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jun\OneDrive\Desktop\FootballScraping\FootballScraping\"/>
    </mc:Choice>
  </mc:AlternateContent>
  <xr:revisionPtr revIDLastSave="0" documentId="13_ncr:1_{C0A27660-2998-4FF4-94C8-52CBDCB8BCA1}" xr6:coauthVersionLast="43" xr6:coauthVersionMax="43" xr10:uidLastSave="{00000000-0000-0000-0000-000000000000}"/>
  <bookViews>
    <workbookView xWindow="-108" yWindow="-108" windowWidth="23256" windowHeight="12720" activeTab="2" xr2:uid="{F10CBC20-4402-468B-BDF5-5CA70AC6335D}"/>
  </bookViews>
  <sheets>
    <sheet name="CornerErrors" sheetId="31" r:id="rId1"/>
    <sheet name="Sta" sheetId="4" r:id="rId2"/>
    <sheet name="Fixtures" sheetId="17" r:id="rId3"/>
    <sheet name="AvgGoalStats" sheetId="5" r:id="rId4"/>
    <sheet name="CompareAvgGoal" sheetId="21" r:id="rId5"/>
    <sheet name="PercentGoalStats" sheetId="9" r:id="rId6"/>
    <sheet name="CompareGoal%" sheetId="22" r:id="rId7"/>
    <sheet name="PercentFHGoalStats" sheetId="10" r:id="rId8"/>
    <sheet name="CompareFHGoal%" sheetId="24" r:id="rId9"/>
    <sheet name="PercentSHGoalStats" sheetId="11" r:id="rId10"/>
    <sheet name="CompareSHGoal%" sheetId="25" r:id="rId11"/>
    <sheet name="CardStats" sheetId="12" r:id="rId12"/>
    <sheet name="CompareCard" sheetId="26" r:id="rId13"/>
    <sheet name="CornerStats" sheetId="13" r:id="rId14"/>
    <sheet name="CompareCorners" sheetId="27" r:id="rId15"/>
    <sheet name="Compare" sheetId="14" r:id="rId16"/>
    <sheet name="Sheet1" sheetId="32" r:id="rId17"/>
  </sheets>
  <definedNames>
    <definedName name="_xlnm._FilterDatabase" localSheetId="4" hidden="1">CompareAvgGoal!$T$1:$T$220</definedName>
    <definedName name="_xlnm._FilterDatabase" localSheetId="12" hidden="1">CompareCard!$N$1:$N$216</definedName>
    <definedName name="_xlnm._FilterDatabase" localSheetId="14" hidden="1">CompareCorners!$N$1:$N$220</definedName>
    <definedName name="_xlnm._FilterDatabase" localSheetId="8" hidden="1">'CompareFHGoal%'!$N$1:$N$216</definedName>
    <definedName name="_xlnm._FilterDatabase" localSheetId="6" hidden="1">'CompareGoal%'!$T$1:$T$220</definedName>
    <definedName name="_xlnm._FilterDatabase" localSheetId="10" hidden="1">'CompareSHGoal%'!$N$1:$N$216</definedName>
    <definedName name="ExternalData_1" localSheetId="2" hidden="1">Fixtures!$A$1:$D$2</definedName>
    <definedName name="ExternalData_1" localSheetId="1" hidden="1">Sta!$A$1:$Y$2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67" i="22" l="1"/>
  <c r="T67" i="22"/>
  <c r="U67" i="22"/>
  <c r="S68" i="22"/>
  <c r="T68" i="22"/>
  <c r="U68" i="22"/>
  <c r="S69" i="22"/>
  <c r="T69" i="22"/>
  <c r="U69" i="22"/>
  <c r="S70" i="22"/>
  <c r="T70" i="22"/>
  <c r="U70" i="22"/>
  <c r="S71" i="22"/>
  <c r="T71" i="22"/>
  <c r="U71" i="22"/>
  <c r="S72" i="22"/>
  <c r="T72" i="22"/>
  <c r="U72" i="22"/>
  <c r="S73" i="22"/>
  <c r="T73" i="22"/>
  <c r="U73" i="22"/>
  <c r="S74" i="22"/>
  <c r="T74" i="22"/>
  <c r="U74" i="22"/>
  <c r="S75" i="22"/>
  <c r="T75" i="22"/>
  <c r="U75" i="22"/>
  <c r="S76" i="22"/>
  <c r="T76" i="22"/>
  <c r="U76" i="22"/>
  <c r="S77" i="22"/>
  <c r="T77" i="22"/>
  <c r="U77" i="22"/>
  <c r="S78" i="22"/>
  <c r="T78" i="22"/>
  <c r="U78" i="22"/>
  <c r="S79" i="22"/>
  <c r="T79" i="22"/>
  <c r="U79" i="22"/>
  <c r="S80" i="22"/>
  <c r="T80" i="22"/>
  <c r="U80" i="22"/>
  <c r="S81" i="22"/>
  <c r="T81" i="22"/>
  <c r="U81" i="22"/>
  <c r="S82" i="22"/>
  <c r="T82" i="22"/>
  <c r="U82" i="22"/>
  <c r="S83" i="22"/>
  <c r="T83" i="22"/>
  <c r="U83" i="22"/>
  <c r="S84" i="22"/>
  <c r="T84" i="22"/>
  <c r="U84" i="22"/>
  <c r="S85" i="22"/>
  <c r="T85" i="22"/>
  <c r="U85" i="22"/>
  <c r="S86" i="22"/>
  <c r="T86" i="22"/>
  <c r="U86" i="22"/>
  <c r="S87" i="22"/>
  <c r="T87" i="22"/>
  <c r="U87" i="22"/>
  <c r="S88" i="22"/>
  <c r="T88" i="22"/>
  <c r="U88" i="22"/>
  <c r="S89" i="22"/>
  <c r="T89" i="22"/>
  <c r="U89" i="22"/>
  <c r="S90" i="22"/>
  <c r="T90" i="22"/>
  <c r="U90" i="22"/>
  <c r="S91" i="22"/>
  <c r="T91" i="22"/>
  <c r="U91" i="22"/>
  <c r="S92" i="22"/>
  <c r="T92" i="22"/>
  <c r="U92" i="22"/>
  <c r="S93" i="22"/>
  <c r="T93" i="22"/>
  <c r="U93" i="22"/>
  <c r="S94" i="22"/>
  <c r="T94" i="22"/>
  <c r="U94" i="22"/>
  <c r="S95" i="22"/>
  <c r="T95" i="22"/>
  <c r="U95" i="22"/>
  <c r="S96" i="22"/>
  <c r="T96" i="22"/>
  <c r="U96" i="22"/>
  <c r="S97" i="22"/>
  <c r="T97" i="22"/>
  <c r="U97" i="22"/>
  <c r="S98" i="22"/>
  <c r="T98" i="22"/>
  <c r="U98" i="22"/>
  <c r="S99" i="22"/>
  <c r="T99" i="22"/>
  <c r="U99" i="22"/>
  <c r="S100" i="22"/>
  <c r="T100" i="22"/>
  <c r="U100" i="22"/>
  <c r="S101" i="22"/>
  <c r="T101" i="22"/>
  <c r="U101" i="22"/>
  <c r="S102" i="22"/>
  <c r="T102" i="22"/>
  <c r="U102" i="22"/>
  <c r="S103" i="22"/>
  <c r="T103" i="22"/>
  <c r="U103" i="22"/>
  <c r="S104" i="22"/>
  <c r="T104" i="22"/>
  <c r="U104" i="22"/>
  <c r="S105" i="22"/>
  <c r="T105" i="22"/>
  <c r="U105" i="22"/>
  <c r="S106" i="22"/>
  <c r="T106" i="22"/>
  <c r="U106" i="22"/>
  <c r="S107" i="22"/>
  <c r="T107" i="22"/>
  <c r="U107" i="22"/>
  <c r="S108" i="22"/>
  <c r="T108" i="22"/>
  <c r="U108" i="22"/>
  <c r="S109" i="22"/>
  <c r="T109" i="22"/>
  <c r="U109" i="22"/>
  <c r="S110" i="22"/>
  <c r="T110" i="22"/>
  <c r="U110" i="22"/>
  <c r="S111" i="22"/>
  <c r="T111" i="22"/>
  <c r="U111" i="22"/>
  <c r="S112" i="22"/>
  <c r="T112" i="22"/>
  <c r="U112" i="22"/>
  <c r="S113" i="22"/>
  <c r="T113" i="22"/>
  <c r="U113" i="22"/>
  <c r="S114" i="22"/>
  <c r="T114" i="22"/>
  <c r="U114" i="22"/>
  <c r="S115" i="22"/>
  <c r="T115" i="22"/>
  <c r="U115" i="22"/>
  <c r="S116" i="22"/>
  <c r="T116" i="22"/>
  <c r="U116" i="22"/>
  <c r="S117" i="22"/>
  <c r="T117" i="22"/>
  <c r="U117" i="22"/>
  <c r="S118" i="22"/>
  <c r="T118" i="22"/>
  <c r="U118" i="22"/>
  <c r="S119" i="22"/>
  <c r="T119" i="22"/>
  <c r="U119" i="22"/>
  <c r="S120" i="22"/>
  <c r="T120" i="22"/>
  <c r="U120" i="22"/>
  <c r="S121" i="22"/>
  <c r="T121" i="22"/>
  <c r="U121" i="22"/>
  <c r="S122" i="22"/>
  <c r="T122" i="22"/>
  <c r="U122" i="22"/>
  <c r="S123" i="22"/>
  <c r="T123" i="22"/>
  <c r="U123" i="22"/>
  <c r="S124" i="22"/>
  <c r="T124" i="22"/>
  <c r="U124" i="22"/>
  <c r="S125" i="22"/>
  <c r="T125" i="22"/>
  <c r="U125" i="22"/>
  <c r="S126" i="22"/>
  <c r="T126" i="22"/>
  <c r="U126" i="22"/>
  <c r="S127" i="22"/>
  <c r="T127" i="22"/>
  <c r="U127" i="22"/>
  <c r="S128" i="22"/>
  <c r="T128" i="22"/>
  <c r="U128" i="22"/>
  <c r="S129" i="22"/>
  <c r="T129" i="22"/>
  <c r="U129" i="22"/>
  <c r="S130" i="22"/>
  <c r="T130" i="22"/>
  <c r="U130" i="22"/>
  <c r="S131" i="22"/>
  <c r="T131" i="22"/>
  <c r="U131" i="22"/>
  <c r="S132" i="22"/>
  <c r="T132" i="22"/>
  <c r="U132" i="22"/>
  <c r="S133" i="22"/>
  <c r="T133" i="22"/>
  <c r="U133" i="22"/>
  <c r="S134" i="22"/>
  <c r="T134" i="22"/>
  <c r="U134" i="22"/>
  <c r="S135" i="22"/>
  <c r="T135" i="22"/>
  <c r="U135" i="22"/>
  <c r="S136" i="22"/>
  <c r="T136" i="22"/>
  <c r="U136" i="22"/>
  <c r="S137" i="22"/>
  <c r="T137" i="22"/>
  <c r="U137" i="22"/>
  <c r="S138" i="22"/>
  <c r="T138" i="22"/>
  <c r="U138" i="22"/>
  <c r="S139" i="22"/>
  <c r="T139" i="22"/>
  <c r="U139" i="22"/>
  <c r="S140" i="22"/>
  <c r="T140" i="22"/>
  <c r="U140" i="22"/>
  <c r="S141" i="22"/>
  <c r="T141" i="22"/>
  <c r="U141" i="22"/>
  <c r="S142" i="22"/>
  <c r="T142" i="22"/>
  <c r="U142" i="22"/>
  <c r="S143" i="22"/>
  <c r="T143" i="22"/>
  <c r="U143" i="22"/>
  <c r="S144" i="22"/>
  <c r="T144" i="22"/>
  <c r="U144" i="22"/>
  <c r="S145" i="22"/>
  <c r="T145" i="22"/>
  <c r="U145" i="22"/>
  <c r="S146" i="22"/>
  <c r="T146" i="22"/>
  <c r="U146" i="22"/>
  <c r="S147" i="22"/>
  <c r="T147" i="22"/>
  <c r="U147" i="22"/>
  <c r="S148" i="22"/>
  <c r="T148" i="22"/>
  <c r="U148" i="22"/>
  <c r="S149" i="22"/>
  <c r="T149" i="22"/>
  <c r="U149" i="22"/>
  <c r="S150" i="22"/>
  <c r="T150" i="22"/>
  <c r="U150" i="22"/>
  <c r="S151" i="22"/>
  <c r="T151" i="22"/>
  <c r="U151" i="22"/>
  <c r="S152" i="22"/>
  <c r="T152" i="22"/>
  <c r="U152" i="22"/>
  <c r="S153" i="22"/>
  <c r="T153" i="22"/>
  <c r="U153" i="22"/>
  <c r="S154" i="22"/>
  <c r="T154" i="22"/>
  <c r="U154" i="22"/>
  <c r="S155" i="22"/>
  <c r="T155" i="22"/>
  <c r="U155" i="22"/>
  <c r="S156" i="22"/>
  <c r="T156" i="22"/>
  <c r="U156" i="22"/>
  <c r="S157" i="22"/>
  <c r="T157" i="22"/>
  <c r="U157" i="22"/>
  <c r="S158" i="22"/>
  <c r="T158" i="22"/>
  <c r="U158" i="22"/>
  <c r="S159" i="22"/>
  <c r="T159" i="22"/>
  <c r="U159" i="22"/>
  <c r="S160" i="22"/>
  <c r="T160" i="22"/>
  <c r="U160" i="22"/>
  <c r="S161" i="22"/>
  <c r="T161" i="22"/>
  <c r="U161" i="22"/>
  <c r="S162" i="22"/>
  <c r="T162" i="22"/>
  <c r="U162" i="22"/>
  <c r="S163" i="22"/>
  <c r="T163" i="22"/>
  <c r="U163" i="22"/>
  <c r="S164" i="22"/>
  <c r="T164" i="22"/>
  <c r="U164" i="22"/>
  <c r="S165" i="22"/>
  <c r="T165" i="22"/>
  <c r="U165" i="22"/>
  <c r="S166" i="22"/>
  <c r="T166" i="22"/>
  <c r="U166" i="22"/>
  <c r="S167" i="22"/>
  <c r="T167" i="22"/>
  <c r="U167" i="22"/>
  <c r="S168" i="22"/>
  <c r="T168" i="22"/>
  <c r="U168" i="22"/>
  <c r="S169" i="22"/>
  <c r="T169" i="22"/>
  <c r="U169" i="22"/>
  <c r="S170" i="22"/>
  <c r="T170" i="22"/>
  <c r="U170" i="22"/>
  <c r="S171" i="22"/>
  <c r="T171" i="22"/>
  <c r="U171" i="22"/>
  <c r="S172" i="22"/>
  <c r="T172" i="22"/>
  <c r="U172" i="22"/>
  <c r="S173" i="22"/>
  <c r="T173" i="22"/>
  <c r="U173" i="22"/>
  <c r="S174" i="22"/>
  <c r="T174" i="22"/>
  <c r="U174" i="22"/>
  <c r="S175" i="22"/>
  <c r="T175" i="22"/>
  <c r="U175" i="22"/>
  <c r="S176" i="22"/>
  <c r="T176" i="22"/>
  <c r="U176" i="22"/>
  <c r="S177" i="22"/>
  <c r="T177" i="22"/>
  <c r="U177" i="22"/>
  <c r="S178" i="22"/>
  <c r="T178" i="22"/>
  <c r="U178" i="22"/>
  <c r="S179" i="22"/>
  <c r="T179" i="22"/>
  <c r="U179" i="22"/>
  <c r="S180" i="22"/>
  <c r="T180" i="22"/>
  <c r="U180" i="22"/>
  <c r="S181" i="22"/>
  <c r="T181" i="22"/>
  <c r="U181" i="22"/>
  <c r="S182" i="22"/>
  <c r="T182" i="22"/>
  <c r="U182" i="22"/>
  <c r="S183" i="22"/>
  <c r="T183" i="22"/>
  <c r="U183" i="22"/>
  <c r="S184" i="22"/>
  <c r="T184" i="22"/>
  <c r="U184" i="22"/>
  <c r="S185" i="22"/>
  <c r="T185" i="22"/>
  <c r="U185" i="22"/>
  <c r="S186" i="22"/>
  <c r="T186" i="22"/>
  <c r="U186" i="22"/>
  <c r="S187" i="22"/>
  <c r="T187" i="22"/>
  <c r="U187" i="22"/>
  <c r="S188" i="22"/>
  <c r="T188" i="22"/>
  <c r="U188" i="22"/>
  <c r="S189" i="22"/>
  <c r="T189" i="22"/>
  <c r="U189" i="22"/>
  <c r="S190" i="22"/>
  <c r="T190" i="22"/>
  <c r="U190" i="22"/>
  <c r="S191" i="22"/>
  <c r="T191" i="22"/>
  <c r="U191" i="22"/>
  <c r="S192" i="22"/>
  <c r="T192" i="22"/>
  <c r="U192" i="22"/>
  <c r="S193" i="22"/>
  <c r="T193" i="22"/>
  <c r="U193" i="22"/>
  <c r="S194" i="22"/>
  <c r="T194" i="22"/>
  <c r="U194" i="22"/>
  <c r="S195" i="22"/>
  <c r="T195" i="22"/>
  <c r="U195" i="22"/>
  <c r="S196" i="22"/>
  <c r="T196" i="22"/>
  <c r="U196" i="22"/>
  <c r="S197" i="22"/>
  <c r="T197" i="22"/>
  <c r="U197" i="22"/>
  <c r="S198" i="22"/>
  <c r="T198" i="22"/>
  <c r="U198" i="22"/>
  <c r="S199" i="22"/>
  <c r="T199" i="22"/>
  <c r="U199" i="22"/>
  <c r="S200" i="22"/>
  <c r="T200" i="22"/>
  <c r="U200" i="22"/>
  <c r="S201" i="22"/>
  <c r="T201" i="22"/>
  <c r="U201" i="22"/>
  <c r="S202" i="22"/>
  <c r="T202" i="22"/>
  <c r="U202" i="22"/>
  <c r="S203" i="22"/>
  <c r="T203" i="22"/>
  <c r="U203" i="22"/>
  <c r="S204" i="22"/>
  <c r="T204" i="22"/>
  <c r="U204" i="22"/>
  <c r="S205" i="22"/>
  <c r="T205" i="22"/>
  <c r="U205" i="22"/>
  <c r="S206" i="22"/>
  <c r="T206" i="22"/>
  <c r="U206" i="22"/>
  <c r="S207" i="22"/>
  <c r="T207" i="22"/>
  <c r="U207" i="22"/>
  <c r="S208" i="22"/>
  <c r="T208" i="22"/>
  <c r="U208" i="22"/>
  <c r="S209" i="22"/>
  <c r="T209" i="22"/>
  <c r="U209" i="22"/>
  <c r="S210" i="22"/>
  <c r="T210" i="22"/>
  <c r="U210" i="22"/>
  <c r="S211" i="22"/>
  <c r="T211" i="22"/>
  <c r="U211" i="22"/>
  <c r="S212" i="22"/>
  <c r="T212" i="22"/>
  <c r="U212" i="22"/>
  <c r="S213" i="22"/>
  <c r="T213" i="22"/>
  <c r="U213" i="22"/>
  <c r="S214" i="22"/>
  <c r="T214" i="22"/>
  <c r="U214" i="22"/>
  <c r="S215" i="22"/>
  <c r="T215" i="22"/>
  <c r="U215" i="22"/>
  <c r="S216" i="22"/>
  <c r="T216" i="22"/>
  <c r="U216" i="22"/>
  <c r="S217" i="22"/>
  <c r="T217" i="22"/>
  <c r="U217" i="22"/>
  <c r="S218" i="22"/>
  <c r="T218" i="22"/>
  <c r="U218" i="22"/>
  <c r="S219" i="22"/>
  <c r="T219" i="22"/>
  <c r="U219" i="22"/>
  <c r="S220" i="22"/>
  <c r="T220" i="22"/>
  <c r="U220" i="22"/>
  <c r="M63" i="24"/>
  <c r="N63" i="24"/>
  <c r="O63" i="24"/>
  <c r="M64" i="24"/>
  <c r="N64" i="24"/>
  <c r="O64" i="24"/>
  <c r="M65" i="24"/>
  <c r="N65" i="24"/>
  <c r="O65" i="24"/>
  <c r="M66" i="24"/>
  <c r="N66" i="24"/>
  <c r="O66" i="24"/>
  <c r="M67" i="24"/>
  <c r="N67" i="24"/>
  <c r="O67" i="24"/>
  <c r="M68" i="24"/>
  <c r="N68" i="24"/>
  <c r="O68" i="24"/>
  <c r="M69" i="24"/>
  <c r="N69" i="24"/>
  <c r="O69" i="24"/>
  <c r="M70" i="24"/>
  <c r="N70" i="24"/>
  <c r="O70" i="24"/>
  <c r="M71" i="24"/>
  <c r="N71" i="24"/>
  <c r="O71" i="24"/>
  <c r="M72" i="24"/>
  <c r="N72" i="24"/>
  <c r="O72" i="24"/>
  <c r="M73" i="24"/>
  <c r="N73" i="24"/>
  <c r="O73" i="24"/>
  <c r="M74" i="24"/>
  <c r="N74" i="24"/>
  <c r="O74" i="24"/>
  <c r="M75" i="24"/>
  <c r="N75" i="24"/>
  <c r="O75" i="24"/>
  <c r="M76" i="24"/>
  <c r="N76" i="24"/>
  <c r="O76" i="24"/>
  <c r="M77" i="24"/>
  <c r="N77" i="24"/>
  <c r="O77" i="24"/>
  <c r="M78" i="24"/>
  <c r="N78" i="24"/>
  <c r="O78" i="24"/>
  <c r="M79" i="24"/>
  <c r="N79" i="24"/>
  <c r="O79" i="24"/>
  <c r="M80" i="24"/>
  <c r="N80" i="24"/>
  <c r="O80" i="24"/>
  <c r="M81" i="24"/>
  <c r="N81" i="24"/>
  <c r="O81" i="24"/>
  <c r="M82" i="24"/>
  <c r="N82" i="24"/>
  <c r="O82" i="24"/>
  <c r="M83" i="24"/>
  <c r="N83" i="24"/>
  <c r="O83" i="24"/>
  <c r="M84" i="24"/>
  <c r="N84" i="24"/>
  <c r="O84" i="24"/>
  <c r="M85" i="24"/>
  <c r="N85" i="24"/>
  <c r="O85" i="24"/>
  <c r="M86" i="24"/>
  <c r="N86" i="24"/>
  <c r="O86" i="24"/>
  <c r="M87" i="24"/>
  <c r="N87" i="24"/>
  <c r="O87" i="24"/>
  <c r="M88" i="24"/>
  <c r="N88" i="24"/>
  <c r="O88" i="24"/>
  <c r="M89" i="24"/>
  <c r="N89" i="24"/>
  <c r="O89" i="24"/>
  <c r="M90" i="24"/>
  <c r="N90" i="24"/>
  <c r="O90" i="24"/>
  <c r="M91" i="24"/>
  <c r="N91" i="24"/>
  <c r="O91" i="24"/>
  <c r="M92" i="24"/>
  <c r="N92" i="24"/>
  <c r="O92" i="24"/>
  <c r="M93" i="24"/>
  <c r="N93" i="24"/>
  <c r="O93" i="24"/>
  <c r="M94" i="24"/>
  <c r="N94" i="24"/>
  <c r="O94" i="24"/>
  <c r="M95" i="24"/>
  <c r="N95" i="24"/>
  <c r="O95" i="24"/>
  <c r="M96" i="24"/>
  <c r="N96" i="24"/>
  <c r="O96" i="24"/>
  <c r="M97" i="24"/>
  <c r="N97" i="24"/>
  <c r="O97" i="24"/>
  <c r="M98" i="24"/>
  <c r="N98" i="24"/>
  <c r="O98" i="24"/>
  <c r="M99" i="24"/>
  <c r="N99" i="24"/>
  <c r="O99" i="24"/>
  <c r="M100" i="24"/>
  <c r="N100" i="24"/>
  <c r="O100" i="24"/>
  <c r="M101" i="24"/>
  <c r="N101" i="24"/>
  <c r="O101" i="24"/>
  <c r="M102" i="24"/>
  <c r="N102" i="24"/>
  <c r="O102" i="24"/>
  <c r="M103" i="24"/>
  <c r="N103" i="24"/>
  <c r="O103" i="24"/>
  <c r="M104" i="24"/>
  <c r="N104" i="24"/>
  <c r="O104" i="24"/>
  <c r="M105" i="24"/>
  <c r="N105" i="24"/>
  <c r="O105" i="24"/>
  <c r="M106" i="24"/>
  <c r="N106" i="24"/>
  <c r="O106" i="24"/>
  <c r="M107" i="24"/>
  <c r="N107" i="24"/>
  <c r="O107" i="24"/>
  <c r="M108" i="24"/>
  <c r="N108" i="24"/>
  <c r="O108" i="24"/>
  <c r="M109" i="24"/>
  <c r="N109" i="24"/>
  <c r="O109" i="24"/>
  <c r="M110" i="24"/>
  <c r="N110" i="24"/>
  <c r="O110" i="24"/>
  <c r="M111" i="24"/>
  <c r="N111" i="24"/>
  <c r="O111" i="24"/>
  <c r="M112" i="24"/>
  <c r="N112" i="24"/>
  <c r="O112" i="24"/>
  <c r="M113" i="24"/>
  <c r="N113" i="24"/>
  <c r="O113" i="24"/>
  <c r="M114" i="24"/>
  <c r="N114" i="24"/>
  <c r="O114" i="24"/>
  <c r="M115" i="24"/>
  <c r="N115" i="24"/>
  <c r="O115" i="24"/>
  <c r="M116" i="24"/>
  <c r="N116" i="24"/>
  <c r="O116" i="24"/>
  <c r="M117" i="24"/>
  <c r="N117" i="24"/>
  <c r="O117" i="24"/>
  <c r="M118" i="24"/>
  <c r="N118" i="24"/>
  <c r="O118" i="24"/>
  <c r="M119" i="24"/>
  <c r="N119" i="24"/>
  <c r="O119" i="24"/>
  <c r="M120" i="24"/>
  <c r="N120" i="24"/>
  <c r="O120" i="24"/>
  <c r="M121" i="24"/>
  <c r="N121" i="24"/>
  <c r="O121" i="24"/>
  <c r="M122" i="24"/>
  <c r="N122" i="24"/>
  <c r="O122" i="24"/>
  <c r="M123" i="24"/>
  <c r="N123" i="24"/>
  <c r="O123" i="24"/>
  <c r="M124" i="24"/>
  <c r="N124" i="24"/>
  <c r="O124" i="24"/>
  <c r="M125" i="24"/>
  <c r="N125" i="24"/>
  <c r="O125" i="24"/>
  <c r="M126" i="24"/>
  <c r="N126" i="24"/>
  <c r="O126" i="24"/>
  <c r="M127" i="24"/>
  <c r="N127" i="24"/>
  <c r="O127" i="24"/>
  <c r="M128" i="24"/>
  <c r="N128" i="24"/>
  <c r="O128" i="24"/>
  <c r="M129" i="24"/>
  <c r="N129" i="24"/>
  <c r="O129" i="24"/>
  <c r="M130" i="24"/>
  <c r="N130" i="24"/>
  <c r="O130" i="24"/>
  <c r="M131" i="24"/>
  <c r="N131" i="24"/>
  <c r="O131" i="24"/>
  <c r="M132" i="24"/>
  <c r="N132" i="24"/>
  <c r="O132" i="24"/>
  <c r="M133" i="24"/>
  <c r="N133" i="24"/>
  <c r="O133" i="24"/>
  <c r="M134" i="24"/>
  <c r="N134" i="24"/>
  <c r="O134" i="24"/>
  <c r="M135" i="24"/>
  <c r="N135" i="24"/>
  <c r="O135" i="24"/>
  <c r="M136" i="24"/>
  <c r="N136" i="24"/>
  <c r="O136" i="24"/>
  <c r="M137" i="24"/>
  <c r="N137" i="24"/>
  <c r="O137" i="24"/>
  <c r="M138" i="24"/>
  <c r="N138" i="24"/>
  <c r="O138" i="24"/>
  <c r="M139" i="24"/>
  <c r="N139" i="24"/>
  <c r="O139" i="24"/>
  <c r="M140" i="24"/>
  <c r="N140" i="24"/>
  <c r="O140" i="24"/>
  <c r="M141" i="24"/>
  <c r="N141" i="24"/>
  <c r="O141" i="24"/>
  <c r="M142" i="24"/>
  <c r="N142" i="24"/>
  <c r="O142" i="24"/>
  <c r="M143" i="24"/>
  <c r="N143" i="24"/>
  <c r="O143" i="24"/>
  <c r="M144" i="24"/>
  <c r="N144" i="24"/>
  <c r="O144" i="24"/>
  <c r="M145" i="24"/>
  <c r="N145" i="24"/>
  <c r="O145" i="24"/>
  <c r="M146" i="24"/>
  <c r="N146" i="24"/>
  <c r="O146" i="24"/>
  <c r="M147" i="24"/>
  <c r="N147" i="24"/>
  <c r="O147" i="24"/>
  <c r="M148" i="24"/>
  <c r="N148" i="24"/>
  <c r="O148" i="24"/>
  <c r="M149" i="24"/>
  <c r="N149" i="24"/>
  <c r="O149" i="24"/>
  <c r="M150" i="24"/>
  <c r="N150" i="24"/>
  <c r="O150" i="24"/>
  <c r="M151" i="24"/>
  <c r="N151" i="24"/>
  <c r="O151" i="24"/>
  <c r="M152" i="24"/>
  <c r="N152" i="24"/>
  <c r="O152" i="24"/>
  <c r="M153" i="24"/>
  <c r="N153" i="24"/>
  <c r="O153" i="24"/>
  <c r="M154" i="24"/>
  <c r="N154" i="24"/>
  <c r="O154" i="24"/>
  <c r="M155" i="24"/>
  <c r="N155" i="24"/>
  <c r="O155" i="24"/>
  <c r="M156" i="24"/>
  <c r="N156" i="24"/>
  <c r="O156" i="24"/>
  <c r="M157" i="24"/>
  <c r="N157" i="24"/>
  <c r="O157" i="24"/>
  <c r="M158" i="24"/>
  <c r="N158" i="24"/>
  <c r="O158" i="24"/>
  <c r="M159" i="24"/>
  <c r="N159" i="24"/>
  <c r="O159" i="24"/>
  <c r="M160" i="24"/>
  <c r="N160" i="24"/>
  <c r="O160" i="24"/>
  <c r="M161" i="24"/>
  <c r="N161" i="24"/>
  <c r="O161" i="24"/>
  <c r="M162" i="24"/>
  <c r="N162" i="24"/>
  <c r="O162" i="24"/>
  <c r="M163" i="24"/>
  <c r="N163" i="24"/>
  <c r="O163" i="24"/>
  <c r="M164" i="24"/>
  <c r="N164" i="24"/>
  <c r="O164" i="24"/>
  <c r="M165" i="24"/>
  <c r="N165" i="24"/>
  <c r="O165" i="24"/>
  <c r="M166" i="24"/>
  <c r="N166" i="24"/>
  <c r="O166" i="24"/>
  <c r="M167" i="24"/>
  <c r="N167" i="24"/>
  <c r="O167" i="24"/>
  <c r="M168" i="24"/>
  <c r="N168" i="24"/>
  <c r="O168" i="24"/>
  <c r="M169" i="24"/>
  <c r="N169" i="24"/>
  <c r="O169" i="24"/>
  <c r="M170" i="24"/>
  <c r="N170" i="24"/>
  <c r="O170" i="24"/>
  <c r="M171" i="24"/>
  <c r="N171" i="24"/>
  <c r="O171" i="24"/>
  <c r="M172" i="24"/>
  <c r="N172" i="24"/>
  <c r="O172" i="24"/>
  <c r="M173" i="24"/>
  <c r="N173" i="24"/>
  <c r="O173" i="24"/>
  <c r="M174" i="24"/>
  <c r="N174" i="24"/>
  <c r="O174" i="24"/>
  <c r="M175" i="24"/>
  <c r="N175" i="24"/>
  <c r="O175" i="24"/>
  <c r="M176" i="24"/>
  <c r="N176" i="24"/>
  <c r="O176" i="24"/>
  <c r="M177" i="24"/>
  <c r="N177" i="24"/>
  <c r="O177" i="24"/>
  <c r="M178" i="24"/>
  <c r="N178" i="24"/>
  <c r="O178" i="24"/>
  <c r="M179" i="24"/>
  <c r="N179" i="24"/>
  <c r="O179" i="24"/>
  <c r="M180" i="24"/>
  <c r="N180" i="24"/>
  <c r="O180" i="24"/>
  <c r="M181" i="24"/>
  <c r="N181" i="24"/>
  <c r="O181" i="24"/>
  <c r="M182" i="24"/>
  <c r="N182" i="24"/>
  <c r="O182" i="24"/>
  <c r="M183" i="24"/>
  <c r="N183" i="24"/>
  <c r="O183" i="24"/>
  <c r="M184" i="24"/>
  <c r="N184" i="24"/>
  <c r="O184" i="24"/>
  <c r="M185" i="24"/>
  <c r="N185" i="24"/>
  <c r="O185" i="24"/>
  <c r="M186" i="24"/>
  <c r="N186" i="24"/>
  <c r="O186" i="24"/>
  <c r="M187" i="24"/>
  <c r="N187" i="24"/>
  <c r="O187" i="24"/>
  <c r="M188" i="24"/>
  <c r="N188" i="24"/>
  <c r="O188" i="24"/>
  <c r="M189" i="24"/>
  <c r="N189" i="24"/>
  <c r="O189" i="24"/>
  <c r="M190" i="24"/>
  <c r="N190" i="24"/>
  <c r="O190" i="24"/>
  <c r="M191" i="24"/>
  <c r="N191" i="24"/>
  <c r="O191" i="24"/>
  <c r="M192" i="24"/>
  <c r="N192" i="24"/>
  <c r="O192" i="24"/>
  <c r="M193" i="24"/>
  <c r="N193" i="24"/>
  <c r="O193" i="24"/>
  <c r="M194" i="24"/>
  <c r="N194" i="24"/>
  <c r="O194" i="24"/>
  <c r="M195" i="24"/>
  <c r="N195" i="24"/>
  <c r="O195" i="24"/>
  <c r="M196" i="24"/>
  <c r="N196" i="24"/>
  <c r="O196" i="24"/>
  <c r="M197" i="24"/>
  <c r="N197" i="24"/>
  <c r="O197" i="24"/>
  <c r="M198" i="24"/>
  <c r="N198" i="24"/>
  <c r="O198" i="24"/>
  <c r="M199" i="24"/>
  <c r="N199" i="24"/>
  <c r="O199" i="24"/>
  <c r="M200" i="24"/>
  <c r="N200" i="24"/>
  <c r="O200" i="24"/>
  <c r="M201" i="24"/>
  <c r="N201" i="24"/>
  <c r="O201" i="24"/>
  <c r="M202" i="24"/>
  <c r="N202" i="24"/>
  <c r="O202" i="24"/>
  <c r="M203" i="24"/>
  <c r="N203" i="24"/>
  <c r="O203" i="24"/>
  <c r="M204" i="24"/>
  <c r="N204" i="24"/>
  <c r="O204" i="24"/>
  <c r="M205" i="24"/>
  <c r="N205" i="24"/>
  <c r="O205" i="24"/>
  <c r="M206" i="24"/>
  <c r="N206" i="24"/>
  <c r="O206" i="24"/>
  <c r="M207" i="24"/>
  <c r="N207" i="24"/>
  <c r="O207" i="24"/>
  <c r="M208" i="24"/>
  <c r="N208" i="24"/>
  <c r="O208" i="24"/>
  <c r="M209" i="24"/>
  <c r="N209" i="24"/>
  <c r="O209" i="24"/>
  <c r="M210" i="24"/>
  <c r="N210" i="24"/>
  <c r="O210" i="24"/>
  <c r="M211" i="24"/>
  <c r="N211" i="24"/>
  <c r="O211" i="24"/>
  <c r="M212" i="24"/>
  <c r="N212" i="24"/>
  <c r="O212" i="24"/>
  <c r="M213" i="24"/>
  <c r="N213" i="24"/>
  <c r="O213" i="24"/>
  <c r="M214" i="24"/>
  <c r="N214" i="24"/>
  <c r="O214" i="24"/>
  <c r="M215" i="24"/>
  <c r="N215" i="24"/>
  <c r="O215" i="24"/>
  <c r="M216" i="24"/>
  <c r="N216" i="24"/>
  <c r="O216" i="24"/>
  <c r="M63" i="25"/>
  <c r="N63" i="25"/>
  <c r="O63" i="25"/>
  <c r="M64" i="25"/>
  <c r="N64" i="25"/>
  <c r="O64" i="25"/>
  <c r="M65" i="25"/>
  <c r="N65" i="25"/>
  <c r="O65" i="25"/>
  <c r="M66" i="25"/>
  <c r="N66" i="25"/>
  <c r="O66" i="25"/>
  <c r="M67" i="25"/>
  <c r="N67" i="25"/>
  <c r="O67" i="25"/>
  <c r="M68" i="25"/>
  <c r="N68" i="25"/>
  <c r="O68" i="25"/>
  <c r="M69" i="25"/>
  <c r="N69" i="25"/>
  <c r="O69" i="25"/>
  <c r="M70" i="25"/>
  <c r="N70" i="25"/>
  <c r="O70" i="25"/>
  <c r="M71" i="25"/>
  <c r="N71" i="25"/>
  <c r="O71" i="25"/>
  <c r="M72" i="25"/>
  <c r="N72" i="25"/>
  <c r="O72" i="25"/>
  <c r="M73" i="25"/>
  <c r="N73" i="25"/>
  <c r="O73" i="25"/>
  <c r="M74" i="25"/>
  <c r="N74" i="25"/>
  <c r="O74" i="25"/>
  <c r="M75" i="25"/>
  <c r="N75" i="25"/>
  <c r="O75" i="25"/>
  <c r="M76" i="25"/>
  <c r="N76" i="25"/>
  <c r="O76" i="25"/>
  <c r="M77" i="25"/>
  <c r="N77" i="25"/>
  <c r="O77" i="25"/>
  <c r="M78" i="25"/>
  <c r="N78" i="25"/>
  <c r="O78" i="25"/>
  <c r="M79" i="25"/>
  <c r="N79" i="25"/>
  <c r="O79" i="25"/>
  <c r="M80" i="25"/>
  <c r="N80" i="25"/>
  <c r="O80" i="25"/>
  <c r="M81" i="25"/>
  <c r="N81" i="25"/>
  <c r="O81" i="25"/>
  <c r="M82" i="25"/>
  <c r="N82" i="25"/>
  <c r="O82" i="25"/>
  <c r="M83" i="25"/>
  <c r="N83" i="25"/>
  <c r="O83" i="25"/>
  <c r="M84" i="25"/>
  <c r="N84" i="25"/>
  <c r="O84" i="25"/>
  <c r="M85" i="25"/>
  <c r="N85" i="25"/>
  <c r="O85" i="25"/>
  <c r="M86" i="25"/>
  <c r="N86" i="25"/>
  <c r="O86" i="25"/>
  <c r="M87" i="25"/>
  <c r="N87" i="25"/>
  <c r="O87" i="25"/>
  <c r="M88" i="25"/>
  <c r="N88" i="25"/>
  <c r="O88" i="25"/>
  <c r="M89" i="25"/>
  <c r="N89" i="25"/>
  <c r="O89" i="25"/>
  <c r="M90" i="25"/>
  <c r="N90" i="25"/>
  <c r="O90" i="25"/>
  <c r="M91" i="25"/>
  <c r="N91" i="25"/>
  <c r="O91" i="25"/>
  <c r="M92" i="25"/>
  <c r="N92" i="25"/>
  <c r="O92" i="25"/>
  <c r="M93" i="25"/>
  <c r="N93" i="25"/>
  <c r="O93" i="25"/>
  <c r="M94" i="25"/>
  <c r="N94" i="25"/>
  <c r="O94" i="25"/>
  <c r="M95" i="25"/>
  <c r="N95" i="25"/>
  <c r="O95" i="25"/>
  <c r="M96" i="25"/>
  <c r="N96" i="25"/>
  <c r="O96" i="25"/>
  <c r="M97" i="25"/>
  <c r="N97" i="25"/>
  <c r="O97" i="25"/>
  <c r="M98" i="25"/>
  <c r="N98" i="25"/>
  <c r="O98" i="25"/>
  <c r="M99" i="25"/>
  <c r="N99" i="25"/>
  <c r="O99" i="25"/>
  <c r="M100" i="25"/>
  <c r="N100" i="25"/>
  <c r="O100" i="25"/>
  <c r="M101" i="25"/>
  <c r="N101" i="25"/>
  <c r="O101" i="25"/>
  <c r="M102" i="25"/>
  <c r="N102" i="25"/>
  <c r="O102" i="25"/>
  <c r="M103" i="25"/>
  <c r="N103" i="25"/>
  <c r="O103" i="25"/>
  <c r="M104" i="25"/>
  <c r="N104" i="25"/>
  <c r="O104" i="25"/>
  <c r="M105" i="25"/>
  <c r="N105" i="25"/>
  <c r="O105" i="25"/>
  <c r="M106" i="25"/>
  <c r="N106" i="25"/>
  <c r="O106" i="25"/>
  <c r="M107" i="25"/>
  <c r="N107" i="25"/>
  <c r="O107" i="25"/>
  <c r="M108" i="25"/>
  <c r="N108" i="25"/>
  <c r="O108" i="25"/>
  <c r="M109" i="25"/>
  <c r="N109" i="25"/>
  <c r="O109" i="25"/>
  <c r="M110" i="25"/>
  <c r="N110" i="25"/>
  <c r="O110" i="25"/>
  <c r="M111" i="25"/>
  <c r="N111" i="25"/>
  <c r="O111" i="25"/>
  <c r="M112" i="25"/>
  <c r="N112" i="25"/>
  <c r="O112" i="25"/>
  <c r="M113" i="25"/>
  <c r="N113" i="25"/>
  <c r="O113" i="25"/>
  <c r="M114" i="25"/>
  <c r="N114" i="25"/>
  <c r="O114" i="25"/>
  <c r="M115" i="25"/>
  <c r="N115" i="25"/>
  <c r="O115" i="25"/>
  <c r="M116" i="25"/>
  <c r="N116" i="25"/>
  <c r="O116" i="25"/>
  <c r="M117" i="25"/>
  <c r="N117" i="25"/>
  <c r="O117" i="25"/>
  <c r="M118" i="25"/>
  <c r="N118" i="25"/>
  <c r="O118" i="25"/>
  <c r="M119" i="25"/>
  <c r="N119" i="25"/>
  <c r="O119" i="25"/>
  <c r="M120" i="25"/>
  <c r="N120" i="25"/>
  <c r="O120" i="25"/>
  <c r="M121" i="25"/>
  <c r="N121" i="25"/>
  <c r="O121" i="25"/>
  <c r="M122" i="25"/>
  <c r="N122" i="25"/>
  <c r="O122" i="25"/>
  <c r="M123" i="25"/>
  <c r="N123" i="25"/>
  <c r="O123" i="25"/>
  <c r="M124" i="25"/>
  <c r="N124" i="25"/>
  <c r="O124" i="25"/>
  <c r="M125" i="25"/>
  <c r="N125" i="25"/>
  <c r="O125" i="25"/>
  <c r="M126" i="25"/>
  <c r="N126" i="25"/>
  <c r="O126" i="25"/>
  <c r="M127" i="25"/>
  <c r="N127" i="25"/>
  <c r="O127" i="25"/>
  <c r="M128" i="25"/>
  <c r="N128" i="25"/>
  <c r="O128" i="25"/>
  <c r="M129" i="25"/>
  <c r="N129" i="25"/>
  <c r="O129" i="25"/>
  <c r="M130" i="25"/>
  <c r="N130" i="25"/>
  <c r="O130" i="25"/>
  <c r="M131" i="25"/>
  <c r="N131" i="25"/>
  <c r="O131" i="25"/>
  <c r="M132" i="25"/>
  <c r="N132" i="25"/>
  <c r="O132" i="25"/>
  <c r="M133" i="25"/>
  <c r="N133" i="25"/>
  <c r="O133" i="25"/>
  <c r="M134" i="25"/>
  <c r="N134" i="25"/>
  <c r="O134" i="25"/>
  <c r="M135" i="25"/>
  <c r="N135" i="25"/>
  <c r="O135" i="25"/>
  <c r="M136" i="25"/>
  <c r="N136" i="25"/>
  <c r="O136" i="25"/>
  <c r="M137" i="25"/>
  <c r="N137" i="25"/>
  <c r="O137" i="25"/>
  <c r="M138" i="25"/>
  <c r="N138" i="25"/>
  <c r="O138" i="25"/>
  <c r="M139" i="25"/>
  <c r="N139" i="25"/>
  <c r="O139" i="25"/>
  <c r="M140" i="25"/>
  <c r="N140" i="25"/>
  <c r="O140" i="25"/>
  <c r="M141" i="25"/>
  <c r="N141" i="25"/>
  <c r="O141" i="25"/>
  <c r="M142" i="25"/>
  <c r="N142" i="25"/>
  <c r="O142" i="25"/>
  <c r="M143" i="25"/>
  <c r="N143" i="25"/>
  <c r="O143" i="25"/>
  <c r="M144" i="25"/>
  <c r="N144" i="25"/>
  <c r="O144" i="25"/>
  <c r="M145" i="25"/>
  <c r="N145" i="25"/>
  <c r="O145" i="25"/>
  <c r="M146" i="25"/>
  <c r="N146" i="25"/>
  <c r="O146" i="25"/>
  <c r="M147" i="25"/>
  <c r="N147" i="25"/>
  <c r="O147" i="25"/>
  <c r="M148" i="25"/>
  <c r="N148" i="25"/>
  <c r="O148" i="25"/>
  <c r="M149" i="25"/>
  <c r="N149" i="25"/>
  <c r="O149" i="25"/>
  <c r="M150" i="25"/>
  <c r="N150" i="25"/>
  <c r="O150" i="25"/>
  <c r="M151" i="25"/>
  <c r="N151" i="25"/>
  <c r="O151" i="25"/>
  <c r="M152" i="25"/>
  <c r="N152" i="25"/>
  <c r="O152" i="25"/>
  <c r="M153" i="25"/>
  <c r="N153" i="25"/>
  <c r="O153" i="25"/>
  <c r="M154" i="25"/>
  <c r="N154" i="25"/>
  <c r="O154" i="25"/>
  <c r="M155" i="25"/>
  <c r="N155" i="25"/>
  <c r="O155" i="25"/>
  <c r="M156" i="25"/>
  <c r="N156" i="25"/>
  <c r="O156" i="25"/>
  <c r="M157" i="25"/>
  <c r="N157" i="25"/>
  <c r="O157" i="25"/>
  <c r="M158" i="25"/>
  <c r="N158" i="25"/>
  <c r="O158" i="25"/>
  <c r="M159" i="25"/>
  <c r="N159" i="25"/>
  <c r="O159" i="25"/>
  <c r="M160" i="25"/>
  <c r="N160" i="25"/>
  <c r="O160" i="25"/>
  <c r="M161" i="25"/>
  <c r="N161" i="25"/>
  <c r="O161" i="25"/>
  <c r="M162" i="25"/>
  <c r="N162" i="25"/>
  <c r="O162" i="25"/>
  <c r="M163" i="25"/>
  <c r="N163" i="25"/>
  <c r="O163" i="25"/>
  <c r="M164" i="25"/>
  <c r="N164" i="25"/>
  <c r="O164" i="25"/>
  <c r="M165" i="25"/>
  <c r="N165" i="25"/>
  <c r="O165" i="25"/>
  <c r="M166" i="25"/>
  <c r="N166" i="25"/>
  <c r="O166" i="25"/>
  <c r="M167" i="25"/>
  <c r="N167" i="25"/>
  <c r="O167" i="25"/>
  <c r="M168" i="25"/>
  <c r="N168" i="25"/>
  <c r="O168" i="25"/>
  <c r="M169" i="25"/>
  <c r="N169" i="25"/>
  <c r="O169" i="25"/>
  <c r="M170" i="25"/>
  <c r="N170" i="25"/>
  <c r="O170" i="25"/>
  <c r="M171" i="25"/>
  <c r="N171" i="25"/>
  <c r="O171" i="25"/>
  <c r="M172" i="25"/>
  <c r="N172" i="25"/>
  <c r="O172" i="25"/>
  <c r="M173" i="25"/>
  <c r="N173" i="25"/>
  <c r="O173" i="25"/>
  <c r="M174" i="25"/>
  <c r="N174" i="25"/>
  <c r="O174" i="25"/>
  <c r="M175" i="25"/>
  <c r="N175" i="25"/>
  <c r="O175" i="25"/>
  <c r="M176" i="25"/>
  <c r="N176" i="25"/>
  <c r="O176" i="25"/>
  <c r="M177" i="25"/>
  <c r="N177" i="25"/>
  <c r="O177" i="25"/>
  <c r="M178" i="25"/>
  <c r="N178" i="25"/>
  <c r="O178" i="25"/>
  <c r="M179" i="25"/>
  <c r="N179" i="25"/>
  <c r="O179" i="25"/>
  <c r="M180" i="25"/>
  <c r="N180" i="25"/>
  <c r="O180" i="25"/>
  <c r="M181" i="25"/>
  <c r="N181" i="25"/>
  <c r="O181" i="25"/>
  <c r="M182" i="25"/>
  <c r="N182" i="25"/>
  <c r="O182" i="25"/>
  <c r="M183" i="25"/>
  <c r="N183" i="25"/>
  <c r="O183" i="25"/>
  <c r="M184" i="25"/>
  <c r="N184" i="25"/>
  <c r="O184" i="25"/>
  <c r="M185" i="25"/>
  <c r="N185" i="25"/>
  <c r="O185" i="25"/>
  <c r="M186" i="25"/>
  <c r="N186" i="25"/>
  <c r="O186" i="25"/>
  <c r="M187" i="25"/>
  <c r="N187" i="25"/>
  <c r="O187" i="25"/>
  <c r="M188" i="25"/>
  <c r="N188" i="25"/>
  <c r="O188" i="25"/>
  <c r="M189" i="25"/>
  <c r="N189" i="25"/>
  <c r="O189" i="25"/>
  <c r="M190" i="25"/>
  <c r="N190" i="25"/>
  <c r="O190" i="25"/>
  <c r="M191" i="25"/>
  <c r="N191" i="25"/>
  <c r="O191" i="25"/>
  <c r="M192" i="25"/>
  <c r="N192" i="25"/>
  <c r="O192" i="25"/>
  <c r="M193" i="25"/>
  <c r="N193" i="25"/>
  <c r="O193" i="25"/>
  <c r="M194" i="25"/>
  <c r="N194" i="25"/>
  <c r="O194" i="25"/>
  <c r="M195" i="25"/>
  <c r="N195" i="25"/>
  <c r="O195" i="25"/>
  <c r="M196" i="25"/>
  <c r="N196" i="25"/>
  <c r="O196" i="25"/>
  <c r="M197" i="25"/>
  <c r="N197" i="25"/>
  <c r="O197" i="25"/>
  <c r="M198" i="25"/>
  <c r="N198" i="25"/>
  <c r="O198" i="25"/>
  <c r="M199" i="25"/>
  <c r="N199" i="25"/>
  <c r="O199" i="25"/>
  <c r="M200" i="25"/>
  <c r="N200" i="25"/>
  <c r="O200" i="25"/>
  <c r="M201" i="25"/>
  <c r="N201" i="25"/>
  <c r="O201" i="25"/>
  <c r="M202" i="25"/>
  <c r="N202" i="25"/>
  <c r="O202" i="25"/>
  <c r="M203" i="25"/>
  <c r="N203" i="25"/>
  <c r="O203" i="25"/>
  <c r="M204" i="25"/>
  <c r="N204" i="25"/>
  <c r="O204" i="25"/>
  <c r="M205" i="25"/>
  <c r="N205" i="25"/>
  <c r="O205" i="25"/>
  <c r="M206" i="25"/>
  <c r="N206" i="25"/>
  <c r="O206" i="25"/>
  <c r="M207" i="25"/>
  <c r="N207" i="25"/>
  <c r="O207" i="25"/>
  <c r="M208" i="25"/>
  <c r="N208" i="25"/>
  <c r="O208" i="25"/>
  <c r="M209" i="25"/>
  <c r="N209" i="25"/>
  <c r="O209" i="25"/>
  <c r="M210" i="25"/>
  <c r="N210" i="25"/>
  <c r="O210" i="25"/>
  <c r="M211" i="25"/>
  <c r="N211" i="25"/>
  <c r="O211" i="25"/>
  <c r="M212" i="25"/>
  <c r="N212" i="25"/>
  <c r="O212" i="25"/>
  <c r="M213" i="25"/>
  <c r="N213" i="25"/>
  <c r="O213" i="25"/>
  <c r="M214" i="25"/>
  <c r="N214" i="25"/>
  <c r="O214" i="25"/>
  <c r="M215" i="25"/>
  <c r="N215" i="25"/>
  <c r="O215" i="25"/>
  <c r="M216" i="25"/>
  <c r="N216" i="25"/>
  <c r="O216" i="25"/>
  <c r="M63" i="26"/>
  <c r="N63" i="26"/>
  <c r="O63" i="26"/>
  <c r="M64" i="26"/>
  <c r="N64" i="26"/>
  <c r="O64" i="26"/>
  <c r="M65" i="26"/>
  <c r="N65" i="26"/>
  <c r="O65" i="26"/>
  <c r="M66" i="26"/>
  <c r="N66" i="26"/>
  <c r="O66" i="26"/>
  <c r="M67" i="26"/>
  <c r="N67" i="26"/>
  <c r="O67" i="26"/>
  <c r="M68" i="26"/>
  <c r="N68" i="26"/>
  <c r="O68" i="26"/>
  <c r="M69" i="26"/>
  <c r="N69" i="26"/>
  <c r="O69" i="26"/>
  <c r="M70" i="26"/>
  <c r="N70" i="26"/>
  <c r="O70" i="26"/>
  <c r="M71" i="26"/>
  <c r="N71" i="26"/>
  <c r="O71" i="26"/>
  <c r="M72" i="26"/>
  <c r="N72" i="26"/>
  <c r="O72" i="26"/>
  <c r="M73" i="26"/>
  <c r="N73" i="26"/>
  <c r="O73" i="26"/>
  <c r="M74" i="26"/>
  <c r="N74" i="26"/>
  <c r="O74" i="26"/>
  <c r="M75" i="26"/>
  <c r="N75" i="26"/>
  <c r="O75" i="26"/>
  <c r="M76" i="26"/>
  <c r="N76" i="26"/>
  <c r="O76" i="26"/>
  <c r="M77" i="26"/>
  <c r="N77" i="26"/>
  <c r="O77" i="26"/>
  <c r="M78" i="26"/>
  <c r="N78" i="26"/>
  <c r="O78" i="26"/>
  <c r="M79" i="26"/>
  <c r="N79" i="26"/>
  <c r="O79" i="26"/>
  <c r="M80" i="26"/>
  <c r="N80" i="26"/>
  <c r="O80" i="26"/>
  <c r="M81" i="26"/>
  <c r="N81" i="26"/>
  <c r="O81" i="26"/>
  <c r="M82" i="26"/>
  <c r="N82" i="26"/>
  <c r="O82" i="26"/>
  <c r="M83" i="26"/>
  <c r="N83" i="26"/>
  <c r="O83" i="26"/>
  <c r="M84" i="26"/>
  <c r="N84" i="26"/>
  <c r="O84" i="26"/>
  <c r="M85" i="26"/>
  <c r="N85" i="26"/>
  <c r="O85" i="26"/>
  <c r="M86" i="26"/>
  <c r="N86" i="26"/>
  <c r="O86" i="26"/>
  <c r="M87" i="26"/>
  <c r="N87" i="26"/>
  <c r="O87" i="26"/>
  <c r="M88" i="26"/>
  <c r="N88" i="26"/>
  <c r="O88" i="26"/>
  <c r="M89" i="26"/>
  <c r="N89" i="26"/>
  <c r="O89" i="26"/>
  <c r="M90" i="26"/>
  <c r="N90" i="26"/>
  <c r="O90" i="26"/>
  <c r="M91" i="26"/>
  <c r="N91" i="26"/>
  <c r="O91" i="26"/>
  <c r="M92" i="26"/>
  <c r="N92" i="26"/>
  <c r="O92" i="26"/>
  <c r="M93" i="26"/>
  <c r="N93" i="26"/>
  <c r="O93" i="26"/>
  <c r="M94" i="26"/>
  <c r="N94" i="26"/>
  <c r="O94" i="26"/>
  <c r="M95" i="26"/>
  <c r="N95" i="26"/>
  <c r="O95" i="26"/>
  <c r="M96" i="26"/>
  <c r="N96" i="26"/>
  <c r="O96" i="26"/>
  <c r="M97" i="26"/>
  <c r="N97" i="26"/>
  <c r="O97" i="26"/>
  <c r="M98" i="26"/>
  <c r="N98" i="26"/>
  <c r="O98" i="26"/>
  <c r="M99" i="26"/>
  <c r="N99" i="26"/>
  <c r="O99" i="26"/>
  <c r="M100" i="26"/>
  <c r="N100" i="26"/>
  <c r="O100" i="26"/>
  <c r="M101" i="26"/>
  <c r="N101" i="26"/>
  <c r="O101" i="26"/>
  <c r="M102" i="26"/>
  <c r="N102" i="26"/>
  <c r="O102" i="26"/>
  <c r="M103" i="26"/>
  <c r="N103" i="26"/>
  <c r="O103" i="26"/>
  <c r="M104" i="26"/>
  <c r="N104" i="26"/>
  <c r="O104" i="26"/>
  <c r="M105" i="26"/>
  <c r="N105" i="26"/>
  <c r="O105" i="26"/>
  <c r="M106" i="26"/>
  <c r="N106" i="26"/>
  <c r="O106" i="26"/>
  <c r="M107" i="26"/>
  <c r="N107" i="26"/>
  <c r="O107" i="26"/>
  <c r="M108" i="26"/>
  <c r="N108" i="26"/>
  <c r="O108" i="26"/>
  <c r="M109" i="26"/>
  <c r="N109" i="26"/>
  <c r="O109" i="26"/>
  <c r="M110" i="26"/>
  <c r="N110" i="26"/>
  <c r="O110" i="26"/>
  <c r="M111" i="26"/>
  <c r="N111" i="26"/>
  <c r="O111" i="26"/>
  <c r="M112" i="26"/>
  <c r="N112" i="26"/>
  <c r="O112" i="26"/>
  <c r="M113" i="26"/>
  <c r="N113" i="26"/>
  <c r="O113" i="26"/>
  <c r="M114" i="26"/>
  <c r="N114" i="26"/>
  <c r="O114" i="26"/>
  <c r="M115" i="26"/>
  <c r="N115" i="26"/>
  <c r="O115" i="26"/>
  <c r="M116" i="26"/>
  <c r="N116" i="26"/>
  <c r="O116" i="26"/>
  <c r="M117" i="26"/>
  <c r="N117" i="26"/>
  <c r="O117" i="26"/>
  <c r="M118" i="26"/>
  <c r="N118" i="26"/>
  <c r="O118" i="26"/>
  <c r="M119" i="26"/>
  <c r="N119" i="26"/>
  <c r="O119" i="26"/>
  <c r="M120" i="26"/>
  <c r="N120" i="26"/>
  <c r="O120" i="26"/>
  <c r="M121" i="26"/>
  <c r="N121" i="26"/>
  <c r="O121" i="26"/>
  <c r="M122" i="26"/>
  <c r="N122" i="26"/>
  <c r="O122" i="26"/>
  <c r="M123" i="26"/>
  <c r="N123" i="26"/>
  <c r="O123" i="26"/>
  <c r="M124" i="26"/>
  <c r="N124" i="26"/>
  <c r="O124" i="26"/>
  <c r="M125" i="26"/>
  <c r="N125" i="26"/>
  <c r="O125" i="26"/>
  <c r="M126" i="26"/>
  <c r="N126" i="26"/>
  <c r="O126" i="26"/>
  <c r="M127" i="26"/>
  <c r="N127" i="26"/>
  <c r="O127" i="26"/>
  <c r="M128" i="26"/>
  <c r="N128" i="26"/>
  <c r="O128" i="26"/>
  <c r="M129" i="26"/>
  <c r="N129" i="26"/>
  <c r="O129" i="26"/>
  <c r="M130" i="26"/>
  <c r="N130" i="26"/>
  <c r="O130" i="26"/>
  <c r="M131" i="26"/>
  <c r="N131" i="26"/>
  <c r="O131" i="26"/>
  <c r="M132" i="26"/>
  <c r="N132" i="26"/>
  <c r="O132" i="26"/>
  <c r="M133" i="26"/>
  <c r="N133" i="26"/>
  <c r="O133" i="26"/>
  <c r="M134" i="26"/>
  <c r="N134" i="26"/>
  <c r="O134" i="26"/>
  <c r="M135" i="26"/>
  <c r="N135" i="26"/>
  <c r="O135" i="26"/>
  <c r="M136" i="26"/>
  <c r="N136" i="26"/>
  <c r="O136" i="26"/>
  <c r="M137" i="26"/>
  <c r="N137" i="26"/>
  <c r="O137" i="26"/>
  <c r="M138" i="26"/>
  <c r="N138" i="26"/>
  <c r="O138" i="26"/>
  <c r="M139" i="26"/>
  <c r="N139" i="26"/>
  <c r="O139" i="26"/>
  <c r="M140" i="26"/>
  <c r="N140" i="26"/>
  <c r="O140" i="26"/>
  <c r="M141" i="26"/>
  <c r="N141" i="26"/>
  <c r="O141" i="26"/>
  <c r="M142" i="26"/>
  <c r="N142" i="26"/>
  <c r="O142" i="26"/>
  <c r="M143" i="26"/>
  <c r="N143" i="26"/>
  <c r="O143" i="26"/>
  <c r="M144" i="26"/>
  <c r="N144" i="26"/>
  <c r="O144" i="26"/>
  <c r="M145" i="26"/>
  <c r="N145" i="26"/>
  <c r="O145" i="26"/>
  <c r="M146" i="26"/>
  <c r="N146" i="26"/>
  <c r="O146" i="26"/>
  <c r="M147" i="26"/>
  <c r="N147" i="26"/>
  <c r="O147" i="26"/>
  <c r="M148" i="26"/>
  <c r="N148" i="26"/>
  <c r="O148" i="26"/>
  <c r="M149" i="26"/>
  <c r="N149" i="26"/>
  <c r="O149" i="26"/>
  <c r="M150" i="26"/>
  <c r="N150" i="26"/>
  <c r="O150" i="26"/>
  <c r="M151" i="26"/>
  <c r="N151" i="26"/>
  <c r="O151" i="26"/>
  <c r="M152" i="26"/>
  <c r="N152" i="26"/>
  <c r="O152" i="26"/>
  <c r="M153" i="26"/>
  <c r="N153" i="26"/>
  <c r="O153" i="26"/>
  <c r="M154" i="26"/>
  <c r="N154" i="26"/>
  <c r="O154" i="26"/>
  <c r="M155" i="26"/>
  <c r="N155" i="26"/>
  <c r="O155" i="26"/>
  <c r="M156" i="26"/>
  <c r="N156" i="26"/>
  <c r="O156" i="26"/>
  <c r="M157" i="26"/>
  <c r="N157" i="26"/>
  <c r="O157" i="26"/>
  <c r="M158" i="26"/>
  <c r="N158" i="26"/>
  <c r="O158" i="26"/>
  <c r="M159" i="26"/>
  <c r="N159" i="26"/>
  <c r="O159" i="26"/>
  <c r="M160" i="26"/>
  <c r="N160" i="26"/>
  <c r="O160" i="26"/>
  <c r="M161" i="26"/>
  <c r="N161" i="26"/>
  <c r="O161" i="26"/>
  <c r="M162" i="26"/>
  <c r="N162" i="26"/>
  <c r="O162" i="26"/>
  <c r="M163" i="26"/>
  <c r="N163" i="26"/>
  <c r="O163" i="26"/>
  <c r="M164" i="26"/>
  <c r="N164" i="26"/>
  <c r="O164" i="26"/>
  <c r="M165" i="26"/>
  <c r="N165" i="26"/>
  <c r="O165" i="26"/>
  <c r="M166" i="26"/>
  <c r="N166" i="26"/>
  <c r="O166" i="26"/>
  <c r="M167" i="26"/>
  <c r="N167" i="26"/>
  <c r="O167" i="26"/>
  <c r="M168" i="26"/>
  <c r="N168" i="26"/>
  <c r="O168" i="26"/>
  <c r="M169" i="26"/>
  <c r="N169" i="26"/>
  <c r="O169" i="26"/>
  <c r="M170" i="26"/>
  <c r="N170" i="26"/>
  <c r="O170" i="26"/>
  <c r="M171" i="26"/>
  <c r="N171" i="26"/>
  <c r="O171" i="26"/>
  <c r="M172" i="26"/>
  <c r="N172" i="26"/>
  <c r="O172" i="26"/>
  <c r="M173" i="26"/>
  <c r="N173" i="26"/>
  <c r="O173" i="26"/>
  <c r="M174" i="26"/>
  <c r="N174" i="26"/>
  <c r="O174" i="26"/>
  <c r="M175" i="26"/>
  <c r="N175" i="26"/>
  <c r="O175" i="26"/>
  <c r="M176" i="26"/>
  <c r="N176" i="26"/>
  <c r="O176" i="26"/>
  <c r="M177" i="26"/>
  <c r="N177" i="26"/>
  <c r="O177" i="26"/>
  <c r="M178" i="26"/>
  <c r="N178" i="26"/>
  <c r="O178" i="26"/>
  <c r="M179" i="26"/>
  <c r="N179" i="26"/>
  <c r="O179" i="26"/>
  <c r="M180" i="26"/>
  <c r="N180" i="26"/>
  <c r="O180" i="26"/>
  <c r="M181" i="26"/>
  <c r="N181" i="26"/>
  <c r="O181" i="26"/>
  <c r="M182" i="26"/>
  <c r="N182" i="26"/>
  <c r="O182" i="26"/>
  <c r="M183" i="26"/>
  <c r="N183" i="26"/>
  <c r="O183" i="26"/>
  <c r="M184" i="26"/>
  <c r="N184" i="26"/>
  <c r="O184" i="26"/>
  <c r="M185" i="26"/>
  <c r="N185" i="26"/>
  <c r="O185" i="26"/>
  <c r="M186" i="26"/>
  <c r="N186" i="26"/>
  <c r="O186" i="26"/>
  <c r="M187" i="26"/>
  <c r="N187" i="26"/>
  <c r="O187" i="26"/>
  <c r="M188" i="26"/>
  <c r="N188" i="26"/>
  <c r="O188" i="26"/>
  <c r="M189" i="26"/>
  <c r="N189" i="26"/>
  <c r="O189" i="26"/>
  <c r="M190" i="26"/>
  <c r="N190" i="26"/>
  <c r="O190" i="26"/>
  <c r="M191" i="26"/>
  <c r="N191" i="26"/>
  <c r="O191" i="26"/>
  <c r="M192" i="26"/>
  <c r="N192" i="26"/>
  <c r="O192" i="26"/>
  <c r="M193" i="26"/>
  <c r="N193" i="26"/>
  <c r="O193" i="26"/>
  <c r="M194" i="26"/>
  <c r="N194" i="26"/>
  <c r="O194" i="26"/>
  <c r="M195" i="26"/>
  <c r="N195" i="26"/>
  <c r="O195" i="26"/>
  <c r="M196" i="26"/>
  <c r="N196" i="26"/>
  <c r="O196" i="26"/>
  <c r="M197" i="26"/>
  <c r="N197" i="26"/>
  <c r="O197" i="26"/>
  <c r="M198" i="26"/>
  <c r="N198" i="26"/>
  <c r="O198" i="26"/>
  <c r="M199" i="26"/>
  <c r="N199" i="26"/>
  <c r="O199" i="26"/>
  <c r="M200" i="26"/>
  <c r="N200" i="26"/>
  <c r="O200" i="26"/>
  <c r="M201" i="26"/>
  <c r="N201" i="26"/>
  <c r="O201" i="26"/>
  <c r="M202" i="26"/>
  <c r="N202" i="26"/>
  <c r="O202" i="26"/>
  <c r="M203" i="26"/>
  <c r="N203" i="26"/>
  <c r="O203" i="26"/>
  <c r="M204" i="26"/>
  <c r="N204" i="26"/>
  <c r="O204" i="26"/>
  <c r="M205" i="26"/>
  <c r="N205" i="26"/>
  <c r="O205" i="26"/>
  <c r="M206" i="26"/>
  <c r="N206" i="26"/>
  <c r="O206" i="26"/>
  <c r="M207" i="26"/>
  <c r="N207" i="26"/>
  <c r="O207" i="26"/>
  <c r="M208" i="26"/>
  <c r="N208" i="26"/>
  <c r="O208" i="26"/>
  <c r="M209" i="26"/>
  <c r="N209" i="26"/>
  <c r="O209" i="26"/>
  <c r="M210" i="26"/>
  <c r="N210" i="26"/>
  <c r="O210" i="26"/>
  <c r="M211" i="26"/>
  <c r="N211" i="26"/>
  <c r="O211" i="26"/>
  <c r="M212" i="26"/>
  <c r="N212" i="26"/>
  <c r="O212" i="26"/>
  <c r="M213" i="26"/>
  <c r="N213" i="26"/>
  <c r="O213" i="26"/>
  <c r="M214" i="26"/>
  <c r="N214" i="26"/>
  <c r="O214" i="26"/>
  <c r="M215" i="26"/>
  <c r="N215" i="26"/>
  <c r="O215" i="26"/>
  <c r="M216" i="26"/>
  <c r="N216" i="26"/>
  <c r="O216" i="26"/>
  <c r="M67" i="27"/>
  <c r="N67" i="27"/>
  <c r="O67" i="27"/>
  <c r="M68" i="27"/>
  <c r="N68" i="27"/>
  <c r="O68" i="27"/>
  <c r="M69" i="27"/>
  <c r="N69" i="27"/>
  <c r="O69" i="27"/>
  <c r="M70" i="27"/>
  <c r="N70" i="27"/>
  <c r="O70" i="27"/>
  <c r="M71" i="27"/>
  <c r="N71" i="27"/>
  <c r="O71" i="27"/>
  <c r="M72" i="27"/>
  <c r="N72" i="27"/>
  <c r="O72" i="27"/>
  <c r="M73" i="27"/>
  <c r="N73" i="27"/>
  <c r="O73" i="27"/>
  <c r="M74" i="27"/>
  <c r="N74" i="27"/>
  <c r="O74" i="27"/>
  <c r="M75" i="27"/>
  <c r="N75" i="27"/>
  <c r="O75" i="27"/>
  <c r="M76" i="27"/>
  <c r="N76" i="27"/>
  <c r="O76" i="27"/>
  <c r="M77" i="27"/>
  <c r="N77" i="27"/>
  <c r="O77" i="27"/>
  <c r="M78" i="27"/>
  <c r="N78" i="27"/>
  <c r="O78" i="27"/>
  <c r="M79" i="27"/>
  <c r="N79" i="27"/>
  <c r="O79" i="27"/>
  <c r="M80" i="27"/>
  <c r="N80" i="27"/>
  <c r="O80" i="27"/>
  <c r="M81" i="27"/>
  <c r="N81" i="27"/>
  <c r="O81" i="27"/>
  <c r="M82" i="27"/>
  <c r="N82" i="27"/>
  <c r="O82" i="27"/>
  <c r="M83" i="27"/>
  <c r="N83" i="27"/>
  <c r="O83" i="27"/>
  <c r="M84" i="27"/>
  <c r="N84" i="27"/>
  <c r="O84" i="27"/>
  <c r="M85" i="27"/>
  <c r="N85" i="27"/>
  <c r="O85" i="27"/>
  <c r="M86" i="27"/>
  <c r="N86" i="27"/>
  <c r="O86" i="27"/>
  <c r="M87" i="27"/>
  <c r="N87" i="27"/>
  <c r="O87" i="27"/>
  <c r="M88" i="27"/>
  <c r="N88" i="27"/>
  <c r="O88" i="27"/>
  <c r="M89" i="27"/>
  <c r="N89" i="27"/>
  <c r="O89" i="27"/>
  <c r="M90" i="27"/>
  <c r="N90" i="27"/>
  <c r="O90" i="27"/>
  <c r="M91" i="27"/>
  <c r="N91" i="27"/>
  <c r="O91" i="27"/>
  <c r="M92" i="27"/>
  <c r="N92" i="27"/>
  <c r="O92" i="27"/>
  <c r="M93" i="27"/>
  <c r="N93" i="27"/>
  <c r="O93" i="27"/>
  <c r="M94" i="27"/>
  <c r="N94" i="27"/>
  <c r="O94" i="27"/>
  <c r="M95" i="27"/>
  <c r="N95" i="27"/>
  <c r="O95" i="27"/>
  <c r="M96" i="27"/>
  <c r="N96" i="27"/>
  <c r="O96" i="27"/>
  <c r="M97" i="27"/>
  <c r="N97" i="27"/>
  <c r="O97" i="27"/>
  <c r="M98" i="27"/>
  <c r="N98" i="27"/>
  <c r="O98" i="27"/>
  <c r="M99" i="27"/>
  <c r="N99" i="27"/>
  <c r="O99" i="27"/>
  <c r="M100" i="27"/>
  <c r="N100" i="27"/>
  <c r="O100" i="27"/>
  <c r="M101" i="27"/>
  <c r="N101" i="27"/>
  <c r="O101" i="27"/>
  <c r="M102" i="27"/>
  <c r="N102" i="27"/>
  <c r="O102" i="27"/>
  <c r="M103" i="27"/>
  <c r="N103" i="27"/>
  <c r="O103" i="27"/>
  <c r="M104" i="27"/>
  <c r="N104" i="27"/>
  <c r="O104" i="27"/>
  <c r="M105" i="27"/>
  <c r="N105" i="27"/>
  <c r="O105" i="27"/>
  <c r="M106" i="27"/>
  <c r="N106" i="27"/>
  <c r="O106" i="27"/>
  <c r="M107" i="27"/>
  <c r="N107" i="27"/>
  <c r="O107" i="27"/>
  <c r="M108" i="27"/>
  <c r="N108" i="27"/>
  <c r="O108" i="27"/>
  <c r="M109" i="27"/>
  <c r="N109" i="27"/>
  <c r="O109" i="27"/>
  <c r="M110" i="27"/>
  <c r="N110" i="27"/>
  <c r="O110" i="27"/>
  <c r="M111" i="27"/>
  <c r="N111" i="27"/>
  <c r="O111" i="27"/>
  <c r="M112" i="27"/>
  <c r="N112" i="27"/>
  <c r="O112" i="27"/>
  <c r="M113" i="27"/>
  <c r="N113" i="27"/>
  <c r="O113" i="27"/>
  <c r="M114" i="27"/>
  <c r="N114" i="27"/>
  <c r="O114" i="27"/>
  <c r="M115" i="27"/>
  <c r="N115" i="27"/>
  <c r="O115" i="27"/>
  <c r="M116" i="27"/>
  <c r="N116" i="27"/>
  <c r="O116" i="27"/>
  <c r="M117" i="27"/>
  <c r="N117" i="27"/>
  <c r="O117" i="27"/>
  <c r="M118" i="27"/>
  <c r="N118" i="27"/>
  <c r="O118" i="27"/>
  <c r="M119" i="27"/>
  <c r="N119" i="27"/>
  <c r="O119" i="27"/>
  <c r="M120" i="27"/>
  <c r="N120" i="27"/>
  <c r="O120" i="27"/>
  <c r="M121" i="27"/>
  <c r="N121" i="27"/>
  <c r="O121" i="27"/>
  <c r="M122" i="27"/>
  <c r="N122" i="27"/>
  <c r="O122" i="27"/>
  <c r="M123" i="27"/>
  <c r="N123" i="27"/>
  <c r="O123" i="27"/>
  <c r="M124" i="27"/>
  <c r="N124" i="27"/>
  <c r="O124" i="27"/>
  <c r="M125" i="27"/>
  <c r="N125" i="27"/>
  <c r="O125" i="27"/>
  <c r="M126" i="27"/>
  <c r="N126" i="27"/>
  <c r="O126" i="27"/>
  <c r="M127" i="27"/>
  <c r="N127" i="27"/>
  <c r="O127" i="27"/>
  <c r="M128" i="27"/>
  <c r="N128" i="27"/>
  <c r="O128" i="27"/>
  <c r="M129" i="27"/>
  <c r="N129" i="27"/>
  <c r="O129" i="27"/>
  <c r="M130" i="27"/>
  <c r="N130" i="27"/>
  <c r="O130" i="27"/>
  <c r="M131" i="27"/>
  <c r="N131" i="27"/>
  <c r="O131" i="27"/>
  <c r="M132" i="27"/>
  <c r="N132" i="27"/>
  <c r="O132" i="27"/>
  <c r="M133" i="27"/>
  <c r="N133" i="27"/>
  <c r="O133" i="27"/>
  <c r="M134" i="27"/>
  <c r="N134" i="27"/>
  <c r="O134" i="27"/>
  <c r="M135" i="27"/>
  <c r="N135" i="27"/>
  <c r="O135" i="27"/>
  <c r="M136" i="27"/>
  <c r="N136" i="27"/>
  <c r="O136" i="27"/>
  <c r="M137" i="27"/>
  <c r="N137" i="27"/>
  <c r="O137" i="27"/>
  <c r="M138" i="27"/>
  <c r="N138" i="27"/>
  <c r="O138" i="27"/>
  <c r="M139" i="27"/>
  <c r="N139" i="27"/>
  <c r="O139" i="27"/>
  <c r="M140" i="27"/>
  <c r="N140" i="27"/>
  <c r="O140" i="27"/>
  <c r="M141" i="27"/>
  <c r="N141" i="27"/>
  <c r="O141" i="27"/>
  <c r="M142" i="27"/>
  <c r="N142" i="27"/>
  <c r="O142" i="27"/>
  <c r="M143" i="27"/>
  <c r="N143" i="27"/>
  <c r="O143" i="27"/>
  <c r="M144" i="27"/>
  <c r="N144" i="27"/>
  <c r="O144" i="27"/>
  <c r="M145" i="27"/>
  <c r="N145" i="27"/>
  <c r="O145" i="27"/>
  <c r="M146" i="27"/>
  <c r="N146" i="27"/>
  <c r="O146" i="27"/>
  <c r="M147" i="27"/>
  <c r="N147" i="27"/>
  <c r="O147" i="27"/>
  <c r="M148" i="27"/>
  <c r="N148" i="27"/>
  <c r="O148" i="27"/>
  <c r="M149" i="27"/>
  <c r="N149" i="27"/>
  <c r="O149" i="27"/>
  <c r="M150" i="27"/>
  <c r="N150" i="27"/>
  <c r="O150" i="27"/>
  <c r="M151" i="27"/>
  <c r="N151" i="27"/>
  <c r="O151" i="27"/>
  <c r="M152" i="27"/>
  <c r="N152" i="27"/>
  <c r="O152" i="27"/>
  <c r="M153" i="27"/>
  <c r="N153" i="27"/>
  <c r="O153" i="27"/>
  <c r="M154" i="27"/>
  <c r="N154" i="27"/>
  <c r="O154" i="27"/>
  <c r="M155" i="27"/>
  <c r="N155" i="27"/>
  <c r="O155" i="27"/>
  <c r="M156" i="27"/>
  <c r="N156" i="27"/>
  <c r="O156" i="27"/>
  <c r="M157" i="27"/>
  <c r="N157" i="27"/>
  <c r="O157" i="27"/>
  <c r="M158" i="27"/>
  <c r="N158" i="27"/>
  <c r="O158" i="27"/>
  <c r="M159" i="27"/>
  <c r="N159" i="27"/>
  <c r="O159" i="27"/>
  <c r="M160" i="27"/>
  <c r="N160" i="27"/>
  <c r="O160" i="27"/>
  <c r="M161" i="27"/>
  <c r="N161" i="27"/>
  <c r="O161" i="27"/>
  <c r="M162" i="27"/>
  <c r="N162" i="27"/>
  <c r="O162" i="27"/>
  <c r="M163" i="27"/>
  <c r="N163" i="27"/>
  <c r="O163" i="27"/>
  <c r="M164" i="27"/>
  <c r="N164" i="27"/>
  <c r="O164" i="27"/>
  <c r="M165" i="27"/>
  <c r="N165" i="27"/>
  <c r="O165" i="27"/>
  <c r="M166" i="27"/>
  <c r="N166" i="27"/>
  <c r="O166" i="27"/>
  <c r="M167" i="27"/>
  <c r="N167" i="27"/>
  <c r="O167" i="27"/>
  <c r="M168" i="27"/>
  <c r="N168" i="27"/>
  <c r="O168" i="27"/>
  <c r="M169" i="27"/>
  <c r="N169" i="27"/>
  <c r="O169" i="27"/>
  <c r="M170" i="27"/>
  <c r="N170" i="27"/>
  <c r="O170" i="27"/>
  <c r="M171" i="27"/>
  <c r="N171" i="27"/>
  <c r="O171" i="27"/>
  <c r="M172" i="27"/>
  <c r="N172" i="27"/>
  <c r="O172" i="27"/>
  <c r="M173" i="27"/>
  <c r="N173" i="27"/>
  <c r="O173" i="27"/>
  <c r="M174" i="27"/>
  <c r="N174" i="27"/>
  <c r="O174" i="27"/>
  <c r="M175" i="27"/>
  <c r="N175" i="27"/>
  <c r="O175" i="27"/>
  <c r="M176" i="27"/>
  <c r="N176" i="27"/>
  <c r="O176" i="27"/>
  <c r="M177" i="27"/>
  <c r="N177" i="27"/>
  <c r="O177" i="27"/>
  <c r="M178" i="27"/>
  <c r="N178" i="27"/>
  <c r="O178" i="27"/>
  <c r="M179" i="27"/>
  <c r="N179" i="27"/>
  <c r="O179" i="27"/>
  <c r="M180" i="27"/>
  <c r="N180" i="27"/>
  <c r="O180" i="27"/>
  <c r="M181" i="27"/>
  <c r="N181" i="27"/>
  <c r="O181" i="27"/>
  <c r="M182" i="27"/>
  <c r="N182" i="27"/>
  <c r="O182" i="27"/>
  <c r="M183" i="27"/>
  <c r="N183" i="27"/>
  <c r="O183" i="27"/>
  <c r="M184" i="27"/>
  <c r="N184" i="27"/>
  <c r="O184" i="27"/>
  <c r="M185" i="27"/>
  <c r="N185" i="27"/>
  <c r="O185" i="27"/>
  <c r="M186" i="27"/>
  <c r="N186" i="27"/>
  <c r="O186" i="27"/>
  <c r="M187" i="27"/>
  <c r="N187" i="27"/>
  <c r="O187" i="27"/>
  <c r="M188" i="27"/>
  <c r="N188" i="27"/>
  <c r="O188" i="27"/>
  <c r="M189" i="27"/>
  <c r="N189" i="27"/>
  <c r="O189" i="27"/>
  <c r="M190" i="27"/>
  <c r="N190" i="27"/>
  <c r="O190" i="27"/>
  <c r="M191" i="27"/>
  <c r="N191" i="27"/>
  <c r="O191" i="27"/>
  <c r="M192" i="27"/>
  <c r="N192" i="27"/>
  <c r="O192" i="27"/>
  <c r="M193" i="27"/>
  <c r="N193" i="27"/>
  <c r="O193" i="27"/>
  <c r="M194" i="27"/>
  <c r="N194" i="27"/>
  <c r="O194" i="27"/>
  <c r="M195" i="27"/>
  <c r="N195" i="27"/>
  <c r="O195" i="27"/>
  <c r="M196" i="27"/>
  <c r="N196" i="27"/>
  <c r="O196" i="27"/>
  <c r="M197" i="27"/>
  <c r="N197" i="27"/>
  <c r="O197" i="27"/>
  <c r="M198" i="27"/>
  <c r="N198" i="27"/>
  <c r="O198" i="27"/>
  <c r="M199" i="27"/>
  <c r="N199" i="27"/>
  <c r="O199" i="27"/>
  <c r="M200" i="27"/>
  <c r="N200" i="27"/>
  <c r="O200" i="27"/>
  <c r="M201" i="27"/>
  <c r="N201" i="27"/>
  <c r="O201" i="27"/>
  <c r="M202" i="27"/>
  <c r="N202" i="27"/>
  <c r="O202" i="27"/>
  <c r="M203" i="27"/>
  <c r="N203" i="27"/>
  <c r="O203" i="27"/>
  <c r="M204" i="27"/>
  <c r="N204" i="27"/>
  <c r="O204" i="27"/>
  <c r="M205" i="27"/>
  <c r="N205" i="27"/>
  <c r="O205" i="27"/>
  <c r="M206" i="27"/>
  <c r="N206" i="27"/>
  <c r="O206" i="27"/>
  <c r="M207" i="27"/>
  <c r="N207" i="27"/>
  <c r="O207" i="27"/>
  <c r="M208" i="27"/>
  <c r="N208" i="27"/>
  <c r="O208" i="27"/>
  <c r="M209" i="27"/>
  <c r="N209" i="27"/>
  <c r="O209" i="27"/>
  <c r="M210" i="27"/>
  <c r="N210" i="27"/>
  <c r="O210" i="27"/>
  <c r="M211" i="27"/>
  <c r="N211" i="27"/>
  <c r="O211" i="27"/>
  <c r="M212" i="27"/>
  <c r="N212" i="27"/>
  <c r="O212" i="27"/>
  <c r="M213" i="27"/>
  <c r="N213" i="27"/>
  <c r="O213" i="27"/>
  <c r="M214" i="27"/>
  <c r="N214" i="27"/>
  <c r="O214" i="27"/>
  <c r="M215" i="27"/>
  <c r="N215" i="27"/>
  <c r="O215" i="27"/>
  <c r="M216" i="27"/>
  <c r="N216" i="27"/>
  <c r="O216" i="27"/>
  <c r="M217" i="27"/>
  <c r="N217" i="27"/>
  <c r="O217" i="27"/>
  <c r="M218" i="27"/>
  <c r="N218" i="27"/>
  <c r="O218" i="27"/>
  <c r="M219" i="27"/>
  <c r="N219" i="27"/>
  <c r="O219" i="27"/>
  <c r="M220" i="27"/>
  <c r="N220" i="27"/>
  <c r="O220" i="27"/>
  <c r="S67" i="21"/>
  <c r="T67" i="21"/>
  <c r="U67" i="21"/>
  <c r="S68" i="21"/>
  <c r="T68" i="21"/>
  <c r="U68" i="21"/>
  <c r="S69" i="21"/>
  <c r="T69" i="21"/>
  <c r="U69" i="21"/>
  <c r="S70" i="21"/>
  <c r="T70" i="21"/>
  <c r="U70" i="21"/>
  <c r="S71" i="21"/>
  <c r="T71" i="21"/>
  <c r="U71" i="21"/>
  <c r="S72" i="21"/>
  <c r="T72" i="21"/>
  <c r="U72" i="21"/>
  <c r="S73" i="21"/>
  <c r="T73" i="21"/>
  <c r="U73" i="21"/>
  <c r="S74" i="21"/>
  <c r="T74" i="21"/>
  <c r="U74" i="21"/>
  <c r="S75" i="21"/>
  <c r="T75" i="21"/>
  <c r="U75" i="21"/>
  <c r="S76" i="21"/>
  <c r="T76" i="21"/>
  <c r="U76" i="21"/>
  <c r="S77" i="21"/>
  <c r="T77" i="21"/>
  <c r="U77" i="21"/>
  <c r="S78" i="21"/>
  <c r="T78" i="21"/>
  <c r="U78" i="21"/>
  <c r="S79" i="21"/>
  <c r="T79" i="21"/>
  <c r="U79" i="21"/>
  <c r="S80" i="21"/>
  <c r="T80" i="21"/>
  <c r="U80" i="21"/>
  <c r="S81" i="21"/>
  <c r="T81" i="21"/>
  <c r="U81" i="21"/>
  <c r="S82" i="21"/>
  <c r="T82" i="21"/>
  <c r="U82" i="21"/>
  <c r="S83" i="21"/>
  <c r="T83" i="21"/>
  <c r="U83" i="21"/>
  <c r="S84" i="21"/>
  <c r="T84" i="21"/>
  <c r="U84" i="21"/>
  <c r="S85" i="21"/>
  <c r="T85" i="21"/>
  <c r="U85" i="21"/>
  <c r="S86" i="21"/>
  <c r="T86" i="21"/>
  <c r="U86" i="21"/>
  <c r="S87" i="21"/>
  <c r="T87" i="21"/>
  <c r="U87" i="21"/>
  <c r="S88" i="21"/>
  <c r="T88" i="21"/>
  <c r="U88" i="21"/>
  <c r="S89" i="21"/>
  <c r="T89" i="21"/>
  <c r="U89" i="21"/>
  <c r="S90" i="21"/>
  <c r="T90" i="21"/>
  <c r="U90" i="21"/>
  <c r="S91" i="21"/>
  <c r="T91" i="21"/>
  <c r="U91" i="21"/>
  <c r="S92" i="21"/>
  <c r="T92" i="21"/>
  <c r="U92" i="21"/>
  <c r="S93" i="21"/>
  <c r="T93" i="21"/>
  <c r="U93" i="21"/>
  <c r="S94" i="21"/>
  <c r="T94" i="21"/>
  <c r="U94" i="21"/>
  <c r="S95" i="21"/>
  <c r="T95" i="21"/>
  <c r="U95" i="21"/>
  <c r="S96" i="21"/>
  <c r="T96" i="21"/>
  <c r="U96" i="21"/>
  <c r="S97" i="21"/>
  <c r="T97" i="21"/>
  <c r="U97" i="21"/>
  <c r="S98" i="21"/>
  <c r="T98" i="21"/>
  <c r="U98" i="21"/>
  <c r="S99" i="21"/>
  <c r="T99" i="21"/>
  <c r="U99" i="21"/>
  <c r="S100" i="21"/>
  <c r="T100" i="21"/>
  <c r="U100" i="21"/>
  <c r="S101" i="21"/>
  <c r="T101" i="21"/>
  <c r="U101" i="21"/>
  <c r="S102" i="21"/>
  <c r="T102" i="21"/>
  <c r="U102" i="21"/>
  <c r="S103" i="21"/>
  <c r="T103" i="21"/>
  <c r="U103" i="21"/>
  <c r="S104" i="21"/>
  <c r="T104" i="21"/>
  <c r="U104" i="21"/>
  <c r="S105" i="21"/>
  <c r="T105" i="21"/>
  <c r="U105" i="21"/>
  <c r="S106" i="21"/>
  <c r="T106" i="21"/>
  <c r="U106" i="21"/>
  <c r="S107" i="21"/>
  <c r="T107" i="21"/>
  <c r="U107" i="21"/>
  <c r="S108" i="21"/>
  <c r="T108" i="21"/>
  <c r="U108" i="21"/>
  <c r="S109" i="21"/>
  <c r="T109" i="21"/>
  <c r="U109" i="21"/>
  <c r="S110" i="21"/>
  <c r="T110" i="21"/>
  <c r="U110" i="21"/>
  <c r="S111" i="21"/>
  <c r="T111" i="21"/>
  <c r="U111" i="21"/>
  <c r="S112" i="21"/>
  <c r="T112" i="21"/>
  <c r="U112" i="21"/>
  <c r="S113" i="21"/>
  <c r="T113" i="21"/>
  <c r="U113" i="21"/>
  <c r="S114" i="21"/>
  <c r="T114" i="21"/>
  <c r="U114" i="21"/>
  <c r="S115" i="21"/>
  <c r="T115" i="21"/>
  <c r="U115" i="21"/>
  <c r="S116" i="21"/>
  <c r="T116" i="21"/>
  <c r="U116" i="21"/>
  <c r="S117" i="21"/>
  <c r="T117" i="21"/>
  <c r="U117" i="21"/>
  <c r="S118" i="21"/>
  <c r="T118" i="21"/>
  <c r="U118" i="21"/>
  <c r="S119" i="21"/>
  <c r="T119" i="21"/>
  <c r="U119" i="21"/>
  <c r="S120" i="21"/>
  <c r="T120" i="21"/>
  <c r="U120" i="21"/>
  <c r="S121" i="21"/>
  <c r="T121" i="21"/>
  <c r="U121" i="21"/>
  <c r="S122" i="21"/>
  <c r="T122" i="21"/>
  <c r="U122" i="21"/>
  <c r="S123" i="21"/>
  <c r="T123" i="21"/>
  <c r="U123" i="21"/>
  <c r="S124" i="21"/>
  <c r="T124" i="21"/>
  <c r="U124" i="21"/>
  <c r="S125" i="21"/>
  <c r="T125" i="21"/>
  <c r="U125" i="21"/>
  <c r="S126" i="21"/>
  <c r="T126" i="21"/>
  <c r="U126" i="21"/>
  <c r="S127" i="21"/>
  <c r="T127" i="21"/>
  <c r="U127" i="21"/>
  <c r="S128" i="21"/>
  <c r="T128" i="21"/>
  <c r="U128" i="21"/>
  <c r="S129" i="21"/>
  <c r="T129" i="21"/>
  <c r="U129" i="21"/>
  <c r="S130" i="21"/>
  <c r="T130" i="21"/>
  <c r="U130" i="21"/>
  <c r="S131" i="21"/>
  <c r="T131" i="21"/>
  <c r="U131" i="21"/>
  <c r="S132" i="21"/>
  <c r="T132" i="21"/>
  <c r="U132" i="21"/>
  <c r="S133" i="21"/>
  <c r="T133" i="21"/>
  <c r="U133" i="21"/>
  <c r="S134" i="21"/>
  <c r="T134" i="21"/>
  <c r="U134" i="21"/>
  <c r="S135" i="21"/>
  <c r="T135" i="21"/>
  <c r="U135" i="21"/>
  <c r="S136" i="21"/>
  <c r="T136" i="21"/>
  <c r="U136" i="21"/>
  <c r="S137" i="21"/>
  <c r="T137" i="21"/>
  <c r="U137" i="21"/>
  <c r="S138" i="21"/>
  <c r="T138" i="21"/>
  <c r="U138" i="21"/>
  <c r="S139" i="21"/>
  <c r="T139" i="21"/>
  <c r="U139" i="21"/>
  <c r="S140" i="21"/>
  <c r="T140" i="21"/>
  <c r="U140" i="21"/>
  <c r="S141" i="21"/>
  <c r="T141" i="21"/>
  <c r="U141" i="21"/>
  <c r="S142" i="21"/>
  <c r="T142" i="21"/>
  <c r="U142" i="21"/>
  <c r="S143" i="21"/>
  <c r="T143" i="21"/>
  <c r="U143" i="21"/>
  <c r="S144" i="21"/>
  <c r="T144" i="21"/>
  <c r="U144" i="21"/>
  <c r="S145" i="21"/>
  <c r="T145" i="21"/>
  <c r="U145" i="21"/>
  <c r="S146" i="21"/>
  <c r="T146" i="21"/>
  <c r="U146" i="21"/>
  <c r="S147" i="21"/>
  <c r="T147" i="21"/>
  <c r="U147" i="21"/>
  <c r="S148" i="21"/>
  <c r="T148" i="21"/>
  <c r="U148" i="21"/>
  <c r="S149" i="21"/>
  <c r="T149" i="21"/>
  <c r="U149" i="21"/>
  <c r="S150" i="21"/>
  <c r="T150" i="21"/>
  <c r="U150" i="21"/>
  <c r="S151" i="21"/>
  <c r="T151" i="21"/>
  <c r="U151" i="21"/>
  <c r="S152" i="21"/>
  <c r="T152" i="21"/>
  <c r="U152" i="21"/>
  <c r="S153" i="21"/>
  <c r="T153" i="21"/>
  <c r="U153" i="21"/>
  <c r="S154" i="21"/>
  <c r="T154" i="21"/>
  <c r="U154" i="21"/>
  <c r="S155" i="21"/>
  <c r="T155" i="21"/>
  <c r="U155" i="21"/>
  <c r="S156" i="21"/>
  <c r="T156" i="21"/>
  <c r="U156" i="21"/>
  <c r="S157" i="21"/>
  <c r="T157" i="21"/>
  <c r="U157" i="21"/>
  <c r="S158" i="21"/>
  <c r="T158" i="21"/>
  <c r="U158" i="21"/>
  <c r="S159" i="21"/>
  <c r="T159" i="21"/>
  <c r="U159" i="21"/>
  <c r="S160" i="21"/>
  <c r="T160" i="21"/>
  <c r="U160" i="21"/>
  <c r="S161" i="21"/>
  <c r="T161" i="21"/>
  <c r="U161" i="21"/>
  <c r="S162" i="21"/>
  <c r="T162" i="21"/>
  <c r="U162" i="21"/>
  <c r="S163" i="21"/>
  <c r="T163" i="21"/>
  <c r="U163" i="21"/>
  <c r="S164" i="21"/>
  <c r="T164" i="21"/>
  <c r="U164" i="21"/>
  <c r="S165" i="21"/>
  <c r="T165" i="21"/>
  <c r="U165" i="21"/>
  <c r="S166" i="21"/>
  <c r="T166" i="21"/>
  <c r="U166" i="21"/>
  <c r="S167" i="21"/>
  <c r="T167" i="21"/>
  <c r="U167" i="21"/>
  <c r="S168" i="21"/>
  <c r="T168" i="21"/>
  <c r="U168" i="21"/>
  <c r="S169" i="21"/>
  <c r="T169" i="21"/>
  <c r="U169" i="21"/>
  <c r="S170" i="21"/>
  <c r="T170" i="21"/>
  <c r="U170" i="21"/>
  <c r="S171" i="21"/>
  <c r="T171" i="21"/>
  <c r="U171" i="21"/>
  <c r="S172" i="21"/>
  <c r="T172" i="21"/>
  <c r="U172" i="21"/>
  <c r="S173" i="21"/>
  <c r="T173" i="21"/>
  <c r="U173" i="21"/>
  <c r="S174" i="21"/>
  <c r="T174" i="21"/>
  <c r="U174" i="21"/>
  <c r="S175" i="21"/>
  <c r="T175" i="21"/>
  <c r="U175" i="21"/>
  <c r="S176" i="21"/>
  <c r="T176" i="21"/>
  <c r="U176" i="21"/>
  <c r="S177" i="21"/>
  <c r="T177" i="21"/>
  <c r="U177" i="21"/>
  <c r="S178" i="21"/>
  <c r="T178" i="21"/>
  <c r="U178" i="21"/>
  <c r="S179" i="21"/>
  <c r="T179" i="21"/>
  <c r="U179" i="21"/>
  <c r="S180" i="21"/>
  <c r="T180" i="21"/>
  <c r="U180" i="21"/>
  <c r="S181" i="21"/>
  <c r="T181" i="21"/>
  <c r="U181" i="21"/>
  <c r="S182" i="21"/>
  <c r="T182" i="21"/>
  <c r="U182" i="21"/>
  <c r="S183" i="21"/>
  <c r="T183" i="21"/>
  <c r="U183" i="21"/>
  <c r="S184" i="21"/>
  <c r="T184" i="21"/>
  <c r="U184" i="21"/>
  <c r="S185" i="21"/>
  <c r="T185" i="21"/>
  <c r="U185" i="21"/>
  <c r="S186" i="21"/>
  <c r="T186" i="21"/>
  <c r="U186" i="21"/>
  <c r="S187" i="21"/>
  <c r="T187" i="21"/>
  <c r="U187" i="21"/>
  <c r="S188" i="21"/>
  <c r="T188" i="21"/>
  <c r="U188" i="21"/>
  <c r="S189" i="21"/>
  <c r="T189" i="21"/>
  <c r="U189" i="21"/>
  <c r="S190" i="21"/>
  <c r="T190" i="21"/>
  <c r="U190" i="21"/>
  <c r="S191" i="21"/>
  <c r="T191" i="21"/>
  <c r="U191" i="21"/>
  <c r="S192" i="21"/>
  <c r="T192" i="21"/>
  <c r="U192" i="21"/>
  <c r="S193" i="21"/>
  <c r="T193" i="21"/>
  <c r="U193" i="21"/>
  <c r="S194" i="21"/>
  <c r="T194" i="21"/>
  <c r="U194" i="21"/>
  <c r="S195" i="21"/>
  <c r="T195" i="21"/>
  <c r="U195" i="21"/>
  <c r="S196" i="21"/>
  <c r="T196" i="21"/>
  <c r="U196" i="21"/>
  <c r="S197" i="21"/>
  <c r="T197" i="21"/>
  <c r="U197" i="21"/>
  <c r="S198" i="21"/>
  <c r="T198" i="21"/>
  <c r="U198" i="21"/>
  <c r="S199" i="21"/>
  <c r="T199" i="21"/>
  <c r="U199" i="21"/>
  <c r="S200" i="21"/>
  <c r="T200" i="21"/>
  <c r="U200" i="21"/>
  <c r="S201" i="21"/>
  <c r="T201" i="21"/>
  <c r="U201" i="21"/>
  <c r="S202" i="21"/>
  <c r="T202" i="21"/>
  <c r="U202" i="21"/>
  <c r="S203" i="21"/>
  <c r="T203" i="21"/>
  <c r="U203" i="21"/>
  <c r="S204" i="21"/>
  <c r="T204" i="21"/>
  <c r="U204" i="21"/>
  <c r="S205" i="21"/>
  <c r="T205" i="21"/>
  <c r="U205" i="21"/>
  <c r="S206" i="21"/>
  <c r="T206" i="21"/>
  <c r="U206" i="21"/>
  <c r="S207" i="21"/>
  <c r="T207" i="21"/>
  <c r="U207" i="21"/>
  <c r="S208" i="21"/>
  <c r="T208" i="21"/>
  <c r="U208" i="21"/>
  <c r="S209" i="21"/>
  <c r="T209" i="21"/>
  <c r="U209" i="21"/>
  <c r="S210" i="21"/>
  <c r="T210" i="21"/>
  <c r="U210" i="21"/>
  <c r="S211" i="21"/>
  <c r="T211" i="21"/>
  <c r="U211" i="21"/>
  <c r="S212" i="21"/>
  <c r="T212" i="21"/>
  <c r="U212" i="21"/>
  <c r="S213" i="21"/>
  <c r="T213" i="21"/>
  <c r="U213" i="21"/>
  <c r="S214" i="21"/>
  <c r="T214" i="21"/>
  <c r="U214" i="21"/>
  <c r="S215" i="21"/>
  <c r="T215" i="21"/>
  <c r="U215" i="21"/>
  <c r="S216" i="21"/>
  <c r="T216" i="21"/>
  <c r="U216" i="21"/>
  <c r="S217" i="21"/>
  <c r="T217" i="21"/>
  <c r="U217" i="21"/>
  <c r="S218" i="21"/>
  <c r="T218" i="21"/>
  <c r="U218" i="21"/>
  <c r="S219" i="21"/>
  <c r="T219" i="21"/>
  <c r="U219" i="21"/>
  <c r="S220" i="21"/>
  <c r="T220" i="21"/>
  <c r="U220" i="21"/>
  <c r="B327" i="13" l="1"/>
  <c r="D327" i="13" s="1"/>
  <c r="C327" i="13"/>
  <c r="M327" i="13" s="1"/>
  <c r="B328" i="13"/>
  <c r="O328" i="13" s="1"/>
  <c r="C328" i="13"/>
  <c r="M328" i="13" s="1"/>
  <c r="B329" i="13"/>
  <c r="I329" i="13" s="1"/>
  <c r="D150" i="27" s="1"/>
  <c r="C329" i="13"/>
  <c r="V329" i="13" s="1"/>
  <c r="U329" i="13"/>
  <c r="L150" i="27" s="1"/>
  <c r="B330" i="13"/>
  <c r="C330" i="13"/>
  <c r="M330" i="13" s="1"/>
  <c r="U150" i="27" s="1"/>
  <c r="B331" i="13"/>
  <c r="R331" i="13" s="1"/>
  <c r="C331" i="13"/>
  <c r="G331" i="13" s="1"/>
  <c r="B332" i="13"/>
  <c r="I332" i="13" s="1"/>
  <c r="C332" i="13"/>
  <c r="M332" i="13" s="1"/>
  <c r="B333" i="13"/>
  <c r="F333" i="13" s="1"/>
  <c r="C333" i="13"/>
  <c r="M333" i="13" s="1"/>
  <c r="B334" i="13"/>
  <c r="R334" i="13" s="1"/>
  <c r="C334" i="13"/>
  <c r="M334" i="13" s="1"/>
  <c r="U334" i="13"/>
  <c r="B335" i="13"/>
  <c r="R335" i="13" s="1"/>
  <c r="C335" i="13"/>
  <c r="M335" i="13" s="1"/>
  <c r="B336" i="13"/>
  <c r="O336" i="13" s="1"/>
  <c r="C336" i="13"/>
  <c r="G336" i="13" s="1"/>
  <c r="S329" i="13" l="1"/>
  <c r="R329" i="13"/>
  <c r="J150" i="27" s="1"/>
  <c r="S330" i="13"/>
  <c r="Y150" i="27" s="1"/>
  <c r="L334" i="13"/>
  <c r="G329" i="13"/>
  <c r="G332" i="13"/>
  <c r="Q98" i="27" s="1"/>
  <c r="D330" i="13"/>
  <c r="F328" i="13"/>
  <c r="D336" i="13"/>
  <c r="D331" i="13"/>
  <c r="H331" i="13" s="1"/>
  <c r="F329" i="13"/>
  <c r="B150" i="27" s="1"/>
  <c r="D332" i="13"/>
  <c r="M331" i="13"/>
  <c r="R330" i="13"/>
  <c r="P329" i="13"/>
  <c r="M336" i="13"/>
  <c r="P334" i="13"/>
  <c r="G334" i="13"/>
  <c r="S333" i="13"/>
  <c r="R332" i="13"/>
  <c r="V331" i="13"/>
  <c r="L331" i="13"/>
  <c r="I330" i="13"/>
  <c r="O329" i="13"/>
  <c r="H150" i="27" s="1"/>
  <c r="U328" i="13"/>
  <c r="R327" i="13"/>
  <c r="S334" i="13"/>
  <c r="I334" i="13"/>
  <c r="U333" i="13"/>
  <c r="V332" i="13"/>
  <c r="M329" i="13"/>
  <c r="S328" i="13"/>
  <c r="P327" i="13"/>
  <c r="J334" i="13"/>
  <c r="O331" i="13"/>
  <c r="H98" i="27" s="1"/>
  <c r="R336" i="13"/>
  <c r="J176" i="27" s="1"/>
  <c r="O334" i="13"/>
  <c r="F334" i="13"/>
  <c r="R333" i="13"/>
  <c r="P332" i="13"/>
  <c r="U331" i="13"/>
  <c r="L98" i="27" s="1"/>
  <c r="I331" i="13"/>
  <c r="V336" i="13"/>
  <c r="F336" i="13"/>
  <c r="J329" i="13"/>
  <c r="R328" i="13"/>
  <c r="J98" i="27" s="1"/>
  <c r="J327" i="13"/>
  <c r="L336" i="13"/>
  <c r="D335" i="13"/>
  <c r="N335" i="13" s="1"/>
  <c r="L333" i="13"/>
  <c r="O332" i="13"/>
  <c r="F331" i="13"/>
  <c r="B98" i="27" s="1"/>
  <c r="U336" i="13"/>
  <c r="E336" i="13"/>
  <c r="V334" i="13"/>
  <c r="D334" i="13"/>
  <c r="D333" i="13"/>
  <c r="K333" i="13" s="1"/>
  <c r="J332" i="13"/>
  <c r="S331" i="13"/>
  <c r="L328" i="13"/>
  <c r="I327" i="13"/>
  <c r="U176" i="27"/>
  <c r="S336" i="13"/>
  <c r="N336" i="13"/>
  <c r="S335" i="13"/>
  <c r="S332" i="13"/>
  <c r="D329" i="13"/>
  <c r="Q329" i="13" s="1"/>
  <c r="S327" i="13"/>
  <c r="K332" i="13"/>
  <c r="T332" i="13"/>
  <c r="Q332" i="13"/>
  <c r="E332" i="13"/>
  <c r="P98" i="27" s="1"/>
  <c r="N332" i="13"/>
  <c r="H332" i="13"/>
  <c r="H329" i="13"/>
  <c r="K330" i="13"/>
  <c r="T150" i="27" s="1"/>
  <c r="T330" i="13"/>
  <c r="Z150" i="27" s="1"/>
  <c r="E330" i="13"/>
  <c r="P150" i="27" s="1"/>
  <c r="N330" i="13"/>
  <c r="V150" i="27" s="1"/>
  <c r="Q330" i="13"/>
  <c r="X150" i="27" s="1"/>
  <c r="H330" i="13"/>
  <c r="R150" i="27" s="1"/>
  <c r="K327" i="13"/>
  <c r="T327" i="13"/>
  <c r="E327" i="13"/>
  <c r="N327" i="13"/>
  <c r="H327" i="13"/>
  <c r="Q327" i="13"/>
  <c r="J335" i="13"/>
  <c r="E331" i="13"/>
  <c r="J330" i="13"/>
  <c r="S150" i="27" s="1"/>
  <c r="D328" i="13"/>
  <c r="I335" i="13"/>
  <c r="K331" i="13"/>
  <c r="P330" i="13"/>
  <c r="W150" i="27" s="1"/>
  <c r="J328" i="13"/>
  <c r="O327" i="13"/>
  <c r="G327" i="13"/>
  <c r="K336" i="13"/>
  <c r="P335" i="13"/>
  <c r="F332" i="13"/>
  <c r="Q336" i="13"/>
  <c r="I336" i="13"/>
  <c r="V335" i="13"/>
  <c r="F335" i="13"/>
  <c r="P333" i="13"/>
  <c r="U332" i="13"/>
  <c r="J331" i="13"/>
  <c r="O330" i="13"/>
  <c r="G330" i="13"/>
  <c r="Q150" i="27" s="1"/>
  <c r="L329" i="13"/>
  <c r="F150" i="27" s="1"/>
  <c r="I328" i="13"/>
  <c r="V327" i="13"/>
  <c r="F327" i="13"/>
  <c r="O333" i="13"/>
  <c r="G333" i="13"/>
  <c r="L332" i="13"/>
  <c r="Q331" i="13"/>
  <c r="V330" i="13"/>
  <c r="AA150" i="27" s="1"/>
  <c r="F330" i="13"/>
  <c r="P328" i="13"/>
  <c r="U327" i="13"/>
  <c r="J333" i="13"/>
  <c r="J336" i="13"/>
  <c r="O335" i="13"/>
  <c r="G335" i="13"/>
  <c r="I333" i="13"/>
  <c r="P336" i="13"/>
  <c r="U335" i="13"/>
  <c r="L335" i="13"/>
  <c r="V333" i="13"/>
  <c r="P331" i="13"/>
  <c r="U330" i="13"/>
  <c r="G328" i="13"/>
  <c r="L327" i="13"/>
  <c r="L330" i="13"/>
  <c r="V328" i="13"/>
  <c r="B371" i="10"/>
  <c r="O371" i="10" s="1"/>
  <c r="C371" i="10"/>
  <c r="M371" i="10" s="1"/>
  <c r="B372" i="10"/>
  <c r="F372" i="10" s="1"/>
  <c r="C372" i="10"/>
  <c r="G372" i="10" s="1"/>
  <c r="B373" i="10"/>
  <c r="F373" i="10" s="1"/>
  <c r="C373" i="10"/>
  <c r="G373" i="10" s="1"/>
  <c r="B374" i="10"/>
  <c r="O374" i="10" s="1"/>
  <c r="C374" i="10"/>
  <c r="P374" i="10" s="1"/>
  <c r="B375" i="10"/>
  <c r="L375" i="10" s="1"/>
  <c r="C375" i="10"/>
  <c r="G375" i="10" s="1"/>
  <c r="B376" i="10"/>
  <c r="R376" i="10" s="1"/>
  <c r="C376" i="10"/>
  <c r="M376" i="10" s="1"/>
  <c r="B377" i="10"/>
  <c r="F377" i="10" s="1"/>
  <c r="C377" i="10"/>
  <c r="P377" i="10" s="1"/>
  <c r="B378" i="10"/>
  <c r="F378" i="10" s="1"/>
  <c r="C378" i="10"/>
  <c r="J378" i="10" s="1"/>
  <c r="B379" i="10"/>
  <c r="O379" i="10" s="1"/>
  <c r="C379" i="10"/>
  <c r="G379" i="10" s="1"/>
  <c r="B380" i="10"/>
  <c r="R380" i="10" s="1"/>
  <c r="C380" i="10"/>
  <c r="J380" i="10" s="1"/>
  <c r="B371" i="11"/>
  <c r="I371" i="11" s="1"/>
  <c r="C371" i="11"/>
  <c r="J371" i="11" s="1"/>
  <c r="P371" i="11"/>
  <c r="B372" i="11"/>
  <c r="O372" i="11" s="1"/>
  <c r="C372" i="11"/>
  <c r="P372" i="11" s="1"/>
  <c r="B373" i="11"/>
  <c r="U373" i="11" s="1"/>
  <c r="C373" i="11"/>
  <c r="G373" i="11" s="1"/>
  <c r="B374" i="11"/>
  <c r="U374" i="11" s="1"/>
  <c r="C374" i="11"/>
  <c r="M374" i="11" s="1"/>
  <c r="B375" i="11"/>
  <c r="O375" i="11" s="1"/>
  <c r="C375" i="11"/>
  <c r="P375" i="11" s="1"/>
  <c r="B376" i="11"/>
  <c r="F376" i="11" s="1"/>
  <c r="C376" i="11"/>
  <c r="G376" i="11" s="1"/>
  <c r="B377" i="11"/>
  <c r="O377" i="11" s="1"/>
  <c r="C377" i="11"/>
  <c r="V377" i="11" s="1"/>
  <c r="B378" i="11"/>
  <c r="O378" i="11" s="1"/>
  <c r="C378" i="11"/>
  <c r="J378" i="11" s="1"/>
  <c r="B379" i="11"/>
  <c r="F379" i="11" s="1"/>
  <c r="C379" i="11"/>
  <c r="J379" i="11" s="1"/>
  <c r="B380" i="11"/>
  <c r="O380" i="11" s="1"/>
  <c r="C380" i="11"/>
  <c r="S380" i="11" s="1"/>
  <c r="B371" i="12"/>
  <c r="F371" i="12" s="1"/>
  <c r="C371" i="12"/>
  <c r="J371" i="12" s="1"/>
  <c r="B372" i="12"/>
  <c r="F372" i="12" s="1"/>
  <c r="C372" i="12"/>
  <c r="M372" i="12" s="1"/>
  <c r="B373" i="12"/>
  <c r="F373" i="12" s="1"/>
  <c r="C373" i="12"/>
  <c r="B374" i="12"/>
  <c r="L374" i="12" s="1"/>
  <c r="C374" i="12"/>
  <c r="P374" i="12" s="1"/>
  <c r="B375" i="12"/>
  <c r="F375" i="12" s="1"/>
  <c r="C375" i="12"/>
  <c r="V375" i="12" s="1"/>
  <c r="B376" i="12"/>
  <c r="L376" i="12" s="1"/>
  <c r="C376" i="12"/>
  <c r="G376" i="12" s="1"/>
  <c r="B377" i="12"/>
  <c r="F377" i="12" s="1"/>
  <c r="C377" i="12"/>
  <c r="J377" i="12" s="1"/>
  <c r="B378" i="12"/>
  <c r="C378" i="12"/>
  <c r="G378" i="12" s="1"/>
  <c r="B379" i="12"/>
  <c r="R379" i="12" s="1"/>
  <c r="C379" i="12"/>
  <c r="S379" i="12" s="1"/>
  <c r="B380" i="12"/>
  <c r="C380" i="12"/>
  <c r="G380" i="12" s="1"/>
  <c r="B371" i="9"/>
  <c r="X371" i="9" s="1"/>
  <c r="C371" i="9"/>
  <c r="P371" i="9" s="1"/>
  <c r="B372" i="9"/>
  <c r="X372" i="9" s="1"/>
  <c r="C372" i="9"/>
  <c r="AB372" i="9" s="1"/>
  <c r="B373" i="9"/>
  <c r="F373" i="9" s="1"/>
  <c r="C373" i="9"/>
  <c r="AE373" i="9" s="1"/>
  <c r="B374" i="9"/>
  <c r="AA374" i="9" s="1"/>
  <c r="C374" i="9"/>
  <c r="P374" i="9" s="1"/>
  <c r="B375" i="9"/>
  <c r="AA375" i="9" s="1"/>
  <c r="C375" i="9"/>
  <c r="P375" i="9" s="1"/>
  <c r="B376" i="9"/>
  <c r="X376" i="9" s="1"/>
  <c r="C376" i="9"/>
  <c r="AB376" i="9" s="1"/>
  <c r="B377" i="9"/>
  <c r="AD377" i="9" s="1"/>
  <c r="C377" i="9"/>
  <c r="AE377" i="9" s="1"/>
  <c r="B378" i="9"/>
  <c r="F378" i="9" s="1"/>
  <c r="C378" i="9"/>
  <c r="V378" i="9" s="1"/>
  <c r="B379" i="9"/>
  <c r="F379" i="9" s="1"/>
  <c r="C379" i="9"/>
  <c r="V379" i="9" s="1"/>
  <c r="B380" i="9"/>
  <c r="F380" i="9" s="1"/>
  <c r="C380" i="9"/>
  <c r="V380" i="9" s="1"/>
  <c r="B371" i="5"/>
  <c r="O371" i="5" s="1"/>
  <c r="C371" i="5"/>
  <c r="AB371" i="5" s="1"/>
  <c r="B372" i="5"/>
  <c r="AA372" i="5" s="1"/>
  <c r="C372" i="5"/>
  <c r="AB372" i="5" s="1"/>
  <c r="B373" i="5"/>
  <c r="X373" i="5" s="1"/>
  <c r="C373" i="5"/>
  <c r="V373" i="5" s="1"/>
  <c r="B374" i="5"/>
  <c r="X374" i="5" s="1"/>
  <c r="C374" i="5"/>
  <c r="J374" i="5" s="1"/>
  <c r="B375" i="5"/>
  <c r="F375" i="5" s="1"/>
  <c r="C375" i="5"/>
  <c r="AB375" i="5" s="1"/>
  <c r="B376" i="5"/>
  <c r="C376" i="5"/>
  <c r="AB376" i="5" s="1"/>
  <c r="B377" i="5"/>
  <c r="F377" i="5" s="1"/>
  <c r="C377" i="5"/>
  <c r="V377" i="5" s="1"/>
  <c r="B378" i="5"/>
  <c r="F378" i="5" s="1"/>
  <c r="C378" i="5"/>
  <c r="G378" i="5" s="1"/>
  <c r="B379" i="5"/>
  <c r="R379" i="5" s="1"/>
  <c r="C379" i="5"/>
  <c r="AB379" i="5" s="1"/>
  <c r="B380" i="5"/>
  <c r="C380" i="5"/>
  <c r="AB380" i="5" s="1"/>
  <c r="S378" i="9" l="1"/>
  <c r="F378" i="11"/>
  <c r="T331" i="13"/>
  <c r="N331" i="13"/>
  <c r="J374" i="11"/>
  <c r="U380" i="9"/>
  <c r="N333" i="13"/>
  <c r="T98" i="27"/>
  <c r="U378" i="9"/>
  <c r="I378" i="9"/>
  <c r="U378" i="10"/>
  <c r="V373" i="10"/>
  <c r="G374" i="11"/>
  <c r="F371" i="11"/>
  <c r="Y98" i="27"/>
  <c r="B94" i="26"/>
  <c r="X98" i="27"/>
  <c r="S98" i="27"/>
  <c r="D98" i="27"/>
  <c r="Q335" i="13"/>
  <c r="F176" i="27"/>
  <c r="W98" i="27"/>
  <c r="M380" i="9"/>
  <c r="Q94" i="26"/>
  <c r="R373" i="11"/>
  <c r="U375" i="10"/>
  <c r="S373" i="10"/>
  <c r="H333" i="13"/>
  <c r="E335" i="13"/>
  <c r="H94" i="25"/>
  <c r="V377" i="10"/>
  <c r="I375" i="10"/>
  <c r="AA98" i="27"/>
  <c r="F98" i="27"/>
  <c r="H176" i="27"/>
  <c r="B176" i="22"/>
  <c r="J375" i="12"/>
  <c r="V374" i="11"/>
  <c r="S377" i="10"/>
  <c r="F375" i="10"/>
  <c r="B94" i="24" s="1"/>
  <c r="L176" i="27"/>
  <c r="AK94" i="21"/>
  <c r="S374" i="11"/>
  <c r="S379" i="10"/>
  <c r="M377" i="10"/>
  <c r="J372" i="10"/>
  <c r="V98" i="27"/>
  <c r="B176" i="27"/>
  <c r="U98" i="27"/>
  <c r="D176" i="27"/>
  <c r="H336" i="13"/>
  <c r="R98" i="27" s="1"/>
  <c r="T336" i="13"/>
  <c r="Z98" i="27" s="1"/>
  <c r="I150" i="27"/>
  <c r="C150" i="27"/>
  <c r="A176" i="27"/>
  <c r="X176" i="27"/>
  <c r="T335" i="13"/>
  <c r="S380" i="9"/>
  <c r="L378" i="9"/>
  <c r="S172" i="25"/>
  <c r="R176" i="27"/>
  <c r="K335" i="13"/>
  <c r="E176" i="27" s="1"/>
  <c r="I176" i="27"/>
  <c r="V176" i="27"/>
  <c r="N329" i="13"/>
  <c r="G176" i="27"/>
  <c r="AC176" i="22"/>
  <c r="S372" i="11"/>
  <c r="P176" i="27"/>
  <c r="E329" i="13"/>
  <c r="Z176" i="27"/>
  <c r="T329" i="13"/>
  <c r="E333" i="13"/>
  <c r="T333" i="13"/>
  <c r="W176" i="27"/>
  <c r="U376" i="11"/>
  <c r="U377" i="9"/>
  <c r="L376" i="11"/>
  <c r="AA176" i="27"/>
  <c r="T176" i="27"/>
  <c r="H335" i="13"/>
  <c r="K329" i="13"/>
  <c r="Q334" i="13"/>
  <c r="H334" i="13"/>
  <c r="E334" i="13"/>
  <c r="N334" i="13"/>
  <c r="T334" i="13"/>
  <c r="G377" i="9"/>
  <c r="U378" i="11"/>
  <c r="U371" i="11"/>
  <c r="Q333" i="13"/>
  <c r="K334" i="13"/>
  <c r="Q176" i="27"/>
  <c r="Y176" i="27"/>
  <c r="S176" i="27"/>
  <c r="E328" i="13"/>
  <c r="A98" i="27" s="1"/>
  <c r="N328" i="13"/>
  <c r="H328" i="13"/>
  <c r="C98" i="27" s="1"/>
  <c r="Q328" i="13"/>
  <c r="I98" i="27" s="1"/>
  <c r="K328" i="13"/>
  <c r="E98" i="27" s="1"/>
  <c r="T328" i="13"/>
  <c r="K98" i="27" s="1"/>
  <c r="U372" i="11"/>
  <c r="V378" i="10"/>
  <c r="S371" i="10"/>
  <c r="U375" i="11"/>
  <c r="U374" i="10"/>
  <c r="R371" i="10"/>
  <c r="V374" i="12"/>
  <c r="R375" i="11"/>
  <c r="P378" i="10"/>
  <c r="J377" i="10"/>
  <c r="R375" i="10"/>
  <c r="S374" i="10"/>
  <c r="V372" i="10"/>
  <c r="U379" i="11"/>
  <c r="U374" i="12"/>
  <c r="S371" i="12"/>
  <c r="I379" i="11"/>
  <c r="L375" i="11"/>
  <c r="L372" i="11"/>
  <c r="O378" i="10"/>
  <c r="I377" i="10"/>
  <c r="O375" i="10"/>
  <c r="S372" i="10"/>
  <c r="J371" i="10"/>
  <c r="X379" i="9"/>
  <c r="S374" i="12"/>
  <c r="O371" i="12"/>
  <c r="S373" i="11"/>
  <c r="G378" i="10"/>
  <c r="M372" i="10"/>
  <c r="G371" i="10"/>
  <c r="J376" i="10"/>
  <c r="S94" i="24" s="1"/>
  <c r="O378" i="9"/>
  <c r="I373" i="12"/>
  <c r="R374" i="10"/>
  <c r="V371" i="11"/>
  <c r="L374" i="10"/>
  <c r="Y378" i="5"/>
  <c r="I374" i="11"/>
  <c r="S371" i="11"/>
  <c r="I374" i="10"/>
  <c r="F374" i="10"/>
  <c r="X378" i="9"/>
  <c r="L380" i="9"/>
  <c r="R373" i="12"/>
  <c r="L371" i="12"/>
  <c r="R373" i="10"/>
  <c r="R380" i="9"/>
  <c r="P373" i="10"/>
  <c r="U372" i="10"/>
  <c r="M373" i="10"/>
  <c r="J373" i="10"/>
  <c r="R378" i="9"/>
  <c r="O373" i="9"/>
  <c r="V371" i="12"/>
  <c r="O374" i="11"/>
  <c r="L373" i="11"/>
  <c r="S378" i="10"/>
  <c r="R377" i="10"/>
  <c r="I373" i="10"/>
  <c r="U379" i="12"/>
  <c r="U371" i="12"/>
  <c r="I373" i="11"/>
  <c r="S376" i="11"/>
  <c r="Y94" i="25" s="1"/>
  <c r="R377" i="12"/>
  <c r="P376" i="11"/>
  <c r="F374" i="11"/>
  <c r="M377" i="5"/>
  <c r="U374" i="5"/>
  <c r="M373" i="9"/>
  <c r="M376" i="11"/>
  <c r="AD374" i="5"/>
  <c r="G373" i="9"/>
  <c r="S375" i="12"/>
  <c r="R374" i="12"/>
  <c r="J372" i="12"/>
  <c r="V376" i="11"/>
  <c r="O373" i="11"/>
  <c r="R372" i="11"/>
  <c r="R371" i="11"/>
  <c r="R379" i="10"/>
  <c r="J172" i="24" s="1"/>
  <c r="M378" i="10"/>
  <c r="L377" i="10"/>
  <c r="V375" i="10"/>
  <c r="P378" i="5"/>
  <c r="M375" i="12"/>
  <c r="J374" i="12"/>
  <c r="S172" i="26" s="1"/>
  <c r="U373" i="12"/>
  <c r="M378" i="9"/>
  <c r="R377" i="9"/>
  <c r="O379" i="12"/>
  <c r="R375" i="12"/>
  <c r="D373" i="10"/>
  <c r="Y380" i="9"/>
  <c r="G380" i="9"/>
  <c r="Y378" i="9"/>
  <c r="J375" i="9"/>
  <c r="R371" i="9"/>
  <c r="L379" i="12"/>
  <c r="O375" i="12"/>
  <c r="V380" i="10"/>
  <c r="J378" i="9"/>
  <c r="F377" i="9"/>
  <c r="O371" i="9"/>
  <c r="I379" i="12"/>
  <c r="S380" i="10"/>
  <c r="L375" i="12"/>
  <c r="M380" i="10"/>
  <c r="S374" i="5"/>
  <c r="R374" i="5"/>
  <c r="P380" i="9"/>
  <c r="U379" i="9"/>
  <c r="L176" i="22" s="1"/>
  <c r="U376" i="9"/>
  <c r="R372" i="9"/>
  <c r="P378" i="12"/>
  <c r="I375" i="12"/>
  <c r="I371" i="12"/>
  <c r="J376" i="11"/>
  <c r="F373" i="11"/>
  <c r="F372" i="11"/>
  <c r="R378" i="10"/>
  <c r="U377" i="10"/>
  <c r="D377" i="10"/>
  <c r="I374" i="5"/>
  <c r="X371" i="5"/>
  <c r="O380" i="9"/>
  <c r="S379" i="9"/>
  <c r="P378" i="9"/>
  <c r="X377" i="9"/>
  <c r="L376" i="9"/>
  <c r="Y373" i="9"/>
  <c r="O372" i="9"/>
  <c r="M378" i="12"/>
  <c r="U375" i="12"/>
  <c r="S375" i="10"/>
  <c r="S373" i="5"/>
  <c r="S378" i="12"/>
  <c r="I377" i="12"/>
  <c r="P372" i="12"/>
  <c r="R371" i="12"/>
  <c r="M380" i="11"/>
  <c r="D372" i="11"/>
  <c r="P379" i="9"/>
  <c r="I376" i="9"/>
  <c r="D373" i="9"/>
  <c r="Z373" i="9" s="1"/>
  <c r="G374" i="5"/>
  <c r="S372" i="5"/>
  <c r="X380" i="9"/>
  <c r="N176" i="22" s="1"/>
  <c r="I380" i="9"/>
  <c r="G379" i="9"/>
  <c r="G378" i="9"/>
  <c r="I377" i="9"/>
  <c r="V373" i="9"/>
  <c r="U372" i="9"/>
  <c r="G379" i="12"/>
  <c r="M374" i="12"/>
  <c r="L373" i="12"/>
  <c r="L378" i="10"/>
  <c r="D376" i="10"/>
  <c r="Q376" i="10" s="1"/>
  <c r="V380" i="12"/>
  <c r="V377" i="12"/>
  <c r="G375" i="12"/>
  <c r="I378" i="10"/>
  <c r="AA377" i="5"/>
  <c r="AE374" i="5"/>
  <c r="D378" i="9"/>
  <c r="I374" i="12"/>
  <c r="V380" i="11"/>
  <c r="I372" i="11"/>
  <c r="V376" i="10"/>
  <c r="AA94" i="24" s="1"/>
  <c r="AB373" i="5"/>
  <c r="L373" i="9"/>
  <c r="V378" i="12"/>
  <c r="M377" i="12"/>
  <c r="G374" i="12"/>
  <c r="U380" i="11"/>
  <c r="L172" i="25" s="1"/>
  <c r="M371" i="11"/>
  <c r="D378" i="10"/>
  <c r="E378" i="10" s="1"/>
  <c r="S376" i="10"/>
  <c r="Y94" i="24" s="1"/>
  <c r="AA374" i="5"/>
  <c r="Y374" i="5"/>
  <c r="U373" i="5"/>
  <c r="AE371" i="5"/>
  <c r="M379" i="9"/>
  <c r="V375" i="9"/>
  <c r="V374" i="9"/>
  <c r="L372" i="9"/>
  <c r="Y371" i="9"/>
  <c r="L371" i="9"/>
  <c r="P380" i="12"/>
  <c r="J378" i="12"/>
  <c r="R380" i="11"/>
  <c r="G377" i="10"/>
  <c r="O376" i="10"/>
  <c r="D374" i="10"/>
  <c r="R372" i="10"/>
  <c r="AA380" i="9"/>
  <c r="AE378" i="9"/>
  <c r="AA376" i="9"/>
  <c r="AE374" i="9"/>
  <c r="AC373" i="9"/>
  <c r="AA372" i="9"/>
  <c r="P98" i="22" s="1"/>
  <c r="D380" i="5"/>
  <c r="D378" i="5"/>
  <c r="Z378" i="5" s="1"/>
  <c r="L379" i="9"/>
  <c r="S375" i="9"/>
  <c r="S374" i="9"/>
  <c r="J372" i="9"/>
  <c r="J371" i="9"/>
  <c r="F379" i="12"/>
  <c r="J375" i="11"/>
  <c r="F380" i="10"/>
  <c r="AD378" i="9"/>
  <c r="AB377" i="9"/>
  <c r="AD374" i="9"/>
  <c r="AB373" i="9"/>
  <c r="X378" i="5"/>
  <c r="AB374" i="5"/>
  <c r="AK172" i="21" s="1"/>
  <c r="P374" i="5"/>
  <c r="D374" i="5"/>
  <c r="D371" i="5"/>
  <c r="O374" i="5"/>
  <c r="D372" i="5"/>
  <c r="O378" i="5"/>
  <c r="M374" i="5"/>
  <c r="L374" i="5"/>
  <c r="AA371" i="5"/>
  <c r="I379" i="5"/>
  <c r="V374" i="5"/>
  <c r="Y371" i="5"/>
  <c r="J380" i="9"/>
  <c r="Y379" i="9"/>
  <c r="J379" i="9"/>
  <c r="R376" i="9"/>
  <c r="M375" i="9"/>
  <c r="O374" i="9"/>
  <c r="U373" i="9"/>
  <c r="V372" i="9"/>
  <c r="I372" i="9"/>
  <c r="V371" i="9"/>
  <c r="I371" i="9"/>
  <c r="P376" i="12"/>
  <c r="P375" i="12"/>
  <c r="D375" i="12"/>
  <c r="E375" i="12" s="1"/>
  <c r="D374" i="12"/>
  <c r="L380" i="11"/>
  <c r="V375" i="11"/>
  <c r="I375" i="11"/>
  <c r="D94" i="25" s="1"/>
  <c r="R374" i="11"/>
  <c r="D373" i="11"/>
  <c r="D371" i="11"/>
  <c r="I376" i="10"/>
  <c r="AE379" i="9"/>
  <c r="AC378" i="9"/>
  <c r="AA377" i="9"/>
  <c r="AE375" i="9"/>
  <c r="AA373" i="9"/>
  <c r="AE371" i="9"/>
  <c r="M374" i="9"/>
  <c r="G372" i="9"/>
  <c r="U371" i="9"/>
  <c r="F371" i="9"/>
  <c r="V372" i="12"/>
  <c r="I380" i="11"/>
  <c r="D172" i="25" s="1"/>
  <c r="G375" i="11"/>
  <c r="G376" i="10"/>
  <c r="U373" i="10"/>
  <c r="D371" i="10"/>
  <c r="AD379" i="9"/>
  <c r="AB378" i="9"/>
  <c r="AD375" i="9"/>
  <c r="AB374" i="9"/>
  <c r="AD371" i="9"/>
  <c r="D379" i="9"/>
  <c r="G375" i="9"/>
  <c r="J374" i="9"/>
  <c r="S372" i="9"/>
  <c r="F372" i="9"/>
  <c r="S371" i="9"/>
  <c r="D371" i="9"/>
  <c r="H371" i="9" s="1"/>
  <c r="U377" i="12"/>
  <c r="S372" i="12"/>
  <c r="F380" i="11"/>
  <c r="B172" i="25" s="1"/>
  <c r="M377" i="11"/>
  <c r="S375" i="11"/>
  <c r="F375" i="11"/>
  <c r="B94" i="25" s="1"/>
  <c r="U380" i="10"/>
  <c r="F376" i="10"/>
  <c r="AE380" i="9"/>
  <c r="AA378" i="9"/>
  <c r="AE376" i="9"/>
  <c r="AE372" i="9"/>
  <c r="D376" i="9"/>
  <c r="G374" i="9"/>
  <c r="D372" i="9"/>
  <c r="H372" i="9" s="1"/>
  <c r="J377" i="11"/>
  <c r="D375" i="11"/>
  <c r="AD380" i="9"/>
  <c r="R176" i="22" s="1"/>
  <c r="AB379" i="9"/>
  <c r="AD376" i="9"/>
  <c r="AB375" i="9"/>
  <c r="AD372" i="9"/>
  <c r="AB371" i="9"/>
  <c r="AA379" i="9"/>
  <c r="AA371" i="9"/>
  <c r="D380" i="9"/>
  <c r="O379" i="9"/>
  <c r="Y374" i="9"/>
  <c r="M371" i="9"/>
  <c r="G372" i="12"/>
  <c r="M375" i="11"/>
  <c r="AB380" i="9"/>
  <c r="AD373" i="9"/>
  <c r="H373" i="9"/>
  <c r="E373" i="9"/>
  <c r="N373" i="9"/>
  <c r="W373" i="9"/>
  <c r="Q373" i="9"/>
  <c r="T373" i="9"/>
  <c r="K373" i="9"/>
  <c r="Q376" i="9"/>
  <c r="P376" i="9"/>
  <c r="AC98" i="22" s="1"/>
  <c r="Y376" i="9"/>
  <c r="AI98" i="22" s="1"/>
  <c r="J376" i="9"/>
  <c r="Y98" i="22" s="1"/>
  <c r="S376" i="9"/>
  <c r="AE98" i="22" s="1"/>
  <c r="X375" i="9"/>
  <c r="N98" i="22" s="1"/>
  <c r="L375" i="9"/>
  <c r="F98" i="22" s="1"/>
  <c r="U375" i="9"/>
  <c r="L98" i="22" s="1"/>
  <c r="F375" i="9"/>
  <c r="B98" i="22" s="1"/>
  <c r="O375" i="9"/>
  <c r="H98" i="22" s="1"/>
  <c r="X374" i="9"/>
  <c r="I374" i="9"/>
  <c r="R374" i="9"/>
  <c r="L374" i="9"/>
  <c r="U374" i="9"/>
  <c r="D374" i="9"/>
  <c r="U380" i="12"/>
  <c r="L172" i="26" s="1"/>
  <c r="I380" i="12"/>
  <c r="D172" i="26" s="1"/>
  <c r="R380" i="12"/>
  <c r="J172" i="26" s="1"/>
  <c r="D380" i="12"/>
  <c r="F380" i="12"/>
  <c r="B172" i="26" s="1"/>
  <c r="O380" i="12"/>
  <c r="H172" i="26" s="1"/>
  <c r="N375" i="12"/>
  <c r="H375" i="12"/>
  <c r="Q375" i="12"/>
  <c r="K375" i="12"/>
  <c r="T375" i="12"/>
  <c r="N376" i="9"/>
  <c r="O378" i="12"/>
  <c r="I378" i="12"/>
  <c r="R378" i="12"/>
  <c r="L378" i="12"/>
  <c r="U378" i="12"/>
  <c r="D378" i="12"/>
  <c r="T379" i="9"/>
  <c r="K378" i="9"/>
  <c r="N378" i="9"/>
  <c r="D377" i="9"/>
  <c r="I375" i="9"/>
  <c r="D98" i="22" s="1"/>
  <c r="K372" i="9"/>
  <c r="L380" i="12"/>
  <c r="F172" i="26" s="1"/>
  <c r="M376" i="12"/>
  <c r="V376" i="12"/>
  <c r="AA94" i="26" s="1"/>
  <c r="J376" i="12"/>
  <c r="S376" i="12"/>
  <c r="U372" i="12"/>
  <c r="I372" i="12"/>
  <c r="R372" i="12"/>
  <c r="L372" i="12"/>
  <c r="D372" i="12"/>
  <c r="W379" i="9"/>
  <c r="P377" i="9"/>
  <c r="J377" i="9"/>
  <c r="S377" i="9"/>
  <c r="M377" i="9"/>
  <c r="V377" i="9"/>
  <c r="M376" i="9"/>
  <c r="AA98" i="22" s="1"/>
  <c r="K380" i="9"/>
  <c r="N380" i="9"/>
  <c r="I379" i="9"/>
  <c r="W380" i="9"/>
  <c r="R379" i="9"/>
  <c r="H379" i="9"/>
  <c r="W378" i="9"/>
  <c r="O377" i="9"/>
  <c r="W376" i="9"/>
  <c r="AH98" i="22" s="1"/>
  <c r="P372" i="9"/>
  <c r="Y372" i="9"/>
  <c r="K371" i="9"/>
  <c r="T371" i="9"/>
  <c r="J379" i="12"/>
  <c r="D379" i="12"/>
  <c r="M379" i="12"/>
  <c r="V379" i="12"/>
  <c r="I376" i="12"/>
  <c r="D376" i="12"/>
  <c r="F376" i="12"/>
  <c r="O376" i="12"/>
  <c r="R376" i="12"/>
  <c r="P378" i="11"/>
  <c r="G378" i="11"/>
  <c r="S378" i="11"/>
  <c r="V378" i="11"/>
  <c r="M378" i="11"/>
  <c r="L377" i="9"/>
  <c r="V376" i="9"/>
  <c r="AG98" i="22" s="1"/>
  <c r="G376" i="9"/>
  <c r="W98" i="22" s="1"/>
  <c r="F374" i="9"/>
  <c r="P373" i="9"/>
  <c r="J373" i="9"/>
  <c r="S373" i="9"/>
  <c r="M372" i="9"/>
  <c r="N371" i="9"/>
  <c r="P379" i="12"/>
  <c r="U376" i="12"/>
  <c r="O372" i="12"/>
  <c r="G379" i="11"/>
  <c r="P379" i="11"/>
  <c r="S379" i="11"/>
  <c r="V379" i="11"/>
  <c r="M379" i="11"/>
  <c r="K379" i="9"/>
  <c r="N379" i="9"/>
  <c r="E379" i="9"/>
  <c r="T378" i="9"/>
  <c r="Y377" i="9"/>
  <c r="R375" i="9"/>
  <c r="J98" i="22" s="1"/>
  <c r="D375" i="9"/>
  <c r="X373" i="9"/>
  <c r="I373" i="9"/>
  <c r="R373" i="9"/>
  <c r="F378" i="12"/>
  <c r="G380" i="11"/>
  <c r="J380" i="11"/>
  <c r="D380" i="11"/>
  <c r="P380" i="11"/>
  <c r="H373" i="11"/>
  <c r="E373" i="11"/>
  <c r="T373" i="11"/>
  <c r="K373" i="11"/>
  <c r="N373" i="11"/>
  <c r="Q373" i="11"/>
  <c r="H376" i="9"/>
  <c r="K376" i="9"/>
  <c r="Z98" i="22" s="1"/>
  <c r="T376" i="9"/>
  <c r="M380" i="12"/>
  <c r="J380" i="12"/>
  <c r="S380" i="12"/>
  <c r="P373" i="12"/>
  <c r="D373" i="12"/>
  <c r="M373" i="12"/>
  <c r="V373" i="12"/>
  <c r="G373" i="12"/>
  <c r="J373" i="12"/>
  <c r="S373" i="12"/>
  <c r="E372" i="11"/>
  <c r="H372" i="11"/>
  <c r="T372" i="11"/>
  <c r="K372" i="11"/>
  <c r="N372" i="11"/>
  <c r="Q372" i="11"/>
  <c r="D379" i="11"/>
  <c r="L379" i="11"/>
  <c r="O379" i="11"/>
  <c r="F377" i="11"/>
  <c r="I377" i="11"/>
  <c r="O376" i="11"/>
  <c r="D376" i="11"/>
  <c r="Q375" i="11"/>
  <c r="P379" i="10"/>
  <c r="H373" i="10"/>
  <c r="Q373" i="10"/>
  <c r="K373" i="10"/>
  <c r="T373" i="10"/>
  <c r="E373" i="10"/>
  <c r="N373" i="10"/>
  <c r="P377" i="12"/>
  <c r="G377" i="12"/>
  <c r="I378" i="11"/>
  <c r="D378" i="11"/>
  <c r="L378" i="11"/>
  <c r="L377" i="11"/>
  <c r="Y375" i="9"/>
  <c r="O377" i="12"/>
  <c r="O374" i="12"/>
  <c r="F374" i="12"/>
  <c r="P371" i="12"/>
  <c r="G371" i="12"/>
  <c r="U377" i="11"/>
  <c r="D374" i="11"/>
  <c r="K371" i="11"/>
  <c r="T371" i="11"/>
  <c r="H375" i="11"/>
  <c r="K375" i="11"/>
  <c r="P373" i="11"/>
  <c r="J373" i="11"/>
  <c r="M373" i="11"/>
  <c r="M372" i="11"/>
  <c r="G372" i="11"/>
  <c r="J372" i="11"/>
  <c r="T378" i="10"/>
  <c r="K376" i="10"/>
  <c r="T376" i="10"/>
  <c r="E376" i="10"/>
  <c r="H376" i="10"/>
  <c r="S377" i="11"/>
  <c r="J379" i="10"/>
  <c r="H378" i="10"/>
  <c r="O376" i="9"/>
  <c r="F376" i="9"/>
  <c r="G371" i="9"/>
  <c r="D377" i="12"/>
  <c r="L377" i="12"/>
  <c r="T374" i="12"/>
  <c r="O373" i="12"/>
  <c r="M371" i="12"/>
  <c r="D371" i="12"/>
  <c r="R379" i="11"/>
  <c r="R378" i="11"/>
  <c r="R377" i="11"/>
  <c r="G377" i="11"/>
  <c r="I376" i="11"/>
  <c r="L374" i="11"/>
  <c r="V373" i="11"/>
  <c r="V372" i="11"/>
  <c r="G380" i="10"/>
  <c r="P380" i="10"/>
  <c r="E377" i="10"/>
  <c r="N377" i="10"/>
  <c r="H377" i="10"/>
  <c r="K377" i="10"/>
  <c r="N376" i="10"/>
  <c r="K374" i="10"/>
  <c r="T374" i="10"/>
  <c r="E374" i="10"/>
  <c r="N374" i="10"/>
  <c r="H374" i="10"/>
  <c r="Q374" i="10"/>
  <c r="S377" i="12"/>
  <c r="P377" i="11"/>
  <c r="R376" i="11"/>
  <c r="T375" i="11"/>
  <c r="O380" i="10"/>
  <c r="H172" i="24" s="1"/>
  <c r="I380" i="10"/>
  <c r="D380" i="10"/>
  <c r="L380" i="10"/>
  <c r="D377" i="11"/>
  <c r="M379" i="10"/>
  <c r="V379" i="10"/>
  <c r="Q378" i="10"/>
  <c r="K378" i="10"/>
  <c r="N378" i="10"/>
  <c r="D379" i="10"/>
  <c r="L379" i="10"/>
  <c r="U379" i="10"/>
  <c r="F379" i="10"/>
  <c r="I379" i="10"/>
  <c r="K371" i="10"/>
  <c r="T371" i="10"/>
  <c r="E371" i="10"/>
  <c r="N371" i="10"/>
  <c r="H371" i="10"/>
  <c r="Q371" i="10"/>
  <c r="P374" i="11"/>
  <c r="O371" i="11"/>
  <c r="G371" i="11"/>
  <c r="P376" i="10"/>
  <c r="W94" i="24" s="1"/>
  <c r="M375" i="10"/>
  <c r="J374" i="10"/>
  <c r="O373" i="10"/>
  <c r="L372" i="10"/>
  <c r="D372" i="10"/>
  <c r="I371" i="10"/>
  <c r="D375" i="10"/>
  <c r="P371" i="10"/>
  <c r="L371" i="11"/>
  <c r="U376" i="10"/>
  <c r="J375" i="10"/>
  <c r="G374" i="10"/>
  <c r="L373" i="10"/>
  <c r="I372" i="10"/>
  <c r="V371" i="10"/>
  <c r="F371" i="10"/>
  <c r="O377" i="10"/>
  <c r="L376" i="10"/>
  <c r="V374" i="10"/>
  <c r="P372" i="10"/>
  <c r="U371" i="10"/>
  <c r="P375" i="10"/>
  <c r="M374" i="10"/>
  <c r="U172" i="24" s="1"/>
  <c r="O372" i="10"/>
  <c r="L371" i="10"/>
  <c r="AD375" i="5"/>
  <c r="R373" i="5"/>
  <c r="V378" i="5"/>
  <c r="AE378" i="5"/>
  <c r="U378" i="5"/>
  <c r="L378" i="5"/>
  <c r="AB377" i="5"/>
  <c r="AA375" i="5"/>
  <c r="P94" i="21" s="1"/>
  <c r="O373" i="5"/>
  <c r="R372" i="5"/>
  <c r="S371" i="5"/>
  <c r="AD378" i="5"/>
  <c r="T378" i="5"/>
  <c r="J378" i="5"/>
  <c r="Y375" i="5"/>
  <c r="M373" i="5"/>
  <c r="J372" i="5"/>
  <c r="R371" i="5"/>
  <c r="AA379" i="5"/>
  <c r="AC378" i="5"/>
  <c r="S378" i="5"/>
  <c r="I378" i="5"/>
  <c r="S375" i="5"/>
  <c r="AD373" i="5"/>
  <c r="L373" i="5"/>
  <c r="M378" i="5"/>
  <c r="X379" i="5"/>
  <c r="AB378" i="5"/>
  <c r="R378" i="5"/>
  <c r="H378" i="5"/>
  <c r="R375" i="5"/>
  <c r="F373" i="5"/>
  <c r="AA378" i="5"/>
  <c r="Q378" i="5"/>
  <c r="I375" i="5"/>
  <c r="AA373" i="5"/>
  <c r="H374" i="5"/>
  <c r="T374" i="5"/>
  <c r="AC374" i="5"/>
  <c r="N374" i="5"/>
  <c r="W374" i="5"/>
  <c r="E374" i="5"/>
  <c r="Y379" i="5"/>
  <c r="D379" i="5"/>
  <c r="W379" i="5" s="1"/>
  <c r="W378" i="5"/>
  <c r="U377" i="5"/>
  <c r="S376" i="5"/>
  <c r="X375" i="5"/>
  <c r="N94" i="21" s="1"/>
  <c r="G375" i="5"/>
  <c r="P371" i="5"/>
  <c r="N378" i="5"/>
  <c r="E378" i="5"/>
  <c r="J376" i="5"/>
  <c r="V375" i="5"/>
  <c r="F374" i="5"/>
  <c r="D373" i="5"/>
  <c r="Q373" i="5" s="1"/>
  <c r="J371" i="5"/>
  <c r="S379" i="5"/>
  <c r="L377" i="5"/>
  <c r="D376" i="5"/>
  <c r="H376" i="5" s="1"/>
  <c r="D375" i="5"/>
  <c r="AC375" i="5" s="1"/>
  <c r="I371" i="5"/>
  <c r="AA380" i="5"/>
  <c r="P172" i="21" s="1"/>
  <c r="P379" i="5"/>
  <c r="AE375" i="5"/>
  <c r="P375" i="5"/>
  <c r="G371" i="5"/>
  <c r="J379" i="5"/>
  <c r="D377" i="5"/>
  <c r="H377" i="5" s="1"/>
  <c r="O375" i="5"/>
  <c r="H94" i="21" s="1"/>
  <c r="J375" i="5"/>
  <c r="Z379" i="5"/>
  <c r="K379" i="5"/>
  <c r="T372" i="5"/>
  <c r="E372" i="5"/>
  <c r="AC372" i="5"/>
  <c r="N372" i="5"/>
  <c r="W372" i="5"/>
  <c r="H372" i="5"/>
  <c r="Z372" i="5"/>
  <c r="Q372" i="5"/>
  <c r="K372" i="5"/>
  <c r="N376" i="5"/>
  <c r="Q376" i="5"/>
  <c r="E375" i="5"/>
  <c r="T380" i="5"/>
  <c r="E380" i="5"/>
  <c r="AC380" i="5"/>
  <c r="Z380" i="5"/>
  <c r="N380" i="5"/>
  <c r="H380" i="5"/>
  <c r="W380" i="5"/>
  <c r="K380" i="5"/>
  <c r="Q380" i="5"/>
  <c r="Z371" i="5"/>
  <c r="K371" i="5"/>
  <c r="T371" i="5"/>
  <c r="E371" i="5"/>
  <c r="AC371" i="5"/>
  <c r="N371" i="5"/>
  <c r="W371" i="5"/>
  <c r="H371" i="5"/>
  <c r="Q371" i="5"/>
  <c r="AA376" i="5"/>
  <c r="R376" i="5"/>
  <c r="Y376" i="5"/>
  <c r="I376" i="5"/>
  <c r="Y372" i="5"/>
  <c r="I372" i="5"/>
  <c r="Y380" i="5"/>
  <c r="I380" i="5"/>
  <c r="D172" i="21" s="1"/>
  <c r="AE379" i="5"/>
  <c r="O379" i="5"/>
  <c r="G379" i="5"/>
  <c r="J373" i="5"/>
  <c r="X372" i="5"/>
  <c r="P372" i="5"/>
  <c r="AD371" i="5"/>
  <c r="V371" i="5"/>
  <c r="F371" i="5"/>
  <c r="S380" i="5"/>
  <c r="J380" i="5"/>
  <c r="AE380" i="5"/>
  <c r="O380" i="5"/>
  <c r="G380" i="5"/>
  <c r="U379" i="5"/>
  <c r="M379" i="5"/>
  <c r="K378" i="5"/>
  <c r="Y377" i="5"/>
  <c r="I377" i="5"/>
  <c r="AE376" i="5"/>
  <c r="AM94" i="21" s="1"/>
  <c r="O376" i="5"/>
  <c r="G376" i="5"/>
  <c r="W94" i="21" s="1"/>
  <c r="U375" i="5"/>
  <c r="M375" i="5"/>
  <c r="K374" i="5"/>
  <c r="Y373" i="5"/>
  <c r="I373" i="5"/>
  <c r="AE372" i="5"/>
  <c r="O372" i="5"/>
  <c r="G372" i="5"/>
  <c r="U371" i="5"/>
  <c r="M371" i="5"/>
  <c r="R380" i="5"/>
  <c r="J172" i="21" s="1"/>
  <c r="S377" i="5"/>
  <c r="X380" i="5"/>
  <c r="P380" i="5"/>
  <c r="AD379" i="5"/>
  <c r="V379" i="5"/>
  <c r="F379" i="5"/>
  <c r="R377" i="5"/>
  <c r="J377" i="5"/>
  <c r="X376" i="5"/>
  <c r="P376" i="5"/>
  <c r="AD380" i="5"/>
  <c r="R172" i="21" s="1"/>
  <c r="V380" i="5"/>
  <c r="F380" i="5"/>
  <c r="L379" i="5"/>
  <c r="X377" i="5"/>
  <c r="P377" i="5"/>
  <c r="AD376" i="5"/>
  <c r="V376" i="5"/>
  <c r="F376" i="5"/>
  <c r="L375" i="5"/>
  <c r="Z374" i="5"/>
  <c r="P373" i="5"/>
  <c r="AD372" i="5"/>
  <c r="V372" i="5"/>
  <c r="F372" i="5"/>
  <c r="B94" i="21" s="1"/>
  <c r="L371" i="5"/>
  <c r="U380" i="5"/>
  <c r="M380" i="5"/>
  <c r="AE377" i="5"/>
  <c r="O377" i="5"/>
  <c r="G377" i="5"/>
  <c r="U376" i="5"/>
  <c r="M376" i="5"/>
  <c r="AA94" i="21" s="1"/>
  <c r="Q374" i="5"/>
  <c r="AE373" i="5"/>
  <c r="G373" i="5"/>
  <c r="U372" i="5"/>
  <c r="M372" i="5"/>
  <c r="L380" i="5"/>
  <c r="AD377" i="5"/>
  <c r="L376" i="5"/>
  <c r="L372" i="5"/>
  <c r="B209" i="13"/>
  <c r="C209" i="13"/>
  <c r="M209" i="13" s="1"/>
  <c r="B210" i="13"/>
  <c r="O210" i="13" s="1"/>
  <c r="C210" i="13"/>
  <c r="M210" i="13" s="1"/>
  <c r="B211" i="13"/>
  <c r="R211" i="13" s="1"/>
  <c r="C211" i="13"/>
  <c r="S211" i="13" s="1"/>
  <c r="B212" i="13"/>
  <c r="R212" i="13" s="1"/>
  <c r="C212" i="13"/>
  <c r="M212" i="13" s="1"/>
  <c r="B213" i="13"/>
  <c r="R213" i="13" s="1"/>
  <c r="C213" i="13"/>
  <c r="G213" i="13" s="1"/>
  <c r="B214" i="13"/>
  <c r="F214" i="13" s="1"/>
  <c r="C214" i="13"/>
  <c r="G214" i="13" s="1"/>
  <c r="B215" i="13"/>
  <c r="C215" i="13"/>
  <c r="M215" i="13" s="1"/>
  <c r="B216" i="13"/>
  <c r="C216" i="13"/>
  <c r="J216" i="13" s="1"/>
  <c r="B217" i="13"/>
  <c r="C217" i="13"/>
  <c r="M217" i="13" s="1"/>
  <c r="B218" i="13"/>
  <c r="U218" i="13" s="1"/>
  <c r="C218" i="13"/>
  <c r="S218" i="13" s="1"/>
  <c r="B219" i="13"/>
  <c r="I219" i="13" s="1"/>
  <c r="C219" i="13"/>
  <c r="G219" i="13" s="1"/>
  <c r="B220" i="13"/>
  <c r="C220" i="13"/>
  <c r="M220" i="13" s="1"/>
  <c r="B221" i="13"/>
  <c r="O221" i="13" s="1"/>
  <c r="C221" i="13"/>
  <c r="V221" i="13" s="1"/>
  <c r="B222" i="13"/>
  <c r="I222" i="13" s="1"/>
  <c r="C222" i="13"/>
  <c r="V222" i="13" s="1"/>
  <c r="B223" i="13"/>
  <c r="I223" i="13" s="1"/>
  <c r="C223" i="13"/>
  <c r="J223" i="13" s="1"/>
  <c r="B224" i="13"/>
  <c r="L224" i="13" s="1"/>
  <c r="C224" i="13"/>
  <c r="J224" i="13" s="1"/>
  <c r="B225" i="13"/>
  <c r="C225" i="13"/>
  <c r="G225" i="13" s="1"/>
  <c r="B226" i="13"/>
  <c r="C226" i="13"/>
  <c r="J226" i="13" s="1"/>
  <c r="B227" i="13"/>
  <c r="L227" i="13" s="1"/>
  <c r="F160" i="27" s="1"/>
  <c r="C227" i="13"/>
  <c r="P227" i="13" s="1"/>
  <c r="B228" i="13"/>
  <c r="L228" i="13" s="1"/>
  <c r="C228" i="13"/>
  <c r="P228" i="13" s="1"/>
  <c r="B229" i="13"/>
  <c r="L229" i="13" s="1"/>
  <c r="C229" i="13"/>
  <c r="P229" i="13" s="1"/>
  <c r="B230" i="13"/>
  <c r="O230" i="13" s="1"/>
  <c r="C230" i="13"/>
  <c r="P230" i="13" s="1"/>
  <c r="B231" i="13"/>
  <c r="U231" i="13" s="1"/>
  <c r="C231" i="13"/>
  <c r="J231" i="13" s="1"/>
  <c r="B232" i="13"/>
  <c r="L232" i="13" s="1"/>
  <c r="C232" i="13"/>
  <c r="J232" i="13" s="1"/>
  <c r="B233" i="13"/>
  <c r="I233" i="13" s="1"/>
  <c r="C233" i="13"/>
  <c r="M233" i="13" s="1"/>
  <c r="B234" i="13"/>
  <c r="O234" i="13" s="1"/>
  <c r="H159" i="27" s="1"/>
  <c r="C234" i="13"/>
  <c r="B235" i="13"/>
  <c r="L235" i="13" s="1"/>
  <c r="C235" i="13"/>
  <c r="J235" i="13" s="1"/>
  <c r="B236" i="13"/>
  <c r="O236" i="13" s="1"/>
  <c r="C236" i="13"/>
  <c r="B237" i="13"/>
  <c r="L237" i="13" s="1"/>
  <c r="C237" i="13"/>
  <c r="M237" i="13" s="1"/>
  <c r="B238" i="13"/>
  <c r="U238" i="13" s="1"/>
  <c r="C238" i="13"/>
  <c r="G238" i="13" s="1"/>
  <c r="B239" i="13"/>
  <c r="L239" i="13" s="1"/>
  <c r="C239" i="13"/>
  <c r="M239" i="13" s="1"/>
  <c r="U159" i="27" s="1"/>
  <c r="B240" i="13"/>
  <c r="F240" i="13" s="1"/>
  <c r="C240" i="13"/>
  <c r="J240" i="13" s="1"/>
  <c r="S160" i="27" s="1"/>
  <c r="B241" i="13"/>
  <c r="I241" i="13" s="1"/>
  <c r="C241" i="13"/>
  <c r="M241" i="13" s="1"/>
  <c r="B242" i="13"/>
  <c r="I242" i="13" s="1"/>
  <c r="C242" i="13"/>
  <c r="M242" i="13" s="1"/>
  <c r="B243" i="13"/>
  <c r="F243" i="13" s="1"/>
  <c r="C243" i="13"/>
  <c r="B244" i="13"/>
  <c r="C244" i="13"/>
  <c r="B245" i="13"/>
  <c r="U245" i="13" s="1"/>
  <c r="C245" i="13"/>
  <c r="M245" i="13" s="1"/>
  <c r="B246" i="13"/>
  <c r="O246" i="13" s="1"/>
  <c r="C246" i="13"/>
  <c r="G246" i="13" s="1"/>
  <c r="B247" i="13"/>
  <c r="L247" i="13" s="1"/>
  <c r="C247" i="13"/>
  <c r="M247" i="13" s="1"/>
  <c r="B248" i="13"/>
  <c r="U248" i="13" s="1"/>
  <c r="C248" i="13"/>
  <c r="B249" i="13"/>
  <c r="I249" i="13" s="1"/>
  <c r="C249" i="13"/>
  <c r="P249" i="13" s="1"/>
  <c r="B250" i="13"/>
  <c r="R250" i="13" s="1"/>
  <c r="C250" i="13"/>
  <c r="G250" i="13" s="1"/>
  <c r="B251" i="13"/>
  <c r="O251" i="13" s="1"/>
  <c r="C251" i="13"/>
  <c r="S251" i="13" s="1"/>
  <c r="B252" i="13"/>
  <c r="U252" i="13" s="1"/>
  <c r="L85" i="27" s="1"/>
  <c r="C252" i="13"/>
  <c r="P252" i="13" s="1"/>
  <c r="B253" i="13"/>
  <c r="C253" i="13"/>
  <c r="G253" i="13" s="1"/>
  <c r="Q85" i="27" s="1"/>
  <c r="B254" i="13"/>
  <c r="R254" i="13" s="1"/>
  <c r="C254" i="13"/>
  <c r="G254" i="13" s="1"/>
  <c r="B255" i="13"/>
  <c r="I255" i="13" s="1"/>
  <c r="C255" i="13"/>
  <c r="M255" i="13" s="1"/>
  <c r="B256" i="13"/>
  <c r="C256" i="13"/>
  <c r="B257" i="13"/>
  <c r="C257" i="13"/>
  <c r="M257" i="13" s="1"/>
  <c r="B258" i="13"/>
  <c r="C258" i="13"/>
  <c r="G258" i="13" s="1"/>
  <c r="Q162" i="27" s="1"/>
  <c r="B259" i="13"/>
  <c r="F259" i="13" s="1"/>
  <c r="B162" i="27" s="1"/>
  <c r="C259" i="13"/>
  <c r="S259" i="13" s="1"/>
  <c r="B260" i="13"/>
  <c r="I260" i="13" s="1"/>
  <c r="C260" i="13"/>
  <c r="M260" i="13" s="1"/>
  <c r="B261" i="13"/>
  <c r="I261" i="13" s="1"/>
  <c r="C261" i="13"/>
  <c r="V261" i="13" s="1"/>
  <c r="B262" i="13"/>
  <c r="U262" i="13" s="1"/>
  <c r="C262" i="13"/>
  <c r="G262" i="13" s="1"/>
  <c r="Q161" i="27" s="1"/>
  <c r="B263" i="13"/>
  <c r="I263" i="13" s="1"/>
  <c r="C263" i="13"/>
  <c r="B264" i="13"/>
  <c r="C264" i="13"/>
  <c r="J264" i="13" s="1"/>
  <c r="B265" i="13"/>
  <c r="C265" i="13"/>
  <c r="B266" i="13"/>
  <c r="U266" i="13" s="1"/>
  <c r="C266" i="13"/>
  <c r="S266" i="13" s="1"/>
  <c r="Y149" i="27" s="1"/>
  <c r="B267" i="13"/>
  <c r="F267" i="13" s="1"/>
  <c r="C267" i="13"/>
  <c r="G267" i="13" s="1"/>
  <c r="B268" i="13"/>
  <c r="U268" i="13" s="1"/>
  <c r="C268" i="13"/>
  <c r="M268" i="13" s="1"/>
  <c r="B269" i="13"/>
  <c r="C269" i="13"/>
  <c r="M269" i="13" s="1"/>
  <c r="B270" i="13"/>
  <c r="R270" i="13" s="1"/>
  <c r="C270" i="13"/>
  <c r="M270" i="13" s="1"/>
  <c r="B271" i="13"/>
  <c r="C271" i="13"/>
  <c r="G271" i="13" s="1"/>
  <c r="B272" i="13"/>
  <c r="U272" i="13" s="1"/>
  <c r="C272" i="13"/>
  <c r="G272" i="13" s="1"/>
  <c r="B273" i="13"/>
  <c r="L273" i="13" s="1"/>
  <c r="F86" i="27" s="1"/>
  <c r="C273" i="13"/>
  <c r="S273" i="13" s="1"/>
  <c r="B274" i="13"/>
  <c r="I274" i="13" s="1"/>
  <c r="C274" i="13"/>
  <c r="B275" i="13"/>
  <c r="O275" i="13" s="1"/>
  <c r="C275" i="13"/>
  <c r="J275" i="13" s="1"/>
  <c r="B276" i="13"/>
  <c r="O276" i="13" s="1"/>
  <c r="C276" i="13"/>
  <c r="B277" i="13"/>
  <c r="C277" i="13"/>
  <c r="G277" i="13" s="1"/>
  <c r="B278" i="13"/>
  <c r="I278" i="13" s="1"/>
  <c r="C278" i="13"/>
  <c r="B279" i="13"/>
  <c r="U279" i="13" s="1"/>
  <c r="C279" i="13"/>
  <c r="V279" i="13" s="1"/>
  <c r="B280" i="13"/>
  <c r="F280" i="13" s="1"/>
  <c r="C280" i="13"/>
  <c r="M280" i="13" s="1"/>
  <c r="B281" i="13"/>
  <c r="L281" i="13" s="1"/>
  <c r="C281" i="13"/>
  <c r="P281" i="13" s="1"/>
  <c r="B282" i="13"/>
  <c r="U282" i="13" s="1"/>
  <c r="C282" i="13"/>
  <c r="P282" i="13" s="1"/>
  <c r="B283" i="13"/>
  <c r="O283" i="13" s="1"/>
  <c r="H87" i="27" s="1"/>
  <c r="C283" i="13"/>
  <c r="M283" i="13" s="1"/>
  <c r="B284" i="13"/>
  <c r="F284" i="13" s="1"/>
  <c r="C284" i="13"/>
  <c r="M284" i="13" s="1"/>
  <c r="B285" i="13"/>
  <c r="C285" i="13"/>
  <c r="M285" i="13" s="1"/>
  <c r="B286" i="13"/>
  <c r="C286" i="13"/>
  <c r="B287" i="13"/>
  <c r="F287" i="13" s="1"/>
  <c r="C287" i="13"/>
  <c r="G287" i="13" s="1"/>
  <c r="B288" i="13"/>
  <c r="U288" i="13" s="1"/>
  <c r="C288" i="13"/>
  <c r="V288" i="13" s="1"/>
  <c r="AA90" i="27" s="1"/>
  <c r="B289" i="13"/>
  <c r="O289" i="13" s="1"/>
  <c r="C289" i="13"/>
  <c r="G289" i="13" s="1"/>
  <c r="B290" i="13"/>
  <c r="F290" i="13" s="1"/>
  <c r="C290" i="13"/>
  <c r="P290" i="13" s="1"/>
  <c r="B291" i="13"/>
  <c r="L291" i="13" s="1"/>
  <c r="C291" i="13"/>
  <c r="S291" i="13" s="1"/>
  <c r="B292" i="13"/>
  <c r="L292" i="13" s="1"/>
  <c r="C292" i="13"/>
  <c r="S292" i="13" s="1"/>
  <c r="B293" i="13"/>
  <c r="C293" i="13"/>
  <c r="P293" i="13" s="1"/>
  <c r="B294" i="13"/>
  <c r="U294" i="13" s="1"/>
  <c r="C294" i="13"/>
  <c r="V294" i="13" s="1"/>
  <c r="B295" i="13"/>
  <c r="C295" i="13"/>
  <c r="B296" i="13"/>
  <c r="F296" i="13" s="1"/>
  <c r="B90" i="27" s="1"/>
  <c r="C296" i="13"/>
  <c r="V296" i="13" s="1"/>
  <c r="AA164" i="27" s="1"/>
  <c r="B297" i="13"/>
  <c r="C297" i="13"/>
  <c r="M297" i="13" s="1"/>
  <c r="B298" i="13"/>
  <c r="F298" i="13" s="1"/>
  <c r="C298" i="13"/>
  <c r="S298" i="13" s="1"/>
  <c r="B299" i="13"/>
  <c r="I299" i="13" s="1"/>
  <c r="C299" i="13"/>
  <c r="B300" i="13"/>
  <c r="L300" i="13" s="1"/>
  <c r="F89" i="27" s="1"/>
  <c r="C300" i="13"/>
  <c r="S300" i="13" s="1"/>
  <c r="B301" i="13"/>
  <c r="I301" i="13" s="1"/>
  <c r="C301" i="13"/>
  <c r="V301" i="13" s="1"/>
  <c r="B302" i="13"/>
  <c r="L302" i="13" s="1"/>
  <c r="C302" i="13"/>
  <c r="J302" i="13" s="1"/>
  <c r="B303" i="13"/>
  <c r="I303" i="13" s="1"/>
  <c r="C303" i="13"/>
  <c r="P303" i="13" s="1"/>
  <c r="W87" i="27" s="1"/>
  <c r="B304" i="13"/>
  <c r="I304" i="13" s="1"/>
  <c r="D167" i="27" s="1"/>
  <c r="C304" i="13"/>
  <c r="S304" i="13" s="1"/>
  <c r="Y89" i="27" s="1"/>
  <c r="B305" i="13"/>
  <c r="O305" i="13" s="1"/>
  <c r="C305" i="13"/>
  <c r="V305" i="13" s="1"/>
  <c r="B306" i="13"/>
  <c r="F306" i="13" s="1"/>
  <c r="C306" i="13"/>
  <c r="J306" i="13" s="1"/>
  <c r="B307" i="13"/>
  <c r="C307" i="13"/>
  <c r="S307" i="13" s="1"/>
  <c r="B308" i="13"/>
  <c r="O308" i="13" s="1"/>
  <c r="C308" i="13"/>
  <c r="P308" i="13" s="1"/>
  <c r="B309" i="13"/>
  <c r="R309" i="13" s="1"/>
  <c r="C309" i="13"/>
  <c r="S309" i="13" s="1"/>
  <c r="B310" i="13"/>
  <c r="L310" i="13" s="1"/>
  <c r="C310" i="13"/>
  <c r="V310" i="13" s="1"/>
  <c r="B311" i="13"/>
  <c r="R311" i="13" s="1"/>
  <c r="C311" i="13"/>
  <c r="B312" i="13"/>
  <c r="C312" i="13"/>
  <c r="B313" i="13"/>
  <c r="I313" i="13" s="1"/>
  <c r="C313" i="13"/>
  <c r="P313" i="13" s="1"/>
  <c r="B314" i="13"/>
  <c r="O314" i="13" s="1"/>
  <c r="C314" i="13"/>
  <c r="M314" i="13" s="1"/>
  <c r="B315" i="13"/>
  <c r="C315" i="13"/>
  <c r="J315" i="13" s="1"/>
  <c r="B316" i="13"/>
  <c r="L316" i="13" s="1"/>
  <c r="C316" i="13"/>
  <c r="J316" i="13" s="1"/>
  <c r="B317" i="13"/>
  <c r="O317" i="13" s="1"/>
  <c r="C317" i="13"/>
  <c r="S317" i="13" s="1"/>
  <c r="B318" i="13"/>
  <c r="I318" i="13" s="1"/>
  <c r="D97" i="27" s="1"/>
  <c r="C318" i="13"/>
  <c r="J318" i="13" s="1"/>
  <c r="B319" i="13"/>
  <c r="I319" i="13" s="1"/>
  <c r="C319" i="13"/>
  <c r="V319" i="13" s="1"/>
  <c r="AA97" i="27" s="1"/>
  <c r="B320" i="13"/>
  <c r="O320" i="13" s="1"/>
  <c r="C320" i="13"/>
  <c r="B321" i="13"/>
  <c r="L321" i="13" s="1"/>
  <c r="C321" i="13"/>
  <c r="P321" i="13" s="1"/>
  <c r="B322" i="13"/>
  <c r="C322" i="13"/>
  <c r="S322" i="13" s="1"/>
  <c r="Y96" i="27" s="1"/>
  <c r="B323" i="13"/>
  <c r="L323" i="13" s="1"/>
  <c r="C323" i="13"/>
  <c r="P323" i="13" s="1"/>
  <c r="B324" i="13"/>
  <c r="I324" i="13" s="1"/>
  <c r="C324" i="13"/>
  <c r="J324" i="13" s="1"/>
  <c r="B325" i="13"/>
  <c r="O325" i="13" s="1"/>
  <c r="C325" i="13"/>
  <c r="M325" i="13" s="1"/>
  <c r="B326" i="13"/>
  <c r="O326" i="13" s="1"/>
  <c r="C326" i="13"/>
  <c r="V326" i="13" s="1"/>
  <c r="B253" i="12"/>
  <c r="I253" i="12" s="1"/>
  <c r="C253" i="12"/>
  <c r="P253" i="12" s="1"/>
  <c r="B254" i="12"/>
  <c r="L254" i="12" s="1"/>
  <c r="C254" i="12"/>
  <c r="M254" i="12" s="1"/>
  <c r="B255" i="12"/>
  <c r="O255" i="12" s="1"/>
  <c r="C255" i="12"/>
  <c r="S255" i="12" s="1"/>
  <c r="B256" i="12"/>
  <c r="I256" i="12" s="1"/>
  <c r="C256" i="12"/>
  <c r="P256" i="12" s="1"/>
  <c r="B257" i="12"/>
  <c r="F257" i="12" s="1"/>
  <c r="C257" i="12"/>
  <c r="V257" i="12" s="1"/>
  <c r="B258" i="12"/>
  <c r="I258" i="12" s="1"/>
  <c r="C258" i="12"/>
  <c r="S258" i="12" s="1"/>
  <c r="B259" i="12"/>
  <c r="R259" i="12" s="1"/>
  <c r="C259" i="12"/>
  <c r="J259" i="12" s="1"/>
  <c r="B260" i="12"/>
  <c r="F260" i="12" s="1"/>
  <c r="C260" i="12"/>
  <c r="G260" i="12" s="1"/>
  <c r="B261" i="12"/>
  <c r="I261" i="12" s="1"/>
  <c r="C261" i="12"/>
  <c r="J261" i="12" s="1"/>
  <c r="B262" i="12"/>
  <c r="C262" i="12"/>
  <c r="B263" i="12"/>
  <c r="F263" i="12" s="1"/>
  <c r="C263" i="12"/>
  <c r="B264" i="12"/>
  <c r="C264" i="12"/>
  <c r="J264" i="12" s="1"/>
  <c r="B265" i="12"/>
  <c r="C265" i="12"/>
  <c r="M265" i="12" s="1"/>
  <c r="B266" i="12"/>
  <c r="I266" i="12" s="1"/>
  <c r="C266" i="12"/>
  <c r="P266" i="12" s="1"/>
  <c r="B267" i="12"/>
  <c r="I267" i="12" s="1"/>
  <c r="C267" i="12"/>
  <c r="J267" i="12" s="1"/>
  <c r="B268" i="12"/>
  <c r="I268" i="12" s="1"/>
  <c r="C268" i="12"/>
  <c r="G268" i="12" s="1"/>
  <c r="B269" i="12"/>
  <c r="I269" i="12" s="1"/>
  <c r="C269" i="12"/>
  <c r="M269" i="12" s="1"/>
  <c r="B270" i="12"/>
  <c r="R270" i="12" s="1"/>
  <c r="C270" i="12"/>
  <c r="B271" i="12"/>
  <c r="R271" i="12" s="1"/>
  <c r="C271" i="12"/>
  <c r="P271" i="12" s="1"/>
  <c r="B272" i="12"/>
  <c r="U272" i="12" s="1"/>
  <c r="C272" i="12"/>
  <c r="P272" i="12" s="1"/>
  <c r="B273" i="12"/>
  <c r="F273" i="12" s="1"/>
  <c r="C273" i="12"/>
  <c r="B274" i="12"/>
  <c r="O274" i="12" s="1"/>
  <c r="C274" i="12"/>
  <c r="G274" i="12" s="1"/>
  <c r="B275" i="12"/>
  <c r="F275" i="12" s="1"/>
  <c r="C275" i="12"/>
  <c r="S275" i="12" s="1"/>
  <c r="B276" i="12"/>
  <c r="U276" i="12" s="1"/>
  <c r="C276" i="12"/>
  <c r="M276" i="12" s="1"/>
  <c r="B277" i="12"/>
  <c r="O277" i="12" s="1"/>
  <c r="C277" i="12"/>
  <c r="G277" i="12" s="1"/>
  <c r="B278" i="12"/>
  <c r="F278" i="12" s="1"/>
  <c r="C278" i="12"/>
  <c r="P278" i="12" s="1"/>
  <c r="B279" i="12"/>
  <c r="C279" i="12"/>
  <c r="B280" i="12"/>
  <c r="R280" i="12" s="1"/>
  <c r="C280" i="12"/>
  <c r="B281" i="12"/>
  <c r="F281" i="12" s="1"/>
  <c r="C281" i="12"/>
  <c r="J281" i="12" s="1"/>
  <c r="B282" i="12"/>
  <c r="F282" i="12" s="1"/>
  <c r="C282" i="12"/>
  <c r="B283" i="12"/>
  <c r="O283" i="12" s="1"/>
  <c r="C283" i="12"/>
  <c r="J283" i="12" s="1"/>
  <c r="B284" i="12"/>
  <c r="U284" i="12" s="1"/>
  <c r="C284" i="12"/>
  <c r="B285" i="12"/>
  <c r="C285" i="12"/>
  <c r="B286" i="12"/>
  <c r="C286" i="12"/>
  <c r="J286" i="12" s="1"/>
  <c r="B287" i="12"/>
  <c r="R287" i="12" s="1"/>
  <c r="C287" i="12"/>
  <c r="B288" i="12"/>
  <c r="C288" i="12"/>
  <c r="J288" i="12" s="1"/>
  <c r="B289" i="12"/>
  <c r="I289" i="12" s="1"/>
  <c r="C289" i="12"/>
  <c r="J289" i="12" s="1"/>
  <c r="B290" i="12"/>
  <c r="C290" i="12"/>
  <c r="J290" i="12" s="1"/>
  <c r="B291" i="12"/>
  <c r="L291" i="12" s="1"/>
  <c r="C291" i="12"/>
  <c r="V291" i="12" s="1"/>
  <c r="B292" i="12"/>
  <c r="F292" i="12" s="1"/>
  <c r="C292" i="12"/>
  <c r="P292" i="12" s="1"/>
  <c r="B293" i="12"/>
  <c r="C293" i="12"/>
  <c r="S293" i="12" s="1"/>
  <c r="B294" i="12"/>
  <c r="U294" i="12" s="1"/>
  <c r="C294" i="12"/>
  <c r="M294" i="12" s="1"/>
  <c r="B295" i="12"/>
  <c r="L295" i="12" s="1"/>
  <c r="C295" i="12"/>
  <c r="G295" i="12" s="1"/>
  <c r="B296" i="12"/>
  <c r="R296" i="12" s="1"/>
  <c r="C296" i="12"/>
  <c r="P296" i="12" s="1"/>
  <c r="B297" i="12"/>
  <c r="U297" i="12" s="1"/>
  <c r="C297" i="12"/>
  <c r="V297" i="12" s="1"/>
  <c r="B298" i="12"/>
  <c r="O298" i="12" s="1"/>
  <c r="C298" i="12"/>
  <c r="S298" i="12" s="1"/>
  <c r="B299" i="12"/>
  <c r="I299" i="12" s="1"/>
  <c r="C299" i="12"/>
  <c r="B300" i="12"/>
  <c r="R300" i="12" s="1"/>
  <c r="C300" i="12"/>
  <c r="B301" i="12"/>
  <c r="F301" i="12" s="1"/>
  <c r="C301" i="12"/>
  <c r="J301" i="12" s="1"/>
  <c r="B302" i="12"/>
  <c r="L302" i="12" s="1"/>
  <c r="C302" i="12"/>
  <c r="B303" i="12"/>
  <c r="I303" i="12" s="1"/>
  <c r="C303" i="12"/>
  <c r="B304" i="12"/>
  <c r="O304" i="12" s="1"/>
  <c r="C304" i="12"/>
  <c r="V304" i="12" s="1"/>
  <c r="B305" i="12"/>
  <c r="U305" i="12" s="1"/>
  <c r="C305" i="12"/>
  <c r="M305" i="12" s="1"/>
  <c r="B306" i="12"/>
  <c r="O306" i="12" s="1"/>
  <c r="C306" i="12"/>
  <c r="V306" i="12" s="1"/>
  <c r="B307" i="12"/>
  <c r="I307" i="12" s="1"/>
  <c r="C307" i="12"/>
  <c r="V307" i="12" s="1"/>
  <c r="B308" i="12"/>
  <c r="U308" i="12" s="1"/>
  <c r="C308" i="12"/>
  <c r="S308" i="12" s="1"/>
  <c r="B309" i="12"/>
  <c r="O309" i="12" s="1"/>
  <c r="C309" i="12"/>
  <c r="V309" i="12" s="1"/>
  <c r="B310" i="12"/>
  <c r="I310" i="12" s="1"/>
  <c r="C310" i="12"/>
  <c r="M310" i="12" s="1"/>
  <c r="B311" i="12"/>
  <c r="R311" i="12" s="1"/>
  <c r="C311" i="12"/>
  <c r="M311" i="12" s="1"/>
  <c r="B312" i="12"/>
  <c r="U312" i="12" s="1"/>
  <c r="C312" i="12"/>
  <c r="M312" i="12" s="1"/>
  <c r="B313" i="12"/>
  <c r="I313" i="12" s="1"/>
  <c r="C313" i="12"/>
  <c r="S313" i="12" s="1"/>
  <c r="B314" i="12"/>
  <c r="I314" i="12" s="1"/>
  <c r="C314" i="12"/>
  <c r="J314" i="12" s="1"/>
  <c r="B315" i="12"/>
  <c r="C315" i="12"/>
  <c r="M315" i="12" s="1"/>
  <c r="B316" i="12"/>
  <c r="C316" i="12"/>
  <c r="G316" i="12" s="1"/>
  <c r="B317" i="12"/>
  <c r="C317" i="12"/>
  <c r="P317" i="12" s="1"/>
  <c r="B318" i="12"/>
  <c r="C318" i="12"/>
  <c r="G318" i="12" s="1"/>
  <c r="B319" i="12"/>
  <c r="I319" i="12" s="1"/>
  <c r="C319" i="12"/>
  <c r="P319" i="12" s="1"/>
  <c r="B320" i="12"/>
  <c r="L320" i="12" s="1"/>
  <c r="C320" i="12"/>
  <c r="J320" i="12" s="1"/>
  <c r="B321" i="12"/>
  <c r="C321" i="12"/>
  <c r="J321" i="12" s="1"/>
  <c r="B322" i="12"/>
  <c r="L322" i="12" s="1"/>
  <c r="C322" i="12"/>
  <c r="V322" i="12" s="1"/>
  <c r="B323" i="12"/>
  <c r="F323" i="12" s="1"/>
  <c r="C323" i="12"/>
  <c r="S323" i="12" s="1"/>
  <c r="B324" i="12"/>
  <c r="F324" i="12" s="1"/>
  <c r="C324" i="12"/>
  <c r="J324" i="12" s="1"/>
  <c r="B325" i="12"/>
  <c r="L325" i="12" s="1"/>
  <c r="C325" i="12"/>
  <c r="S325" i="12" s="1"/>
  <c r="B326" i="12"/>
  <c r="R326" i="12" s="1"/>
  <c r="C326" i="12"/>
  <c r="M326" i="12" s="1"/>
  <c r="B327" i="12"/>
  <c r="I327" i="12" s="1"/>
  <c r="C327" i="12"/>
  <c r="P327" i="12" s="1"/>
  <c r="B328" i="12"/>
  <c r="C328" i="12"/>
  <c r="P328" i="12" s="1"/>
  <c r="B329" i="12"/>
  <c r="R329" i="12" s="1"/>
  <c r="C329" i="12"/>
  <c r="P329" i="12" s="1"/>
  <c r="B330" i="12"/>
  <c r="F330" i="12" s="1"/>
  <c r="C330" i="12"/>
  <c r="V330" i="12" s="1"/>
  <c r="B331" i="12"/>
  <c r="O331" i="12" s="1"/>
  <c r="C331" i="12"/>
  <c r="V331" i="12" s="1"/>
  <c r="B332" i="12"/>
  <c r="C332" i="12"/>
  <c r="G332" i="12" s="1"/>
  <c r="B333" i="12"/>
  <c r="I333" i="12" s="1"/>
  <c r="C333" i="12"/>
  <c r="M333" i="12" s="1"/>
  <c r="B334" i="12"/>
  <c r="L334" i="12" s="1"/>
  <c r="C334" i="12"/>
  <c r="J334" i="12" s="1"/>
  <c r="B335" i="12"/>
  <c r="L335" i="12" s="1"/>
  <c r="C335" i="12"/>
  <c r="S335" i="12" s="1"/>
  <c r="B336" i="12"/>
  <c r="O336" i="12" s="1"/>
  <c r="C336" i="12"/>
  <c r="P336" i="12" s="1"/>
  <c r="B337" i="12"/>
  <c r="L337" i="12" s="1"/>
  <c r="C337" i="12"/>
  <c r="G337" i="12" s="1"/>
  <c r="B338" i="12"/>
  <c r="O338" i="12" s="1"/>
  <c r="C338" i="12"/>
  <c r="J338" i="12" s="1"/>
  <c r="B339" i="12"/>
  <c r="C339" i="12"/>
  <c r="J339" i="12" s="1"/>
  <c r="B340" i="12"/>
  <c r="L340" i="12" s="1"/>
  <c r="C340" i="12"/>
  <c r="J340" i="12" s="1"/>
  <c r="B341" i="12"/>
  <c r="O341" i="12" s="1"/>
  <c r="C341" i="12"/>
  <c r="J341" i="12" s="1"/>
  <c r="B342" i="12"/>
  <c r="I342" i="12" s="1"/>
  <c r="C342" i="12"/>
  <c r="P342" i="12" s="1"/>
  <c r="B343" i="12"/>
  <c r="L343" i="12" s="1"/>
  <c r="C343" i="12"/>
  <c r="J343" i="12" s="1"/>
  <c r="B344" i="12"/>
  <c r="F344" i="12" s="1"/>
  <c r="C344" i="12"/>
  <c r="V344" i="12" s="1"/>
  <c r="B345" i="12"/>
  <c r="I345" i="12" s="1"/>
  <c r="C345" i="12"/>
  <c r="B346" i="12"/>
  <c r="O346" i="12" s="1"/>
  <c r="C346" i="12"/>
  <c r="J346" i="12" s="1"/>
  <c r="B347" i="12"/>
  <c r="F347" i="12" s="1"/>
  <c r="C347" i="12"/>
  <c r="G347" i="12" s="1"/>
  <c r="B348" i="12"/>
  <c r="O348" i="12" s="1"/>
  <c r="C348" i="12"/>
  <c r="J348" i="12" s="1"/>
  <c r="B349" i="12"/>
  <c r="O349" i="12" s="1"/>
  <c r="C349" i="12"/>
  <c r="M349" i="12" s="1"/>
  <c r="B350" i="12"/>
  <c r="L350" i="12" s="1"/>
  <c r="C350" i="12"/>
  <c r="P350" i="12" s="1"/>
  <c r="B351" i="12"/>
  <c r="F351" i="12" s="1"/>
  <c r="C351" i="12"/>
  <c r="J351" i="12" s="1"/>
  <c r="B352" i="12"/>
  <c r="F352" i="12" s="1"/>
  <c r="C352" i="12"/>
  <c r="V352" i="12" s="1"/>
  <c r="B353" i="12"/>
  <c r="I353" i="12" s="1"/>
  <c r="C353" i="12"/>
  <c r="M353" i="12" s="1"/>
  <c r="B354" i="12"/>
  <c r="C354" i="12"/>
  <c r="S354" i="12" s="1"/>
  <c r="B355" i="12"/>
  <c r="C355" i="12"/>
  <c r="P355" i="12" s="1"/>
  <c r="B356" i="12"/>
  <c r="L356" i="12" s="1"/>
  <c r="C356" i="12"/>
  <c r="S356" i="12" s="1"/>
  <c r="B357" i="12"/>
  <c r="O357" i="12" s="1"/>
  <c r="C357" i="12"/>
  <c r="M357" i="12" s="1"/>
  <c r="B358" i="12"/>
  <c r="I358" i="12" s="1"/>
  <c r="C358" i="12"/>
  <c r="M358" i="12" s="1"/>
  <c r="B359" i="12"/>
  <c r="C359" i="12"/>
  <c r="P359" i="12" s="1"/>
  <c r="B360" i="12"/>
  <c r="C360" i="12"/>
  <c r="G360" i="12" s="1"/>
  <c r="B361" i="12"/>
  <c r="C361" i="12"/>
  <c r="J361" i="12" s="1"/>
  <c r="B362" i="12"/>
  <c r="L362" i="12" s="1"/>
  <c r="C362" i="12"/>
  <c r="S362" i="12" s="1"/>
  <c r="B363" i="12"/>
  <c r="R363" i="12" s="1"/>
  <c r="C363" i="12"/>
  <c r="P363" i="12" s="1"/>
  <c r="B364" i="12"/>
  <c r="U364" i="12" s="1"/>
  <c r="C364" i="12"/>
  <c r="G364" i="12" s="1"/>
  <c r="B365" i="12"/>
  <c r="L365" i="12" s="1"/>
  <c r="C365" i="12"/>
  <c r="S365" i="12" s="1"/>
  <c r="B366" i="12"/>
  <c r="I366" i="12" s="1"/>
  <c r="C366" i="12"/>
  <c r="S366" i="12" s="1"/>
  <c r="B367" i="12"/>
  <c r="F367" i="12" s="1"/>
  <c r="C367" i="12"/>
  <c r="B368" i="12"/>
  <c r="R368" i="12" s="1"/>
  <c r="C368" i="12"/>
  <c r="P368" i="12" s="1"/>
  <c r="B369" i="12"/>
  <c r="F369" i="12" s="1"/>
  <c r="C369" i="12"/>
  <c r="S369" i="12" s="1"/>
  <c r="B370" i="12"/>
  <c r="U370" i="12" s="1"/>
  <c r="C370" i="12"/>
  <c r="V370" i="12" s="1"/>
  <c r="B253" i="11"/>
  <c r="F253" i="11" s="1"/>
  <c r="C253" i="11"/>
  <c r="S253" i="11" s="1"/>
  <c r="B254" i="11"/>
  <c r="R254" i="11" s="1"/>
  <c r="C254" i="11"/>
  <c r="G254" i="11" s="1"/>
  <c r="B255" i="11"/>
  <c r="I255" i="11" s="1"/>
  <c r="C255" i="11"/>
  <c r="J255" i="11" s="1"/>
  <c r="B256" i="11"/>
  <c r="C256" i="11"/>
  <c r="J256" i="11" s="1"/>
  <c r="B257" i="11"/>
  <c r="F257" i="11" s="1"/>
  <c r="C257" i="11"/>
  <c r="P257" i="11" s="1"/>
  <c r="B258" i="11"/>
  <c r="C258" i="11"/>
  <c r="G258" i="11" s="1"/>
  <c r="B259" i="11"/>
  <c r="R259" i="11" s="1"/>
  <c r="C259" i="11"/>
  <c r="M259" i="11" s="1"/>
  <c r="B260" i="11"/>
  <c r="R260" i="11" s="1"/>
  <c r="C260" i="11"/>
  <c r="J260" i="11" s="1"/>
  <c r="B261" i="11"/>
  <c r="R261" i="11" s="1"/>
  <c r="C261" i="11"/>
  <c r="J261" i="11" s="1"/>
  <c r="B262" i="11"/>
  <c r="I262" i="11" s="1"/>
  <c r="C262" i="11"/>
  <c r="S262" i="11" s="1"/>
  <c r="B263" i="11"/>
  <c r="U263" i="11" s="1"/>
  <c r="C263" i="11"/>
  <c r="B264" i="11"/>
  <c r="R264" i="11" s="1"/>
  <c r="C264" i="11"/>
  <c r="G264" i="11" s="1"/>
  <c r="B265" i="11"/>
  <c r="I265" i="11" s="1"/>
  <c r="C265" i="11"/>
  <c r="G265" i="11" s="1"/>
  <c r="B266" i="11"/>
  <c r="F266" i="11" s="1"/>
  <c r="C266" i="11"/>
  <c r="G266" i="11" s="1"/>
  <c r="B267" i="11"/>
  <c r="R267" i="11" s="1"/>
  <c r="C267" i="11"/>
  <c r="S267" i="11" s="1"/>
  <c r="B268" i="11"/>
  <c r="L268" i="11" s="1"/>
  <c r="C268" i="11"/>
  <c r="S268" i="11" s="1"/>
  <c r="B269" i="11"/>
  <c r="O269" i="11" s="1"/>
  <c r="C269" i="11"/>
  <c r="M269" i="11" s="1"/>
  <c r="B270" i="11"/>
  <c r="L270" i="11" s="1"/>
  <c r="C270" i="11"/>
  <c r="M270" i="11" s="1"/>
  <c r="B271" i="11"/>
  <c r="C271" i="11"/>
  <c r="M271" i="11" s="1"/>
  <c r="B272" i="11"/>
  <c r="R272" i="11" s="1"/>
  <c r="C272" i="11"/>
  <c r="J272" i="11" s="1"/>
  <c r="B273" i="11"/>
  <c r="I273" i="11" s="1"/>
  <c r="C273" i="11"/>
  <c r="P273" i="11" s="1"/>
  <c r="B274" i="11"/>
  <c r="U274" i="11" s="1"/>
  <c r="C274" i="11"/>
  <c r="M274" i="11" s="1"/>
  <c r="B275" i="11"/>
  <c r="C275" i="11"/>
  <c r="G275" i="11" s="1"/>
  <c r="B276" i="11"/>
  <c r="R276" i="11" s="1"/>
  <c r="C276" i="11"/>
  <c r="B277" i="11"/>
  <c r="L277" i="11" s="1"/>
  <c r="C277" i="11"/>
  <c r="J277" i="11" s="1"/>
  <c r="B278" i="11"/>
  <c r="F278" i="11" s="1"/>
  <c r="C278" i="11"/>
  <c r="P278" i="11" s="1"/>
  <c r="B279" i="11"/>
  <c r="U279" i="11" s="1"/>
  <c r="C279" i="11"/>
  <c r="B280" i="11"/>
  <c r="C280" i="11"/>
  <c r="V280" i="11" s="1"/>
  <c r="B281" i="11"/>
  <c r="F281" i="11" s="1"/>
  <c r="C281" i="11"/>
  <c r="P281" i="11" s="1"/>
  <c r="B282" i="11"/>
  <c r="F282" i="11" s="1"/>
  <c r="C282" i="11"/>
  <c r="S282" i="11" s="1"/>
  <c r="B283" i="11"/>
  <c r="C283" i="11"/>
  <c r="S283" i="11" s="1"/>
  <c r="B284" i="11"/>
  <c r="I284" i="11" s="1"/>
  <c r="C284" i="11"/>
  <c r="G284" i="11" s="1"/>
  <c r="B285" i="11"/>
  <c r="C285" i="11"/>
  <c r="B286" i="11"/>
  <c r="R286" i="11" s="1"/>
  <c r="C286" i="11"/>
  <c r="P286" i="11" s="1"/>
  <c r="B287" i="11"/>
  <c r="L287" i="11" s="1"/>
  <c r="C287" i="11"/>
  <c r="B288" i="11"/>
  <c r="O288" i="11" s="1"/>
  <c r="C288" i="11"/>
  <c r="J288" i="11" s="1"/>
  <c r="B289" i="11"/>
  <c r="C289" i="11"/>
  <c r="S289" i="11" s="1"/>
  <c r="B290" i="11"/>
  <c r="O290" i="11" s="1"/>
  <c r="C290" i="11"/>
  <c r="G290" i="11" s="1"/>
  <c r="B291" i="11"/>
  <c r="C291" i="11"/>
  <c r="J291" i="11" s="1"/>
  <c r="B292" i="11"/>
  <c r="U292" i="11" s="1"/>
  <c r="C292" i="11"/>
  <c r="B293" i="11"/>
  <c r="C293" i="11"/>
  <c r="B294" i="11"/>
  <c r="U294" i="11" s="1"/>
  <c r="C294" i="11"/>
  <c r="G294" i="11" s="1"/>
  <c r="B295" i="11"/>
  <c r="R295" i="11" s="1"/>
  <c r="C295" i="11"/>
  <c r="B296" i="11"/>
  <c r="F296" i="11" s="1"/>
  <c r="C296" i="11"/>
  <c r="B297" i="11"/>
  <c r="F297" i="11" s="1"/>
  <c r="C297" i="11"/>
  <c r="V297" i="11" s="1"/>
  <c r="B298" i="11"/>
  <c r="C298" i="11"/>
  <c r="S298" i="11" s="1"/>
  <c r="B299" i="11"/>
  <c r="F299" i="11" s="1"/>
  <c r="C299" i="11"/>
  <c r="J299" i="11" s="1"/>
  <c r="B300" i="11"/>
  <c r="O300" i="11" s="1"/>
  <c r="C300" i="11"/>
  <c r="G300" i="11" s="1"/>
  <c r="B301" i="11"/>
  <c r="U301" i="11" s="1"/>
  <c r="C301" i="11"/>
  <c r="M301" i="11" s="1"/>
  <c r="B302" i="11"/>
  <c r="U302" i="11" s="1"/>
  <c r="C302" i="11"/>
  <c r="B303" i="11"/>
  <c r="O303" i="11" s="1"/>
  <c r="C303" i="11"/>
  <c r="M303" i="11" s="1"/>
  <c r="B304" i="11"/>
  <c r="U304" i="11" s="1"/>
  <c r="C304" i="11"/>
  <c r="V304" i="11" s="1"/>
  <c r="B305" i="11"/>
  <c r="U305" i="11" s="1"/>
  <c r="C305" i="11"/>
  <c r="S305" i="11" s="1"/>
  <c r="B306" i="11"/>
  <c r="C306" i="11"/>
  <c r="V306" i="11" s="1"/>
  <c r="B307" i="11"/>
  <c r="F307" i="11" s="1"/>
  <c r="C307" i="11"/>
  <c r="B308" i="11"/>
  <c r="C308" i="11"/>
  <c r="V308" i="11" s="1"/>
  <c r="B309" i="11"/>
  <c r="F309" i="11" s="1"/>
  <c r="C309" i="11"/>
  <c r="B310" i="11"/>
  <c r="L310" i="11" s="1"/>
  <c r="C310" i="11"/>
  <c r="V310" i="11" s="1"/>
  <c r="B311" i="11"/>
  <c r="C311" i="11"/>
  <c r="G311" i="11" s="1"/>
  <c r="B312" i="11"/>
  <c r="O312" i="11" s="1"/>
  <c r="C312" i="11"/>
  <c r="J312" i="11" s="1"/>
  <c r="B313" i="11"/>
  <c r="F313" i="11" s="1"/>
  <c r="C313" i="11"/>
  <c r="M313" i="11" s="1"/>
  <c r="B314" i="11"/>
  <c r="R314" i="11" s="1"/>
  <c r="C314" i="11"/>
  <c r="S314" i="11" s="1"/>
  <c r="B315" i="11"/>
  <c r="C315" i="11"/>
  <c r="J315" i="11" s="1"/>
  <c r="B316" i="11"/>
  <c r="C316" i="11"/>
  <c r="P316" i="11" s="1"/>
  <c r="B317" i="11"/>
  <c r="I317" i="11" s="1"/>
  <c r="C317" i="11"/>
  <c r="G317" i="11" s="1"/>
  <c r="B318" i="11"/>
  <c r="F318" i="11" s="1"/>
  <c r="C318" i="11"/>
  <c r="G318" i="11" s="1"/>
  <c r="B319" i="11"/>
  <c r="L319" i="11" s="1"/>
  <c r="C319" i="11"/>
  <c r="G319" i="11" s="1"/>
  <c r="B320" i="11"/>
  <c r="O320" i="11" s="1"/>
  <c r="C320" i="11"/>
  <c r="M320" i="11" s="1"/>
  <c r="B321" i="11"/>
  <c r="R321" i="11" s="1"/>
  <c r="C321" i="11"/>
  <c r="P321" i="11" s="1"/>
  <c r="B322" i="11"/>
  <c r="I322" i="11" s="1"/>
  <c r="C322" i="11"/>
  <c r="P322" i="11" s="1"/>
  <c r="B323" i="11"/>
  <c r="C323" i="11"/>
  <c r="G323" i="11" s="1"/>
  <c r="B324" i="11"/>
  <c r="C324" i="11"/>
  <c r="G324" i="11" s="1"/>
  <c r="B325" i="11"/>
  <c r="R325" i="11" s="1"/>
  <c r="C325" i="11"/>
  <c r="B326" i="11"/>
  <c r="F326" i="11" s="1"/>
  <c r="C326" i="11"/>
  <c r="B327" i="11"/>
  <c r="R327" i="11" s="1"/>
  <c r="C327" i="11"/>
  <c r="P327" i="11" s="1"/>
  <c r="B328" i="11"/>
  <c r="I328" i="11" s="1"/>
  <c r="C328" i="11"/>
  <c r="B329" i="11"/>
  <c r="L329" i="11" s="1"/>
  <c r="C329" i="11"/>
  <c r="B330" i="11"/>
  <c r="R330" i="11" s="1"/>
  <c r="C330" i="11"/>
  <c r="P330" i="11" s="1"/>
  <c r="B331" i="11"/>
  <c r="I331" i="11" s="1"/>
  <c r="C331" i="11"/>
  <c r="B332" i="11"/>
  <c r="I332" i="11" s="1"/>
  <c r="C332" i="11"/>
  <c r="V332" i="11" s="1"/>
  <c r="B333" i="11"/>
  <c r="I333" i="11" s="1"/>
  <c r="C333" i="11"/>
  <c r="V333" i="11" s="1"/>
  <c r="B334" i="11"/>
  <c r="U334" i="11" s="1"/>
  <c r="C334" i="11"/>
  <c r="V334" i="11" s="1"/>
  <c r="B335" i="11"/>
  <c r="U335" i="11" s="1"/>
  <c r="C335" i="11"/>
  <c r="V335" i="11" s="1"/>
  <c r="B336" i="11"/>
  <c r="I336" i="11" s="1"/>
  <c r="C336" i="11"/>
  <c r="B337" i="11"/>
  <c r="C337" i="11"/>
  <c r="G337" i="11" s="1"/>
  <c r="B338" i="11"/>
  <c r="I338" i="11" s="1"/>
  <c r="C338" i="11"/>
  <c r="M338" i="11" s="1"/>
  <c r="B339" i="11"/>
  <c r="F339" i="11" s="1"/>
  <c r="C339" i="11"/>
  <c r="S339" i="11" s="1"/>
  <c r="B340" i="11"/>
  <c r="F340" i="11" s="1"/>
  <c r="C340" i="11"/>
  <c r="B341" i="11"/>
  <c r="C341" i="11"/>
  <c r="B342" i="11"/>
  <c r="I342" i="11" s="1"/>
  <c r="C342" i="11"/>
  <c r="G342" i="11" s="1"/>
  <c r="B343" i="11"/>
  <c r="R343" i="11" s="1"/>
  <c r="C343" i="11"/>
  <c r="B344" i="11"/>
  <c r="L344" i="11" s="1"/>
  <c r="C344" i="11"/>
  <c r="P344" i="11" s="1"/>
  <c r="B345" i="11"/>
  <c r="O345" i="11" s="1"/>
  <c r="C345" i="11"/>
  <c r="B346" i="11"/>
  <c r="R346" i="11" s="1"/>
  <c r="C346" i="11"/>
  <c r="M346" i="11" s="1"/>
  <c r="B347" i="11"/>
  <c r="C347" i="11"/>
  <c r="S347" i="11" s="1"/>
  <c r="B348" i="11"/>
  <c r="C348" i="11"/>
  <c r="G348" i="11" s="1"/>
  <c r="B349" i="11"/>
  <c r="O349" i="11" s="1"/>
  <c r="C349" i="11"/>
  <c r="P349" i="11" s="1"/>
  <c r="B350" i="11"/>
  <c r="I350" i="11" s="1"/>
  <c r="C350" i="11"/>
  <c r="M350" i="11" s="1"/>
  <c r="B351" i="11"/>
  <c r="U351" i="11" s="1"/>
  <c r="C351" i="11"/>
  <c r="P351" i="11" s="1"/>
  <c r="B352" i="11"/>
  <c r="C352" i="11"/>
  <c r="B353" i="11"/>
  <c r="O353" i="11" s="1"/>
  <c r="C353" i="11"/>
  <c r="V353" i="11" s="1"/>
  <c r="B354" i="11"/>
  <c r="R354" i="11" s="1"/>
  <c r="C354" i="11"/>
  <c r="M354" i="11" s="1"/>
  <c r="B355" i="11"/>
  <c r="U355" i="11" s="1"/>
  <c r="C355" i="11"/>
  <c r="B356" i="11"/>
  <c r="C356" i="11"/>
  <c r="P356" i="11" s="1"/>
  <c r="B357" i="11"/>
  <c r="L357" i="11" s="1"/>
  <c r="C357" i="11"/>
  <c r="P357" i="11" s="1"/>
  <c r="B358" i="11"/>
  <c r="U358" i="11" s="1"/>
  <c r="C358" i="11"/>
  <c r="P358" i="11" s="1"/>
  <c r="B359" i="11"/>
  <c r="C359" i="11"/>
  <c r="M359" i="11" s="1"/>
  <c r="B360" i="11"/>
  <c r="L360" i="11" s="1"/>
  <c r="C360" i="11"/>
  <c r="M360" i="11" s="1"/>
  <c r="B361" i="11"/>
  <c r="R361" i="11" s="1"/>
  <c r="C361" i="11"/>
  <c r="J361" i="11" s="1"/>
  <c r="B362" i="11"/>
  <c r="O362" i="11" s="1"/>
  <c r="C362" i="11"/>
  <c r="G362" i="11" s="1"/>
  <c r="B363" i="11"/>
  <c r="C363" i="11"/>
  <c r="M363" i="11" s="1"/>
  <c r="B364" i="11"/>
  <c r="F364" i="11" s="1"/>
  <c r="C364" i="11"/>
  <c r="B365" i="11"/>
  <c r="O365" i="11" s="1"/>
  <c r="C365" i="11"/>
  <c r="G365" i="11" s="1"/>
  <c r="B366" i="11"/>
  <c r="C366" i="11"/>
  <c r="P366" i="11" s="1"/>
  <c r="W92" i="25" s="1"/>
  <c r="B367" i="11"/>
  <c r="F367" i="11" s="1"/>
  <c r="C367" i="11"/>
  <c r="J367" i="11" s="1"/>
  <c r="B368" i="11"/>
  <c r="C368" i="11"/>
  <c r="M368" i="11" s="1"/>
  <c r="B369" i="11"/>
  <c r="L369" i="11" s="1"/>
  <c r="C369" i="11"/>
  <c r="B370" i="11"/>
  <c r="C370" i="11"/>
  <c r="B253" i="10"/>
  <c r="C253" i="10"/>
  <c r="P253" i="10" s="1"/>
  <c r="B254" i="10"/>
  <c r="O254" i="10" s="1"/>
  <c r="C254" i="10"/>
  <c r="G254" i="10" s="1"/>
  <c r="B255" i="10"/>
  <c r="R255" i="10" s="1"/>
  <c r="C255" i="10"/>
  <c r="V255" i="10" s="1"/>
  <c r="B256" i="10"/>
  <c r="C256" i="10"/>
  <c r="J256" i="10" s="1"/>
  <c r="B257" i="10"/>
  <c r="U257" i="10" s="1"/>
  <c r="C257" i="10"/>
  <c r="G257" i="10" s="1"/>
  <c r="B258" i="10"/>
  <c r="F258" i="10" s="1"/>
  <c r="C258" i="10"/>
  <c r="V258" i="10" s="1"/>
  <c r="B259" i="10"/>
  <c r="C259" i="10"/>
  <c r="B260" i="10"/>
  <c r="I260" i="10" s="1"/>
  <c r="C260" i="10"/>
  <c r="B261" i="10"/>
  <c r="F261" i="10" s="1"/>
  <c r="C261" i="10"/>
  <c r="M261" i="10" s="1"/>
  <c r="B262" i="10"/>
  <c r="C262" i="10"/>
  <c r="M262" i="10" s="1"/>
  <c r="B263" i="10"/>
  <c r="O263" i="10" s="1"/>
  <c r="C263" i="10"/>
  <c r="G263" i="10" s="1"/>
  <c r="B264" i="10"/>
  <c r="C264" i="10"/>
  <c r="B265" i="10"/>
  <c r="L265" i="10" s="1"/>
  <c r="C265" i="10"/>
  <c r="P265" i="10" s="1"/>
  <c r="B266" i="10"/>
  <c r="O266" i="10" s="1"/>
  <c r="C266" i="10"/>
  <c r="S266" i="10" s="1"/>
  <c r="B267" i="10"/>
  <c r="U267" i="10" s="1"/>
  <c r="C267" i="10"/>
  <c r="V267" i="10" s="1"/>
  <c r="B268" i="10"/>
  <c r="L268" i="10" s="1"/>
  <c r="C268" i="10"/>
  <c r="V268" i="10" s="1"/>
  <c r="B269" i="10"/>
  <c r="F269" i="10" s="1"/>
  <c r="C269" i="10"/>
  <c r="M269" i="10" s="1"/>
  <c r="B270" i="10"/>
  <c r="U270" i="10" s="1"/>
  <c r="C270" i="10"/>
  <c r="G270" i="10" s="1"/>
  <c r="B271" i="10"/>
  <c r="C271" i="10"/>
  <c r="G271" i="10" s="1"/>
  <c r="B272" i="10"/>
  <c r="C272" i="10"/>
  <c r="S272" i="10" s="1"/>
  <c r="B273" i="10"/>
  <c r="C273" i="10"/>
  <c r="J273" i="10" s="1"/>
  <c r="B274" i="10"/>
  <c r="F274" i="10" s="1"/>
  <c r="C274" i="10"/>
  <c r="M274" i="10" s="1"/>
  <c r="B275" i="10"/>
  <c r="C275" i="10"/>
  <c r="G275" i="10" s="1"/>
  <c r="B276" i="10"/>
  <c r="L276" i="10" s="1"/>
  <c r="C276" i="10"/>
  <c r="J276" i="10" s="1"/>
  <c r="B277" i="10"/>
  <c r="O277" i="10" s="1"/>
  <c r="C277" i="10"/>
  <c r="B278" i="10"/>
  <c r="L278" i="10" s="1"/>
  <c r="C278" i="10"/>
  <c r="S278" i="10" s="1"/>
  <c r="B279" i="10"/>
  <c r="O279" i="10" s="1"/>
  <c r="C279" i="10"/>
  <c r="V279" i="10" s="1"/>
  <c r="B280" i="10"/>
  <c r="R280" i="10" s="1"/>
  <c r="C280" i="10"/>
  <c r="B281" i="10"/>
  <c r="R281" i="10" s="1"/>
  <c r="C281" i="10"/>
  <c r="B282" i="10"/>
  <c r="I282" i="10" s="1"/>
  <c r="C282" i="10"/>
  <c r="V282" i="10" s="1"/>
  <c r="B283" i="10"/>
  <c r="F283" i="10" s="1"/>
  <c r="C283" i="10"/>
  <c r="J283" i="10" s="1"/>
  <c r="B284" i="10"/>
  <c r="I284" i="10" s="1"/>
  <c r="C284" i="10"/>
  <c r="P284" i="10" s="1"/>
  <c r="B285" i="10"/>
  <c r="F285" i="10" s="1"/>
  <c r="C285" i="10"/>
  <c r="G285" i="10" s="1"/>
  <c r="B286" i="10"/>
  <c r="U286" i="10" s="1"/>
  <c r="C286" i="10"/>
  <c r="S286" i="10" s="1"/>
  <c r="B287" i="10"/>
  <c r="O287" i="10" s="1"/>
  <c r="C287" i="10"/>
  <c r="J287" i="10" s="1"/>
  <c r="B288" i="10"/>
  <c r="L288" i="10" s="1"/>
  <c r="C288" i="10"/>
  <c r="V288" i="10" s="1"/>
  <c r="B289" i="10"/>
  <c r="L289" i="10" s="1"/>
  <c r="C289" i="10"/>
  <c r="M289" i="10" s="1"/>
  <c r="B290" i="10"/>
  <c r="F290" i="10" s="1"/>
  <c r="C290" i="10"/>
  <c r="J290" i="10" s="1"/>
  <c r="B291" i="10"/>
  <c r="C291" i="10"/>
  <c r="P291" i="10" s="1"/>
  <c r="B292" i="10"/>
  <c r="R292" i="10" s="1"/>
  <c r="C292" i="10"/>
  <c r="B293" i="10"/>
  <c r="L293" i="10" s="1"/>
  <c r="C293" i="10"/>
  <c r="J293" i="10" s="1"/>
  <c r="B294" i="10"/>
  <c r="O294" i="10" s="1"/>
  <c r="C294" i="10"/>
  <c r="M294" i="10" s="1"/>
  <c r="B295" i="10"/>
  <c r="O295" i="10" s="1"/>
  <c r="C295" i="10"/>
  <c r="V295" i="10" s="1"/>
  <c r="B296" i="10"/>
  <c r="I296" i="10" s="1"/>
  <c r="C296" i="10"/>
  <c r="P296" i="10" s="1"/>
  <c r="B297" i="10"/>
  <c r="L297" i="10" s="1"/>
  <c r="C297" i="10"/>
  <c r="S297" i="10" s="1"/>
  <c r="B298" i="10"/>
  <c r="I298" i="10" s="1"/>
  <c r="C298" i="10"/>
  <c r="M298" i="10" s="1"/>
  <c r="B299" i="10"/>
  <c r="O299" i="10" s="1"/>
  <c r="C299" i="10"/>
  <c r="J299" i="10" s="1"/>
  <c r="B300" i="10"/>
  <c r="U300" i="10" s="1"/>
  <c r="C300" i="10"/>
  <c r="B301" i="10"/>
  <c r="F301" i="10" s="1"/>
  <c r="C301" i="10"/>
  <c r="J301" i="10" s="1"/>
  <c r="B302" i="10"/>
  <c r="F302" i="10" s="1"/>
  <c r="C302" i="10"/>
  <c r="M302" i="10" s="1"/>
  <c r="B303" i="10"/>
  <c r="L303" i="10" s="1"/>
  <c r="C303" i="10"/>
  <c r="M303" i="10" s="1"/>
  <c r="B304" i="10"/>
  <c r="R304" i="10" s="1"/>
  <c r="C304" i="10"/>
  <c r="B305" i="10"/>
  <c r="O305" i="10" s="1"/>
  <c r="C305" i="10"/>
  <c r="S305" i="10" s="1"/>
  <c r="B306" i="10"/>
  <c r="L306" i="10" s="1"/>
  <c r="C306" i="10"/>
  <c r="J306" i="10" s="1"/>
  <c r="B307" i="10"/>
  <c r="I307" i="10" s="1"/>
  <c r="C307" i="10"/>
  <c r="S307" i="10" s="1"/>
  <c r="B308" i="10"/>
  <c r="I308" i="10" s="1"/>
  <c r="C308" i="10"/>
  <c r="G308" i="10" s="1"/>
  <c r="B309" i="10"/>
  <c r="I309" i="10" s="1"/>
  <c r="C309" i="10"/>
  <c r="G309" i="10" s="1"/>
  <c r="B310" i="10"/>
  <c r="O310" i="10" s="1"/>
  <c r="C310" i="10"/>
  <c r="B311" i="10"/>
  <c r="C311" i="10"/>
  <c r="J311" i="10" s="1"/>
  <c r="B312" i="10"/>
  <c r="R312" i="10" s="1"/>
  <c r="C312" i="10"/>
  <c r="P312" i="10" s="1"/>
  <c r="B313" i="10"/>
  <c r="F313" i="10" s="1"/>
  <c r="C313" i="10"/>
  <c r="P313" i="10" s="1"/>
  <c r="B314" i="10"/>
  <c r="U314" i="10" s="1"/>
  <c r="C314" i="10"/>
  <c r="V314" i="10" s="1"/>
  <c r="B315" i="10"/>
  <c r="R315" i="10" s="1"/>
  <c r="C315" i="10"/>
  <c r="S315" i="10" s="1"/>
  <c r="B316" i="10"/>
  <c r="O316" i="10" s="1"/>
  <c r="C316" i="10"/>
  <c r="M316" i="10" s="1"/>
  <c r="B317" i="10"/>
  <c r="R317" i="10" s="1"/>
  <c r="C317" i="10"/>
  <c r="P317" i="10" s="1"/>
  <c r="B318" i="10"/>
  <c r="C318" i="10"/>
  <c r="S318" i="10" s="1"/>
  <c r="B319" i="10"/>
  <c r="F319" i="10" s="1"/>
  <c r="C319" i="10"/>
  <c r="S319" i="10" s="1"/>
  <c r="B320" i="10"/>
  <c r="R320" i="10" s="1"/>
  <c r="C320" i="10"/>
  <c r="J320" i="10" s="1"/>
  <c r="B321" i="10"/>
  <c r="F321" i="10" s="1"/>
  <c r="C321" i="10"/>
  <c r="V321" i="10" s="1"/>
  <c r="B322" i="10"/>
  <c r="L322" i="10" s="1"/>
  <c r="C322" i="10"/>
  <c r="G322" i="10" s="1"/>
  <c r="B323" i="10"/>
  <c r="U323" i="10" s="1"/>
  <c r="C323" i="10"/>
  <c r="B324" i="10"/>
  <c r="C324" i="10"/>
  <c r="P324" i="10" s="1"/>
  <c r="B325" i="10"/>
  <c r="L325" i="10" s="1"/>
  <c r="C325" i="10"/>
  <c r="M325" i="10" s="1"/>
  <c r="B326" i="10"/>
  <c r="O326" i="10" s="1"/>
  <c r="C326" i="10"/>
  <c r="J326" i="10" s="1"/>
  <c r="B327" i="10"/>
  <c r="C327" i="10"/>
  <c r="G327" i="10" s="1"/>
  <c r="B328" i="10"/>
  <c r="O328" i="10" s="1"/>
  <c r="C328" i="10"/>
  <c r="S328" i="10" s="1"/>
  <c r="B329" i="10"/>
  <c r="O329" i="10" s="1"/>
  <c r="C329" i="10"/>
  <c r="P329" i="10" s="1"/>
  <c r="B330" i="10"/>
  <c r="O330" i="10" s="1"/>
  <c r="C330" i="10"/>
  <c r="M330" i="10" s="1"/>
  <c r="B331" i="10"/>
  <c r="O331" i="10" s="1"/>
  <c r="C331" i="10"/>
  <c r="B332" i="10"/>
  <c r="L332" i="10" s="1"/>
  <c r="C332" i="10"/>
  <c r="G332" i="10" s="1"/>
  <c r="B333" i="10"/>
  <c r="L333" i="10" s="1"/>
  <c r="C333" i="10"/>
  <c r="B334" i="10"/>
  <c r="L334" i="10" s="1"/>
  <c r="C334" i="10"/>
  <c r="B335" i="10"/>
  <c r="C335" i="10"/>
  <c r="J335" i="10" s="1"/>
  <c r="B336" i="10"/>
  <c r="U336" i="10" s="1"/>
  <c r="C336" i="10"/>
  <c r="B337" i="10"/>
  <c r="R337" i="10" s="1"/>
  <c r="C337" i="10"/>
  <c r="B338" i="10"/>
  <c r="C338" i="10"/>
  <c r="S338" i="10" s="1"/>
  <c r="B339" i="10"/>
  <c r="C339" i="10"/>
  <c r="B340" i="10"/>
  <c r="C340" i="10"/>
  <c r="P340" i="10" s="1"/>
  <c r="B341" i="10"/>
  <c r="F341" i="10" s="1"/>
  <c r="C341" i="10"/>
  <c r="G341" i="10" s="1"/>
  <c r="B342" i="10"/>
  <c r="O342" i="10" s="1"/>
  <c r="C342" i="10"/>
  <c r="S342" i="10" s="1"/>
  <c r="B343" i="10"/>
  <c r="L343" i="10" s="1"/>
  <c r="C343" i="10"/>
  <c r="G343" i="10" s="1"/>
  <c r="B344" i="10"/>
  <c r="C344" i="10"/>
  <c r="G344" i="10" s="1"/>
  <c r="B345" i="10"/>
  <c r="F345" i="10" s="1"/>
  <c r="C345" i="10"/>
  <c r="M345" i="10" s="1"/>
  <c r="B346" i="10"/>
  <c r="C346" i="10"/>
  <c r="P346" i="10" s="1"/>
  <c r="B347" i="10"/>
  <c r="F347" i="10" s="1"/>
  <c r="C347" i="10"/>
  <c r="M347" i="10" s="1"/>
  <c r="B348" i="10"/>
  <c r="L348" i="10" s="1"/>
  <c r="C348" i="10"/>
  <c r="M348" i="10" s="1"/>
  <c r="B349" i="10"/>
  <c r="L349" i="10" s="1"/>
  <c r="C349" i="10"/>
  <c r="M349" i="10" s="1"/>
  <c r="B350" i="10"/>
  <c r="C350" i="10"/>
  <c r="M350" i="10" s="1"/>
  <c r="B351" i="10"/>
  <c r="I351" i="10" s="1"/>
  <c r="C351" i="10"/>
  <c r="B352" i="10"/>
  <c r="F352" i="10" s="1"/>
  <c r="C352" i="10"/>
  <c r="M352" i="10" s="1"/>
  <c r="B353" i="10"/>
  <c r="U353" i="10" s="1"/>
  <c r="C353" i="10"/>
  <c r="J353" i="10" s="1"/>
  <c r="B354" i="10"/>
  <c r="L354" i="10" s="1"/>
  <c r="C354" i="10"/>
  <c r="M354" i="10" s="1"/>
  <c r="B355" i="10"/>
  <c r="U355" i="10" s="1"/>
  <c r="C355" i="10"/>
  <c r="V355" i="10" s="1"/>
  <c r="B356" i="10"/>
  <c r="I356" i="10" s="1"/>
  <c r="C356" i="10"/>
  <c r="B357" i="10"/>
  <c r="I357" i="10" s="1"/>
  <c r="C357" i="10"/>
  <c r="B358" i="10"/>
  <c r="L358" i="10" s="1"/>
  <c r="C358" i="10"/>
  <c r="P358" i="10" s="1"/>
  <c r="B359" i="10"/>
  <c r="U359" i="10" s="1"/>
  <c r="C359" i="10"/>
  <c r="B360" i="10"/>
  <c r="C360" i="10"/>
  <c r="G360" i="10" s="1"/>
  <c r="B361" i="10"/>
  <c r="O361" i="10" s="1"/>
  <c r="C361" i="10"/>
  <c r="S361" i="10" s="1"/>
  <c r="B362" i="10"/>
  <c r="F362" i="10" s="1"/>
  <c r="C362" i="10"/>
  <c r="M362" i="10" s="1"/>
  <c r="B363" i="10"/>
  <c r="U363" i="10" s="1"/>
  <c r="C363" i="10"/>
  <c r="M363" i="10" s="1"/>
  <c r="B364" i="10"/>
  <c r="F364" i="10" s="1"/>
  <c r="C364" i="10"/>
  <c r="G364" i="10" s="1"/>
  <c r="B365" i="10"/>
  <c r="C365" i="10"/>
  <c r="B366" i="10"/>
  <c r="C366" i="10"/>
  <c r="J366" i="10" s="1"/>
  <c r="B367" i="10"/>
  <c r="F367" i="10" s="1"/>
  <c r="C367" i="10"/>
  <c r="M367" i="10" s="1"/>
  <c r="B368" i="10"/>
  <c r="C368" i="10"/>
  <c r="J368" i="10" s="1"/>
  <c r="B369" i="10"/>
  <c r="U369" i="10" s="1"/>
  <c r="C369" i="10"/>
  <c r="B370" i="10"/>
  <c r="C370" i="10"/>
  <c r="J370" i="10" s="1"/>
  <c r="B352" i="9"/>
  <c r="AD352" i="9" s="1"/>
  <c r="C352" i="9"/>
  <c r="P352" i="9" s="1"/>
  <c r="B353" i="9"/>
  <c r="R353" i="9" s="1"/>
  <c r="C353" i="9"/>
  <c r="B354" i="9"/>
  <c r="C354" i="9"/>
  <c r="M354" i="9" s="1"/>
  <c r="B355" i="9"/>
  <c r="R355" i="9" s="1"/>
  <c r="C355" i="9"/>
  <c r="G355" i="9" s="1"/>
  <c r="B356" i="9"/>
  <c r="C356" i="9"/>
  <c r="Y356" i="9" s="1"/>
  <c r="B357" i="9"/>
  <c r="X357" i="9" s="1"/>
  <c r="C357" i="9"/>
  <c r="AB357" i="9" s="1"/>
  <c r="B358" i="9"/>
  <c r="C358" i="9"/>
  <c r="M358" i="9" s="1"/>
  <c r="B359" i="9"/>
  <c r="I359" i="9" s="1"/>
  <c r="C359" i="9"/>
  <c r="J359" i="9" s="1"/>
  <c r="B360" i="9"/>
  <c r="X360" i="9" s="1"/>
  <c r="C360" i="9"/>
  <c r="J360" i="9" s="1"/>
  <c r="B361" i="9"/>
  <c r="AA361" i="9" s="1"/>
  <c r="C361" i="9"/>
  <c r="B362" i="9"/>
  <c r="AA362" i="9" s="1"/>
  <c r="C362" i="9"/>
  <c r="AE362" i="9" s="1"/>
  <c r="B363" i="9"/>
  <c r="L363" i="9" s="1"/>
  <c r="C363" i="9"/>
  <c r="M363" i="9" s="1"/>
  <c r="B364" i="9"/>
  <c r="O364" i="9" s="1"/>
  <c r="C364" i="9"/>
  <c r="B365" i="9"/>
  <c r="U365" i="9" s="1"/>
  <c r="C365" i="9"/>
  <c r="M365" i="9" s="1"/>
  <c r="B366" i="9"/>
  <c r="C366" i="9"/>
  <c r="B367" i="9"/>
  <c r="F367" i="9" s="1"/>
  <c r="C367" i="9"/>
  <c r="AB367" i="9" s="1"/>
  <c r="B368" i="9"/>
  <c r="I368" i="9" s="1"/>
  <c r="C368" i="9"/>
  <c r="J368" i="9" s="1"/>
  <c r="B369" i="9"/>
  <c r="R369" i="9" s="1"/>
  <c r="C369" i="9"/>
  <c r="S369" i="9" s="1"/>
  <c r="B370" i="9"/>
  <c r="O370" i="9" s="1"/>
  <c r="C370" i="9"/>
  <c r="M370" i="9" s="1"/>
  <c r="B253" i="9"/>
  <c r="I253" i="9" s="1"/>
  <c r="C253" i="9"/>
  <c r="AB253" i="9" s="1"/>
  <c r="B254" i="9"/>
  <c r="C254" i="9"/>
  <c r="AB254" i="9" s="1"/>
  <c r="B255" i="9"/>
  <c r="U255" i="9" s="1"/>
  <c r="C255" i="9"/>
  <c r="G255" i="9" s="1"/>
  <c r="B256" i="9"/>
  <c r="AA256" i="9" s="1"/>
  <c r="C256" i="9"/>
  <c r="S256" i="9" s="1"/>
  <c r="B257" i="9"/>
  <c r="C257" i="9"/>
  <c r="B258" i="9"/>
  <c r="L258" i="9" s="1"/>
  <c r="C258" i="9"/>
  <c r="B259" i="9"/>
  <c r="F259" i="9" s="1"/>
  <c r="C259" i="9"/>
  <c r="S259" i="9" s="1"/>
  <c r="B260" i="9"/>
  <c r="F260" i="9" s="1"/>
  <c r="C260" i="9"/>
  <c r="M260" i="9" s="1"/>
  <c r="B261" i="9"/>
  <c r="O261" i="9" s="1"/>
  <c r="C261" i="9"/>
  <c r="P261" i="9" s="1"/>
  <c r="B262" i="9"/>
  <c r="AA262" i="9" s="1"/>
  <c r="C262" i="9"/>
  <c r="S262" i="9" s="1"/>
  <c r="B263" i="9"/>
  <c r="U263" i="9" s="1"/>
  <c r="C263" i="9"/>
  <c r="AE263" i="9" s="1"/>
  <c r="B264" i="9"/>
  <c r="L264" i="9" s="1"/>
  <c r="C264" i="9"/>
  <c r="AB264" i="9" s="1"/>
  <c r="B265" i="9"/>
  <c r="C265" i="9"/>
  <c r="J265" i="9" s="1"/>
  <c r="B266" i="9"/>
  <c r="L266" i="9" s="1"/>
  <c r="C266" i="9"/>
  <c r="B267" i="9"/>
  <c r="C267" i="9"/>
  <c r="B268" i="9"/>
  <c r="C268" i="9"/>
  <c r="P268" i="9" s="1"/>
  <c r="B269" i="9"/>
  <c r="O269" i="9" s="1"/>
  <c r="C269" i="9"/>
  <c r="V269" i="9" s="1"/>
  <c r="B270" i="9"/>
  <c r="AA270" i="9" s="1"/>
  <c r="C270" i="9"/>
  <c r="M270" i="9" s="1"/>
  <c r="B271" i="9"/>
  <c r="F271" i="9" s="1"/>
  <c r="C271" i="9"/>
  <c r="J271" i="9" s="1"/>
  <c r="B272" i="9"/>
  <c r="R272" i="9" s="1"/>
  <c r="C272" i="9"/>
  <c r="Y272" i="9" s="1"/>
  <c r="B273" i="9"/>
  <c r="AA273" i="9" s="1"/>
  <c r="C273" i="9"/>
  <c r="G273" i="9" s="1"/>
  <c r="B274" i="9"/>
  <c r="C274" i="9"/>
  <c r="P274" i="9" s="1"/>
  <c r="B275" i="9"/>
  <c r="C275" i="9"/>
  <c r="G275" i="9" s="1"/>
  <c r="B276" i="9"/>
  <c r="C276" i="9"/>
  <c r="J276" i="9" s="1"/>
  <c r="B277" i="9"/>
  <c r="AA277" i="9" s="1"/>
  <c r="C277" i="9"/>
  <c r="B278" i="9"/>
  <c r="AA278" i="9" s="1"/>
  <c r="C278" i="9"/>
  <c r="B279" i="9"/>
  <c r="R279" i="9" s="1"/>
  <c r="C279" i="9"/>
  <c r="B280" i="9"/>
  <c r="C280" i="9"/>
  <c r="S280" i="9" s="1"/>
  <c r="B281" i="9"/>
  <c r="AD281" i="9" s="1"/>
  <c r="C281" i="9"/>
  <c r="B282" i="9"/>
  <c r="I282" i="9" s="1"/>
  <c r="C282" i="9"/>
  <c r="S282" i="9" s="1"/>
  <c r="B283" i="9"/>
  <c r="O283" i="9" s="1"/>
  <c r="C283" i="9"/>
  <c r="AE283" i="9" s="1"/>
  <c r="B284" i="9"/>
  <c r="C284" i="9"/>
  <c r="G284" i="9" s="1"/>
  <c r="B285" i="9"/>
  <c r="F285" i="9" s="1"/>
  <c r="C285" i="9"/>
  <c r="M285" i="9" s="1"/>
  <c r="B286" i="9"/>
  <c r="I286" i="9" s="1"/>
  <c r="C286" i="9"/>
  <c r="AE286" i="9" s="1"/>
  <c r="B287" i="9"/>
  <c r="C287" i="9"/>
  <c r="J287" i="9" s="1"/>
  <c r="B288" i="9"/>
  <c r="C288" i="9"/>
  <c r="S288" i="9" s="1"/>
  <c r="B289" i="9"/>
  <c r="AD289" i="9" s="1"/>
  <c r="C289" i="9"/>
  <c r="B290" i="9"/>
  <c r="R290" i="9" s="1"/>
  <c r="C290" i="9"/>
  <c r="M290" i="9" s="1"/>
  <c r="B291" i="9"/>
  <c r="C291" i="9"/>
  <c r="G291" i="9" s="1"/>
  <c r="B292" i="9"/>
  <c r="O292" i="9" s="1"/>
  <c r="C292" i="9"/>
  <c r="M292" i="9" s="1"/>
  <c r="B293" i="9"/>
  <c r="C293" i="9"/>
  <c r="V293" i="9" s="1"/>
  <c r="B294" i="9"/>
  <c r="R294" i="9" s="1"/>
  <c r="C294" i="9"/>
  <c r="AE294" i="9" s="1"/>
  <c r="B295" i="9"/>
  <c r="R295" i="9" s="1"/>
  <c r="C295" i="9"/>
  <c r="P295" i="9" s="1"/>
  <c r="B296" i="9"/>
  <c r="F296" i="9" s="1"/>
  <c r="C296" i="9"/>
  <c r="J296" i="9" s="1"/>
  <c r="B297" i="9"/>
  <c r="C297" i="9"/>
  <c r="M297" i="9" s="1"/>
  <c r="B298" i="9"/>
  <c r="O298" i="9" s="1"/>
  <c r="C298" i="9"/>
  <c r="P298" i="9" s="1"/>
  <c r="B299" i="9"/>
  <c r="O299" i="9" s="1"/>
  <c r="C299" i="9"/>
  <c r="J299" i="9" s="1"/>
  <c r="B300" i="9"/>
  <c r="AD300" i="9" s="1"/>
  <c r="C300" i="9"/>
  <c r="V300" i="9" s="1"/>
  <c r="B301" i="9"/>
  <c r="C301" i="9"/>
  <c r="V301" i="9" s="1"/>
  <c r="B302" i="9"/>
  <c r="R302" i="9" s="1"/>
  <c r="C302" i="9"/>
  <c r="G302" i="9" s="1"/>
  <c r="B303" i="9"/>
  <c r="F303" i="9" s="1"/>
  <c r="C303" i="9"/>
  <c r="AE303" i="9" s="1"/>
  <c r="B304" i="9"/>
  <c r="AA304" i="9" s="1"/>
  <c r="C304" i="9"/>
  <c r="V304" i="9" s="1"/>
  <c r="B305" i="9"/>
  <c r="C305" i="9"/>
  <c r="M305" i="9" s="1"/>
  <c r="B306" i="9"/>
  <c r="R306" i="9" s="1"/>
  <c r="C306" i="9"/>
  <c r="Y306" i="9" s="1"/>
  <c r="B307" i="9"/>
  <c r="U307" i="9" s="1"/>
  <c r="C307" i="9"/>
  <c r="G307" i="9" s="1"/>
  <c r="B308" i="9"/>
  <c r="AA308" i="9" s="1"/>
  <c r="C308" i="9"/>
  <c r="J308" i="9" s="1"/>
  <c r="B309" i="9"/>
  <c r="L309" i="9" s="1"/>
  <c r="C309" i="9"/>
  <c r="G309" i="9" s="1"/>
  <c r="B310" i="9"/>
  <c r="R310" i="9" s="1"/>
  <c r="C310" i="9"/>
  <c r="M310" i="9" s="1"/>
  <c r="B311" i="9"/>
  <c r="X311" i="9" s="1"/>
  <c r="C311" i="9"/>
  <c r="G311" i="9" s="1"/>
  <c r="B312" i="9"/>
  <c r="AD312" i="9" s="1"/>
  <c r="C312" i="9"/>
  <c r="B313" i="9"/>
  <c r="U313" i="9" s="1"/>
  <c r="C313" i="9"/>
  <c r="Y313" i="9" s="1"/>
  <c r="B314" i="9"/>
  <c r="X314" i="9" s="1"/>
  <c r="C314" i="9"/>
  <c r="B315" i="9"/>
  <c r="X315" i="9" s="1"/>
  <c r="C315" i="9"/>
  <c r="G315" i="9" s="1"/>
  <c r="B316" i="9"/>
  <c r="R316" i="9" s="1"/>
  <c r="C316" i="9"/>
  <c r="M316" i="9" s="1"/>
  <c r="B317" i="9"/>
  <c r="L317" i="9" s="1"/>
  <c r="C317" i="9"/>
  <c r="G317" i="9" s="1"/>
  <c r="B318" i="9"/>
  <c r="X318" i="9" s="1"/>
  <c r="C318" i="9"/>
  <c r="AB318" i="9" s="1"/>
  <c r="B319" i="9"/>
  <c r="O319" i="9" s="1"/>
  <c r="C319" i="9"/>
  <c r="V319" i="9" s="1"/>
  <c r="B320" i="9"/>
  <c r="C320" i="9"/>
  <c r="J320" i="9" s="1"/>
  <c r="B321" i="9"/>
  <c r="U321" i="9" s="1"/>
  <c r="C321" i="9"/>
  <c r="G321" i="9" s="1"/>
  <c r="B322" i="9"/>
  <c r="X322" i="9" s="1"/>
  <c r="C322" i="9"/>
  <c r="AB322" i="9" s="1"/>
  <c r="B323" i="9"/>
  <c r="AA323" i="9" s="1"/>
  <c r="C323" i="9"/>
  <c r="B324" i="9"/>
  <c r="X324" i="9" s="1"/>
  <c r="C324" i="9"/>
  <c r="G324" i="9" s="1"/>
  <c r="B325" i="9"/>
  <c r="O325" i="9" s="1"/>
  <c r="C325" i="9"/>
  <c r="M325" i="9" s="1"/>
  <c r="B326" i="9"/>
  <c r="R326" i="9" s="1"/>
  <c r="C326" i="9"/>
  <c r="S326" i="9" s="1"/>
  <c r="B327" i="9"/>
  <c r="AA327" i="9" s="1"/>
  <c r="C327" i="9"/>
  <c r="P327" i="9" s="1"/>
  <c r="B328" i="9"/>
  <c r="C328" i="9"/>
  <c r="M328" i="9" s="1"/>
  <c r="B329" i="9"/>
  <c r="I329" i="9" s="1"/>
  <c r="C329" i="9"/>
  <c r="J329" i="9" s="1"/>
  <c r="B330" i="9"/>
  <c r="L330" i="9" s="1"/>
  <c r="C330" i="9"/>
  <c r="B331" i="9"/>
  <c r="AA331" i="9" s="1"/>
  <c r="C331" i="9"/>
  <c r="S331" i="9" s="1"/>
  <c r="B332" i="9"/>
  <c r="R332" i="9" s="1"/>
  <c r="C332" i="9"/>
  <c r="S332" i="9" s="1"/>
  <c r="B333" i="9"/>
  <c r="O333" i="9" s="1"/>
  <c r="C333" i="9"/>
  <c r="S333" i="9" s="1"/>
  <c r="B334" i="9"/>
  <c r="C334" i="9"/>
  <c r="V334" i="9" s="1"/>
  <c r="B335" i="9"/>
  <c r="C335" i="9"/>
  <c r="J335" i="9" s="1"/>
  <c r="B336" i="9"/>
  <c r="AA336" i="9" s="1"/>
  <c r="C336" i="9"/>
  <c r="P336" i="9" s="1"/>
  <c r="B337" i="9"/>
  <c r="C337" i="9"/>
  <c r="B338" i="9"/>
  <c r="U338" i="9" s="1"/>
  <c r="C338" i="9"/>
  <c r="AB338" i="9" s="1"/>
  <c r="B339" i="9"/>
  <c r="X339" i="9" s="1"/>
  <c r="C339" i="9"/>
  <c r="G339" i="9" s="1"/>
  <c r="B340" i="9"/>
  <c r="AD340" i="9" s="1"/>
  <c r="C340" i="9"/>
  <c r="B341" i="9"/>
  <c r="L341" i="9" s="1"/>
  <c r="C341" i="9"/>
  <c r="M341" i="9" s="1"/>
  <c r="B342" i="9"/>
  <c r="U342" i="9" s="1"/>
  <c r="C342" i="9"/>
  <c r="Y342" i="9" s="1"/>
  <c r="B343" i="9"/>
  <c r="I343" i="9" s="1"/>
  <c r="C343" i="9"/>
  <c r="B344" i="9"/>
  <c r="U344" i="9" s="1"/>
  <c r="C344" i="9"/>
  <c r="J344" i="9" s="1"/>
  <c r="B345" i="9"/>
  <c r="X345" i="9" s="1"/>
  <c r="C345" i="9"/>
  <c r="M345" i="9" s="1"/>
  <c r="B346" i="9"/>
  <c r="O346" i="9" s="1"/>
  <c r="C346" i="9"/>
  <c r="G346" i="9" s="1"/>
  <c r="B347" i="9"/>
  <c r="X347" i="9" s="1"/>
  <c r="C347" i="9"/>
  <c r="B348" i="9"/>
  <c r="AD348" i="9" s="1"/>
  <c r="C348" i="9"/>
  <c r="B349" i="9"/>
  <c r="C349" i="9"/>
  <c r="B350" i="9"/>
  <c r="O350" i="9" s="1"/>
  <c r="C350" i="9"/>
  <c r="Y350" i="9" s="1"/>
  <c r="B351" i="9"/>
  <c r="I351" i="9" s="1"/>
  <c r="C351" i="9"/>
  <c r="J351" i="9" s="1"/>
  <c r="B253" i="5"/>
  <c r="R253" i="5" s="1"/>
  <c r="C253" i="5"/>
  <c r="G253" i="5" s="1"/>
  <c r="B254" i="5"/>
  <c r="R254" i="5" s="1"/>
  <c r="C254" i="5"/>
  <c r="V254" i="5" s="1"/>
  <c r="B255" i="5"/>
  <c r="L255" i="5" s="1"/>
  <c r="C255" i="5"/>
  <c r="B256" i="5"/>
  <c r="F256" i="5" s="1"/>
  <c r="C256" i="5"/>
  <c r="B257" i="5"/>
  <c r="X257" i="5" s="1"/>
  <c r="C257" i="5"/>
  <c r="P257" i="5" s="1"/>
  <c r="B258" i="5"/>
  <c r="U258" i="5" s="1"/>
  <c r="C258" i="5"/>
  <c r="J258" i="5" s="1"/>
  <c r="B259" i="5"/>
  <c r="AA259" i="5" s="1"/>
  <c r="C259" i="5"/>
  <c r="S259" i="5" s="1"/>
  <c r="B260" i="5"/>
  <c r="AD260" i="5" s="1"/>
  <c r="C260" i="5"/>
  <c r="S260" i="5" s="1"/>
  <c r="B261" i="5"/>
  <c r="X261" i="5" s="1"/>
  <c r="C261" i="5"/>
  <c r="G261" i="5" s="1"/>
  <c r="B262" i="5"/>
  <c r="C262" i="5"/>
  <c r="AB262" i="5" s="1"/>
  <c r="B263" i="5"/>
  <c r="C263" i="5"/>
  <c r="V263" i="5" s="1"/>
  <c r="B264" i="5"/>
  <c r="F264" i="5" s="1"/>
  <c r="C264" i="5"/>
  <c r="AE264" i="5" s="1"/>
  <c r="B265" i="5"/>
  <c r="X265" i="5" s="1"/>
  <c r="C265" i="5"/>
  <c r="P265" i="5" s="1"/>
  <c r="B266" i="5"/>
  <c r="X266" i="5" s="1"/>
  <c r="C266" i="5"/>
  <c r="AB266" i="5" s="1"/>
  <c r="B267" i="5"/>
  <c r="O267" i="5" s="1"/>
  <c r="C267" i="5"/>
  <c r="B268" i="5"/>
  <c r="I268" i="5" s="1"/>
  <c r="C268" i="5"/>
  <c r="B269" i="5"/>
  <c r="AA269" i="5" s="1"/>
  <c r="C269" i="5"/>
  <c r="AB269" i="5" s="1"/>
  <c r="B270" i="5"/>
  <c r="F270" i="5" s="1"/>
  <c r="C270" i="5"/>
  <c r="Y270" i="5" s="1"/>
  <c r="B271" i="5"/>
  <c r="AD271" i="5" s="1"/>
  <c r="C271" i="5"/>
  <c r="M271" i="5" s="1"/>
  <c r="B272" i="5"/>
  <c r="U272" i="5" s="1"/>
  <c r="C272" i="5"/>
  <c r="AB272" i="5" s="1"/>
  <c r="B273" i="5"/>
  <c r="X273" i="5" s="1"/>
  <c r="C273" i="5"/>
  <c r="AB273" i="5" s="1"/>
  <c r="B274" i="5"/>
  <c r="U274" i="5" s="1"/>
  <c r="C274" i="5"/>
  <c r="J274" i="5" s="1"/>
  <c r="B275" i="5"/>
  <c r="U275" i="5" s="1"/>
  <c r="C275" i="5"/>
  <c r="J275" i="5" s="1"/>
  <c r="B276" i="5"/>
  <c r="O276" i="5" s="1"/>
  <c r="C276" i="5"/>
  <c r="V276" i="5" s="1"/>
  <c r="B277" i="5"/>
  <c r="O277" i="5" s="1"/>
  <c r="C277" i="5"/>
  <c r="G277" i="5" s="1"/>
  <c r="B278" i="5"/>
  <c r="I278" i="5" s="1"/>
  <c r="C278" i="5"/>
  <c r="M278" i="5" s="1"/>
  <c r="B279" i="5"/>
  <c r="L279" i="5" s="1"/>
  <c r="C279" i="5"/>
  <c r="AB279" i="5" s="1"/>
  <c r="B280" i="5"/>
  <c r="C280" i="5"/>
  <c r="B281" i="5"/>
  <c r="C281" i="5"/>
  <c r="M281" i="5" s="1"/>
  <c r="B282" i="5"/>
  <c r="U282" i="5" s="1"/>
  <c r="C282" i="5"/>
  <c r="P282" i="5" s="1"/>
  <c r="B283" i="5"/>
  <c r="L283" i="5" s="1"/>
  <c r="C283" i="5"/>
  <c r="S283" i="5" s="1"/>
  <c r="B284" i="5"/>
  <c r="R284" i="5" s="1"/>
  <c r="C284" i="5"/>
  <c r="S284" i="5" s="1"/>
  <c r="B285" i="5"/>
  <c r="C285" i="5"/>
  <c r="M285" i="5" s="1"/>
  <c r="B286" i="5"/>
  <c r="U286" i="5" s="1"/>
  <c r="C286" i="5"/>
  <c r="V286" i="5" s="1"/>
  <c r="B287" i="5"/>
  <c r="U287" i="5" s="1"/>
  <c r="C287" i="5"/>
  <c r="G287" i="5" s="1"/>
  <c r="B288" i="5"/>
  <c r="AA288" i="5" s="1"/>
  <c r="C288" i="5"/>
  <c r="V288" i="5" s="1"/>
  <c r="B289" i="5"/>
  <c r="U289" i="5" s="1"/>
  <c r="C289" i="5"/>
  <c r="V289" i="5" s="1"/>
  <c r="B290" i="5"/>
  <c r="C290" i="5"/>
  <c r="Y290" i="5" s="1"/>
  <c r="B291" i="5"/>
  <c r="R291" i="5" s="1"/>
  <c r="C291" i="5"/>
  <c r="S291" i="5" s="1"/>
  <c r="B292" i="5"/>
  <c r="R292" i="5" s="1"/>
  <c r="C292" i="5"/>
  <c r="B293" i="5"/>
  <c r="U293" i="5" s="1"/>
  <c r="C293" i="5"/>
  <c r="AB293" i="5" s="1"/>
  <c r="B294" i="5"/>
  <c r="C294" i="5"/>
  <c r="AB294" i="5" s="1"/>
  <c r="B295" i="5"/>
  <c r="F295" i="5" s="1"/>
  <c r="C295" i="5"/>
  <c r="B296" i="5"/>
  <c r="I296" i="5" s="1"/>
  <c r="C296" i="5"/>
  <c r="B297" i="5"/>
  <c r="F297" i="5" s="1"/>
  <c r="C297" i="5"/>
  <c r="S297" i="5" s="1"/>
  <c r="B298" i="5"/>
  <c r="C298" i="5"/>
  <c r="P298" i="5" s="1"/>
  <c r="B299" i="5"/>
  <c r="R299" i="5" s="1"/>
  <c r="C299" i="5"/>
  <c r="Y299" i="5" s="1"/>
  <c r="B300" i="5"/>
  <c r="F300" i="5" s="1"/>
  <c r="C300" i="5"/>
  <c r="G300" i="5" s="1"/>
  <c r="B301" i="5"/>
  <c r="L301" i="5" s="1"/>
  <c r="C301" i="5"/>
  <c r="M301" i="5" s="1"/>
  <c r="B302" i="5"/>
  <c r="C302" i="5"/>
  <c r="M302" i="5" s="1"/>
  <c r="B303" i="5"/>
  <c r="AD303" i="5" s="1"/>
  <c r="C303" i="5"/>
  <c r="J303" i="5" s="1"/>
  <c r="B304" i="5"/>
  <c r="F304" i="5" s="1"/>
  <c r="C304" i="5"/>
  <c r="V304" i="5" s="1"/>
  <c r="B305" i="5"/>
  <c r="U305" i="5" s="1"/>
  <c r="C305" i="5"/>
  <c r="S305" i="5" s="1"/>
  <c r="B306" i="5"/>
  <c r="O306" i="5" s="1"/>
  <c r="C306" i="5"/>
  <c r="G306" i="5" s="1"/>
  <c r="B307" i="5"/>
  <c r="R307" i="5" s="1"/>
  <c r="C307" i="5"/>
  <c r="M307" i="5" s="1"/>
  <c r="B308" i="5"/>
  <c r="AD308" i="5" s="1"/>
  <c r="C308" i="5"/>
  <c r="Y308" i="5" s="1"/>
  <c r="B309" i="5"/>
  <c r="C309" i="5"/>
  <c r="M309" i="5" s="1"/>
  <c r="B310" i="5"/>
  <c r="L310" i="5" s="1"/>
  <c r="C310" i="5"/>
  <c r="M310" i="5" s="1"/>
  <c r="B311" i="5"/>
  <c r="X311" i="5" s="1"/>
  <c r="C311" i="5"/>
  <c r="J311" i="5" s="1"/>
  <c r="B312" i="5"/>
  <c r="X312" i="5" s="1"/>
  <c r="C312" i="5"/>
  <c r="V312" i="5" s="1"/>
  <c r="B313" i="5"/>
  <c r="C313" i="5"/>
  <c r="B314" i="5"/>
  <c r="U314" i="5" s="1"/>
  <c r="C314" i="5"/>
  <c r="P314" i="5" s="1"/>
  <c r="B315" i="5"/>
  <c r="X315" i="5" s="1"/>
  <c r="C315" i="5"/>
  <c r="P315" i="5" s="1"/>
  <c r="B316" i="5"/>
  <c r="R316" i="5" s="1"/>
  <c r="C316" i="5"/>
  <c r="B317" i="5"/>
  <c r="L317" i="5" s="1"/>
  <c r="C317" i="5"/>
  <c r="V317" i="5" s="1"/>
  <c r="B318" i="5"/>
  <c r="L318" i="5" s="1"/>
  <c r="C318" i="5"/>
  <c r="B319" i="5"/>
  <c r="U319" i="5" s="1"/>
  <c r="C319" i="5"/>
  <c r="P319" i="5" s="1"/>
  <c r="B320" i="5"/>
  <c r="O320" i="5" s="1"/>
  <c r="C320" i="5"/>
  <c r="P320" i="5" s="1"/>
  <c r="B321" i="5"/>
  <c r="U321" i="5" s="1"/>
  <c r="C321" i="5"/>
  <c r="B322" i="5"/>
  <c r="O322" i="5" s="1"/>
  <c r="C322" i="5"/>
  <c r="M322" i="5" s="1"/>
  <c r="B323" i="5"/>
  <c r="X323" i="5" s="1"/>
  <c r="C323" i="5"/>
  <c r="Y323" i="5" s="1"/>
  <c r="B324" i="5"/>
  <c r="R324" i="5" s="1"/>
  <c r="C324" i="5"/>
  <c r="AE324" i="5" s="1"/>
  <c r="B325" i="5"/>
  <c r="F325" i="5" s="1"/>
  <c r="C325" i="5"/>
  <c r="P325" i="5" s="1"/>
  <c r="B326" i="5"/>
  <c r="U326" i="5" s="1"/>
  <c r="C326" i="5"/>
  <c r="V326" i="5" s="1"/>
  <c r="B327" i="5"/>
  <c r="C327" i="5"/>
  <c r="AB327" i="5" s="1"/>
  <c r="B328" i="5"/>
  <c r="L328" i="5" s="1"/>
  <c r="C328" i="5"/>
  <c r="J328" i="5" s="1"/>
  <c r="B329" i="5"/>
  <c r="AD329" i="5" s="1"/>
  <c r="C329" i="5"/>
  <c r="J329" i="5" s="1"/>
  <c r="B330" i="5"/>
  <c r="C330" i="5"/>
  <c r="B331" i="5"/>
  <c r="F331" i="5" s="1"/>
  <c r="C331" i="5"/>
  <c r="B332" i="5"/>
  <c r="AD332" i="5" s="1"/>
  <c r="C332" i="5"/>
  <c r="M332" i="5" s="1"/>
  <c r="B333" i="5"/>
  <c r="L333" i="5" s="1"/>
  <c r="C333" i="5"/>
  <c r="AB333" i="5" s="1"/>
  <c r="B334" i="5"/>
  <c r="C334" i="5"/>
  <c r="J334" i="5" s="1"/>
  <c r="B335" i="5"/>
  <c r="X335" i="5" s="1"/>
  <c r="C335" i="5"/>
  <c r="M335" i="5" s="1"/>
  <c r="B336" i="5"/>
  <c r="C336" i="5"/>
  <c r="S336" i="5" s="1"/>
  <c r="B337" i="5"/>
  <c r="L337" i="5" s="1"/>
  <c r="C337" i="5"/>
  <c r="V337" i="5" s="1"/>
  <c r="B338" i="5"/>
  <c r="X338" i="5" s="1"/>
  <c r="C338" i="5"/>
  <c r="P338" i="5" s="1"/>
  <c r="B339" i="5"/>
  <c r="C339" i="5"/>
  <c r="B340" i="5"/>
  <c r="AD340" i="5" s="1"/>
  <c r="C340" i="5"/>
  <c r="J340" i="5" s="1"/>
  <c r="B341" i="5"/>
  <c r="I341" i="5" s="1"/>
  <c r="C341" i="5"/>
  <c r="V341" i="5" s="1"/>
  <c r="B342" i="5"/>
  <c r="X342" i="5" s="1"/>
  <c r="C342" i="5"/>
  <c r="Y342" i="5" s="1"/>
  <c r="B343" i="5"/>
  <c r="AA343" i="5" s="1"/>
  <c r="C343" i="5"/>
  <c r="J343" i="5" s="1"/>
  <c r="B344" i="5"/>
  <c r="F344" i="5" s="1"/>
  <c r="C344" i="5"/>
  <c r="S344" i="5" s="1"/>
  <c r="B345" i="5"/>
  <c r="U345" i="5" s="1"/>
  <c r="C345" i="5"/>
  <c r="B346" i="5"/>
  <c r="I346" i="5" s="1"/>
  <c r="C346" i="5"/>
  <c r="M346" i="5" s="1"/>
  <c r="B347" i="5"/>
  <c r="R347" i="5" s="1"/>
  <c r="C347" i="5"/>
  <c r="B348" i="5"/>
  <c r="U348" i="5" s="1"/>
  <c r="C348" i="5"/>
  <c r="M348" i="5" s="1"/>
  <c r="B349" i="5"/>
  <c r="AD349" i="5" s="1"/>
  <c r="C349" i="5"/>
  <c r="B350" i="5"/>
  <c r="U350" i="5" s="1"/>
  <c r="C350" i="5"/>
  <c r="B351" i="5"/>
  <c r="C351" i="5"/>
  <c r="P351" i="5" s="1"/>
  <c r="B352" i="5"/>
  <c r="U352" i="5" s="1"/>
  <c r="C352" i="5"/>
  <c r="J352" i="5" s="1"/>
  <c r="B353" i="5"/>
  <c r="U353" i="5" s="1"/>
  <c r="C353" i="5"/>
  <c r="M353" i="5" s="1"/>
  <c r="B354" i="5"/>
  <c r="O354" i="5" s="1"/>
  <c r="C354" i="5"/>
  <c r="J354" i="5" s="1"/>
  <c r="B355" i="5"/>
  <c r="I355" i="5" s="1"/>
  <c r="C355" i="5"/>
  <c r="B356" i="5"/>
  <c r="AA356" i="5" s="1"/>
  <c r="C356" i="5"/>
  <c r="P356" i="5" s="1"/>
  <c r="B357" i="5"/>
  <c r="U357" i="5" s="1"/>
  <c r="C357" i="5"/>
  <c r="Y357" i="5" s="1"/>
  <c r="B358" i="5"/>
  <c r="R358" i="5" s="1"/>
  <c r="C358" i="5"/>
  <c r="J358" i="5" s="1"/>
  <c r="B359" i="5"/>
  <c r="X359" i="5" s="1"/>
  <c r="C359" i="5"/>
  <c r="G359" i="5" s="1"/>
  <c r="B360" i="5"/>
  <c r="X360" i="5" s="1"/>
  <c r="C360" i="5"/>
  <c r="AB360" i="5" s="1"/>
  <c r="B361" i="5"/>
  <c r="R361" i="5" s="1"/>
  <c r="C361" i="5"/>
  <c r="M361" i="5" s="1"/>
  <c r="B362" i="5"/>
  <c r="X362" i="5" s="1"/>
  <c r="C362" i="5"/>
  <c r="B363" i="5"/>
  <c r="F363" i="5" s="1"/>
  <c r="C363" i="5"/>
  <c r="B364" i="5"/>
  <c r="F364" i="5" s="1"/>
  <c r="C364" i="5"/>
  <c r="V364" i="5" s="1"/>
  <c r="B365" i="5"/>
  <c r="C365" i="5"/>
  <c r="M365" i="5" s="1"/>
  <c r="B366" i="5"/>
  <c r="AD366" i="5" s="1"/>
  <c r="C366" i="5"/>
  <c r="J366" i="5" s="1"/>
  <c r="B367" i="5"/>
  <c r="C367" i="5"/>
  <c r="M367" i="5" s="1"/>
  <c r="B368" i="5"/>
  <c r="I368" i="5" s="1"/>
  <c r="C368" i="5"/>
  <c r="G368" i="5" s="1"/>
  <c r="B369" i="5"/>
  <c r="U369" i="5" s="1"/>
  <c r="L88" i="21" s="1"/>
  <c r="C369" i="5"/>
  <c r="S369" i="5" s="1"/>
  <c r="B370" i="5"/>
  <c r="I370" i="5" s="1"/>
  <c r="C370" i="5"/>
  <c r="G370" i="5" s="1"/>
  <c r="Y90" i="26" l="1"/>
  <c r="AG94" i="21"/>
  <c r="AE94" i="21"/>
  <c r="AC94" i="21"/>
  <c r="N172" i="21"/>
  <c r="Q371" i="9"/>
  <c r="L94" i="25"/>
  <c r="W94" i="26"/>
  <c r="L94" i="21"/>
  <c r="U94" i="25"/>
  <c r="H165" i="25"/>
  <c r="H169" i="27"/>
  <c r="W88" i="21"/>
  <c r="AG171" i="21"/>
  <c r="F166" i="26"/>
  <c r="H165" i="27"/>
  <c r="L172" i="21"/>
  <c r="AB94" i="21"/>
  <c r="D94" i="21"/>
  <c r="N93" i="21"/>
  <c r="S94" i="26"/>
  <c r="AB98" i="22"/>
  <c r="B172" i="24"/>
  <c r="D94" i="26"/>
  <c r="H94" i="26"/>
  <c r="J94" i="26"/>
  <c r="F176" i="22"/>
  <c r="AI94" i="21"/>
  <c r="F172" i="24"/>
  <c r="AM98" i="22"/>
  <c r="F94" i="26"/>
  <c r="F93" i="26"/>
  <c r="U93" i="24"/>
  <c r="J94" i="24"/>
  <c r="L94" i="24"/>
  <c r="L84" i="27"/>
  <c r="L161" i="27"/>
  <c r="R94" i="21"/>
  <c r="U93" i="25"/>
  <c r="W93" i="26"/>
  <c r="U94" i="26"/>
  <c r="Q94" i="24"/>
  <c r="W94" i="25"/>
  <c r="F94" i="25"/>
  <c r="K176" i="27"/>
  <c r="F94" i="24"/>
  <c r="D94" i="24"/>
  <c r="D172" i="24"/>
  <c r="H93" i="25"/>
  <c r="C176" i="27"/>
  <c r="U94" i="24"/>
  <c r="D173" i="27"/>
  <c r="F172" i="21"/>
  <c r="J94" i="21"/>
  <c r="P97" i="22"/>
  <c r="J172" i="25"/>
  <c r="J176" i="22"/>
  <c r="J94" i="25"/>
  <c r="G98" i="27"/>
  <c r="Y88" i="27"/>
  <c r="Y163" i="27"/>
  <c r="L172" i="24"/>
  <c r="R98" i="22"/>
  <c r="AK98" i="22"/>
  <c r="L166" i="27"/>
  <c r="B172" i="21"/>
  <c r="Y94" i="21"/>
  <c r="F172" i="25"/>
  <c r="L94" i="26"/>
  <c r="H176" i="22"/>
  <c r="S94" i="25"/>
  <c r="AA97" i="22"/>
  <c r="H94" i="24"/>
  <c r="Q94" i="25"/>
  <c r="U165" i="27"/>
  <c r="F94" i="21"/>
  <c r="H172" i="21"/>
  <c r="AD94" i="21"/>
  <c r="X94" i="21"/>
  <c r="B93" i="24"/>
  <c r="Y94" i="26"/>
  <c r="P176" i="22"/>
  <c r="D176" i="22"/>
  <c r="AA94" i="25"/>
  <c r="W172" i="25"/>
  <c r="H172" i="25"/>
  <c r="AI167" i="21"/>
  <c r="AA166" i="26"/>
  <c r="L149" i="27"/>
  <c r="AA172" i="21"/>
  <c r="AG172" i="21"/>
  <c r="AD172" i="21"/>
  <c r="X172" i="21"/>
  <c r="AH172" i="21"/>
  <c r="AB172" i="21"/>
  <c r="AL172" i="21"/>
  <c r="V172" i="21"/>
  <c r="AF172" i="21"/>
  <c r="Z172" i="21"/>
  <c r="AJ172" i="21"/>
  <c r="E172" i="21"/>
  <c r="M172" i="21"/>
  <c r="O172" i="21"/>
  <c r="A94" i="21"/>
  <c r="W172" i="21"/>
  <c r="Q94" i="21"/>
  <c r="Y172" i="21"/>
  <c r="AC172" i="21"/>
  <c r="AE172" i="21"/>
  <c r="AA172" i="24"/>
  <c r="W172" i="24"/>
  <c r="Q172" i="25"/>
  <c r="X172" i="24"/>
  <c r="R172" i="24"/>
  <c r="V172" i="24"/>
  <c r="P172" i="24"/>
  <c r="Z172" i="24"/>
  <c r="T172" i="24"/>
  <c r="K94" i="25"/>
  <c r="U172" i="26"/>
  <c r="W176" i="22"/>
  <c r="E94" i="25"/>
  <c r="C94" i="25"/>
  <c r="Q172" i="26"/>
  <c r="W172" i="26"/>
  <c r="I94" i="25"/>
  <c r="M176" i="22"/>
  <c r="G176" i="22"/>
  <c r="E176" i="22"/>
  <c r="AA176" i="22"/>
  <c r="AK176" i="22"/>
  <c r="AE176" i="22"/>
  <c r="AM176" i="22"/>
  <c r="AG176" i="22"/>
  <c r="AI172" i="21"/>
  <c r="Y176" i="22"/>
  <c r="AI176" i="22"/>
  <c r="AM172" i="21"/>
  <c r="U172" i="25"/>
  <c r="AA172" i="26"/>
  <c r="Y172" i="25"/>
  <c r="AA172" i="25"/>
  <c r="Q172" i="24"/>
  <c r="S172" i="24"/>
  <c r="Y172" i="26"/>
  <c r="Y172" i="24"/>
  <c r="E150" i="27"/>
  <c r="K150" i="27"/>
  <c r="A150" i="27"/>
  <c r="G150" i="27"/>
  <c r="AC376" i="5"/>
  <c r="AL94" i="21" s="1"/>
  <c r="M262" i="5"/>
  <c r="T376" i="5"/>
  <c r="AF94" i="21" s="1"/>
  <c r="W375" i="5"/>
  <c r="E379" i="5"/>
  <c r="N375" i="5"/>
  <c r="H379" i="5"/>
  <c r="C172" i="21" s="1"/>
  <c r="Z373" i="5"/>
  <c r="K376" i="5"/>
  <c r="Z94" i="21" s="1"/>
  <c r="Q379" i="5"/>
  <c r="I172" i="21" s="1"/>
  <c r="W372" i="9"/>
  <c r="Z376" i="5"/>
  <c r="AJ94" i="21" s="1"/>
  <c r="AC379" i="5"/>
  <c r="N372" i="9"/>
  <c r="E372" i="9"/>
  <c r="T377" i="10"/>
  <c r="Q377" i="10"/>
  <c r="W376" i="5"/>
  <c r="AH94" i="21" s="1"/>
  <c r="N379" i="5"/>
  <c r="G172" i="21" s="1"/>
  <c r="T372" i="9"/>
  <c r="W377" i="5"/>
  <c r="H373" i="5"/>
  <c r="E373" i="5"/>
  <c r="T375" i="5"/>
  <c r="Z378" i="9"/>
  <c r="E378" i="9"/>
  <c r="Q378" i="9"/>
  <c r="H378" i="9"/>
  <c r="Y309" i="5"/>
  <c r="H375" i="5"/>
  <c r="Q377" i="5"/>
  <c r="K377" i="5"/>
  <c r="K373" i="5"/>
  <c r="K375" i="5"/>
  <c r="Z375" i="9"/>
  <c r="AC375" i="9"/>
  <c r="H371" i="11"/>
  <c r="N371" i="11"/>
  <c r="Q371" i="11"/>
  <c r="E371" i="11"/>
  <c r="Z377" i="5"/>
  <c r="Q375" i="5"/>
  <c r="Z375" i="5"/>
  <c r="E376" i="5"/>
  <c r="V94" i="21" s="1"/>
  <c r="T379" i="5"/>
  <c r="AC380" i="9"/>
  <c r="Q380" i="9"/>
  <c r="AD98" i="22" s="1"/>
  <c r="H380" i="9"/>
  <c r="X98" i="22" s="1"/>
  <c r="T380" i="9"/>
  <c r="AF98" i="22" s="1"/>
  <c r="Z380" i="9"/>
  <c r="E380" i="9"/>
  <c r="Q379" i="9"/>
  <c r="Z379" i="9"/>
  <c r="AC379" i="9"/>
  <c r="O356" i="10"/>
  <c r="E375" i="11"/>
  <c r="N375" i="11"/>
  <c r="Z374" i="9"/>
  <c r="AC374" i="9"/>
  <c r="E371" i="9"/>
  <c r="Z371" i="9"/>
  <c r="AC371" i="9"/>
  <c r="W371" i="9"/>
  <c r="AC372" i="9"/>
  <c r="Q372" i="9"/>
  <c r="Z372" i="9"/>
  <c r="S213" i="13"/>
  <c r="AC373" i="5"/>
  <c r="Z377" i="9"/>
  <c r="AC377" i="9"/>
  <c r="E376" i="9"/>
  <c r="V98" i="22" s="1"/>
  <c r="AC376" i="9"/>
  <c r="AL98" i="22" s="1"/>
  <c r="Z376" i="9"/>
  <c r="AJ98" i="22" s="1"/>
  <c r="K374" i="12"/>
  <c r="H374" i="12"/>
  <c r="N374" i="12"/>
  <c r="E374" i="12"/>
  <c r="Q374" i="12"/>
  <c r="W373" i="5"/>
  <c r="N375" i="10"/>
  <c r="H375" i="10"/>
  <c r="Q375" i="10"/>
  <c r="K375" i="10"/>
  <c r="T375" i="10"/>
  <c r="E375" i="10"/>
  <c r="E372" i="10"/>
  <c r="N372" i="10"/>
  <c r="H372" i="10"/>
  <c r="Q372" i="10"/>
  <c r="K372" i="10"/>
  <c r="T372" i="10"/>
  <c r="T379" i="10"/>
  <c r="E379" i="10"/>
  <c r="N379" i="10"/>
  <c r="Q379" i="10"/>
  <c r="H379" i="10"/>
  <c r="K379" i="10"/>
  <c r="N377" i="11"/>
  <c r="Q377" i="11"/>
  <c r="E377" i="11"/>
  <c r="H377" i="11"/>
  <c r="K377" i="11"/>
  <c r="T377" i="11"/>
  <c r="H380" i="10"/>
  <c r="R94" i="24" s="1"/>
  <c r="Q380" i="10"/>
  <c r="X94" i="24" s="1"/>
  <c r="T380" i="10"/>
  <c r="Z94" i="24" s="1"/>
  <c r="N380" i="10"/>
  <c r="V94" i="24" s="1"/>
  <c r="E380" i="10"/>
  <c r="P94" i="24" s="1"/>
  <c r="K380" i="10"/>
  <c r="T94" i="24" s="1"/>
  <c r="K371" i="12"/>
  <c r="T371" i="12"/>
  <c r="E371" i="12"/>
  <c r="N371" i="12"/>
  <c r="H371" i="12"/>
  <c r="Q371" i="12"/>
  <c r="T377" i="12"/>
  <c r="K377" i="12"/>
  <c r="N377" i="12"/>
  <c r="Q377" i="12"/>
  <c r="E377" i="12"/>
  <c r="H377" i="12"/>
  <c r="K374" i="11"/>
  <c r="E374" i="11"/>
  <c r="H374" i="11"/>
  <c r="T374" i="11"/>
  <c r="N374" i="11"/>
  <c r="Q374" i="11"/>
  <c r="Q378" i="11"/>
  <c r="T378" i="11"/>
  <c r="E378" i="11"/>
  <c r="H378" i="11"/>
  <c r="K378" i="11"/>
  <c r="N378" i="11"/>
  <c r="K376" i="11"/>
  <c r="N376" i="11"/>
  <c r="E376" i="11"/>
  <c r="Q376" i="11"/>
  <c r="H376" i="11"/>
  <c r="T376" i="11"/>
  <c r="T379" i="11"/>
  <c r="E379" i="11"/>
  <c r="Q379" i="11"/>
  <c r="H379" i="11"/>
  <c r="K379" i="11"/>
  <c r="N379" i="11"/>
  <c r="H373" i="12"/>
  <c r="E373" i="12"/>
  <c r="N373" i="12"/>
  <c r="Q373" i="12"/>
  <c r="K373" i="12"/>
  <c r="T373" i="12"/>
  <c r="N380" i="11"/>
  <c r="E380" i="11"/>
  <c r="Q380" i="11"/>
  <c r="H380" i="11"/>
  <c r="K380" i="11"/>
  <c r="T380" i="11"/>
  <c r="H375" i="9"/>
  <c r="Q375" i="9"/>
  <c r="N375" i="9"/>
  <c r="E375" i="9"/>
  <c r="T375" i="9"/>
  <c r="W375" i="9"/>
  <c r="K375" i="9"/>
  <c r="Q376" i="12"/>
  <c r="E376" i="12"/>
  <c r="N376" i="12"/>
  <c r="H376" i="12"/>
  <c r="T376" i="12"/>
  <c r="K376" i="12"/>
  <c r="E379" i="12"/>
  <c r="N379" i="12"/>
  <c r="H379" i="12"/>
  <c r="Q379" i="12"/>
  <c r="T379" i="12"/>
  <c r="K379" i="12"/>
  <c r="E372" i="12"/>
  <c r="A94" i="26" s="1"/>
  <c r="H372" i="12"/>
  <c r="Q372" i="12"/>
  <c r="I94" i="26" s="1"/>
  <c r="N372" i="12"/>
  <c r="K372" i="12"/>
  <c r="T372" i="12"/>
  <c r="K94" i="26" s="1"/>
  <c r="H377" i="9"/>
  <c r="E377" i="9"/>
  <c r="N377" i="9"/>
  <c r="W377" i="9"/>
  <c r="K377" i="9"/>
  <c r="Q377" i="9"/>
  <c r="T377" i="9"/>
  <c r="H378" i="12"/>
  <c r="Q378" i="12"/>
  <c r="E378" i="12"/>
  <c r="T378" i="12"/>
  <c r="K378" i="12"/>
  <c r="N378" i="12"/>
  <c r="E380" i="12"/>
  <c r="N380" i="12"/>
  <c r="H380" i="12"/>
  <c r="K380" i="12"/>
  <c r="Q380" i="12"/>
  <c r="T380" i="12"/>
  <c r="H374" i="9"/>
  <c r="X176" i="22" s="1"/>
  <c r="E374" i="9"/>
  <c r="Q374" i="9"/>
  <c r="K374" i="9"/>
  <c r="W374" i="9"/>
  <c r="T374" i="9"/>
  <c r="AF176" i="22" s="1"/>
  <c r="N374" i="9"/>
  <c r="AB176" i="22" s="1"/>
  <c r="D285" i="13"/>
  <c r="N285" i="13" s="1"/>
  <c r="F259" i="5"/>
  <c r="D209" i="13"/>
  <c r="G315" i="11"/>
  <c r="O311" i="9"/>
  <c r="V341" i="10"/>
  <c r="AA87" i="24" s="1"/>
  <c r="R306" i="10"/>
  <c r="F282" i="13"/>
  <c r="U336" i="12"/>
  <c r="J270" i="13"/>
  <c r="AD256" i="5"/>
  <c r="U359" i="9"/>
  <c r="AB260" i="9"/>
  <c r="V370" i="10"/>
  <c r="N373" i="5"/>
  <c r="T373" i="5"/>
  <c r="V268" i="12"/>
  <c r="AD311" i="9"/>
  <c r="X266" i="9"/>
  <c r="L275" i="12"/>
  <c r="U268" i="12"/>
  <c r="AE344" i="5"/>
  <c r="AA311" i="9"/>
  <c r="G296" i="9"/>
  <c r="I266" i="9"/>
  <c r="V287" i="10"/>
  <c r="P338" i="11"/>
  <c r="M267" i="11"/>
  <c r="F306" i="12"/>
  <c r="S268" i="12"/>
  <c r="N377" i="5"/>
  <c r="AC377" i="5"/>
  <c r="E377" i="5"/>
  <c r="T377" i="5"/>
  <c r="R271" i="5"/>
  <c r="S253" i="5"/>
  <c r="J312" i="5"/>
  <c r="V315" i="5"/>
  <c r="F312" i="5"/>
  <c r="AD297" i="5"/>
  <c r="M342" i="5"/>
  <c r="L311" i="9"/>
  <c r="R340" i="11"/>
  <c r="F219" i="13"/>
  <c r="I311" i="9"/>
  <c r="G358" i="10"/>
  <c r="O355" i="10"/>
  <c r="U303" i="11"/>
  <c r="U300" i="12"/>
  <c r="L170" i="26" s="1"/>
  <c r="U306" i="13"/>
  <c r="U276" i="13"/>
  <c r="L254" i="13"/>
  <c r="G324" i="5"/>
  <c r="AB275" i="5"/>
  <c r="U268" i="5"/>
  <c r="M254" i="5"/>
  <c r="AE335" i="9"/>
  <c r="I316" i="9"/>
  <c r="J266" i="10"/>
  <c r="F255" i="10"/>
  <c r="R329" i="11"/>
  <c r="R303" i="11"/>
  <c r="L300" i="12"/>
  <c r="V325" i="13"/>
  <c r="M306" i="13"/>
  <c r="M272" i="13"/>
  <c r="V265" i="9"/>
  <c r="V269" i="10"/>
  <c r="U332" i="11"/>
  <c r="L325" i="11"/>
  <c r="I300" i="12"/>
  <c r="S368" i="10"/>
  <c r="F353" i="11"/>
  <c r="V365" i="12"/>
  <c r="D361" i="12"/>
  <c r="R263" i="13"/>
  <c r="S359" i="9"/>
  <c r="R335" i="11"/>
  <c r="J267" i="11"/>
  <c r="S336" i="12"/>
  <c r="L268" i="12"/>
  <c r="S232" i="13"/>
  <c r="P369" i="5"/>
  <c r="F354" i="5"/>
  <c r="L273" i="5"/>
  <c r="O268" i="5"/>
  <c r="J262" i="5"/>
  <c r="O253" i="5"/>
  <c r="D335" i="9"/>
  <c r="AD319" i="9"/>
  <c r="D366" i="9"/>
  <c r="W366" i="9" s="1"/>
  <c r="O359" i="9"/>
  <c r="M368" i="10"/>
  <c r="M336" i="12"/>
  <c r="S269" i="12"/>
  <c r="L260" i="12"/>
  <c r="F232" i="13"/>
  <c r="R268" i="5"/>
  <c r="G332" i="5"/>
  <c r="L321" i="5"/>
  <c r="J273" i="5"/>
  <c r="L268" i="5"/>
  <c r="F319" i="9"/>
  <c r="O319" i="10"/>
  <c r="U316" i="10"/>
  <c r="D263" i="11"/>
  <c r="L255" i="11"/>
  <c r="L336" i="12"/>
  <c r="P269" i="12"/>
  <c r="U256" i="12"/>
  <c r="U305" i="13"/>
  <c r="S214" i="13"/>
  <c r="U298" i="12"/>
  <c r="F305" i="13"/>
  <c r="F250" i="13"/>
  <c r="S349" i="12"/>
  <c r="R298" i="12"/>
  <c r="V318" i="13"/>
  <c r="X312" i="9"/>
  <c r="D316" i="5"/>
  <c r="I312" i="9"/>
  <c r="Y284" i="9"/>
  <c r="R258" i="10"/>
  <c r="O346" i="11"/>
  <c r="F265" i="11"/>
  <c r="L298" i="12"/>
  <c r="O227" i="13"/>
  <c r="H160" i="27" s="1"/>
  <c r="O297" i="5"/>
  <c r="AB299" i="5"/>
  <c r="D297" i="5"/>
  <c r="W297" i="5" s="1"/>
  <c r="F267" i="5"/>
  <c r="AA257" i="5"/>
  <c r="Y318" i="9"/>
  <c r="X278" i="9"/>
  <c r="L363" i="5"/>
  <c r="F89" i="21" s="1"/>
  <c r="F348" i="5"/>
  <c r="X299" i="5"/>
  <c r="J289" i="5"/>
  <c r="D267" i="5"/>
  <c r="AE346" i="9"/>
  <c r="G318" i="9"/>
  <c r="S295" i="9"/>
  <c r="AE173" i="22" s="1"/>
  <c r="M284" i="9"/>
  <c r="X281" i="9"/>
  <c r="M358" i="10"/>
  <c r="S352" i="10"/>
  <c r="Y166" i="24" s="1"/>
  <c r="R306" i="13"/>
  <c r="M267" i="13"/>
  <c r="O219" i="13"/>
  <c r="S313" i="9"/>
  <c r="R303" i="9"/>
  <c r="P296" i="9"/>
  <c r="G295" i="9"/>
  <c r="R289" i="9"/>
  <c r="J92" i="22" s="1"/>
  <c r="AA353" i="9"/>
  <c r="S367" i="10"/>
  <c r="Y168" i="24" s="1"/>
  <c r="D357" i="10"/>
  <c r="K357" i="10" s="1"/>
  <c r="I354" i="10"/>
  <c r="F343" i="10"/>
  <c r="M341" i="10"/>
  <c r="U330" i="10"/>
  <c r="U274" i="10"/>
  <c r="M271" i="10"/>
  <c r="F263" i="10"/>
  <c r="R254" i="10"/>
  <c r="L265" i="11"/>
  <c r="U259" i="11"/>
  <c r="F327" i="12"/>
  <c r="L320" i="13"/>
  <c r="P285" i="13"/>
  <c r="I273" i="13"/>
  <c r="D86" i="27" s="1"/>
  <c r="O249" i="13"/>
  <c r="I246" i="13"/>
  <c r="P233" i="13"/>
  <c r="J271" i="10"/>
  <c r="S268" i="10"/>
  <c r="G312" i="11"/>
  <c r="L262" i="11"/>
  <c r="S351" i="12"/>
  <c r="R313" i="12"/>
  <c r="R310" i="12"/>
  <c r="D293" i="12"/>
  <c r="Q293" i="12" s="1"/>
  <c r="R256" i="12"/>
  <c r="D320" i="13"/>
  <c r="H320" i="13" s="1"/>
  <c r="J317" i="13"/>
  <c r="R305" i="13"/>
  <c r="V254" i="13"/>
  <c r="P239" i="13"/>
  <c r="W159" i="27" s="1"/>
  <c r="O233" i="13"/>
  <c r="P344" i="5"/>
  <c r="F321" i="5"/>
  <c r="F273" i="5"/>
  <c r="F339" i="9"/>
  <c r="V315" i="12"/>
  <c r="S288" i="12"/>
  <c r="S254" i="13"/>
  <c r="M344" i="5"/>
  <c r="AB334" i="5"/>
  <c r="M314" i="5"/>
  <c r="AA305" i="5"/>
  <c r="F274" i="5"/>
  <c r="R270" i="5"/>
  <c r="O322" i="9"/>
  <c r="O315" i="9"/>
  <c r="AE304" i="9"/>
  <c r="S294" i="9"/>
  <c r="AE284" i="9"/>
  <c r="X364" i="9"/>
  <c r="AE355" i="9"/>
  <c r="AM169" i="22" s="1"/>
  <c r="D271" i="10"/>
  <c r="E271" i="10" s="1"/>
  <c r="L336" i="11"/>
  <c r="M281" i="11"/>
  <c r="I357" i="12"/>
  <c r="P315" i="12"/>
  <c r="L303" i="12"/>
  <c r="P298" i="12"/>
  <c r="P288" i="12"/>
  <c r="V284" i="13"/>
  <c r="R278" i="13"/>
  <c r="V272" i="13"/>
  <c r="M254" i="13"/>
  <c r="J304" i="9"/>
  <c r="Y295" i="9"/>
  <c r="J281" i="11"/>
  <c r="J315" i="12"/>
  <c r="M288" i="12"/>
  <c r="J255" i="12"/>
  <c r="S284" i="13"/>
  <c r="P272" i="13"/>
  <c r="G260" i="13"/>
  <c r="D257" i="13"/>
  <c r="T257" i="13" s="1"/>
  <c r="G241" i="13"/>
  <c r="V232" i="13"/>
  <c r="X262" i="9"/>
  <c r="AD348" i="5"/>
  <c r="AB348" i="5"/>
  <c r="M336" i="5"/>
  <c r="AE333" i="5"/>
  <c r="AE273" i="5"/>
  <c r="AE269" i="5"/>
  <c r="R331" i="9"/>
  <c r="L321" i="9"/>
  <c r="AE316" i="9"/>
  <c r="J274" i="9"/>
  <c r="R262" i="9"/>
  <c r="R370" i="9"/>
  <c r="S370" i="10"/>
  <c r="S341" i="10"/>
  <c r="V266" i="10"/>
  <c r="O258" i="10"/>
  <c r="F287" i="11"/>
  <c r="L352" i="12"/>
  <c r="V349" i="12"/>
  <c r="D288" i="12"/>
  <c r="O269" i="12"/>
  <c r="S318" i="13"/>
  <c r="S315" i="13"/>
  <c r="G308" i="13"/>
  <c r="S280" i="13"/>
  <c r="P277" i="13"/>
  <c r="J272" i="13"/>
  <c r="G266" i="13"/>
  <c r="Q149" i="27" s="1"/>
  <c r="G232" i="13"/>
  <c r="V229" i="13"/>
  <c r="L219" i="13"/>
  <c r="G348" i="5"/>
  <c r="AD273" i="5"/>
  <c r="R267" i="5"/>
  <c r="AD264" i="5"/>
  <c r="AA344" i="9"/>
  <c r="O331" i="9"/>
  <c r="AE318" i="9"/>
  <c r="X316" i="9"/>
  <c r="AA303" i="9"/>
  <c r="AE296" i="9"/>
  <c r="J295" i="9"/>
  <c r="I262" i="9"/>
  <c r="G370" i="10"/>
  <c r="P341" i="10"/>
  <c r="V330" i="10"/>
  <c r="I323" i="10"/>
  <c r="S271" i="10"/>
  <c r="M266" i="10"/>
  <c r="R260" i="10"/>
  <c r="M358" i="11"/>
  <c r="J351" i="11"/>
  <c r="U276" i="11"/>
  <c r="P324" i="12"/>
  <c r="J269" i="12"/>
  <c r="M315" i="13"/>
  <c r="U168" i="27" s="1"/>
  <c r="U303" i="13"/>
  <c r="V285" i="13"/>
  <c r="U246" i="13"/>
  <c r="L169" i="27" s="1"/>
  <c r="I243" i="13"/>
  <c r="D237" i="13"/>
  <c r="N237" i="13" s="1"/>
  <c r="R364" i="9"/>
  <c r="L347" i="10"/>
  <c r="J279" i="10"/>
  <c r="L335" i="11"/>
  <c r="F327" i="11"/>
  <c r="D325" i="9"/>
  <c r="T325" i="9" s="1"/>
  <c r="S308" i="9"/>
  <c r="V286" i="9"/>
  <c r="P314" i="10"/>
  <c r="G279" i="10"/>
  <c r="Q87" i="24" s="1"/>
  <c r="P261" i="10"/>
  <c r="G256" i="10"/>
  <c r="V313" i="11"/>
  <c r="G281" i="11"/>
  <c r="V274" i="11"/>
  <c r="J355" i="12"/>
  <c r="S261" i="12"/>
  <c r="L305" i="13"/>
  <c r="J284" i="13"/>
  <c r="L260" i="13"/>
  <c r="V246" i="13"/>
  <c r="O241" i="13"/>
  <c r="AB329" i="9"/>
  <c r="AD345" i="5"/>
  <c r="G344" i="5"/>
  <c r="AE328" i="5"/>
  <c r="G317" i="5"/>
  <c r="J315" i="5"/>
  <c r="V293" i="5"/>
  <c r="AD291" i="5"/>
  <c r="S263" i="5"/>
  <c r="AB351" i="9"/>
  <c r="R346" i="9"/>
  <c r="P329" i="9"/>
  <c r="M304" i="9"/>
  <c r="V271" i="9"/>
  <c r="M370" i="10"/>
  <c r="J349" i="10"/>
  <c r="G326" i="10"/>
  <c r="D275" i="10"/>
  <c r="E275" i="10" s="1"/>
  <c r="O334" i="11"/>
  <c r="R299" i="11"/>
  <c r="M282" i="11"/>
  <c r="L357" i="12"/>
  <c r="U341" i="12"/>
  <c r="S324" i="12"/>
  <c r="U306" i="12"/>
  <c r="I298" i="12"/>
  <c r="V295" i="12"/>
  <c r="S292" i="12"/>
  <c r="R289" i="12"/>
  <c r="I281" i="12"/>
  <c r="J256" i="12"/>
  <c r="U324" i="13"/>
  <c r="V317" i="13"/>
  <c r="M308" i="13"/>
  <c r="P306" i="13"/>
  <c r="U287" i="13"/>
  <c r="S285" i="13"/>
  <c r="L278" i="13"/>
  <c r="U273" i="13"/>
  <c r="L86" i="27" s="1"/>
  <c r="D266" i="13"/>
  <c r="T266" i="13" s="1"/>
  <c r="R222" i="13"/>
  <c r="R329" i="9"/>
  <c r="S328" i="5"/>
  <c r="Y273" i="5"/>
  <c r="L334" i="11"/>
  <c r="I299" i="11"/>
  <c r="R306" i="12"/>
  <c r="S304" i="12"/>
  <c r="P289" i="12"/>
  <c r="O270" i="12"/>
  <c r="U260" i="12"/>
  <c r="F258" i="12"/>
  <c r="R324" i="13"/>
  <c r="U319" i="13"/>
  <c r="U298" i="13"/>
  <c r="U289" i="13"/>
  <c r="R287" i="13"/>
  <c r="O345" i="5"/>
  <c r="AA322" i="5"/>
  <c r="O329" i="9"/>
  <c r="I345" i="5"/>
  <c r="X322" i="5"/>
  <c r="P312" i="5"/>
  <c r="AD307" i="5"/>
  <c r="P293" i="5"/>
  <c r="I291" i="5"/>
  <c r="X284" i="5"/>
  <c r="X277" i="5"/>
  <c r="F265" i="5"/>
  <c r="O351" i="9"/>
  <c r="I346" i="9"/>
  <c r="AA339" i="9"/>
  <c r="M329" i="9"/>
  <c r="R285" i="9"/>
  <c r="L277" i="9"/>
  <c r="S358" i="9"/>
  <c r="R354" i="10"/>
  <c r="U345" i="10"/>
  <c r="P283" i="10"/>
  <c r="O280" i="10"/>
  <c r="I334" i="11"/>
  <c r="U325" i="11"/>
  <c r="D280" i="11"/>
  <c r="I324" i="12"/>
  <c r="F308" i="12"/>
  <c r="L306" i="12"/>
  <c r="M304" i="12"/>
  <c r="M289" i="12"/>
  <c r="L283" i="12"/>
  <c r="L273" i="12"/>
  <c r="R260" i="12"/>
  <c r="L324" i="13"/>
  <c r="S321" i="13"/>
  <c r="R310" i="13"/>
  <c r="J301" i="13"/>
  <c r="R298" i="13"/>
  <c r="L289" i="13"/>
  <c r="M287" i="13"/>
  <c r="V275" i="13"/>
  <c r="U255" i="13"/>
  <c r="L173" i="27" s="1"/>
  <c r="U250" i="13"/>
  <c r="V237" i="13"/>
  <c r="U232" i="13"/>
  <c r="U346" i="9"/>
  <c r="AA291" i="5"/>
  <c r="AA351" i="9"/>
  <c r="U285" i="9"/>
  <c r="M359" i="5"/>
  <c r="M356" i="5"/>
  <c r="M328" i="5"/>
  <c r="V369" i="5"/>
  <c r="F359" i="5"/>
  <c r="F356" i="5"/>
  <c r="V353" i="5"/>
  <c r="P336" i="5"/>
  <c r="D319" i="5"/>
  <c r="X316" i="5"/>
  <c r="M312" i="5"/>
  <c r="O307" i="5"/>
  <c r="J293" i="5"/>
  <c r="F277" i="5"/>
  <c r="P273" i="5"/>
  <c r="U267" i="5"/>
  <c r="U339" i="9"/>
  <c r="AA322" i="9"/>
  <c r="I309" i="9"/>
  <c r="V295" i="9"/>
  <c r="U270" i="9"/>
  <c r="S268" i="9"/>
  <c r="S362" i="9"/>
  <c r="AB359" i="9"/>
  <c r="G358" i="9"/>
  <c r="Y352" i="9"/>
  <c r="J325" i="10"/>
  <c r="S308" i="10"/>
  <c r="I301" i="10"/>
  <c r="L283" i="10"/>
  <c r="M257" i="10"/>
  <c r="S338" i="11"/>
  <c r="F334" i="11"/>
  <c r="I301" i="11"/>
  <c r="I287" i="11"/>
  <c r="L284" i="11"/>
  <c r="S281" i="11"/>
  <c r="O268" i="11"/>
  <c r="O263" i="11"/>
  <c r="S353" i="12"/>
  <c r="I306" i="12"/>
  <c r="D171" i="26" s="1"/>
  <c r="G304" i="12"/>
  <c r="P297" i="12"/>
  <c r="M291" i="12"/>
  <c r="I283" i="12"/>
  <c r="D164" i="26" s="1"/>
  <c r="P260" i="12"/>
  <c r="F324" i="13"/>
  <c r="R321" i="13"/>
  <c r="F310" i="13"/>
  <c r="G298" i="13"/>
  <c r="I289" i="13"/>
  <c r="R282" i="13"/>
  <c r="S277" i="13"/>
  <c r="G275" i="13"/>
  <c r="R255" i="13"/>
  <c r="J173" i="27" s="1"/>
  <c r="M250" i="13"/>
  <c r="V242" i="13"/>
  <c r="R227" i="13"/>
  <c r="J160" i="27" s="1"/>
  <c r="R322" i="5"/>
  <c r="S322" i="9"/>
  <c r="O318" i="9"/>
  <c r="O316" i="9"/>
  <c r="R315" i="9"/>
  <c r="F355" i="9"/>
  <c r="P356" i="10"/>
  <c r="V356" i="10"/>
  <c r="G356" i="10"/>
  <c r="AE325" i="5"/>
  <c r="L322" i="5"/>
  <c r="V309" i="5"/>
  <c r="D302" i="5"/>
  <c r="P299" i="5"/>
  <c r="D273" i="5"/>
  <c r="D268" i="5"/>
  <c r="P339" i="9"/>
  <c r="AA335" i="9"/>
  <c r="AB326" i="9"/>
  <c r="R322" i="9"/>
  <c r="L318" i="9"/>
  <c r="P315" i="9"/>
  <c r="X313" i="9"/>
  <c r="G305" i="9"/>
  <c r="Y302" i="9"/>
  <c r="O296" i="9"/>
  <c r="U283" i="9"/>
  <c r="R270" i="9"/>
  <c r="L262" i="9"/>
  <c r="D254" i="9"/>
  <c r="AA363" i="9"/>
  <c r="S357" i="9"/>
  <c r="U367" i="10"/>
  <c r="J358" i="10"/>
  <c r="O354" i="10"/>
  <c r="U354" i="10"/>
  <c r="F344" i="10"/>
  <c r="U344" i="10"/>
  <c r="O344" i="10"/>
  <c r="S334" i="10"/>
  <c r="G334" i="10"/>
  <c r="P334" i="10"/>
  <c r="X341" i="5"/>
  <c r="Y266" i="5"/>
  <c r="O343" i="9"/>
  <c r="R283" i="9"/>
  <c r="J168" i="22" s="1"/>
  <c r="O370" i="10"/>
  <c r="D370" i="10"/>
  <c r="E370" i="10" s="1"/>
  <c r="O339" i="9"/>
  <c r="R335" i="9"/>
  <c r="X323" i="9"/>
  <c r="P364" i="5"/>
  <c r="D353" i="5"/>
  <c r="N353" i="5" s="1"/>
  <c r="F341" i="5"/>
  <c r="S338" i="5"/>
  <c r="O325" i="5"/>
  <c r="F322" i="5"/>
  <c r="G315" i="5"/>
  <c r="AA304" i="5"/>
  <c r="AA296" i="5"/>
  <c r="AD274" i="5"/>
  <c r="AD268" i="5"/>
  <c r="AD267" i="5"/>
  <c r="P266" i="5"/>
  <c r="AE350" i="9"/>
  <c r="AA347" i="9"/>
  <c r="L339" i="9"/>
  <c r="O323" i="9"/>
  <c r="I322" i="9"/>
  <c r="F318" i="9"/>
  <c r="AD316" i="9"/>
  <c r="F316" i="9"/>
  <c r="F315" i="9"/>
  <c r="R313" i="9"/>
  <c r="X303" i="9"/>
  <c r="I283" i="9"/>
  <c r="L270" i="9"/>
  <c r="M268" i="9"/>
  <c r="AB256" i="9"/>
  <c r="I363" i="9"/>
  <c r="D369" i="10"/>
  <c r="J337" i="10"/>
  <c r="S337" i="10"/>
  <c r="G333" i="10"/>
  <c r="M333" i="10"/>
  <c r="U322" i="5"/>
  <c r="AD353" i="5"/>
  <c r="U364" i="5"/>
  <c r="L353" i="5"/>
  <c r="F164" i="21" s="1"/>
  <c r="Y338" i="5"/>
  <c r="AB325" i="5"/>
  <c r="I322" i="5"/>
  <c r="D347" i="5"/>
  <c r="G325" i="5"/>
  <c r="AD322" i="5"/>
  <c r="D322" i="5"/>
  <c r="AB312" i="5"/>
  <c r="L306" i="5"/>
  <c r="L296" i="5"/>
  <c r="Y293" i="5"/>
  <c r="L274" i="5"/>
  <c r="S273" i="5"/>
  <c r="V272" i="5"/>
  <c r="S270" i="5"/>
  <c r="X268" i="5"/>
  <c r="AA267" i="5"/>
  <c r="M266" i="5"/>
  <c r="I339" i="9"/>
  <c r="U325" i="9"/>
  <c r="F322" i="9"/>
  <c r="AE319" i="9"/>
  <c r="AA318" i="9"/>
  <c r="D318" i="9"/>
  <c r="AA316" i="9"/>
  <c r="D313" i="9"/>
  <c r="N313" i="9" s="1"/>
  <c r="Y310" i="9"/>
  <c r="U303" i="9"/>
  <c r="J292" i="9"/>
  <c r="Y286" i="9"/>
  <c r="AB271" i="9"/>
  <c r="AA370" i="9"/>
  <c r="G367" i="10"/>
  <c r="V367" i="10"/>
  <c r="L346" i="10"/>
  <c r="I346" i="10"/>
  <c r="U346" i="10"/>
  <c r="R356" i="9"/>
  <c r="I356" i="9"/>
  <c r="S329" i="10"/>
  <c r="AD339" i="9"/>
  <c r="M334" i="9"/>
  <c r="AD331" i="9"/>
  <c r="AE322" i="9"/>
  <c r="U318" i="9"/>
  <c r="AE317" i="9"/>
  <c r="U316" i="9"/>
  <c r="AA315" i="9"/>
  <c r="R370" i="10"/>
  <c r="R318" i="9"/>
  <c r="S291" i="9"/>
  <c r="U262" i="9"/>
  <c r="S309" i="10"/>
  <c r="P294" i="10"/>
  <c r="P287" i="10"/>
  <c r="P279" i="10"/>
  <c r="M275" i="10"/>
  <c r="D269" i="10"/>
  <c r="M255" i="10"/>
  <c r="U336" i="11"/>
  <c r="R326" i="11"/>
  <c r="R287" i="11"/>
  <c r="L278" i="11"/>
  <c r="R367" i="12"/>
  <c r="F364" i="12"/>
  <c r="V357" i="12"/>
  <c r="I343" i="12"/>
  <c r="G319" i="12"/>
  <c r="V316" i="12"/>
  <c r="P314" i="12"/>
  <c r="P305" i="12"/>
  <c r="U303" i="12"/>
  <c r="D292" i="12"/>
  <c r="Q292" i="12" s="1"/>
  <c r="F289" i="12"/>
  <c r="B88" i="26" s="1"/>
  <c r="L284" i="12"/>
  <c r="U273" i="12"/>
  <c r="M272" i="12"/>
  <c r="V267" i="12"/>
  <c r="O266" i="12"/>
  <c r="U263" i="12"/>
  <c r="P255" i="12"/>
  <c r="J253" i="12"/>
  <c r="L319" i="13"/>
  <c r="S316" i="13"/>
  <c r="O309" i="13"/>
  <c r="P304" i="13"/>
  <c r="W89" i="27" s="1"/>
  <c r="J288" i="13"/>
  <c r="S90" i="27" s="1"/>
  <c r="S281" i="13"/>
  <c r="F274" i="13"/>
  <c r="S271" i="13"/>
  <c r="I266" i="13"/>
  <c r="M259" i="13"/>
  <c r="I251" i="13"/>
  <c r="O243" i="13"/>
  <c r="J242" i="13"/>
  <c r="S168" i="27" s="1"/>
  <c r="S240" i="13"/>
  <c r="Y160" i="27" s="1"/>
  <c r="L236" i="13"/>
  <c r="F91" i="27" s="1"/>
  <c r="F234" i="13"/>
  <c r="B159" i="27" s="1"/>
  <c r="F233" i="13"/>
  <c r="I232" i="13"/>
  <c r="V230" i="13"/>
  <c r="D226" i="13"/>
  <c r="E226" i="13" s="1"/>
  <c r="J222" i="13"/>
  <c r="D220" i="13"/>
  <c r="Q220" i="13" s="1"/>
  <c r="L326" i="10"/>
  <c r="M309" i="10"/>
  <c r="U305" i="10"/>
  <c r="V302" i="10"/>
  <c r="I294" i="10"/>
  <c r="M288" i="10"/>
  <c r="M287" i="10"/>
  <c r="F277" i="10"/>
  <c r="J275" i="10"/>
  <c r="P266" i="10"/>
  <c r="V261" i="10"/>
  <c r="I255" i="10"/>
  <c r="J253" i="10"/>
  <c r="M353" i="11"/>
  <c r="M344" i="11"/>
  <c r="V338" i="11"/>
  <c r="R336" i="11"/>
  <c r="O330" i="11"/>
  <c r="R317" i="11"/>
  <c r="R307" i="11"/>
  <c r="S299" i="11"/>
  <c r="P297" i="11"/>
  <c r="O287" i="11"/>
  <c r="J280" i="11"/>
  <c r="U268" i="11"/>
  <c r="I264" i="11"/>
  <c r="S258" i="11"/>
  <c r="U255" i="11"/>
  <c r="G370" i="12"/>
  <c r="R357" i="12"/>
  <c r="G335" i="12"/>
  <c r="D319" i="12"/>
  <c r="R303" i="12"/>
  <c r="S297" i="12"/>
  <c r="U289" i="12"/>
  <c r="D284" i="12"/>
  <c r="S281" i="12"/>
  <c r="R275" i="12"/>
  <c r="O273" i="12"/>
  <c r="S267" i="12"/>
  <c r="F266" i="12"/>
  <c r="M255" i="12"/>
  <c r="V322" i="13"/>
  <c r="G319" i="13"/>
  <c r="Q97" i="27" s="1"/>
  <c r="G316" i="13"/>
  <c r="U314" i="13"/>
  <c r="G309" i="13"/>
  <c r="J304" i="13"/>
  <c r="S89" i="27" s="1"/>
  <c r="S283" i="13"/>
  <c r="M281" i="13"/>
  <c r="G279" i="13"/>
  <c r="D274" i="13"/>
  <c r="U263" i="13"/>
  <c r="J259" i="13"/>
  <c r="P253" i="13"/>
  <c r="W85" i="27" s="1"/>
  <c r="V249" i="13"/>
  <c r="U247" i="13"/>
  <c r="L170" i="27" s="1"/>
  <c r="L243" i="13"/>
  <c r="F242" i="13"/>
  <c r="P240" i="13"/>
  <c r="W160" i="27" s="1"/>
  <c r="S225" i="13"/>
  <c r="S223" i="13"/>
  <c r="G222" i="13"/>
  <c r="V219" i="13"/>
  <c r="D212" i="13"/>
  <c r="P302" i="10"/>
  <c r="G287" i="10"/>
  <c r="F355" i="11"/>
  <c r="L330" i="11"/>
  <c r="O307" i="11"/>
  <c r="G289" i="11"/>
  <c r="R267" i="12"/>
  <c r="U299" i="10"/>
  <c r="O296" i="10"/>
  <c r="D355" i="11"/>
  <c r="H355" i="11" s="1"/>
  <c r="I330" i="11"/>
  <c r="L307" i="11"/>
  <c r="J297" i="12"/>
  <c r="P295" i="12"/>
  <c r="V293" i="13"/>
  <c r="O291" i="13"/>
  <c r="F263" i="13"/>
  <c r="M249" i="13"/>
  <c r="D235" i="13"/>
  <c r="K235" i="13" s="1"/>
  <c r="R233" i="13"/>
  <c r="I227" i="13"/>
  <c r="D160" i="27" s="1"/>
  <c r="D225" i="13"/>
  <c r="Q225" i="13" s="1"/>
  <c r="D317" i="10"/>
  <c r="H317" i="10" s="1"/>
  <c r="V308" i="10"/>
  <c r="V293" i="10"/>
  <c r="P290" i="10"/>
  <c r="D330" i="11"/>
  <c r="J319" i="11"/>
  <c r="D301" i="11"/>
  <c r="M257" i="11"/>
  <c r="O289" i="12"/>
  <c r="G317" i="13"/>
  <c r="Q174" i="27" s="1"/>
  <c r="V313" i="13"/>
  <c r="D277" i="13"/>
  <c r="T277" i="13" s="1"/>
  <c r="R273" i="13"/>
  <c r="J86" i="27" s="1"/>
  <c r="J249" i="13"/>
  <c r="S94" i="27" s="1"/>
  <c r="D240" i="13"/>
  <c r="Q240" i="13" s="1"/>
  <c r="X160" i="27" s="1"/>
  <c r="S224" i="13"/>
  <c r="S222" i="13"/>
  <c r="M213" i="13"/>
  <c r="D363" i="9"/>
  <c r="Q363" i="9" s="1"/>
  <c r="V352" i="9"/>
  <c r="D359" i="10"/>
  <c r="N359" i="10" s="1"/>
  <c r="U342" i="10"/>
  <c r="J341" i="10"/>
  <c r="S87" i="24" s="1"/>
  <c r="V338" i="10"/>
  <c r="R316" i="10"/>
  <c r="U313" i="10"/>
  <c r="R308" i="10"/>
  <c r="O306" i="10"/>
  <c r="V303" i="10"/>
  <c r="AA165" i="24" s="1"/>
  <c r="O298" i="10"/>
  <c r="S287" i="10"/>
  <c r="R278" i="10"/>
  <c r="V275" i="10"/>
  <c r="S269" i="10"/>
  <c r="F265" i="10"/>
  <c r="I254" i="10"/>
  <c r="F369" i="11"/>
  <c r="O354" i="11"/>
  <c r="L286" i="11"/>
  <c r="U278" i="11"/>
  <c r="O276" i="11"/>
  <c r="L267" i="11"/>
  <c r="I356" i="12"/>
  <c r="L341" i="12"/>
  <c r="J336" i="12"/>
  <c r="R333" i="12"/>
  <c r="F298" i="12"/>
  <c r="U296" i="12"/>
  <c r="R292" i="12"/>
  <c r="V290" i="12"/>
  <c r="L289" i="12"/>
  <c r="R276" i="12"/>
  <c r="R272" i="12"/>
  <c r="L270" i="12"/>
  <c r="G269" i="12"/>
  <c r="V266" i="12"/>
  <c r="O261" i="12"/>
  <c r="I260" i="12"/>
  <c r="J325" i="13"/>
  <c r="F321" i="13"/>
  <c r="O319" i="13"/>
  <c r="M318" i="13"/>
  <c r="L303" i="13"/>
  <c r="D293" i="13"/>
  <c r="K293" i="13" s="1"/>
  <c r="E88" i="27" s="1"/>
  <c r="U290" i="13"/>
  <c r="D287" i="13"/>
  <c r="J285" i="13"/>
  <c r="L276" i="13"/>
  <c r="U274" i="13"/>
  <c r="G273" i="13"/>
  <c r="V266" i="13"/>
  <c r="AA149" i="27" s="1"/>
  <c r="S262" i="13"/>
  <c r="Y161" i="27" s="1"/>
  <c r="O257" i="13"/>
  <c r="O255" i="13"/>
  <c r="J254" i="13"/>
  <c r="M251" i="13"/>
  <c r="U173" i="27" s="1"/>
  <c r="D250" i="13"/>
  <c r="D244" i="13"/>
  <c r="H244" i="13" s="1"/>
  <c r="S242" i="13"/>
  <c r="Y168" i="27" s="1"/>
  <c r="J239" i="13"/>
  <c r="S159" i="27" s="1"/>
  <c r="L234" i="13"/>
  <c r="F159" i="27" s="1"/>
  <c r="R232" i="13"/>
  <c r="S226" i="13"/>
  <c r="G224" i="13"/>
  <c r="P222" i="13"/>
  <c r="S220" i="13"/>
  <c r="D213" i="13"/>
  <c r="R342" i="10"/>
  <c r="U332" i="10"/>
  <c r="G318" i="10"/>
  <c r="V309" i="10"/>
  <c r="O292" i="10"/>
  <c r="R287" i="10"/>
  <c r="U282" i="10"/>
  <c r="S275" i="10"/>
  <c r="J269" i="10"/>
  <c r="R257" i="10"/>
  <c r="L365" i="11"/>
  <c r="S362" i="11"/>
  <c r="V351" i="11"/>
  <c r="P348" i="11"/>
  <c r="I335" i="11"/>
  <c r="I329" i="11"/>
  <c r="M321" i="11"/>
  <c r="U287" i="11"/>
  <c r="R278" i="11"/>
  <c r="S361" i="12"/>
  <c r="F356" i="12"/>
  <c r="I341" i="12"/>
  <c r="L301" i="12"/>
  <c r="O296" i="12"/>
  <c r="R294" i="12"/>
  <c r="M292" i="12"/>
  <c r="O284" i="12"/>
  <c r="R266" i="12"/>
  <c r="L257" i="12"/>
  <c r="R253" i="12"/>
  <c r="D321" i="13"/>
  <c r="N321" i="13" s="1"/>
  <c r="M319" i="13"/>
  <c r="U97" i="27" s="1"/>
  <c r="V316" i="13"/>
  <c r="I306" i="13"/>
  <c r="F303" i="13"/>
  <c r="P288" i="13"/>
  <c r="W90" i="27" s="1"/>
  <c r="G285" i="13"/>
  <c r="F276" i="13"/>
  <c r="O274" i="13"/>
  <c r="F273" i="13"/>
  <c r="B86" i="27" s="1"/>
  <c r="F262" i="13"/>
  <c r="L257" i="13"/>
  <c r="F255" i="13"/>
  <c r="B173" i="27" s="1"/>
  <c r="L251" i="13"/>
  <c r="R243" i="13"/>
  <c r="R242" i="13"/>
  <c r="I234" i="13"/>
  <c r="D159" i="27" s="1"/>
  <c r="G233" i="13"/>
  <c r="M222" i="13"/>
  <c r="AA256" i="5"/>
  <c r="V313" i="9"/>
  <c r="J313" i="9"/>
  <c r="AB313" i="9"/>
  <c r="M313" i="9"/>
  <c r="AE313" i="9"/>
  <c r="G299" i="9"/>
  <c r="M299" i="9"/>
  <c r="AA95" i="22" s="1"/>
  <c r="P299" i="9"/>
  <c r="Y299" i="9"/>
  <c r="L287" i="9"/>
  <c r="R287" i="9"/>
  <c r="AA276" i="9"/>
  <c r="X276" i="9"/>
  <c r="AA257" i="9"/>
  <c r="AD257" i="9"/>
  <c r="V361" i="10"/>
  <c r="J361" i="10"/>
  <c r="R338" i="10"/>
  <c r="F338" i="10"/>
  <c r="L338" i="10"/>
  <c r="X314" i="5"/>
  <c r="I320" i="9"/>
  <c r="O320" i="9"/>
  <c r="L364" i="5"/>
  <c r="I361" i="5"/>
  <c r="D92" i="21" s="1"/>
  <c r="J336" i="5"/>
  <c r="AB332" i="5"/>
  <c r="Y335" i="9"/>
  <c r="X335" i="9"/>
  <c r="U335" i="9"/>
  <c r="F331" i="9"/>
  <c r="L307" i="9"/>
  <c r="F305" i="9"/>
  <c r="AA305" i="9"/>
  <c r="O285" i="9"/>
  <c r="AA279" i="9"/>
  <c r="S272" i="9"/>
  <c r="P269" i="9"/>
  <c r="Y269" i="9"/>
  <c r="AE269" i="9"/>
  <c r="AE264" i="9"/>
  <c r="Y261" i="9"/>
  <c r="S261" i="9"/>
  <c r="AE261" i="9"/>
  <c r="G261" i="9"/>
  <c r="O367" i="9"/>
  <c r="X367" i="9"/>
  <c r="AD367" i="9"/>
  <c r="G363" i="9"/>
  <c r="W97" i="22" s="1"/>
  <c r="L364" i="10"/>
  <c r="U364" i="10"/>
  <c r="AE332" i="5"/>
  <c r="X304" i="5"/>
  <c r="V357" i="5"/>
  <c r="R353" i="5"/>
  <c r="F345" i="5"/>
  <c r="R314" i="5"/>
  <c r="AA278" i="5"/>
  <c r="AE277" i="5"/>
  <c r="U256" i="5"/>
  <c r="L323" i="9"/>
  <c r="AA370" i="5"/>
  <c r="G357" i="5"/>
  <c r="AE353" i="5"/>
  <c r="P353" i="5"/>
  <c r="AE352" i="5"/>
  <c r="D345" i="5"/>
  <c r="AB340" i="5"/>
  <c r="AE336" i="5"/>
  <c r="G336" i="5"/>
  <c r="Y332" i="5"/>
  <c r="AD316" i="5"/>
  <c r="AE312" i="5"/>
  <c r="G312" i="5"/>
  <c r="R304" i="5"/>
  <c r="V297" i="5"/>
  <c r="AD296" i="5"/>
  <c r="AD295" i="5"/>
  <c r="Y289" i="5"/>
  <c r="V278" i="5"/>
  <c r="Y277" i="5"/>
  <c r="AD276" i="5"/>
  <c r="D272" i="5"/>
  <c r="O256" i="5"/>
  <c r="S254" i="5"/>
  <c r="F351" i="9"/>
  <c r="L351" i="9"/>
  <c r="L343" i="9"/>
  <c r="AA343" i="9"/>
  <c r="V335" i="9"/>
  <c r="S323" i="9"/>
  <c r="AB323" i="9"/>
  <c r="X320" i="9"/>
  <c r="W313" i="9"/>
  <c r="M309" i="9"/>
  <c r="I307" i="9"/>
  <c r="J298" i="9"/>
  <c r="J290" i="9"/>
  <c r="G288" i="9"/>
  <c r="V288" i="9"/>
  <c r="F279" i="9"/>
  <c r="J259" i="9"/>
  <c r="AB259" i="9"/>
  <c r="AE259" i="9"/>
  <c r="G259" i="9"/>
  <c r="O355" i="9"/>
  <c r="U355" i="9"/>
  <c r="X355" i="9"/>
  <c r="U370" i="5"/>
  <c r="AA358" i="5"/>
  <c r="V352" i="5"/>
  <c r="AD350" i="5"/>
  <c r="AB336" i="5"/>
  <c r="O304" i="5"/>
  <c r="U278" i="5"/>
  <c r="L256" i="5"/>
  <c r="R325" i="9"/>
  <c r="X325" i="9"/>
  <c r="I301" i="9"/>
  <c r="AA301" i="9"/>
  <c r="P279" i="9"/>
  <c r="AB279" i="9"/>
  <c r="AE276" i="9"/>
  <c r="U259" i="9"/>
  <c r="AD259" i="9"/>
  <c r="F364" i="9"/>
  <c r="I364" i="9"/>
  <c r="AA364" i="9"/>
  <c r="J363" i="9"/>
  <c r="Y97" i="22" s="1"/>
  <c r="P363" i="9"/>
  <c r="AC97" i="22" s="1"/>
  <c r="S363" i="9"/>
  <c r="AE97" i="22" s="1"/>
  <c r="AE363" i="9"/>
  <c r="AM97" i="22" s="1"/>
  <c r="F368" i="10"/>
  <c r="I368" i="10"/>
  <c r="D91" i="24" s="1"/>
  <c r="O368" i="10"/>
  <c r="J354" i="10"/>
  <c r="S354" i="10"/>
  <c r="D354" i="10"/>
  <c r="E354" i="10" s="1"/>
  <c r="O352" i="10"/>
  <c r="I352" i="10"/>
  <c r="R352" i="10"/>
  <c r="U352" i="10"/>
  <c r="AA314" i="5"/>
  <c r="Y336" i="5"/>
  <c r="D336" i="5"/>
  <c r="N336" i="5" s="1"/>
  <c r="R333" i="5"/>
  <c r="S332" i="5"/>
  <c r="X317" i="5"/>
  <c r="U316" i="5"/>
  <c r="L314" i="5"/>
  <c r="Y312" i="5"/>
  <c r="L304" i="5"/>
  <c r="AB302" i="5"/>
  <c r="V300" i="5"/>
  <c r="L297" i="5"/>
  <c r="U296" i="5"/>
  <c r="M279" i="5"/>
  <c r="P278" i="5"/>
  <c r="AE265" i="5"/>
  <c r="U259" i="5"/>
  <c r="I256" i="5"/>
  <c r="R320" i="9"/>
  <c r="J315" i="9"/>
  <c r="M315" i="9"/>
  <c r="AE287" i="9"/>
  <c r="I285" i="9"/>
  <c r="AD285" i="9"/>
  <c r="L285" i="9"/>
  <c r="AD276" i="9"/>
  <c r="F272" i="9"/>
  <c r="X272" i="9"/>
  <c r="AD272" i="9"/>
  <c r="P264" i="9"/>
  <c r="S264" i="9"/>
  <c r="V264" i="9"/>
  <c r="G264" i="9"/>
  <c r="D256" i="9"/>
  <c r="O256" i="9"/>
  <c r="AB363" i="9"/>
  <c r="AK97" i="22" s="1"/>
  <c r="P354" i="9"/>
  <c r="V354" i="9"/>
  <c r="AB354" i="9"/>
  <c r="AE354" i="9"/>
  <c r="J354" i="9"/>
  <c r="J351" i="10"/>
  <c r="M351" i="10"/>
  <c r="G336" i="10"/>
  <c r="V336" i="10"/>
  <c r="S353" i="5"/>
  <c r="X347" i="5"/>
  <c r="V340" i="5"/>
  <c r="V332" i="5"/>
  <c r="AE300" i="5"/>
  <c r="X276" i="5"/>
  <c r="V320" i="9"/>
  <c r="AA350" i="9"/>
  <c r="O335" i="9"/>
  <c r="AE334" i="9"/>
  <c r="AB334" i="9"/>
  <c r="D365" i="5"/>
  <c r="U358" i="5"/>
  <c r="AD354" i="5"/>
  <c r="Y353" i="5"/>
  <c r="G353" i="5"/>
  <c r="M352" i="5"/>
  <c r="AA166" i="21" s="1"/>
  <c r="F350" i="5"/>
  <c r="P348" i="5"/>
  <c r="O347" i="5"/>
  <c r="X345" i="5"/>
  <c r="V344" i="5"/>
  <c r="P332" i="5"/>
  <c r="S325" i="5"/>
  <c r="V324" i="5"/>
  <c r="V319" i="5"/>
  <c r="L316" i="5"/>
  <c r="I304" i="5"/>
  <c r="P300" i="5"/>
  <c r="J297" i="5"/>
  <c r="R296" i="5"/>
  <c r="J277" i="5"/>
  <c r="F276" i="5"/>
  <c r="Y274" i="5"/>
  <c r="S262" i="5"/>
  <c r="Y262" i="5"/>
  <c r="U351" i="9"/>
  <c r="V329" i="9"/>
  <c r="Y329" i="9"/>
  <c r="G320" i="9"/>
  <c r="J319" i="9"/>
  <c r="M319" i="9"/>
  <c r="D315" i="9"/>
  <c r="Q315" i="9" s="1"/>
  <c r="L315" i="9"/>
  <c r="AD315" i="9"/>
  <c r="P313" i="9"/>
  <c r="V312" i="9"/>
  <c r="M312" i="9"/>
  <c r="AB287" i="9"/>
  <c r="AA285" i="9"/>
  <c r="O276" i="9"/>
  <c r="S274" i="9"/>
  <c r="AB274" i="9"/>
  <c r="I264" i="9"/>
  <c r="R264" i="9"/>
  <c r="S255" i="9"/>
  <c r="V354" i="10"/>
  <c r="I353" i="10"/>
  <c r="X331" i="9"/>
  <c r="I331" i="9"/>
  <c r="L370" i="5"/>
  <c r="AD368" i="5"/>
  <c r="R91" i="21" s="1"/>
  <c r="V358" i="5"/>
  <c r="AB353" i="5"/>
  <c r="J353" i="5"/>
  <c r="I350" i="5"/>
  <c r="S348" i="5"/>
  <c r="U347" i="5"/>
  <c r="AA345" i="5"/>
  <c r="O341" i="5"/>
  <c r="U340" i="5"/>
  <c r="L341" i="5"/>
  <c r="S340" i="5"/>
  <c r="V336" i="5"/>
  <c r="D314" i="5"/>
  <c r="AC314" i="5" s="1"/>
  <c r="AD343" i="9"/>
  <c r="V336" i="9"/>
  <c r="S336" i="9"/>
  <c r="L335" i="9"/>
  <c r="U331" i="9"/>
  <c r="X364" i="5"/>
  <c r="I358" i="5"/>
  <c r="O356" i="5"/>
  <c r="L354" i="5"/>
  <c r="X353" i="5"/>
  <c r="F353" i="5"/>
  <c r="G352" i="5"/>
  <c r="L347" i="5"/>
  <c r="R345" i="5"/>
  <c r="D343" i="5"/>
  <c r="W343" i="5" s="1"/>
  <c r="J332" i="5"/>
  <c r="L324" i="5"/>
  <c r="I316" i="5"/>
  <c r="S312" i="5"/>
  <c r="AD304" i="5"/>
  <c r="O296" i="5"/>
  <c r="AD284" i="5"/>
  <c r="J279" i="5"/>
  <c r="F278" i="5"/>
  <c r="D276" i="5"/>
  <c r="E276" i="5" s="1"/>
  <c r="X274" i="5"/>
  <c r="V265" i="5"/>
  <c r="R259" i="5"/>
  <c r="D256" i="5"/>
  <c r="X253" i="5"/>
  <c r="S351" i="9"/>
  <c r="U343" i="9"/>
  <c r="R339" i="9"/>
  <c r="AD338" i="9"/>
  <c r="F335" i="9"/>
  <c r="AE329" i="9"/>
  <c r="AE325" i="9"/>
  <c r="V322" i="9"/>
  <c r="AA321" i="9"/>
  <c r="F320" i="9"/>
  <c r="M318" i="9"/>
  <c r="U315" i="9"/>
  <c r="E313" i="9"/>
  <c r="U312" i="9"/>
  <c r="R312" i="9"/>
  <c r="F311" i="9"/>
  <c r="R311" i="9"/>
  <c r="U311" i="9"/>
  <c r="AD303" i="9"/>
  <c r="I303" i="9"/>
  <c r="L303" i="9"/>
  <c r="O303" i="9"/>
  <c r="AB299" i="9"/>
  <c r="U297" i="9"/>
  <c r="I297" i="9"/>
  <c r="AA297" i="9"/>
  <c r="F292" i="9"/>
  <c r="X292" i="9"/>
  <c r="AD292" i="9"/>
  <c r="X285" i="9"/>
  <c r="AE260" i="9"/>
  <c r="S260" i="9"/>
  <c r="V260" i="9"/>
  <c r="J260" i="9"/>
  <c r="I257" i="9"/>
  <c r="AD364" i="9"/>
  <c r="V363" i="9"/>
  <c r="AG97" i="22" s="1"/>
  <c r="O364" i="10"/>
  <c r="X256" i="5"/>
  <c r="R256" i="5"/>
  <c r="V287" i="9"/>
  <c r="M287" i="9"/>
  <c r="Y287" i="9"/>
  <c r="M276" i="9"/>
  <c r="P276" i="9"/>
  <c r="AB276" i="9"/>
  <c r="I260" i="9"/>
  <c r="AA260" i="9"/>
  <c r="J255" i="9"/>
  <c r="V255" i="9"/>
  <c r="U358" i="9"/>
  <c r="O358" i="9"/>
  <c r="P353" i="9"/>
  <c r="S353" i="9"/>
  <c r="F350" i="10"/>
  <c r="L350" i="10"/>
  <c r="F259" i="10"/>
  <c r="I259" i="10"/>
  <c r="O359" i="11"/>
  <c r="I359" i="11"/>
  <c r="I352" i="11"/>
  <c r="L352" i="11"/>
  <c r="P328" i="11"/>
  <c r="M328" i="11"/>
  <c r="V328" i="11"/>
  <c r="J326" i="11"/>
  <c r="M326" i="11"/>
  <c r="R280" i="11"/>
  <c r="J87" i="25" s="1"/>
  <c r="F356" i="9"/>
  <c r="J355" i="9"/>
  <c r="F355" i="10"/>
  <c r="V337" i="10"/>
  <c r="I334" i="10"/>
  <c r="J333" i="10"/>
  <c r="D324" i="10"/>
  <c r="S320" i="10"/>
  <c r="V313" i="10"/>
  <c r="V311" i="10"/>
  <c r="R305" i="10"/>
  <c r="O300" i="10"/>
  <c r="H170" i="24" s="1"/>
  <c r="L300" i="10"/>
  <c r="L298" i="10"/>
  <c r="J294" i="10"/>
  <c r="S170" i="24" s="1"/>
  <c r="P268" i="10"/>
  <c r="D263" i="10"/>
  <c r="Q263" i="10" s="1"/>
  <c r="R263" i="10"/>
  <c r="U263" i="10"/>
  <c r="M254" i="10"/>
  <c r="I364" i="11"/>
  <c r="L364" i="11"/>
  <c r="O364" i="11"/>
  <c r="U364" i="11"/>
  <c r="P340" i="11"/>
  <c r="V340" i="11"/>
  <c r="F328" i="11"/>
  <c r="O328" i="11"/>
  <c r="F324" i="11"/>
  <c r="R324" i="11"/>
  <c r="R315" i="11"/>
  <c r="I315" i="11"/>
  <c r="J307" i="11"/>
  <c r="G307" i="11"/>
  <c r="S335" i="10"/>
  <c r="M305" i="10"/>
  <c r="U168" i="24" s="1"/>
  <c r="G298" i="10"/>
  <c r="V285" i="10"/>
  <c r="M268" i="10"/>
  <c r="D260" i="10"/>
  <c r="U258" i="10"/>
  <c r="I343" i="11"/>
  <c r="F343" i="11"/>
  <c r="U343" i="11"/>
  <c r="O321" i="11"/>
  <c r="F321" i="11"/>
  <c r="I321" i="11"/>
  <c r="F289" i="11"/>
  <c r="O289" i="11"/>
  <c r="V324" i="10"/>
  <c r="U321" i="10"/>
  <c r="V317" i="10"/>
  <c r="S316" i="10"/>
  <c r="R309" i="10"/>
  <c r="L301" i="10"/>
  <c r="U301" i="10"/>
  <c r="L89" i="24" s="1"/>
  <c r="S299" i="10"/>
  <c r="P285" i="10"/>
  <c r="F278" i="10"/>
  <c r="I278" i="10"/>
  <c r="S273" i="10"/>
  <c r="O262" i="10"/>
  <c r="I262" i="10"/>
  <c r="F260" i="10"/>
  <c r="L260" i="10"/>
  <c r="O260" i="10"/>
  <c r="L366" i="11"/>
  <c r="O366" i="11"/>
  <c r="R366" i="11"/>
  <c r="J345" i="11"/>
  <c r="M345" i="11"/>
  <c r="J287" i="11"/>
  <c r="G287" i="11"/>
  <c r="P287" i="11"/>
  <c r="S324" i="10"/>
  <c r="R321" i="10"/>
  <c r="U310" i="10"/>
  <c r="U259" i="10"/>
  <c r="D348" i="11"/>
  <c r="N348" i="11" s="1"/>
  <c r="R348" i="11"/>
  <c r="F345" i="11"/>
  <c r="R345" i="11"/>
  <c r="U345" i="11"/>
  <c r="S307" i="11"/>
  <c r="M279" i="11"/>
  <c r="S279" i="11"/>
  <c r="V279" i="11"/>
  <c r="O271" i="11"/>
  <c r="D271" i="11"/>
  <c r="I271" i="11"/>
  <c r="L278" i="9"/>
  <c r="P256" i="9"/>
  <c r="U353" i="9"/>
  <c r="M364" i="10"/>
  <c r="F356" i="10"/>
  <c r="F346" i="10"/>
  <c r="I344" i="10"/>
  <c r="I342" i="10"/>
  <c r="D335" i="10"/>
  <c r="V333" i="10"/>
  <c r="O332" i="10"/>
  <c r="S325" i="10"/>
  <c r="M324" i="10"/>
  <c r="U322" i="10"/>
  <c r="I321" i="10"/>
  <c r="M317" i="10"/>
  <c r="I314" i="10"/>
  <c r="R310" i="10"/>
  <c r="L309" i="10"/>
  <c r="F308" i="10"/>
  <c r="I304" i="10"/>
  <c r="R300" i="10"/>
  <c r="J170" i="24" s="1"/>
  <c r="R297" i="10"/>
  <c r="R282" i="10"/>
  <c r="I280" i="10"/>
  <c r="S279" i="10"/>
  <c r="M279" i="10"/>
  <c r="L263" i="10"/>
  <c r="R259" i="10"/>
  <c r="I258" i="10"/>
  <c r="M355" i="11"/>
  <c r="U165" i="25" s="1"/>
  <c r="S355" i="11"/>
  <c r="O351" i="11"/>
  <c r="F351" i="11"/>
  <c r="I351" i="11"/>
  <c r="U327" i="11"/>
  <c r="I327" i="11"/>
  <c r="O327" i="11"/>
  <c r="V287" i="11"/>
  <c r="D350" i="9"/>
  <c r="M308" i="9"/>
  <c r="S254" i="9"/>
  <c r="R363" i="9"/>
  <c r="AB362" i="9"/>
  <c r="V355" i="9"/>
  <c r="J364" i="10"/>
  <c r="S89" i="24" s="1"/>
  <c r="L359" i="10"/>
  <c r="V353" i="10"/>
  <c r="J352" i="10"/>
  <c r="O336" i="10"/>
  <c r="U334" i="10"/>
  <c r="U333" i="10"/>
  <c r="R325" i="10"/>
  <c r="J324" i="10"/>
  <c r="P322" i="10"/>
  <c r="J317" i="10"/>
  <c r="L316" i="10"/>
  <c r="G314" i="10"/>
  <c r="L310" i="10"/>
  <c r="I300" i="10"/>
  <c r="S298" i="10"/>
  <c r="P297" i="10"/>
  <c r="V286" i="10"/>
  <c r="O282" i="10"/>
  <c r="P271" i="10"/>
  <c r="V271" i="10"/>
  <c r="M265" i="10"/>
  <c r="I263" i="10"/>
  <c r="L259" i="10"/>
  <c r="J258" i="10"/>
  <c r="G258" i="10"/>
  <c r="V254" i="10"/>
  <c r="F359" i="11"/>
  <c r="R355" i="11"/>
  <c r="L355" i="11"/>
  <c r="R353" i="11"/>
  <c r="U353" i="11"/>
  <c r="I341" i="11"/>
  <c r="L341" i="11"/>
  <c r="S326" i="11"/>
  <c r="O325" i="11"/>
  <c r="F325" i="11"/>
  <c r="I325" i="11"/>
  <c r="U321" i="11"/>
  <c r="D316" i="11"/>
  <c r="P307" i="11"/>
  <c r="G302" i="11"/>
  <c r="P302" i="11"/>
  <c r="Y265" i="9"/>
  <c r="L369" i="10"/>
  <c r="F88" i="24" s="1"/>
  <c r="F359" i="10"/>
  <c r="R357" i="10"/>
  <c r="P347" i="10"/>
  <c r="F336" i="10"/>
  <c r="S333" i="10"/>
  <c r="G324" i="10"/>
  <c r="F322" i="10"/>
  <c r="D321" i="10"/>
  <c r="M318" i="10"/>
  <c r="D316" i="10"/>
  <c r="Q316" i="10" s="1"/>
  <c r="V305" i="10"/>
  <c r="AA168" i="24" s="1"/>
  <c r="S301" i="10"/>
  <c r="F300" i="10"/>
  <c r="R298" i="10"/>
  <c r="G297" i="10"/>
  <c r="S294" i="10"/>
  <c r="Y170" i="24" s="1"/>
  <c r="L286" i="10"/>
  <c r="F282" i="10"/>
  <c r="U278" i="10"/>
  <c r="P276" i="10"/>
  <c r="O267" i="10"/>
  <c r="L267" i="10"/>
  <c r="R267" i="10"/>
  <c r="S254" i="10"/>
  <c r="I253" i="10"/>
  <c r="R253" i="10"/>
  <c r="V367" i="11"/>
  <c r="S352" i="11"/>
  <c r="J352" i="11"/>
  <c r="V336" i="11"/>
  <c r="G336" i="11"/>
  <c r="J336" i="11"/>
  <c r="S332" i="11"/>
  <c r="P324" i="11"/>
  <c r="R310" i="11"/>
  <c r="U310" i="11"/>
  <c r="U289" i="11"/>
  <c r="P276" i="11"/>
  <c r="V276" i="11"/>
  <c r="L265" i="12"/>
  <c r="I265" i="12"/>
  <c r="S263" i="12"/>
  <c r="P263" i="12"/>
  <c r="J311" i="13"/>
  <c r="G311" i="13"/>
  <c r="P311" i="13"/>
  <c r="G306" i="13"/>
  <c r="V306" i="13"/>
  <c r="R304" i="13"/>
  <c r="J167" i="27" s="1"/>
  <c r="D297" i="13"/>
  <c r="O290" i="13"/>
  <c r="S287" i="13"/>
  <c r="I285" i="13"/>
  <c r="D163" i="27" s="1"/>
  <c r="U285" i="13"/>
  <c r="L163" i="27" s="1"/>
  <c r="R277" i="13"/>
  <c r="V255" i="13"/>
  <c r="G330" i="11"/>
  <c r="I307" i="11"/>
  <c r="I278" i="11"/>
  <c r="L276" i="11"/>
  <c r="I268" i="11"/>
  <c r="D267" i="11"/>
  <c r="T267" i="11" s="1"/>
  <c r="M258" i="11"/>
  <c r="O367" i="12"/>
  <c r="U365" i="12"/>
  <c r="L168" i="26" s="1"/>
  <c r="P362" i="12"/>
  <c r="S357" i="12"/>
  <c r="Y167" i="26" s="1"/>
  <c r="R352" i="12"/>
  <c r="M351" i="12"/>
  <c r="P349" i="12"/>
  <c r="V341" i="12"/>
  <c r="S337" i="12"/>
  <c r="D336" i="12"/>
  <c r="Q336" i="12" s="1"/>
  <c r="M321" i="12"/>
  <c r="S316" i="12"/>
  <c r="S314" i="12"/>
  <c r="P304" i="12"/>
  <c r="O303" i="12"/>
  <c r="V301" i="12"/>
  <c r="F300" i="12"/>
  <c r="M298" i="12"/>
  <c r="M297" i="12"/>
  <c r="J294" i="12"/>
  <c r="S170" i="26" s="1"/>
  <c r="O292" i="12"/>
  <c r="J291" i="12"/>
  <c r="D289" i="12"/>
  <c r="K289" i="12" s="1"/>
  <c r="P276" i="12"/>
  <c r="M268" i="12"/>
  <c r="G261" i="12"/>
  <c r="P309" i="13"/>
  <c r="J309" i="13"/>
  <c r="V303" i="13"/>
  <c r="AA87" i="27" s="1"/>
  <c r="S303" i="13"/>
  <c r="Y87" i="27" s="1"/>
  <c r="G303" i="13"/>
  <c r="Q87" i="27" s="1"/>
  <c r="F294" i="13"/>
  <c r="L294" i="13"/>
  <c r="I290" i="13"/>
  <c r="I279" i="13"/>
  <c r="L279" i="13"/>
  <c r="V269" i="13"/>
  <c r="G269" i="13"/>
  <c r="J269" i="13"/>
  <c r="P269" i="13"/>
  <c r="S269" i="13"/>
  <c r="I253" i="13"/>
  <c r="R253" i="13"/>
  <c r="U253" i="13"/>
  <c r="U339" i="11"/>
  <c r="R333" i="11"/>
  <c r="L326" i="11"/>
  <c r="U284" i="11"/>
  <c r="I276" i="11"/>
  <c r="V271" i="11"/>
  <c r="F268" i="11"/>
  <c r="V262" i="11"/>
  <c r="V254" i="11"/>
  <c r="L367" i="12"/>
  <c r="O362" i="12"/>
  <c r="H93" i="26" s="1"/>
  <c r="U356" i="12"/>
  <c r="O352" i="12"/>
  <c r="I351" i="12"/>
  <c r="V343" i="12"/>
  <c r="I340" i="12"/>
  <c r="O325" i="12"/>
  <c r="S309" i="12"/>
  <c r="J285" i="12"/>
  <c r="G285" i="12"/>
  <c r="V283" i="12"/>
  <c r="R282" i="12"/>
  <c r="L277" i="12"/>
  <c r="O276" i="12"/>
  <c r="F267" i="12"/>
  <c r="J319" i="13"/>
  <c r="S97" i="27" s="1"/>
  <c r="D319" i="13"/>
  <c r="P319" i="13"/>
  <c r="W97" i="27" s="1"/>
  <c r="O318" i="13"/>
  <c r="H97" i="27" s="1"/>
  <c r="L318" i="13"/>
  <c r="F97" i="27" s="1"/>
  <c r="R318" i="13"/>
  <c r="J97" i="27" s="1"/>
  <c r="F318" i="13"/>
  <c r="B97" i="27" s="1"/>
  <c r="I315" i="13"/>
  <c r="U315" i="13"/>
  <c r="I277" i="13"/>
  <c r="G245" i="13"/>
  <c r="S245" i="13"/>
  <c r="V245" i="13"/>
  <c r="D341" i="11"/>
  <c r="Q341" i="11" s="1"/>
  <c r="F336" i="11"/>
  <c r="R334" i="11"/>
  <c r="O322" i="11"/>
  <c r="P312" i="11"/>
  <c r="U307" i="11"/>
  <c r="I302" i="11"/>
  <c r="M286" i="11"/>
  <c r="U164" i="25" s="1"/>
  <c r="M284" i="11"/>
  <c r="S280" i="11"/>
  <c r="F276" i="11"/>
  <c r="J271" i="11"/>
  <c r="D268" i="11"/>
  <c r="H268" i="11" s="1"/>
  <c r="L264" i="11"/>
  <c r="R262" i="11"/>
  <c r="V255" i="11"/>
  <c r="S254" i="11"/>
  <c r="I362" i="12"/>
  <c r="D93" i="26" s="1"/>
  <c r="M359" i="12"/>
  <c r="P357" i="12"/>
  <c r="M352" i="12"/>
  <c r="U346" i="12"/>
  <c r="U343" i="12"/>
  <c r="S341" i="12"/>
  <c r="U333" i="12"/>
  <c r="G327" i="12"/>
  <c r="J318" i="12"/>
  <c r="P309" i="12"/>
  <c r="J308" i="12"/>
  <c r="S305" i="12"/>
  <c r="J304" i="12"/>
  <c r="F303" i="12"/>
  <c r="L292" i="12"/>
  <c r="S283" i="12"/>
  <c r="I277" i="12"/>
  <c r="V271" i="12"/>
  <c r="R265" i="12"/>
  <c r="V263" i="12"/>
  <c r="U261" i="12"/>
  <c r="L261" i="12"/>
  <c r="D261" i="12"/>
  <c r="J260" i="12"/>
  <c r="S260" i="12"/>
  <c r="O257" i="12"/>
  <c r="U254" i="12"/>
  <c r="M253" i="12"/>
  <c r="S253" i="12"/>
  <c r="S319" i="13"/>
  <c r="Y97" i="27" s="1"/>
  <c r="P300" i="13"/>
  <c r="V300" i="13"/>
  <c r="G300" i="13"/>
  <c r="J290" i="13"/>
  <c r="G290" i="13"/>
  <c r="V290" i="13"/>
  <c r="M290" i="13"/>
  <c r="V268" i="13"/>
  <c r="G243" i="13"/>
  <c r="V243" i="13"/>
  <c r="M243" i="13"/>
  <c r="U257" i="11"/>
  <c r="M341" i="12"/>
  <c r="O335" i="12"/>
  <c r="M283" i="12"/>
  <c r="L276" i="12"/>
  <c r="S271" i="12"/>
  <c r="O265" i="12"/>
  <c r="S254" i="12"/>
  <c r="R317" i="13"/>
  <c r="P314" i="13"/>
  <c r="F300" i="13"/>
  <c r="B89" i="27" s="1"/>
  <c r="R300" i="13"/>
  <c r="J89" i="27" s="1"/>
  <c r="U296" i="13"/>
  <c r="L90" i="27" s="1"/>
  <c r="O296" i="13"/>
  <c r="H90" i="27" s="1"/>
  <c r="L290" i="13"/>
  <c r="D290" i="13"/>
  <c r="H290" i="13" s="1"/>
  <c r="R290" i="13"/>
  <c r="G280" i="13"/>
  <c r="V280" i="13"/>
  <c r="P280" i="13"/>
  <c r="G255" i="13"/>
  <c r="E250" i="13"/>
  <c r="N250" i="13"/>
  <c r="D339" i="11"/>
  <c r="D310" i="11"/>
  <c r="H310" i="11" s="1"/>
  <c r="F290" i="11"/>
  <c r="G286" i="11"/>
  <c r="P280" i="11"/>
  <c r="L273" i="11"/>
  <c r="S257" i="11"/>
  <c r="S255" i="11"/>
  <c r="V368" i="12"/>
  <c r="J357" i="12"/>
  <c r="U348" i="12"/>
  <c r="M309" i="12"/>
  <c r="G293" i="12"/>
  <c r="P293" i="12"/>
  <c r="O287" i="12"/>
  <c r="U287" i="12"/>
  <c r="M284" i="12"/>
  <c r="U281" i="12"/>
  <c r="I276" i="12"/>
  <c r="M271" i="12"/>
  <c r="M263" i="12"/>
  <c r="R261" i="12"/>
  <c r="L326" i="13"/>
  <c r="I321" i="13"/>
  <c r="O321" i="13"/>
  <c r="U318" i="13"/>
  <c r="L97" i="27" s="1"/>
  <c r="V311" i="13"/>
  <c r="M298" i="13"/>
  <c r="P298" i="13"/>
  <c r="D291" i="13"/>
  <c r="R291" i="13"/>
  <c r="J287" i="13"/>
  <c r="P287" i="13"/>
  <c r="V287" i="13"/>
  <c r="S278" i="13"/>
  <c r="G278" i="13"/>
  <c r="J278" i="13"/>
  <c r="U277" i="13"/>
  <c r="F277" i="13"/>
  <c r="S268" i="13"/>
  <c r="G268" i="13"/>
  <c r="J268" i="13"/>
  <c r="P268" i="13"/>
  <c r="G248" i="13"/>
  <c r="S248" i="13"/>
  <c r="V268" i="11"/>
  <c r="M255" i="11"/>
  <c r="I348" i="12"/>
  <c r="J313" i="12"/>
  <c r="J309" i="12"/>
  <c r="G306" i="12"/>
  <c r="O302" i="12"/>
  <c r="S286" i="12"/>
  <c r="F276" i="12"/>
  <c r="J271" i="12"/>
  <c r="F265" i="12"/>
  <c r="J263" i="12"/>
  <c r="V314" i="13"/>
  <c r="S314" i="13"/>
  <c r="S311" i="13"/>
  <c r="Y169" i="27" s="1"/>
  <c r="F288" i="13"/>
  <c r="O288" i="13"/>
  <c r="L284" i="13"/>
  <c r="I284" i="13"/>
  <c r="S243" i="13"/>
  <c r="G357" i="12"/>
  <c r="U351" i="12"/>
  <c r="G341" i="12"/>
  <c r="F319" i="12"/>
  <c r="G309" i="12"/>
  <c r="D305" i="12"/>
  <c r="H305" i="12" s="1"/>
  <c r="S294" i="12"/>
  <c r="Y170" i="26" s="1"/>
  <c r="V289" i="12"/>
  <c r="G289" i="12"/>
  <c r="Q171" i="26" s="1"/>
  <c r="L288" i="12"/>
  <c r="D286" i="12"/>
  <c r="G284" i="12"/>
  <c r="D283" i="12"/>
  <c r="N283" i="12" s="1"/>
  <c r="L281" i="12"/>
  <c r="M278" i="12"/>
  <c r="G276" i="12"/>
  <c r="V276" i="12"/>
  <c r="G271" i="12"/>
  <c r="D265" i="12"/>
  <c r="G263" i="12"/>
  <c r="I257" i="12"/>
  <c r="U257" i="12"/>
  <c r="O254" i="12"/>
  <c r="R254" i="12"/>
  <c r="M311" i="13"/>
  <c r="G301" i="13"/>
  <c r="P301" i="13"/>
  <c r="U299" i="13"/>
  <c r="L299" i="13"/>
  <c r="R299" i="13"/>
  <c r="P292" i="13"/>
  <c r="G292" i="13"/>
  <c r="J292" i="13"/>
  <c r="P286" i="13"/>
  <c r="G286" i="13"/>
  <c r="R275" i="13"/>
  <c r="F275" i="13"/>
  <c r="D256" i="13"/>
  <c r="O306" i="13"/>
  <c r="D278" i="13"/>
  <c r="Q278" i="13" s="1"/>
  <c r="D276" i="13"/>
  <c r="O263" i="13"/>
  <c r="F260" i="13"/>
  <c r="G259" i="13"/>
  <c r="Q169" i="27" s="1"/>
  <c r="G249" i="13"/>
  <c r="S247" i="13"/>
  <c r="D245" i="13"/>
  <c r="E245" i="13" s="1"/>
  <c r="D242" i="13"/>
  <c r="F241" i="13"/>
  <c r="M240" i="13"/>
  <c r="U160" i="27" s="1"/>
  <c r="U239" i="13"/>
  <c r="V238" i="13"/>
  <c r="V235" i="13"/>
  <c r="D232" i="13"/>
  <c r="Q232" i="13" s="1"/>
  <c r="U230" i="13"/>
  <c r="M227" i="13"/>
  <c r="R226" i="13"/>
  <c r="P225" i="13"/>
  <c r="M224" i="13"/>
  <c r="F222" i="13"/>
  <c r="R220" i="13"/>
  <c r="D217" i="13"/>
  <c r="R214" i="13"/>
  <c r="O213" i="13"/>
  <c r="J247" i="13"/>
  <c r="L240" i="13"/>
  <c r="S239" i="13"/>
  <c r="Y159" i="27" s="1"/>
  <c r="U235" i="13"/>
  <c r="P232" i="13"/>
  <c r="J227" i="13"/>
  <c r="L226" i="13"/>
  <c r="O225" i="13"/>
  <c r="O214" i="13"/>
  <c r="K240" i="13"/>
  <c r="T160" i="27" s="1"/>
  <c r="S238" i="13"/>
  <c r="O235" i="13"/>
  <c r="M232" i="13"/>
  <c r="S231" i="13"/>
  <c r="F226" i="13"/>
  <c r="K225" i="13"/>
  <c r="D216" i="13"/>
  <c r="I214" i="13"/>
  <c r="R276" i="13"/>
  <c r="O273" i="13"/>
  <c r="H86" i="27" s="1"/>
  <c r="D265" i="13"/>
  <c r="U260" i="13"/>
  <c r="U259" i="13"/>
  <c r="L162" i="27" s="1"/>
  <c r="F256" i="13"/>
  <c r="S253" i="13"/>
  <c r="Y85" i="27" s="1"/>
  <c r="U251" i="13"/>
  <c r="S249" i="13"/>
  <c r="S241" i="13"/>
  <c r="V240" i="13"/>
  <c r="AA160" i="27" s="1"/>
  <c r="I240" i="13"/>
  <c r="P238" i="13"/>
  <c r="P231" i="13"/>
  <c r="V227" i="13"/>
  <c r="G227" i="13"/>
  <c r="I225" i="13"/>
  <c r="S221" i="13"/>
  <c r="S215" i="13"/>
  <c r="F210" i="13"/>
  <c r="D270" i="12"/>
  <c r="O324" i="13"/>
  <c r="R319" i="13"/>
  <c r="F319" i="13"/>
  <c r="M316" i="13"/>
  <c r="S308" i="13"/>
  <c r="R303" i="13"/>
  <c r="R289" i="13"/>
  <c r="M288" i="13"/>
  <c r="U90" i="27" s="1"/>
  <c r="M277" i="13"/>
  <c r="M276" i="13"/>
  <c r="U86" i="27" s="1"/>
  <c r="P275" i="13"/>
  <c r="R274" i="13"/>
  <c r="S272" i="13"/>
  <c r="L266" i="13"/>
  <c r="O260" i="13"/>
  <c r="R259" i="13"/>
  <c r="J162" i="27" s="1"/>
  <c r="P254" i="13"/>
  <c r="U243" i="13"/>
  <c r="D243" i="13"/>
  <c r="L242" i="13"/>
  <c r="R241" i="13"/>
  <c r="U240" i="13"/>
  <c r="G240" i="13"/>
  <c r="Q160" i="27" s="1"/>
  <c r="M238" i="13"/>
  <c r="M231" i="13"/>
  <c r="M229" i="13"/>
  <c r="S227" i="13"/>
  <c r="F227" i="13"/>
  <c r="B160" i="27" s="1"/>
  <c r="O222" i="13"/>
  <c r="U219" i="13"/>
  <c r="S217" i="13"/>
  <c r="J215" i="13"/>
  <c r="S212" i="13"/>
  <c r="P217" i="13"/>
  <c r="O303" i="13"/>
  <c r="D299" i="13"/>
  <c r="I276" i="13"/>
  <c r="J260" i="13"/>
  <c r="L259" i="13"/>
  <c r="F162" i="27" s="1"/>
  <c r="R240" i="13"/>
  <c r="V224" i="13"/>
  <c r="G217" i="13"/>
  <c r="D215" i="13"/>
  <c r="R225" i="13"/>
  <c r="Y363" i="5"/>
  <c r="AI93" i="21" s="1"/>
  <c r="AE363" i="5"/>
  <c r="AM93" i="21" s="1"/>
  <c r="M348" i="9"/>
  <c r="Y348" i="9"/>
  <c r="M363" i="5"/>
  <c r="AA93" i="21" s="1"/>
  <c r="V361" i="5"/>
  <c r="AB358" i="5"/>
  <c r="M355" i="5"/>
  <c r="V355" i="5"/>
  <c r="G351" i="5"/>
  <c r="I349" i="5"/>
  <c r="Y337" i="5"/>
  <c r="P335" i="5"/>
  <c r="F334" i="5"/>
  <c r="X334" i="5"/>
  <c r="M333" i="5"/>
  <c r="P333" i="5"/>
  <c r="Y333" i="5"/>
  <c r="Y331" i="5"/>
  <c r="G331" i="5"/>
  <c r="L326" i="5"/>
  <c r="O323" i="5"/>
  <c r="O309" i="5"/>
  <c r="U309" i="5"/>
  <c r="F309" i="5"/>
  <c r="AD309" i="5"/>
  <c r="M308" i="5"/>
  <c r="AE308" i="5"/>
  <c r="P308" i="5"/>
  <c r="I299" i="5"/>
  <c r="D169" i="21" s="1"/>
  <c r="D299" i="5"/>
  <c r="L299" i="5"/>
  <c r="J296" i="5"/>
  <c r="S296" i="5"/>
  <c r="D289" i="5"/>
  <c r="K289" i="5" s="1"/>
  <c r="J287" i="5"/>
  <c r="Y276" i="5"/>
  <c r="AB274" i="5"/>
  <c r="D274" i="5"/>
  <c r="AB268" i="5"/>
  <c r="J268" i="5"/>
  <c r="X260" i="5"/>
  <c r="F260" i="5"/>
  <c r="AE256" i="5"/>
  <c r="V255" i="5"/>
  <c r="S255" i="5"/>
  <c r="S348" i="9"/>
  <c r="D368" i="5"/>
  <c r="Q368" i="5" s="1"/>
  <c r="F367" i="5"/>
  <c r="R367" i="5"/>
  <c r="D358" i="5"/>
  <c r="W358" i="5" s="1"/>
  <c r="X339" i="5"/>
  <c r="O339" i="5"/>
  <c r="I308" i="5"/>
  <c r="D91" i="21" s="1"/>
  <c r="F308" i="5"/>
  <c r="AA303" i="5"/>
  <c r="U303" i="5"/>
  <c r="V298" i="5"/>
  <c r="AB295" i="5"/>
  <c r="S295" i="5"/>
  <c r="AE169" i="21" s="1"/>
  <c r="AA293" i="5"/>
  <c r="L293" i="5"/>
  <c r="AD293" i="5"/>
  <c r="R293" i="5"/>
  <c r="J281" i="5"/>
  <c r="S281" i="5"/>
  <c r="AE276" i="5"/>
  <c r="G276" i="5"/>
  <c r="AB276" i="5"/>
  <c r="P276" i="5"/>
  <c r="Y272" i="5"/>
  <c r="P272" i="5"/>
  <c r="AE272" i="5"/>
  <c r="J264" i="5"/>
  <c r="S264" i="5"/>
  <c r="S258" i="5"/>
  <c r="M258" i="5"/>
  <c r="J348" i="9"/>
  <c r="J350" i="5"/>
  <c r="Y350" i="5"/>
  <c r="M321" i="5"/>
  <c r="P321" i="5"/>
  <c r="AB287" i="5"/>
  <c r="P287" i="5"/>
  <c r="Y287" i="5"/>
  <c r="AA281" i="5"/>
  <c r="I281" i="5"/>
  <c r="O295" i="5"/>
  <c r="I295" i="5"/>
  <c r="AA368" i="5"/>
  <c r="L368" i="5"/>
  <c r="Y340" i="9"/>
  <c r="J340" i="9"/>
  <c r="P340" i="9"/>
  <c r="S340" i="9"/>
  <c r="V368" i="5"/>
  <c r="V360" i="5"/>
  <c r="S358" i="5"/>
  <c r="V356" i="5"/>
  <c r="Y356" i="5"/>
  <c r="AA349" i="5"/>
  <c r="R344" i="5"/>
  <c r="X343" i="5"/>
  <c r="F336" i="5"/>
  <c r="P328" i="5"/>
  <c r="Y328" i="5"/>
  <c r="M325" i="5"/>
  <c r="J325" i="5"/>
  <c r="P309" i="5"/>
  <c r="V308" i="5"/>
  <c r="X295" i="5"/>
  <c r="S265" i="5"/>
  <c r="R257" i="5"/>
  <c r="S256" i="5"/>
  <c r="AB255" i="5"/>
  <c r="P344" i="9"/>
  <c r="M344" i="9"/>
  <c r="S344" i="9"/>
  <c r="V344" i="9"/>
  <c r="Y344" i="9"/>
  <c r="L272" i="5"/>
  <c r="I272" i="5"/>
  <c r="G268" i="5"/>
  <c r="V268" i="5"/>
  <c r="X264" i="5"/>
  <c r="I264" i="5"/>
  <c r="O370" i="5"/>
  <c r="R370" i="5"/>
  <c r="AE367" i="5"/>
  <c r="R365" i="5"/>
  <c r="AD362" i="5"/>
  <c r="R93" i="21" s="1"/>
  <c r="AA350" i="5"/>
  <c r="J348" i="5"/>
  <c r="AE348" i="5"/>
  <c r="Y334" i="5"/>
  <c r="AA323" i="5"/>
  <c r="AB320" i="5"/>
  <c r="S314" i="5"/>
  <c r="AB314" i="5"/>
  <c r="R303" i="5"/>
  <c r="M299" i="5"/>
  <c r="AA91" i="21" s="1"/>
  <c r="P296" i="5"/>
  <c r="AE294" i="5"/>
  <c r="V294" i="5"/>
  <c r="I284" i="5"/>
  <c r="AB278" i="5"/>
  <c r="S278" i="5"/>
  <c r="M276" i="5"/>
  <c r="M274" i="5"/>
  <c r="R272" i="5"/>
  <c r="V264" i="5"/>
  <c r="F340" i="9"/>
  <c r="X340" i="9"/>
  <c r="I340" i="9"/>
  <c r="U340" i="9"/>
  <c r="AD369" i="5"/>
  <c r="U368" i="5"/>
  <c r="AB367" i="5"/>
  <c r="I365" i="5"/>
  <c r="L362" i="5"/>
  <c r="F93" i="21" s="1"/>
  <c r="P360" i="5"/>
  <c r="X350" i="5"/>
  <c r="R349" i="5"/>
  <c r="Y348" i="5"/>
  <c r="X346" i="5"/>
  <c r="O343" i="5"/>
  <c r="U341" i="5"/>
  <c r="R341" i="5"/>
  <c r="AD341" i="5"/>
  <c r="V338" i="5"/>
  <c r="M338" i="5"/>
  <c r="S334" i="5"/>
  <c r="AD331" i="5"/>
  <c r="Y325" i="5"/>
  <c r="U325" i="5"/>
  <c r="D325" i="5"/>
  <c r="N325" i="5" s="1"/>
  <c r="X325" i="5"/>
  <c r="AD325" i="5"/>
  <c r="AB317" i="5"/>
  <c r="P317" i="5"/>
  <c r="Y317" i="5"/>
  <c r="G316" i="5"/>
  <c r="S316" i="5"/>
  <c r="O308" i="5"/>
  <c r="O303" i="5"/>
  <c r="G302" i="5"/>
  <c r="V302" i="5"/>
  <c r="M300" i="5"/>
  <c r="Y300" i="5"/>
  <c r="U297" i="5"/>
  <c r="I297" i="5"/>
  <c r="U295" i="5"/>
  <c r="I293" i="5"/>
  <c r="AD287" i="5"/>
  <c r="D284" i="5"/>
  <c r="H284" i="5" s="1"/>
  <c r="Y281" i="5"/>
  <c r="J276" i="5"/>
  <c r="M272" i="5"/>
  <c r="P268" i="5"/>
  <c r="R264" i="5"/>
  <c r="AA261" i="5"/>
  <c r="O260" i="5"/>
  <c r="O257" i="5"/>
  <c r="U255" i="5"/>
  <c r="AD351" i="9"/>
  <c r="F350" i="9"/>
  <c r="AD350" i="9"/>
  <c r="L350" i="9"/>
  <c r="R350" i="9"/>
  <c r="X351" i="5"/>
  <c r="R351" i="5"/>
  <c r="D323" i="5"/>
  <c r="Q323" i="5" s="1"/>
  <c r="F323" i="5"/>
  <c r="U323" i="5"/>
  <c r="O358" i="5"/>
  <c r="F358" i="5"/>
  <c r="X358" i="5"/>
  <c r="Z343" i="5"/>
  <c r="I330" i="5"/>
  <c r="AA330" i="5"/>
  <c r="R309" i="5"/>
  <c r="X308" i="5"/>
  <c r="X303" i="5"/>
  <c r="AA295" i="5"/>
  <c r="O293" i="5"/>
  <c r="S279" i="5"/>
  <c r="V279" i="5"/>
  <c r="AG87" i="21" s="1"/>
  <c r="G279" i="5"/>
  <c r="AE279" i="5"/>
  <c r="S276" i="5"/>
  <c r="P274" i="5"/>
  <c r="S272" i="5"/>
  <c r="S268" i="5"/>
  <c r="Y264" i="5"/>
  <c r="U260" i="5"/>
  <c r="AD370" i="5"/>
  <c r="R368" i="5"/>
  <c r="V367" i="5"/>
  <c r="V363" i="5"/>
  <c r="AG93" i="21" s="1"/>
  <c r="J360" i="5"/>
  <c r="I359" i="5"/>
  <c r="O359" i="5"/>
  <c r="L358" i="5"/>
  <c r="AE355" i="5"/>
  <c r="O349" i="5"/>
  <c r="V348" i="5"/>
  <c r="AA347" i="5"/>
  <c r="M343" i="5"/>
  <c r="AA341" i="5"/>
  <c r="R339" i="5"/>
  <c r="P334" i="5"/>
  <c r="J333" i="5"/>
  <c r="U332" i="5"/>
  <c r="U331" i="5"/>
  <c r="V325" i="5"/>
  <c r="V323" i="5"/>
  <c r="AA321" i="5"/>
  <c r="D320" i="5"/>
  <c r="U318" i="5"/>
  <c r="F311" i="5"/>
  <c r="U311" i="5"/>
  <c r="I309" i="5"/>
  <c r="G308" i="5"/>
  <c r="U306" i="5"/>
  <c r="L303" i="5"/>
  <c r="F299" i="5"/>
  <c r="R297" i="5"/>
  <c r="AE296" i="5"/>
  <c r="R295" i="5"/>
  <c r="F293" i="5"/>
  <c r="V287" i="5"/>
  <c r="J285" i="5"/>
  <c r="AE284" i="5"/>
  <c r="Y284" i="5"/>
  <c r="X281" i="5"/>
  <c r="Y279" i="5"/>
  <c r="Y278" i="5"/>
  <c r="R277" i="5"/>
  <c r="AA277" i="5"/>
  <c r="U273" i="5"/>
  <c r="I273" i="5"/>
  <c r="O273" i="5"/>
  <c r="J272" i="5"/>
  <c r="M264" i="5"/>
  <c r="L263" i="5"/>
  <c r="F263" i="5"/>
  <c r="AD263" i="5"/>
  <c r="O261" i="5"/>
  <c r="L260" i="5"/>
  <c r="R255" i="5"/>
  <c r="AA253" i="5"/>
  <c r="V349" i="9"/>
  <c r="AE349" i="9"/>
  <c r="X337" i="9"/>
  <c r="AA337" i="9"/>
  <c r="Q318" i="9"/>
  <c r="Z318" i="9"/>
  <c r="AB368" i="5"/>
  <c r="S333" i="5"/>
  <c r="M368" i="5"/>
  <c r="U363" i="5"/>
  <c r="G360" i="5"/>
  <c r="AD358" i="5"/>
  <c r="J355" i="5"/>
  <c r="Y165" i="21" s="1"/>
  <c r="L351" i="5"/>
  <c r="S350" i="5"/>
  <c r="L349" i="5"/>
  <c r="L343" i="5"/>
  <c r="L339" i="5"/>
  <c r="AE337" i="5"/>
  <c r="I336" i="5"/>
  <c r="L336" i="5"/>
  <c r="R336" i="5"/>
  <c r="G333" i="5"/>
  <c r="P331" i="5"/>
  <c r="R323" i="5"/>
  <c r="X321" i="5"/>
  <c r="M320" i="5"/>
  <c r="G320" i="5"/>
  <c r="AE320" i="5"/>
  <c r="D318" i="5"/>
  <c r="E318" i="5" s="1"/>
  <c r="AB315" i="5"/>
  <c r="D308" i="5"/>
  <c r="I303" i="5"/>
  <c r="AD299" i="5"/>
  <c r="R169" i="21" s="1"/>
  <c r="D296" i="5"/>
  <c r="W296" i="5" s="1"/>
  <c r="P295" i="5"/>
  <c r="AC169" i="21" s="1"/>
  <c r="X293" i="5"/>
  <c r="D293" i="5"/>
  <c r="W293" i="5" s="1"/>
  <c r="R281" i="5"/>
  <c r="P279" i="5"/>
  <c r="AD272" i="5"/>
  <c r="G272" i="5"/>
  <c r="Y265" i="5"/>
  <c r="J265" i="5"/>
  <c r="G264" i="5"/>
  <c r="I261" i="5"/>
  <c r="Y258" i="5"/>
  <c r="O255" i="5"/>
  <c r="R351" i="9"/>
  <c r="X351" i="9"/>
  <c r="I347" i="9"/>
  <c r="O347" i="9"/>
  <c r="O338" i="9"/>
  <c r="Y332" i="9"/>
  <c r="AA326" i="9"/>
  <c r="AD324" i="9"/>
  <c r="R305" i="9"/>
  <c r="L338" i="9"/>
  <c r="AA330" i="9"/>
  <c r="S329" i="9"/>
  <c r="U326" i="9"/>
  <c r="Y320" i="9"/>
  <c r="L313" i="9"/>
  <c r="O305" i="9"/>
  <c r="V292" i="9"/>
  <c r="G285" i="9"/>
  <c r="Y285" i="9"/>
  <c r="AB285" i="9"/>
  <c r="P285" i="9"/>
  <c r="D285" i="9"/>
  <c r="T285" i="9" s="1"/>
  <c r="S285" i="9"/>
  <c r="J267" i="9"/>
  <c r="M267" i="9"/>
  <c r="V267" i="9"/>
  <c r="AE267" i="9"/>
  <c r="Y339" i="9"/>
  <c r="D338" i="9"/>
  <c r="J332" i="9"/>
  <c r="O330" i="9"/>
  <c r="S328" i="9"/>
  <c r="L326" i="9"/>
  <c r="AD314" i="9"/>
  <c r="AA309" i="9"/>
  <c r="AE308" i="9"/>
  <c r="AE307" i="9"/>
  <c r="L305" i="9"/>
  <c r="F304" i="9"/>
  <c r="M302" i="9"/>
  <c r="V299" i="9"/>
  <c r="AB296" i="9"/>
  <c r="S292" i="9"/>
  <c r="AE291" i="9"/>
  <c r="AE290" i="9"/>
  <c r="AA287" i="9"/>
  <c r="N310" i="11"/>
  <c r="I326" i="9"/>
  <c r="U314" i="9"/>
  <c r="I313" i="9"/>
  <c r="U309" i="9"/>
  <c r="Y308" i="9"/>
  <c r="AA307" i="9"/>
  <c r="AA300" i="9"/>
  <c r="P174" i="22" s="1"/>
  <c r="S299" i="9"/>
  <c r="Y296" i="9"/>
  <c r="P292" i="9"/>
  <c r="Y291" i="9"/>
  <c r="O289" i="9"/>
  <c r="F289" i="9"/>
  <c r="X289" i="9"/>
  <c r="AA289" i="9"/>
  <c r="X286" i="9"/>
  <c r="AA281" i="9"/>
  <c r="F281" i="9"/>
  <c r="L281" i="9"/>
  <c r="O281" i="9"/>
  <c r="R281" i="9"/>
  <c r="D333" i="5"/>
  <c r="W333" i="5" s="1"/>
  <c r="F314" i="5"/>
  <c r="X296" i="5"/>
  <c r="F296" i="5"/>
  <c r="M289" i="5"/>
  <c r="L267" i="5"/>
  <c r="Y254" i="5"/>
  <c r="AD335" i="9"/>
  <c r="I335" i="9"/>
  <c r="L331" i="9"/>
  <c r="L325" i="9"/>
  <c r="I318" i="9"/>
  <c r="Y315" i="9"/>
  <c r="I315" i="9"/>
  <c r="L314" i="9"/>
  <c r="G313" i="9"/>
  <c r="R309" i="9"/>
  <c r="V308" i="9"/>
  <c r="I300" i="9"/>
  <c r="V296" i="9"/>
  <c r="AA294" i="9"/>
  <c r="AE292" i="9"/>
  <c r="V291" i="9"/>
  <c r="U287" i="9"/>
  <c r="AE275" i="9"/>
  <c r="I274" i="9"/>
  <c r="AA274" i="9"/>
  <c r="X305" i="9"/>
  <c r="AB292" i="9"/>
  <c r="G292" i="9"/>
  <c r="J291" i="9"/>
  <c r="V290" i="9"/>
  <c r="AB290" i="9"/>
  <c r="X280" i="9"/>
  <c r="AA280" i="9"/>
  <c r="F280" i="9"/>
  <c r="I280" i="9"/>
  <c r="O280" i="9"/>
  <c r="H91" i="22" s="1"/>
  <c r="R280" i="9"/>
  <c r="J266" i="9"/>
  <c r="M266" i="9"/>
  <c r="S266" i="9"/>
  <c r="D307" i="5"/>
  <c r="Q307" i="5" s="1"/>
  <c r="AE339" i="9"/>
  <c r="D331" i="9"/>
  <c r="E331" i="9" s="1"/>
  <c r="G329" i="9"/>
  <c r="S318" i="9"/>
  <c r="G310" i="9"/>
  <c r="G308" i="9"/>
  <c r="U305" i="9"/>
  <c r="AE299" i="9"/>
  <c r="Y292" i="9"/>
  <c r="D292" i="9"/>
  <c r="K292" i="9" s="1"/>
  <c r="U290" i="9"/>
  <c r="AA290" i="9"/>
  <c r="L284" i="9"/>
  <c r="O284" i="9"/>
  <c r="P363" i="10"/>
  <c r="W93" i="24" s="1"/>
  <c r="P343" i="10"/>
  <c r="M342" i="10"/>
  <c r="F329" i="10"/>
  <c r="M321" i="10"/>
  <c r="I268" i="10"/>
  <c r="J267" i="10"/>
  <c r="I261" i="10"/>
  <c r="R369" i="11"/>
  <c r="S360" i="11"/>
  <c r="F348" i="11"/>
  <c r="M340" i="11"/>
  <c r="R332" i="11"/>
  <c r="V276" i="9"/>
  <c r="I276" i="9"/>
  <c r="AE273" i="9"/>
  <c r="O272" i="9"/>
  <c r="I270" i="9"/>
  <c r="G269" i="9"/>
  <c r="G268" i="9"/>
  <c r="D267" i="9"/>
  <c r="Y264" i="9"/>
  <c r="J264" i="9"/>
  <c r="M263" i="9"/>
  <c r="P262" i="9"/>
  <c r="AD260" i="9"/>
  <c r="R260" i="9"/>
  <c r="D260" i="9"/>
  <c r="R259" i="9"/>
  <c r="I256" i="9"/>
  <c r="O255" i="9"/>
  <c r="D370" i="9"/>
  <c r="AA368" i="9"/>
  <c r="P95" i="22" s="1"/>
  <c r="P367" i="9"/>
  <c r="U363" i="9"/>
  <c r="L355" i="9"/>
  <c r="S354" i="9"/>
  <c r="G368" i="10"/>
  <c r="R367" i="10"/>
  <c r="J90" i="24" s="1"/>
  <c r="I364" i="10"/>
  <c r="J363" i="10"/>
  <c r="S93" i="24" s="1"/>
  <c r="L362" i="10"/>
  <c r="F93" i="24" s="1"/>
  <c r="V360" i="10"/>
  <c r="V357" i="10"/>
  <c r="U356" i="10"/>
  <c r="D356" i="10"/>
  <c r="F354" i="10"/>
  <c r="J350" i="10"/>
  <c r="D349" i="10"/>
  <c r="R344" i="10"/>
  <c r="J343" i="10"/>
  <c r="J342" i="10"/>
  <c r="L341" i="10"/>
  <c r="S336" i="10"/>
  <c r="P333" i="10"/>
  <c r="D329" i="10"/>
  <c r="P325" i="10"/>
  <c r="V319" i="10"/>
  <c r="I316" i="10"/>
  <c r="O309" i="10"/>
  <c r="U308" i="10"/>
  <c r="S306" i="10"/>
  <c r="S302" i="10"/>
  <c r="U292" i="10"/>
  <c r="O290" i="10"/>
  <c r="I286" i="10"/>
  <c r="D285" i="10"/>
  <c r="E285" i="10" s="1"/>
  <c r="S283" i="10"/>
  <c r="O276" i="10"/>
  <c r="F268" i="10"/>
  <c r="I267" i="10"/>
  <c r="G266" i="10"/>
  <c r="J263" i="10"/>
  <c r="L262" i="10"/>
  <c r="G261" i="10"/>
  <c r="D255" i="10"/>
  <c r="S253" i="10"/>
  <c r="O369" i="11"/>
  <c r="H88" i="25" s="1"/>
  <c r="P360" i="11"/>
  <c r="G359" i="11"/>
  <c r="D358" i="11"/>
  <c r="M351" i="11"/>
  <c r="L349" i="11"/>
  <c r="P333" i="11"/>
  <c r="L328" i="11"/>
  <c r="R328" i="11"/>
  <c r="U328" i="11"/>
  <c r="O279" i="9"/>
  <c r="U276" i="9"/>
  <c r="F276" i="9"/>
  <c r="O273" i="9"/>
  <c r="L272" i="9"/>
  <c r="X261" i="9"/>
  <c r="O260" i="9"/>
  <c r="M255" i="9"/>
  <c r="AD370" i="9"/>
  <c r="R174" i="22" s="1"/>
  <c r="X368" i="9"/>
  <c r="Y367" i="9"/>
  <c r="AA366" i="9"/>
  <c r="F363" i="9"/>
  <c r="AE359" i="9"/>
  <c r="AM168" i="22" s="1"/>
  <c r="G359" i="9"/>
  <c r="F370" i="10"/>
  <c r="V368" i="10"/>
  <c r="O367" i="10"/>
  <c r="H90" i="24" s="1"/>
  <c r="G363" i="10"/>
  <c r="Q93" i="24" s="1"/>
  <c r="D362" i="10"/>
  <c r="M360" i="10"/>
  <c r="S357" i="10"/>
  <c r="R356" i="10"/>
  <c r="G350" i="10"/>
  <c r="P336" i="10"/>
  <c r="P319" i="10"/>
  <c r="F316" i="10"/>
  <c r="R314" i="10"/>
  <c r="J288" i="10"/>
  <c r="G276" i="10"/>
  <c r="U268" i="10"/>
  <c r="D267" i="10"/>
  <c r="S258" i="10"/>
  <c r="V361" i="11"/>
  <c r="D340" i="11"/>
  <c r="K340" i="11" s="1"/>
  <c r="P335" i="11"/>
  <c r="M333" i="11"/>
  <c r="I324" i="11"/>
  <c r="D276" i="9"/>
  <c r="T276" i="9" s="1"/>
  <c r="J262" i="9"/>
  <c r="L255" i="9"/>
  <c r="O368" i="9"/>
  <c r="M367" i="9"/>
  <c r="AA172" i="22" s="1"/>
  <c r="I348" i="11"/>
  <c r="L348" i="11"/>
  <c r="X283" i="9"/>
  <c r="R276" i="9"/>
  <c r="AB268" i="9"/>
  <c r="D264" i="9"/>
  <c r="Y262" i="9"/>
  <c r="X260" i="9"/>
  <c r="AE255" i="9"/>
  <c r="Y253" i="9"/>
  <c r="AA369" i="9"/>
  <c r="P92" i="22" s="1"/>
  <c r="J367" i="9"/>
  <c r="AC363" i="9"/>
  <c r="Y359" i="9"/>
  <c r="D359" i="9"/>
  <c r="M357" i="9"/>
  <c r="AD355" i="9"/>
  <c r="G354" i="9"/>
  <c r="P368" i="10"/>
  <c r="D367" i="10"/>
  <c r="R364" i="10"/>
  <c r="L357" i="10"/>
  <c r="M356" i="10"/>
  <c r="P355" i="10"/>
  <c r="R346" i="10"/>
  <c r="J87" i="24" s="1"/>
  <c r="I345" i="10"/>
  <c r="M336" i="10"/>
  <c r="R329" i="10"/>
  <c r="I328" i="10"/>
  <c r="G325" i="10"/>
  <c r="R322" i="10"/>
  <c r="G319" i="10"/>
  <c r="S317" i="10"/>
  <c r="O314" i="10"/>
  <c r="L313" i="10"/>
  <c r="S311" i="10"/>
  <c r="D310" i="10"/>
  <c r="O308" i="10"/>
  <c r="R307" i="10"/>
  <c r="L305" i="10"/>
  <c r="J302" i="10"/>
  <c r="R301" i="10"/>
  <c r="F298" i="10"/>
  <c r="V294" i="10"/>
  <c r="AA170" i="24" s="1"/>
  <c r="U293" i="10"/>
  <c r="D292" i="10"/>
  <c r="Q292" i="10" s="1"/>
  <c r="U284" i="10"/>
  <c r="R268" i="10"/>
  <c r="O265" i="10"/>
  <c r="J257" i="10"/>
  <c r="R364" i="11"/>
  <c r="P361" i="11"/>
  <c r="D360" i="11"/>
  <c r="U348" i="11"/>
  <c r="V347" i="11"/>
  <c r="J335" i="11"/>
  <c r="E316" i="11"/>
  <c r="Q316" i="11"/>
  <c r="V311" i="11"/>
  <c r="J311" i="11"/>
  <c r="M311" i="11"/>
  <c r="P311" i="11"/>
  <c r="S311" i="11"/>
  <c r="D281" i="9"/>
  <c r="D280" i="9"/>
  <c r="Q280" i="9" s="1"/>
  <c r="Y268" i="9"/>
  <c r="D262" i="9"/>
  <c r="K262" i="9" s="1"/>
  <c r="L260" i="9"/>
  <c r="AA255" i="9"/>
  <c r="S253" i="9"/>
  <c r="U370" i="9"/>
  <c r="V367" i="9"/>
  <c r="G367" i="9"/>
  <c r="U362" i="10"/>
  <c r="L93" i="24" s="1"/>
  <c r="L356" i="10"/>
  <c r="U349" i="10"/>
  <c r="O346" i="10"/>
  <c r="H87" i="24" s="1"/>
  <c r="M338" i="10"/>
  <c r="M337" i="10"/>
  <c r="J336" i="10"/>
  <c r="S321" i="10"/>
  <c r="P311" i="10"/>
  <c r="L308" i="10"/>
  <c r="L307" i="10"/>
  <c r="D305" i="10"/>
  <c r="E305" i="10" s="1"/>
  <c r="D303" i="10"/>
  <c r="O301" i="10"/>
  <c r="O293" i="10"/>
  <c r="R284" i="10"/>
  <c r="G361" i="11"/>
  <c r="Q170" i="25" s="1"/>
  <c r="S359" i="11"/>
  <c r="V356" i="11"/>
  <c r="M356" i="11"/>
  <c r="M352" i="11"/>
  <c r="P352" i="11"/>
  <c r="F261" i="9"/>
  <c r="X258" i="9"/>
  <c r="F255" i="9"/>
  <c r="P253" i="9"/>
  <c r="Y360" i="9"/>
  <c r="V363" i="10"/>
  <c r="AA93" i="24" s="1"/>
  <c r="R362" i="10"/>
  <c r="J93" i="24" s="1"/>
  <c r="J355" i="10"/>
  <c r="P350" i="10"/>
  <c r="L329" i="10"/>
  <c r="V325" i="10"/>
  <c r="R323" i="10"/>
  <c r="O322" i="10"/>
  <c r="P320" i="10"/>
  <c r="L315" i="10"/>
  <c r="D309" i="10"/>
  <c r="G302" i="10"/>
  <c r="O285" i="10"/>
  <c r="V276" i="10"/>
  <c r="P359" i="11"/>
  <c r="W164" i="25" s="1"/>
  <c r="D352" i="11"/>
  <c r="G343" i="11"/>
  <c r="J343" i="11"/>
  <c r="U323" i="11"/>
  <c r="F323" i="11"/>
  <c r="R323" i="11"/>
  <c r="G296" i="11"/>
  <c r="J296" i="11"/>
  <c r="S296" i="11"/>
  <c r="X271" i="9"/>
  <c r="AD264" i="9"/>
  <c r="M264" i="9"/>
  <c r="U260" i="9"/>
  <c r="D258" i="9"/>
  <c r="J253" i="9"/>
  <c r="AE367" i="9"/>
  <c r="S367" i="9"/>
  <c r="D367" i="9"/>
  <c r="X363" i="9"/>
  <c r="S360" i="9"/>
  <c r="P359" i="9"/>
  <c r="S363" i="10"/>
  <c r="Y93" i="24" s="1"/>
  <c r="O362" i="10"/>
  <c r="H93" i="24" s="1"/>
  <c r="S343" i="10"/>
  <c r="I329" i="10"/>
  <c r="L323" i="10"/>
  <c r="I322" i="10"/>
  <c r="P321" i="10"/>
  <c r="D302" i="10"/>
  <c r="D291" i="10"/>
  <c r="P288" i="10"/>
  <c r="L285" i="10"/>
  <c r="S276" i="10"/>
  <c r="M263" i="10"/>
  <c r="U262" i="10"/>
  <c r="J261" i="10"/>
  <c r="J362" i="11"/>
  <c r="O355" i="11"/>
  <c r="I355" i="11"/>
  <c r="O348" i="11"/>
  <c r="D336" i="11"/>
  <c r="M336" i="11"/>
  <c r="S333" i="11"/>
  <c r="J327" i="11"/>
  <c r="S327" i="11"/>
  <c r="V327" i="11"/>
  <c r="O326" i="11"/>
  <c r="I326" i="11"/>
  <c r="U326" i="11"/>
  <c r="D326" i="11"/>
  <c r="T326" i="11" s="1"/>
  <c r="U324" i="11"/>
  <c r="S304" i="11"/>
  <c r="I303" i="11"/>
  <c r="J300" i="11"/>
  <c r="R289" i="11"/>
  <c r="M287" i="11"/>
  <c r="I280" i="11"/>
  <c r="G278" i="11"/>
  <c r="P272" i="11"/>
  <c r="S271" i="11"/>
  <c r="U266" i="11"/>
  <c r="I263" i="11"/>
  <c r="O260" i="11"/>
  <c r="P255" i="11"/>
  <c r="G255" i="11"/>
  <c r="D254" i="11"/>
  <c r="E254" i="11" s="1"/>
  <c r="M370" i="12"/>
  <c r="L369" i="12"/>
  <c r="F88" i="26" s="1"/>
  <c r="J368" i="12"/>
  <c r="M365" i="12"/>
  <c r="M364" i="12"/>
  <c r="R361" i="12"/>
  <c r="P343" i="12"/>
  <c r="S342" i="12"/>
  <c r="V340" i="12"/>
  <c r="S334" i="12"/>
  <c r="V332" i="12"/>
  <c r="V328" i="12"/>
  <c r="M327" i="12"/>
  <c r="S326" i="12"/>
  <c r="M319" i="12"/>
  <c r="E305" i="12"/>
  <c r="G301" i="12"/>
  <c r="D294" i="12"/>
  <c r="T244" i="13"/>
  <c r="P319" i="11"/>
  <c r="M307" i="11"/>
  <c r="P304" i="11"/>
  <c r="L301" i="11"/>
  <c r="R296" i="11"/>
  <c r="P289" i="11"/>
  <c r="V286" i="11"/>
  <c r="G280" i="11"/>
  <c r="D279" i="11"/>
  <c r="O273" i="11"/>
  <c r="O272" i="11"/>
  <c r="R268" i="11"/>
  <c r="P267" i="11"/>
  <c r="O264" i="11"/>
  <c r="F263" i="11"/>
  <c r="M260" i="11"/>
  <c r="V258" i="11"/>
  <c r="V257" i="11"/>
  <c r="O255" i="11"/>
  <c r="F255" i="11"/>
  <c r="I370" i="12"/>
  <c r="D369" i="12"/>
  <c r="G368" i="12"/>
  <c r="L364" i="12"/>
  <c r="U362" i="12"/>
  <c r="L93" i="26" s="1"/>
  <c r="D355" i="12"/>
  <c r="U352" i="12"/>
  <c r="V351" i="12"/>
  <c r="D349" i="12"/>
  <c r="V346" i="12"/>
  <c r="M344" i="12"/>
  <c r="M343" i="12"/>
  <c r="O342" i="12"/>
  <c r="P341" i="12"/>
  <c r="U340" i="12"/>
  <c r="V336" i="12"/>
  <c r="F334" i="12"/>
  <c r="S332" i="12"/>
  <c r="U330" i="12"/>
  <c r="M328" i="12"/>
  <c r="J327" i="12"/>
  <c r="P326" i="12"/>
  <c r="J323" i="12"/>
  <c r="J319" i="12"/>
  <c r="D316" i="12"/>
  <c r="D309" i="12"/>
  <c r="R297" i="12"/>
  <c r="U283" i="12"/>
  <c r="D269" i="12"/>
  <c r="O296" i="11"/>
  <c r="M290" i="11"/>
  <c r="L272" i="11"/>
  <c r="D255" i="11"/>
  <c r="J365" i="12"/>
  <c r="J364" i="12"/>
  <c r="R358" i="12"/>
  <c r="M342" i="12"/>
  <c r="S340" i="12"/>
  <c r="S338" i="12"/>
  <c r="P332" i="12"/>
  <c r="L330" i="12"/>
  <c r="J328" i="12"/>
  <c r="J326" i="12"/>
  <c r="V317" i="12"/>
  <c r="V307" i="11"/>
  <c r="S302" i="11"/>
  <c r="G301" i="11"/>
  <c r="J289" i="11"/>
  <c r="S278" i="11"/>
  <c r="F273" i="11"/>
  <c r="G269" i="11"/>
  <c r="P258" i="11"/>
  <c r="V253" i="11"/>
  <c r="S360" i="12"/>
  <c r="P346" i="12"/>
  <c r="G343" i="12"/>
  <c r="J342" i="12"/>
  <c r="M332" i="12"/>
  <c r="G328" i="12"/>
  <c r="G326" i="12"/>
  <c r="V320" i="12"/>
  <c r="G317" i="12"/>
  <c r="H250" i="13"/>
  <c r="S260" i="11"/>
  <c r="J258" i="11"/>
  <c r="J257" i="11"/>
  <c r="U369" i="12"/>
  <c r="L88" i="26" s="1"/>
  <c r="S368" i="12"/>
  <c r="D365" i="12"/>
  <c r="N305" i="12"/>
  <c r="S301" i="12"/>
  <c r="L294" i="12"/>
  <c r="K257" i="13"/>
  <c r="D307" i="11"/>
  <c r="V291" i="11"/>
  <c r="D287" i="11"/>
  <c r="M280" i="11"/>
  <c r="J278" i="11"/>
  <c r="S272" i="11"/>
  <c r="U271" i="11"/>
  <c r="R263" i="11"/>
  <c r="G257" i="11"/>
  <c r="R255" i="11"/>
  <c r="V364" i="12"/>
  <c r="AA89" i="26" s="1"/>
  <c r="V359" i="12"/>
  <c r="J353" i="12"/>
  <c r="I352" i="12"/>
  <c r="G351" i="12"/>
  <c r="U347" i="12"/>
  <c r="R345" i="12"/>
  <c r="S343" i="12"/>
  <c r="V342" i="12"/>
  <c r="V339" i="12"/>
  <c r="M337" i="12"/>
  <c r="S331" i="12"/>
  <c r="V327" i="12"/>
  <c r="V319" i="12"/>
  <c r="D315" i="12"/>
  <c r="P301" i="12"/>
  <c r="R295" i="12"/>
  <c r="R273" i="11"/>
  <c r="T271" i="11"/>
  <c r="P260" i="11"/>
  <c r="M368" i="12"/>
  <c r="O365" i="12"/>
  <c r="D351" i="12"/>
  <c r="K351" i="12" s="1"/>
  <c r="R343" i="12"/>
  <c r="U342" i="12"/>
  <c r="G339" i="12"/>
  <c r="V334" i="12"/>
  <c r="S327" i="12"/>
  <c r="V326" i="12"/>
  <c r="S319" i="12"/>
  <c r="L305" i="12"/>
  <c r="I294" i="12"/>
  <c r="P290" i="12"/>
  <c r="N331" i="9"/>
  <c r="E347" i="5"/>
  <c r="T347" i="5"/>
  <c r="Z347" i="5"/>
  <c r="K347" i="5"/>
  <c r="W307" i="5"/>
  <c r="Z307" i="5"/>
  <c r="H333" i="5"/>
  <c r="Q333" i="5"/>
  <c r="Z333" i="5"/>
  <c r="N333" i="5"/>
  <c r="K365" i="5"/>
  <c r="N365" i="5"/>
  <c r="W365" i="5"/>
  <c r="H350" i="9"/>
  <c r="N350" i="9"/>
  <c r="E350" i="9"/>
  <c r="W350" i="9"/>
  <c r="E338" i="9"/>
  <c r="T338" i="9"/>
  <c r="Q338" i="9"/>
  <c r="Z338" i="9"/>
  <c r="K256" i="5"/>
  <c r="Q256" i="5"/>
  <c r="Z256" i="5"/>
  <c r="T256" i="5"/>
  <c r="AC256" i="5"/>
  <c r="H256" i="5"/>
  <c r="N256" i="5"/>
  <c r="W256" i="5"/>
  <c r="E256" i="5"/>
  <c r="J364" i="5"/>
  <c r="D340" i="5"/>
  <c r="R340" i="5"/>
  <c r="P330" i="5"/>
  <c r="J330" i="5"/>
  <c r="S330" i="5"/>
  <c r="V330" i="5"/>
  <c r="E319" i="5"/>
  <c r="W319" i="5"/>
  <c r="O312" i="5"/>
  <c r="I312" i="5"/>
  <c r="AE307" i="5"/>
  <c r="Y301" i="5"/>
  <c r="AD300" i="5"/>
  <c r="R170" i="21" s="1"/>
  <c r="L300" i="5"/>
  <c r="F170" i="21" s="1"/>
  <c r="Y292" i="5"/>
  <c r="G292" i="5"/>
  <c r="AE292" i="5"/>
  <c r="P292" i="5"/>
  <c r="P290" i="5"/>
  <c r="G290" i="5"/>
  <c r="S290" i="5"/>
  <c r="V290" i="5"/>
  <c r="AG89" i="21" s="1"/>
  <c r="AD288" i="5"/>
  <c r="Y283" i="5"/>
  <c r="E272" i="5"/>
  <c r="Z272" i="5"/>
  <c r="L262" i="5"/>
  <c r="R262" i="5"/>
  <c r="D262" i="5"/>
  <c r="AA262" i="5"/>
  <c r="AB260" i="5"/>
  <c r="P260" i="5"/>
  <c r="Y260" i="5"/>
  <c r="J260" i="5"/>
  <c r="AE260" i="5"/>
  <c r="P342" i="9"/>
  <c r="AE342" i="9"/>
  <c r="G342" i="9"/>
  <c r="AB342" i="9"/>
  <c r="S342" i="9"/>
  <c r="O332" i="9"/>
  <c r="AA332" i="9"/>
  <c r="AD332" i="9"/>
  <c r="F332" i="9"/>
  <c r="U332" i="9"/>
  <c r="I332" i="9"/>
  <c r="X332" i="9"/>
  <c r="M331" i="9"/>
  <c r="P362" i="5"/>
  <c r="AC90" i="21" s="1"/>
  <c r="AB362" i="5"/>
  <c r="AK90" i="21" s="1"/>
  <c r="J362" i="5"/>
  <c r="Y90" i="21" s="1"/>
  <c r="V362" i="5"/>
  <c r="AG90" i="21" s="1"/>
  <c r="AE347" i="5"/>
  <c r="AD367" i="5"/>
  <c r="G364" i="5"/>
  <c r="S362" i="5"/>
  <c r="O362" i="5"/>
  <c r="H93" i="21" s="1"/>
  <c r="D362" i="5"/>
  <c r="I362" i="5"/>
  <c r="D93" i="21" s="1"/>
  <c r="U362" i="5"/>
  <c r="L93" i="21" s="1"/>
  <c r="P349" i="5"/>
  <c r="Y349" i="5"/>
  <c r="AB347" i="5"/>
  <c r="R346" i="5"/>
  <c r="U337" i="5"/>
  <c r="D337" i="5"/>
  <c r="R337" i="5"/>
  <c r="AD337" i="5"/>
  <c r="I337" i="5"/>
  <c r="X337" i="5"/>
  <c r="Y324" i="5"/>
  <c r="M324" i="5"/>
  <c r="P324" i="5"/>
  <c r="AC319" i="5"/>
  <c r="Y319" i="5"/>
  <c r="G319" i="5"/>
  <c r="AE319" i="5"/>
  <c r="M319" i="5"/>
  <c r="U317" i="5"/>
  <c r="R317" i="5"/>
  <c r="I317" i="5"/>
  <c r="AA317" i="5"/>
  <c r="AE311" i="5"/>
  <c r="M311" i="5"/>
  <c r="Y306" i="5"/>
  <c r="M306" i="5"/>
  <c r="P306" i="5"/>
  <c r="S306" i="5"/>
  <c r="AE306" i="5"/>
  <c r="O305" i="5"/>
  <c r="F305" i="5"/>
  <c r="AD305" i="5"/>
  <c r="R305" i="5"/>
  <c r="V301" i="5"/>
  <c r="AA300" i="5"/>
  <c r="P170" i="21" s="1"/>
  <c r="S298" i="5"/>
  <c r="AB292" i="5"/>
  <c r="F292" i="5"/>
  <c r="X292" i="5"/>
  <c r="O292" i="5"/>
  <c r="P291" i="5"/>
  <c r="J291" i="5"/>
  <c r="AB291" i="5"/>
  <c r="V283" i="5"/>
  <c r="N276" i="5"/>
  <c r="Z276" i="5"/>
  <c r="E274" i="5"/>
  <c r="N274" i="5"/>
  <c r="I271" i="5"/>
  <c r="AA271" i="5"/>
  <c r="U271" i="5"/>
  <c r="F271" i="5"/>
  <c r="L271" i="5"/>
  <c r="AE261" i="5"/>
  <c r="M260" i="5"/>
  <c r="AE259" i="5"/>
  <c r="V259" i="5"/>
  <c r="J253" i="5"/>
  <c r="P253" i="5"/>
  <c r="E281" i="9"/>
  <c r="AC281" i="9"/>
  <c r="N281" i="9"/>
  <c r="W281" i="9"/>
  <c r="H280" i="9"/>
  <c r="N280" i="9"/>
  <c r="E316" i="5"/>
  <c r="Z316" i="5"/>
  <c r="J350" i="9"/>
  <c r="U349" i="9"/>
  <c r="I349" i="9"/>
  <c r="L349" i="9"/>
  <c r="I348" i="9"/>
  <c r="D347" i="9"/>
  <c r="AE347" i="9"/>
  <c r="D343" i="9"/>
  <c r="P343" i="9"/>
  <c r="AE343" i="9"/>
  <c r="G343" i="9"/>
  <c r="Y343" i="9"/>
  <c r="AD342" i="9"/>
  <c r="L342" i="9"/>
  <c r="R342" i="9"/>
  <c r="P338" i="9"/>
  <c r="G338" i="9"/>
  <c r="V338" i="9"/>
  <c r="J338" i="9"/>
  <c r="Y338" i="9"/>
  <c r="AE338" i="9"/>
  <c r="V333" i="9"/>
  <c r="P333" i="9"/>
  <c r="Y333" i="9"/>
  <c r="AB333" i="9"/>
  <c r="G333" i="9"/>
  <c r="J333" i="9"/>
  <c r="M333" i="9"/>
  <c r="AB369" i="5"/>
  <c r="Z368" i="5"/>
  <c r="Y367" i="5"/>
  <c r="S367" i="5"/>
  <c r="AE168" i="21" s="1"/>
  <c r="J367" i="5"/>
  <c r="L365" i="5"/>
  <c r="R362" i="5"/>
  <c r="J93" i="21" s="1"/>
  <c r="AE361" i="5"/>
  <c r="M360" i="5"/>
  <c r="Y360" i="5"/>
  <c r="S360" i="5"/>
  <c r="AE360" i="5"/>
  <c r="P358" i="5"/>
  <c r="M358" i="5"/>
  <c r="AB355" i="5"/>
  <c r="W353" i="5"/>
  <c r="S352" i="5"/>
  <c r="AB349" i="5"/>
  <c r="U349" i="5"/>
  <c r="D349" i="5"/>
  <c r="X349" i="5"/>
  <c r="F349" i="5"/>
  <c r="J344" i="5"/>
  <c r="Y92" i="21" s="1"/>
  <c r="Y344" i="5"/>
  <c r="AB344" i="5"/>
  <c r="O340" i="5"/>
  <c r="S337" i="5"/>
  <c r="AD326" i="5"/>
  <c r="AB324" i="5"/>
  <c r="AA324" i="5"/>
  <c r="I324" i="5"/>
  <c r="Y320" i="5"/>
  <c r="AB319" i="5"/>
  <c r="AD319" i="5"/>
  <c r="L319" i="5"/>
  <c r="AE316" i="5"/>
  <c r="J316" i="5"/>
  <c r="Y315" i="5"/>
  <c r="M315" i="5"/>
  <c r="AE315" i="5"/>
  <c r="S315" i="5"/>
  <c r="L312" i="5"/>
  <c r="AD311" i="5"/>
  <c r="I307" i="5"/>
  <c r="V306" i="5"/>
  <c r="I306" i="5"/>
  <c r="X306" i="5"/>
  <c r="D306" i="5"/>
  <c r="AD306" i="5"/>
  <c r="R171" i="21" s="1"/>
  <c r="F306" i="5"/>
  <c r="P302" i="5"/>
  <c r="P301" i="5"/>
  <c r="W299" i="5"/>
  <c r="AB296" i="5"/>
  <c r="AA292" i="5"/>
  <c r="J288" i="5"/>
  <c r="P284" i="5"/>
  <c r="G282" i="5"/>
  <c r="V282" i="5"/>
  <c r="AE282" i="5"/>
  <c r="M282" i="5"/>
  <c r="U277" i="5"/>
  <c r="L277" i="5"/>
  <c r="Q276" i="5"/>
  <c r="M275" i="5"/>
  <c r="L264" i="5"/>
  <c r="U263" i="5"/>
  <c r="U262" i="5"/>
  <c r="AB259" i="5"/>
  <c r="X259" i="5"/>
  <c r="O259" i="5"/>
  <c r="D259" i="5"/>
  <c r="AD259" i="5"/>
  <c r="L259" i="5"/>
  <c r="AB256" i="5"/>
  <c r="AE253" i="5"/>
  <c r="AB348" i="9"/>
  <c r="P348" i="9"/>
  <c r="AE348" i="9"/>
  <c r="G348" i="9"/>
  <c r="V348" i="9"/>
  <c r="L347" i="9"/>
  <c r="F347" i="9"/>
  <c r="AD347" i="9"/>
  <c r="R347" i="9"/>
  <c r="U347" i="9"/>
  <c r="X344" i="9"/>
  <c r="R343" i="9"/>
  <c r="F343" i="9"/>
  <c r="X343" i="9"/>
  <c r="AB341" i="9"/>
  <c r="AK91" i="22" s="1"/>
  <c r="G330" i="9"/>
  <c r="Y330" i="9"/>
  <c r="AD328" i="9"/>
  <c r="U328" i="9"/>
  <c r="Y311" i="5"/>
  <c r="V311" i="5"/>
  <c r="P311" i="5"/>
  <c r="AB311" i="5"/>
  <c r="AB307" i="5"/>
  <c r="J307" i="5"/>
  <c r="V307" i="5"/>
  <c r="V303" i="5"/>
  <c r="AG165" i="21" s="1"/>
  <c r="Y303" i="5"/>
  <c r="AI165" i="21" s="1"/>
  <c r="P303" i="5"/>
  <c r="AC302" i="5"/>
  <c r="T302" i="5"/>
  <c r="U300" i="5"/>
  <c r="L170" i="21" s="1"/>
  <c r="I300" i="5"/>
  <c r="D170" i="21" s="1"/>
  <c r="X300" i="5"/>
  <c r="Q297" i="5"/>
  <c r="Z297" i="5"/>
  <c r="U288" i="5"/>
  <c r="X288" i="5"/>
  <c r="F288" i="5"/>
  <c r="L288" i="5"/>
  <c r="Y286" i="5"/>
  <c r="G286" i="5"/>
  <c r="W164" i="21" s="1"/>
  <c r="AB286" i="5"/>
  <c r="M286" i="5"/>
  <c r="AA164" i="21" s="1"/>
  <c r="M283" i="5"/>
  <c r="AE283" i="5"/>
  <c r="G283" i="5"/>
  <c r="AB283" i="5"/>
  <c r="J283" i="5"/>
  <c r="AA266" i="5"/>
  <c r="U266" i="5"/>
  <c r="R266" i="5"/>
  <c r="D266" i="5"/>
  <c r="H266" i="5" s="1"/>
  <c r="P350" i="9"/>
  <c r="AB350" i="9"/>
  <c r="S350" i="9"/>
  <c r="V350" i="9"/>
  <c r="P346" i="9"/>
  <c r="S346" i="9"/>
  <c r="J346" i="9"/>
  <c r="Y346" i="9"/>
  <c r="M346" i="9"/>
  <c r="AB346" i="9"/>
  <c r="AB324" i="9"/>
  <c r="V324" i="9"/>
  <c r="Y324" i="9"/>
  <c r="J324" i="9"/>
  <c r="M324" i="9"/>
  <c r="P324" i="9"/>
  <c r="S324" i="9"/>
  <c r="H368" i="5"/>
  <c r="I367" i="5"/>
  <c r="D367" i="5"/>
  <c r="X367" i="5"/>
  <c r="L367" i="5"/>
  <c r="AA367" i="5"/>
  <c r="P90" i="21" s="1"/>
  <c r="Y364" i="5"/>
  <c r="AI89" i="21" s="1"/>
  <c r="S364" i="5"/>
  <c r="AE89" i="21" s="1"/>
  <c r="AE364" i="5"/>
  <c r="AA360" i="5"/>
  <c r="D360" i="5"/>
  <c r="AD360" i="5"/>
  <c r="F360" i="5"/>
  <c r="Y359" i="5"/>
  <c r="J359" i="5"/>
  <c r="AE359" i="5"/>
  <c r="P359" i="5"/>
  <c r="S359" i="5"/>
  <c r="J347" i="5"/>
  <c r="U344" i="5"/>
  <c r="D344" i="5"/>
  <c r="O344" i="5"/>
  <c r="P337" i="5"/>
  <c r="I331" i="5"/>
  <c r="X331" i="5"/>
  <c r="L331" i="5"/>
  <c r="O331" i="5"/>
  <c r="O315" i="5"/>
  <c r="AA315" i="5"/>
  <c r="D315" i="5"/>
  <c r="R315" i="5"/>
  <c r="F315" i="5"/>
  <c r="G311" i="5"/>
  <c r="Y307" i="5"/>
  <c r="G307" i="5"/>
  <c r="S304" i="5"/>
  <c r="J304" i="5"/>
  <c r="AB304" i="5"/>
  <c r="S303" i="5"/>
  <c r="G303" i="5"/>
  <c r="D300" i="5"/>
  <c r="T299" i="5"/>
  <c r="H299" i="5"/>
  <c r="N299" i="5"/>
  <c r="Z299" i="5"/>
  <c r="M298" i="5"/>
  <c r="Y298" i="5"/>
  <c r="G298" i="5"/>
  <c r="J298" i="5"/>
  <c r="T297" i="5"/>
  <c r="H297" i="5"/>
  <c r="V292" i="5"/>
  <c r="AE290" i="5"/>
  <c r="I288" i="5"/>
  <c r="F285" i="5"/>
  <c r="L285" i="5"/>
  <c r="U285" i="5"/>
  <c r="X285" i="5"/>
  <c r="P283" i="5"/>
  <c r="I282" i="5"/>
  <c r="L282" i="5"/>
  <c r="M269" i="5"/>
  <c r="S269" i="5"/>
  <c r="J269" i="5"/>
  <c r="V269" i="5"/>
  <c r="H268" i="5"/>
  <c r="Q268" i="5"/>
  <c r="T268" i="5"/>
  <c r="W268" i="5"/>
  <c r="L266" i="5"/>
  <c r="V260" i="5"/>
  <c r="G256" i="5"/>
  <c r="P256" i="5"/>
  <c r="J256" i="5"/>
  <c r="O348" i="9"/>
  <c r="AA348" i="9"/>
  <c r="F348" i="9"/>
  <c r="U348" i="9"/>
  <c r="U367" i="5"/>
  <c r="L90" i="21" s="1"/>
  <c r="AA364" i="5"/>
  <c r="D364" i="5"/>
  <c r="O364" i="5"/>
  <c r="R364" i="5"/>
  <c r="AD364" i="5"/>
  <c r="I364" i="5"/>
  <c r="I363" i="5"/>
  <c r="O363" i="5"/>
  <c r="X363" i="5"/>
  <c r="D363" i="5"/>
  <c r="Q363" i="5" s="1"/>
  <c r="AD363" i="5"/>
  <c r="M362" i="5"/>
  <c r="U360" i="5"/>
  <c r="AB359" i="5"/>
  <c r="M351" i="5"/>
  <c r="S351" i="5"/>
  <c r="AB351" i="5"/>
  <c r="P350" i="5"/>
  <c r="S349" i="5"/>
  <c r="AE343" i="5"/>
  <c r="P343" i="5"/>
  <c r="S343" i="5"/>
  <c r="L340" i="5"/>
  <c r="O337" i="5"/>
  <c r="M334" i="5"/>
  <c r="V334" i="5"/>
  <c r="AA331" i="5"/>
  <c r="AB330" i="5"/>
  <c r="V329" i="5"/>
  <c r="AB329" i="5"/>
  <c r="S324" i="5"/>
  <c r="I323" i="5"/>
  <c r="L323" i="5"/>
  <c r="AD323" i="5"/>
  <c r="O317" i="5"/>
  <c r="Y316" i="5"/>
  <c r="X305" i="5"/>
  <c r="D303" i="5"/>
  <c r="R300" i="5"/>
  <c r="J170" i="21" s="1"/>
  <c r="Q299" i="5"/>
  <c r="I169" i="21" s="1"/>
  <c r="S292" i="5"/>
  <c r="V291" i="5"/>
  <c r="AB290" i="5"/>
  <c r="J286" i="5"/>
  <c r="P281" i="5"/>
  <c r="AB281" i="5"/>
  <c r="D281" i="5"/>
  <c r="V281" i="5"/>
  <c r="AE275" i="5"/>
  <c r="X271" i="5"/>
  <c r="Y268" i="5"/>
  <c r="AE268" i="5"/>
  <c r="M268" i="5"/>
  <c r="G260" i="5"/>
  <c r="Y256" i="5"/>
  <c r="M256" i="5"/>
  <c r="X255" i="5"/>
  <c r="AA255" i="5"/>
  <c r="D255" i="5"/>
  <c r="AD255" i="5"/>
  <c r="F255" i="5"/>
  <c r="X348" i="9"/>
  <c r="V346" i="9"/>
  <c r="F346" i="9"/>
  <c r="B91" i="22" s="1"/>
  <c r="L346" i="9"/>
  <c r="D346" i="9"/>
  <c r="V343" i="9"/>
  <c r="V342" i="9"/>
  <c r="S338" i="9"/>
  <c r="P341" i="9"/>
  <c r="AC91" i="22" s="1"/>
  <c r="G341" i="9"/>
  <c r="D337" i="9"/>
  <c r="P337" i="9"/>
  <c r="AB337" i="9"/>
  <c r="F327" i="9"/>
  <c r="AD327" i="9"/>
  <c r="U327" i="9"/>
  <c r="X327" i="9"/>
  <c r="I327" i="9"/>
  <c r="O327" i="9"/>
  <c r="L327" i="9"/>
  <c r="R327" i="9"/>
  <c r="AB331" i="9"/>
  <c r="V331" i="9"/>
  <c r="M369" i="5"/>
  <c r="Y369" i="5"/>
  <c r="G369" i="5"/>
  <c r="AE369" i="5"/>
  <c r="J369" i="5"/>
  <c r="J368" i="5"/>
  <c r="S368" i="5"/>
  <c r="AE368" i="5"/>
  <c r="Y368" i="5"/>
  <c r="O367" i="5"/>
  <c r="H90" i="21" s="1"/>
  <c r="O366" i="5"/>
  <c r="H171" i="21" s="1"/>
  <c r="L366" i="5"/>
  <c r="U366" i="5"/>
  <c r="U365" i="5"/>
  <c r="F365" i="5"/>
  <c r="B168" i="21" s="1"/>
  <c r="AA365" i="5"/>
  <c r="O365" i="5"/>
  <c r="M364" i="5"/>
  <c r="AA362" i="5"/>
  <c r="P93" i="21" s="1"/>
  <c r="F362" i="5"/>
  <c r="B93" i="21" s="1"/>
  <c r="O360" i="5"/>
  <c r="V359" i="5"/>
  <c r="AG164" i="21" s="1"/>
  <c r="Y355" i="5"/>
  <c r="G355" i="5"/>
  <c r="P355" i="5"/>
  <c r="S355" i="5"/>
  <c r="Y352" i="5"/>
  <c r="P352" i="5"/>
  <c r="AD344" i="5"/>
  <c r="L344" i="5"/>
  <c r="I340" i="5"/>
  <c r="AB337" i="5"/>
  <c r="G337" i="5"/>
  <c r="U333" i="5"/>
  <c r="AA333" i="5"/>
  <c r="I333" i="5"/>
  <c r="R331" i="5"/>
  <c r="R330" i="5"/>
  <c r="V328" i="5"/>
  <c r="G328" i="5"/>
  <c r="H325" i="5"/>
  <c r="W325" i="5"/>
  <c r="Z325" i="5"/>
  <c r="Q322" i="5"/>
  <c r="H322" i="5"/>
  <c r="K319" i="5"/>
  <c r="O318" i="5"/>
  <c r="F318" i="5"/>
  <c r="X318" i="5"/>
  <c r="AD318" i="5"/>
  <c r="V316" i="5"/>
  <c r="M316" i="5"/>
  <c r="P316" i="5"/>
  <c r="AB316" i="5"/>
  <c r="D312" i="5"/>
  <c r="S311" i="5"/>
  <c r="L311" i="5"/>
  <c r="D311" i="5"/>
  <c r="O311" i="5"/>
  <c r="F307" i="5"/>
  <c r="U307" i="5"/>
  <c r="L307" i="5"/>
  <c r="L305" i="5"/>
  <c r="Y302" i="5"/>
  <c r="J302" i="5"/>
  <c r="S302" i="5"/>
  <c r="O301" i="5"/>
  <c r="U301" i="5"/>
  <c r="D301" i="5"/>
  <c r="AD301" i="5"/>
  <c r="F301" i="5"/>
  <c r="B89" i="21" s="1"/>
  <c r="O300" i="5"/>
  <c r="H170" i="21" s="1"/>
  <c r="AE298" i="5"/>
  <c r="AC297" i="5"/>
  <c r="AE297" i="5"/>
  <c r="P297" i="5"/>
  <c r="Y297" i="5"/>
  <c r="G297" i="5"/>
  <c r="E296" i="5"/>
  <c r="Z296" i="5"/>
  <c r="M292" i="5"/>
  <c r="M290" i="5"/>
  <c r="I287" i="5"/>
  <c r="D287" i="5"/>
  <c r="W287" i="5" s="1"/>
  <c r="D286" i="5"/>
  <c r="L286" i="5"/>
  <c r="M284" i="5"/>
  <c r="V284" i="5"/>
  <c r="J284" i="5"/>
  <c r="AB284" i="5"/>
  <c r="U283" i="5"/>
  <c r="L164" i="21" s="1"/>
  <c r="AD283" i="5"/>
  <c r="R164" i="21" s="1"/>
  <c r="P280" i="5"/>
  <c r="AB280" i="5"/>
  <c r="Y275" i="5"/>
  <c r="P275" i="5"/>
  <c r="G275" i="5"/>
  <c r="S275" i="5"/>
  <c r="O271" i="5"/>
  <c r="M270" i="5"/>
  <c r="AB270" i="5"/>
  <c r="J270" i="5"/>
  <c r="P270" i="5"/>
  <c r="AC268" i="5"/>
  <c r="AB263" i="5"/>
  <c r="M263" i="5"/>
  <c r="I262" i="5"/>
  <c r="I258" i="5"/>
  <c r="G257" i="5"/>
  <c r="S257" i="5"/>
  <c r="V256" i="5"/>
  <c r="AA349" i="9"/>
  <c r="R348" i="9"/>
  <c r="V347" i="9"/>
  <c r="M342" i="9"/>
  <c r="X341" i="9"/>
  <c r="R341" i="9"/>
  <c r="U341" i="9"/>
  <c r="D339" i="9"/>
  <c r="S339" i="9"/>
  <c r="AB339" i="9"/>
  <c r="V339" i="9"/>
  <c r="M338" i="9"/>
  <c r="R337" i="9"/>
  <c r="U337" i="9"/>
  <c r="H335" i="9"/>
  <c r="N335" i="9"/>
  <c r="Q335" i="9"/>
  <c r="R334" i="9"/>
  <c r="U334" i="9"/>
  <c r="D334" i="9"/>
  <c r="L334" i="9"/>
  <c r="K368" i="5"/>
  <c r="E368" i="5"/>
  <c r="N368" i="5"/>
  <c r="W368" i="5"/>
  <c r="M347" i="5"/>
  <c r="G347" i="5"/>
  <c r="Z308" i="5"/>
  <c r="Q308" i="5"/>
  <c r="S307" i="5"/>
  <c r="AE303" i="5"/>
  <c r="AM165" i="21" s="1"/>
  <c r="Q284" i="5"/>
  <c r="Z284" i="5"/>
  <c r="P368" i="5"/>
  <c r="X365" i="5"/>
  <c r="AB364" i="5"/>
  <c r="AK89" i="21" s="1"/>
  <c r="Y362" i="5"/>
  <c r="AI90" i="21" s="1"/>
  <c r="U361" i="5"/>
  <c r="L92" i="21" s="1"/>
  <c r="L361" i="5"/>
  <c r="AA361" i="5"/>
  <c r="P92" i="21" s="1"/>
  <c r="AD361" i="5"/>
  <c r="R92" i="21" s="1"/>
  <c r="L360" i="5"/>
  <c r="M357" i="5"/>
  <c r="P357" i="5"/>
  <c r="AE357" i="5"/>
  <c r="S356" i="5"/>
  <c r="G356" i="5"/>
  <c r="AB356" i="5"/>
  <c r="J356" i="5"/>
  <c r="AE356" i="5"/>
  <c r="AB352" i="5"/>
  <c r="D352" i="5"/>
  <c r="I352" i="5"/>
  <c r="R352" i="5"/>
  <c r="P347" i="5"/>
  <c r="AD346" i="5"/>
  <c r="I344" i="5"/>
  <c r="M340" i="5"/>
  <c r="Y340" i="5"/>
  <c r="P340" i="5"/>
  <c r="AE340" i="5"/>
  <c r="G340" i="5"/>
  <c r="AA337" i="5"/>
  <c r="F337" i="5"/>
  <c r="AD333" i="5"/>
  <c r="M330" i="5"/>
  <c r="AB328" i="5"/>
  <c r="AA328" i="5"/>
  <c r="O328" i="5"/>
  <c r="F328" i="5"/>
  <c r="X328" i="5"/>
  <c r="O326" i="5"/>
  <c r="X326" i="5"/>
  <c r="Q325" i="5"/>
  <c r="J324" i="5"/>
  <c r="P322" i="5"/>
  <c r="Y322" i="5"/>
  <c r="J320" i="5"/>
  <c r="S320" i="5"/>
  <c r="V320" i="5"/>
  <c r="J319" i="5"/>
  <c r="AD317" i="5"/>
  <c r="F317" i="5"/>
  <c r="T316" i="5"/>
  <c r="R312" i="5"/>
  <c r="R311" i="5"/>
  <c r="P307" i="5"/>
  <c r="AB306" i="5"/>
  <c r="J306" i="5"/>
  <c r="I305" i="5"/>
  <c r="AB303" i="5"/>
  <c r="AK165" i="21" s="1"/>
  <c r="M303" i="5"/>
  <c r="AA165" i="21" s="1"/>
  <c r="AE302" i="5"/>
  <c r="AB298" i="5"/>
  <c r="AB297" i="5"/>
  <c r="M297" i="5"/>
  <c r="Y296" i="5"/>
  <c r="G296" i="5"/>
  <c r="M296" i="5"/>
  <c r="J294" i="5"/>
  <c r="S294" i="5"/>
  <c r="G293" i="5"/>
  <c r="S293" i="5"/>
  <c r="AE293" i="5"/>
  <c r="M293" i="5"/>
  <c r="J292" i="5"/>
  <c r="M291" i="5"/>
  <c r="J290" i="5"/>
  <c r="AE286" i="5"/>
  <c r="AD285" i="5"/>
  <c r="U284" i="5"/>
  <c r="L284" i="5"/>
  <c r="F284" i="5"/>
  <c r="AA284" i="5"/>
  <c r="O284" i="5"/>
  <c r="AD282" i="5"/>
  <c r="D280" i="5"/>
  <c r="W276" i="5"/>
  <c r="V275" i="5"/>
  <c r="L275" i="5"/>
  <c r="AA275" i="5"/>
  <c r="D275" i="5"/>
  <c r="R275" i="5"/>
  <c r="AA264" i="5"/>
  <c r="D264" i="5"/>
  <c r="U264" i="5"/>
  <c r="O264" i="5"/>
  <c r="X263" i="5"/>
  <c r="R263" i="5"/>
  <c r="D263" i="5"/>
  <c r="AA263" i="5"/>
  <c r="O263" i="5"/>
  <c r="D260" i="5"/>
  <c r="G259" i="5"/>
  <c r="M350" i="9"/>
  <c r="R349" i="9"/>
  <c r="J169" i="22" s="1"/>
  <c r="U345" i="9"/>
  <c r="L345" i="9"/>
  <c r="F344" i="9"/>
  <c r="J342" i="9"/>
  <c r="AE333" i="9"/>
  <c r="AB332" i="9"/>
  <c r="M332" i="9"/>
  <c r="P332" i="9"/>
  <c r="AE332" i="9"/>
  <c r="G332" i="9"/>
  <c r="V332" i="9"/>
  <c r="AE324" i="9"/>
  <c r="I323" i="9"/>
  <c r="AD323" i="9"/>
  <c r="F307" i="9"/>
  <c r="X307" i="9"/>
  <c r="AD297" i="9"/>
  <c r="F294" i="9"/>
  <c r="X294" i="9"/>
  <c r="O286" i="9"/>
  <c r="R286" i="9"/>
  <c r="U286" i="9"/>
  <c r="AD286" i="9"/>
  <c r="F286" i="9"/>
  <c r="AD282" i="9"/>
  <c r="M272" i="9"/>
  <c r="X330" i="9"/>
  <c r="I330" i="9"/>
  <c r="G301" i="9"/>
  <c r="S301" i="9"/>
  <c r="M301" i="9"/>
  <c r="AB301" i="9"/>
  <c r="Q285" i="9"/>
  <c r="K285" i="9"/>
  <c r="AE281" i="9"/>
  <c r="G281" i="9"/>
  <c r="V281" i="9"/>
  <c r="P281" i="9"/>
  <c r="M281" i="9"/>
  <c r="J280" i="9"/>
  <c r="F265" i="9"/>
  <c r="R265" i="9"/>
  <c r="X265" i="9"/>
  <c r="AA265" i="9"/>
  <c r="E325" i="9"/>
  <c r="AC325" i="9"/>
  <c r="O368" i="5"/>
  <c r="H91" i="21" s="1"/>
  <c r="F368" i="5"/>
  <c r="B91" i="21" s="1"/>
  <c r="U354" i="5"/>
  <c r="AA353" i="5"/>
  <c r="O353" i="5"/>
  <c r="L345" i="5"/>
  <c r="D339" i="5"/>
  <c r="E339" i="5" s="1"/>
  <c r="J338" i="5"/>
  <c r="AD336" i="5"/>
  <c r="D334" i="5"/>
  <c r="AC334" i="5" s="1"/>
  <c r="V333" i="5"/>
  <c r="AE323" i="5"/>
  <c r="M323" i="5"/>
  <c r="O321" i="5"/>
  <c r="J317" i="5"/>
  <c r="R308" i="5"/>
  <c r="F303" i="5"/>
  <c r="L295" i="5"/>
  <c r="R273" i="5"/>
  <c r="M273" i="5"/>
  <c r="G273" i="5"/>
  <c r="V273" i="5"/>
  <c r="AA268" i="5"/>
  <c r="F268" i="5"/>
  <c r="AB264" i="5"/>
  <c r="P264" i="5"/>
  <c r="AA260" i="5"/>
  <c r="I260" i="5"/>
  <c r="R260" i="5"/>
  <c r="J254" i="5"/>
  <c r="AA340" i="9"/>
  <c r="AB335" i="9"/>
  <c r="P335" i="9"/>
  <c r="U330" i="9"/>
  <c r="AA325" i="9"/>
  <c r="U323" i="9"/>
  <c r="AD322" i="9"/>
  <c r="M322" i="9"/>
  <c r="X321" i="9"/>
  <c r="AD320" i="9"/>
  <c r="M320" i="9"/>
  <c r="AA319" i="9"/>
  <c r="L319" i="9"/>
  <c r="AD318" i="9"/>
  <c r="P318" i="9"/>
  <c r="J318" i="9"/>
  <c r="V318" i="9"/>
  <c r="AB316" i="9"/>
  <c r="V316" i="9"/>
  <c r="O313" i="9"/>
  <c r="AA313" i="9"/>
  <c r="R307" i="9"/>
  <c r="M306" i="9"/>
  <c r="Y304" i="9"/>
  <c r="D303" i="9"/>
  <c r="G303" i="9"/>
  <c r="W169" i="22" s="1"/>
  <c r="AE301" i="9"/>
  <c r="D301" i="9"/>
  <c r="F301" i="9"/>
  <c r="L295" i="9"/>
  <c r="O295" i="9"/>
  <c r="F295" i="9"/>
  <c r="X295" i="9"/>
  <c r="T292" i="9"/>
  <c r="AE289" i="9"/>
  <c r="G289" i="9"/>
  <c r="Y289" i="9"/>
  <c r="M289" i="9"/>
  <c r="AC285" i="9"/>
  <c r="S281" i="9"/>
  <c r="AD277" i="9"/>
  <c r="Y275" i="9"/>
  <c r="S275" i="9"/>
  <c r="M275" i="9"/>
  <c r="AB275" i="9"/>
  <c r="AB272" i="9"/>
  <c r="J272" i="9"/>
  <c r="Y271" i="9"/>
  <c r="P271" i="9"/>
  <c r="S271" i="9"/>
  <c r="M271" i="9"/>
  <c r="AE271" i="9"/>
  <c r="G271" i="9"/>
  <c r="D270" i="9"/>
  <c r="AB270" i="9"/>
  <c r="M287" i="5"/>
  <c r="AE287" i="5"/>
  <c r="D278" i="5"/>
  <c r="R278" i="5"/>
  <c r="I276" i="5"/>
  <c r="U276" i="5"/>
  <c r="R330" i="9"/>
  <c r="O326" i="9"/>
  <c r="R323" i="9"/>
  <c r="L322" i="9"/>
  <c r="R321" i="9"/>
  <c r="AA320" i="9"/>
  <c r="X319" i="9"/>
  <c r="I319" i="9"/>
  <c r="O312" i="9"/>
  <c r="F312" i="9"/>
  <c r="AA312" i="9"/>
  <c r="F308" i="9"/>
  <c r="O307" i="9"/>
  <c r="G306" i="9"/>
  <c r="AB298" i="9"/>
  <c r="S297" i="9"/>
  <c r="R293" i="9"/>
  <c r="J171" i="22" s="1"/>
  <c r="AD293" i="9"/>
  <c r="R171" i="22" s="1"/>
  <c r="I293" i="9"/>
  <c r="D171" i="22" s="1"/>
  <c r="L289" i="9"/>
  <c r="U289" i="9"/>
  <c r="I289" i="9"/>
  <c r="F275" i="9"/>
  <c r="AD275" i="9"/>
  <c r="O321" i="9"/>
  <c r="F309" i="9"/>
  <c r="X309" i="9"/>
  <c r="O309" i="9"/>
  <c r="Y301" i="9"/>
  <c r="F282" i="9"/>
  <c r="X282" i="9"/>
  <c r="AA282" i="9"/>
  <c r="O282" i="9"/>
  <c r="R282" i="9"/>
  <c r="O274" i="9"/>
  <c r="L274" i="9"/>
  <c r="F274" i="9"/>
  <c r="AD274" i="9"/>
  <c r="U274" i="9"/>
  <c r="D274" i="9"/>
  <c r="E274" i="9" s="1"/>
  <c r="X274" i="9"/>
  <c r="P272" i="9"/>
  <c r="G272" i="9"/>
  <c r="V272" i="9"/>
  <c r="AE272" i="9"/>
  <c r="U269" i="9"/>
  <c r="I269" i="9"/>
  <c r="AA269" i="9"/>
  <c r="L269" i="9"/>
  <c r="AD269" i="9"/>
  <c r="F269" i="9"/>
  <c r="X269" i="9"/>
  <c r="AD265" i="9"/>
  <c r="P280" i="9"/>
  <c r="AB280" i="9"/>
  <c r="Y280" i="9"/>
  <c r="M280" i="9"/>
  <c r="AE280" i="9"/>
  <c r="G280" i="9"/>
  <c r="V280" i="9"/>
  <c r="Q276" i="9"/>
  <c r="H276" i="9"/>
  <c r="AC276" i="9"/>
  <c r="Z276" i="9"/>
  <c r="W276" i="9"/>
  <c r="AA268" i="9"/>
  <c r="D268" i="9"/>
  <c r="Z268" i="9" s="1"/>
  <c r="R268" i="9"/>
  <c r="I268" i="9"/>
  <c r="L268" i="9"/>
  <c r="O268" i="9"/>
  <c r="AD268" i="9"/>
  <c r="F268" i="9"/>
  <c r="U268" i="9"/>
  <c r="I353" i="5"/>
  <c r="L348" i="5"/>
  <c r="U336" i="5"/>
  <c r="D329" i="5"/>
  <c r="AC329" i="5" s="1"/>
  <c r="D326" i="5"/>
  <c r="H326" i="5" s="1"/>
  <c r="AA308" i="5"/>
  <c r="U299" i="5"/>
  <c r="L169" i="21" s="1"/>
  <c r="L291" i="5"/>
  <c r="D291" i="5"/>
  <c r="U291" i="5"/>
  <c r="L166" i="21" s="1"/>
  <c r="AB289" i="5"/>
  <c r="AK171" i="21" s="1"/>
  <c r="P289" i="5"/>
  <c r="AC171" i="21" s="1"/>
  <c r="S287" i="5"/>
  <c r="D285" i="5"/>
  <c r="L278" i="5"/>
  <c r="D277" i="5"/>
  <c r="P277" i="5"/>
  <c r="AA273" i="5"/>
  <c r="AA270" i="5"/>
  <c r="I270" i="5"/>
  <c r="V258" i="5"/>
  <c r="AB258" i="5"/>
  <c r="AB254" i="5"/>
  <c r="D253" i="5"/>
  <c r="H253" i="5" s="1"/>
  <c r="X350" i="9"/>
  <c r="I350" i="9"/>
  <c r="U350" i="9"/>
  <c r="R340" i="9"/>
  <c r="Y336" i="9"/>
  <c r="J336" i="9"/>
  <c r="G335" i="9"/>
  <c r="AD326" i="9"/>
  <c r="F326" i="9"/>
  <c r="F323" i="9"/>
  <c r="U322" i="9"/>
  <c r="D322" i="9"/>
  <c r="E322" i="9" s="1"/>
  <c r="I321" i="9"/>
  <c r="AB320" i="9"/>
  <c r="P320" i="9"/>
  <c r="AE320" i="9"/>
  <c r="U319" i="9"/>
  <c r="D319" i="9"/>
  <c r="P317" i="9"/>
  <c r="Y317" i="9"/>
  <c r="P301" i="9"/>
  <c r="D300" i="9"/>
  <c r="P300" i="9"/>
  <c r="S298" i="9"/>
  <c r="G298" i="9"/>
  <c r="N292" i="9"/>
  <c r="V283" i="9"/>
  <c r="S283" i="9"/>
  <c r="M283" i="9"/>
  <c r="D283" i="9"/>
  <c r="E283" i="9" s="1"/>
  <c r="Y283" i="9"/>
  <c r="G283" i="9"/>
  <c r="AB283" i="9"/>
  <c r="AB281" i="9"/>
  <c r="U277" i="9"/>
  <c r="F277" i="9"/>
  <c r="R277" i="9"/>
  <c r="O277" i="9"/>
  <c r="X277" i="9"/>
  <c r="I277" i="9"/>
  <c r="S335" i="9"/>
  <c r="AD330" i="9"/>
  <c r="F330" i="9"/>
  <c r="P322" i="9"/>
  <c r="J322" i="9"/>
  <c r="Y322" i="9"/>
  <c r="S320" i="9"/>
  <c r="R319" i="9"/>
  <c r="D314" i="9"/>
  <c r="AD307" i="9"/>
  <c r="D307" i="9"/>
  <c r="Q307" i="9" s="1"/>
  <c r="S304" i="9"/>
  <c r="G304" i="9"/>
  <c r="J301" i="9"/>
  <c r="O297" i="9"/>
  <c r="L297" i="9"/>
  <c r="X297" i="9"/>
  <c r="R297" i="9"/>
  <c r="Y294" i="9"/>
  <c r="AB294" i="9"/>
  <c r="V294" i="9"/>
  <c r="J294" i="9"/>
  <c r="M294" i="9"/>
  <c r="U288" i="9"/>
  <c r="L288" i="9"/>
  <c r="R274" i="9"/>
  <c r="R269" i="9"/>
  <c r="X268" i="9"/>
  <c r="O265" i="9"/>
  <c r="R263" i="9"/>
  <c r="L263" i="9"/>
  <c r="F263" i="9"/>
  <c r="O263" i="9"/>
  <c r="AA263" i="9"/>
  <c r="AD263" i="9"/>
  <c r="H256" i="9"/>
  <c r="Q256" i="9"/>
  <c r="W256" i="9"/>
  <c r="N256" i="9"/>
  <c r="T256" i="9"/>
  <c r="T260" i="9"/>
  <c r="AC260" i="9"/>
  <c r="N366" i="9"/>
  <c r="AC366" i="9"/>
  <c r="M291" i="9"/>
  <c r="AB291" i="9"/>
  <c r="AD284" i="9"/>
  <c r="U279" i="9"/>
  <c r="L276" i="9"/>
  <c r="AA272" i="9"/>
  <c r="D272" i="9"/>
  <c r="U272" i="9"/>
  <c r="AB267" i="9"/>
  <c r="G267" i="9"/>
  <c r="P266" i="9"/>
  <c r="Y266" i="9"/>
  <c r="G265" i="9"/>
  <c r="AC262" i="9"/>
  <c r="AA261" i="9"/>
  <c r="J261" i="9"/>
  <c r="V261" i="9"/>
  <c r="P258" i="9"/>
  <c r="AE256" i="9"/>
  <c r="F256" i="9"/>
  <c r="R254" i="9"/>
  <c r="P370" i="9"/>
  <c r="V370" i="9"/>
  <c r="AG92" i="22" s="1"/>
  <c r="S370" i="9"/>
  <c r="AE370" i="9"/>
  <c r="V366" i="9"/>
  <c r="AG96" i="22" s="1"/>
  <c r="M366" i="9"/>
  <c r="AA96" i="22" s="1"/>
  <c r="AE366" i="9"/>
  <c r="G366" i="9"/>
  <c r="AB366" i="9"/>
  <c r="F362" i="9"/>
  <c r="B97" i="22" s="1"/>
  <c r="R362" i="9"/>
  <c r="J97" i="22" s="1"/>
  <c r="U362" i="9"/>
  <c r="L97" i="22" s="1"/>
  <c r="L362" i="9"/>
  <c r="F97" i="22" s="1"/>
  <c r="O362" i="9"/>
  <c r="H97" i="22" s="1"/>
  <c r="M295" i="9"/>
  <c r="AB295" i="9"/>
  <c r="AE295" i="9"/>
  <c r="Y288" i="9"/>
  <c r="M288" i="9"/>
  <c r="P287" i="9"/>
  <c r="G286" i="9"/>
  <c r="W168" i="22" s="1"/>
  <c r="P286" i="9"/>
  <c r="AC168" i="22" s="1"/>
  <c r="J278" i="9"/>
  <c r="Y278" i="9"/>
  <c r="D277" i="9"/>
  <c r="Y274" i="9"/>
  <c r="V274" i="9"/>
  <c r="D271" i="9"/>
  <c r="T271" i="9" s="1"/>
  <c r="J268" i="9"/>
  <c r="V268" i="9"/>
  <c r="AE268" i="9"/>
  <c r="U264" i="9"/>
  <c r="Z262" i="9"/>
  <c r="AD256" i="9"/>
  <c r="R256" i="9"/>
  <c r="T370" i="9"/>
  <c r="F366" i="9"/>
  <c r="O366" i="9"/>
  <c r="R366" i="9"/>
  <c r="J175" i="22" s="1"/>
  <c r="L366" i="9"/>
  <c r="F354" i="9"/>
  <c r="R354" i="9"/>
  <c r="O354" i="9"/>
  <c r="G256" i="9"/>
  <c r="Y256" i="9"/>
  <c r="D253" i="9"/>
  <c r="AA253" i="9"/>
  <c r="X253" i="9"/>
  <c r="D360" i="9"/>
  <c r="R360" i="9"/>
  <c r="O360" i="9"/>
  <c r="I360" i="9"/>
  <c r="F360" i="9"/>
  <c r="K369" i="10"/>
  <c r="T369" i="10"/>
  <c r="U258" i="9"/>
  <c r="AA258" i="9"/>
  <c r="R258" i="9"/>
  <c r="L256" i="9"/>
  <c r="U256" i="9"/>
  <c r="U366" i="9"/>
  <c r="U354" i="9"/>
  <c r="F366" i="10"/>
  <c r="I366" i="10"/>
  <c r="O366" i="10"/>
  <c r="R366" i="10"/>
  <c r="E262" i="9"/>
  <c r="H262" i="9"/>
  <c r="Q260" i="9"/>
  <c r="H260" i="9"/>
  <c r="P259" i="9"/>
  <c r="M259" i="9"/>
  <c r="X256" i="9"/>
  <c r="AC370" i="9"/>
  <c r="T366" i="9"/>
  <c r="D365" i="9"/>
  <c r="AA365" i="9"/>
  <c r="R365" i="9"/>
  <c r="J364" i="9"/>
  <c r="Y93" i="22" s="1"/>
  <c r="S364" i="9"/>
  <c r="AD360" i="9"/>
  <c r="M365" i="10"/>
  <c r="P365" i="10"/>
  <c r="S365" i="10"/>
  <c r="Y91" i="24" s="1"/>
  <c r="V365" i="10"/>
  <c r="G365" i="10"/>
  <c r="J365" i="10"/>
  <c r="S91" i="24" s="1"/>
  <c r="D257" i="5"/>
  <c r="I305" i="9"/>
  <c r="M296" i="9"/>
  <c r="S296" i="9"/>
  <c r="P291" i="9"/>
  <c r="AE288" i="9"/>
  <c r="G287" i="9"/>
  <c r="P284" i="9"/>
  <c r="J284" i="9"/>
  <c r="S284" i="9"/>
  <c r="I281" i="9"/>
  <c r="U281" i="9"/>
  <c r="D279" i="9"/>
  <c r="G276" i="9"/>
  <c r="Y276" i="9"/>
  <c r="S276" i="9"/>
  <c r="M274" i="9"/>
  <c r="I272" i="9"/>
  <c r="O271" i="9"/>
  <c r="S267" i="9"/>
  <c r="Q264" i="9"/>
  <c r="M262" i="9"/>
  <c r="AB262" i="9"/>
  <c r="I261" i="9"/>
  <c r="Y260" i="9"/>
  <c r="P260" i="9"/>
  <c r="G260" i="9"/>
  <c r="V259" i="9"/>
  <c r="D259" i="9"/>
  <c r="L259" i="9"/>
  <c r="M256" i="9"/>
  <c r="X255" i="9"/>
  <c r="D255" i="9"/>
  <c r="R255" i="9"/>
  <c r="AD255" i="9"/>
  <c r="R253" i="9"/>
  <c r="AB370" i="9"/>
  <c r="G370" i="9"/>
  <c r="AB369" i="9"/>
  <c r="M369" i="9"/>
  <c r="S366" i="9"/>
  <c r="AE96" i="22" s="1"/>
  <c r="AA360" i="9"/>
  <c r="H359" i="9"/>
  <c r="T359" i="9"/>
  <c r="AC359" i="9"/>
  <c r="Q359" i="9"/>
  <c r="N359" i="9"/>
  <c r="W359" i="9"/>
  <c r="H362" i="10"/>
  <c r="E362" i="10"/>
  <c r="N362" i="10"/>
  <c r="U284" i="9"/>
  <c r="D284" i="9"/>
  <c r="I279" i="9"/>
  <c r="L279" i="9"/>
  <c r="X279" i="9"/>
  <c r="V273" i="9"/>
  <c r="P273" i="9"/>
  <c r="AA264" i="9"/>
  <c r="F264" i="9"/>
  <c r="X264" i="9"/>
  <c r="O264" i="9"/>
  <c r="AB258" i="9"/>
  <c r="V256" i="9"/>
  <c r="J256" i="9"/>
  <c r="AA254" i="9"/>
  <c r="E370" i="9"/>
  <c r="D369" i="9"/>
  <c r="U369" i="9"/>
  <c r="H367" i="9"/>
  <c r="N367" i="9"/>
  <c r="E366" i="9"/>
  <c r="H363" i="9"/>
  <c r="E363" i="9"/>
  <c r="W363" i="9"/>
  <c r="T363" i="9"/>
  <c r="N363" i="9"/>
  <c r="D362" i="9"/>
  <c r="D352" i="9"/>
  <c r="AA352" i="9"/>
  <c r="R352" i="9"/>
  <c r="X352" i="9"/>
  <c r="F352" i="9"/>
  <c r="I352" i="9"/>
  <c r="L283" i="9"/>
  <c r="AA283" i="9"/>
  <c r="P168" i="22" s="1"/>
  <c r="AB282" i="9"/>
  <c r="Y282" i="9"/>
  <c r="O270" i="9"/>
  <c r="F270" i="9"/>
  <c r="AD270" i="9"/>
  <c r="P255" i="9"/>
  <c r="AB255" i="9"/>
  <c r="X370" i="9"/>
  <c r="L370" i="9"/>
  <c r="F370" i="9"/>
  <c r="AA367" i="9"/>
  <c r="P94" i="22" s="1"/>
  <c r="I367" i="9"/>
  <c r="D94" i="22" s="1"/>
  <c r="R367" i="9"/>
  <c r="J94" i="22" s="1"/>
  <c r="L367" i="9"/>
  <c r="F94" i="22" s="1"/>
  <c r="U367" i="9"/>
  <c r="L94" i="22" s="1"/>
  <c r="Y363" i="9"/>
  <c r="AI97" i="22" s="1"/>
  <c r="O363" i="9"/>
  <c r="AD363" i="9"/>
  <c r="AB361" i="9"/>
  <c r="S361" i="9"/>
  <c r="M359" i="9"/>
  <c r="V358" i="9"/>
  <c r="AA357" i="9"/>
  <c r="Y355" i="9"/>
  <c r="AB353" i="9"/>
  <c r="M353" i="9"/>
  <c r="P370" i="10"/>
  <c r="I370" i="10"/>
  <c r="L370" i="10"/>
  <c r="U370" i="10"/>
  <c r="L170" i="24" s="1"/>
  <c r="M366" i="10"/>
  <c r="P364" i="10"/>
  <c r="W89" i="24" s="1"/>
  <c r="V364" i="10"/>
  <c r="D364" i="10"/>
  <c r="S364" i="10"/>
  <c r="F361" i="10"/>
  <c r="B92" i="24" s="1"/>
  <c r="H354" i="10"/>
  <c r="N354" i="10"/>
  <c r="G346" i="10"/>
  <c r="O341" i="10"/>
  <c r="I341" i="10"/>
  <c r="U341" i="10"/>
  <c r="D341" i="10"/>
  <c r="R341" i="10"/>
  <c r="I338" i="10"/>
  <c r="U338" i="10"/>
  <c r="D338" i="10"/>
  <c r="O338" i="10"/>
  <c r="G335" i="10"/>
  <c r="V335" i="10"/>
  <c r="M335" i="10"/>
  <c r="P335" i="10"/>
  <c r="V334" i="10"/>
  <c r="J334" i="10"/>
  <c r="M334" i="10"/>
  <c r="AB365" i="9"/>
  <c r="AK95" i="22" s="1"/>
  <c r="S365" i="9"/>
  <c r="AE95" i="22" s="1"/>
  <c r="D361" i="9"/>
  <c r="R361" i="9"/>
  <c r="V359" i="9"/>
  <c r="M355" i="9"/>
  <c r="D353" i="9"/>
  <c r="X353" i="9"/>
  <c r="R369" i="10"/>
  <c r="J362" i="10"/>
  <c r="S90" i="24" s="1"/>
  <c r="V362" i="10"/>
  <c r="AA90" i="24" s="1"/>
  <c r="F358" i="10"/>
  <c r="I358" i="10"/>
  <c r="O358" i="10"/>
  <c r="U358" i="10"/>
  <c r="P351" i="10"/>
  <c r="V351" i="10"/>
  <c r="G351" i="10"/>
  <c r="S351" i="10"/>
  <c r="V346" i="10"/>
  <c r="V340" i="10"/>
  <c r="H367" i="10"/>
  <c r="N367" i="10"/>
  <c r="G366" i="10"/>
  <c r="Q92" i="24" s="1"/>
  <c r="V366" i="10"/>
  <c r="P366" i="10"/>
  <c r="G357" i="10"/>
  <c r="Q167" i="24" s="1"/>
  <c r="J357" i="10"/>
  <c r="M340" i="10"/>
  <c r="I337" i="10"/>
  <c r="U337" i="10"/>
  <c r="D337" i="10"/>
  <c r="J327" i="10"/>
  <c r="S327" i="10"/>
  <c r="M327" i="10"/>
  <c r="D315" i="10"/>
  <c r="N315" i="10" s="1"/>
  <c r="G353" i="10"/>
  <c r="S353" i="10"/>
  <c r="P348" i="10"/>
  <c r="V348" i="10"/>
  <c r="G345" i="10"/>
  <c r="J345" i="10"/>
  <c r="S345" i="10"/>
  <c r="I327" i="10"/>
  <c r="F327" i="10"/>
  <c r="D327" i="10"/>
  <c r="R327" i="10"/>
  <c r="L327" i="10"/>
  <c r="V362" i="9"/>
  <c r="AG94" i="22" s="1"/>
  <c r="G362" i="9"/>
  <c r="M362" i="9"/>
  <c r="AD359" i="9"/>
  <c r="R359" i="9"/>
  <c r="J356" i="9"/>
  <c r="S356" i="9"/>
  <c r="M369" i="10"/>
  <c r="S369" i="10"/>
  <c r="I367" i="10"/>
  <c r="L367" i="10"/>
  <c r="F90" i="24" s="1"/>
  <c r="F365" i="10"/>
  <c r="D365" i="10"/>
  <c r="U365" i="10"/>
  <c r="L365" i="10"/>
  <c r="F168" i="24" s="1"/>
  <c r="Q359" i="10"/>
  <c r="E359" i="10"/>
  <c r="O353" i="10"/>
  <c r="D353" i="10"/>
  <c r="L353" i="10"/>
  <c r="F353" i="10"/>
  <c r="B164" i="24" s="1"/>
  <c r="R353" i="10"/>
  <c r="G352" i="10"/>
  <c r="V352" i="10"/>
  <c r="P352" i="10"/>
  <c r="O345" i="10"/>
  <c r="L345" i="10"/>
  <c r="D345" i="10"/>
  <c r="R345" i="10"/>
  <c r="U343" i="10"/>
  <c r="O343" i="10"/>
  <c r="D340" i="10"/>
  <c r="L340" i="10"/>
  <c r="R328" i="10"/>
  <c r="F328" i="10"/>
  <c r="M323" i="10"/>
  <c r="J323" i="10"/>
  <c r="S323" i="10"/>
  <c r="F311" i="10"/>
  <c r="O311" i="10"/>
  <c r="U311" i="10"/>
  <c r="D357" i="9"/>
  <c r="R357" i="9"/>
  <c r="U357" i="9"/>
  <c r="D356" i="9"/>
  <c r="X356" i="9"/>
  <c r="T370" i="10"/>
  <c r="S366" i="10"/>
  <c r="R361" i="10"/>
  <c r="J92" i="24" s="1"/>
  <c r="G359" i="10"/>
  <c r="M359" i="10"/>
  <c r="P357" i="10"/>
  <c r="H356" i="10"/>
  <c r="Q356" i="10"/>
  <c r="M355" i="10"/>
  <c r="U165" i="24" s="1"/>
  <c r="G355" i="10"/>
  <c r="S355" i="10"/>
  <c r="F342" i="10"/>
  <c r="L342" i="10"/>
  <c r="D342" i="10"/>
  <c r="M339" i="10"/>
  <c r="P339" i="10"/>
  <c r="V339" i="10"/>
  <c r="L337" i="10"/>
  <c r="U327" i="10"/>
  <c r="L359" i="9"/>
  <c r="F359" i="9"/>
  <c r="AA359" i="9"/>
  <c r="P358" i="9"/>
  <c r="J358" i="9"/>
  <c r="AE358" i="9"/>
  <c r="AD356" i="9"/>
  <c r="S355" i="9"/>
  <c r="AB355" i="9"/>
  <c r="H370" i="10"/>
  <c r="N370" i="10"/>
  <c r="I360" i="10"/>
  <c r="U360" i="10"/>
  <c r="I359" i="10"/>
  <c r="O359" i="10"/>
  <c r="M357" i="10"/>
  <c r="P353" i="10"/>
  <c r="P345" i="10"/>
  <c r="R343" i="10"/>
  <c r="U339" i="10"/>
  <c r="L339" i="10"/>
  <c r="R335" i="10"/>
  <c r="Q329" i="10"/>
  <c r="H329" i="10"/>
  <c r="P327" i="10"/>
  <c r="E321" i="10"/>
  <c r="H321" i="10"/>
  <c r="U361" i="9"/>
  <c r="L96" i="22" s="1"/>
  <c r="X359" i="9"/>
  <c r="AB358" i="9"/>
  <c r="F358" i="9"/>
  <c r="R358" i="9"/>
  <c r="AA356" i="9"/>
  <c r="P355" i="9"/>
  <c r="I355" i="9"/>
  <c r="D355" i="9"/>
  <c r="AA355" i="9"/>
  <c r="I361" i="10"/>
  <c r="D92" i="24" s="1"/>
  <c r="V359" i="10"/>
  <c r="R358" i="10"/>
  <c r="D358" i="10"/>
  <c r="M353" i="10"/>
  <c r="L351" i="10"/>
  <c r="F167" i="24" s="1"/>
  <c r="G349" i="10"/>
  <c r="V349" i="10"/>
  <c r="P349" i="10"/>
  <c r="S349" i="10"/>
  <c r="P344" i="10"/>
  <c r="J338" i="10"/>
  <c r="G338" i="10"/>
  <c r="P338" i="10"/>
  <c r="L330" i="10"/>
  <c r="R330" i="10"/>
  <c r="F330" i="10"/>
  <c r="I330" i="10"/>
  <c r="G329" i="10"/>
  <c r="M329" i="10"/>
  <c r="O327" i="10"/>
  <c r="P326" i="10"/>
  <c r="S326" i="10"/>
  <c r="K303" i="10"/>
  <c r="E303" i="10"/>
  <c r="J296" i="10"/>
  <c r="G296" i="10"/>
  <c r="S296" i="10"/>
  <c r="F272" i="10"/>
  <c r="L272" i="10"/>
  <c r="R272" i="10"/>
  <c r="U272" i="10"/>
  <c r="G264" i="10"/>
  <c r="P264" i="10"/>
  <c r="I368" i="11"/>
  <c r="D368" i="11"/>
  <c r="N368" i="11" s="1"/>
  <c r="L368" i="11"/>
  <c r="R368" i="11"/>
  <c r="U368" i="11"/>
  <c r="O363" i="11"/>
  <c r="F363" i="11"/>
  <c r="L363" i="11"/>
  <c r="F89" i="25" s="1"/>
  <c r="R363" i="11"/>
  <c r="U363" i="11"/>
  <c r="L89" i="25" s="1"/>
  <c r="N330" i="11"/>
  <c r="H330" i="11"/>
  <c r="E330" i="11"/>
  <c r="Q330" i="11"/>
  <c r="K305" i="10"/>
  <c r="N305" i="10"/>
  <c r="V304" i="10"/>
  <c r="G304" i="10"/>
  <c r="P292" i="10"/>
  <c r="M292" i="10"/>
  <c r="L279" i="10"/>
  <c r="F279" i="10"/>
  <c r="R279" i="10"/>
  <c r="I279" i="10"/>
  <c r="H271" i="10"/>
  <c r="Q271" i="10"/>
  <c r="K269" i="10"/>
  <c r="T269" i="10"/>
  <c r="O264" i="10"/>
  <c r="L264" i="10"/>
  <c r="D333" i="10"/>
  <c r="G328" i="10"/>
  <c r="M320" i="10"/>
  <c r="M319" i="10"/>
  <c r="P316" i="10"/>
  <c r="J316" i="10"/>
  <c r="F314" i="10"/>
  <c r="S310" i="10"/>
  <c r="P306" i="10"/>
  <c r="T305" i="10"/>
  <c r="R299" i="10"/>
  <c r="P298" i="10"/>
  <c r="V298" i="10"/>
  <c r="F292" i="10"/>
  <c r="I292" i="10"/>
  <c r="D280" i="10"/>
  <c r="I361" i="11"/>
  <c r="L361" i="11"/>
  <c r="D361" i="11"/>
  <c r="U361" i="11"/>
  <c r="L92" i="25" s="1"/>
  <c r="F361" i="11"/>
  <c r="B92" i="25" s="1"/>
  <c r="O361" i="11"/>
  <c r="H92" i="25" s="1"/>
  <c r="G361" i="10"/>
  <c r="P361" i="10"/>
  <c r="F357" i="10"/>
  <c r="U357" i="10"/>
  <c r="R355" i="10"/>
  <c r="D331" i="10"/>
  <c r="R326" i="10"/>
  <c r="J319" i="10"/>
  <c r="D318" i="10"/>
  <c r="G317" i="10"/>
  <c r="S313" i="10"/>
  <c r="M313" i="10"/>
  <c r="P309" i="10"/>
  <c r="P299" i="10"/>
  <c r="D297" i="10"/>
  <c r="I297" i="10"/>
  <c r="M296" i="10"/>
  <c r="L295" i="10"/>
  <c r="I293" i="10"/>
  <c r="D167" i="24" s="1"/>
  <c r="F293" i="10"/>
  <c r="L291" i="10"/>
  <c r="F166" i="24" s="1"/>
  <c r="O284" i="10"/>
  <c r="V280" i="10"/>
  <c r="J280" i="10"/>
  <c r="M280" i="10"/>
  <c r="G277" i="10"/>
  <c r="V277" i="10"/>
  <c r="M273" i="10"/>
  <c r="G273" i="10"/>
  <c r="P273" i="10"/>
  <c r="F271" i="10"/>
  <c r="O271" i="10"/>
  <c r="I271" i="10"/>
  <c r="R271" i="10"/>
  <c r="L271" i="10"/>
  <c r="U271" i="10"/>
  <c r="D256" i="10"/>
  <c r="R256" i="10"/>
  <c r="O256" i="10"/>
  <c r="J365" i="11"/>
  <c r="S91" i="25" s="1"/>
  <c r="P365" i="11"/>
  <c r="S365" i="11"/>
  <c r="Y91" i="25" s="1"/>
  <c r="R356" i="11"/>
  <c r="O356" i="11"/>
  <c r="D356" i="11"/>
  <c r="F356" i="11"/>
  <c r="I356" i="11"/>
  <c r="U356" i="11"/>
  <c r="L356" i="11"/>
  <c r="U331" i="10"/>
  <c r="L331" i="10"/>
  <c r="D330" i="10"/>
  <c r="D325" i="10"/>
  <c r="F325" i="10"/>
  <c r="U325" i="10"/>
  <c r="O313" i="10"/>
  <c r="I313" i="10"/>
  <c r="S304" i="10"/>
  <c r="U303" i="10"/>
  <c r="M299" i="10"/>
  <c r="V296" i="10"/>
  <c r="L296" i="10"/>
  <c r="S295" i="10"/>
  <c r="Y169" i="24" s="1"/>
  <c r="J295" i="10"/>
  <c r="M295" i="10"/>
  <c r="U169" i="24" s="1"/>
  <c r="G290" i="10"/>
  <c r="Q89" i="24" s="1"/>
  <c r="V290" i="10"/>
  <c r="M290" i="10"/>
  <c r="J286" i="10"/>
  <c r="L281" i="10"/>
  <c r="F273" i="10"/>
  <c r="O273" i="10"/>
  <c r="N271" i="10"/>
  <c r="K263" i="10"/>
  <c r="H263" i="10"/>
  <c r="J262" i="10"/>
  <c r="S262" i="10"/>
  <c r="J364" i="11"/>
  <c r="V364" i="11"/>
  <c r="M364" i="11"/>
  <c r="U89" i="25" s="1"/>
  <c r="G364" i="11"/>
  <c r="Q89" i="25" s="1"/>
  <c r="S364" i="11"/>
  <c r="G306" i="10"/>
  <c r="P304" i="10"/>
  <c r="N303" i="10"/>
  <c r="V300" i="10"/>
  <c r="D300" i="10"/>
  <c r="E300" i="10" s="1"/>
  <c r="A170" i="24" s="1"/>
  <c r="I299" i="10"/>
  <c r="D169" i="24" s="1"/>
  <c r="U296" i="10"/>
  <c r="U290" i="10"/>
  <c r="L165" i="24" s="1"/>
  <c r="I290" i="10"/>
  <c r="G281" i="10"/>
  <c r="P281" i="10"/>
  <c r="F276" i="10"/>
  <c r="U276" i="10"/>
  <c r="I276" i="10"/>
  <c r="P263" i="10"/>
  <c r="S263" i="10"/>
  <c r="V263" i="10"/>
  <c r="J369" i="11"/>
  <c r="M369" i="11"/>
  <c r="P369" i="11"/>
  <c r="V369" i="11"/>
  <c r="G310" i="10"/>
  <c r="J310" i="10"/>
  <c r="M304" i="10"/>
  <c r="U302" i="10"/>
  <c r="L302" i="10"/>
  <c r="O302" i="10"/>
  <c r="G299" i="10"/>
  <c r="F296" i="10"/>
  <c r="S290" i="10"/>
  <c r="P289" i="10"/>
  <c r="W171" i="24" s="1"/>
  <c r="F284" i="10"/>
  <c r="L284" i="10"/>
  <c r="U279" i="10"/>
  <c r="I272" i="10"/>
  <c r="J268" i="10"/>
  <c r="G268" i="10"/>
  <c r="F266" i="10"/>
  <c r="I265" i="10"/>
  <c r="R265" i="10"/>
  <c r="U265" i="10"/>
  <c r="D368" i="9"/>
  <c r="R368" i="9"/>
  <c r="J352" i="9"/>
  <c r="S352" i="9"/>
  <c r="D368" i="10"/>
  <c r="R368" i="10"/>
  <c r="J91" i="24" s="1"/>
  <c r="I362" i="10"/>
  <c r="D93" i="24" s="1"/>
  <c r="M361" i="10"/>
  <c r="U170" i="24" s="1"/>
  <c r="V358" i="10"/>
  <c r="S358" i="10"/>
  <c r="I355" i="10"/>
  <c r="V350" i="10"/>
  <c r="S350" i="10"/>
  <c r="I349" i="10"/>
  <c r="D334" i="10"/>
  <c r="I326" i="10"/>
  <c r="O321" i="10"/>
  <c r="L321" i="10"/>
  <c r="U319" i="10"/>
  <c r="R318" i="10"/>
  <c r="V316" i="10"/>
  <c r="G316" i="10"/>
  <c r="I315" i="10"/>
  <c r="L314" i="10"/>
  <c r="R313" i="10"/>
  <c r="S312" i="10"/>
  <c r="J312" i="10"/>
  <c r="G311" i="10"/>
  <c r="M311" i="10"/>
  <c r="J309" i="10"/>
  <c r="P308" i="10"/>
  <c r="M308" i="10"/>
  <c r="D308" i="10"/>
  <c r="V306" i="10"/>
  <c r="F306" i="10"/>
  <c r="B171" i="24" s="1"/>
  <c r="U306" i="10"/>
  <c r="I306" i="10"/>
  <c r="D171" i="24" s="1"/>
  <c r="F305" i="10"/>
  <c r="J304" i="10"/>
  <c r="V299" i="10"/>
  <c r="F299" i="10"/>
  <c r="B169" i="24" s="1"/>
  <c r="J298" i="10"/>
  <c r="O297" i="10"/>
  <c r="R296" i="10"/>
  <c r="D296" i="10"/>
  <c r="R293" i="10"/>
  <c r="L292" i="10"/>
  <c r="R290" i="10"/>
  <c r="O288" i="10"/>
  <c r="U288" i="10"/>
  <c r="M282" i="10"/>
  <c r="S280" i="10"/>
  <c r="D279" i="10"/>
  <c r="J278" i="10"/>
  <c r="V278" i="10"/>
  <c r="D278" i="10"/>
  <c r="R276" i="10"/>
  <c r="V274" i="10"/>
  <c r="P274" i="10"/>
  <c r="D268" i="10"/>
  <c r="G267" i="10"/>
  <c r="M267" i="10"/>
  <c r="S267" i="10"/>
  <c r="J264" i="10"/>
  <c r="V262" i="10"/>
  <c r="M370" i="11"/>
  <c r="S370" i="11"/>
  <c r="P370" i="11"/>
  <c r="P364" i="11"/>
  <c r="M293" i="10"/>
  <c r="U90" i="24" s="1"/>
  <c r="I287" i="10"/>
  <c r="P257" i="10"/>
  <c r="S257" i="10"/>
  <c r="V257" i="10"/>
  <c r="U255" i="10"/>
  <c r="J255" i="10"/>
  <c r="G255" i="10"/>
  <c r="S255" i="10"/>
  <c r="L254" i="10"/>
  <c r="I369" i="11"/>
  <c r="D369" i="11"/>
  <c r="U369" i="11"/>
  <c r="L88" i="25" s="1"/>
  <c r="S367" i="11"/>
  <c r="Y168" i="25" s="1"/>
  <c r="P362" i="11"/>
  <c r="L358" i="11"/>
  <c r="J353" i="11"/>
  <c r="G353" i="11"/>
  <c r="S353" i="11"/>
  <c r="P353" i="11"/>
  <c r="S351" i="11"/>
  <c r="G351" i="11"/>
  <c r="J346" i="11"/>
  <c r="S343" i="11"/>
  <c r="P341" i="11"/>
  <c r="Q340" i="11"/>
  <c r="J340" i="11"/>
  <c r="S340" i="11"/>
  <c r="G340" i="11"/>
  <c r="R338" i="11"/>
  <c r="S337" i="11"/>
  <c r="U319" i="11"/>
  <c r="U318" i="11"/>
  <c r="V317" i="11"/>
  <c r="M316" i="11"/>
  <c r="S316" i="11"/>
  <c r="G316" i="11"/>
  <c r="T310" i="11"/>
  <c r="P310" i="11"/>
  <c r="G310" i="11"/>
  <c r="S310" i="11"/>
  <c r="G306" i="11"/>
  <c r="J306" i="11"/>
  <c r="M306" i="11"/>
  <c r="P306" i="11"/>
  <c r="S306" i="11"/>
  <c r="G293" i="11"/>
  <c r="Q90" i="25" s="1"/>
  <c r="J293" i="11"/>
  <c r="S293" i="11"/>
  <c r="H255" i="10"/>
  <c r="T255" i="10"/>
  <c r="P367" i="11"/>
  <c r="F358" i="11"/>
  <c r="I353" i="11"/>
  <c r="D353" i="11"/>
  <c r="S342" i="11"/>
  <c r="I340" i="11"/>
  <c r="U340" i="11"/>
  <c r="P337" i="11"/>
  <c r="H336" i="11"/>
  <c r="N336" i="11"/>
  <c r="G332" i="11"/>
  <c r="J332" i="11"/>
  <c r="M332" i="11"/>
  <c r="V330" i="11"/>
  <c r="J330" i="11"/>
  <c r="S330" i="11"/>
  <c r="G329" i="11"/>
  <c r="V329" i="11"/>
  <c r="P329" i="11"/>
  <c r="P325" i="11"/>
  <c r="D325" i="11"/>
  <c r="V325" i="11"/>
  <c r="V320" i="11"/>
  <c r="S318" i="11"/>
  <c r="F315" i="11"/>
  <c r="U315" i="11"/>
  <c r="L315" i="11"/>
  <c r="O315" i="11"/>
  <c r="F310" i="11"/>
  <c r="O310" i="11"/>
  <c r="I310" i="11"/>
  <c r="F293" i="11"/>
  <c r="B167" i="25" s="1"/>
  <c r="L293" i="11"/>
  <c r="O293" i="11"/>
  <c r="H167" i="25" s="1"/>
  <c r="U293" i="11"/>
  <c r="L167" i="25" s="1"/>
  <c r="R283" i="11"/>
  <c r="J164" i="25" s="1"/>
  <c r="U283" i="11"/>
  <c r="L164" i="25" s="1"/>
  <c r="D364" i="9"/>
  <c r="D289" i="10"/>
  <c r="D286" i="10"/>
  <c r="O268" i="10"/>
  <c r="S261" i="10"/>
  <c r="U260" i="10"/>
  <c r="D258" i="10"/>
  <c r="P255" i="10"/>
  <c r="F254" i="10"/>
  <c r="I366" i="11"/>
  <c r="F366" i="11"/>
  <c r="M361" i="11"/>
  <c r="J359" i="11"/>
  <c r="V359" i="11"/>
  <c r="N355" i="11"/>
  <c r="V350" i="11"/>
  <c r="J349" i="11"/>
  <c r="M348" i="11"/>
  <c r="O343" i="11"/>
  <c r="O342" i="11"/>
  <c r="O340" i="11"/>
  <c r="O338" i="11"/>
  <c r="M337" i="11"/>
  <c r="O336" i="11"/>
  <c r="M335" i="11"/>
  <c r="S335" i="11"/>
  <c r="G335" i="11"/>
  <c r="G333" i="11"/>
  <c r="J333" i="11"/>
  <c r="F330" i="11"/>
  <c r="U330" i="11"/>
  <c r="D329" i="11"/>
  <c r="D328" i="11"/>
  <c r="O323" i="11"/>
  <c r="U320" i="11"/>
  <c r="O319" i="11"/>
  <c r="R318" i="11"/>
  <c r="V315" i="11"/>
  <c r="U309" i="11"/>
  <c r="V294" i="11"/>
  <c r="AA170" i="25" s="1"/>
  <c r="H263" i="11"/>
  <c r="N263" i="11"/>
  <c r="R261" i="10"/>
  <c r="P258" i="10"/>
  <c r="O255" i="10"/>
  <c r="U254" i="10"/>
  <c r="D254" i="10"/>
  <c r="M253" i="10"/>
  <c r="V253" i="10"/>
  <c r="M362" i="11"/>
  <c r="V362" i="11"/>
  <c r="S350" i="11"/>
  <c r="J347" i="11"/>
  <c r="M347" i="11"/>
  <c r="V345" i="11"/>
  <c r="M343" i="11"/>
  <c r="L342" i="11"/>
  <c r="N340" i="11"/>
  <c r="J337" i="11"/>
  <c r="O333" i="11"/>
  <c r="F333" i="11"/>
  <c r="U331" i="11"/>
  <c r="M330" i="11"/>
  <c r="S329" i="11"/>
  <c r="R320" i="11"/>
  <c r="P318" i="11"/>
  <c r="S315" i="11"/>
  <c r="M310" i="11"/>
  <c r="L309" i="11"/>
  <c r="D298" i="11"/>
  <c r="V292" i="11"/>
  <c r="P292" i="11"/>
  <c r="S292" i="11"/>
  <c r="D253" i="10"/>
  <c r="F253" i="10"/>
  <c r="G367" i="11"/>
  <c r="M367" i="11"/>
  <c r="I358" i="11"/>
  <c r="O358" i="11"/>
  <c r="L353" i="11"/>
  <c r="D349" i="11"/>
  <c r="R349" i="11"/>
  <c r="O347" i="11"/>
  <c r="L347" i="11"/>
  <c r="J342" i="11"/>
  <c r="L331" i="11"/>
  <c r="P317" i="11"/>
  <c r="S317" i="11"/>
  <c r="J317" i="11"/>
  <c r="M317" i="11"/>
  <c r="V305" i="11"/>
  <c r="AA168" i="25" s="1"/>
  <c r="M305" i="11"/>
  <c r="P305" i="11"/>
  <c r="W168" i="25" s="1"/>
  <c r="H301" i="11"/>
  <c r="Q301" i="11"/>
  <c r="T301" i="11"/>
  <c r="S294" i="11"/>
  <c r="O292" i="11"/>
  <c r="F292" i="11"/>
  <c r="I292" i="11"/>
  <c r="L292" i="11"/>
  <c r="R292" i="11"/>
  <c r="D272" i="10"/>
  <c r="M258" i="10"/>
  <c r="M256" i="10"/>
  <c r="S256" i="10"/>
  <c r="L255" i="10"/>
  <c r="S368" i="11"/>
  <c r="P368" i="11"/>
  <c r="R358" i="11"/>
  <c r="J356" i="11"/>
  <c r="G356" i="11"/>
  <c r="S356" i="11"/>
  <c r="L350" i="11"/>
  <c r="V346" i="11"/>
  <c r="O341" i="11"/>
  <c r="R341" i="11"/>
  <c r="L340" i="11"/>
  <c r="J338" i="11"/>
  <c r="G338" i="11"/>
  <c r="D337" i="11"/>
  <c r="O337" i="11"/>
  <c r="M329" i="11"/>
  <c r="M327" i="11"/>
  <c r="G327" i="11"/>
  <c r="M325" i="11"/>
  <c r="D317" i="11"/>
  <c r="P315" i="11"/>
  <c r="J310" i="11"/>
  <c r="J309" i="11"/>
  <c r="S309" i="11"/>
  <c r="F305" i="11"/>
  <c r="I305" i="11"/>
  <c r="O305" i="11"/>
  <c r="R305" i="11"/>
  <c r="O298" i="11"/>
  <c r="I298" i="11"/>
  <c r="L298" i="11"/>
  <c r="F298" i="11"/>
  <c r="R298" i="11"/>
  <c r="U298" i="11"/>
  <c r="K287" i="11"/>
  <c r="T287" i="11"/>
  <c r="Q287" i="11"/>
  <c r="H287" i="11"/>
  <c r="P350" i="11"/>
  <c r="G350" i="11"/>
  <c r="K348" i="11"/>
  <c r="H348" i="11"/>
  <c r="P342" i="11"/>
  <c r="M342" i="11"/>
  <c r="V342" i="11"/>
  <c r="D320" i="11"/>
  <c r="J320" i="11"/>
  <c r="R319" i="11"/>
  <c r="I319" i="11"/>
  <c r="M318" i="11"/>
  <c r="J318" i="11"/>
  <c r="O309" i="11"/>
  <c r="R309" i="11"/>
  <c r="I309" i="11"/>
  <c r="P294" i="11"/>
  <c r="W170" i="25" s="1"/>
  <c r="J294" i="11"/>
  <c r="S170" i="25" s="1"/>
  <c r="M294" i="11"/>
  <c r="U170" i="25" s="1"/>
  <c r="D357" i="11"/>
  <c r="O357" i="11"/>
  <c r="J348" i="11"/>
  <c r="S348" i="11"/>
  <c r="V348" i="11"/>
  <c r="V343" i="11"/>
  <c r="P343" i="11"/>
  <c r="V337" i="11"/>
  <c r="J329" i="11"/>
  <c r="E326" i="11"/>
  <c r="K326" i="11"/>
  <c r="I320" i="11"/>
  <c r="F320" i="11"/>
  <c r="L320" i="11"/>
  <c r="V318" i="11"/>
  <c r="L318" i="11"/>
  <c r="I318" i="11"/>
  <c r="K310" i="11"/>
  <c r="E310" i="11"/>
  <c r="Q310" i="11"/>
  <c r="D294" i="11"/>
  <c r="Q294" i="11" s="1"/>
  <c r="F294" i="11"/>
  <c r="R294" i="11"/>
  <c r="I294" i="11"/>
  <c r="L294" i="11"/>
  <c r="O294" i="11"/>
  <c r="R291" i="11"/>
  <c r="D291" i="11"/>
  <c r="E291" i="11" s="1"/>
  <c r="F291" i="11"/>
  <c r="S288" i="11"/>
  <c r="M288" i="11"/>
  <c r="M285" i="11"/>
  <c r="S285" i="11"/>
  <c r="V285" i="11"/>
  <c r="G285" i="11"/>
  <c r="J275" i="11"/>
  <c r="D270" i="11"/>
  <c r="U260" i="11"/>
  <c r="I260" i="11"/>
  <c r="L260" i="11"/>
  <c r="F370" i="12"/>
  <c r="L370" i="12"/>
  <c r="D370" i="12"/>
  <c r="O370" i="12"/>
  <c r="R370" i="12"/>
  <c r="J170" i="26" s="1"/>
  <c r="J268" i="11"/>
  <c r="M268" i="11"/>
  <c r="P265" i="11"/>
  <c r="M265" i="11"/>
  <c r="S265" i="11"/>
  <c r="S263" i="11"/>
  <c r="M256" i="11"/>
  <c r="S256" i="11"/>
  <c r="D359" i="12"/>
  <c r="O359" i="12"/>
  <c r="F359" i="12"/>
  <c r="R359" i="12"/>
  <c r="U359" i="12"/>
  <c r="E349" i="12"/>
  <c r="N349" i="12"/>
  <c r="Q309" i="12"/>
  <c r="H309" i="12"/>
  <c r="T309" i="12"/>
  <c r="U285" i="11"/>
  <c r="I285" i="11"/>
  <c r="L285" i="11"/>
  <c r="F275" i="11"/>
  <c r="I275" i="11"/>
  <c r="J266" i="11"/>
  <c r="M266" i="11"/>
  <c r="J263" i="11"/>
  <c r="V263" i="11"/>
  <c r="M263" i="11"/>
  <c r="K361" i="12"/>
  <c r="T361" i="12"/>
  <c r="U313" i="11"/>
  <c r="O313" i="11"/>
  <c r="F308" i="11"/>
  <c r="O308" i="11"/>
  <c r="J302" i="11"/>
  <c r="M302" i="11"/>
  <c r="M300" i="11"/>
  <c r="S300" i="11"/>
  <c r="V300" i="11"/>
  <c r="M291" i="11"/>
  <c r="V284" i="11"/>
  <c r="P279" i="11"/>
  <c r="D278" i="11"/>
  <c r="O278" i="11"/>
  <c r="V275" i="11"/>
  <c r="P271" i="11"/>
  <c r="G271" i="11"/>
  <c r="P268" i="11"/>
  <c r="V266" i="11"/>
  <c r="O266" i="11"/>
  <c r="I266" i="11"/>
  <c r="P263" i="11"/>
  <c r="O262" i="11"/>
  <c r="U262" i="11"/>
  <c r="D262" i="11"/>
  <c r="F262" i="11"/>
  <c r="O254" i="11"/>
  <c r="F254" i="11"/>
  <c r="U254" i="11"/>
  <c r="I254" i="11"/>
  <c r="L254" i="11"/>
  <c r="K365" i="12"/>
  <c r="N365" i="12"/>
  <c r="Q365" i="12"/>
  <c r="H365" i="12"/>
  <c r="V303" i="11"/>
  <c r="J303" i="11"/>
  <c r="D300" i="11"/>
  <c r="F300" i="11"/>
  <c r="L299" i="11"/>
  <c r="F169" i="25" s="1"/>
  <c r="O299" i="11"/>
  <c r="D286" i="11"/>
  <c r="K286" i="11" s="1"/>
  <c r="I286" i="11"/>
  <c r="J284" i="11"/>
  <c r="P284" i="11"/>
  <c r="V277" i="11"/>
  <c r="S275" i="11"/>
  <c r="N271" i="11"/>
  <c r="F271" i="11"/>
  <c r="R271" i="11"/>
  <c r="V265" i="11"/>
  <c r="S261" i="11"/>
  <c r="F354" i="12"/>
  <c r="I354" i="12"/>
  <c r="L354" i="12"/>
  <c r="O354" i="12"/>
  <c r="R354" i="12"/>
  <c r="U354" i="12"/>
  <c r="G304" i="11"/>
  <c r="J304" i="11"/>
  <c r="M304" i="11"/>
  <c r="F303" i="11"/>
  <c r="L303" i="11"/>
  <c r="V299" i="11"/>
  <c r="G297" i="11"/>
  <c r="M297" i="11"/>
  <c r="L295" i="11"/>
  <c r="P290" i="11"/>
  <c r="V290" i="11"/>
  <c r="U286" i="11"/>
  <c r="S284" i="11"/>
  <c r="D284" i="11"/>
  <c r="F284" i="11"/>
  <c r="R284" i="11"/>
  <c r="O282" i="11"/>
  <c r="U282" i="11"/>
  <c r="D281" i="11"/>
  <c r="R281" i="11"/>
  <c r="L279" i="11"/>
  <c r="S277" i="11"/>
  <c r="R275" i="11"/>
  <c r="V272" i="11"/>
  <c r="G272" i="11"/>
  <c r="V270" i="11"/>
  <c r="S266" i="11"/>
  <c r="F259" i="11"/>
  <c r="L259" i="11"/>
  <c r="P356" i="12"/>
  <c r="G356" i="12"/>
  <c r="V356" i="12"/>
  <c r="J356" i="12"/>
  <c r="M356" i="12"/>
  <c r="D364" i="11"/>
  <c r="I346" i="11"/>
  <c r="D87" i="25" s="1"/>
  <c r="F346" i="11"/>
  <c r="I345" i="11"/>
  <c r="L345" i="11"/>
  <c r="P336" i="11"/>
  <c r="S336" i="11"/>
  <c r="D304" i="11"/>
  <c r="V302" i="11"/>
  <c r="P300" i="11"/>
  <c r="U299" i="11"/>
  <c r="L169" i="25" s="1"/>
  <c r="S286" i="11"/>
  <c r="Y164" i="25" s="1"/>
  <c r="O284" i="11"/>
  <c r="V281" i="11"/>
  <c r="F279" i="11"/>
  <c r="P275" i="11"/>
  <c r="F272" i="11"/>
  <c r="U272" i="11"/>
  <c r="I272" i="11"/>
  <c r="L271" i="11"/>
  <c r="R270" i="11"/>
  <c r="G268" i="11"/>
  <c r="R266" i="11"/>
  <c r="J265" i="11"/>
  <c r="F260" i="11"/>
  <c r="T254" i="11"/>
  <c r="M253" i="11"/>
  <c r="J253" i="11"/>
  <c r="P367" i="12"/>
  <c r="G367" i="12"/>
  <c r="V367" i="12"/>
  <c r="M367" i="12"/>
  <c r="U168" i="26" s="1"/>
  <c r="D367" i="12"/>
  <c r="S367" i="12"/>
  <c r="G291" i="11"/>
  <c r="P291" i="11"/>
  <c r="S291" i="11"/>
  <c r="R285" i="11"/>
  <c r="J283" i="11"/>
  <c r="G279" i="11"/>
  <c r="J279" i="11"/>
  <c r="M275" i="11"/>
  <c r="F270" i="11"/>
  <c r="P266" i="11"/>
  <c r="D264" i="11"/>
  <c r="S264" i="11"/>
  <c r="G263" i="11"/>
  <c r="I257" i="11"/>
  <c r="L257" i="11"/>
  <c r="D257" i="11"/>
  <c r="O257" i="11"/>
  <c r="R257" i="11"/>
  <c r="O368" i="12"/>
  <c r="I368" i="12"/>
  <c r="D363" i="12"/>
  <c r="V360" i="12"/>
  <c r="O360" i="12"/>
  <c r="I360" i="12"/>
  <c r="M354" i="12"/>
  <c r="G354" i="12"/>
  <c r="V354" i="12"/>
  <c r="V348" i="12"/>
  <c r="V338" i="12"/>
  <c r="P337" i="12"/>
  <c r="L309" i="12"/>
  <c r="P299" i="12"/>
  <c r="S299" i="12"/>
  <c r="Y91" i="26" s="1"/>
  <c r="V299" i="12"/>
  <c r="F290" i="12"/>
  <c r="I290" i="12"/>
  <c r="G345" i="12"/>
  <c r="J345" i="12"/>
  <c r="I329" i="12"/>
  <c r="O329" i="12"/>
  <c r="U329" i="12"/>
  <c r="L329" i="12"/>
  <c r="D328" i="12"/>
  <c r="O328" i="12"/>
  <c r="L328" i="12"/>
  <c r="I325" i="12"/>
  <c r="U323" i="12"/>
  <c r="O323" i="12"/>
  <c r="R323" i="12"/>
  <c r="V321" i="12"/>
  <c r="G321" i="12"/>
  <c r="S321" i="12"/>
  <c r="P321" i="12"/>
  <c r="D303" i="12"/>
  <c r="N303" i="12" s="1"/>
  <c r="G303" i="12"/>
  <c r="J303" i="12"/>
  <c r="S165" i="26" s="1"/>
  <c r="V303" i="12"/>
  <c r="M254" i="11"/>
  <c r="R253" i="11"/>
  <c r="I367" i="12"/>
  <c r="U367" i="12"/>
  <c r="L90" i="26" s="1"/>
  <c r="I365" i="12"/>
  <c r="G362" i="12"/>
  <c r="Q90" i="26" s="1"/>
  <c r="L361" i="12"/>
  <c r="R360" i="12"/>
  <c r="F357" i="12"/>
  <c r="O356" i="12"/>
  <c r="D356" i="12"/>
  <c r="R356" i="12"/>
  <c r="R351" i="12"/>
  <c r="S348" i="12"/>
  <c r="R347" i="12"/>
  <c r="M346" i="12"/>
  <c r="F343" i="12"/>
  <c r="R340" i="12"/>
  <c r="S339" i="12"/>
  <c r="P338" i="12"/>
  <c r="R334" i="12"/>
  <c r="P333" i="12"/>
  <c r="M330" i="12"/>
  <c r="F325" i="12"/>
  <c r="M322" i="12"/>
  <c r="O321" i="12"/>
  <c r="R321" i="12"/>
  <c r="O311" i="12"/>
  <c r="F311" i="12"/>
  <c r="U309" i="12"/>
  <c r="I309" i="12"/>
  <c r="S303" i="12"/>
  <c r="R265" i="11"/>
  <c r="L263" i="11"/>
  <c r="V260" i="11"/>
  <c r="V369" i="12"/>
  <c r="M369" i="12"/>
  <c r="R366" i="12"/>
  <c r="R365" i="12"/>
  <c r="S364" i="12"/>
  <c r="O364" i="12"/>
  <c r="D364" i="12"/>
  <c r="F362" i="12"/>
  <c r="B93" i="26" s="1"/>
  <c r="I361" i="12"/>
  <c r="D92" i="26" s="1"/>
  <c r="P360" i="12"/>
  <c r="S359" i="12"/>
  <c r="D357" i="12"/>
  <c r="S355" i="12"/>
  <c r="P354" i="12"/>
  <c r="Q351" i="12"/>
  <c r="J349" i="12"/>
  <c r="R348" i="12"/>
  <c r="I347" i="12"/>
  <c r="G346" i="12"/>
  <c r="D343" i="12"/>
  <c r="L342" i="12"/>
  <c r="R341" i="12"/>
  <c r="F341" i="12"/>
  <c r="P339" i="12"/>
  <c r="M338" i="12"/>
  <c r="V337" i="12"/>
  <c r="J337" i="12"/>
  <c r="U328" i="12"/>
  <c r="D327" i="12"/>
  <c r="Q327" i="12" s="1"/>
  <c r="O327" i="12"/>
  <c r="D325" i="12"/>
  <c r="P308" i="12"/>
  <c r="G308" i="12"/>
  <c r="D311" i="11"/>
  <c r="S287" i="11"/>
  <c r="U273" i="11"/>
  <c r="G260" i="11"/>
  <c r="D259" i="11"/>
  <c r="T255" i="11"/>
  <c r="S370" i="12"/>
  <c r="P370" i="12"/>
  <c r="L366" i="12"/>
  <c r="F365" i="12"/>
  <c r="R364" i="12"/>
  <c r="S363" i="12"/>
  <c r="Y93" i="26" s="1"/>
  <c r="R362" i="12"/>
  <c r="J93" i="26" s="1"/>
  <c r="D362" i="12"/>
  <c r="F361" i="12"/>
  <c r="M360" i="12"/>
  <c r="R355" i="12"/>
  <c r="D352" i="12"/>
  <c r="N352" i="12" s="1"/>
  <c r="P351" i="12"/>
  <c r="G349" i="12"/>
  <c r="L348" i="12"/>
  <c r="F346" i="12"/>
  <c r="O343" i="12"/>
  <c r="D341" i="12"/>
  <c r="M340" i="12"/>
  <c r="M339" i="12"/>
  <c r="G338" i="12"/>
  <c r="G336" i="12"/>
  <c r="J335" i="12"/>
  <c r="O332" i="12"/>
  <c r="L332" i="12"/>
  <c r="S328" i="12"/>
  <c r="R327" i="12"/>
  <c r="U325" i="12"/>
  <c r="M325" i="12"/>
  <c r="V325" i="12"/>
  <c r="O324" i="12"/>
  <c r="U324" i="12"/>
  <c r="R324" i="12"/>
  <c r="L324" i="12"/>
  <c r="R318" i="12"/>
  <c r="L318" i="12"/>
  <c r="O314" i="12"/>
  <c r="P310" i="12"/>
  <c r="I308" i="12"/>
  <c r="R308" i="12"/>
  <c r="J91" i="26" s="1"/>
  <c r="L308" i="12"/>
  <c r="O308" i="12"/>
  <c r="P303" i="12"/>
  <c r="W165" i="26" s="1"/>
  <c r="I286" i="12"/>
  <c r="F286" i="12"/>
  <c r="U286" i="12"/>
  <c r="R286" i="12"/>
  <c r="L286" i="12"/>
  <c r="O286" i="12"/>
  <c r="M362" i="12"/>
  <c r="V362" i="12"/>
  <c r="J360" i="12"/>
  <c r="F342" i="12"/>
  <c r="K336" i="12"/>
  <c r="N336" i="12"/>
  <c r="D333" i="12"/>
  <c r="K333" i="12" s="1"/>
  <c r="V333" i="12"/>
  <c r="F320" i="12"/>
  <c r="L293" i="12"/>
  <c r="O293" i="12"/>
  <c r="R293" i="12"/>
  <c r="F293" i="12"/>
  <c r="B167" i="26" s="1"/>
  <c r="U293" i="12"/>
  <c r="L167" i="26" s="1"/>
  <c r="I293" i="12"/>
  <c r="D167" i="26" s="1"/>
  <c r="K284" i="12"/>
  <c r="H284" i="12"/>
  <c r="T284" i="12"/>
  <c r="N284" i="12"/>
  <c r="E284" i="12"/>
  <c r="Q284" i="12"/>
  <c r="S279" i="12"/>
  <c r="V279" i="12"/>
  <c r="G279" i="12"/>
  <c r="J279" i="12"/>
  <c r="S87" i="26" s="1"/>
  <c r="M279" i="12"/>
  <c r="P279" i="12"/>
  <c r="D253" i="11"/>
  <c r="I253" i="11"/>
  <c r="J363" i="12"/>
  <c r="S93" i="26" s="1"/>
  <c r="G359" i="12"/>
  <c r="U357" i="12"/>
  <c r="F348" i="12"/>
  <c r="O347" i="12"/>
  <c r="L347" i="12"/>
  <c r="D340" i="12"/>
  <c r="F333" i="12"/>
  <c r="O333" i="12"/>
  <c r="L333" i="12"/>
  <c r="M331" i="12"/>
  <c r="I330" i="12"/>
  <c r="O330" i="12"/>
  <c r="R330" i="12"/>
  <c r="R325" i="12"/>
  <c r="I323" i="12"/>
  <c r="I322" i="12"/>
  <c r="D322" i="12"/>
  <c r="Q322" i="12" s="1"/>
  <c r="O322" i="12"/>
  <c r="G320" i="12"/>
  <c r="S320" i="12"/>
  <c r="M320" i="12"/>
  <c r="P320" i="12"/>
  <c r="N319" i="12"/>
  <c r="Q319" i="12"/>
  <c r="F309" i="12"/>
  <c r="R309" i="12"/>
  <c r="M303" i="12"/>
  <c r="R299" i="12"/>
  <c r="J169" i="26" s="1"/>
  <c r="G365" i="12"/>
  <c r="P365" i="12"/>
  <c r="W91" i="26" s="1"/>
  <c r="O361" i="12"/>
  <c r="U361" i="12"/>
  <c r="H351" i="12"/>
  <c r="U349" i="12"/>
  <c r="F349" i="12"/>
  <c r="S345" i="12"/>
  <c r="F339" i="12"/>
  <c r="O339" i="12"/>
  <c r="U334" i="12"/>
  <c r="O334" i="12"/>
  <c r="I334" i="12"/>
  <c r="D334" i="12"/>
  <c r="E334" i="12" s="1"/>
  <c r="L314" i="12"/>
  <c r="R314" i="12"/>
  <c r="U314" i="12"/>
  <c r="F314" i="12"/>
  <c r="F312" i="12"/>
  <c r="O312" i="12"/>
  <c r="V310" i="12"/>
  <c r="S310" i="12"/>
  <c r="J310" i="12"/>
  <c r="G310" i="12"/>
  <c r="U307" i="12"/>
  <c r="L307" i="12"/>
  <c r="F307" i="12"/>
  <c r="O307" i="12"/>
  <c r="R307" i="12"/>
  <c r="P306" i="12"/>
  <c r="M306" i="12"/>
  <c r="F299" i="12"/>
  <c r="M287" i="12"/>
  <c r="P287" i="12"/>
  <c r="S287" i="12"/>
  <c r="V287" i="12"/>
  <c r="G287" i="12"/>
  <c r="J287" i="12"/>
  <c r="I285" i="12"/>
  <c r="R285" i="12"/>
  <c r="L285" i="12"/>
  <c r="O285" i="12"/>
  <c r="M317" i="12"/>
  <c r="V314" i="12"/>
  <c r="V296" i="12"/>
  <c r="G296" i="12"/>
  <c r="J296" i="12"/>
  <c r="J295" i="12"/>
  <c r="M295" i="12"/>
  <c r="T294" i="12"/>
  <c r="Z170" i="26" s="1"/>
  <c r="Q294" i="12"/>
  <c r="M293" i="12"/>
  <c r="U292" i="12"/>
  <c r="I292" i="12"/>
  <c r="I288" i="12"/>
  <c r="O281" i="12"/>
  <c r="R281" i="12"/>
  <c r="J278" i="12"/>
  <c r="J276" i="12"/>
  <c r="S276" i="12"/>
  <c r="J272" i="12"/>
  <c r="S272" i="12"/>
  <c r="H269" i="12"/>
  <c r="Q269" i="12"/>
  <c r="T269" i="12"/>
  <c r="G262" i="12"/>
  <c r="S262" i="12"/>
  <c r="D335" i="12"/>
  <c r="N335" i="12" s="1"/>
  <c r="I335" i="12"/>
  <c r="J317" i="12"/>
  <c r="P316" i="12"/>
  <c r="M316" i="12"/>
  <c r="O313" i="12"/>
  <c r="L313" i="12"/>
  <c r="M301" i="12"/>
  <c r="U301" i="12"/>
  <c r="I301" i="12"/>
  <c r="R301" i="12"/>
  <c r="J89" i="26" s="1"/>
  <c r="I287" i="12"/>
  <c r="M286" i="12"/>
  <c r="U164" i="26" s="1"/>
  <c r="P284" i="12"/>
  <c r="U280" i="12"/>
  <c r="M274" i="12"/>
  <c r="V274" i="12"/>
  <c r="J274" i="12"/>
  <c r="S274" i="12"/>
  <c r="S264" i="12"/>
  <c r="D262" i="12"/>
  <c r="R262" i="12"/>
  <c r="L262" i="12"/>
  <c r="H261" i="12"/>
  <c r="Q261" i="12"/>
  <c r="D258" i="12"/>
  <c r="K258" i="12" s="1"/>
  <c r="O258" i="12"/>
  <c r="R258" i="12"/>
  <c r="J284" i="12"/>
  <c r="S284" i="12"/>
  <c r="L280" i="12"/>
  <c r="P273" i="12"/>
  <c r="M273" i="12"/>
  <c r="U271" i="12"/>
  <c r="F271" i="12"/>
  <c r="P264" i="12"/>
  <c r="U313" i="12"/>
  <c r="O300" i="12"/>
  <c r="H170" i="26" s="1"/>
  <c r="S296" i="12"/>
  <c r="S295" i="12"/>
  <c r="Y169" i="26" s="1"/>
  <c r="M290" i="12"/>
  <c r="G290" i="12"/>
  <c r="Q89" i="26" s="1"/>
  <c r="F287" i="12"/>
  <c r="R284" i="12"/>
  <c r="I284" i="12"/>
  <c r="I278" i="12"/>
  <c r="O278" i="12"/>
  <c r="R278" i="12"/>
  <c r="M275" i="12"/>
  <c r="V273" i="12"/>
  <c r="D273" i="12"/>
  <c r="R273" i="12"/>
  <c r="L269" i="12"/>
  <c r="O268" i="12"/>
  <c r="D268" i="12"/>
  <c r="F268" i="12"/>
  <c r="R268" i="12"/>
  <c r="M326" i="13"/>
  <c r="G320" i="13"/>
  <c r="Q93" i="27" s="1"/>
  <c r="P320" i="13"/>
  <c r="V264" i="12"/>
  <c r="M264" i="12"/>
  <c r="M259" i="12"/>
  <c r="S259" i="12"/>
  <c r="V259" i="12"/>
  <c r="T274" i="13"/>
  <c r="K274" i="13"/>
  <c r="E274" i="13"/>
  <c r="N274" i="13"/>
  <c r="J293" i="12"/>
  <c r="V293" i="12"/>
  <c r="P286" i="12"/>
  <c r="W164" i="26" s="1"/>
  <c r="G286" i="12"/>
  <c r="Q164" i="26" s="1"/>
  <c r="V286" i="12"/>
  <c r="AA164" i="26" s="1"/>
  <c r="V284" i="12"/>
  <c r="D280" i="12"/>
  <c r="M280" i="12"/>
  <c r="O279" i="12"/>
  <c r="R279" i="12"/>
  <c r="O271" i="12"/>
  <c r="G270" i="12"/>
  <c r="R264" i="12"/>
  <c r="U264" i="12"/>
  <c r="D255" i="12"/>
  <c r="F255" i="12"/>
  <c r="U255" i="12"/>
  <c r="I255" i="12"/>
  <c r="E321" i="13"/>
  <c r="J322" i="13"/>
  <c r="P322" i="13"/>
  <c r="W96" i="27" s="1"/>
  <c r="G322" i="13"/>
  <c r="Q96" i="27" s="1"/>
  <c r="M322" i="13"/>
  <c r="U335" i="12"/>
  <c r="U319" i="12"/>
  <c r="S317" i="12"/>
  <c r="J316" i="12"/>
  <c r="G314" i="12"/>
  <c r="F313" i="12"/>
  <c r="G305" i="12"/>
  <c r="Q168" i="26" s="1"/>
  <c r="V305" i="12"/>
  <c r="AA168" i="26" s="1"/>
  <c r="O301" i="12"/>
  <c r="D301" i="12"/>
  <c r="M296" i="12"/>
  <c r="D295" i="12"/>
  <c r="T295" i="12" s="1"/>
  <c r="G294" i="12"/>
  <c r="J292" i="12"/>
  <c r="G292" i="12"/>
  <c r="V292" i="12"/>
  <c r="S290" i="12"/>
  <c r="T289" i="12"/>
  <c r="F284" i="12"/>
  <c r="O282" i="12"/>
  <c r="L278" i="12"/>
  <c r="P277" i="12"/>
  <c r="S277" i="12"/>
  <c r="D276" i="12"/>
  <c r="O275" i="12"/>
  <c r="U275" i="12"/>
  <c r="I273" i="12"/>
  <c r="I272" i="12"/>
  <c r="J262" i="12"/>
  <c r="R255" i="12"/>
  <c r="F322" i="13"/>
  <c r="O322" i="13"/>
  <c r="M261" i="12"/>
  <c r="P261" i="12"/>
  <c r="D259" i="12"/>
  <c r="N259" i="12" s="1"/>
  <c r="F259" i="12"/>
  <c r="V256" i="12"/>
  <c r="M256" i="12"/>
  <c r="I317" i="13"/>
  <c r="D96" i="27" s="1"/>
  <c r="O316" i="13"/>
  <c r="P312" i="13"/>
  <c r="J312" i="13"/>
  <c r="I308" i="13"/>
  <c r="L308" i="13"/>
  <c r="V295" i="13"/>
  <c r="M295" i="13"/>
  <c r="E291" i="13"/>
  <c r="N291" i="13"/>
  <c r="H265" i="13"/>
  <c r="Q265" i="13"/>
  <c r="E265" i="13"/>
  <c r="N265" i="13"/>
  <c r="R263" i="12"/>
  <c r="O263" i="12"/>
  <c r="D260" i="12"/>
  <c r="O260" i="12"/>
  <c r="S257" i="12"/>
  <c r="D256" i="12"/>
  <c r="E256" i="12" s="1"/>
  <c r="F254" i="12"/>
  <c r="M321" i="13"/>
  <c r="U95" i="27" s="1"/>
  <c r="R320" i="13"/>
  <c r="L315" i="13"/>
  <c r="O312" i="13"/>
  <c r="L312" i="13"/>
  <c r="L311" i="13"/>
  <c r="M303" i="13"/>
  <c r="U87" i="27" s="1"/>
  <c r="M302" i="13"/>
  <c r="J298" i="13"/>
  <c r="V298" i="13"/>
  <c r="I295" i="13"/>
  <c r="F295" i="13"/>
  <c r="O295" i="13"/>
  <c r="R295" i="13"/>
  <c r="O293" i="13"/>
  <c r="H88" i="27" s="1"/>
  <c r="M291" i="13"/>
  <c r="J291" i="13"/>
  <c r="P279" i="13"/>
  <c r="J279" i="13"/>
  <c r="M279" i="13"/>
  <c r="S279" i="13"/>
  <c r="K277" i="13"/>
  <c r="Q277" i="13"/>
  <c r="H277" i="13"/>
  <c r="O271" i="13"/>
  <c r="F271" i="13"/>
  <c r="U271" i="13"/>
  <c r="I271" i="13"/>
  <c r="D310" i="12"/>
  <c r="T310" i="12" s="1"/>
  <c r="O294" i="12"/>
  <c r="J268" i="12"/>
  <c r="P268" i="12"/>
  <c r="U265" i="12"/>
  <c r="V260" i="12"/>
  <c r="M260" i="12"/>
  <c r="R257" i="12"/>
  <c r="S256" i="12"/>
  <c r="V255" i="12"/>
  <c r="G255" i="12"/>
  <c r="F317" i="13"/>
  <c r="G314" i="13"/>
  <c r="J314" i="13"/>
  <c r="I311" i="13"/>
  <c r="D310" i="13"/>
  <c r="T310" i="13" s="1"/>
  <c r="M309" i="13"/>
  <c r="V309" i="13"/>
  <c r="D307" i="13"/>
  <c r="N307" i="13" s="1"/>
  <c r="R307" i="13"/>
  <c r="M301" i="13"/>
  <c r="S301" i="13"/>
  <c r="D298" i="13"/>
  <c r="H298" i="13" s="1"/>
  <c r="I298" i="13"/>
  <c r="O298" i="13"/>
  <c r="J296" i="13"/>
  <c r="S164" i="27" s="1"/>
  <c r="G296" i="13"/>
  <c r="Q164" i="27" s="1"/>
  <c r="M296" i="13"/>
  <c r="U164" i="27" s="1"/>
  <c r="P296" i="13"/>
  <c r="W164" i="27" s="1"/>
  <c r="L293" i="13"/>
  <c r="F88" i="27" s="1"/>
  <c r="U291" i="13"/>
  <c r="I291" i="13"/>
  <c r="F291" i="13"/>
  <c r="V274" i="13"/>
  <c r="M274" i="13"/>
  <c r="P257" i="12"/>
  <c r="G321" i="13"/>
  <c r="Q95" i="27" s="1"/>
  <c r="H319" i="13"/>
  <c r="M317" i="13"/>
  <c r="P317" i="13"/>
  <c r="U311" i="13"/>
  <c r="V291" i="13"/>
  <c r="O286" i="13"/>
  <c r="H164" i="27" s="1"/>
  <c r="L286" i="13"/>
  <c r="F164" i="27" s="1"/>
  <c r="O269" i="13"/>
  <c r="U269" i="13"/>
  <c r="I269" i="13"/>
  <c r="R269" i="13"/>
  <c r="F311" i="13"/>
  <c r="U308" i="13"/>
  <c r="F308" i="13"/>
  <c r="V302" i="13"/>
  <c r="S302" i="13"/>
  <c r="I300" i="13"/>
  <c r="D89" i="27" s="1"/>
  <c r="D300" i="13"/>
  <c r="H300" i="13" s="1"/>
  <c r="C89" i="27" s="1"/>
  <c r="U300" i="13"/>
  <c r="L89" i="27" s="1"/>
  <c r="S295" i="13"/>
  <c r="G293" i="13"/>
  <c r="J293" i="13"/>
  <c r="M293" i="13"/>
  <c r="I280" i="13"/>
  <c r="O280" i="13"/>
  <c r="I316" i="13"/>
  <c r="U316" i="13"/>
  <c r="F316" i="13"/>
  <c r="M313" i="13"/>
  <c r="P295" i="13"/>
  <c r="I293" i="13"/>
  <c r="D88" i="27" s="1"/>
  <c r="F293" i="13"/>
  <c r="B88" i="27" s="1"/>
  <c r="U293" i="13"/>
  <c r="L88" i="27" s="1"/>
  <c r="K285" i="13"/>
  <c r="T285" i="13"/>
  <c r="E285" i="13"/>
  <c r="Q285" i="13"/>
  <c r="H285" i="13"/>
  <c r="O311" i="13"/>
  <c r="D311" i="13"/>
  <c r="Q311" i="13" s="1"/>
  <c r="D308" i="13"/>
  <c r="H308" i="13" s="1"/>
  <c r="O297" i="13"/>
  <c r="R297" i="13"/>
  <c r="I297" i="13"/>
  <c r="L297" i="13"/>
  <c r="U297" i="13"/>
  <c r="J295" i="13"/>
  <c r="E287" i="13"/>
  <c r="N287" i="13"/>
  <c r="R316" i="13"/>
  <c r="R308" i="13"/>
  <c r="J303" i="13"/>
  <c r="S87" i="27" s="1"/>
  <c r="D303" i="13"/>
  <c r="K303" i="13" s="1"/>
  <c r="T87" i="27" s="1"/>
  <c r="O300" i="13"/>
  <c r="H89" i="27" s="1"/>
  <c r="G295" i="13"/>
  <c r="S293" i="13"/>
  <c r="L285" i="13"/>
  <c r="F163" i="27" s="1"/>
  <c r="O285" i="13"/>
  <c r="H163" i="27" s="1"/>
  <c r="F285" i="13"/>
  <c r="B163" i="27" s="1"/>
  <c r="R285" i="13"/>
  <c r="J163" i="27" s="1"/>
  <c r="I282" i="13"/>
  <c r="L282" i="13"/>
  <c r="O282" i="13"/>
  <c r="R280" i="13"/>
  <c r="R271" i="13"/>
  <c r="O265" i="13"/>
  <c r="G265" i="13"/>
  <c r="S265" i="13"/>
  <c r="G252" i="13"/>
  <c r="S252" i="13"/>
  <c r="I248" i="13"/>
  <c r="L248" i="13"/>
  <c r="M234" i="13"/>
  <c r="S234" i="13"/>
  <c r="M258" i="13"/>
  <c r="U162" i="27" s="1"/>
  <c r="V258" i="13"/>
  <c r="AA162" i="27" s="1"/>
  <c r="S256" i="13"/>
  <c r="J256" i="13"/>
  <c r="I252" i="13"/>
  <c r="D85" i="27" s="1"/>
  <c r="F252" i="13"/>
  <c r="B85" i="27" s="1"/>
  <c r="R252" i="13"/>
  <c r="J85" i="27" s="1"/>
  <c r="P235" i="13"/>
  <c r="G235" i="13"/>
  <c r="S235" i="13"/>
  <c r="S306" i="13"/>
  <c r="G288" i="13"/>
  <c r="Q90" i="27" s="1"/>
  <c r="I287" i="13"/>
  <c r="O287" i="13"/>
  <c r="U284" i="13"/>
  <c r="D284" i="13"/>
  <c r="N284" i="13" s="1"/>
  <c r="O277" i="13"/>
  <c r="P271" i="13"/>
  <c r="U270" i="13"/>
  <c r="M266" i="13"/>
  <c r="U149" i="27" s="1"/>
  <c r="J266" i="13"/>
  <c r="S149" i="27" s="1"/>
  <c r="M265" i="13"/>
  <c r="V264" i="13"/>
  <c r="P262" i="13"/>
  <c r="W161" i="27" s="1"/>
  <c r="D262" i="13"/>
  <c r="K262" i="13" s="1"/>
  <c r="R262" i="13"/>
  <c r="V260" i="13"/>
  <c r="G257" i="13"/>
  <c r="V257" i="13"/>
  <c r="I256" i="13"/>
  <c r="L256" i="13"/>
  <c r="F174" i="27" s="1"/>
  <c r="O253" i="13"/>
  <c r="O252" i="13"/>
  <c r="H85" i="27" s="1"/>
  <c r="R248" i="13"/>
  <c r="M246" i="13"/>
  <c r="R244" i="13"/>
  <c r="K243" i="13"/>
  <c r="E243" i="13"/>
  <c r="Q243" i="13"/>
  <c r="F235" i="13"/>
  <c r="R235" i="13"/>
  <c r="I235" i="13"/>
  <c r="K232" i="13"/>
  <c r="H216" i="13"/>
  <c r="E216" i="13"/>
  <c r="T216" i="13"/>
  <c r="N216" i="13"/>
  <c r="M271" i="13"/>
  <c r="S270" i="13"/>
  <c r="I268" i="13"/>
  <c r="L268" i="13"/>
  <c r="L265" i="13"/>
  <c r="S264" i="13"/>
  <c r="U261" i="13"/>
  <c r="S257" i="13"/>
  <c r="F257" i="13"/>
  <c r="U257" i="13"/>
  <c r="I257" i="13"/>
  <c r="D93" i="27" s="1"/>
  <c r="J255" i="13"/>
  <c r="P255" i="13"/>
  <c r="W95" i="27" s="1"/>
  <c r="P248" i="13"/>
  <c r="J246" i="13"/>
  <c r="O245" i="13"/>
  <c r="H92" i="27" s="1"/>
  <c r="O244" i="13"/>
  <c r="J243" i="13"/>
  <c r="P243" i="13"/>
  <c r="T240" i="13"/>
  <c r="Z160" i="27" s="1"/>
  <c r="H240" i="13"/>
  <c r="R160" i="27" s="1"/>
  <c r="N235" i="13"/>
  <c r="V234" i="13"/>
  <c r="G230" i="13"/>
  <c r="J230" i="13"/>
  <c r="M230" i="13"/>
  <c r="S230" i="13"/>
  <c r="N213" i="13"/>
  <c r="T213" i="13"/>
  <c r="L287" i="13"/>
  <c r="R284" i="13"/>
  <c r="J280" i="13"/>
  <c r="O279" i="13"/>
  <c r="P278" i="13"/>
  <c r="V277" i="13"/>
  <c r="L277" i="13"/>
  <c r="V276" i="13"/>
  <c r="AA86" i="27" s="1"/>
  <c r="M275" i="13"/>
  <c r="S275" i="13"/>
  <c r="L274" i="13"/>
  <c r="J271" i="13"/>
  <c r="P270" i="13"/>
  <c r="P266" i="13"/>
  <c r="W149" i="27" s="1"/>
  <c r="V265" i="13"/>
  <c r="I265" i="13"/>
  <c r="P264" i="13"/>
  <c r="M262" i="13"/>
  <c r="U161" i="27" s="1"/>
  <c r="S261" i="13"/>
  <c r="S260" i="13"/>
  <c r="R257" i="13"/>
  <c r="V256" i="13"/>
  <c r="AA92" i="27" s="1"/>
  <c r="M252" i="13"/>
  <c r="D251" i="13"/>
  <c r="E251" i="13" s="1"/>
  <c r="F251" i="13"/>
  <c r="R251" i="13"/>
  <c r="O248" i="13"/>
  <c r="I247" i="13"/>
  <c r="D170" i="27" s="1"/>
  <c r="L244" i="13"/>
  <c r="M235" i="13"/>
  <c r="U91" i="27" s="1"/>
  <c r="T232" i="13"/>
  <c r="H232" i="13"/>
  <c r="D224" i="13"/>
  <c r="H224" i="13" s="1"/>
  <c r="O224" i="13"/>
  <c r="F224" i="13"/>
  <c r="R224" i="13"/>
  <c r="I224" i="13"/>
  <c r="D253" i="12"/>
  <c r="H253" i="12" s="1"/>
  <c r="V308" i="13"/>
  <c r="D306" i="13"/>
  <c r="T306" i="13" s="1"/>
  <c r="R301" i="13"/>
  <c r="S288" i="13"/>
  <c r="Y90" i="27" s="1"/>
  <c r="O284" i="13"/>
  <c r="I283" i="13"/>
  <c r="D87" i="27" s="1"/>
  <c r="O278" i="13"/>
  <c r="J277" i="13"/>
  <c r="P273" i="13"/>
  <c r="F272" i="13"/>
  <c r="D272" i="13"/>
  <c r="Q272" i="13" s="1"/>
  <c r="R268" i="13"/>
  <c r="L267" i="13"/>
  <c r="O266" i="13"/>
  <c r="U265" i="13"/>
  <c r="F265" i="13"/>
  <c r="L262" i="13"/>
  <c r="R261" i="13"/>
  <c r="P260" i="13"/>
  <c r="S258" i="13"/>
  <c r="Y162" i="27" s="1"/>
  <c r="R256" i="13"/>
  <c r="U254" i="13"/>
  <c r="F254" i="13"/>
  <c r="V253" i="13"/>
  <c r="AA85" i="27" s="1"/>
  <c r="J253" i="13"/>
  <c r="S85" i="27" s="1"/>
  <c r="M253" i="13"/>
  <c r="U85" i="27" s="1"/>
  <c r="L252" i="13"/>
  <c r="F85" i="27" s="1"/>
  <c r="O250" i="13"/>
  <c r="I250" i="13"/>
  <c r="L250" i="13"/>
  <c r="L245" i="13"/>
  <c r="K244" i="13"/>
  <c r="N243" i="13"/>
  <c r="J234" i="13"/>
  <c r="V271" i="13"/>
  <c r="I267" i="13"/>
  <c r="R265" i="13"/>
  <c r="V262" i="13"/>
  <c r="AA161" i="27" s="1"/>
  <c r="J262" i="13"/>
  <c r="S161" i="27" s="1"/>
  <c r="P261" i="13"/>
  <c r="W172" i="27" s="1"/>
  <c r="P258" i="13"/>
  <c r="W162" i="27" s="1"/>
  <c r="P256" i="13"/>
  <c r="J252" i="13"/>
  <c r="F248" i="13"/>
  <c r="P246" i="13"/>
  <c r="S246" i="13"/>
  <c r="P244" i="13"/>
  <c r="J244" i="13"/>
  <c r="U224" i="13"/>
  <c r="I221" i="13"/>
  <c r="D221" i="13"/>
  <c r="T221" i="13" s="1"/>
  <c r="U221" i="13"/>
  <c r="F221" i="13"/>
  <c r="L221" i="13"/>
  <c r="R221" i="13"/>
  <c r="J282" i="13"/>
  <c r="G282" i="13"/>
  <c r="G270" i="13"/>
  <c r="V270" i="13"/>
  <c r="L264" i="13"/>
  <c r="R264" i="13"/>
  <c r="O261" i="13"/>
  <c r="J258" i="13"/>
  <c r="S162" i="27" s="1"/>
  <c r="V252" i="13"/>
  <c r="D252" i="13"/>
  <c r="K252" i="13" s="1"/>
  <c r="E85" i="27" s="1"/>
  <c r="R249" i="13"/>
  <c r="F249" i="13"/>
  <c r="E235" i="13"/>
  <c r="D231" i="13"/>
  <c r="T231" i="13" s="1"/>
  <c r="L231" i="13"/>
  <c r="D228" i="13"/>
  <c r="K228" i="13" s="1"/>
  <c r="M219" i="13"/>
  <c r="D219" i="13"/>
  <c r="R217" i="13"/>
  <c r="V216" i="13"/>
  <c r="M216" i="13"/>
  <c r="P211" i="13"/>
  <c r="D211" i="13"/>
  <c r="Q211" i="13" s="1"/>
  <c r="S209" i="13"/>
  <c r="U216" i="13"/>
  <c r="L216" i="13"/>
  <c r="P214" i="13"/>
  <c r="D214" i="13"/>
  <c r="H214" i="13" s="1"/>
  <c r="L213" i="13"/>
  <c r="I212" i="13"/>
  <c r="O211" i="13"/>
  <c r="U210" i="13"/>
  <c r="R209" i="13"/>
  <c r="D255" i="13"/>
  <c r="T255" i="13" s="1"/>
  <c r="O240" i="13"/>
  <c r="J238" i="13"/>
  <c r="O232" i="13"/>
  <c r="U227" i="13"/>
  <c r="L160" i="27" s="1"/>
  <c r="D227" i="13"/>
  <c r="M221" i="13"/>
  <c r="P220" i="13"/>
  <c r="S219" i="13"/>
  <c r="J219" i="13"/>
  <c r="O217" i="13"/>
  <c r="I216" i="13"/>
  <c r="R215" i="13"/>
  <c r="V213" i="13"/>
  <c r="I213" i="13"/>
  <c r="M211" i="13"/>
  <c r="S210" i="13"/>
  <c r="P209" i="13"/>
  <c r="D281" i="13"/>
  <c r="H281" i="13" s="1"/>
  <c r="R234" i="13"/>
  <c r="J159" i="27" s="1"/>
  <c r="S233" i="13"/>
  <c r="F225" i="13"/>
  <c r="P224" i="13"/>
  <c r="J220" i="13"/>
  <c r="R219" i="13"/>
  <c r="R218" i="13"/>
  <c r="J217" i="13"/>
  <c r="S216" i="13"/>
  <c r="G216" i="13"/>
  <c r="M214" i="13"/>
  <c r="U213" i="13"/>
  <c r="F213" i="13"/>
  <c r="J211" i="13"/>
  <c r="R210" i="13"/>
  <c r="J209" i="13"/>
  <c r="O228" i="13"/>
  <c r="I220" i="13"/>
  <c r="L218" i="13"/>
  <c r="I217" i="13"/>
  <c r="R216" i="13"/>
  <c r="F216" i="13"/>
  <c r="J214" i="13"/>
  <c r="V211" i="13"/>
  <c r="I211" i="13"/>
  <c r="L210" i="13"/>
  <c r="I209" i="13"/>
  <c r="P219" i="13"/>
  <c r="P216" i="13"/>
  <c r="U211" i="13"/>
  <c r="G211" i="13"/>
  <c r="O216" i="13"/>
  <c r="V214" i="13"/>
  <c r="F211" i="13"/>
  <c r="E307" i="13"/>
  <c r="H321" i="13"/>
  <c r="Q321" i="13"/>
  <c r="D326" i="13"/>
  <c r="V315" i="13"/>
  <c r="G315" i="13"/>
  <c r="O313" i="13"/>
  <c r="D312" i="13"/>
  <c r="J310" i="13"/>
  <c r="I307" i="13"/>
  <c r="D171" i="27" s="1"/>
  <c r="G305" i="13"/>
  <c r="P305" i="13"/>
  <c r="J305" i="13"/>
  <c r="F302" i="13"/>
  <c r="O302" i="13"/>
  <c r="H91" i="27" s="1"/>
  <c r="I302" i="13"/>
  <c r="E299" i="13"/>
  <c r="N299" i="13"/>
  <c r="H299" i="13"/>
  <c r="E297" i="13"/>
  <c r="N297" i="13"/>
  <c r="H297" i="13"/>
  <c r="Q297" i="13"/>
  <c r="K297" i="13"/>
  <c r="T297" i="13"/>
  <c r="E320" i="13"/>
  <c r="N320" i="13"/>
  <c r="U326" i="13"/>
  <c r="G326" i="13"/>
  <c r="P326" i="13"/>
  <c r="W92" i="27" s="1"/>
  <c r="D325" i="13"/>
  <c r="L325" i="13"/>
  <c r="F92" i="27" s="1"/>
  <c r="U325" i="13"/>
  <c r="L92" i="27" s="1"/>
  <c r="D324" i="13"/>
  <c r="D323" i="13"/>
  <c r="Q320" i="13"/>
  <c r="F315" i="13"/>
  <c r="O315" i="13"/>
  <c r="D313" i="13"/>
  <c r="M312" i="13"/>
  <c r="V312" i="13"/>
  <c r="S310" i="13"/>
  <c r="D309" i="13"/>
  <c r="L309" i="13"/>
  <c r="F168" i="27" s="1"/>
  <c r="U309" i="13"/>
  <c r="F309" i="13"/>
  <c r="R302" i="13"/>
  <c r="T299" i="13"/>
  <c r="M299" i="13"/>
  <c r="V299" i="13"/>
  <c r="G299" i="13"/>
  <c r="P299" i="13"/>
  <c r="J299" i="13"/>
  <c r="G297" i="13"/>
  <c r="P297" i="13"/>
  <c r="J297" i="13"/>
  <c r="S297" i="13"/>
  <c r="H276" i="13"/>
  <c r="R86" i="27" s="1"/>
  <c r="E276" i="13"/>
  <c r="P86" i="27" s="1"/>
  <c r="Q276" i="13"/>
  <c r="X86" i="27" s="1"/>
  <c r="K276" i="13"/>
  <c r="T86" i="27" s="1"/>
  <c r="T276" i="13"/>
  <c r="Z86" i="27" s="1"/>
  <c r="N276" i="13"/>
  <c r="V86" i="27" s="1"/>
  <c r="D314" i="13"/>
  <c r="L314" i="13"/>
  <c r="U312" i="13"/>
  <c r="F312" i="13"/>
  <c r="E310" i="13"/>
  <c r="M307" i="13"/>
  <c r="V307" i="13"/>
  <c r="G307" i="13"/>
  <c r="P307" i="13"/>
  <c r="M305" i="13"/>
  <c r="M304" i="13"/>
  <c r="U89" i="27" s="1"/>
  <c r="V304" i="13"/>
  <c r="AA89" i="27" s="1"/>
  <c r="G304" i="13"/>
  <c r="Q89" i="27" s="1"/>
  <c r="S299" i="13"/>
  <c r="V297" i="13"/>
  <c r="V324" i="13"/>
  <c r="M324" i="13"/>
  <c r="V323" i="13"/>
  <c r="AA172" i="27" s="1"/>
  <c r="G323" i="13"/>
  <c r="D304" i="13"/>
  <c r="L304" i="13"/>
  <c r="F167" i="27" s="1"/>
  <c r="U304" i="13"/>
  <c r="L167" i="27" s="1"/>
  <c r="F304" i="13"/>
  <c r="B167" i="27" s="1"/>
  <c r="O304" i="13"/>
  <c r="H167" i="27" s="1"/>
  <c r="D301" i="13"/>
  <c r="L301" i="13"/>
  <c r="F301" i="13"/>
  <c r="U301" i="13"/>
  <c r="M323" i="13"/>
  <c r="F323" i="13"/>
  <c r="O323" i="13"/>
  <c r="U320" i="13"/>
  <c r="F320" i="13"/>
  <c r="Q299" i="13"/>
  <c r="L313" i="13"/>
  <c r="J326" i="13"/>
  <c r="S92" i="27" s="1"/>
  <c r="S325" i="13"/>
  <c r="Y173" i="27" s="1"/>
  <c r="I325" i="13"/>
  <c r="U323" i="13"/>
  <c r="D322" i="13"/>
  <c r="L322" i="13"/>
  <c r="I314" i="13"/>
  <c r="U313" i="13"/>
  <c r="M320" i="13"/>
  <c r="V320" i="13"/>
  <c r="AA93" i="27" s="1"/>
  <c r="D318" i="13"/>
  <c r="S313" i="13"/>
  <c r="G313" i="13"/>
  <c r="R312" i="13"/>
  <c r="U302" i="13"/>
  <c r="D302" i="13"/>
  <c r="O301" i="13"/>
  <c r="K299" i="13"/>
  <c r="U307" i="13"/>
  <c r="F307" i="13"/>
  <c r="O307" i="13"/>
  <c r="N310" i="13"/>
  <c r="G310" i="13"/>
  <c r="P310" i="13"/>
  <c r="S326" i="13"/>
  <c r="Y92" i="27" s="1"/>
  <c r="I326" i="13"/>
  <c r="R325" i="13"/>
  <c r="S324" i="13"/>
  <c r="J323" i="13"/>
  <c r="U322" i="13"/>
  <c r="L175" i="27" s="1"/>
  <c r="V321" i="13"/>
  <c r="AA95" i="27" s="1"/>
  <c r="K320" i="13"/>
  <c r="P316" i="13"/>
  <c r="R315" i="13"/>
  <c r="R314" i="13"/>
  <c r="J313" i="13"/>
  <c r="S171" i="27" s="1"/>
  <c r="S312" i="13"/>
  <c r="I312" i="13"/>
  <c r="M310" i="13"/>
  <c r="O310" i="13"/>
  <c r="I310" i="13"/>
  <c r="I309" i="13"/>
  <c r="L307" i="13"/>
  <c r="R326" i="13"/>
  <c r="F326" i="13"/>
  <c r="G325" i="13"/>
  <c r="G324" i="13"/>
  <c r="S323" i="13"/>
  <c r="I323" i="13"/>
  <c r="D94" i="27" s="1"/>
  <c r="I322" i="13"/>
  <c r="U321" i="13"/>
  <c r="K321" i="13"/>
  <c r="T320" i="13"/>
  <c r="J320" i="13"/>
  <c r="P325" i="13"/>
  <c r="F325" i="13"/>
  <c r="P324" i="13"/>
  <c r="R323" i="13"/>
  <c r="J94" i="27" s="1"/>
  <c r="R322" i="13"/>
  <c r="T321" i="13"/>
  <c r="J321" i="13"/>
  <c r="S95" i="27" s="1"/>
  <c r="S320" i="13"/>
  <c r="Y93" i="27" s="1"/>
  <c r="I320" i="13"/>
  <c r="T319" i="13"/>
  <c r="G318" i="13"/>
  <c r="Q94" i="27" s="1"/>
  <c r="P318" i="13"/>
  <c r="W94" i="27" s="1"/>
  <c r="D317" i="13"/>
  <c r="L317" i="13"/>
  <c r="U317" i="13"/>
  <c r="D316" i="13"/>
  <c r="P315" i="13"/>
  <c r="D315" i="13"/>
  <c r="F314" i="13"/>
  <c r="R313" i="13"/>
  <c r="F313" i="13"/>
  <c r="G312" i="13"/>
  <c r="H311" i="13"/>
  <c r="U310" i="13"/>
  <c r="J307" i="13"/>
  <c r="S305" i="13"/>
  <c r="D305" i="13"/>
  <c r="M300" i="13"/>
  <c r="S294" i="13"/>
  <c r="J294" i="13"/>
  <c r="N293" i="13"/>
  <c r="G88" i="27" s="1"/>
  <c r="E293" i="13"/>
  <c r="A88" i="27" s="1"/>
  <c r="R292" i="13"/>
  <c r="I292" i="13"/>
  <c r="T291" i="13"/>
  <c r="K291" i="13"/>
  <c r="S289" i="13"/>
  <c r="J289" i="13"/>
  <c r="D286" i="13"/>
  <c r="V282" i="13"/>
  <c r="M282" i="13"/>
  <c r="D282" i="13"/>
  <c r="R279" i="13"/>
  <c r="H278" i="13"/>
  <c r="D275" i="13"/>
  <c r="L275" i="13"/>
  <c r="U275" i="13"/>
  <c r="P274" i="13"/>
  <c r="J274" i="13"/>
  <c r="L272" i="13"/>
  <c r="L270" i="13"/>
  <c r="U258" i="13"/>
  <c r="D258" i="13"/>
  <c r="K258" i="13" s="1"/>
  <c r="T162" i="27" s="1"/>
  <c r="O258" i="13"/>
  <c r="F258" i="13"/>
  <c r="I258" i="13"/>
  <c r="R294" i="13"/>
  <c r="I294" i="13"/>
  <c r="N290" i="13"/>
  <c r="E290" i="13"/>
  <c r="D288" i="13"/>
  <c r="L288" i="13"/>
  <c r="H287" i="13"/>
  <c r="Q287" i="13"/>
  <c r="M286" i="13"/>
  <c r="V286" i="13"/>
  <c r="V283" i="13"/>
  <c r="J283" i="13"/>
  <c r="V281" i="13"/>
  <c r="G281" i="13"/>
  <c r="F279" i="13"/>
  <c r="G276" i="13"/>
  <c r="Q86" i="27" s="1"/>
  <c r="P276" i="13"/>
  <c r="W86" i="27" s="1"/>
  <c r="S267" i="13"/>
  <c r="Q266" i="13"/>
  <c r="H266" i="13"/>
  <c r="N266" i="13"/>
  <c r="R258" i="13"/>
  <c r="D296" i="13"/>
  <c r="L296" i="13"/>
  <c r="F90" i="27" s="1"/>
  <c r="T293" i="13"/>
  <c r="K88" i="27" s="1"/>
  <c r="O292" i="13"/>
  <c r="F292" i="13"/>
  <c r="E278" i="13"/>
  <c r="N278" i="13"/>
  <c r="U286" i="13"/>
  <c r="L164" i="27" s="1"/>
  <c r="F286" i="13"/>
  <c r="B164" i="27" s="1"/>
  <c r="F281" i="13"/>
  <c r="O281" i="13"/>
  <c r="J308" i="13"/>
  <c r="L306" i="13"/>
  <c r="F170" i="27" s="1"/>
  <c r="I305" i="13"/>
  <c r="P302" i="13"/>
  <c r="J300" i="13"/>
  <c r="O299" i="13"/>
  <c r="L298" i="13"/>
  <c r="S296" i="13"/>
  <c r="Y164" i="27" s="1"/>
  <c r="D295" i="13"/>
  <c r="P294" i="13"/>
  <c r="G294" i="13"/>
  <c r="Q291" i="13"/>
  <c r="H291" i="13"/>
  <c r="T290" i="13"/>
  <c r="P289" i="13"/>
  <c r="F289" i="13"/>
  <c r="R288" i="13"/>
  <c r="I288" i="13"/>
  <c r="R283" i="13"/>
  <c r="J87" i="27" s="1"/>
  <c r="S282" i="13"/>
  <c r="U281" i="13"/>
  <c r="D280" i="13"/>
  <c r="L280" i="13"/>
  <c r="D279" i="13"/>
  <c r="M278" i="13"/>
  <c r="V278" i="13"/>
  <c r="I275" i="13"/>
  <c r="L258" i="13"/>
  <c r="G302" i="13"/>
  <c r="F299" i="13"/>
  <c r="F297" i="13"/>
  <c r="R296" i="13"/>
  <c r="J90" i="27" s="1"/>
  <c r="I296" i="13"/>
  <c r="D90" i="27" s="1"/>
  <c r="U295" i="13"/>
  <c r="L295" i="13"/>
  <c r="O294" i="13"/>
  <c r="R293" i="13"/>
  <c r="J88" i="27" s="1"/>
  <c r="V292" i="13"/>
  <c r="M292" i="13"/>
  <c r="D292" i="13"/>
  <c r="P291" i="13"/>
  <c r="G291" i="13"/>
  <c r="S290" i="13"/>
  <c r="K290" i="13"/>
  <c r="T287" i="13"/>
  <c r="K287" i="13"/>
  <c r="J286" i="13"/>
  <c r="G283" i="13"/>
  <c r="J281" i="13"/>
  <c r="U280" i="13"/>
  <c r="U278" i="13"/>
  <c r="F278" i="13"/>
  <c r="S276" i="13"/>
  <c r="Y86" i="27" s="1"/>
  <c r="J276" i="13"/>
  <c r="S86" i="27" s="1"/>
  <c r="S274" i="13"/>
  <c r="G274" i="13"/>
  <c r="F270" i="13"/>
  <c r="J267" i="13"/>
  <c r="M294" i="13"/>
  <c r="D294" i="13"/>
  <c r="Q293" i="13"/>
  <c r="I88" i="27" s="1"/>
  <c r="H293" i="13"/>
  <c r="C88" i="27" s="1"/>
  <c r="U292" i="13"/>
  <c r="V289" i="13"/>
  <c r="M289" i="13"/>
  <c r="D289" i="13"/>
  <c r="S286" i="13"/>
  <c r="I286" i="13"/>
  <c r="D164" i="27" s="1"/>
  <c r="P283" i="13"/>
  <c r="F283" i="13"/>
  <c r="B87" i="27" s="1"/>
  <c r="I281" i="13"/>
  <c r="K278" i="13"/>
  <c r="N277" i="13"/>
  <c r="E277" i="13"/>
  <c r="I264" i="13"/>
  <c r="D95" i="27" s="1"/>
  <c r="D264" i="13"/>
  <c r="F264" i="13"/>
  <c r="H257" i="13"/>
  <c r="E257" i="13"/>
  <c r="Q257" i="13"/>
  <c r="Q290" i="13"/>
  <c r="R286" i="13"/>
  <c r="J164" i="27" s="1"/>
  <c r="R281" i="13"/>
  <c r="T278" i="13"/>
  <c r="I270" i="13"/>
  <c r="D270" i="13"/>
  <c r="O270" i="13"/>
  <c r="J263" i="13"/>
  <c r="S263" i="13"/>
  <c r="M263" i="13"/>
  <c r="V263" i="13"/>
  <c r="P263" i="13"/>
  <c r="G263" i="13"/>
  <c r="E256" i="13"/>
  <c r="Q256" i="13"/>
  <c r="H256" i="13"/>
  <c r="T256" i="13"/>
  <c r="K256" i="13"/>
  <c r="N256" i="13"/>
  <c r="G284" i="13"/>
  <c r="P284" i="13"/>
  <c r="D283" i="13"/>
  <c r="L283" i="13"/>
  <c r="F87" i="27" s="1"/>
  <c r="U283" i="13"/>
  <c r="L87" i="27" s="1"/>
  <c r="H274" i="13"/>
  <c r="Q274" i="13"/>
  <c r="J273" i="13"/>
  <c r="D273" i="13"/>
  <c r="M273" i="13"/>
  <c r="V273" i="13"/>
  <c r="O272" i="13"/>
  <c r="I272" i="13"/>
  <c r="R272" i="13"/>
  <c r="N257" i="13"/>
  <c r="Q250" i="13"/>
  <c r="U267" i="13"/>
  <c r="G261" i="13"/>
  <c r="Q172" i="27" s="1"/>
  <c r="R260" i="13"/>
  <c r="I259" i="13"/>
  <c r="D162" i="27" s="1"/>
  <c r="D254" i="13"/>
  <c r="P250" i="13"/>
  <c r="W174" i="27" s="1"/>
  <c r="N245" i="13"/>
  <c r="V175" i="27" s="1"/>
  <c r="F268" i="13"/>
  <c r="R267" i="13"/>
  <c r="R266" i="13"/>
  <c r="T265" i="13"/>
  <c r="K265" i="13"/>
  <c r="D263" i="13"/>
  <c r="M261" i="13"/>
  <c r="D260" i="13"/>
  <c r="K260" i="13" s="1"/>
  <c r="O259" i="13"/>
  <c r="H162" i="27" s="1"/>
  <c r="D259" i="13"/>
  <c r="H259" i="13" s="1"/>
  <c r="S255" i="13"/>
  <c r="V250" i="13"/>
  <c r="AA174" i="27" s="1"/>
  <c r="K245" i="13"/>
  <c r="O268" i="13"/>
  <c r="J250" i="13"/>
  <c r="S174" i="27" s="1"/>
  <c r="D268" i="13"/>
  <c r="O267" i="13"/>
  <c r="D267" i="13"/>
  <c r="F266" i="13"/>
  <c r="J261" i="13"/>
  <c r="S250" i="13"/>
  <c r="Y174" i="27" s="1"/>
  <c r="D271" i="13"/>
  <c r="L271" i="13"/>
  <c r="D269" i="13"/>
  <c r="L269" i="13"/>
  <c r="F269" i="13"/>
  <c r="V267" i="13"/>
  <c r="P267" i="13"/>
  <c r="K266" i="13"/>
  <c r="E266" i="13"/>
  <c r="P265" i="13"/>
  <c r="J265" i="13"/>
  <c r="M264" i="13"/>
  <c r="G264" i="13"/>
  <c r="U264" i="13"/>
  <c r="O264" i="13"/>
  <c r="O262" i="13"/>
  <c r="H175" i="27" s="1"/>
  <c r="I262" i="13"/>
  <c r="D261" i="13"/>
  <c r="L261" i="13"/>
  <c r="F261" i="13"/>
  <c r="V259" i="13"/>
  <c r="AA169" i="27" s="1"/>
  <c r="P259" i="13"/>
  <c r="W169" i="27" s="1"/>
  <c r="P257" i="13"/>
  <c r="J257" i="13"/>
  <c r="M256" i="13"/>
  <c r="G256" i="13"/>
  <c r="U256" i="13"/>
  <c r="L174" i="27" s="1"/>
  <c r="O256" i="13"/>
  <c r="H174" i="27" s="1"/>
  <c r="O254" i="13"/>
  <c r="I254" i="13"/>
  <c r="D253" i="13"/>
  <c r="L253" i="13"/>
  <c r="F253" i="13"/>
  <c r="J251" i="13"/>
  <c r="S173" i="27" s="1"/>
  <c r="V251" i="13"/>
  <c r="AA173" i="27" s="1"/>
  <c r="G251" i="13"/>
  <c r="P251" i="13"/>
  <c r="K250" i="13"/>
  <c r="T250" i="13"/>
  <c r="D249" i="13"/>
  <c r="L249" i="13"/>
  <c r="F171" i="27" s="1"/>
  <c r="U249" i="13"/>
  <c r="L171" i="27" s="1"/>
  <c r="J248" i="13"/>
  <c r="D248" i="13"/>
  <c r="M248" i="13"/>
  <c r="V248" i="13"/>
  <c r="V247" i="13"/>
  <c r="G247" i="13"/>
  <c r="P247" i="13"/>
  <c r="F247" i="13"/>
  <c r="B170" i="27" s="1"/>
  <c r="O247" i="13"/>
  <c r="H170" i="27" s="1"/>
  <c r="D247" i="13"/>
  <c r="R247" i="13"/>
  <c r="J170" i="27" s="1"/>
  <c r="D246" i="13"/>
  <c r="L246" i="13"/>
  <c r="F169" i="27" s="1"/>
  <c r="F246" i="13"/>
  <c r="B169" i="27" s="1"/>
  <c r="R246" i="13"/>
  <c r="J169" i="27" s="1"/>
  <c r="H245" i="13"/>
  <c r="R175" i="27" s="1"/>
  <c r="Q245" i="13"/>
  <c r="X175" i="27" s="1"/>
  <c r="T245" i="13"/>
  <c r="P245" i="13"/>
  <c r="W175" i="27" s="1"/>
  <c r="J245" i="13"/>
  <c r="I245" i="13"/>
  <c r="F245" i="13"/>
  <c r="R245" i="13"/>
  <c r="E244" i="13"/>
  <c r="N244" i="13"/>
  <c r="Q244" i="13"/>
  <c r="M244" i="13"/>
  <c r="V244" i="13"/>
  <c r="G244" i="13"/>
  <c r="S244" i="13"/>
  <c r="U244" i="13"/>
  <c r="F244" i="13"/>
  <c r="I244" i="13"/>
  <c r="H242" i="13"/>
  <c r="E242" i="13"/>
  <c r="Q242" i="13"/>
  <c r="K242" i="13"/>
  <c r="O242" i="13"/>
  <c r="U242" i="13"/>
  <c r="F239" i="13"/>
  <c r="B168" i="27" s="1"/>
  <c r="O239" i="13"/>
  <c r="H168" i="27" s="1"/>
  <c r="I239" i="13"/>
  <c r="D168" i="27" s="1"/>
  <c r="D239" i="13"/>
  <c r="R239" i="13"/>
  <c r="J168" i="27" s="1"/>
  <c r="D238" i="13"/>
  <c r="N238" i="13" s="1"/>
  <c r="L238" i="13"/>
  <c r="I238" i="13"/>
  <c r="O238" i="13"/>
  <c r="F238" i="13"/>
  <c r="R238" i="13"/>
  <c r="H237" i="13"/>
  <c r="Q237" i="13"/>
  <c r="K237" i="13"/>
  <c r="E237" i="13"/>
  <c r="T237" i="13"/>
  <c r="P237" i="13"/>
  <c r="G237" i="13"/>
  <c r="S237" i="13"/>
  <c r="J237" i="13"/>
  <c r="I237" i="13"/>
  <c r="U237" i="13"/>
  <c r="O237" i="13"/>
  <c r="F237" i="13"/>
  <c r="R237" i="13"/>
  <c r="M236" i="13"/>
  <c r="V236" i="13"/>
  <c r="J236" i="13"/>
  <c r="P236" i="13"/>
  <c r="G236" i="13"/>
  <c r="S236" i="13"/>
  <c r="U236" i="13"/>
  <c r="F236" i="13"/>
  <c r="D236" i="13"/>
  <c r="K236" i="13" s="1"/>
  <c r="R236" i="13"/>
  <c r="I236" i="13"/>
  <c r="I229" i="13"/>
  <c r="U229" i="13"/>
  <c r="D229" i="13"/>
  <c r="O229" i="13"/>
  <c r="F229" i="13"/>
  <c r="R229" i="13"/>
  <c r="T235" i="13"/>
  <c r="D234" i="13"/>
  <c r="T234" i="13" s="1"/>
  <c r="K159" i="27" s="1"/>
  <c r="R231" i="13"/>
  <c r="R230" i="13"/>
  <c r="J229" i="13"/>
  <c r="S228" i="13"/>
  <c r="I228" i="13"/>
  <c r="M226" i="13"/>
  <c r="O226" i="13"/>
  <c r="I226" i="13"/>
  <c r="H225" i="13"/>
  <c r="K217" i="13"/>
  <c r="T217" i="13"/>
  <c r="E217" i="13"/>
  <c r="N217" i="13"/>
  <c r="H217" i="13"/>
  <c r="Q217" i="13"/>
  <c r="L263" i="13"/>
  <c r="L255" i="13"/>
  <c r="F173" i="27" s="1"/>
  <c r="T243" i="13"/>
  <c r="G242" i="13"/>
  <c r="Q168" i="27" s="1"/>
  <c r="P242" i="13"/>
  <c r="W168" i="27" s="1"/>
  <c r="D241" i="13"/>
  <c r="L241" i="13"/>
  <c r="U241" i="13"/>
  <c r="N240" i="13"/>
  <c r="V160" i="27" s="1"/>
  <c r="E240" i="13"/>
  <c r="P160" i="27" s="1"/>
  <c r="G234" i="13"/>
  <c r="P234" i="13"/>
  <c r="D233" i="13"/>
  <c r="Q233" i="13" s="1"/>
  <c r="L233" i="13"/>
  <c r="U233" i="13"/>
  <c r="N232" i="13"/>
  <c r="E232" i="13"/>
  <c r="S229" i="13"/>
  <c r="G229" i="13"/>
  <c r="R228" i="13"/>
  <c r="F230" i="13"/>
  <c r="G228" i="13"/>
  <c r="V226" i="13"/>
  <c r="K226" i="13"/>
  <c r="H243" i="13"/>
  <c r="V241" i="13"/>
  <c r="J241" i="13"/>
  <c r="V239" i="13"/>
  <c r="AA159" i="27" s="1"/>
  <c r="G239" i="13"/>
  <c r="Q159" i="27" s="1"/>
  <c r="Q235" i="13"/>
  <c r="H235" i="13"/>
  <c r="U234" i="13"/>
  <c r="L159" i="27" s="1"/>
  <c r="V233" i="13"/>
  <c r="J233" i="13"/>
  <c r="V231" i="13"/>
  <c r="G231" i="13"/>
  <c r="U226" i="13"/>
  <c r="J225" i="13"/>
  <c r="M225" i="13"/>
  <c r="V225" i="13"/>
  <c r="F231" i="13"/>
  <c r="O231" i="13"/>
  <c r="M228" i="13"/>
  <c r="V228" i="13"/>
  <c r="T226" i="13"/>
  <c r="T225" i="13"/>
  <c r="E225" i="13"/>
  <c r="N225" i="13"/>
  <c r="M223" i="13"/>
  <c r="V223" i="13"/>
  <c r="G223" i="13"/>
  <c r="P223" i="13"/>
  <c r="K212" i="13"/>
  <c r="T212" i="13"/>
  <c r="E212" i="13"/>
  <c r="N212" i="13"/>
  <c r="H212" i="13"/>
  <c r="Q212" i="13"/>
  <c r="D230" i="13"/>
  <c r="L230" i="13"/>
  <c r="U228" i="13"/>
  <c r="F228" i="13"/>
  <c r="D223" i="13"/>
  <c r="L223" i="13"/>
  <c r="U223" i="13"/>
  <c r="F223" i="13"/>
  <c r="O223" i="13"/>
  <c r="K220" i="13"/>
  <c r="T220" i="13"/>
  <c r="E220" i="13"/>
  <c r="N220" i="13"/>
  <c r="H220" i="13"/>
  <c r="H226" i="13"/>
  <c r="Q226" i="13"/>
  <c r="M218" i="13"/>
  <c r="V218" i="13"/>
  <c r="G218" i="13"/>
  <c r="P218" i="13"/>
  <c r="J218" i="13"/>
  <c r="D218" i="13"/>
  <c r="T215" i="13"/>
  <c r="E215" i="13"/>
  <c r="N215" i="13"/>
  <c r="H215" i="13"/>
  <c r="Q215" i="13"/>
  <c r="K215" i="13"/>
  <c r="P241" i="13"/>
  <c r="I231" i="13"/>
  <c r="I230" i="13"/>
  <c r="J228" i="13"/>
  <c r="N226" i="13"/>
  <c r="G226" i="13"/>
  <c r="P226" i="13"/>
  <c r="R223" i="13"/>
  <c r="K209" i="13"/>
  <c r="T209" i="13"/>
  <c r="E209" i="13"/>
  <c r="N209" i="13"/>
  <c r="H209" i="13"/>
  <c r="Q209" i="13"/>
  <c r="E213" i="13"/>
  <c r="J212" i="13"/>
  <c r="D210" i="13"/>
  <c r="I215" i="13"/>
  <c r="K213" i="13"/>
  <c r="P212" i="13"/>
  <c r="J210" i="13"/>
  <c r="O209" i="13"/>
  <c r="G209" i="13"/>
  <c r="U222" i="13"/>
  <c r="J221" i="13"/>
  <c r="O220" i="13"/>
  <c r="G220" i="13"/>
  <c r="I218" i="13"/>
  <c r="V217" i="13"/>
  <c r="F217" i="13"/>
  <c r="K216" i="13"/>
  <c r="P215" i="13"/>
  <c r="U214" i="13"/>
  <c r="J213" i="13"/>
  <c r="O212" i="13"/>
  <c r="G212" i="13"/>
  <c r="L211" i="13"/>
  <c r="I210" i="13"/>
  <c r="V209" i="13"/>
  <c r="F209" i="13"/>
  <c r="U225" i="13"/>
  <c r="L222" i="13"/>
  <c r="D222" i="13"/>
  <c r="V220" i="13"/>
  <c r="F220" i="13"/>
  <c r="U217" i="13"/>
  <c r="O215" i="13"/>
  <c r="G215" i="13"/>
  <c r="L214" i="13"/>
  <c r="Q213" i="13"/>
  <c r="V212" i="13"/>
  <c r="F212" i="13"/>
  <c r="P210" i="13"/>
  <c r="U209" i="13"/>
  <c r="L225" i="13"/>
  <c r="P221" i="13"/>
  <c r="U220" i="13"/>
  <c r="O218" i="13"/>
  <c r="L217" i="13"/>
  <c r="Q216" i="13"/>
  <c r="V215" i="13"/>
  <c r="F215" i="13"/>
  <c r="P213" i="13"/>
  <c r="H213" i="13"/>
  <c r="U212" i="13"/>
  <c r="G210" i="13"/>
  <c r="L209" i="13"/>
  <c r="G221" i="13"/>
  <c r="L220" i="13"/>
  <c r="F218" i="13"/>
  <c r="U215" i="13"/>
  <c r="L212" i="13"/>
  <c r="V210" i="13"/>
  <c r="L215" i="13"/>
  <c r="H333" i="12"/>
  <c r="T333" i="12"/>
  <c r="N333" i="12"/>
  <c r="E333" i="12"/>
  <c r="Q333" i="12"/>
  <c r="H327" i="12"/>
  <c r="E327" i="12"/>
  <c r="K327" i="12"/>
  <c r="N327" i="12"/>
  <c r="E315" i="12"/>
  <c r="Q315" i="12"/>
  <c r="T315" i="12"/>
  <c r="H315" i="12"/>
  <c r="K315" i="12"/>
  <c r="N315" i="12"/>
  <c r="T359" i="12"/>
  <c r="E359" i="12"/>
  <c r="H359" i="12"/>
  <c r="Q359" i="12"/>
  <c r="N359" i="12"/>
  <c r="K359" i="12"/>
  <c r="H355" i="12"/>
  <c r="K355" i="12"/>
  <c r="T355" i="12"/>
  <c r="E355" i="12"/>
  <c r="N355" i="12"/>
  <c r="Q355" i="12"/>
  <c r="H316" i="12"/>
  <c r="T316" i="12"/>
  <c r="N316" i="12"/>
  <c r="E316" i="12"/>
  <c r="K316" i="12"/>
  <c r="Q316" i="12"/>
  <c r="K328" i="12"/>
  <c r="H328" i="12"/>
  <c r="Q328" i="12"/>
  <c r="N328" i="12"/>
  <c r="E328" i="12"/>
  <c r="T328" i="12"/>
  <c r="H363" i="12"/>
  <c r="K363" i="12"/>
  <c r="T363" i="12"/>
  <c r="N363" i="12"/>
  <c r="E363" i="12"/>
  <c r="Q363" i="12"/>
  <c r="S358" i="12"/>
  <c r="I363" i="12"/>
  <c r="D89" i="26" s="1"/>
  <c r="R369" i="12"/>
  <c r="J88" i="26" s="1"/>
  <c r="J369" i="12"/>
  <c r="F368" i="12"/>
  <c r="B91" i="26" s="1"/>
  <c r="F360" i="12"/>
  <c r="P358" i="12"/>
  <c r="O355" i="12"/>
  <c r="G355" i="12"/>
  <c r="D354" i="12"/>
  <c r="P353" i="12"/>
  <c r="G353" i="12"/>
  <c r="S352" i="12"/>
  <c r="J352" i="12"/>
  <c r="N351" i="12"/>
  <c r="E351" i="12"/>
  <c r="R350" i="12"/>
  <c r="I350" i="12"/>
  <c r="T349" i="12"/>
  <c r="K349" i="12"/>
  <c r="S347" i="12"/>
  <c r="J347" i="12"/>
  <c r="O345" i="12"/>
  <c r="F345" i="12"/>
  <c r="R344" i="12"/>
  <c r="I344" i="12"/>
  <c r="G342" i="12"/>
  <c r="O340" i="12"/>
  <c r="F340" i="12"/>
  <c r="D339" i="12"/>
  <c r="L339" i="12"/>
  <c r="I339" i="12"/>
  <c r="R339" i="12"/>
  <c r="E336" i="12"/>
  <c r="Q335" i="12"/>
  <c r="F335" i="12"/>
  <c r="Q334" i="12"/>
  <c r="G333" i="12"/>
  <c r="J332" i="12"/>
  <c r="U331" i="12"/>
  <c r="J331" i="12"/>
  <c r="J330" i="12"/>
  <c r="E325" i="12"/>
  <c r="G324" i="12"/>
  <c r="M324" i="12"/>
  <c r="V324" i="12"/>
  <c r="M323" i="12"/>
  <c r="U322" i="12"/>
  <c r="F322" i="12"/>
  <c r="O320" i="12"/>
  <c r="L319" i="12"/>
  <c r="F318" i="12"/>
  <c r="D318" i="12"/>
  <c r="U318" i="12"/>
  <c r="I318" i="12"/>
  <c r="K369" i="12"/>
  <c r="E88" i="26" s="1"/>
  <c r="J366" i="12"/>
  <c r="Q369" i="12"/>
  <c r="I369" i="12"/>
  <c r="D88" i="26" s="1"/>
  <c r="J367" i="12"/>
  <c r="O366" i="12"/>
  <c r="H171" i="26" s="1"/>
  <c r="G366" i="12"/>
  <c r="K362" i="12"/>
  <c r="P361" i="12"/>
  <c r="H361" i="12"/>
  <c r="U360" i="12"/>
  <c r="J359" i="12"/>
  <c r="S164" i="26" s="1"/>
  <c r="O358" i="12"/>
  <c r="G358" i="12"/>
  <c r="O353" i="12"/>
  <c r="H164" i="26" s="1"/>
  <c r="F353" i="12"/>
  <c r="F337" i="12"/>
  <c r="O337" i="12"/>
  <c r="I332" i="12"/>
  <c r="I331" i="12"/>
  <c r="S330" i="12"/>
  <c r="J329" i="12"/>
  <c r="U326" i="12"/>
  <c r="F326" i="12"/>
  <c r="O326" i="12"/>
  <c r="L326" i="12"/>
  <c r="E322" i="12"/>
  <c r="N322" i="12"/>
  <c r="F321" i="12"/>
  <c r="L321" i="12"/>
  <c r="U321" i="12"/>
  <c r="V312" i="12"/>
  <c r="J358" i="12"/>
  <c r="I355" i="12"/>
  <c r="K367" i="12"/>
  <c r="P366" i="12"/>
  <c r="O363" i="12"/>
  <c r="H89" i="26" s="1"/>
  <c r="G363" i="12"/>
  <c r="Q93" i="26" s="1"/>
  <c r="Q361" i="12"/>
  <c r="P369" i="12"/>
  <c r="H369" i="12"/>
  <c r="U368" i="12"/>
  <c r="L91" i="26" s="1"/>
  <c r="Q356" i="12"/>
  <c r="V355" i="12"/>
  <c r="F355" i="12"/>
  <c r="G350" i="12"/>
  <c r="D346" i="12"/>
  <c r="L346" i="12"/>
  <c r="F87" i="26" s="1"/>
  <c r="K340" i="12"/>
  <c r="I338" i="12"/>
  <c r="L338" i="12"/>
  <c r="U338" i="12"/>
  <c r="J370" i="12"/>
  <c r="O369" i="12"/>
  <c r="H88" i="26" s="1"/>
  <c r="G369" i="12"/>
  <c r="Q169" i="26" s="1"/>
  <c r="L368" i="12"/>
  <c r="F91" i="26" s="1"/>
  <c r="D368" i="12"/>
  <c r="Q367" i="12"/>
  <c r="V366" i="12"/>
  <c r="AA92" i="26" s="1"/>
  <c r="F366" i="12"/>
  <c r="P364" i="12"/>
  <c r="W89" i="26" s="1"/>
  <c r="H364" i="12"/>
  <c r="U363" i="12"/>
  <c r="L89" i="26" s="1"/>
  <c r="M363" i="12"/>
  <c r="U93" i="26" s="1"/>
  <c r="J362" i="12"/>
  <c r="S90" i="26" s="1"/>
  <c r="G361" i="12"/>
  <c r="L360" i="12"/>
  <c r="D360" i="12"/>
  <c r="I359" i="12"/>
  <c r="V358" i="12"/>
  <c r="F358" i="12"/>
  <c r="K357" i="12"/>
  <c r="H356" i="12"/>
  <c r="U355" i="12"/>
  <c r="M355" i="12"/>
  <c r="J354" i="12"/>
  <c r="Q352" i="12"/>
  <c r="H352" i="12"/>
  <c r="T351" i="12"/>
  <c r="L351" i="12"/>
  <c r="O350" i="12"/>
  <c r="F350" i="12"/>
  <c r="R349" i="12"/>
  <c r="I349" i="12"/>
  <c r="M348" i="12"/>
  <c r="D348" i="12"/>
  <c r="S346" i="12"/>
  <c r="V345" i="12"/>
  <c r="M345" i="12"/>
  <c r="D345" i="12"/>
  <c r="P344" i="12"/>
  <c r="G344" i="12"/>
  <c r="D342" i="12"/>
  <c r="T340" i="12"/>
  <c r="U339" i="12"/>
  <c r="U337" i="12"/>
  <c r="P335" i="12"/>
  <c r="M335" i="12"/>
  <c r="V335" i="12"/>
  <c r="N334" i="12"/>
  <c r="M334" i="12"/>
  <c r="G334" i="12"/>
  <c r="P334" i="12"/>
  <c r="R332" i="12"/>
  <c r="R331" i="12"/>
  <c r="G331" i="12"/>
  <c r="G330" i="12"/>
  <c r="S329" i="12"/>
  <c r="L327" i="12"/>
  <c r="U327" i="12"/>
  <c r="J325" i="12"/>
  <c r="G325" i="12"/>
  <c r="P325" i="12"/>
  <c r="V323" i="12"/>
  <c r="R322" i="12"/>
  <c r="J322" i="12"/>
  <c r="S322" i="12"/>
  <c r="G322" i="12"/>
  <c r="P322" i="12"/>
  <c r="O318" i="12"/>
  <c r="L317" i="12"/>
  <c r="I317" i="12"/>
  <c r="U317" i="12"/>
  <c r="D317" i="12"/>
  <c r="O317" i="12"/>
  <c r="F317" i="12"/>
  <c r="R317" i="12"/>
  <c r="K370" i="12"/>
  <c r="Q364" i="12"/>
  <c r="I364" i="12"/>
  <c r="V363" i="12"/>
  <c r="AA93" i="26" s="1"/>
  <c r="F363" i="12"/>
  <c r="B89" i="26" s="1"/>
  <c r="N369" i="12"/>
  <c r="U366" i="12"/>
  <c r="M366" i="12"/>
  <c r="U92" i="26" s="1"/>
  <c r="L363" i="12"/>
  <c r="F89" i="26" s="1"/>
  <c r="Q362" i="12"/>
  <c r="X90" i="26" s="1"/>
  <c r="V361" i="12"/>
  <c r="N361" i="12"/>
  <c r="U358" i="12"/>
  <c r="L355" i="12"/>
  <c r="V353" i="12"/>
  <c r="D353" i="12"/>
  <c r="P352" i="12"/>
  <c r="G352" i="12"/>
  <c r="Q349" i="12"/>
  <c r="H349" i="12"/>
  <c r="P347" i="12"/>
  <c r="R346" i="12"/>
  <c r="J87" i="26" s="1"/>
  <c r="I346" i="12"/>
  <c r="U345" i="12"/>
  <c r="L345" i="12"/>
  <c r="O344" i="12"/>
  <c r="I336" i="12"/>
  <c r="R336" i="12"/>
  <c r="F332" i="12"/>
  <c r="P331" i="12"/>
  <c r="F331" i="12"/>
  <c r="P330" i="12"/>
  <c r="I328" i="12"/>
  <c r="U320" i="12"/>
  <c r="I320" i="12"/>
  <c r="D366" i="12"/>
  <c r="N364" i="12"/>
  <c r="M361" i="12"/>
  <c r="U170" i="26" s="1"/>
  <c r="E361" i="12"/>
  <c r="L358" i="12"/>
  <c r="D358" i="12"/>
  <c r="N356" i="12"/>
  <c r="U353" i="12"/>
  <c r="L353" i="12"/>
  <c r="E352" i="12"/>
  <c r="V350" i="12"/>
  <c r="M350" i="12"/>
  <c r="D350" i="12"/>
  <c r="D344" i="12"/>
  <c r="N341" i="12"/>
  <c r="E341" i="12"/>
  <c r="H340" i="12"/>
  <c r="R338" i="12"/>
  <c r="I337" i="12"/>
  <c r="T336" i="12"/>
  <c r="K334" i="12"/>
  <c r="J333" i="12"/>
  <c r="S333" i="12"/>
  <c r="D332" i="12"/>
  <c r="G329" i="12"/>
  <c r="R328" i="12"/>
  <c r="I326" i="12"/>
  <c r="T325" i="12"/>
  <c r="K325" i="12"/>
  <c r="I321" i="12"/>
  <c r="F316" i="12"/>
  <c r="O316" i="12"/>
  <c r="L316" i="12"/>
  <c r="U316" i="12"/>
  <c r="I316" i="12"/>
  <c r="R316" i="12"/>
  <c r="U350" i="12"/>
  <c r="V347" i="12"/>
  <c r="M347" i="12"/>
  <c r="D347" i="12"/>
  <c r="U344" i="12"/>
  <c r="L344" i="12"/>
  <c r="Q340" i="12"/>
  <c r="F338" i="12"/>
  <c r="R337" i="12"/>
  <c r="H336" i="12"/>
  <c r="T334" i="12"/>
  <c r="D330" i="12"/>
  <c r="F328" i="12"/>
  <c r="G323" i="12"/>
  <c r="P323" i="12"/>
  <c r="R320" i="12"/>
  <c r="K319" i="12"/>
  <c r="H319" i="12"/>
  <c r="T319" i="12"/>
  <c r="E319" i="12"/>
  <c r="D331" i="12"/>
  <c r="L331" i="12"/>
  <c r="V329" i="12"/>
  <c r="M329" i="12"/>
  <c r="J312" i="12"/>
  <c r="S312" i="12"/>
  <c r="G312" i="12"/>
  <c r="P312" i="12"/>
  <c r="L359" i="12"/>
  <c r="R353" i="12"/>
  <c r="T352" i="12"/>
  <c r="K352" i="12"/>
  <c r="O351" i="12"/>
  <c r="S350" i="12"/>
  <c r="J350" i="12"/>
  <c r="L349" i="12"/>
  <c r="P348" i="12"/>
  <c r="G348" i="12"/>
  <c r="P345" i="12"/>
  <c r="S344" i="12"/>
  <c r="Y92" i="26" s="1"/>
  <c r="J344" i="12"/>
  <c r="N343" i="12"/>
  <c r="E343" i="12"/>
  <c r="R342" i="12"/>
  <c r="K341" i="12"/>
  <c r="G340" i="12"/>
  <c r="P340" i="12"/>
  <c r="D338" i="12"/>
  <c r="D337" i="12"/>
  <c r="F336" i="12"/>
  <c r="R335" i="12"/>
  <c r="H334" i="12"/>
  <c r="U332" i="12"/>
  <c r="F329" i="12"/>
  <c r="D329" i="12"/>
  <c r="D326" i="12"/>
  <c r="H322" i="12"/>
  <c r="D321" i="12"/>
  <c r="D320" i="12"/>
  <c r="O319" i="12"/>
  <c r="R319" i="12"/>
  <c r="P318" i="12"/>
  <c r="M318" i="12"/>
  <c r="V318" i="12"/>
  <c r="S318" i="12"/>
  <c r="U315" i="12"/>
  <c r="I315" i="12"/>
  <c r="R315" i="12"/>
  <c r="F315" i="12"/>
  <c r="O315" i="12"/>
  <c r="L315" i="12"/>
  <c r="N310" i="12"/>
  <c r="E310" i="12"/>
  <c r="K310" i="12"/>
  <c r="Q310" i="12"/>
  <c r="M307" i="12"/>
  <c r="G307" i="12"/>
  <c r="P307" i="12"/>
  <c r="M302" i="12"/>
  <c r="V302" i="12"/>
  <c r="P302" i="12"/>
  <c r="J302" i="12"/>
  <c r="G302" i="12"/>
  <c r="S302" i="12"/>
  <c r="D323" i="12"/>
  <c r="L323" i="12"/>
  <c r="D312" i="12"/>
  <c r="L312" i="12"/>
  <c r="I312" i="12"/>
  <c r="R312" i="12"/>
  <c r="F310" i="12"/>
  <c r="L310" i="12"/>
  <c r="U310" i="12"/>
  <c r="O310" i="12"/>
  <c r="K309" i="12"/>
  <c r="E309" i="12"/>
  <c r="N309" i="12"/>
  <c r="S307" i="12"/>
  <c r="Q305" i="12"/>
  <c r="T305" i="12"/>
  <c r="K305" i="12"/>
  <c r="H303" i="12"/>
  <c r="Q303" i="12"/>
  <c r="K303" i="12"/>
  <c r="E303" i="12"/>
  <c r="P165" i="26" s="1"/>
  <c r="T303" i="12"/>
  <c r="Z165" i="26" s="1"/>
  <c r="D302" i="12"/>
  <c r="M300" i="12"/>
  <c r="G300" i="12"/>
  <c r="P300" i="12"/>
  <c r="J300" i="12"/>
  <c r="D300" i="12"/>
  <c r="V300" i="12"/>
  <c r="AA88" i="26" s="1"/>
  <c r="S300" i="12"/>
  <c r="I311" i="12"/>
  <c r="D311" i="12"/>
  <c r="L311" i="12"/>
  <c r="U311" i="12"/>
  <c r="D304" i="12"/>
  <c r="L304" i="12"/>
  <c r="F304" i="12"/>
  <c r="I304" i="12"/>
  <c r="U304" i="12"/>
  <c r="D324" i="12"/>
  <c r="S315" i="12"/>
  <c r="G315" i="12"/>
  <c r="J307" i="12"/>
  <c r="R304" i="12"/>
  <c r="G313" i="12"/>
  <c r="M313" i="12"/>
  <c r="V313" i="12"/>
  <c r="P313" i="12"/>
  <c r="J306" i="12"/>
  <c r="D306" i="12"/>
  <c r="S306" i="12"/>
  <c r="V308" i="12"/>
  <c r="M308" i="12"/>
  <c r="D308" i="12"/>
  <c r="O305" i="12"/>
  <c r="I305" i="12"/>
  <c r="I302" i="12"/>
  <c r="O295" i="12"/>
  <c r="F288" i="12"/>
  <c r="O288" i="12"/>
  <c r="R288" i="12"/>
  <c r="U288" i="12"/>
  <c r="M282" i="12"/>
  <c r="P282" i="12"/>
  <c r="G282" i="12"/>
  <c r="S282" i="12"/>
  <c r="J282" i="12"/>
  <c r="V282" i="12"/>
  <c r="K294" i="12"/>
  <c r="T170" i="26" s="1"/>
  <c r="E294" i="12"/>
  <c r="N294" i="12"/>
  <c r="H294" i="12"/>
  <c r="R170" i="26" s="1"/>
  <c r="N280" i="12"/>
  <c r="E280" i="12"/>
  <c r="Q280" i="12"/>
  <c r="T280" i="12"/>
  <c r="D313" i="12"/>
  <c r="S311" i="12"/>
  <c r="J311" i="12"/>
  <c r="D307" i="12"/>
  <c r="J305" i="12"/>
  <c r="S168" i="26" s="1"/>
  <c r="R302" i="12"/>
  <c r="I296" i="12"/>
  <c r="D296" i="12"/>
  <c r="L296" i="12"/>
  <c r="F296" i="12"/>
  <c r="H283" i="12"/>
  <c r="E283" i="12"/>
  <c r="Q283" i="12"/>
  <c r="T283" i="12"/>
  <c r="K283" i="12"/>
  <c r="N265" i="12"/>
  <c r="Q265" i="12"/>
  <c r="E265" i="12"/>
  <c r="H265" i="12"/>
  <c r="T265" i="12"/>
  <c r="K265" i="12"/>
  <c r="H293" i="12"/>
  <c r="C167" i="26" s="1"/>
  <c r="K293" i="12"/>
  <c r="E167" i="26" s="1"/>
  <c r="E293" i="12"/>
  <c r="A167" i="26" s="1"/>
  <c r="K292" i="12"/>
  <c r="E292" i="12"/>
  <c r="H292" i="12"/>
  <c r="T292" i="12"/>
  <c r="H286" i="12"/>
  <c r="R164" i="26" s="1"/>
  <c r="Q286" i="12"/>
  <c r="X164" i="26" s="1"/>
  <c r="T286" i="12"/>
  <c r="E286" i="12"/>
  <c r="P164" i="26" s="1"/>
  <c r="N270" i="12"/>
  <c r="H270" i="12"/>
  <c r="Q270" i="12"/>
  <c r="E270" i="12"/>
  <c r="T270" i="12"/>
  <c r="K270" i="12"/>
  <c r="E262" i="12"/>
  <c r="N262" i="12"/>
  <c r="H262" i="12"/>
  <c r="Q262" i="12"/>
  <c r="T262" i="12"/>
  <c r="K262" i="12"/>
  <c r="P311" i="12"/>
  <c r="G311" i="12"/>
  <c r="R305" i="12"/>
  <c r="F305" i="12"/>
  <c r="U302" i="12"/>
  <c r="F302" i="12"/>
  <c r="K301" i="12"/>
  <c r="E301" i="12"/>
  <c r="G298" i="12"/>
  <c r="J298" i="12"/>
  <c r="D298" i="12"/>
  <c r="V298" i="12"/>
  <c r="N293" i="12"/>
  <c r="G167" i="26" s="1"/>
  <c r="N286" i="12"/>
  <c r="V164" i="26" s="1"/>
  <c r="N295" i="12"/>
  <c r="V169" i="26" s="1"/>
  <c r="H295" i="12"/>
  <c r="E295" i="12"/>
  <c r="N292" i="12"/>
  <c r="Q289" i="12"/>
  <c r="X171" i="26" s="1"/>
  <c r="H289" i="12"/>
  <c r="R171" i="26" s="1"/>
  <c r="E289" i="12"/>
  <c r="N289" i="12"/>
  <c r="V171" i="26" s="1"/>
  <c r="J299" i="12"/>
  <c r="M299" i="12"/>
  <c r="G299" i="12"/>
  <c r="T293" i="12"/>
  <c r="K167" i="26" s="1"/>
  <c r="O291" i="12"/>
  <c r="H166" i="26" s="1"/>
  <c r="D291" i="12"/>
  <c r="F291" i="12"/>
  <c r="B166" i="26" s="1"/>
  <c r="R291" i="12"/>
  <c r="J166" i="26" s="1"/>
  <c r="I291" i="12"/>
  <c r="D166" i="26" s="1"/>
  <c r="U291" i="12"/>
  <c r="N288" i="12"/>
  <c r="H288" i="12"/>
  <c r="T288" i="12"/>
  <c r="K288" i="12"/>
  <c r="E288" i="12"/>
  <c r="Q288" i="12"/>
  <c r="M285" i="12"/>
  <c r="V285" i="12"/>
  <c r="S285" i="12"/>
  <c r="D285" i="12"/>
  <c r="P285" i="12"/>
  <c r="M314" i="12"/>
  <c r="D314" i="12"/>
  <c r="V311" i="12"/>
  <c r="D299" i="12"/>
  <c r="D297" i="12"/>
  <c r="L297" i="12"/>
  <c r="F297" i="12"/>
  <c r="O297" i="12"/>
  <c r="I297" i="12"/>
  <c r="F295" i="12"/>
  <c r="I295" i="12"/>
  <c r="U295" i="12"/>
  <c r="K286" i="12"/>
  <c r="T164" i="26" s="1"/>
  <c r="G291" i="12"/>
  <c r="P291" i="12"/>
  <c r="D290" i="12"/>
  <c r="L290" i="12"/>
  <c r="F165" i="26" s="1"/>
  <c r="U290" i="12"/>
  <c r="L165" i="26" s="1"/>
  <c r="V281" i="12"/>
  <c r="M281" i="12"/>
  <c r="D281" i="12"/>
  <c r="P280" i="12"/>
  <c r="F279" i="12"/>
  <c r="U269" i="12"/>
  <c r="F269" i="12"/>
  <c r="H268" i="12"/>
  <c r="K268" i="12"/>
  <c r="O262" i="12"/>
  <c r="T261" i="12"/>
  <c r="V280" i="12"/>
  <c r="G280" i="12"/>
  <c r="D277" i="12"/>
  <c r="J275" i="12"/>
  <c r="I274" i="12"/>
  <c r="T273" i="12"/>
  <c r="K273" i="12"/>
  <c r="V270" i="12"/>
  <c r="P270" i="12"/>
  <c r="J266" i="12"/>
  <c r="M266" i="12"/>
  <c r="V265" i="12"/>
  <c r="G265" i="12"/>
  <c r="J265" i="12"/>
  <c r="H255" i="12"/>
  <c r="Q255" i="12"/>
  <c r="K255" i="12"/>
  <c r="T255" i="12"/>
  <c r="E255" i="12"/>
  <c r="N255" i="12"/>
  <c r="O299" i="12"/>
  <c r="H169" i="26" s="1"/>
  <c r="P294" i="12"/>
  <c r="W170" i="26" s="1"/>
  <c r="V288" i="12"/>
  <c r="G288" i="12"/>
  <c r="I282" i="12"/>
  <c r="F280" i="12"/>
  <c r="O280" i="12"/>
  <c r="H87" i="26" s="1"/>
  <c r="D278" i="12"/>
  <c r="M277" i="12"/>
  <c r="V277" i="12"/>
  <c r="I275" i="12"/>
  <c r="R274" i="12"/>
  <c r="S273" i="12"/>
  <c r="M270" i="12"/>
  <c r="F270" i="12"/>
  <c r="I270" i="12"/>
  <c r="D266" i="12"/>
  <c r="I264" i="12"/>
  <c r="D279" i="12"/>
  <c r="L279" i="12"/>
  <c r="U277" i="12"/>
  <c r="F277" i="12"/>
  <c r="K261" i="12"/>
  <c r="E261" i="12"/>
  <c r="N261" i="12"/>
  <c r="U299" i="12"/>
  <c r="L169" i="26" s="1"/>
  <c r="G297" i="12"/>
  <c r="V294" i="12"/>
  <c r="AA170" i="26" s="1"/>
  <c r="F294" i="12"/>
  <c r="S291" i="12"/>
  <c r="R290" i="12"/>
  <c r="S289" i="12"/>
  <c r="Y171" i="26" s="1"/>
  <c r="D287" i="12"/>
  <c r="L287" i="12"/>
  <c r="U285" i="12"/>
  <c r="F285" i="12"/>
  <c r="R283" i="12"/>
  <c r="F283" i="12"/>
  <c r="B164" i="26" s="1"/>
  <c r="J280" i="12"/>
  <c r="U279" i="12"/>
  <c r="V278" i="12"/>
  <c r="P274" i="12"/>
  <c r="F274" i="12"/>
  <c r="V272" i="12"/>
  <c r="G272" i="12"/>
  <c r="I271" i="12"/>
  <c r="D271" i="12"/>
  <c r="L271" i="12"/>
  <c r="M267" i="12"/>
  <c r="G267" i="12"/>
  <c r="P267" i="12"/>
  <c r="I263" i="12"/>
  <c r="D263" i="12"/>
  <c r="L263" i="12"/>
  <c r="K256" i="12"/>
  <c r="T256" i="12"/>
  <c r="N256" i="12"/>
  <c r="H256" i="12"/>
  <c r="Q256" i="12"/>
  <c r="L299" i="12"/>
  <c r="P281" i="12"/>
  <c r="G281" i="12"/>
  <c r="S280" i="12"/>
  <c r="I280" i="12"/>
  <c r="I279" i="12"/>
  <c r="U278" i="12"/>
  <c r="J277" i="12"/>
  <c r="D275" i="12"/>
  <c r="E273" i="12"/>
  <c r="D272" i="12"/>
  <c r="L272" i="12"/>
  <c r="F272" i="12"/>
  <c r="O272" i="12"/>
  <c r="U270" i="12"/>
  <c r="J270" i="12"/>
  <c r="R269" i="12"/>
  <c r="D267" i="12"/>
  <c r="L267" i="12"/>
  <c r="U267" i="12"/>
  <c r="O267" i="12"/>
  <c r="S265" i="12"/>
  <c r="G275" i="12"/>
  <c r="P275" i="12"/>
  <c r="D274" i="12"/>
  <c r="L274" i="12"/>
  <c r="U274" i="12"/>
  <c r="K269" i="12"/>
  <c r="E269" i="12"/>
  <c r="N269" i="12"/>
  <c r="D264" i="12"/>
  <c r="L264" i="12"/>
  <c r="F264" i="12"/>
  <c r="O264" i="12"/>
  <c r="M262" i="12"/>
  <c r="V262" i="12"/>
  <c r="P262" i="12"/>
  <c r="J258" i="12"/>
  <c r="M258" i="12"/>
  <c r="V258" i="12"/>
  <c r="G258" i="12"/>
  <c r="P258" i="12"/>
  <c r="O290" i="12"/>
  <c r="H165" i="26" s="1"/>
  <c r="G283" i="12"/>
  <c r="P283" i="12"/>
  <c r="D282" i="12"/>
  <c r="L282" i="12"/>
  <c r="U282" i="12"/>
  <c r="S278" i="12"/>
  <c r="G278" i="12"/>
  <c r="R277" i="12"/>
  <c r="V275" i="12"/>
  <c r="G273" i="12"/>
  <c r="J273" i="12"/>
  <c r="S270" i="12"/>
  <c r="S266" i="12"/>
  <c r="G266" i="12"/>
  <c r="P265" i="12"/>
  <c r="U262" i="12"/>
  <c r="F262" i="12"/>
  <c r="I262" i="12"/>
  <c r="T259" i="12"/>
  <c r="E259" i="12"/>
  <c r="H259" i="12"/>
  <c r="Q259" i="12"/>
  <c r="K259" i="12"/>
  <c r="Q258" i="12"/>
  <c r="T258" i="12"/>
  <c r="E258" i="12"/>
  <c r="N258" i="12"/>
  <c r="H258" i="12"/>
  <c r="T253" i="12"/>
  <c r="E253" i="12"/>
  <c r="N253" i="12"/>
  <c r="Q253" i="12"/>
  <c r="M257" i="12"/>
  <c r="D254" i="12"/>
  <c r="D257" i="12"/>
  <c r="I259" i="12"/>
  <c r="J254" i="12"/>
  <c r="O253" i="12"/>
  <c r="G253" i="12"/>
  <c r="V269" i="12"/>
  <c r="U266" i="12"/>
  <c r="G264" i="12"/>
  <c r="V261" i="12"/>
  <c r="F261" i="12"/>
  <c r="K260" i="12"/>
  <c r="P259" i="12"/>
  <c r="U258" i="12"/>
  <c r="J257" i="12"/>
  <c r="O256" i="12"/>
  <c r="G256" i="12"/>
  <c r="L255" i="12"/>
  <c r="I254" i="12"/>
  <c r="V253" i="12"/>
  <c r="F253" i="12"/>
  <c r="L266" i="12"/>
  <c r="O259" i="12"/>
  <c r="G259" i="12"/>
  <c r="L258" i="12"/>
  <c r="F256" i="12"/>
  <c r="P254" i="12"/>
  <c r="U253" i="12"/>
  <c r="G254" i="12"/>
  <c r="L253" i="12"/>
  <c r="U259" i="12"/>
  <c r="G257" i="12"/>
  <c r="L256" i="12"/>
  <c r="V254" i="12"/>
  <c r="L259" i="12"/>
  <c r="N352" i="11"/>
  <c r="H352" i="11"/>
  <c r="T352" i="11"/>
  <c r="K352" i="11"/>
  <c r="E352" i="11"/>
  <c r="Q352" i="11"/>
  <c r="E349" i="11"/>
  <c r="N349" i="11"/>
  <c r="H349" i="11"/>
  <c r="T349" i="11"/>
  <c r="K349" i="11"/>
  <c r="Q349" i="11"/>
  <c r="K337" i="11"/>
  <c r="E337" i="11"/>
  <c r="N337" i="11"/>
  <c r="H337" i="11"/>
  <c r="Q337" i="11"/>
  <c r="T337" i="11"/>
  <c r="Q339" i="11"/>
  <c r="H339" i="11"/>
  <c r="T339" i="11"/>
  <c r="K339" i="11"/>
  <c r="N339" i="11"/>
  <c r="E339" i="11"/>
  <c r="N360" i="11"/>
  <c r="T360" i="11"/>
  <c r="K360" i="11"/>
  <c r="E360" i="11"/>
  <c r="Q360" i="11"/>
  <c r="H360" i="11"/>
  <c r="E357" i="11"/>
  <c r="N357" i="11"/>
  <c r="T357" i="11"/>
  <c r="K357" i="11"/>
  <c r="Q357" i="11"/>
  <c r="H357" i="11"/>
  <c r="D370" i="11"/>
  <c r="L370" i="11"/>
  <c r="U370" i="11"/>
  <c r="D367" i="11"/>
  <c r="L367" i="11"/>
  <c r="M366" i="11"/>
  <c r="U92" i="25" s="1"/>
  <c r="I360" i="11"/>
  <c r="V366" i="11"/>
  <c r="R360" i="11"/>
  <c r="R359" i="11"/>
  <c r="T358" i="11"/>
  <c r="J358" i="11"/>
  <c r="S357" i="11"/>
  <c r="I357" i="11"/>
  <c r="U347" i="11"/>
  <c r="F344" i="11"/>
  <c r="O344" i="11"/>
  <c r="D342" i="11"/>
  <c r="M341" i="11"/>
  <c r="U87" i="25" s="1"/>
  <c r="V341" i="11"/>
  <c r="AA87" i="25" s="1"/>
  <c r="I370" i="11"/>
  <c r="T369" i="11"/>
  <c r="K369" i="11"/>
  <c r="R370" i="11"/>
  <c r="S369" i="11"/>
  <c r="H369" i="11"/>
  <c r="T368" i="11"/>
  <c r="J368" i="11"/>
  <c r="U367" i="11"/>
  <c r="L90" i="25" s="1"/>
  <c r="F362" i="11"/>
  <c r="B93" i="25" s="1"/>
  <c r="G355" i="11"/>
  <c r="P355" i="11"/>
  <c r="D354" i="11"/>
  <c r="L354" i="11"/>
  <c r="U354" i="11"/>
  <c r="R350" i="11"/>
  <c r="F350" i="11"/>
  <c r="G349" i="11"/>
  <c r="G370" i="11"/>
  <c r="Q88" i="25" s="1"/>
  <c r="G369" i="11"/>
  <c r="I367" i="11"/>
  <c r="D90" i="25" s="1"/>
  <c r="U366" i="11"/>
  <c r="D363" i="11"/>
  <c r="E361" i="11"/>
  <c r="S358" i="11"/>
  <c r="G358" i="11"/>
  <c r="R357" i="11"/>
  <c r="V355" i="11"/>
  <c r="V352" i="11"/>
  <c r="G352" i="11"/>
  <c r="O350" i="11"/>
  <c r="Q348" i="11"/>
  <c r="S346" i="11"/>
  <c r="U344" i="11"/>
  <c r="D343" i="11"/>
  <c r="L343" i="11"/>
  <c r="U341" i="11"/>
  <c r="F341" i="11"/>
  <c r="E340" i="11"/>
  <c r="R339" i="11"/>
  <c r="F338" i="11"/>
  <c r="L338" i="11"/>
  <c r="D338" i="11"/>
  <c r="U338" i="11"/>
  <c r="L337" i="11"/>
  <c r="G331" i="11"/>
  <c r="P331" i="11"/>
  <c r="J331" i="11"/>
  <c r="S331" i="11"/>
  <c r="D331" i="11"/>
  <c r="M331" i="11"/>
  <c r="V331" i="11"/>
  <c r="K368" i="11"/>
  <c r="F370" i="11"/>
  <c r="I365" i="11"/>
  <c r="G357" i="11"/>
  <c r="K355" i="11"/>
  <c r="V354" i="11"/>
  <c r="J354" i="11"/>
  <c r="F352" i="11"/>
  <c r="O352" i="11"/>
  <c r="D350" i="11"/>
  <c r="M349" i="11"/>
  <c r="V349" i="11"/>
  <c r="I347" i="11"/>
  <c r="S345" i="11"/>
  <c r="J344" i="11"/>
  <c r="K341" i="11"/>
  <c r="G339" i="11"/>
  <c r="P339" i="11"/>
  <c r="H317" i="11"/>
  <c r="K317" i="11"/>
  <c r="N317" i="11"/>
  <c r="Q317" i="11"/>
  <c r="E317" i="11"/>
  <c r="T317" i="11"/>
  <c r="H368" i="11"/>
  <c r="R367" i="11"/>
  <c r="J90" i="25" s="1"/>
  <c r="J366" i="11"/>
  <c r="G363" i="11"/>
  <c r="Q93" i="25" s="1"/>
  <c r="P363" i="11"/>
  <c r="W93" i="25" s="1"/>
  <c r="D362" i="11"/>
  <c r="L362" i="11"/>
  <c r="F93" i="25" s="1"/>
  <c r="U362" i="11"/>
  <c r="L93" i="25" s="1"/>
  <c r="O370" i="11"/>
  <c r="H170" i="25" s="1"/>
  <c r="E369" i="11"/>
  <c r="Q368" i="11"/>
  <c r="E368" i="11"/>
  <c r="S366" i="11"/>
  <c r="G366" i="11"/>
  <c r="R365" i="11"/>
  <c r="V363" i="11"/>
  <c r="AA93" i="25" s="1"/>
  <c r="V360" i="11"/>
  <c r="G360" i="11"/>
  <c r="T355" i="11"/>
  <c r="J355" i="11"/>
  <c r="S354" i="11"/>
  <c r="I354" i="11"/>
  <c r="T353" i="11"/>
  <c r="K353" i="11"/>
  <c r="U352" i="11"/>
  <c r="D351" i="11"/>
  <c r="L351" i="11"/>
  <c r="U349" i="11"/>
  <c r="F349" i="11"/>
  <c r="E348" i="11"/>
  <c r="R347" i="11"/>
  <c r="F347" i="11"/>
  <c r="G346" i="11"/>
  <c r="G345" i="11"/>
  <c r="S344" i="11"/>
  <c r="I344" i="11"/>
  <c r="U342" i="11"/>
  <c r="T341" i="11"/>
  <c r="J341" i="11"/>
  <c r="S87" i="25" s="1"/>
  <c r="M339" i="11"/>
  <c r="O339" i="11"/>
  <c r="I339" i="11"/>
  <c r="U337" i="11"/>
  <c r="N311" i="11"/>
  <c r="E311" i="11"/>
  <c r="Q311" i="11"/>
  <c r="H311" i="11"/>
  <c r="T311" i="11"/>
  <c r="K311" i="11"/>
  <c r="H358" i="11"/>
  <c r="Q358" i="11"/>
  <c r="P346" i="11"/>
  <c r="P345" i="11"/>
  <c r="R344" i="11"/>
  <c r="S341" i="11"/>
  <c r="Y87" i="25" s="1"/>
  <c r="T340" i="11"/>
  <c r="L339" i="11"/>
  <c r="F337" i="11"/>
  <c r="D332" i="11"/>
  <c r="L332" i="11"/>
  <c r="F332" i="11"/>
  <c r="O332" i="11"/>
  <c r="Q320" i="11"/>
  <c r="K320" i="11"/>
  <c r="T320" i="11"/>
  <c r="E320" i="11"/>
  <c r="N320" i="11"/>
  <c r="H320" i="11"/>
  <c r="D365" i="11"/>
  <c r="U357" i="11"/>
  <c r="F357" i="11"/>
  <c r="D347" i="11"/>
  <c r="H341" i="11"/>
  <c r="V339" i="11"/>
  <c r="K329" i="11"/>
  <c r="T329" i="11"/>
  <c r="E329" i="11"/>
  <c r="N329" i="11"/>
  <c r="H329" i="11"/>
  <c r="Q329" i="11"/>
  <c r="Q304" i="11"/>
  <c r="H304" i="11"/>
  <c r="E304" i="11"/>
  <c r="N304" i="11"/>
  <c r="K304" i="11"/>
  <c r="T304" i="11"/>
  <c r="F360" i="11"/>
  <c r="O360" i="11"/>
  <c r="M357" i="11"/>
  <c r="V357" i="11"/>
  <c r="AA167" i="25" s="1"/>
  <c r="V368" i="11"/>
  <c r="G368" i="11"/>
  <c r="O367" i="11"/>
  <c r="H90" i="25" s="1"/>
  <c r="J363" i="11"/>
  <c r="S93" i="25" s="1"/>
  <c r="I362" i="11"/>
  <c r="D93" i="25" s="1"/>
  <c r="T361" i="11"/>
  <c r="K361" i="11"/>
  <c r="U360" i="11"/>
  <c r="D359" i="11"/>
  <c r="L359" i="11"/>
  <c r="G354" i="11"/>
  <c r="U350" i="11"/>
  <c r="V370" i="11"/>
  <c r="AA88" i="25" s="1"/>
  <c r="J370" i="11"/>
  <c r="S88" i="25" s="1"/>
  <c r="F368" i="11"/>
  <c r="O368" i="11"/>
  <c r="H91" i="25" s="1"/>
  <c r="D366" i="11"/>
  <c r="M365" i="11"/>
  <c r="V365" i="11"/>
  <c r="AA91" i="25" s="1"/>
  <c r="S363" i="11"/>
  <c r="Y93" i="25" s="1"/>
  <c r="I363" i="11"/>
  <c r="D89" i="25" s="1"/>
  <c r="R362" i="11"/>
  <c r="J93" i="25" s="1"/>
  <c r="S361" i="11"/>
  <c r="H361" i="11"/>
  <c r="J360" i="11"/>
  <c r="U359" i="11"/>
  <c r="V358" i="11"/>
  <c r="Q355" i="11"/>
  <c r="E355" i="11"/>
  <c r="P354" i="11"/>
  <c r="F354" i="11"/>
  <c r="R352" i="11"/>
  <c r="R351" i="11"/>
  <c r="J350" i="11"/>
  <c r="S349" i="11"/>
  <c r="I349" i="11"/>
  <c r="T348" i="11"/>
  <c r="G347" i="11"/>
  <c r="P347" i="11"/>
  <c r="D346" i="11"/>
  <c r="L346" i="11"/>
  <c r="U346" i="11"/>
  <c r="D345" i="11"/>
  <c r="D344" i="11"/>
  <c r="R342" i="11"/>
  <c r="F342" i="11"/>
  <c r="G341" i="11"/>
  <c r="Q87" i="25" s="1"/>
  <c r="H340" i="11"/>
  <c r="J339" i="11"/>
  <c r="H328" i="11"/>
  <c r="Q328" i="11"/>
  <c r="K328" i="11"/>
  <c r="T328" i="11"/>
  <c r="E328" i="11"/>
  <c r="N328" i="11"/>
  <c r="U365" i="11"/>
  <c r="F365" i="11"/>
  <c r="B168" i="25" s="1"/>
  <c r="K358" i="11"/>
  <c r="J357" i="11"/>
  <c r="V344" i="11"/>
  <c r="G344" i="11"/>
  <c r="E341" i="11"/>
  <c r="N341" i="11"/>
  <c r="I337" i="11"/>
  <c r="R337" i="11"/>
  <c r="J334" i="11"/>
  <c r="G334" i="11"/>
  <c r="P334" i="11"/>
  <c r="S334" i="11"/>
  <c r="D334" i="11"/>
  <c r="M334" i="11"/>
  <c r="E325" i="11"/>
  <c r="P323" i="11"/>
  <c r="D322" i="11"/>
  <c r="G314" i="11"/>
  <c r="M314" i="11"/>
  <c r="V314" i="11"/>
  <c r="P314" i="11"/>
  <c r="R308" i="11"/>
  <c r="G322" i="11"/>
  <c r="V322" i="11"/>
  <c r="O314" i="11"/>
  <c r="D314" i="11"/>
  <c r="F314" i="11"/>
  <c r="I312" i="11"/>
  <c r="L312" i="11"/>
  <c r="U312" i="11"/>
  <c r="D312" i="11"/>
  <c r="O306" i="11"/>
  <c r="H171" i="25" s="1"/>
  <c r="I306" i="11"/>
  <c r="D171" i="25" s="1"/>
  <c r="R306" i="11"/>
  <c r="J171" i="25" s="1"/>
  <c r="L306" i="11"/>
  <c r="F171" i="25" s="1"/>
  <c r="U306" i="11"/>
  <c r="L171" i="25" s="1"/>
  <c r="F306" i="11"/>
  <c r="B171" i="25" s="1"/>
  <c r="G325" i="11"/>
  <c r="J325" i="11"/>
  <c r="M322" i="11"/>
  <c r="I311" i="11"/>
  <c r="L308" i="11"/>
  <c r="O335" i="11"/>
  <c r="F335" i="11"/>
  <c r="D333" i="11"/>
  <c r="P332" i="11"/>
  <c r="D327" i="11"/>
  <c r="Q326" i="11"/>
  <c r="H326" i="11"/>
  <c r="M324" i="11"/>
  <c r="D324" i="11"/>
  <c r="L324" i="11"/>
  <c r="O324" i="11"/>
  <c r="M323" i="11"/>
  <c r="I323" i="11"/>
  <c r="D323" i="11"/>
  <c r="L323" i="11"/>
  <c r="L322" i="11"/>
  <c r="V321" i="11"/>
  <c r="J321" i="11"/>
  <c r="S319" i="11"/>
  <c r="N316" i="11"/>
  <c r="U316" i="11"/>
  <c r="F316" i="11"/>
  <c r="O316" i="11"/>
  <c r="I316" i="11"/>
  <c r="R316" i="11"/>
  <c r="L314" i="11"/>
  <c r="E307" i="11"/>
  <c r="N307" i="11"/>
  <c r="H307" i="11"/>
  <c r="Q307" i="11"/>
  <c r="K307" i="11"/>
  <c r="T307" i="11"/>
  <c r="L304" i="11"/>
  <c r="T336" i="11"/>
  <c r="K336" i="11"/>
  <c r="D335" i="11"/>
  <c r="U333" i="11"/>
  <c r="L333" i="11"/>
  <c r="R331" i="11"/>
  <c r="T330" i="11"/>
  <c r="K330" i="11"/>
  <c r="O329" i="11"/>
  <c r="F329" i="11"/>
  <c r="S328" i="11"/>
  <c r="J328" i="11"/>
  <c r="L327" i="11"/>
  <c r="P326" i="11"/>
  <c r="G326" i="11"/>
  <c r="T325" i="11"/>
  <c r="K325" i="11"/>
  <c r="V324" i="11"/>
  <c r="V323" i="11"/>
  <c r="U322" i="11"/>
  <c r="S320" i="11"/>
  <c r="G320" i="11"/>
  <c r="O318" i="11"/>
  <c r="D318" i="11"/>
  <c r="L316" i="11"/>
  <c r="G313" i="11"/>
  <c r="P313" i="11"/>
  <c r="J313" i="11"/>
  <c r="S313" i="11"/>
  <c r="R311" i="11"/>
  <c r="P309" i="11"/>
  <c r="G309" i="11"/>
  <c r="D309" i="11"/>
  <c r="M309" i="11"/>
  <c r="V309" i="11"/>
  <c r="I308" i="11"/>
  <c r="J305" i="11"/>
  <c r="S168" i="25" s="1"/>
  <c r="G305" i="11"/>
  <c r="Q168" i="25" s="1"/>
  <c r="S325" i="11"/>
  <c r="J324" i="11"/>
  <c r="J323" i="11"/>
  <c r="J322" i="11"/>
  <c r="S321" i="11"/>
  <c r="G321" i="11"/>
  <c r="V319" i="11"/>
  <c r="M319" i="11"/>
  <c r="L317" i="11"/>
  <c r="U317" i="11"/>
  <c r="F317" i="11"/>
  <c r="O317" i="11"/>
  <c r="K316" i="11"/>
  <c r="J314" i="11"/>
  <c r="D313" i="11"/>
  <c r="L313" i="11"/>
  <c r="I313" i="11"/>
  <c r="R313" i="11"/>
  <c r="K298" i="11"/>
  <c r="T298" i="11"/>
  <c r="H298" i="11"/>
  <c r="Q298" i="11"/>
  <c r="N298" i="11"/>
  <c r="E298" i="11"/>
  <c r="O331" i="11"/>
  <c r="F331" i="11"/>
  <c r="U329" i="11"/>
  <c r="G328" i="11"/>
  <c r="V326" i="11"/>
  <c r="N326" i="11"/>
  <c r="H325" i="11"/>
  <c r="S324" i="11"/>
  <c r="S323" i="11"/>
  <c r="S322" i="11"/>
  <c r="P320" i="11"/>
  <c r="F319" i="11"/>
  <c r="D319" i="11"/>
  <c r="V316" i="11"/>
  <c r="J316" i="11"/>
  <c r="U314" i="11"/>
  <c r="I314" i="11"/>
  <c r="F312" i="11"/>
  <c r="M308" i="11"/>
  <c r="J308" i="11"/>
  <c r="S308" i="11"/>
  <c r="G308" i="11"/>
  <c r="P308" i="11"/>
  <c r="F302" i="11"/>
  <c r="O302" i="11"/>
  <c r="L302" i="11"/>
  <c r="R302" i="11"/>
  <c r="D302" i="11"/>
  <c r="R322" i="11"/>
  <c r="F322" i="11"/>
  <c r="T316" i="11"/>
  <c r="H316" i="11"/>
  <c r="R312" i="11"/>
  <c r="F311" i="11"/>
  <c r="L311" i="11"/>
  <c r="U311" i="11"/>
  <c r="O311" i="11"/>
  <c r="U308" i="11"/>
  <c r="D308" i="11"/>
  <c r="D306" i="11"/>
  <c r="I304" i="11"/>
  <c r="R304" i="11"/>
  <c r="O304" i="11"/>
  <c r="F304" i="11"/>
  <c r="D321" i="11"/>
  <c r="L321" i="11"/>
  <c r="M315" i="11"/>
  <c r="D315" i="11"/>
  <c r="V312" i="11"/>
  <c r="M312" i="11"/>
  <c r="P303" i="11"/>
  <c r="W165" i="25" s="1"/>
  <c r="D303" i="11"/>
  <c r="N301" i="11"/>
  <c r="P301" i="11"/>
  <c r="J301" i="11"/>
  <c r="S301" i="11"/>
  <c r="N300" i="11"/>
  <c r="U300" i="11"/>
  <c r="L300" i="11"/>
  <c r="F170" i="25" s="1"/>
  <c r="I300" i="11"/>
  <c r="D170" i="25" s="1"/>
  <c r="R300" i="11"/>
  <c r="J298" i="11"/>
  <c r="U297" i="11"/>
  <c r="D295" i="11"/>
  <c r="I293" i="11"/>
  <c r="D167" i="25" s="1"/>
  <c r="R293" i="11"/>
  <c r="D293" i="11"/>
  <c r="K291" i="11"/>
  <c r="Q281" i="11"/>
  <c r="H281" i="11"/>
  <c r="T281" i="11"/>
  <c r="K281" i="11"/>
  <c r="N281" i="11"/>
  <c r="E281" i="11"/>
  <c r="F301" i="11"/>
  <c r="O301" i="11"/>
  <c r="V298" i="11"/>
  <c r="J297" i="11"/>
  <c r="S297" i="11"/>
  <c r="V295" i="11"/>
  <c r="AA169" i="25" s="1"/>
  <c r="J295" i="11"/>
  <c r="S169" i="25" s="1"/>
  <c r="S295" i="11"/>
  <c r="Y169" i="25" s="1"/>
  <c r="G295" i="11"/>
  <c r="Q169" i="25" s="1"/>
  <c r="P295" i="11"/>
  <c r="W169" i="25" s="1"/>
  <c r="U291" i="11"/>
  <c r="L166" i="25" s="1"/>
  <c r="D290" i="11"/>
  <c r="L290" i="11"/>
  <c r="F165" i="25" s="1"/>
  <c r="R290" i="11"/>
  <c r="J165" i="25" s="1"/>
  <c r="I290" i="11"/>
  <c r="D165" i="25" s="1"/>
  <c r="U290" i="11"/>
  <c r="R288" i="11"/>
  <c r="N280" i="11"/>
  <c r="E280" i="11"/>
  <c r="H280" i="11"/>
  <c r="T280" i="11"/>
  <c r="K280" i="11"/>
  <c r="D297" i="11"/>
  <c r="L297" i="11"/>
  <c r="I297" i="11"/>
  <c r="R297" i="11"/>
  <c r="F295" i="11"/>
  <c r="O295" i="11"/>
  <c r="K294" i="11"/>
  <c r="T170" i="25" s="1"/>
  <c r="E294" i="11"/>
  <c r="P170" i="25" s="1"/>
  <c r="N294" i="11"/>
  <c r="D288" i="11"/>
  <c r="S312" i="11"/>
  <c r="V301" i="11"/>
  <c r="K301" i="11"/>
  <c r="T300" i="11"/>
  <c r="H300" i="11"/>
  <c r="O297" i="11"/>
  <c r="M295" i="11"/>
  <c r="U169" i="25" s="1"/>
  <c r="H286" i="11"/>
  <c r="E286" i="11"/>
  <c r="N286" i="11"/>
  <c r="T286" i="11"/>
  <c r="Q286" i="11"/>
  <c r="Q280" i="11"/>
  <c r="H291" i="11"/>
  <c r="Q291" i="11"/>
  <c r="T291" i="11"/>
  <c r="F288" i="11"/>
  <c r="I288" i="11"/>
  <c r="G298" i="11"/>
  <c r="P298" i="11"/>
  <c r="T294" i="11"/>
  <c r="Z170" i="25" s="1"/>
  <c r="N291" i="11"/>
  <c r="L288" i="11"/>
  <c r="S303" i="11"/>
  <c r="Y165" i="25" s="1"/>
  <c r="G303" i="11"/>
  <c r="Q165" i="25" s="1"/>
  <c r="R301" i="11"/>
  <c r="E301" i="11"/>
  <c r="M298" i="11"/>
  <c r="I296" i="11"/>
  <c r="L296" i="11"/>
  <c r="U296" i="11"/>
  <c r="D296" i="11"/>
  <c r="I295" i="11"/>
  <c r="J292" i="11"/>
  <c r="D292" i="11"/>
  <c r="M292" i="11"/>
  <c r="G292" i="11"/>
  <c r="O291" i="11"/>
  <c r="H166" i="25" s="1"/>
  <c r="I291" i="11"/>
  <c r="D166" i="25" s="1"/>
  <c r="I289" i="11"/>
  <c r="D289" i="11"/>
  <c r="K279" i="11"/>
  <c r="Q279" i="11"/>
  <c r="H279" i="11"/>
  <c r="T279" i="11"/>
  <c r="N279" i="11"/>
  <c r="E279" i="11"/>
  <c r="U295" i="11"/>
  <c r="H294" i="11"/>
  <c r="R170" i="25" s="1"/>
  <c r="P293" i="11"/>
  <c r="M293" i="11"/>
  <c r="V293" i="11"/>
  <c r="L291" i="11"/>
  <c r="F166" i="25" s="1"/>
  <c r="L289" i="11"/>
  <c r="F88" i="25" s="1"/>
  <c r="U288" i="11"/>
  <c r="D274" i="11"/>
  <c r="L274" i="11"/>
  <c r="F274" i="11"/>
  <c r="O274" i="11"/>
  <c r="E264" i="11"/>
  <c r="N264" i="11"/>
  <c r="T264" i="11"/>
  <c r="K264" i="11"/>
  <c r="Q264" i="11"/>
  <c r="H264" i="11"/>
  <c r="D305" i="11"/>
  <c r="L305" i="11"/>
  <c r="M299" i="11"/>
  <c r="D299" i="11"/>
  <c r="V296" i="11"/>
  <c r="M296" i="11"/>
  <c r="F286" i="11"/>
  <c r="P285" i="11"/>
  <c r="F285" i="11"/>
  <c r="Q284" i="11"/>
  <c r="H284" i="11"/>
  <c r="I283" i="11"/>
  <c r="D164" i="25" s="1"/>
  <c r="O281" i="11"/>
  <c r="O279" i="11"/>
  <c r="J276" i="11"/>
  <c r="S276" i="11"/>
  <c r="D276" i="11"/>
  <c r="M276" i="11"/>
  <c r="R274" i="11"/>
  <c r="N267" i="11"/>
  <c r="H267" i="11"/>
  <c r="K267" i="11"/>
  <c r="E267" i="11"/>
  <c r="Q267" i="11"/>
  <c r="O286" i="11"/>
  <c r="O285" i="11"/>
  <c r="D285" i="11"/>
  <c r="G282" i="11"/>
  <c r="P282" i="11"/>
  <c r="F280" i="11"/>
  <c r="L280" i="11"/>
  <c r="U280" i="11"/>
  <c r="O280" i="11"/>
  <c r="H278" i="11"/>
  <c r="K278" i="11"/>
  <c r="T278" i="11"/>
  <c r="J273" i="11"/>
  <c r="S273" i="11"/>
  <c r="D273" i="11"/>
  <c r="M273" i="11"/>
  <c r="V273" i="11"/>
  <c r="H270" i="11"/>
  <c r="E270" i="11"/>
  <c r="Q270" i="11"/>
  <c r="T270" i="11"/>
  <c r="K270" i="11"/>
  <c r="D282" i="11"/>
  <c r="L282" i="11"/>
  <c r="I282" i="11"/>
  <c r="R282" i="11"/>
  <c r="M277" i="11"/>
  <c r="G277" i="11"/>
  <c r="P277" i="11"/>
  <c r="N259" i="11"/>
  <c r="H259" i="11"/>
  <c r="Q259" i="11"/>
  <c r="T259" i="11"/>
  <c r="E259" i="11"/>
  <c r="K259" i="11"/>
  <c r="N284" i="11"/>
  <c r="E284" i="11"/>
  <c r="G283" i="11"/>
  <c r="M283" i="11"/>
  <c r="V283" i="11"/>
  <c r="P283" i="11"/>
  <c r="I281" i="11"/>
  <c r="L281" i="11"/>
  <c r="U281" i="11"/>
  <c r="I279" i="11"/>
  <c r="R279" i="11"/>
  <c r="U277" i="11"/>
  <c r="D277" i="11"/>
  <c r="F277" i="11"/>
  <c r="O277" i="11"/>
  <c r="I277" i="11"/>
  <c r="R277" i="11"/>
  <c r="O270" i="11"/>
  <c r="I270" i="11"/>
  <c r="U270" i="11"/>
  <c r="O283" i="11"/>
  <c r="H164" i="25" s="1"/>
  <c r="D283" i="11"/>
  <c r="F283" i="11"/>
  <c r="B164" i="25" s="1"/>
  <c r="I274" i="11"/>
  <c r="P299" i="11"/>
  <c r="G299" i="11"/>
  <c r="Q91" i="25" s="1"/>
  <c r="P296" i="11"/>
  <c r="J290" i="11"/>
  <c r="S290" i="11"/>
  <c r="M289" i="11"/>
  <c r="U171" i="25" s="1"/>
  <c r="V289" i="11"/>
  <c r="AA171" i="25" s="1"/>
  <c r="V288" i="11"/>
  <c r="G288" i="11"/>
  <c r="P288" i="11"/>
  <c r="J286" i="11"/>
  <c r="S164" i="25" s="1"/>
  <c r="J285" i="11"/>
  <c r="L283" i="11"/>
  <c r="F164" i="25" s="1"/>
  <c r="V282" i="11"/>
  <c r="J282" i="11"/>
  <c r="G276" i="11"/>
  <c r="O275" i="11"/>
  <c r="L275" i="11"/>
  <c r="U275" i="11"/>
  <c r="D275" i="11"/>
  <c r="N270" i="11"/>
  <c r="G274" i="11"/>
  <c r="P274" i="11"/>
  <c r="J274" i="11"/>
  <c r="S274" i="11"/>
  <c r="G273" i="11"/>
  <c r="Q268" i="11"/>
  <c r="K268" i="11"/>
  <c r="T268" i="11"/>
  <c r="E268" i="11"/>
  <c r="N268" i="11"/>
  <c r="G270" i="11"/>
  <c r="P270" i="11"/>
  <c r="D269" i="11"/>
  <c r="L269" i="11"/>
  <c r="U269" i="11"/>
  <c r="M261" i="11"/>
  <c r="V261" i="11"/>
  <c r="G261" i="11"/>
  <c r="D258" i="11"/>
  <c r="L258" i="11"/>
  <c r="U258" i="11"/>
  <c r="F258" i="11"/>
  <c r="O258" i="11"/>
  <c r="U256" i="11"/>
  <c r="F256" i="11"/>
  <c r="O256" i="11"/>
  <c r="I256" i="11"/>
  <c r="D261" i="11"/>
  <c r="L261" i="11"/>
  <c r="U261" i="11"/>
  <c r="F261" i="11"/>
  <c r="O261" i="11"/>
  <c r="V278" i="11"/>
  <c r="M278" i="11"/>
  <c r="M272" i="11"/>
  <c r="D272" i="11"/>
  <c r="Q271" i="11"/>
  <c r="H271" i="11"/>
  <c r="V269" i="11"/>
  <c r="J269" i="11"/>
  <c r="V267" i="11"/>
  <c r="G267" i="11"/>
  <c r="O265" i="11"/>
  <c r="P264" i="11"/>
  <c r="Q263" i="11"/>
  <c r="T262" i="11"/>
  <c r="J270" i="11"/>
  <c r="S269" i="11"/>
  <c r="I269" i="11"/>
  <c r="F267" i="11"/>
  <c r="O267" i="11"/>
  <c r="D265" i="11"/>
  <c r="M264" i="11"/>
  <c r="V264" i="11"/>
  <c r="P261" i="11"/>
  <c r="V259" i="11"/>
  <c r="G259" i="11"/>
  <c r="P259" i="11"/>
  <c r="J259" i="11"/>
  <c r="R256" i="11"/>
  <c r="S270" i="11"/>
  <c r="R269" i="11"/>
  <c r="U267" i="11"/>
  <c r="D266" i="11"/>
  <c r="L266" i="11"/>
  <c r="U264" i="11"/>
  <c r="F264" i="11"/>
  <c r="E262" i="11"/>
  <c r="S259" i="11"/>
  <c r="I258" i="11"/>
  <c r="L256" i="11"/>
  <c r="K263" i="11"/>
  <c r="E263" i="11"/>
  <c r="P269" i="11"/>
  <c r="F269" i="11"/>
  <c r="I267" i="11"/>
  <c r="U265" i="11"/>
  <c r="J264" i="11"/>
  <c r="N262" i="11"/>
  <c r="G262" i="11"/>
  <c r="P262" i="11"/>
  <c r="J262" i="11"/>
  <c r="I261" i="11"/>
  <c r="D256" i="11"/>
  <c r="T263" i="11"/>
  <c r="M262" i="11"/>
  <c r="R258" i="11"/>
  <c r="K253" i="11"/>
  <c r="T253" i="11"/>
  <c r="E253" i="11"/>
  <c r="N253" i="11"/>
  <c r="H253" i="11"/>
  <c r="Q253" i="11"/>
  <c r="K254" i="11"/>
  <c r="P253" i="11"/>
  <c r="D260" i="11"/>
  <c r="I259" i="11"/>
  <c r="K257" i="11"/>
  <c r="P256" i="11"/>
  <c r="E255" i="11"/>
  <c r="J254" i="11"/>
  <c r="O253" i="11"/>
  <c r="G253" i="11"/>
  <c r="G256" i="11"/>
  <c r="Q254" i="11"/>
  <c r="O259" i="11"/>
  <c r="Q257" i="11"/>
  <c r="V256" i="11"/>
  <c r="P254" i="11"/>
  <c r="H254" i="11"/>
  <c r="U253" i="11"/>
  <c r="L253" i="11"/>
  <c r="N254" i="11"/>
  <c r="Q368" i="10"/>
  <c r="K368" i="10"/>
  <c r="T368" i="10"/>
  <c r="N368" i="10"/>
  <c r="H368" i="10"/>
  <c r="E368" i="10"/>
  <c r="E331" i="10"/>
  <c r="N331" i="10"/>
  <c r="Q331" i="10"/>
  <c r="H331" i="10"/>
  <c r="T331" i="10"/>
  <c r="K331" i="10"/>
  <c r="H324" i="10"/>
  <c r="K324" i="10"/>
  <c r="N324" i="10"/>
  <c r="E324" i="10"/>
  <c r="Q324" i="10"/>
  <c r="T324" i="10"/>
  <c r="Q335" i="10"/>
  <c r="T335" i="10"/>
  <c r="K335" i="10"/>
  <c r="N335" i="10"/>
  <c r="E335" i="10"/>
  <c r="H335" i="10"/>
  <c r="K325" i="10"/>
  <c r="H325" i="10"/>
  <c r="Q325" i="10"/>
  <c r="T325" i="10"/>
  <c r="N325" i="10"/>
  <c r="E325" i="10"/>
  <c r="K330" i="10"/>
  <c r="E330" i="10"/>
  <c r="Q330" i="10"/>
  <c r="H330" i="10"/>
  <c r="T330" i="10"/>
  <c r="N330" i="10"/>
  <c r="N318" i="10"/>
  <c r="H318" i="10"/>
  <c r="Q318" i="10"/>
  <c r="K318" i="10"/>
  <c r="T318" i="10"/>
  <c r="E318" i="10"/>
  <c r="H340" i="10"/>
  <c r="E340" i="10"/>
  <c r="N340" i="10"/>
  <c r="Q340" i="10"/>
  <c r="K340" i="10"/>
  <c r="T340" i="10"/>
  <c r="N334" i="10"/>
  <c r="E334" i="10"/>
  <c r="K334" i="10"/>
  <c r="Q334" i="10"/>
  <c r="H334" i="10"/>
  <c r="T334" i="10"/>
  <c r="N356" i="10"/>
  <c r="E356" i="10"/>
  <c r="T354" i="10"/>
  <c r="H342" i="10"/>
  <c r="I333" i="10"/>
  <c r="R333" i="10"/>
  <c r="D332" i="10"/>
  <c r="P328" i="10"/>
  <c r="I325" i="10"/>
  <c r="V323" i="10"/>
  <c r="V322" i="10"/>
  <c r="D320" i="10"/>
  <c r="L320" i="10"/>
  <c r="F320" i="10"/>
  <c r="O320" i="10"/>
  <c r="I320" i="10"/>
  <c r="U320" i="10"/>
  <c r="T365" i="10"/>
  <c r="S360" i="10"/>
  <c r="J360" i="10"/>
  <c r="Q369" i="10"/>
  <c r="I369" i="10"/>
  <c r="K367" i="10"/>
  <c r="E90" i="24" s="1"/>
  <c r="K354" i="10"/>
  <c r="F348" i="10"/>
  <c r="O348" i="10"/>
  <c r="V331" i="10"/>
  <c r="J330" i="10"/>
  <c r="S330" i="10"/>
  <c r="E329" i="10"/>
  <c r="N329" i="10"/>
  <c r="I324" i="10"/>
  <c r="L318" i="10"/>
  <c r="K317" i="10"/>
  <c r="E317" i="10"/>
  <c r="N317" i="10"/>
  <c r="T317" i="10"/>
  <c r="H316" i="10"/>
  <c r="K316" i="10"/>
  <c r="T316" i="10"/>
  <c r="E316" i="10"/>
  <c r="T362" i="10"/>
  <c r="R360" i="10"/>
  <c r="K370" i="10"/>
  <c r="P369" i="10"/>
  <c r="H369" i="10"/>
  <c r="U368" i="10"/>
  <c r="L91" i="24" s="1"/>
  <c r="J367" i="10"/>
  <c r="R351" i="10"/>
  <c r="R349" i="10"/>
  <c r="H349" i="10"/>
  <c r="U348" i="10"/>
  <c r="V347" i="10"/>
  <c r="F335" i="10"/>
  <c r="R334" i="10"/>
  <c r="H333" i="10"/>
  <c r="J332" i="10"/>
  <c r="J331" i="10"/>
  <c r="Q327" i="10"/>
  <c r="K327" i="10"/>
  <c r="T327" i="10"/>
  <c r="R324" i="10"/>
  <c r="Q317" i="10"/>
  <c r="N316" i="10"/>
  <c r="E315" i="10"/>
  <c r="H315" i="10"/>
  <c r="K315" i="10"/>
  <c r="Q315" i="10"/>
  <c r="D360" i="10"/>
  <c r="L360" i="10"/>
  <c r="R363" i="10"/>
  <c r="J89" i="24" s="1"/>
  <c r="I363" i="10"/>
  <c r="D89" i="24" s="1"/>
  <c r="R365" i="10"/>
  <c r="I365" i="10"/>
  <c r="R350" i="10"/>
  <c r="J346" i="10"/>
  <c r="D346" i="10"/>
  <c r="M346" i="10"/>
  <c r="O363" i="10"/>
  <c r="H89" i="24" s="1"/>
  <c r="F363" i="10"/>
  <c r="B89" i="24" s="1"/>
  <c r="D361" i="10"/>
  <c r="P360" i="10"/>
  <c r="S359" i="10"/>
  <c r="Y164" i="24" s="1"/>
  <c r="J359" i="10"/>
  <c r="T356" i="10"/>
  <c r="K356" i="10"/>
  <c r="D355" i="10"/>
  <c r="Q354" i="10"/>
  <c r="F351" i="10"/>
  <c r="J348" i="10"/>
  <c r="J347" i="10"/>
  <c r="J344" i="10"/>
  <c r="S92" i="24" s="1"/>
  <c r="S344" i="10"/>
  <c r="M343" i="10"/>
  <c r="V343" i="10"/>
  <c r="V342" i="10"/>
  <c r="G342" i="10"/>
  <c r="P342" i="10"/>
  <c r="J340" i="10"/>
  <c r="J339" i="10"/>
  <c r="O335" i="10"/>
  <c r="Q333" i="10"/>
  <c r="S332" i="10"/>
  <c r="I332" i="10"/>
  <c r="S331" i="10"/>
  <c r="I331" i="10"/>
  <c r="V329" i="10"/>
  <c r="M328" i="10"/>
  <c r="D328" i="10"/>
  <c r="L328" i="10"/>
  <c r="V326" i="10"/>
  <c r="M326" i="10"/>
  <c r="O325" i="10"/>
  <c r="F324" i="10"/>
  <c r="S322" i="10"/>
  <c r="U317" i="10"/>
  <c r="F317" i="10"/>
  <c r="I317" i="10"/>
  <c r="O317" i="10"/>
  <c r="J369" i="10"/>
  <c r="I350" i="10"/>
  <c r="U347" i="10"/>
  <c r="I347" i="10"/>
  <c r="R347" i="10"/>
  <c r="S362" i="10"/>
  <c r="K362" i="10"/>
  <c r="T359" i="10"/>
  <c r="K359" i="10"/>
  <c r="Q357" i="10"/>
  <c r="H357" i="10"/>
  <c r="H345" i="10"/>
  <c r="Q345" i="10"/>
  <c r="Q341" i="10"/>
  <c r="H341" i="10"/>
  <c r="U340" i="10"/>
  <c r="O369" i="10"/>
  <c r="G369" i="10"/>
  <c r="L368" i="10"/>
  <c r="F91" i="24" s="1"/>
  <c r="Q367" i="10"/>
  <c r="D366" i="10"/>
  <c r="Q365" i="10"/>
  <c r="H365" i="10"/>
  <c r="Q349" i="10"/>
  <c r="Q370" i="10"/>
  <c r="V369" i="10"/>
  <c r="AA169" i="24" s="1"/>
  <c r="N369" i="10"/>
  <c r="F369" i="10"/>
  <c r="P367" i="10"/>
  <c r="U366" i="10"/>
  <c r="L366" i="10"/>
  <c r="F171" i="24" s="1"/>
  <c r="T364" i="10"/>
  <c r="K364" i="10"/>
  <c r="D363" i="10"/>
  <c r="Q362" i="10"/>
  <c r="U361" i="10"/>
  <c r="L92" i="24" s="1"/>
  <c r="L361" i="10"/>
  <c r="F92" i="24" s="1"/>
  <c r="O360" i="10"/>
  <c r="F360" i="10"/>
  <c r="R359" i="10"/>
  <c r="H359" i="10"/>
  <c r="T358" i="10"/>
  <c r="K358" i="10"/>
  <c r="O357" i="10"/>
  <c r="S356" i="10"/>
  <c r="J356" i="10"/>
  <c r="L355" i="10"/>
  <c r="P354" i="10"/>
  <c r="G354" i="10"/>
  <c r="T353" i="10"/>
  <c r="O351" i="10"/>
  <c r="D351" i="10"/>
  <c r="O350" i="10"/>
  <c r="D350" i="10"/>
  <c r="F349" i="10"/>
  <c r="B165" i="24" s="1"/>
  <c r="S348" i="10"/>
  <c r="I348" i="10"/>
  <c r="S347" i="10"/>
  <c r="V345" i="10"/>
  <c r="M344" i="10"/>
  <c r="D344" i="10"/>
  <c r="L344" i="10"/>
  <c r="I343" i="10"/>
  <c r="D343" i="10"/>
  <c r="S340" i="10"/>
  <c r="I340" i="10"/>
  <c r="S339" i="10"/>
  <c r="I339" i="10"/>
  <c r="K338" i="10"/>
  <c r="G337" i="10"/>
  <c r="P337" i="10"/>
  <c r="F333" i="10"/>
  <c r="R332" i="10"/>
  <c r="R331" i="10"/>
  <c r="U329" i="10"/>
  <c r="K329" i="10"/>
  <c r="V328" i="10"/>
  <c r="V327" i="10"/>
  <c r="F326" i="10"/>
  <c r="D326" i="10"/>
  <c r="O324" i="10"/>
  <c r="G323" i="10"/>
  <c r="Q321" i="10"/>
  <c r="K321" i="10"/>
  <c r="T321" i="10"/>
  <c r="T315" i="10"/>
  <c r="U315" i="10"/>
  <c r="O315" i="10"/>
  <c r="F315" i="10"/>
  <c r="K309" i="10"/>
  <c r="E309" i="10"/>
  <c r="N309" i="10"/>
  <c r="T309" i="10"/>
  <c r="Q309" i="10"/>
  <c r="H309" i="10"/>
  <c r="E369" i="10"/>
  <c r="O365" i="10"/>
  <c r="L363" i="10"/>
  <c r="F89" i="24" s="1"/>
  <c r="P362" i="10"/>
  <c r="G362" i="10"/>
  <c r="P359" i="10"/>
  <c r="N357" i="10"/>
  <c r="E357" i="10"/>
  <c r="O349" i="10"/>
  <c r="R348" i="10"/>
  <c r="G348" i="10"/>
  <c r="G347" i="10"/>
  <c r="S346" i="10"/>
  <c r="K345" i="10"/>
  <c r="V344" i="10"/>
  <c r="K342" i="10"/>
  <c r="N341" i="10"/>
  <c r="E341" i="10"/>
  <c r="R340" i="10"/>
  <c r="G340" i="10"/>
  <c r="R339" i="10"/>
  <c r="G339" i="10"/>
  <c r="O337" i="10"/>
  <c r="F337" i="10"/>
  <c r="D336" i="10"/>
  <c r="L336" i="10"/>
  <c r="I336" i="10"/>
  <c r="R336" i="10"/>
  <c r="O333" i="10"/>
  <c r="E333" i="10"/>
  <c r="F332" i="10"/>
  <c r="F331" i="10"/>
  <c r="G330" i="10"/>
  <c r="T329" i="10"/>
  <c r="J329" i="10"/>
  <c r="U328" i="10"/>
  <c r="J328" i="10"/>
  <c r="U326" i="10"/>
  <c r="P323" i="10"/>
  <c r="D323" i="10"/>
  <c r="N321" i="10"/>
  <c r="G321" i="10"/>
  <c r="J321" i="10"/>
  <c r="L317" i="10"/>
  <c r="G313" i="10"/>
  <c r="J313" i="10"/>
  <c r="D313" i="10"/>
  <c r="D312" i="10"/>
  <c r="L312" i="10"/>
  <c r="F312" i="10"/>
  <c r="O312" i="10"/>
  <c r="I312" i="10"/>
  <c r="U312" i="10"/>
  <c r="K349" i="10"/>
  <c r="T349" i="10"/>
  <c r="F340" i="10"/>
  <c r="F339" i="10"/>
  <c r="I335" i="10"/>
  <c r="L335" i="10"/>
  <c r="U335" i="10"/>
  <c r="F334" i="10"/>
  <c r="O334" i="10"/>
  <c r="P330" i="10"/>
  <c r="H327" i="10"/>
  <c r="J322" i="10"/>
  <c r="M322" i="10"/>
  <c r="D322" i="10"/>
  <c r="F318" i="10"/>
  <c r="I318" i="10"/>
  <c r="U318" i="10"/>
  <c r="O318" i="10"/>
  <c r="T357" i="10"/>
  <c r="U351" i="10"/>
  <c r="U350" i="10"/>
  <c r="D348" i="10"/>
  <c r="O347" i="10"/>
  <c r="D347" i="10"/>
  <c r="O340" i="10"/>
  <c r="O339" i="10"/>
  <c r="D339" i="10"/>
  <c r="P332" i="10"/>
  <c r="M332" i="10"/>
  <c r="V332" i="10"/>
  <c r="M331" i="10"/>
  <c r="G331" i="10"/>
  <c r="P331" i="10"/>
  <c r="L324" i="10"/>
  <c r="U324" i="10"/>
  <c r="N310" i="10"/>
  <c r="H310" i="10"/>
  <c r="Q310" i="10"/>
  <c r="K310" i="10"/>
  <c r="E310" i="10"/>
  <c r="T310" i="10"/>
  <c r="M307" i="10"/>
  <c r="V307" i="10"/>
  <c r="G307" i="10"/>
  <c r="P307" i="10"/>
  <c r="D352" i="10"/>
  <c r="L352" i="10"/>
  <c r="O323" i="10"/>
  <c r="F323" i="10"/>
  <c r="R319" i="10"/>
  <c r="V318" i="10"/>
  <c r="P318" i="10"/>
  <c r="M315" i="10"/>
  <c r="G315" i="10"/>
  <c r="P315" i="10"/>
  <c r="J314" i="10"/>
  <c r="D314" i="10"/>
  <c r="M314" i="10"/>
  <c r="M312" i="10"/>
  <c r="U307" i="10"/>
  <c r="F307" i="10"/>
  <c r="O307" i="10"/>
  <c r="E302" i="10"/>
  <c r="K302" i="10"/>
  <c r="T302" i="10"/>
  <c r="L304" i="10"/>
  <c r="D304" i="10"/>
  <c r="U304" i="10"/>
  <c r="F304" i="10"/>
  <c r="O304" i="10"/>
  <c r="H300" i="10"/>
  <c r="C170" i="24" s="1"/>
  <c r="Q300" i="10"/>
  <c r="I170" i="24" s="1"/>
  <c r="K300" i="10"/>
  <c r="E170" i="24" s="1"/>
  <c r="T300" i="10"/>
  <c r="K170" i="24" s="1"/>
  <c r="N272" i="10"/>
  <c r="E272" i="10"/>
  <c r="H272" i="10"/>
  <c r="Q272" i="10"/>
  <c r="K272" i="10"/>
  <c r="T272" i="10"/>
  <c r="H303" i="10"/>
  <c r="Q303" i="10"/>
  <c r="G300" i="10"/>
  <c r="P300" i="10"/>
  <c r="J300" i="10"/>
  <c r="S88" i="24" s="1"/>
  <c r="S300" i="10"/>
  <c r="V320" i="10"/>
  <c r="G320" i="10"/>
  <c r="I319" i="10"/>
  <c r="D319" i="10"/>
  <c r="L319" i="10"/>
  <c r="R311" i="10"/>
  <c r="V310" i="10"/>
  <c r="P310" i="10"/>
  <c r="H308" i="10"/>
  <c r="K308" i="10"/>
  <c r="H305" i="10"/>
  <c r="Q305" i="10"/>
  <c r="P303" i="10"/>
  <c r="W165" i="24" s="1"/>
  <c r="G303" i="10"/>
  <c r="Q165" i="24" s="1"/>
  <c r="J303" i="10"/>
  <c r="S165" i="24" s="1"/>
  <c r="S303" i="10"/>
  <c r="Y165" i="24" s="1"/>
  <c r="N300" i="10"/>
  <c r="G170" i="24" s="1"/>
  <c r="J318" i="10"/>
  <c r="V315" i="10"/>
  <c r="J315" i="10"/>
  <c r="S314" i="10"/>
  <c r="M310" i="10"/>
  <c r="F310" i="10"/>
  <c r="I310" i="10"/>
  <c r="U309" i="10"/>
  <c r="F309" i="10"/>
  <c r="N308" i="10"/>
  <c r="J307" i="10"/>
  <c r="G305" i="10"/>
  <c r="Q168" i="24" s="1"/>
  <c r="P305" i="10"/>
  <c r="W168" i="24" s="1"/>
  <c r="J305" i="10"/>
  <c r="S168" i="24" s="1"/>
  <c r="T303" i="10"/>
  <c r="F303" i="10"/>
  <c r="O303" i="10"/>
  <c r="I303" i="10"/>
  <c r="R303" i="10"/>
  <c r="M300" i="10"/>
  <c r="N291" i="10"/>
  <c r="E291" i="10"/>
  <c r="Q291" i="10"/>
  <c r="T291" i="10"/>
  <c r="H291" i="10"/>
  <c r="K291" i="10"/>
  <c r="V312" i="10"/>
  <c r="G312" i="10"/>
  <c r="I311" i="10"/>
  <c r="D311" i="10"/>
  <c r="L311" i="10"/>
  <c r="D307" i="10"/>
  <c r="E297" i="10"/>
  <c r="N297" i="10"/>
  <c r="Q297" i="10"/>
  <c r="H297" i="10"/>
  <c r="T297" i="10"/>
  <c r="K297" i="10"/>
  <c r="Q289" i="10"/>
  <c r="E289" i="10"/>
  <c r="N289" i="10"/>
  <c r="H289" i="10"/>
  <c r="T289" i="10"/>
  <c r="Z171" i="24" s="1"/>
  <c r="K289" i="10"/>
  <c r="T171" i="24" s="1"/>
  <c r="H286" i="10"/>
  <c r="R164" i="24" s="1"/>
  <c r="Q286" i="10"/>
  <c r="X164" i="24" s="1"/>
  <c r="K286" i="10"/>
  <c r="T164" i="24" s="1"/>
  <c r="N286" i="10"/>
  <c r="V164" i="24" s="1"/>
  <c r="E286" i="10"/>
  <c r="P164" i="24" s="1"/>
  <c r="T286" i="10"/>
  <c r="Z164" i="24" s="1"/>
  <c r="J284" i="10"/>
  <c r="D284" i="10"/>
  <c r="M284" i="10"/>
  <c r="V284" i="10"/>
  <c r="N280" i="10"/>
  <c r="H280" i="10"/>
  <c r="Q280" i="10"/>
  <c r="M277" i="10"/>
  <c r="J277" i="10"/>
  <c r="S277" i="10"/>
  <c r="T275" i="10"/>
  <c r="L270" i="10"/>
  <c r="U269" i="10"/>
  <c r="I269" i="10"/>
  <c r="R269" i="10"/>
  <c r="L269" i="10"/>
  <c r="M306" i="10"/>
  <c r="P301" i="10"/>
  <c r="G301" i="10"/>
  <c r="D298" i="10"/>
  <c r="M297" i="10"/>
  <c r="V297" i="10"/>
  <c r="I295" i="10"/>
  <c r="R294" i="10"/>
  <c r="S293" i="10"/>
  <c r="T292" i="10"/>
  <c r="K292" i="10"/>
  <c r="V291" i="10"/>
  <c r="V289" i="10"/>
  <c r="AA171" i="24" s="1"/>
  <c r="G288" i="10"/>
  <c r="M285" i="10"/>
  <c r="J285" i="10"/>
  <c r="S285" i="10"/>
  <c r="J282" i="10"/>
  <c r="S282" i="10"/>
  <c r="G282" i="10"/>
  <c r="P282" i="10"/>
  <c r="M278" i="10"/>
  <c r="U277" i="10"/>
  <c r="I277" i="10"/>
  <c r="R277" i="10"/>
  <c r="D277" i="10"/>
  <c r="O275" i="10"/>
  <c r="F275" i="10"/>
  <c r="I275" i="10"/>
  <c r="R275" i="10"/>
  <c r="L275" i="10"/>
  <c r="U275" i="10"/>
  <c r="G274" i="10"/>
  <c r="K271" i="10"/>
  <c r="T271" i="10"/>
  <c r="O269" i="10"/>
  <c r="J308" i="10"/>
  <c r="D306" i="10"/>
  <c r="I305" i="10"/>
  <c r="D299" i="10"/>
  <c r="L299" i="10"/>
  <c r="F169" i="24" s="1"/>
  <c r="U297" i="10"/>
  <c r="F297" i="10"/>
  <c r="E296" i="10"/>
  <c r="R295" i="10"/>
  <c r="F295" i="10"/>
  <c r="G294" i="10"/>
  <c r="Q170" i="24" s="1"/>
  <c r="G293" i="10"/>
  <c r="S292" i="10"/>
  <c r="U291" i="10"/>
  <c r="L166" i="24" s="1"/>
  <c r="U289" i="10"/>
  <c r="L88" i="24" s="1"/>
  <c r="J289" i="10"/>
  <c r="S171" i="24" s="1"/>
  <c r="S288" i="10"/>
  <c r="F287" i="10"/>
  <c r="R286" i="10"/>
  <c r="N285" i="10"/>
  <c r="U285" i="10"/>
  <c r="I285" i="10"/>
  <c r="R285" i="10"/>
  <c r="U283" i="10"/>
  <c r="L164" i="24" s="1"/>
  <c r="F280" i="10"/>
  <c r="L280" i="10"/>
  <c r="U280" i="10"/>
  <c r="P277" i="10"/>
  <c r="N275" i="10"/>
  <c r="M272" i="10"/>
  <c r="I270" i="10"/>
  <c r="N269" i="10"/>
  <c r="V301" i="10"/>
  <c r="F294" i="10"/>
  <c r="P293" i="10"/>
  <c r="H292" i="10"/>
  <c r="F291" i="10"/>
  <c r="B166" i="24" s="1"/>
  <c r="D288" i="10"/>
  <c r="P286" i="10"/>
  <c r="W164" i="24" s="1"/>
  <c r="G286" i="10"/>
  <c r="Q164" i="24" s="1"/>
  <c r="U281" i="10"/>
  <c r="J274" i="10"/>
  <c r="S274" i="10"/>
  <c r="E267" i="10"/>
  <c r="N267" i="10"/>
  <c r="H267" i="10"/>
  <c r="Q267" i="10"/>
  <c r="K267" i="10"/>
  <c r="T267" i="10"/>
  <c r="R302" i="10"/>
  <c r="I302" i="10"/>
  <c r="M301" i="10"/>
  <c r="D301" i="10"/>
  <c r="U298" i="10"/>
  <c r="J297" i="10"/>
  <c r="D295" i="10"/>
  <c r="G292" i="10"/>
  <c r="S289" i="10"/>
  <c r="Y171" i="24" s="1"/>
  <c r="G289" i="10"/>
  <c r="Q171" i="24" s="1"/>
  <c r="M286" i="10"/>
  <c r="U164" i="24" s="1"/>
  <c r="F286" i="10"/>
  <c r="O286" i="10"/>
  <c r="K285" i="10"/>
  <c r="G283" i="10"/>
  <c r="M283" i="10"/>
  <c r="V283" i="10"/>
  <c r="F281" i="10"/>
  <c r="K280" i="10"/>
  <c r="L277" i="10"/>
  <c r="K275" i="10"/>
  <c r="J272" i="10"/>
  <c r="P270" i="10"/>
  <c r="M270" i="10"/>
  <c r="V270" i="10"/>
  <c r="J270" i="10"/>
  <c r="S270" i="10"/>
  <c r="G295" i="10"/>
  <c r="Q169" i="24" s="1"/>
  <c r="P295" i="10"/>
  <c r="W169" i="24" s="1"/>
  <c r="D294" i="10"/>
  <c r="L294" i="10"/>
  <c r="U294" i="10"/>
  <c r="D293" i="10"/>
  <c r="R289" i="10"/>
  <c r="F288" i="10"/>
  <c r="I288" i="10"/>
  <c r="R288" i="10"/>
  <c r="L287" i="10"/>
  <c r="D287" i="10"/>
  <c r="U287" i="10"/>
  <c r="H285" i="10"/>
  <c r="S284" i="10"/>
  <c r="O283" i="10"/>
  <c r="H164" i="24" s="1"/>
  <c r="I283" i="10"/>
  <c r="D164" i="24" s="1"/>
  <c r="R283" i="10"/>
  <c r="J164" i="24" s="1"/>
  <c r="D283" i="10"/>
  <c r="M281" i="10"/>
  <c r="V281" i="10"/>
  <c r="J281" i="10"/>
  <c r="S281" i="10"/>
  <c r="H278" i="10"/>
  <c r="E278" i="10"/>
  <c r="N278" i="10"/>
  <c r="Q278" i="10"/>
  <c r="K278" i="10"/>
  <c r="T278" i="10"/>
  <c r="D270" i="10"/>
  <c r="F270" i="10"/>
  <c r="O270" i="10"/>
  <c r="E292" i="10"/>
  <c r="N292" i="10"/>
  <c r="G291" i="10"/>
  <c r="J291" i="10"/>
  <c r="S291" i="10"/>
  <c r="T285" i="10"/>
  <c r="G284" i="10"/>
  <c r="I281" i="10"/>
  <c r="D281" i="10"/>
  <c r="P278" i="10"/>
  <c r="G278" i="10"/>
  <c r="I273" i="10"/>
  <c r="L273" i="10"/>
  <c r="U273" i="10"/>
  <c r="D273" i="10"/>
  <c r="R273" i="10"/>
  <c r="R270" i="10"/>
  <c r="E269" i="10"/>
  <c r="H269" i="10"/>
  <c r="Q269" i="10"/>
  <c r="H260" i="10"/>
  <c r="Q260" i="10"/>
  <c r="E260" i="10"/>
  <c r="K260" i="10"/>
  <c r="N260" i="10"/>
  <c r="T260" i="10"/>
  <c r="U295" i="10"/>
  <c r="J292" i="10"/>
  <c r="V292" i="10"/>
  <c r="M291" i="10"/>
  <c r="O291" i="10"/>
  <c r="H166" i="24" s="1"/>
  <c r="I291" i="10"/>
  <c r="D166" i="24" s="1"/>
  <c r="R291" i="10"/>
  <c r="J166" i="24" s="1"/>
  <c r="I289" i="10"/>
  <c r="F289" i="10"/>
  <c r="O289" i="10"/>
  <c r="Q285" i="10"/>
  <c r="O281" i="10"/>
  <c r="T280" i="10"/>
  <c r="E280" i="10"/>
  <c r="H275" i="10"/>
  <c r="Q275" i="10"/>
  <c r="V272" i="10"/>
  <c r="G272" i="10"/>
  <c r="P272" i="10"/>
  <c r="G260" i="10"/>
  <c r="M259" i="10"/>
  <c r="V259" i="10"/>
  <c r="G259" i="10"/>
  <c r="J259" i="10"/>
  <c r="D264" i="10"/>
  <c r="S260" i="10"/>
  <c r="K258" i="10"/>
  <c r="T258" i="10"/>
  <c r="N258" i="10"/>
  <c r="O274" i="10"/>
  <c r="D265" i="10"/>
  <c r="M264" i="10"/>
  <c r="V264" i="10"/>
  <c r="P259" i="10"/>
  <c r="K256" i="10"/>
  <c r="T256" i="10"/>
  <c r="E256" i="10"/>
  <c r="N256" i="10"/>
  <c r="H256" i="10"/>
  <c r="Q256" i="10"/>
  <c r="D266" i="10"/>
  <c r="L266" i="10"/>
  <c r="U264" i="10"/>
  <c r="F264" i="10"/>
  <c r="P260" i="10"/>
  <c r="J260" i="10"/>
  <c r="M260" i="10"/>
  <c r="F257" i="10"/>
  <c r="O257" i="10"/>
  <c r="I257" i="10"/>
  <c r="D257" i="10"/>
  <c r="L257" i="10"/>
  <c r="U266" i="10"/>
  <c r="V265" i="10"/>
  <c r="N263" i="10"/>
  <c r="E263" i="10"/>
  <c r="R262" i="10"/>
  <c r="F262" i="10"/>
  <c r="H258" i="10"/>
  <c r="D274" i="10"/>
  <c r="L274" i="10"/>
  <c r="I266" i="10"/>
  <c r="D261" i="10"/>
  <c r="L261" i="10"/>
  <c r="U261" i="10"/>
  <c r="D282" i="10"/>
  <c r="L282" i="10"/>
  <c r="T279" i="10"/>
  <c r="O278" i="10"/>
  <c r="M276" i="10"/>
  <c r="D276" i="10"/>
  <c r="V273" i="10"/>
  <c r="T268" i="10"/>
  <c r="P267" i="10"/>
  <c r="F267" i="10"/>
  <c r="R266" i="10"/>
  <c r="J265" i="10"/>
  <c r="S264" i="10"/>
  <c r="I264" i="10"/>
  <c r="T263" i="10"/>
  <c r="D262" i="10"/>
  <c r="O261" i="10"/>
  <c r="V260" i="10"/>
  <c r="Q258" i="10"/>
  <c r="D290" i="10"/>
  <c r="L290" i="10"/>
  <c r="F165" i="24" s="1"/>
  <c r="P280" i="10"/>
  <c r="G280" i="10"/>
  <c r="P275" i="10"/>
  <c r="R274" i="10"/>
  <c r="I274" i="10"/>
  <c r="O272" i="10"/>
  <c r="P269" i="10"/>
  <c r="G269" i="10"/>
  <c r="S265" i="10"/>
  <c r="G265" i="10"/>
  <c r="R264" i="10"/>
  <c r="G262" i="10"/>
  <c r="P262" i="10"/>
  <c r="S259" i="10"/>
  <c r="D259" i="10"/>
  <c r="E258" i="10"/>
  <c r="K253" i="10"/>
  <c r="T253" i="10"/>
  <c r="E253" i="10"/>
  <c r="N253" i="10"/>
  <c r="H253" i="10"/>
  <c r="Q253" i="10"/>
  <c r="I256" i="10"/>
  <c r="N255" i="10"/>
  <c r="K254" i="10"/>
  <c r="P256" i="10"/>
  <c r="E255" i="10"/>
  <c r="J254" i="10"/>
  <c r="O253" i="10"/>
  <c r="G253" i="10"/>
  <c r="O259" i="10"/>
  <c r="L258" i="10"/>
  <c r="V256" i="10"/>
  <c r="F256" i="10"/>
  <c r="K255" i="10"/>
  <c r="P254" i="10"/>
  <c r="H254" i="10"/>
  <c r="U253" i="10"/>
  <c r="U256" i="10"/>
  <c r="L253" i="10"/>
  <c r="L256" i="10"/>
  <c r="Q255" i="10"/>
  <c r="N254" i="10"/>
  <c r="Z360" i="9"/>
  <c r="K360" i="9"/>
  <c r="T360" i="9"/>
  <c r="Q360" i="9"/>
  <c r="E360" i="9"/>
  <c r="AC360" i="9"/>
  <c r="N360" i="9"/>
  <c r="W360" i="9"/>
  <c r="H360" i="9"/>
  <c r="Z364" i="9"/>
  <c r="K364" i="9"/>
  <c r="T364" i="9"/>
  <c r="W364" i="9"/>
  <c r="E364" i="9"/>
  <c r="AC364" i="9"/>
  <c r="H364" i="9"/>
  <c r="N364" i="9"/>
  <c r="Q364" i="9"/>
  <c r="T361" i="9"/>
  <c r="E361" i="9"/>
  <c r="AC361" i="9"/>
  <c r="N361" i="9"/>
  <c r="H361" i="9"/>
  <c r="W361" i="9"/>
  <c r="Q361" i="9"/>
  <c r="Z361" i="9"/>
  <c r="K361" i="9"/>
  <c r="T353" i="9"/>
  <c r="E353" i="9"/>
  <c r="AC353" i="9"/>
  <c r="N353" i="9"/>
  <c r="W353" i="9"/>
  <c r="H353" i="9"/>
  <c r="Q353" i="9"/>
  <c r="Z353" i="9"/>
  <c r="K353" i="9"/>
  <c r="T357" i="9"/>
  <c r="E357" i="9"/>
  <c r="AC357" i="9"/>
  <c r="N357" i="9"/>
  <c r="W357" i="9"/>
  <c r="H357" i="9"/>
  <c r="Q357" i="9"/>
  <c r="Z357" i="9"/>
  <c r="K357" i="9"/>
  <c r="Z356" i="9"/>
  <c r="K356" i="9"/>
  <c r="T356" i="9"/>
  <c r="E356" i="9"/>
  <c r="AC356" i="9"/>
  <c r="N356" i="9"/>
  <c r="W356" i="9"/>
  <c r="H356" i="9"/>
  <c r="Q356" i="9"/>
  <c r="Z368" i="9"/>
  <c r="T368" i="9"/>
  <c r="Q368" i="9"/>
  <c r="E368" i="9"/>
  <c r="AC368" i="9"/>
  <c r="N368" i="9"/>
  <c r="H368" i="9"/>
  <c r="W368" i="9"/>
  <c r="K368" i="9"/>
  <c r="T369" i="9"/>
  <c r="N369" i="9"/>
  <c r="K369" i="9"/>
  <c r="W369" i="9"/>
  <c r="H369" i="9"/>
  <c r="E369" i="9"/>
  <c r="Q369" i="9"/>
  <c r="Z369" i="9"/>
  <c r="AC369" i="9"/>
  <c r="T365" i="9"/>
  <c r="E365" i="9"/>
  <c r="AC365" i="9"/>
  <c r="N365" i="9"/>
  <c r="Q365" i="9"/>
  <c r="W365" i="9"/>
  <c r="H365" i="9"/>
  <c r="Z365" i="9"/>
  <c r="K365" i="9"/>
  <c r="Z352" i="9"/>
  <c r="K352" i="9"/>
  <c r="T352" i="9"/>
  <c r="E352" i="9"/>
  <c r="AC352" i="9"/>
  <c r="N352" i="9"/>
  <c r="W352" i="9"/>
  <c r="H352" i="9"/>
  <c r="Q352" i="9"/>
  <c r="S368" i="9"/>
  <c r="Y364" i="9"/>
  <c r="J365" i="9"/>
  <c r="Y95" i="22" s="1"/>
  <c r="J361" i="9"/>
  <c r="P360" i="9"/>
  <c r="L358" i="9"/>
  <c r="D358" i="9"/>
  <c r="J357" i="9"/>
  <c r="Y171" i="22" s="1"/>
  <c r="P356" i="9"/>
  <c r="N355" i="9"/>
  <c r="L354" i="9"/>
  <c r="D354" i="9"/>
  <c r="J353" i="9"/>
  <c r="K370" i="9"/>
  <c r="Y369" i="9"/>
  <c r="I369" i="9"/>
  <c r="D92" i="22" s="1"/>
  <c r="AE368" i="9"/>
  <c r="K362" i="9"/>
  <c r="Y361" i="9"/>
  <c r="I361" i="9"/>
  <c r="AE360" i="9"/>
  <c r="G360" i="9"/>
  <c r="E359" i="9"/>
  <c r="AA358" i="9"/>
  <c r="Y357" i="9"/>
  <c r="I357" i="9"/>
  <c r="AE356" i="9"/>
  <c r="O356" i="9"/>
  <c r="G356" i="9"/>
  <c r="AC355" i="9"/>
  <c r="E355" i="9"/>
  <c r="AA354" i="9"/>
  <c r="Y353" i="9"/>
  <c r="I353" i="9"/>
  <c r="AE352" i="9"/>
  <c r="O352" i="9"/>
  <c r="G352" i="9"/>
  <c r="W170" i="22" s="1"/>
  <c r="P368" i="9"/>
  <c r="V364" i="9"/>
  <c r="AG93" i="22" s="1"/>
  <c r="P357" i="9"/>
  <c r="P364" i="9"/>
  <c r="G364" i="9"/>
  <c r="J370" i="9"/>
  <c r="X369" i="9"/>
  <c r="N92" i="22" s="1"/>
  <c r="P369" i="9"/>
  <c r="AC173" i="22" s="1"/>
  <c r="AD368" i="9"/>
  <c r="V368" i="9"/>
  <c r="F368" i="9"/>
  <c r="B95" i="22" s="1"/>
  <c r="Z366" i="9"/>
  <c r="J366" i="9"/>
  <c r="Y96" i="22" s="1"/>
  <c r="X365" i="9"/>
  <c r="P365" i="9"/>
  <c r="AC95" i="22" s="1"/>
  <c r="Z362" i="9"/>
  <c r="V360" i="9"/>
  <c r="V356" i="9"/>
  <c r="Y370" i="9"/>
  <c r="Q370" i="9"/>
  <c r="I370" i="9"/>
  <c r="AE369" i="9"/>
  <c r="O369" i="9"/>
  <c r="H92" i="22" s="1"/>
  <c r="G369" i="9"/>
  <c r="U368" i="9"/>
  <c r="M368" i="9"/>
  <c r="K367" i="9"/>
  <c r="Y366" i="9"/>
  <c r="AI96" i="22" s="1"/>
  <c r="Q366" i="9"/>
  <c r="I366" i="9"/>
  <c r="AE365" i="9"/>
  <c r="AM95" i="22" s="1"/>
  <c r="O365" i="9"/>
  <c r="G365" i="9"/>
  <c r="W95" i="22" s="1"/>
  <c r="U364" i="9"/>
  <c r="M364" i="9"/>
  <c r="AA93" i="22" s="1"/>
  <c r="K363" i="9"/>
  <c r="Y362" i="9"/>
  <c r="Q362" i="9"/>
  <c r="I362" i="9"/>
  <c r="D97" i="22" s="1"/>
  <c r="AE361" i="9"/>
  <c r="AM174" i="22" s="1"/>
  <c r="O361" i="9"/>
  <c r="G361" i="9"/>
  <c r="U360" i="9"/>
  <c r="M360" i="9"/>
  <c r="K359" i="9"/>
  <c r="Y358" i="9"/>
  <c r="I358" i="9"/>
  <c r="AE357" i="9"/>
  <c r="O357" i="9"/>
  <c r="G357" i="9"/>
  <c r="U356" i="9"/>
  <c r="M356" i="9"/>
  <c r="K355" i="9"/>
  <c r="Y354" i="9"/>
  <c r="I354" i="9"/>
  <c r="AE353" i="9"/>
  <c r="O353" i="9"/>
  <c r="H168" i="22" s="1"/>
  <c r="G353" i="9"/>
  <c r="U352" i="9"/>
  <c r="M352" i="9"/>
  <c r="Y368" i="9"/>
  <c r="J369" i="9"/>
  <c r="G368" i="9"/>
  <c r="K366" i="9"/>
  <c r="Y365" i="9"/>
  <c r="AI95" i="22" s="1"/>
  <c r="I365" i="9"/>
  <c r="AE364" i="9"/>
  <c r="AM93" i="22" s="1"/>
  <c r="Z370" i="9"/>
  <c r="J362" i="9"/>
  <c r="X361" i="9"/>
  <c r="N96" i="22" s="1"/>
  <c r="P361" i="9"/>
  <c r="H370" i="9"/>
  <c r="AD369" i="9"/>
  <c r="R92" i="22" s="1"/>
  <c r="V369" i="9"/>
  <c r="F369" i="9"/>
  <c r="B92" i="22" s="1"/>
  <c r="AB368" i="9"/>
  <c r="L368" i="9"/>
  <c r="Z367" i="9"/>
  <c r="X366" i="9"/>
  <c r="P366" i="9"/>
  <c r="AC96" i="22" s="1"/>
  <c r="H366" i="9"/>
  <c r="AD365" i="9"/>
  <c r="V365" i="9"/>
  <c r="AG95" i="22" s="1"/>
  <c r="F365" i="9"/>
  <c r="AB364" i="9"/>
  <c r="AK93" i="22" s="1"/>
  <c r="L364" i="9"/>
  <c r="Z363" i="9"/>
  <c r="X362" i="9"/>
  <c r="N97" i="22" s="1"/>
  <c r="P362" i="9"/>
  <c r="H362" i="9"/>
  <c r="AD361" i="9"/>
  <c r="V361" i="9"/>
  <c r="F361" i="9"/>
  <c r="AB360" i="9"/>
  <c r="L360" i="9"/>
  <c r="Z359" i="9"/>
  <c r="X358" i="9"/>
  <c r="AD357" i="9"/>
  <c r="V357" i="9"/>
  <c r="F357" i="9"/>
  <c r="AB356" i="9"/>
  <c r="L356" i="9"/>
  <c r="Z355" i="9"/>
  <c r="X354" i="9"/>
  <c r="AD353" i="9"/>
  <c r="V353" i="9"/>
  <c r="F353" i="9"/>
  <c r="AB352" i="9"/>
  <c r="L352" i="9"/>
  <c r="M361" i="9"/>
  <c r="L369" i="9"/>
  <c r="F92" i="22" s="1"/>
  <c r="AD366" i="9"/>
  <c r="L365" i="9"/>
  <c r="AD362" i="9"/>
  <c r="R97" i="22" s="1"/>
  <c r="L361" i="9"/>
  <c r="F96" i="22" s="1"/>
  <c r="AD358" i="9"/>
  <c r="L357" i="9"/>
  <c r="AD354" i="9"/>
  <c r="L353" i="9"/>
  <c r="N337" i="9"/>
  <c r="W337" i="9"/>
  <c r="Q337" i="9"/>
  <c r="Z337" i="9"/>
  <c r="AC337" i="9"/>
  <c r="E337" i="9"/>
  <c r="H337" i="9"/>
  <c r="T337" i="9"/>
  <c r="K337" i="9"/>
  <c r="H314" i="9"/>
  <c r="E314" i="9"/>
  <c r="N314" i="9"/>
  <c r="W314" i="9"/>
  <c r="K314" i="9"/>
  <c r="T314" i="9"/>
  <c r="AC314" i="9"/>
  <c r="Q314" i="9"/>
  <c r="Z314" i="9"/>
  <c r="Z347" i="9"/>
  <c r="E347" i="9"/>
  <c r="H347" i="9"/>
  <c r="K347" i="9"/>
  <c r="T347" i="9"/>
  <c r="AC347" i="9"/>
  <c r="N347" i="9"/>
  <c r="W347" i="9"/>
  <c r="Q347" i="9"/>
  <c r="Z343" i="9"/>
  <c r="E343" i="9"/>
  <c r="AC343" i="9"/>
  <c r="H343" i="9"/>
  <c r="K343" i="9"/>
  <c r="T343" i="9"/>
  <c r="N343" i="9"/>
  <c r="W343" i="9"/>
  <c r="Q343" i="9"/>
  <c r="F349" i="9"/>
  <c r="AD349" i="9"/>
  <c r="Y347" i="9"/>
  <c r="G347" i="9"/>
  <c r="F342" i="9"/>
  <c r="AA341" i="9"/>
  <c r="J337" i="9"/>
  <c r="H334" i="9"/>
  <c r="Q334" i="9"/>
  <c r="X333" i="9"/>
  <c r="J331" i="9"/>
  <c r="G331" i="9"/>
  <c r="P331" i="9"/>
  <c r="F329" i="9"/>
  <c r="AD329" i="9"/>
  <c r="L329" i="9"/>
  <c r="U329" i="9"/>
  <c r="D329" i="9"/>
  <c r="AB328" i="9"/>
  <c r="G328" i="9"/>
  <c r="P328" i="9"/>
  <c r="Y328" i="9"/>
  <c r="P326" i="9"/>
  <c r="M326" i="9"/>
  <c r="V326" i="9"/>
  <c r="AE326" i="9"/>
  <c r="G326" i="9"/>
  <c r="N325" i="9"/>
  <c r="H325" i="9"/>
  <c r="Q325" i="9"/>
  <c r="Z325" i="9"/>
  <c r="D324" i="9"/>
  <c r="L324" i="9"/>
  <c r="I324" i="9"/>
  <c r="R324" i="9"/>
  <c r="AA324" i="9"/>
  <c r="N322" i="9"/>
  <c r="V321" i="9"/>
  <c r="J321" i="9"/>
  <c r="S321" i="9"/>
  <c r="AB321" i="9"/>
  <c r="M321" i="9"/>
  <c r="U317" i="9"/>
  <c r="M314" i="9"/>
  <c r="AB312" i="9"/>
  <c r="J312" i="9"/>
  <c r="S312" i="9"/>
  <c r="G312" i="9"/>
  <c r="P312" i="9"/>
  <c r="Y312" i="9"/>
  <c r="X310" i="9"/>
  <c r="D310" i="9"/>
  <c r="L310" i="9"/>
  <c r="O310" i="9"/>
  <c r="F310" i="9"/>
  <c r="AA310" i="9"/>
  <c r="I310" i="9"/>
  <c r="AD310" i="9"/>
  <c r="U310" i="9"/>
  <c r="V345" i="9"/>
  <c r="Y345" i="9"/>
  <c r="S345" i="9"/>
  <c r="D336" i="9"/>
  <c r="L336" i="9"/>
  <c r="U336" i="9"/>
  <c r="O336" i="9"/>
  <c r="AE351" i="9"/>
  <c r="V351" i="9"/>
  <c r="AB345" i="9"/>
  <c r="R345" i="9"/>
  <c r="G345" i="9"/>
  <c r="AB340" i="9"/>
  <c r="G340" i="9"/>
  <c r="AE340" i="9"/>
  <c r="Z339" i="9"/>
  <c r="E339" i="9"/>
  <c r="AC339" i="9"/>
  <c r="H338" i="9"/>
  <c r="K338" i="9"/>
  <c r="M351" i="9"/>
  <c r="D351" i="9"/>
  <c r="Z350" i="9"/>
  <c r="Q350" i="9"/>
  <c r="G350" i="9"/>
  <c r="AB349" i="9"/>
  <c r="S349" i="9"/>
  <c r="J349" i="9"/>
  <c r="P347" i="9"/>
  <c r="Z346" i="9"/>
  <c r="Q346" i="9"/>
  <c r="I91" i="22" s="1"/>
  <c r="AA345" i="9"/>
  <c r="P345" i="9"/>
  <c r="AB344" i="9"/>
  <c r="G344" i="9"/>
  <c r="AE344" i="9"/>
  <c r="O342" i="9"/>
  <c r="O341" i="9"/>
  <c r="D341" i="9"/>
  <c r="M340" i="9"/>
  <c r="D340" i="9"/>
  <c r="L340" i="9"/>
  <c r="O340" i="9"/>
  <c r="N339" i="9"/>
  <c r="J339" i="9"/>
  <c r="M339" i="9"/>
  <c r="W338" i="9"/>
  <c r="N338" i="9"/>
  <c r="T335" i="9"/>
  <c r="AD334" i="9"/>
  <c r="P334" i="9"/>
  <c r="G334" i="9"/>
  <c r="Y334" i="9"/>
  <c r="J334" i="9"/>
  <c r="S334" i="9"/>
  <c r="AE331" i="9"/>
  <c r="P330" i="9"/>
  <c r="J330" i="9"/>
  <c r="S330" i="9"/>
  <c r="AB330" i="9"/>
  <c r="M330" i="9"/>
  <c r="V330" i="9"/>
  <c r="AE330" i="9"/>
  <c r="X329" i="9"/>
  <c r="AE328" i="9"/>
  <c r="D328" i="9"/>
  <c r="L328" i="9"/>
  <c r="F328" i="9"/>
  <c r="O328" i="9"/>
  <c r="X328" i="9"/>
  <c r="I328" i="9"/>
  <c r="R328" i="9"/>
  <c r="AA328" i="9"/>
  <c r="V327" i="9"/>
  <c r="X326" i="9"/>
  <c r="D326" i="9"/>
  <c r="V325" i="9"/>
  <c r="G325" i="9"/>
  <c r="P325" i="9"/>
  <c r="Y325" i="9"/>
  <c r="J325" i="9"/>
  <c r="S325" i="9"/>
  <c r="AB325" i="9"/>
  <c r="D321" i="9"/>
  <c r="U320" i="9"/>
  <c r="P311" i="9"/>
  <c r="Z303" i="9"/>
  <c r="N303" i="9"/>
  <c r="AB169" i="22" s="1"/>
  <c r="E303" i="9"/>
  <c r="V169" i="22" s="1"/>
  <c r="Q303" i="9"/>
  <c r="H303" i="9"/>
  <c r="AC303" i="9"/>
  <c r="K303" i="9"/>
  <c r="T303" i="9"/>
  <c r="W303" i="9"/>
  <c r="D348" i="9"/>
  <c r="L348" i="9"/>
  <c r="E346" i="9"/>
  <c r="O345" i="9"/>
  <c r="D345" i="9"/>
  <c r="D344" i="9"/>
  <c r="L344" i="9"/>
  <c r="O344" i="9"/>
  <c r="J343" i="9"/>
  <c r="M343" i="9"/>
  <c r="D342" i="9"/>
  <c r="V341" i="9"/>
  <c r="Y341" i="9"/>
  <c r="V340" i="9"/>
  <c r="X338" i="9"/>
  <c r="I338" i="9"/>
  <c r="AA338" i="9"/>
  <c r="S337" i="9"/>
  <c r="X336" i="9"/>
  <c r="AC334" i="9"/>
  <c r="N334" i="9"/>
  <c r="F334" i="9"/>
  <c r="O334" i="9"/>
  <c r="X334" i="9"/>
  <c r="AA334" i="9"/>
  <c r="T331" i="9"/>
  <c r="K331" i="9"/>
  <c r="AE327" i="9"/>
  <c r="F325" i="9"/>
  <c r="AD325" i="9"/>
  <c r="U324" i="9"/>
  <c r="W322" i="9"/>
  <c r="AE321" i="9"/>
  <c r="P321" i="9"/>
  <c r="H318" i="9"/>
  <c r="K318" i="9"/>
  <c r="T318" i="9"/>
  <c r="AC318" i="9"/>
  <c r="E318" i="9"/>
  <c r="N318" i="9"/>
  <c r="W318" i="9"/>
  <c r="AE314" i="9"/>
  <c r="G314" i="9"/>
  <c r="AE312" i="9"/>
  <c r="J347" i="9"/>
  <c r="M347" i="9"/>
  <c r="F341" i="9"/>
  <c r="AD341" i="9"/>
  <c r="I341" i="9"/>
  <c r="I336" i="9"/>
  <c r="AC331" i="9"/>
  <c r="J323" i="9"/>
  <c r="D323" i="9"/>
  <c r="M323" i="9"/>
  <c r="V323" i="9"/>
  <c r="AE323" i="9"/>
  <c r="G323" i="9"/>
  <c r="P323" i="9"/>
  <c r="E300" i="9"/>
  <c r="A174" i="22" s="1"/>
  <c r="AC300" i="9"/>
  <c r="Q174" i="22" s="1"/>
  <c r="H300" i="9"/>
  <c r="T300" i="9"/>
  <c r="K174" i="22" s="1"/>
  <c r="K300" i="9"/>
  <c r="E174" i="22" s="1"/>
  <c r="W300" i="9"/>
  <c r="N300" i="9"/>
  <c r="Z300" i="9"/>
  <c r="O174" i="22" s="1"/>
  <c r="Q300" i="9"/>
  <c r="I174" i="22" s="1"/>
  <c r="V337" i="9"/>
  <c r="G337" i="9"/>
  <c r="AE337" i="9"/>
  <c r="Y337" i="9"/>
  <c r="H331" i="9"/>
  <c r="G327" i="9"/>
  <c r="H315" i="9"/>
  <c r="P314" i="9"/>
  <c r="Y314" i="9"/>
  <c r="J314" i="9"/>
  <c r="S314" i="9"/>
  <c r="AB314" i="9"/>
  <c r="Y349" i="9"/>
  <c r="P349" i="9"/>
  <c r="G349" i="9"/>
  <c r="X346" i="9"/>
  <c r="N91" i="22" s="1"/>
  <c r="AA346" i="9"/>
  <c r="P91" i="22" s="1"/>
  <c r="AD344" i="9"/>
  <c r="AE341" i="9"/>
  <c r="J341" i="9"/>
  <c r="H339" i="9"/>
  <c r="AC338" i="9"/>
  <c r="M337" i="9"/>
  <c r="F337" i="9"/>
  <c r="AD337" i="9"/>
  <c r="O337" i="9"/>
  <c r="I337" i="9"/>
  <c r="R336" i="9"/>
  <c r="F336" i="9"/>
  <c r="Z335" i="9"/>
  <c r="K335" i="9"/>
  <c r="E335" i="9"/>
  <c r="AC335" i="9"/>
  <c r="W334" i="9"/>
  <c r="K334" i="9"/>
  <c r="D333" i="9"/>
  <c r="Q331" i="9"/>
  <c r="J328" i="9"/>
  <c r="Y326" i="9"/>
  <c r="J326" i="9"/>
  <c r="K325" i="9"/>
  <c r="F324" i="9"/>
  <c r="Y323" i="9"/>
  <c r="Y321" i="9"/>
  <c r="D320" i="9"/>
  <c r="L320" i="9"/>
  <c r="Z319" i="9"/>
  <c r="H319" i="9"/>
  <c r="Q319" i="9"/>
  <c r="K319" i="9"/>
  <c r="T319" i="9"/>
  <c r="AC319" i="9"/>
  <c r="V314" i="9"/>
  <c r="W301" i="9"/>
  <c r="H301" i="9"/>
  <c r="Q301" i="9"/>
  <c r="Z301" i="9"/>
  <c r="K301" i="9"/>
  <c r="N301" i="9"/>
  <c r="E301" i="9"/>
  <c r="AC301" i="9"/>
  <c r="T301" i="9"/>
  <c r="F345" i="9"/>
  <c r="AD345" i="9"/>
  <c r="I345" i="9"/>
  <c r="X342" i="9"/>
  <c r="AA342" i="9"/>
  <c r="Y351" i="9"/>
  <c r="X349" i="9"/>
  <c r="O349" i="9"/>
  <c r="I344" i="9"/>
  <c r="AB343" i="9"/>
  <c r="S343" i="9"/>
  <c r="P351" i="9"/>
  <c r="G351" i="9"/>
  <c r="AC350" i="9"/>
  <c r="T350" i="9"/>
  <c r="K350" i="9"/>
  <c r="M349" i="9"/>
  <c r="D349" i="9"/>
  <c r="AB347" i="9"/>
  <c r="S347" i="9"/>
  <c r="AD346" i="9"/>
  <c r="AE345" i="9"/>
  <c r="J345" i="9"/>
  <c r="R344" i="9"/>
  <c r="I342" i="9"/>
  <c r="S341" i="9"/>
  <c r="Q339" i="9"/>
  <c r="R338" i="9"/>
  <c r="F338" i="9"/>
  <c r="L337" i="9"/>
  <c r="AD336" i="9"/>
  <c r="AB336" i="9"/>
  <c r="M336" i="9"/>
  <c r="G336" i="9"/>
  <c r="AE336" i="9"/>
  <c r="W335" i="9"/>
  <c r="I334" i="9"/>
  <c r="Y331" i="9"/>
  <c r="AA329" i="9"/>
  <c r="V328" i="9"/>
  <c r="Y327" i="9"/>
  <c r="W325" i="9"/>
  <c r="I325" i="9"/>
  <c r="O324" i="9"/>
  <c r="V317" i="9"/>
  <c r="M317" i="9"/>
  <c r="J317" i="9"/>
  <c r="S317" i="9"/>
  <c r="AB317" i="9"/>
  <c r="Z307" i="9"/>
  <c r="N307" i="9"/>
  <c r="E307" i="9"/>
  <c r="H307" i="9"/>
  <c r="AC307" i="9"/>
  <c r="K307" i="9"/>
  <c r="T307" i="9"/>
  <c r="W307" i="9"/>
  <c r="H346" i="9"/>
  <c r="C91" i="22" s="1"/>
  <c r="K346" i="9"/>
  <c r="AC346" i="9"/>
  <c r="F333" i="9"/>
  <c r="AD333" i="9"/>
  <c r="I333" i="9"/>
  <c r="R333" i="9"/>
  <c r="AA333" i="9"/>
  <c r="L333" i="9"/>
  <c r="U333" i="9"/>
  <c r="Z331" i="9"/>
  <c r="W331" i="9"/>
  <c r="J327" i="9"/>
  <c r="S327" i="9"/>
  <c r="AB327" i="9"/>
  <c r="D327" i="9"/>
  <c r="M327" i="9"/>
  <c r="H322" i="9"/>
  <c r="Q322" i="9"/>
  <c r="Z322" i="9"/>
  <c r="K322" i="9"/>
  <c r="T322" i="9"/>
  <c r="AC322" i="9"/>
  <c r="F317" i="9"/>
  <c r="AD317" i="9"/>
  <c r="D317" i="9"/>
  <c r="O317" i="9"/>
  <c r="X317" i="9"/>
  <c r="I317" i="9"/>
  <c r="R317" i="9"/>
  <c r="AA317" i="9"/>
  <c r="Z315" i="9"/>
  <c r="K315" i="9"/>
  <c r="T315" i="9"/>
  <c r="AC315" i="9"/>
  <c r="E315" i="9"/>
  <c r="N315" i="9"/>
  <c r="W315" i="9"/>
  <c r="J311" i="9"/>
  <c r="V311" i="9"/>
  <c r="AE311" i="9"/>
  <c r="Y311" i="9"/>
  <c r="S311" i="9"/>
  <c r="AB311" i="9"/>
  <c r="D311" i="9"/>
  <c r="M311" i="9"/>
  <c r="P310" i="9"/>
  <c r="AB310" i="9"/>
  <c r="V309" i="9"/>
  <c r="J309" i="9"/>
  <c r="D308" i="9"/>
  <c r="L308" i="9"/>
  <c r="X308" i="9"/>
  <c r="M307" i="9"/>
  <c r="P306" i="9"/>
  <c r="AB306" i="9"/>
  <c r="V305" i="9"/>
  <c r="AG172" i="22" s="1"/>
  <c r="J305" i="9"/>
  <c r="Y172" i="22" s="1"/>
  <c r="D304" i="9"/>
  <c r="L304" i="9"/>
  <c r="X304" i="9"/>
  <c r="M303" i="9"/>
  <c r="AA169" i="22" s="1"/>
  <c r="P302" i="9"/>
  <c r="AB302" i="9"/>
  <c r="X299" i="9"/>
  <c r="N173" i="22" s="1"/>
  <c r="U298" i="9"/>
  <c r="G297" i="9"/>
  <c r="AE297" i="9"/>
  <c r="P297" i="9"/>
  <c r="Y297" i="9"/>
  <c r="I294" i="9"/>
  <c r="D294" i="9"/>
  <c r="L294" i="9"/>
  <c r="U294" i="9"/>
  <c r="AD294" i="9"/>
  <c r="G293" i="9"/>
  <c r="AE293" i="9"/>
  <c r="AM94" i="22" s="1"/>
  <c r="P293" i="9"/>
  <c r="Y293" i="9"/>
  <c r="J293" i="9"/>
  <c r="S293" i="9"/>
  <c r="AB293" i="9"/>
  <c r="I288" i="9"/>
  <c r="E279" i="9"/>
  <c r="N279" i="9"/>
  <c r="K279" i="9"/>
  <c r="W279" i="9"/>
  <c r="T279" i="9"/>
  <c r="H279" i="9"/>
  <c r="Z279" i="9"/>
  <c r="Q279" i="9"/>
  <c r="AC279" i="9"/>
  <c r="J307" i="9"/>
  <c r="V307" i="9"/>
  <c r="X306" i="9"/>
  <c r="N175" i="22" s="1"/>
  <c r="D306" i="9"/>
  <c r="L306" i="9"/>
  <c r="F175" i="22" s="1"/>
  <c r="J303" i="9"/>
  <c r="Y169" i="22" s="1"/>
  <c r="V303" i="9"/>
  <c r="AG169" i="22" s="1"/>
  <c r="X302" i="9"/>
  <c r="D302" i="9"/>
  <c r="L302" i="9"/>
  <c r="M300" i="9"/>
  <c r="AA92" i="22" s="1"/>
  <c r="J300" i="9"/>
  <c r="S300" i="9"/>
  <c r="AB300" i="9"/>
  <c r="AA299" i="9"/>
  <c r="P173" i="22" s="1"/>
  <c r="I299" i="9"/>
  <c r="D173" i="22" s="1"/>
  <c r="R299" i="9"/>
  <c r="J173" i="22" s="1"/>
  <c r="O293" i="9"/>
  <c r="H171" i="22" s="1"/>
  <c r="F293" i="9"/>
  <c r="B171" i="22" s="1"/>
  <c r="X293" i="9"/>
  <c r="N171" i="22" s="1"/>
  <c r="AA291" i="9"/>
  <c r="P170" i="22" s="1"/>
  <c r="D291" i="9"/>
  <c r="U291" i="9"/>
  <c r="L170" i="22" s="1"/>
  <c r="AD291" i="9"/>
  <c r="R170" i="22" s="1"/>
  <c r="X291" i="9"/>
  <c r="N170" i="22" s="1"/>
  <c r="L291" i="9"/>
  <c r="F170" i="22" s="1"/>
  <c r="D290" i="9"/>
  <c r="L290" i="9"/>
  <c r="F169" i="22" s="1"/>
  <c r="O290" i="9"/>
  <c r="I290" i="9"/>
  <c r="D169" i="22" s="1"/>
  <c r="X290" i="9"/>
  <c r="V310" i="9"/>
  <c r="AE309" i="9"/>
  <c r="U308" i="9"/>
  <c r="V306" i="9"/>
  <c r="AE305" i="9"/>
  <c r="AM172" i="22" s="1"/>
  <c r="U304" i="9"/>
  <c r="V302" i="9"/>
  <c r="U300" i="9"/>
  <c r="L174" i="22" s="1"/>
  <c r="F300" i="9"/>
  <c r="B174" i="22" s="1"/>
  <c r="O300" i="9"/>
  <c r="H174" i="22" s="1"/>
  <c r="X300" i="9"/>
  <c r="N174" i="22" s="1"/>
  <c r="L299" i="9"/>
  <c r="F173" i="22" s="1"/>
  <c r="AD298" i="9"/>
  <c r="F298" i="9"/>
  <c r="M293" i="9"/>
  <c r="E292" i="9"/>
  <c r="AC292" i="9"/>
  <c r="H292" i="9"/>
  <c r="Q292" i="9"/>
  <c r="Z292" i="9"/>
  <c r="P288" i="9"/>
  <c r="J288" i="9"/>
  <c r="D316" i="9"/>
  <c r="L316" i="9"/>
  <c r="AE310" i="9"/>
  <c r="J310" i="9"/>
  <c r="S309" i="9"/>
  <c r="AD308" i="9"/>
  <c r="I308" i="9"/>
  <c r="D95" i="22" s="1"/>
  <c r="S307" i="9"/>
  <c r="AE306" i="9"/>
  <c r="U306" i="9"/>
  <c r="L175" i="22" s="1"/>
  <c r="J306" i="9"/>
  <c r="S305" i="9"/>
  <c r="AE172" i="22" s="1"/>
  <c r="AD304" i="9"/>
  <c r="I304" i="9"/>
  <c r="S303" i="9"/>
  <c r="AE169" i="22" s="1"/>
  <c r="AE302" i="9"/>
  <c r="U302" i="9"/>
  <c r="J302" i="9"/>
  <c r="R301" i="9"/>
  <c r="Y300" i="9"/>
  <c r="L300" i="9"/>
  <c r="F174" i="22" s="1"/>
  <c r="U299" i="9"/>
  <c r="L173" i="22" s="1"/>
  <c r="V297" i="9"/>
  <c r="J297" i="9"/>
  <c r="AD296" i="9"/>
  <c r="AA293" i="9"/>
  <c r="P171" i="22" s="1"/>
  <c r="L293" i="9"/>
  <c r="F171" i="22" s="1"/>
  <c r="I291" i="9"/>
  <c r="D170" i="22" s="1"/>
  <c r="AD290" i="9"/>
  <c r="R169" i="22" s="1"/>
  <c r="J289" i="9"/>
  <c r="Y175" i="22" s="1"/>
  <c r="S289" i="9"/>
  <c r="AE175" i="22" s="1"/>
  <c r="AB289" i="9"/>
  <c r="AK175" i="22" s="1"/>
  <c r="D289" i="9"/>
  <c r="X288" i="9"/>
  <c r="F288" i="9"/>
  <c r="AA288" i="9"/>
  <c r="AD288" i="9"/>
  <c r="D288" i="9"/>
  <c r="O288" i="9"/>
  <c r="M335" i="9"/>
  <c r="D330" i="9"/>
  <c r="AB319" i="9"/>
  <c r="S319" i="9"/>
  <c r="S316" i="9"/>
  <c r="J316" i="9"/>
  <c r="AE315" i="9"/>
  <c r="V315" i="9"/>
  <c r="AA314" i="9"/>
  <c r="R314" i="9"/>
  <c r="I314" i="9"/>
  <c r="AC313" i="9"/>
  <c r="T313" i="9"/>
  <c r="K313" i="9"/>
  <c r="F313" i="9"/>
  <c r="AD313" i="9"/>
  <c r="S310" i="9"/>
  <c r="AB309" i="9"/>
  <c r="R308" i="9"/>
  <c r="AB307" i="9"/>
  <c r="AD306" i="9"/>
  <c r="R175" i="22" s="1"/>
  <c r="S306" i="9"/>
  <c r="I306" i="9"/>
  <c r="D175" i="22" s="1"/>
  <c r="AB305" i="9"/>
  <c r="AK172" i="22" s="1"/>
  <c r="R304" i="9"/>
  <c r="AB303" i="9"/>
  <c r="AK169" i="22" s="1"/>
  <c r="AD302" i="9"/>
  <c r="S302" i="9"/>
  <c r="I302" i="9"/>
  <c r="AD299" i="9"/>
  <c r="R173" i="22" s="1"/>
  <c r="Y298" i="9"/>
  <c r="M298" i="9"/>
  <c r="V298" i="9"/>
  <c r="AE298" i="9"/>
  <c r="AA295" i="9"/>
  <c r="D295" i="9"/>
  <c r="U295" i="9"/>
  <c r="AD295" i="9"/>
  <c r="U292" i="9"/>
  <c r="I292" i="9"/>
  <c r="R292" i="9"/>
  <c r="AA292" i="9"/>
  <c r="L292" i="9"/>
  <c r="R291" i="9"/>
  <c r="J170" i="22" s="1"/>
  <c r="P289" i="9"/>
  <c r="AC175" i="22" s="1"/>
  <c r="R288" i="9"/>
  <c r="F287" i="9"/>
  <c r="AD287" i="9"/>
  <c r="D287" i="9"/>
  <c r="O287" i="9"/>
  <c r="I287" i="9"/>
  <c r="X287" i="9"/>
  <c r="I298" i="9"/>
  <c r="D298" i="9"/>
  <c r="R298" i="9"/>
  <c r="AA298" i="9"/>
  <c r="U296" i="9"/>
  <c r="I296" i="9"/>
  <c r="R296" i="9"/>
  <c r="AA296" i="9"/>
  <c r="D296" i="9"/>
  <c r="F321" i="9"/>
  <c r="AD321" i="9"/>
  <c r="Y319" i="9"/>
  <c r="O314" i="9"/>
  <c r="F314" i="9"/>
  <c r="D312" i="9"/>
  <c r="L312" i="9"/>
  <c r="Y309" i="9"/>
  <c r="P309" i="9"/>
  <c r="O308" i="9"/>
  <c r="Y307" i="9"/>
  <c r="P307" i="9"/>
  <c r="AA306" i="9"/>
  <c r="P175" i="22" s="1"/>
  <c r="F306" i="9"/>
  <c r="B175" i="22" s="1"/>
  <c r="Y305" i="9"/>
  <c r="AI172" i="22" s="1"/>
  <c r="P305" i="9"/>
  <c r="AC172" i="22" s="1"/>
  <c r="O304" i="9"/>
  <c r="Y303" i="9"/>
  <c r="AI169" i="22" s="1"/>
  <c r="P303" i="9"/>
  <c r="AC169" i="22" s="1"/>
  <c r="AA302" i="9"/>
  <c r="F302" i="9"/>
  <c r="O301" i="9"/>
  <c r="L301" i="9"/>
  <c r="F93" i="22" s="1"/>
  <c r="U301" i="9"/>
  <c r="AD301" i="9"/>
  <c r="F299" i="9"/>
  <c r="B173" i="22" s="1"/>
  <c r="X298" i="9"/>
  <c r="L298" i="9"/>
  <c r="L296" i="9"/>
  <c r="U293" i="9"/>
  <c r="L171" i="22" s="1"/>
  <c r="F291" i="9"/>
  <c r="B170" i="22" s="1"/>
  <c r="D332" i="9"/>
  <c r="L332" i="9"/>
  <c r="G322" i="9"/>
  <c r="P319" i="9"/>
  <c r="G319" i="9"/>
  <c r="Y316" i="9"/>
  <c r="P316" i="9"/>
  <c r="G316" i="9"/>
  <c r="AB315" i="9"/>
  <c r="S315" i="9"/>
  <c r="Z313" i="9"/>
  <c r="Q313" i="9"/>
  <c r="H313" i="9"/>
  <c r="D309" i="9"/>
  <c r="AB308" i="9"/>
  <c r="P308" i="9"/>
  <c r="O306" i="9"/>
  <c r="H175" i="22" s="1"/>
  <c r="D305" i="9"/>
  <c r="AB304" i="9"/>
  <c r="P304" i="9"/>
  <c r="O302" i="9"/>
  <c r="X301" i="9"/>
  <c r="AE300" i="9"/>
  <c r="R300" i="9"/>
  <c r="J174" i="22" s="1"/>
  <c r="G300" i="9"/>
  <c r="D299" i="9"/>
  <c r="AB297" i="9"/>
  <c r="D297" i="9"/>
  <c r="X296" i="9"/>
  <c r="I295" i="9"/>
  <c r="O294" i="9"/>
  <c r="D293" i="9"/>
  <c r="W292" i="9"/>
  <c r="O291" i="9"/>
  <c r="H170" i="22" s="1"/>
  <c r="F290" i="9"/>
  <c r="V289" i="9"/>
  <c r="AG175" i="22" s="1"/>
  <c r="AB288" i="9"/>
  <c r="E277" i="9"/>
  <c r="AC277" i="9"/>
  <c r="N277" i="9"/>
  <c r="Z277" i="9"/>
  <c r="K277" i="9"/>
  <c r="W277" i="9"/>
  <c r="Q277" i="9"/>
  <c r="T277" i="9"/>
  <c r="H277" i="9"/>
  <c r="G290" i="9"/>
  <c r="P290" i="9"/>
  <c r="Y290" i="9"/>
  <c r="M286" i="9"/>
  <c r="AA168" i="22" s="1"/>
  <c r="D286" i="9"/>
  <c r="L286" i="9"/>
  <c r="V284" i="9"/>
  <c r="X284" i="9"/>
  <c r="I284" i="9"/>
  <c r="R284" i="9"/>
  <c r="AA284" i="9"/>
  <c r="J283" i="9"/>
  <c r="AE282" i="9"/>
  <c r="U282" i="9"/>
  <c r="J282" i="9"/>
  <c r="T281" i="9"/>
  <c r="K281" i="9"/>
  <c r="T280" i="9"/>
  <c r="P278" i="9"/>
  <c r="V279" i="9"/>
  <c r="S279" i="9"/>
  <c r="M279" i="9"/>
  <c r="AA91" i="22" s="1"/>
  <c r="J279" i="9"/>
  <c r="AE279" i="9"/>
  <c r="H283" i="9"/>
  <c r="C168" i="22" s="1"/>
  <c r="I275" i="9"/>
  <c r="R275" i="9"/>
  <c r="AA275" i="9"/>
  <c r="L275" i="9"/>
  <c r="X275" i="9"/>
  <c r="O275" i="9"/>
  <c r="D275" i="9"/>
  <c r="U275" i="9"/>
  <c r="H285" i="9"/>
  <c r="Q283" i="9"/>
  <c r="I168" i="22" s="1"/>
  <c r="G282" i="9"/>
  <c r="AB278" i="9"/>
  <c r="V277" i="9"/>
  <c r="AD309" i="9"/>
  <c r="AD305" i="9"/>
  <c r="F297" i="9"/>
  <c r="P294" i="9"/>
  <c r="AC174" i="22" s="1"/>
  <c r="G294" i="9"/>
  <c r="W174" i="22" s="1"/>
  <c r="S290" i="9"/>
  <c r="S287" i="9"/>
  <c r="AA286" i="9"/>
  <c r="AB284" i="9"/>
  <c r="Q284" i="9"/>
  <c r="F284" i="9"/>
  <c r="Z283" i="9"/>
  <c r="O168" i="22" s="1"/>
  <c r="P283" i="9"/>
  <c r="P282" i="9"/>
  <c r="Z280" i="9"/>
  <c r="E280" i="9"/>
  <c r="Y279" i="9"/>
  <c r="N283" i="9"/>
  <c r="G168" i="22" s="1"/>
  <c r="K283" i="9"/>
  <c r="E168" i="22" s="1"/>
  <c r="T283" i="9"/>
  <c r="K168" i="22" s="1"/>
  <c r="AC283" i="9"/>
  <c r="Q168" i="22" s="1"/>
  <c r="Z281" i="9"/>
  <c r="H281" i="9"/>
  <c r="Q281" i="9"/>
  <c r="G278" i="9"/>
  <c r="AE278" i="9"/>
  <c r="M278" i="9"/>
  <c r="V278" i="9"/>
  <c r="S278" i="9"/>
  <c r="M277" i="9"/>
  <c r="J277" i="9"/>
  <c r="S277" i="9"/>
  <c r="AB277" i="9"/>
  <c r="G277" i="9"/>
  <c r="P277" i="9"/>
  <c r="Y277" i="9"/>
  <c r="H267" i="9"/>
  <c r="Q267" i="9"/>
  <c r="W267" i="9"/>
  <c r="E267" i="9"/>
  <c r="T267" i="9"/>
  <c r="K267" i="9"/>
  <c r="AC267" i="9"/>
  <c r="N267" i="9"/>
  <c r="Z267" i="9"/>
  <c r="Z285" i="9"/>
  <c r="E285" i="9"/>
  <c r="N285" i="9"/>
  <c r="M282" i="9"/>
  <c r="D282" i="9"/>
  <c r="L282" i="9"/>
  <c r="J281" i="9"/>
  <c r="Y281" i="9"/>
  <c r="W280" i="9"/>
  <c r="G279" i="9"/>
  <c r="O278" i="9"/>
  <c r="D278" i="9"/>
  <c r="F278" i="9"/>
  <c r="AD278" i="9"/>
  <c r="I278" i="9"/>
  <c r="R278" i="9"/>
  <c r="AB286" i="9"/>
  <c r="AK168" i="22" s="1"/>
  <c r="J286" i="9"/>
  <c r="Y168" i="22" s="1"/>
  <c r="S286" i="9"/>
  <c r="AE168" i="22" s="1"/>
  <c r="W285" i="9"/>
  <c r="J285" i="9"/>
  <c r="V285" i="9"/>
  <c r="AE285" i="9"/>
  <c r="W283" i="9"/>
  <c r="M168" i="22" s="1"/>
  <c r="V282" i="9"/>
  <c r="K280" i="9"/>
  <c r="U278" i="9"/>
  <c r="AE277" i="9"/>
  <c r="W270" i="9"/>
  <c r="E270" i="9"/>
  <c r="N270" i="9"/>
  <c r="H270" i="9"/>
  <c r="Q270" i="9"/>
  <c r="Z270" i="9"/>
  <c r="K270" i="9"/>
  <c r="T270" i="9"/>
  <c r="AC270" i="9"/>
  <c r="J275" i="9"/>
  <c r="N274" i="9"/>
  <c r="G274" i="9"/>
  <c r="AE274" i="9"/>
  <c r="I273" i="9"/>
  <c r="AC272" i="9"/>
  <c r="P270" i="9"/>
  <c r="Z271" i="9"/>
  <c r="K271" i="9"/>
  <c r="R273" i="9"/>
  <c r="K268" i="9"/>
  <c r="T268" i="9"/>
  <c r="AC268" i="9"/>
  <c r="E268" i="9"/>
  <c r="N268" i="9"/>
  <c r="W268" i="9"/>
  <c r="H268" i="9"/>
  <c r="Q268" i="9"/>
  <c r="U267" i="9"/>
  <c r="F266" i="9"/>
  <c r="AD266" i="9"/>
  <c r="O266" i="9"/>
  <c r="U266" i="9"/>
  <c r="D266" i="9"/>
  <c r="R266" i="9"/>
  <c r="P275" i="9"/>
  <c r="AD273" i="9"/>
  <c r="F273" i="9"/>
  <c r="K272" i="9"/>
  <c r="H272" i="9"/>
  <c r="Q272" i="9"/>
  <c r="E272" i="9"/>
  <c r="N272" i="9"/>
  <c r="Y270" i="9"/>
  <c r="J270" i="9"/>
  <c r="P263" i="9"/>
  <c r="Y263" i="9"/>
  <c r="V263" i="9"/>
  <c r="D263" i="9"/>
  <c r="AB263" i="9"/>
  <c r="G263" i="9"/>
  <c r="S263" i="9"/>
  <c r="J263" i="9"/>
  <c r="N258" i="9"/>
  <c r="W258" i="9"/>
  <c r="Q258" i="9"/>
  <c r="AC258" i="9"/>
  <c r="E258" i="9"/>
  <c r="H258" i="9"/>
  <c r="T258" i="9"/>
  <c r="K258" i="9"/>
  <c r="Z258" i="9"/>
  <c r="M273" i="9"/>
  <c r="J273" i="9"/>
  <c r="S273" i="9"/>
  <c r="AB273" i="9"/>
  <c r="V270" i="9"/>
  <c r="X267" i="9"/>
  <c r="I267" i="9"/>
  <c r="O267" i="9"/>
  <c r="AA267" i="9"/>
  <c r="F267" i="9"/>
  <c r="R267" i="9"/>
  <c r="AD267" i="9"/>
  <c r="H259" i="9"/>
  <c r="Q259" i="9"/>
  <c r="K259" i="9"/>
  <c r="T259" i="9"/>
  <c r="W259" i="9"/>
  <c r="N259" i="9"/>
  <c r="Z259" i="9"/>
  <c r="E259" i="9"/>
  <c r="AC259" i="9"/>
  <c r="U273" i="9"/>
  <c r="D273" i="9"/>
  <c r="Q271" i="9"/>
  <c r="E271" i="9"/>
  <c r="N271" i="9"/>
  <c r="W271" i="9"/>
  <c r="H271" i="9"/>
  <c r="F283" i="9"/>
  <c r="B168" i="22" s="1"/>
  <c r="AD283" i="9"/>
  <c r="R168" i="22" s="1"/>
  <c r="AD280" i="9"/>
  <c r="U280" i="9"/>
  <c r="L280" i="9"/>
  <c r="K276" i="9"/>
  <c r="E276" i="9"/>
  <c r="N276" i="9"/>
  <c r="Y273" i="9"/>
  <c r="L273" i="9"/>
  <c r="S270" i="9"/>
  <c r="M269" i="9"/>
  <c r="J269" i="9"/>
  <c r="S269" i="9"/>
  <c r="AB269" i="9"/>
  <c r="L267" i="9"/>
  <c r="AA266" i="9"/>
  <c r="AB265" i="9"/>
  <c r="M265" i="9"/>
  <c r="S265" i="9"/>
  <c r="AE265" i="9"/>
  <c r="P265" i="9"/>
  <c r="V275" i="9"/>
  <c r="W274" i="9"/>
  <c r="K274" i="9"/>
  <c r="T274" i="9"/>
  <c r="AC274" i="9"/>
  <c r="H274" i="9"/>
  <c r="Q274" i="9"/>
  <c r="Z274" i="9"/>
  <c r="X273" i="9"/>
  <c r="AC271" i="9"/>
  <c r="I271" i="9"/>
  <c r="L271" i="9"/>
  <c r="U271" i="9"/>
  <c r="AD271" i="9"/>
  <c r="R271" i="9"/>
  <c r="AA271" i="9"/>
  <c r="G270" i="9"/>
  <c r="AE270" i="9"/>
  <c r="AB257" i="9"/>
  <c r="M257" i="9"/>
  <c r="G257" i="9"/>
  <c r="AE257" i="9"/>
  <c r="P257" i="9"/>
  <c r="D257" i="9"/>
  <c r="L257" i="9"/>
  <c r="U257" i="9"/>
  <c r="O257" i="9"/>
  <c r="D269" i="9"/>
  <c r="AB266" i="9"/>
  <c r="Q262" i="9"/>
  <c r="AB261" i="9"/>
  <c r="M261" i="9"/>
  <c r="O259" i="9"/>
  <c r="J258" i="9"/>
  <c r="N262" i="9"/>
  <c r="W262" i="9"/>
  <c r="D261" i="9"/>
  <c r="L261" i="9"/>
  <c r="U261" i="9"/>
  <c r="Y257" i="9"/>
  <c r="D265" i="9"/>
  <c r="L265" i="9"/>
  <c r="U265" i="9"/>
  <c r="N264" i="9"/>
  <c r="V262" i="9"/>
  <c r="G262" i="9"/>
  <c r="AE262" i="9"/>
  <c r="Z260" i="9"/>
  <c r="K260" i="9"/>
  <c r="E260" i="9"/>
  <c r="X259" i="9"/>
  <c r="I259" i="9"/>
  <c r="AA259" i="9"/>
  <c r="S258" i="9"/>
  <c r="X257" i="9"/>
  <c r="J257" i="9"/>
  <c r="V266" i="9"/>
  <c r="G266" i="9"/>
  <c r="AE266" i="9"/>
  <c r="Z264" i="9"/>
  <c r="K264" i="9"/>
  <c r="F262" i="9"/>
  <c r="AD262" i="9"/>
  <c r="O262" i="9"/>
  <c r="V257" i="9"/>
  <c r="T254" i="9"/>
  <c r="E254" i="9"/>
  <c r="AC254" i="9"/>
  <c r="N254" i="9"/>
  <c r="W254" i="9"/>
  <c r="H254" i="9"/>
  <c r="Q254" i="9"/>
  <c r="Z254" i="9"/>
  <c r="K254" i="9"/>
  <c r="V258" i="9"/>
  <c r="G258" i="9"/>
  <c r="AE258" i="9"/>
  <c r="Y258" i="9"/>
  <c r="S257" i="9"/>
  <c r="AD279" i="9"/>
  <c r="X270" i="9"/>
  <c r="P267" i="9"/>
  <c r="Y267" i="9"/>
  <c r="I265" i="9"/>
  <c r="AC264" i="9"/>
  <c r="X263" i="9"/>
  <c r="I263" i="9"/>
  <c r="T262" i="9"/>
  <c r="AD261" i="9"/>
  <c r="R261" i="9"/>
  <c r="M258" i="9"/>
  <c r="F258" i="9"/>
  <c r="AD258" i="9"/>
  <c r="O258" i="9"/>
  <c r="I258" i="9"/>
  <c r="R257" i="9"/>
  <c r="F257" i="9"/>
  <c r="Z253" i="9"/>
  <c r="K253" i="9"/>
  <c r="T253" i="9"/>
  <c r="E253" i="9"/>
  <c r="AC253" i="9"/>
  <c r="N253" i="9"/>
  <c r="W253" i="9"/>
  <c r="H253" i="9"/>
  <c r="Q253" i="9"/>
  <c r="J254" i="9"/>
  <c r="AC256" i="9"/>
  <c r="E256" i="9"/>
  <c r="K255" i="9"/>
  <c r="Y254" i="9"/>
  <c r="I254" i="9"/>
  <c r="AE253" i="9"/>
  <c r="O253" i="9"/>
  <c r="G253" i="9"/>
  <c r="X254" i="9"/>
  <c r="P254" i="9"/>
  <c r="AD253" i="9"/>
  <c r="V253" i="9"/>
  <c r="F253" i="9"/>
  <c r="Y259" i="9"/>
  <c r="K256" i="9"/>
  <c r="Y255" i="9"/>
  <c r="Q255" i="9"/>
  <c r="I255" i="9"/>
  <c r="AE254" i="9"/>
  <c r="O254" i="9"/>
  <c r="G254" i="9"/>
  <c r="U253" i="9"/>
  <c r="M253" i="9"/>
  <c r="Z256" i="9"/>
  <c r="H255" i="9"/>
  <c r="AD254" i="9"/>
  <c r="V254" i="9"/>
  <c r="F254" i="9"/>
  <c r="L253" i="9"/>
  <c r="U254" i="9"/>
  <c r="M254" i="9"/>
  <c r="L254" i="9"/>
  <c r="Z345" i="5"/>
  <c r="E345" i="5"/>
  <c r="AC345" i="5"/>
  <c r="Q345" i="5"/>
  <c r="H345" i="5"/>
  <c r="K345" i="5"/>
  <c r="T345" i="5"/>
  <c r="N345" i="5"/>
  <c r="W345" i="5"/>
  <c r="E329" i="5"/>
  <c r="Z329" i="5"/>
  <c r="N329" i="5"/>
  <c r="T329" i="5"/>
  <c r="W329" i="5"/>
  <c r="K329" i="5"/>
  <c r="W326" i="5"/>
  <c r="Z326" i="5"/>
  <c r="K326" i="5"/>
  <c r="T326" i="5"/>
  <c r="AC326" i="5"/>
  <c r="N326" i="5"/>
  <c r="E326" i="5"/>
  <c r="H352" i="5"/>
  <c r="K352" i="5"/>
  <c r="AC352" i="5"/>
  <c r="T352" i="5"/>
  <c r="N352" i="5"/>
  <c r="Q352" i="5"/>
  <c r="Z352" i="5"/>
  <c r="E352" i="5"/>
  <c r="W352" i="5"/>
  <c r="Q339" i="5"/>
  <c r="W334" i="5"/>
  <c r="K334" i="5"/>
  <c r="N334" i="5"/>
  <c r="Z334" i="5"/>
  <c r="E334" i="5"/>
  <c r="Q334" i="5"/>
  <c r="T334" i="5"/>
  <c r="L357" i="5"/>
  <c r="X356" i="5"/>
  <c r="V354" i="5"/>
  <c r="M354" i="5"/>
  <c r="D354" i="5"/>
  <c r="P346" i="5"/>
  <c r="E343" i="5"/>
  <c r="AB342" i="5"/>
  <c r="G342" i="5"/>
  <c r="AE342" i="5"/>
  <c r="J341" i="5"/>
  <c r="Y87" i="21" s="1"/>
  <c r="M341" i="5"/>
  <c r="AA87" i="21" s="1"/>
  <c r="W340" i="5"/>
  <c r="D338" i="5"/>
  <c r="L338" i="5"/>
  <c r="O338" i="5"/>
  <c r="H336" i="5"/>
  <c r="K336" i="5"/>
  <c r="V335" i="5"/>
  <c r="Y335" i="5"/>
  <c r="Y327" i="5"/>
  <c r="M327" i="5"/>
  <c r="V327" i="5"/>
  <c r="AE327" i="5"/>
  <c r="G327" i="5"/>
  <c r="P327" i="5"/>
  <c r="K320" i="5"/>
  <c r="T320" i="5"/>
  <c r="AC320" i="5"/>
  <c r="E320" i="5"/>
  <c r="N320" i="5"/>
  <c r="Q320" i="5"/>
  <c r="Z320" i="5"/>
  <c r="H320" i="5"/>
  <c r="W320" i="5"/>
  <c r="G313" i="5"/>
  <c r="AE313" i="5"/>
  <c r="M313" i="5"/>
  <c r="AB313" i="5"/>
  <c r="J313" i="5"/>
  <c r="V313" i="5"/>
  <c r="Y313" i="5"/>
  <c r="P313" i="5"/>
  <c r="Z349" i="5"/>
  <c r="E349" i="5"/>
  <c r="AC349" i="5"/>
  <c r="Y346" i="5"/>
  <c r="J345" i="5"/>
  <c r="M345" i="5"/>
  <c r="D342" i="5"/>
  <c r="L342" i="5"/>
  <c r="O342" i="5"/>
  <c r="H340" i="5"/>
  <c r="K340" i="5"/>
  <c r="F335" i="5"/>
  <c r="AD335" i="5"/>
  <c r="I335" i="5"/>
  <c r="I327" i="5"/>
  <c r="D327" i="5"/>
  <c r="F327" i="5"/>
  <c r="O327" i="5"/>
  <c r="X327" i="5"/>
  <c r="R327" i="5"/>
  <c r="AA327" i="5"/>
  <c r="Y370" i="5"/>
  <c r="AI88" i="21" s="1"/>
  <c r="P370" i="5"/>
  <c r="AC88" i="21" s="1"/>
  <c r="F370" i="5"/>
  <c r="B170" i="21" s="1"/>
  <c r="AA369" i="5"/>
  <c r="R369" i="5"/>
  <c r="I369" i="5"/>
  <c r="Z367" i="5"/>
  <c r="P367" i="5"/>
  <c r="G367" i="5"/>
  <c r="AB366" i="5"/>
  <c r="AK92" i="21" s="1"/>
  <c r="S366" i="5"/>
  <c r="AE92" i="21" s="1"/>
  <c r="AE365" i="5"/>
  <c r="V365" i="5"/>
  <c r="AC363" i="5"/>
  <c r="T363" i="5"/>
  <c r="K89" i="21" s="1"/>
  <c r="K363" i="5"/>
  <c r="Y361" i="5"/>
  <c r="P361" i="5"/>
  <c r="G361" i="5"/>
  <c r="Z358" i="5"/>
  <c r="Q358" i="5"/>
  <c r="H358" i="5"/>
  <c r="AB357" i="5"/>
  <c r="S357" i="5"/>
  <c r="J357" i="5"/>
  <c r="AA355" i="5"/>
  <c r="R355" i="5"/>
  <c r="E353" i="5"/>
  <c r="AC353" i="5"/>
  <c r="F352" i="5"/>
  <c r="AA351" i="5"/>
  <c r="AB350" i="5"/>
  <c r="G350" i="5"/>
  <c r="AE350" i="5"/>
  <c r="W349" i="5"/>
  <c r="N349" i="5"/>
  <c r="J349" i="5"/>
  <c r="M349" i="5"/>
  <c r="O348" i="5"/>
  <c r="N347" i="5"/>
  <c r="Q347" i="5"/>
  <c r="D346" i="5"/>
  <c r="L346" i="5"/>
  <c r="O346" i="5"/>
  <c r="V345" i="5"/>
  <c r="H344" i="5"/>
  <c r="K344" i="5"/>
  <c r="V343" i="5"/>
  <c r="Y343" i="5"/>
  <c r="V342" i="5"/>
  <c r="AE341" i="5"/>
  <c r="AM87" i="21" s="1"/>
  <c r="F339" i="5"/>
  <c r="AD339" i="5"/>
  <c r="I339" i="5"/>
  <c r="U338" i="5"/>
  <c r="T336" i="5"/>
  <c r="X336" i="5"/>
  <c r="AA336" i="5"/>
  <c r="U335" i="5"/>
  <c r="U327" i="5"/>
  <c r="AD357" i="5"/>
  <c r="AB346" i="5"/>
  <c r="G346" i="5"/>
  <c r="AE346" i="5"/>
  <c r="V339" i="5"/>
  <c r="Y339" i="5"/>
  <c r="L335" i="5"/>
  <c r="W318" i="5"/>
  <c r="K318" i="5"/>
  <c r="T318" i="5"/>
  <c r="AC318" i="5"/>
  <c r="H318" i="5"/>
  <c r="N318" i="5"/>
  <c r="Z318" i="5"/>
  <c r="W364" i="5"/>
  <c r="G362" i="5"/>
  <c r="W90" i="21" s="1"/>
  <c r="AE362" i="5"/>
  <c r="AM90" i="21" s="1"/>
  <c r="X361" i="5"/>
  <c r="N92" i="21" s="1"/>
  <c r="O361" i="5"/>
  <c r="H92" i="21" s="1"/>
  <c r="F361" i="5"/>
  <c r="B92" i="21" s="1"/>
  <c r="Z360" i="5"/>
  <c r="R360" i="5"/>
  <c r="I360" i="5"/>
  <c r="D359" i="5"/>
  <c r="Y358" i="5"/>
  <c r="AA357" i="5"/>
  <c r="R357" i="5"/>
  <c r="I357" i="5"/>
  <c r="AD356" i="5"/>
  <c r="U356" i="5"/>
  <c r="D356" i="5"/>
  <c r="AB354" i="5"/>
  <c r="S354" i="5"/>
  <c r="O352" i="5"/>
  <c r="O351" i="5"/>
  <c r="D351" i="5"/>
  <c r="M350" i="5"/>
  <c r="D350" i="5"/>
  <c r="L350" i="5"/>
  <c r="O350" i="5"/>
  <c r="V349" i="5"/>
  <c r="D348" i="5"/>
  <c r="V347" i="5"/>
  <c r="Y347" i="5"/>
  <c r="V346" i="5"/>
  <c r="AE345" i="5"/>
  <c r="F343" i="5"/>
  <c r="AD343" i="5"/>
  <c r="I343" i="5"/>
  <c r="U342" i="5"/>
  <c r="J342" i="5"/>
  <c r="S341" i="5"/>
  <c r="AE87" i="21" s="1"/>
  <c r="T340" i="5"/>
  <c r="X340" i="5"/>
  <c r="AA340" i="5"/>
  <c r="U339" i="5"/>
  <c r="AD338" i="5"/>
  <c r="I338" i="5"/>
  <c r="H337" i="5"/>
  <c r="AC336" i="5"/>
  <c r="AE335" i="5"/>
  <c r="J335" i="5"/>
  <c r="D332" i="5"/>
  <c r="M329" i="5"/>
  <c r="G329" i="5"/>
  <c r="P329" i="5"/>
  <c r="Y329" i="5"/>
  <c r="G326" i="5"/>
  <c r="AE326" i="5"/>
  <c r="P326" i="5"/>
  <c r="Y326" i="5"/>
  <c r="J326" i="5"/>
  <c r="S326" i="5"/>
  <c r="AB326" i="5"/>
  <c r="G366" i="5"/>
  <c r="W92" i="21" s="1"/>
  <c r="AE366" i="5"/>
  <c r="AM92" i="21" s="1"/>
  <c r="G354" i="5"/>
  <c r="AE354" i="5"/>
  <c r="N343" i="5"/>
  <c r="Q343" i="5"/>
  <c r="M339" i="5"/>
  <c r="X370" i="5"/>
  <c r="AC368" i="5"/>
  <c r="T368" i="5"/>
  <c r="K91" i="21" s="1"/>
  <c r="AA366" i="5"/>
  <c r="R366" i="5"/>
  <c r="I366" i="5"/>
  <c r="AD365" i="5"/>
  <c r="T365" i="5"/>
  <c r="AF91" i="21" s="1"/>
  <c r="AB363" i="5"/>
  <c r="AK93" i="21" s="1"/>
  <c r="S363" i="5"/>
  <c r="AE93" i="21" s="1"/>
  <c r="J363" i="5"/>
  <c r="Y93" i="21" s="1"/>
  <c r="AE370" i="5"/>
  <c r="AM88" i="21" s="1"/>
  <c r="V370" i="5"/>
  <c r="AG88" i="21" s="1"/>
  <c r="M370" i="5"/>
  <c r="AA88" i="21" s="1"/>
  <c r="D370" i="5"/>
  <c r="W367" i="5"/>
  <c r="N367" i="5"/>
  <c r="E367" i="5"/>
  <c r="AB365" i="5"/>
  <c r="AK91" i="21" s="1"/>
  <c r="S365" i="5"/>
  <c r="J365" i="5"/>
  <c r="N364" i="5"/>
  <c r="E364" i="5"/>
  <c r="AA363" i="5"/>
  <c r="R363" i="5"/>
  <c r="H363" i="5"/>
  <c r="AC362" i="5"/>
  <c r="T362" i="5"/>
  <c r="K362" i="5"/>
  <c r="D361" i="5"/>
  <c r="Q360" i="5"/>
  <c r="H360" i="5"/>
  <c r="AD359" i="5"/>
  <c r="U359" i="5"/>
  <c r="L359" i="5"/>
  <c r="N358" i="5"/>
  <c r="E358" i="5"/>
  <c r="L356" i="5"/>
  <c r="X355" i="5"/>
  <c r="O355" i="5"/>
  <c r="F355" i="5"/>
  <c r="AA354" i="5"/>
  <c r="R354" i="5"/>
  <c r="I354" i="5"/>
  <c r="T353" i="5"/>
  <c r="K353" i="5"/>
  <c r="V351" i="5"/>
  <c r="Y351" i="5"/>
  <c r="V350" i="5"/>
  <c r="AE349" i="5"/>
  <c r="T349" i="5"/>
  <c r="K349" i="5"/>
  <c r="W347" i="5"/>
  <c r="F347" i="5"/>
  <c r="AD347" i="5"/>
  <c r="I347" i="5"/>
  <c r="U346" i="5"/>
  <c r="J346" i="5"/>
  <c r="S345" i="5"/>
  <c r="T344" i="5"/>
  <c r="X344" i="5"/>
  <c r="AA344" i="5"/>
  <c r="U343" i="5"/>
  <c r="K343" i="5"/>
  <c r="AD342" i="5"/>
  <c r="S342" i="5"/>
  <c r="I342" i="5"/>
  <c r="AB341" i="5"/>
  <c r="AK87" i="21" s="1"/>
  <c r="AC340" i="5"/>
  <c r="AE339" i="5"/>
  <c r="J339" i="5"/>
  <c r="R338" i="5"/>
  <c r="S335" i="5"/>
  <c r="U329" i="5"/>
  <c r="F329" i="5"/>
  <c r="O329" i="5"/>
  <c r="X329" i="5"/>
  <c r="I329" i="5"/>
  <c r="R329" i="5"/>
  <c r="AA329" i="5"/>
  <c r="S327" i="5"/>
  <c r="Q314" i="5"/>
  <c r="W314" i="5"/>
  <c r="T314" i="5"/>
  <c r="E314" i="5"/>
  <c r="H314" i="5"/>
  <c r="K314" i="5"/>
  <c r="Z314" i="5"/>
  <c r="N314" i="5"/>
  <c r="E365" i="5"/>
  <c r="AC365" i="5"/>
  <c r="P366" i="5"/>
  <c r="AC92" i="21" s="1"/>
  <c r="Z363" i="5"/>
  <c r="P363" i="5"/>
  <c r="AC93" i="21" s="1"/>
  <c r="G363" i="5"/>
  <c r="W93" i="21" s="1"/>
  <c r="F351" i="5"/>
  <c r="AD351" i="5"/>
  <c r="I351" i="5"/>
  <c r="X348" i="5"/>
  <c r="AA348" i="5"/>
  <c r="S346" i="5"/>
  <c r="AB345" i="5"/>
  <c r="T343" i="5"/>
  <c r="R342" i="5"/>
  <c r="G341" i="5"/>
  <c r="W87" i="21" s="1"/>
  <c r="S339" i="5"/>
  <c r="AA338" i="5"/>
  <c r="F338" i="5"/>
  <c r="Z336" i="5"/>
  <c r="Q336" i="5"/>
  <c r="AB335" i="5"/>
  <c r="R335" i="5"/>
  <c r="G335" i="5"/>
  <c r="O334" i="5"/>
  <c r="I334" i="5"/>
  <c r="R334" i="5"/>
  <c r="AA334" i="5"/>
  <c r="L334" i="5"/>
  <c r="U334" i="5"/>
  <c r="AD334" i="5"/>
  <c r="AA332" i="5"/>
  <c r="F332" i="5"/>
  <c r="O332" i="5"/>
  <c r="X332" i="5"/>
  <c r="I332" i="5"/>
  <c r="R332" i="5"/>
  <c r="S329" i="5"/>
  <c r="L327" i="5"/>
  <c r="Q318" i="5"/>
  <c r="X369" i="5"/>
  <c r="O369" i="5"/>
  <c r="H88" i="21" s="1"/>
  <c r="F369" i="5"/>
  <c r="Y366" i="5"/>
  <c r="AI92" i="21" s="1"/>
  <c r="F366" i="5"/>
  <c r="G358" i="5"/>
  <c r="AE358" i="5"/>
  <c r="X357" i="5"/>
  <c r="O357" i="5"/>
  <c r="F357" i="5"/>
  <c r="R356" i="5"/>
  <c r="I356" i="5"/>
  <c r="X352" i="5"/>
  <c r="AA352" i="5"/>
  <c r="U351" i="5"/>
  <c r="L167" i="21" s="1"/>
  <c r="Z340" i="5"/>
  <c r="Q340" i="5"/>
  <c r="AA335" i="5"/>
  <c r="O330" i="5"/>
  <c r="L330" i="5"/>
  <c r="U330" i="5"/>
  <c r="AD330" i="5"/>
  <c r="D330" i="5"/>
  <c r="X330" i="5"/>
  <c r="F330" i="5"/>
  <c r="D369" i="5"/>
  <c r="X366" i="5"/>
  <c r="Z365" i="5"/>
  <c r="AJ91" i="21" s="1"/>
  <c r="Q365" i="5"/>
  <c r="AD91" i="21" s="1"/>
  <c r="H365" i="5"/>
  <c r="X91" i="21" s="1"/>
  <c r="AC364" i="5"/>
  <c r="T364" i="5"/>
  <c r="W360" i="5"/>
  <c r="D355" i="5"/>
  <c r="Y354" i="5"/>
  <c r="P354" i="5"/>
  <c r="AD352" i="5"/>
  <c r="L352" i="5"/>
  <c r="H349" i="5"/>
  <c r="G345" i="5"/>
  <c r="AC343" i="5"/>
  <c r="H343" i="5"/>
  <c r="AA342" i="5"/>
  <c r="F342" i="5"/>
  <c r="Y341" i="5"/>
  <c r="AI87" i="21" s="1"/>
  <c r="P341" i="5"/>
  <c r="AC87" i="21" s="1"/>
  <c r="AB339" i="5"/>
  <c r="G339" i="5"/>
  <c r="Z337" i="5"/>
  <c r="E337" i="5"/>
  <c r="AC337" i="5"/>
  <c r="AB370" i="5"/>
  <c r="S370" i="5"/>
  <c r="J370" i="5"/>
  <c r="L369" i="5"/>
  <c r="X368" i="5"/>
  <c r="N91" i="21" s="1"/>
  <c r="AC367" i="5"/>
  <c r="T367" i="5"/>
  <c r="K367" i="5"/>
  <c r="V366" i="5"/>
  <c r="AG92" i="21" s="1"/>
  <c r="M366" i="5"/>
  <c r="AA92" i="21" s="1"/>
  <c r="D366" i="5"/>
  <c r="Y365" i="5"/>
  <c r="AI91" i="21" s="1"/>
  <c r="P365" i="5"/>
  <c r="AC91" i="21" s="1"/>
  <c r="G365" i="5"/>
  <c r="W363" i="5"/>
  <c r="N363" i="5"/>
  <c r="E363" i="5"/>
  <c r="Z362" i="5"/>
  <c r="Q362" i="5"/>
  <c r="H362" i="5"/>
  <c r="X90" i="21" s="1"/>
  <c r="AB361" i="5"/>
  <c r="AK170" i="21" s="1"/>
  <c r="S361" i="5"/>
  <c r="J361" i="5"/>
  <c r="N360" i="5"/>
  <c r="E360" i="5"/>
  <c r="AA359" i="5"/>
  <c r="R359" i="5"/>
  <c r="AC358" i="5"/>
  <c r="T358" i="5"/>
  <c r="K358" i="5"/>
  <c r="D357" i="5"/>
  <c r="AD355" i="5"/>
  <c r="U355" i="5"/>
  <c r="L355" i="5"/>
  <c r="X354" i="5"/>
  <c r="Z353" i="5"/>
  <c r="Q353" i="5"/>
  <c r="H353" i="5"/>
  <c r="AE351" i="5"/>
  <c r="J351" i="5"/>
  <c r="R350" i="5"/>
  <c r="J166" i="21" s="1"/>
  <c r="Q349" i="5"/>
  <c r="G349" i="5"/>
  <c r="R348" i="5"/>
  <c r="I348" i="5"/>
  <c r="AC347" i="5"/>
  <c r="S347" i="5"/>
  <c r="H347" i="5"/>
  <c r="AA346" i="5"/>
  <c r="F346" i="5"/>
  <c r="Y345" i="5"/>
  <c r="P345" i="5"/>
  <c r="Z344" i="5"/>
  <c r="Q344" i="5"/>
  <c r="AB343" i="5"/>
  <c r="R343" i="5"/>
  <c r="G343" i="5"/>
  <c r="P342" i="5"/>
  <c r="D341" i="5"/>
  <c r="F340" i="5"/>
  <c r="AA339" i="5"/>
  <c r="P339" i="5"/>
  <c r="AB338" i="5"/>
  <c r="G338" i="5"/>
  <c r="AE338" i="5"/>
  <c r="W337" i="5"/>
  <c r="N337" i="5"/>
  <c r="J337" i="5"/>
  <c r="M337" i="5"/>
  <c r="W336" i="5"/>
  <c r="O336" i="5"/>
  <c r="E336" i="5"/>
  <c r="O335" i="5"/>
  <c r="D335" i="5"/>
  <c r="L332" i="5"/>
  <c r="AE329" i="5"/>
  <c r="L329" i="5"/>
  <c r="AD327" i="5"/>
  <c r="J327" i="5"/>
  <c r="M326" i="5"/>
  <c r="S313" i="5"/>
  <c r="W323" i="5"/>
  <c r="N323" i="5"/>
  <c r="E323" i="5"/>
  <c r="Z322" i="5"/>
  <c r="Y321" i="5"/>
  <c r="D321" i="5"/>
  <c r="X320" i="5"/>
  <c r="AB318" i="5"/>
  <c r="P318" i="5"/>
  <c r="O313" i="5"/>
  <c r="U313" i="5"/>
  <c r="R313" i="5"/>
  <c r="K311" i="5"/>
  <c r="Q311" i="5"/>
  <c r="H311" i="5"/>
  <c r="AC311" i="5"/>
  <c r="T311" i="5"/>
  <c r="E322" i="5"/>
  <c r="N322" i="5"/>
  <c r="W322" i="5"/>
  <c r="AA320" i="5"/>
  <c r="L320" i="5"/>
  <c r="G318" i="5"/>
  <c r="AE318" i="5"/>
  <c r="G310" i="5"/>
  <c r="P310" i="5"/>
  <c r="Y310" i="5"/>
  <c r="AE310" i="5"/>
  <c r="AB310" i="5"/>
  <c r="S310" i="5"/>
  <c r="J310" i="5"/>
  <c r="V310" i="5"/>
  <c r="U294" i="5"/>
  <c r="D294" i="5"/>
  <c r="F294" i="5"/>
  <c r="R294" i="5"/>
  <c r="AD294" i="5"/>
  <c r="I294" i="5"/>
  <c r="X294" i="5"/>
  <c r="L294" i="5"/>
  <c r="O294" i="5"/>
  <c r="AA294" i="5"/>
  <c r="E325" i="5"/>
  <c r="AC325" i="5"/>
  <c r="G322" i="5"/>
  <c r="AE322" i="5"/>
  <c r="T319" i="5"/>
  <c r="Y318" i="5"/>
  <c r="M318" i="5"/>
  <c r="AC316" i="5"/>
  <c r="AD313" i="5"/>
  <c r="E312" i="5"/>
  <c r="AC312" i="5"/>
  <c r="K312" i="5"/>
  <c r="H312" i="5"/>
  <c r="Q312" i="5"/>
  <c r="Z312" i="5"/>
  <c r="T312" i="5"/>
  <c r="I310" i="5"/>
  <c r="D310" i="5"/>
  <c r="R310" i="5"/>
  <c r="F310" i="5"/>
  <c r="AD310" i="5"/>
  <c r="U310" i="5"/>
  <c r="G334" i="5"/>
  <c r="AE334" i="5"/>
  <c r="X333" i="5"/>
  <c r="O333" i="5"/>
  <c r="F333" i="5"/>
  <c r="AE331" i="5"/>
  <c r="V331" i="5"/>
  <c r="M331" i="5"/>
  <c r="D331" i="5"/>
  <c r="Y330" i="5"/>
  <c r="AD328" i="5"/>
  <c r="U328" i="5"/>
  <c r="D328" i="5"/>
  <c r="L325" i="5"/>
  <c r="X324" i="5"/>
  <c r="AC323" i="5"/>
  <c r="T323" i="5"/>
  <c r="K323" i="5"/>
  <c r="V322" i="5"/>
  <c r="V321" i="5"/>
  <c r="U320" i="5"/>
  <c r="I320" i="5"/>
  <c r="S319" i="5"/>
  <c r="AE317" i="5"/>
  <c r="S317" i="5"/>
  <c r="Z315" i="5"/>
  <c r="E315" i="5"/>
  <c r="AA313" i="5"/>
  <c r="L313" i="5"/>
  <c r="N312" i="5"/>
  <c r="AA310" i="5"/>
  <c r="E333" i="5"/>
  <c r="AC333" i="5"/>
  <c r="AA326" i="5"/>
  <c r="R326" i="5"/>
  <c r="I326" i="5"/>
  <c r="T325" i="5"/>
  <c r="K325" i="5"/>
  <c r="O324" i="5"/>
  <c r="F324" i="5"/>
  <c r="AB323" i="5"/>
  <c r="S323" i="5"/>
  <c r="J323" i="5"/>
  <c r="K322" i="5"/>
  <c r="AE321" i="5"/>
  <c r="J321" i="5"/>
  <c r="AD320" i="5"/>
  <c r="Q319" i="5"/>
  <c r="H319" i="5"/>
  <c r="V318" i="5"/>
  <c r="J318" i="5"/>
  <c r="K316" i="5"/>
  <c r="W316" i="5"/>
  <c r="H316" i="5"/>
  <c r="Q316" i="5"/>
  <c r="I313" i="5"/>
  <c r="H323" i="5"/>
  <c r="AC322" i="5"/>
  <c r="T322" i="5"/>
  <c r="J322" i="5"/>
  <c r="AD321" i="5"/>
  <c r="S321" i="5"/>
  <c r="I321" i="5"/>
  <c r="R320" i="5"/>
  <c r="N319" i="5"/>
  <c r="N316" i="5"/>
  <c r="W315" i="5"/>
  <c r="F313" i="5"/>
  <c r="W312" i="5"/>
  <c r="X310" i="5"/>
  <c r="E308" i="5"/>
  <c r="AC308" i="5"/>
  <c r="H308" i="5"/>
  <c r="T308" i="5"/>
  <c r="K308" i="5"/>
  <c r="W308" i="5"/>
  <c r="N308" i="5"/>
  <c r="T333" i="5"/>
  <c r="K333" i="5"/>
  <c r="AB331" i="5"/>
  <c r="S331" i="5"/>
  <c r="J331" i="5"/>
  <c r="G330" i="5"/>
  <c r="AE330" i="5"/>
  <c r="R328" i="5"/>
  <c r="I328" i="5"/>
  <c r="F326" i="5"/>
  <c r="AA325" i="5"/>
  <c r="R325" i="5"/>
  <c r="I325" i="5"/>
  <c r="AD324" i="5"/>
  <c r="U324" i="5"/>
  <c r="D324" i="5"/>
  <c r="Z323" i="5"/>
  <c r="P323" i="5"/>
  <c r="G323" i="5"/>
  <c r="AB322" i="5"/>
  <c r="S322" i="5"/>
  <c r="AB321" i="5"/>
  <c r="R321" i="5"/>
  <c r="G321" i="5"/>
  <c r="F320" i="5"/>
  <c r="Z319" i="5"/>
  <c r="I319" i="5"/>
  <c r="F319" i="5"/>
  <c r="O319" i="5"/>
  <c r="X319" i="5"/>
  <c r="R319" i="5"/>
  <c r="AA319" i="5"/>
  <c r="S318" i="5"/>
  <c r="M317" i="5"/>
  <c r="D317" i="5"/>
  <c r="AA316" i="5"/>
  <c r="F316" i="5"/>
  <c r="O316" i="5"/>
  <c r="K315" i="5"/>
  <c r="I315" i="5"/>
  <c r="L315" i="5"/>
  <c r="U315" i="5"/>
  <c r="AD315" i="5"/>
  <c r="X313" i="5"/>
  <c r="D313" i="5"/>
  <c r="O310" i="5"/>
  <c r="K307" i="5"/>
  <c r="E307" i="5"/>
  <c r="N307" i="5"/>
  <c r="G305" i="5"/>
  <c r="W168" i="21" s="1"/>
  <c r="AE305" i="5"/>
  <c r="AM168" i="21" s="1"/>
  <c r="D305" i="5"/>
  <c r="M305" i="5"/>
  <c r="AA168" i="21" s="1"/>
  <c r="V305" i="5"/>
  <c r="AG168" i="21" s="1"/>
  <c r="I302" i="5"/>
  <c r="F302" i="5"/>
  <c r="O302" i="5"/>
  <c r="X302" i="5"/>
  <c r="R302" i="5"/>
  <c r="AA302" i="5"/>
  <c r="L302" i="5"/>
  <c r="U302" i="5"/>
  <c r="AD302" i="5"/>
  <c r="I290" i="5"/>
  <c r="D165" i="21" s="1"/>
  <c r="L290" i="5"/>
  <c r="F165" i="21" s="1"/>
  <c r="U290" i="5"/>
  <c r="L165" i="21" s="1"/>
  <c r="D290" i="5"/>
  <c r="X290" i="5"/>
  <c r="N165" i="21" s="1"/>
  <c r="F290" i="5"/>
  <c r="B165" i="21" s="1"/>
  <c r="R290" i="5"/>
  <c r="J165" i="21" s="1"/>
  <c r="AA290" i="5"/>
  <c r="P165" i="21" s="1"/>
  <c r="O290" i="5"/>
  <c r="H165" i="21" s="1"/>
  <c r="AD290" i="5"/>
  <c r="R165" i="21" s="1"/>
  <c r="Y314" i="5"/>
  <c r="G314" i="5"/>
  <c r="AE314" i="5"/>
  <c r="U312" i="5"/>
  <c r="AA312" i="5"/>
  <c r="D309" i="5"/>
  <c r="U308" i="5"/>
  <c r="L308" i="5"/>
  <c r="AB305" i="5"/>
  <c r="AK168" i="21" s="1"/>
  <c r="M304" i="5"/>
  <c r="G304" i="5"/>
  <c r="P304" i="5"/>
  <c r="Y304" i="5"/>
  <c r="W301" i="5"/>
  <c r="H301" i="5"/>
  <c r="Q301" i="5"/>
  <c r="Z301" i="5"/>
  <c r="K301" i="5"/>
  <c r="T301" i="5"/>
  <c r="AC301" i="5"/>
  <c r="E301" i="5"/>
  <c r="N301" i="5"/>
  <c r="V314" i="5"/>
  <c r="I314" i="5"/>
  <c r="O314" i="5"/>
  <c r="AD312" i="5"/>
  <c r="AA311" i="5"/>
  <c r="I311" i="5"/>
  <c r="AA309" i="5"/>
  <c r="G309" i="5"/>
  <c r="AE309" i="5"/>
  <c r="J309" i="5"/>
  <c r="S309" i="5"/>
  <c r="AB309" i="5"/>
  <c r="AA307" i="5"/>
  <c r="X307" i="5"/>
  <c r="P305" i="5"/>
  <c r="AE304" i="5"/>
  <c r="U304" i="5"/>
  <c r="D304" i="5"/>
  <c r="G301" i="5"/>
  <c r="AE301" i="5"/>
  <c r="J301" i="5"/>
  <c r="S301" i="5"/>
  <c r="AB301" i="5"/>
  <c r="T307" i="5"/>
  <c r="K302" i="5"/>
  <c r="K293" i="5"/>
  <c r="H293" i="5"/>
  <c r="Q293" i="5"/>
  <c r="E293" i="5"/>
  <c r="Z293" i="5"/>
  <c r="T293" i="5"/>
  <c r="AC293" i="5"/>
  <c r="AA318" i="5"/>
  <c r="R318" i="5"/>
  <c r="I318" i="5"/>
  <c r="AD314" i="5"/>
  <c r="J314" i="5"/>
  <c r="X309" i="5"/>
  <c r="L309" i="5"/>
  <c r="AC307" i="5"/>
  <c r="Y305" i="5"/>
  <c r="AI168" i="21" s="1"/>
  <c r="J305" i="5"/>
  <c r="Y168" i="21" s="1"/>
  <c r="U298" i="5"/>
  <c r="L298" i="5"/>
  <c r="D298" i="5"/>
  <c r="O298" i="5"/>
  <c r="X298" i="5"/>
  <c r="F298" i="5"/>
  <c r="R298" i="5"/>
  <c r="AA298" i="5"/>
  <c r="I298" i="5"/>
  <c r="AD298" i="5"/>
  <c r="N293" i="5"/>
  <c r="H307" i="5"/>
  <c r="Q306" i="5"/>
  <c r="K306" i="5"/>
  <c r="T306" i="5"/>
  <c r="AC306" i="5"/>
  <c r="H306" i="5"/>
  <c r="Q302" i="5"/>
  <c r="E302" i="5"/>
  <c r="N302" i="5"/>
  <c r="W302" i="5"/>
  <c r="Z302" i="5"/>
  <c r="H302" i="5"/>
  <c r="AB308" i="5"/>
  <c r="S308" i="5"/>
  <c r="J308" i="5"/>
  <c r="AA306" i="5"/>
  <c r="R306" i="5"/>
  <c r="Q303" i="5"/>
  <c r="H303" i="5"/>
  <c r="X301" i="5"/>
  <c r="Z300" i="5"/>
  <c r="Q300" i="5"/>
  <c r="AC299" i="5"/>
  <c r="AA297" i="5"/>
  <c r="X297" i="5"/>
  <c r="V296" i="5"/>
  <c r="AD289" i="5"/>
  <c r="L289" i="5"/>
  <c r="Q286" i="5"/>
  <c r="W286" i="5"/>
  <c r="E286" i="5"/>
  <c r="H286" i="5"/>
  <c r="AC286" i="5"/>
  <c r="T286" i="5"/>
  <c r="Z289" i="5"/>
  <c r="E277" i="5"/>
  <c r="AC277" i="5"/>
  <c r="H277" i="5"/>
  <c r="Q277" i="5"/>
  <c r="Z277" i="5"/>
  <c r="K277" i="5"/>
  <c r="W277" i="5"/>
  <c r="N277" i="5"/>
  <c r="T277" i="5"/>
  <c r="G295" i="5"/>
  <c r="W169" i="21" s="1"/>
  <c r="AE295" i="5"/>
  <c r="AM169" i="21" s="1"/>
  <c r="M295" i="5"/>
  <c r="AA169" i="21" s="1"/>
  <c r="V295" i="5"/>
  <c r="AG169" i="21" s="1"/>
  <c r="M288" i="5"/>
  <c r="Y288" i="5"/>
  <c r="P288" i="5"/>
  <c r="G288" i="5"/>
  <c r="AB288" i="5"/>
  <c r="S288" i="5"/>
  <c r="K287" i="5"/>
  <c r="T287" i="5"/>
  <c r="AC287" i="5"/>
  <c r="E287" i="5"/>
  <c r="Q287" i="5"/>
  <c r="Z287" i="5"/>
  <c r="H287" i="5"/>
  <c r="W285" i="5"/>
  <c r="N285" i="5"/>
  <c r="E285" i="5"/>
  <c r="Z285" i="5"/>
  <c r="Q285" i="5"/>
  <c r="H285" i="5"/>
  <c r="AC285" i="5"/>
  <c r="K285" i="5"/>
  <c r="E300" i="5"/>
  <c r="AC300" i="5"/>
  <c r="W289" i="5"/>
  <c r="AH171" i="21" s="1"/>
  <c r="E289" i="5"/>
  <c r="V171" i="21" s="1"/>
  <c r="N289" i="5"/>
  <c r="Q289" i="5"/>
  <c r="H289" i="5"/>
  <c r="AC289" i="5"/>
  <c r="Y295" i="5"/>
  <c r="AI169" i="21" s="1"/>
  <c r="W291" i="5"/>
  <c r="E291" i="5"/>
  <c r="N291" i="5"/>
  <c r="H291" i="5"/>
  <c r="Q291" i="5"/>
  <c r="Z291" i="5"/>
  <c r="AA287" i="5"/>
  <c r="L287" i="5"/>
  <c r="O287" i="5"/>
  <c r="X287" i="5"/>
  <c r="F287" i="5"/>
  <c r="R287" i="5"/>
  <c r="AC303" i="5"/>
  <c r="T303" i="5"/>
  <c r="AA301" i="5"/>
  <c r="R301" i="5"/>
  <c r="I301" i="5"/>
  <c r="T300" i="5"/>
  <c r="K300" i="5"/>
  <c r="G299" i="5"/>
  <c r="J299" i="5"/>
  <c r="S299" i="5"/>
  <c r="Q296" i="5"/>
  <c r="H296" i="5"/>
  <c r="K296" i="5"/>
  <c r="T296" i="5"/>
  <c r="AC296" i="5"/>
  <c r="J295" i="5"/>
  <c r="Y169" i="21" s="1"/>
  <c r="I292" i="5"/>
  <c r="L292" i="5"/>
  <c r="U292" i="5"/>
  <c r="AD292" i="5"/>
  <c r="D292" i="5"/>
  <c r="T289" i="5"/>
  <c r="O289" i="5"/>
  <c r="X289" i="5"/>
  <c r="F289" i="5"/>
  <c r="AA289" i="5"/>
  <c r="R289" i="5"/>
  <c r="I289" i="5"/>
  <c r="N287" i="5"/>
  <c r="M280" i="5"/>
  <c r="G280" i="5"/>
  <c r="S280" i="5"/>
  <c r="AE280" i="5"/>
  <c r="J280" i="5"/>
  <c r="V280" i="5"/>
  <c r="Y280" i="5"/>
  <c r="AB300" i="5"/>
  <c r="S300" i="5"/>
  <c r="J300" i="5"/>
  <c r="AE299" i="5"/>
  <c r="V299" i="5"/>
  <c r="O299" i="5"/>
  <c r="H169" i="21" s="1"/>
  <c r="AA299" i="5"/>
  <c r="P169" i="21" s="1"/>
  <c r="K297" i="5"/>
  <c r="E297" i="5"/>
  <c r="N297" i="5"/>
  <c r="N296" i="5"/>
  <c r="M294" i="5"/>
  <c r="AA170" i="21" s="1"/>
  <c r="G294" i="5"/>
  <c r="P294" i="5"/>
  <c r="Y294" i="5"/>
  <c r="O291" i="5"/>
  <c r="X291" i="5"/>
  <c r="N166" i="21" s="1"/>
  <c r="F291" i="5"/>
  <c r="B166" i="21" s="1"/>
  <c r="AE288" i="5"/>
  <c r="T285" i="5"/>
  <c r="E280" i="5"/>
  <c r="AC280" i="5"/>
  <c r="H280" i="5"/>
  <c r="T280" i="5"/>
  <c r="K280" i="5"/>
  <c r="W280" i="5"/>
  <c r="N280" i="5"/>
  <c r="Z280" i="5"/>
  <c r="Q280" i="5"/>
  <c r="I286" i="5"/>
  <c r="F286" i="5"/>
  <c r="O286" i="5"/>
  <c r="X286" i="5"/>
  <c r="AA283" i="5"/>
  <c r="P164" i="21" s="1"/>
  <c r="F283" i="5"/>
  <c r="B164" i="21" s="1"/>
  <c r="O283" i="5"/>
  <c r="H164" i="21" s="1"/>
  <c r="AD280" i="5"/>
  <c r="AA279" i="5"/>
  <c r="I279" i="5"/>
  <c r="R279" i="5"/>
  <c r="D279" i="5"/>
  <c r="U279" i="5"/>
  <c r="AD279" i="5"/>
  <c r="N272" i="5"/>
  <c r="AD286" i="5"/>
  <c r="S285" i="5"/>
  <c r="I283" i="5"/>
  <c r="D164" i="21" s="1"/>
  <c r="U280" i="5"/>
  <c r="F280" i="5"/>
  <c r="O280" i="5"/>
  <c r="X280" i="5"/>
  <c r="I280" i="5"/>
  <c r="D87" i="21" s="1"/>
  <c r="R280" i="5"/>
  <c r="AA280" i="5"/>
  <c r="W278" i="5"/>
  <c r="E278" i="5"/>
  <c r="N278" i="5"/>
  <c r="T278" i="5"/>
  <c r="D295" i="5"/>
  <c r="S289" i="5"/>
  <c r="AE171" i="21" s="1"/>
  <c r="R288" i="5"/>
  <c r="S286" i="5"/>
  <c r="AE164" i="21" s="1"/>
  <c r="AB285" i="5"/>
  <c r="G284" i="5"/>
  <c r="R283" i="5"/>
  <c r="J164" i="21" s="1"/>
  <c r="R282" i="5"/>
  <c r="Q281" i="5"/>
  <c r="E281" i="5"/>
  <c r="L280" i="5"/>
  <c r="E273" i="5"/>
  <c r="AC273" i="5"/>
  <c r="K273" i="5"/>
  <c r="T273" i="5"/>
  <c r="H273" i="5"/>
  <c r="W273" i="5"/>
  <c r="N273" i="5"/>
  <c r="Q273" i="5"/>
  <c r="Y291" i="5"/>
  <c r="R286" i="5"/>
  <c r="P285" i="5"/>
  <c r="AA282" i="5"/>
  <c r="F282" i="5"/>
  <c r="M277" i="5"/>
  <c r="S277" i="5"/>
  <c r="V277" i="5"/>
  <c r="Z274" i="5"/>
  <c r="O288" i="5"/>
  <c r="D288" i="5"/>
  <c r="AA286" i="5"/>
  <c r="P286" i="5"/>
  <c r="AC164" i="21" s="1"/>
  <c r="Y285" i="5"/>
  <c r="E284" i="5"/>
  <c r="AC284" i="5"/>
  <c r="K284" i="5"/>
  <c r="T284" i="5"/>
  <c r="O282" i="5"/>
  <c r="F279" i="5"/>
  <c r="G285" i="5"/>
  <c r="AE285" i="5"/>
  <c r="N284" i="5"/>
  <c r="X283" i="5"/>
  <c r="N164" i="21" s="1"/>
  <c r="D283" i="5"/>
  <c r="X282" i="5"/>
  <c r="D282" i="5"/>
  <c r="O281" i="5"/>
  <c r="L281" i="5"/>
  <c r="U281" i="5"/>
  <c r="AD281" i="5"/>
  <c r="F281" i="5"/>
  <c r="O279" i="5"/>
  <c r="K278" i="5"/>
  <c r="AB277" i="5"/>
  <c r="Z273" i="5"/>
  <c r="G291" i="5"/>
  <c r="AE291" i="5"/>
  <c r="G289" i="5"/>
  <c r="W171" i="21" s="1"/>
  <c r="AE289" i="5"/>
  <c r="AM171" i="21" s="1"/>
  <c r="V285" i="5"/>
  <c r="O285" i="5"/>
  <c r="I285" i="5"/>
  <c r="R285" i="5"/>
  <c r="AA285" i="5"/>
  <c r="W284" i="5"/>
  <c r="Y282" i="5"/>
  <c r="J282" i="5"/>
  <c r="S282" i="5"/>
  <c r="AB282" i="5"/>
  <c r="K281" i="5"/>
  <c r="X279" i="5"/>
  <c r="W274" i="5"/>
  <c r="H274" i="5"/>
  <c r="AC274" i="5"/>
  <c r="T274" i="5"/>
  <c r="K274" i="5"/>
  <c r="Q274" i="5"/>
  <c r="K272" i="5"/>
  <c r="W272" i="5"/>
  <c r="H272" i="5"/>
  <c r="AC272" i="5"/>
  <c r="T272" i="5"/>
  <c r="Q272" i="5"/>
  <c r="H267" i="5"/>
  <c r="Q267" i="5"/>
  <c r="K267" i="5"/>
  <c r="E267" i="5"/>
  <c r="AC267" i="5"/>
  <c r="W267" i="5"/>
  <c r="Z267" i="5"/>
  <c r="N267" i="5"/>
  <c r="T267" i="5"/>
  <c r="Y271" i="5"/>
  <c r="J271" i="5"/>
  <c r="S271" i="5"/>
  <c r="AB271" i="5"/>
  <c r="U269" i="5"/>
  <c r="F269" i="5"/>
  <c r="O269" i="5"/>
  <c r="X269" i="5"/>
  <c r="L269" i="5"/>
  <c r="P267" i="5"/>
  <c r="Y267" i="5"/>
  <c r="AE267" i="5"/>
  <c r="V267" i="5"/>
  <c r="G267" i="5"/>
  <c r="S267" i="5"/>
  <c r="K276" i="5"/>
  <c r="T276" i="5"/>
  <c r="AC276" i="5"/>
  <c r="G274" i="5"/>
  <c r="AE274" i="5"/>
  <c r="V271" i="5"/>
  <c r="AB267" i="5"/>
  <c r="D265" i="5"/>
  <c r="L265" i="5"/>
  <c r="U265" i="5"/>
  <c r="AA265" i="5"/>
  <c r="R265" i="5"/>
  <c r="AD265" i="5"/>
  <c r="I265" i="5"/>
  <c r="O265" i="5"/>
  <c r="N255" i="5"/>
  <c r="W255" i="5"/>
  <c r="H255" i="5"/>
  <c r="Q255" i="5"/>
  <c r="Z255" i="5"/>
  <c r="K255" i="5"/>
  <c r="E255" i="5"/>
  <c r="AC255" i="5"/>
  <c r="T255" i="5"/>
  <c r="G278" i="5"/>
  <c r="AE278" i="5"/>
  <c r="W275" i="5"/>
  <c r="V274" i="5"/>
  <c r="O274" i="5"/>
  <c r="I274" i="5"/>
  <c r="R274" i="5"/>
  <c r="AA274" i="5"/>
  <c r="AA272" i="5"/>
  <c r="F272" i="5"/>
  <c r="O272" i="5"/>
  <c r="X272" i="5"/>
  <c r="G271" i="5"/>
  <c r="I269" i="5"/>
  <c r="M267" i="5"/>
  <c r="Z266" i="5"/>
  <c r="Z257" i="5"/>
  <c r="T257" i="5"/>
  <c r="E257" i="5"/>
  <c r="AC257" i="5"/>
  <c r="N257" i="5"/>
  <c r="Q257" i="5"/>
  <c r="H257" i="5"/>
  <c r="K257" i="5"/>
  <c r="W257" i="5"/>
  <c r="O278" i="5"/>
  <c r="X278" i="5"/>
  <c r="AA276" i="5"/>
  <c r="L276" i="5"/>
  <c r="I275" i="5"/>
  <c r="F275" i="5"/>
  <c r="O275" i="5"/>
  <c r="X275" i="5"/>
  <c r="AE271" i="5"/>
  <c r="O270" i="5"/>
  <c r="L270" i="5"/>
  <c r="U270" i="5"/>
  <c r="AD270" i="5"/>
  <c r="D270" i="5"/>
  <c r="N266" i="5"/>
  <c r="W266" i="5"/>
  <c r="AC266" i="5"/>
  <c r="T266" i="5"/>
  <c r="K266" i="5"/>
  <c r="E266" i="5"/>
  <c r="Q266" i="5"/>
  <c r="P271" i="5"/>
  <c r="D269" i="5"/>
  <c r="J267" i="5"/>
  <c r="G281" i="5"/>
  <c r="AE281" i="5"/>
  <c r="AD278" i="5"/>
  <c r="J278" i="5"/>
  <c r="AD277" i="5"/>
  <c r="I277" i="5"/>
  <c r="R276" i="5"/>
  <c r="H276" i="5"/>
  <c r="AD275" i="5"/>
  <c r="T275" i="5"/>
  <c r="S274" i="5"/>
  <c r="D271" i="5"/>
  <c r="X270" i="5"/>
  <c r="AD269" i="5"/>
  <c r="R269" i="5"/>
  <c r="K268" i="5"/>
  <c r="Z268" i="5"/>
  <c r="E268" i="5"/>
  <c r="N268" i="5"/>
  <c r="H263" i="5"/>
  <c r="Q263" i="5"/>
  <c r="AC263" i="5"/>
  <c r="T263" i="5"/>
  <c r="K263" i="5"/>
  <c r="W263" i="5"/>
  <c r="N263" i="5"/>
  <c r="Z263" i="5"/>
  <c r="E263" i="5"/>
  <c r="AB265" i="5"/>
  <c r="M265" i="5"/>
  <c r="K262" i="5"/>
  <c r="P261" i="5"/>
  <c r="D261" i="5"/>
  <c r="L261" i="5"/>
  <c r="U261" i="5"/>
  <c r="F261" i="5"/>
  <c r="AD261" i="5"/>
  <c r="W259" i="5"/>
  <c r="J257" i="5"/>
  <c r="AB257" i="5"/>
  <c r="M257" i="5"/>
  <c r="V257" i="5"/>
  <c r="Y257" i="5"/>
  <c r="V266" i="5"/>
  <c r="G266" i="5"/>
  <c r="AE266" i="5"/>
  <c r="Z264" i="5"/>
  <c r="K264" i="5"/>
  <c r="P263" i="5"/>
  <c r="Y263" i="5"/>
  <c r="J263" i="5"/>
  <c r="T262" i="5"/>
  <c r="Y261" i="5"/>
  <c r="F266" i="5"/>
  <c r="AD266" i="5"/>
  <c r="O266" i="5"/>
  <c r="J261" i="5"/>
  <c r="N262" i="5"/>
  <c r="W262" i="5"/>
  <c r="H262" i="5"/>
  <c r="H259" i="5"/>
  <c r="Q259" i="5"/>
  <c r="Z259" i="5"/>
  <c r="E259" i="5"/>
  <c r="AC259" i="5"/>
  <c r="D258" i="5"/>
  <c r="L258" i="5"/>
  <c r="F258" i="5"/>
  <c r="AD258" i="5"/>
  <c r="O258" i="5"/>
  <c r="X258" i="5"/>
  <c r="AA258" i="5"/>
  <c r="D254" i="5"/>
  <c r="L254" i="5"/>
  <c r="U254" i="5"/>
  <c r="F254" i="5"/>
  <c r="AD254" i="5"/>
  <c r="O254" i="5"/>
  <c r="X254" i="5"/>
  <c r="I254" i="5"/>
  <c r="AA254" i="5"/>
  <c r="V270" i="5"/>
  <c r="Y269" i="5"/>
  <c r="P269" i="5"/>
  <c r="G269" i="5"/>
  <c r="X267" i="5"/>
  <c r="I267" i="5"/>
  <c r="J266" i="5"/>
  <c r="AE263" i="5"/>
  <c r="Q262" i="5"/>
  <c r="V262" i="5"/>
  <c r="G262" i="5"/>
  <c r="AE262" i="5"/>
  <c r="P262" i="5"/>
  <c r="S261" i="5"/>
  <c r="P259" i="5"/>
  <c r="Y259" i="5"/>
  <c r="J259" i="5"/>
  <c r="M259" i="5"/>
  <c r="R258" i="5"/>
  <c r="AE257" i="5"/>
  <c r="G270" i="5"/>
  <c r="AE270" i="5"/>
  <c r="S266" i="5"/>
  <c r="I266" i="5"/>
  <c r="G265" i="5"/>
  <c r="Q264" i="5"/>
  <c r="H264" i="5"/>
  <c r="G263" i="5"/>
  <c r="F262" i="5"/>
  <c r="AD262" i="5"/>
  <c r="O262" i="5"/>
  <c r="X262" i="5"/>
  <c r="R261" i="5"/>
  <c r="Z262" i="5"/>
  <c r="AB261" i="5"/>
  <c r="M261" i="5"/>
  <c r="V261" i="5"/>
  <c r="N259" i="5"/>
  <c r="Z253" i="5"/>
  <c r="K253" i="5"/>
  <c r="T253" i="5"/>
  <c r="E253" i="5"/>
  <c r="AC253" i="5"/>
  <c r="N253" i="5"/>
  <c r="W253" i="5"/>
  <c r="Q253" i="5"/>
  <c r="I257" i="5"/>
  <c r="M255" i="5"/>
  <c r="Y253" i="5"/>
  <c r="I253" i="5"/>
  <c r="P258" i="5"/>
  <c r="AD257" i="5"/>
  <c r="F257" i="5"/>
  <c r="J255" i="5"/>
  <c r="P254" i="5"/>
  <c r="AD253" i="5"/>
  <c r="V253" i="5"/>
  <c r="F253" i="5"/>
  <c r="I263" i="5"/>
  <c r="K260" i="5"/>
  <c r="I259" i="5"/>
  <c r="AE258" i="5"/>
  <c r="G258" i="5"/>
  <c r="U257" i="5"/>
  <c r="Y255" i="5"/>
  <c r="I255" i="5"/>
  <c r="AE254" i="5"/>
  <c r="G254" i="5"/>
  <c r="U253" i="5"/>
  <c r="M253" i="5"/>
  <c r="L257" i="5"/>
  <c r="P255" i="5"/>
  <c r="AB253" i="5"/>
  <c r="L253" i="5"/>
  <c r="AE255" i="5"/>
  <c r="G255" i="5"/>
  <c r="B233" i="9"/>
  <c r="O233" i="9" s="1"/>
  <c r="C233" i="9"/>
  <c r="AB233" i="9" s="1"/>
  <c r="AK161" i="22" s="1"/>
  <c r="B234" i="9"/>
  <c r="F234" i="9" s="1"/>
  <c r="C234" i="9"/>
  <c r="S234" i="9" s="1"/>
  <c r="AE162" i="22" s="1"/>
  <c r="B235" i="9"/>
  <c r="X235" i="9" s="1"/>
  <c r="C235" i="9"/>
  <c r="G235" i="9" s="1"/>
  <c r="B236" i="9"/>
  <c r="F236" i="9" s="1"/>
  <c r="C236" i="9"/>
  <c r="V236" i="9" s="1"/>
  <c r="AG165" i="22" s="1"/>
  <c r="B237" i="9"/>
  <c r="I237" i="9" s="1"/>
  <c r="D163" i="22" s="1"/>
  <c r="C237" i="9"/>
  <c r="AB237" i="9" s="1"/>
  <c r="B238" i="9"/>
  <c r="F238" i="9" s="1"/>
  <c r="C238" i="9"/>
  <c r="B239" i="9"/>
  <c r="X239" i="9" s="1"/>
  <c r="C239" i="9"/>
  <c r="AE239" i="9" s="1"/>
  <c r="AM160" i="22" s="1"/>
  <c r="B240" i="9"/>
  <c r="O240" i="9" s="1"/>
  <c r="H162" i="22" s="1"/>
  <c r="C240" i="9"/>
  <c r="J240" i="9" s="1"/>
  <c r="B241" i="9"/>
  <c r="O241" i="9" s="1"/>
  <c r="H165" i="22" s="1"/>
  <c r="C241" i="9"/>
  <c r="V241" i="9" s="1"/>
  <c r="B242" i="9"/>
  <c r="X242" i="9" s="1"/>
  <c r="C242" i="9"/>
  <c r="P242" i="9" s="1"/>
  <c r="B243" i="9"/>
  <c r="F243" i="9" s="1"/>
  <c r="B164" i="22" s="1"/>
  <c r="C243" i="9"/>
  <c r="B244" i="9"/>
  <c r="AA244" i="9" s="1"/>
  <c r="C244" i="9"/>
  <c r="J244" i="9" s="1"/>
  <c r="B245" i="9"/>
  <c r="X245" i="9" s="1"/>
  <c r="N161" i="22" s="1"/>
  <c r="C245" i="9"/>
  <c r="P245" i="9" s="1"/>
  <c r="B246" i="9"/>
  <c r="X246" i="9" s="1"/>
  <c r="C246" i="9"/>
  <c r="AB246" i="9" s="1"/>
  <c r="AK159" i="22" s="1"/>
  <c r="B247" i="9"/>
  <c r="F247" i="9" s="1"/>
  <c r="C247" i="9"/>
  <c r="V247" i="9" s="1"/>
  <c r="B248" i="9"/>
  <c r="L248" i="9" s="1"/>
  <c r="C248" i="9"/>
  <c r="P248" i="9" s="1"/>
  <c r="AC164" i="22" s="1"/>
  <c r="B249" i="9"/>
  <c r="C249" i="9"/>
  <c r="Y249" i="9" s="1"/>
  <c r="AI163" i="22" s="1"/>
  <c r="B250" i="9"/>
  <c r="L250" i="9" s="1"/>
  <c r="F167" i="22" s="1"/>
  <c r="C250" i="9"/>
  <c r="M250" i="9" s="1"/>
  <c r="B251" i="9"/>
  <c r="O251" i="9" s="1"/>
  <c r="C251" i="9"/>
  <c r="M251" i="9" s="1"/>
  <c r="AA167" i="22" s="1"/>
  <c r="B252" i="9"/>
  <c r="I252" i="9" s="1"/>
  <c r="C252" i="9"/>
  <c r="Y252" i="9" s="1"/>
  <c r="B233" i="10"/>
  <c r="F233" i="10" s="1"/>
  <c r="C233" i="10"/>
  <c r="G233" i="10" s="1"/>
  <c r="Q157" i="24" s="1"/>
  <c r="B234" i="10"/>
  <c r="O234" i="10" s="1"/>
  <c r="C234" i="10"/>
  <c r="M234" i="10" s="1"/>
  <c r="U158" i="24" s="1"/>
  <c r="B235" i="10"/>
  <c r="L235" i="10" s="1"/>
  <c r="F162" i="24" s="1"/>
  <c r="C235" i="10"/>
  <c r="S235" i="10" s="1"/>
  <c r="B236" i="10"/>
  <c r="F236" i="10" s="1"/>
  <c r="C236" i="10"/>
  <c r="S236" i="10" s="1"/>
  <c r="Y161" i="24" s="1"/>
  <c r="B237" i="10"/>
  <c r="U237" i="10" s="1"/>
  <c r="L159" i="24" s="1"/>
  <c r="C237" i="10"/>
  <c r="G237" i="10" s="1"/>
  <c r="B238" i="10"/>
  <c r="L238" i="10" s="1"/>
  <c r="C238" i="10"/>
  <c r="B239" i="10"/>
  <c r="F239" i="10" s="1"/>
  <c r="C239" i="10"/>
  <c r="S239" i="10" s="1"/>
  <c r="Y156" i="24" s="1"/>
  <c r="B240" i="10"/>
  <c r="F240" i="10" s="1"/>
  <c r="B158" i="24" s="1"/>
  <c r="C240" i="10"/>
  <c r="V240" i="10" s="1"/>
  <c r="B241" i="10"/>
  <c r="U241" i="10" s="1"/>
  <c r="L161" i="24" s="1"/>
  <c r="C241" i="10"/>
  <c r="J241" i="10" s="1"/>
  <c r="B242" i="10"/>
  <c r="C242" i="10"/>
  <c r="B243" i="10"/>
  <c r="U243" i="10" s="1"/>
  <c r="L160" i="24" s="1"/>
  <c r="C243" i="10"/>
  <c r="M243" i="10" s="1"/>
  <c r="B244" i="10"/>
  <c r="U244" i="10" s="1"/>
  <c r="C244" i="10"/>
  <c r="V244" i="10" s="1"/>
  <c r="B245" i="10"/>
  <c r="U245" i="10" s="1"/>
  <c r="L157" i="24" s="1"/>
  <c r="C245" i="10"/>
  <c r="M245" i="10" s="1"/>
  <c r="B246" i="10"/>
  <c r="I246" i="10" s="1"/>
  <c r="C246" i="10"/>
  <c r="G246" i="10" s="1"/>
  <c r="Q155" i="24" s="1"/>
  <c r="B247" i="10"/>
  <c r="L247" i="10" s="1"/>
  <c r="F155" i="24" s="1"/>
  <c r="C247" i="10"/>
  <c r="S247" i="10" s="1"/>
  <c r="B248" i="10"/>
  <c r="U248" i="10" s="1"/>
  <c r="C248" i="10"/>
  <c r="B249" i="10"/>
  <c r="O249" i="10" s="1"/>
  <c r="C249" i="10"/>
  <c r="B250" i="10"/>
  <c r="I250" i="10" s="1"/>
  <c r="D163" i="24" s="1"/>
  <c r="C250" i="10"/>
  <c r="B251" i="10"/>
  <c r="U251" i="10" s="1"/>
  <c r="C251" i="10"/>
  <c r="G251" i="10" s="1"/>
  <c r="Q163" i="24" s="1"/>
  <c r="B252" i="10"/>
  <c r="F252" i="10" s="1"/>
  <c r="B156" i="24" s="1"/>
  <c r="C252" i="10"/>
  <c r="M252" i="10" s="1"/>
  <c r="B233" i="11"/>
  <c r="F233" i="11" s="1"/>
  <c r="C233" i="11"/>
  <c r="V233" i="11" s="1"/>
  <c r="AA157" i="25" s="1"/>
  <c r="B234" i="11"/>
  <c r="R234" i="11" s="1"/>
  <c r="C234" i="11"/>
  <c r="B235" i="11"/>
  <c r="C235" i="11"/>
  <c r="G235" i="11" s="1"/>
  <c r="B236" i="11"/>
  <c r="L236" i="11" s="1"/>
  <c r="C236" i="11"/>
  <c r="S236" i="11" s="1"/>
  <c r="Y161" i="25" s="1"/>
  <c r="B237" i="11"/>
  <c r="L237" i="11" s="1"/>
  <c r="F159" i="25" s="1"/>
  <c r="C237" i="11"/>
  <c r="J237" i="11" s="1"/>
  <c r="B238" i="11"/>
  <c r="R238" i="11" s="1"/>
  <c r="C238" i="11"/>
  <c r="M238" i="11" s="1"/>
  <c r="U162" i="25" s="1"/>
  <c r="B239" i="11"/>
  <c r="F239" i="11" s="1"/>
  <c r="C239" i="11"/>
  <c r="M239" i="11" s="1"/>
  <c r="U156" i="25" s="1"/>
  <c r="B240" i="11"/>
  <c r="R240" i="11" s="1"/>
  <c r="J158" i="25" s="1"/>
  <c r="C240" i="11"/>
  <c r="S240" i="11" s="1"/>
  <c r="B241" i="11"/>
  <c r="F241" i="11" s="1"/>
  <c r="B161" i="25" s="1"/>
  <c r="C241" i="11"/>
  <c r="S241" i="11" s="1"/>
  <c r="B242" i="11"/>
  <c r="F242" i="11" s="1"/>
  <c r="C242" i="11"/>
  <c r="G242" i="11" s="1"/>
  <c r="B243" i="11"/>
  <c r="O243" i="11" s="1"/>
  <c r="H160" i="25" s="1"/>
  <c r="C243" i="11"/>
  <c r="V243" i="11" s="1"/>
  <c r="B244" i="11"/>
  <c r="R244" i="11" s="1"/>
  <c r="C244" i="11"/>
  <c r="M244" i="11" s="1"/>
  <c r="B245" i="11"/>
  <c r="U245" i="11" s="1"/>
  <c r="L157" i="25" s="1"/>
  <c r="C245" i="11"/>
  <c r="G245" i="11" s="1"/>
  <c r="B246" i="11"/>
  <c r="C246" i="11"/>
  <c r="P246" i="11" s="1"/>
  <c r="W155" i="25" s="1"/>
  <c r="B247" i="11"/>
  <c r="C247" i="11"/>
  <c r="M247" i="11" s="1"/>
  <c r="B248" i="11"/>
  <c r="F248" i="11" s="1"/>
  <c r="C248" i="11"/>
  <c r="P248" i="11" s="1"/>
  <c r="W160" i="25" s="1"/>
  <c r="B249" i="11"/>
  <c r="R249" i="11" s="1"/>
  <c r="C249" i="11"/>
  <c r="M249" i="11" s="1"/>
  <c r="U159" i="25" s="1"/>
  <c r="B250" i="11"/>
  <c r="R250" i="11" s="1"/>
  <c r="J163" i="25" s="1"/>
  <c r="C250" i="11"/>
  <c r="G250" i="11" s="1"/>
  <c r="B251" i="11"/>
  <c r="L251" i="11" s="1"/>
  <c r="C251" i="11"/>
  <c r="G251" i="11" s="1"/>
  <c r="Q163" i="25" s="1"/>
  <c r="B252" i="11"/>
  <c r="R252" i="11" s="1"/>
  <c r="J156" i="25" s="1"/>
  <c r="C252" i="11"/>
  <c r="B233" i="12"/>
  <c r="F233" i="12" s="1"/>
  <c r="C233" i="12"/>
  <c r="P233" i="12" s="1"/>
  <c r="W157" i="26" s="1"/>
  <c r="B234" i="12"/>
  <c r="F234" i="12" s="1"/>
  <c r="C234" i="12"/>
  <c r="M234" i="12" s="1"/>
  <c r="U158" i="26" s="1"/>
  <c r="B235" i="12"/>
  <c r="O235" i="12" s="1"/>
  <c r="H162" i="26" s="1"/>
  <c r="C235" i="12"/>
  <c r="G235" i="12" s="1"/>
  <c r="B236" i="12"/>
  <c r="R236" i="12" s="1"/>
  <c r="C236" i="12"/>
  <c r="M236" i="12" s="1"/>
  <c r="U161" i="26" s="1"/>
  <c r="B237" i="12"/>
  <c r="O237" i="12" s="1"/>
  <c r="H159" i="26" s="1"/>
  <c r="C237" i="12"/>
  <c r="B238" i="12"/>
  <c r="R238" i="12" s="1"/>
  <c r="C238" i="12"/>
  <c r="V238" i="12" s="1"/>
  <c r="AA162" i="26" s="1"/>
  <c r="B239" i="12"/>
  <c r="U239" i="12" s="1"/>
  <c r="C239" i="12"/>
  <c r="J239" i="12" s="1"/>
  <c r="S156" i="26" s="1"/>
  <c r="B240" i="12"/>
  <c r="U240" i="12" s="1"/>
  <c r="L158" i="26" s="1"/>
  <c r="C240" i="12"/>
  <c r="J240" i="12" s="1"/>
  <c r="B241" i="12"/>
  <c r="C241" i="12"/>
  <c r="J241" i="12" s="1"/>
  <c r="B242" i="12"/>
  <c r="U242" i="12" s="1"/>
  <c r="C242" i="12"/>
  <c r="G242" i="12" s="1"/>
  <c r="B243" i="12"/>
  <c r="I243" i="12" s="1"/>
  <c r="D160" i="26" s="1"/>
  <c r="C243" i="12"/>
  <c r="G243" i="12" s="1"/>
  <c r="B244" i="12"/>
  <c r="I244" i="12" s="1"/>
  <c r="C244" i="12"/>
  <c r="B245" i="12"/>
  <c r="F245" i="12" s="1"/>
  <c r="B157" i="26" s="1"/>
  <c r="C245" i="12"/>
  <c r="M245" i="12" s="1"/>
  <c r="B246" i="12"/>
  <c r="L246" i="12" s="1"/>
  <c r="C246" i="12"/>
  <c r="G246" i="12" s="1"/>
  <c r="Q155" i="26" s="1"/>
  <c r="B247" i="12"/>
  <c r="U247" i="12" s="1"/>
  <c r="L155" i="26" s="1"/>
  <c r="C247" i="12"/>
  <c r="B248" i="12"/>
  <c r="F248" i="12" s="1"/>
  <c r="C248" i="12"/>
  <c r="M248" i="12" s="1"/>
  <c r="U160" i="26" s="1"/>
  <c r="B249" i="12"/>
  <c r="U249" i="12" s="1"/>
  <c r="C249" i="12"/>
  <c r="G249" i="12" s="1"/>
  <c r="Q159" i="26" s="1"/>
  <c r="B250" i="12"/>
  <c r="L250" i="12" s="1"/>
  <c r="F163" i="26" s="1"/>
  <c r="C250" i="12"/>
  <c r="S250" i="12" s="1"/>
  <c r="B251" i="12"/>
  <c r="F251" i="12" s="1"/>
  <c r="C251" i="12"/>
  <c r="P251" i="12" s="1"/>
  <c r="W163" i="26" s="1"/>
  <c r="B252" i="12"/>
  <c r="F252" i="12" s="1"/>
  <c r="B156" i="26" s="1"/>
  <c r="C252" i="12"/>
  <c r="V252" i="12" s="1"/>
  <c r="B233" i="5"/>
  <c r="O233" i="5" s="1"/>
  <c r="C233" i="5"/>
  <c r="Y233" i="5" s="1"/>
  <c r="AI157" i="21" s="1"/>
  <c r="B234" i="5"/>
  <c r="L234" i="5" s="1"/>
  <c r="C234" i="5"/>
  <c r="Y234" i="5" s="1"/>
  <c r="AI158" i="21" s="1"/>
  <c r="B235" i="5"/>
  <c r="R235" i="5" s="1"/>
  <c r="C235" i="5"/>
  <c r="V235" i="5" s="1"/>
  <c r="B236" i="5"/>
  <c r="L236" i="5" s="1"/>
  <c r="C236" i="5"/>
  <c r="M236" i="5" s="1"/>
  <c r="AA161" i="21" s="1"/>
  <c r="B237" i="5"/>
  <c r="F237" i="5" s="1"/>
  <c r="C237" i="5"/>
  <c r="S237" i="5" s="1"/>
  <c r="B238" i="5"/>
  <c r="I238" i="5" s="1"/>
  <c r="C238" i="5"/>
  <c r="Y238" i="5" s="1"/>
  <c r="B239" i="5"/>
  <c r="F239" i="5" s="1"/>
  <c r="C239" i="5"/>
  <c r="P239" i="5" s="1"/>
  <c r="AC156" i="21" s="1"/>
  <c r="B240" i="5"/>
  <c r="I240" i="5" s="1"/>
  <c r="D158" i="21" s="1"/>
  <c r="C240" i="5"/>
  <c r="J240" i="5" s="1"/>
  <c r="B241" i="5"/>
  <c r="L241" i="5" s="1"/>
  <c r="F161" i="21" s="1"/>
  <c r="C241" i="5"/>
  <c r="G241" i="5" s="1"/>
  <c r="B242" i="5"/>
  <c r="C242" i="5"/>
  <c r="V242" i="5" s="1"/>
  <c r="B243" i="5"/>
  <c r="AA243" i="5" s="1"/>
  <c r="P160" i="21" s="1"/>
  <c r="C243" i="5"/>
  <c r="V243" i="5" s="1"/>
  <c r="B244" i="5"/>
  <c r="X244" i="5" s="1"/>
  <c r="C244" i="5"/>
  <c r="P244" i="5" s="1"/>
  <c r="B245" i="5"/>
  <c r="C245" i="5"/>
  <c r="S245" i="5" s="1"/>
  <c r="B246" i="5"/>
  <c r="I246" i="5" s="1"/>
  <c r="C246" i="5"/>
  <c r="B247" i="5"/>
  <c r="F247" i="5" s="1"/>
  <c r="B155" i="21" s="1"/>
  <c r="C247" i="5"/>
  <c r="AB247" i="5" s="1"/>
  <c r="B248" i="5"/>
  <c r="U248" i="5" s="1"/>
  <c r="C248" i="5"/>
  <c r="B249" i="5"/>
  <c r="O249" i="5" s="1"/>
  <c r="C249" i="5"/>
  <c r="Y249" i="5" s="1"/>
  <c r="AI159" i="21" s="1"/>
  <c r="B250" i="5"/>
  <c r="R250" i="5" s="1"/>
  <c r="C250" i="5"/>
  <c r="Y250" i="5" s="1"/>
  <c r="B251" i="5"/>
  <c r="AD251" i="5" s="1"/>
  <c r="C251" i="5"/>
  <c r="Y251" i="5" s="1"/>
  <c r="AI163" i="21" s="1"/>
  <c r="B252" i="5"/>
  <c r="O252" i="5" s="1"/>
  <c r="H156" i="21" s="1"/>
  <c r="C252" i="5"/>
  <c r="V252" i="5" s="1"/>
  <c r="AI162" i="21" l="1"/>
  <c r="AI170" i="21"/>
  <c r="F80" i="21"/>
  <c r="H169" i="22"/>
  <c r="B159" i="21"/>
  <c r="F96" i="27"/>
  <c r="H94" i="27"/>
  <c r="J164" i="26"/>
  <c r="B159" i="22"/>
  <c r="R169" i="26"/>
  <c r="N166" i="22"/>
  <c r="AL169" i="22"/>
  <c r="L165" i="25"/>
  <c r="L170" i="25"/>
  <c r="F169" i="26"/>
  <c r="AC92" i="22"/>
  <c r="AM164" i="21"/>
  <c r="AL91" i="21"/>
  <c r="E89" i="21"/>
  <c r="V170" i="26"/>
  <c r="W170" i="21"/>
  <c r="B169" i="22"/>
  <c r="T165" i="26"/>
  <c r="L94" i="27"/>
  <c r="J167" i="26"/>
  <c r="C169" i="21"/>
  <c r="J170" i="25"/>
  <c r="J165" i="26"/>
  <c r="L92" i="22"/>
  <c r="AB171" i="21"/>
  <c r="F88" i="21"/>
  <c r="AG91" i="21"/>
  <c r="S175" i="27"/>
  <c r="Z95" i="27"/>
  <c r="AI164" i="21"/>
  <c r="J171" i="21"/>
  <c r="AD90" i="21"/>
  <c r="H87" i="21"/>
  <c r="P88" i="21"/>
  <c r="AJ169" i="22"/>
  <c r="Z164" i="26"/>
  <c r="X165" i="26"/>
  <c r="W173" i="27"/>
  <c r="U90" i="26"/>
  <c r="J162" i="21"/>
  <c r="G89" i="21"/>
  <c r="B88" i="21"/>
  <c r="C174" i="22"/>
  <c r="J167" i="25"/>
  <c r="L166" i="26"/>
  <c r="U172" i="27"/>
  <c r="AE165" i="21"/>
  <c r="M89" i="21"/>
  <c r="AL90" i="21"/>
  <c r="A88" i="24"/>
  <c r="Y92" i="25"/>
  <c r="D175" i="27"/>
  <c r="Q92" i="26"/>
  <c r="J91" i="27"/>
  <c r="AC168" i="21"/>
  <c r="P89" i="21"/>
  <c r="J88" i="21"/>
  <c r="I90" i="24"/>
  <c r="Y164" i="21"/>
  <c r="X94" i="25"/>
  <c r="D160" i="22"/>
  <c r="R165" i="26"/>
  <c r="Z175" i="27"/>
  <c r="U169" i="26"/>
  <c r="U94" i="27"/>
  <c r="Y91" i="21"/>
  <c r="J167" i="21"/>
  <c r="F169" i="21"/>
  <c r="AC165" i="21"/>
  <c r="AE83" i="21"/>
  <c r="AC170" i="21"/>
  <c r="Q91" i="21"/>
  <c r="T175" i="27"/>
  <c r="S93" i="27"/>
  <c r="T311" i="13"/>
  <c r="AL171" i="21"/>
  <c r="H166" i="21"/>
  <c r="AF90" i="21"/>
  <c r="AE91" i="21"/>
  <c r="N169" i="22"/>
  <c r="AI91" i="22"/>
  <c r="E91" i="22"/>
  <c r="AK87" i="22"/>
  <c r="AG91" i="22"/>
  <c r="J163" i="21"/>
  <c r="D81" i="21"/>
  <c r="B85" i="22"/>
  <c r="W91" i="21"/>
  <c r="N88" i="21"/>
  <c r="C89" i="21"/>
  <c r="Y85" i="22"/>
  <c r="AE91" i="22"/>
  <c r="A91" i="22"/>
  <c r="F90" i="22"/>
  <c r="F84" i="26"/>
  <c r="J81" i="26"/>
  <c r="S82" i="26"/>
  <c r="S82" i="24"/>
  <c r="L87" i="21"/>
  <c r="J89" i="21"/>
  <c r="Q89" i="21"/>
  <c r="D88" i="21"/>
  <c r="P96" i="22"/>
  <c r="B96" i="22"/>
  <c r="F95" i="22"/>
  <c r="Y94" i="22"/>
  <c r="AI94" i="22"/>
  <c r="AM91" i="21"/>
  <c r="B83" i="21"/>
  <c r="B86" i="25"/>
  <c r="AF171" i="21"/>
  <c r="P171" i="21"/>
  <c r="B87" i="21"/>
  <c r="AJ90" i="21"/>
  <c r="O93" i="21"/>
  <c r="AE88" i="21"/>
  <c r="F87" i="21"/>
  <c r="Y88" i="21"/>
  <c r="Q84" i="25"/>
  <c r="U85" i="24"/>
  <c r="Y84" i="24"/>
  <c r="Q169" i="21"/>
  <c r="P87" i="21"/>
  <c r="A89" i="21"/>
  <c r="AK88" i="21"/>
  <c r="O89" i="21"/>
  <c r="Z90" i="21"/>
  <c r="E93" i="21"/>
  <c r="AG84" i="21"/>
  <c r="N86" i="22"/>
  <c r="R91" i="22"/>
  <c r="AM91" i="22"/>
  <c r="C97" i="22"/>
  <c r="X88" i="24"/>
  <c r="H88" i="24"/>
  <c r="J85" i="25"/>
  <c r="Z87" i="25"/>
  <c r="Q92" i="25"/>
  <c r="I90" i="26"/>
  <c r="AC94" i="22"/>
  <c r="H96" i="22"/>
  <c r="L95" i="22"/>
  <c r="R95" i="22"/>
  <c r="Z92" i="22"/>
  <c r="L86" i="24"/>
  <c r="Y86" i="24"/>
  <c r="C91" i="24"/>
  <c r="F90" i="25"/>
  <c r="C88" i="26"/>
  <c r="X92" i="22"/>
  <c r="C88" i="24"/>
  <c r="D88" i="24"/>
  <c r="G91" i="24"/>
  <c r="L87" i="25"/>
  <c r="U91" i="25"/>
  <c r="P170" i="26"/>
  <c r="O93" i="22"/>
  <c r="AJ97" i="22"/>
  <c r="D96" i="22"/>
  <c r="Y90" i="24"/>
  <c r="I88" i="24"/>
  <c r="Y82" i="25"/>
  <c r="F87" i="25"/>
  <c r="S92" i="25"/>
  <c r="Y92" i="22"/>
  <c r="T88" i="24"/>
  <c r="E91" i="24"/>
  <c r="B90" i="26"/>
  <c r="D87" i="26"/>
  <c r="L83" i="26"/>
  <c r="B86" i="26"/>
  <c r="W93" i="22"/>
  <c r="E97" i="22"/>
  <c r="AI93" i="22"/>
  <c r="Q90" i="24"/>
  <c r="B88" i="24"/>
  <c r="V87" i="25"/>
  <c r="B91" i="25"/>
  <c r="B169" i="25"/>
  <c r="R87" i="25"/>
  <c r="G88" i="26"/>
  <c r="Y91" i="22"/>
  <c r="O91" i="22"/>
  <c r="AJ92" i="22"/>
  <c r="E93" i="22"/>
  <c r="Z97" i="22"/>
  <c r="AD92" i="22"/>
  <c r="AC93" i="22"/>
  <c r="AA81" i="24"/>
  <c r="Q83" i="24"/>
  <c r="W90" i="24"/>
  <c r="G88" i="24"/>
  <c r="P87" i="25"/>
  <c r="T87" i="25"/>
  <c r="AA92" i="25"/>
  <c r="Z169" i="22"/>
  <c r="R96" i="22"/>
  <c r="AI92" i="22"/>
  <c r="B82" i="25"/>
  <c r="L85" i="26"/>
  <c r="L82" i="26"/>
  <c r="E90" i="26"/>
  <c r="S92" i="26"/>
  <c r="D166" i="27"/>
  <c r="K93" i="27"/>
  <c r="Z97" i="27"/>
  <c r="B92" i="27"/>
  <c r="H96" i="27"/>
  <c r="U93" i="27"/>
  <c r="U175" i="27"/>
  <c r="Q166" i="27"/>
  <c r="R166" i="27"/>
  <c r="J84" i="27"/>
  <c r="J161" i="27"/>
  <c r="J175" i="27"/>
  <c r="A163" i="27"/>
  <c r="Y167" i="27"/>
  <c r="U96" i="27"/>
  <c r="W93" i="27"/>
  <c r="U165" i="26"/>
  <c r="W88" i="26"/>
  <c r="U90" i="25"/>
  <c r="Y89" i="25"/>
  <c r="Y171" i="25"/>
  <c r="H89" i="25"/>
  <c r="D84" i="24"/>
  <c r="C90" i="24"/>
  <c r="M93" i="22"/>
  <c r="AH97" i="22"/>
  <c r="V92" i="22"/>
  <c r="U91" i="24"/>
  <c r="AL92" i="22"/>
  <c r="B165" i="27"/>
  <c r="J166" i="27"/>
  <c r="AA166" i="27"/>
  <c r="V166" i="27"/>
  <c r="T161" i="27"/>
  <c r="K163" i="27"/>
  <c r="B92" i="26"/>
  <c r="Y88" i="26"/>
  <c r="D90" i="26"/>
  <c r="D165" i="26"/>
  <c r="D91" i="26"/>
  <c r="D169" i="26"/>
  <c r="U81" i="25"/>
  <c r="B166" i="25"/>
  <c r="AA85" i="25"/>
  <c r="Y170" i="25"/>
  <c r="W87" i="25"/>
  <c r="J167" i="24"/>
  <c r="B90" i="24"/>
  <c r="W91" i="25"/>
  <c r="L91" i="25"/>
  <c r="B83" i="24"/>
  <c r="A93" i="22"/>
  <c r="V97" i="22"/>
  <c r="AM173" i="22"/>
  <c r="AK96" i="22"/>
  <c r="T90" i="26"/>
  <c r="A89" i="26"/>
  <c r="L91" i="27"/>
  <c r="X166" i="27"/>
  <c r="Y91" i="27"/>
  <c r="Y165" i="27"/>
  <c r="U166" i="27"/>
  <c r="Z91" i="27"/>
  <c r="Z165" i="27"/>
  <c r="P166" i="27"/>
  <c r="E163" i="27"/>
  <c r="R88" i="27"/>
  <c r="R163" i="27"/>
  <c r="U167" i="27"/>
  <c r="U92" i="27"/>
  <c r="B87" i="26"/>
  <c r="B165" i="26"/>
  <c r="H91" i="26"/>
  <c r="H169" i="25"/>
  <c r="U86" i="25"/>
  <c r="W89" i="25"/>
  <c r="S169" i="24"/>
  <c r="B80" i="24"/>
  <c r="J91" i="25"/>
  <c r="V88" i="24"/>
  <c r="J96" i="22"/>
  <c r="Y89" i="24"/>
  <c r="W88" i="24"/>
  <c r="C93" i="22"/>
  <c r="X97" i="22"/>
  <c r="AE93" i="22"/>
  <c r="AK173" i="22"/>
  <c r="W96" i="22"/>
  <c r="S172" i="27"/>
  <c r="L96" i="27"/>
  <c r="S91" i="27"/>
  <c r="S165" i="27"/>
  <c r="Z166" i="27"/>
  <c r="T91" i="27"/>
  <c r="T165" i="27"/>
  <c r="D91" i="27"/>
  <c r="J174" i="27"/>
  <c r="H84" i="27"/>
  <c r="H161" i="27"/>
  <c r="Y172" i="27"/>
  <c r="C93" i="27"/>
  <c r="R97" i="27"/>
  <c r="AA88" i="27"/>
  <c r="AA163" i="27"/>
  <c r="AA167" i="27"/>
  <c r="Q170" i="26"/>
  <c r="S96" i="27"/>
  <c r="L92" i="26"/>
  <c r="J166" i="25"/>
  <c r="W90" i="25"/>
  <c r="W88" i="25"/>
  <c r="L171" i="24"/>
  <c r="AA89" i="25"/>
  <c r="F91" i="25"/>
  <c r="R88" i="24"/>
  <c r="AA94" i="22"/>
  <c r="R93" i="22"/>
  <c r="K88" i="24"/>
  <c r="W91" i="27"/>
  <c r="W165" i="27"/>
  <c r="X91" i="27"/>
  <c r="X165" i="27"/>
  <c r="B84" i="27"/>
  <c r="B161" i="27"/>
  <c r="D174" i="27"/>
  <c r="F84" i="27"/>
  <c r="F161" i="27"/>
  <c r="S88" i="27"/>
  <c r="S163" i="27"/>
  <c r="X170" i="26"/>
  <c r="H92" i="26"/>
  <c r="Y89" i="26"/>
  <c r="Y165" i="26"/>
  <c r="AA165" i="26"/>
  <c r="B87" i="25"/>
  <c r="B170" i="25"/>
  <c r="Y88" i="25"/>
  <c r="S89" i="25"/>
  <c r="F81" i="24"/>
  <c r="H92" i="24"/>
  <c r="D90" i="24"/>
  <c r="W94" i="22"/>
  <c r="W92" i="24"/>
  <c r="AA89" i="24"/>
  <c r="H93" i="22"/>
  <c r="Q91" i="24"/>
  <c r="S88" i="26"/>
  <c r="E89" i="26"/>
  <c r="R169" i="27"/>
  <c r="C162" i="27"/>
  <c r="H166" i="27"/>
  <c r="AA91" i="27"/>
  <c r="AA165" i="27"/>
  <c r="Q91" i="27"/>
  <c r="Q165" i="27"/>
  <c r="R91" i="27"/>
  <c r="R165" i="27"/>
  <c r="B91" i="27"/>
  <c r="B171" i="27"/>
  <c r="D84" i="27"/>
  <c r="D161" i="27"/>
  <c r="Q167" i="27"/>
  <c r="S167" i="27"/>
  <c r="B96" i="27"/>
  <c r="F92" i="26"/>
  <c r="F80" i="25"/>
  <c r="S83" i="25"/>
  <c r="U88" i="25"/>
  <c r="J95" i="22"/>
  <c r="S164" i="24"/>
  <c r="J169" i="24"/>
  <c r="J89" i="25"/>
  <c r="D91" i="25"/>
  <c r="AA92" i="24"/>
  <c r="J88" i="24"/>
  <c r="W92" i="22"/>
  <c r="AA91" i="24"/>
  <c r="Y174" i="22"/>
  <c r="A168" i="22"/>
  <c r="Q85" i="26"/>
  <c r="W92" i="26"/>
  <c r="Q84" i="26"/>
  <c r="Q173" i="27"/>
  <c r="J92" i="27"/>
  <c r="D92" i="27"/>
  <c r="B94" i="27"/>
  <c r="Y166" i="27"/>
  <c r="S166" i="27"/>
  <c r="Q92" i="27"/>
  <c r="V91" i="27"/>
  <c r="V165" i="27"/>
  <c r="J171" i="27"/>
  <c r="C163" i="27"/>
  <c r="W167" i="27"/>
  <c r="Q91" i="26"/>
  <c r="H167" i="26"/>
  <c r="Q165" i="26"/>
  <c r="S165" i="25"/>
  <c r="B90" i="25"/>
  <c r="U168" i="25"/>
  <c r="F167" i="25"/>
  <c r="B167" i="24"/>
  <c r="F92" i="25"/>
  <c r="Y92" i="24"/>
  <c r="U92" i="24"/>
  <c r="F168" i="22"/>
  <c r="G93" i="22"/>
  <c r="AB97" i="22"/>
  <c r="AK92" i="22"/>
  <c r="I88" i="26"/>
  <c r="F94" i="27"/>
  <c r="T166" i="27"/>
  <c r="W166" i="27"/>
  <c r="P91" i="27"/>
  <c r="P165" i="27"/>
  <c r="F175" i="27"/>
  <c r="I163" i="27"/>
  <c r="S169" i="26"/>
  <c r="B169" i="26"/>
  <c r="F167" i="26"/>
  <c r="AA90" i="26"/>
  <c r="V165" i="26"/>
  <c r="AA165" i="25"/>
  <c r="AA90" i="25"/>
  <c r="D88" i="25"/>
  <c r="J165" i="24"/>
  <c r="D165" i="24"/>
  <c r="D92" i="25"/>
  <c r="B89" i="25"/>
  <c r="Z88" i="24"/>
  <c r="G90" i="24"/>
  <c r="K93" i="22"/>
  <c r="AF97" i="22"/>
  <c r="W91" i="24"/>
  <c r="AI174" i="22"/>
  <c r="E91" i="21"/>
  <c r="F91" i="22"/>
  <c r="N89" i="21"/>
  <c r="W165" i="21"/>
  <c r="B171" i="21"/>
  <c r="O91" i="21"/>
  <c r="D84" i="21"/>
  <c r="AB91" i="21"/>
  <c r="J81" i="25"/>
  <c r="L167" i="24"/>
  <c r="Q93" i="22"/>
  <c r="AL97" i="22"/>
  <c r="W82" i="21"/>
  <c r="AM170" i="21"/>
  <c r="R167" i="21"/>
  <c r="B93" i="27"/>
  <c r="B165" i="25"/>
  <c r="U87" i="26"/>
  <c r="J92" i="25"/>
  <c r="L86" i="21"/>
  <c r="AE170" i="21"/>
  <c r="AC81" i="21"/>
  <c r="H89" i="21"/>
  <c r="S171" i="25"/>
  <c r="P169" i="22"/>
  <c r="N88" i="22"/>
  <c r="B167" i="21"/>
  <c r="AG85" i="21"/>
  <c r="F167" i="21"/>
  <c r="J93" i="27"/>
  <c r="J96" i="27"/>
  <c r="F90" i="26"/>
  <c r="B170" i="24"/>
  <c r="AA164" i="24"/>
  <c r="Y170" i="21"/>
  <c r="W91" i="22"/>
  <c r="D89" i="21"/>
  <c r="H85" i="21"/>
  <c r="J92" i="26"/>
  <c r="N168" i="22"/>
  <c r="L169" i="22"/>
  <c r="L89" i="21"/>
  <c r="J91" i="21"/>
  <c r="J169" i="21"/>
  <c r="N87" i="21"/>
  <c r="L91" i="21"/>
  <c r="P167" i="21"/>
  <c r="H95" i="27"/>
  <c r="B174" i="27"/>
  <c r="AA171" i="26"/>
  <c r="B87" i="24"/>
  <c r="AA173" i="22"/>
  <c r="AM96" i="22"/>
  <c r="F166" i="21"/>
  <c r="AG90" i="22"/>
  <c r="AA89" i="21"/>
  <c r="N87" i="22"/>
  <c r="O169" i="21"/>
  <c r="F90" i="21"/>
  <c r="AK164" i="21"/>
  <c r="N171" i="21"/>
  <c r="W87" i="26"/>
  <c r="U89" i="26"/>
  <c r="B93" i="22"/>
  <c r="AA171" i="21"/>
  <c r="R88" i="21"/>
  <c r="P175" i="27"/>
  <c r="B84" i="22"/>
  <c r="E88" i="24"/>
  <c r="AA174" i="22"/>
  <c r="AA175" i="22"/>
  <c r="G169" i="21"/>
  <c r="N90" i="21"/>
  <c r="N170" i="21"/>
  <c r="D171" i="21"/>
  <c r="U91" i="26"/>
  <c r="L93" i="22"/>
  <c r="F91" i="21"/>
  <c r="AK169" i="21"/>
  <c r="J165" i="27"/>
  <c r="X87" i="25"/>
  <c r="W90" i="26"/>
  <c r="D170" i="24"/>
  <c r="AK94" i="22"/>
  <c r="U89" i="24"/>
  <c r="U171" i="24"/>
  <c r="AI175" i="22"/>
  <c r="M91" i="21"/>
  <c r="AA90" i="21"/>
  <c r="M169" i="21"/>
  <c r="J87" i="21"/>
  <c r="AE90" i="21"/>
  <c r="Y89" i="21"/>
  <c r="L164" i="26"/>
  <c r="S90" i="25"/>
  <c r="H167" i="24"/>
  <c r="D174" i="22"/>
  <c r="B169" i="21"/>
  <c r="P91" i="21"/>
  <c r="J90" i="21"/>
  <c r="Y87" i="26"/>
  <c r="AA175" i="27"/>
  <c r="J93" i="22"/>
  <c r="F170" i="24"/>
  <c r="AF92" i="22"/>
  <c r="AM92" i="22"/>
  <c r="AG174" i="22"/>
  <c r="W175" i="22"/>
  <c r="R87" i="21"/>
  <c r="G91" i="21"/>
  <c r="R89" i="21"/>
  <c r="K169" i="21"/>
  <c r="D90" i="21"/>
  <c r="W89" i="21"/>
  <c r="S89" i="26"/>
  <c r="S171" i="26"/>
  <c r="AA164" i="25"/>
  <c r="H95" i="22"/>
  <c r="H173" i="22"/>
  <c r="N95" i="22"/>
  <c r="H165" i="24"/>
  <c r="J88" i="25"/>
  <c r="H167" i="21"/>
  <c r="D167" i="21"/>
  <c r="B90" i="21"/>
  <c r="Y164" i="26"/>
  <c r="W88" i="27"/>
  <c r="W163" i="27"/>
  <c r="Y175" i="27"/>
  <c r="F166" i="27"/>
  <c r="B170" i="26"/>
  <c r="H90" i="26"/>
  <c r="J92" i="21"/>
  <c r="AE92" i="22"/>
  <c r="AK174" i="22"/>
  <c r="AM175" i="22"/>
  <c r="F92" i="21"/>
  <c r="A91" i="21"/>
  <c r="I89" i="21"/>
  <c r="AD93" i="21"/>
  <c r="AM89" i="21"/>
  <c r="C91" i="21"/>
  <c r="R90" i="21"/>
  <c r="W88" i="22"/>
  <c r="AH91" i="21"/>
  <c r="S91" i="26"/>
  <c r="W171" i="25"/>
  <c r="U88" i="26"/>
  <c r="N93" i="22"/>
  <c r="N167" i="21"/>
  <c r="L171" i="21"/>
  <c r="AG170" i="21"/>
  <c r="I91" i="21"/>
  <c r="L168" i="27"/>
  <c r="Q87" i="26"/>
  <c r="U88" i="27"/>
  <c r="U163" i="27"/>
  <c r="Q164" i="25"/>
  <c r="Y168" i="26"/>
  <c r="L87" i="26"/>
  <c r="Q175" i="27"/>
  <c r="B166" i="27"/>
  <c r="AA87" i="26"/>
  <c r="Y90" i="25"/>
  <c r="I93" i="22"/>
  <c r="L168" i="22"/>
  <c r="L91" i="22"/>
  <c r="U171" i="26"/>
  <c r="L165" i="27"/>
  <c r="L95" i="27"/>
  <c r="R166" i="21"/>
  <c r="D169" i="27"/>
  <c r="B171" i="26"/>
  <c r="X94" i="26"/>
  <c r="A93" i="24"/>
  <c r="O97" i="22"/>
  <c r="K93" i="21"/>
  <c r="Q93" i="21"/>
  <c r="B94" i="22"/>
  <c r="H173" i="27"/>
  <c r="L169" i="24"/>
  <c r="F171" i="21"/>
  <c r="AG173" i="22"/>
  <c r="D91" i="22"/>
  <c r="J171" i="26"/>
  <c r="U88" i="24"/>
  <c r="B83" i="25"/>
  <c r="Y173" i="22"/>
  <c r="H171" i="27"/>
  <c r="H87" i="25"/>
  <c r="K93" i="24"/>
  <c r="I97" i="22"/>
  <c r="K172" i="21"/>
  <c r="R94" i="22"/>
  <c r="J80" i="26"/>
  <c r="J90" i="26"/>
  <c r="L90" i="24"/>
  <c r="D165" i="27"/>
  <c r="F171" i="26"/>
  <c r="L93" i="27"/>
  <c r="D169" i="25"/>
  <c r="Z94" i="25"/>
  <c r="H91" i="24"/>
  <c r="H169" i="24"/>
  <c r="AI171" i="21"/>
  <c r="N94" i="22"/>
  <c r="B175" i="27"/>
  <c r="W169" i="26"/>
  <c r="Q171" i="25"/>
  <c r="W168" i="26"/>
  <c r="D93" i="22"/>
  <c r="P88" i="24"/>
  <c r="W172" i="22"/>
  <c r="Q88" i="27"/>
  <c r="Q163" i="27"/>
  <c r="Y95" i="27"/>
  <c r="J95" i="27"/>
  <c r="Y171" i="21"/>
  <c r="AA91" i="26"/>
  <c r="T94" i="26"/>
  <c r="R94" i="25"/>
  <c r="I93" i="21"/>
  <c r="E94" i="26"/>
  <c r="H94" i="22"/>
  <c r="S169" i="27"/>
  <c r="W170" i="24"/>
  <c r="AI168" i="22"/>
  <c r="H85" i="24"/>
  <c r="P93" i="22"/>
  <c r="AA168" i="27"/>
  <c r="F95" i="27"/>
  <c r="J169" i="25"/>
  <c r="W173" i="22"/>
  <c r="N169" i="21"/>
  <c r="G163" i="27"/>
  <c r="Z94" i="26"/>
  <c r="E93" i="24"/>
  <c r="T172" i="25"/>
  <c r="A172" i="21"/>
  <c r="B91" i="24"/>
  <c r="Q88" i="26"/>
  <c r="L87" i="24"/>
  <c r="U174" i="27"/>
  <c r="AA169" i="26"/>
  <c r="J91" i="22"/>
  <c r="Y94" i="27"/>
  <c r="Y87" i="24"/>
  <c r="U87" i="24"/>
  <c r="E93" i="26"/>
  <c r="R94" i="26"/>
  <c r="P94" i="25"/>
  <c r="C93" i="24"/>
  <c r="G94" i="26"/>
  <c r="AD176" i="22"/>
  <c r="Z172" i="25"/>
  <c r="H93" i="27"/>
  <c r="B88" i="25"/>
  <c r="U169" i="27"/>
  <c r="D87" i="24"/>
  <c r="B95" i="27"/>
  <c r="AE94" i="22"/>
  <c r="D166" i="21"/>
  <c r="AG168" i="22"/>
  <c r="W87" i="24"/>
  <c r="Y88" i="24"/>
  <c r="AI173" i="22"/>
  <c r="D170" i="26"/>
  <c r="F170" i="26"/>
  <c r="J171" i="24"/>
  <c r="V94" i="26"/>
  <c r="V94" i="25"/>
  <c r="I93" i="24"/>
  <c r="C93" i="21"/>
  <c r="Q172" i="21"/>
  <c r="AG86" i="22"/>
  <c r="AK86" i="21"/>
  <c r="H171" i="24"/>
  <c r="AA96" i="27"/>
  <c r="F93" i="27"/>
  <c r="F87" i="24"/>
  <c r="D168" i="22"/>
  <c r="AC89" i="21"/>
  <c r="F164" i="24"/>
  <c r="P166" i="21"/>
  <c r="F165" i="27"/>
  <c r="F164" i="26"/>
  <c r="W171" i="26"/>
  <c r="L171" i="26"/>
  <c r="Q88" i="24"/>
  <c r="AE174" i="22"/>
  <c r="I167" i="26"/>
  <c r="AA94" i="27"/>
  <c r="AA88" i="24"/>
  <c r="I93" i="26"/>
  <c r="P94" i="26"/>
  <c r="T94" i="25"/>
  <c r="G93" i="24"/>
  <c r="AD97" i="22"/>
  <c r="C94" i="26"/>
  <c r="Z176" i="22"/>
  <c r="G168" i="21"/>
  <c r="A168" i="21"/>
  <c r="E168" i="21"/>
  <c r="N168" i="21"/>
  <c r="P168" i="21"/>
  <c r="Y167" i="21"/>
  <c r="AE167" i="21"/>
  <c r="AK167" i="21"/>
  <c r="X166" i="21"/>
  <c r="AL166" i="21"/>
  <c r="AF166" i="21"/>
  <c r="AB166" i="21"/>
  <c r="V166" i="21"/>
  <c r="Z166" i="21"/>
  <c r="B172" i="22"/>
  <c r="AC171" i="22"/>
  <c r="AK171" i="22"/>
  <c r="AC170" i="22"/>
  <c r="AI170" i="22"/>
  <c r="AK170" i="22"/>
  <c r="AE170" i="22"/>
  <c r="AG170" i="22"/>
  <c r="Y170" i="22"/>
  <c r="Y84" i="22"/>
  <c r="AA170" i="22"/>
  <c r="AH170" i="22"/>
  <c r="AF170" i="22"/>
  <c r="Z170" i="22"/>
  <c r="AL170" i="22"/>
  <c r="X170" i="22"/>
  <c r="V170" i="22"/>
  <c r="AB170" i="22"/>
  <c r="AJ170" i="22"/>
  <c r="B168" i="24"/>
  <c r="L168" i="24"/>
  <c r="S167" i="24"/>
  <c r="K168" i="24"/>
  <c r="C168" i="24"/>
  <c r="I168" i="24"/>
  <c r="S166" i="24"/>
  <c r="V167" i="24"/>
  <c r="X168" i="24"/>
  <c r="R168" i="24"/>
  <c r="T167" i="24"/>
  <c r="R167" i="24"/>
  <c r="W166" i="24"/>
  <c r="Q166" i="24"/>
  <c r="AA166" i="24"/>
  <c r="AA80" i="24"/>
  <c r="U166" i="24"/>
  <c r="H168" i="25"/>
  <c r="J168" i="25"/>
  <c r="D168" i="25"/>
  <c r="F168" i="25"/>
  <c r="L168" i="25"/>
  <c r="W167" i="25"/>
  <c r="Q167" i="25"/>
  <c r="Y167" i="25"/>
  <c r="S167" i="25"/>
  <c r="U167" i="25"/>
  <c r="Z166" i="25"/>
  <c r="T166" i="25"/>
  <c r="X166" i="25"/>
  <c r="R166" i="25"/>
  <c r="V166" i="25"/>
  <c r="P166" i="25"/>
  <c r="D168" i="26"/>
  <c r="H168" i="26"/>
  <c r="B168" i="26"/>
  <c r="F168" i="26"/>
  <c r="U167" i="26"/>
  <c r="AA167" i="26"/>
  <c r="S166" i="26"/>
  <c r="S80" i="26"/>
  <c r="T168" i="26"/>
  <c r="X168" i="26"/>
  <c r="Y166" i="26"/>
  <c r="W166" i="26"/>
  <c r="Q166" i="26"/>
  <c r="U166" i="26"/>
  <c r="B172" i="27"/>
  <c r="F172" i="27"/>
  <c r="Q171" i="27"/>
  <c r="U171" i="27"/>
  <c r="P149" i="27"/>
  <c r="T149" i="27"/>
  <c r="H149" i="27"/>
  <c r="B149" i="27"/>
  <c r="Q84" i="27"/>
  <c r="Q170" i="27"/>
  <c r="W84" i="27"/>
  <c r="W170" i="27"/>
  <c r="AA170" i="27"/>
  <c r="AA84" i="27"/>
  <c r="U170" i="27"/>
  <c r="U84" i="27"/>
  <c r="Y84" i="27"/>
  <c r="Y170" i="27"/>
  <c r="S170" i="27"/>
  <c r="S84" i="27"/>
  <c r="V149" i="27"/>
  <c r="R149" i="27"/>
  <c r="X149" i="27"/>
  <c r="J149" i="27"/>
  <c r="W171" i="27"/>
  <c r="Y171" i="27"/>
  <c r="F149" i="27"/>
  <c r="D149" i="27"/>
  <c r="H172" i="27"/>
  <c r="AA171" i="27"/>
  <c r="Q167" i="26"/>
  <c r="W167" i="26"/>
  <c r="H168" i="24"/>
  <c r="U167" i="24"/>
  <c r="W167" i="24"/>
  <c r="D168" i="24"/>
  <c r="V168" i="24"/>
  <c r="T168" i="24"/>
  <c r="J172" i="22"/>
  <c r="N172" i="22"/>
  <c r="F172" i="22"/>
  <c r="H172" i="22"/>
  <c r="AD170" i="22"/>
  <c r="R172" i="22"/>
  <c r="AC166" i="21"/>
  <c r="AE166" i="21"/>
  <c r="Q168" i="21"/>
  <c r="C168" i="21"/>
  <c r="K168" i="21"/>
  <c r="W166" i="21"/>
  <c r="AI166" i="21"/>
  <c r="O168" i="21"/>
  <c r="I168" i="21"/>
  <c r="AG166" i="21"/>
  <c r="Y166" i="21"/>
  <c r="Y80" i="21"/>
  <c r="AK166" i="21"/>
  <c r="AM166" i="21"/>
  <c r="AJ166" i="21"/>
  <c r="AH166" i="21"/>
  <c r="AA166" i="25"/>
  <c r="J168" i="26"/>
  <c r="U166" i="25"/>
  <c r="W171" i="22"/>
  <c r="AD166" i="21"/>
  <c r="AG171" i="22"/>
  <c r="AI171" i="22"/>
  <c r="AM170" i="22"/>
  <c r="AM171" i="22"/>
  <c r="J168" i="21"/>
  <c r="W167" i="21"/>
  <c r="D168" i="21"/>
  <c r="L168" i="21"/>
  <c r="AG167" i="21"/>
  <c r="AC167" i="21"/>
  <c r="AM167" i="21"/>
  <c r="AA167" i="21"/>
  <c r="S167" i="26"/>
  <c r="L172" i="27"/>
  <c r="J172" i="27"/>
  <c r="D172" i="27"/>
  <c r="W166" i="25"/>
  <c r="AA171" i="22"/>
  <c r="J168" i="24"/>
  <c r="Y166" i="25"/>
  <c r="Y80" i="25"/>
  <c r="Q166" i="25"/>
  <c r="S166" i="25"/>
  <c r="P172" i="22"/>
  <c r="D172" i="22"/>
  <c r="L172" i="22"/>
  <c r="F168" i="21"/>
  <c r="AA167" i="24"/>
  <c r="Y167" i="24"/>
  <c r="Z149" i="27"/>
  <c r="AE171" i="22"/>
  <c r="M168" i="21"/>
  <c r="H168" i="21"/>
  <c r="R168" i="21"/>
  <c r="AF93" i="21"/>
  <c r="AB93" i="21"/>
  <c r="K172" i="26"/>
  <c r="I172" i="26"/>
  <c r="E172" i="26"/>
  <c r="C172" i="26"/>
  <c r="G172" i="26"/>
  <c r="A172" i="26"/>
  <c r="E98" i="22"/>
  <c r="M98" i="22"/>
  <c r="K98" i="22"/>
  <c r="A98" i="22"/>
  <c r="G98" i="22"/>
  <c r="I98" i="22"/>
  <c r="C98" i="22"/>
  <c r="K172" i="25"/>
  <c r="E172" i="25"/>
  <c r="C172" i="25"/>
  <c r="I172" i="25"/>
  <c r="A172" i="25"/>
  <c r="G172" i="25"/>
  <c r="Z93" i="26"/>
  <c r="T93" i="26"/>
  <c r="X93" i="26"/>
  <c r="V93" i="26"/>
  <c r="P93" i="26"/>
  <c r="R93" i="26"/>
  <c r="X172" i="26"/>
  <c r="R172" i="26"/>
  <c r="V172" i="26"/>
  <c r="P172" i="26"/>
  <c r="Z172" i="26"/>
  <c r="T172" i="26"/>
  <c r="E172" i="24"/>
  <c r="A172" i="24"/>
  <c r="G172" i="24"/>
  <c r="K172" i="24"/>
  <c r="I172" i="24"/>
  <c r="C172" i="24"/>
  <c r="A94" i="24"/>
  <c r="K94" i="24"/>
  <c r="E94" i="24"/>
  <c r="I94" i="24"/>
  <c r="C94" i="24"/>
  <c r="G94" i="24"/>
  <c r="AH93" i="21"/>
  <c r="AL93" i="21"/>
  <c r="AH176" i="22"/>
  <c r="AL176" i="22"/>
  <c r="AJ176" i="22"/>
  <c r="V176" i="22"/>
  <c r="G94" i="25"/>
  <c r="A94" i="25"/>
  <c r="A176" i="22"/>
  <c r="O176" i="22"/>
  <c r="K176" i="22"/>
  <c r="C176" i="22"/>
  <c r="I176" i="22"/>
  <c r="Q176" i="22"/>
  <c r="O94" i="21"/>
  <c r="I94" i="21"/>
  <c r="P172" i="25"/>
  <c r="X172" i="25"/>
  <c r="V172" i="25"/>
  <c r="R172" i="25"/>
  <c r="Q98" i="22"/>
  <c r="O98" i="22"/>
  <c r="E94" i="21"/>
  <c r="Z93" i="21"/>
  <c r="C94" i="21"/>
  <c r="K94" i="21"/>
  <c r="V93" i="21"/>
  <c r="X93" i="21"/>
  <c r="AJ93" i="21"/>
  <c r="G94" i="21"/>
  <c r="M94" i="21"/>
  <c r="E211" i="13"/>
  <c r="K298" i="13"/>
  <c r="N214" i="13"/>
  <c r="H228" i="13"/>
  <c r="E228" i="13"/>
  <c r="N298" i="13"/>
  <c r="K295" i="12"/>
  <c r="T169" i="26" s="1"/>
  <c r="K253" i="12"/>
  <c r="Q295" i="12"/>
  <c r="X169" i="26" s="1"/>
  <c r="T327" i="12"/>
  <c r="E311" i="13"/>
  <c r="H310" i="12"/>
  <c r="T307" i="13"/>
  <c r="Q231" i="13"/>
  <c r="K308" i="13"/>
  <c r="N231" i="13"/>
  <c r="Q308" i="13"/>
  <c r="K221" i="13"/>
  <c r="Q224" i="13"/>
  <c r="E214" i="13"/>
  <c r="E306" i="13"/>
  <c r="Q214" i="13"/>
  <c r="H272" i="13"/>
  <c r="T272" i="13"/>
  <c r="Q221" i="13"/>
  <c r="Q300" i="13"/>
  <c r="I89" i="27" s="1"/>
  <c r="K224" i="13"/>
  <c r="N228" i="13"/>
  <c r="K272" i="13"/>
  <c r="Q281" i="13"/>
  <c r="E281" i="13"/>
  <c r="H221" i="13"/>
  <c r="T214" i="13"/>
  <c r="T211" i="13"/>
  <c r="Q228" i="13"/>
  <c r="N251" i="13"/>
  <c r="H262" i="13"/>
  <c r="N281" i="13"/>
  <c r="N221" i="13"/>
  <c r="K214" i="13"/>
  <c r="H211" i="13"/>
  <c r="T228" i="13"/>
  <c r="T284" i="13"/>
  <c r="E221" i="13"/>
  <c r="Q298" i="13"/>
  <c r="T281" i="13"/>
  <c r="AC280" i="9"/>
  <c r="Q91" i="22" s="1"/>
  <c r="E231" i="13"/>
  <c r="E255" i="13"/>
  <c r="Q307" i="13"/>
  <c r="N211" i="13"/>
  <c r="K231" i="13"/>
  <c r="E300" i="13"/>
  <c r="A89" i="27" s="1"/>
  <c r="K281" i="13"/>
  <c r="H307" i="13"/>
  <c r="K211" i="13"/>
  <c r="E298" i="13"/>
  <c r="Q284" i="13"/>
  <c r="T298" i="13"/>
  <c r="H284" i="13"/>
  <c r="H334" i="5"/>
  <c r="Z339" i="5"/>
  <c r="N339" i="5"/>
  <c r="Q326" i="5"/>
  <c r="Q329" i="5"/>
  <c r="W339" i="5"/>
  <c r="H329" i="5"/>
  <c r="K339" i="5"/>
  <c r="T339" i="5"/>
  <c r="AC339" i="5"/>
  <c r="H339" i="5"/>
  <c r="E252" i="13"/>
  <c r="A85" i="27" s="1"/>
  <c r="K310" i="13"/>
  <c r="K300" i="13"/>
  <c r="E89" i="27" s="1"/>
  <c r="K306" i="13"/>
  <c r="K307" i="13"/>
  <c r="E258" i="13"/>
  <c r="P162" i="27" s="1"/>
  <c r="H306" i="13"/>
  <c r="S233" i="9"/>
  <c r="AE161" i="22" s="1"/>
  <c r="Q252" i="13"/>
  <c r="I85" i="27" s="1"/>
  <c r="N255" i="13"/>
  <c r="K284" i="13"/>
  <c r="K255" i="13"/>
  <c r="E284" i="13"/>
  <c r="H231" i="13"/>
  <c r="Q255" i="13"/>
  <c r="T252" i="13"/>
  <c r="K85" i="27" s="1"/>
  <c r="S241" i="9"/>
  <c r="K319" i="13"/>
  <c r="N319" i="13"/>
  <c r="Q319" i="13"/>
  <c r="E319" i="13"/>
  <c r="K271" i="11"/>
  <c r="E271" i="11"/>
  <c r="N242" i="13"/>
  <c r="T242" i="13"/>
  <c r="AA233" i="9"/>
  <c r="K255" i="11"/>
  <c r="H255" i="11"/>
  <c r="Q255" i="11"/>
  <c r="N255" i="11"/>
  <c r="E367" i="9"/>
  <c r="T367" i="9"/>
  <c r="W367" i="9"/>
  <c r="AC367" i="9"/>
  <c r="Q367" i="9"/>
  <c r="G247" i="9"/>
  <c r="Y233" i="9"/>
  <c r="AI161" i="22" s="1"/>
  <c r="E336" i="11"/>
  <c r="Q336" i="11"/>
  <c r="E367" i="10"/>
  <c r="A90" i="24" s="1"/>
  <c r="T367" i="10"/>
  <c r="K90" i="24" s="1"/>
  <c r="E299" i="5"/>
  <c r="K299" i="5"/>
  <c r="W260" i="9"/>
  <c r="N260" i="9"/>
  <c r="R233" i="9"/>
  <c r="H255" i="13"/>
  <c r="T365" i="12"/>
  <c r="E365" i="12"/>
  <c r="N259" i="13"/>
  <c r="N287" i="11"/>
  <c r="E287" i="11"/>
  <c r="N302" i="10"/>
  <c r="H302" i="10"/>
  <c r="Q302" i="10"/>
  <c r="E358" i="11"/>
  <c r="N358" i="11"/>
  <c r="E349" i="10"/>
  <c r="N349" i="10"/>
  <c r="E369" i="12"/>
  <c r="T369" i="12"/>
  <c r="E264" i="9"/>
  <c r="T264" i="9"/>
  <c r="H264" i="9"/>
  <c r="W264" i="9"/>
  <c r="N370" i="9"/>
  <c r="W370" i="9"/>
  <c r="L236" i="9"/>
  <c r="Q260" i="13"/>
  <c r="K227" i="13"/>
  <c r="E160" i="27" s="1"/>
  <c r="T227" i="13"/>
  <c r="K160" i="27" s="1"/>
  <c r="N227" i="13"/>
  <c r="G160" i="27" s="1"/>
  <c r="E227" i="13"/>
  <c r="A160" i="27" s="1"/>
  <c r="Q227" i="13"/>
  <c r="I160" i="27" s="1"/>
  <c r="H227" i="13"/>
  <c r="C160" i="27" s="1"/>
  <c r="N300" i="13"/>
  <c r="G89" i="27" s="1"/>
  <c r="T300" i="13"/>
  <c r="K89" i="27" s="1"/>
  <c r="T322" i="12"/>
  <c r="K322" i="12"/>
  <c r="E362" i="12"/>
  <c r="P90" i="26" s="1"/>
  <c r="N362" i="12"/>
  <c r="V90" i="26" s="1"/>
  <c r="T362" i="12"/>
  <c r="Z90" i="26" s="1"/>
  <c r="H362" i="12"/>
  <c r="R90" i="26" s="1"/>
  <c r="Q325" i="12"/>
  <c r="H325" i="12"/>
  <c r="N325" i="12"/>
  <c r="K364" i="12"/>
  <c r="T364" i="12"/>
  <c r="E364" i="12"/>
  <c r="H262" i="11"/>
  <c r="Q262" i="11"/>
  <c r="K262" i="11"/>
  <c r="Q325" i="11"/>
  <c r="N325" i="11"/>
  <c r="K279" i="10"/>
  <c r="H279" i="10"/>
  <c r="R87" i="24" s="1"/>
  <c r="Q279" i="10"/>
  <c r="X87" i="24" s="1"/>
  <c r="E279" i="10"/>
  <c r="P87" i="24" s="1"/>
  <c r="N279" i="10"/>
  <c r="V87" i="24" s="1"/>
  <c r="K296" i="10"/>
  <c r="Q296" i="10"/>
  <c r="T296" i="10"/>
  <c r="H296" i="10"/>
  <c r="N296" i="10"/>
  <c r="N342" i="10"/>
  <c r="Q342" i="10"/>
  <c r="E342" i="10"/>
  <c r="T342" i="10"/>
  <c r="E345" i="10"/>
  <c r="N345" i="10"/>
  <c r="T345" i="10"/>
  <c r="K341" i="10"/>
  <c r="T341" i="10"/>
  <c r="Z87" i="24" s="1"/>
  <c r="N255" i="9"/>
  <c r="AC255" i="9"/>
  <c r="E255" i="9"/>
  <c r="T255" i="9"/>
  <c r="W255" i="9"/>
  <c r="Z255" i="9"/>
  <c r="T291" i="5"/>
  <c r="K291" i="5"/>
  <c r="AC291" i="5"/>
  <c r="E334" i="9"/>
  <c r="T334" i="9"/>
  <c r="Z334" i="9"/>
  <c r="W281" i="5"/>
  <c r="N281" i="5"/>
  <c r="AC281" i="5"/>
  <c r="T281" i="5"/>
  <c r="H281" i="5"/>
  <c r="Z281" i="5"/>
  <c r="Q315" i="5"/>
  <c r="N315" i="5"/>
  <c r="T315" i="5"/>
  <c r="H315" i="5"/>
  <c r="AC315" i="5"/>
  <c r="T259" i="5"/>
  <c r="K259" i="5"/>
  <c r="E306" i="5"/>
  <c r="N306" i="5"/>
  <c r="W306" i="5"/>
  <c r="Z306" i="5"/>
  <c r="E262" i="5"/>
  <c r="AC262" i="5"/>
  <c r="I236" i="9"/>
  <c r="E308" i="13"/>
  <c r="T308" i="13"/>
  <c r="N308" i="13"/>
  <c r="H335" i="12"/>
  <c r="E335" i="12"/>
  <c r="K335" i="12"/>
  <c r="T335" i="12"/>
  <c r="T284" i="11"/>
  <c r="K284" i="11"/>
  <c r="Q370" i="12"/>
  <c r="N370" i="12"/>
  <c r="E370" i="12"/>
  <c r="H370" i="12"/>
  <c r="T370" i="12"/>
  <c r="E254" i="10"/>
  <c r="Q254" i="10"/>
  <c r="T254" i="10"/>
  <c r="Q353" i="11"/>
  <c r="E353" i="11"/>
  <c r="H353" i="11"/>
  <c r="N353" i="11"/>
  <c r="K268" i="10"/>
  <c r="N268" i="10"/>
  <c r="E268" i="10"/>
  <c r="Q268" i="10"/>
  <c r="H268" i="10"/>
  <c r="K353" i="10"/>
  <c r="N353" i="10"/>
  <c r="H353" i="10"/>
  <c r="Q353" i="10"/>
  <c r="E353" i="10"/>
  <c r="H364" i="10"/>
  <c r="N364" i="10"/>
  <c r="E364" i="10"/>
  <c r="Q364" i="10"/>
  <c r="Z311" i="5"/>
  <c r="E311" i="5"/>
  <c r="W311" i="5"/>
  <c r="N311" i="5"/>
  <c r="K303" i="5"/>
  <c r="E303" i="5"/>
  <c r="Z303" i="5"/>
  <c r="N303" i="5"/>
  <c r="W303" i="5"/>
  <c r="N344" i="5"/>
  <c r="E344" i="5"/>
  <c r="AC344" i="5"/>
  <c r="W344" i="5"/>
  <c r="K311" i="13"/>
  <c r="N311" i="13"/>
  <c r="N358" i="10"/>
  <c r="H358" i="10"/>
  <c r="E358" i="10"/>
  <c r="Q358" i="10"/>
  <c r="Q275" i="5"/>
  <c r="E275" i="5"/>
  <c r="AC275" i="5"/>
  <c r="Z275" i="5"/>
  <c r="K275" i="5"/>
  <c r="H275" i="5"/>
  <c r="N275" i="5"/>
  <c r="E272" i="13"/>
  <c r="N272" i="13"/>
  <c r="N224" i="13"/>
  <c r="E224" i="13"/>
  <c r="T224" i="13"/>
  <c r="E268" i="12"/>
  <c r="Q268" i="12"/>
  <c r="N268" i="12"/>
  <c r="T268" i="12"/>
  <c r="E340" i="12"/>
  <c r="N340" i="12"/>
  <c r="K343" i="12"/>
  <c r="T343" i="12"/>
  <c r="Q343" i="12"/>
  <c r="H343" i="12"/>
  <c r="N357" i="12"/>
  <c r="E357" i="12"/>
  <c r="T357" i="12"/>
  <c r="Q357" i="12"/>
  <c r="H357" i="12"/>
  <c r="H257" i="11"/>
  <c r="N257" i="11"/>
  <c r="E257" i="11"/>
  <c r="T257" i="11"/>
  <c r="E300" i="11"/>
  <c r="Q300" i="11"/>
  <c r="K300" i="11"/>
  <c r="K356" i="11"/>
  <c r="H356" i="11"/>
  <c r="E356" i="11"/>
  <c r="Q356" i="11"/>
  <c r="T356" i="11"/>
  <c r="N356" i="11"/>
  <c r="Q361" i="11"/>
  <c r="N361" i="11"/>
  <c r="N362" i="9"/>
  <c r="W362" i="9"/>
  <c r="AC362" i="9"/>
  <c r="E362" i="9"/>
  <c r="T362" i="9"/>
  <c r="K360" i="5"/>
  <c r="T360" i="5"/>
  <c r="AC360" i="5"/>
  <c r="Q367" i="5"/>
  <c r="H367" i="5"/>
  <c r="Q337" i="5"/>
  <c r="K337" i="5"/>
  <c r="T337" i="5"/>
  <c r="W362" i="5"/>
  <c r="E362" i="5"/>
  <c r="V90" i="21" s="1"/>
  <c r="N362" i="5"/>
  <c r="AB90" i="21" s="1"/>
  <c r="Q306" i="13"/>
  <c r="N306" i="13"/>
  <c r="Q251" i="13"/>
  <c r="T251" i="13"/>
  <c r="H251" i="13"/>
  <c r="K251" i="13"/>
  <c r="T301" i="12"/>
  <c r="K89" i="26" s="1"/>
  <c r="N301" i="12"/>
  <c r="G89" i="26" s="1"/>
  <c r="H301" i="12"/>
  <c r="C89" i="26" s="1"/>
  <c r="Q301" i="12"/>
  <c r="I89" i="26" s="1"/>
  <c r="H367" i="12"/>
  <c r="C90" i="26" s="1"/>
  <c r="N367" i="12"/>
  <c r="G90" i="26" s="1"/>
  <c r="E367" i="12"/>
  <c r="A90" i="26" s="1"/>
  <c r="T367" i="12"/>
  <c r="K90" i="26" s="1"/>
  <c r="K364" i="11"/>
  <c r="N364" i="11"/>
  <c r="E364" i="11"/>
  <c r="Q364" i="11"/>
  <c r="H364" i="11"/>
  <c r="T364" i="11"/>
  <c r="E278" i="11"/>
  <c r="Q278" i="11"/>
  <c r="N278" i="11"/>
  <c r="Q369" i="11"/>
  <c r="N369" i="11"/>
  <c r="Q308" i="10"/>
  <c r="I91" i="24" s="1"/>
  <c r="E308" i="10"/>
  <c r="A91" i="24" s="1"/>
  <c r="T308" i="10"/>
  <c r="K91" i="24" s="1"/>
  <c r="T337" i="10"/>
  <c r="N337" i="10"/>
  <c r="Q337" i="10"/>
  <c r="H337" i="10"/>
  <c r="K337" i="10"/>
  <c r="E337" i="10"/>
  <c r="T338" i="10"/>
  <c r="Q338" i="10"/>
  <c r="E338" i="10"/>
  <c r="H338" i="10"/>
  <c r="N338" i="10"/>
  <c r="H284" i="9"/>
  <c r="T284" i="9"/>
  <c r="AC284" i="9"/>
  <c r="W284" i="9"/>
  <c r="E284" i="9"/>
  <c r="Z284" i="9"/>
  <c r="K284" i="9"/>
  <c r="N284" i="9"/>
  <c r="K339" i="9"/>
  <c r="W339" i="9"/>
  <c r="T339" i="9"/>
  <c r="E340" i="5"/>
  <c r="N340" i="5"/>
  <c r="K219" i="13"/>
  <c r="H219" i="13"/>
  <c r="Q219" i="13"/>
  <c r="T219" i="13"/>
  <c r="E219" i="13"/>
  <c r="N219" i="13"/>
  <c r="H252" i="13"/>
  <c r="C85" i="27" s="1"/>
  <c r="N252" i="13"/>
  <c r="G85" i="27" s="1"/>
  <c r="Q303" i="13"/>
  <c r="X87" i="27" s="1"/>
  <c r="T303" i="13"/>
  <c r="Z87" i="27" s="1"/>
  <c r="N303" i="13"/>
  <c r="V87" i="27" s="1"/>
  <c r="E303" i="13"/>
  <c r="P87" i="27" s="1"/>
  <c r="H303" i="13"/>
  <c r="R87" i="27" s="1"/>
  <c r="K333" i="10"/>
  <c r="T333" i="10"/>
  <c r="N333" i="10"/>
  <c r="T346" i="9"/>
  <c r="K91" i="22" s="1"/>
  <c r="W346" i="9"/>
  <c r="M91" i="22" s="1"/>
  <c r="N346" i="9"/>
  <c r="G91" i="22" s="1"/>
  <c r="K364" i="5"/>
  <c r="H364" i="5"/>
  <c r="Q364" i="5"/>
  <c r="Z364" i="5"/>
  <c r="H300" i="5"/>
  <c r="W300" i="5"/>
  <c r="N300" i="5"/>
  <c r="K276" i="12"/>
  <c r="T276" i="12"/>
  <c r="N276" i="12"/>
  <c r="E276" i="12"/>
  <c r="Q276" i="12"/>
  <c r="H276" i="12"/>
  <c r="K280" i="12"/>
  <c r="H280" i="12"/>
  <c r="T341" i="12"/>
  <c r="Q341" i="12"/>
  <c r="H341" i="12"/>
  <c r="N327" i="10"/>
  <c r="E327" i="10"/>
  <c r="T272" i="9"/>
  <c r="Z272" i="9"/>
  <c r="W272" i="9"/>
  <c r="AC278" i="5"/>
  <c r="Z278" i="5"/>
  <c r="Q278" i="5"/>
  <c r="H278" i="5"/>
  <c r="Z286" i="5"/>
  <c r="K286" i="5"/>
  <c r="N286" i="5"/>
  <c r="AD236" i="9"/>
  <c r="AA236" i="9"/>
  <c r="Q262" i="13"/>
  <c r="N262" i="13"/>
  <c r="E262" i="13"/>
  <c r="T262" i="13"/>
  <c r="H310" i="13"/>
  <c r="Q310" i="13"/>
  <c r="H260" i="12"/>
  <c r="N260" i="12"/>
  <c r="E260" i="12"/>
  <c r="T260" i="12"/>
  <c r="Q260" i="12"/>
  <c r="Q273" i="12"/>
  <c r="N273" i="12"/>
  <c r="H273" i="12"/>
  <c r="K356" i="12"/>
  <c r="E356" i="12"/>
  <c r="T356" i="12"/>
  <c r="H355" i="9"/>
  <c r="X169" i="22" s="1"/>
  <c r="Q355" i="9"/>
  <c r="AD169" i="22" s="1"/>
  <c r="T355" i="9"/>
  <c r="AF169" i="22" s="1"/>
  <c r="W355" i="9"/>
  <c r="AH169" i="22" s="1"/>
  <c r="K365" i="10"/>
  <c r="N365" i="10"/>
  <c r="E365" i="10"/>
  <c r="A168" i="24" s="1"/>
  <c r="W319" i="9"/>
  <c r="N319" i="9"/>
  <c r="E319" i="9"/>
  <c r="Z260" i="5"/>
  <c r="T260" i="5"/>
  <c r="E260" i="5"/>
  <c r="Q260" i="5"/>
  <c r="H260" i="5"/>
  <c r="W260" i="5"/>
  <c r="N260" i="5"/>
  <c r="AC260" i="5"/>
  <c r="N264" i="5"/>
  <c r="W264" i="5"/>
  <c r="E264" i="5"/>
  <c r="T264" i="5"/>
  <c r="AC264" i="5"/>
  <c r="N246" i="13"/>
  <c r="E246" i="13"/>
  <c r="Q246" i="13"/>
  <c r="E273" i="13"/>
  <c r="A86" i="27" s="1"/>
  <c r="N273" i="13"/>
  <c r="G86" i="27" s="1"/>
  <c r="Q273" i="13"/>
  <c r="I86" i="27" s="1"/>
  <c r="H273" i="13"/>
  <c r="C86" i="27" s="1"/>
  <c r="T273" i="13"/>
  <c r="K86" i="27" s="1"/>
  <c r="K273" i="13"/>
  <c r="E86" i="27" s="1"/>
  <c r="E264" i="13"/>
  <c r="T264" i="13"/>
  <c r="K264" i="13"/>
  <c r="Q264" i="13"/>
  <c r="H264" i="13"/>
  <c r="N264" i="13"/>
  <c r="Q282" i="13"/>
  <c r="E282" i="13"/>
  <c r="N282" i="13"/>
  <c r="H282" i="13"/>
  <c r="K282" i="13"/>
  <c r="T282" i="13"/>
  <c r="H305" i="13"/>
  <c r="Q305" i="13"/>
  <c r="E305" i="13"/>
  <c r="T305" i="13"/>
  <c r="K305" i="13"/>
  <c r="N305" i="13"/>
  <c r="T317" i="13"/>
  <c r="E317" i="13"/>
  <c r="P174" i="27" s="1"/>
  <c r="N317" i="13"/>
  <c r="Q317" i="13"/>
  <c r="H317" i="13"/>
  <c r="K317" i="13"/>
  <c r="N302" i="13"/>
  <c r="H302" i="13"/>
  <c r="Q302" i="13"/>
  <c r="K302" i="13"/>
  <c r="E91" i="27" s="1"/>
  <c r="T302" i="13"/>
  <c r="E302" i="13"/>
  <c r="H318" i="13"/>
  <c r="N318" i="13"/>
  <c r="E318" i="13"/>
  <c r="Q318" i="13"/>
  <c r="T318" i="13"/>
  <c r="K318" i="13"/>
  <c r="K309" i="13"/>
  <c r="T309" i="13"/>
  <c r="E309" i="13"/>
  <c r="N309" i="13"/>
  <c r="H309" i="13"/>
  <c r="Q309" i="13"/>
  <c r="N323" i="13"/>
  <c r="H323" i="13"/>
  <c r="T323" i="13"/>
  <c r="K323" i="13"/>
  <c r="E323" i="13"/>
  <c r="Q323" i="13"/>
  <c r="K239" i="13"/>
  <c r="T239" i="13"/>
  <c r="E269" i="13"/>
  <c r="K269" i="13"/>
  <c r="Q269" i="13"/>
  <c r="H269" i="13"/>
  <c r="E267" i="13"/>
  <c r="Q267" i="13"/>
  <c r="K267" i="13"/>
  <c r="T267" i="13"/>
  <c r="Q254" i="13"/>
  <c r="H254" i="13"/>
  <c r="T254" i="13"/>
  <c r="K254" i="13"/>
  <c r="N254" i="13"/>
  <c r="E254" i="13"/>
  <c r="K280" i="13"/>
  <c r="T280" i="13"/>
  <c r="Q280" i="13"/>
  <c r="H280" i="13"/>
  <c r="N280" i="13"/>
  <c r="E280" i="13"/>
  <c r="Q324" i="13"/>
  <c r="I95" i="27" s="1"/>
  <c r="H324" i="13"/>
  <c r="C95" i="27" s="1"/>
  <c r="K324" i="13"/>
  <c r="T324" i="13"/>
  <c r="N324" i="13"/>
  <c r="G95" i="27" s="1"/>
  <c r="E324" i="13"/>
  <c r="K241" i="13"/>
  <c r="Q241" i="13"/>
  <c r="H241" i="13"/>
  <c r="Q247" i="13"/>
  <c r="I170" i="27" s="1"/>
  <c r="E247" i="13"/>
  <c r="A170" i="27" s="1"/>
  <c r="T247" i="13"/>
  <c r="K170" i="27" s="1"/>
  <c r="K247" i="13"/>
  <c r="E170" i="27" s="1"/>
  <c r="Q248" i="13"/>
  <c r="H248" i="13"/>
  <c r="T248" i="13"/>
  <c r="K248" i="13"/>
  <c r="N248" i="13"/>
  <c r="E248" i="13"/>
  <c r="N294" i="13"/>
  <c r="K294" i="13"/>
  <c r="T294" i="13"/>
  <c r="E294" i="13"/>
  <c r="H294" i="13"/>
  <c r="Q294" i="13"/>
  <c r="T296" i="13"/>
  <c r="H296" i="13"/>
  <c r="Q296" i="13"/>
  <c r="K296" i="13"/>
  <c r="E296" i="13"/>
  <c r="N296" i="13"/>
  <c r="Q253" i="13"/>
  <c r="H253" i="13"/>
  <c r="K253" i="13"/>
  <c r="E253" i="13"/>
  <c r="H267" i="13"/>
  <c r="T271" i="13"/>
  <c r="K271" i="13"/>
  <c r="N271" i="13"/>
  <c r="E271" i="13"/>
  <c r="Q271" i="13"/>
  <c r="H271" i="13"/>
  <c r="N268" i="13"/>
  <c r="E268" i="13"/>
  <c r="T268" i="13"/>
  <c r="H268" i="13"/>
  <c r="E259" i="13"/>
  <c r="Q259" i="13"/>
  <c r="T259" i="13"/>
  <c r="K259" i="13"/>
  <c r="E286" i="13"/>
  <c r="A164" i="27" s="1"/>
  <c r="N286" i="13"/>
  <c r="G164" i="27" s="1"/>
  <c r="Q286" i="13"/>
  <c r="I164" i="27" s="1"/>
  <c r="H286" i="13"/>
  <c r="C164" i="27" s="1"/>
  <c r="T286" i="13"/>
  <c r="K164" i="27" s="1"/>
  <c r="K286" i="13"/>
  <c r="E164" i="27" s="1"/>
  <c r="N315" i="13"/>
  <c r="H315" i="13"/>
  <c r="R168" i="27" s="1"/>
  <c r="E315" i="13"/>
  <c r="P168" i="27" s="1"/>
  <c r="Q315" i="13"/>
  <c r="X168" i="27" s="1"/>
  <c r="K315" i="13"/>
  <c r="T168" i="27" s="1"/>
  <c r="T315" i="13"/>
  <c r="T304" i="13"/>
  <c r="E304" i="13"/>
  <c r="N304" i="13"/>
  <c r="K304" i="13"/>
  <c r="Q304" i="13"/>
  <c r="H304" i="13"/>
  <c r="E312" i="13"/>
  <c r="N312" i="13"/>
  <c r="Q312" i="13"/>
  <c r="H312" i="13"/>
  <c r="K312" i="13"/>
  <c r="T312" i="13"/>
  <c r="N267" i="13"/>
  <c r="K289" i="13"/>
  <c r="T289" i="13"/>
  <c r="E289" i="13"/>
  <c r="N289" i="13"/>
  <c r="H289" i="13"/>
  <c r="Q289" i="13"/>
  <c r="H313" i="13"/>
  <c r="Q313" i="13"/>
  <c r="T313" i="13"/>
  <c r="K313" i="13"/>
  <c r="N313" i="13"/>
  <c r="E313" i="13"/>
  <c r="T325" i="13"/>
  <c r="K92" i="27" s="1"/>
  <c r="E325" i="13"/>
  <c r="Q325" i="13"/>
  <c r="I92" i="27" s="1"/>
  <c r="H325" i="13"/>
  <c r="C92" i="27" s="1"/>
  <c r="K325" i="13"/>
  <c r="E92" i="27" s="1"/>
  <c r="N325" i="13"/>
  <c r="G92" i="27" s="1"/>
  <c r="K268" i="13"/>
  <c r="N260" i="13"/>
  <c r="E260" i="13"/>
  <c r="H260" i="13"/>
  <c r="T260" i="13"/>
  <c r="T288" i="13"/>
  <c r="Z90" i="27" s="1"/>
  <c r="E288" i="13"/>
  <c r="P90" i="27" s="1"/>
  <c r="N288" i="13"/>
  <c r="V90" i="27" s="1"/>
  <c r="H288" i="13"/>
  <c r="R90" i="27" s="1"/>
  <c r="Q288" i="13"/>
  <c r="X90" i="27" s="1"/>
  <c r="K288" i="13"/>
  <c r="T90" i="27" s="1"/>
  <c r="N258" i="13"/>
  <c r="V162" i="27" s="1"/>
  <c r="Q258" i="13"/>
  <c r="X162" i="27" s="1"/>
  <c r="T258" i="13"/>
  <c r="Z162" i="27" s="1"/>
  <c r="H258" i="13"/>
  <c r="R162" i="27" s="1"/>
  <c r="K275" i="13"/>
  <c r="T275" i="13"/>
  <c r="E275" i="13"/>
  <c r="Q275" i="13"/>
  <c r="H275" i="13"/>
  <c r="N275" i="13"/>
  <c r="Q316" i="13"/>
  <c r="N316" i="13"/>
  <c r="E316" i="13"/>
  <c r="K316" i="13"/>
  <c r="T316" i="13"/>
  <c r="H316" i="13"/>
  <c r="H249" i="13"/>
  <c r="C171" i="27" s="1"/>
  <c r="Q249" i="13"/>
  <c r="I171" i="27" s="1"/>
  <c r="K261" i="13"/>
  <c r="Q261" i="13"/>
  <c r="H261" i="13"/>
  <c r="E261" i="13"/>
  <c r="Q268" i="13"/>
  <c r="T283" i="13"/>
  <c r="K87" i="27" s="1"/>
  <c r="E283" i="13"/>
  <c r="A87" i="27" s="1"/>
  <c r="N283" i="13"/>
  <c r="G87" i="27" s="1"/>
  <c r="Q283" i="13"/>
  <c r="I87" i="27" s="1"/>
  <c r="H283" i="13"/>
  <c r="C87" i="27" s="1"/>
  <c r="K283" i="13"/>
  <c r="E87" i="27" s="1"/>
  <c r="Q270" i="13"/>
  <c r="N270" i="13"/>
  <c r="E270" i="13"/>
  <c r="H270" i="13"/>
  <c r="T270" i="13"/>
  <c r="K270" i="13"/>
  <c r="H292" i="13"/>
  <c r="K292" i="13"/>
  <c r="T292" i="13"/>
  <c r="E292" i="13"/>
  <c r="N292" i="13"/>
  <c r="Q292" i="13"/>
  <c r="Q295" i="13"/>
  <c r="H295" i="13"/>
  <c r="K295" i="13"/>
  <c r="T295" i="13"/>
  <c r="E295" i="13"/>
  <c r="N295" i="13"/>
  <c r="K322" i="13"/>
  <c r="T322" i="13"/>
  <c r="Z96" i="27" s="1"/>
  <c r="H322" i="13"/>
  <c r="R96" i="27" s="1"/>
  <c r="E322" i="13"/>
  <c r="P96" i="27" s="1"/>
  <c r="N322" i="13"/>
  <c r="V96" i="27" s="1"/>
  <c r="Q322" i="13"/>
  <c r="X96" i="27" s="1"/>
  <c r="K301" i="13"/>
  <c r="T301" i="13"/>
  <c r="N301" i="13"/>
  <c r="E301" i="13"/>
  <c r="H301" i="13"/>
  <c r="Q301" i="13"/>
  <c r="T263" i="13"/>
  <c r="K263" i="13"/>
  <c r="Q263" i="13"/>
  <c r="E263" i="13"/>
  <c r="H263" i="13"/>
  <c r="N263" i="13"/>
  <c r="H279" i="13"/>
  <c r="Q279" i="13"/>
  <c r="K279" i="13"/>
  <c r="T279" i="13"/>
  <c r="N279" i="13"/>
  <c r="E279" i="13"/>
  <c r="K314" i="13"/>
  <c r="T314" i="13"/>
  <c r="H314" i="13"/>
  <c r="Q314" i="13"/>
  <c r="N314" i="13"/>
  <c r="E314" i="13"/>
  <c r="H326" i="13"/>
  <c r="E326" i="13"/>
  <c r="Q326" i="13"/>
  <c r="T326" i="13"/>
  <c r="K326" i="13"/>
  <c r="N326" i="13"/>
  <c r="Q222" i="13"/>
  <c r="K222" i="13"/>
  <c r="T222" i="13"/>
  <c r="E222" i="13"/>
  <c r="H222" i="13"/>
  <c r="N222" i="13"/>
  <c r="E210" i="13"/>
  <c r="N210" i="13"/>
  <c r="H210" i="13"/>
  <c r="Q210" i="13"/>
  <c r="K210" i="13"/>
  <c r="T210" i="13"/>
  <c r="E218" i="13"/>
  <c r="N218" i="13"/>
  <c r="H218" i="13"/>
  <c r="Q218" i="13"/>
  <c r="T218" i="13"/>
  <c r="K218" i="13"/>
  <c r="T223" i="13"/>
  <c r="E223" i="13"/>
  <c r="N223" i="13"/>
  <c r="H223" i="13"/>
  <c r="K223" i="13"/>
  <c r="Q223" i="13"/>
  <c r="K230" i="13"/>
  <c r="T230" i="13"/>
  <c r="N230" i="13"/>
  <c r="E230" i="13"/>
  <c r="Q230" i="13"/>
  <c r="H230" i="13"/>
  <c r="T233" i="13"/>
  <c r="E233" i="13"/>
  <c r="H233" i="13"/>
  <c r="K233" i="13"/>
  <c r="N233" i="13"/>
  <c r="T241" i="13"/>
  <c r="E241" i="13"/>
  <c r="N241" i="13"/>
  <c r="H234" i="13"/>
  <c r="C159" i="27" s="1"/>
  <c r="E234" i="13"/>
  <c r="A159" i="27" s="1"/>
  <c r="Q234" i="13"/>
  <c r="I159" i="27" s="1"/>
  <c r="K234" i="13"/>
  <c r="E159" i="27" s="1"/>
  <c r="N234" i="13"/>
  <c r="G159" i="27" s="1"/>
  <c r="H229" i="13"/>
  <c r="Q229" i="13"/>
  <c r="K229" i="13"/>
  <c r="N229" i="13"/>
  <c r="E229" i="13"/>
  <c r="T229" i="13"/>
  <c r="E236" i="13"/>
  <c r="N236" i="13"/>
  <c r="T236" i="13"/>
  <c r="Q236" i="13"/>
  <c r="H236" i="13"/>
  <c r="K238" i="13"/>
  <c r="T238" i="13"/>
  <c r="E238" i="13"/>
  <c r="Q238" i="13"/>
  <c r="H238" i="13"/>
  <c r="N239" i="13"/>
  <c r="E239" i="13"/>
  <c r="Q239" i="13"/>
  <c r="H239" i="13"/>
  <c r="K246" i="13"/>
  <c r="T246" i="13"/>
  <c r="H246" i="13"/>
  <c r="C169" i="27" s="1"/>
  <c r="N247" i="13"/>
  <c r="G170" i="27" s="1"/>
  <c r="H247" i="13"/>
  <c r="C170" i="27" s="1"/>
  <c r="T249" i="13"/>
  <c r="K171" i="27" s="1"/>
  <c r="E249" i="13"/>
  <c r="A171" i="27" s="1"/>
  <c r="K249" i="13"/>
  <c r="E171" i="27" s="1"/>
  <c r="N249" i="13"/>
  <c r="G171" i="27" s="1"/>
  <c r="T253" i="13"/>
  <c r="N253" i="13"/>
  <c r="T261" i="13"/>
  <c r="N261" i="13"/>
  <c r="T269" i="13"/>
  <c r="N269" i="13"/>
  <c r="T272" i="12"/>
  <c r="N272" i="12"/>
  <c r="K272" i="12"/>
  <c r="Q272" i="12"/>
  <c r="E272" i="12"/>
  <c r="H272" i="12"/>
  <c r="E285" i="12"/>
  <c r="N285" i="12"/>
  <c r="K285" i="12"/>
  <c r="H285" i="12"/>
  <c r="T285" i="12"/>
  <c r="Q285" i="12"/>
  <c r="Q296" i="12"/>
  <c r="K296" i="12"/>
  <c r="T296" i="12"/>
  <c r="N296" i="12"/>
  <c r="H296" i="12"/>
  <c r="E296" i="12"/>
  <c r="E300" i="12"/>
  <c r="A170" i="26" s="1"/>
  <c r="H300" i="12"/>
  <c r="C170" i="26" s="1"/>
  <c r="N300" i="12"/>
  <c r="G170" i="26" s="1"/>
  <c r="Q300" i="12"/>
  <c r="I170" i="26" s="1"/>
  <c r="T300" i="12"/>
  <c r="K170" i="26" s="1"/>
  <c r="K300" i="12"/>
  <c r="N337" i="12"/>
  <c r="E337" i="12"/>
  <c r="Q337" i="12"/>
  <c r="H337" i="12"/>
  <c r="T337" i="12"/>
  <c r="K337" i="12"/>
  <c r="H350" i="12"/>
  <c r="E350" i="12"/>
  <c r="N350" i="12"/>
  <c r="Q350" i="12"/>
  <c r="K350" i="12"/>
  <c r="T350" i="12"/>
  <c r="Q353" i="12"/>
  <c r="I164" i="26" s="1"/>
  <c r="H353" i="12"/>
  <c r="C164" i="26" s="1"/>
  <c r="K353" i="12"/>
  <c r="E164" i="26" s="1"/>
  <c r="T353" i="12"/>
  <c r="K164" i="26" s="1"/>
  <c r="E353" i="12"/>
  <c r="A164" i="26" s="1"/>
  <c r="N353" i="12"/>
  <c r="G164" i="26" s="1"/>
  <c r="H263" i="12"/>
  <c r="Q263" i="12"/>
  <c r="K263" i="12"/>
  <c r="T263" i="12"/>
  <c r="N263" i="12"/>
  <c r="E263" i="12"/>
  <c r="Q298" i="12"/>
  <c r="T298" i="12"/>
  <c r="N298" i="12"/>
  <c r="K298" i="12"/>
  <c r="H298" i="12"/>
  <c r="E298" i="12"/>
  <c r="K304" i="12"/>
  <c r="T304" i="12"/>
  <c r="N304" i="12"/>
  <c r="E304" i="12"/>
  <c r="Q304" i="12"/>
  <c r="H304" i="12"/>
  <c r="T312" i="12"/>
  <c r="E312" i="12"/>
  <c r="N312" i="12"/>
  <c r="H312" i="12"/>
  <c r="K312" i="12"/>
  <c r="Q312" i="12"/>
  <c r="E326" i="12"/>
  <c r="Q326" i="12"/>
  <c r="H326" i="12"/>
  <c r="T326" i="12"/>
  <c r="K326" i="12"/>
  <c r="N326" i="12"/>
  <c r="Q338" i="12"/>
  <c r="N338" i="12"/>
  <c r="E338" i="12"/>
  <c r="H338" i="12"/>
  <c r="T338" i="12"/>
  <c r="K338" i="12"/>
  <c r="T346" i="12"/>
  <c r="K87" i="26" s="1"/>
  <c r="E346" i="12"/>
  <c r="A87" i="26" s="1"/>
  <c r="N346" i="12"/>
  <c r="G87" i="26" s="1"/>
  <c r="H346" i="12"/>
  <c r="C87" i="26" s="1"/>
  <c r="Q346" i="12"/>
  <c r="I87" i="26" s="1"/>
  <c r="K346" i="12"/>
  <c r="E87" i="26" s="1"/>
  <c r="T274" i="12"/>
  <c r="E274" i="12"/>
  <c r="K274" i="12"/>
  <c r="N274" i="12"/>
  <c r="Q274" i="12"/>
  <c r="H274" i="12"/>
  <c r="Q281" i="12"/>
  <c r="E281" i="12"/>
  <c r="N281" i="12"/>
  <c r="H281" i="12"/>
  <c r="K281" i="12"/>
  <c r="T281" i="12"/>
  <c r="T297" i="12"/>
  <c r="N297" i="12"/>
  <c r="Q297" i="12"/>
  <c r="K297" i="12"/>
  <c r="E297" i="12"/>
  <c r="H297" i="12"/>
  <c r="T306" i="12"/>
  <c r="H306" i="12"/>
  <c r="Q306" i="12"/>
  <c r="K306" i="12"/>
  <c r="E306" i="12"/>
  <c r="A171" i="26" s="1"/>
  <c r="N306" i="12"/>
  <c r="N329" i="12"/>
  <c r="E329" i="12"/>
  <c r="Q329" i="12"/>
  <c r="H329" i="12"/>
  <c r="T329" i="12"/>
  <c r="K329" i="12"/>
  <c r="H348" i="12"/>
  <c r="Q348" i="12"/>
  <c r="K348" i="12"/>
  <c r="T348" i="12"/>
  <c r="E348" i="12"/>
  <c r="N348" i="12"/>
  <c r="T339" i="12"/>
  <c r="N339" i="12"/>
  <c r="E339" i="12"/>
  <c r="Q339" i="12"/>
  <c r="H339" i="12"/>
  <c r="K339" i="12"/>
  <c r="T267" i="12"/>
  <c r="E267" i="12"/>
  <c r="H267" i="12"/>
  <c r="N267" i="12"/>
  <c r="Q267" i="12"/>
  <c r="K267" i="12"/>
  <c r="H275" i="12"/>
  <c r="N275" i="12"/>
  <c r="E275" i="12"/>
  <c r="Q275" i="12"/>
  <c r="T275" i="12"/>
  <c r="K275" i="12"/>
  <c r="N257" i="12"/>
  <c r="Q257" i="12"/>
  <c r="K257" i="12"/>
  <c r="T257" i="12"/>
  <c r="E257" i="12"/>
  <c r="H257" i="12"/>
  <c r="K279" i="12"/>
  <c r="T87" i="26" s="1"/>
  <c r="T279" i="12"/>
  <c r="Q279" i="12"/>
  <c r="N279" i="12"/>
  <c r="V87" i="26" s="1"/>
  <c r="E279" i="12"/>
  <c r="P87" i="26" s="1"/>
  <c r="H279" i="12"/>
  <c r="T299" i="12"/>
  <c r="E299" i="12"/>
  <c r="Q299" i="12"/>
  <c r="H299" i="12"/>
  <c r="K299" i="12"/>
  <c r="N299" i="12"/>
  <c r="T323" i="12"/>
  <c r="K323" i="12"/>
  <c r="E323" i="12"/>
  <c r="N323" i="12"/>
  <c r="Q323" i="12"/>
  <c r="H323" i="12"/>
  <c r="K317" i="12"/>
  <c r="T317" i="12"/>
  <c r="H317" i="12"/>
  <c r="Q317" i="12"/>
  <c r="N317" i="12"/>
  <c r="E317" i="12"/>
  <c r="E342" i="12"/>
  <c r="H342" i="12"/>
  <c r="K342" i="12"/>
  <c r="T342" i="12"/>
  <c r="N342" i="12"/>
  <c r="Q342" i="12"/>
  <c r="H318" i="12"/>
  <c r="K318" i="12"/>
  <c r="E318" i="12"/>
  <c r="Q318" i="12"/>
  <c r="N318" i="12"/>
  <c r="T318" i="12"/>
  <c r="K264" i="12"/>
  <c r="T264" i="12"/>
  <c r="N264" i="12"/>
  <c r="Q264" i="12"/>
  <c r="E264" i="12"/>
  <c r="H264" i="12"/>
  <c r="E307" i="12"/>
  <c r="H307" i="12"/>
  <c r="Q307" i="12"/>
  <c r="K307" i="12"/>
  <c r="T307" i="12"/>
  <c r="N307" i="12"/>
  <c r="K324" i="12"/>
  <c r="T324" i="12"/>
  <c r="E324" i="12"/>
  <c r="Q324" i="12"/>
  <c r="H324" i="12"/>
  <c r="N324" i="12"/>
  <c r="Q311" i="12"/>
  <c r="K311" i="12"/>
  <c r="N311" i="12"/>
  <c r="E311" i="12"/>
  <c r="H311" i="12"/>
  <c r="T311" i="12"/>
  <c r="T331" i="12"/>
  <c r="H331" i="12"/>
  <c r="Q331" i="12"/>
  <c r="K331" i="12"/>
  <c r="N331" i="12"/>
  <c r="E331" i="12"/>
  <c r="Q366" i="12"/>
  <c r="X92" i="26" s="1"/>
  <c r="K366" i="12"/>
  <c r="T366" i="12"/>
  <c r="E366" i="12"/>
  <c r="N366" i="12"/>
  <c r="H366" i="12"/>
  <c r="K360" i="12"/>
  <c r="T360" i="12"/>
  <c r="E360" i="12"/>
  <c r="N360" i="12"/>
  <c r="H360" i="12"/>
  <c r="Q360" i="12"/>
  <c r="T282" i="12"/>
  <c r="E282" i="12"/>
  <c r="N282" i="12"/>
  <c r="Q282" i="12"/>
  <c r="K282" i="12"/>
  <c r="H282" i="12"/>
  <c r="K287" i="12"/>
  <c r="T287" i="12"/>
  <c r="H287" i="12"/>
  <c r="E287" i="12"/>
  <c r="Q287" i="12"/>
  <c r="N287" i="12"/>
  <c r="Q266" i="12"/>
  <c r="T266" i="12"/>
  <c r="E266" i="12"/>
  <c r="H266" i="12"/>
  <c r="K266" i="12"/>
  <c r="N266" i="12"/>
  <c r="H314" i="12"/>
  <c r="N314" i="12"/>
  <c r="E314" i="12"/>
  <c r="Q314" i="12"/>
  <c r="T314" i="12"/>
  <c r="K314" i="12"/>
  <c r="E302" i="12"/>
  <c r="N302" i="12"/>
  <c r="H302" i="12"/>
  <c r="T302" i="12"/>
  <c r="Q302" i="12"/>
  <c r="K302" i="12"/>
  <c r="Q330" i="12"/>
  <c r="K330" i="12"/>
  <c r="T330" i="12"/>
  <c r="N330" i="12"/>
  <c r="E330" i="12"/>
  <c r="H330" i="12"/>
  <c r="K347" i="12"/>
  <c r="T347" i="12"/>
  <c r="E347" i="12"/>
  <c r="N347" i="12"/>
  <c r="H347" i="12"/>
  <c r="Q347" i="12"/>
  <c r="E332" i="12"/>
  <c r="N332" i="12"/>
  <c r="K332" i="12"/>
  <c r="Q332" i="12"/>
  <c r="H332" i="12"/>
  <c r="T332" i="12"/>
  <c r="H278" i="12"/>
  <c r="Q278" i="12"/>
  <c r="K278" i="12"/>
  <c r="N278" i="12"/>
  <c r="E278" i="12"/>
  <c r="T278" i="12"/>
  <c r="H291" i="12"/>
  <c r="C166" i="26" s="1"/>
  <c r="N291" i="12"/>
  <c r="G166" i="26" s="1"/>
  <c r="K291" i="12"/>
  <c r="E166" i="26" s="1"/>
  <c r="T291" i="12"/>
  <c r="K166" i="26" s="1"/>
  <c r="E291" i="12"/>
  <c r="A166" i="26" s="1"/>
  <c r="Q291" i="12"/>
  <c r="I166" i="26" s="1"/>
  <c r="H308" i="12"/>
  <c r="E308" i="12"/>
  <c r="N308" i="12"/>
  <c r="K308" i="12"/>
  <c r="T308" i="12"/>
  <c r="Q308" i="12"/>
  <c r="K320" i="12"/>
  <c r="T320" i="12"/>
  <c r="E320" i="12"/>
  <c r="N320" i="12"/>
  <c r="Q320" i="12"/>
  <c r="H320" i="12"/>
  <c r="Q345" i="12"/>
  <c r="K345" i="12"/>
  <c r="T345" i="12"/>
  <c r="E345" i="12"/>
  <c r="N345" i="12"/>
  <c r="H345" i="12"/>
  <c r="E354" i="12"/>
  <c r="H354" i="12"/>
  <c r="Q354" i="12"/>
  <c r="K354" i="12"/>
  <c r="T354" i="12"/>
  <c r="N354" i="12"/>
  <c r="E254" i="12"/>
  <c r="N254" i="12"/>
  <c r="H254" i="12"/>
  <c r="Q254" i="12"/>
  <c r="K254" i="12"/>
  <c r="T254" i="12"/>
  <c r="Q271" i="12"/>
  <c r="K271" i="12"/>
  <c r="T271" i="12"/>
  <c r="H271" i="12"/>
  <c r="N271" i="12"/>
  <c r="E271" i="12"/>
  <c r="E277" i="12"/>
  <c r="N277" i="12"/>
  <c r="H277" i="12"/>
  <c r="T277" i="12"/>
  <c r="K277" i="12"/>
  <c r="Q277" i="12"/>
  <c r="T290" i="12"/>
  <c r="K165" i="26" s="1"/>
  <c r="E290" i="12"/>
  <c r="A165" i="26" s="1"/>
  <c r="Q290" i="12"/>
  <c r="H290" i="12"/>
  <c r="N290" i="12"/>
  <c r="K290" i="12"/>
  <c r="E165" i="26" s="1"/>
  <c r="H313" i="12"/>
  <c r="Q313" i="12"/>
  <c r="E313" i="12"/>
  <c r="K313" i="12"/>
  <c r="N313" i="12"/>
  <c r="T313" i="12"/>
  <c r="N321" i="12"/>
  <c r="H321" i="12"/>
  <c r="Q321" i="12"/>
  <c r="E321" i="12"/>
  <c r="T321" i="12"/>
  <c r="K321" i="12"/>
  <c r="N344" i="12"/>
  <c r="E344" i="12"/>
  <c r="H344" i="12"/>
  <c r="Q344" i="12"/>
  <c r="K344" i="12"/>
  <c r="T344" i="12"/>
  <c r="Q358" i="12"/>
  <c r="T358" i="12"/>
  <c r="E358" i="12"/>
  <c r="N358" i="12"/>
  <c r="H358" i="12"/>
  <c r="K358" i="12"/>
  <c r="H368" i="12"/>
  <c r="C91" i="26" s="1"/>
  <c r="K368" i="12"/>
  <c r="E91" i="26" s="1"/>
  <c r="Q368" i="12"/>
  <c r="T368" i="12"/>
  <c r="K91" i="26" s="1"/>
  <c r="E368" i="12"/>
  <c r="N368" i="12"/>
  <c r="G91" i="26" s="1"/>
  <c r="T269" i="11"/>
  <c r="E269" i="11"/>
  <c r="H269" i="11"/>
  <c r="N269" i="11"/>
  <c r="K269" i="11"/>
  <c r="Q269" i="11"/>
  <c r="N295" i="11"/>
  <c r="V169" i="25" s="1"/>
  <c r="E295" i="11"/>
  <c r="P169" i="25" s="1"/>
  <c r="H295" i="11"/>
  <c r="R169" i="25" s="1"/>
  <c r="K295" i="11"/>
  <c r="T169" i="25" s="1"/>
  <c r="Q295" i="11"/>
  <c r="X169" i="25" s="1"/>
  <c r="T295" i="11"/>
  <c r="Z169" i="25" s="1"/>
  <c r="K315" i="11"/>
  <c r="T315" i="11"/>
  <c r="N315" i="11"/>
  <c r="E315" i="11"/>
  <c r="Q315" i="11"/>
  <c r="H315" i="11"/>
  <c r="E306" i="11"/>
  <c r="N306" i="11"/>
  <c r="T306" i="11"/>
  <c r="H306" i="11"/>
  <c r="K306" i="11"/>
  <c r="Q306" i="11"/>
  <c r="E322" i="11"/>
  <c r="N322" i="11"/>
  <c r="Q322" i="11"/>
  <c r="H322" i="11"/>
  <c r="T322" i="11"/>
  <c r="K322" i="11"/>
  <c r="K367" i="11"/>
  <c r="T367" i="11"/>
  <c r="N367" i="11"/>
  <c r="E367" i="11"/>
  <c r="Q367" i="11"/>
  <c r="H367" i="11"/>
  <c r="K256" i="11"/>
  <c r="E256" i="11"/>
  <c r="N256" i="11"/>
  <c r="H256" i="11"/>
  <c r="Q256" i="11"/>
  <c r="T256" i="11"/>
  <c r="H265" i="11"/>
  <c r="Q265" i="11"/>
  <c r="T265" i="11"/>
  <c r="K265" i="11"/>
  <c r="N265" i="11"/>
  <c r="E265" i="11"/>
  <c r="N272" i="11"/>
  <c r="K272" i="11"/>
  <c r="T272" i="11"/>
  <c r="E272" i="11"/>
  <c r="Q272" i="11"/>
  <c r="H272" i="11"/>
  <c r="T261" i="11"/>
  <c r="E261" i="11"/>
  <c r="N261" i="11"/>
  <c r="H261" i="11"/>
  <c r="K261" i="11"/>
  <c r="Q261" i="11"/>
  <c r="E299" i="11"/>
  <c r="A169" i="25" s="1"/>
  <c r="Q299" i="11"/>
  <c r="I169" i="25" s="1"/>
  <c r="T299" i="11"/>
  <c r="K169" i="25" s="1"/>
  <c r="K299" i="11"/>
  <c r="E169" i="25" s="1"/>
  <c r="N299" i="11"/>
  <c r="G169" i="25" s="1"/>
  <c r="H299" i="11"/>
  <c r="C169" i="25" s="1"/>
  <c r="E308" i="11"/>
  <c r="A91" i="25" s="1"/>
  <c r="N308" i="11"/>
  <c r="G91" i="25" s="1"/>
  <c r="H308" i="11"/>
  <c r="C91" i="25" s="1"/>
  <c r="Q308" i="11"/>
  <c r="I91" i="25" s="1"/>
  <c r="T308" i="11"/>
  <c r="K91" i="25" s="1"/>
  <c r="K308" i="11"/>
  <c r="E91" i="25" s="1"/>
  <c r="T313" i="11"/>
  <c r="N313" i="11"/>
  <c r="Q313" i="11"/>
  <c r="E313" i="11"/>
  <c r="H313" i="11"/>
  <c r="K313" i="11"/>
  <c r="Q323" i="11"/>
  <c r="T323" i="11"/>
  <c r="H323" i="11"/>
  <c r="K323" i="11"/>
  <c r="N323" i="11"/>
  <c r="E323" i="11"/>
  <c r="H366" i="11"/>
  <c r="Q366" i="11"/>
  <c r="N366" i="11"/>
  <c r="E366" i="11"/>
  <c r="T366" i="11"/>
  <c r="K366" i="11"/>
  <c r="K359" i="11"/>
  <c r="T164" i="25" s="1"/>
  <c r="T359" i="11"/>
  <c r="Z164" i="25" s="1"/>
  <c r="N359" i="11"/>
  <c r="V164" i="25" s="1"/>
  <c r="E359" i="11"/>
  <c r="P164" i="25" s="1"/>
  <c r="Q359" i="11"/>
  <c r="X164" i="25" s="1"/>
  <c r="H359" i="11"/>
  <c r="R164" i="25" s="1"/>
  <c r="T332" i="11"/>
  <c r="E332" i="11"/>
  <c r="N332" i="11"/>
  <c r="H332" i="11"/>
  <c r="Q332" i="11"/>
  <c r="K332" i="11"/>
  <c r="H363" i="11"/>
  <c r="T363" i="11"/>
  <c r="K363" i="11"/>
  <c r="N363" i="11"/>
  <c r="E363" i="11"/>
  <c r="Q363" i="11"/>
  <c r="K258" i="11"/>
  <c r="T258" i="11"/>
  <c r="E258" i="11"/>
  <c r="N258" i="11"/>
  <c r="H258" i="11"/>
  <c r="Q258" i="11"/>
  <c r="E285" i="11"/>
  <c r="H285" i="11"/>
  <c r="Q285" i="11"/>
  <c r="T285" i="11"/>
  <c r="K285" i="11"/>
  <c r="N285" i="11"/>
  <c r="T290" i="11"/>
  <c r="K165" i="25" s="1"/>
  <c r="N290" i="11"/>
  <c r="G165" i="25" s="1"/>
  <c r="H290" i="11"/>
  <c r="C165" i="25" s="1"/>
  <c r="E290" i="11"/>
  <c r="A165" i="25" s="1"/>
  <c r="K290" i="11"/>
  <c r="E165" i="25" s="1"/>
  <c r="Q290" i="11"/>
  <c r="I165" i="25" s="1"/>
  <c r="E327" i="11"/>
  <c r="K327" i="11"/>
  <c r="T327" i="11"/>
  <c r="N327" i="11"/>
  <c r="H327" i="11"/>
  <c r="Q327" i="11"/>
  <c r="Q312" i="11"/>
  <c r="E312" i="11"/>
  <c r="T312" i="11"/>
  <c r="H312" i="11"/>
  <c r="K312" i="11"/>
  <c r="N312" i="11"/>
  <c r="T346" i="11"/>
  <c r="K87" i="25" s="1"/>
  <c r="E346" i="11"/>
  <c r="A87" i="25" s="1"/>
  <c r="K346" i="11"/>
  <c r="E87" i="25" s="1"/>
  <c r="N346" i="11"/>
  <c r="G87" i="25" s="1"/>
  <c r="Q346" i="11"/>
  <c r="I87" i="25" s="1"/>
  <c r="H346" i="11"/>
  <c r="C87" i="25" s="1"/>
  <c r="K351" i="11"/>
  <c r="T351" i="11"/>
  <c r="H351" i="11"/>
  <c r="N351" i="11"/>
  <c r="E351" i="11"/>
  <c r="Q351" i="11"/>
  <c r="H350" i="11"/>
  <c r="C166" i="25" s="1"/>
  <c r="Q350" i="11"/>
  <c r="I166" i="25" s="1"/>
  <c r="T350" i="11"/>
  <c r="K166" i="25" s="1"/>
  <c r="K350" i="11"/>
  <c r="E166" i="25" s="1"/>
  <c r="N350" i="11"/>
  <c r="G166" i="25" s="1"/>
  <c r="E350" i="11"/>
  <c r="A166" i="25" s="1"/>
  <c r="H342" i="11"/>
  <c r="Q342" i="11"/>
  <c r="E342" i="11"/>
  <c r="T342" i="11"/>
  <c r="K342" i="11"/>
  <c r="N342" i="11"/>
  <c r="Q292" i="11"/>
  <c r="H292" i="11"/>
  <c r="E292" i="11"/>
  <c r="T292" i="11"/>
  <c r="K292" i="11"/>
  <c r="N292" i="11"/>
  <c r="T321" i="11"/>
  <c r="H321" i="11"/>
  <c r="Q321" i="11"/>
  <c r="K321" i="11"/>
  <c r="E321" i="11"/>
  <c r="N321" i="11"/>
  <c r="N319" i="11"/>
  <c r="H319" i="11"/>
  <c r="Q319" i="11"/>
  <c r="E319" i="11"/>
  <c r="T319" i="11"/>
  <c r="K319" i="11"/>
  <c r="E335" i="11"/>
  <c r="K335" i="11"/>
  <c r="T335" i="11"/>
  <c r="N335" i="11"/>
  <c r="Q335" i="11"/>
  <c r="H335" i="11"/>
  <c r="T354" i="11"/>
  <c r="E354" i="11"/>
  <c r="Q354" i="11"/>
  <c r="H354" i="11"/>
  <c r="K354" i="11"/>
  <c r="N354" i="11"/>
  <c r="T370" i="11"/>
  <c r="E370" i="11"/>
  <c r="P88" i="25" s="1"/>
  <c r="K370" i="11"/>
  <c r="T88" i="25" s="1"/>
  <c r="Q370" i="11"/>
  <c r="X88" i="25" s="1"/>
  <c r="H370" i="11"/>
  <c r="N370" i="11"/>
  <c r="N283" i="11"/>
  <c r="G164" i="25" s="1"/>
  <c r="Q283" i="11"/>
  <c r="I164" i="25" s="1"/>
  <c r="E283" i="11"/>
  <c r="A164" i="25" s="1"/>
  <c r="H283" i="11"/>
  <c r="C164" i="25" s="1"/>
  <c r="T283" i="11"/>
  <c r="K164" i="25" s="1"/>
  <c r="K283" i="11"/>
  <c r="E164" i="25" s="1"/>
  <c r="H276" i="11"/>
  <c r="Q276" i="11"/>
  <c r="K276" i="11"/>
  <c r="T276" i="11"/>
  <c r="N276" i="11"/>
  <c r="E276" i="11"/>
  <c r="K305" i="11"/>
  <c r="T305" i="11"/>
  <c r="E305" i="11"/>
  <c r="Q305" i="11"/>
  <c r="H305" i="11"/>
  <c r="N305" i="11"/>
  <c r="N303" i="11"/>
  <c r="V165" i="25" s="1"/>
  <c r="K303" i="11"/>
  <c r="T165" i="25" s="1"/>
  <c r="T303" i="11"/>
  <c r="Z165" i="25" s="1"/>
  <c r="H303" i="11"/>
  <c r="R165" i="25" s="1"/>
  <c r="Q303" i="11"/>
  <c r="X165" i="25" s="1"/>
  <c r="E303" i="11"/>
  <c r="P165" i="25" s="1"/>
  <c r="K302" i="11"/>
  <c r="T302" i="11"/>
  <c r="N302" i="11"/>
  <c r="Q302" i="11"/>
  <c r="E302" i="11"/>
  <c r="H302" i="11"/>
  <c r="K333" i="11"/>
  <c r="T333" i="11"/>
  <c r="E333" i="11"/>
  <c r="N333" i="11"/>
  <c r="H333" i="11"/>
  <c r="Q333" i="11"/>
  <c r="H334" i="11"/>
  <c r="Q334" i="11"/>
  <c r="K334" i="11"/>
  <c r="T334" i="11"/>
  <c r="E334" i="11"/>
  <c r="N334" i="11"/>
  <c r="H347" i="11"/>
  <c r="N347" i="11"/>
  <c r="E347" i="11"/>
  <c r="Q347" i="11"/>
  <c r="T347" i="11"/>
  <c r="K347" i="11"/>
  <c r="Q260" i="11"/>
  <c r="K260" i="11"/>
  <c r="T260" i="11"/>
  <c r="E260" i="11"/>
  <c r="H260" i="11"/>
  <c r="N260" i="11"/>
  <c r="K266" i="11"/>
  <c r="T266" i="11"/>
  <c r="H266" i="11"/>
  <c r="N266" i="11"/>
  <c r="E266" i="11"/>
  <c r="Q266" i="11"/>
  <c r="E277" i="11"/>
  <c r="N277" i="11"/>
  <c r="Q277" i="11"/>
  <c r="T277" i="11"/>
  <c r="H277" i="11"/>
  <c r="K277" i="11"/>
  <c r="Q289" i="11"/>
  <c r="X171" i="25" s="1"/>
  <c r="N289" i="11"/>
  <c r="V171" i="25" s="1"/>
  <c r="H289" i="11"/>
  <c r="T289" i="11"/>
  <c r="E289" i="11"/>
  <c r="K289" i="11"/>
  <c r="H293" i="11"/>
  <c r="C167" i="25" s="1"/>
  <c r="E293" i="11"/>
  <c r="A167" i="25" s="1"/>
  <c r="N293" i="11"/>
  <c r="G167" i="25" s="1"/>
  <c r="T293" i="11"/>
  <c r="K167" i="25" s="1"/>
  <c r="K293" i="11"/>
  <c r="E167" i="25" s="1"/>
  <c r="Q293" i="11"/>
  <c r="I167" i="25" s="1"/>
  <c r="H309" i="11"/>
  <c r="Q309" i="11"/>
  <c r="K309" i="11"/>
  <c r="T309" i="11"/>
  <c r="E309" i="11"/>
  <c r="N309" i="11"/>
  <c r="T338" i="11"/>
  <c r="E338" i="11"/>
  <c r="N338" i="11"/>
  <c r="Q338" i="11"/>
  <c r="H338" i="11"/>
  <c r="K338" i="11"/>
  <c r="K343" i="11"/>
  <c r="T343" i="11"/>
  <c r="E343" i="11"/>
  <c r="Q343" i="11"/>
  <c r="H343" i="11"/>
  <c r="N343" i="11"/>
  <c r="E275" i="11"/>
  <c r="N275" i="11"/>
  <c r="H275" i="11"/>
  <c r="Q275" i="11"/>
  <c r="T275" i="11"/>
  <c r="K275" i="11"/>
  <c r="T282" i="11"/>
  <c r="K282" i="11"/>
  <c r="N282" i="11"/>
  <c r="E282" i="11"/>
  <c r="Q282" i="11"/>
  <c r="H282" i="11"/>
  <c r="Q273" i="11"/>
  <c r="H273" i="11"/>
  <c r="K273" i="11"/>
  <c r="T273" i="11"/>
  <c r="N273" i="11"/>
  <c r="E273" i="11"/>
  <c r="T274" i="11"/>
  <c r="H274" i="11"/>
  <c r="Q274" i="11"/>
  <c r="E274" i="11"/>
  <c r="K274" i="11"/>
  <c r="N274" i="11"/>
  <c r="Q296" i="11"/>
  <c r="N296" i="11"/>
  <c r="E296" i="11"/>
  <c r="T296" i="11"/>
  <c r="H296" i="11"/>
  <c r="K296" i="11"/>
  <c r="N288" i="11"/>
  <c r="T288" i="11"/>
  <c r="K288" i="11"/>
  <c r="Q288" i="11"/>
  <c r="E288" i="11"/>
  <c r="H288" i="11"/>
  <c r="K318" i="11"/>
  <c r="H318" i="11"/>
  <c r="Q318" i="11"/>
  <c r="T318" i="11"/>
  <c r="N318" i="11"/>
  <c r="E318" i="11"/>
  <c r="T324" i="11"/>
  <c r="H324" i="11"/>
  <c r="K324" i="11"/>
  <c r="N324" i="11"/>
  <c r="E324" i="11"/>
  <c r="Q324" i="11"/>
  <c r="N344" i="11"/>
  <c r="E344" i="11"/>
  <c r="Q344" i="11"/>
  <c r="H344" i="11"/>
  <c r="T344" i="11"/>
  <c r="K344" i="11"/>
  <c r="T362" i="11"/>
  <c r="E362" i="11"/>
  <c r="H362" i="11"/>
  <c r="K362" i="11"/>
  <c r="N362" i="11"/>
  <c r="Q362" i="11"/>
  <c r="Q331" i="11"/>
  <c r="H331" i="11"/>
  <c r="K331" i="11"/>
  <c r="T331" i="11"/>
  <c r="N331" i="11"/>
  <c r="E331" i="11"/>
  <c r="T297" i="11"/>
  <c r="E297" i="11"/>
  <c r="N297" i="11"/>
  <c r="H297" i="11"/>
  <c r="K297" i="11"/>
  <c r="Q297" i="11"/>
  <c r="H314" i="11"/>
  <c r="Q314" i="11"/>
  <c r="E314" i="11"/>
  <c r="T314" i="11"/>
  <c r="K314" i="11"/>
  <c r="N314" i="11"/>
  <c r="Q345" i="11"/>
  <c r="N345" i="11"/>
  <c r="E345" i="11"/>
  <c r="H345" i="11"/>
  <c r="K345" i="11"/>
  <c r="T345" i="11"/>
  <c r="E365" i="11"/>
  <c r="P91" i="25" s="1"/>
  <c r="N365" i="11"/>
  <c r="V91" i="25" s="1"/>
  <c r="Q365" i="11"/>
  <c r="X91" i="25" s="1"/>
  <c r="H365" i="11"/>
  <c r="R91" i="25" s="1"/>
  <c r="T365" i="11"/>
  <c r="Z91" i="25" s="1"/>
  <c r="K365" i="11"/>
  <c r="T91" i="25" s="1"/>
  <c r="E259" i="10"/>
  <c r="N259" i="10"/>
  <c r="H259" i="10"/>
  <c r="T259" i="10"/>
  <c r="K259" i="10"/>
  <c r="Q259" i="10"/>
  <c r="T274" i="10"/>
  <c r="K274" i="10"/>
  <c r="N274" i="10"/>
  <c r="Q274" i="10"/>
  <c r="E274" i="10"/>
  <c r="H274" i="10"/>
  <c r="H270" i="10"/>
  <c r="E270" i="10"/>
  <c r="N270" i="10"/>
  <c r="Q270" i="10"/>
  <c r="T270" i="10"/>
  <c r="K270" i="10"/>
  <c r="Q293" i="10"/>
  <c r="N293" i="10"/>
  <c r="E293" i="10"/>
  <c r="H293" i="10"/>
  <c r="K293" i="10"/>
  <c r="T293" i="10"/>
  <c r="K306" i="10"/>
  <c r="T306" i="10"/>
  <c r="E306" i="10"/>
  <c r="H306" i="10"/>
  <c r="N306" i="10"/>
  <c r="Q306" i="10"/>
  <c r="E307" i="10"/>
  <c r="N307" i="10"/>
  <c r="H307" i="10"/>
  <c r="T307" i="10"/>
  <c r="K307" i="10"/>
  <c r="Q307" i="10"/>
  <c r="N257" i="10"/>
  <c r="H257" i="10"/>
  <c r="Q257" i="10"/>
  <c r="K257" i="10"/>
  <c r="T257" i="10"/>
  <c r="E257" i="10"/>
  <c r="T352" i="10"/>
  <c r="K352" i="10"/>
  <c r="N352" i="10"/>
  <c r="E352" i="10"/>
  <c r="Q352" i="10"/>
  <c r="H352" i="10"/>
  <c r="H348" i="10"/>
  <c r="N348" i="10"/>
  <c r="E348" i="10"/>
  <c r="Q348" i="10"/>
  <c r="T348" i="10"/>
  <c r="K348" i="10"/>
  <c r="E322" i="10"/>
  <c r="H322" i="10"/>
  <c r="Q322" i="10"/>
  <c r="K322" i="10"/>
  <c r="T322" i="10"/>
  <c r="N322" i="10"/>
  <c r="E363" i="10"/>
  <c r="K363" i="10"/>
  <c r="T363" i="10"/>
  <c r="N363" i="10"/>
  <c r="H363" i="10"/>
  <c r="Q363" i="10"/>
  <c r="K361" i="10"/>
  <c r="E92" i="24" s="1"/>
  <c r="T361" i="10"/>
  <c r="K92" i="24" s="1"/>
  <c r="E361" i="10"/>
  <c r="A92" i="24" s="1"/>
  <c r="N361" i="10"/>
  <c r="G92" i="24" s="1"/>
  <c r="H361" i="10"/>
  <c r="C92" i="24" s="1"/>
  <c r="Q361" i="10"/>
  <c r="I92" i="24" s="1"/>
  <c r="K287" i="10"/>
  <c r="T287" i="10"/>
  <c r="N287" i="10"/>
  <c r="E287" i="10"/>
  <c r="Q287" i="10"/>
  <c r="H287" i="10"/>
  <c r="H295" i="10"/>
  <c r="R169" i="24" s="1"/>
  <c r="K295" i="10"/>
  <c r="T169" i="24" s="1"/>
  <c r="N295" i="10"/>
  <c r="V169" i="24" s="1"/>
  <c r="E295" i="10"/>
  <c r="P169" i="24" s="1"/>
  <c r="Q295" i="10"/>
  <c r="X169" i="24" s="1"/>
  <c r="T295" i="10"/>
  <c r="Z169" i="24" s="1"/>
  <c r="H298" i="10"/>
  <c r="Q298" i="10"/>
  <c r="T298" i="10"/>
  <c r="K298" i="10"/>
  <c r="N298" i="10"/>
  <c r="E298" i="10"/>
  <c r="Q311" i="10"/>
  <c r="K311" i="10"/>
  <c r="T311" i="10"/>
  <c r="N311" i="10"/>
  <c r="E311" i="10"/>
  <c r="H311" i="10"/>
  <c r="T282" i="10"/>
  <c r="K282" i="10"/>
  <c r="H282" i="10"/>
  <c r="N282" i="10"/>
  <c r="Q282" i="10"/>
  <c r="E282" i="10"/>
  <c r="H262" i="10"/>
  <c r="N262" i="10"/>
  <c r="E262" i="10"/>
  <c r="Q262" i="10"/>
  <c r="T262" i="10"/>
  <c r="K262" i="10"/>
  <c r="K266" i="10"/>
  <c r="T266" i="10"/>
  <c r="Q266" i="10"/>
  <c r="H266" i="10"/>
  <c r="N266" i="10"/>
  <c r="E266" i="10"/>
  <c r="E264" i="10"/>
  <c r="N264" i="10"/>
  <c r="H264" i="10"/>
  <c r="T264" i="10"/>
  <c r="K264" i="10"/>
  <c r="Q264" i="10"/>
  <c r="H283" i="10"/>
  <c r="C164" i="24" s="1"/>
  <c r="Q283" i="10"/>
  <c r="I164" i="24" s="1"/>
  <c r="N283" i="10"/>
  <c r="G164" i="24" s="1"/>
  <c r="E283" i="10"/>
  <c r="A164" i="24" s="1"/>
  <c r="T283" i="10"/>
  <c r="K164" i="24" s="1"/>
  <c r="K283" i="10"/>
  <c r="E164" i="24" s="1"/>
  <c r="T294" i="10"/>
  <c r="E294" i="10"/>
  <c r="P170" i="24" s="1"/>
  <c r="K294" i="10"/>
  <c r="N294" i="10"/>
  <c r="V170" i="24" s="1"/>
  <c r="Q294" i="10"/>
  <c r="X170" i="24" s="1"/>
  <c r="H294" i="10"/>
  <c r="T336" i="10"/>
  <c r="K336" i="10"/>
  <c r="N336" i="10"/>
  <c r="E336" i="10"/>
  <c r="Q336" i="10"/>
  <c r="H336" i="10"/>
  <c r="N326" i="10"/>
  <c r="T326" i="10"/>
  <c r="K326" i="10"/>
  <c r="E326" i="10"/>
  <c r="Q326" i="10"/>
  <c r="H326" i="10"/>
  <c r="Q343" i="10"/>
  <c r="H343" i="10"/>
  <c r="T343" i="10"/>
  <c r="K343" i="10"/>
  <c r="N343" i="10"/>
  <c r="E343" i="10"/>
  <c r="E355" i="10"/>
  <c r="P165" i="24" s="1"/>
  <c r="K355" i="10"/>
  <c r="T165" i="24" s="1"/>
  <c r="T355" i="10"/>
  <c r="Z165" i="24" s="1"/>
  <c r="N355" i="10"/>
  <c r="V165" i="24" s="1"/>
  <c r="H355" i="10"/>
  <c r="R165" i="24" s="1"/>
  <c r="Q355" i="10"/>
  <c r="X165" i="24" s="1"/>
  <c r="H332" i="10"/>
  <c r="N332" i="10"/>
  <c r="E332" i="10"/>
  <c r="Q332" i="10"/>
  <c r="T332" i="10"/>
  <c r="K332" i="10"/>
  <c r="N288" i="10"/>
  <c r="H288" i="10"/>
  <c r="Q288" i="10"/>
  <c r="K288" i="10"/>
  <c r="E288" i="10"/>
  <c r="T288" i="10"/>
  <c r="E277" i="10"/>
  <c r="H277" i="10"/>
  <c r="Q277" i="10"/>
  <c r="N277" i="10"/>
  <c r="K277" i="10"/>
  <c r="T277" i="10"/>
  <c r="E284" i="10"/>
  <c r="N284" i="10"/>
  <c r="Q284" i="10"/>
  <c r="H284" i="10"/>
  <c r="T284" i="10"/>
  <c r="K284" i="10"/>
  <c r="K304" i="10"/>
  <c r="T304" i="10"/>
  <c r="E304" i="10"/>
  <c r="N304" i="10"/>
  <c r="H304" i="10"/>
  <c r="Q304" i="10"/>
  <c r="E339" i="10"/>
  <c r="H339" i="10"/>
  <c r="Q339" i="10"/>
  <c r="T339" i="10"/>
  <c r="K339" i="10"/>
  <c r="N339" i="10"/>
  <c r="T312" i="10"/>
  <c r="N312" i="10"/>
  <c r="Q312" i="10"/>
  <c r="H312" i="10"/>
  <c r="E312" i="10"/>
  <c r="K312" i="10"/>
  <c r="E323" i="10"/>
  <c r="N323" i="10"/>
  <c r="Q323" i="10"/>
  <c r="H323" i="10"/>
  <c r="T323" i="10"/>
  <c r="K323" i="10"/>
  <c r="T276" i="10"/>
  <c r="E276" i="10"/>
  <c r="N276" i="10"/>
  <c r="H276" i="10"/>
  <c r="Q276" i="10"/>
  <c r="K276" i="10"/>
  <c r="K261" i="10"/>
  <c r="T261" i="10"/>
  <c r="E261" i="10"/>
  <c r="H261" i="10"/>
  <c r="N261" i="10"/>
  <c r="Q261" i="10"/>
  <c r="H265" i="10"/>
  <c r="Q265" i="10"/>
  <c r="T265" i="10"/>
  <c r="K265" i="10"/>
  <c r="N265" i="10"/>
  <c r="E265" i="10"/>
  <c r="Q281" i="10"/>
  <c r="E281" i="10"/>
  <c r="N281" i="10"/>
  <c r="T281" i="10"/>
  <c r="H281" i="10"/>
  <c r="K281" i="10"/>
  <c r="E301" i="10"/>
  <c r="N301" i="10"/>
  <c r="H301" i="10"/>
  <c r="T301" i="10"/>
  <c r="K301" i="10"/>
  <c r="Q301" i="10"/>
  <c r="Q319" i="10"/>
  <c r="K319" i="10"/>
  <c r="T319" i="10"/>
  <c r="N319" i="10"/>
  <c r="E319" i="10"/>
  <c r="H319" i="10"/>
  <c r="Q313" i="10"/>
  <c r="T313" i="10"/>
  <c r="K313" i="10"/>
  <c r="N313" i="10"/>
  <c r="E313" i="10"/>
  <c r="H313" i="10"/>
  <c r="N350" i="10"/>
  <c r="G166" i="24" s="1"/>
  <c r="H350" i="10"/>
  <c r="C166" i="24" s="1"/>
  <c r="Q350" i="10"/>
  <c r="I166" i="24" s="1"/>
  <c r="K350" i="10"/>
  <c r="E166" i="24" s="1"/>
  <c r="E350" i="10"/>
  <c r="A166" i="24" s="1"/>
  <c r="T350" i="10"/>
  <c r="K166" i="24" s="1"/>
  <c r="T328" i="10"/>
  <c r="H328" i="10"/>
  <c r="Q328" i="10"/>
  <c r="K328" i="10"/>
  <c r="N328" i="10"/>
  <c r="E328" i="10"/>
  <c r="Q346" i="10"/>
  <c r="I87" i="24" s="1"/>
  <c r="H346" i="10"/>
  <c r="C87" i="24" s="1"/>
  <c r="K346" i="10"/>
  <c r="E87" i="24" s="1"/>
  <c r="T346" i="10"/>
  <c r="K87" i="24" s="1"/>
  <c r="N346" i="10"/>
  <c r="G87" i="24" s="1"/>
  <c r="E346" i="10"/>
  <c r="A87" i="24" s="1"/>
  <c r="T360" i="10"/>
  <c r="E360" i="10"/>
  <c r="N360" i="10"/>
  <c r="H360" i="10"/>
  <c r="Q360" i="10"/>
  <c r="K360" i="10"/>
  <c r="K299" i="10"/>
  <c r="E169" i="24" s="1"/>
  <c r="T299" i="10"/>
  <c r="H299" i="10"/>
  <c r="N299" i="10"/>
  <c r="G169" i="24" s="1"/>
  <c r="E299" i="10"/>
  <c r="A169" i="24" s="1"/>
  <c r="Q299" i="10"/>
  <c r="T314" i="10"/>
  <c r="E314" i="10"/>
  <c r="Q314" i="10"/>
  <c r="K314" i="10"/>
  <c r="H314" i="10"/>
  <c r="N314" i="10"/>
  <c r="T344" i="10"/>
  <c r="H344" i="10"/>
  <c r="K344" i="10"/>
  <c r="N344" i="10"/>
  <c r="E344" i="10"/>
  <c r="Q344" i="10"/>
  <c r="N366" i="10"/>
  <c r="K366" i="10"/>
  <c r="T366" i="10"/>
  <c r="Z92" i="24" s="1"/>
  <c r="E366" i="10"/>
  <c r="H366" i="10"/>
  <c r="Q366" i="10"/>
  <c r="T320" i="10"/>
  <c r="N320" i="10"/>
  <c r="Q320" i="10"/>
  <c r="E320" i="10"/>
  <c r="H320" i="10"/>
  <c r="K320" i="10"/>
  <c r="T290" i="10"/>
  <c r="K290" i="10"/>
  <c r="N290" i="10"/>
  <c r="G165" i="24" s="1"/>
  <c r="E290" i="10"/>
  <c r="A165" i="24" s="1"/>
  <c r="Q290" i="10"/>
  <c r="I165" i="24" s="1"/>
  <c r="H290" i="10"/>
  <c r="C165" i="24" s="1"/>
  <c r="Q273" i="10"/>
  <c r="E273" i="10"/>
  <c r="N273" i="10"/>
  <c r="H273" i="10"/>
  <c r="T273" i="10"/>
  <c r="K273" i="10"/>
  <c r="E347" i="10"/>
  <c r="Q347" i="10"/>
  <c r="H347" i="10"/>
  <c r="T347" i="10"/>
  <c r="K347" i="10"/>
  <c r="N347" i="10"/>
  <c r="Q351" i="10"/>
  <c r="E351" i="10"/>
  <c r="N351" i="10"/>
  <c r="K351" i="10"/>
  <c r="H351" i="10"/>
  <c r="T351" i="10"/>
  <c r="N354" i="9"/>
  <c r="W354" i="9"/>
  <c r="H354" i="9"/>
  <c r="Q354" i="9"/>
  <c r="Z354" i="9"/>
  <c r="K354" i="9"/>
  <c r="T354" i="9"/>
  <c r="E354" i="9"/>
  <c r="AC354" i="9"/>
  <c r="N358" i="9"/>
  <c r="W358" i="9"/>
  <c r="H358" i="9"/>
  <c r="Q358" i="9"/>
  <c r="Z358" i="9"/>
  <c r="K358" i="9"/>
  <c r="T358" i="9"/>
  <c r="E358" i="9"/>
  <c r="AC358" i="9"/>
  <c r="T265" i="9"/>
  <c r="E265" i="9"/>
  <c r="AC265" i="9"/>
  <c r="K265" i="9"/>
  <c r="W265" i="9"/>
  <c r="N265" i="9"/>
  <c r="Z265" i="9"/>
  <c r="H265" i="9"/>
  <c r="Q265" i="9"/>
  <c r="T261" i="9"/>
  <c r="E261" i="9"/>
  <c r="AC261" i="9"/>
  <c r="H261" i="9"/>
  <c r="K261" i="9"/>
  <c r="W261" i="9"/>
  <c r="N261" i="9"/>
  <c r="Z261" i="9"/>
  <c r="Q261" i="9"/>
  <c r="E269" i="9"/>
  <c r="AC269" i="9"/>
  <c r="H269" i="9"/>
  <c r="Q269" i="9"/>
  <c r="Z269" i="9"/>
  <c r="K269" i="9"/>
  <c r="T269" i="9"/>
  <c r="N269" i="9"/>
  <c r="W269" i="9"/>
  <c r="T257" i="9"/>
  <c r="E257" i="9"/>
  <c r="AC257" i="9"/>
  <c r="W257" i="9"/>
  <c r="H257" i="9"/>
  <c r="K257" i="9"/>
  <c r="N257" i="9"/>
  <c r="Z257" i="9"/>
  <c r="Q257" i="9"/>
  <c r="E273" i="9"/>
  <c r="AC273" i="9"/>
  <c r="N273" i="9"/>
  <c r="W273" i="9"/>
  <c r="K273" i="9"/>
  <c r="Z273" i="9"/>
  <c r="Q273" i="9"/>
  <c r="H273" i="9"/>
  <c r="T273" i="9"/>
  <c r="H263" i="9"/>
  <c r="Q263" i="9"/>
  <c r="N263" i="9"/>
  <c r="Z263" i="9"/>
  <c r="E263" i="9"/>
  <c r="AC263" i="9"/>
  <c r="T263" i="9"/>
  <c r="W263" i="9"/>
  <c r="K263" i="9"/>
  <c r="N266" i="9"/>
  <c r="W266" i="9"/>
  <c r="K266" i="9"/>
  <c r="Z266" i="9"/>
  <c r="H266" i="9"/>
  <c r="AC266" i="9"/>
  <c r="Q266" i="9"/>
  <c r="T266" i="9"/>
  <c r="E266" i="9"/>
  <c r="W278" i="9"/>
  <c r="H278" i="9"/>
  <c r="Q278" i="9"/>
  <c r="Z278" i="9"/>
  <c r="T278" i="9"/>
  <c r="E278" i="9"/>
  <c r="AC278" i="9"/>
  <c r="K278" i="9"/>
  <c r="N278" i="9"/>
  <c r="T282" i="9"/>
  <c r="E282" i="9"/>
  <c r="N282" i="9"/>
  <c r="W282" i="9"/>
  <c r="K282" i="9"/>
  <c r="Z282" i="9"/>
  <c r="Q282" i="9"/>
  <c r="H282" i="9"/>
  <c r="AC282" i="9"/>
  <c r="Q275" i="9"/>
  <c r="H275" i="9"/>
  <c r="E275" i="9"/>
  <c r="N275" i="9"/>
  <c r="W275" i="9"/>
  <c r="K275" i="9"/>
  <c r="AC275" i="9"/>
  <c r="T275" i="9"/>
  <c r="Z275" i="9"/>
  <c r="T286" i="9"/>
  <c r="AF168" i="22" s="1"/>
  <c r="AC286" i="9"/>
  <c r="AL168" i="22" s="1"/>
  <c r="N286" i="9"/>
  <c r="AB168" i="22" s="1"/>
  <c r="E286" i="9"/>
  <c r="V168" i="22" s="1"/>
  <c r="Q286" i="9"/>
  <c r="AD168" i="22" s="1"/>
  <c r="H286" i="9"/>
  <c r="X168" i="22" s="1"/>
  <c r="W286" i="9"/>
  <c r="AH168" i="22" s="1"/>
  <c r="K286" i="9"/>
  <c r="Z168" i="22" s="1"/>
  <c r="Z286" i="9"/>
  <c r="AJ168" i="22" s="1"/>
  <c r="W293" i="9"/>
  <c r="E293" i="9"/>
  <c r="N293" i="9"/>
  <c r="T293" i="9"/>
  <c r="H293" i="9"/>
  <c r="K293" i="9"/>
  <c r="Z293" i="9"/>
  <c r="AC293" i="9"/>
  <c r="Q293" i="9"/>
  <c r="W297" i="9"/>
  <c r="K297" i="9"/>
  <c r="T297" i="9"/>
  <c r="AC297" i="9"/>
  <c r="Q297" i="9"/>
  <c r="E297" i="9"/>
  <c r="H297" i="9"/>
  <c r="Z297" i="9"/>
  <c r="N297" i="9"/>
  <c r="K299" i="9"/>
  <c r="Z299" i="9"/>
  <c r="E299" i="9"/>
  <c r="N299" i="9"/>
  <c r="Q299" i="9"/>
  <c r="AC299" i="9"/>
  <c r="H299" i="9"/>
  <c r="T299" i="9"/>
  <c r="W299" i="9"/>
  <c r="N305" i="9"/>
  <c r="G94" i="22" s="1"/>
  <c r="Z305" i="9"/>
  <c r="O94" i="22" s="1"/>
  <c r="E305" i="9"/>
  <c r="H305" i="9"/>
  <c r="C94" i="22" s="1"/>
  <c r="AC305" i="9"/>
  <c r="K305" i="9"/>
  <c r="E94" i="22" s="1"/>
  <c r="T305" i="9"/>
  <c r="W305" i="9"/>
  <c r="Q305" i="9"/>
  <c r="N309" i="9"/>
  <c r="Z309" i="9"/>
  <c r="E309" i="9"/>
  <c r="H309" i="9"/>
  <c r="AC309" i="9"/>
  <c r="K309" i="9"/>
  <c r="T309" i="9"/>
  <c r="W309" i="9"/>
  <c r="Q309" i="9"/>
  <c r="T332" i="9"/>
  <c r="K332" i="9"/>
  <c r="N332" i="9"/>
  <c r="W332" i="9"/>
  <c r="E332" i="9"/>
  <c r="Q332" i="9"/>
  <c r="Z332" i="9"/>
  <c r="H332" i="9"/>
  <c r="AC332" i="9"/>
  <c r="T312" i="9"/>
  <c r="AC312" i="9"/>
  <c r="K312" i="9"/>
  <c r="E312" i="9"/>
  <c r="N312" i="9"/>
  <c r="W312" i="9"/>
  <c r="H312" i="9"/>
  <c r="Z312" i="9"/>
  <c r="Q312" i="9"/>
  <c r="E296" i="9"/>
  <c r="AC296" i="9"/>
  <c r="N296" i="9"/>
  <c r="W296" i="9"/>
  <c r="K296" i="9"/>
  <c r="Z296" i="9"/>
  <c r="Q296" i="9"/>
  <c r="H296" i="9"/>
  <c r="T296" i="9"/>
  <c r="Q298" i="9"/>
  <c r="H298" i="9"/>
  <c r="K298" i="9"/>
  <c r="W298" i="9"/>
  <c r="N298" i="9"/>
  <c r="Z298" i="9"/>
  <c r="E298" i="9"/>
  <c r="AC298" i="9"/>
  <c r="T298" i="9"/>
  <c r="N287" i="9"/>
  <c r="H287" i="9"/>
  <c r="Q287" i="9"/>
  <c r="Z287" i="9"/>
  <c r="AC287" i="9"/>
  <c r="K287" i="9"/>
  <c r="E287" i="9"/>
  <c r="T287" i="9"/>
  <c r="W287" i="9"/>
  <c r="K295" i="9"/>
  <c r="Z173" i="22" s="1"/>
  <c r="H295" i="9"/>
  <c r="X173" i="22" s="1"/>
  <c r="Q295" i="9"/>
  <c r="AD173" i="22" s="1"/>
  <c r="AC295" i="9"/>
  <c r="AL173" i="22" s="1"/>
  <c r="T295" i="9"/>
  <c r="AF173" i="22" s="1"/>
  <c r="W295" i="9"/>
  <c r="AH173" i="22" s="1"/>
  <c r="N295" i="9"/>
  <c r="AB173" i="22" s="1"/>
  <c r="E295" i="9"/>
  <c r="V173" i="22" s="1"/>
  <c r="Z295" i="9"/>
  <c r="AJ173" i="22" s="1"/>
  <c r="H330" i="9"/>
  <c r="K330" i="9"/>
  <c r="T330" i="9"/>
  <c r="AC330" i="9"/>
  <c r="W330" i="9"/>
  <c r="Z330" i="9"/>
  <c r="N330" i="9"/>
  <c r="Q330" i="9"/>
  <c r="E330" i="9"/>
  <c r="H288" i="9"/>
  <c r="E288" i="9"/>
  <c r="N288" i="9"/>
  <c r="W288" i="9"/>
  <c r="Q288" i="9"/>
  <c r="T288" i="9"/>
  <c r="Z288" i="9"/>
  <c r="K288" i="9"/>
  <c r="AC288" i="9"/>
  <c r="Z289" i="9"/>
  <c r="K289" i="9"/>
  <c r="E289" i="9"/>
  <c r="H289" i="9"/>
  <c r="AC289" i="9"/>
  <c r="N289" i="9"/>
  <c r="W289" i="9"/>
  <c r="Q289" i="9"/>
  <c r="T289" i="9"/>
  <c r="T316" i="9"/>
  <c r="H316" i="9"/>
  <c r="Q316" i="9"/>
  <c r="Z316" i="9"/>
  <c r="AC316" i="9"/>
  <c r="K316" i="9"/>
  <c r="E316" i="9"/>
  <c r="W316" i="9"/>
  <c r="N316" i="9"/>
  <c r="T290" i="9"/>
  <c r="E290" i="9"/>
  <c r="Z290" i="9"/>
  <c r="AC290" i="9"/>
  <c r="N290" i="9"/>
  <c r="H290" i="9"/>
  <c r="W290" i="9"/>
  <c r="K290" i="9"/>
  <c r="Q290" i="9"/>
  <c r="K291" i="9"/>
  <c r="E170" i="22" s="1"/>
  <c r="T291" i="9"/>
  <c r="K170" i="22" s="1"/>
  <c r="AC291" i="9"/>
  <c r="Q170" i="22" s="1"/>
  <c r="E291" i="9"/>
  <c r="A170" i="22" s="1"/>
  <c r="Z291" i="9"/>
  <c r="O170" i="22" s="1"/>
  <c r="Q291" i="9"/>
  <c r="I170" i="22" s="1"/>
  <c r="H291" i="9"/>
  <c r="C170" i="22" s="1"/>
  <c r="W291" i="9"/>
  <c r="M170" i="22" s="1"/>
  <c r="N291" i="9"/>
  <c r="G170" i="22" s="1"/>
  <c r="H302" i="9"/>
  <c r="T302" i="9"/>
  <c r="E302" i="9"/>
  <c r="Z302" i="9"/>
  <c r="Q302" i="9"/>
  <c r="AC302" i="9"/>
  <c r="K302" i="9"/>
  <c r="W302" i="9"/>
  <c r="N302" i="9"/>
  <c r="H306" i="9"/>
  <c r="C175" i="22" s="1"/>
  <c r="T306" i="9"/>
  <c r="K175" i="22" s="1"/>
  <c r="E306" i="9"/>
  <c r="A175" i="22" s="1"/>
  <c r="Z306" i="9"/>
  <c r="O175" i="22" s="1"/>
  <c r="Q306" i="9"/>
  <c r="I175" i="22" s="1"/>
  <c r="K306" i="9"/>
  <c r="E175" i="22" s="1"/>
  <c r="W306" i="9"/>
  <c r="M175" i="22" s="1"/>
  <c r="N306" i="9"/>
  <c r="G175" i="22" s="1"/>
  <c r="AC306" i="9"/>
  <c r="Q175" i="22" s="1"/>
  <c r="Q294" i="9"/>
  <c r="AD174" i="22" s="1"/>
  <c r="Z294" i="9"/>
  <c r="AJ174" i="22" s="1"/>
  <c r="E294" i="9"/>
  <c r="V174" i="22" s="1"/>
  <c r="AC294" i="9"/>
  <c r="AL174" i="22" s="1"/>
  <c r="H294" i="9"/>
  <c r="X174" i="22" s="1"/>
  <c r="T294" i="9"/>
  <c r="AF174" i="22" s="1"/>
  <c r="K294" i="9"/>
  <c r="Z174" i="22" s="1"/>
  <c r="W294" i="9"/>
  <c r="AH174" i="22" s="1"/>
  <c r="N294" i="9"/>
  <c r="AB174" i="22" s="1"/>
  <c r="T304" i="9"/>
  <c r="H304" i="9"/>
  <c r="N304" i="9"/>
  <c r="E304" i="9"/>
  <c r="Z304" i="9"/>
  <c r="Q304" i="9"/>
  <c r="AC304" i="9"/>
  <c r="K304" i="9"/>
  <c r="W304" i="9"/>
  <c r="T308" i="9"/>
  <c r="K95" i="22" s="1"/>
  <c r="H308" i="9"/>
  <c r="C95" i="22" s="1"/>
  <c r="N308" i="9"/>
  <c r="G95" i="22" s="1"/>
  <c r="E308" i="9"/>
  <c r="A95" i="22" s="1"/>
  <c r="Z308" i="9"/>
  <c r="O95" i="22" s="1"/>
  <c r="AC308" i="9"/>
  <c r="Q95" i="22" s="1"/>
  <c r="W308" i="9"/>
  <c r="M95" i="22" s="1"/>
  <c r="K308" i="9"/>
  <c r="E95" i="22" s="1"/>
  <c r="Q308" i="9"/>
  <c r="I95" i="22" s="1"/>
  <c r="Z311" i="9"/>
  <c r="E311" i="9"/>
  <c r="N311" i="9"/>
  <c r="W311" i="9"/>
  <c r="H311" i="9"/>
  <c r="Q311" i="9"/>
  <c r="K311" i="9"/>
  <c r="T311" i="9"/>
  <c r="AC311" i="9"/>
  <c r="N317" i="9"/>
  <c r="W317" i="9"/>
  <c r="E317" i="9"/>
  <c r="H317" i="9"/>
  <c r="Q317" i="9"/>
  <c r="Z317" i="9"/>
  <c r="AC317" i="9"/>
  <c r="K317" i="9"/>
  <c r="T317" i="9"/>
  <c r="Z327" i="9"/>
  <c r="K327" i="9"/>
  <c r="E327" i="9"/>
  <c r="Q327" i="9"/>
  <c r="AC327" i="9"/>
  <c r="H327" i="9"/>
  <c r="T327" i="9"/>
  <c r="N327" i="9"/>
  <c r="W327" i="9"/>
  <c r="N349" i="9"/>
  <c r="W349" i="9"/>
  <c r="E349" i="9"/>
  <c r="H349" i="9"/>
  <c r="Q349" i="9"/>
  <c r="Z349" i="9"/>
  <c r="K349" i="9"/>
  <c r="T349" i="9"/>
  <c r="AC349" i="9"/>
  <c r="T320" i="9"/>
  <c r="E320" i="9"/>
  <c r="N320" i="9"/>
  <c r="W320" i="9"/>
  <c r="H320" i="9"/>
  <c r="Q320" i="9"/>
  <c r="Z320" i="9"/>
  <c r="K320" i="9"/>
  <c r="AC320" i="9"/>
  <c r="N333" i="9"/>
  <c r="Z333" i="9"/>
  <c r="E333" i="9"/>
  <c r="Q333" i="9"/>
  <c r="AC333" i="9"/>
  <c r="H333" i="9"/>
  <c r="T333" i="9"/>
  <c r="W333" i="9"/>
  <c r="K333" i="9"/>
  <c r="Z323" i="9"/>
  <c r="E323" i="9"/>
  <c r="N323" i="9"/>
  <c r="K323" i="9"/>
  <c r="W323" i="9"/>
  <c r="Q323" i="9"/>
  <c r="AC323" i="9"/>
  <c r="H323" i="9"/>
  <c r="T323" i="9"/>
  <c r="H342" i="9"/>
  <c r="K342" i="9"/>
  <c r="AC342" i="9"/>
  <c r="T342" i="9"/>
  <c r="N342" i="9"/>
  <c r="W342" i="9"/>
  <c r="E342" i="9"/>
  <c r="Q342" i="9"/>
  <c r="Z342" i="9"/>
  <c r="T344" i="9"/>
  <c r="W344" i="9"/>
  <c r="H344" i="9"/>
  <c r="AC344" i="9"/>
  <c r="K344" i="9"/>
  <c r="N344" i="9"/>
  <c r="E344" i="9"/>
  <c r="Z344" i="9"/>
  <c r="Q344" i="9"/>
  <c r="N345" i="9"/>
  <c r="Q345" i="9"/>
  <c r="T345" i="9"/>
  <c r="K345" i="9"/>
  <c r="W345" i="9"/>
  <c r="Z345" i="9"/>
  <c r="E345" i="9"/>
  <c r="H345" i="9"/>
  <c r="AC345" i="9"/>
  <c r="T348" i="9"/>
  <c r="H348" i="9"/>
  <c r="Q348" i="9"/>
  <c r="Z348" i="9"/>
  <c r="K348" i="9"/>
  <c r="AC348" i="9"/>
  <c r="E348" i="9"/>
  <c r="N348" i="9"/>
  <c r="W348" i="9"/>
  <c r="N321" i="9"/>
  <c r="K321" i="9"/>
  <c r="T321" i="9"/>
  <c r="AC321" i="9"/>
  <c r="W321" i="9"/>
  <c r="E321" i="9"/>
  <c r="H321" i="9"/>
  <c r="Z321" i="9"/>
  <c r="Q321" i="9"/>
  <c r="H326" i="9"/>
  <c r="E326" i="9"/>
  <c r="N326" i="9"/>
  <c r="W326" i="9"/>
  <c r="Q326" i="9"/>
  <c r="Z326" i="9"/>
  <c r="T326" i="9"/>
  <c r="K326" i="9"/>
  <c r="AC326" i="9"/>
  <c r="T328" i="9"/>
  <c r="E328" i="9"/>
  <c r="H328" i="9"/>
  <c r="W328" i="9"/>
  <c r="K328" i="9"/>
  <c r="Z328" i="9"/>
  <c r="AC328" i="9"/>
  <c r="N328" i="9"/>
  <c r="Q328" i="9"/>
  <c r="T340" i="9"/>
  <c r="W340" i="9"/>
  <c r="Z340" i="9"/>
  <c r="Q340" i="9"/>
  <c r="H340" i="9"/>
  <c r="AC340" i="9"/>
  <c r="K340" i="9"/>
  <c r="N340" i="9"/>
  <c r="E340" i="9"/>
  <c r="N341" i="9"/>
  <c r="AB91" i="22" s="1"/>
  <c r="Q341" i="9"/>
  <c r="AD91" i="22" s="1"/>
  <c r="H341" i="9"/>
  <c r="X91" i="22" s="1"/>
  <c r="AC341" i="9"/>
  <c r="AL91" i="22" s="1"/>
  <c r="T341" i="9"/>
  <c r="AF91" i="22" s="1"/>
  <c r="K341" i="9"/>
  <c r="Z91" i="22" s="1"/>
  <c r="W341" i="9"/>
  <c r="AH91" i="22" s="1"/>
  <c r="Z341" i="9"/>
  <c r="AJ91" i="22" s="1"/>
  <c r="E341" i="9"/>
  <c r="V91" i="22" s="1"/>
  <c r="Z351" i="9"/>
  <c r="H351" i="9"/>
  <c r="Q351" i="9"/>
  <c r="K351" i="9"/>
  <c r="T351" i="9"/>
  <c r="AC351" i="9"/>
  <c r="E351" i="9"/>
  <c r="N351" i="9"/>
  <c r="W351" i="9"/>
  <c r="T336" i="9"/>
  <c r="E336" i="9"/>
  <c r="AC336" i="9"/>
  <c r="W336" i="9"/>
  <c r="Q336" i="9"/>
  <c r="H336" i="9"/>
  <c r="K336" i="9"/>
  <c r="N336" i="9"/>
  <c r="Z336" i="9"/>
  <c r="H310" i="9"/>
  <c r="T310" i="9"/>
  <c r="E310" i="9"/>
  <c r="Z310" i="9"/>
  <c r="Q310" i="9"/>
  <c r="K310" i="9"/>
  <c r="N310" i="9"/>
  <c r="W310" i="9"/>
  <c r="AC310" i="9"/>
  <c r="T324" i="9"/>
  <c r="AC324" i="9"/>
  <c r="N324" i="9"/>
  <c r="E324" i="9"/>
  <c r="Z324" i="9"/>
  <c r="Q324" i="9"/>
  <c r="H324" i="9"/>
  <c r="K324" i="9"/>
  <c r="W324" i="9"/>
  <c r="N329" i="9"/>
  <c r="W329" i="9"/>
  <c r="Z329" i="9"/>
  <c r="E329" i="9"/>
  <c r="Q329" i="9"/>
  <c r="H329" i="9"/>
  <c r="AC329" i="9"/>
  <c r="T329" i="9"/>
  <c r="K329" i="9"/>
  <c r="E298" i="5"/>
  <c r="AC298" i="5"/>
  <c r="N298" i="5"/>
  <c r="W298" i="5"/>
  <c r="Q298" i="5"/>
  <c r="Z298" i="5"/>
  <c r="H298" i="5"/>
  <c r="T298" i="5"/>
  <c r="K298" i="5"/>
  <c r="K279" i="5"/>
  <c r="Z279" i="5"/>
  <c r="N279" i="5"/>
  <c r="E279" i="5"/>
  <c r="Q279" i="5"/>
  <c r="AC279" i="5"/>
  <c r="H279" i="5"/>
  <c r="T279" i="5"/>
  <c r="W279" i="5"/>
  <c r="Q292" i="5"/>
  <c r="E292" i="5"/>
  <c r="N292" i="5"/>
  <c r="W292" i="5"/>
  <c r="Z292" i="5"/>
  <c r="AC292" i="5"/>
  <c r="H292" i="5"/>
  <c r="T292" i="5"/>
  <c r="K292" i="5"/>
  <c r="Q290" i="5"/>
  <c r="I165" i="21" s="1"/>
  <c r="AC290" i="5"/>
  <c r="N290" i="5"/>
  <c r="Z290" i="5"/>
  <c r="O165" i="21" s="1"/>
  <c r="H290" i="5"/>
  <c r="C165" i="21" s="1"/>
  <c r="E290" i="5"/>
  <c r="T290" i="5"/>
  <c r="W290" i="5"/>
  <c r="K290" i="5"/>
  <c r="E165" i="21" s="1"/>
  <c r="E317" i="5"/>
  <c r="AC317" i="5"/>
  <c r="K317" i="5"/>
  <c r="T317" i="5"/>
  <c r="N317" i="5"/>
  <c r="W317" i="5"/>
  <c r="Q317" i="5"/>
  <c r="H317" i="5"/>
  <c r="Z317" i="5"/>
  <c r="T350" i="5"/>
  <c r="W350" i="5"/>
  <c r="M166" i="21" s="1"/>
  <c r="H350" i="5"/>
  <c r="C166" i="21" s="1"/>
  <c r="AC350" i="5"/>
  <c r="K350" i="5"/>
  <c r="E350" i="5"/>
  <c r="A166" i="21" s="1"/>
  <c r="N350" i="5"/>
  <c r="G166" i="21" s="1"/>
  <c r="Z350" i="5"/>
  <c r="O166" i="21" s="1"/>
  <c r="Q350" i="5"/>
  <c r="I166" i="21" s="1"/>
  <c r="T346" i="5"/>
  <c r="K87" i="21" s="1"/>
  <c r="W346" i="5"/>
  <c r="M87" i="21" s="1"/>
  <c r="Q346" i="5"/>
  <c r="I87" i="21" s="1"/>
  <c r="AC346" i="5"/>
  <c r="Q87" i="21" s="1"/>
  <c r="H346" i="5"/>
  <c r="C87" i="21" s="1"/>
  <c r="K346" i="5"/>
  <c r="E87" i="21" s="1"/>
  <c r="N346" i="5"/>
  <c r="G87" i="21" s="1"/>
  <c r="E346" i="5"/>
  <c r="A87" i="21" s="1"/>
  <c r="Z346" i="5"/>
  <c r="O87" i="21" s="1"/>
  <c r="T342" i="5"/>
  <c r="W342" i="5"/>
  <c r="E342" i="5"/>
  <c r="Z342" i="5"/>
  <c r="Q342" i="5"/>
  <c r="H342" i="5"/>
  <c r="AC342" i="5"/>
  <c r="K342" i="5"/>
  <c r="N342" i="5"/>
  <c r="T261" i="5"/>
  <c r="E261" i="5"/>
  <c r="AC261" i="5"/>
  <c r="N261" i="5"/>
  <c r="Q261" i="5"/>
  <c r="H261" i="5"/>
  <c r="W261" i="5"/>
  <c r="K261" i="5"/>
  <c r="Z261" i="5"/>
  <c r="E304" i="5"/>
  <c r="AC304" i="5"/>
  <c r="H304" i="5"/>
  <c r="Q304" i="5"/>
  <c r="Z304" i="5"/>
  <c r="N304" i="5"/>
  <c r="W304" i="5"/>
  <c r="K304" i="5"/>
  <c r="T304" i="5"/>
  <c r="E321" i="5"/>
  <c r="AC321" i="5"/>
  <c r="H321" i="5"/>
  <c r="Q321" i="5"/>
  <c r="Z321" i="5"/>
  <c r="T321" i="5"/>
  <c r="K321" i="5"/>
  <c r="W321" i="5"/>
  <c r="N321" i="5"/>
  <c r="E357" i="5"/>
  <c r="V167" i="21" s="1"/>
  <c r="AC357" i="5"/>
  <c r="AL167" i="21" s="1"/>
  <c r="N357" i="5"/>
  <c r="AB167" i="21" s="1"/>
  <c r="W357" i="5"/>
  <c r="AH167" i="21" s="1"/>
  <c r="H357" i="5"/>
  <c r="X167" i="21" s="1"/>
  <c r="Q357" i="5"/>
  <c r="AD167" i="21" s="1"/>
  <c r="Z357" i="5"/>
  <c r="AJ167" i="21" s="1"/>
  <c r="K357" i="5"/>
  <c r="Z167" i="21" s="1"/>
  <c r="T357" i="5"/>
  <c r="AF167" i="21" s="1"/>
  <c r="Q355" i="5"/>
  <c r="AD165" i="21" s="1"/>
  <c r="E355" i="5"/>
  <c r="N355" i="5"/>
  <c r="W355" i="5"/>
  <c r="Z355" i="5"/>
  <c r="H355" i="5"/>
  <c r="X165" i="21" s="1"/>
  <c r="K355" i="5"/>
  <c r="T355" i="5"/>
  <c r="AF165" i="21" s="1"/>
  <c r="AC355" i="5"/>
  <c r="AL165" i="21" s="1"/>
  <c r="E369" i="5"/>
  <c r="A88" i="21" s="1"/>
  <c r="AC369" i="5"/>
  <c r="Q88" i="21" s="1"/>
  <c r="N369" i="5"/>
  <c r="G88" i="21" s="1"/>
  <c r="W369" i="5"/>
  <c r="M88" i="21" s="1"/>
  <c r="H369" i="5"/>
  <c r="C88" i="21" s="1"/>
  <c r="Q369" i="5"/>
  <c r="I88" i="21" s="1"/>
  <c r="Z369" i="5"/>
  <c r="O88" i="21" s="1"/>
  <c r="K369" i="5"/>
  <c r="E88" i="21" s="1"/>
  <c r="T369" i="5"/>
  <c r="K88" i="21" s="1"/>
  <c r="N351" i="5"/>
  <c r="G167" i="21" s="1"/>
  <c r="Q351" i="5"/>
  <c r="I167" i="21" s="1"/>
  <c r="T351" i="5"/>
  <c r="K167" i="21" s="1"/>
  <c r="K351" i="5"/>
  <c r="E167" i="21" s="1"/>
  <c r="W351" i="5"/>
  <c r="M167" i="21" s="1"/>
  <c r="Z351" i="5"/>
  <c r="O167" i="21" s="1"/>
  <c r="E351" i="5"/>
  <c r="A167" i="21" s="1"/>
  <c r="H351" i="5"/>
  <c r="C167" i="21" s="1"/>
  <c r="AC351" i="5"/>
  <c r="Q167" i="21" s="1"/>
  <c r="E288" i="5"/>
  <c r="AC288" i="5"/>
  <c r="H288" i="5"/>
  <c r="Q288" i="5"/>
  <c r="Z288" i="5"/>
  <c r="W288" i="5"/>
  <c r="K288" i="5"/>
  <c r="N288" i="5"/>
  <c r="T288" i="5"/>
  <c r="T254" i="5"/>
  <c r="E254" i="5"/>
  <c r="AC254" i="5"/>
  <c r="N254" i="5"/>
  <c r="W254" i="5"/>
  <c r="H254" i="5"/>
  <c r="Q254" i="5"/>
  <c r="K254" i="5"/>
  <c r="Z254" i="5"/>
  <c r="K283" i="5"/>
  <c r="E164" i="21" s="1"/>
  <c r="W283" i="5"/>
  <c r="M164" i="21" s="1"/>
  <c r="N283" i="5"/>
  <c r="G164" i="21" s="1"/>
  <c r="E283" i="5"/>
  <c r="A164" i="21" s="1"/>
  <c r="Q283" i="5"/>
  <c r="I164" i="21" s="1"/>
  <c r="Z283" i="5"/>
  <c r="O164" i="21" s="1"/>
  <c r="H283" i="5"/>
  <c r="C164" i="21" s="1"/>
  <c r="AC283" i="5"/>
  <c r="Q164" i="21" s="1"/>
  <c r="T283" i="5"/>
  <c r="K164" i="21" s="1"/>
  <c r="K324" i="5"/>
  <c r="E324" i="5"/>
  <c r="N324" i="5"/>
  <c r="W324" i="5"/>
  <c r="H324" i="5"/>
  <c r="Q324" i="5"/>
  <c r="T324" i="5"/>
  <c r="Z324" i="5"/>
  <c r="AC324" i="5"/>
  <c r="K328" i="5"/>
  <c r="Z328" i="5"/>
  <c r="T328" i="5"/>
  <c r="AC328" i="5"/>
  <c r="E328" i="5"/>
  <c r="N328" i="5"/>
  <c r="Q328" i="5"/>
  <c r="W328" i="5"/>
  <c r="H328" i="5"/>
  <c r="E269" i="5"/>
  <c r="AC269" i="5"/>
  <c r="H269" i="5"/>
  <c r="T269" i="5"/>
  <c r="W269" i="5"/>
  <c r="K269" i="5"/>
  <c r="Z269" i="5"/>
  <c r="N269" i="5"/>
  <c r="Q269" i="5"/>
  <c r="T265" i="5"/>
  <c r="E265" i="5"/>
  <c r="AC265" i="5"/>
  <c r="Q265" i="5"/>
  <c r="H265" i="5"/>
  <c r="K265" i="5"/>
  <c r="W265" i="5"/>
  <c r="N265" i="5"/>
  <c r="Z265" i="5"/>
  <c r="W309" i="5"/>
  <c r="H309" i="5"/>
  <c r="Q309" i="5"/>
  <c r="Z309" i="5"/>
  <c r="K309" i="5"/>
  <c r="N309" i="5"/>
  <c r="AC309" i="5"/>
  <c r="E309" i="5"/>
  <c r="T309" i="5"/>
  <c r="Q310" i="5"/>
  <c r="E310" i="5"/>
  <c r="N310" i="5"/>
  <c r="W310" i="5"/>
  <c r="AC310" i="5"/>
  <c r="H310" i="5"/>
  <c r="T310" i="5"/>
  <c r="K310" i="5"/>
  <c r="Z310" i="5"/>
  <c r="H348" i="5"/>
  <c r="K348" i="5"/>
  <c r="AC348" i="5"/>
  <c r="T348" i="5"/>
  <c r="N348" i="5"/>
  <c r="E348" i="5"/>
  <c r="W348" i="5"/>
  <c r="Q348" i="5"/>
  <c r="Z348" i="5"/>
  <c r="T338" i="5"/>
  <c r="W338" i="5"/>
  <c r="N338" i="5"/>
  <c r="Z338" i="5"/>
  <c r="E338" i="5"/>
  <c r="Q338" i="5"/>
  <c r="H338" i="5"/>
  <c r="AC338" i="5"/>
  <c r="K338" i="5"/>
  <c r="Q271" i="5"/>
  <c r="K271" i="5"/>
  <c r="T271" i="5"/>
  <c r="AC271" i="5"/>
  <c r="E271" i="5"/>
  <c r="H271" i="5"/>
  <c r="N271" i="5"/>
  <c r="Z271" i="5"/>
  <c r="W271" i="5"/>
  <c r="T258" i="5"/>
  <c r="N258" i="5"/>
  <c r="W258" i="5"/>
  <c r="H258" i="5"/>
  <c r="K258" i="5"/>
  <c r="AC258" i="5"/>
  <c r="Q258" i="5"/>
  <c r="E258" i="5"/>
  <c r="Z258" i="5"/>
  <c r="Q282" i="5"/>
  <c r="W282" i="5"/>
  <c r="N282" i="5"/>
  <c r="E282" i="5"/>
  <c r="Z282" i="5"/>
  <c r="AC282" i="5"/>
  <c r="H282" i="5"/>
  <c r="T282" i="5"/>
  <c r="K282" i="5"/>
  <c r="W270" i="5"/>
  <c r="K270" i="5"/>
  <c r="N270" i="5"/>
  <c r="Z270" i="5"/>
  <c r="E270" i="5"/>
  <c r="Q270" i="5"/>
  <c r="AC270" i="5"/>
  <c r="H270" i="5"/>
  <c r="T270" i="5"/>
  <c r="W330" i="5"/>
  <c r="E330" i="5"/>
  <c r="N330" i="5"/>
  <c r="Q330" i="5"/>
  <c r="AC330" i="5"/>
  <c r="H330" i="5"/>
  <c r="T330" i="5"/>
  <c r="Z330" i="5"/>
  <c r="K330" i="5"/>
  <c r="W354" i="5"/>
  <c r="E354" i="5"/>
  <c r="N354" i="5"/>
  <c r="H354" i="5"/>
  <c r="Q354" i="5"/>
  <c r="Z354" i="5"/>
  <c r="K354" i="5"/>
  <c r="T354" i="5"/>
  <c r="AC354" i="5"/>
  <c r="W295" i="5"/>
  <c r="AH169" i="21" s="1"/>
  <c r="K295" i="5"/>
  <c r="T295" i="5"/>
  <c r="AF169" i="21" s="1"/>
  <c r="AC295" i="5"/>
  <c r="N295" i="5"/>
  <c r="Z295" i="5"/>
  <c r="E295" i="5"/>
  <c r="V169" i="21" s="1"/>
  <c r="Q295" i="5"/>
  <c r="H295" i="5"/>
  <c r="W313" i="5"/>
  <c r="E313" i="5"/>
  <c r="AC313" i="5"/>
  <c r="H313" i="5"/>
  <c r="T313" i="5"/>
  <c r="K313" i="5"/>
  <c r="Z313" i="5"/>
  <c r="N313" i="5"/>
  <c r="Q313" i="5"/>
  <c r="E294" i="5"/>
  <c r="AC294" i="5"/>
  <c r="N294" i="5"/>
  <c r="W294" i="5"/>
  <c r="Q294" i="5"/>
  <c r="AD170" i="21" s="1"/>
  <c r="H294" i="5"/>
  <c r="X170" i="21" s="1"/>
  <c r="T294" i="5"/>
  <c r="K294" i="5"/>
  <c r="Z294" i="5"/>
  <c r="Z341" i="5"/>
  <c r="E341" i="5"/>
  <c r="V87" i="21" s="1"/>
  <c r="AC341" i="5"/>
  <c r="Q341" i="5"/>
  <c r="AD87" i="21" s="1"/>
  <c r="H341" i="5"/>
  <c r="X87" i="21" s="1"/>
  <c r="K341" i="5"/>
  <c r="T341" i="5"/>
  <c r="N341" i="5"/>
  <c r="W341" i="5"/>
  <c r="W366" i="5"/>
  <c r="AH92" i="21" s="1"/>
  <c r="E366" i="5"/>
  <c r="V92" i="21" s="1"/>
  <c r="N366" i="5"/>
  <c r="AB92" i="21" s="1"/>
  <c r="K366" i="5"/>
  <c r="T366" i="5"/>
  <c r="AC366" i="5"/>
  <c r="H366" i="5"/>
  <c r="Q366" i="5"/>
  <c r="Z366" i="5"/>
  <c r="AJ92" i="21" s="1"/>
  <c r="W370" i="5"/>
  <c r="AH88" i="21" s="1"/>
  <c r="H370" i="5"/>
  <c r="X88" i="21" s="1"/>
  <c r="Q370" i="5"/>
  <c r="Z370" i="5"/>
  <c r="K370" i="5"/>
  <c r="T370" i="5"/>
  <c r="AC370" i="5"/>
  <c r="E370" i="5"/>
  <c r="N370" i="5"/>
  <c r="AB88" i="21" s="1"/>
  <c r="Q359" i="5"/>
  <c r="AD164" i="21" s="1"/>
  <c r="H359" i="5"/>
  <c r="X164" i="21" s="1"/>
  <c r="K359" i="5"/>
  <c r="T359" i="5"/>
  <c r="AF164" i="21" s="1"/>
  <c r="AC359" i="5"/>
  <c r="AL164" i="21" s="1"/>
  <c r="E359" i="5"/>
  <c r="V164" i="21" s="1"/>
  <c r="N359" i="5"/>
  <c r="W359" i="5"/>
  <c r="AH164" i="21" s="1"/>
  <c r="Z359" i="5"/>
  <c r="W305" i="5"/>
  <c r="M90" i="21" s="1"/>
  <c r="E305" i="5"/>
  <c r="A90" i="21" s="1"/>
  <c r="N305" i="5"/>
  <c r="G90" i="21" s="1"/>
  <c r="K305" i="5"/>
  <c r="E90" i="21" s="1"/>
  <c r="T305" i="5"/>
  <c r="K90" i="21" s="1"/>
  <c r="AC305" i="5"/>
  <c r="Q90" i="21" s="1"/>
  <c r="H305" i="5"/>
  <c r="Z305" i="5"/>
  <c r="O90" i="21" s="1"/>
  <c r="Q305" i="5"/>
  <c r="Q331" i="5"/>
  <c r="K331" i="5"/>
  <c r="T331" i="5"/>
  <c r="AC331" i="5"/>
  <c r="N331" i="5"/>
  <c r="E331" i="5"/>
  <c r="H331" i="5"/>
  <c r="W331" i="5"/>
  <c r="Z331" i="5"/>
  <c r="N335" i="5"/>
  <c r="Q335" i="5"/>
  <c r="Z335" i="5"/>
  <c r="E335" i="5"/>
  <c r="H335" i="5"/>
  <c r="AC335" i="5"/>
  <c r="T335" i="5"/>
  <c r="W335" i="5"/>
  <c r="K335" i="5"/>
  <c r="E361" i="5"/>
  <c r="A92" i="21" s="1"/>
  <c r="AC361" i="5"/>
  <c r="Q92" i="21" s="1"/>
  <c r="K361" i="5"/>
  <c r="E92" i="21" s="1"/>
  <c r="T361" i="5"/>
  <c r="K92" i="21" s="1"/>
  <c r="N361" i="5"/>
  <c r="G92" i="21" s="1"/>
  <c r="W361" i="5"/>
  <c r="M92" i="21" s="1"/>
  <c r="H361" i="5"/>
  <c r="C92" i="21" s="1"/>
  <c r="Q361" i="5"/>
  <c r="I92" i="21" s="1"/>
  <c r="Z361" i="5"/>
  <c r="O92" i="21" s="1"/>
  <c r="K332" i="5"/>
  <c r="W332" i="5"/>
  <c r="H332" i="5"/>
  <c r="Q332" i="5"/>
  <c r="Z332" i="5"/>
  <c r="N332" i="5"/>
  <c r="AC332" i="5"/>
  <c r="E332" i="5"/>
  <c r="T332" i="5"/>
  <c r="K356" i="5"/>
  <c r="H356" i="5"/>
  <c r="Q356" i="5"/>
  <c r="Z356" i="5"/>
  <c r="T356" i="5"/>
  <c r="AC356" i="5"/>
  <c r="E356" i="5"/>
  <c r="N356" i="5"/>
  <c r="W356" i="5"/>
  <c r="Q327" i="5"/>
  <c r="E327" i="5"/>
  <c r="N327" i="5"/>
  <c r="W327" i="5"/>
  <c r="Z327" i="5"/>
  <c r="H327" i="5"/>
  <c r="K327" i="5"/>
  <c r="T327" i="5"/>
  <c r="AC327" i="5"/>
  <c r="M242" i="5"/>
  <c r="G239" i="5"/>
  <c r="W156" i="21" s="1"/>
  <c r="S244" i="10"/>
  <c r="AE241" i="9"/>
  <c r="P238" i="12"/>
  <c r="W162" i="26" s="1"/>
  <c r="J247" i="5"/>
  <c r="U242" i="9"/>
  <c r="P248" i="12"/>
  <c r="W160" i="26" s="1"/>
  <c r="P241" i="10"/>
  <c r="I242" i="9"/>
  <c r="I233" i="11"/>
  <c r="F240" i="12"/>
  <c r="B158" i="26" s="1"/>
  <c r="V245" i="5"/>
  <c r="Y241" i="9"/>
  <c r="R240" i="12"/>
  <c r="J158" i="26" s="1"/>
  <c r="G239" i="10"/>
  <c r="Q156" i="24" s="1"/>
  <c r="R236" i="9"/>
  <c r="F236" i="12"/>
  <c r="M245" i="11"/>
  <c r="F234" i="10"/>
  <c r="F251" i="9"/>
  <c r="V245" i="9"/>
  <c r="J241" i="9"/>
  <c r="R244" i="5"/>
  <c r="F250" i="5"/>
  <c r="B163" i="21" s="1"/>
  <c r="V233" i="5"/>
  <c r="AG157" i="21" s="1"/>
  <c r="M246" i="10"/>
  <c r="U155" i="24" s="1"/>
  <c r="P243" i="10"/>
  <c r="G237" i="9"/>
  <c r="G236" i="10"/>
  <c r="Q161" i="24" s="1"/>
  <c r="O245" i="11"/>
  <c r="H157" i="25" s="1"/>
  <c r="R242" i="11"/>
  <c r="M241" i="10"/>
  <c r="R251" i="9"/>
  <c r="AA248" i="9"/>
  <c r="Y245" i="9"/>
  <c r="P241" i="9"/>
  <c r="M236" i="9"/>
  <c r="AA165" i="22" s="1"/>
  <c r="R248" i="10"/>
  <c r="J236" i="10"/>
  <c r="S161" i="24" s="1"/>
  <c r="L234" i="11"/>
  <c r="F251" i="10"/>
  <c r="O248" i="10"/>
  <c r="AD250" i="5"/>
  <c r="R163" i="21" s="1"/>
  <c r="O244" i="12"/>
  <c r="L250" i="5"/>
  <c r="F163" i="21" s="1"/>
  <c r="M247" i="5"/>
  <c r="I241" i="11"/>
  <c r="D161" i="25" s="1"/>
  <c r="AE252" i="9"/>
  <c r="I236" i="5"/>
  <c r="O242" i="12"/>
  <c r="G236" i="12"/>
  <c r="Q161" i="26" s="1"/>
  <c r="J249" i="11"/>
  <c r="S159" i="25" s="1"/>
  <c r="O240" i="5"/>
  <c r="H158" i="21" s="1"/>
  <c r="R234" i="5"/>
  <c r="R251" i="12"/>
  <c r="U244" i="12"/>
  <c r="I242" i="12"/>
  <c r="V250" i="11"/>
  <c r="I242" i="11"/>
  <c r="S239" i="11"/>
  <c r="Y156" i="25" s="1"/>
  <c r="V245" i="10"/>
  <c r="U234" i="10"/>
  <c r="AE240" i="9"/>
  <c r="X240" i="5"/>
  <c r="N158" i="21" s="1"/>
  <c r="AE245" i="5"/>
  <c r="L240" i="5"/>
  <c r="F158" i="21" s="1"/>
  <c r="R244" i="12"/>
  <c r="V239" i="12"/>
  <c r="AA156" i="26" s="1"/>
  <c r="O236" i="12"/>
  <c r="S250" i="11"/>
  <c r="V252" i="10"/>
  <c r="R247" i="10"/>
  <c r="J155" i="24" s="1"/>
  <c r="S245" i="10"/>
  <c r="X241" i="9"/>
  <c r="N165" i="22" s="1"/>
  <c r="AB240" i="9"/>
  <c r="P250" i="11"/>
  <c r="U252" i="10"/>
  <c r="L156" i="24" s="1"/>
  <c r="F249" i="10"/>
  <c r="G247" i="10"/>
  <c r="M243" i="11"/>
  <c r="I241" i="9"/>
  <c r="D165" i="22" s="1"/>
  <c r="D238" i="10"/>
  <c r="K238" i="10" s="1"/>
  <c r="U235" i="12"/>
  <c r="L162" i="26" s="1"/>
  <c r="O247" i="12"/>
  <c r="H155" i="26" s="1"/>
  <c r="I235" i="12"/>
  <c r="D162" i="26" s="1"/>
  <c r="R245" i="11"/>
  <c r="J157" i="25" s="1"/>
  <c r="O241" i="11"/>
  <c r="H161" i="25" s="1"/>
  <c r="AA250" i="9"/>
  <c r="P167" i="22" s="1"/>
  <c r="X250" i="9"/>
  <c r="N167" i="22" s="1"/>
  <c r="L244" i="5"/>
  <c r="U242" i="11"/>
  <c r="AA251" i="9"/>
  <c r="L240" i="12"/>
  <c r="F158" i="26" s="1"/>
  <c r="O242" i="11"/>
  <c r="O233" i="11"/>
  <c r="AA238" i="9"/>
  <c r="AA243" i="9"/>
  <c r="P164" i="22" s="1"/>
  <c r="D238" i="9"/>
  <c r="D246" i="11"/>
  <c r="H246" i="11" s="1"/>
  <c r="C84" i="25" s="1"/>
  <c r="O252" i="10"/>
  <c r="H156" i="24" s="1"/>
  <c r="Y244" i="9"/>
  <c r="D244" i="9"/>
  <c r="E244" i="9" s="1"/>
  <c r="AD239" i="9"/>
  <c r="Y245" i="5"/>
  <c r="J244" i="5"/>
  <c r="D242" i="5"/>
  <c r="H242" i="5" s="1"/>
  <c r="F234" i="5"/>
  <c r="I249" i="12"/>
  <c r="I247" i="12"/>
  <c r="D155" i="26" s="1"/>
  <c r="P243" i="11"/>
  <c r="V239" i="11"/>
  <c r="AA156" i="25" s="1"/>
  <c r="U236" i="11"/>
  <c r="R233" i="11"/>
  <c r="J245" i="9"/>
  <c r="X244" i="9"/>
  <c r="AD243" i="9"/>
  <c r="R164" i="22" s="1"/>
  <c r="AA239" i="9"/>
  <c r="Y238" i="9"/>
  <c r="AI166" i="22" s="1"/>
  <c r="U234" i="9"/>
  <c r="L252" i="10"/>
  <c r="F156" i="24" s="1"/>
  <c r="U244" i="9"/>
  <c r="U239" i="9"/>
  <c r="X238" i="9"/>
  <c r="U237" i="12"/>
  <c r="L159" i="26" s="1"/>
  <c r="R243" i="10"/>
  <c r="J160" i="24" s="1"/>
  <c r="O236" i="10"/>
  <c r="AB248" i="9"/>
  <c r="AK164" i="22" s="1"/>
  <c r="S244" i="9"/>
  <c r="R239" i="9"/>
  <c r="U238" i="9"/>
  <c r="R234" i="9"/>
  <c r="O245" i="10"/>
  <c r="H157" i="24" s="1"/>
  <c r="AE244" i="9"/>
  <c r="P244" i="9"/>
  <c r="L239" i="9"/>
  <c r="R238" i="9"/>
  <c r="AA235" i="9"/>
  <c r="P166" i="22" s="1"/>
  <c r="L234" i="9"/>
  <c r="L237" i="12"/>
  <c r="F159" i="26" s="1"/>
  <c r="AE244" i="5"/>
  <c r="R240" i="5"/>
  <c r="J158" i="21" s="1"/>
  <c r="U238" i="5"/>
  <c r="S233" i="5"/>
  <c r="AE157" i="21" s="1"/>
  <c r="U250" i="12"/>
  <c r="L163" i="26" s="1"/>
  <c r="I248" i="12"/>
  <c r="D241" i="12"/>
  <c r="H241" i="12" s="1"/>
  <c r="G239" i="12"/>
  <c r="Q156" i="26" s="1"/>
  <c r="F237" i="12"/>
  <c r="B159" i="26" s="1"/>
  <c r="D247" i="11"/>
  <c r="Q247" i="11" s="1"/>
  <c r="D249" i="10"/>
  <c r="Q249" i="10" s="1"/>
  <c r="L245" i="10"/>
  <c r="F157" i="24" s="1"/>
  <c r="F243" i="10"/>
  <c r="B160" i="24" s="1"/>
  <c r="U238" i="10"/>
  <c r="P250" i="9"/>
  <c r="V248" i="9"/>
  <c r="AG164" i="22" s="1"/>
  <c r="AD244" i="9"/>
  <c r="L244" i="9"/>
  <c r="AA240" i="9"/>
  <c r="P162" i="22" s="1"/>
  <c r="F239" i="9"/>
  <c r="L238" i="9"/>
  <c r="V235" i="9"/>
  <c r="I234" i="9"/>
  <c r="P242" i="5"/>
  <c r="S238" i="5"/>
  <c r="AE162" i="21" s="1"/>
  <c r="G250" i="12"/>
  <c r="V245" i="12"/>
  <c r="V240" i="12"/>
  <c r="V246" i="11"/>
  <c r="AA155" i="25" s="1"/>
  <c r="J251" i="10"/>
  <c r="S163" i="24" s="1"/>
  <c r="G240" i="10"/>
  <c r="P238" i="10"/>
  <c r="W162" i="24" s="1"/>
  <c r="G248" i="9"/>
  <c r="W164" i="22" s="1"/>
  <c r="AB244" i="9"/>
  <c r="I244" i="9"/>
  <c r="I238" i="9"/>
  <c r="M235" i="9"/>
  <c r="G233" i="12"/>
  <c r="Q157" i="26" s="1"/>
  <c r="S235" i="11"/>
  <c r="P233" i="10"/>
  <c r="W157" i="24" s="1"/>
  <c r="AD235" i="9"/>
  <c r="R166" i="22" s="1"/>
  <c r="D235" i="11"/>
  <c r="T235" i="11" s="1"/>
  <c r="U240" i="9"/>
  <c r="L162" i="22" s="1"/>
  <c r="AA250" i="5"/>
  <c r="P163" i="21" s="1"/>
  <c r="U249" i="5"/>
  <c r="D245" i="5"/>
  <c r="H245" i="5" s="1"/>
  <c r="G244" i="5"/>
  <c r="AB242" i="5"/>
  <c r="AE240" i="5"/>
  <c r="D240" i="5"/>
  <c r="T240" i="5" s="1"/>
  <c r="AF80" i="21" s="1"/>
  <c r="AD235" i="5"/>
  <c r="R162" i="21" s="1"/>
  <c r="U234" i="5"/>
  <c r="S245" i="12"/>
  <c r="L242" i="12"/>
  <c r="O240" i="12"/>
  <c r="H158" i="26" s="1"/>
  <c r="D236" i="12"/>
  <c r="Q236" i="12" s="1"/>
  <c r="I80" i="26" s="1"/>
  <c r="M250" i="11"/>
  <c r="D248" i="11"/>
  <c r="T248" i="11" s="1"/>
  <c r="K86" i="25" s="1"/>
  <c r="L242" i="11"/>
  <c r="O234" i="11"/>
  <c r="D251" i="10"/>
  <c r="Q251" i="10" s="1"/>
  <c r="J245" i="10"/>
  <c r="I243" i="10"/>
  <c r="D160" i="24" s="1"/>
  <c r="J238" i="10"/>
  <c r="S162" i="24" s="1"/>
  <c r="U248" i="9"/>
  <c r="S240" i="9"/>
  <c r="U235" i="9"/>
  <c r="L166" i="22" s="1"/>
  <c r="V234" i="5"/>
  <c r="AG158" i="21" s="1"/>
  <c r="P245" i="12"/>
  <c r="V244" i="11"/>
  <c r="O240" i="11"/>
  <c r="H158" i="25" s="1"/>
  <c r="U239" i="10"/>
  <c r="R248" i="9"/>
  <c r="R240" i="9"/>
  <c r="J162" i="22" s="1"/>
  <c r="V239" i="9"/>
  <c r="AG160" i="22" s="1"/>
  <c r="R235" i="9"/>
  <c r="J166" i="22" s="1"/>
  <c r="AD242" i="5"/>
  <c r="AA235" i="5"/>
  <c r="P162" i="21" s="1"/>
  <c r="S252" i="12"/>
  <c r="AE252" i="5"/>
  <c r="X250" i="5"/>
  <c r="N163" i="21" s="1"/>
  <c r="Y244" i="5"/>
  <c r="D244" i="5"/>
  <c r="H244" i="5" s="1"/>
  <c r="O242" i="5"/>
  <c r="S240" i="5"/>
  <c r="X235" i="5"/>
  <c r="N162" i="21" s="1"/>
  <c r="P252" i="12"/>
  <c r="V250" i="12"/>
  <c r="G245" i="12"/>
  <c r="P243" i="12"/>
  <c r="P236" i="12"/>
  <c r="W161" i="26" s="1"/>
  <c r="R235" i="12"/>
  <c r="J162" i="26" s="1"/>
  <c r="V233" i="12"/>
  <c r="AA157" i="26" s="1"/>
  <c r="J251" i="11"/>
  <c r="S163" i="25" s="1"/>
  <c r="U244" i="11"/>
  <c r="G243" i="11"/>
  <c r="M240" i="11"/>
  <c r="S238" i="11"/>
  <c r="Y162" i="25" s="1"/>
  <c r="V251" i="10"/>
  <c r="AA163" i="24" s="1"/>
  <c r="S240" i="10"/>
  <c r="O239" i="10"/>
  <c r="U252" i="9"/>
  <c r="L160" i="22" s="1"/>
  <c r="I248" i="9"/>
  <c r="Y246" i="9"/>
  <c r="AI159" i="22" s="1"/>
  <c r="R244" i="9"/>
  <c r="M240" i="9"/>
  <c r="D236" i="9"/>
  <c r="Z236" i="9" s="1"/>
  <c r="O84" i="22" s="1"/>
  <c r="O235" i="9"/>
  <c r="H166" i="22" s="1"/>
  <c r="U243" i="5"/>
  <c r="L160" i="21" s="1"/>
  <c r="O235" i="5"/>
  <c r="H162" i="21" s="1"/>
  <c r="J252" i="12"/>
  <c r="O243" i="12"/>
  <c r="H160" i="26" s="1"/>
  <c r="P235" i="12"/>
  <c r="S233" i="12"/>
  <c r="Y157" i="26" s="1"/>
  <c r="S249" i="11"/>
  <c r="Y159" i="25" s="1"/>
  <c r="P247" i="11"/>
  <c r="P244" i="11"/>
  <c r="L240" i="11"/>
  <c r="F158" i="25" s="1"/>
  <c r="I238" i="11"/>
  <c r="V235" i="11"/>
  <c r="U249" i="10"/>
  <c r="M240" i="10"/>
  <c r="O237" i="10"/>
  <c r="H159" i="24" s="1"/>
  <c r="L252" i="9"/>
  <c r="F160" i="22" s="1"/>
  <c r="L240" i="9"/>
  <c r="F162" i="22" s="1"/>
  <c r="I250" i="5"/>
  <c r="D163" i="21" s="1"/>
  <c r="AB245" i="5"/>
  <c r="S244" i="5"/>
  <c r="G243" i="5"/>
  <c r="P240" i="5"/>
  <c r="AE236" i="5"/>
  <c r="AM161" i="21" s="1"/>
  <c r="F235" i="5"/>
  <c r="B162" i="21" s="1"/>
  <c r="G252" i="12"/>
  <c r="D249" i="12"/>
  <c r="H249" i="12" s="1"/>
  <c r="L243" i="12"/>
  <c r="F160" i="26" s="1"/>
  <c r="J236" i="12"/>
  <c r="S161" i="26" s="1"/>
  <c r="L235" i="12"/>
  <c r="F162" i="26" s="1"/>
  <c r="J233" i="12"/>
  <c r="S157" i="26" s="1"/>
  <c r="G247" i="11"/>
  <c r="P245" i="11"/>
  <c r="G244" i="11"/>
  <c r="U235" i="11"/>
  <c r="L162" i="25" s="1"/>
  <c r="S233" i="11"/>
  <c r="Y157" i="25" s="1"/>
  <c r="P251" i="10"/>
  <c r="W163" i="24" s="1"/>
  <c r="J240" i="10"/>
  <c r="I237" i="10"/>
  <c r="D159" i="24" s="1"/>
  <c r="R235" i="10"/>
  <c r="J162" i="24" s="1"/>
  <c r="V233" i="10"/>
  <c r="AA157" i="24" s="1"/>
  <c r="AD248" i="9"/>
  <c r="O244" i="9"/>
  <c r="AD240" i="9"/>
  <c r="R162" i="22" s="1"/>
  <c r="I240" i="9"/>
  <c r="D162" i="22" s="1"/>
  <c r="L235" i="9"/>
  <c r="F166" i="22" s="1"/>
  <c r="D233" i="9"/>
  <c r="W233" i="9" s="1"/>
  <c r="Q244" i="9"/>
  <c r="X246" i="5"/>
  <c r="AB236" i="5"/>
  <c r="AK161" i="21" s="1"/>
  <c r="Y240" i="5"/>
  <c r="U239" i="5"/>
  <c r="P236" i="5"/>
  <c r="AC161" i="21" s="1"/>
  <c r="AD234" i="5"/>
  <c r="O234" i="5"/>
  <c r="AA233" i="5"/>
  <c r="I233" i="5"/>
  <c r="O250" i="5"/>
  <c r="H163" i="21" s="1"/>
  <c r="F246" i="5"/>
  <c r="O244" i="5"/>
  <c r="R242" i="5"/>
  <c r="J239" i="5"/>
  <c r="Y156" i="21" s="1"/>
  <c r="J236" i="5"/>
  <c r="Y161" i="21" s="1"/>
  <c r="S235" i="5"/>
  <c r="X234" i="5"/>
  <c r="I234" i="5"/>
  <c r="J250" i="12"/>
  <c r="R248" i="12"/>
  <c r="R247" i="12"/>
  <c r="J155" i="26" s="1"/>
  <c r="J246" i="12"/>
  <c r="S155" i="26" s="1"/>
  <c r="R243" i="12"/>
  <c r="J160" i="26" s="1"/>
  <c r="R242" i="12"/>
  <c r="I240" i="12"/>
  <c r="D158" i="26" s="1"/>
  <c r="M239" i="12"/>
  <c r="U156" i="26" s="1"/>
  <c r="G238" i="12"/>
  <c r="Q162" i="26" s="1"/>
  <c r="F235" i="12"/>
  <c r="B162" i="26" s="1"/>
  <c r="M233" i="12"/>
  <c r="U157" i="26" s="1"/>
  <c r="D252" i="11"/>
  <c r="E252" i="11" s="1"/>
  <c r="L247" i="11"/>
  <c r="F155" i="25" s="1"/>
  <c r="S243" i="11"/>
  <c r="R241" i="11"/>
  <c r="J161" i="25" s="1"/>
  <c r="R252" i="10"/>
  <c r="J156" i="24" s="1"/>
  <c r="D252" i="10"/>
  <c r="Q252" i="10" s="1"/>
  <c r="L251" i="10"/>
  <c r="R250" i="10"/>
  <c r="J163" i="24" s="1"/>
  <c r="J247" i="10"/>
  <c r="P245" i="10"/>
  <c r="F245" i="10"/>
  <c r="B157" i="24" s="1"/>
  <c r="R239" i="10"/>
  <c r="S238" i="10"/>
  <c r="Y162" i="24" s="1"/>
  <c r="R237" i="10"/>
  <c r="J159" i="24" s="1"/>
  <c r="P236" i="10"/>
  <c r="W161" i="24" s="1"/>
  <c r="AA252" i="9"/>
  <c r="P160" i="22" s="1"/>
  <c r="D252" i="9"/>
  <c r="Q252" i="9" s="1"/>
  <c r="F244" i="9"/>
  <c r="AA241" i="9"/>
  <c r="P165" i="22" s="1"/>
  <c r="F241" i="9"/>
  <c r="B165" i="22" s="1"/>
  <c r="S237" i="9"/>
  <c r="G240" i="12"/>
  <c r="F246" i="10"/>
  <c r="D245" i="10"/>
  <c r="K245" i="10" s="1"/>
  <c r="G239" i="9"/>
  <c r="W160" i="22" s="1"/>
  <c r="J237" i="9"/>
  <c r="D250" i="12"/>
  <c r="K250" i="12" s="1"/>
  <c r="J248" i="12"/>
  <c r="S160" i="26" s="1"/>
  <c r="S240" i="12"/>
  <c r="I233" i="12"/>
  <c r="L241" i="11"/>
  <c r="F161" i="25" s="1"/>
  <c r="V238" i="11"/>
  <c r="AA162" i="25" s="1"/>
  <c r="I251" i="10"/>
  <c r="I239" i="10"/>
  <c r="L237" i="10"/>
  <c r="F159" i="24" s="1"/>
  <c r="R234" i="10"/>
  <c r="X252" i="9"/>
  <c r="N160" i="22" s="1"/>
  <c r="D248" i="9"/>
  <c r="AC248" i="9" s="1"/>
  <c r="U251" i="11"/>
  <c r="AD247" i="5"/>
  <c r="R155" i="21" s="1"/>
  <c r="L233" i="5"/>
  <c r="U247" i="5"/>
  <c r="L155" i="21" s="1"/>
  <c r="U246" i="5"/>
  <c r="U244" i="5"/>
  <c r="AB240" i="5"/>
  <c r="U236" i="5"/>
  <c r="P234" i="5"/>
  <c r="AC158" i="21" s="1"/>
  <c r="AD233" i="5"/>
  <c r="M252" i="12"/>
  <c r="L244" i="12"/>
  <c r="F242" i="12"/>
  <c r="P240" i="12"/>
  <c r="S238" i="12"/>
  <c r="Y162" i="26" s="1"/>
  <c r="O251" i="11"/>
  <c r="S247" i="11"/>
  <c r="J243" i="11"/>
  <c r="S251" i="10"/>
  <c r="Y163" i="24" s="1"/>
  <c r="D248" i="10"/>
  <c r="E248" i="10" s="1"/>
  <c r="A86" i="24" s="1"/>
  <c r="U246" i="10"/>
  <c r="D239" i="10"/>
  <c r="Q239" i="10" s="1"/>
  <c r="I83" i="24" s="1"/>
  <c r="G238" i="10"/>
  <c r="Q162" i="24" s="1"/>
  <c r="F237" i="10"/>
  <c r="B159" i="24" s="1"/>
  <c r="L234" i="10"/>
  <c r="R252" i="9"/>
  <c r="J160" i="22" s="1"/>
  <c r="U246" i="11"/>
  <c r="I252" i="10"/>
  <c r="D156" i="24" s="1"/>
  <c r="O246" i="10"/>
  <c r="I245" i="10"/>
  <c r="D157" i="24" s="1"/>
  <c r="R244" i="10"/>
  <c r="O252" i="9"/>
  <c r="H160" i="22" s="1"/>
  <c r="V246" i="12"/>
  <c r="AA155" i="26" s="1"/>
  <c r="U250" i="5"/>
  <c r="L163" i="21" s="1"/>
  <c r="AD241" i="5"/>
  <c r="R161" i="21" s="1"/>
  <c r="S239" i="5"/>
  <c r="AE156" i="21" s="1"/>
  <c r="AB234" i="5"/>
  <c r="AK158" i="21" s="1"/>
  <c r="F233" i="5"/>
  <c r="V248" i="12"/>
  <c r="AA160" i="26" s="1"/>
  <c r="D248" i="12"/>
  <c r="K248" i="12" s="1"/>
  <c r="E86" i="26" s="1"/>
  <c r="P246" i="12"/>
  <c r="W155" i="26" s="1"/>
  <c r="M238" i="12"/>
  <c r="U162" i="26" s="1"/>
  <c r="O247" i="11"/>
  <c r="H155" i="25" s="1"/>
  <c r="L246" i="11"/>
  <c r="R245" i="10"/>
  <c r="J157" i="24" s="1"/>
  <c r="O244" i="10"/>
  <c r="AE237" i="9"/>
  <c r="AA246" i="5"/>
  <c r="R233" i="5"/>
  <c r="R246" i="5"/>
  <c r="O246" i="5"/>
  <c r="M234" i="5"/>
  <c r="AA158" i="21" s="1"/>
  <c r="L246" i="5"/>
  <c r="X243" i="5"/>
  <c r="N160" i="21" s="1"/>
  <c r="S242" i="5"/>
  <c r="AA241" i="5"/>
  <c r="P161" i="21" s="1"/>
  <c r="U240" i="5"/>
  <c r="L158" i="21" s="1"/>
  <c r="M239" i="5"/>
  <c r="AA156" i="21" s="1"/>
  <c r="AA234" i="5"/>
  <c r="D233" i="5"/>
  <c r="AC233" i="5" s="1"/>
  <c r="S248" i="12"/>
  <c r="Y160" i="26" s="1"/>
  <c r="M246" i="12"/>
  <c r="U155" i="26" s="1"/>
  <c r="U243" i="12"/>
  <c r="L160" i="26" s="1"/>
  <c r="S242" i="12"/>
  <c r="S239" i="12"/>
  <c r="Y156" i="26" s="1"/>
  <c r="J238" i="12"/>
  <c r="S162" i="26" s="1"/>
  <c r="L252" i="11"/>
  <c r="F156" i="25" s="1"/>
  <c r="J250" i="11"/>
  <c r="F246" i="11"/>
  <c r="D243" i="11"/>
  <c r="Q243" i="11" s="1"/>
  <c r="X85" i="25" s="1"/>
  <c r="V240" i="11"/>
  <c r="R239" i="11"/>
  <c r="M251" i="10"/>
  <c r="U163" i="24" s="1"/>
  <c r="U250" i="10"/>
  <c r="L163" i="24" s="1"/>
  <c r="L246" i="10"/>
  <c r="G245" i="10"/>
  <c r="L244" i="10"/>
  <c r="P240" i="10"/>
  <c r="D234" i="10"/>
  <c r="N234" i="10" s="1"/>
  <c r="AD252" i="9"/>
  <c r="R160" i="22" s="1"/>
  <c r="F252" i="9"/>
  <c r="B160" i="22" s="1"/>
  <c r="O248" i="9"/>
  <c r="V244" i="9"/>
  <c r="G244" i="9"/>
  <c r="R243" i="9"/>
  <c r="J164" i="22" s="1"/>
  <c r="G241" i="9"/>
  <c r="V240" i="9"/>
  <c r="D240" i="9"/>
  <c r="H240" i="9" s="1"/>
  <c r="X84" i="22" s="1"/>
  <c r="O239" i="9"/>
  <c r="Y237" i="9"/>
  <c r="U236" i="9"/>
  <c r="F235" i="9"/>
  <c r="B166" i="22" s="1"/>
  <c r="D234" i="9"/>
  <c r="Z234" i="9" s="1"/>
  <c r="T246" i="11"/>
  <c r="K84" i="25" s="1"/>
  <c r="K246" i="11"/>
  <c r="E84" i="25" s="1"/>
  <c r="R246" i="12"/>
  <c r="R243" i="5"/>
  <c r="J160" i="21" s="1"/>
  <c r="AA242" i="5"/>
  <c r="F249" i="11"/>
  <c r="O249" i="11"/>
  <c r="P250" i="10"/>
  <c r="S250" i="10"/>
  <c r="V250" i="10"/>
  <c r="M250" i="10"/>
  <c r="G242" i="10"/>
  <c r="M242" i="10"/>
  <c r="P242" i="10"/>
  <c r="J242" i="10"/>
  <c r="S242" i="10"/>
  <c r="V242" i="10"/>
  <c r="H252" i="9"/>
  <c r="V251" i="12"/>
  <c r="AA163" i="26" s="1"/>
  <c r="J251" i="12"/>
  <c r="S163" i="26" s="1"/>
  <c r="Y252" i="5"/>
  <c r="S249" i="5"/>
  <c r="AE159" i="21" s="1"/>
  <c r="AA248" i="5"/>
  <c r="AE247" i="5"/>
  <c r="R238" i="5"/>
  <c r="AB237" i="5"/>
  <c r="S252" i="11"/>
  <c r="M252" i="11"/>
  <c r="G252" i="11"/>
  <c r="R249" i="5"/>
  <c r="X248" i="5"/>
  <c r="J245" i="5"/>
  <c r="O243" i="5"/>
  <c r="H160" i="21" s="1"/>
  <c r="Y242" i="5"/>
  <c r="L242" i="5"/>
  <c r="O241" i="5"/>
  <c r="H161" i="21" s="1"/>
  <c r="V240" i="5"/>
  <c r="G240" i="5"/>
  <c r="O238" i="5"/>
  <c r="AA237" i="5"/>
  <c r="P159" i="21" s="1"/>
  <c r="V236" i="5"/>
  <c r="AG161" i="21" s="1"/>
  <c r="G236" i="5"/>
  <c r="W161" i="21" s="1"/>
  <c r="Y236" i="5"/>
  <c r="AI161" i="21" s="1"/>
  <c r="M251" i="12"/>
  <c r="U163" i="26" s="1"/>
  <c r="J235" i="12"/>
  <c r="D235" i="12"/>
  <c r="M235" i="12"/>
  <c r="V235" i="12"/>
  <c r="S235" i="12"/>
  <c r="U233" i="12"/>
  <c r="R233" i="12"/>
  <c r="AB251" i="5"/>
  <c r="AK163" i="21" s="1"/>
  <c r="G251" i="5"/>
  <c r="W163" i="21" s="1"/>
  <c r="AE251" i="5"/>
  <c r="AM163" i="21" s="1"/>
  <c r="P237" i="12"/>
  <c r="D237" i="12"/>
  <c r="H237" i="12" s="1"/>
  <c r="S241" i="12"/>
  <c r="V248" i="11"/>
  <c r="AA160" i="25" s="1"/>
  <c r="U248" i="11"/>
  <c r="L248" i="11"/>
  <c r="S251" i="5"/>
  <c r="AE163" i="21" s="1"/>
  <c r="AB250" i="5"/>
  <c r="S250" i="5"/>
  <c r="R248" i="5"/>
  <c r="V247" i="5"/>
  <c r="AD246" i="5"/>
  <c r="I245" i="5"/>
  <c r="D157" i="21" s="1"/>
  <c r="V244" i="5"/>
  <c r="M244" i="5"/>
  <c r="AB244" i="5"/>
  <c r="X242" i="5"/>
  <c r="I242" i="5"/>
  <c r="I241" i="5"/>
  <c r="D161" i="21" s="1"/>
  <c r="M240" i="5"/>
  <c r="M238" i="5"/>
  <c r="AA162" i="21" s="1"/>
  <c r="Y237" i="5"/>
  <c r="L251" i="12"/>
  <c r="P250" i="12"/>
  <c r="D247" i="12"/>
  <c r="K247" i="12" s="1"/>
  <c r="O245" i="12"/>
  <c r="H157" i="26" s="1"/>
  <c r="J242" i="12"/>
  <c r="O241" i="12"/>
  <c r="H161" i="26" s="1"/>
  <c r="M240" i="12"/>
  <c r="D240" i="12"/>
  <c r="T240" i="12" s="1"/>
  <c r="V236" i="12"/>
  <c r="AA161" i="26" s="1"/>
  <c r="O233" i="12"/>
  <c r="U252" i="11"/>
  <c r="L156" i="25" s="1"/>
  <c r="V251" i="11"/>
  <c r="AA163" i="25" s="1"/>
  <c r="D251" i="11"/>
  <c r="T251" i="11" s="1"/>
  <c r="P251" i="11"/>
  <c r="W163" i="25" s="1"/>
  <c r="M251" i="11"/>
  <c r="U163" i="25" s="1"/>
  <c r="U247" i="11"/>
  <c r="L155" i="25" s="1"/>
  <c r="J245" i="11"/>
  <c r="M242" i="11"/>
  <c r="U240" i="11"/>
  <c r="L158" i="25" s="1"/>
  <c r="I240" i="11"/>
  <c r="D158" i="25" s="1"/>
  <c r="P238" i="11"/>
  <c r="W162" i="25" s="1"/>
  <c r="J238" i="11"/>
  <c r="S162" i="25" s="1"/>
  <c r="V234" i="11"/>
  <c r="AA158" i="25" s="1"/>
  <c r="M234" i="11"/>
  <c r="U158" i="25" s="1"/>
  <c r="S252" i="10"/>
  <c r="P247" i="10"/>
  <c r="D247" i="10"/>
  <c r="Q247" i="10" s="1"/>
  <c r="V247" i="10"/>
  <c r="M247" i="10"/>
  <c r="O246" i="12"/>
  <c r="F246" i="12"/>
  <c r="X249" i="5"/>
  <c r="L249" i="5"/>
  <c r="AD249" i="5"/>
  <c r="AE237" i="5"/>
  <c r="V241" i="12"/>
  <c r="P252" i="5"/>
  <c r="V251" i="5"/>
  <c r="AG163" i="21" s="1"/>
  <c r="M252" i="5"/>
  <c r="P251" i="5"/>
  <c r="AC163" i="21" s="1"/>
  <c r="J249" i="5"/>
  <c r="Y159" i="21" s="1"/>
  <c r="O248" i="5"/>
  <c r="G245" i="5"/>
  <c r="F243" i="5"/>
  <c r="B160" i="21" s="1"/>
  <c r="F241" i="5"/>
  <c r="B161" i="21" s="1"/>
  <c r="AE239" i="5"/>
  <c r="AM156" i="21" s="1"/>
  <c r="AD238" i="5"/>
  <c r="L238" i="5"/>
  <c r="L237" i="5"/>
  <c r="F159" i="21" s="1"/>
  <c r="S236" i="5"/>
  <c r="AE161" i="21" s="1"/>
  <c r="D234" i="5"/>
  <c r="AC234" i="5" s="1"/>
  <c r="I251" i="12"/>
  <c r="M250" i="12"/>
  <c r="L247" i="12"/>
  <c r="F155" i="26" s="1"/>
  <c r="F247" i="12"/>
  <c r="B155" i="26" s="1"/>
  <c r="I246" i="12"/>
  <c r="M241" i="12"/>
  <c r="U234" i="12"/>
  <c r="L249" i="11"/>
  <c r="R248" i="11"/>
  <c r="G240" i="11"/>
  <c r="R236" i="11"/>
  <c r="L235" i="11"/>
  <c r="F162" i="25" s="1"/>
  <c r="G233" i="11"/>
  <c r="Q157" i="25" s="1"/>
  <c r="O251" i="10"/>
  <c r="R251" i="10"/>
  <c r="V248" i="10"/>
  <c r="AA160" i="24" s="1"/>
  <c r="G248" i="10"/>
  <c r="Q160" i="24" s="1"/>
  <c r="M248" i="10"/>
  <c r="U160" i="24" s="1"/>
  <c r="P248" i="10"/>
  <c r="W160" i="24" s="1"/>
  <c r="L245" i="5"/>
  <c r="F157" i="21" s="1"/>
  <c r="R241" i="5"/>
  <c r="J161" i="21" s="1"/>
  <c r="G252" i="5"/>
  <c r="M251" i="5"/>
  <c r="AA163" i="21" s="1"/>
  <c r="AB249" i="5"/>
  <c r="AK159" i="21" s="1"/>
  <c r="I249" i="5"/>
  <c r="L248" i="5"/>
  <c r="S247" i="5"/>
  <c r="AD243" i="5"/>
  <c r="R160" i="21" s="1"/>
  <c r="AA238" i="5"/>
  <c r="F238" i="5"/>
  <c r="J237" i="5"/>
  <c r="U251" i="12"/>
  <c r="D246" i="12"/>
  <c r="N246" i="12" s="1"/>
  <c r="V242" i="12"/>
  <c r="U236" i="12"/>
  <c r="L236" i="12"/>
  <c r="I236" i="12"/>
  <c r="P252" i="11"/>
  <c r="L250" i="11"/>
  <c r="F163" i="25" s="1"/>
  <c r="I250" i="11"/>
  <c r="D163" i="25" s="1"/>
  <c r="O248" i="11"/>
  <c r="I247" i="11"/>
  <c r="D155" i="25" s="1"/>
  <c r="F247" i="11"/>
  <c r="B155" i="25" s="1"/>
  <c r="R247" i="11"/>
  <c r="J155" i="25" s="1"/>
  <c r="V245" i="11"/>
  <c r="S245" i="11"/>
  <c r="G239" i="11"/>
  <c r="Q156" i="25" s="1"/>
  <c r="P239" i="11"/>
  <c r="W156" i="25" s="1"/>
  <c r="J239" i="11"/>
  <c r="S156" i="25" s="1"/>
  <c r="V237" i="11"/>
  <c r="J235" i="11"/>
  <c r="F248" i="10"/>
  <c r="I248" i="10"/>
  <c r="L248" i="10"/>
  <c r="J251" i="5"/>
  <c r="Y163" i="21" s="1"/>
  <c r="AA249" i="5"/>
  <c r="F249" i="5"/>
  <c r="I248" i="5"/>
  <c r="F242" i="5"/>
  <c r="U242" i="5"/>
  <c r="X238" i="5"/>
  <c r="G237" i="5"/>
  <c r="S251" i="12"/>
  <c r="Y163" i="26" s="1"/>
  <c r="D251" i="12"/>
  <c r="N251" i="12" s="1"/>
  <c r="U246" i="12"/>
  <c r="F241" i="12"/>
  <c r="B161" i="26" s="1"/>
  <c r="M237" i="12"/>
  <c r="U249" i="11"/>
  <c r="I249" i="11"/>
  <c r="I248" i="11"/>
  <c r="I245" i="11"/>
  <c r="D157" i="25" s="1"/>
  <c r="F245" i="11"/>
  <c r="B157" i="25" s="1"/>
  <c r="V242" i="11"/>
  <c r="J240" i="11"/>
  <c r="P240" i="11"/>
  <c r="S237" i="11"/>
  <c r="V236" i="11"/>
  <c r="AA161" i="25" s="1"/>
  <c r="M236" i="11"/>
  <c r="U161" i="25" s="1"/>
  <c r="M233" i="11"/>
  <c r="U157" i="25" s="1"/>
  <c r="J233" i="11"/>
  <c r="S157" i="25" s="1"/>
  <c r="D233" i="11"/>
  <c r="T233" i="11" s="1"/>
  <c r="P233" i="11"/>
  <c r="W157" i="25" s="1"/>
  <c r="D252" i="5"/>
  <c r="E252" i="5" s="1"/>
  <c r="AA252" i="5"/>
  <c r="P156" i="21" s="1"/>
  <c r="D242" i="12"/>
  <c r="T242" i="12" s="1"/>
  <c r="P242" i="12"/>
  <c r="M242" i="12"/>
  <c r="P241" i="12"/>
  <c r="G241" i="12"/>
  <c r="D249" i="11"/>
  <c r="H249" i="11" s="1"/>
  <c r="F240" i="11"/>
  <c r="B158" i="25" s="1"/>
  <c r="D240" i="11"/>
  <c r="H240" i="11" s="1"/>
  <c r="R80" i="25" s="1"/>
  <c r="F236" i="11"/>
  <c r="O236" i="11"/>
  <c r="I236" i="11"/>
  <c r="P235" i="11"/>
  <c r="M235" i="11"/>
  <c r="J250" i="10"/>
  <c r="D242" i="11"/>
  <c r="T242" i="11" s="1"/>
  <c r="P242" i="11"/>
  <c r="P237" i="11"/>
  <c r="M237" i="11"/>
  <c r="G237" i="11"/>
  <c r="G250" i="10"/>
  <c r="V243" i="10"/>
  <c r="G235" i="10"/>
  <c r="AB251" i="9"/>
  <c r="AK167" i="22" s="1"/>
  <c r="L246" i="9"/>
  <c r="D243" i="9"/>
  <c r="M243" i="9"/>
  <c r="Q238" i="10"/>
  <c r="V238" i="10"/>
  <c r="AA162" i="24" s="1"/>
  <c r="M238" i="10"/>
  <c r="U162" i="24" s="1"/>
  <c r="U235" i="10"/>
  <c r="L162" i="24" s="1"/>
  <c r="F235" i="10"/>
  <c r="B162" i="24" s="1"/>
  <c r="V252" i="9"/>
  <c r="Y250" i="9"/>
  <c r="X249" i="9"/>
  <c r="O249" i="9"/>
  <c r="R247" i="9"/>
  <c r="J159" i="22" s="1"/>
  <c r="D246" i="9"/>
  <c r="H246" i="9" s="1"/>
  <c r="C88" i="22" s="1"/>
  <c r="D235" i="10"/>
  <c r="Q235" i="10" s="1"/>
  <c r="G252" i="9"/>
  <c r="O247" i="9"/>
  <c r="H159" i="22" s="1"/>
  <c r="J235" i="10"/>
  <c r="V235" i="10"/>
  <c r="M235" i="10"/>
  <c r="V239" i="10"/>
  <c r="AA156" i="24" s="1"/>
  <c r="M239" i="10"/>
  <c r="U156" i="24" s="1"/>
  <c r="P235" i="10"/>
  <c r="P239" i="10"/>
  <c r="W156" i="24" s="1"/>
  <c r="O235" i="10"/>
  <c r="H162" i="24" s="1"/>
  <c r="D250" i="9"/>
  <c r="E250" i="9" s="1"/>
  <c r="J248" i="9"/>
  <c r="Y164" i="22" s="1"/>
  <c r="M248" i="9"/>
  <c r="AA164" i="22" s="1"/>
  <c r="Y248" i="9"/>
  <c r="AI164" i="22" s="1"/>
  <c r="S248" i="9"/>
  <c r="AE164" i="22" s="1"/>
  <c r="AE248" i="9"/>
  <c r="AM164" i="22" s="1"/>
  <c r="J247" i="9"/>
  <c r="AB247" i="9"/>
  <c r="AE247" i="9"/>
  <c r="M247" i="9"/>
  <c r="S247" i="9"/>
  <c r="J252" i="9"/>
  <c r="S252" i="9"/>
  <c r="AB252" i="9"/>
  <c r="P252" i="9"/>
  <c r="J251" i="9"/>
  <c r="Y167" i="22" s="1"/>
  <c r="G251" i="9"/>
  <c r="W167" i="22" s="1"/>
  <c r="S251" i="9"/>
  <c r="AE167" i="22" s="1"/>
  <c r="AD247" i="9"/>
  <c r="R159" i="22" s="1"/>
  <c r="L247" i="9"/>
  <c r="F159" i="22" s="1"/>
  <c r="D247" i="9"/>
  <c r="Z247" i="9" s="1"/>
  <c r="D246" i="10"/>
  <c r="T246" i="10" s="1"/>
  <c r="V246" i="10"/>
  <c r="AA155" i="24" s="1"/>
  <c r="G248" i="12"/>
  <c r="Q160" i="26" s="1"/>
  <c r="S246" i="12"/>
  <c r="Y155" i="26" s="1"/>
  <c r="J245" i="12"/>
  <c r="F244" i="12"/>
  <c r="F244" i="10"/>
  <c r="I244" i="10"/>
  <c r="O243" i="10"/>
  <c r="H160" i="24" s="1"/>
  <c r="L243" i="10"/>
  <c r="F160" i="24" s="1"/>
  <c r="J239" i="10"/>
  <c r="S156" i="24" s="1"/>
  <c r="M236" i="10"/>
  <c r="U161" i="24" s="1"/>
  <c r="V236" i="10"/>
  <c r="AA161" i="24" s="1"/>
  <c r="I235" i="10"/>
  <c r="D162" i="24" s="1"/>
  <c r="M252" i="9"/>
  <c r="R250" i="9"/>
  <c r="J167" i="22" s="1"/>
  <c r="U250" i="9"/>
  <c r="L167" i="22" s="1"/>
  <c r="I250" i="9"/>
  <c r="D167" i="22" s="1"/>
  <c r="AA247" i="9"/>
  <c r="P159" i="22" s="1"/>
  <c r="D251" i="9"/>
  <c r="H251" i="9" s="1"/>
  <c r="F248" i="9"/>
  <c r="U243" i="9"/>
  <c r="L164" i="22" s="1"/>
  <c r="Y242" i="9"/>
  <c r="D242" i="9"/>
  <c r="Z242" i="9" s="1"/>
  <c r="AB236" i="9"/>
  <c r="AK165" i="22" s="1"/>
  <c r="S236" i="9"/>
  <c r="AE165" i="22" s="1"/>
  <c r="J236" i="9"/>
  <c r="Y165" i="22" s="1"/>
  <c r="O243" i="9"/>
  <c r="H164" i="22" s="1"/>
  <c r="Y236" i="9"/>
  <c r="AI165" i="22" s="1"/>
  <c r="S242" i="9"/>
  <c r="Y240" i="9"/>
  <c r="G240" i="9"/>
  <c r="X236" i="9"/>
  <c r="P236" i="9"/>
  <c r="AC165" i="22" s="1"/>
  <c r="G236" i="9"/>
  <c r="W165" i="22" s="1"/>
  <c r="J233" i="9"/>
  <c r="Y161" i="22" s="1"/>
  <c r="L251" i="9"/>
  <c r="P246" i="9"/>
  <c r="AC159" i="22" s="1"/>
  <c r="N244" i="9"/>
  <c r="L243" i="9"/>
  <c r="F164" i="22" s="1"/>
  <c r="M242" i="9"/>
  <c r="X240" i="9"/>
  <c r="N162" i="22" s="1"/>
  <c r="P240" i="9"/>
  <c r="F240" i="9"/>
  <c r="B162" i="22" s="1"/>
  <c r="O236" i="9"/>
  <c r="I233" i="9"/>
  <c r="D240" i="10"/>
  <c r="T240" i="10" s="1"/>
  <c r="L239" i="10"/>
  <c r="AD251" i="9"/>
  <c r="X248" i="9"/>
  <c r="M246" i="9"/>
  <c r="AA159" i="22" s="1"/>
  <c r="M244" i="9"/>
  <c r="L242" i="9"/>
  <c r="S239" i="9"/>
  <c r="AE160" i="22" s="1"/>
  <c r="AE236" i="9"/>
  <c r="AM165" i="22" s="1"/>
  <c r="N236" i="9"/>
  <c r="G84" i="22" s="1"/>
  <c r="S235" i="9"/>
  <c r="AA234" i="9"/>
  <c r="AE233" i="9"/>
  <c r="AM161" i="22" s="1"/>
  <c r="G233" i="9"/>
  <c r="W161" i="22" s="1"/>
  <c r="AC236" i="9"/>
  <c r="Q84" i="22" s="1"/>
  <c r="K245" i="5"/>
  <c r="I252" i="5"/>
  <c r="D156" i="21" s="1"/>
  <c r="D251" i="5"/>
  <c r="L251" i="5"/>
  <c r="I251" i="5"/>
  <c r="R251" i="5"/>
  <c r="AA251" i="5"/>
  <c r="F251" i="5"/>
  <c r="O251" i="5"/>
  <c r="X251" i="5"/>
  <c r="D248" i="5"/>
  <c r="X252" i="5"/>
  <c r="N156" i="21" s="1"/>
  <c r="D247" i="5"/>
  <c r="L247" i="5"/>
  <c r="F155" i="21" s="1"/>
  <c r="I247" i="5"/>
  <c r="D155" i="21" s="1"/>
  <c r="R247" i="5"/>
  <c r="J155" i="21" s="1"/>
  <c r="AA247" i="5"/>
  <c r="P155" i="21" s="1"/>
  <c r="O247" i="5"/>
  <c r="H155" i="21" s="1"/>
  <c r="Y243" i="5"/>
  <c r="AB243" i="5"/>
  <c r="S243" i="5"/>
  <c r="J243" i="5"/>
  <c r="AE243" i="5"/>
  <c r="M243" i="5"/>
  <c r="P243" i="5"/>
  <c r="AA239" i="5"/>
  <c r="AA236" i="5"/>
  <c r="F236" i="5"/>
  <c r="AD236" i="5"/>
  <c r="R236" i="5"/>
  <c r="D236" i="5"/>
  <c r="O236" i="5"/>
  <c r="X236" i="5"/>
  <c r="AB241" i="5"/>
  <c r="R252" i="5"/>
  <c r="J156" i="21" s="1"/>
  <c r="X245" i="5"/>
  <c r="N157" i="21" s="1"/>
  <c r="U245" i="5"/>
  <c r="L157" i="21" s="1"/>
  <c r="AD245" i="5"/>
  <c r="R157" i="21" s="1"/>
  <c r="F245" i="5"/>
  <c r="B157" i="21" s="1"/>
  <c r="R245" i="5"/>
  <c r="J157" i="21" s="1"/>
  <c r="AA245" i="5"/>
  <c r="P157" i="21" s="1"/>
  <c r="I239" i="5"/>
  <c r="D239" i="5"/>
  <c r="L239" i="5"/>
  <c r="R239" i="5"/>
  <c r="AD239" i="5"/>
  <c r="X239" i="5"/>
  <c r="O239" i="5"/>
  <c r="G238" i="5"/>
  <c r="W162" i="21" s="1"/>
  <c r="AE238" i="5"/>
  <c r="AM162" i="21" s="1"/>
  <c r="J238" i="5"/>
  <c r="Y162" i="21" s="1"/>
  <c r="AB238" i="5"/>
  <c r="AK162" i="21" s="1"/>
  <c r="D238" i="5"/>
  <c r="V238" i="5"/>
  <c r="AG162" i="21" s="1"/>
  <c r="V248" i="5"/>
  <c r="AG160" i="21" s="1"/>
  <c r="J248" i="5"/>
  <c r="Y160" i="21" s="1"/>
  <c r="S248" i="5"/>
  <c r="AE160" i="21" s="1"/>
  <c r="AB248" i="5"/>
  <c r="AK160" i="21" s="1"/>
  <c r="M248" i="5"/>
  <c r="AA160" i="21" s="1"/>
  <c r="G248" i="5"/>
  <c r="W160" i="21" s="1"/>
  <c r="P248" i="5"/>
  <c r="AC160" i="21" s="1"/>
  <c r="Y248" i="5"/>
  <c r="AI160" i="21" s="1"/>
  <c r="N244" i="5"/>
  <c r="W244" i="5"/>
  <c r="E244" i="5"/>
  <c r="T242" i="5"/>
  <c r="U237" i="5"/>
  <c r="L159" i="21" s="1"/>
  <c r="X237" i="5"/>
  <c r="N159" i="21" s="1"/>
  <c r="R237" i="5"/>
  <c r="J159" i="21" s="1"/>
  <c r="I237" i="5"/>
  <c r="D159" i="21" s="1"/>
  <c r="AD237" i="5"/>
  <c r="R159" i="21" s="1"/>
  <c r="D237" i="5"/>
  <c r="O237" i="5"/>
  <c r="H159" i="21" s="1"/>
  <c r="J250" i="5"/>
  <c r="D250" i="5"/>
  <c r="M250" i="5"/>
  <c r="V250" i="5"/>
  <c r="AE250" i="5"/>
  <c r="G250" i="5"/>
  <c r="P250" i="5"/>
  <c r="U251" i="5"/>
  <c r="P249" i="5"/>
  <c r="AC159" i="21" s="1"/>
  <c r="G249" i="5"/>
  <c r="W159" i="21" s="1"/>
  <c r="D249" i="5"/>
  <c r="M249" i="5"/>
  <c r="AA159" i="21" s="1"/>
  <c r="V249" i="5"/>
  <c r="AG159" i="21" s="1"/>
  <c r="AE249" i="5"/>
  <c r="AM159" i="21" s="1"/>
  <c r="X247" i="5"/>
  <c r="N155" i="21" s="1"/>
  <c r="O245" i="5"/>
  <c r="H157" i="21" s="1"/>
  <c r="AA244" i="5"/>
  <c r="F244" i="5"/>
  <c r="AD244" i="5"/>
  <c r="I244" i="5"/>
  <c r="Y241" i="5"/>
  <c r="P238" i="5"/>
  <c r="AC162" i="21" s="1"/>
  <c r="W242" i="5"/>
  <c r="K242" i="5"/>
  <c r="AC242" i="5"/>
  <c r="E242" i="5"/>
  <c r="M241" i="5"/>
  <c r="P241" i="5"/>
  <c r="S241" i="5"/>
  <c r="J241" i="5"/>
  <c r="AE241" i="5"/>
  <c r="D241" i="5"/>
  <c r="F252" i="5"/>
  <c r="B156" i="21" s="1"/>
  <c r="AD252" i="5"/>
  <c r="R156" i="21" s="1"/>
  <c r="L252" i="5"/>
  <c r="F156" i="21" s="1"/>
  <c r="U252" i="5"/>
  <c r="L156" i="21" s="1"/>
  <c r="J246" i="5"/>
  <c r="Y155" i="21" s="1"/>
  <c r="G246" i="5"/>
  <c r="W155" i="21" s="1"/>
  <c r="P246" i="5"/>
  <c r="AC155" i="21" s="1"/>
  <c r="Y246" i="5"/>
  <c r="AI155" i="21" s="1"/>
  <c r="S246" i="5"/>
  <c r="AE155" i="21" s="1"/>
  <c r="AB246" i="5"/>
  <c r="AK155" i="21" s="1"/>
  <c r="D246" i="5"/>
  <c r="M246" i="5"/>
  <c r="AA155" i="21" s="1"/>
  <c r="V246" i="5"/>
  <c r="AG155" i="21" s="1"/>
  <c r="AE246" i="5"/>
  <c r="AM155" i="21" s="1"/>
  <c r="V241" i="5"/>
  <c r="AE248" i="5"/>
  <c r="AM160" i="21" s="1"/>
  <c r="I252" i="12"/>
  <c r="D156" i="26" s="1"/>
  <c r="R252" i="12"/>
  <c r="J156" i="26" s="1"/>
  <c r="L252" i="12"/>
  <c r="F156" i="26" s="1"/>
  <c r="U252" i="12"/>
  <c r="L156" i="26" s="1"/>
  <c r="Y235" i="5"/>
  <c r="AB235" i="5"/>
  <c r="M233" i="5"/>
  <c r="AA157" i="21" s="1"/>
  <c r="P233" i="5"/>
  <c r="AC157" i="21" s="1"/>
  <c r="R245" i="12"/>
  <c r="J157" i="26" s="1"/>
  <c r="G244" i="12"/>
  <c r="P244" i="12"/>
  <c r="N240" i="5"/>
  <c r="AB80" i="21" s="1"/>
  <c r="Y239" i="5"/>
  <c r="AI156" i="21" s="1"/>
  <c r="AB239" i="5"/>
  <c r="AK156" i="21" s="1"/>
  <c r="M237" i="5"/>
  <c r="P237" i="5"/>
  <c r="M235" i="5"/>
  <c r="I235" i="5"/>
  <c r="D162" i="21" s="1"/>
  <c r="D235" i="5"/>
  <c r="L235" i="5"/>
  <c r="F162" i="21" s="1"/>
  <c r="G234" i="5"/>
  <c r="W158" i="21" s="1"/>
  <c r="AE234" i="5"/>
  <c r="AM158" i="21" s="1"/>
  <c r="J234" i="5"/>
  <c r="Y158" i="21" s="1"/>
  <c r="U233" i="5"/>
  <c r="X233" i="5"/>
  <c r="R249" i="12"/>
  <c r="F249" i="12"/>
  <c r="M244" i="12"/>
  <c r="L238" i="12"/>
  <c r="L234" i="12"/>
  <c r="F239" i="12"/>
  <c r="R239" i="12"/>
  <c r="D239" i="12"/>
  <c r="O239" i="12"/>
  <c r="D245" i="12"/>
  <c r="L245" i="12"/>
  <c r="F157" i="26" s="1"/>
  <c r="AB252" i="5"/>
  <c r="S252" i="5"/>
  <c r="J252" i="5"/>
  <c r="Y247" i="5"/>
  <c r="P247" i="5"/>
  <c r="G247" i="5"/>
  <c r="M245" i="5"/>
  <c r="P245" i="5"/>
  <c r="I243" i="5"/>
  <c r="D160" i="21" s="1"/>
  <c r="D243" i="5"/>
  <c r="L243" i="5"/>
  <c r="F160" i="21" s="1"/>
  <c r="G242" i="5"/>
  <c r="AE242" i="5"/>
  <c r="J242" i="5"/>
  <c r="U241" i="5"/>
  <c r="L161" i="21" s="1"/>
  <c r="X241" i="5"/>
  <c r="N161" i="21" s="1"/>
  <c r="AA240" i="5"/>
  <c r="P158" i="21" s="1"/>
  <c r="F240" i="5"/>
  <c r="B158" i="21" s="1"/>
  <c r="AD240" i="5"/>
  <c r="R158" i="21" s="1"/>
  <c r="V239" i="5"/>
  <c r="AG156" i="21" s="1"/>
  <c r="V237" i="5"/>
  <c r="AE235" i="5"/>
  <c r="U235" i="5"/>
  <c r="L162" i="21" s="1"/>
  <c r="J235" i="5"/>
  <c r="S234" i="5"/>
  <c r="AE158" i="21" s="1"/>
  <c r="AE233" i="5"/>
  <c r="AM157" i="21" s="1"/>
  <c r="J233" i="5"/>
  <c r="Y157" i="21" s="1"/>
  <c r="G251" i="12"/>
  <c r="Q163" i="26" s="1"/>
  <c r="O249" i="12"/>
  <c r="P249" i="12"/>
  <c r="W159" i="26" s="1"/>
  <c r="J249" i="12"/>
  <c r="S159" i="26" s="1"/>
  <c r="S249" i="12"/>
  <c r="Y159" i="26" s="1"/>
  <c r="M249" i="12"/>
  <c r="U159" i="26" s="1"/>
  <c r="V249" i="12"/>
  <c r="AA159" i="26" s="1"/>
  <c r="O248" i="12"/>
  <c r="V244" i="12"/>
  <c r="J244" i="12"/>
  <c r="Q241" i="12"/>
  <c r="P239" i="12"/>
  <c r="W156" i="26" s="1"/>
  <c r="I238" i="12"/>
  <c r="J247" i="12"/>
  <c r="G247" i="12"/>
  <c r="P247" i="12"/>
  <c r="S247" i="12"/>
  <c r="U238" i="12"/>
  <c r="G234" i="12"/>
  <c r="Q158" i="26" s="1"/>
  <c r="J234" i="12"/>
  <c r="S158" i="26" s="1"/>
  <c r="S234" i="12"/>
  <c r="Y158" i="26" s="1"/>
  <c r="P234" i="12"/>
  <c r="W158" i="26" s="1"/>
  <c r="E240" i="12"/>
  <c r="F248" i="5"/>
  <c r="AD248" i="5"/>
  <c r="G235" i="5"/>
  <c r="AB233" i="5"/>
  <c r="AK157" i="21" s="1"/>
  <c r="G233" i="5"/>
  <c r="W157" i="21" s="1"/>
  <c r="N250" i="12"/>
  <c r="L249" i="12"/>
  <c r="U248" i="12"/>
  <c r="L248" i="12"/>
  <c r="M247" i="12"/>
  <c r="S244" i="12"/>
  <c r="E242" i="12"/>
  <c r="N241" i="12"/>
  <c r="L239" i="12"/>
  <c r="F238" i="12"/>
  <c r="V234" i="12"/>
  <c r="AA158" i="26" s="1"/>
  <c r="O234" i="12"/>
  <c r="I234" i="12"/>
  <c r="D234" i="12"/>
  <c r="R234" i="12"/>
  <c r="P235" i="5"/>
  <c r="O252" i="12"/>
  <c r="H156" i="26" s="1"/>
  <c r="D252" i="12"/>
  <c r="F250" i="12"/>
  <c r="B163" i="26" s="1"/>
  <c r="O250" i="12"/>
  <c r="H163" i="26" s="1"/>
  <c r="I250" i="12"/>
  <c r="D163" i="26" s="1"/>
  <c r="R250" i="12"/>
  <c r="J163" i="26" s="1"/>
  <c r="V247" i="12"/>
  <c r="U245" i="12"/>
  <c r="L157" i="26" s="1"/>
  <c r="I245" i="12"/>
  <c r="D157" i="26" s="1"/>
  <c r="V243" i="12"/>
  <c r="J243" i="12"/>
  <c r="S243" i="12"/>
  <c r="M243" i="12"/>
  <c r="I241" i="12"/>
  <c r="D161" i="26" s="1"/>
  <c r="R241" i="12"/>
  <c r="J161" i="26" s="1"/>
  <c r="L241" i="12"/>
  <c r="F161" i="26" s="1"/>
  <c r="U241" i="12"/>
  <c r="L161" i="26" s="1"/>
  <c r="D238" i="12"/>
  <c r="D244" i="12"/>
  <c r="F243" i="12"/>
  <c r="B160" i="26" s="1"/>
  <c r="D243" i="12"/>
  <c r="K241" i="12"/>
  <c r="I239" i="12"/>
  <c r="O238" i="12"/>
  <c r="K237" i="12"/>
  <c r="N236" i="12"/>
  <c r="G80" i="26" s="1"/>
  <c r="O251" i="12"/>
  <c r="V237" i="12"/>
  <c r="I237" i="12"/>
  <c r="D159" i="26" s="1"/>
  <c r="R237" i="12"/>
  <c r="J159" i="26" s="1"/>
  <c r="V252" i="11"/>
  <c r="I252" i="11"/>
  <c r="D156" i="25" s="1"/>
  <c r="F252" i="11"/>
  <c r="B156" i="25" s="1"/>
  <c r="O252" i="11"/>
  <c r="H156" i="25" s="1"/>
  <c r="F251" i="11"/>
  <c r="I251" i="11"/>
  <c r="R251" i="11"/>
  <c r="Q246" i="11"/>
  <c r="I84" i="25" s="1"/>
  <c r="E246" i="11"/>
  <c r="A84" i="25" s="1"/>
  <c r="J244" i="11"/>
  <c r="S244" i="11"/>
  <c r="I244" i="11"/>
  <c r="F244" i="11"/>
  <c r="O244" i="11"/>
  <c r="J237" i="12"/>
  <c r="S236" i="12"/>
  <c r="Y161" i="26" s="1"/>
  <c r="J252" i="11"/>
  <c r="D250" i="11"/>
  <c r="U250" i="11"/>
  <c r="L163" i="25" s="1"/>
  <c r="P249" i="11"/>
  <c r="W159" i="25" s="1"/>
  <c r="G249" i="11"/>
  <c r="Q159" i="25" s="1"/>
  <c r="M248" i="11"/>
  <c r="U160" i="25" s="1"/>
  <c r="J248" i="11"/>
  <c r="S160" i="25" s="1"/>
  <c r="S248" i="11"/>
  <c r="Y160" i="25" s="1"/>
  <c r="N246" i="11"/>
  <c r="G84" i="25" s="1"/>
  <c r="G246" i="11"/>
  <c r="Q155" i="25" s="1"/>
  <c r="J246" i="11"/>
  <c r="S155" i="25" s="1"/>
  <c r="S246" i="11"/>
  <c r="Y155" i="25" s="1"/>
  <c r="S237" i="12"/>
  <c r="G237" i="12"/>
  <c r="S251" i="11"/>
  <c r="Y163" i="25" s="1"/>
  <c r="V249" i="11"/>
  <c r="AA159" i="25" s="1"/>
  <c r="J247" i="11"/>
  <c r="V247" i="11"/>
  <c r="M246" i="11"/>
  <c r="U155" i="25" s="1"/>
  <c r="O246" i="11"/>
  <c r="I246" i="11"/>
  <c r="R246" i="11"/>
  <c r="L244" i="11"/>
  <c r="S242" i="11"/>
  <c r="J242" i="11"/>
  <c r="Q235" i="11"/>
  <c r="K249" i="10"/>
  <c r="N249" i="10"/>
  <c r="F243" i="11"/>
  <c r="B160" i="25" s="1"/>
  <c r="I243" i="11"/>
  <c r="D160" i="25" s="1"/>
  <c r="R243" i="11"/>
  <c r="J160" i="25" s="1"/>
  <c r="L243" i="11"/>
  <c r="F160" i="25" s="1"/>
  <c r="U243" i="11"/>
  <c r="L160" i="25" s="1"/>
  <c r="M241" i="11"/>
  <c r="J241" i="11"/>
  <c r="V241" i="11"/>
  <c r="G241" i="11"/>
  <c r="D233" i="12"/>
  <c r="L233" i="12"/>
  <c r="O250" i="11"/>
  <c r="H163" i="25" s="1"/>
  <c r="F250" i="11"/>
  <c r="B163" i="25" s="1"/>
  <c r="G248" i="11"/>
  <c r="Q160" i="25" s="1"/>
  <c r="H247" i="11"/>
  <c r="D244" i="11"/>
  <c r="P241" i="11"/>
  <c r="I237" i="11"/>
  <c r="D159" i="25" s="1"/>
  <c r="R237" i="11"/>
  <c r="J159" i="25" s="1"/>
  <c r="D237" i="11"/>
  <c r="O237" i="11"/>
  <c r="H159" i="25" s="1"/>
  <c r="F237" i="11"/>
  <c r="B159" i="25" s="1"/>
  <c r="U237" i="11"/>
  <c r="L159" i="25" s="1"/>
  <c r="O239" i="11"/>
  <c r="L239" i="11"/>
  <c r="U239" i="11"/>
  <c r="D238" i="11"/>
  <c r="L238" i="11"/>
  <c r="F238" i="11"/>
  <c r="O238" i="11"/>
  <c r="F234" i="11"/>
  <c r="J249" i="10"/>
  <c r="S159" i="24" s="1"/>
  <c r="I239" i="11"/>
  <c r="U238" i="11"/>
  <c r="J236" i="11"/>
  <c r="S161" i="25" s="1"/>
  <c r="D234" i="11"/>
  <c r="S249" i="10"/>
  <c r="Y159" i="24" s="1"/>
  <c r="J243" i="10"/>
  <c r="G243" i="10"/>
  <c r="D243" i="10"/>
  <c r="S243" i="10"/>
  <c r="F235" i="11"/>
  <c r="B162" i="25" s="1"/>
  <c r="O235" i="11"/>
  <c r="H162" i="25" s="1"/>
  <c r="P234" i="11"/>
  <c r="W158" i="25" s="1"/>
  <c r="J234" i="11"/>
  <c r="S158" i="25" s="1"/>
  <c r="S234" i="11"/>
  <c r="Y158" i="25" s="1"/>
  <c r="F247" i="10"/>
  <c r="B155" i="24" s="1"/>
  <c r="O247" i="10"/>
  <c r="H155" i="24" s="1"/>
  <c r="G241" i="10"/>
  <c r="S241" i="10"/>
  <c r="G249" i="10"/>
  <c r="Q159" i="24" s="1"/>
  <c r="P249" i="10"/>
  <c r="W159" i="24" s="1"/>
  <c r="U241" i="11"/>
  <c r="L161" i="25" s="1"/>
  <c r="D241" i="11"/>
  <c r="G238" i="11"/>
  <c r="Q162" i="25" s="1"/>
  <c r="G236" i="11"/>
  <c r="Q161" i="25" s="1"/>
  <c r="I235" i="11"/>
  <c r="D162" i="25" s="1"/>
  <c r="U234" i="11"/>
  <c r="K233" i="11"/>
  <c r="U233" i="11"/>
  <c r="L233" i="11"/>
  <c r="M249" i="10"/>
  <c r="U159" i="24" s="1"/>
  <c r="I249" i="10"/>
  <c r="R249" i="10"/>
  <c r="U247" i="10"/>
  <c r="L155" i="24" s="1"/>
  <c r="M244" i="10"/>
  <c r="J244" i="10"/>
  <c r="D244" i="10"/>
  <c r="P244" i="10"/>
  <c r="G244" i="10"/>
  <c r="D245" i="11"/>
  <c r="L245" i="11"/>
  <c r="F157" i="25" s="1"/>
  <c r="D239" i="11"/>
  <c r="P236" i="11"/>
  <c r="W161" i="25" s="1"/>
  <c r="R235" i="11"/>
  <c r="J162" i="25" s="1"/>
  <c r="I234" i="11"/>
  <c r="J252" i="10"/>
  <c r="G252" i="10"/>
  <c r="P252" i="10"/>
  <c r="D250" i="10"/>
  <c r="L250" i="10"/>
  <c r="F163" i="24" s="1"/>
  <c r="F250" i="10"/>
  <c r="B163" i="24" s="1"/>
  <c r="O250" i="10"/>
  <c r="H163" i="24" s="1"/>
  <c r="L249" i="10"/>
  <c r="H248" i="10"/>
  <c r="C86" i="24" s="1"/>
  <c r="I247" i="10"/>
  <c r="D155" i="24" s="1"/>
  <c r="D236" i="11"/>
  <c r="G234" i="11"/>
  <c r="Q158" i="25" s="1"/>
  <c r="V249" i="10"/>
  <c r="AA159" i="24" s="1"/>
  <c r="P246" i="10"/>
  <c r="W155" i="24" s="1"/>
  <c r="J246" i="10"/>
  <c r="S155" i="24" s="1"/>
  <c r="S246" i="10"/>
  <c r="Y155" i="24" s="1"/>
  <c r="V241" i="10"/>
  <c r="F242" i="10"/>
  <c r="O242" i="10"/>
  <c r="L242" i="10"/>
  <c r="W251" i="9"/>
  <c r="N251" i="9"/>
  <c r="T242" i="9"/>
  <c r="O233" i="10"/>
  <c r="U242" i="10"/>
  <c r="K239" i="10"/>
  <c r="E83" i="24" s="1"/>
  <c r="I236" i="10"/>
  <c r="I242" i="10"/>
  <c r="O240" i="10"/>
  <c r="H158" i="24" s="1"/>
  <c r="J233" i="10"/>
  <c r="S157" i="24" s="1"/>
  <c r="K248" i="9"/>
  <c r="S248" i="10"/>
  <c r="Y160" i="24" s="1"/>
  <c r="J248" i="10"/>
  <c r="S160" i="24" s="1"/>
  <c r="R246" i="10"/>
  <c r="R242" i="10"/>
  <c r="I238" i="10"/>
  <c r="R238" i="10"/>
  <c r="F238" i="10"/>
  <c r="O238" i="10"/>
  <c r="R236" i="10"/>
  <c r="G234" i="10"/>
  <c r="Q158" i="24" s="1"/>
  <c r="P234" i="10"/>
  <c r="W158" i="24" s="1"/>
  <c r="J234" i="10"/>
  <c r="S158" i="24" s="1"/>
  <c r="V234" i="10"/>
  <c r="AA158" i="24" s="1"/>
  <c r="S234" i="10"/>
  <c r="Y158" i="24" s="1"/>
  <c r="W247" i="9"/>
  <c r="E238" i="9"/>
  <c r="N238" i="9"/>
  <c r="W238" i="9"/>
  <c r="H238" i="9"/>
  <c r="Z238" i="9"/>
  <c r="T238" i="9"/>
  <c r="K238" i="9"/>
  <c r="Q238" i="9"/>
  <c r="AC238" i="9"/>
  <c r="I240" i="10"/>
  <c r="D158" i="24" s="1"/>
  <c r="L240" i="10"/>
  <c r="F158" i="24" s="1"/>
  <c r="U240" i="10"/>
  <c r="L158" i="24" s="1"/>
  <c r="R240" i="10"/>
  <c r="J158" i="24" s="1"/>
  <c r="N250" i="9"/>
  <c r="T250" i="9"/>
  <c r="K250" i="9"/>
  <c r="H250" i="9"/>
  <c r="AC250" i="9"/>
  <c r="N248" i="9"/>
  <c r="W246" i="9"/>
  <c r="M88" i="22" s="1"/>
  <c r="AC246" i="9"/>
  <c r="Q88" i="22" s="1"/>
  <c r="K246" i="9"/>
  <c r="E88" i="22" s="1"/>
  <c r="E246" i="9"/>
  <c r="A88" i="22" s="1"/>
  <c r="Q246" i="9"/>
  <c r="I88" i="22" s="1"/>
  <c r="D242" i="10"/>
  <c r="D241" i="10"/>
  <c r="L241" i="10"/>
  <c r="F161" i="24" s="1"/>
  <c r="I241" i="10"/>
  <c r="D161" i="24" s="1"/>
  <c r="R241" i="10"/>
  <c r="J161" i="24" s="1"/>
  <c r="F241" i="10"/>
  <c r="B161" i="24" s="1"/>
  <c r="O241" i="10"/>
  <c r="H161" i="24" s="1"/>
  <c r="M233" i="10"/>
  <c r="U157" i="24" s="1"/>
  <c r="S233" i="10"/>
  <c r="Y157" i="24" s="1"/>
  <c r="V250" i="9"/>
  <c r="G250" i="9"/>
  <c r="AE250" i="9"/>
  <c r="J250" i="9"/>
  <c r="AB250" i="9"/>
  <c r="S250" i="9"/>
  <c r="AB249" i="9"/>
  <c r="AK163" i="22" s="1"/>
  <c r="M249" i="9"/>
  <c r="AA163" i="22" s="1"/>
  <c r="S249" i="9"/>
  <c r="AE163" i="22" s="1"/>
  <c r="AE249" i="9"/>
  <c r="AM163" i="22" s="1"/>
  <c r="J249" i="9"/>
  <c r="Y163" i="22" s="1"/>
  <c r="V249" i="9"/>
  <c r="AG163" i="22" s="1"/>
  <c r="P249" i="9"/>
  <c r="AC163" i="22" s="1"/>
  <c r="G249" i="9"/>
  <c r="W163" i="22" s="1"/>
  <c r="W248" i="9"/>
  <c r="D245" i="9"/>
  <c r="L245" i="9"/>
  <c r="F161" i="22" s="1"/>
  <c r="U245" i="9"/>
  <c r="L161" i="22" s="1"/>
  <c r="AA245" i="9"/>
  <c r="P161" i="22" s="1"/>
  <c r="R245" i="9"/>
  <c r="J161" i="22" s="1"/>
  <c r="AD245" i="9"/>
  <c r="R161" i="22" s="1"/>
  <c r="I245" i="9"/>
  <c r="D161" i="22" s="1"/>
  <c r="O245" i="9"/>
  <c r="H161" i="22" s="1"/>
  <c r="F245" i="9"/>
  <c r="B161" i="22" s="1"/>
  <c r="H243" i="9"/>
  <c r="Q243" i="9"/>
  <c r="T243" i="9"/>
  <c r="K243" i="9"/>
  <c r="W243" i="9"/>
  <c r="N243" i="9"/>
  <c r="Z243" i="9"/>
  <c r="E243" i="9"/>
  <c r="AC243" i="9"/>
  <c r="P237" i="10"/>
  <c r="D237" i="10"/>
  <c r="M237" i="10"/>
  <c r="V237" i="10"/>
  <c r="J237" i="10"/>
  <c r="S237" i="10"/>
  <c r="U236" i="10"/>
  <c r="D236" i="10"/>
  <c r="L236" i="10"/>
  <c r="D233" i="10"/>
  <c r="L233" i="10"/>
  <c r="U233" i="10"/>
  <c r="I233" i="10"/>
  <c r="R233" i="10"/>
  <c r="Q250" i="9"/>
  <c r="D249" i="9"/>
  <c r="L249" i="9"/>
  <c r="U249" i="9"/>
  <c r="R249" i="9"/>
  <c r="AD249" i="9"/>
  <c r="I249" i="9"/>
  <c r="F249" i="9"/>
  <c r="AA249" i="9"/>
  <c r="Z246" i="9"/>
  <c r="O88" i="22" s="1"/>
  <c r="F246" i="9"/>
  <c r="AD246" i="9"/>
  <c r="O246" i="9"/>
  <c r="I246" i="9"/>
  <c r="U246" i="9"/>
  <c r="AA246" i="9"/>
  <c r="R246" i="9"/>
  <c r="I234" i="10"/>
  <c r="AE251" i="9"/>
  <c r="AM167" i="22" s="1"/>
  <c r="U251" i="9"/>
  <c r="S243" i="9"/>
  <c r="G243" i="9"/>
  <c r="AA242" i="9"/>
  <c r="AB241" i="9"/>
  <c r="M241" i="9"/>
  <c r="M239" i="9"/>
  <c r="AA160" i="22" s="1"/>
  <c r="AB245" i="9"/>
  <c r="M245" i="9"/>
  <c r="AB243" i="9"/>
  <c r="D241" i="9"/>
  <c r="L241" i="9"/>
  <c r="F165" i="22" s="1"/>
  <c r="U241" i="9"/>
  <c r="L165" i="22" s="1"/>
  <c r="AB238" i="9"/>
  <c r="AK166" i="22" s="1"/>
  <c r="V242" i="9"/>
  <c r="G242" i="9"/>
  <c r="AE242" i="9"/>
  <c r="V246" i="9"/>
  <c r="AG159" i="22" s="1"/>
  <c r="G246" i="9"/>
  <c r="W159" i="22" s="1"/>
  <c r="AE246" i="9"/>
  <c r="AM159" i="22" s="1"/>
  <c r="Z244" i="9"/>
  <c r="K244" i="9"/>
  <c r="F242" i="9"/>
  <c r="AD242" i="9"/>
  <c r="O242" i="9"/>
  <c r="E234" i="9"/>
  <c r="AC234" i="9"/>
  <c r="H234" i="9"/>
  <c r="Q234" i="9"/>
  <c r="P243" i="9"/>
  <c r="Y243" i="9"/>
  <c r="AA237" i="9"/>
  <c r="P163" i="22" s="1"/>
  <c r="D237" i="9"/>
  <c r="L237" i="9"/>
  <c r="F163" i="22" s="1"/>
  <c r="U237" i="9"/>
  <c r="L163" i="22" s="1"/>
  <c r="F237" i="9"/>
  <c r="B163" i="22" s="1"/>
  <c r="AD237" i="9"/>
  <c r="R163" i="22" s="1"/>
  <c r="X237" i="9"/>
  <c r="N163" i="22" s="1"/>
  <c r="F250" i="9"/>
  <c r="B167" i="22" s="1"/>
  <c r="AD250" i="9"/>
  <c r="R167" i="22" s="1"/>
  <c r="O250" i="9"/>
  <c r="H167" i="22" s="1"/>
  <c r="P247" i="9"/>
  <c r="Y247" i="9"/>
  <c r="AE245" i="9"/>
  <c r="S245" i="9"/>
  <c r="AC244" i="9"/>
  <c r="T244" i="9"/>
  <c r="V243" i="9"/>
  <c r="X243" i="9"/>
  <c r="N164" i="22" s="1"/>
  <c r="I243" i="9"/>
  <c r="D164" i="22" s="1"/>
  <c r="J242" i="9"/>
  <c r="AD241" i="9"/>
  <c r="R165" i="22" s="1"/>
  <c r="R241" i="9"/>
  <c r="J165" i="22" s="1"/>
  <c r="R237" i="9"/>
  <c r="J163" i="22" s="1"/>
  <c r="P251" i="9"/>
  <c r="AC167" i="22" s="1"/>
  <c r="Y251" i="9"/>
  <c r="AI167" i="22" s="1"/>
  <c r="X247" i="9"/>
  <c r="N159" i="22" s="1"/>
  <c r="I247" i="9"/>
  <c r="D159" i="22" s="1"/>
  <c r="J246" i="9"/>
  <c r="Y159" i="22" s="1"/>
  <c r="AE243" i="9"/>
  <c r="P239" i="9"/>
  <c r="AC160" i="22" s="1"/>
  <c r="Y239" i="9"/>
  <c r="AI160" i="22" s="1"/>
  <c r="J239" i="9"/>
  <c r="Y160" i="22" s="1"/>
  <c r="D239" i="9"/>
  <c r="AB239" i="9"/>
  <c r="AK160" i="22" s="1"/>
  <c r="M238" i="9"/>
  <c r="AA166" i="22" s="1"/>
  <c r="V238" i="9"/>
  <c r="AG166" i="22" s="1"/>
  <c r="G238" i="9"/>
  <c r="W166" i="22" s="1"/>
  <c r="AE238" i="9"/>
  <c r="AM166" i="22" s="1"/>
  <c r="P238" i="9"/>
  <c r="AC166" i="22" s="1"/>
  <c r="J238" i="9"/>
  <c r="Y166" i="22" s="1"/>
  <c r="V251" i="9"/>
  <c r="AG167" i="22" s="1"/>
  <c r="X251" i="9"/>
  <c r="I251" i="9"/>
  <c r="U247" i="9"/>
  <c r="L159" i="22" s="1"/>
  <c r="S246" i="9"/>
  <c r="AE159" i="22" s="1"/>
  <c r="G245" i="9"/>
  <c r="H244" i="9"/>
  <c r="J243" i="9"/>
  <c r="AB242" i="9"/>
  <c r="R242" i="9"/>
  <c r="S238" i="9"/>
  <c r="AE166" i="22" s="1"/>
  <c r="O237" i="9"/>
  <c r="H163" i="22" s="1"/>
  <c r="AC233" i="9"/>
  <c r="N233" i="9"/>
  <c r="Q233" i="9"/>
  <c r="P237" i="9"/>
  <c r="AB235" i="9"/>
  <c r="D235" i="9"/>
  <c r="J234" i="9"/>
  <c r="Y162" i="22" s="1"/>
  <c r="X233" i="9"/>
  <c r="P233" i="9"/>
  <c r="AC161" i="22" s="1"/>
  <c r="Y234" i="9"/>
  <c r="AI162" i="22" s="1"/>
  <c r="V237" i="9"/>
  <c r="J235" i="9"/>
  <c r="X234" i="9"/>
  <c r="P234" i="9"/>
  <c r="AC162" i="22" s="1"/>
  <c r="AD233" i="9"/>
  <c r="V233" i="9"/>
  <c r="AG161" i="22" s="1"/>
  <c r="F233" i="9"/>
  <c r="I239" i="9"/>
  <c r="O238" i="9"/>
  <c r="M237" i="9"/>
  <c r="Y235" i="9"/>
  <c r="I235" i="9"/>
  <c r="D166" i="22" s="1"/>
  <c r="AE234" i="9"/>
  <c r="AM162" i="22" s="1"/>
  <c r="O234" i="9"/>
  <c r="G234" i="9"/>
  <c r="W162" i="22" s="1"/>
  <c r="U233" i="9"/>
  <c r="M233" i="9"/>
  <c r="AA161" i="22" s="1"/>
  <c r="AD238" i="9"/>
  <c r="P235" i="9"/>
  <c r="AD234" i="9"/>
  <c r="V234" i="9"/>
  <c r="AG162" i="22" s="1"/>
  <c r="L233" i="9"/>
  <c r="AE235" i="9"/>
  <c r="M234" i="9"/>
  <c r="AA162" i="22" s="1"/>
  <c r="AB234" i="9"/>
  <c r="AK162" i="22" s="1"/>
  <c r="O66" i="27"/>
  <c r="N66" i="27"/>
  <c r="M66" i="27"/>
  <c r="O65" i="27"/>
  <c r="N65" i="27"/>
  <c r="M65" i="27"/>
  <c r="O64" i="27"/>
  <c r="N64" i="27"/>
  <c r="M64" i="27"/>
  <c r="O63" i="27"/>
  <c r="N63" i="27"/>
  <c r="M63" i="27"/>
  <c r="O62" i="27"/>
  <c r="N62" i="27"/>
  <c r="M62" i="27"/>
  <c r="O61" i="27"/>
  <c r="N61" i="27"/>
  <c r="M61" i="27"/>
  <c r="O60" i="27"/>
  <c r="N60" i="27"/>
  <c r="M60" i="27"/>
  <c r="O59" i="27"/>
  <c r="N59" i="27"/>
  <c r="M59" i="27"/>
  <c r="O58" i="27"/>
  <c r="N58" i="27"/>
  <c r="M58" i="27"/>
  <c r="O57" i="27"/>
  <c r="N57" i="27"/>
  <c r="M57" i="27"/>
  <c r="O56" i="27"/>
  <c r="N56" i="27"/>
  <c r="M56" i="27"/>
  <c r="O55" i="27"/>
  <c r="N55" i="27"/>
  <c r="M55" i="27"/>
  <c r="O54" i="27"/>
  <c r="N54" i="27"/>
  <c r="M54" i="27"/>
  <c r="O53" i="27"/>
  <c r="N53" i="27"/>
  <c r="M53" i="27"/>
  <c r="O52" i="27"/>
  <c r="N52" i="27"/>
  <c r="M52" i="27"/>
  <c r="O51" i="27"/>
  <c r="N51" i="27"/>
  <c r="M51" i="27"/>
  <c r="O50" i="27"/>
  <c r="N50" i="27"/>
  <c r="M50" i="27"/>
  <c r="O49" i="27"/>
  <c r="N49" i="27"/>
  <c r="M49" i="27"/>
  <c r="O48" i="27"/>
  <c r="N48" i="27"/>
  <c r="M48" i="27"/>
  <c r="O47" i="27"/>
  <c r="N47" i="27"/>
  <c r="M47" i="27"/>
  <c r="O46" i="27"/>
  <c r="N46" i="27"/>
  <c r="M46" i="27"/>
  <c r="O45" i="27"/>
  <c r="N45" i="27"/>
  <c r="M45" i="27"/>
  <c r="O44" i="27"/>
  <c r="N44" i="27"/>
  <c r="M44" i="27"/>
  <c r="O43" i="27"/>
  <c r="N43" i="27"/>
  <c r="M43" i="27"/>
  <c r="O42" i="27"/>
  <c r="N42" i="27"/>
  <c r="M42" i="27"/>
  <c r="O41" i="27"/>
  <c r="N41" i="27"/>
  <c r="M41" i="27"/>
  <c r="O40" i="27"/>
  <c r="N40" i="27"/>
  <c r="M40" i="27"/>
  <c r="O39" i="27"/>
  <c r="N39" i="27"/>
  <c r="M39" i="27"/>
  <c r="O38" i="27"/>
  <c r="N38" i="27"/>
  <c r="M38" i="27"/>
  <c r="O37" i="27"/>
  <c r="N37" i="27"/>
  <c r="M37" i="27"/>
  <c r="O36" i="27"/>
  <c r="N36" i="27"/>
  <c r="M36" i="27"/>
  <c r="O35" i="27"/>
  <c r="N35" i="27"/>
  <c r="M35" i="27"/>
  <c r="O34" i="27"/>
  <c r="N34" i="27"/>
  <c r="M34" i="27"/>
  <c r="O33" i="27"/>
  <c r="N33" i="27"/>
  <c r="M33" i="27"/>
  <c r="O32" i="27"/>
  <c r="N32" i="27"/>
  <c r="M32" i="27"/>
  <c r="O31" i="27"/>
  <c r="N31" i="27"/>
  <c r="M31" i="27"/>
  <c r="O30" i="27"/>
  <c r="N30" i="27"/>
  <c r="M30" i="27"/>
  <c r="O29" i="27"/>
  <c r="N29" i="27"/>
  <c r="M29" i="27"/>
  <c r="O28" i="27"/>
  <c r="N28" i="27"/>
  <c r="M28" i="27"/>
  <c r="O27" i="27"/>
  <c r="N27" i="27"/>
  <c r="M27" i="27"/>
  <c r="O26" i="27"/>
  <c r="N26" i="27"/>
  <c r="M26" i="27"/>
  <c r="O25" i="27"/>
  <c r="N25" i="27"/>
  <c r="M25" i="27"/>
  <c r="O24" i="27"/>
  <c r="N24" i="27"/>
  <c r="M24" i="27"/>
  <c r="O23" i="27"/>
  <c r="N23" i="27"/>
  <c r="M23" i="27"/>
  <c r="O22" i="27"/>
  <c r="N22" i="27"/>
  <c r="M22" i="27"/>
  <c r="O21" i="27"/>
  <c r="N21" i="27"/>
  <c r="M21" i="27"/>
  <c r="O20" i="27"/>
  <c r="N20" i="27"/>
  <c r="M20" i="27"/>
  <c r="O19" i="27"/>
  <c r="N19" i="27"/>
  <c r="M19" i="27"/>
  <c r="O18" i="27"/>
  <c r="N18" i="27"/>
  <c r="M18" i="27"/>
  <c r="O17" i="27"/>
  <c r="N17" i="27"/>
  <c r="M17" i="27"/>
  <c r="O16" i="27"/>
  <c r="N16" i="27"/>
  <c r="M16" i="27"/>
  <c r="O15" i="27"/>
  <c r="N15" i="27"/>
  <c r="M15" i="27"/>
  <c r="O14" i="27"/>
  <c r="N14" i="27"/>
  <c r="M14" i="27"/>
  <c r="O13" i="27"/>
  <c r="N13" i="27"/>
  <c r="M13" i="27"/>
  <c r="O12" i="27"/>
  <c r="N12" i="27"/>
  <c r="M12" i="27"/>
  <c r="O11" i="27"/>
  <c r="N11" i="27"/>
  <c r="M11" i="27"/>
  <c r="O10" i="27"/>
  <c r="N10" i="27"/>
  <c r="M10" i="27"/>
  <c r="O9" i="27"/>
  <c r="N9" i="27"/>
  <c r="M9" i="27"/>
  <c r="O8" i="27"/>
  <c r="N8" i="27"/>
  <c r="M8" i="27"/>
  <c r="O7" i="27"/>
  <c r="N7" i="27"/>
  <c r="M7" i="27"/>
  <c r="O6" i="27"/>
  <c r="N6" i="27"/>
  <c r="M6" i="27"/>
  <c r="O5" i="27"/>
  <c r="N5" i="27"/>
  <c r="M5" i="27"/>
  <c r="O4" i="27"/>
  <c r="N4" i="27"/>
  <c r="M4" i="27"/>
  <c r="O3" i="27"/>
  <c r="N3" i="27"/>
  <c r="M3" i="27"/>
  <c r="O2" i="27"/>
  <c r="N2" i="27"/>
  <c r="M2" i="27"/>
  <c r="C208" i="13"/>
  <c r="J208" i="13" s="1"/>
  <c r="S131" i="27" s="1"/>
  <c r="B208" i="13"/>
  <c r="I208" i="13" s="1"/>
  <c r="D74" i="27" s="1"/>
  <c r="C207" i="13"/>
  <c r="M207" i="13" s="1"/>
  <c r="B207" i="13"/>
  <c r="I207" i="13" s="1"/>
  <c r="C206" i="13"/>
  <c r="V206" i="13" s="1"/>
  <c r="B206" i="13"/>
  <c r="R206" i="13" s="1"/>
  <c r="J133" i="27" s="1"/>
  <c r="C205" i="13"/>
  <c r="J205" i="13" s="1"/>
  <c r="S72" i="27" s="1"/>
  <c r="B205" i="13"/>
  <c r="L205" i="13" s="1"/>
  <c r="C204" i="13"/>
  <c r="S204" i="13" s="1"/>
  <c r="B204" i="13"/>
  <c r="L204" i="13" s="1"/>
  <c r="C203" i="13"/>
  <c r="S203" i="13" s="1"/>
  <c r="B203" i="13"/>
  <c r="R203" i="13" s="1"/>
  <c r="C202" i="13"/>
  <c r="P202" i="13" s="1"/>
  <c r="B202" i="13"/>
  <c r="I202" i="13" s="1"/>
  <c r="C201" i="13"/>
  <c r="S201" i="13" s="1"/>
  <c r="B201" i="13"/>
  <c r="R201" i="13" s="1"/>
  <c r="C200" i="13"/>
  <c r="M200" i="13" s="1"/>
  <c r="B200" i="13"/>
  <c r="C199" i="13"/>
  <c r="M199" i="13" s="1"/>
  <c r="B199" i="13"/>
  <c r="I199" i="13" s="1"/>
  <c r="C198" i="13"/>
  <c r="S198" i="13" s="1"/>
  <c r="Y75" i="27" s="1"/>
  <c r="B198" i="13"/>
  <c r="R198" i="13" s="1"/>
  <c r="C197" i="13"/>
  <c r="J197" i="13" s="1"/>
  <c r="B197" i="13"/>
  <c r="I197" i="13" s="1"/>
  <c r="D73" i="27" s="1"/>
  <c r="C196" i="13"/>
  <c r="S196" i="13" s="1"/>
  <c r="B196" i="13"/>
  <c r="L196" i="13" s="1"/>
  <c r="F153" i="27" s="1"/>
  <c r="C195" i="13"/>
  <c r="J195" i="13" s="1"/>
  <c r="B195" i="13"/>
  <c r="L195" i="13" s="1"/>
  <c r="C194" i="13"/>
  <c r="J194" i="13" s="1"/>
  <c r="B194" i="13"/>
  <c r="O194" i="13" s="1"/>
  <c r="C193" i="13"/>
  <c r="S193" i="13" s="1"/>
  <c r="B193" i="13"/>
  <c r="R193" i="13" s="1"/>
  <c r="C192" i="13"/>
  <c r="M192" i="13" s="1"/>
  <c r="B192" i="13"/>
  <c r="R192" i="13" s="1"/>
  <c r="C191" i="13"/>
  <c r="M191" i="13" s="1"/>
  <c r="B191" i="13"/>
  <c r="O191" i="13" s="1"/>
  <c r="C190" i="13"/>
  <c r="S190" i="13" s="1"/>
  <c r="B190" i="13"/>
  <c r="R190" i="13" s="1"/>
  <c r="C189" i="13"/>
  <c r="P189" i="13" s="1"/>
  <c r="B189" i="13"/>
  <c r="R189" i="13" s="1"/>
  <c r="C188" i="13"/>
  <c r="S188" i="13" s="1"/>
  <c r="B188" i="13"/>
  <c r="L188" i="13" s="1"/>
  <c r="C187" i="13"/>
  <c r="V187" i="13" s="1"/>
  <c r="B187" i="13"/>
  <c r="C186" i="13"/>
  <c r="P186" i="13" s="1"/>
  <c r="W79" i="27" s="1"/>
  <c r="B186" i="13"/>
  <c r="R186" i="13" s="1"/>
  <c r="J146" i="27" s="1"/>
  <c r="C185" i="13"/>
  <c r="S185" i="13" s="1"/>
  <c r="B185" i="13"/>
  <c r="R185" i="13" s="1"/>
  <c r="C184" i="13"/>
  <c r="M184" i="13" s="1"/>
  <c r="B184" i="13"/>
  <c r="R184" i="13" s="1"/>
  <c r="C183" i="13"/>
  <c r="M183" i="13" s="1"/>
  <c r="U76" i="27" s="1"/>
  <c r="B183" i="13"/>
  <c r="O183" i="13" s="1"/>
  <c r="C182" i="13"/>
  <c r="S182" i="13" s="1"/>
  <c r="Y146" i="27" s="1"/>
  <c r="B182" i="13"/>
  <c r="R182" i="13" s="1"/>
  <c r="C181" i="13"/>
  <c r="P181" i="13" s="1"/>
  <c r="W147" i="27" s="1"/>
  <c r="B181" i="13"/>
  <c r="R181" i="13" s="1"/>
  <c r="C180" i="13"/>
  <c r="P180" i="13" s="1"/>
  <c r="W137" i="27" s="1"/>
  <c r="B180" i="13"/>
  <c r="F180" i="13" s="1"/>
  <c r="C179" i="13"/>
  <c r="P179" i="13" s="1"/>
  <c r="B179" i="13"/>
  <c r="L179" i="13" s="1"/>
  <c r="C178" i="13"/>
  <c r="S178" i="13" s="1"/>
  <c r="Y145" i="27" s="1"/>
  <c r="B178" i="13"/>
  <c r="O178" i="13" s="1"/>
  <c r="C177" i="13"/>
  <c r="P177" i="13" s="1"/>
  <c r="W78" i="27" s="1"/>
  <c r="B177" i="13"/>
  <c r="R177" i="13" s="1"/>
  <c r="C176" i="13"/>
  <c r="P176" i="13" s="1"/>
  <c r="B176" i="13"/>
  <c r="L176" i="13" s="1"/>
  <c r="C175" i="13"/>
  <c r="G175" i="13" s="1"/>
  <c r="Q77" i="27" s="1"/>
  <c r="B175" i="13"/>
  <c r="R175" i="13" s="1"/>
  <c r="J154" i="27" s="1"/>
  <c r="C174" i="13"/>
  <c r="B174" i="13"/>
  <c r="C173" i="13"/>
  <c r="P173" i="13" s="1"/>
  <c r="B173" i="13"/>
  <c r="U173" i="13" s="1"/>
  <c r="C172" i="13"/>
  <c r="B172" i="13"/>
  <c r="I172" i="13" s="1"/>
  <c r="D77" i="27" s="1"/>
  <c r="C171" i="13"/>
  <c r="S171" i="13" s="1"/>
  <c r="Y138" i="27" s="1"/>
  <c r="B171" i="13"/>
  <c r="F171" i="13" s="1"/>
  <c r="C170" i="13"/>
  <c r="S170" i="13" s="1"/>
  <c r="B170" i="13"/>
  <c r="U170" i="13" s="1"/>
  <c r="C169" i="13"/>
  <c r="S169" i="13" s="1"/>
  <c r="Y154" i="27" s="1"/>
  <c r="B169" i="13"/>
  <c r="R169" i="13" s="1"/>
  <c r="J76" i="27" s="1"/>
  <c r="C168" i="13"/>
  <c r="J168" i="13" s="1"/>
  <c r="B168" i="13"/>
  <c r="U168" i="13" s="1"/>
  <c r="C167" i="13"/>
  <c r="V167" i="13" s="1"/>
  <c r="B167" i="13"/>
  <c r="R167" i="13" s="1"/>
  <c r="J157" i="27" s="1"/>
  <c r="C166" i="13"/>
  <c r="B166" i="13"/>
  <c r="O166" i="13" s="1"/>
  <c r="C165" i="13"/>
  <c r="B165" i="13"/>
  <c r="F165" i="13" s="1"/>
  <c r="C164" i="13"/>
  <c r="M164" i="13" s="1"/>
  <c r="U158" i="27" s="1"/>
  <c r="B164" i="13"/>
  <c r="I164" i="13" s="1"/>
  <c r="C163" i="13"/>
  <c r="V163" i="13" s="1"/>
  <c r="B163" i="13"/>
  <c r="R163" i="13" s="1"/>
  <c r="C162" i="13"/>
  <c r="B162" i="13"/>
  <c r="U162" i="13" s="1"/>
  <c r="C161" i="13"/>
  <c r="M161" i="13" s="1"/>
  <c r="B161" i="13"/>
  <c r="F161" i="13" s="1"/>
  <c r="C160" i="13"/>
  <c r="M160" i="13" s="1"/>
  <c r="B160" i="13"/>
  <c r="R160" i="13" s="1"/>
  <c r="C159" i="13"/>
  <c r="S159" i="13" s="1"/>
  <c r="B159" i="13"/>
  <c r="R159" i="13" s="1"/>
  <c r="C158" i="13"/>
  <c r="G158" i="13" s="1"/>
  <c r="B158" i="13"/>
  <c r="I158" i="13" s="1"/>
  <c r="C157" i="13"/>
  <c r="G157" i="13" s="1"/>
  <c r="B157" i="13"/>
  <c r="R157" i="13" s="1"/>
  <c r="C156" i="13"/>
  <c r="G156" i="13" s="1"/>
  <c r="B156" i="13"/>
  <c r="O156" i="13" s="1"/>
  <c r="C155" i="13"/>
  <c r="S155" i="13" s="1"/>
  <c r="B155" i="13"/>
  <c r="C154" i="13"/>
  <c r="S154" i="13" s="1"/>
  <c r="B154" i="13"/>
  <c r="C153" i="13"/>
  <c r="S153" i="13" s="1"/>
  <c r="B153" i="13"/>
  <c r="F153" i="13" s="1"/>
  <c r="C152" i="13"/>
  <c r="V152" i="13" s="1"/>
  <c r="AA157" i="27" s="1"/>
  <c r="B152" i="13"/>
  <c r="U152" i="13" s="1"/>
  <c r="C151" i="13"/>
  <c r="P151" i="13" s="1"/>
  <c r="B151" i="13"/>
  <c r="R151" i="13" s="1"/>
  <c r="C150" i="13"/>
  <c r="S150" i="13" s="1"/>
  <c r="B150" i="13"/>
  <c r="L150" i="13" s="1"/>
  <c r="C149" i="13"/>
  <c r="J149" i="13" s="1"/>
  <c r="B149" i="13"/>
  <c r="I149" i="13" s="1"/>
  <c r="D141" i="27" s="1"/>
  <c r="C148" i="13"/>
  <c r="M148" i="13" s="1"/>
  <c r="B148" i="13"/>
  <c r="U148" i="13" s="1"/>
  <c r="C147" i="13"/>
  <c r="V147" i="13" s="1"/>
  <c r="B147" i="13"/>
  <c r="O147" i="13" s="1"/>
  <c r="C146" i="13"/>
  <c r="V146" i="13" s="1"/>
  <c r="B146" i="13"/>
  <c r="I146" i="13" s="1"/>
  <c r="C145" i="13"/>
  <c r="G145" i="13" s="1"/>
  <c r="Q143" i="27" s="1"/>
  <c r="B145" i="13"/>
  <c r="L145" i="13" s="1"/>
  <c r="C144" i="13"/>
  <c r="M144" i="13" s="1"/>
  <c r="B144" i="13"/>
  <c r="F144" i="13" s="1"/>
  <c r="B143" i="27" s="1"/>
  <c r="C143" i="13"/>
  <c r="J143" i="13" s="1"/>
  <c r="S142" i="27" s="1"/>
  <c r="B143" i="13"/>
  <c r="C142" i="13"/>
  <c r="V142" i="13" s="1"/>
  <c r="B142" i="13"/>
  <c r="U142" i="13" s="1"/>
  <c r="C141" i="13"/>
  <c r="S141" i="13" s="1"/>
  <c r="B141" i="13"/>
  <c r="I141" i="13" s="1"/>
  <c r="C140" i="13"/>
  <c r="V140" i="13" s="1"/>
  <c r="B140" i="13"/>
  <c r="O140" i="13" s="1"/>
  <c r="H142" i="27" s="1"/>
  <c r="C139" i="13"/>
  <c r="V139" i="13" s="1"/>
  <c r="B139" i="13"/>
  <c r="U139" i="13" s="1"/>
  <c r="C138" i="13"/>
  <c r="V138" i="13" s="1"/>
  <c r="AA141" i="27" s="1"/>
  <c r="B138" i="13"/>
  <c r="I138" i="13" s="1"/>
  <c r="C137" i="13"/>
  <c r="V137" i="13" s="1"/>
  <c r="B137" i="13"/>
  <c r="C136" i="13"/>
  <c r="S136" i="13" s="1"/>
  <c r="B136" i="13"/>
  <c r="C135" i="13"/>
  <c r="P135" i="13" s="1"/>
  <c r="W155" i="27" s="1"/>
  <c r="B135" i="13"/>
  <c r="I135" i="13" s="1"/>
  <c r="C134" i="13"/>
  <c r="M134" i="13" s="1"/>
  <c r="B134" i="13"/>
  <c r="C133" i="13"/>
  <c r="J133" i="13" s="1"/>
  <c r="B133" i="13"/>
  <c r="U133" i="13" s="1"/>
  <c r="C132" i="13"/>
  <c r="G132" i="13" s="1"/>
  <c r="B132" i="13"/>
  <c r="I132" i="13" s="1"/>
  <c r="C131" i="13"/>
  <c r="P131" i="13" s="1"/>
  <c r="W112" i="27" s="1"/>
  <c r="B131" i="13"/>
  <c r="I131" i="13" s="1"/>
  <c r="C130" i="13"/>
  <c r="P130" i="13" s="1"/>
  <c r="B130" i="13"/>
  <c r="L130" i="13" s="1"/>
  <c r="F116" i="27" s="1"/>
  <c r="C129" i="13"/>
  <c r="M129" i="13" s="1"/>
  <c r="B129" i="13"/>
  <c r="F129" i="13" s="1"/>
  <c r="B115" i="27" s="1"/>
  <c r="C128" i="13"/>
  <c r="S128" i="13" s="1"/>
  <c r="B128" i="13"/>
  <c r="C127" i="13"/>
  <c r="B127" i="13"/>
  <c r="L127" i="13" s="1"/>
  <c r="C126" i="13"/>
  <c r="M126" i="13" s="1"/>
  <c r="B126" i="13"/>
  <c r="U126" i="13" s="1"/>
  <c r="C125" i="13"/>
  <c r="V125" i="13" s="1"/>
  <c r="B125" i="13"/>
  <c r="R125" i="13" s="1"/>
  <c r="J113" i="27" s="1"/>
  <c r="C124" i="13"/>
  <c r="B124" i="13"/>
  <c r="L124" i="13" s="1"/>
  <c r="C123" i="13"/>
  <c r="V123" i="13" s="1"/>
  <c r="AA113" i="27" s="1"/>
  <c r="B123" i="13"/>
  <c r="R123" i="13" s="1"/>
  <c r="J200" i="27" s="1"/>
  <c r="C122" i="13"/>
  <c r="S122" i="13" s="1"/>
  <c r="Y111" i="27" s="1"/>
  <c r="B122" i="13"/>
  <c r="C121" i="13"/>
  <c r="M121" i="13" s="1"/>
  <c r="B121" i="13"/>
  <c r="C120" i="13"/>
  <c r="S120" i="13" s="1"/>
  <c r="B120" i="13"/>
  <c r="U120" i="13" s="1"/>
  <c r="C119" i="13"/>
  <c r="P119" i="13" s="1"/>
  <c r="B119" i="13"/>
  <c r="I119" i="13" s="1"/>
  <c r="D197" i="27" s="1"/>
  <c r="C118" i="13"/>
  <c r="M118" i="13" s="1"/>
  <c r="B118" i="13"/>
  <c r="C117" i="13"/>
  <c r="J117" i="13" s="1"/>
  <c r="S115" i="27" s="1"/>
  <c r="B117" i="13"/>
  <c r="L117" i="13" s="1"/>
  <c r="F196" i="27" s="1"/>
  <c r="C116" i="13"/>
  <c r="G116" i="13" s="1"/>
  <c r="B116" i="13"/>
  <c r="C115" i="13"/>
  <c r="V115" i="13" s="1"/>
  <c r="B115" i="13"/>
  <c r="C114" i="13"/>
  <c r="S114" i="13" s="1"/>
  <c r="B114" i="13"/>
  <c r="I114" i="13" s="1"/>
  <c r="C113" i="13"/>
  <c r="P113" i="13" s="1"/>
  <c r="B113" i="13"/>
  <c r="F113" i="13" s="1"/>
  <c r="C112" i="13"/>
  <c r="S112" i="13" s="1"/>
  <c r="B112" i="13"/>
  <c r="F112" i="13" s="1"/>
  <c r="C111" i="13"/>
  <c r="S111" i="13" s="1"/>
  <c r="Y114" i="27" s="1"/>
  <c r="B111" i="13"/>
  <c r="U111" i="13" s="1"/>
  <c r="C110" i="13"/>
  <c r="P110" i="13" s="1"/>
  <c r="B110" i="13"/>
  <c r="U110" i="13" s="1"/>
  <c r="C109" i="13"/>
  <c r="J109" i="13" s="1"/>
  <c r="B109" i="13"/>
  <c r="R109" i="13" s="1"/>
  <c r="C108" i="13"/>
  <c r="M108" i="13" s="1"/>
  <c r="U217" i="27" s="1"/>
  <c r="B108" i="13"/>
  <c r="O108" i="13" s="1"/>
  <c r="C107" i="13"/>
  <c r="P107" i="13" s="1"/>
  <c r="W220" i="27" s="1"/>
  <c r="B107" i="13"/>
  <c r="R107" i="13" s="1"/>
  <c r="J70" i="27" s="1"/>
  <c r="C106" i="13"/>
  <c r="G106" i="13" s="1"/>
  <c r="B106" i="13"/>
  <c r="F106" i="13" s="1"/>
  <c r="B69" i="27" s="1"/>
  <c r="C105" i="13"/>
  <c r="S105" i="13" s="1"/>
  <c r="Y216" i="27" s="1"/>
  <c r="B105" i="13"/>
  <c r="F105" i="13" s="1"/>
  <c r="C104" i="13"/>
  <c r="S104" i="13" s="1"/>
  <c r="Y215" i="27" s="1"/>
  <c r="B104" i="13"/>
  <c r="I104" i="13" s="1"/>
  <c r="C103" i="13"/>
  <c r="M103" i="13" s="1"/>
  <c r="B103" i="13"/>
  <c r="F103" i="13" s="1"/>
  <c r="C102" i="13"/>
  <c r="B102" i="13"/>
  <c r="U102" i="13" s="1"/>
  <c r="C101" i="13"/>
  <c r="J101" i="13" s="1"/>
  <c r="B101" i="13"/>
  <c r="R101" i="13" s="1"/>
  <c r="C100" i="13"/>
  <c r="G100" i="13" s="1"/>
  <c r="B100" i="13"/>
  <c r="F100" i="13" s="1"/>
  <c r="C99" i="13"/>
  <c r="G99" i="13" s="1"/>
  <c r="B99" i="13"/>
  <c r="O99" i="13" s="1"/>
  <c r="H127" i="27" s="1"/>
  <c r="C98" i="13"/>
  <c r="S98" i="13" s="1"/>
  <c r="B98" i="13"/>
  <c r="I98" i="13" s="1"/>
  <c r="C97" i="13"/>
  <c r="P97" i="13" s="1"/>
  <c r="B97" i="13"/>
  <c r="F97" i="13" s="1"/>
  <c r="C96" i="13"/>
  <c r="S96" i="13" s="1"/>
  <c r="B96" i="13"/>
  <c r="O96" i="13" s="1"/>
  <c r="H220" i="27" s="1"/>
  <c r="C95" i="13"/>
  <c r="P95" i="13" s="1"/>
  <c r="B95" i="13"/>
  <c r="L95" i="13" s="1"/>
  <c r="F126" i="27" s="1"/>
  <c r="C94" i="13"/>
  <c r="B94" i="13"/>
  <c r="U94" i="13" s="1"/>
  <c r="L219" i="27" s="1"/>
  <c r="C93" i="13"/>
  <c r="J93" i="13" s="1"/>
  <c r="B93" i="13"/>
  <c r="R93" i="13" s="1"/>
  <c r="J125" i="27" s="1"/>
  <c r="C92" i="13"/>
  <c r="G92" i="13" s="1"/>
  <c r="B92" i="13"/>
  <c r="U92" i="13" s="1"/>
  <c r="L218" i="27" s="1"/>
  <c r="C91" i="13"/>
  <c r="M91" i="13" s="1"/>
  <c r="U219" i="27" s="1"/>
  <c r="B91" i="13"/>
  <c r="F91" i="13" s="1"/>
  <c r="B124" i="27" s="1"/>
  <c r="C90" i="13"/>
  <c r="V90" i="13" s="1"/>
  <c r="B90" i="13"/>
  <c r="I90" i="13" s="1"/>
  <c r="D217" i="27" s="1"/>
  <c r="C89" i="13"/>
  <c r="J89" i="13" s="1"/>
  <c r="S124" i="27" s="1"/>
  <c r="B89" i="13"/>
  <c r="U89" i="13" s="1"/>
  <c r="L216" i="27" s="1"/>
  <c r="C88" i="13"/>
  <c r="S88" i="13" s="1"/>
  <c r="Y125" i="27" s="1"/>
  <c r="B88" i="13"/>
  <c r="C87" i="13"/>
  <c r="P87" i="13" s="1"/>
  <c r="W214" i="27" s="1"/>
  <c r="B87" i="13"/>
  <c r="U87" i="13" s="1"/>
  <c r="L123" i="27" s="1"/>
  <c r="C86" i="13"/>
  <c r="P86" i="13" s="1"/>
  <c r="B86" i="13"/>
  <c r="L86" i="13" s="1"/>
  <c r="F214" i="27" s="1"/>
  <c r="C85" i="13"/>
  <c r="M85" i="13" s="1"/>
  <c r="U218" i="27" s="1"/>
  <c r="B85" i="13"/>
  <c r="R85" i="13" s="1"/>
  <c r="C84" i="13"/>
  <c r="G84" i="13" s="1"/>
  <c r="B84" i="13"/>
  <c r="O84" i="13" s="1"/>
  <c r="C83" i="13"/>
  <c r="S83" i="13" s="1"/>
  <c r="B83" i="13"/>
  <c r="U83" i="13" s="1"/>
  <c r="C82" i="13"/>
  <c r="S82" i="13" s="1"/>
  <c r="B82" i="13"/>
  <c r="I82" i="13" s="1"/>
  <c r="D213" i="27" s="1"/>
  <c r="C81" i="13"/>
  <c r="G81" i="13" s="1"/>
  <c r="B81" i="13"/>
  <c r="L81" i="13" s="1"/>
  <c r="C80" i="13"/>
  <c r="S80" i="13" s="1"/>
  <c r="B80" i="13"/>
  <c r="C79" i="13"/>
  <c r="S79" i="13" s="1"/>
  <c r="B79" i="13"/>
  <c r="L79" i="13" s="1"/>
  <c r="C78" i="13"/>
  <c r="P78" i="13" s="1"/>
  <c r="B78" i="13"/>
  <c r="L78" i="13" s="1"/>
  <c r="C77" i="13"/>
  <c r="B77" i="13"/>
  <c r="R77" i="13" s="1"/>
  <c r="C76" i="13"/>
  <c r="G76" i="13" s="1"/>
  <c r="B76" i="13"/>
  <c r="O76" i="13" s="1"/>
  <c r="H209" i="27" s="1"/>
  <c r="C75" i="13"/>
  <c r="P75" i="13" s="1"/>
  <c r="B75" i="13"/>
  <c r="U75" i="13" s="1"/>
  <c r="C74" i="13"/>
  <c r="S74" i="13" s="1"/>
  <c r="B74" i="13"/>
  <c r="U74" i="13" s="1"/>
  <c r="C73" i="13"/>
  <c r="B73" i="13"/>
  <c r="O73" i="13" s="1"/>
  <c r="C72" i="13"/>
  <c r="S72" i="13" s="1"/>
  <c r="Y207" i="27" s="1"/>
  <c r="B72" i="13"/>
  <c r="C71" i="13"/>
  <c r="S71" i="13" s="1"/>
  <c r="B71" i="13"/>
  <c r="C70" i="13"/>
  <c r="B70" i="13"/>
  <c r="U70" i="13" s="1"/>
  <c r="C69" i="13"/>
  <c r="G69" i="13" s="1"/>
  <c r="B69" i="13"/>
  <c r="R69" i="13" s="1"/>
  <c r="C68" i="13"/>
  <c r="B68" i="13"/>
  <c r="L68" i="13" s="1"/>
  <c r="C67" i="13"/>
  <c r="B67" i="13"/>
  <c r="O67" i="13" s="1"/>
  <c r="H206" i="27" s="1"/>
  <c r="C66" i="13"/>
  <c r="P66" i="13" s="1"/>
  <c r="W208" i="27" s="1"/>
  <c r="B66" i="13"/>
  <c r="L66" i="13" s="1"/>
  <c r="C65" i="13"/>
  <c r="B65" i="13"/>
  <c r="R65" i="13" s="1"/>
  <c r="C64" i="13"/>
  <c r="B64" i="13"/>
  <c r="L64" i="13" s="1"/>
  <c r="C63" i="13"/>
  <c r="B63" i="13"/>
  <c r="C62" i="13"/>
  <c r="M62" i="13" s="1"/>
  <c r="U152" i="27" s="1"/>
  <c r="B62" i="13"/>
  <c r="C61" i="13"/>
  <c r="P61" i="13" s="1"/>
  <c r="B61" i="13"/>
  <c r="R61" i="13" s="1"/>
  <c r="C60" i="13"/>
  <c r="B60" i="13"/>
  <c r="C59" i="13"/>
  <c r="V59" i="13" s="1"/>
  <c r="B59" i="13"/>
  <c r="C58" i="13"/>
  <c r="V58" i="13" s="1"/>
  <c r="B58" i="13"/>
  <c r="U58" i="13" s="1"/>
  <c r="L151" i="27" s="1"/>
  <c r="C57" i="13"/>
  <c r="V57" i="13" s="1"/>
  <c r="B57" i="13"/>
  <c r="O57" i="13" s="1"/>
  <c r="C56" i="13"/>
  <c r="B56" i="13"/>
  <c r="C55" i="13"/>
  <c r="M55" i="13" s="1"/>
  <c r="B55" i="13"/>
  <c r="C54" i="13"/>
  <c r="M54" i="13" s="1"/>
  <c r="B54" i="13"/>
  <c r="C53" i="13"/>
  <c r="G53" i="13" s="1"/>
  <c r="B53" i="13"/>
  <c r="O53" i="13" s="1"/>
  <c r="C52" i="13"/>
  <c r="B52" i="13"/>
  <c r="O52" i="13" s="1"/>
  <c r="C51" i="13"/>
  <c r="V51" i="13" s="1"/>
  <c r="B51" i="13"/>
  <c r="U51" i="13" s="1"/>
  <c r="C50" i="13"/>
  <c r="M50" i="13" s="1"/>
  <c r="B50" i="13"/>
  <c r="U50" i="13" s="1"/>
  <c r="C49" i="13"/>
  <c r="V49" i="13" s="1"/>
  <c r="B49" i="13"/>
  <c r="U49" i="13" s="1"/>
  <c r="C48" i="13"/>
  <c r="S48" i="13" s="1"/>
  <c r="Y151" i="27" s="1"/>
  <c r="B48" i="13"/>
  <c r="O48" i="13" s="1"/>
  <c r="C47" i="13"/>
  <c r="P47" i="13" s="1"/>
  <c r="B47" i="13"/>
  <c r="U47" i="13" s="1"/>
  <c r="C46" i="13"/>
  <c r="V46" i="13" s="1"/>
  <c r="B46" i="13"/>
  <c r="L46" i="13" s="1"/>
  <c r="C45" i="13"/>
  <c r="J45" i="13" s="1"/>
  <c r="B45" i="13"/>
  <c r="R45" i="13" s="1"/>
  <c r="C44" i="13"/>
  <c r="V44" i="13" s="1"/>
  <c r="B44" i="13"/>
  <c r="I44" i="13" s="1"/>
  <c r="C43" i="13"/>
  <c r="P43" i="13" s="1"/>
  <c r="B43" i="13"/>
  <c r="O43" i="13" s="1"/>
  <c r="C42" i="13"/>
  <c r="M42" i="13" s="1"/>
  <c r="B42" i="13"/>
  <c r="O42" i="13" s="1"/>
  <c r="C41" i="13"/>
  <c r="P41" i="13" s="1"/>
  <c r="B41" i="13"/>
  <c r="U41" i="13" s="1"/>
  <c r="C40" i="13"/>
  <c r="S40" i="13" s="1"/>
  <c r="B40" i="13"/>
  <c r="L40" i="13" s="1"/>
  <c r="C39" i="13"/>
  <c r="P39" i="13" s="1"/>
  <c r="B39" i="13"/>
  <c r="O39" i="13" s="1"/>
  <c r="C38" i="13"/>
  <c r="J38" i="13" s="1"/>
  <c r="B38" i="13"/>
  <c r="R38" i="13" s="1"/>
  <c r="C37" i="13"/>
  <c r="M37" i="13" s="1"/>
  <c r="B37" i="13"/>
  <c r="L37" i="13" s="1"/>
  <c r="C36" i="13"/>
  <c r="S36" i="13" s="1"/>
  <c r="B36" i="13"/>
  <c r="C35" i="13"/>
  <c r="B35" i="13"/>
  <c r="C34" i="13"/>
  <c r="P34" i="13" s="1"/>
  <c r="B34" i="13"/>
  <c r="C33" i="13"/>
  <c r="B33" i="13"/>
  <c r="O33" i="13" s="1"/>
  <c r="C32" i="13"/>
  <c r="M32" i="13" s="1"/>
  <c r="B32" i="13"/>
  <c r="C31" i="13"/>
  <c r="B31" i="13"/>
  <c r="O31" i="13" s="1"/>
  <c r="C30" i="13"/>
  <c r="V30" i="13" s="1"/>
  <c r="B30" i="13"/>
  <c r="R30" i="13" s="1"/>
  <c r="C29" i="13"/>
  <c r="B29" i="13"/>
  <c r="U29" i="13" s="1"/>
  <c r="C28" i="13"/>
  <c r="V28" i="13" s="1"/>
  <c r="B28" i="13"/>
  <c r="U28" i="13" s="1"/>
  <c r="C27" i="13"/>
  <c r="J27" i="13" s="1"/>
  <c r="B27" i="13"/>
  <c r="F27" i="13" s="1"/>
  <c r="C26" i="13"/>
  <c r="V26" i="13" s="1"/>
  <c r="B26" i="13"/>
  <c r="C25" i="13"/>
  <c r="B25" i="13"/>
  <c r="I25" i="13" s="1"/>
  <c r="C24" i="13"/>
  <c r="G24" i="13" s="1"/>
  <c r="B24" i="13"/>
  <c r="C23" i="13"/>
  <c r="J23" i="13" s="1"/>
  <c r="B23" i="13"/>
  <c r="I23" i="13" s="1"/>
  <c r="C22" i="13"/>
  <c r="P22" i="13" s="1"/>
  <c r="B22" i="13"/>
  <c r="U22" i="13" s="1"/>
  <c r="L184" i="27" s="1"/>
  <c r="C21" i="13"/>
  <c r="J21" i="13" s="1"/>
  <c r="S177" i="27" s="1"/>
  <c r="B21" i="13"/>
  <c r="C20" i="13"/>
  <c r="M20" i="13" s="1"/>
  <c r="B20" i="13"/>
  <c r="U20" i="13" s="1"/>
  <c r="L183" i="27" s="1"/>
  <c r="C19" i="13"/>
  <c r="G19" i="13" s="1"/>
  <c r="B19" i="13"/>
  <c r="C18" i="13"/>
  <c r="M18" i="13" s="1"/>
  <c r="B18" i="13"/>
  <c r="R18" i="13" s="1"/>
  <c r="C17" i="13"/>
  <c r="G17" i="13" s="1"/>
  <c r="B17" i="13"/>
  <c r="R17" i="13" s="1"/>
  <c r="J181" i="27" s="1"/>
  <c r="C16" i="13"/>
  <c r="G16" i="13" s="1"/>
  <c r="B16" i="13"/>
  <c r="F16" i="13" s="1"/>
  <c r="B180" i="27" s="1"/>
  <c r="C15" i="13"/>
  <c r="S15" i="13" s="1"/>
  <c r="B15" i="13"/>
  <c r="C14" i="13"/>
  <c r="B14" i="13"/>
  <c r="U14" i="13" s="1"/>
  <c r="L179" i="27" s="1"/>
  <c r="C13" i="13"/>
  <c r="V13" i="13" s="1"/>
  <c r="AA184" i="27" s="1"/>
  <c r="B13" i="13"/>
  <c r="F13" i="13" s="1"/>
  <c r="C12" i="13"/>
  <c r="V12" i="13" s="1"/>
  <c r="B12" i="13"/>
  <c r="I12" i="13" s="1"/>
  <c r="C11" i="13"/>
  <c r="M11" i="13" s="1"/>
  <c r="B11" i="13"/>
  <c r="O11" i="13" s="1"/>
  <c r="C10" i="13"/>
  <c r="J10" i="13" s="1"/>
  <c r="S182" i="27" s="1"/>
  <c r="B10" i="13"/>
  <c r="I10" i="13" s="1"/>
  <c r="D99" i="27" s="1"/>
  <c r="C9" i="13"/>
  <c r="V9" i="13" s="1"/>
  <c r="AA179" i="27" s="1"/>
  <c r="B9" i="13"/>
  <c r="I9" i="13" s="1"/>
  <c r="C8" i="13"/>
  <c r="P8" i="13" s="1"/>
  <c r="W178" i="27" s="1"/>
  <c r="B8" i="13"/>
  <c r="U8" i="13" s="1"/>
  <c r="C7" i="13"/>
  <c r="B7" i="13"/>
  <c r="O7" i="13" s="1"/>
  <c r="C6" i="13"/>
  <c r="J6" i="13" s="1"/>
  <c r="S183" i="27" s="1"/>
  <c r="B6" i="13"/>
  <c r="R6" i="13" s="1"/>
  <c r="C5" i="13"/>
  <c r="S5" i="13" s="1"/>
  <c r="Y180" i="27" s="1"/>
  <c r="B5" i="13"/>
  <c r="F5" i="13" s="1"/>
  <c r="C4" i="13"/>
  <c r="P4" i="13" s="1"/>
  <c r="W99" i="27" s="1"/>
  <c r="B4" i="13"/>
  <c r="C3" i="13"/>
  <c r="S3" i="13" s="1"/>
  <c r="B3" i="13"/>
  <c r="R3" i="13" s="1"/>
  <c r="J178" i="27" s="1"/>
  <c r="O62" i="26"/>
  <c r="N62" i="26"/>
  <c r="M62" i="26"/>
  <c r="O61" i="26"/>
  <c r="N61" i="26"/>
  <c r="M61" i="26"/>
  <c r="O60" i="26"/>
  <c r="N60" i="26"/>
  <c r="M60" i="26"/>
  <c r="O59" i="26"/>
  <c r="N59" i="26"/>
  <c r="M59" i="26"/>
  <c r="O58" i="26"/>
  <c r="N58" i="26"/>
  <c r="M58" i="26"/>
  <c r="O57" i="26"/>
  <c r="N57" i="26"/>
  <c r="M57" i="26"/>
  <c r="O56" i="26"/>
  <c r="N56" i="26"/>
  <c r="M56" i="26"/>
  <c r="O55" i="26"/>
  <c r="N55" i="26"/>
  <c r="M55" i="26"/>
  <c r="O54" i="26"/>
  <c r="N54" i="26"/>
  <c r="M54" i="26"/>
  <c r="O53" i="26"/>
  <c r="N53" i="26"/>
  <c r="M53" i="26"/>
  <c r="O52" i="26"/>
  <c r="N52" i="26"/>
  <c r="M52" i="26"/>
  <c r="O51" i="26"/>
  <c r="N51" i="26"/>
  <c r="M51" i="26"/>
  <c r="O50" i="26"/>
  <c r="N50" i="26"/>
  <c r="M50" i="26"/>
  <c r="O49" i="26"/>
  <c r="N49" i="26"/>
  <c r="M49" i="26"/>
  <c r="O48" i="26"/>
  <c r="N48" i="26"/>
  <c r="M48" i="26"/>
  <c r="O47" i="26"/>
  <c r="N47" i="26"/>
  <c r="M47" i="26"/>
  <c r="O46" i="26"/>
  <c r="N46" i="26"/>
  <c r="M46" i="26"/>
  <c r="O45" i="26"/>
  <c r="N45" i="26"/>
  <c r="M45" i="26"/>
  <c r="O44" i="26"/>
  <c r="N44" i="26"/>
  <c r="M44" i="26"/>
  <c r="O43" i="26"/>
  <c r="N43" i="26"/>
  <c r="M43" i="26"/>
  <c r="O42" i="26"/>
  <c r="N42" i="26"/>
  <c r="M42" i="26"/>
  <c r="O41" i="26"/>
  <c r="N41" i="26"/>
  <c r="M41" i="26"/>
  <c r="O40" i="26"/>
  <c r="N40" i="26"/>
  <c r="M40" i="26"/>
  <c r="O39" i="26"/>
  <c r="N39" i="26"/>
  <c r="M39" i="26"/>
  <c r="O38" i="26"/>
  <c r="N38" i="26"/>
  <c r="M38" i="26"/>
  <c r="O37" i="26"/>
  <c r="N37" i="26"/>
  <c r="M37" i="26"/>
  <c r="O36" i="26"/>
  <c r="N36" i="26"/>
  <c r="M36" i="26"/>
  <c r="O35" i="26"/>
  <c r="N35" i="26"/>
  <c r="M35" i="26"/>
  <c r="O34" i="26"/>
  <c r="N34" i="26"/>
  <c r="M34" i="26"/>
  <c r="O33" i="26"/>
  <c r="N33" i="26"/>
  <c r="M33" i="26"/>
  <c r="O32" i="26"/>
  <c r="N32" i="26"/>
  <c r="M32" i="26"/>
  <c r="O31" i="26"/>
  <c r="N31" i="26"/>
  <c r="M31" i="26"/>
  <c r="O30" i="26"/>
  <c r="N30" i="26"/>
  <c r="M30" i="26"/>
  <c r="O29" i="26"/>
  <c r="N29" i="26"/>
  <c r="M29" i="26"/>
  <c r="O28" i="26"/>
  <c r="N28" i="26"/>
  <c r="M28" i="26"/>
  <c r="O27" i="26"/>
  <c r="N27" i="26"/>
  <c r="M27" i="26"/>
  <c r="O26" i="26"/>
  <c r="N26" i="26"/>
  <c r="M26" i="26"/>
  <c r="O25" i="26"/>
  <c r="N25" i="26"/>
  <c r="M25" i="26"/>
  <c r="O24" i="26"/>
  <c r="N24" i="26"/>
  <c r="M24" i="26"/>
  <c r="O23" i="26"/>
  <c r="N23" i="26"/>
  <c r="M23" i="26"/>
  <c r="O22" i="26"/>
  <c r="N22" i="26"/>
  <c r="M22" i="26"/>
  <c r="O21" i="26"/>
  <c r="N21" i="26"/>
  <c r="M21" i="26"/>
  <c r="O20" i="26"/>
  <c r="N20" i="26"/>
  <c r="M20" i="26"/>
  <c r="O19" i="26"/>
  <c r="N19" i="26"/>
  <c r="M19" i="26"/>
  <c r="O18" i="26"/>
  <c r="N18" i="26"/>
  <c r="M18" i="26"/>
  <c r="O17" i="26"/>
  <c r="N17" i="26"/>
  <c r="M17" i="26"/>
  <c r="O16" i="26"/>
  <c r="N16" i="26"/>
  <c r="M16" i="26"/>
  <c r="O15" i="26"/>
  <c r="N15" i="26"/>
  <c r="M15" i="26"/>
  <c r="O14" i="26"/>
  <c r="N14" i="26"/>
  <c r="M14" i="26"/>
  <c r="O13" i="26"/>
  <c r="N13" i="26"/>
  <c r="M13" i="26"/>
  <c r="O12" i="26"/>
  <c r="N12" i="26"/>
  <c r="M12" i="26"/>
  <c r="O11" i="26"/>
  <c r="N11" i="26"/>
  <c r="M11" i="26"/>
  <c r="O10" i="26"/>
  <c r="N10" i="26"/>
  <c r="M10" i="26"/>
  <c r="O9" i="26"/>
  <c r="N9" i="26"/>
  <c r="M9" i="26"/>
  <c r="O8" i="26"/>
  <c r="N8" i="26"/>
  <c r="M8" i="26"/>
  <c r="O7" i="26"/>
  <c r="N7" i="26"/>
  <c r="M7" i="26"/>
  <c r="O6" i="26"/>
  <c r="N6" i="26"/>
  <c r="M6" i="26"/>
  <c r="O5" i="26"/>
  <c r="N5" i="26"/>
  <c r="M5" i="26"/>
  <c r="O4" i="26"/>
  <c r="N4" i="26"/>
  <c r="M4" i="26"/>
  <c r="O3" i="26"/>
  <c r="N3" i="26"/>
  <c r="M3" i="26"/>
  <c r="O2" i="26"/>
  <c r="N2" i="26"/>
  <c r="M2" i="26"/>
  <c r="C232" i="12"/>
  <c r="S232" i="12" s="1"/>
  <c r="B232" i="12"/>
  <c r="O232" i="12" s="1"/>
  <c r="C231" i="12"/>
  <c r="P231" i="12" s="1"/>
  <c r="B231" i="12"/>
  <c r="I231" i="12" s="1"/>
  <c r="C230" i="12"/>
  <c r="V230" i="12" s="1"/>
  <c r="B230" i="12"/>
  <c r="I230" i="12" s="1"/>
  <c r="C229" i="12"/>
  <c r="S229" i="12" s="1"/>
  <c r="B229" i="12"/>
  <c r="O229" i="12" s="1"/>
  <c r="C228" i="12"/>
  <c r="V228" i="12" s="1"/>
  <c r="B228" i="12"/>
  <c r="R228" i="12" s="1"/>
  <c r="C227" i="12"/>
  <c r="S227" i="12" s="1"/>
  <c r="B227" i="12"/>
  <c r="F227" i="12" s="1"/>
  <c r="C226" i="12"/>
  <c r="P226" i="12" s="1"/>
  <c r="B226" i="12"/>
  <c r="R226" i="12" s="1"/>
  <c r="C225" i="12"/>
  <c r="V225" i="12" s="1"/>
  <c r="B225" i="12"/>
  <c r="O225" i="12" s="1"/>
  <c r="C224" i="12"/>
  <c r="V224" i="12" s="1"/>
  <c r="B224" i="12"/>
  <c r="C223" i="12"/>
  <c r="M223" i="12" s="1"/>
  <c r="B223" i="12"/>
  <c r="C222" i="12"/>
  <c r="S222" i="12" s="1"/>
  <c r="B222" i="12"/>
  <c r="O222" i="12" s="1"/>
  <c r="C221" i="12"/>
  <c r="S221" i="12" s="1"/>
  <c r="B221" i="12"/>
  <c r="C220" i="12"/>
  <c r="M220" i="12" s="1"/>
  <c r="B220" i="12"/>
  <c r="U220" i="12" s="1"/>
  <c r="C219" i="12"/>
  <c r="B219" i="12"/>
  <c r="C218" i="12"/>
  <c r="M218" i="12" s="1"/>
  <c r="B218" i="12"/>
  <c r="R218" i="12" s="1"/>
  <c r="C217" i="12"/>
  <c r="B217" i="12"/>
  <c r="O217" i="12" s="1"/>
  <c r="C216" i="12"/>
  <c r="M216" i="12" s="1"/>
  <c r="B216" i="12"/>
  <c r="O216" i="12" s="1"/>
  <c r="C215" i="12"/>
  <c r="M215" i="12" s="1"/>
  <c r="B215" i="12"/>
  <c r="I215" i="12" s="1"/>
  <c r="C214" i="12"/>
  <c r="M214" i="12" s="1"/>
  <c r="B214" i="12"/>
  <c r="F214" i="12" s="1"/>
  <c r="C213" i="12"/>
  <c r="M213" i="12" s="1"/>
  <c r="U146" i="26" s="1"/>
  <c r="B213" i="12"/>
  <c r="U213" i="12" s="1"/>
  <c r="C212" i="12"/>
  <c r="V212" i="12" s="1"/>
  <c r="AA145" i="26" s="1"/>
  <c r="B212" i="12"/>
  <c r="L212" i="12" s="1"/>
  <c r="C211" i="12"/>
  <c r="B211" i="12"/>
  <c r="L211" i="12" s="1"/>
  <c r="C210" i="12"/>
  <c r="B210" i="12"/>
  <c r="O210" i="12" s="1"/>
  <c r="C209" i="12"/>
  <c r="J209" i="12" s="1"/>
  <c r="B209" i="12"/>
  <c r="O209" i="12" s="1"/>
  <c r="C208" i="12"/>
  <c r="B208" i="12"/>
  <c r="I208" i="12" s="1"/>
  <c r="D70" i="26" s="1"/>
  <c r="C207" i="12"/>
  <c r="J207" i="12" s="1"/>
  <c r="B207" i="12"/>
  <c r="U207" i="12" s="1"/>
  <c r="C206" i="12"/>
  <c r="M206" i="12" s="1"/>
  <c r="B206" i="12"/>
  <c r="F206" i="12" s="1"/>
  <c r="B129" i="26" s="1"/>
  <c r="C205" i="12"/>
  <c r="V205" i="12" s="1"/>
  <c r="AA68" i="26" s="1"/>
  <c r="B205" i="12"/>
  <c r="L205" i="12" s="1"/>
  <c r="C204" i="12"/>
  <c r="J204" i="12" s="1"/>
  <c r="B204" i="12"/>
  <c r="O204" i="12" s="1"/>
  <c r="C203" i="12"/>
  <c r="V203" i="12" s="1"/>
  <c r="B203" i="12"/>
  <c r="F203" i="12" s="1"/>
  <c r="C202" i="12"/>
  <c r="V202" i="12" s="1"/>
  <c r="B202" i="12"/>
  <c r="R202" i="12" s="1"/>
  <c r="C201" i="12"/>
  <c r="B201" i="12"/>
  <c r="F201" i="12" s="1"/>
  <c r="C200" i="12"/>
  <c r="J200" i="12" s="1"/>
  <c r="B200" i="12"/>
  <c r="R200" i="12" s="1"/>
  <c r="C199" i="12"/>
  <c r="M199" i="12" s="1"/>
  <c r="B199" i="12"/>
  <c r="C198" i="12"/>
  <c r="V198" i="12" s="1"/>
  <c r="AA71" i="26" s="1"/>
  <c r="B198" i="12"/>
  <c r="O198" i="12" s="1"/>
  <c r="C197" i="12"/>
  <c r="S197" i="12" s="1"/>
  <c r="B197" i="12"/>
  <c r="L197" i="12" s="1"/>
  <c r="F69" i="26" s="1"/>
  <c r="C196" i="12"/>
  <c r="P196" i="12" s="1"/>
  <c r="B196" i="12"/>
  <c r="F196" i="12" s="1"/>
  <c r="C195" i="12"/>
  <c r="M195" i="12" s="1"/>
  <c r="B195" i="12"/>
  <c r="U195" i="12" s="1"/>
  <c r="C194" i="12"/>
  <c r="J194" i="12" s="1"/>
  <c r="B194" i="12"/>
  <c r="R194" i="12" s="1"/>
  <c r="C193" i="12"/>
  <c r="G193" i="12" s="1"/>
  <c r="B193" i="12"/>
  <c r="L193" i="12" s="1"/>
  <c r="C192" i="12"/>
  <c r="M192" i="12" s="1"/>
  <c r="B192" i="12"/>
  <c r="O192" i="12" s="1"/>
  <c r="C191" i="12"/>
  <c r="M191" i="12" s="1"/>
  <c r="B191" i="12"/>
  <c r="I191" i="12" s="1"/>
  <c r="C190" i="12"/>
  <c r="M190" i="12" s="1"/>
  <c r="B190" i="12"/>
  <c r="F190" i="12" s="1"/>
  <c r="C189" i="12"/>
  <c r="S189" i="12" s="1"/>
  <c r="B189" i="12"/>
  <c r="U189" i="12" s="1"/>
  <c r="C188" i="12"/>
  <c r="M188" i="12" s="1"/>
  <c r="B188" i="12"/>
  <c r="F188" i="12" s="1"/>
  <c r="C187" i="12"/>
  <c r="S187" i="12" s="1"/>
  <c r="B187" i="12"/>
  <c r="C186" i="12"/>
  <c r="V186" i="12" s="1"/>
  <c r="AA75" i="26" s="1"/>
  <c r="B186" i="12"/>
  <c r="R186" i="12" s="1"/>
  <c r="C185" i="12"/>
  <c r="B185" i="12"/>
  <c r="L185" i="12" s="1"/>
  <c r="C184" i="12"/>
  <c r="V184" i="12" s="1"/>
  <c r="B184" i="12"/>
  <c r="U184" i="12" s="1"/>
  <c r="C183" i="12"/>
  <c r="M183" i="12" s="1"/>
  <c r="U72" i="26" s="1"/>
  <c r="B183" i="12"/>
  <c r="U183" i="12" s="1"/>
  <c r="C182" i="12"/>
  <c r="V182" i="12" s="1"/>
  <c r="B182" i="12"/>
  <c r="C181" i="12"/>
  <c r="S181" i="12" s="1"/>
  <c r="B181" i="12"/>
  <c r="R181" i="12" s="1"/>
  <c r="C180" i="12"/>
  <c r="G180" i="12" s="1"/>
  <c r="Q133" i="26" s="1"/>
  <c r="B180" i="12"/>
  <c r="U180" i="12" s="1"/>
  <c r="C179" i="12"/>
  <c r="M179" i="12" s="1"/>
  <c r="B179" i="12"/>
  <c r="R179" i="12" s="1"/>
  <c r="C178" i="12"/>
  <c r="J178" i="12" s="1"/>
  <c r="B178" i="12"/>
  <c r="R178" i="12" s="1"/>
  <c r="C177" i="12"/>
  <c r="V177" i="12" s="1"/>
  <c r="AA74" i="26" s="1"/>
  <c r="B177" i="12"/>
  <c r="O177" i="12" s="1"/>
  <c r="C176" i="12"/>
  <c r="V176" i="12" s="1"/>
  <c r="B176" i="12"/>
  <c r="I176" i="12" s="1"/>
  <c r="C175" i="12"/>
  <c r="G175" i="12" s="1"/>
  <c r="Q73" i="26" s="1"/>
  <c r="B175" i="12"/>
  <c r="O175" i="12" s="1"/>
  <c r="C174" i="12"/>
  <c r="S174" i="12" s="1"/>
  <c r="B174" i="12"/>
  <c r="C173" i="12"/>
  <c r="V173" i="12" s="1"/>
  <c r="B173" i="12"/>
  <c r="I173" i="12" s="1"/>
  <c r="C172" i="12"/>
  <c r="V172" i="12" s="1"/>
  <c r="B172" i="12"/>
  <c r="F172" i="12" s="1"/>
  <c r="B73" i="26" s="1"/>
  <c r="C171" i="12"/>
  <c r="S171" i="12" s="1"/>
  <c r="Y134" i="26" s="1"/>
  <c r="B171" i="12"/>
  <c r="R171" i="12" s="1"/>
  <c r="C170" i="12"/>
  <c r="P170" i="12" s="1"/>
  <c r="B170" i="12"/>
  <c r="C169" i="12"/>
  <c r="M169" i="12" s="1"/>
  <c r="B169" i="12"/>
  <c r="U169" i="12" s="1"/>
  <c r="L72" i="26" s="1"/>
  <c r="C168" i="12"/>
  <c r="J168" i="12" s="1"/>
  <c r="B168" i="12"/>
  <c r="R168" i="12" s="1"/>
  <c r="C167" i="12"/>
  <c r="G167" i="12" s="1"/>
  <c r="B167" i="12"/>
  <c r="C166" i="12"/>
  <c r="P166" i="12" s="1"/>
  <c r="B166" i="12"/>
  <c r="R166" i="12" s="1"/>
  <c r="C165" i="12"/>
  <c r="B165" i="12"/>
  <c r="I165" i="12" s="1"/>
  <c r="C164" i="12"/>
  <c r="S164" i="12" s="1"/>
  <c r="Y154" i="26" s="1"/>
  <c r="B164" i="12"/>
  <c r="F164" i="12" s="1"/>
  <c r="C163" i="12"/>
  <c r="G163" i="12" s="1"/>
  <c r="B163" i="12"/>
  <c r="O163" i="12" s="1"/>
  <c r="C162" i="12"/>
  <c r="B162" i="12"/>
  <c r="R162" i="12" s="1"/>
  <c r="C161" i="12"/>
  <c r="M161" i="12" s="1"/>
  <c r="B161" i="12"/>
  <c r="O161" i="12" s="1"/>
  <c r="C160" i="12"/>
  <c r="J160" i="12" s="1"/>
  <c r="B160" i="12"/>
  <c r="R160" i="12" s="1"/>
  <c r="C159" i="12"/>
  <c r="B159" i="12"/>
  <c r="O159" i="12" s="1"/>
  <c r="C158" i="12"/>
  <c r="G158" i="12" s="1"/>
  <c r="B158" i="12"/>
  <c r="R158" i="12" s="1"/>
  <c r="C157" i="12"/>
  <c r="V157" i="12" s="1"/>
  <c r="AA79" i="26" s="1"/>
  <c r="B157" i="12"/>
  <c r="I157" i="12" s="1"/>
  <c r="C156" i="12"/>
  <c r="S156" i="12" s="1"/>
  <c r="B156" i="12"/>
  <c r="C155" i="12"/>
  <c r="B155" i="12"/>
  <c r="U155" i="12" s="1"/>
  <c r="C154" i="12"/>
  <c r="P154" i="12" s="1"/>
  <c r="B154" i="12"/>
  <c r="O154" i="12" s="1"/>
  <c r="C153" i="12"/>
  <c r="M153" i="12" s="1"/>
  <c r="B153" i="12"/>
  <c r="C152" i="12"/>
  <c r="J152" i="12" s="1"/>
  <c r="S153" i="26" s="1"/>
  <c r="B152" i="12"/>
  <c r="R152" i="12" s="1"/>
  <c r="C151" i="12"/>
  <c r="V151" i="12" s="1"/>
  <c r="B151" i="12"/>
  <c r="O151" i="12" s="1"/>
  <c r="C150" i="12"/>
  <c r="V150" i="12" s="1"/>
  <c r="B150" i="12"/>
  <c r="U150" i="12" s="1"/>
  <c r="C149" i="12"/>
  <c r="P149" i="12" s="1"/>
  <c r="B149" i="12"/>
  <c r="I149" i="12" s="1"/>
  <c r="C148" i="12"/>
  <c r="P148" i="12" s="1"/>
  <c r="B148" i="12"/>
  <c r="L148" i="12" s="1"/>
  <c r="C147" i="12"/>
  <c r="V147" i="12" s="1"/>
  <c r="B147" i="12"/>
  <c r="C146" i="12"/>
  <c r="P146" i="12" s="1"/>
  <c r="B146" i="12"/>
  <c r="O146" i="12" s="1"/>
  <c r="C145" i="12"/>
  <c r="V145" i="12" s="1"/>
  <c r="AA139" i="26" s="1"/>
  <c r="B145" i="12"/>
  <c r="O145" i="12" s="1"/>
  <c r="C144" i="12"/>
  <c r="S144" i="12" s="1"/>
  <c r="B144" i="12"/>
  <c r="R144" i="12" s="1"/>
  <c r="J139" i="26" s="1"/>
  <c r="C143" i="12"/>
  <c r="G143" i="12" s="1"/>
  <c r="Q138" i="26" s="1"/>
  <c r="B143" i="12"/>
  <c r="C142" i="12"/>
  <c r="P142" i="12" s="1"/>
  <c r="B142" i="12"/>
  <c r="F142" i="12" s="1"/>
  <c r="C141" i="12"/>
  <c r="S141" i="12" s="1"/>
  <c r="B141" i="12"/>
  <c r="F141" i="12" s="1"/>
  <c r="C140" i="12"/>
  <c r="B140" i="12"/>
  <c r="F140" i="12" s="1"/>
  <c r="B138" i="26" s="1"/>
  <c r="C139" i="12"/>
  <c r="S139" i="12" s="1"/>
  <c r="B139" i="12"/>
  <c r="I139" i="12" s="1"/>
  <c r="C138" i="12"/>
  <c r="J138" i="12" s="1"/>
  <c r="B138" i="12"/>
  <c r="O138" i="12" s="1"/>
  <c r="C137" i="12"/>
  <c r="B137" i="12"/>
  <c r="R137" i="12" s="1"/>
  <c r="C136" i="12"/>
  <c r="P136" i="12" s="1"/>
  <c r="B136" i="12"/>
  <c r="I136" i="12" s="1"/>
  <c r="C135" i="12"/>
  <c r="S135" i="12" s="1"/>
  <c r="Y151" i="26" s="1"/>
  <c r="B135" i="12"/>
  <c r="C134" i="12"/>
  <c r="M134" i="12" s="1"/>
  <c r="B134" i="12"/>
  <c r="I134" i="12" s="1"/>
  <c r="C133" i="12"/>
  <c r="P133" i="12" s="1"/>
  <c r="B133" i="12"/>
  <c r="I133" i="12" s="1"/>
  <c r="C132" i="12"/>
  <c r="V132" i="12" s="1"/>
  <c r="B132" i="12"/>
  <c r="C131" i="12"/>
  <c r="J131" i="12" s="1"/>
  <c r="B131" i="12"/>
  <c r="L131" i="12" s="1"/>
  <c r="C130" i="12"/>
  <c r="J130" i="12" s="1"/>
  <c r="B130" i="12"/>
  <c r="I130" i="12" s="1"/>
  <c r="C129" i="12"/>
  <c r="B129" i="12"/>
  <c r="O129" i="12" s="1"/>
  <c r="C128" i="12"/>
  <c r="V128" i="12" s="1"/>
  <c r="AA191" i="26" s="1"/>
  <c r="B128" i="12"/>
  <c r="R128" i="12" s="1"/>
  <c r="C127" i="12"/>
  <c r="P127" i="12" s="1"/>
  <c r="B127" i="12"/>
  <c r="O127" i="12" s="1"/>
  <c r="C126" i="12"/>
  <c r="V126" i="12" s="1"/>
  <c r="B126" i="12"/>
  <c r="C125" i="12"/>
  <c r="M125" i="12" s="1"/>
  <c r="B125" i="12"/>
  <c r="I125" i="12" s="1"/>
  <c r="C124" i="12"/>
  <c r="V124" i="12" s="1"/>
  <c r="B124" i="12"/>
  <c r="I124" i="12" s="1"/>
  <c r="C123" i="12"/>
  <c r="S123" i="12" s="1"/>
  <c r="B123" i="12"/>
  <c r="I123" i="12" s="1"/>
  <c r="C122" i="12"/>
  <c r="M122" i="12" s="1"/>
  <c r="B122" i="12"/>
  <c r="I122" i="12" s="1"/>
  <c r="C121" i="12"/>
  <c r="M121" i="12" s="1"/>
  <c r="B121" i="12"/>
  <c r="I121" i="12" s="1"/>
  <c r="D135" i="26" s="1"/>
  <c r="C120" i="12"/>
  <c r="S120" i="12" s="1"/>
  <c r="B120" i="12"/>
  <c r="R120" i="12" s="1"/>
  <c r="C119" i="12"/>
  <c r="M119" i="12" s="1"/>
  <c r="B119" i="12"/>
  <c r="O119" i="12" s="1"/>
  <c r="C118" i="12"/>
  <c r="V118" i="12" s="1"/>
  <c r="B118" i="12"/>
  <c r="I118" i="12" s="1"/>
  <c r="C117" i="12"/>
  <c r="J117" i="12" s="1"/>
  <c r="B117" i="12"/>
  <c r="L117" i="12" s="1"/>
  <c r="C116" i="12"/>
  <c r="B116" i="12"/>
  <c r="L116" i="12" s="1"/>
  <c r="C115" i="12"/>
  <c r="S115" i="12" s="1"/>
  <c r="B115" i="12"/>
  <c r="O115" i="12" s="1"/>
  <c r="C114" i="12"/>
  <c r="J114" i="12" s="1"/>
  <c r="B114" i="12"/>
  <c r="U114" i="12" s="1"/>
  <c r="C113" i="12"/>
  <c r="V113" i="12" s="1"/>
  <c r="B113" i="12"/>
  <c r="U113" i="12" s="1"/>
  <c r="C112" i="12"/>
  <c r="G112" i="12" s="1"/>
  <c r="B112" i="12"/>
  <c r="R112" i="12" s="1"/>
  <c r="C111" i="12"/>
  <c r="J111" i="12" s="1"/>
  <c r="B111" i="12"/>
  <c r="U111" i="12" s="1"/>
  <c r="C110" i="12"/>
  <c r="M110" i="12" s="1"/>
  <c r="B110" i="12"/>
  <c r="I110" i="12" s="1"/>
  <c r="C109" i="12"/>
  <c r="B109" i="12"/>
  <c r="L109" i="12" s="1"/>
  <c r="C108" i="12"/>
  <c r="V108" i="12" s="1"/>
  <c r="AA213" i="26" s="1"/>
  <c r="B108" i="12"/>
  <c r="I108" i="12" s="1"/>
  <c r="C107" i="12"/>
  <c r="S107" i="12" s="1"/>
  <c r="Y216" i="26" s="1"/>
  <c r="B107" i="12"/>
  <c r="C106" i="12"/>
  <c r="B106" i="12"/>
  <c r="L106" i="12" s="1"/>
  <c r="C105" i="12"/>
  <c r="M105" i="12" s="1"/>
  <c r="U212" i="26" s="1"/>
  <c r="B105" i="12"/>
  <c r="I105" i="12" s="1"/>
  <c r="C104" i="12"/>
  <c r="B104" i="12"/>
  <c r="R104" i="12" s="1"/>
  <c r="C103" i="12"/>
  <c r="P103" i="12" s="1"/>
  <c r="B103" i="12"/>
  <c r="L103" i="12" s="1"/>
  <c r="C102" i="12"/>
  <c r="V102" i="12" s="1"/>
  <c r="AA119" i="26" s="1"/>
  <c r="B102" i="12"/>
  <c r="I102" i="12" s="1"/>
  <c r="C101" i="12"/>
  <c r="P101" i="12" s="1"/>
  <c r="B101" i="12"/>
  <c r="C100" i="12"/>
  <c r="V100" i="12" s="1"/>
  <c r="B100" i="12"/>
  <c r="C99" i="12"/>
  <c r="S99" i="12" s="1"/>
  <c r="B99" i="12"/>
  <c r="I99" i="12" s="1"/>
  <c r="D123" i="26" s="1"/>
  <c r="C98" i="12"/>
  <c r="M98" i="12" s="1"/>
  <c r="B98" i="12"/>
  <c r="C97" i="12"/>
  <c r="M97" i="12" s="1"/>
  <c r="B97" i="12"/>
  <c r="C96" i="12"/>
  <c r="J96" i="12" s="1"/>
  <c r="B96" i="12"/>
  <c r="R96" i="12" s="1"/>
  <c r="J216" i="26" s="1"/>
  <c r="C95" i="12"/>
  <c r="V95" i="12" s="1"/>
  <c r="B95" i="12"/>
  <c r="R95" i="12" s="1"/>
  <c r="J122" i="26" s="1"/>
  <c r="C94" i="12"/>
  <c r="V94" i="12" s="1"/>
  <c r="B94" i="12"/>
  <c r="O94" i="12" s="1"/>
  <c r="H215" i="26" s="1"/>
  <c r="C93" i="12"/>
  <c r="G93" i="12" s="1"/>
  <c r="B93" i="12"/>
  <c r="O93" i="12" s="1"/>
  <c r="H121" i="26" s="1"/>
  <c r="C92" i="12"/>
  <c r="S92" i="12" s="1"/>
  <c r="B92" i="12"/>
  <c r="U92" i="12" s="1"/>
  <c r="L214" i="26" s="1"/>
  <c r="C91" i="12"/>
  <c r="S91" i="12" s="1"/>
  <c r="Y215" i="26" s="1"/>
  <c r="B91" i="12"/>
  <c r="O91" i="12" s="1"/>
  <c r="H120" i="26" s="1"/>
  <c r="C90" i="12"/>
  <c r="P90" i="12" s="1"/>
  <c r="B90" i="12"/>
  <c r="C89" i="12"/>
  <c r="V89" i="12" s="1"/>
  <c r="AA120" i="26" s="1"/>
  <c r="B89" i="12"/>
  <c r="I89" i="12" s="1"/>
  <c r="D212" i="26" s="1"/>
  <c r="C88" i="12"/>
  <c r="M88" i="12" s="1"/>
  <c r="U121" i="26" s="1"/>
  <c r="B88" i="12"/>
  <c r="R88" i="12" s="1"/>
  <c r="J211" i="26" s="1"/>
  <c r="C87" i="12"/>
  <c r="G87" i="12" s="1"/>
  <c r="Q210" i="26" s="1"/>
  <c r="B87" i="12"/>
  <c r="C86" i="12"/>
  <c r="J86" i="12" s="1"/>
  <c r="B86" i="12"/>
  <c r="I86" i="12" s="1"/>
  <c r="D210" i="26" s="1"/>
  <c r="C85" i="12"/>
  <c r="M85" i="12" s="1"/>
  <c r="U214" i="26" s="1"/>
  <c r="B85" i="12"/>
  <c r="C84" i="12"/>
  <c r="M84" i="12" s="1"/>
  <c r="U207" i="26" s="1"/>
  <c r="B84" i="12"/>
  <c r="F84" i="12" s="1"/>
  <c r="C83" i="12"/>
  <c r="S83" i="12" s="1"/>
  <c r="B83" i="12"/>
  <c r="L83" i="12" s="1"/>
  <c r="C82" i="12"/>
  <c r="P82" i="12" s="1"/>
  <c r="B82" i="12"/>
  <c r="C81" i="12"/>
  <c r="B81" i="12"/>
  <c r="U81" i="12" s="1"/>
  <c r="C80" i="12"/>
  <c r="P80" i="12" s="1"/>
  <c r="B80" i="12"/>
  <c r="R80" i="12" s="1"/>
  <c r="J207" i="26" s="1"/>
  <c r="C79" i="12"/>
  <c r="G79" i="12" s="1"/>
  <c r="Q209" i="26" s="1"/>
  <c r="B79" i="12"/>
  <c r="L79" i="12" s="1"/>
  <c r="C78" i="12"/>
  <c r="V78" i="12" s="1"/>
  <c r="B78" i="12"/>
  <c r="F78" i="12" s="1"/>
  <c r="C77" i="12"/>
  <c r="S77" i="12" s="1"/>
  <c r="Y202" i="26" s="1"/>
  <c r="B77" i="12"/>
  <c r="L77" i="12" s="1"/>
  <c r="C76" i="12"/>
  <c r="V76" i="12" s="1"/>
  <c r="B76" i="12"/>
  <c r="I76" i="12" s="1"/>
  <c r="D205" i="26" s="1"/>
  <c r="C75" i="12"/>
  <c r="S75" i="12" s="1"/>
  <c r="B75" i="12"/>
  <c r="F75" i="12" s="1"/>
  <c r="C74" i="12"/>
  <c r="G74" i="12" s="1"/>
  <c r="B74" i="12"/>
  <c r="I74" i="12" s="1"/>
  <c r="D204" i="26" s="1"/>
  <c r="C73" i="12"/>
  <c r="P73" i="12" s="1"/>
  <c r="B73" i="12"/>
  <c r="F73" i="12" s="1"/>
  <c r="C72" i="12"/>
  <c r="B72" i="12"/>
  <c r="R72" i="12" s="1"/>
  <c r="C71" i="12"/>
  <c r="B71" i="12"/>
  <c r="C70" i="12"/>
  <c r="V70" i="12" s="1"/>
  <c r="B70" i="12"/>
  <c r="U70" i="12" s="1"/>
  <c r="C69" i="12"/>
  <c r="V69" i="12" s="1"/>
  <c r="B69" i="12"/>
  <c r="I69" i="12" s="1"/>
  <c r="C68" i="12"/>
  <c r="S68" i="12" s="1"/>
  <c r="B68" i="12"/>
  <c r="O68" i="12" s="1"/>
  <c r="C67" i="12"/>
  <c r="J67" i="12" s="1"/>
  <c r="B67" i="12"/>
  <c r="O67" i="12" s="1"/>
  <c r="H202" i="26" s="1"/>
  <c r="C66" i="12"/>
  <c r="G66" i="12" s="1"/>
  <c r="Q204" i="26" s="1"/>
  <c r="B66" i="12"/>
  <c r="I66" i="12" s="1"/>
  <c r="C65" i="12"/>
  <c r="P65" i="12" s="1"/>
  <c r="W206" i="26" s="1"/>
  <c r="B65" i="12"/>
  <c r="U65" i="12" s="1"/>
  <c r="C64" i="12"/>
  <c r="V64" i="12" s="1"/>
  <c r="B64" i="12"/>
  <c r="F64" i="12" s="1"/>
  <c r="C63" i="12"/>
  <c r="S63" i="12" s="1"/>
  <c r="B63" i="12"/>
  <c r="L63" i="12" s="1"/>
  <c r="C62" i="12"/>
  <c r="V62" i="12" s="1"/>
  <c r="AA148" i="26" s="1"/>
  <c r="B62" i="12"/>
  <c r="L62" i="12" s="1"/>
  <c r="C61" i="12"/>
  <c r="B61" i="12"/>
  <c r="U61" i="12" s="1"/>
  <c r="C60" i="12"/>
  <c r="P60" i="12" s="1"/>
  <c r="B60" i="12"/>
  <c r="C59" i="12"/>
  <c r="G59" i="12" s="1"/>
  <c r="B59" i="12"/>
  <c r="C58" i="12"/>
  <c r="M58" i="12" s="1"/>
  <c r="B58" i="12"/>
  <c r="F58" i="12" s="1"/>
  <c r="C57" i="12"/>
  <c r="G57" i="12" s="1"/>
  <c r="B57" i="12"/>
  <c r="C56" i="12"/>
  <c r="V56" i="12" s="1"/>
  <c r="B56" i="12"/>
  <c r="C55" i="12"/>
  <c r="S55" i="12" s="1"/>
  <c r="B55" i="12"/>
  <c r="L55" i="12" s="1"/>
  <c r="C54" i="12"/>
  <c r="P54" i="12" s="1"/>
  <c r="B54" i="12"/>
  <c r="C53" i="12"/>
  <c r="J53" i="12" s="1"/>
  <c r="B53" i="12"/>
  <c r="O53" i="12" s="1"/>
  <c r="C52" i="12"/>
  <c r="M52" i="12" s="1"/>
  <c r="B52" i="12"/>
  <c r="U52" i="12" s="1"/>
  <c r="C51" i="12"/>
  <c r="V51" i="12" s="1"/>
  <c r="B51" i="12"/>
  <c r="C50" i="12"/>
  <c r="M50" i="12" s="1"/>
  <c r="B50" i="12"/>
  <c r="O50" i="12" s="1"/>
  <c r="C49" i="12"/>
  <c r="B49" i="12"/>
  <c r="L49" i="12" s="1"/>
  <c r="C48" i="12"/>
  <c r="B48" i="12"/>
  <c r="O48" i="12" s="1"/>
  <c r="C47" i="12"/>
  <c r="B47" i="12"/>
  <c r="F47" i="12" s="1"/>
  <c r="C46" i="12"/>
  <c r="B46" i="12"/>
  <c r="O46" i="12" s="1"/>
  <c r="C45" i="12"/>
  <c r="B45" i="12"/>
  <c r="I45" i="12" s="1"/>
  <c r="C44" i="12"/>
  <c r="V44" i="12" s="1"/>
  <c r="B44" i="12"/>
  <c r="U44" i="12" s="1"/>
  <c r="C43" i="12"/>
  <c r="B43" i="12"/>
  <c r="O43" i="12" s="1"/>
  <c r="C42" i="12"/>
  <c r="M42" i="12" s="1"/>
  <c r="B42" i="12"/>
  <c r="O42" i="12" s="1"/>
  <c r="C41" i="12"/>
  <c r="B41" i="12"/>
  <c r="L41" i="12" s="1"/>
  <c r="C40" i="12"/>
  <c r="B40" i="12"/>
  <c r="O40" i="12" s="1"/>
  <c r="C39" i="12"/>
  <c r="S39" i="12" s="1"/>
  <c r="B39" i="12"/>
  <c r="F39" i="12" s="1"/>
  <c r="C38" i="12"/>
  <c r="B38" i="12"/>
  <c r="L38" i="12" s="1"/>
  <c r="C37" i="12"/>
  <c r="G37" i="12" s="1"/>
  <c r="B37" i="12"/>
  <c r="I37" i="12" s="1"/>
  <c r="C36" i="12"/>
  <c r="S36" i="12" s="1"/>
  <c r="B36" i="12"/>
  <c r="L36" i="12" s="1"/>
  <c r="C35" i="12"/>
  <c r="B35" i="12"/>
  <c r="L35" i="12" s="1"/>
  <c r="C34" i="12"/>
  <c r="G34" i="12" s="1"/>
  <c r="B34" i="12"/>
  <c r="C33" i="12"/>
  <c r="B33" i="12"/>
  <c r="F33" i="12" s="1"/>
  <c r="C32" i="12"/>
  <c r="J32" i="12" s="1"/>
  <c r="B32" i="12"/>
  <c r="I32" i="12" s="1"/>
  <c r="C31" i="12"/>
  <c r="V31" i="12" s="1"/>
  <c r="B31" i="12"/>
  <c r="L31" i="12" s="1"/>
  <c r="C30" i="12"/>
  <c r="J30" i="12" s="1"/>
  <c r="B30" i="12"/>
  <c r="C29" i="12"/>
  <c r="J29" i="12" s="1"/>
  <c r="B29" i="12"/>
  <c r="L29" i="12" s="1"/>
  <c r="C28" i="12"/>
  <c r="V28" i="12" s="1"/>
  <c r="B28" i="12"/>
  <c r="C27" i="12"/>
  <c r="P27" i="12" s="1"/>
  <c r="B27" i="12"/>
  <c r="U27" i="12" s="1"/>
  <c r="C26" i="12"/>
  <c r="M26" i="12" s="1"/>
  <c r="B26" i="12"/>
  <c r="O26" i="12" s="1"/>
  <c r="C25" i="12"/>
  <c r="V25" i="12" s="1"/>
  <c r="B25" i="12"/>
  <c r="U25" i="12" s="1"/>
  <c r="C24" i="12"/>
  <c r="V24" i="12" s="1"/>
  <c r="B24" i="12"/>
  <c r="C23" i="12"/>
  <c r="S23" i="12" s="1"/>
  <c r="B23" i="12"/>
  <c r="R23" i="12" s="1"/>
  <c r="C22" i="12"/>
  <c r="G22" i="12" s="1"/>
  <c r="B22" i="12"/>
  <c r="L22" i="12" s="1"/>
  <c r="F180" i="26" s="1"/>
  <c r="C21" i="12"/>
  <c r="B21" i="12"/>
  <c r="O21" i="12" s="1"/>
  <c r="C20" i="12"/>
  <c r="S20" i="12" s="1"/>
  <c r="B20" i="12"/>
  <c r="U20" i="12" s="1"/>
  <c r="L179" i="26" s="1"/>
  <c r="C19" i="12"/>
  <c r="V19" i="12" s="1"/>
  <c r="B19" i="12"/>
  <c r="C18" i="12"/>
  <c r="M18" i="12" s="1"/>
  <c r="B18" i="12"/>
  <c r="C17" i="12"/>
  <c r="M17" i="12" s="1"/>
  <c r="B17" i="12"/>
  <c r="R17" i="12" s="1"/>
  <c r="J177" i="26" s="1"/>
  <c r="C16" i="12"/>
  <c r="G16" i="12" s="1"/>
  <c r="B16" i="12"/>
  <c r="L16" i="12" s="1"/>
  <c r="F176" i="26" s="1"/>
  <c r="C15" i="12"/>
  <c r="V15" i="12" s="1"/>
  <c r="B15" i="12"/>
  <c r="I15" i="12" s="1"/>
  <c r="C14" i="12"/>
  <c r="B14" i="12"/>
  <c r="I14" i="12" s="1"/>
  <c r="D175" i="26" s="1"/>
  <c r="C13" i="12"/>
  <c r="P13" i="12" s="1"/>
  <c r="W180" i="26" s="1"/>
  <c r="B13" i="12"/>
  <c r="R13" i="12" s="1"/>
  <c r="C12" i="12"/>
  <c r="S12" i="12" s="1"/>
  <c r="B12" i="12"/>
  <c r="C11" i="12"/>
  <c r="V11" i="12" s="1"/>
  <c r="B11" i="12"/>
  <c r="L11" i="12" s="1"/>
  <c r="C10" i="12"/>
  <c r="B10" i="12"/>
  <c r="I10" i="12" s="1"/>
  <c r="D95" i="26" s="1"/>
  <c r="C9" i="12"/>
  <c r="B9" i="12"/>
  <c r="F9" i="12" s="1"/>
  <c r="C8" i="12"/>
  <c r="M8" i="12" s="1"/>
  <c r="U174" i="26" s="1"/>
  <c r="B8" i="12"/>
  <c r="L8" i="12" s="1"/>
  <c r="C7" i="12"/>
  <c r="M7" i="12" s="1"/>
  <c r="U177" i="26" s="1"/>
  <c r="B7" i="12"/>
  <c r="O7" i="12" s="1"/>
  <c r="C6" i="12"/>
  <c r="S6" i="12" s="1"/>
  <c r="Y179" i="26" s="1"/>
  <c r="B6" i="12"/>
  <c r="C5" i="12"/>
  <c r="S5" i="12" s="1"/>
  <c r="Y176" i="26" s="1"/>
  <c r="B5" i="12"/>
  <c r="U5" i="12" s="1"/>
  <c r="C4" i="12"/>
  <c r="S4" i="12" s="1"/>
  <c r="Y95" i="26" s="1"/>
  <c r="B4" i="12"/>
  <c r="L4" i="12" s="1"/>
  <c r="F173" i="26" s="1"/>
  <c r="C3" i="12"/>
  <c r="B3" i="12"/>
  <c r="O62" i="25"/>
  <c r="N62" i="25"/>
  <c r="M62" i="25"/>
  <c r="O61" i="25"/>
  <c r="N61" i="25"/>
  <c r="M61" i="25"/>
  <c r="O60" i="25"/>
  <c r="N60" i="25"/>
  <c r="M60" i="25"/>
  <c r="O59" i="25"/>
  <c r="N59" i="25"/>
  <c r="M59" i="25"/>
  <c r="O58" i="25"/>
  <c r="N58" i="25"/>
  <c r="M58" i="25"/>
  <c r="O57" i="25"/>
  <c r="N57" i="25"/>
  <c r="M57" i="25"/>
  <c r="O56" i="25"/>
  <c r="N56" i="25"/>
  <c r="M56" i="25"/>
  <c r="O55" i="25"/>
  <c r="N55" i="25"/>
  <c r="M55" i="25"/>
  <c r="O54" i="25"/>
  <c r="N54" i="25"/>
  <c r="M54" i="25"/>
  <c r="O53" i="25"/>
  <c r="N53" i="25"/>
  <c r="M53" i="25"/>
  <c r="O52" i="25"/>
  <c r="N52" i="25"/>
  <c r="M52" i="25"/>
  <c r="O51" i="25"/>
  <c r="N51" i="25"/>
  <c r="M51" i="25"/>
  <c r="O50" i="25"/>
  <c r="N50" i="25"/>
  <c r="M50" i="25"/>
  <c r="O49" i="25"/>
  <c r="N49" i="25"/>
  <c r="M49" i="25"/>
  <c r="O48" i="25"/>
  <c r="N48" i="25"/>
  <c r="M48" i="25"/>
  <c r="O47" i="25"/>
  <c r="N47" i="25"/>
  <c r="M47" i="25"/>
  <c r="O46" i="25"/>
  <c r="N46" i="25"/>
  <c r="M46" i="25"/>
  <c r="O45" i="25"/>
  <c r="N45" i="25"/>
  <c r="M45" i="25"/>
  <c r="O44" i="25"/>
  <c r="N44" i="25"/>
  <c r="M44" i="25"/>
  <c r="O43" i="25"/>
  <c r="N43" i="25"/>
  <c r="M43" i="25"/>
  <c r="O42" i="25"/>
  <c r="N42" i="25"/>
  <c r="M42" i="25"/>
  <c r="O41" i="25"/>
  <c r="N41" i="25"/>
  <c r="M41" i="25"/>
  <c r="O40" i="25"/>
  <c r="N40" i="25"/>
  <c r="M40" i="25"/>
  <c r="O39" i="25"/>
  <c r="N39" i="25"/>
  <c r="M39" i="25"/>
  <c r="O38" i="25"/>
  <c r="N38" i="25"/>
  <c r="M38" i="25"/>
  <c r="O37" i="25"/>
  <c r="N37" i="25"/>
  <c r="M37" i="25"/>
  <c r="O36" i="25"/>
  <c r="N36" i="25"/>
  <c r="M36" i="25"/>
  <c r="O35" i="25"/>
  <c r="N35" i="25"/>
  <c r="M35" i="25"/>
  <c r="O34" i="25"/>
  <c r="N34" i="25"/>
  <c r="M34" i="25"/>
  <c r="O33" i="25"/>
  <c r="N33" i="25"/>
  <c r="M33" i="25"/>
  <c r="O32" i="25"/>
  <c r="N32" i="25"/>
  <c r="M32" i="25"/>
  <c r="O31" i="25"/>
  <c r="N31" i="25"/>
  <c r="M31" i="25"/>
  <c r="O30" i="25"/>
  <c r="N30" i="25"/>
  <c r="M30" i="25"/>
  <c r="O29" i="25"/>
  <c r="N29" i="25"/>
  <c r="M29" i="25"/>
  <c r="O28" i="25"/>
  <c r="N28" i="25"/>
  <c r="M28" i="25"/>
  <c r="O27" i="25"/>
  <c r="N27" i="25"/>
  <c r="M27" i="25"/>
  <c r="O26" i="25"/>
  <c r="N26" i="25"/>
  <c r="M26" i="25"/>
  <c r="O25" i="25"/>
  <c r="N25" i="25"/>
  <c r="M25" i="25"/>
  <c r="O24" i="25"/>
  <c r="N24" i="25"/>
  <c r="M24" i="25"/>
  <c r="O23" i="25"/>
  <c r="N23" i="25"/>
  <c r="M23" i="25"/>
  <c r="O22" i="25"/>
  <c r="N22" i="25"/>
  <c r="M22" i="25"/>
  <c r="O21" i="25"/>
  <c r="N21" i="25"/>
  <c r="M21" i="25"/>
  <c r="O20" i="25"/>
  <c r="N20" i="25"/>
  <c r="M20" i="25"/>
  <c r="O19" i="25"/>
  <c r="N19" i="25"/>
  <c r="M19" i="25"/>
  <c r="O18" i="25"/>
  <c r="N18" i="25"/>
  <c r="M18" i="25"/>
  <c r="O17" i="25"/>
  <c r="N17" i="25"/>
  <c r="M17" i="25"/>
  <c r="O16" i="25"/>
  <c r="N16" i="25"/>
  <c r="M16" i="25"/>
  <c r="O15" i="25"/>
  <c r="N15" i="25"/>
  <c r="M15" i="25"/>
  <c r="O14" i="25"/>
  <c r="N14" i="25"/>
  <c r="M14" i="25"/>
  <c r="O13" i="25"/>
  <c r="N13" i="25"/>
  <c r="M13" i="25"/>
  <c r="O12" i="25"/>
  <c r="N12" i="25"/>
  <c r="M12" i="25"/>
  <c r="O11" i="25"/>
  <c r="N11" i="25"/>
  <c r="M11" i="25"/>
  <c r="O10" i="25"/>
  <c r="N10" i="25"/>
  <c r="M10" i="25"/>
  <c r="O9" i="25"/>
  <c r="N9" i="25"/>
  <c r="M9" i="25"/>
  <c r="O8" i="25"/>
  <c r="N8" i="25"/>
  <c r="M8" i="25"/>
  <c r="O7" i="25"/>
  <c r="N7" i="25"/>
  <c r="M7" i="25"/>
  <c r="O6" i="25"/>
  <c r="N6" i="25"/>
  <c r="M6" i="25"/>
  <c r="O5" i="25"/>
  <c r="N5" i="25"/>
  <c r="M5" i="25"/>
  <c r="O4" i="25"/>
  <c r="N4" i="25"/>
  <c r="M4" i="25"/>
  <c r="O3" i="25"/>
  <c r="N3" i="25"/>
  <c r="M3" i="25"/>
  <c r="O2" i="25"/>
  <c r="N2" i="25"/>
  <c r="M2" i="25"/>
  <c r="C232" i="11"/>
  <c r="V232" i="11" s="1"/>
  <c r="B232" i="11"/>
  <c r="C231" i="11"/>
  <c r="V231" i="11" s="1"/>
  <c r="B231" i="11"/>
  <c r="C230" i="11"/>
  <c r="G230" i="11" s="1"/>
  <c r="B230" i="11"/>
  <c r="C229" i="11"/>
  <c r="B229" i="11"/>
  <c r="F229" i="11" s="1"/>
  <c r="C228" i="11"/>
  <c r="P228" i="11" s="1"/>
  <c r="B228" i="11"/>
  <c r="U228" i="11" s="1"/>
  <c r="C227" i="11"/>
  <c r="M227" i="11" s="1"/>
  <c r="B227" i="11"/>
  <c r="U227" i="11" s="1"/>
  <c r="C226" i="11"/>
  <c r="J226" i="11" s="1"/>
  <c r="B226" i="11"/>
  <c r="R226" i="11" s="1"/>
  <c r="C225" i="11"/>
  <c r="J225" i="11" s="1"/>
  <c r="B225" i="11"/>
  <c r="U225" i="11" s="1"/>
  <c r="C224" i="11"/>
  <c r="S224" i="11" s="1"/>
  <c r="B224" i="11"/>
  <c r="U224" i="11" s="1"/>
  <c r="L146" i="25" s="1"/>
  <c r="C223" i="11"/>
  <c r="V223" i="11" s="1"/>
  <c r="B223" i="11"/>
  <c r="F223" i="11" s="1"/>
  <c r="C222" i="11"/>
  <c r="V222" i="11" s="1"/>
  <c r="B222" i="11"/>
  <c r="U222" i="11" s="1"/>
  <c r="C221" i="11"/>
  <c r="S221" i="11" s="1"/>
  <c r="B221" i="11"/>
  <c r="L221" i="11" s="1"/>
  <c r="F145" i="25" s="1"/>
  <c r="C220" i="11"/>
  <c r="P220" i="11" s="1"/>
  <c r="B220" i="11"/>
  <c r="I220" i="11" s="1"/>
  <c r="C219" i="11"/>
  <c r="B219" i="11"/>
  <c r="C218" i="11"/>
  <c r="M218" i="11" s="1"/>
  <c r="B218" i="11"/>
  <c r="R218" i="11" s="1"/>
  <c r="C217" i="11"/>
  <c r="G217" i="11" s="1"/>
  <c r="B217" i="11"/>
  <c r="C216" i="11"/>
  <c r="V216" i="11" s="1"/>
  <c r="B216" i="11"/>
  <c r="I216" i="11" s="1"/>
  <c r="C215" i="11"/>
  <c r="P215" i="11" s="1"/>
  <c r="B215" i="11"/>
  <c r="U215" i="11" s="1"/>
  <c r="C214" i="11"/>
  <c r="P214" i="11" s="1"/>
  <c r="B214" i="11"/>
  <c r="O214" i="11" s="1"/>
  <c r="C213" i="11"/>
  <c r="S213" i="11" s="1"/>
  <c r="Y146" i="25" s="1"/>
  <c r="B213" i="11"/>
  <c r="L213" i="11" s="1"/>
  <c r="C212" i="11"/>
  <c r="J212" i="11" s="1"/>
  <c r="S145" i="25" s="1"/>
  <c r="B212" i="11"/>
  <c r="C211" i="11"/>
  <c r="M211" i="11" s="1"/>
  <c r="B211" i="11"/>
  <c r="U211" i="11" s="1"/>
  <c r="C210" i="11"/>
  <c r="M210" i="11" s="1"/>
  <c r="B210" i="11"/>
  <c r="R210" i="11" s="1"/>
  <c r="C209" i="11"/>
  <c r="S209" i="11" s="1"/>
  <c r="B209" i="11"/>
  <c r="C208" i="11"/>
  <c r="M208" i="11" s="1"/>
  <c r="U127" i="25" s="1"/>
  <c r="B208" i="11"/>
  <c r="O208" i="11" s="1"/>
  <c r="H70" i="25" s="1"/>
  <c r="C207" i="11"/>
  <c r="M207" i="11" s="1"/>
  <c r="B207" i="11"/>
  <c r="C206" i="11"/>
  <c r="M206" i="11" s="1"/>
  <c r="B206" i="11"/>
  <c r="L206" i="11" s="1"/>
  <c r="F129" i="25" s="1"/>
  <c r="C205" i="11"/>
  <c r="S205" i="11" s="1"/>
  <c r="Y68" i="25" s="1"/>
  <c r="B205" i="11"/>
  <c r="I205" i="11" s="1"/>
  <c r="C204" i="11"/>
  <c r="M204" i="11" s="1"/>
  <c r="B204" i="11"/>
  <c r="L204" i="11" s="1"/>
  <c r="C203" i="11"/>
  <c r="J203" i="11" s="1"/>
  <c r="B203" i="11"/>
  <c r="U203" i="11" s="1"/>
  <c r="C202" i="11"/>
  <c r="J202" i="11" s="1"/>
  <c r="B202" i="11"/>
  <c r="R202" i="11" s="1"/>
  <c r="C201" i="11"/>
  <c r="G201" i="11" s="1"/>
  <c r="B201" i="11"/>
  <c r="L201" i="11" s="1"/>
  <c r="C200" i="11"/>
  <c r="G200" i="11" s="1"/>
  <c r="B200" i="11"/>
  <c r="U200" i="11" s="1"/>
  <c r="C199" i="11"/>
  <c r="S199" i="11" s="1"/>
  <c r="B199" i="11"/>
  <c r="I199" i="11" s="1"/>
  <c r="C198" i="11"/>
  <c r="M198" i="11" s="1"/>
  <c r="U71" i="25" s="1"/>
  <c r="B198" i="11"/>
  <c r="F198" i="11" s="1"/>
  <c r="C197" i="11"/>
  <c r="S197" i="11" s="1"/>
  <c r="B197" i="11"/>
  <c r="F197" i="11" s="1"/>
  <c r="B69" i="25" s="1"/>
  <c r="C196" i="11"/>
  <c r="V196" i="11" s="1"/>
  <c r="B196" i="11"/>
  <c r="L196" i="11" s="1"/>
  <c r="C195" i="11"/>
  <c r="J195" i="11" s="1"/>
  <c r="B195" i="11"/>
  <c r="C194" i="11"/>
  <c r="M194" i="11" s="1"/>
  <c r="B194" i="11"/>
  <c r="R194" i="11" s="1"/>
  <c r="C193" i="11"/>
  <c r="G193" i="11" s="1"/>
  <c r="B193" i="11"/>
  <c r="L193" i="11" s="1"/>
  <c r="C192" i="11"/>
  <c r="G192" i="11" s="1"/>
  <c r="B192" i="11"/>
  <c r="O192" i="11" s="1"/>
  <c r="C191" i="11"/>
  <c r="P191" i="11" s="1"/>
  <c r="B191" i="11"/>
  <c r="I191" i="11" s="1"/>
  <c r="C190" i="11"/>
  <c r="G190" i="11" s="1"/>
  <c r="B190" i="11"/>
  <c r="I190" i="11" s="1"/>
  <c r="C189" i="11"/>
  <c r="M189" i="11" s="1"/>
  <c r="B189" i="11"/>
  <c r="O189" i="11" s="1"/>
  <c r="C188" i="11"/>
  <c r="P188" i="11" s="1"/>
  <c r="B188" i="11"/>
  <c r="U188" i="11" s="1"/>
  <c r="C187" i="11"/>
  <c r="B187" i="11"/>
  <c r="U187" i="11" s="1"/>
  <c r="L134" i="25" s="1"/>
  <c r="C186" i="11"/>
  <c r="J186" i="11" s="1"/>
  <c r="S75" i="25" s="1"/>
  <c r="B186" i="11"/>
  <c r="R186" i="11" s="1"/>
  <c r="C185" i="11"/>
  <c r="B185" i="11"/>
  <c r="O185" i="11" s="1"/>
  <c r="C184" i="11"/>
  <c r="J184" i="11" s="1"/>
  <c r="B184" i="11"/>
  <c r="I184" i="11" s="1"/>
  <c r="C183" i="11"/>
  <c r="M183" i="11" s="1"/>
  <c r="U72" i="25" s="1"/>
  <c r="B183" i="11"/>
  <c r="F183" i="11" s="1"/>
  <c r="C182" i="11"/>
  <c r="P182" i="11" s="1"/>
  <c r="B182" i="11"/>
  <c r="L182" i="11" s="1"/>
  <c r="C181" i="11"/>
  <c r="J181" i="11" s="1"/>
  <c r="B181" i="11"/>
  <c r="R181" i="11" s="1"/>
  <c r="C180" i="11"/>
  <c r="M180" i="11" s="1"/>
  <c r="U133" i="25" s="1"/>
  <c r="B180" i="11"/>
  <c r="C179" i="11"/>
  <c r="P179" i="11" s="1"/>
  <c r="B179" i="11"/>
  <c r="C178" i="11"/>
  <c r="B178" i="11"/>
  <c r="R178" i="11" s="1"/>
  <c r="C177" i="11"/>
  <c r="G177" i="11" s="1"/>
  <c r="Q74" i="25" s="1"/>
  <c r="B177" i="11"/>
  <c r="I177" i="11" s="1"/>
  <c r="C176" i="11"/>
  <c r="P176" i="11" s="1"/>
  <c r="B176" i="11"/>
  <c r="U176" i="11" s="1"/>
  <c r="C175" i="11"/>
  <c r="J175" i="11" s="1"/>
  <c r="S73" i="25" s="1"/>
  <c r="B175" i="11"/>
  <c r="C174" i="11"/>
  <c r="B174" i="11"/>
  <c r="R174" i="11" s="1"/>
  <c r="C173" i="11"/>
  <c r="M173" i="11" s="1"/>
  <c r="B173" i="11"/>
  <c r="U173" i="11" s="1"/>
  <c r="C172" i="11"/>
  <c r="S172" i="11" s="1"/>
  <c r="B172" i="11"/>
  <c r="C171" i="11"/>
  <c r="B171" i="11"/>
  <c r="L171" i="11" s="1"/>
  <c r="C170" i="11"/>
  <c r="B170" i="11"/>
  <c r="I170" i="11" s="1"/>
  <c r="C169" i="11"/>
  <c r="B169" i="11"/>
  <c r="C168" i="11"/>
  <c r="M168" i="11" s="1"/>
  <c r="B168" i="11"/>
  <c r="O168" i="11" s="1"/>
  <c r="C167" i="11"/>
  <c r="G167" i="11" s="1"/>
  <c r="B167" i="11"/>
  <c r="O167" i="11" s="1"/>
  <c r="H153" i="25" s="1"/>
  <c r="C166" i="11"/>
  <c r="G166" i="11" s="1"/>
  <c r="B166" i="11"/>
  <c r="O166" i="11" s="1"/>
  <c r="C165" i="11"/>
  <c r="B165" i="11"/>
  <c r="L165" i="11" s="1"/>
  <c r="C164" i="11"/>
  <c r="G164" i="11" s="1"/>
  <c r="Q154" i="25" s="1"/>
  <c r="B164" i="11"/>
  <c r="C163" i="11"/>
  <c r="M163" i="11" s="1"/>
  <c r="B163" i="11"/>
  <c r="R163" i="11" s="1"/>
  <c r="C162" i="11"/>
  <c r="P162" i="11" s="1"/>
  <c r="B162" i="11"/>
  <c r="L162" i="11" s="1"/>
  <c r="C161" i="11"/>
  <c r="B161" i="11"/>
  <c r="L161" i="11" s="1"/>
  <c r="C160" i="11"/>
  <c r="B160" i="11"/>
  <c r="U160" i="11" s="1"/>
  <c r="C159" i="11"/>
  <c r="P159" i="11" s="1"/>
  <c r="B159" i="11"/>
  <c r="C158" i="11"/>
  <c r="G158" i="11" s="1"/>
  <c r="B158" i="11"/>
  <c r="O158" i="11" s="1"/>
  <c r="C157" i="11"/>
  <c r="G157" i="11" s="1"/>
  <c r="B157" i="11"/>
  <c r="C156" i="11"/>
  <c r="B156" i="11"/>
  <c r="L156" i="11" s="1"/>
  <c r="C155" i="11"/>
  <c r="M155" i="11" s="1"/>
  <c r="B155" i="11"/>
  <c r="F155" i="11" s="1"/>
  <c r="C154" i="11"/>
  <c r="J154" i="11" s="1"/>
  <c r="B154" i="11"/>
  <c r="L154" i="11" s="1"/>
  <c r="C153" i="11"/>
  <c r="S153" i="11" s="1"/>
  <c r="B153" i="11"/>
  <c r="U153" i="11" s="1"/>
  <c r="C152" i="11"/>
  <c r="P152" i="11" s="1"/>
  <c r="W153" i="25" s="1"/>
  <c r="B152" i="11"/>
  <c r="F152" i="11" s="1"/>
  <c r="C151" i="11"/>
  <c r="M151" i="11" s="1"/>
  <c r="B151" i="11"/>
  <c r="R151" i="11" s="1"/>
  <c r="C150" i="11"/>
  <c r="V150" i="11" s="1"/>
  <c r="B150" i="11"/>
  <c r="C149" i="11"/>
  <c r="S149" i="11" s="1"/>
  <c r="B149" i="11"/>
  <c r="I149" i="11" s="1"/>
  <c r="C148" i="11"/>
  <c r="P148" i="11" s="1"/>
  <c r="B148" i="11"/>
  <c r="I148" i="11" s="1"/>
  <c r="C147" i="11"/>
  <c r="M147" i="11" s="1"/>
  <c r="B147" i="11"/>
  <c r="L147" i="11" s="1"/>
  <c r="C146" i="11"/>
  <c r="M146" i="11" s="1"/>
  <c r="B146" i="11"/>
  <c r="R146" i="11" s="1"/>
  <c r="C145" i="11"/>
  <c r="G145" i="11" s="1"/>
  <c r="Q139" i="25" s="1"/>
  <c r="B145" i="11"/>
  <c r="I145" i="11" s="1"/>
  <c r="C144" i="11"/>
  <c r="V144" i="11" s="1"/>
  <c r="B144" i="11"/>
  <c r="C143" i="11"/>
  <c r="P143" i="11" s="1"/>
  <c r="W138" i="25" s="1"/>
  <c r="B143" i="11"/>
  <c r="U143" i="11" s="1"/>
  <c r="C142" i="11"/>
  <c r="M142" i="11" s="1"/>
  <c r="B142" i="11"/>
  <c r="F142" i="11" s="1"/>
  <c r="C141" i="11"/>
  <c r="S141" i="11" s="1"/>
  <c r="B141" i="11"/>
  <c r="L141" i="11" s="1"/>
  <c r="C140" i="11"/>
  <c r="M140" i="11" s="1"/>
  <c r="B140" i="11"/>
  <c r="U140" i="11" s="1"/>
  <c r="L138" i="25" s="1"/>
  <c r="C139" i="11"/>
  <c r="B139" i="11"/>
  <c r="U139" i="11" s="1"/>
  <c r="C138" i="11"/>
  <c r="J138" i="11" s="1"/>
  <c r="B138" i="11"/>
  <c r="R138" i="11" s="1"/>
  <c r="C137" i="11"/>
  <c r="G137" i="11" s="1"/>
  <c r="B137" i="11"/>
  <c r="L137" i="11" s="1"/>
  <c r="C136" i="11"/>
  <c r="S136" i="11" s="1"/>
  <c r="B136" i="11"/>
  <c r="U136" i="11" s="1"/>
  <c r="C135" i="11"/>
  <c r="J135" i="11" s="1"/>
  <c r="B135" i="11"/>
  <c r="R135" i="11" s="1"/>
  <c r="C134" i="11"/>
  <c r="G134" i="11" s="1"/>
  <c r="B134" i="11"/>
  <c r="C133" i="11"/>
  <c r="V133" i="11" s="1"/>
  <c r="B133" i="11"/>
  <c r="R133" i="11" s="1"/>
  <c r="C132" i="11"/>
  <c r="V132" i="11" s="1"/>
  <c r="B132" i="11"/>
  <c r="F132" i="11" s="1"/>
  <c r="C131" i="11"/>
  <c r="V131" i="11" s="1"/>
  <c r="B131" i="11"/>
  <c r="F131" i="11" s="1"/>
  <c r="B198" i="25" s="1"/>
  <c r="C130" i="11"/>
  <c r="S130" i="11" s="1"/>
  <c r="B130" i="11"/>
  <c r="R130" i="11" s="1"/>
  <c r="C129" i="11"/>
  <c r="P129" i="11" s="1"/>
  <c r="B129" i="11"/>
  <c r="O129" i="11" s="1"/>
  <c r="C128" i="11"/>
  <c r="M128" i="11" s="1"/>
  <c r="B128" i="11"/>
  <c r="U128" i="11" s="1"/>
  <c r="C127" i="11"/>
  <c r="J127" i="11" s="1"/>
  <c r="B127" i="11"/>
  <c r="R127" i="11" s="1"/>
  <c r="C126" i="11"/>
  <c r="G126" i="11" s="1"/>
  <c r="B126" i="11"/>
  <c r="U126" i="11" s="1"/>
  <c r="C125" i="11"/>
  <c r="G125" i="11" s="1"/>
  <c r="B125" i="11"/>
  <c r="O125" i="11" s="1"/>
  <c r="C124" i="11"/>
  <c r="P124" i="11" s="1"/>
  <c r="B124" i="11"/>
  <c r="I124" i="11" s="1"/>
  <c r="C123" i="11"/>
  <c r="V123" i="11" s="1"/>
  <c r="B123" i="11"/>
  <c r="F123" i="11" s="1"/>
  <c r="C122" i="11"/>
  <c r="S122" i="11" s="1"/>
  <c r="B122" i="11"/>
  <c r="U122" i="11" s="1"/>
  <c r="C121" i="11"/>
  <c r="P121" i="11" s="1"/>
  <c r="B121" i="11"/>
  <c r="L121" i="11" s="1"/>
  <c r="C120" i="11"/>
  <c r="M120" i="11" s="1"/>
  <c r="B120" i="11"/>
  <c r="U120" i="11" s="1"/>
  <c r="C119" i="11"/>
  <c r="J119" i="11" s="1"/>
  <c r="B119" i="11"/>
  <c r="R119" i="11" s="1"/>
  <c r="C118" i="11"/>
  <c r="G118" i="11" s="1"/>
  <c r="B118" i="11"/>
  <c r="O118" i="11" s="1"/>
  <c r="C117" i="11"/>
  <c r="M117" i="11" s="1"/>
  <c r="B117" i="11"/>
  <c r="U117" i="11" s="1"/>
  <c r="C116" i="11"/>
  <c r="M116" i="11" s="1"/>
  <c r="B116" i="11"/>
  <c r="I116" i="11" s="1"/>
  <c r="C115" i="11"/>
  <c r="S115" i="11" s="1"/>
  <c r="B115" i="11"/>
  <c r="U115" i="11" s="1"/>
  <c r="C114" i="11"/>
  <c r="S114" i="11" s="1"/>
  <c r="B114" i="11"/>
  <c r="O114" i="11" s="1"/>
  <c r="C113" i="11"/>
  <c r="P113" i="11" s="1"/>
  <c r="B113" i="11"/>
  <c r="R113" i="11" s="1"/>
  <c r="C112" i="11"/>
  <c r="M112" i="11" s="1"/>
  <c r="B112" i="11"/>
  <c r="R112" i="11" s="1"/>
  <c r="C111" i="11"/>
  <c r="S111" i="11" s="1"/>
  <c r="B111" i="11"/>
  <c r="R111" i="11" s="1"/>
  <c r="C110" i="11"/>
  <c r="G110" i="11" s="1"/>
  <c r="B110" i="11"/>
  <c r="O110" i="11" s="1"/>
  <c r="C109" i="11"/>
  <c r="M109" i="11" s="1"/>
  <c r="B109" i="11"/>
  <c r="I109" i="11" s="1"/>
  <c r="C108" i="11"/>
  <c r="V108" i="11" s="1"/>
  <c r="AA213" i="25" s="1"/>
  <c r="B108" i="11"/>
  <c r="I108" i="11" s="1"/>
  <c r="C107" i="11"/>
  <c r="P107" i="11" s="1"/>
  <c r="W216" i="25" s="1"/>
  <c r="B107" i="11"/>
  <c r="F107" i="11" s="1"/>
  <c r="B66" i="25" s="1"/>
  <c r="C106" i="11"/>
  <c r="S106" i="11" s="1"/>
  <c r="B106" i="11"/>
  <c r="R106" i="11" s="1"/>
  <c r="C105" i="11"/>
  <c r="J105" i="11" s="1"/>
  <c r="S212" i="25" s="1"/>
  <c r="B105" i="11"/>
  <c r="C104" i="11"/>
  <c r="V104" i="11" s="1"/>
  <c r="AA211" i="25" s="1"/>
  <c r="B104" i="11"/>
  <c r="L104" i="11" s="1"/>
  <c r="C103" i="11"/>
  <c r="S103" i="11" s="1"/>
  <c r="B103" i="11"/>
  <c r="R103" i="11" s="1"/>
  <c r="C102" i="11"/>
  <c r="P102" i="11" s="1"/>
  <c r="W119" i="25" s="1"/>
  <c r="B102" i="11"/>
  <c r="O102" i="11" s="1"/>
  <c r="C101" i="11"/>
  <c r="P101" i="11" s="1"/>
  <c r="B101" i="11"/>
  <c r="U101" i="11" s="1"/>
  <c r="C100" i="11"/>
  <c r="B100" i="11"/>
  <c r="U100" i="11" s="1"/>
  <c r="C99" i="11"/>
  <c r="M99" i="11" s="1"/>
  <c r="B99" i="11"/>
  <c r="F99" i="11" s="1"/>
  <c r="B123" i="25" s="1"/>
  <c r="C98" i="11"/>
  <c r="S98" i="11" s="1"/>
  <c r="B98" i="11"/>
  <c r="O98" i="11" s="1"/>
  <c r="C97" i="11"/>
  <c r="G97" i="11" s="1"/>
  <c r="B97" i="11"/>
  <c r="R97" i="11" s="1"/>
  <c r="C96" i="11"/>
  <c r="V96" i="11" s="1"/>
  <c r="B96" i="11"/>
  <c r="U96" i="11" s="1"/>
  <c r="L216" i="25" s="1"/>
  <c r="C95" i="11"/>
  <c r="B95" i="11"/>
  <c r="R95" i="11" s="1"/>
  <c r="J122" i="25" s="1"/>
  <c r="C94" i="11"/>
  <c r="J94" i="11" s="1"/>
  <c r="B94" i="11"/>
  <c r="U94" i="11" s="1"/>
  <c r="L215" i="25" s="1"/>
  <c r="C93" i="11"/>
  <c r="J93" i="11" s="1"/>
  <c r="B93" i="11"/>
  <c r="O93" i="11" s="1"/>
  <c r="H121" i="25" s="1"/>
  <c r="C92" i="11"/>
  <c r="V92" i="11" s="1"/>
  <c r="B92" i="11"/>
  <c r="I92" i="11" s="1"/>
  <c r="D214" i="25" s="1"/>
  <c r="C91" i="11"/>
  <c r="V91" i="11" s="1"/>
  <c r="AA215" i="25" s="1"/>
  <c r="B91" i="11"/>
  <c r="R91" i="11" s="1"/>
  <c r="J120" i="25" s="1"/>
  <c r="C90" i="11"/>
  <c r="S90" i="11" s="1"/>
  <c r="B90" i="11"/>
  <c r="L90" i="11" s="1"/>
  <c r="F213" i="25" s="1"/>
  <c r="C89" i="11"/>
  <c r="M89" i="11" s="1"/>
  <c r="U120" i="25" s="1"/>
  <c r="B89" i="11"/>
  <c r="O89" i="11" s="1"/>
  <c r="H212" i="25" s="1"/>
  <c r="C88" i="11"/>
  <c r="M88" i="11" s="1"/>
  <c r="U121" i="25" s="1"/>
  <c r="B88" i="11"/>
  <c r="R88" i="11" s="1"/>
  <c r="J211" i="25" s="1"/>
  <c r="C87" i="11"/>
  <c r="M87" i="11" s="1"/>
  <c r="U210" i="25" s="1"/>
  <c r="B87" i="11"/>
  <c r="R87" i="11" s="1"/>
  <c r="J119" i="25" s="1"/>
  <c r="C86" i="11"/>
  <c r="P86" i="11" s="1"/>
  <c r="B86" i="11"/>
  <c r="L86" i="11" s="1"/>
  <c r="F210" i="25" s="1"/>
  <c r="C85" i="11"/>
  <c r="V85" i="11" s="1"/>
  <c r="AA214" i="25" s="1"/>
  <c r="B85" i="11"/>
  <c r="R85" i="11" s="1"/>
  <c r="C84" i="11"/>
  <c r="M84" i="11" s="1"/>
  <c r="U207" i="25" s="1"/>
  <c r="B84" i="11"/>
  <c r="U84" i="11" s="1"/>
  <c r="C83" i="11"/>
  <c r="V83" i="11" s="1"/>
  <c r="B83" i="11"/>
  <c r="O83" i="11" s="1"/>
  <c r="C82" i="11"/>
  <c r="S82" i="11" s="1"/>
  <c r="B82" i="11"/>
  <c r="I82" i="11" s="1"/>
  <c r="D209" i="25" s="1"/>
  <c r="C81" i="11"/>
  <c r="P81" i="11" s="1"/>
  <c r="B81" i="11"/>
  <c r="C80" i="11"/>
  <c r="M80" i="11" s="1"/>
  <c r="B80" i="11"/>
  <c r="U80" i="11" s="1"/>
  <c r="L207" i="25" s="1"/>
  <c r="C79" i="11"/>
  <c r="J79" i="11" s="1"/>
  <c r="S209" i="25" s="1"/>
  <c r="B79" i="11"/>
  <c r="R79" i="11" s="1"/>
  <c r="C78" i="11"/>
  <c r="G78" i="11" s="1"/>
  <c r="B78" i="11"/>
  <c r="C77" i="11"/>
  <c r="V77" i="11" s="1"/>
  <c r="AA202" i="25" s="1"/>
  <c r="B77" i="11"/>
  <c r="F77" i="11" s="1"/>
  <c r="C76" i="11"/>
  <c r="P76" i="11" s="1"/>
  <c r="B76" i="11"/>
  <c r="C75" i="11"/>
  <c r="V75" i="11" s="1"/>
  <c r="B75" i="11"/>
  <c r="F75" i="11" s="1"/>
  <c r="C74" i="11"/>
  <c r="S74" i="11" s="1"/>
  <c r="B74" i="11"/>
  <c r="R74" i="11" s="1"/>
  <c r="J204" i="25" s="1"/>
  <c r="C73" i="11"/>
  <c r="P73" i="11" s="1"/>
  <c r="B73" i="11"/>
  <c r="C72" i="11"/>
  <c r="M72" i="11" s="1"/>
  <c r="U203" i="25" s="1"/>
  <c r="B72" i="11"/>
  <c r="U72" i="11" s="1"/>
  <c r="C71" i="11"/>
  <c r="J71" i="11" s="1"/>
  <c r="B71" i="11"/>
  <c r="C70" i="11"/>
  <c r="G70" i="11" s="1"/>
  <c r="B70" i="11"/>
  <c r="C69" i="11"/>
  <c r="J69" i="11" s="1"/>
  <c r="B69" i="11"/>
  <c r="O69" i="11" s="1"/>
  <c r="C68" i="11"/>
  <c r="B68" i="11"/>
  <c r="I68" i="11" s="1"/>
  <c r="C67" i="11"/>
  <c r="P67" i="11" s="1"/>
  <c r="B67" i="11"/>
  <c r="F67" i="11" s="1"/>
  <c r="B202" i="25" s="1"/>
  <c r="C66" i="11"/>
  <c r="S66" i="11" s="1"/>
  <c r="Y204" i="25" s="1"/>
  <c r="B66" i="11"/>
  <c r="L66" i="11" s="1"/>
  <c r="C65" i="11"/>
  <c r="S65" i="11" s="1"/>
  <c r="Y206" i="25" s="1"/>
  <c r="B65" i="11"/>
  <c r="I65" i="11" s="1"/>
  <c r="C64" i="11"/>
  <c r="M64" i="11" s="1"/>
  <c r="B64" i="11"/>
  <c r="O64" i="11" s="1"/>
  <c r="C63" i="11"/>
  <c r="B63" i="11"/>
  <c r="F63" i="11" s="1"/>
  <c r="C62" i="11"/>
  <c r="B62" i="11"/>
  <c r="L62" i="11" s="1"/>
  <c r="C61" i="11"/>
  <c r="B61" i="11"/>
  <c r="R61" i="11" s="1"/>
  <c r="C60" i="11"/>
  <c r="M60" i="11" s="1"/>
  <c r="B60" i="11"/>
  <c r="I60" i="11" s="1"/>
  <c r="C59" i="11"/>
  <c r="B59" i="11"/>
  <c r="R59" i="11" s="1"/>
  <c r="C58" i="11"/>
  <c r="S58" i="11" s="1"/>
  <c r="B58" i="11"/>
  <c r="R58" i="11" s="1"/>
  <c r="C57" i="11"/>
  <c r="S57" i="11" s="1"/>
  <c r="B57" i="11"/>
  <c r="U57" i="11" s="1"/>
  <c r="C56" i="11"/>
  <c r="G56" i="11" s="1"/>
  <c r="B56" i="11"/>
  <c r="R56" i="11" s="1"/>
  <c r="C55" i="11"/>
  <c r="B55" i="11"/>
  <c r="R55" i="11" s="1"/>
  <c r="C54" i="11"/>
  <c r="B54" i="11"/>
  <c r="O54" i="11" s="1"/>
  <c r="C53" i="11"/>
  <c r="V53" i="11" s="1"/>
  <c r="B53" i="11"/>
  <c r="R53" i="11" s="1"/>
  <c r="C52" i="11"/>
  <c r="J52" i="11" s="1"/>
  <c r="B52" i="11"/>
  <c r="U52" i="11" s="1"/>
  <c r="C51" i="11"/>
  <c r="M51" i="11" s="1"/>
  <c r="B51" i="11"/>
  <c r="F51" i="11" s="1"/>
  <c r="C50" i="11"/>
  <c r="S50" i="11" s="1"/>
  <c r="B50" i="11"/>
  <c r="L50" i="11" s="1"/>
  <c r="C49" i="11"/>
  <c r="J49" i="11" s="1"/>
  <c r="B49" i="11"/>
  <c r="U49" i="11" s="1"/>
  <c r="C48" i="11"/>
  <c r="V48" i="11" s="1"/>
  <c r="B48" i="11"/>
  <c r="R48" i="11" s="1"/>
  <c r="C47" i="11"/>
  <c r="G47" i="11" s="1"/>
  <c r="B47" i="11"/>
  <c r="R47" i="11" s="1"/>
  <c r="C46" i="11"/>
  <c r="J46" i="11" s="1"/>
  <c r="B46" i="11"/>
  <c r="R46" i="11" s="1"/>
  <c r="C45" i="11"/>
  <c r="B45" i="11"/>
  <c r="O45" i="11" s="1"/>
  <c r="C44" i="11"/>
  <c r="B44" i="11"/>
  <c r="O44" i="11" s="1"/>
  <c r="C43" i="11"/>
  <c r="V43" i="11" s="1"/>
  <c r="B43" i="11"/>
  <c r="C42" i="11"/>
  <c r="S42" i="11" s="1"/>
  <c r="B42" i="11"/>
  <c r="L42" i="11" s="1"/>
  <c r="C41" i="11"/>
  <c r="G41" i="11" s="1"/>
  <c r="B41" i="11"/>
  <c r="L41" i="11" s="1"/>
  <c r="C40" i="11"/>
  <c r="M40" i="11" s="1"/>
  <c r="B40" i="11"/>
  <c r="R40" i="11" s="1"/>
  <c r="C39" i="11"/>
  <c r="G39" i="11" s="1"/>
  <c r="B39" i="11"/>
  <c r="R39" i="11" s="1"/>
  <c r="C38" i="11"/>
  <c r="P38" i="11" s="1"/>
  <c r="B38" i="11"/>
  <c r="L38" i="11" s="1"/>
  <c r="C37" i="11"/>
  <c r="V37" i="11" s="1"/>
  <c r="B37" i="11"/>
  <c r="I37" i="11" s="1"/>
  <c r="C36" i="11"/>
  <c r="P36" i="11" s="1"/>
  <c r="B36" i="11"/>
  <c r="L36" i="11" s="1"/>
  <c r="C35" i="11"/>
  <c r="V35" i="11" s="1"/>
  <c r="B35" i="11"/>
  <c r="U35" i="11" s="1"/>
  <c r="C34" i="11"/>
  <c r="S34" i="11" s="1"/>
  <c r="B34" i="11"/>
  <c r="R34" i="11" s="1"/>
  <c r="C33" i="11"/>
  <c r="M33" i="11" s="1"/>
  <c r="B33" i="11"/>
  <c r="C32" i="11"/>
  <c r="J32" i="11" s="1"/>
  <c r="B32" i="11"/>
  <c r="L32" i="11" s="1"/>
  <c r="C31" i="11"/>
  <c r="J31" i="11" s="1"/>
  <c r="B31" i="11"/>
  <c r="R31" i="11" s="1"/>
  <c r="C30" i="11"/>
  <c r="S30" i="11" s="1"/>
  <c r="B30" i="11"/>
  <c r="R30" i="11" s="1"/>
  <c r="C29" i="11"/>
  <c r="P29" i="11" s="1"/>
  <c r="B29" i="11"/>
  <c r="C28" i="11"/>
  <c r="S28" i="11" s="1"/>
  <c r="B28" i="11"/>
  <c r="R28" i="11" s="1"/>
  <c r="C27" i="11"/>
  <c r="G27" i="11" s="1"/>
  <c r="B27" i="11"/>
  <c r="R27" i="11" s="1"/>
  <c r="C26" i="11"/>
  <c r="S26" i="11" s="1"/>
  <c r="B26" i="11"/>
  <c r="O26" i="11" s="1"/>
  <c r="C25" i="11"/>
  <c r="P25" i="11" s="1"/>
  <c r="B25" i="11"/>
  <c r="C24" i="11"/>
  <c r="V24" i="11" s="1"/>
  <c r="B24" i="11"/>
  <c r="I24" i="11" s="1"/>
  <c r="C23" i="11"/>
  <c r="M23" i="11" s="1"/>
  <c r="B23" i="11"/>
  <c r="R23" i="11" s="1"/>
  <c r="C22" i="11"/>
  <c r="G22" i="11" s="1"/>
  <c r="B22" i="11"/>
  <c r="C21" i="11"/>
  <c r="J21" i="11" s="1"/>
  <c r="S173" i="25" s="1"/>
  <c r="B21" i="11"/>
  <c r="I21" i="11" s="1"/>
  <c r="C20" i="11"/>
  <c r="J20" i="11" s="1"/>
  <c r="B20" i="11"/>
  <c r="L20" i="11" s="1"/>
  <c r="F179" i="25" s="1"/>
  <c r="C19" i="11"/>
  <c r="M19" i="11" s="1"/>
  <c r="B19" i="11"/>
  <c r="F19" i="11" s="1"/>
  <c r="C18" i="11"/>
  <c r="S18" i="11" s="1"/>
  <c r="B18" i="11"/>
  <c r="L18" i="11" s="1"/>
  <c r="C17" i="11"/>
  <c r="P17" i="11" s="1"/>
  <c r="B17" i="11"/>
  <c r="U17" i="11" s="1"/>
  <c r="L177" i="25" s="1"/>
  <c r="C16" i="11"/>
  <c r="M16" i="11" s="1"/>
  <c r="B16" i="11"/>
  <c r="U16" i="11" s="1"/>
  <c r="L176" i="25" s="1"/>
  <c r="C15" i="11"/>
  <c r="S15" i="11" s="1"/>
  <c r="B15" i="11"/>
  <c r="R15" i="11" s="1"/>
  <c r="J131" i="25" s="1"/>
  <c r="C14" i="11"/>
  <c r="V14" i="11" s="1"/>
  <c r="B14" i="11"/>
  <c r="L14" i="11" s="1"/>
  <c r="F175" i="25" s="1"/>
  <c r="C13" i="11"/>
  <c r="B13" i="11"/>
  <c r="R13" i="11" s="1"/>
  <c r="C12" i="11"/>
  <c r="M12" i="11" s="1"/>
  <c r="B12" i="11"/>
  <c r="O12" i="11" s="1"/>
  <c r="C11" i="11"/>
  <c r="M11" i="11" s="1"/>
  <c r="B11" i="11"/>
  <c r="U11" i="11" s="1"/>
  <c r="C10" i="11"/>
  <c r="S10" i="11" s="1"/>
  <c r="Y178" i="25" s="1"/>
  <c r="B10" i="11"/>
  <c r="R10" i="11" s="1"/>
  <c r="J95" i="25" s="1"/>
  <c r="C9" i="11"/>
  <c r="P9" i="11" s="1"/>
  <c r="W175" i="25" s="1"/>
  <c r="B9" i="11"/>
  <c r="U9" i="11" s="1"/>
  <c r="C8" i="11"/>
  <c r="J8" i="11" s="1"/>
  <c r="S174" i="25" s="1"/>
  <c r="B8" i="11"/>
  <c r="U8" i="11" s="1"/>
  <c r="C7" i="11"/>
  <c r="G7" i="11" s="1"/>
  <c r="Q177" i="25" s="1"/>
  <c r="B7" i="11"/>
  <c r="R7" i="11" s="1"/>
  <c r="C6" i="11"/>
  <c r="G6" i="11" s="1"/>
  <c r="Q179" i="25" s="1"/>
  <c r="B6" i="11"/>
  <c r="O6" i="11" s="1"/>
  <c r="C5" i="11"/>
  <c r="S5" i="11" s="1"/>
  <c r="Y176" i="25" s="1"/>
  <c r="B5" i="11"/>
  <c r="F5" i="11" s="1"/>
  <c r="C4" i="11"/>
  <c r="P4" i="11" s="1"/>
  <c r="W95" i="25" s="1"/>
  <c r="B4" i="11"/>
  <c r="I4" i="11" s="1"/>
  <c r="D173" i="25" s="1"/>
  <c r="C3" i="11"/>
  <c r="S3" i="11" s="1"/>
  <c r="B3" i="11"/>
  <c r="L3" i="11" s="1"/>
  <c r="F174" i="25" s="1"/>
  <c r="O62" i="24"/>
  <c r="N62" i="24"/>
  <c r="M62" i="24"/>
  <c r="O61" i="24"/>
  <c r="N61" i="24"/>
  <c r="M61" i="24"/>
  <c r="O60" i="24"/>
  <c r="N60" i="24"/>
  <c r="M60" i="24"/>
  <c r="O59" i="24"/>
  <c r="N59" i="24"/>
  <c r="M59" i="24"/>
  <c r="O58" i="24"/>
  <c r="N58" i="24"/>
  <c r="M58" i="24"/>
  <c r="O57" i="24"/>
  <c r="N57" i="24"/>
  <c r="M57" i="24"/>
  <c r="O56" i="24"/>
  <c r="N56" i="24"/>
  <c r="M56" i="24"/>
  <c r="O55" i="24"/>
  <c r="N55" i="24"/>
  <c r="M55" i="24"/>
  <c r="O54" i="24"/>
  <c r="N54" i="24"/>
  <c r="M54" i="24"/>
  <c r="O53" i="24"/>
  <c r="N53" i="24"/>
  <c r="M53" i="24"/>
  <c r="O52" i="24"/>
  <c r="N52" i="24"/>
  <c r="M52" i="24"/>
  <c r="O51" i="24"/>
  <c r="N51" i="24"/>
  <c r="M51" i="24"/>
  <c r="O50" i="24"/>
  <c r="N50" i="24"/>
  <c r="M50" i="24"/>
  <c r="O49" i="24"/>
  <c r="N49" i="24"/>
  <c r="M49" i="24"/>
  <c r="O48" i="24"/>
  <c r="N48" i="24"/>
  <c r="M48" i="24"/>
  <c r="O47" i="24"/>
  <c r="N47" i="24"/>
  <c r="M47" i="24"/>
  <c r="O46" i="24"/>
  <c r="N46" i="24"/>
  <c r="M46" i="24"/>
  <c r="O45" i="24"/>
  <c r="N45" i="24"/>
  <c r="M45" i="24"/>
  <c r="O44" i="24"/>
  <c r="N44" i="24"/>
  <c r="M44" i="24"/>
  <c r="O43" i="24"/>
  <c r="N43" i="24"/>
  <c r="M43" i="24"/>
  <c r="O42" i="24"/>
  <c r="N42" i="24"/>
  <c r="M42" i="24"/>
  <c r="O41" i="24"/>
  <c r="N41" i="24"/>
  <c r="M41" i="24"/>
  <c r="O40" i="24"/>
  <c r="N40" i="24"/>
  <c r="M40" i="24"/>
  <c r="O39" i="24"/>
  <c r="N39" i="24"/>
  <c r="M39" i="24"/>
  <c r="O38" i="24"/>
  <c r="N38" i="24"/>
  <c r="M38" i="24"/>
  <c r="O37" i="24"/>
  <c r="N37" i="24"/>
  <c r="M37" i="24"/>
  <c r="O36" i="24"/>
  <c r="N36" i="24"/>
  <c r="M36" i="24"/>
  <c r="O35" i="24"/>
  <c r="N35" i="24"/>
  <c r="M35" i="24"/>
  <c r="O34" i="24"/>
  <c r="N34" i="24"/>
  <c r="M34" i="24"/>
  <c r="O33" i="24"/>
  <c r="N33" i="24"/>
  <c r="M33" i="24"/>
  <c r="O32" i="24"/>
  <c r="N32" i="24"/>
  <c r="M32" i="24"/>
  <c r="O31" i="24"/>
  <c r="N31" i="24"/>
  <c r="M31" i="24"/>
  <c r="O30" i="24"/>
  <c r="N30" i="24"/>
  <c r="M30" i="24"/>
  <c r="O29" i="24"/>
  <c r="N29" i="24"/>
  <c r="M29" i="24"/>
  <c r="O28" i="24"/>
  <c r="N28" i="24"/>
  <c r="M28" i="24"/>
  <c r="O27" i="24"/>
  <c r="N27" i="24"/>
  <c r="M27" i="24"/>
  <c r="O26" i="24"/>
  <c r="N26" i="24"/>
  <c r="M26" i="24"/>
  <c r="O25" i="24"/>
  <c r="N25" i="24"/>
  <c r="M25" i="24"/>
  <c r="O24" i="24"/>
  <c r="N24" i="24"/>
  <c r="M24" i="24"/>
  <c r="O23" i="24"/>
  <c r="N23" i="24"/>
  <c r="M23" i="24"/>
  <c r="O22" i="24"/>
  <c r="N22" i="24"/>
  <c r="M22" i="24"/>
  <c r="O21" i="24"/>
  <c r="N21" i="24"/>
  <c r="M21" i="24"/>
  <c r="O20" i="24"/>
  <c r="N20" i="24"/>
  <c r="M20" i="24"/>
  <c r="O19" i="24"/>
  <c r="N19" i="24"/>
  <c r="M19" i="24"/>
  <c r="O18" i="24"/>
  <c r="N18" i="24"/>
  <c r="M18" i="24"/>
  <c r="O17" i="24"/>
  <c r="N17" i="24"/>
  <c r="M17" i="24"/>
  <c r="O16" i="24"/>
  <c r="N16" i="24"/>
  <c r="M16" i="24"/>
  <c r="O15" i="24"/>
  <c r="N15" i="24"/>
  <c r="M15" i="24"/>
  <c r="O14" i="24"/>
  <c r="N14" i="24"/>
  <c r="M14" i="24"/>
  <c r="O13" i="24"/>
  <c r="N13" i="24"/>
  <c r="M13" i="24"/>
  <c r="O12" i="24"/>
  <c r="N12" i="24"/>
  <c r="M12" i="24"/>
  <c r="O11" i="24"/>
  <c r="N11" i="24"/>
  <c r="M11" i="24"/>
  <c r="O10" i="24"/>
  <c r="N10" i="24"/>
  <c r="M10" i="24"/>
  <c r="O9" i="24"/>
  <c r="N9" i="24"/>
  <c r="M9" i="24"/>
  <c r="O8" i="24"/>
  <c r="N8" i="24"/>
  <c r="M8" i="24"/>
  <c r="O7" i="24"/>
  <c r="N7" i="24"/>
  <c r="M7" i="24"/>
  <c r="O6" i="24"/>
  <c r="N6" i="24"/>
  <c r="M6" i="24"/>
  <c r="O5" i="24"/>
  <c r="N5" i="24"/>
  <c r="M5" i="24"/>
  <c r="O4" i="24"/>
  <c r="N4" i="24"/>
  <c r="M4" i="24"/>
  <c r="O3" i="24"/>
  <c r="N3" i="24"/>
  <c r="M3" i="24"/>
  <c r="O2" i="24"/>
  <c r="N2" i="24"/>
  <c r="M2" i="24"/>
  <c r="C232" i="10"/>
  <c r="G232" i="10" s="1"/>
  <c r="B232" i="10"/>
  <c r="R232" i="10" s="1"/>
  <c r="C231" i="10"/>
  <c r="G231" i="10" s="1"/>
  <c r="B231" i="10"/>
  <c r="O231" i="10" s="1"/>
  <c r="C230" i="10"/>
  <c r="G230" i="10" s="1"/>
  <c r="B230" i="10"/>
  <c r="U230" i="10" s="1"/>
  <c r="C229" i="10"/>
  <c r="M229" i="10" s="1"/>
  <c r="B229" i="10"/>
  <c r="I229" i="10" s="1"/>
  <c r="C228" i="10"/>
  <c r="J228" i="10" s="1"/>
  <c r="B228" i="10"/>
  <c r="U228" i="10" s="1"/>
  <c r="C227" i="10"/>
  <c r="S227" i="10" s="1"/>
  <c r="B227" i="10"/>
  <c r="R227" i="10" s="1"/>
  <c r="C226" i="10"/>
  <c r="P226" i="10" s="1"/>
  <c r="B226" i="10"/>
  <c r="R226" i="10" s="1"/>
  <c r="C225" i="10"/>
  <c r="V225" i="10" s="1"/>
  <c r="B225" i="10"/>
  <c r="I225" i="10" s="1"/>
  <c r="C224" i="10"/>
  <c r="S224" i="10" s="1"/>
  <c r="B224" i="10"/>
  <c r="I224" i="10" s="1"/>
  <c r="D146" i="24" s="1"/>
  <c r="C223" i="10"/>
  <c r="J223" i="10" s="1"/>
  <c r="B223" i="10"/>
  <c r="L223" i="10" s="1"/>
  <c r="C222" i="10"/>
  <c r="S222" i="10" s="1"/>
  <c r="B222" i="10"/>
  <c r="I222" i="10" s="1"/>
  <c r="C221" i="10"/>
  <c r="P221" i="10" s="1"/>
  <c r="B221" i="10"/>
  <c r="O221" i="10" s="1"/>
  <c r="H145" i="24" s="1"/>
  <c r="C220" i="10"/>
  <c r="M220" i="10" s="1"/>
  <c r="B220" i="10"/>
  <c r="L220" i="10" s="1"/>
  <c r="C219" i="10"/>
  <c r="V219" i="10" s="1"/>
  <c r="B219" i="10"/>
  <c r="R219" i="10" s="1"/>
  <c r="C218" i="10"/>
  <c r="G218" i="10" s="1"/>
  <c r="B218" i="10"/>
  <c r="O218" i="10" s="1"/>
  <c r="C217" i="10"/>
  <c r="P217" i="10" s="1"/>
  <c r="B217" i="10"/>
  <c r="C216" i="10"/>
  <c r="M216" i="10" s="1"/>
  <c r="B216" i="10"/>
  <c r="I216" i="10" s="1"/>
  <c r="C215" i="10"/>
  <c r="B215" i="10"/>
  <c r="L215" i="10" s="1"/>
  <c r="C214" i="10"/>
  <c r="S214" i="10" s="1"/>
  <c r="B214" i="10"/>
  <c r="R214" i="10" s="1"/>
  <c r="C213" i="10"/>
  <c r="V213" i="10" s="1"/>
  <c r="AA146" i="24" s="1"/>
  <c r="B213" i="10"/>
  <c r="I213" i="10" s="1"/>
  <c r="C212" i="10"/>
  <c r="V212" i="10" s="1"/>
  <c r="AA145" i="24" s="1"/>
  <c r="B212" i="10"/>
  <c r="U212" i="10" s="1"/>
  <c r="C211" i="10"/>
  <c r="G211" i="10" s="1"/>
  <c r="B211" i="10"/>
  <c r="R211" i="10" s="1"/>
  <c r="C210" i="10"/>
  <c r="J210" i="10" s="1"/>
  <c r="B210" i="10"/>
  <c r="R210" i="10" s="1"/>
  <c r="C209" i="10"/>
  <c r="G209" i="10" s="1"/>
  <c r="B209" i="10"/>
  <c r="O209" i="10" s="1"/>
  <c r="C208" i="10"/>
  <c r="S208" i="10" s="1"/>
  <c r="Y127" i="24" s="1"/>
  <c r="B208" i="10"/>
  <c r="R208" i="10" s="1"/>
  <c r="J70" i="24" s="1"/>
  <c r="C207" i="10"/>
  <c r="V207" i="10" s="1"/>
  <c r="B207" i="10"/>
  <c r="I207" i="10" s="1"/>
  <c r="C206" i="10"/>
  <c r="V206" i="10" s="1"/>
  <c r="B206" i="10"/>
  <c r="F206" i="10" s="1"/>
  <c r="B129" i="24" s="1"/>
  <c r="C205" i="10"/>
  <c r="S205" i="10" s="1"/>
  <c r="Y68" i="24" s="1"/>
  <c r="B205" i="10"/>
  <c r="R205" i="10" s="1"/>
  <c r="C204" i="10"/>
  <c r="P204" i="10" s="1"/>
  <c r="B204" i="10"/>
  <c r="C203" i="10"/>
  <c r="M203" i="10" s="1"/>
  <c r="B203" i="10"/>
  <c r="U203" i="10" s="1"/>
  <c r="C202" i="10"/>
  <c r="J202" i="10" s="1"/>
  <c r="B202" i="10"/>
  <c r="R202" i="10" s="1"/>
  <c r="C201" i="10"/>
  <c r="G201" i="10" s="1"/>
  <c r="B201" i="10"/>
  <c r="O201" i="10" s="1"/>
  <c r="C200" i="10"/>
  <c r="P200" i="10" s="1"/>
  <c r="B200" i="10"/>
  <c r="I200" i="10" s="1"/>
  <c r="C199" i="10"/>
  <c r="S199" i="10" s="1"/>
  <c r="B199" i="10"/>
  <c r="I199" i="10" s="1"/>
  <c r="C198" i="10"/>
  <c r="V198" i="10" s="1"/>
  <c r="AA71" i="24" s="1"/>
  <c r="B198" i="10"/>
  <c r="F198" i="10" s="1"/>
  <c r="C197" i="10"/>
  <c r="S197" i="10" s="1"/>
  <c r="B197" i="10"/>
  <c r="O197" i="10" s="1"/>
  <c r="H69" i="24" s="1"/>
  <c r="C196" i="10"/>
  <c r="P196" i="10" s="1"/>
  <c r="B196" i="10"/>
  <c r="C195" i="10"/>
  <c r="M195" i="10" s="1"/>
  <c r="B195" i="10"/>
  <c r="U195" i="10" s="1"/>
  <c r="C194" i="10"/>
  <c r="J194" i="10" s="1"/>
  <c r="B194" i="10"/>
  <c r="R194" i="10" s="1"/>
  <c r="C193" i="10"/>
  <c r="G193" i="10" s="1"/>
  <c r="B193" i="10"/>
  <c r="O193" i="10" s="1"/>
  <c r="C192" i="10"/>
  <c r="V192" i="10" s="1"/>
  <c r="B192" i="10"/>
  <c r="R192" i="10" s="1"/>
  <c r="C191" i="10"/>
  <c r="B191" i="10"/>
  <c r="I191" i="10" s="1"/>
  <c r="C190" i="10"/>
  <c r="V190" i="10" s="1"/>
  <c r="B190" i="10"/>
  <c r="F190" i="10" s="1"/>
  <c r="C189" i="10"/>
  <c r="S189" i="10" s="1"/>
  <c r="B189" i="10"/>
  <c r="U189" i="10" s="1"/>
  <c r="C188" i="10"/>
  <c r="B188" i="10"/>
  <c r="O188" i="10" s="1"/>
  <c r="C187" i="10"/>
  <c r="M187" i="10" s="1"/>
  <c r="B187" i="10"/>
  <c r="O187" i="10" s="1"/>
  <c r="H134" i="24" s="1"/>
  <c r="C186" i="10"/>
  <c r="J186" i="10" s="1"/>
  <c r="S75" i="24" s="1"/>
  <c r="B186" i="10"/>
  <c r="R186" i="10" s="1"/>
  <c r="C185" i="10"/>
  <c r="B185" i="10"/>
  <c r="O185" i="10" s="1"/>
  <c r="C184" i="10"/>
  <c r="V184" i="10" s="1"/>
  <c r="B184" i="10"/>
  <c r="U184" i="10" s="1"/>
  <c r="C183" i="10"/>
  <c r="J183" i="10" s="1"/>
  <c r="S72" i="24" s="1"/>
  <c r="B183" i="10"/>
  <c r="I183" i="10" s="1"/>
  <c r="C182" i="10"/>
  <c r="V182" i="10" s="1"/>
  <c r="B182" i="10"/>
  <c r="C181" i="10"/>
  <c r="S181" i="10" s="1"/>
  <c r="B181" i="10"/>
  <c r="C180" i="10"/>
  <c r="P180" i="10" s="1"/>
  <c r="W133" i="24" s="1"/>
  <c r="B180" i="10"/>
  <c r="U180" i="10" s="1"/>
  <c r="C179" i="10"/>
  <c r="M179" i="10" s="1"/>
  <c r="B179" i="10"/>
  <c r="C178" i="10"/>
  <c r="J178" i="10" s="1"/>
  <c r="B178" i="10"/>
  <c r="R178" i="10" s="1"/>
  <c r="C177" i="10"/>
  <c r="B177" i="10"/>
  <c r="O177" i="10" s="1"/>
  <c r="C176" i="10"/>
  <c r="V176" i="10" s="1"/>
  <c r="B176" i="10"/>
  <c r="U176" i="10" s="1"/>
  <c r="C175" i="10"/>
  <c r="J175" i="10" s="1"/>
  <c r="S73" i="24" s="1"/>
  <c r="B175" i="10"/>
  <c r="C174" i="10"/>
  <c r="V174" i="10" s="1"/>
  <c r="B174" i="10"/>
  <c r="F174" i="10" s="1"/>
  <c r="C173" i="10"/>
  <c r="S173" i="10" s="1"/>
  <c r="B173" i="10"/>
  <c r="C172" i="10"/>
  <c r="P172" i="10" s="1"/>
  <c r="B172" i="10"/>
  <c r="C171" i="10"/>
  <c r="M171" i="10" s="1"/>
  <c r="U134" i="24" s="1"/>
  <c r="B171" i="10"/>
  <c r="C170" i="10"/>
  <c r="B170" i="10"/>
  <c r="R170" i="10" s="1"/>
  <c r="C169" i="10"/>
  <c r="G169" i="10" s="1"/>
  <c r="B169" i="10"/>
  <c r="C168" i="10"/>
  <c r="B168" i="10"/>
  <c r="C167" i="10"/>
  <c r="S167" i="10" s="1"/>
  <c r="B167" i="10"/>
  <c r="C166" i="10"/>
  <c r="V166" i="10" s="1"/>
  <c r="B166" i="10"/>
  <c r="F166" i="10" s="1"/>
  <c r="C165" i="10"/>
  <c r="G165" i="10" s="1"/>
  <c r="B165" i="10"/>
  <c r="R165" i="10" s="1"/>
  <c r="C164" i="10"/>
  <c r="M164" i="10" s="1"/>
  <c r="U154" i="24" s="1"/>
  <c r="B164" i="10"/>
  <c r="C163" i="10"/>
  <c r="M163" i="10" s="1"/>
  <c r="B163" i="10"/>
  <c r="C162" i="10"/>
  <c r="G162" i="10" s="1"/>
  <c r="B162" i="10"/>
  <c r="C161" i="10"/>
  <c r="M161" i="10" s="1"/>
  <c r="B161" i="10"/>
  <c r="F161" i="10" s="1"/>
  <c r="C160" i="10"/>
  <c r="J160" i="10" s="1"/>
  <c r="B160" i="10"/>
  <c r="C159" i="10"/>
  <c r="B159" i="10"/>
  <c r="I159" i="10" s="1"/>
  <c r="C158" i="10"/>
  <c r="B158" i="10"/>
  <c r="F158" i="10" s="1"/>
  <c r="C157" i="10"/>
  <c r="V157" i="10" s="1"/>
  <c r="B157" i="10"/>
  <c r="U157" i="10" s="1"/>
  <c r="C156" i="10"/>
  <c r="V156" i="10" s="1"/>
  <c r="B156" i="10"/>
  <c r="O156" i="10" s="1"/>
  <c r="C155" i="10"/>
  <c r="M155" i="10" s="1"/>
  <c r="B155" i="10"/>
  <c r="O155" i="10" s="1"/>
  <c r="C154" i="10"/>
  <c r="B154" i="10"/>
  <c r="O154" i="10" s="1"/>
  <c r="C153" i="10"/>
  <c r="M153" i="10" s="1"/>
  <c r="B153" i="10"/>
  <c r="O153" i="10" s="1"/>
  <c r="C152" i="10"/>
  <c r="V152" i="10" s="1"/>
  <c r="AA153" i="24" s="1"/>
  <c r="B152" i="10"/>
  <c r="U152" i="10" s="1"/>
  <c r="C151" i="10"/>
  <c r="B151" i="10"/>
  <c r="C150" i="10"/>
  <c r="P150" i="10" s="1"/>
  <c r="B150" i="10"/>
  <c r="L150" i="10" s="1"/>
  <c r="C149" i="10"/>
  <c r="M149" i="10" s="1"/>
  <c r="B149" i="10"/>
  <c r="O149" i="10" s="1"/>
  <c r="C148" i="10"/>
  <c r="P148" i="10" s="1"/>
  <c r="B148" i="10"/>
  <c r="L148" i="10" s="1"/>
  <c r="C147" i="10"/>
  <c r="V147" i="10" s="1"/>
  <c r="B147" i="10"/>
  <c r="L147" i="10" s="1"/>
  <c r="C146" i="10"/>
  <c r="B146" i="10"/>
  <c r="R146" i="10" s="1"/>
  <c r="C145" i="10"/>
  <c r="G145" i="10" s="1"/>
  <c r="Q139" i="24" s="1"/>
  <c r="B145" i="10"/>
  <c r="O145" i="10" s="1"/>
  <c r="C144" i="10"/>
  <c r="M144" i="10" s="1"/>
  <c r="B144" i="10"/>
  <c r="I144" i="10" s="1"/>
  <c r="D139" i="24" s="1"/>
  <c r="C143" i="10"/>
  <c r="S143" i="10" s="1"/>
  <c r="Y138" i="24" s="1"/>
  <c r="B143" i="10"/>
  <c r="U143" i="10" s="1"/>
  <c r="C142" i="10"/>
  <c r="M142" i="10" s="1"/>
  <c r="B142" i="10"/>
  <c r="F142" i="10" s="1"/>
  <c r="C141" i="10"/>
  <c r="S141" i="10" s="1"/>
  <c r="B141" i="10"/>
  <c r="L141" i="10" s="1"/>
  <c r="C140" i="10"/>
  <c r="S140" i="10" s="1"/>
  <c r="B140" i="10"/>
  <c r="C139" i="10"/>
  <c r="V139" i="10" s="1"/>
  <c r="B139" i="10"/>
  <c r="U139" i="10" s="1"/>
  <c r="C138" i="10"/>
  <c r="G138" i="10" s="1"/>
  <c r="B138" i="10"/>
  <c r="R138" i="10" s="1"/>
  <c r="C137" i="10"/>
  <c r="S137" i="10" s="1"/>
  <c r="B137" i="10"/>
  <c r="U137" i="10" s="1"/>
  <c r="C136" i="10"/>
  <c r="M136" i="10" s="1"/>
  <c r="B136" i="10"/>
  <c r="U136" i="10" s="1"/>
  <c r="C135" i="10"/>
  <c r="G135" i="10" s="1"/>
  <c r="B135" i="10"/>
  <c r="R135" i="10" s="1"/>
  <c r="C134" i="10"/>
  <c r="V134" i="10" s="1"/>
  <c r="B134" i="10"/>
  <c r="R134" i="10" s="1"/>
  <c r="C133" i="10"/>
  <c r="S133" i="10" s="1"/>
  <c r="B133" i="10"/>
  <c r="L133" i="10" s="1"/>
  <c r="C132" i="10"/>
  <c r="G132" i="10" s="1"/>
  <c r="B132" i="10"/>
  <c r="L132" i="10" s="1"/>
  <c r="C131" i="10"/>
  <c r="M131" i="10" s="1"/>
  <c r="B131" i="10"/>
  <c r="R131" i="10" s="1"/>
  <c r="C130" i="10"/>
  <c r="P130" i="10" s="1"/>
  <c r="B130" i="10"/>
  <c r="R130" i="10" s="1"/>
  <c r="C129" i="10"/>
  <c r="B129" i="10"/>
  <c r="U129" i="10" s="1"/>
  <c r="C128" i="10"/>
  <c r="V128" i="10" s="1"/>
  <c r="B128" i="10"/>
  <c r="R128" i="10" s="1"/>
  <c r="C127" i="10"/>
  <c r="M127" i="10" s="1"/>
  <c r="B127" i="10"/>
  <c r="C126" i="10"/>
  <c r="V126" i="10" s="1"/>
  <c r="B126" i="10"/>
  <c r="O126" i="10" s="1"/>
  <c r="C125" i="10"/>
  <c r="S125" i="10" s="1"/>
  <c r="B125" i="10"/>
  <c r="I125" i="10" s="1"/>
  <c r="C124" i="10"/>
  <c r="M124" i="10" s="1"/>
  <c r="B124" i="10"/>
  <c r="I124" i="10" s="1"/>
  <c r="C123" i="10"/>
  <c r="M123" i="10" s="1"/>
  <c r="B123" i="10"/>
  <c r="F123" i="10" s="1"/>
  <c r="C122" i="10"/>
  <c r="J122" i="10" s="1"/>
  <c r="B122" i="10"/>
  <c r="R122" i="10" s="1"/>
  <c r="C121" i="10"/>
  <c r="M121" i="10" s="1"/>
  <c r="B121" i="10"/>
  <c r="R121" i="10" s="1"/>
  <c r="C120" i="10"/>
  <c r="V120" i="10" s="1"/>
  <c r="B120" i="10"/>
  <c r="U120" i="10" s="1"/>
  <c r="C119" i="10"/>
  <c r="P119" i="10" s="1"/>
  <c r="B119" i="10"/>
  <c r="R119" i="10" s="1"/>
  <c r="C118" i="10"/>
  <c r="V118" i="10" s="1"/>
  <c r="B118" i="10"/>
  <c r="L118" i="10" s="1"/>
  <c r="C117" i="10"/>
  <c r="S117" i="10" s="1"/>
  <c r="B117" i="10"/>
  <c r="I117" i="10" s="1"/>
  <c r="C116" i="10"/>
  <c r="P116" i="10" s="1"/>
  <c r="W197" i="24" s="1"/>
  <c r="B116" i="10"/>
  <c r="I116" i="10" s="1"/>
  <c r="C115" i="10"/>
  <c r="M115" i="10" s="1"/>
  <c r="B115" i="10"/>
  <c r="L115" i="10" s="1"/>
  <c r="C114" i="10"/>
  <c r="J114" i="10" s="1"/>
  <c r="B114" i="10"/>
  <c r="R114" i="10" s="1"/>
  <c r="C113" i="10"/>
  <c r="G113" i="10" s="1"/>
  <c r="B113" i="10"/>
  <c r="R113" i="10" s="1"/>
  <c r="C112" i="10"/>
  <c r="P112" i="10" s="1"/>
  <c r="B112" i="10"/>
  <c r="U112" i="10" s="1"/>
  <c r="C111" i="10"/>
  <c r="P111" i="10" s="1"/>
  <c r="B111" i="10"/>
  <c r="O111" i="10" s="1"/>
  <c r="C110" i="10"/>
  <c r="V110" i="10" s="1"/>
  <c r="B110" i="10"/>
  <c r="F110" i="10" s="1"/>
  <c r="C109" i="10"/>
  <c r="S109" i="10" s="1"/>
  <c r="B109" i="10"/>
  <c r="R109" i="10" s="1"/>
  <c r="C108" i="10"/>
  <c r="P108" i="10" s="1"/>
  <c r="W213" i="24" s="1"/>
  <c r="B108" i="10"/>
  <c r="F108" i="10" s="1"/>
  <c r="C107" i="10"/>
  <c r="M107" i="10" s="1"/>
  <c r="U216" i="24" s="1"/>
  <c r="B107" i="10"/>
  <c r="U107" i="10" s="1"/>
  <c r="L66" i="24" s="1"/>
  <c r="C106" i="10"/>
  <c r="J106" i="10" s="1"/>
  <c r="B106" i="10"/>
  <c r="R106" i="10" s="1"/>
  <c r="C105" i="10"/>
  <c r="G105" i="10" s="1"/>
  <c r="Q212" i="24" s="1"/>
  <c r="B105" i="10"/>
  <c r="F105" i="10" s="1"/>
  <c r="C104" i="10"/>
  <c r="P104" i="10" s="1"/>
  <c r="W211" i="24" s="1"/>
  <c r="B104" i="10"/>
  <c r="O104" i="10" s="1"/>
  <c r="C103" i="10"/>
  <c r="M103" i="10" s="1"/>
  <c r="B103" i="10"/>
  <c r="I103" i="10" s="1"/>
  <c r="C102" i="10"/>
  <c r="V102" i="10" s="1"/>
  <c r="AA119" i="24" s="1"/>
  <c r="B102" i="10"/>
  <c r="F102" i="10" s="1"/>
  <c r="C101" i="10"/>
  <c r="S101" i="10" s="1"/>
  <c r="B101" i="10"/>
  <c r="I101" i="10" s="1"/>
  <c r="C100" i="10"/>
  <c r="P100" i="10" s="1"/>
  <c r="B100" i="10"/>
  <c r="R100" i="10" s="1"/>
  <c r="C99" i="10"/>
  <c r="M99" i="10" s="1"/>
  <c r="B99" i="10"/>
  <c r="U99" i="10" s="1"/>
  <c r="L123" i="24" s="1"/>
  <c r="C98" i="10"/>
  <c r="J98" i="10" s="1"/>
  <c r="B98" i="10"/>
  <c r="R98" i="10" s="1"/>
  <c r="C97" i="10"/>
  <c r="G97" i="10" s="1"/>
  <c r="B97" i="10"/>
  <c r="L97" i="10" s="1"/>
  <c r="C96" i="10"/>
  <c r="J96" i="10" s="1"/>
  <c r="B96" i="10"/>
  <c r="C95" i="10"/>
  <c r="V95" i="10" s="1"/>
  <c r="B95" i="10"/>
  <c r="I95" i="10" s="1"/>
  <c r="D122" i="24" s="1"/>
  <c r="C94" i="10"/>
  <c r="B94" i="10"/>
  <c r="C93" i="10"/>
  <c r="S93" i="10" s="1"/>
  <c r="B93" i="10"/>
  <c r="L93" i="10" s="1"/>
  <c r="F121" i="24" s="1"/>
  <c r="C92" i="10"/>
  <c r="P92" i="10" s="1"/>
  <c r="B92" i="10"/>
  <c r="L92" i="10" s="1"/>
  <c r="F214" i="24" s="1"/>
  <c r="C91" i="10"/>
  <c r="M91" i="10" s="1"/>
  <c r="U215" i="24" s="1"/>
  <c r="B91" i="10"/>
  <c r="R91" i="10" s="1"/>
  <c r="J120" i="24" s="1"/>
  <c r="C90" i="10"/>
  <c r="V90" i="10" s="1"/>
  <c r="B90" i="10"/>
  <c r="R90" i="10" s="1"/>
  <c r="J213" i="24" s="1"/>
  <c r="C89" i="10"/>
  <c r="G89" i="10" s="1"/>
  <c r="Q120" i="24" s="1"/>
  <c r="B89" i="10"/>
  <c r="O89" i="10" s="1"/>
  <c r="H212" i="24" s="1"/>
  <c r="C88" i="10"/>
  <c r="S88" i="10" s="1"/>
  <c r="Y121" i="24" s="1"/>
  <c r="B88" i="10"/>
  <c r="I88" i="10" s="1"/>
  <c r="D211" i="24" s="1"/>
  <c r="C87" i="10"/>
  <c r="J87" i="10" s="1"/>
  <c r="S210" i="24" s="1"/>
  <c r="B87" i="10"/>
  <c r="U87" i="10" s="1"/>
  <c r="L119" i="24" s="1"/>
  <c r="C86" i="10"/>
  <c r="G86" i="10" s="1"/>
  <c r="B86" i="10"/>
  <c r="U86" i="10" s="1"/>
  <c r="L210" i="24" s="1"/>
  <c r="C85" i="10"/>
  <c r="S85" i="10" s="1"/>
  <c r="Y214" i="24" s="1"/>
  <c r="B85" i="10"/>
  <c r="I85" i="10" s="1"/>
  <c r="C84" i="10"/>
  <c r="V84" i="10" s="1"/>
  <c r="AA207" i="24" s="1"/>
  <c r="B84" i="10"/>
  <c r="L84" i="10" s="1"/>
  <c r="C83" i="10"/>
  <c r="P83" i="10" s="1"/>
  <c r="B83" i="10"/>
  <c r="F83" i="10" s="1"/>
  <c r="C82" i="10"/>
  <c r="G82" i="10" s="1"/>
  <c r="B82" i="10"/>
  <c r="R82" i="10" s="1"/>
  <c r="J209" i="24" s="1"/>
  <c r="C81" i="10"/>
  <c r="M81" i="10" s="1"/>
  <c r="B81" i="10"/>
  <c r="O81" i="10" s="1"/>
  <c r="C80" i="10"/>
  <c r="P80" i="10" s="1"/>
  <c r="B80" i="10"/>
  <c r="U80" i="10" s="1"/>
  <c r="L207" i="24" s="1"/>
  <c r="C79" i="10"/>
  <c r="P79" i="10" s="1"/>
  <c r="W209" i="24" s="1"/>
  <c r="B79" i="10"/>
  <c r="U79" i="10" s="1"/>
  <c r="C78" i="10"/>
  <c r="M78" i="10" s="1"/>
  <c r="B78" i="10"/>
  <c r="F78" i="10" s="1"/>
  <c r="C77" i="10"/>
  <c r="S77" i="10" s="1"/>
  <c r="Y202" i="24" s="1"/>
  <c r="B77" i="10"/>
  <c r="U77" i="10" s="1"/>
  <c r="C76" i="10"/>
  <c r="J76" i="10" s="1"/>
  <c r="B76" i="10"/>
  <c r="U76" i="10" s="1"/>
  <c r="L205" i="24" s="1"/>
  <c r="C75" i="10"/>
  <c r="V75" i="10" s="1"/>
  <c r="B75" i="10"/>
  <c r="U75" i="10" s="1"/>
  <c r="C74" i="10"/>
  <c r="B74" i="10"/>
  <c r="R74" i="10" s="1"/>
  <c r="J204" i="24" s="1"/>
  <c r="C73" i="10"/>
  <c r="P73" i="10" s="1"/>
  <c r="B73" i="10"/>
  <c r="I73" i="10" s="1"/>
  <c r="C72" i="10"/>
  <c r="M72" i="10" s="1"/>
  <c r="U203" i="24" s="1"/>
  <c r="B72" i="10"/>
  <c r="I72" i="10" s="1"/>
  <c r="C71" i="10"/>
  <c r="P71" i="10" s="1"/>
  <c r="B71" i="10"/>
  <c r="L71" i="10" s="1"/>
  <c r="F203" i="24" s="1"/>
  <c r="C70" i="10"/>
  <c r="B70" i="10"/>
  <c r="C69" i="10"/>
  <c r="S69" i="10" s="1"/>
  <c r="B69" i="10"/>
  <c r="L69" i="10" s="1"/>
  <c r="C68" i="10"/>
  <c r="B68" i="10"/>
  <c r="L68" i="10" s="1"/>
  <c r="C67" i="10"/>
  <c r="M67" i="10" s="1"/>
  <c r="B67" i="10"/>
  <c r="O67" i="10" s="1"/>
  <c r="H202" i="24" s="1"/>
  <c r="C66" i="10"/>
  <c r="J66" i="10" s="1"/>
  <c r="S204" i="24" s="1"/>
  <c r="B66" i="10"/>
  <c r="R66" i="10" s="1"/>
  <c r="C65" i="10"/>
  <c r="V65" i="10" s="1"/>
  <c r="AA206" i="24" s="1"/>
  <c r="B65" i="10"/>
  <c r="O65" i="10" s="1"/>
  <c r="C64" i="10"/>
  <c r="V64" i="10" s="1"/>
  <c r="B64" i="10"/>
  <c r="U64" i="10" s="1"/>
  <c r="C63" i="10"/>
  <c r="S63" i="10" s="1"/>
  <c r="B63" i="10"/>
  <c r="U63" i="10" s="1"/>
  <c r="L201" i="24" s="1"/>
  <c r="C62" i="10"/>
  <c r="V62" i="10" s="1"/>
  <c r="B62" i="10"/>
  <c r="U62" i="10" s="1"/>
  <c r="C61" i="10"/>
  <c r="S61" i="10" s="1"/>
  <c r="B61" i="10"/>
  <c r="I61" i="10" s="1"/>
  <c r="C60" i="10"/>
  <c r="S60" i="10" s="1"/>
  <c r="B60" i="10"/>
  <c r="I60" i="10" s="1"/>
  <c r="C59" i="10"/>
  <c r="B59" i="10"/>
  <c r="L59" i="10" s="1"/>
  <c r="C58" i="10"/>
  <c r="J58" i="10" s="1"/>
  <c r="B58" i="10"/>
  <c r="R58" i="10" s="1"/>
  <c r="C57" i="10"/>
  <c r="M57" i="10" s="1"/>
  <c r="B57" i="10"/>
  <c r="U57" i="10" s="1"/>
  <c r="C56" i="10"/>
  <c r="B56" i="10"/>
  <c r="U56" i="10" s="1"/>
  <c r="C55" i="10"/>
  <c r="M55" i="10" s="1"/>
  <c r="B55" i="10"/>
  <c r="R55" i="10" s="1"/>
  <c r="C54" i="10"/>
  <c r="V54" i="10" s="1"/>
  <c r="B54" i="10"/>
  <c r="U54" i="10" s="1"/>
  <c r="C53" i="10"/>
  <c r="P53" i="10" s="1"/>
  <c r="B53" i="10"/>
  <c r="I53" i="10" s="1"/>
  <c r="C52" i="10"/>
  <c r="P52" i="10" s="1"/>
  <c r="B52" i="10"/>
  <c r="F52" i="10" s="1"/>
  <c r="C51" i="10"/>
  <c r="S51" i="10" s="1"/>
  <c r="B51" i="10"/>
  <c r="R51" i="10" s="1"/>
  <c r="C50" i="10"/>
  <c r="S50" i="10" s="1"/>
  <c r="B50" i="10"/>
  <c r="R50" i="10" s="1"/>
  <c r="C49" i="10"/>
  <c r="G49" i="10" s="1"/>
  <c r="B49" i="10"/>
  <c r="F49" i="10" s="1"/>
  <c r="C48" i="10"/>
  <c r="V48" i="10" s="1"/>
  <c r="B48" i="10"/>
  <c r="I48" i="10" s="1"/>
  <c r="C47" i="10"/>
  <c r="M47" i="10" s="1"/>
  <c r="B47" i="10"/>
  <c r="O47" i="10" s="1"/>
  <c r="C46" i="10"/>
  <c r="V46" i="10" s="1"/>
  <c r="B46" i="10"/>
  <c r="F46" i="10" s="1"/>
  <c r="C45" i="10"/>
  <c r="S45" i="10" s="1"/>
  <c r="B45" i="10"/>
  <c r="L45" i="10" s="1"/>
  <c r="C44" i="10"/>
  <c r="M44" i="10" s="1"/>
  <c r="B44" i="10"/>
  <c r="U44" i="10" s="1"/>
  <c r="C43" i="10"/>
  <c r="S43" i="10" s="1"/>
  <c r="B43" i="10"/>
  <c r="U43" i="10" s="1"/>
  <c r="C42" i="10"/>
  <c r="J42" i="10" s="1"/>
  <c r="B42" i="10"/>
  <c r="C41" i="10"/>
  <c r="B41" i="10"/>
  <c r="L41" i="10" s="1"/>
  <c r="C40" i="10"/>
  <c r="J40" i="10" s="1"/>
  <c r="B40" i="10"/>
  <c r="I40" i="10" s="1"/>
  <c r="C39" i="10"/>
  <c r="B39" i="10"/>
  <c r="R39" i="10" s="1"/>
  <c r="C38" i="10"/>
  <c r="S38" i="10" s="1"/>
  <c r="B38" i="10"/>
  <c r="R38" i="10" s="1"/>
  <c r="C37" i="10"/>
  <c r="S37" i="10" s="1"/>
  <c r="B37" i="10"/>
  <c r="L37" i="10" s="1"/>
  <c r="F183" i="24" s="1"/>
  <c r="C36" i="10"/>
  <c r="P36" i="10" s="1"/>
  <c r="B36" i="10"/>
  <c r="C35" i="10"/>
  <c r="M35" i="10" s="1"/>
  <c r="B35" i="10"/>
  <c r="F35" i="10" s="1"/>
  <c r="C34" i="10"/>
  <c r="G34" i="10" s="1"/>
  <c r="B34" i="10"/>
  <c r="C33" i="10"/>
  <c r="J33" i="10" s="1"/>
  <c r="B33" i="10"/>
  <c r="O33" i="10" s="1"/>
  <c r="C32" i="10"/>
  <c r="G32" i="10" s="1"/>
  <c r="B32" i="10"/>
  <c r="U32" i="10" s="1"/>
  <c r="C31" i="10"/>
  <c r="P31" i="10" s="1"/>
  <c r="B31" i="10"/>
  <c r="I31" i="10" s="1"/>
  <c r="C30" i="10"/>
  <c r="S30" i="10" s="1"/>
  <c r="B30" i="10"/>
  <c r="O30" i="10" s="1"/>
  <c r="C29" i="10"/>
  <c r="S29" i="10" s="1"/>
  <c r="B29" i="10"/>
  <c r="U29" i="10" s="1"/>
  <c r="C28" i="10"/>
  <c r="J28" i="10" s="1"/>
  <c r="B28" i="10"/>
  <c r="F28" i="10" s="1"/>
  <c r="C27" i="10"/>
  <c r="P27" i="10" s="1"/>
  <c r="B27" i="10"/>
  <c r="I27" i="10" s="1"/>
  <c r="C26" i="10"/>
  <c r="V26" i="10" s="1"/>
  <c r="B26" i="10"/>
  <c r="C25" i="10"/>
  <c r="M25" i="10" s="1"/>
  <c r="B25" i="10"/>
  <c r="O25" i="10" s="1"/>
  <c r="C24" i="10"/>
  <c r="M24" i="10" s="1"/>
  <c r="B24" i="10"/>
  <c r="R24" i="10" s="1"/>
  <c r="C23" i="10"/>
  <c r="B23" i="10"/>
  <c r="F23" i="10" s="1"/>
  <c r="C22" i="10"/>
  <c r="M22" i="10" s="1"/>
  <c r="B22" i="10"/>
  <c r="R22" i="10" s="1"/>
  <c r="J180" i="24" s="1"/>
  <c r="C21" i="10"/>
  <c r="S21" i="10" s="1"/>
  <c r="Y173" i="24" s="1"/>
  <c r="B21" i="10"/>
  <c r="U21" i="10" s="1"/>
  <c r="C20" i="10"/>
  <c r="M20" i="10" s="1"/>
  <c r="B20" i="10"/>
  <c r="R20" i="10" s="1"/>
  <c r="J179" i="24" s="1"/>
  <c r="C19" i="10"/>
  <c r="M19" i="10" s="1"/>
  <c r="B19" i="10"/>
  <c r="R19" i="10" s="1"/>
  <c r="J96" i="24" s="1"/>
  <c r="C18" i="10"/>
  <c r="J18" i="10" s="1"/>
  <c r="B18" i="10"/>
  <c r="R18" i="10" s="1"/>
  <c r="C17" i="10"/>
  <c r="M17" i="10" s="1"/>
  <c r="B17" i="10"/>
  <c r="C16" i="10"/>
  <c r="V16" i="10" s="1"/>
  <c r="B16" i="10"/>
  <c r="U16" i="10" s="1"/>
  <c r="L176" i="24" s="1"/>
  <c r="C15" i="10"/>
  <c r="P15" i="10" s="1"/>
  <c r="B15" i="10"/>
  <c r="I15" i="10" s="1"/>
  <c r="C14" i="10"/>
  <c r="J14" i="10" s="1"/>
  <c r="B14" i="10"/>
  <c r="L14" i="10" s="1"/>
  <c r="F175" i="24" s="1"/>
  <c r="C13" i="10"/>
  <c r="B13" i="10"/>
  <c r="F13" i="10" s="1"/>
  <c r="C12" i="10"/>
  <c r="B12" i="10"/>
  <c r="O12" i="10" s="1"/>
  <c r="C11" i="10"/>
  <c r="M11" i="10" s="1"/>
  <c r="B11" i="10"/>
  <c r="L11" i="10" s="1"/>
  <c r="C10" i="10"/>
  <c r="J10" i="10" s="1"/>
  <c r="S178" i="24" s="1"/>
  <c r="B10" i="10"/>
  <c r="R10" i="10" s="1"/>
  <c r="J95" i="24" s="1"/>
  <c r="C9" i="10"/>
  <c r="M9" i="10" s="1"/>
  <c r="U175" i="24" s="1"/>
  <c r="B9" i="10"/>
  <c r="L9" i="10" s="1"/>
  <c r="C8" i="10"/>
  <c r="P8" i="10" s="1"/>
  <c r="W174" i="24" s="1"/>
  <c r="B8" i="10"/>
  <c r="U8" i="10" s="1"/>
  <c r="C7" i="10"/>
  <c r="S7" i="10" s="1"/>
  <c r="Y177" i="24" s="1"/>
  <c r="B7" i="10"/>
  <c r="R7" i="10" s="1"/>
  <c r="C6" i="10"/>
  <c r="V6" i="10" s="1"/>
  <c r="AA179" i="24" s="1"/>
  <c r="B6" i="10"/>
  <c r="C5" i="10"/>
  <c r="M5" i="10" s="1"/>
  <c r="U176" i="24" s="1"/>
  <c r="B5" i="10"/>
  <c r="L5" i="10" s="1"/>
  <c r="C4" i="10"/>
  <c r="V4" i="10" s="1"/>
  <c r="AA95" i="24" s="1"/>
  <c r="B4" i="10"/>
  <c r="R4" i="10" s="1"/>
  <c r="J173" i="24" s="1"/>
  <c r="C3" i="10"/>
  <c r="M3" i="10" s="1"/>
  <c r="B3" i="10"/>
  <c r="I3" i="10" s="1"/>
  <c r="D174" i="24" s="1"/>
  <c r="U66" i="22"/>
  <c r="T66" i="22"/>
  <c r="S66" i="22"/>
  <c r="U65" i="22"/>
  <c r="T65" i="22"/>
  <c r="S65" i="22"/>
  <c r="U64" i="22"/>
  <c r="T64" i="22"/>
  <c r="S64" i="22"/>
  <c r="U63" i="22"/>
  <c r="T63" i="22"/>
  <c r="S63" i="22"/>
  <c r="U62" i="22"/>
  <c r="T62" i="22"/>
  <c r="S62" i="22"/>
  <c r="U61" i="22"/>
  <c r="T61" i="22"/>
  <c r="S61" i="22"/>
  <c r="U60" i="22"/>
  <c r="T60" i="22"/>
  <c r="S60" i="22"/>
  <c r="U59" i="22"/>
  <c r="T59" i="22"/>
  <c r="S59" i="22"/>
  <c r="U58" i="22"/>
  <c r="T58" i="22"/>
  <c r="S58" i="22"/>
  <c r="U57" i="22"/>
  <c r="T57" i="22"/>
  <c r="S57" i="22"/>
  <c r="U56" i="22"/>
  <c r="T56" i="22"/>
  <c r="S56" i="22"/>
  <c r="U55" i="22"/>
  <c r="T55" i="22"/>
  <c r="S55" i="22"/>
  <c r="U54" i="22"/>
  <c r="T54" i="22"/>
  <c r="S54" i="22"/>
  <c r="U53" i="22"/>
  <c r="T53" i="22"/>
  <c r="S53" i="22"/>
  <c r="U52" i="22"/>
  <c r="T52" i="22"/>
  <c r="S52" i="22"/>
  <c r="U51" i="22"/>
  <c r="T51" i="22"/>
  <c r="S51" i="22"/>
  <c r="U50" i="22"/>
  <c r="T50" i="22"/>
  <c r="S50" i="22"/>
  <c r="U49" i="22"/>
  <c r="T49" i="22"/>
  <c r="S49" i="22"/>
  <c r="U48" i="22"/>
  <c r="T48" i="22"/>
  <c r="S48" i="22"/>
  <c r="U47" i="22"/>
  <c r="T47" i="22"/>
  <c r="S47" i="22"/>
  <c r="U46" i="22"/>
  <c r="T46" i="22"/>
  <c r="S46" i="22"/>
  <c r="U45" i="22"/>
  <c r="T45" i="22"/>
  <c r="S45" i="22"/>
  <c r="U44" i="22"/>
  <c r="T44" i="22"/>
  <c r="S44" i="22"/>
  <c r="U43" i="22"/>
  <c r="T43" i="22"/>
  <c r="S43" i="22"/>
  <c r="U42" i="22"/>
  <c r="T42" i="22"/>
  <c r="S42" i="22"/>
  <c r="U41" i="22"/>
  <c r="T41" i="22"/>
  <c r="S41" i="22"/>
  <c r="U40" i="22"/>
  <c r="T40" i="22"/>
  <c r="S40" i="22"/>
  <c r="U39" i="22"/>
  <c r="T39" i="22"/>
  <c r="S39" i="22"/>
  <c r="U38" i="22"/>
  <c r="T38" i="22"/>
  <c r="S38" i="22"/>
  <c r="U37" i="22"/>
  <c r="T37" i="22"/>
  <c r="S37" i="22"/>
  <c r="U36" i="22"/>
  <c r="T36" i="22"/>
  <c r="S36" i="22"/>
  <c r="U35" i="22"/>
  <c r="T35" i="22"/>
  <c r="S35" i="22"/>
  <c r="U34" i="22"/>
  <c r="T34" i="22"/>
  <c r="S34" i="22"/>
  <c r="U33" i="22"/>
  <c r="T33" i="22"/>
  <c r="S33" i="22"/>
  <c r="U32" i="22"/>
  <c r="T32" i="22"/>
  <c r="S32" i="22"/>
  <c r="U31" i="22"/>
  <c r="T31" i="22"/>
  <c r="S31" i="22"/>
  <c r="U30" i="22"/>
  <c r="T30" i="22"/>
  <c r="S30" i="22"/>
  <c r="U29" i="22"/>
  <c r="T29" i="22"/>
  <c r="S29" i="22"/>
  <c r="U28" i="22"/>
  <c r="T28" i="22"/>
  <c r="S28" i="22"/>
  <c r="U27" i="22"/>
  <c r="T27" i="22"/>
  <c r="S27" i="22"/>
  <c r="U26" i="22"/>
  <c r="T26" i="22"/>
  <c r="S26" i="22"/>
  <c r="U25" i="22"/>
  <c r="T25" i="22"/>
  <c r="S25" i="22"/>
  <c r="U24" i="22"/>
  <c r="T24" i="22"/>
  <c r="S24" i="22"/>
  <c r="U23" i="22"/>
  <c r="T23" i="22"/>
  <c r="S23" i="22"/>
  <c r="U22" i="22"/>
  <c r="T22" i="22"/>
  <c r="S22" i="22"/>
  <c r="U21" i="22"/>
  <c r="T21" i="22"/>
  <c r="S21" i="22"/>
  <c r="U20" i="22"/>
  <c r="T20" i="22"/>
  <c r="S20" i="22"/>
  <c r="U19" i="22"/>
  <c r="T19" i="22"/>
  <c r="S19" i="22"/>
  <c r="U18" i="22"/>
  <c r="T18" i="22"/>
  <c r="S18" i="22"/>
  <c r="U17" i="22"/>
  <c r="T17" i="22"/>
  <c r="S17" i="22"/>
  <c r="U16" i="22"/>
  <c r="T16" i="22"/>
  <c r="S16" i="22"/>
  <c r="U15" i="22"/>
  <c r="T15" i="22"/>
  <c r="S15" i="22"/>
  <c r="U14" i="22"/>
  <c r="T14" i="22"/>
  <c r="S14" i="22"/>
  <c r="U13" i="22"/>
  <c r="T13" i="22"/>
  <c r="S13" i="22"/>
  <c r="U12" i="22"/>
  <c r="T12" i="22"/>
  <c r="S12" i="22"/>
  <c r="U11" i="22"/>
  <c r="T11" i="22"/>
  <c r="S11" i="22"/>
  <c r="U10" i="22"/>
  <c r="T10" i="22"/>
  <c r="S10" i="22"/>
  <c r="U9" i="22"/>
  <c r="T9" i="22"/>
  <c r="S9" i="22"/>
  <c r="U8" i="22"/>
  <c r="T8" i="22"/>
  <c r="S8" i="22"/>
  <c r="U7" i="22"/>
  <c r="T7" i="22"/>
  <c r="S7" i="22"/>
  <c r="U6" i="22"/>
  <c r="T6" i="22"/>
  <c r="S6" i="22"/>
  <c r="U5" i="22"/>
  <c r="T5" i="22"/>
  <c r="S5" i="22"/>
  <c r="U4" i="22"/>
  <c r="T4" i="22"/>
  <c r="S4" i="22"/>
  <c r="U3" i="22"/>
  <c r="T3" i="22"/>
  <c r="S3" i="22"/>
  <c r="U2" i="22"/>
  <c r="T2" i="22"/>
  <c r="S2" i="22"/>
  <c r="C232" i="9"/>
  <c r="V232" i="9" s="1"/>
  <c r="B232" i="9"/>
  <c r="X232" i="9" s="1"/>
  <c r="C231" i="9"/>
  <c r="AB231" i="9" s="1"/>
  <c r="B231" i="9"/>
  <c r="U231" i="9" s="1"/>
  <c r="C230" i="9"/>
  <c r="J230" i="9" s="1"/>
  <c r="B230" i="9"/>
  <c r="AA230" i="9" s="1"/>
  <c r="C229" i="9"/>
  <c r="P229" i="9" s="1"/>
  <c r="B229" i="9"/>
  <c r="C228" i="9"/>
  <c r="V228" i="9" s="1"/>
  <c r="B228" i="9"/>
  <c r="AA228" i="9" s="1"/>
  <c r="C227" i="9"/>
  <c r="AB227" i="9" s="1"/>
  <c r="B227" i="9"/>
  <c r="AA227" i="9" s="1"/>
  <c r="C226" i="9"/>
  <c r="J226" i="9" s="1"/>
  <c r="B226" i="9"/>
  <c r="O226" i="9" s="1"/>
  <c r="C225" i="9"/>
  <c r="AB225" i="9" s="1"/>
  <c r="B225" i="9"/>
  <c r="X225" i="9" s="1"/>
  <c r="C224" i="9"/>
  <c r="B224" i="9"/>
  <c r="O224" i="9" s="1"/>
  <c r="H150" i="22" s="1"/>
  <c r="C223" i="9"/>
  <c r="Y223" i="9" s="1"/>
  <c r="B223" i="9"/>
  <c r="C222" i="9"/>
  <c r="B222" i="9"/>
  <c r="AA222" i="9" s="1"/>
  <c r="C221" i="9"/>
  <c r="V221" i="9" s="1"/>
  <c r="B221" i="9"/>
  <c r="L221" i="9" s="1"/>
  <c r="F149" i="22" s="1"/>
  <c r="C220" i="9"/>
  <c r="B220" i="9"/>
  <c r="U220" i="9" s="1"/>
  <c r="C219" i="9"/>
  <c r="AB219" i="9" s="1"/>
  <c r="B219" i="9"/>
  <c r="R219" i="9" s="1"/>
  <c r="C218" i="9"/>
  <c r="M218" i="9" s="1"/>
  <c r="B218" i="9"/>
  <c r="AD218" i="9" s="1"/>
  <c r="C217" i="9"/>
  <c r="Y217" i="9" s="1"/>
  <c r="B217" i="9"/>
  <c r="C216" i="9"/>
  <c r="V216" i="9" s="1"/>
  <c r="B216" i="9"/>
  <c r="C215" i="9"/>
  <c r="B215" i="9"/>
  <c r="C214" i="9"/>
  <c r="V214" i="9" s="1"/>
  <c r="B214" i="9"/>
  <c r="AA214" i="9" s="1"/>
  <c r="C213" i="9"/>
  <c r="AE213" i="9" s="1"/>
  <c r="AM150" i="22" s="1"/>
  <c r="B213" i="9"/>
  <c r="C212" i="9"/>
  <c r="B212" i="9"/>
  <c r="U212" i="9" s="1"/>
  <c r="C211" i="9"/>
  <c r="AB211" i="9" s="1"/>
  <c r="B211" i="9"/>
  <c r="U211" i="9" s="1"/>
  <c r="C210" i="9"/>
  <c r="B210" i="9"/>
  <c r="R210" i="9" s="1"/>
  <c r="C209" i="9"/>
  <c r="P209" i="9" s="1"/>
  <c r="B209" i="9"/>
  <c r="AA209" i="9" s="1"/>
  <c r="C208" i="9"/>
  <c r="V208" i="9" s="1"/>
  <c r="AG131" i="22" s="1"/>
  <c r="B208" i="9"/>
  <c r="I208" i="9" s="1"/>
  <c r="D74" i="22" s="1"/>
  <c r="C207" i="9"/>
  <c r="G207" i="9" s="1"/>
  <c r="B207" i="9"/>
  <c r="U207" i="9" s="1"/>
  <c r="C206" i="9"/>
  <c r="V206" i="9" s="1"/>
  <c r="B206" i="9"/>
  <c r="I206" i="9" s="1"/>
  <c r="D133" i="22" s="1"/>
  <c r="C205" i="9"/>
  <c r="M205" i="9" s="1"/>
  <c r="AA72" i="22" s="1"/>
  <c r="B205" i="9"/>
  <c r="I205" i="9" s="1"/>
  <c r="C204" i="9"/>
  <c r="B204" i="9"/>
  <c r="U204" i="9" s="1"/>
  <c r="C203" i="9"/>
  <c r="P203" i="9" s="1"/>
  <c r="B203" i="9"/>
  <c r="U203" i="9" s="1"/>
  <c r="C202" i="9"/>
  <c r="J202" i="9" s="1"/>
  <c r="B202" i="9"/>
  <c r="U202" i="9" s="1"/>
  <c r="C201" i="9"/>
  <c r="J201" i="9" s="1"/>
  <c r="B201" i="9"/>
  <c r="L201" i="9" s="1"/>
  <c r="C200" i="9"/>
  <c r="V200" i="9" s="1"/>
  <c r="B200" i="9"/>
  <c r="O200" i="9" s="1"/>
  <c r="C199" i="9"/>
  <c r="S199" i="9" s="1"/>
  <c r="B199" i="9"/>
  <c r="L199" i="9" s="1"/>
  <c r="C198" i="9"/>
  <c r="P198" i="9" s="1"/>
  <c r="AC75" i="22" s="1"/>
  <c r="B198" i="9"/>
  <c r="R198" i="9" s="1"/>
  <c r="C197" i="9"/>
  <c r="S197" i="9" s="1"/>
  <c r="B197" i="9"/>
  <c r="U197" i="9" s="1"/>
  <c r="L73" i="22" s="1"/>
  <c r="C196" i="9"/>
  <c r="V196" i="9" s="1"/>
  <c r="B196" i="9"/>
  <c r="U196" i="9" s="1"/>
  <c r="C195" i="9"/>
  <c r="B195" i="9"/>
  <c r="R195" i="9" s="1"/>
  <c r="C194" i="9"/>
  <c r="P194" i="9" s="1"/>
  <c r="B194" i="9"/>
  <c r="O194" i="9" s="1"/>
  <c r="C193" i="9"/>
  <c r="V193" i="9" s="1"/>
  <c r="B193" i="9"/>
  <c r="C192" i="9"/>
  <c r="B192" i="9"/>
  <c r="I192" i="9" s="1"/>
  <c r="C191" i="9"/>
  <c r="P191" i="9" s="1"/>
  <c r="B191" i="9"/>
  <c r="F191" i="9" s="1"/>
  <c r="C190" i="9"/>
  <c r="Y190" i="9" s="1"/>
  <c r="B190" i="9"/>
  <c r="R190" i="9" s="1"/>
  <c r="C189" i="9"/>
  <c r="M189" i="9" s="1"/>
  <c r="B189" i="9"/>
  <c r="X189" i="9" s="1"/>
  <c r="C188" i="9"/>
  <c r="V188" i="9" s="1"/>
  <c r="B188" i="9"/>
  <c r="C187" i="9"/>
  <c r="Y187" i="9" s="1"/>
  <c r="B187" i="9"/>
  <c r="AA187" i="9" s="1"/>
  <c r="P138" i="22" s="1"/>
  <c r="C186" i="9"/>
  <c r="B186" i="9"/>
  <c r="R186" i="9" s="1"/>
  <c r="C185" i="9"/>
  <c r="P185" i="9" s="1"/>
  <c r="B185" i="9"/>
  <c r="AA185" i="9" s="1"/>
  <c r="C184" i="9"/>
  <c r="M184" i="9" s="1"/>
  <c r="B184" i="9"/>
  <c r="R184" i="9" s="1"/>
  <c r="C183" i="9"/>
  <c r="P183" i="9" s="1"/>
  <c r="AC76" i="22" s="1"/>
  <c r="B183" i="9"/>
  <c r="U183" i="9" s="1"/>
  <c r="C182" i="9"/>
  <c r="Y182" i="9" s="1"/>
  <c r="B182" i="9"/>
  <c r="R182" i="9" s="1"/>
  <c r="C181" i="9"/>
  <c r="V181" i="9" s="1"/>
  <c r="B181" i="9"/>
  <c r="O181" i="9" s="1"/>
  <c r="C180" i="9"/>
  <c r="S180" i="9" s="1"/>
  <c r="AE137" i="22" s="1"/>
  <c r="B180" i="9"/>
  <c r="U180" i="9" s="1"/>
  <c r="C179" i="9"/>
  <c r="G179" i="9" s="1"/>
  <c r="B179" i="9"/>
  <c r="AA179" i="9" s="1"/>
  <c r="C178" i="9"/>
  <c r="AB178" i="9" s="1"/>
  <c r="B178" i="9"/>
  <c r="R178" i="9" s="1"/>
  <c r="C177" i="9"/>
  <c r="AB177" i="9" s="1"/>
  <c r="AK78" i="22" s="1"/>
  <c r="B177" i="9"/>
  <c r="O177" i="9" s="1"/>
  <c r="C176" i="9"/>
  <c r="AE176" i="9" s="1"/>
  <c r="B176" i="9"/>
  <c r="X176" i="9" s="1"/>
  <c r="C175" i="9"/>
  <c r="AB175" i="9" s="1"/>
  <c r="AK77" i="22" s="1"/>
  <c r="B175" i="9"/>
  <c r="AA175" i="9" s="1"/>
  <c r="C174" i="9"/>
  <c r="AB174" i="9" s="1"/>
  <c r="B174" i="9"/>
  <c r="R174" i="9" s="1"/>
  <c r="C173" i="9"/>
  <c r="M173" i="9" s="1"/>
  <c r="B173" i="9"/>
  <c r="AD173" i="9" s="1"/>
  <c r="C172" i="9"/>
  <c r="V172" i="9" s="1"/>
  <c r="B172" i="9"/>
  <c r="R172" i="9" s="1"/>
  <c r="J77" i="22" s="1"/>
  <c r="C171" i="9"/>
  <c r="AB171" i="9" s="1"/>
  <c r="AK138" i="22" s="1"/>
  <c r="B171" i="9"/>
  <c r="AA171" i="9" s="1"/>
  <c r="C170" i="9"/>
  <c r="J170" i="9" s="1"/>
  <c r="B170" i="9"/>
  <c r="R170" i="9" s="1"/>
  <c r="C169" i="9"/>
  <c r="P169" i="9" s="1"/>
  <c r="B169" i="9"/>
  <c r="R169" i="9" s="1"/>
  <c r="J76" i="22" s="1"/>
  <c r="C168" i="9"/>
  <c r="V168" i="9" s="1"/>
  <c r="B168" i="9"/>
  <c r="U168" i="9" s="1"/>
  <c r="C167" i="9"/>
  <c r="AE167" i="9" s="1"/>
  <c r="B167" i="9"/>
  <c r="AD167" i="9" s="1"/>
  <c r="R157" i="22" s="1"/>
  <c r="C166" i="9"/>
  <c r="J166" i="9" s="1"/>
  <c r="B166" i="9"/>
  <c r="R166" i="9" s="1"/>
  <c r="C165" i="9"/>
  <c r="P165" i="9" s="1"/>
  <c r="B165" i="9"/>
  <c r="R165" i="9" s="1"/>
  <c r="C164" i="9"/>
  <c r="AE164" i="9" s="1"/>
  <c r="AM158" i="22" s="1"/>
  <c r="B164" i="9"/>
  <c r="C163" i="9"/>
  <c r="AB163" i="9" s="1"/>
  <c r="B163" i="9"/>
  <c r="I163" i="9" s="1"/>
  <c r="C162" i="9"/>
  <c r="J162" i="9" s="1"/>
  <c r="B162" i="9"/>
  <c r="R162" i="9" s="1"/>
  <c r="C161" i="9"/>
  <c r="V161" i="9" s="1"/>
  <c r="B161" i="9"/>
  <c r="C160" i="9"/>
  <c r="V160" i="9" s="1"/>
  <c r="B160" i="9"/>
  <c r="L160" i="9" s="1"/>
  <c r="C159" i="9"/>
  <c r="P159" i="9" s="1"/>
  <c r="B159" i="9"/>
  <c r="O159" i="9" s="1"/>
  <c r="C158" i="9"/>
  <c r="B158" i="9"/>
  <c r="R158" i="9" s="1"/>
  <c r="C157" i="9"/>
  <c r="Y157" i="9" s="1"/>
  <c r="B157" i="9"/>
  <c r="X157" i="9" s="1"/>
  <c r="C156" i="9"/>
  <c r="AE156" i="9" s="1"/>
  <c r="B156" i="9"/>
  <c r="R156" i="9" s="1"/>
  <c r="C155" i="9"/>
  <c r="AB155" i="9" s="1"/>
  <c r="B155" i="9"/>
  <c r="O155" i="9" s="1"/>
  <c r="C154" i="9"/>
  <c r="V154" i="9" s="1"/>
  <c r="B154" i="9"/>
  <c r="R154" i="9" s="1"/>
  <c r="C153" i="9"/>
  <c r="G153" i="9" s="1"/>
  <c r="B153" i="9"/>
  <c r="X153" i="9" s="1"/>
  <c r="C152" i="9"/>
  <c r="V152" i="9" s="1"/>
  <c r="AG157" i="22" s="1"/>
  <c r="B152" i="9"/>
  <c r="O152" i="9" s="1"/>
  <c r="C151" i="9"/>
  <c r="V151" i="9" s="1"/>
  <c r="B151" i="9"/>
  <c r="U151" i="9" s="1"/>
  <c r="C150" i="9"/>
  <c r="J150" i="9" s="1"/>
  <c r="B150" i="9"/>
  <c r="R150" i="9" s="1"/>
  <c r="C149" i="9"/>
  <c r="G149" i="9" s="1"/>
  <c r="B149" i="9"/>
  <c r="L149" i="9" s="1"/>
  <c r="C148" i="9"/>
  <c r="M148" i="9" s="1"/>
  <c r="B148" i="9"/>
  <c r="O148" i="9" s="1"/>
  <c r="C147" i="9"/>
  <c r="AB147" i="9" s="1"/>
  <c r="B147" i="9"/>
  <c r="F147" i="9" s="1"/>
  <c r="C146" i="9"/>
  <c r="J146" i="9" s="1"/>
  <c r="B146" i="9"/>
  <c r="U146" i="9" s="1"/>
  <c r="C145" i="9"/>
  <c r="B145" i="9"/>
  <c r="L145" i="9" s="1"/>
  <c r="C144" i="9"/>
  <c r="B144" i="9"/>
  <c r="U144" i="9" s="1"/>
  <c r="L143" i="22" s="1"/>
  <c r="C143" i="9"/>
  <c r="B143" i="9"/>
  <c r="AA143" i="9" s="1"/>
  <c r="C142" i="9"/>
  <c r="S142" i="9" s="1"/>
  <c r="B142" i="9"/>
  <c r="R142" i="9" s="1"/>
  <c r="C141" i="9"/>
  <c r="P141" i="9" s="1"/>
  <c r="B141" i="9"/>
  <c r="C140" i="9"/>
  <c r="J140" i="9" s="1"/>
  <c r="B140" i="9"/>
  <c r="I140" i="9" s="1"/>
  <c r="D142" i="22" s="1"/>
  <c r="C139" i="9"/>
  <c r="M139" i="9" s="1"/>
  <c r="B139" i="9"/>
  <c r="C138" i="9"/>
  <c r="B138" i="9"/>
  <c r="R138" i="9" s="1"/>
  <c r="C137" i="9"/>
  <c r="S137" i="9" s="1"/>
  <c r="B137" i="9"/>
  <c r="AD137" i="9" s="1"/>
  <c r="C136" i="9"/>
  <c r="AB136" i="9" s="1"/>
  <c r="B136" i="9"/>
  <c r="X136" i="9" s="1"/>
  <c r="C135" i="9"/>
  <c r="V135" i="9" s="1"/>
  <c r="B135" i="9"/>
  <c r="X135" i="9" s="1"/>
  <c r="C134" i="9"/>
  <c r="B134" i="9"/>
  <c r="L134" i="9" s="1"/>
  <c r="C133" i="9"/>
  <c r="S133" i="9" s="1"/>
  <c r="B133" i="9"/>
  <c r="L133" i="9" s="1"/>
  <c r="C132" i="9"/>
  <c r="J132" i="9" s="1"/>
  <c r="B132" i="9"/>
  <c r="X132" i="9" s="1"/>
  <c r="C131" i="9"/>
  <c r="AB131" i="9" s="1"/>
  <c r="B131" i="9"/>
  <c r="C130" i="9"/>
  <c r="J130" i="9" s="1"/>
  <c r="B130" i="9"/>
  <c r="AA130" i="9" s="1"/>
  <c r="C129" i="9"/>
  <c r="B129" i="9"/>
  <c r="U129" i="9" s="1"/>
  <c r="C128" i="9"/>
  <c r="AE128" i="9" s="1"/>
  <c r="B128" i="9"/>
  <c r="O128" i="9" s="1"/>
  <c r="C127" i="9"/>
  <c r="AB127" i="9" s="1"/>
  <c r="B127" i="9"/>
  <c r="O127" i="9" s="1"/>
  <c r="C126" i="9"/>
  <c r="V126" i="9" s="1"/>
  <c r="B126" i="9"/>
  <c r="O126" i="9" s="1"/>
  <c r="C125" i="9"/>
  <c r="P125" i="9" s="1"/>
  <c r="B125" i="9"/>
  <c r="X125" i="9" s="1"/>
  <c r="C124" i="9"/>
  <c r="P124" i="9" s="1"/>
  <c r="B124" i="9"/>
  <c r="U124" i="9" s="1"/>
  <c r="C123" i="9"/>
  <c r="V123" i="9" s="1"/>
  <c r="B123" i="9"/>
  <c r="C122" i="9"/>
  <c r="AE122" i="9" s="1"/>
  <c r="B122" i="9"/>
  <c r="R122" i="9" s="1"/>
  <c r="C121" i="9"/>
  <c r="S121" i="9" s="1"/>
  <c r="B121" i="9"/>
  <c r="AA121" i="9" s="1"/>
  <c r="C120" i="9"/>
  <c r="AB120" i="9" s="1"/>
  <c r="B120" i="9"/>
  <c r="X120" i="9" s="1"/>
  <c r="C119" i="9"/>
  <c r="AB119" i="9" s="1"/>
  <c r="B119" i="9"/>
  <c r="F119" i="9" s="1"/>
  <c r="C118" i="9"/>
  <c r="J118" i="9" s="1"/>
  <c r="B118" i="9"/>
  <c r="R118" i="9" s="1"/>
  <c r="C117" i="9"/>
  <c r="G117" i="9" s="1"/>
  <c r="B117" i="9"/>
  <c r="U117" i="9" s="1"/>
  <c r="C116" i="9"/>
  <c r="V116" i="9" s="1"/>
  <c r="AG201" i="22" s="1"/>
  <c r="B116" i="9"/>
  <c r="O116" i="9" s="1"/>
  <c r="C115" i="9"/>
  <c r="B115" i="9"/>
  <c r="R115" i="9" s="1"/>
  <c r="C114" i="9"/>
  <c r="M114" i="9" s="1"/>
  <c r="B114" i="9"/>
  <c r="I114" i="9" s="1"/>
  <c r="C113" i="9"/>
  <c r="AB113" i="9" s="1"/>
  <c r="B113" i="9"/>
  <c r="F113" i="9" s="1"/>
  <c r="C112" i="9"/>
  <c r="V112" i="9" s="1"/>
  <c r="B112" i="9"/>
  <c r="AA112" i="9" s="1"/>
  <c r="C111" i="9"/>
  <c r="AB111" i="9" s="1"/>
  <c r="B111" i="9"/>
  <c r="O111" i="9" s="1"/>
  <c r="C110" i="9"/>
  <c r="V110" i="9" s="1"/>
  <c r="B110" i="9"/>
  <c r="R110" i="9" s="1"/>
  <c r="C109" i="9"/>
  <c r="P109" i="9" s="1"/>
  <c r="B109" i="9"/>
  <c r="X109" i="9" s="1"/>
  <c r="C108" i="9"/>
  <c r="B108" i="9"/>
  <c r="U108" i="9" s="1"/>
  <c r="C107" i="9"/>
  <c r="AE107" i="9" s="1"/>
  <c r="AM220" i="22" s="1"/>
  <c r="B107" i="9"/>
  <c r="I107" i="9" s="1"/>
  <c r="D70" i="22" s="1"/>
  <c r="C106" i="9"/>
  <c r="B106" i="9"/>
  <c r="R106" i="9" s="1"/>
  <c r="C105" i="9"/>
  <c r="J105" i="9" s="1"/>
  <c r="Y216" i="22" s="1"/>
  <c r="B105" i="9"/>
  <c r="L105" i="9" s="1"/>
  <c r="C104" i="9"/>
  <c r="S104" i="9" s="1"/>
  <c r="AE215" i="22" s="1"/>
  <c r="B104" i="9"/>
  <c r="U104" i="9" s="1"/>
  <c r="C103" i="9"/>
  <c r="AB103" i="9" s="1"/>
  <c r="B103" i="9"/>
  <c r="AD103" i="9" s="1"/>
  <c r="C102" i="9"/>
  <c r="J102" i="9" s="1"/>
  <c r="Y123" i="22" s="1"/>
  <c r="B102" i="9"/>
  <c r="R102" i="9" s="1"/>
  <c r="C101" i="9"/>
  <c r="M101" i="9" s="1"/>
  <c r="B101" i="9"/>
  <c r="U101" i="9" s="1"/>
  <c r="C100" i="9"/>
  <c r="V100" i="9" s="1"/>
  <c r="B100" i="9"/>
  <c r="L100" i="9" s="1"/>
  <c r="C99" i="9"/>
  <c r="AB99" i="9" s="1"/>
  <c r="B99" i="9"/>
  <c r="X99" i="9" s="1"/>
  <c r="N127" i="22" s="1"/>
  <c r="C98" i="9"/>
  <c r="J98" i="9" s="1"/>
  <c r="B98" i="9"/>
  <c r="R98" i="9" s="1"/>
  <c r="C97" i="9"/>
  <c r="P97" i="9" s="1"/>
  <c r="B97" i="9"/>
  <c r="AD97" i="9" s="1"/>
  <c r="C96" i="9"/>
  <c r="V96" i="9" s="1"/>
  <c r="B96" i="9"/>
  <c r="U96" i="9" s="1"/>
  <c r="L220" i="22" s="1"/>
  <c r="C95" i="9"/>
  <c r="Y95" i="9" s="1"/>
  <c r="B95" i="9"/>
  <c r="C94" i="9"/>
  <c r="M94" i="9" s="1"/>
  <c r="B94" i="9"/>
  <c r="R94" i="9" s="1"/>
  <c r="J219" i="22" s="1"/>
  <c r="C93" i="9"/>
  <c r="B93" i="9"/>
  <c r="X93" i="9" s="1"/>
  <c r="N125" i="22" s="1"/>
  <c r="C92" i="9"/>
  <c r="AB92" i="9" s="1"/>
  <c r="B92" i="9"/>
  <c r="AA92" i="9" s="1"/>
  <c r="P218" i="22" s="1"/>
  <c r="C91" i="9"/>
  <c r="S91" i="9" s="1"/>
  <c r="AE219" i="22" s="1"/>
  <c r="B91" i="9"/>
  <c r="O91" i="9" s="1"/>
  <c r="H124" i="22" s="1"/>
  <c r="C90" i="9"/>
  <c r="AE90" i="9" s="1"/>
  <c r="B90" i="9"/>
  <c r="R90" i="9" s="1"/>
  <c r="J217" i="22" s="1"/>
  <c r="C89" i="9"/>
  <c r="S89" i="9" s="1"/>
  <c r="AE124" i="22" s="1"/>
  <c r="B89" i="9"/>
  <c r="L89" i="9" s="1"/>
  <c r="F216" i="22" s="1"/>
  <c r="C88" i="9"/>
  <c r="M88" i="9" s="1"/>
  <c r="AA125" i="22" s="1"/>
  <c r="B88" i="9"/>
  <c r="O88" i="9" s="1"/>
  <c r="H215" i="22" s="1"/>
  <c r="C87" i="9"/>
  <c r="S87" i="9" s="1"/>
  <c r="AE214" i="22" s="1"/>
  <c r="B87" i="9"/>
  <c r="C86" i="9"/>
  <c r="J86" i="9" s="1"/>
  <c r="B86" i="9"/>
  <c r="R86" i="9" s="1"/>
  <c r="J214" i="22" s="1"/>
  <c r="C85" i="9"/>
  <c r="M85" i="9" s="1"/>
  <c r="AA218" i="22" s="1"/>
  <c r="B85" i="9"/>
  <c r="R85" i="9" s="1"/>
  <c r="C84" i="9"/>
  <c r="V84" i="9" s="1"/>
  <c r="B84" i="9"/>
  <c r="O84" i="9" s="1"/>
  <c r="C83" i="9"/>
  <c r="AE83" i="9" s="1"/>
  <c r="B83" i="9"/>
  <c r="R83" i="9" s="1"/>
  <c r="C82" i="9"/>
  <c r="AE82" i="9" s="1"/>
  <c r="B82" i="9"/>
  <c r="R82" i="9" s="1"/>
  <c r="J213" i="22" s="1"/>
  <c r="C81" i="9"/>
  <c r="B81" i="9"/>
  <c r="F81" i="9" s="1"/>
  <c r="C80" i="9"/>
  <c r="S80" i="9" s="1"/>
  <c r="B80" i="9"/>
  <c r="O80" i="9" s="1"/>
  <c r="H211" i="22" s="1"/>
  <c r="C79" i="9"/>
  <c r="AB79" i="9" s="1"/>
  <c r="AK213" i="22" s="1"/>
  <c r="B79" i="9"/>
  <c r="C78" i="9"/>
  <c r="AE78" i="9" s="1"/>
  <c r="B78" i="9"/>
  <c r="R78" i="9" s="1"/>
  <c r="C77" i="9"/>
  <c r="P77" i="9" s="1"/>
  <c r="AC206" i="22" s="1"/>
  <c r="B77" i="9"/>
  <c r="X77" i="9" s="1"/>
  <c r="C76" i="9"/>
  <c r="AB76" i="9" s="1"/>
  <c r="B76" i="9"/>
  <c r="AA76" i="9" s="1"/>
  <c r="P209" i="22" s="1"/>
  <c r="C75" i="9"/>
  <c r="J75" i="9" s="1"/>
  <c r="B75" i="9"/>
  <c r="AD75" i="9" s="1"/>
  <c r="C74" i="9"/>
  <c r="B74" i="9"/>
  <c r="U74" i="9" s="1"/>
  <c r="L208" i="22" s="1"/>
  <c r="C73" i="9"/>
  <c r="AB73" i="9" s="1"/>
  <c r="B73" i="9"/>
  <c r="L73" i="9" s="1"/>
  <c r="C72" i="9"/>
  <c r="AB72" i="9" s="1"/>
  <c r="AK207" i="22" s="1"/>
  <c r="B72" i="9"/>
  <c r="R72" i="9" s="1"/>
  <c r="C71" i="9"/>
  <c r="P71" i="9" s="1"/>
  <c r="B71" i="9"/>
  <c r="F71" i="9" s="1"/>
  <c r="B207" i="22" s="1"/>
  <c r="C70" i="9"/>
  <c r="AB70" i="9" s="1"/>
  <c r="B70" i="9"/>
  <c r="O70" i="9" s="1"/>
  <c r="C69" i="9"/>
  <c r="P69" i="9" s="1"/>
  <c r="B69" i="9"/>
  <c r="U69" i="9" s="1"/>
  <c r="C68" i="9"/>
  <c r="B68" i="9"/>
  <c r="X68" i="9" s="1"/>
  <c r="C67" i="9"/>
  <c r="V67" i="9" s="1"/>
  <c r="B67" i="9"/>
  <c r="L67" i="9" s="1"/>
  <c r="F206" i="22" s="1"/>
  <c r="C66" i="9"/>
  <c r="V66" i="9" s="1"/>
  <c r="AG208" i="22" s="1"/>
  <c r="B66" i="9"/>
  <c r="AA66" i="9" s="1"/>
  <c r="C65" i="9"/>
  <c r="AB65" i="9" s="1"/>
  <c r="AK210" i="22" s="1"/>
  <c r="B65" i="9"/>
  <c r="AA65" i="9" s="1"/>
  <c r="C64" i="9"/>
  <c r="M64" i="9" s="1"/>
  <c r="B64" i="9"/>
  <c r="O64" i="9" s="1"/>
  <c r="C63" i="9"/>
  <c r="M63" i="9" s="1"/>
  <c r="B63" i="9"/>
  <c r="L63" i="9" s="1"/>
  <c r="C62" i="9"/>
  <c r="AE62" i="9" s="1"/>
  <c r="B62" i="9"/>
  <c r="R62" i="9" s="1"/>
  <c r="C61" i="9"/>
  <c r="AE61" i="9" s="1"/>
  <c r="B61" i="9"/>
  <c r="O61" i="9" s="1"/>
  <c r="C60" i="9"/>
  <c r="B60" i="9"/>
  <c r="U60" i="9" s="1"/>
  <c r="C59" i="9"/>
  <c r="M59" i="9" s="1"/>
  <c r="B59" i="9"/>
  <c r="L59" i="9" s="1"/>
  <c r="C58" i="9"/>
  <c r="B58" i="9"/>
  <c r="R58" i="9" s="1"/>
  <c r="C57" i="9"/>
  <c r="B57" i="9"/>
  <c r="C56" i="9"/>
  <c r="P56" i="9" s="1"/>
  <c r="B56" i="9"/>
  <c r="I56" i="9" s="1"/>
  <c r="C55" i="9"/>
  <c r="M55" i="9" s="1"/>
  <c r="B55" i="9"/>
  <c r="L55" i="9" s="1"/>
  <c r="C54" i="9"/>
  <c r="S54" i="9" s="1"/>
  <c r="B54" i="9"/>
  <c r="R54" i="9" s="1"/>
  <c r="C53" i="9"/>
  <c r="AE53" i="9" s="1"/>
  <c r="B53" i="9"/>
  <c r="U53" i="9" s="1"/>
  <c r="C52" i="9"/>
  <c r="M52" i="9" s="1"/>
  <c r="B52" i="9"/>
  <c r="U52" i="9" s="1"/>
  <c r="C51" i="9"/>
  <c r="V51" i="9" s="1"/>
  <c r="B51" i="9"/>
  <c r="L51" i="9" s="1"/>
  <c r="C50" i="9"/>
  <c r="AE50" i="9" s="1"/>
  <c r="B50" i="9"/>
  <c r="R50" i="9" s="1"/>
  <c r="C49" i="9"/>
  <c r="AE49" i="9" s="1"/>
  <c r="B49" i="9"/>
  <c r="U49" i="9" s="1"/>
  <c r="C48" i="9"/>
  <c r="M48" i="9" s="1"/>
  <c r="B48" i="9"/>
  <c r="X48" i="9" s="1"/>
  <c r="C47" i="9"/>
  <c r="V47" i="9" s="1"/>
  <c r="B47" i="9"/>
  <c r="AD47" i="9" s="1"/>
  <c r="C46" i="9"/>
  <c r="Y46" i="9" s="1"/>
  <c r="B46" i="9"/>
  <c r="R46" i="9" s="1"/>
  <c r="C45" i="9"/>
  <c r="G45" i="9" s="1"/>
  <c r="B45" i="9"/>
  <c r="O45" i="9" s="1"/>
  <c r="C44" i="9"/>
  <c r="M44" i="9" s="1"/>
  <c r="B44" i="9"/>
  <c r="AA44" i="9" s="1"/>
  <c r="C43" i="9"/>
  <c r="M43" i="9" s="1"/>
  <c r="B43" i="9"/>
  <c r="L43" i="9" s="1"/>
  <c r="C42" i="9"/>
  <c r="AE42" i="9" s="1"/>
  <c r="B42" i="9"/>
  <c r="R42" i="9" s="1"/>
  <c r="C41" i="9"/>
  <c r="AE41" i="9" s="1"/>
  <c r="B41" i="9"/>
  <c r="U41" i="9" s="1"/>
  <c r="C40" i="9"/>
  <c r="J40" i="9" s="1"/>
  <c r="B40" i="9"/>
  <c r="U40" i="9" s="1"/>
  <c r="C39" i="9"/>
  <c r="B39" i="9"/>
  <c r="C38" i="9"/>
  <c r="AB38" i="9" s="1"/>
  <c r="B38" i="9"/>
  <c r="R38" i="9" s="1"/>
  <c r="C37" i="9"/>
  <c r="Y37" i="9" s="1"/>
  <c r="B37" i="9"/>
  <c r="I37" i="9" s="1"/>
  <c r="C36" i="9"/>
  <c r="AE36" i="9" s="1"/>
  <c r="B36" i="9"/>
  <c r="O36" i="9" s="1"/>
  <c r="C35" i="9"/>
  <c r="AE35" i="9" s="1"/>
  <c r="B35" i="9"/>
  <c r="O35" i="9" s="1"/>
  <c r="C34" i="9"/>
  <c r="G34" i="9" s="1"/>
  <c r="B34" i="9"/>
  <c r="R34" i="9" s="1"/>
  <c r="C33" i="9"/>
  <c r="S33" i="9" s="1"/>
  <c r="B33" i="9"/>
  <c r="R33" i="9" s="1"/>
  <c r="C32" i="9"/>
  <c r="M32" i="9" s="1"/>
  <c r="B32" i="9"/>
  <c r="AA32" i="9" s="1"/>
  <c r="C31" i="9"/>
  <c r="B31" i="9"/>
  <c r="L31" i="9" s="1"/>
  <c r="C30" i="9"/>
  <c r="AE30" i="9" s="1"/>
  <c r="B30" i="9"/>
  <c r="R30" i="9" s="1"/>
  <c r="C29" i="9"/>
  <c r="Y29" i="9" s="1"/>
  <c r="B29" i="9"/>
  <c r="U29" i="9" s="1"/>
  <c r="C28" i="9"/>
  <c r="B28" i="9"/>
  <c r="U28" i="9" s="1"/>
  <c r="C27" i="9"/>
  <c r="Y27" i="9" s="1"/>
  <c r="B27" i="9"/>
  <c r="L27" i="9" s="1"/>
  <c r="C26" i="9"/>
  <c r="M26" i="9" s="1"/>
  <c r="B26" i="9"/>
  <c r="R26" i="9" s="1"/>
  <c r="C25" i="9"/>
  <c r="J25" i="9" s="1"/>
  <c r="B25" i="9"/>
  <c r="U25" i="9" s="1"/>
  <c r="C24" i="9"/>
  <c r="P24" i="9" s="1"/>
  <c r="B24" i="9"/>
  <c r="X24" i="9" s="1"/>
  <c r="C23" i="9"/>
  <c r="M23" i="9" s="1"/>
  <c r="B23" i="9"/>
  <c r="L23" i="9" s="1"/>
  <c r="C22" i="9"/>
  <c r="V22" i="9" s="1"/>
  <c r="B22" i="9"/>
  <c r="R22" i="9" s="1"/>
  <c r="J184" i="22" s="1"/>
  <c r="C21" i="9"/>
  <c r="J21" i="9" s="1"/>
  <c r="Y177" i="22" s="1"/>
  <c r="B21" i="9"/>
  <c r="C20" i="9"/>
  <c r="B20" i="9"/>
  <c r="U20" i="9" s="1"/>
  <c r="L183" i="22" s="1"/>
  <c r="C19" i="9"/>
  <c r="B19" i="9"/>
  <c r="I19" i="9" s="1"/>
  <c r="C18" i="9"/>
  <c r="B18" i="9"/>
  <c r="AA18" i="9" s="1"/>
  <c r="C17" i="9"/>
  <c r="Y17" i="9" s="1"/>
  <c r="B17" i="9"/>
  <c r="C16" i="9"/>
  <c r="S16" i="9" s="1"/>
  <c r="B16" i="9"/>
  <c r="C15" i="9"/>
  <c r="AE15" i="9" s="1"/>
  <c r="B15" i="9"/>
  <c r="L15" i="9" s="1"/>
  <c r="C14" i="9"/>
  <c r="V14" i="9" s="1"/>
  <c r="B14" i="9"/>
  <c r="C13" i="9"/>
  <c r="AE13" i="9" s="1"/>
  <c r="AM184" i="22" s="1"/>
  <c r="B13" i="9"/>
  <c r="U13" i="9" s="1"/>
  <c r="C12" i="9"/>
  <c r="AE12" i="9" s="1"/>
  <c r="B12" i="9"/>
  <c r="U12" i="9" s="1"/>
  <c r="C11" i="9"/>
  <c r="P11" i="9" s="1"/>
  <c r="B11" i="9"/>
  <c r="AD11" i="9" s="1"/>
  <c r="C10" i="9"/>
  <c r="S10" i="9" s="1"/>
  <c r="AE182" i="22" s="1"/>
  <c r="B10" i="9"/>
  <c r="F10" i="9" s="1"/>
  <c r="B99" i="22" s="1"/>
  <c r="C9" i="9"/>
  <c r="M9" i="9" s="1"/>
  <c r="AA179" i="22" s="1"/>
  <c r="B9" i="9"/>
  <c r="C8" i="9"/>
  <c r="P8" i="9" s="1"/>
  <c r="AC178" i="22" s="1"/>
  <c r="B8" i="9"/>
  <c r="O8" i="9" s="1"/>
  <c r="C7" i="9"/>
  <c r="B7" i="9"/>
  <c r="I7" i="9" s="1"/>
  <c r="C6" i="9"/>
  <c r="V6" i="9" s="1"/>
  <c r="AG183" i="22" s="1"/>
  <c r="B6" i="9"/>
  <c r="R6" i="9" s="1"/>
  <c r="C5" i="9"/>
  <c r="M5" i="9" s="1"/>
  <c r="AA180" i="22" s="1"/>
  <c r="B5" i="9"/>
  <c r="C4" i="9"/>
  <c r="AE4" i="9" s="1"/>
  <c r="AM99" i="22" s="1"/>
  <c r="B4" i="9"/>
  <c r="C3" i="9"/>
  <c r="V3" i="9" s="1"/>
  <c r="B3" i="9"/>
  <c r="U3" i="9" s="1"/>
  <c r="L178" i="22" s="1"/>
  <c r="U66" i="21"/>
  <c r="T66" i="21"/>
  <c r="S66" i="21"/>
  <c r="U65" i="21"/>
  <c r="T65" i="21"/>
  <c r="S65" i="21"/>
  <c r="U64" i="21"/>
  <c r="T64" i="21"/>
  <c r="S64" i="21"/>
  <c r="U63" i="21"/>
  <c r="T63" i="21"/>
  <c r="S63" i="21"/>
  <c r="U62" i="21"/>
  <c r="T62" i="21"/>
  <c r="S62" i="21"/>
  <c r="U61" i="21"/>
  <c r="T61" i="21"/>
  <c r="S61" i="21"/>
  <c r="U60" i="21"/>
  <c r="T60" i="21"/>
  <c r="S60" i="21"/>
  <c r="U59" i="21"/>
  <c r="T59" i="21"/>
  <c r="S59" i="21"/>
  <c r="U58" i="21"/>
  <c r="T58" i="21"/>
  <c r="S58" i="21"/>
  <c r="U57" i="21"/>
  <c r="T57" i="21"/>
  <c r="S57" i="21"/>
  <c r="U56" i="21"/>
  <c r="T56" i="21"/>
  <c r="S56" i="21"/>
  <c r="U55" i="21"/>
  <c r="T55" i="21"/>
  <c r="S55" i="21"/>
  <c r="U54" i="21"/>
  <c r="T54" i="21"/>
  <c r="S54" i="21"/>
  <c r="U53" i="21"/>
  <c r="T53" i="21"/>
  <c r="S53" i="21"/>
  <c r="U52" i="21"/>
  <c r="T52" i="21"/>
  <c r="S52" i="21"/>
  <c r="U51" i="21"/>
  <c r="T51" i="21"/>
  <c r="S51" i="21"/>
  <c r="U50" i="21"/>
  <c r="T50" i="21"/>
  <c r="S50" i="21"/>
  <c r="U49" i="21"/>
  <c r="T49" i="21"/>
  <c r="S49" i="21"/>
  <c r="U48" i="21"/>
  <c r="T48" i="21"/>
  <c r="S48" i="21"/>
  <c r="U47" i="21"/>
  <c r="T47" i="21"/>
  <c r="S47" i="21"/>
  <c r="U46" i="21"/>
  <c r="T46" i="21"/>
  <c r="S46" i="21"/>
  <c r="U45" i="21"/>
  <c r="T45" i="21"/>
  <c r="S45" i="21"/>
  <c r="U44" i="21"/>
  <c r="T44" i="21"/>
  <c r="S44" i="21"/>
  <c r="U43" i="21"/>
  <c r="T43" i="21"/>
  <c r="S43" i="21"/>
  <c r="U42" i="21"/>
  <c r="T42" i="21"/>
  <c r="S42" i="21"/>
  <c r="U41" i="21"/>
  <c r="T41" i="21"/>
  <c r="S41" i="21"/>
  <c r="U40" i="21"/>
  <c r="T40" i="21"/>
  <c r="S40" i="21"/>
  <c r="U39" i="21"/>
  <c r="T39" i="21"/>
  <c r="S39" i="21"/>
  <c r="U38" i="21"/>
  <c r="T38" i="21"/>
  <c r="S38" i="21"/>
  <c r="U37" i="21"/>
  <c r="T37" i="21"/>
  <c r="S37" i="21"/>
  <c r="U36" i="21"/>
  <c r="T36" i="21"/>
  <c r="S36" i="21"/>
  <c r="U35" i="21"/>
  <c r="T35" i="21"/>
  <c r="S35" i="21"/>
  <c r="U34" i="21"/>
  <c r="T34" i="21"/>
  <c r="S34" i="21"/>
  <c r="U33" i="21"/>
  <c r="T33" i="21"/>
  <c r="S33" i="21"/>
  <c r="U32" i="21"/>
  <c r="T32" i="21"/>
  <c r="S32" i="21"/>
  <c r="U31" i="21"/>
  <c r="T31" i="21"/>
  <c r="S31" i="21"/>
  <c r="U30" i="21"/>
  <c r="T30" i="21"/>
  <c r="S30" i="21"/>
  <c r="U29" i="21"/>
  <c r="T29" i="21"/>
  <c r="S29" i="21"/>
  <c r="U28" i="21"/>
  <c r="T28" i="21"/>
  <c r="S28" i="21"/>
  <c r="U27" i="21"/>
  <c r="T27" i="21"/>
  <c r="S27" i="21"/>
  <c r="U26" i="21"/>
  <c r="T26" i="21"/>
  <c r="S26" i="21"/>
  <c r="U25" i="21"/>
  <c r="T25" i="21"/>
  <c r="S25" i="21"/>
  <c r="U24" i="21"/>
  <c r="T24" i="21"/>
  <c r="S24" i="21"/>
  <c r="U23" i="21"/>
  <c r="T23" i="21"/>
  <c r="S23" i="21"/>
  <c r="U22" i="21"/>
  <c r="T22" i="21"/>
  <c r="S22" i="21"/>
  <c r="U21" i="21"/>
  <c r="T21" i="21"/>
  <c r="S21" i="21"/>
  <c r="U20" i="21"/>
  <c r="T20" i="21"/>
  <c r="S20" i="21"/>
  <c r="U19" i="21"/>
  <c r="T19" i="21"/>
  <c r="S19" i="21"/>
  <c r="U18" i="21"/>
  <c r="T18" i="21"/>
  <c r="S18" i="21"/>
  <c r="U17" i="21"/>
  <c r="T17" i="21"/>
  <c r="S17" i="21"/>
  <c r="U16" i="21"/>
  <c r="T16" i="21"/>
  <c r="S16" i="21"/>
  <c r="U15" i="21"/>
  <c r="T15" i="21"/>
  <c r="S15" i="21"/>
  <c r="U14" i="21"/>
  <c r="T14" i="21"/>
  <c r="S14" i="21"/>
  <c r="U13" i="21"/>
  <c r="T13" i="21"/>
  <c r="S13" i="21"/>
  <c r="U12" i="21"/>
  <c r="T12" i="21"/>
  <c r="S12" i="21"/>
  <c r="U11" i="21"/>
  <c r="T11" i="21"/>
  <c r="S11" i="21"/>
  <c r="U10" i="21"/>
  <c r="T10" i="21"/>
  <c r="S10" i="21"/>
  <c r="U9" i="21"/>
  <c r="T9" i="21"/>
  <c r="S9" i="21"/>
  <c r="U8" i="21"/>
  <c r="T8" i="21"/>
  <c r="S8" i="21"/>
  <c r="U7" i="21"/>
  <c r="T7" i="21"/>
  <c r="S7" i="21"/>
  <c r="U6" i="21"/>
  <c r="T6" i="21"/>
  <c r="S6" i="21"/>
  <c r="U5" i="21"/>
  <c r="T5" i="21"/>
  <c r="S5" i="21"/>
  <c r="U4" i="21"/>
  <c r="T4" i="21"/>
  <c r="S4" i="21"/>
  <c r="U3" i="21"/>
  <c r="T3" i="21"/>
  <c r="S3" i="21"/>
  <c r="U2" i="21"/>
  <c r="T2" i="21"/>
  <c r="S2" i="21"/>
  <c r="C232" i="5"/>
  <c r="G232" i="5" s="1"/>
  <c r="B232" i="5"/>
  <c r="O232" i="5" s="1"/>
  <c r="C231" i="5"/>
  <c r="AB231" i="5" s="1"/>
  <c r="B231" i="5"/>
  <c r="U231" i="5" s="1"/>
  <c r="C230" i="5"/>
  <c r="AE230" i="5" s="1"/>
  <c r="B230" i="5"/>
  <c r="X230" i="5" s="1"/>
  <c r="C229" i="5"/>
  <c r="P229" i="5" s="1"/>
  <c r="B229" i="5"/>
  <c r="R229" i="5" s="1"/>
  <c r="C228" i="5"/>
  <c r="J228" i="5" s="1"/>
  <c r="B228" i="5"/>
  <c r="I228" i="5" s="1"/>
  <c r="C227" i="5"/>
  <c r="B227" i="5"/>
  <c r="C226" i="5"/>
  <c r="P226" i="5" s="1"/>
  <c r="B226" i="5"/>
  <c r="AA226" i="5" s="1"/>
  <c r="C225" i="5"/>
  <c r="AB225" i="5" s="1"/>
  <c r="B225" i="5"/>
  <c r="U225" i="5" s="1"/>
  <c r="C224" i="5"/>
  <c r="J224" i="5" s="1"/>
  <c r="B224" i="5"/>
  <c r="AD224" i="5" s="1"/>
  <c r="R146" i="21" s="1"/>
  <c r="C223" i="5"/>
  <c r="M223" i="5" s="1"/>
  <c r="B223" i="5"/>
  <c r="X223" i="5" s="1"/>
  <c r="C222" i="5"/>
  <c r="P222" i="5" s="1"/>
  <c r="B222" i="5"/>
  <c r="U222" i="5" s="1"/>
  <c r="C221" i="5"/>
  <c r="M221" i="5" s="1"/>
  <c r="B221" i="5"/>
  <c r="C220" i="5"/>
  <c r="B220" i="5"/>
  <c r="O220" i="5" s="1"/>
  <c r="C219" i="5"/>
  <c r="V219" i="5" s="1"/>
  <c r="B219" i="5"/>
  <c r="X219" i="5" s="1"/>
  <c r="C218" i="5"/>
  <c r="V218" i="5" s="1"/>
  <c r="B218" i="5"/>
  <c r="L218" i="5" s="1"/>
  <c r="C217" i="5"/>
  <c r="B217" i="5"/>
  <c r="AD217" i="5" s="1"/>
  <c r="C216" i="5"/>
  <c r="S216" i="5" s="1"/>
  <c r="B216" i="5"/>
  <c r="O216" i="5" s="1"/>
  <c r="C215" i="5"/>
  <c r="P215" i="5" s="1"/>
  <c r="B215" i="5"/>
  <c r="C214" i="5"/>
  <c r="V214" i="5" s="1"/>
  <c r="B214" i="5"/>
  <c r="AA214" i="5" s="1"/>
  <c r="C213" i="5"/>
  <c r="Y213" i="5" s="1"/>
  <c r="AI146" i="21" s="1"/>
  <c r="B213" i="5"/>
  <c r="I213" i="5" s="1"/>
  <c r="C212" i="5"/>
  <c r="AB212" i="5" s="1"/>
  <c r="AK145" i="21" s="1"/>
  <c r="B212" i="5"/>
  <c r="C211" i="5"/>
  <c r="M211" i="5" s="1"/>
  <c r="B211" i="5"/>
  <c r="F211" i="5" s="1"/>
  <c r="C210" i="5"/>
  <c r="Y210" i="5" s="1"/>
  <c r="B210" i="5"/>
  <c r="I210" i="5" s="1"/>
  <c r="C209" i="5"/>
  <c r="AB209" i="5" s="1"/>
  <c r="B209" i="5"/>
  <c r="C208" i="5"/>
  <c r="M208" i="5" s="1"/>
  <c r="AA127" i="21" s="1"/>
  <c r="B208" i="5"/>
  <c r="C207" i="5"/>
  <c r="B207" i="5"/>
  <c r="R207" i="5" s="1"/>
  <c r="C206" i="5"/>
  <c r="B206" i="5"/>
  <c r="I206" i="5" s="1"/>
  <c r="D129" i="21" s="1"/>
  <c r="C205" i="5"/>
  <c r="V205" i="5" s="1"/>
  <c r="AG68" i="21" s="1"/>
  <c r="B205" i="5"/>
  <c r="U205" i="5" s="1"/>
  <c r="C204" i="5"/>
  <c r="S204" i="5" s="1"/>
  <c r="B204" i="5"/>
  <c r="L204" i="5" s="1"/>
  <c r="C203" i="5"/>
  <c r="G203" i="5" s="1"/>
  <c r="B203" i="5"/>
  <c r="I203" i="5" s="1"/>
  <c r="C202" i="5"/>
  <c r="M202" i="5" s="1"/>
  <c r="B202" i="5"/>
  <c r="F202" i="5" s="1"/>
  <c r="C201" i="5"/>
  <c r="P201" i="5" s="1"/>
  <c r="B201" i="5"/>
  <c r="U201" i="5" s="1"/>
  <c r="C200" i="5"/>
  <c r="B200" i="5"/>
  <c r="U200" i="5" s="1"/>
  <c r="C199" i="5"/>
  <c r="V199" i="5" s="1"/>
  <c r="B199" i="5"/>
  <c r="L199" i="5" s="1"/>
  <c r="C198" i="5"/>
  <c r="M198" i="5" s="1"/>
  <c r="AA71" i="21" s="1"/>
  <c r="B198" i="5"/>
  <c r="U198" i="5" s="1"/>
  <c r="C197" i="5"/>
  <c r="J197" i="5" s="1"/>
  <c r="B197" i="5"/>
  <c r="R197" i="5" s="1"/>
  <c r="J69" i="21" s="1"/>
  <c r="C196" i="5"/>
  <c r="B196" i="5"/>
  <c r="L196" i="5" s="1"/>
  <c r="C195" i="5"/>
  <c r="B195" i="5"/>
  <c r="C194" i="5"/>
  <c r="G194" i="5" s="1"/>
  <c r="B194" i="5"/>
  <c r="F194" i="5" s="1"/>
  <c r="C193" i="5"/>
  <c r="M193" i="5" s="1"/>
  <c r="B193" i="5"/>
  <c r="C192" i="5"/>
  <c r="P192" i="5" s="1"/>
  <c r="B192" i="5"/>
  <c r="U192" i="5" s="1"/>
  <c r="C191" i="5"/>
  <c r="M191" i="5" s="1"/>
  <c r="B191" i="5"/>
  <c r="X191" i="5" s="1"/>
  <c r="C190" i="5"/>
  <c r="J190" i="5" s="1"/>
  <c r="B190" i="5"/>
  <c r="U190" i="5" s="1"/>
  <c r="C189" i="5"/>
  <c r="P189" i="5" s="1"/>
  <c r="B189" i="5"/>
  <c r="C188" i="5"/>
  <c r="M188" i="5" s="1"/>
  <c r="B188" i="5"/>
  <c r="R188" i="5" s="1"/>
  <c r="C187" i="5"/>
  <c r="AB187" i="5" s="1"/>
  <c r="B187" i="5"/>
  <c r="U187" i="5" s="1"/>
  <c r="L134" i="21" s="1"/>
  <c r="C186" i="5"/>
  <c r="M186" i="5" s="1"/>
  <c r="AA75" i="21" s="1"/>
  <c r="B186" i="5"/>
  <c r="AA186" i="5" s="1"/>
  <c r="C185" i="5"/>
  <c r="M185" i="5" s="1"/>
  <c r="B185" i="5"/>
  <c r="C184" i="5"/>
  <c r="S184" i="5" s="1"/>
  <c r="B184" i="5"/>
  <c r="L184" i="5" s="1"/>
  <c r="C183" i="5"/>
  <c r="B183" i="5"/>
  <c r="AD183" i="5" s="1"/>
  <c r="C182" i="5"/>
  <c r="S182" i="5" s="1"/>
  <c r="B182" i="5"/>
  <c r="X182" i="5" s="1"/>
  <c r="C181" i="5"/>
  <c r="B181" i="5"/>
  <c r="L181" i="5" s="1"/>
  <c r="C180" i="5"/>
  <c r="AE180" i="5" s="1"/>
  <c r="AM133" i="21" s="1"/>
  <c r="B180" i="5"/>
  <c r="L180" i="5" s="1"/>
  <c r="C179" i="5"/>
  <c r="J179" i="5" s="1"/>
  <c r="B179" i="5"/>
  <c r="AA179" i="5" s="1"/>
  <c r="C178" i="5"/>
  <c r="J178" i="5" s="1"/>
  <c r="B178" i="5"/>
  <c r="U178" i="5" s="1"/>
  <c r="C177" i="5"/>
  <c r="B177" i="5"/>
  <c r="L177" i="5" s="1"/>
  <c r="C176" i="5"/>
  <c r="Y176" i="5" s="1"/>
  <c r="B176" i="5"/>
  <c r="X176" i="5" s="1"/>
  <c r="N140" i="21" s="1"/>
  <c r="C175" i="5"/>
  <c r="P175" i="5" s="1"/>
  <c r="AC73" i="21" s="1"/>
  <c r="B175" i="5"/>
  <c r="X175" i="5" s="1"/>
  <c r="C174" i="5"/>
  <c r="AB174" i="5" s="1"/>
  <c r="B174" i="5"/>
  <c r="U174" i="5" s="1"/>
  <c r="C173" i="5"/>
  <c r="Y173" i="5" s="1"/>
  <c r="B173" i="5"/>
  <c r="U173" i="5" s="1"/>
  <c r="C172" i="5"/>
  <c r="B172" i="5"/>
  <c r="U172" i="5" s="1"/>
  <c r="L73" i="21" s="1"/>
  <c r="C171" i="5"/>
  <c r="B171" i="5"/>
  <c r="L171" i="5" s="1"/>
  <c r="C170" i="5"/>
  <c r="B170" i="5"/>
  <c r="I170" i="5" s="1"/>
  <c r="C169" i="5"/>
  <c r="V169" i="5" s="1"/>
  <c r="B169" i="5"/>
  <c r="I169" i="5" s="1"/>
  <c r="D72" i="21" s="1"/>
  <c r="C168" i="5"/>
  <c r="AB168" i="5" s="1"/>
  <c r="B168" i="5"/>
  <c r="AD168" i="5" s="1"/>
  <c r="C167" i="5"/>
  <c r="AE167" i="5" s="1"/>
  <c r="B167" i="5"/>
  <c r="L167" i="5" s="1"/>
  <c r="F153" i="21" s="1"/>
  <c r="C166" i="5"/>
  <c r="P166" i="5" s="1"/>
  <c r="B166" i="5"/>
  <c r="O166" i="5" s="1"/>
  <c r="C165" i="5"/>
  <c r="J165" i="5" s="1"/>
  <c r="B165" i="5"/>
  <c r="AA165" i="5" s="1"/>
  <c r="C164" i="5"/>
  <c r="B164" i="5"/>
  <c r="AD164" i="5" s="1"/>
  <c r="C163" i="5"/>
  <c r="AE163" i="5" s="1"/>
  <c r="B163" i="5"/>
  <c r="L163" i="5" s="1"/>
  <c r="C162" i="5"/>
  <c r="P162" i="5" s="1"/>
  <c r="B162" i="5"/>
  <c r="U162" i="5" s="1"/>
  <c r="C161" i="5"/>
  <c r="B161" i="5"/>
  <c r="L161" i="5" s="1"/>
  <c r="C160" i="5"/>
  <c r="B160" i="5"/>
  <c r="AA160" i="5" s="1"/>
  <c r="C159" i="5"/>
  <c r="P159" i="5" s="1"/>
  <c r="B159" i="5"/>
  <c r="C158" i="5"/>
  <c r="M158" i="5" s="1"/>
  <c r="B158" i="5"/>
  <c r="C157" i="5"/>
  <c r="Y157" i="5" s="1"/>
  <c r="B157" i="5"/>
  <c r="O157" i="5" s="1"/>
  <c r="C156" i="5"/>
  <c r="P156" i="5" s="1"/>
  <c r="B156" i="5"/>
  <c r="C155" i="5"/>
  <c r="S155" i="5" s="1"/>
  <c r="B155" i="5"/>
  <c r="U155" i="5" s="1"/>
  <c r="C154" i="5"/>
  <c r="P154" i="5" s="1"/>
  <c r="B154" i="5"/>
  <c r="AD154" i="5" s="1"/>
  <c r="C153" i="5"/>
  <c r="B153" i="5"/>
  <c r="O153" i="5" s="1"/>
  <c r="C152" i="5"/>
  <c r="AE152" i="5" s="1"/>
  <c r="AM153" i="21" s="1"/>
  <c r="B152" i="5"/>
  <c r="AD152" i="5" s="1"/>
  <c r="C151" i="5"/>
  <c r="S151" i="5" s="1"/>
  <c r="B151" i="5"/>
  <c r="C150" i="5"/>
  <c r="Y150" i="5" s="1"/>
  <c r="B150" i="5"/>
  <c r="X150" i="5" s="1"/>
  <c r="C149" i="5"/>
  <c r="AB149" i="5" s="1"/>
  <c r="B149" i="5"/>
  <c r="C148" i="5"/>
  <c r="AE148" i="5" s="1"/>
  <c r="B148" i="5"/>
  <c r="AD148" i="5" s="1"/>
  <c r="C147" i="5"/>
  <c r="S147" i="5" s="1"/>
  <c r="B147" i="5"/>
  <c r="I147" i="5" s="1"/>
  <c r="C146" i="5"/>
  <c r="P146" i="5" s="1"/>
  <c r="B146" i="5"/>
  <c r="L146" i="5" s="1"/>
  <c r="C145" i="5"/>
  <c r="M145" i="5" s="1"/>
  <c r="AA139" i="21" s="1"/>
  <c r="B145" i="5"/>
  <c r="C144" i="5"/>
  <c r="Y144" i="5" s="1"/>
  <c r="B144" i="5"/>
  <c r="AA144" i="5" s="1"/>
  <c r="P139" i="21" s="1"/>
  <c r="C143" i="5"/>
  <c r="S143" i="5" s="1"/>
  <c r="AE138" i="21" s="1"/>
  <c r="B143" i="5"/>
  <c r="X143" i="5" s="1"/>
  <c r="C142" i="5"/>
  <c r="J142" i="5" s="1"/>
  <c r="B142" i="5"/>
  <c r="L142" i="5" s="1"/>
  <c r="C141" i="5"/>
  <c r="B141" i="5"/>
  <c r="AA141" i="5" s="1"/>
  <c r="C140" i="5"/>
  <c r="Y140" i="5" s="1"/>
  <c r="B140" i="5"/>
  <c r="U140" i="5" s="1"/>
  <c r="L138" i="21" s="1"/>
  <c r="C139" i="5"/>
  <c r="AB139" i="5" s="1"/>
  <c r="B139" i="5"/>
  <c r="L139" i="5" s="1"/>
  <c r="C138" i="5"/>
  <c r="V138" i="5" s="1"/>
  <c r="B138" i="5"/>
  <c r="C137" i="5"/>
  <c r="V137" i="5" s="1"/>
  <c r="B137" i="5"/>
  <c r="X137" i="5" s="1"/>
  <c r="C136" i="5"/>
  <c r="AE136" i="5" s="1"/>
  <c r="B136" i="5"/>
  <c r="AD136" i="5" s="1"/>
  <c r="C135" i="5"/>
  <c r="Y135" i="5" s="1"/>
  <c r="B135" i="5"/>
  <c r="F135" i="5" s="1"/>
  <c r="C134" i="5"/>
  <c r="P134" i="5" s="1"/>
  <c r="B134" i="5"/>
  <c r="O134" i="5" s="1"/>
  <c r="C133" i="5"/>
  <c r="AB133" i="5" s="1"/>
  <c r="B133" i="5"/>
  <c r="AA133" i="5" s="1"/>
  <c r="C132" i="5"/>
  <c r="AE132" i="5" s="1"/>
  <c r="B132" i="5"/>
  <c r="X132" i="5" s="1"/>
  <c r="C131" i="5"/>
  <c r="J131" i="5" s="1"/>
  <c r="B131" i="5"/>
  <c r="R131" i="5" s="1"/>
  <c r="C130" i="5"/>
  <c r="AB130" i="5" s="1"/>
  <c r="B130" i="5"/>
  <c r="C129" i="5"/>
  <c r="M129" i="5" s="1"/>
  <c r="B129" i="5"/>
  <c r="X129" i="5" s="1"/>
  <c r="C128" i="5"/>
  <c r="B128" i="5"/>
  <c r="X128" i="5" s="1"/>
  <c r="C127" i="5"/>
  <c r="Y127" i="5" s="1"/>
  <c r="B127" i="5"/>
  <c r="X127" i="5" s="1"/>
  <c r="C126" i="5"/>
  <c r="B126" i="5"/>
  <c r="C125" i="5"/>
  <c r="Y125" i="5" s="1"/>
  <c r="B125" i="5"/>
  <c r="O125" i="5" s="1"/>
  <c r="C124" i="5"/>
  <c r="P124" i="5" s="1"/>
  <c r="B124" i="5"/>
  <c r="R124" i="5" s="1"/>
  <c r="C123" i="5"/>
  <c r="P123" i="5" s="1"/>
  <c r="B123" i="5"/>
  <c r="R123" i="5" s="1"/>
  <c r="C122" i="5"/>
  <c r="G122" i="5" s="1"/>
  <c r="B122" i="5"/>
  <c r="O122" i="5" s="1"/>
  <c r="C121" i="5"/>
  <c r="V121" i="5" s="1"/>
  <c r="B121" i="5"/>
  <c r="F121" i="5" s="1"/>
  <c r="C120" i="5"/>
  <c r="AE120" i="5" s="1"/>
  <c r="B120" i="5"/>
  <c r="AD120" i="5" s="1"/>
  <c r="C119" i="5"/>
  <c r="M119" i="5" s="1"/>
  <c r="B119" i="5"/>
  <c r="C118" i="5"/>
  <c r="V118" i="5" s="1"/>
  <c r="B118" i="5"/>
  <c r="O118" i="5" s="1"/>
  <c r="C117" i="5"/>
  <c r="J117" i="5" s="1"/>
  <c r="B117" i="5"/>
  <c r="L117" i="5" s="1"/>
  <c r="C116" i="5"/>
  <c r="AE116" i="5" s="1"/>
  <c r="B116" i="5"/>
  <c r="C115" i="5"/>
  <c r="P115" i="5" s="1"/>
  <c r="B115" i="5"/>
  <c r="AD115" i="5" s="1"/>
  <c r="C114" i="5"/>
  <c r="J114" i="5" s="1"/>
  <c r="B114" i="5"/>
  <c r="L114" i="5" s="1"/>
  <c r="C113" i="5"/>
  <c r="B113" i="5"/>
  <c r="L113" i="5" s="1"/>
  <c r="C112" i="5"/>
  <c r="AE112" i="5" s="1"/>
  <c r="B112" i="5"/>
  <c r="R112" i="5" s="1"/>
  <c r="C111" i="5"/>
  <c r="AE111" i="5" s="1"/>
  <c r="B111" i="5"/>
  <c r="X111" i="5" s="1"/>
  <c r="C110" i="5"/>
  <c r="M110" i="5" s="1"/>
  <c r="B110" i="5"/>
  <c r="U110" i="5" s="1"/>
  <c r="C109" i="5"/>
  <c r="P109" i="5" s="1"/>
  <c r="B109" i="5"/>
  <c r="U109" i="5" s="1"/>
  <c r="C108" i="5"/>
  <c r="M108" i="5" s="1"/>
  <c r="AA213" i="21" s="1"/>
  <c r="B108" i="5"/>
  <c r="R108" i="5" s="1"/>
  <c r="C107" i="5"/>
  <c r="S107" i="5" s="1"/>
  <c r="AE216" i="21" s="1"/>
  <c r="B107" i="5"/>
  <c r="C106" i="5"/>
  <c r="B106" i="5"/>
  <c r="R106" i="5" s="1"/>
  <c r="C105" i="5"/>
  <c r="V105" i="5" s="1"/>
  <c r="AG212" i="21" s="1"/>
  <c r="B105" i="5"/>
  <c r="O105" i="5" s="1"/>
  <c r="H124" i="21" s="1"/>
  <c r="C104" i="5"/>
  <c r="J104" i="5" s="1"/>
  <c r="Y211" i="21" s="1"/>
  <c r="B104" i="5"/>
  <c r="L104" i="5" s="1"/>
  <c r="C103" i="5"/>
  <c r="M103" i="5" s="1"/>
  <c r="AA122" i="21" s="1"/>
  <c r="B103" i="5"/>
  <c r="AD103" i="5" s="1"/>
  <c r="C102" i="5"/>
  <c r="V102" i="5" s="1"/>
  <c r="AG119" i="21" s="1"/>
  <c r="B102" i="5"/>
  <c r="R102" i="5" s="1"/>
  <c r="J220" i="21" s="1"/>
  <c r="C101" i="5"/>
  <c r="B101" i="5"/>
  <c r="U101" i="5" s="1"/>
  <c r="C100" i="5"/>
  <c r="AE100" i="5" s="1"/>
  <c r="AM125" i="21" s="1"/>
  <c r="B100" i="5"/>
  <c r="AD100" i="5" s="1"/>
  <c r="R219" i="21" s="1"/>
  <c r="C99" i="5"/>
  <c r="B99" i="5"/>
  <c r="X99" i="5" s="1"/>
  <c r="N123" i="21" s="1"/>
  <c r="C98" i="5"/>
  <c r="AB98" i="5" s="1"/>
  <c r="B98" i="5"/>
  <c r="C97" i="5"/>
  <c r="AB97" i="5" s="1"/>
  <c r="AK124" i="21" s="1"/>
  <c r="B97" i="5"/>
  <c r="C96" i="5"/>
  <c r="G96" i="5" s="1"/>
  <c r="B96" i="5"/>
  <c r="C95" i="5"/>
  <c r="B95" i="5"/>
  <c r="C94" i="5"/>
  <c r="S94" i="5" s="1"/>
  <c r="B94" i="5"/>
  <c r="L94" i="5" s="1"/>
  <c r="F215" i="21" s="1"/>
  <c r="C93" i="5"/>
  <c r="B93" i="5"/>
  <c r="U93" i="5" s="1"/>
  <c r="L121" i="21" s="1"/>
  <c r="C92" i="5"/>
  <c r="M92" i="5" s="1"/>
  <c r="AA123" i="21" s="1"/>
  <c r="B92" i="5"/>
  <c r="R92" i="5" s="1"/>
  <c r="J214" i="21" s="1"/>
  <c r="C91" i="5"/>
  <c r="Y91" i="5" s="1"/>
  <c r="AI215" i="21" s="1"/>
  <c r="B91" i="5"/>
  <c r="C90" i="5"/>
  <c r="B90" i="5"/>
  <c r="U90" i="5" s="1"/>
  <c r="L213" i="21" s="1"/>
  <c r="C89" i="5"/>
  <c r="B89" i="5"/>
  <c r="O89" i="5" s="1"/>
  <c r="H212" i="21" s="1"/>
  <c r="C88" i="5"/>
  <c r="AE88" i="5" s="1"/>
  <c r="AM121" i="21" s="1"/>
  <c r="B88" i="5"/>
  <c r="I88" i="5" s="1"/>
  <c r="D211" i="21" s="1"/>
  <c r="C87" i="5"/>
  <c r="S87" i="5" s="1"/>
  <c r="AE210" i="21" s="1"/>
  <c r="B87" i="5"/>
  <c r="L87" i="5" s="1"/>
  <c r="F119" i="21" s="1"/>
  <c r="C86" i="5"/>
  <c r="V86" i="5" s="1"/>
  <c r="B86" i="5"/>
  <c r="C85" i="5"/>
  <c r="B85" i="5"/>
  <c r="C84" i="5"/>
  <c r="B84" i="5"/>
  <c r="C83" i="5"/>
  <c r="V83" i="5" s="1"/>
  <c r="B83" i="5"/>
  <c r="AD83" i="5" s="1"/>
  <c r="C82" i="5"/>
  <c r="B82" i="5"/>
  <c r="C81" i="5"/>
  <c r="B81" i="5"/>
  <c r="U81" i="5" s="1"/>
  <c r="C80" i="5"/>
  <c r="AE80" i="5" s="1"/>
  <c r="B80" i="5"/>
  <c r="U80" i="5" s="1"/>
  <c r="L207" i="21" s="1"/>
  <c r="C79" i="5"/>
  <c r="S79" i="5" s="1"/>
  <c r="AE209" i="21" s="1"/>
  <c r="B79" i="5"/>
  <c r="R79" i="5" s="1"/>
  <c r="C78" i="5"/>
  <c r="B78" i="5"/>
  <c r="L78" i="5" s="1"/>
  <c r="C77" i="5"/>
  <c r="B77" i="5"/>
  <c r="C76" i="5"/>
  <c r="B76" i="5"/>
  <c r="U76" i="5" s="1"/>
  <c r="L205" i="21" s="1"/>
  <c r="C75" i="5"/>
  <c r="S75" i="5" s="1"/>
  <c r="B75" i="5"/>
  <c r="AD75" i="5" s="1"/>
  <c r="C74" i="5"/>
  <c r="M74" i="5" s="1"/>
  <c r="B74" i="5"/>
  <c r="I74" i="5" s="1"/>
  <c r="D204" i="21" s="1"/>
  <c r="C73" i="5"/>
  <c r="B73" i="5"/>
  <c r="C72" i="5"/>
  <c r="B72" i="5"/>
  <c r="AD72" i="5" s="1"/>
  <c r="C71" i="5"/>
  <c r="B71" i="5"/>
  <c r="L71" i="5" s="1"/>
  <c r="F203" i="21" s="1"/>
  <c r="C70" i="5"/>
  <c r="Y70" i="5" s="1"/>
  <c r="B70" i="5"/>
  <c r="R70" i="5" s="1"/>
  <c r="C69" i="5"/>
  <c r="AB69" i="5" s="1"/>
  <c r="B69" i="5"/>
  <c r="AA69" i="5" s="1"/>
  <c r="C68" i="5"/>
  <c r="AE68" i="5" s="1"/>
  <c r="AM200" i="21" s="1"/>
  <c r="B68" i="5"/>
  <c r="AD68" i="5" s="1"/>
  <c r="C67" i="5"/>
  <c r="B67" i="5"/>
  <c r="C66" i="5"/>
  <c r="B66" i="5"/>
  <c r="L66" i="5" s="1"/>
  <c r="C65" i="5"/>
  <c r="M65" i="5" s="1"/>
  <c r="AA206" i="21" s="1"/>
  <c r="B65" i="5"/>
  <c r="L65" i="5" s="1"/>
  <c r="C64" i="5"/>
  <c r="Y64" i="5" s="1"/>
  <c r="B64" i="5"/>
  <c r="U64" i="5" s="1"/>
  <c r="C63" i="5"/>
  <c r="AE63" i="5" s="1"/>
  <c r="B63" i="5"/>
  <c r="C62" i="5"/>
  <c r="J62" i="5" s="1"/>
  <c r="Y148" i="21" s="1"/>
  <c r="B62" i="5"/>
  <c r="L62" i="5" s="1"/>
  <c r="C61" i="5"/>
  <c r="B61" i="5"/>
  <c r="X61" i="5" s="1"/>
  <c r="C60" i="5"/>
  <c r="M60" i="5" s="1"/>
  <c r="B60" i="5"/>
  <c r="U60" i="5" s="1"/>
  <c r="C59" i="5"/>
  <c r="V59" i="5" s="1"/>
  <c r="B59" i="5"/>
  <c r="C58" i="5"/>
  <c r="B58" i="5"/>
  <c r="U58" i="5" s="1"/>
  <c r="C57" i="5"/>
  <c r="AB57" i="5" s="1"/>
  <c r="B57" i="5"/>
  <c r="O57" i="5" s="1"/>
  <c r="C56" i="5"/>
  <c r="B56" i="5"/>
  <c r="I56" i="5" s="1"/>
  <c r="C55" i="5"/>
  <c r="B55" i="5"/>
  <c r="O55" i="5" s="1"/>
  <c r="C54" i="5"/>
  <c r="P54" i="5" s="1"/>
  <c r="B54" i="5"/>
  <c r="I54" i="5" s="1"/>
  <c r="C53" i="5"/>
  <c r="AB53" i="5" s="1"/>
  <c r="B53" i="5"/>
  <c r="L53" i="5" s="1"/>
  <c r="C52" i="5"/>
  <c r="AE52" i="5" s="1"/>
  <c r="B52" i="5"/>
  <c r="C51" i="5"/>
  <c r="S51" i="5" s="1"/>
  <c r="B51" i="5"/>
  <c r="C50" i="5"/>
  <c r="B50" i="5"/>
  <c r="C49" i="5"/>
  <c r="AB49" i="5" s="1"/>
  <c r="B49" i="5"/>
  <c r="X49" i="5" s="1"/>
  <c r="C48" i="5"/>
  <c r="V48" i="5" s="1"/>
  <c r="B48" i="5"/>
  <c r="C47" i="5"/>
  <c r="AB47" i="5" s="1"/>
  <c r="B47" i="5"/>
  <c r="F47" i="5" s="1"/>
  <c r="C46" i="5"/>
  <c r="V46" i="5" s="1"/>
  <c r="B46" i="5"/>
  <c r="C45" i="5"/>
  <c r="M45" i="5" s="1"/>
  <c r="B45" i="5"/>
  <c r="AA45" i="5" s="1"/>
  <c r="C44" i="5"/>
  <c r="M44" i="5" s="1"/>
  <c r="B44" i="5"/>
  <c r="U44" i="5" s="1"/>
  <c r="C43" i="5"/>
  <c r="S43" i="5" s="1"/>
  <c r="B43" i="5"/>
  <c r="L43" i="5" s="1"/>
  <c r="C42" i="5"/>
  <c r="V42" i="5" s="1"/>
  <c r="B42" i="5"/>
  <c r="R42" i="5" s="1"/>
  <c r="C41" i="5"/>
  <c r="Y41" i="5" s="1"/>
  <c r="B41" i="5"/>
  <c r="C40" i="5"/>
  <c r="B40" i="5"/>
  <c r="AD40" i="5" s="1"/>
  <c r="C39" i="5"/>
  <c r="B39" i="5"/>
  <c r="L39" i="5" s="1"/>
  <c r="C38" i="5"/>
  <c r="J38" i="5" s="1"/>
  <c r="B38" i="5"/>
  <c r="I38" i="5" s="1"/>
  <c r="C37" i="5"/>
  <c r="AB37" i="5" s="1"/>
  <c r="B37" i="5"/>
  <c r="C36" i="5"/>
  <c r="V36" i="5" s="1"/>
  <c r="B36" i="5"/>
  <c r="C35" i="5"/>
  <c r="S35" i="5" s="1"/>
  <c r="B35" i="5"/>
  <c r="AD35" i="5" s="1"/>
  <c r="C34" i="5"/>
  <c r="AB34" i="5" s="1"/>
  <c r="B34" i="5"/>
  <c r="C33" i="5"/>
  <c r="B33" i="5"/>
  <c r="C32" i="5"/>
  <c r="V32" i="5" s="1"/>
  <c r="B32" i="5"/>
  <c r="AA32" i="5" s="1"/>
  <c r="C31" i="5"/>
  <c r="AE31" i="5" s="1"/>
  <c r="B31" i="5"/>
  <c r="X31" i="5" s="1"/>
  <c r="C30" i="5"/>
  <c r="V30" i="5" s="1"/>
  <c r="B30" i="5"/>
  <c r="C29" i="5"/>
  <c r="P29" i="5" s="1"/>
  <c r="B29" i="5"/>
  <c r="O29" i="5" s="1"/>
  <c r="C28" i="5"/>
  <c r="Y28" i="5" s="1"/>
  <c r="B28" i="5"/>
  <c r="R28" i="5" s="1"/>
  <c r="C27" i="5"/>
  <c r="M27" i="5" s="1"/>
  <c r="B27" i="5"/>
  <c r="U27" i="5" s="1"/>
  <c r="C26" i="5"/>
  <c r="V26" i="5" s="1"/>
  <c r="B26" i="5"/>
  <c r="X26" i="5" s="1"/>
  <c r="C25" i="5"/>
  <c r="AB25" i="5" s="1"/>
  <c r="B25" i="5"/>
  <c r="O25" i="5" s="1"/>
  <c r="C24" i="5"/>
  <c r="B24" i="5"/>
  <c r="AA24" i="5" s="1"/>
  <c r="C23" i="5"/>
  <c r="AB23" i="5" s="1"/>
  <c r="B23" i="5"/>
  <c r="AD23" i="5" s="1"/>
  <c r="C22" i="5"/>
  <c r="B22" i="5"/>
  <c r="I22" i="5" s="1"/>
  <c r="D180" i="21" s="1"/>
  <c r="C21" i="5"/>
  <c r="AB21" i="5" s="1"/>
  <c r="AK173" i="21" s="1"/>
  <c r="B21" i="5"/>
  <c r="L21" i="5" s="1"/>
  <c r="C20" i="5"/>
  <c r="AE20" i="5" s="1"/>
  <c r="B20" i="5"/>
  <c r="AD20" i="5" s="1"/>
  <c r="R179" i="21" s="1"/>
  <c r="C19" i="5"/>
  <c r="S19" i="5" s="1"/>
  <c r="B19" i="5"/>
  <c r="I19" i="5" s="1"/>
  <c r="C18" i="5"/>
  <c r="P18" i="5" s="1"/>
  <c r="B18" i="5"/>
  <c r="U18" i="5" s="1"/>
  <c r="C17" i="5"/>
  <c r="M17" i="5" s="1"/>
  <c r="B17" i="5"/>
  <c r="X17" i="5" s="1"/>
  <c r="N177" i="21" s="1"/>
  <c r="C16" i="5"/>
  <c r="Y16" i="5" s="1"/>
  <c r="B16" i="5"/>
  <c r="C15" i="5"/>
  <c r="S15" i="5" s="1"/>
  <c r="B15" i="5"/>
  <c r="R15" i="5" s="1"/>
  <c r="C14" i="5"/>
  <c r="J14" i="5" s="1"/>
  <c r="B14" i="5"/>
  <c r="L14" i="5" s="1"/>
  <c r="F175" i="21" s="1"/>
  <c r="C13" i="5"/>
  <c r="B13" i="5"/>
  <c r="R13" i="5" s="1"/>
  <c r="C12" i="5"/>
  <c r="Y12" i="5" s="1"/>
  <c r="B12" i="5"/>
  <c r="U12" i="5" s="1"/>
  <c r="C11" i="5"/>
  <c r="AB11" i="5" s="1"/>
  <c r="B11" i="5"/>
  <c r="AD11" i="5" s="1"/>
  <c r="C10" i="5"/>
  <c r="AE10" i="5" s="1"/>
  <c r="AM178" i="21" s="1"/>
  <c r="B10" i="5"/>
  <c r="O10" i="5" s="1"/>
  <c r="H95" i="21" s="1"/>
  <c r="C9" i="5"/>
  <c r="V9" i="5" s="1"/>
  <c r="AG175" i="21" s="1"/>
  <c r="B9" i="5"/>
  <c r="O9" i="5" s="1"/>
  <c r="C8" i="5"/>
  <c r="V8" i="5" s="1"/>
  <c r="AG174" i="21" s="1"/>
  <c r="B8" i="5"/>
  <c r="L8" i="5" s="1"/>
  <c r="C7" i="5"/>
  <c r="B7" i="5"/>
  <c r="U7" i="5" s="1"/>
  <c r="C6" i="5"/>
  <c r="V6" i="5" s="1"/>
  <c r="AG179" i="21" s="1"/>
  <c r="B6" i="5"/>
  <c r="R6" i="5" s="1"/>
  <c r="C5" i="5"/>
  <c r="AB5" i="5" s="1"/>
  <c r="AK176" i="21" s="1"/>
  <c r="B5" i="5"/>
  <c r="L5" i="5" s="1"/>
  <c r="C4" i="5"/>
  <c r="AE4" i="5" s="1"/>
  <c r="AM95" i="21" s="1"/>
  <c r="B4" i="5"/>
  <c r="C3" i="5"/>
  <c r="J3" i="5" s="1"/>
  <c r="B3" i="5"/>
  <c r="O3" i="5" s="1"/>
  <c r="H174" i="21" s="1"/>
  <c r="H246" i="10" l="1"/>
  <c r="U197" i="27"/>
  <c r="J82" i="22"/>
  <c r="D197" i="25"/>
  <c r="H252" i="11"/>
  <c r="A95" i="27"/>
  <c r="H191" i="25"/>
  <c r="P92" i="24"/>
  <c r="R170" i="24"/>
  <c r="AF170" i="21"/>
  <c r="I91" i="26"/>
  <c r="L191" i="26"/>
  <c r="AH87" i="21"/>
  <c r="AC196" i="22"/>
  <c r="AB87" i="21"/>
  <c r="A91" i="26"/>
  <c r="Z87" i="21"/>
  <c r="X169" i="21"/>
  <c r="AD169" i="21"/>
  <c r="A171" i="25"/>
  <c r="V92" i="24"/>
  <c r="T170" i="24"/>
  <c r="B125" i="24"/>
  <c r="AK70" i="22"/>
  <c r="AK126" i="22"/>
  <c r="AE205" i="21"/>
  <c r="AE118" i="21"/>
  <c r="L67" i="22"/>
  <c r="L71" i="22"/>
  <c r="L129" i="22"/>
  <c r="W123" i="24"/>
  <c r="W125" i="24"/>
  <c r="Y209" i="22"/>
  <c r="Y122" i="22"/>
  <c r="AG211" i="22"/>
  <c r="AG120" i="22"/>
  <c r="AK127" i="22"/>
  <c r="AG129" i="22"/>
  <c r="AM134" i="22"/>
  <c r="AG74" i="22"/>
  <c r="AG130" i="22"/>
  <c r="AG133" i="22"/>
  <c r="H208" i="24"/>
  <c r="H118" i="24"/>
  <c r="B124" i="24"/>
  <c r="H117" i="22"/>
  <c r="B212" i="22"/>
  <c r="B122" i="22"/>
  <c r="F128" i="22"/>
  <c r="R78" i="22"/>
  <c r="R134" i="22"/>
  <c r="Q124" i="24"/>
  <c r="U190" i="24"/>
  <c r="AA79" i="24"/>
  <c r="Y112" i="21"/>
  <c r="W128" i="21"/>
  <c r="F71" i="21"/>
  <c r="F128" i="21"/>
  <c r="L208" i="21"/>
  <c r="L118" i="21"/>
  <c r="AC128" i="22"/>
  <c r="B206" i="24"/>
  <c r="B117" i="24"/>
  <c r="J65" i="24"/>
  <c r="B126" i="24"/>
  <c r="J68" i="21"/>
  <c r="J127" i="21"/>
  <c r="J125" i="21"/>
  <c r="L74" i="21"/>
  <c r="L130" i="21"/>
  <c r="AK185" i="21"/>
  <c r="AG150" i="21"/>
  <c r="J185" i="22"/>
  <c r="J210" i="22"/>
  <c r="J121" i="22"/>
  <c r="J192" i="22"/>
  <c r="J109" i="22"/>
  <c r="J102" i="22"/>
  <c r="J130" i="22"/>
  <c r="AI208" i="21"/>
  <c r="AI117" i="21"/>
  <c r="P76" i="21"/>
  <c r="P133" i="21"/>
  <c r="AI130" i="21"/>
  <c r="L147" i="21"/>
  <c r="F206" i="21"/>
  <c r="F117" i="21"/>
  <c r="L126" i="21"/>
  <c r="AK212" i="22"/>
  <c r="AK121" i="22"/>
  <c r="AC132" i="22"/>
  <c r="F189" i="22"/>
  <c r="P80" i="22"/>
  <c r="P137" i="22"/>
  <c r="F75" i="22"/>
  <c r="F132" i="22"/>
  <c r="L72" i="22"/>
  <c r="L131" i="22"/>
  <c r="AA205" i="24"/>
  <c r="AA118" i="24"/>
  <c r="U66" i="24"/>
  <c r="U122" i="24"/>
  <c r="Q208" i="25"/>
  <c r="Q117" i="25"/>
  <c r="Y135" i="25"/>
  <c r="Y112" i="25"/>
  <c r="Q106" i="25"/>
  <c r="U128" i="25"/>
  <c r="B115" i="26"/>
  <c r="L208" i="26"/>
  <c r="L118" i="26"/>
  <c r="D64" i="26"/>
  <c r="D124" i="26"/>
  <c r="D74" i="26"/>
  <c r="D130" i="26"/>
  <c r="Q117" i="27"/>
  <c r="W69" i="27"/>
  <c r="W128" i="27"/>
  <c r="AA192" i="27"/>
  <c r="AC88" i="22"/>
  <c r="AI88" i="22"/>
  <c r="AK112" i="22"/>
  <c r="AK88" i="22"/>
  <c r="AG89" i="22"/>
  <c r="R86" i="22"/>
  <c r="B88" i="22"/>
  <c r="F118" i="22"/>
  <c r="F89" i="22"/>
  <c r="F107" i="24"/>
  <c r="F80" i="24"/>
  <c r="W83" i="24"/>
  <c r="L82" i="24"/>
  <c r="AA116" i="24"/>
  <c r="AA82" i="24"/>
  <c r="W81" i="24"/>
  <c r="B81" i="25"/>
  <c r="AA86" i="25"/>
  <c r="S113" i="25"/>
  <c r="S81" i="25"/>
  <c r="H81" i="26"/>
  <c r="F83" i="26"/>
  <c r="D109" i="26"/>
  <c r="D81" i="26"/>
  <c r="Y108" i="21"/>
  <c r="Y84" i="21"/>
  <c r="U81" i="26"/>
  <c r="AC82" i="21"/>
  <c r="J83" i="21"/>
  <c r="R80" i="21"/>
  <c r="AE85" i="21"/>
  <c r="N90" i="22"/>
  <c r="Y90" i="22"/>
  <c r="K82" i="25"/>
  <c r="W80" i="25"/>
  <c r="U83" i="26"/>
  <c r="B82" i="21"/>
  <c r="S84" i="25"/>
  <c r="L80" i="26"/>
  <c r="AE86" i="21"/>
  <c r="J80" i="25"/>
  <c r="H84" i="26"/>
  <c r="AA80" i="21"/>
  <c r="R84" i="21"/>
  <c r="L113" i="26"/>
  <c r="AK83" i="21"/>
  <c r="AG84" i="22"/>
  <c r="AA80" i="25"/>
  <c r="AM87" i="22"/>
  <c r="AK80" i="21"/>
  <c r="Y80" i="26"/>
  <c r="AE87" i="22"/>
  <c r="R90" i="22"/>
  <c r="Q81" i="25"/>
  <c r="Q115" i="26"/>
  <c r="W81" i="25"/>
  <c r="H83" i="24"/>
  <c r="AE80" i="21"/>
  <c r="R82" i="21"/>
  <c r="Y114" i="26"/>
  <c r="L85" i="21"/>
  <c r="AA88" i="22"/>
  <c r="F85" i="22"/>
  <c r="J85" i="22"/>
  <c r="AE85" i="22"/>
  <c r="L80" i="25"/>
  <c r="P85" i="22"/>
  <c r="U111" i="25"/>
  <c r="U85" i="25"/>
  <c r="U82" i="24"/>
  <c r="J111" i="22"/>
  <c r="J84" i="22"/>
  <c r="W82" i="24"/>
  <c r="E82" i="21"/>
  <c r="Q90" i="22"/>
  <c r="X89" i="22"/>
  <c r="K96" i="22"/>
  <c r="AL96" i="22"/>
  <c r="O169" i="22"/>
  <c r="AJ93" i="22"/>
  <c r="AL175" i="22"/>
  <c r="Q92" i="22"/>
  <c r="G85" i="22"/>
  <c r="K173" i="22"/>
  <c r="AF95" i="22"/>
  <c r="A171" i="22"/>
  <c r="A171" i="24"/>
  <c r="I167" i="24"/>
  <c r="X90" i="24"/>
  <c r="R171" i="25"/>
  <c r="C88" i="25"/>
  <c r="A89" i="25"/>
  <c r="P93" i="25"/>
  <c r="I90" i="25"/>
  <c r="G92" i="26"/>
  <c r="T86" i="26"/>
  <c r="T83" i="26"/>
  <c r="AA130" i="24"/>
  <c r="W70" i="24"/>
  <c r="W126" i="24"/>
  <c r="W129" i="24"/>
  <c r="J185" i="25"/>
  <c r="D71" i="25"/>
  <c r="D128" i="25"/>
  <c r="U124" i="26"/>
  <c r="U188" i="26"/>
  <c r="L208" i="27"/>
  <c r="L120" i="27"/>
  <c r="F210" i="27"/>
  <c r="F121" i="27"/>
  <c r="L192" i="27"/>
  <c r="J107" i="27"/>
  <c r="J102" i="27"/>
  <c r="J130" i="27"/>
  <c r="R85" i="22"/>
  <c r="AA87" i="22"/>
  <c r="Y88" i="22"/>
  <c r="AC87" i="22"/>
  <c r="Y89" i="22"/>
  <c r="AI89" i="22"/>
  <c r="B86" i="22"/>
  <c r="D115" i="24"/>
  <c r="J80" i="24"/>
  <c r="F85" i="24"/>
  <c r="F81" i="25"/>
  <c r="S86" i="25"/>
  <c r="S115" i="25"/>
  <c r="D83" i="26"/>
  <c r="AC84" i="21"/>
  <c r="B85" i="26"/>
  <c r="W81" i="26"/>
  <c r="AA82" i="21"/>
  <c r="F83" i="21"/>
  <c r="B80" i="21"/>
  <c r="AK85" i="21"/>
  <c r="AE88" i="22"/>
  <c r="N84" i="22"/>
  <c r="AK119" i="22"/>
  <c r="W84" i="24"/>
  <c r="Q84" i="24"/>
  <c r="S80" i="25"/>
  <c r="D116" i="21"/>
  <c r="D86" i="21"/>
  <c r="AA109" i="25"/>
  <c r="AA83" i="25"/>
  <c r="F86" i="21"/>
  <c r="Q80" i="25"/>
  <c r="U86" i="24"/>
  <c r="AG86" i="21"/>
  <c r="Y82" i="26"/>
  <c r="Y84" i="26"/>
  <c r="J81" i="21"/>
  <c r="W86" i="22"/>
  <c r="W80" i="24"/>
  <c r="W80" i="26"/>
  <c r="J83" i="24"/>
  <c r="N84" i="21"/>
  <c r="W86" i="25"/>
  <c r="Y80" i="24"/>
  <c r="H82" i="21"/>
  <c r="D85" i="22"/>
  <c r="AA80" i="26"/>
  <c r="B87" i="22"/>
  <c r="F87" i="22"/>
  <c r="R87" i="22"/>
  <c r="Q86" i="24"/>
  <c r="AM84" i="22"/>
  <c r="J82" i="25"/>
  <c r="AL87" i="21"/>
  <c r="AH170" i="21"/>
  <c r="AJ169" i="21"/>
  <c r="Q82" i="21"/>
  <c r="G165" i="21"/>
  <c r="AB89" i="21"/>
  <c r="AH89" i="22"/>
  <c r="AF89" i="22"/>
  <c r="I96" i="22"/>
  <c r="X96" i="22"/>
  <c r="A169" i="22"/>
  <c r="V93" i="22"/>
  <c r="X175" i="22"/>
  <c r="C92" i="22"/>
  <c r="Q85" i="22"/>
  <c r="AH90" i="22"/>
  <c r="C173" i="22"/>
  <c r="X95" i="22"/>
  <c r="I171" i="22"/>
  <c r="AD94" i="22"/>
  <c r="M171" i="22"/>
  <c r="T92" i="24"/>
  <c r="I89" i="24"/>
  <c r="X93" i="24"/>
  <c r="K171" i="24"/>
  <c r="K92" i="25"/>
  <c r="X90" i="25"/>
  <c r="I93" i="25"/>
  <c r="C85" i="25"/>
  <c r="G89" i="25"/>
  <c r="V93" i="25"/>
  <c r="T92" i="25"/>
  <c r="A90" i="25"/>
  <c r="AA205" i="25"/>
  <c r="AA118" i="25"/>
  <c r="Y66" i="25"/>
  <c r="Y122" i="25"/>
  <c r="U104" i="25"/>
  <c r="S132" i="25"/>
  <c r="S100" i="25"/>
  <c r="H181" i="26"/>
  <c r="B206" i="26"/>
  <c r="B117" i="26"/>
  <c r="B126" i="26"/>
  <c r="Y139" i="27"/>
  <c r="Y116" i="27"/>
  <c r="S132" i="27"/>
  <c r="H85" i="22"/>
  <c r="AG113" i="22"/>
  <c r="AG87" i="22"/>
  <c r="AC89" i="22"/>
  <c r="AA86" i="22"/>
  <c r="J88" i="22"/>
  <c r="P89" i="22"/>
  <c r="L80" i="24"/>
  <c r="H81" i="24"/>
  <c r="S81" i="24"/>
  <c r="AA86" i="26"/>
  <c r="AM84" i="21"/>
  <c r="W107" i="21"/>
  <c r="W86" i="21"/>
  <c r="H111" i="26"/>
  <c r="H83" i="26"/>
  <c r="J85" i="26"/>
  <c r="Q81" i="26"/>
  <c r="P80" i="21"/>
  <c r="AI85" i="21"/>
  <c r="F83" i="24"/>
  <c r="W84" i="22"/>
  <c r="AA85" i="24"/>
  <c r="U84" i="25"/>
  <c r="Q82" i="26"/>
  <c r="L84" i="26"/>
  <c r="B85" i="21"/>
  <c r="H86" i="25"/>
  <c r="D85" i="21"/>
  <c r="J116" i="25"/>
  <c r="J86" i="25"/>
  <c r="D108" i="26"/>
  <c r="AA82" i="26"/>
  <c r="AA86" i="24"/>
  <c r="D82" i="21"/>
  <c r="J86" i="21"/>
  <c r="AA84" i="26"/>
  <c r="AM86" i="21"/>
  <c r="W110" i="24"/>
  <c r="B84" i="25"/>
  <c r="F84" i="21"/>
  <c r="H84" i="24"/>
  <c r="L84" i="24"/>
  <c r="B82" i="26"/>
  <c r="L84" i="21"/>
  <c r="Y85" i="25"/>
  <c r="J110" i="26"/>
  <c r="J82" i="26"/>
  <c r="AE84" i="21"/>
  <c r="Q86" i="25"/>
  <c r="X81" i="21"/>
  <c r="F82" i="25"/>
  <c r="L81" i="21"/>
  <c r="AC117" i="22"/>
  <c r="AC85" i="22"/>
  <c r="H80" i="24"/>
  <c r="W85" i="25"/>
  <c r="H82" i="25"/>
  <c r="B85" i="24"/>
  <c r="Y110" i="25"/>
  <c r="AA86" i="21"/>
  <c r="J116" i="24"/>
  <c r="J86" i="24"/>
  <c r="Y86" i="22"/>
  <c r="L86" i="22"/>
  <c r="V88" i="21"/>
  <c r="A170" i="21"/>
  <c r="AB170" i="21"/>
  <c r="AB169" i="21"/>
  <c r="A82" i="21"/>
  <c r="Q165" i="21"/>
  <c r="AL89" i="21"/>
  <c r="AB89" i="22"/>
  <c r="Q96" i="22"/>
  <c r="G96" i="22"/>
  <c r="AH96" i="22"/>
  <c r="K86" i="22"/>
  <c r="I169" i="22"/>
  <c r="AD93" i="22"/>
  <c r="K169" i="22"/>
  <c r="AF93" i="22"/>
  <c r="V175" i="22"/>
  <c r="A92" i="22"/>
  <c r="K85" i="22"/>
  <c r="A85" i="22"/>
  <c r="Q173" i="22"/>
  <c r="AL95" i="22"/>
  <c r="Q171" i="22"/>
  <c r="C169" i="24"/>
  <c r="R91" i="24"/>
  <c r="C89" i="24"/>
  <c r="R93" i="24"/>
  <c r="E171" i="24"/>
  <c r="E92" i="25"/>
  <c r="V90" i="25"/>
  <c r="G93" i="25"/>
  <c r="Z88" i="25"/>
  <c r="K170" i="25"/>
  <c r="E89" i="25"/>
  <c r="T93" i="25"/>
  <c r="Z92" i="25"/>
  <c r="G90" i="25"/>
  <c r="C85" i="26"/>
  <c r="G165" i="26"/>
  <c r="V89" i="26"/>
  <c r="D125" i="25"/>
  <c r="AA208" i="26"/>
  <c r="AA117" i="26"/>
  <c r="S112" i="26"/>
  <c r="S128" i="26"/>
  <c r="F80" i="27"/>
  <c r="F137" i="27"/>
  <c r="H103" i="27"/>
  <c r="D75" i="27"/>
  <c r="D132" i="27"/>
  <c r="D72" i="27"/>
  <c r="D131" i="27"/>
  <c r="D87" i="22"/>
  <c r="AK86" i="22"/>
  <c r="P116" i="22"/>
  <c r="P88" i="22"/>
  <c r="B89" i="22"/>
  <c r="Y83" i="24"/>
  <c r="B81" i="24"/>
  <c r="U81" i="24"/>
  <c r="Y82" i="24"/>
  <c r="L81" i="25"/>
  <c r="L83" i="25"/>
  <c r="S83" i="26"/>
  <c r="Y81" i="26"/>
  <c r="W84" i="21"/>
  <c r="L81" i="26"/>
  <c r="S81" i="26"/>
  <c r="H85" i="26"/>
  <c r="AG83" i="21"/>
  <c r="AC86" i="21"/>
  <c r="N113" i="21"/>
  <c r="AA84" i="21"/>
  <c r="D83" i="21"/>
  <c r="AK82" i="21"/>
  <c r="P83" i="21"/>
  <c r="AI84" i="22"/>
  <c r="W84" i="25"/>
  <c r="W82" i="26"/>
  <c r="P85" i="21"/>
  <c r="F85" i="25"/>
  <c r="AM83" i="21"/>
  <c r="N110" i="21"/>
  <c r="N82" i="21"/>
  <c r="W83" i="26"/>
  <c r="U84" i="26"/>
  <c r="H109" i="21"/>
  <c r="H81" i="21"/>
  <c r="N86" i="21"/>
  <c r="P86" i="21"/>
  <c r="H85" i="25"/>
  <c r="W85" i="22"/>
  <c r="F84" i="25"/>
  <c r="D83" i="24"/>
  <c r="Y87" i="22"/>
  <c r="AC80" i="21"/>
  <c r="U80" i="24"/>
  <c r="AA116" i="22"/>
  <c r="AA84" i="22"/>
  <c r="W85" i="26"/>
  <c r="AI81" i="21"/>
  <c r="AE84" i="22"/>
  <c r="AK85" i="22"/>
  <c r="AM85" i="22"/>
  <c r="P87" i="22"/>
  <c r="AI85" i="22"/>
  <c r="H80" i="26"/>
  <c r="AI86" i="22"/>
  <c r="Y86" i="21"/>
  <c r="AL88" i="21"/>
  <c r="Q170" i="21"/>
  <c r="AD92" i="21"/>
  <c r="I171" i="21"/>
  <c r="AJ87" i="21"/>
  <c r="AL170" i="21"/>
  <c r="AL169" i="21"/>
  <c r="C82" i="21"/>
  <c r="V89" i="22"/>
  <c r="C96" i="22"/>
  <c r="AD96" i="22"/>
  <c r="AF96" i="22"/>
  <c r="E169" i="22"/>
  <c r="Z93" i="22"/>
  <c r="Z175" i="22"/>
  <c r="E92" i="22"/>
  <c r="C85" i="22"/>
  <c r="I173" i="22"/>
  <c r="AD95" i="22"/>
  <c r="O171" i="22"/>
  <c r="AJ94" i="22"/>
  <c r="I85" i="24"/>
  <c r="K169" i="24"/>
  <c r="Z91" i="24"/>
  <c r="X86" i="24"/>
  <c r="G89" i="24"/>
  <c r="V93" i="24"/>
  <c r="K167" i="24"/>
  <c r="Z90" i="24"/>
  <c r="C92" i="25"/>
  <c r="T90" i="25"/>
  <c r="E93" i="25"/>
  <c r="Z84" i="25"/>
  <c r="K89" i="25"/>
  <c r="Z93" i="25"/>
  <c r="P92" i="25"/>
  <c r="K90" i="25"/>
  <c r="I171" i="25"/>
  <c r="C165" i="26"/>
  <c r="R89" i="26"/>
  <c r="AA123" i="25"/>
  <c r="U189" i="25"/>
  <c r="W130" i="25"/>
  <c r="AA70" i="25"/>
  <c r="AA126" i="25"/>
  <c r="Q129" i="25"/>
  <c r="J76" i="26"/>
  <c r="J133" i="26"/>
  <c r="L68" i="26"/>
  <c r="L127" i="26"/>
  <c r="W209" i="27"/>
  <c r="W122" i="27"/>
  <c r="Y213" i="27"/>
  <c r="Y119" i="27"/>
  <c r="U70" i="27"/>
  <c r="U126" i="27"/>
  <c r="AA106" i="27"/>
  <c r="AM88" i="22"/>
  <c r="AM89" i="22"/>
  <c r="P86" i="22"/>
  <c r="L88" i="22"/>
  <c r="D89" i="22"/>
  <c r="D113" i="24"/>
  <c r="S83" i="24"/>
  <c r="J81" i="24"/>
  <c r="Q82" i="24"/>
  <c r="Y111" i="24"/>
  <c r="Y85" i="24"/>
  <c r="D83" i="25"/>
  <c r="F83" i="25"/>
  <c r="W82" i="25"/>
  <c r="Q82" i="25"/>
  <c r="J112" i="25"/>
  <c r="J84" i="25"/>
  <c r="Q83" i="26"/>
  <c r="AA83" i="26"/>
  <c r="U85" i="26"/>
  <c r="U107" i="26"/>
  <c r="U86" i="26"/>
  <c r="R86" i="21"/>
  <c r="Y86" i="26"/>
  <c r="AA113" i="26"/>
  <c r="AA81" i="26"/>
  <c r="AI86" i="21"/>
  <c r="J83" i="26"/>
  <c r="AC109" i="21"/>
  <c r="AC83" i="21"/>
  <c r="V81" i="21"/>
  <c r="N80" i="21"/>
  <c r="AC85" i="21"/>
  <c r="AE90" i="22"/>
  <c r="U108" i="24"/>
  <c r="U84" i="24"/>
  <c r="H89" i="22"/>
  <c r="Q83" i="25"/>
  <c r="D80" i="25"/>
  <c r="Y83" i="21"/>
  <c r="J108" i="24"/>
  <c r="H86" i="21"/>
  <c r="R85" i="21"/>
  <c r="W86" i="24"/>
  <c r="AK113" i="21"/>
  <c r="AK81" i="21"/>
  <c r="W80" i="21"/>
  <c r="J85" i="21"/>
  <c r="B114" i="25"/>
  <c r="B85" i="25"/>
  <c r="L84" i="22"/>
  <c r="AG85" i="22"/>
  <c r="F84" i="24"/>
  <c r="H84" i="21"/>
  <c r="L84" i="25"/>
  <c r="S107" i="24"/>
  <c r="S86" i="24"/>
  <c r="S112" i="24"/>
  <c r="S80" i="24"/>
  <c r="W85" i="21"/>
  <c r="L114" i="24"/>
  <c r="L85" i="24"/>
  <c r="W84" i="26"/>
  <c r="U80" i="25"/>
  <c r="J90" i="22"/>
  <c r="L120" i="22"/>
  <c r="L90" i="22"/>
  <c r="AM80" i="21"/>
  <c r="AM81" i="21"/>
  <c r="D85" i="26"/>
  <c r="P112" i="22"/>
  <c r="AC86" i="22"/>
  <c r="W87" i="22"/>
  <c r="AF88" i="21"/>
  <c r="K170" i="21"/>
  <c r="X92" i="21"/>
  <c r="C171" i="21"/>
  <c r="AJ170" i="21"/>
  <c r="V170" i="21"/>
  <c r="M165" i="21"/>
  <c r="AH89" i="21"/>
  <c r="M90" i="22"/>
  <c r="AL89" i="22"/>
  <c r="A96" i="22"/>
  <c r="AJ96" i="22"/>
  <c r="M169" i="22"/>
  <c r="AH93" i="22"/>
  <c r="AF175" i="22"/>
  <c r="K92" i="22"/>
  <c r="AJ175" i="22"/>
  <c r="O92" i="22"/>
  <c r="I85" i="22"/>
  <c r="G173" i="22"/>
  <c r="AB95" i="22"/>
  <c r="E171" i="22"/>
  <c r="Z94" i="22"/>
  <c r="Z170" i="24"/>
  <c r="K89" i="24"/>
  <c r="Z93" i="24"/>
  <c r="E167" i="24"/>
  <c r="T90" i="24"/>
  <c r="A92" i="25"/>
  <c r="R90" i="25"/>
  <c r="C93" i="25"/>
  <c r="C89" i="25"/>
  <c r="R93" i="25"/>
  <c r="V92" i="25"/>
  <c r="E90" i="25"/>
  <c r="E171" i="25"/>
  <c r="I165" i="26"/>
  <c r="X89" i="26"/>
  <c r="I92" i="26"/>
  <c r="R83" i="26"/>
  <c r="AA106" i="24"/>
  <c r="S128" i="24"/>
  <c r="J200" i="25"/>
  <c r="F108" i="25"/>
  <c r="F78" i="25"/>
  <c r="L74" i="25"/>
  <c r="L130" i="25"/>
  <c r="Y205" i="26"/>
  <c r="Y118" i="26"/>
  <c r="W66" i="26"/>
  <c r="W122" i="26"/>
  <c r="U140" i="26"/>
  <c r="H129" i="27"/>
  <c r="F144" i="27"/>
  <c r="AI90" i="22"/>
  <c r="W115" i="22"/>
  <c r="W89" i="22"/>
  <c r="D88" i="22"/>
  <c r="R89" i="22"/>
  <c r="AA83" i="24"/>
  <c r="AK114" i="22"/>
  <c r="D109" i="24"/>
  <c r="D81" i="24"/>
  <c r="D82" i="24"/>
  <c r="F82" i="24"/>
  <c r="J85" i="24"/>
  <c r="H111" i="25"/>
  <c r="H83" i="25"/>
  <c r="AA82" i="25"/>
  <c r="D84" i="25"/>
  <c r="Y109" i="26"/>
  <c r="Y83" i="26"/>
  <c r="Y85" i="26"/>
  <c r="F86" i="26"/>
  <c r="B86" i="21"/>
  <c r="W86" i="26"/>
  <c r="H86" i="26"/>
  <c r="B83" i="26"/>
  <c r="AA83" i="21"/>
  <c r="AG82" i="21"/>
  <c r="AM82" i="21"/>
  <c r="AH81" i="21"/>
  <c r="H83" i="21"/>
  <c r="H107" i="21"/>
  <c r="H80" i="21"/>
  <c r="AA85" i="21"/>
  <c r="B108" i="21"/>
  <c r="F86" i="22"/>
  <c r="H84" i="22"/>
  <c r="B90" i="22"/>
  <c r="AA90" i="22"/>
  <c r="AA84" i="24"/>
  <c r="N89" i="22"/>
  <c r="AA89" i="22"/>
  <c r="U83" i="25"/>
  <c r="H107" i="25"/>
  <c r="H80" i="25"/>
  <c r="D86" i="25"/>
  <c r="W83" i="21"/>
  <c r="F86" i="24"/>
  <c r="B81" i="21"/>
  <c r="U116" i="26"/>
  <c r="U82" i="26"/>
  <c r="F85" i="21"/>
  <c r="AA81" i="21"/>
  <c r="S108" i="26"/>
  <c r="S84" i="26"/>
  <c r="AG80" i="21"/>
  <c r="P82" i="21"/>
  <c r="AI87" i="22"/>
  <c r="H90" i="22"/>
  <c r="J84" i="21"/>
  <c r="S85" i="25"/>
  <c r="J82" i="21"/>
  <c r="AE81" i="21"/>
  <c r="AA108" i="25"/>
  <c r="AA84" i="25"/>
  <c r="Q85" i="25"/>
  <c r="L111" i="24"/>
  <c r="L83" i="24"/>
  <c r="N113" i="22"/>
  <c r="N85" i="22"/>
  <c r="L110" i="25"/>
  <c r="L82" i="25"/>
  <c r="AK84" i="22"/>
  <c r="D82" i="25"/>
  <c r="W85" i="24"/>
  <c r="AM86" i="22"/>
  <c r="Z88" i="21"/>
  <c r="E170" i="21"/>
  <c r="AL92" i="21"/>
  <c r="Q171" i="21"/>
  <c r="AF87" i="21"/>
  <c r="Z170" i="21"/>
  <c r="Z169" i="21"/>
  <c r="M82" i="21"/>
  <c r="K165" i="21"/>
  <c r="AF89" i="21"/>
  <c r="Z89" i="22"/>
  <c r="O96" i="22"/>
  <c r="V96" i="22"/>
  <c r="O86" i="22"/>
  <c r="C169" i="22"/>
  <c r="X93" i="22"/>
  <c r="AD175" i="22"/>
  <c r="I92" i="22"/>
  <c r="O85" i="22"/>
  <c r="A173" i="22"/>
  <c r="V95" i="22"/>
  <c r="C171" i="22"/>
  <c r="X94" i="22"/>
  <c r="E165" i="24"/>
  <c r="T89" i="24"/>
  <c r="X92" i="24"/>
  <c r="G85" i="24"/>
  <c r="E89" i="24"/>
  <c r="T93" i="24"/>
  <c r="I171" i="24"/>
  <c r="C167" i="24"/>
  <c r="R90" i="24"/>
  <c r="P90" i="25"/>
  <c r="A93" i="25"/>
  <c r="T171" i="25"/>
  <c r="E88" i="25"/>
  <c r="V88" i="25"/>
  <c r="G170" i="25"/>
  <c r="X84" i="25"/>
  <c r="X92" i="25"/>
  <c r="C171" i="25"/>
  <c r="D99" i="24"/>
  <c r="D71" i="24"/>
  <c r="D128" i="24"/>
  <c r="D68" i="24"/>
  <c r="D127" i="24"/>
  <c r="Q124" i="25"/>
  <c r="D125" i="26"/>
  <c r="Q211" i="27"/>
  <c r="Q120" i="27"/>
  <c r="Q127" i="27"/>
  <c r="Q129" i="27"/>
  <c r="W107" i="27"/>
  <c r="W134" i="27"/>
  <c r="Y74" i="27"/>
  <c r="Y130" i="27"/>
  <c r="U102" i="27"/>
  <c r="U133" i="27"/>
  <c r="AC90" i="22"/>
  <c r="AK89" i="22"/>
  <c r="AE89" i="22"/>
  <c r="H88" i="22"/>
  <c r="J89" i="22"/>
  <c r="U109" i="24"/>
  <c r="U83" i="24"/>
  <c r="J110" i="24"/>
  <c r="J82" i="24"/>
  <c r="D80" i="24"/>
  <c r="H82" i="24"/>
  <c r="W115" i="24"/>
  <c r="D85" i="24"/>
  <c r="Q85" i="24"/>
  <c r="S82" i="25"/>
  <c r="H84" i="25"/>
  <c r="S111" i="26"/>
  <c r="S85" i="26"/>
  <c r="L86" i="26"/>
  <c r="Q86" i="26"/>
  <c r="AE115" i="21"/>
  <c r="AK84" i="21"/>
  <c r="Y82" i="21"/>
  <c r="AB81" i="21"/>
  <c r="N111" i="21"/>
  <c r="N83" i="21"/>
  <c r="AM85" i="21"/>
  <c r="AA85" i="22"/>
  <c r="AM111" i="22"/>
  <c r="AM90" i="22"/>
  <c r="S84" i="24"/>
  <c r="W83" i="25"/>
  <c r="B80" i="25"/>
  <c r="D85" i="25"/>
  <c r="N81" i="21"/>
  <c r="D86" i="24"/>
  <c r="D107" i="26"/>
  <c r="D80" i="26"/>
  <c r="P81" i="21"/>
  <c r="D112" i="26"/>
  <c r="D84" i="26"/>
  <c r="F81" i="21"/>
  <c r="N85" i="21"/>
  <c r="AI83" i="21"/>
  <c r="AG81" i="21"/>
  <c r="F86" i="25"/>
  <c r="H87" i="22"/>
  <c r="Y107" i="25"/>
  <c r="Y86" i="25"/>
  <c r="B84" i="24"/>
  <c r="J86" i="26"/>
  <c r="L83" i="21"/>
  <c r="D81" i="25"/>
  <c r="D90" i="22"/>
  <c r="W81" i="21"/>
  <c r="Y84" i="25"/>
  <c r="Q80" i="24"/>
  <c r="F119" i="22"/>
  <c r="L85" i="22"/>
  <c r="L115" i="22"/>
  <c r="L87" i="22"/>
  <c r="H82" i="26"/>
  <c r="H86" i="24"/>
  <c r="P90" i="22"/>
  <c r="Y113" i="24"/>
  <c r="Y81" i="24"/>
  <c r="AJ88" i="21"/>
  <c r="O170" i="21"/>
  <c r="AF92" i="21"/>
  <c r="K171" i="21"/>
  <c r="A165" i="21"/>
  <c r="V89" i="21"/>
  <c r="G90" i="22"/>
  <c r="AJ89" i="22"/>
  <c r="M96" i="22"/>
  <c r="AB96" i="22"/>
  <c r="G169" i="22"/>
  <c r="AB93" i="22"/>
  <c r="AH175" i="22"/>
  <c r="M92" i="22"/>
  <c r="E85" i="22"/>
  <c r="AJ90" i="22"/>
  <c r="O173" i="22"/>
  <c r="AJ95" i="22"/>
  <c r="K171" i="22"/>
  <c r="K165" i="24"/>
  <c r="Z89" i="24"/>
  <c r="R92" i="24"/>
  <c r="E85" i="24"/>
  <c r="A89" i="24"/>
  <c r="P93" i="24"/>
  <c r="G171" i="24"/>
  <c r="A167" i="24"/>
  <c r="P90" i="24"/>
  <c r="Z90" i="25"/>
  <c r="K93" i="25"/>
  <c r="P171" i="25"/>
  <c r="A88" i="25"/>
  <c r="R88" i="25"/>
  <c r="C170" i="25"/>
  <c r="X86" i="25"/>
  <c r="R92" i="25"/>
  <c r="K171" i="25"/>
  <c r="J101" i="25"/>
  <c r="D126" i="25"/>
  <c r="J100" i="25"/>
  <c r="Y123" i="26"/>
  <c r="AA64" i="26"/>
  <c r="AA125" i="26"/>
  <c r="AA130" i="26"/>
  <c r="W70" i="26"/>
  <c r="W126" i="26"/>
  <c r="S129" i="26"/>
  <c r="J117" i="27"/>
  <c r="H152" i="27"/>
  <c r="H119" i="27"/>
  <c r="F212" i="27"/>
  <c r="F122" i="27"/>
  <c r="B128" i="27"/>
  <c r="L78" i="27"/>
  <c r="L134" i="27"/>
  <c r="J86" i="22"/>
  <c r="H114" i="22"/>
  <c r="H86" i="22"/>
  <c r="R88" i="22"/>
  <c r="L89" i="22"/>
  <c r="J112" i="24"/>
  <c r="J84" i="24"/>
  <c r="B82" i="24"/>
  <c r="Q81" i="24"/>
  <c r="S85" i="24"/>
  <c r="H109" i="25"/>
  <c r="H81" i="25"/>
  <c r="U116" i="25"/>
  <c r="U82" i="25"/>
  <c r="Y81" i="25"/>
  <c r="AA85" i="26"/>
  <c r="B81" i="26"/>
  <c r="F114" i="26"/>
  <c r="F85" i="26"/>
  <c r="S86" i="26"/>
  <c r="F81" i="26"/>
  <c r="AI84" i="21"/>
  <c r="AE82" i="21"/>
  <c r="AI82" i="21"/>
  <c r="AM110" i="21"/>
  <c r="R83" i="21"/>
  <c r="J80" i="21"/>
  <c r="Y111" i="21"/>
  <c r="Y85" i="21"/>
  <c r="AC84" i="22"/>
  <c r="AK90" i="22"/>
  <c r="F88" i="22"/>
  <c r="Y83" i="25"/>
  <c r="L85" i="25"/>
  <c r="L82" i="21"/>
  <c r="B86" i="24"/>
  <c r="F80" i="26"/>
  <c r="R81" i="21"/>
  <c r="B84" i="26"/>
  <c r="U80" i="26"/>
  <c r="L86" i="25"/>
  <c r="F82" i="21"/>
  <c r="J84" i="26"/>
  <c r="J83" i="25"/>
  <c r="P84" i="21"/>
  <c r="L80" i="21"/>
  <c r="Q80" i="26"/>
  <c r="S110" i="26"/>
  <c r="B84" i="21"/>
  <c r="AI80" i="21"/>
  <c r="AA81" i="25"/>
  <c r="F82" i="26"/>
  <c r="AG88" i="22"/>
  <c r="L81" i="24"/>
  <c r="D116" i="26"/>
  <c r="D86" i="26"/>
  <c r="J87" i="22"/>
  <c r="J113" i="25"/>
  <c r="Y81" i="21"/>
  <c r="AM114" i="21"/>
  <c r="D82" i="26"/>
  <c r="D80" i="21"/>
  <c r="B80" i="26"/>
  <c r="D86" i="22"/>
  <c r="AD88" i="21"/>
  <c r="I170" i="21"/>
  <c r="Z92" i="21"/>
  <c r="E171" i="21"/>
  <c r="K82" i="21"/>
  <c r="E90" i="22"/>
  <c r="AD89" i="22"/>
  <c r="E96" i="22"/>
  <c r="Z96" i="22"/>
  <c r="Q169" i="22"/>
  <c r="AL93" i="22"/>
  <c r="AB175" i="22"/>
  <c r="G92" i="22"/>
  <c r="M85" i="22"/>
  <c r="M173" i="22"/>
  <c r="AH95" i="22"/>
  <c r="E173" i="22"/>
  <c r="Z95" i="22"/>
  <c r="G171" i="22"/>
  <c r="I169" i="24"/>
  <c r="X91" i="24"/>
  <c r="C171" i="24"/>
  <c r="G167" i="24"/>
  <c r="V90" i="24"/>
  <c r="Z171" i="25"/>
  <c r="K88" i="25"/>
  <c r="I89" i="25"/>
  <c r="X93" i="25"/>
  <c r="R86" i="25"/>
  <c r="C90" i="25"/>
  <c r="G171" i="25"/>
  <c r="C92" i="26"/>
  <c r="V82" i="26"/>
  <c r="T92" i="26"/>
  <c r="V92" i="26"/>
  <c r="K169" i="26"/>
  <c r="K171" i="26"/>
  <c r="A168" i="27"/>
  <c r="P159" i="27"/>
  <c r="X92" i="27"/>
  <c r="I174" i="27"/>
  <c r="T96" i="27"/>
  <c r="E175" i="27"/>
  <c r="C165" i="27"/>
  <c r="P89" i="27"/>
  <c r="A167" i="27"/>
  <c r="X169" i="27"/>
  <c r="I162" i="27"/>
  <c r="C166" i="27"/>
  <c r="K84" i="27"/>
  <c r="K161" i="27"/>
  <c r="E94" i="27"/>
  <c r="A91" i="27"/>
  <c r="I96" i="27"/>
  <c r="X174" i="27"/>
  <c r="V91" i="24"/>
  <c r="R84" i="22"/>
  <c r="G170" i="21"/>
  <c r="T173" i="27"/>
  <c r="AH90" i="21"/>
  <c r="M93" i="21"/>
  <c r="A170" i="25"/>
  <c r="Z88" i="26"/>
  <c r="T89" i="26"/>
  <c r="T171" i="26"/>
  <c r="C173" i="27"/>
  <c r="R95" i="27"/>
  <c r="A94" i="22"/>
  <c r="I173" i="27"/>
  <c r="X95" i="27"/>
  <c r="V88" i="27"/>
  <c r="V163" i="27"/>
  <c r="V168" i="26"/>
  <c r="R82" i="26"/>
  <c r="P92" i="26"/>
  <c r="G168" i="27"/>
  <c r="V159" i="27"/>
  <c r="P92" i="27"/>
  <c r="A174" i="27"/>
  <c r="V167" i="27"/>
  <c r="G165" i="27"/>
  <c r="Z89" i="27"/>
  <c r="K167" i="27"/>
  <c r="P169" i="27"/>
  <c r="A162" i="27"/>
  <c r="G90" i="27"/>
  <c r="V164" i="27"/>
  <c r="A166" i="27"/>
  <c r="C84" i="27"/>
  <c r="C161" i="27"/>
  <c r="K94" i="27"/>
  <c r="K91" i="27"/>
  <c r="G96" i="27"/>
  <c r="V174" i="27"/>
  <c r="T91" i="24"/>
  <c r="AB164" i="21"/>
  <c r="M170" i="21"/>
  <c r="K84" i="24"/>
  <c r="R173" i="27"/>
  <c r="AF94" i="22"/>
  <c r="K97" i="22"/>
  <c r="R88" i="26"/>
  <c r="O171" i="21"/>
  <c r="X88" i="27"/>
  <c r="X163" i="27"/>
  <c r="C175" i="27"/>
  <c r="R161" i="27"/>
  <c r="X82" i="26"/>
  <c r="Z92" i="26"/>
  <c r="R92" i="27"/>
  <c r="C174" i="27"/>
  <c r="P167" i="27"/>
  <c r="A165" i="27"/>
  <c r="A90" i="27"/>
  <c r="P164" i="27"/>
  <c r="K166" i="27"/>
  <c r="I84" i="27"/>
  <c r="I161" i="27"/>
  <c r="C94" i="27"/>
  <c r="T94" i="27"/>
  <c r="E97" i="27"/>
  <c r="A96" i="27"/>
  <c r="Z164" i="21"/>
  <c r="C170" i="21"/>
  <c r="Z89" i="25"/>
  <c r="Z173" i="27"/>
  <c r="V94" i="22"/>
  <c r="A97" i="22"/>
  <c r="AH165" i="21"/>
  <c r="P88" i="26"/>
  <c r="M171" i="21"/>
  <c r="I81" i="24"/>
  <c r="K88" i="26"/>
  <c r="Z169" i="26"/>
  <c r="A93" i="27"/>
  <c r="P97" i="27"/>
  <c r="V173" i="27"/>
  <c r="R93" i="27"/>
  <c r="C93" i="26"/>
  <c r="K82" i="26"/>
  <c r="G169" i="26"/>
  <c r="V91" i="26"/>
  <c r="G171" i="26"/>
  <c r="Z167" i="27"/>
  <c r="K165" i="27"/>
  <c r="E90" i="27"/>
  <c r="T164" i="27"/>
  <c r="E166" i="27"/>
  <c r="G94" i="27"/>
  <c r="Z94" i="27"/>
  <c r="K97" i="27"/>
  <c r="I91" i="27"/>
  <c r="K96" i="27"/>
  <c r="Z174" i="27"/>
  <c r="K175" i="27"/>
  <c r="Z161" i="27"/>
  <c r="AJ164" i="21"/>
  <c r="AJ89" i="21"/>
  <c r="AJ171" i="21"/>
  <c r="R89" i="25"/>
  <c r="X173" i="27"/>
  <c r="AL94" i="22"/>
  <c r="AB165" i="21"/>
  <c r="X89" i="24"/>
  <c r="X171" i="24"/>
  <c r="V88" i="26"/>
  <c r="G171" i="21"/>
  <c r="E81" i="24"/>
  <c r="F84" i="22"/>
  <c r="A88" i="26"/>
  <c r="P169" i="26"/>
  <c r="I93" i="27"/>
  <c r="X97" i="27"/>
  <c r="E173" i="27"/>
  <c r="T95" i="27"/>
  <c r="Z88" i="27"/>
  <c r="Z163" i="27"/>
  <c r="Z168" i="26"/>
  <c r="W90" i="22"/>
  <c r="E169" i="26"/>
  <c r="T91" i="26"/>
  <c r="K169" i="27"/>
  <c r="Z93" i="27"/>
  <c r="T167" i="27"/>
  <c r="E165" i="27"/>
  <c r="R89" i="27"/>
  <c r="C167" i="27"/>
  <c r="I90" i="27"/>
  <c r="X164" i="27"/>
  <c r="G166" i="27"/>
  <c r="K95" i="27"/>
  <c r="K173" i="27"/>
  <c r="K168" i="27"/>
  <c r="Z159" i="27"/>
  <c r="X94" i="27"/>
  <c r="I97" i="27"/>
  <c r="C91" i="27"/>
  <c r="I169" i="27"/>
  <c r="X93" i="27"/>
  <c r="A175" i="27"/>
  <c r="P161" i="27"/>
  <c r="AD89" i="21"/>
  <c r="AD171" i="21"/>
  <c r="X89" i="25"/>
  <c r="C90" i="21"/>
  <c r="AH94" i="22"/>
  <c r="M97" i="22"/>
  <c r="AJ165" i="21"/>
  <c r="P89" i="24"/>
  <c r="P171" i="24"/>
  <c r="X88" i="26"/>
  <c r="A171" i="21"/>
  <c r="AH92" i="22"/>
  <c r="M174" i="22"/>
  <c r="E169" i="21"/>
  <c r="Z91" i="21"/>
  <c r="I94" i="22"/>
  <c r="G93" i="27"/>
  <c r="V97" i="27"/>
  <c r="T88" i="27"/>
  <c r="T163" i="27"/>
  <c r="G168" i="24"/>
  <c r="G93" i="26"/>
  <c r="A93" i="21"/>
  <c r="A92" i="26"/>
  <c r="C169" i="26"/>
  <c r="R91" i="26"/>
  <c r="E171" i="26"/>
  <c r="E169" i="27"/>
  <c r="T93" i="27"/>
  <c r="V92" i="27"/>
  <c r="G174" i="27"/>
  <c r="R167" i="27"/>
  <c r="X89" i="27"/>
  <c r="I167" i="27"/>
  <c r="C90" i="27"/>
  <c r="R164" i="27"/>
  <c r="A84" i="27"/>
  <c r="A161" i="27"/>
  <c r="E95" i="27"/>
  <c r="E168" i="27"/>
  <c r="T159" i="27"/>
  <c r="P94" i="27"/>
  <c r="A97" i="27"/>
  <c r="G91" i="27"/>
  <c r="A169" i="27"/>
  <c r="P93" i="27"/>
  <c r="G175" i="27"/>
  <c r="V161" i="27"/>
  <c r="R87" i="26"/>
  <c r="X89" i="21"/>
  <c r="X171" i="21"/>
  <c r="G88" i="25"/>
  <c r="P89" i="25"/>
  <c r="I90" i="21"/>
  <c r="AB94" i="22"/>
  <c r="G97" i="22"/>
  <c r="V165" i="21"/>
  <c r="V89" i="24"/>
  <c r="V171" i="24"/>
  <c r="Q166" i="21"/>
  <c r="X84" i="24"/>
  <c r="AB92" i="22"/>
  <c r="G174" i="22"/>
  <c r="V169" i="27"/>
  <c r="G162" i="27"/>
  <c r="A169" i="21"/>
  <c r="V91" i="21"/>
  <c r="Q94" i="22"/>
  <c r="E93" i="27"/>
  <c r="T97" i="27"/>
  <c r="G173" i="27"/>
  <c r="P88" i="27"/>
  <c r="P163" i="27"/>
  <c r="A173" i="27"/>
  <c r="P95" i="27"/>
  <c r="R168" i="26"/>
  <c r="K93" i="26"/>
  <c r="G93" i="21"/>
  <c r="K92" i="26"/>
  <c r="T82" i="26"/>
  <c r="I169" i="26"/>
  <c r="X91" i="26"/>
  <c r="I171" i="26"/>
  <c r="G84" i="26"/>
  <c r="C168" i="27"/>
  <c r="R159" i="27"/>
  <c r="T92" i="27"/>
  <c r="E174" i="27"/>
  <c r="X167" i="27"/>
  <c r="T89" i="27"/>
  <c r="E167" i="27"/>
  <c r="T169" i="27"/>
  <c r="E162" i="27"/>
  <c r="K90" i="27"/>
  <c r="Z164" i="27"/>
  <c r="G84" i="27"/>
  <c r="G161" i="27"/>
  <c r="I94" i="27"/>
  <c r="V94" i="27"/>
  <c r="G97" i="27"/>
  <c r="E96" i="27"/>
  <c r="T174" i="27"/>
  <c r="G169" i="27"/>
  <c r="V93" i="27"/>
  <c r="I175" i="27"/>
  <c r="X161" i="27"/>
  <c r="X87" i="26"/>
  <c r="Z89" i="21"/>
  <c r="C84" i="24"/>
  <c r="I88" i="25"/>
  <c r="V89" i="25"/>
  <c r="G92" i="25"/>
  <c r="V170" i="25"/>
  <c r="E170" i="25"/>
  <c r="Z165" i="21"/>
  <c r="R89" i="24"/>
  <c r="R171" i="24"/>
  <c r="D84" i="22"/>
  <c r="E166" i="21"/>
  <c r="P89" i="26"/>
  <c r="P171" i="26"/>
  <c r="P91" i="26"/>
  <c r="M94" i="22"/>
  <c r="Z168" i="27"/>
  <c r="AE86" i="22"/>
  <c r="P168" i="24"/>
  <c r="V95" i="27"/>
  <c r="A93" i="26"/>
  <c r="Z171" i="21"/>
  <c r="E92" i="26"/>
  <c r="R92" i="26"/>
  <c r="A82" i="26"/>
  <c r="A169" i="26"/>
  <c r="C171" i="26"/>
  <c r="E170" i="26"/>
  <c r="T88" i="26"/>
  <c r="I168" i="27"/>
  <c r="X159" i="27"/>
  <c r="Z92" i="27"/>
  <c r="K174" i="27"/>
  <c r="A92" i="27"/>
  <c r="P173" i="27"/>
  <c r="I165" i="27"/>
  <c r="V89" i="27"/>
  <c r="G167" i="27"/>
  <c r="Z169" i="27"/>
  <c r="K162" i="27"/>
  <c r="I166" i="27"/>
  <c r="E84" i="27"/>
  <c r="E161" i="27"/>
  <c r="A94" i="27"/>
  <c r="R94" i="27"/>
  <c r="C97" i="27"/>
  <c r="C96" i="27"/>
  <c r="R174" i="27"/>
  <c r="P91" i="24"/>
  <c r="P84" i="22"/>
  <c r="Z87" i="26"/>
  <c r="T89" i="25"/>
  <c r="I92" i="25"/>
  <c r="X170" i="25"/>
  <c r="I170" i="25"/>
  <c r="K166" i="21"/>
  <c r="T87" i="24"/>
  <c r="Z89" i="26"/>
  <c r="Z171" i="26"/>
  <c r="Z91" i="26"/>
  <c r="K94" i="22"/>
  <c r="V168" i="27"/>
  <c r="P168" i="26"/>
  <c r="Z168" i="24"/>
  <c r="E168" i="24"/>
  <c r="Q97" i="22"/>
  <c r="S24" i="14"/>
  <c r="L178" i="21"/>
  <c r="R152" i="21"/>
  <c r="L75" i="21"/>
  <c r="L144" i="21"/>
  <c r="AA69" i="21"/>
  <c r="P182" i="22"/>
  <c r="J156" i="22"/>
  <c r="H158" i="22"/>
  <c r="AG156" i="22"/>
  <c r="AK80" i="22"/>
  <c r="J79" i="22"/>
  <c r="AC148" i="22"/>
  <c r="AG73" i="22"/>
  <c r="J178" i="24"/>
  <c r="H152" i="24"/>
  <c r="D154" i="24"/>
  <c r="U152" i="24"/>
  <c r="U76" i="24"/>
  <c r="B75" i="24"/>
  <c r="L77" i="24"/>
  <c r="Q69" i="24"/>
  <c r="F178" i="25"/>
  <c r="F152" i="25"/>
  <c r="J75" i="25"/>
  <c r="Q69" i="25"/>
  <c r="H152" i="26"/>
  <c r="H154" i="26"/>
  <c r="U152" i="26"/>
  <c r="Y76" i="26"/>
  <c r="Q69" i="26"/>
  <c r="J182" i="27"/>
  <c r="J158" i="27"/>
  <c r="U156" i="27"/>
  <c r="Y80" i="27"/>
  <c r="B145" i="27"/>
  <c r="Y148" i="27"/>
  <c r="F147" i="27"/>
  <c r="Y73" i="27"/>
  <c r="Y153" i="27"/>
  <c r="AD161" i="22"/>
  <c r="AB161" i="22"/>
  <c r="AL161" i="22"/>
  <c r="AD162" i="22"/>
  <c r="X162" i="22"/>
  <c r="AL162" i="22"/>
  <c r="V162" i="22"/>
  <c r="AJ159" i="22"/>
  <c r="I167" i="22"/>
  <c r="Q164" i="22"/>
  <c r="A164" i="22"/>
  <c r="O164" i="22"/>
  <c r="G164" i="22"/>
  <c r="M164" i="22"/>
  <c r="E164" i="22"/>
  <c r="K164" i="22"/>
  <c r="I164" i="22"/>
  <c r="C164" i="22"/>
  <c r="AH164" i="22"/>
  <c r="AD159" i="22"/>
  <c r="V159" i="22"/>
  <c r="Z159" i="22"/>
  <c r="AL159" i="22"/>
  <c r="AH159" i="22"/>
  <c r="AB164" i="22"/>
  <c r="Q167" i="22"/>
  <c r="C167" i="22"/>
  <c r="E167" i="22"/>
  <c r="K167" i="22"/>
  <c r="G167" i="22"/>
  <c r="AL166" i="22"/>
  <c r="AD166" i="22"/>
  <c r="Z166" i="22"/>
  <c r="AF166" i="22"/>
  <c r="AJ166" i="22"/>
  <c r="X166" i="22"/>
  <c r="AH166" i="22"/>
  <c r="AB166" i="22"/>
  <c r="V166" i="22"/>
  <c r="M159" i="22"/>
  <c r="Z164" i="22"/>
  <c r="T156" i="24"/>
  <c r="AB167" i="22"/>
  <c r="AH167" i="22"/>
  <c r="R160" i="24"/>
  <c r="T157" i="25"/>
  <c r="C155" i="25"/>
  <c r="R155" i="24"/>
  <c r="V159" i="24"/>
  <c r="T159" i="24"/>
  <c r="I162" i="25"/>
  <c r="V155" i="25"/>
  <c r="P155" i="25"/>
  <c r="X155" i="25"/>
  <c r="V161" i="26"/>
  <c r="E159" i="26"/>
  <c r="E161" i="26"/>
  <c r="C156" i="25"/>
  <c r="G161" i="26"/>
  <c r="G163" i="26"/>
  <c r="A158" i="26"/>
  <c r="I161" i="26"/>
  <c r="G158" i="21"/>
  <c r="E157" i="21"/>
  <c r="AL165" i="22"/>
  <c r="AB165" i="22"/>
  <c r="K158" i="24"/>
  <c r="X167" i="22"/>
  <c r="Z155" i="24"/>
  <c r="O159" i="22"/>
  <c r="A167" i="22"/>
  <c r="I162" i="24"/>
  <c r="X159" i="22"/>
  <c r="X162" i="24"/>
  <c r="C158" i="25"/>
  <c r="R159" i="25"/>
  <c r="A156" i="21"/>
  <c r="Z157" i="25"/>
  <c r="V163" i="26"/>
  <c r="V155" i="26"/>
  <c r="AL158" i="21"/>
  <c r="I155" i="24"/>
  <c r="Z163" i="25"/>
  <c r="K158" i="26"/>
  <c r="E155" i="26"/>
  <c r="C159" i="26"/>
  <c r="C160" i="22"/>
  <c r="T155" i="25"/>
  <c r="Z155" i="25"/>
  <c r="AJ162" i="22"/>
  <c r="C162" i="22"/>
  <c r="V158" i="24"/>
  <c r="I160" i="25"/>
  <c r="AL157" i="21"/>
  <c r="T160" i="26"/>
  <c r="X156" i="24"/>
  <c r="P160" i="24"/>
  <c r="AL164" i="22"/>
  <c r="E163" i="26"/>
  <c r="E157" i="24"/>
  <c r="I160" i="22"/>
  <c r="I156" i="24"/>
  <c r="A156" i="25"/>
  <c r="AH161" i="22"/>
  <c r="R159" i="26"/>
  <c r="AJ165" i="22"/>
  <c r="X163" i="24"/>
  <c r="Z160" i="25"/>
  <c r="X161" i="26"/>
  <c r="K158" i="21"/>
  <c r="C157" i="21"/>
  <c r="K162" i="25"/>
  <c r="X159" i="24"/>
  <c r="I155" i="25"/>
  <c r="C161" i="26"/>
  <c r="R155" i="25"/>
  <c r="T162" i="24"/>
  <c r="AD168" i="21"/>
  <c r="AJ168" i="21"/>
  <c r="X168" i="21"/>
  <c r="AL168" i="21"/>
  <c r="AF168" i="21"/>
  <c r="Z168" i="21"/>
  <c r="AB168" i="21"/>
  <c r="V168" i="21"/>
  <c r="AH168" i="21"/>
  <c r="AD171" i="22"/>
  <c r="Z171" i="22"/>
  <c r="AH171" i="22"/>
  <c r="AL171" i="22"/>
  <c r="AJ171" i="22"/>
  <c r="V171" i="22"/>
  <c r="AB171" i="22"/>
  <c r="X171" i="22"/>
  <c r="AF171" i="22"/>
  <c r="AD172" i="22"/>
  <c r="AH172" i="22"/>
  <c r="AF172" i="22"/>
  <c r="Z172" i="22"/>
  <c r="AL172" i="22"/>
  <c r="X172" i="22"/>
  <c r="V172" i="22"/>
  <c r="AJ172" i="22"/>
  <c r="AB172" i="22"/>
  <c r="G172" i="22"/>
  <c r="AB85" i="22"/>
  <c r="AJ85" i="22"/>
  <c r="O172" i="22"/>
  <c r="C172" i="22"/>
  <c r="X85" i="22"/>
  <c r="A172" i="22"/>
  <c r="V85" i="22"/>
  <c r="AD85" i="22"/>
  <c r="I172" i="22"/>
  <c r="AL85" i="22"/>
  <c r="Q172" i="22"/>
  <c r="K172" i="22"/>
  <c r="AF85" i="22"/>
  <c r="Z85" i="22"/>
  <c r="E172" i="22"/>
  <c r="M172" i="22"/>
  <c r="X166" i="24"/>
  <c r="T166" i="24"/>
  <c r="Z80" i="24"/>
  <c r="Z166" i="24"/>
  <c r="R166" i="24"/>
  <c r="V166" i="24"/>
  <c r="P166" i="24"/>
  <c r="I168" i="25"/>
  <c r="E168" i="25"/>
  <c r="C168" i="25"/>
  <c r="G168" i="25"/>
  <c r="A168" i="25"/>
  <c r="K168" i="25"/>
  <c r="V168" i="25"/>
  <c r="R168" i="25"/>
  <c r="X168" i="25"/>
  <c r="P168" i="25"/>
  <c r="Z168" i="25"/>
  <c r="T168" i="25"/>
  <c r="T167" i="25"/>
  <c r="Z167" i="25"/>
  <c r="X167" i="25"/>
  <c r="R167" i="25"/>
  <c r="V167" i="25"/>
  <c r="P167" i="25"/>
  <c r="X167" i="26"/>
  <c r="Z167" i="26"/>
  <c r="T167" i="26"/>
  <c r="V167" i="26"/>
  <c r="P167" i="26"/>
  <c r="R167" i="26"/>
  <c r="V166" i="26"/>
  <c r="Z166" i="26"/>
  <c r="Z80" i="26"/>
  <c r="T166" i="26"/>
  <c r="X166" i="26"/>
  <c r="R166" i="26"/>
  <c r="P166" i="26"/>
  <c r="P80" i="26"/>
  <c r="C168" i="26"/>
  <c r="A168" i="26"/>
  <c r="E168" i="26"/>
  <c r="I168" i="26"/>
  <c r="G168" i="26"/>
  <c r="K168" i="26"/>
  <c r="V172" i="27"/>
  <c r="Z172" i="27"/>
  <c r="G172" i="27"/>
  <c r="V85" i="27"/>
  <c r="Z85" i="27"/>
  <c r="K172" i="27"/>
  <c r="V84" i="27"/>
  <c r="V170" i="27"/>
  <c r="R170" i="27"/>
  <c r="R84" i="27"/>
  <c r="P84" i="27"/>
  <c r="P170" i="27"/>
  <c r="X84" i="27"/>
  <c r="X170" i="27"/>
  <c r="T84" i="27"/>
  <c r="T170" i="27"/>
  <c r="Z170" i="27"/>
  <c r="Z84" i="27"/>
  <c r="I149" i="27"/>
  <c r="P172" i="27"/>
  <c r="R172" i="27"/>
  <c r="X172" i="27"/>
  <c r="T172" i="27"/>
  <c r="E149" i="27"/>
  <c r="C149" i="27"/>
  <c r="K149" i="27"/>
  <c r="A149" i="27"/>
  <c r="G149" i="27"/>
  <c r="P85" i="27"/>
  <c r="A172" i="27"/>
  <c r="T85" i="27"/>
  <c r="E172" i="27"/>
  <c r="R85" i="27"/>
  <c r="C172" i="27"/>
  <c r="X85" i="27"/>
  <c r="I172" i="27"/>
  <c r="V171" i="27"/>
  <c r="R171" i="27"/>
  <c r="X171" i="27"/>
  <c r="T171" i="27"/>
  <c r="Z171" i="27"/>
  <c r="P171" i="27"/>
  <c r="Z167" i="24"/>
  <c r="P167" i="24"/>
  <c r="X167" i="24"/>
  <c r="E239" i="10"/>
  <c r="A83" i="24" s="1"/>
  <c r="K236" i="12"/>
  <c r="E80" i="26" s="1"/>
  <c r="E236" i="12"/>
  <c r="A80" i="26" s="1"/>
  <c r="E249" i="11"/>
  <c r="A85" i="25" s="1"/>
  <c r="T243" i="11"/>
  <c r="Z85" i="25" s="1"/>
  <c r="T245" i="10"/>
  <c r="T235" i="10"/>
  <c r="Z84" i="24" s="1"/>
  <c r="E243" i="11"/>
  <c r="P85" i="25" s="1"/>
  <c r="K249" i="11"/>
  <c r="E85" i="25" s="1"/>
  <c r="K243" i="11"/>
  <c r="T85" i="25" s="1"/>
  <c r="T239" i="10"/>
  <c r="K83" i="24" s="1"/>
  <c r="Q249" i="11"/>
  <c r="I85" i="25" s="1"/>
  <c r="N243" i="11"/>
  <c r="V85" i="25" s="1"/>
  <c r="T234" i="10"/>
  <c r="N239" i="10"/>
  <c r="G83" i="24" s="1"/>
  <c r="H236" i="12"/>
  <c r="C80" i="26" s="1"/>
  <c r="H251" i="11"/>
  <c r="T236" i="12"/>
  <c r="K80" i="26" s="1"/>
  <c r="N251" i="11"/>
  <c r="AC242" i="9"/>
  <c r="T246" i="9"/>
  <c r="K88" i="22" s="1"/>
  <c r="K247" i="9"/>
  <c r="Z90" i="22" s="1"/>
  <c r="N237" i="12"/>
  <c r="V83" i="26" s="1"/>
  <c r="T237" i="12"/>
  <c r="Z83" i="26" s="1"/>
  <c r="N247" i="9"/>
  <c r="AB90" i="22" s="1"/>
  <c r="N246" i="9"/>
  <c r="G88" i="22" s="1"/>
  <c r="H233" i="11"/>
  <c r="W240" i="9"/>
  <c r="AH84" i="22" s="1"/>
  <c r="K244" i="5"/>
  <c r="T248" i="9"/>
  <c r="K90" i="22" s="1"/>
  <c r="H248" i="12"/>
  <c r="C86" i="26" s="1"/>
  <c r="H235" i="11"/>
  <c r="R84" i="25" s="1"/>
  <c r="Z245" i="5"/>
  <c r="Q234" i="10"/>
  <c r="H234" i="10"/>
  <c r="N247" i="10"/>
  <c r="V86" i="24" s="1"/>
  <c r="K249" i="12"/>
  <c r="E85" i="26" s="1"/>
  <c r="K240" i="10"/>
  <c r="T80" i="24" s="1"/>
  <c r="E233" i="5"/>
  <c r="W234" i="9"/>
  <c r="H248" i="9"/>
  <c r="C90" i="22" s="1"/>
  <c r="T249" i="10"/>
  <c r="K85" i="24" s="1"/>
  <c r="H250" i="12"/>
  <c r="Q248" i="12"/>
  <c r="I86" i="26" s="1"/>
  <c r="E248" i="11"/>
  <c r="A86" i="25" s="1"/>
  <c r="K240" i="9"/>
  <c r="Z84" i="22" s="1"/>
  <c r="H233" i="9"/>
  <c r="N234" i="9"/>
  <c r="Q248" i="9"/>
  <c r="I90" i="22" s="1"/>
  <c r="Q242" i="9"/>
  <c r="E249" i="10"/>
  <c r="A85" i="24" s="1"/>
  <c r="N240" i="12"/>
  <c r="V80" i="26" s="1"/>
  <c r="K240" i="12"/>
  <c r="T80" i="26" s="1"/>
  <c r="E241" i="12"/>
  <c r="P82" i="26" s="1"/>
  <c r="K246" i="12"/>
  <c r="E84" i="26" s="1"/>
  <c r="Q242" i="5"/>
  <c r="Z242" i="5"/>
  <c r="Q244" i="5"/>
  <c r="E248" i="12"/>
  <c r="A86" i="26" s="1"/>
  <c r="W244" i="9"/>
  <c r="W236" i="9"/>
  <c r="M84" i="22" s="1"/>
  <c r="H236" i="9"/>
  <c r="C84" i="22" s="1"/>
  <c r="E233" i="9"/>
  <c r="K234" i="9"/>
  <c r="T234" i="9"/>
  <c r="N242" i="9"/>
  <c r="Q240" i="11"/>
  <c r="X80" i="25" s="1"/>
  <c r="K248" i="10"/>
  <c r="E86" i="24" s="1"/>
  <c r="H249" i="10"/>
  <c r="C85" i="24" s="1"/>
  <c r="K242" i="12"/>
  <c r="E250" i="12"/>
  <c r="T241" i="12"/>
  <c r="Z82" i="26" s="1"/>
  <c r="W234" i="5"/>
  <c r="T244" i="5"/>
  <c r="N242" i="5"/>
  <c r="AC245" i="5"/>
  <c r="E238" i="10"/>
  <c r="A81" i="24" s="1"/>
  <c r="K236" i="9"/>
  <c r="E84" i="22" s="1"/>
  <c r="Z233" i="9"/>
  <c r="K251" i="9"/>
  <c r="N248" i="10"/>
  <c r="G86" i="24" s="1"/>
  <c r="K242" i="11"/>
  <c r="Q234" i="5"/>
  <c r="Q250" i="12"/>
  <c r="AC244" i="5"/>
  <c r="T236" i="9"/>
  <c r="K84" i="22" s="1"/>
  <c r="T238" i="10"/>
  <c r="K81" i="24" s="1"/>
  <c r="T233" i="9"/>
  <c r="K252" i="9"/>
  <c r="AC251" i="9"/>
  <c r="Z248" i="9"/>
  <c r="O90" i="22" s="1"/>
  <c r="E242" i="9"/>
  <c r="T251" i="9"/>
  <c r="T251" i="10"/>
  <c r="E247" i="10"/>
  <c r="P86" i="24" s="1"/>
  <c r="K235" i="11"/>
  <c r="T84" i="25" s="1"/>
  <c r="N248" i="11"/>
  <c r="G86" i="25" s="1"/>
  <c r="K251" i="12"/>
  <c r="K234" i="5"/>
  <c r="Q245" i="5"/>
  <c r="T240" i="9"/>
  <c r="AF84" i="22" s="1"/>
  <c r="K233" i="9"/>
  <c r="Z252" i="9"/>
  <c r="E251" i="9"/>
  <c r="K242" i="9"/>
  <c r="Z251" i="9"/>
  <c r="K251" i="10"/>
  <c r="T248" i="10"/>
  <c r="K86" i="24" s="1"/>
  <c r="Q248" i="11"/>
  <c r="I86" i="25" s="1"/>
  <c r="K248" i="11"/>
  <c r="E86" i="25" s="1"/>
  <c r="T252" i="11"/>
  <c r="E246" i="12"/>
  <c r="A84" i="26" s="1"/>
  <c r="W245" i="5"/>
  <c r="AC240" i="9"/>
  <c r="AL84" i="22" s="1"/>
  <c r="E248" i="9"/>
  <c r="A90" i="22" s="1"/>
  <c r="H235" i="10"/>
  <c r="R84" i="24" s="1"/>
  <c r="H242" i="9"/>
  <c r="Q251" i="9"/>
  <c r="E240" i="10"/>
  <c r="P80" i="24" s="1"/>
  <c r="Q248" i="10"/>
  <c r="I86" i="24" s="1"/>
  <c r="E247" i="11"/>
  <c r="P86" i="25" s="1"/>
  <c r="N248" i="12"/>
  <c r="G86" i="26" s="1"/>
  <c r="T245" i="5"/>
  <c r="K235" i="10"/>
  <c r="T84" i="24" s="1"/>
  <c r="W242" i="9"/>
  <c r="H247" i="10"/>
  <c r="R86" i="24" s="1"/>
  <c r="N240" i="10"/>
  <c r="V80" i="24" s="1"/>
  <c r="K252" i="11"/>
  <c r="Z234" i="5"/>
  <c r="T233" i="5"/>
  <c r="T248" i="12"/>
  <c r="K86" i="26" s="1"/>
  <c r="E245" i="5"/>
  <c r="W233" i="5"/>
  <c r="Q233" i="5"/>
  <c r="T246" i="12"/>
  <c r="K84" i="26" s="1"/>
  <c r="Q247" i="9"/>
  <c r="AD90" i="22" s="1"/>
  <c r="H242" i="11"/>
  <c r="K240" i="5"/>
  <c r="Z80" i="21" s="1"/>
  <c r="T247" i="12"/>
  <c r="Z86" i="26" s="1"/>
  <c r="T247" i="11"/>
  <c r="Z86" i="25" s="1"/>
  <c r="E249" i="12"/>
  <c r="A85" i="26" s="1"/>
  <c r="H247" i="9"/>
  <c r="X90" i="22" s="1"/>
  <c r="Z250" i="9"/>
  <c r="N245" i="5"/>
  <c r="T247" i="9"/>
  <c r="AF90" i="22" s="1"/>
  <c r="N246" i="10"/>
  <c r="G84" i="24" s="1"/>
  <c r="E251" i="12"/>
  <c r="Q240" i="5"/>
  <c r="AD80" i="21" s="1"/>
  <c r="N238" i="10"/>
  <c r="G81" i="24" s="1"/>
  <c r="W250" i="9"/>
  <c r="E247" i="9"/>
  <c r="V90" i="22" s="1"/>
  <c r="T247" i="10"/>
  <c r="Z86" i="24" s="1"/>
  <c r="K247" i="10"/>
  <c r="T86" i="24" s="1"/>
  <c r="K246" i="10"/>
  <c r="E84" i="24" s="1"/>
  <c r="E235" i="11"/>
  <c r="P84" i="25" s="1"/>
  <c r="N247" i="11"/>
  <c r="V86" i="25" s="1"/>
  <c r="Q252" i="11"/>
  <c r="H234" i="5"/>
  <c r="T251" i="12"/>
  <c r="H243" i="11"/>
  <c r="R85" i="25" s="1"/>
  <c r="Z244" i="5"/>
  <c r="Q252" i="5"/>
  <c r="E236" i="9"/>
  <c r="A84" i="22" s="1"/>
  <c r="Q236" i="9"/>
  <c r="I84" i="22" s="1"/>
  <c r="H238" i="10"/>
  <c r="C81" i="24" s="1"/>
  <c r="H233" i="5"/>
  <c r="H252" i="5"/>
  <c r="T250" i="12"/>
  <c r="N233" i="5"/>
  <c r="K252" i="5"/>
  <c r="T252" i="5"/>
  <c r="AC247" i="9"/>
  <c r="AL90" i="22" s="1"/>
  <c r="Q246" i="10"/>
  <c r="I84" i="24" s="1"/>
  <c r="AC252" i="5"/>
  <c r="N251" i="10"/>
  <c r="Z252" i="5"/>
  <c r="N252" i="10"/>
  <c r="N252" i="5"/>
  <c r="H239" i="10"/>
  <c r="C83" i="24" s="1"/>
  <c r="W252" i="5"/>
  <c r="AC252" i="9"/>
  <c r="Q242" i="12"/>
  <c r="H247" i="12"/>
  <c r="R86" i="26" s="1"/>
  <c r="Q240" i="9"/>
  <c r="AD84" i="22" s="1"/>
  <c r="H248" i="11"/>
  <c r="C86" i="25" s="1"/>
  <c r="W240" i="5"/>
  <c r="AH80" i="21" s="1"/>
  <c r="N235" i="11"/>
  <c r="V84" i="25" s="1"/>
  <c r="E251" i="10"/>
  <c r="T252" i="9"/>
  <c r="Q249" i="12"/>
  <c r="I85" i="26" s="1"/>
  <c r="H240" i="10"/>
  <c r="R80" i="24" s="1"/>
  <c r="E242" i="11"/>
  <c r="H242" i="12"/>
  <c r="N247" i="12"/>
  <c r="V86" i="26" s="1"/>
  <c r="N252" i="11"/>
  <c r="H251" i="10"/>
  <c r="T249" i="12"/>
  <c r="K85" i="26" s="1"/>
  <c r="Q240" i="10"/>
  <c r="X80" i="24" s="1"/>
  <c r="N242" i="12"/>
  <c r="K247" i="11"/>
  <c r="T86" i="25" s="1"/>
  <c r="W252" i="9"/>
  <c r="E246" i="10"/>
  <c r="A84" i="24" s="1"/>
  <c r="E252" i="9"/>
  <c r="Z240" i="5"/>
  <c r="AJ80" i="21" s="1"/>
  <c r="H240" i="5"/>
  <c r="X80" i="21" s="1"/>
  <c r="E240" i="9"/>
  <c r="V84" i="22" s="1"/>
  <c r="N252" i="9"/>
  <c r="O81" i="12"/>
  <c r="J161" i="9"/>
  <c r="D173" i="10"/>
  <c r="T173" i="10" s="1"/>
  <c r="AB100" i="9"/>
  <c r="J200" i="9"/>
  <c r="P96" i="13"/>
  <c r="O195" i="10"/>
  <c r="P107" i="12"/>
  <c r="W216" i="26" s="1"/>
  <c r="F17" i="13"/>
  <c r="B181" i="27" s="1"/>
  <c r="O129" i="9"/>
  <c r="H115" i="22" s="1"/>
  <c r="I12" i="10"/>
  <c r="S193" i="12"/>
  <c r="G225" i="9"/>
  <c r="I228" i="9"/>
  <c r="M145" i="10"/>
  <c r="U139" i="24" s="1"/>
  <c r="U97" i="11"/>
  <c r="S100" i="9"/>
  <c r="S145" i="10"/>
  <c r="Y139" i="24" s="1"/>
  <c r="S46" i="11"/>
  <c r="AB226" i="9"/>
  <c r="P229" i="10"/>
  <c r="J230" i="11"/>
  <c r="F220" i="5"/>
  <c r="U2" i="24"/>
  <c r="D161" i="9"/>
  <c r="S108" i="10"/>
  <c r="Y213" i="24" s="1"/>
  <c r="P169" i="10"/>
  <c r="M227" i="10"/>
  <c r="O25" i="12"/>
  <c r="D151" i="10"/>
  <c r="V169" i="10"/>
  <c r="AA150" i="24" s="1"/>
  <c r="R224" i="9"/>
  <c r="J150" i="22" s="1"/>
  <c r="AE230" i="9"/>
  <c r="I4" i="10"/>
  <c r="D173" i="24" s="1"/>
  <c r="V106" i="10"/>
  <c r="G109" i="10"/>
  <c r="G167" i="10"/>
  <c r="L209" i="10"/>
  <c r="M22" i="11"/>
  <c r="S105" i="12"/>
  <c r="Y212" i="26" s="1"/>
  <c r="L92" i="9"/>
  <c r="F218" i="22" s="1"/>
  <c r="I148" i="10"/>
  <c r="D59" i="12"/>
  <c r="I175" i="9"/>
  <c r="G36" i="12"/>
  <c r="O134" i="12"/>
  <c r="V23" i="13"/>
  <c r="L162" i="13"/>
  <c r="O186" i="10"/>
  <c r="O126" i="13"/>
  <c r="Y100" i="9"/>
  <c r="O7" i="10"/>
  <c r="V60" i="10"/>
  <c r="M113" i="10"/>
  <c r="I128" i="10"/>
  <c r="D110" i="24" s="1"/>
  <c r="J106" i="11"/>
  <c r="G39" i="12"/>
  <c r="F134" i="12"/>
  <c r="S161" i="12"/>
  <c r="I212" i="12"/>
  <c r="U6" i="13"/>
  <c r="V96" i="13"/>
  <c r="AA104" i="5"/>
  <c r="I200" i="11"/>
  <c r="J39" i="12"/>
  <c r="S182" i="26" s="1"/>
  <c r="N249" i="12"/>
  <c r="G85" i="26" s="1"/>
  <c r="M24" i="9"/>
  <c r="P30" i="10"/>
  <c r="V88" i="10"/>
  <c r="AA121" i="24" s="1"/>
  <c r="S88" i="11"/>
  <c r="Y121" i="25" s="1"/>
  <c r="M154" i="11"/>
  <c r="V55" i="12"/>
  <c r="S82" i="12"/>
  <c r="V101" i="12"/>
  <c r="G159" i="13"/>
  <c r="AA216" i="5"/>
  <c r="I223" i="5"/>
  <c r="J99" i="9"/>
  <c r="G19" i="10"/>
  <c r="P133" i="10"/>
  <c r="P173" i="10"/>
  <c r="V127" i="11"/>
  <c r="O174" i="11"/>
  <c r="P232" i="11"/>
  <c r="J94" i="12"/>
  <c r="P105" i="12"/>
  <c r="W212" i="26" s="1"/>
  <c r="I105" i="13"/>
  <c r="J141" i="9"/>
  <c r="P127" i="10"/>
  <c r="J9" i="11"/>
  <c r="S175" i="25" s="1"/>
  <c r="J43" i="11"/>
  <c r="G50" i="11"/>
  <c r="G23" i="12"/>
  <c r="J171" i="13"/>
  <c r="S138" i="27" s="1"/>
  <c r="G202" i="13"/>
  <c r="V87" i="5"/>
  <c r="AG210" i="21" s="1"/>
  <c r="R122" i="5"/>
  <c r="G100" i="9"/>
  <c r="R157" i="9"/>
  <c r="V211" i="9"/>
  <c r="I186" i="10"/>
  <c r="F13" i="11"/>
  <c r="G32" i="11"/>
  <c r="D126" i="13"/>
  <c r="Q126" i="13" s="1"/>
  <c r="F168" i="13"/>
  <c r="O60" i="9"/>
  <c r="AA12" i="5"/>
  <c r="F83" i="5"/>
  <c r="AD7" i="9"/>
  <c r="I72" i="9"/>
  <c r="J137" i="9"/>
  <c r="S140" i="9"/>
  <c r="AB161" i="9"/>
  <c r="R187" i="9"/>
  <c r="J138" i="22" s="1"/>
  <c r="F218" i="9"/>
  <c r="M133" i="10"/>
  <c r="U136" i="24" s="1"/>
  <c r="D204" i="10"/>
  <c r="L80" i="11"/>
  <c r="F207" i="25" s="1"/>
  <c r="I106" i="11"/>
  <c r="F117" i="11"/>
  <c r="U183" i="11"/>
  <c r="M23" i="12"/>
  <c r="R58" i="12"/>
  <c r="O189" i="12"/>
  <c r="U151" i="13"/>
  <c r="V154" i="13"/>
  <c r="P157" i="13"/>
  <c r="V157" i="13"/>
  <c r="AA83" i="27" s="1"/>
  <c r="S166" i="5"/>
  <c r="J101" i="9"/>
  <c r="Y112" i="9"/>
  <c r="S177" i="9"/>
  <c r="AE78" i="22" s="1"/>
  <c r="P216" i="9"/>
  <c r="V34" i="10"/>
  <c r="J109" i="10"/>
  <c r="V133" i="10"/>
  <c r="G36" i="11"/>
  <c r="M58" i="11"/>
  <c r="G92" i="11"/>
  <c r="M132" i="11"/>
  <c r="I139" i="11"/>
  <c r="M162" i="11"/>
  <c r="S202" i="11"/>
  <c r="S232" i="11"/>
  <c r="O45" i="12"/>
  <c r="R52" i="13"/>
  <c r="X170" i="5"/>
  <c r="N136" i="21" s="1"/>
  <c r="I205" i="5"/>
  <c r="G47" i="9"/>
  <c r="F73" i="9"/>
  <c r="G141" i="9"/>
  <c r="F181" i="9"/>
  <c r="AA192" i="9"/>
  <c r="Y216" i="9"/>
  <c r="U219" i="9"/>
  <c r="I24" i="10"/>
  <c r="D182" i="24" s="1"/>
  <c r="P81" i="10"/>
  <c r="P109" i="10"/>
  <c r="J145" i="10"/>
  <c r="S139" i="24" s="1"/>
  <c r="S166" i="10"/>
  <c r="M169" i="10"/>
  <c r="V197" i="10"/>
  <c r="I27" i="11"/>
  <c r="I74" i="11"/>
  <c r="I188" i="11"/>
  <c r="V93" i="12"/>
  <c r="M96" i="12"/>
  <c r="V183" i="12"/>
  <c r="AA72" i="26" s="1"/>
  <c r="V72" i="13"/>
  <c r="AA207" i="27" s="1"/>
  <c r="O24" i="10"/>
  <c r="U27" i="11"/>
  <c r="J139" i="9"/>
  <c r="D59" i="10"/>
  <c r="J195" i="10"/>
  <c r="S132" i="24" s="1"/>
  <c r="M232" i="10"/>
  <c r="J133" i="11"/>
  <c r="S54" i="12"/>
  <c r="V149" i="12"/>
  <c r="J30" i="13"/>
  <c r="P207" i="13"/>
  <c r="F31" i="11"/>
  <c r="O72" i="12"/>
  <c r="L195" i="12"/>
  <c r="F192" i="26" s="1"/>
  <c r="M100" i="13"/>
  <c r="F204" i="13"/>
  <c r="AB191" i="5"/>
  <c r="V210" i="5"/>
  <c r="V79" i="5"/>
  <c r="AE210" i="5"/>
  <c r="V103" i="9"/>
  <c r="O114" i="9"/>
  <c r="G137" i="9"/>
  <c r="M161" i="9"/>
  <c r="S201" i="9"/>
  <c r="R204" i="9"/>
  <c r="AE211" i="9"/>
  <c r="J133" i="10"/>
  <c r="F153" i="10"/>
  <c r="B79" i="24" s="1"/>
  <c r="P7" i="11"/>
  <c r="W177" i="25" s="1"/>
  <c r="J28" i="11"/>
  <c r="S120" i="11"/>
  <c r="O131" i="11"/>
  <c r="J172" i="11"/>
  <c r="F204" i="11"/>
  <c r="U16" i="12"/>
  <c r="L176" i="26" s="1"/>
  <c r="J23" i="12"/>
  <c r="R69" i="12"/>
  <c r="R5" i="13"/>
  <c r="J154" i="13"/>
  <c r="M157" i="13"/>
  <c r="AE175" i="5"/>
  <c r="AM73" i="21" s="1"/>
  <c r="P9" i="5"/>
  <c r="AC175" i="21" s="1"/>
  <c r="O12" i="5"/>
  <c r="L56" i="5"/>
  <c r="Y103" i="5"/>
  <c r="AI122" i="21" s="1"/>
  <c r="AE143" i="5"/>
  <c r="AM138" i="21" s="1"/>
  <c r="AE150" i="5"/>
  <c r="AB169" i="5"/>
  <c r="AA172" i="5"/>
  <c r="P73" i="21" s="1"/>
  <c r="M179" i="5"/>
  <c r="J210" i="5"/>
  <c r="X12" i="5"/>
  <c r="X22" i="5"/>
  <c r="N180" i="21" s="1"/>
  <c r="AA56" i="5"/>
  <c r="O71" i="5"/>
  <c r="H203" i="21" s="1"/>
  <c r="AE147" i="5"/>
  <c r="AB167" i="5"/>
  <c r="V179" i="5"/>
  <c r="O207" i="5"/>
  <c r="M210" i="5"/>
  <c r="AE212" i="5"/>
  <c r="AM145" i="21" s="1"/>
  <c r="AA229" i="5"/>
  <c r="U6" i="9"/>
  <c r="AE22" i="9"/>
  <c r="O31" i="9"/>
  <c r="AA34" i="9"/>
  <c r="AE45" i="9"/>
  <c r="AM191" i="22" s="1"/>
  <c r="Y62" i="9"/>
  <c r="U65" i="9"/>
  <c r="S67" i="9"/>
  <c r="X70" i="9"/>
  <c r="O103" i="9"/>
  <c r="X151" i="9"/>
  <c r="G161" i="9"/>
  <c r="J177" i="9"/>
  <c r="Y78" i="22" s="1"/>
  <c r="G189" i="9"/>
  <c r="U192" i="9"/>
  <c r="S211" i="9"/>
  <c r="Y213" i="9"/>
  <c r="AI150" i="22" s="1"/>
  <c r="J216" i="9"/>
  <c r="V230" i="9"/>
  <c r="J30" i="10"/>
  <c r="P48" i="10"/>
  <c r="W147" i="24" s="1"/>
  <c r="V58" i="10"/>
  <c r="G111" i="10"/>
  <c r="Q110" i="24" s="1"/>
  <c r="P117" i="10"/>
  <c r="W111" i="24" s="1"/>
  <c r="F186" i="10"/>
  <c r="G225" i="10"/>
  <c r="V29" i="11"/>
  <c r="J66" i="11"/>
  <c r="S204" i="25" s="1"/>
  <c r="L95" i="11"/>
  <c r="F122" i="25" s="1"/>
  <c r="V112" i="11"/>
  <c r="V125" i="11"/>
  <c r="G128" i="11"/>
  <c r="J147" i="11"/>
  <c r="J150" i="11"/>
  <c r="G211" i="11"/>
  <c r="D24" i="12"/>
  <c r="Q24" i="12" s="1"/>
  <c r="M34" i="12"/>
  <c r="F37" i="12"/>
  <c r="R46" i="12"/>
  <c r="U63" i="12"/>
  <c r="U77" i="12"/>
  <c r="V90" i="12"/>
  <c r="M93" i="12"/>
  <c r="P161" i="12"/>
  <c r="V171" i="12"/>
  <c r="AA134" i="26" s="1"/>
  <c r="R197" i="12"/>
  <c r="J69" i="26" s="1"/>
  <c r="F152" i="13"/>
  <c r="O181" i="13"/>
  <c r="AE25" i="9"/>
  <c r="J134" i="11"/>
  <c r="P18" i="12"/>
  <c r="S24" i="12"/>
  <c r="P121" i="12"/>
  <c r="J182" i="12"/>
  <c r="J36" i="13"/>
  <c r="J57" i="13"/>
  <c r="AE151" i="5"/>
  <c r="AM104" i="21" s="1"/>
  <c r="P187" i="5"/>
  <c r="M4" i="9"/>
  <c r="AA99" i="22" s="1"/>
  <c r="L69" i="5"/>
  <c r="P87" i="5"/>
  <c r="AC210" i="21" s="1"/>
  <c r="Y108" i="5"/>
  <c r="AI213" i="21" s="1"/>
  <c r="J166" i="5"/>
  <c r="G191" i="5"/>
  <c r="L205" i="5"/>
  <c r="X220" i="5"/>
  <c r="I10" i="9"/>
  <c r="D99" i="22" s="1"/>
  <c r="X23" i="9"/>
  <c r="O29" i="9"/>
  <c r="I32" i="9"/>
  <c r="I46" i="9"/>
  <c r="R68" i="9"/>
  <c r="X71" i="9"/>
  <c r="N207" i="22" s="1"/>
  <c r="S139" i="9"/>
  <c r="J168" i="9"/>
  <c r="R175" i="9"/>
  <c r="M181" i="9"/>
  <c r="S200" i="9"/>
  <c r="G11" i="10"/>
  <c r="U18" i="10"/>
  <c r="M28" i="10"/>
  <c r="P49" i="10"/>
  <c r="O59" i="10"/>
  <c r="P122" i="10"/>
  <c r="W107" i="24" s="1"/>
  <c r="G176" i="10"/>
  <c r="P190" i="10"/>
  <c r="N10" i="14" s="1"/>
  <c r="S204" i="10"/>
  <c r="V30" i="11"/>
  <c r="J36" i="11"/>
  <c r="S181" i="25" s="1"/>
  <c r="L60" i="11"/>
  <c r="F96" i="11"/>
  <c r="B216" i="25" s="1"/>
  <c r="F113" i="11"/>
  <c r="G129" i="11"/>
  <c r="M134" i="11"/>
  <c r="J148" i="11"/>
  <c r="D39" i="12"/>
  <c r="D61" i="12"/>
  <c r="L64" i="12"/>
  <c r="S78" i="12"/>
  <c r="P91" i="12"/>
  <c r="W215" i="26" s="1"/>
  <c r="U148" i="12"/>
  <c r="S172" i="12"/>
  <c r="M198" i="12"/>
  <c r="U71" i="26" s="1"/>
  <c r="I209" i="12"/>
  <c r="R212" i="12"/>
  <c r="M19" i="13"/>
  <c r="M36" i="13"/>
  <c r="G39" i="13"/>
  <c r="L102" i="13"/>
  <c r="J153" i="13"/>
  <c r="G194" i="13"/>
  <c r="AB66" i="9"/>
  <c r="AK208" i="22" s="1"/>
  <c r="F74" i="9"/>
  <c r="I231" i="9"/>
  <c r="L143" i="10"/>
  <c r="U47" i="11"/>
  <c r="I90" i="11"/>
  <c r="D213" i="25" s="1"/>
  <c r="J113" i="11"/>
  <c r="S134" i="11"/>
  <c r="U170" i="11"/>
  <c r="I55" i="12"/>
  <c r="R180" i="12"/>
  <c r="O196" i="12"/>
  <c r="L202" i="12"/>
  <c r="V36" i="13"/>
  <c r="AA185" i="27" s="1"/>
  <c r="I47" i="13"/>
  <c r="L77" i="13"/>
  <c r="D125" i="13"/>
  <c r="K125" i="13" s="1"/>
  <c r="I205" i="13"/>
  <c r="L10" i="9"/>
  <c r="F99" i="22" s="1"/>
  <c r="J157" i="9"/>
  <c r="G160" i="9"/>
  <c r="G185" i="9"/>
  <c r="J188" i="9"/>
  <c r="J191" i="9"/>
  <c r="Y197" i="22" s="1"/>
  <c r="P207" i="9"/>
  <c r="S82" i="10"/>
  <c r="J113" i="10"/>
  <c r="M116" i="10"/>
  <c r="J82" i="12"/>
  <c r="V152" i="12"/>
  <c r="AA153" i="26" s="1"/>
  <c r="U196" i="12"/>
  <c r="O77" i="13"/>
  <c r="M114" i="13"/>
  <c r="F125" i="13"/>
  <c r="B113" i="27" s="1"/>
  <c r="S180" i="13"/>
  <c r="Y137" i="27" s="1"/>
  <c r="V91" i="5"/>
  <c r="AG215" i="21" s="1"/>
  <c r="V120" i="5"/>
  <c r="AE166" i="5"/>
  <c r="S185" i="5"/>
  <c r="P203" i="5"/>
  <c r="Y44" i="5"/>
  <c r="M143" i="5"/>
  <c r="AA138" i="21" s="1"/>
  <c r="AB156" i="5"/>
  <c r="Y169" i="5"/>
  <c r="S117" i="11"/>
  <c r="Y111" i="25" s="1"/>
  <c r="P130" i="11"/>
  <c r="U125" i="13"/>
  <c r="L113" i="27" s="1"/>
  <c r="P44" i="5"/>
  <c r="AE135" i="5"/>
  <c r="Y156" i="5"/>
  <c r="P169" i="5"/>
  <c r="O10" i="9"/>
  <c r="H99" i="22" s="1"/>
  <c r="I12" i="5"/>
  <c r="V14" i="5"/>
  <c r="AE91" i="5"/>
  <c r="AM215" i="21" s="1"/>
  <c r="U10" i="9"/>
  <c r="L99" i="22" s="1"/>
  <c r="J229" i="5"/>
  <c r="S24" i="9"/>
  <c r="S47" i="9"/>
  <c r="J65" i="9"/>
  <c r="Y210" i="22" s="1"/>
  <c r="M67" i="9"/>
  <c r="O75" i="9"/>
  <c r="M103" i="9"/>
  <c r="S131" i="9"/>
  <c r="AE112" i="22" s="1"/>
  <c r="S147" i="9"/>
  <c r="J211" i="9"/>
  <c r="J213" i="9"/>
  <c r="Y150" i="22" s="1"/>
  <c r="G216" i="9"/>
  <c r="Y227" i="9"/>
  <c r="G230" i="9"/>
  <c r="F44" i="10"/>
  <c r="I54" i="10"/>
  <c r="O68" i="10"/>
  <c r="F225" i="10"/>
  <c r="R5" i="11"/>
  <c r="G15" i="11"/>
  <c r="N16" i="14" s="1"/>
  <c r="F48" i="11"/>
  <c r="L51" i="11"/>
  <c r="I168" i="11"/>
  <c r="G90" i="12"/>
  <c r="J171" i="12"/>
  <c r="S134" i="26" s="1"/>
  <c r="J181" i="12"/>
  <c r="S143" i="26" s="1"/>
  <c r="S191" i="12"/>
  <c r="Y43" i="5"/>
  <c r="J121" i="5"/>
  <c r="J134" i="5"/>
  <c r="Y140" i="21" s="1"/>
  <c r="M205" i="5"/>
  <c r="AA68" i="21" s="1"/>
  <c r="S15" i="9"/>
  <c r="AB21" i="9"/>
  <c r="AK177" i="22" s="1"/>
  <c r="U38" i="9"/>
  <c r="J73" i="9"/>
  <c r="Y96" i="9"/>
  <c r="J104" i="9"/>
  <c r="Y215" i="22" s="1"/>
  <c r="R111" i="9"/>
  <c r="Y116" i="9"/>
  <c r="R42" i="10"/>
  <c r="L42" i="10"/>
  <c r="I42" i="10"/>
  <c r="F42" i="10"/>
  <c r="M109" i="5"/>
  <c r="G151" i="5"/>
  <c r="AE8" i="5"/>
  <c r="AM174" i="21" s="1"/>
  <c r="F54" i="5"/>
  <c r="M70" i="5"/>
  <c r="G119" i="5"/>
  <c r="V152" i="5"/>
  <c r="AG153" i="21" s="1"/>
  <c r="AA38" i="9"/>
  <c r="R41" i="9"/>
  <c r="I65" i="9"/>
  <c r="AA69" i="9"/>
  <c r="I76" i="9"/>
  <c r="D209" i="22" s="1"/>
  <c r="O86" i="9"/>
  <c r="H214" i="22" s="1"/>
  <c r="I93" i="9"/>
  <c r="D125" i="22" s="1"/>
  <c r="O99" i="9"/>
  <c r="H127" i="22" s="1"/>
  <c r="F103" i="9"/>
  <c r="U111" i="9"/>
  <c r="Y137" i="9"/>
  <c r="V141" i="9"/>
  <c r="G201" i="9"/>
  <c r="P230" i="9"/>
  <c r="G232" i="9"/>
  <c r="O9" i="10"/>
  <c r="I9" i="10"/>
  <c r="U9" i="10"/>
  <c r="M197" i="5"/>
  <c r="J223" i="5"/>
  <c r="M107" i="5"/>
  <c r="AA216" i="21" s="1"/>
  <c r="G35" i="5"/>
  <c r="P51" i="5"/>
  <c r="G83" i="5"/>
  <c r="M121" i="5"/>
  <c r="AA190" i="21" s="1"/>
  <c r="AB123" i="5"/>
  <c r="AK109" i="21" s="1"/>
  <c r="S134" i="5"/>
  <c r="J155" i="5"/>
  <c r="G18" i="5"/>
  <c r="O54" i="5"/>
  <c r="AB70" i="5"/>
  <c r="I83" i="5"/>
  <c r="M151" i="5"/>
  <c r="M189" i="5"/>
  <c r="I198" i="5"/>
  <c r="R201" i="5"/>
  <c r="F204" i="5"/>
  <c r="V215" i="5"/>
  <c r="O230" i="5"/>
  <c r="P232" i="5"/>
  <c r="R24" i="9"/>
  <c r="S44" i="9"/>
  <c r="AE194" i="22" s="1"/>
  <c r="V99" i="9"/>
  <c r="AB137" i="9"/>
  <c r="F204" i="9"/>
  <c r="U6" i="10"/>
  <c r="I6" i="10"/>
  <c r="P12" i="10"/>
  <c r="G12" i="10"/>
  <c r="S53" i="10"/>
  <c r="Y187" i="24" s="1"/>
  <c r="M53" i="10"/>
  <c r="G53" i="10"/>
  <c r="J56" i="10"/>
  <c r="G56" i="10"/>
  <c r="V70" i="10"/>
  <c r="M70" i="10"/>
  <c r="V43" i="5"/>
  <c r="Y115" i="5"/>
  <c r="AE231" i="5"/>
  <c r="AB8" i="5"/>
  <c r="AK174" i="21" s="1"/>
  <c r="AB107" i="5"/>
  <c r="AK216" i="21" s="1"/>
  <c r="F147" i="5"/>
  <c r="J35" i="5"/>
  <c r="AD56" i="5"/>
  <c r="G147" i="5"/>
  <c r="AB152" i="5"/>
  <c r="AK153" i="21" s="1"/>
  <c r="G167" i="5"/>
  <c r="D170" i="5"/>
  <c r="P6" i="5"/>
  <c r="AC179" i="21" s="1"/>
  <c r="AB35" i="5"/>
  <c r="F44" i="5"/>
  <c r="J49" i="5"/>
  <c r="Y60" i="5"/>
  <c r="S92" i="5"/>
  <c r="AE123" i="21" s="1"/>
  <c r="V110" i="5"/>
  <c r="V151" i="5"/>
  <c r="AG104" i="21" s="1"/>
  <c r="M167" i="5"/>
  <c r="L170" i="5"/>
  <c r="O204" i="5"/>
  <c r="R213" i="5"/>
  <c r="V3" i="10"/>
  <c r="M39" i="10"/>
  <c r="S39" i="10"/>
  <c r="Y182" i="24" s="1"/>
  <c r="J123" i="5"/>
  <c r="Y109" i="21" s="1"/>
  <c r="J152" i="5"/>
  <c r="Y153" i="21" s="1"/>
  <c r="J151" i="5"/>
  <c r="P15" i="5"/>
  <c r="AB38" i="5"/>
  <c r="AE51" i="5"/>
  <c r="U13" i="5"/>
  <c r="F22" i="5"/>
  <c r="B180" i="21" s="1"/>
  <c r="AA54" i="5"/>
  <c r="U83" i="5"/>
  <c r="G103" i="5"/>
  <c r="W122" i="21" s="1"/>
  <c r="I105" i="5"/>
  <c r="D124" i="21" s="1"/>
  <c r="L147" i="5"/>
  <c r="J169" i="5"/>
  <c r="I172" i="5"/>
  <c r="D73" i="21" s="1"/>
  <c r="V180" i="5"/>
  <c r="AG133" i="21" s="1"/>
  <c r="Y192" i="5"/>
  <c r="AI194" i="21" s="1"/>
  <c r="L211" i="5"/>
  <c r="M9" i="5"/>
  <c r="AA175" i="21" s="1"/>
  <c r="F12" i="5"/>
  <c r="AA13" i="5"/>
  <c r="O22" i="5"/>
  <c r="H180" i="21" s="1"/>
  <c r="G44" i="5"/>
  <c r="V49" i="5"/>
  <c r="L74" i="5"/>
  <c r="Y96" i="5"/>
  <c r="O103" i="5"/>
  <c r="J108" i="5"/>
  <c r="Y213" i="21" s="1"/>
  <c r="M147" i="5"/>
  <c r="M150" i="5"/>
  <c r="AB151" i="5"/>
  <c r="G156" i="5"/>
  <c r="Y167" i="5"/>
  <c r="M169" i="5"/>
  <c r="R170" i="5"/>
  <c r="O172" i="5"/>
  <c r="H73" i="21" s="1"/>
  <c r="Y175" i="5"/>
  <c r="AI73" i="21" s="1"/>
  <c r="AB178" i="5"/>
  <c r="I187" i="5"/>
  <c r="D134" i="21" s="1"/>
  <c r="G210" i="5"/>
  <c r="AD211" i="5"/>
  <c r="X213" i="5"/>
  <c r="I229" i="5"/>
  <c r="AA10" i="9"/>
  <c r="P99" i="22" s="1"/>
  <c r="AE24" i="9"/>
  <c r="U42" i="9"/>
  <c r="M47" i="9"/>
  <c r="X50" i="9"/>
  <c r="I63" i="9"/>
  <c r="F70" i="9"/>
  <c r="F77" i="9"/>
  <c r="I80" i="9"/>
  <c r="D211" i="22" s="1"/>
  <c r="S101" i="9"/>
  <c r="P103" i="9"/>
  <c r="J112" i="9"/>
  <c r="Y140" i="9"/>
  <c r="F142" i="9"/>
  <c r="AD145" i="9"/>
  <c r="F151" i="9"/>
  <c r="G172" i="9"/>
  <c r="P175" i="9"/>
  <c r="AC77" i="22" s="1"/>
  <c r="R26" i="10"/>
  <c r="U26" i="10"/>
  <c r="I36" i="10"/>
  <c r="R36" i="10"/>
  <c r="I58" i="9"/>
  <c r="G77" i="9"/>
  <c r="W206" i="22" s="1"/>
  <c r="S13" i="10"/>
  <c r="Y180" i="24" s="1"/>
  <c r="P13" i="10"/>
  <c r="W180" i="24" s="1"/>
  <c r="M23" i="10"/>
  <c r="S23" i="10"/>
  <c r="M43" i="5"/>
  <c r="G47" i="5"/>
  <c r="V159" i="5"/>
  <c r="S169" i="5"/>
  <c r="AD170" i="5"/>
  <c r="M231" i="5"/>
  <c r="G21" i="9"/>
  <c r="W177" i="22" s="1"/>
  <c r="P40" i="9"/>
  <c r="X58" i="9"/>
  <c r="N151" i="22" s="1"/>
  <c r="M163" i="9"/>
  <c r="G166" i="9"/>
  <c r="S178" i="9"/>
  <c r="S205" i="9"/>
  <c r="AE72" i="22" s="1"/>
  <c r="X224" i="9"/>
  <c r="N150" i="22" s="1"/>
  <c r="G13" i="10"/>
  <c r="Q180" i="24" s="1"/>
  <c r="S21" i="9"/>
  <c r="AE177" i="22" s="1"/>
  <c r="O38" i="9"/>
  <c r="X43" i="9"/>
  <c r="G73" i="9"/>
  <c r="F99" i="9"/>
  <c r="B127" i="22" s="1"/>
  <c r="F111" i="9"/>
  <c r="X143" i="9"/>
  <c r="N155" i="22" s="1"/>
  <c r="P146" i="9"/>
  <c r="AC205" i="22" s="1"/>
  <c r="S163" i="9"/>
  <c r="U222" i="9"/>
  <c r="AA224" i="9"/>
  <c r="P150" i="22" s="1"/>
  <c r="J13" i="10"/>
  <c r="S180" i="24" s="1"/>
  <c r="R34" i="10"/>
  <c r="F34" i="10"/>
  <c r="G41" i="10"/>
  <c r="P41" i="10"/>
  <c r="W183" i="24" s="1"/>
  <c r="J41" i="10"/>
  <c r="G85" i="10"/>
  <c r="Q214" i="24" s="1"/>
  <c r="J91" i="10"/>
  <c r="S215" i="24" s="1"/>
  <c r="J123" i="10"/>
  <c r="S109" i="24" s="1"/>
  <c r="I153" i="10"/>
  <c r="G182" i="10"/>
  <c r="Q142" i="24" s="1"/>
  <c r="S190" i="10"/>
  <c r="P15" i="11"/>
  <c r="V18" i="11"/>
  <c r="O60" i="11"/>
  <c r="U63" i="11"/>
  <c r="P66" i="11"/>
  <c r="W204" i="25" s="1"/>
  <c r="M73" i="11"/>
  <c r="O113" i="11"/>
  <c r="S154" i="11"/>
  <c r="R168" i="11"/>
  <c r="P34" i="12"/>
  <c r="O36" i="12"/>
  <c r="H186" i="26" s="1"/>
  <c r="S150" i="12"/>
  <c r="F177" i="12"/>
  <c r="M231" i="12"/>
  <c r="L17" i="13"/>
  <c r="F181" i="27" s="1"/>
  <c r="F40" i="13"/>
  <c r="P69" i="13"/>
  <c r="M79" i="13"/>
  <c r="P114" i="13"/>
  <c r="F126" i="13"/>
  <c r="V161" i="13"/>
  <c r="J170" i="13"/>
  <c r="G191" i="13"/>
  <c r="G198" i="13"/>
  <c r="Q75" i="27" s="1"/>
  <c r="L98" i="10"/>
  <c r="U121" i="10"/>
  <c r="F136" i="10"/>
  <c r="F138" i="10"/>
  <c r="F145" i="10"/>
  <c r="P182" i="10"/>
  <c r="F224" i="10"/>
  <c r="B146" i="24" s="1"/>
  <c r="F229" i="10"/>
  <c r="V60" i="11"/>
  <c r="P112" i="11"/>
  <c r="O146" i="11"/>
  <c r="U152" i="11"/>
  <c r="V154" i="11"/>
  <c r="I185" i="11"/>
  <c r="J207" i="11"/>
  <c r="V221" i="11"/>
  <c r="S32" i="12"/>
  <c r="V34" i="12"/>
  <c r="P36" i="12"/>
  <c r="R66" i="12"/>
  <c r="O112" i="12"/>
  <c r="H104" i="26" s="1"/>
  <c r="L141" i="12"/>
  <c r="O144" i="12"/>
  <c r="H139" i="26" s="1"/>
  <c r="P183" i="12"/>
  <c r="W72" i="26" s="1"/>
  <c r="M193" i="12"/>
  <c r="R201" i="12"/>
  <c r="R214" i="12"/>
  <c r="F217" i="12"/>
  <c r="R231" i="12"/>
  <c r="U17" i="13"/>
  <c r="L181" i="27" s="1"/>
  <c r="G36" i="13"/>
  <c r="U38" i="13"/>
  <c r="U40" i="13"/>
  <c r="D55" i="13"/>
  <c r="J87" i="13"/>
  <c r="S214" i="27" s="1"/>
  <c r="L104" i="13"/>
  <c r="F67" i="27" s="1"/>
  <c r="J126" i="13"/>
  <c r="S203" i="27" s="1"/>
  <c r="D134" i="13"/>
  <c r="O168" i="13"/>
  <c r="M173" i="13"/>
  <c r="M179" i="13"/>
  <c r="U144" i="27" s="1"/>
  <c r="J59" i="10"/>
  <c r="S186" i="24" s="1"/>
  <c r="V83" i="10"/>
  <c r="P85" i="10"/>
  <c r="W214" i="24" s="1"/>
  <c r="G106" i="10"/>
  <c r="G116" i="10"/>
  <c r="I136" i="10"/>
  <c r="J197" i="10"/>
  <c r="U103" i="12"/>
  <c r="I217" i="12"/>
  <c r="R173" i="13"/>
  <c r="P54" i="10"/>
  <c r="S106" i="10"/>
  <c r="J116" i="10"/>
  <c r="F148" i="10"/>
  <c r="J189" i="10"/>
  <c r="M197" i="10"/>
  <c r="J227" i="10"/>
  <c r="V56" i="11"/>
  <c r="J67" i="11"/>
  <c r="S192" i="11"/>
  <c r="M70" i="12"/>
  <c r="J77" i="12"/>
  <c r="S202" i="26" s="1"/>
  <c r="R217" i="12"/>
  <c r="M122" i="13"/>
  <c r="U111" i="27" s="1"/>
  <c r="G199" i="13"/>
  <c r="G202" i="11"/>
  <c r="L10" i="12"/>
  <c r="F95" i="26" s="1"/>
  <c r="U110" i="12"/>
  <c r="L12" i="13"/>
  <c r="G169" i="13"/>
  <c r="Q154" i="27" s="1"/>
  <c r="D180" i="13"/>
  <c r="K180" i="13" s="1"/>
  <c r="T137" i="27" s="1"/>
  <c r="J199" i="13"/>
  <c r="S97" i="10"/>
  <c r="F114" i="10"/>
  <c r="S122" i="10"/>
  <c r="Y107" i="24" s="1"/>
  <c r="J137" i="10"/>
  <c r="P192" i="10"/>
  <c r="P201" i="10"/>
  <c r="S219" i="10"/>
  <c r="S17" i="11"/>
  <c r="G29" i="11"/>
  <c r="Q182" i="25" s="1"/>
  <c r="P78" i="11"/>
  <c r="G81" i="11"/>
  <c r="G88" i="11"/>
  <c r="Q121" i="25" s="1"/>
  <c r="G115" i="11"/>
  <c r="G130" i="11"/>
  <c r="P28" i="13"/>
  <c r="S39" i="13"/>
  <c r="J120" i="13"/>
  <c r="I147" i="13"/>
  <c r="F160" i="13"/>
  <c r="U169" i="13"/>
  <c r="L76" i="27" s="1"/>
  <c r="G178" i="13"/>
  <c r="Q145" i="27" s="1"/>
  <c r="G180" i="13"/>
  <c r="Q137" i="27" s="1"/>
  <c r="V190" i="13"/>
  <c r="P199" i="13"/>
  <c r="G29" i="10"/>
  <c r="G58" i="10"/>
  <c r="M60" i="10"/>
  <c r="V97" i="10"/>
  <c r="M109" i="10"/>
  <c r="U192" i="24" s="1"/>
  <c r="G120" i="10"/>
  <c r="V165" i="10"/>
  <c r="M190" i="10"/>
  <c r="D196" i="10"/>
  <c r="U216" i="10"/>
  <c r="P225" i="10"/>
  <c r="G24" i="11"/>
  <c r="M29" i="11"/>
  <c r="P31" i="11"/>
  <c r="U54" i="11"/>
  <c r="I57" i="11"/>
  <c r="J60" i="11"/>
  <c r="J75" i="11"/>
  <c r="J81" i="11"/>
  <c r="I88" i="11"/>
  <c r="D211" i="25" s="1"/>
  <c r="D105" i="11"/>
  <c r="I113" i="11"/>
  <c r="P115" i="11"/>
  <c r="G121" i="11"/>
  <c r="M130" i="11"/>
  <c r="S132" i="11"/>
  <c r="P134" i="11"/>
  <c r="W140" i="25" s="1"/>
  <c r="G154" i="11"/>
  <c r="P177" i="11"/>
  <c r="W74" i="25" s="1"/>
  <c r="F200" i="11"/>
  <c r="M216" i="11"/>
  <c r="F36" i="12"/>
  <c r="P56" i="12"/>
  <c r="V65" i="12"/>
  <c r="AA206" i="26" s="1"/>
  <c r="I81" i="12"/>
  <c r="M83" i="12"/>
  <c r="S90" i="12"/>
  <c r="L95" i="12"/>
  <c r="F122" i="26" s="1"/>
  <c r="U136" i="12"/>
  <c r="M143" i="12"/>
  <c r="U138" i="26" s="1"/>
  <c r="J166" i="12"/>
  <c r="M182" i="12"/>
  <c r="F197" i="12"/>
  <c r="B69" i="26" s="1"/>
  <c r="P216" i="12"/>
  <c r="J100" i="13"/>
  <c r="V120" i="13"/>
  <c r="F151" i="13"/>
  <c r="G153" i="13"/>
  <c r="R178" i="13"/>
  <c r="R180" i="13"/>
  <c r="V199" i="13"/>
  <c r="X25" i="5"/>
  <c r="I60" i="5"/>
  <c r="AA67" i="5"/>
  <c r="P202" i="21" s="1"/>
  <c r="R67" i="5"/>
  <c r="J202" i="21" s="1"/>
  <c r="L72" i="5"/>
  <c r="L183" i="5"/>
  <c r="R214" i="5"/>
  <c r="F214" i="5"/>
  <c r="D227" i="5"/>
  <c r="N227" i="5" s="1"/>
  <c r="F131" i="9"/>
  <c r="R131" i="9"/>
  <c r="O131" i="9"/>
  <c r="I175" i="5"/>
  <c r="F197" i="5"/>
  <c r="B69" i="21" s="1"/>
  <c r="U227" i="5"/>
  <c r="O227" i="5"/>
  <c r="AA25" i="5"/>
  <c r="AA50" i="5"/>
  <c r="U50" i="5"/>
  <c r="L188" i="21" s="1"/>
  <c r="O60" i="5"/>
  <c r="R121" i="5"/>
  <c r="D123" i="5"/>
  <c r="F125" i="5"/>
  <c r="B109" i="21" s="1"/>
  <c r="I131" i="5"/>
  <c r="AA152" i="5"/>
  <c r="O183" i="5"/>
  <c r="I230" i="5"/>
  <c r="U230" i="5"/>
  <c r="U95" i="9"/>
  <c r="L126" i="22" s="1"/>
  <c r="AD95" i="9"/>
  <c r="R126" i="22" s="1"/>
  <c r="I95" i="9"/>
  <c r="D126" i="22" s="1"/>
  <c r="X217" i="9"/>
  <c r="I217" i="9"/>
  <c r="F60" i="5"/>
  <c r="F183" i="5"/>
  <c r="R14" i="9"/>
  <c r="J179" i="22" s="1"/>
  <c r="X14" i="9"/>
  <c r="N179" i="22" s="1"/>
  <c r="L17" i="5"/>
  <c r="F177" i="21" s="1"/>
  <c r="R32" i="5"/>
  <c r="I122" i="5"/>
  <c r="X122" i="5"/>
  <c r="I123" i="5"/>
  <c r="D196" i="21" s="1"/>
  <c r="I125" i="5"/>
  <c r="D109" i="21" s="1"/>
  <c r="O131" i="5"/>
  <c r="L155" i="5"/>
  <c r="F157" i="5"/>
  <c r="U183" i="5"/>
  <c r="L214" i="5"/>
  <c r="F141" i="21" s="1"/>
  <c r="AA7" i="9"/>
  <c r="U7" i="9"/>
  <c r="L46" i="9"/>
  <c r="F38" i="5"/>
  <c r="I42" i="5"/>
  <c r="F42" i="5"/>
  <c r="I36" i="9"/>
  <c r="L39" i="9"/>
  <c r="O39" i="9"/>
  <c r="L47" i="9"/>
  <c r="AA47" i="9"/>
  <c r="O95" i="9"/>
  <c r="H126" i="22" s="1"/>
  <c r="U106" i="9"/>
  <c r="F25" i="5"/>
  <c r="I89" i="5"/>
  <c r="D212" i="21" s="1"/>
  <c r="R96" i="5"/>
  <c r="J216" i="21" s="1"/>
  <c r="L96" i="5"/>
  <c r="F216" i="21" s="1"/>
  <c r="O45" i="5"/>
  <c r="L45" i="5"/>
  <c r="O137" i="5"/>
  <c r="R137" i="5"/>
  <c r="F150" i="5"/>
  <c r="F45" i="5"/>
  <c r="O64" i="5"/>
  <c r="U125" i="5"/>
  <c r="L109" i="21" s="1"/>
  <c r="U135" i="5"/>
  <c r="AD135" i="5"/>
  <c r="F137" i="5"/>
  <c r="R160" i="5"/>
  <c r="R205" i="5"/>
  <c r="O214" i="5"/>
  <c r="O229" i="5"/>
  <c r="X229" i="5"/>
  <c r="F230" i="5"/>
  <c r="L14" i="9"/>
  <c r="F179" i="22" s="1"/>
  <c r="I13" i="5"/>
  <c r="R26" i="5"/>
  <c r="J181" i="21" s="1"/>
  <c r="R45" i="5"/>
  <c r="I80" i="5"/>
  <c r="D207" i="21" s="1"/>
  <c r="F111" i="5"/>
  <c r="L122" i="5"/>
  <c r="F195" i="21" s="1"/>
  <c r="AA125" i="5"/>
  <c r="P109" i="21" s="1"/>
  <c r="I137" i="5"/>
  <c r="D136" i="21" s="1"/>
  <c r="AA176" i="5"/>
  <c r="U214" i="5"/>
  <c r="L230" i="5"/>
  <c r="F149" i="21" s="1"/>
  <c r="F7" i="9"/>
  <c r="AA14" i="9"/>
  <c r="P179" i="22" s="1"/>
  <c r="R126" i="9"/>
  <c r="L126" i="9"/>
  <c r="I126" i="9"/>
  <c r="R70" i="9"/>
  <c r="U70" i="9"/>
  <c r="I70" i="9"/>
  <c r="R74" i="9"/>
  <c r="I74" i="9"/>
  <c r="AA123" i="9"/>
  <c r="U123" i="9"/>
  <c r="I123" i="9"/>
  <c r="F123" i="9"/>
  <c r="X123" i="9"/>
  <c r="R146" i="9"/>
  <c r="D146" i="9"/>
  <c r="K146" i="9" s="1"/>
  <c r="U103" i="5"/>
  <c r="D103" i="5"/>
  <c r="N103" i="5" s="1"/>
  <c r="AB122" i="21" s="1"/>
  <c r="AA137" i="5"/>
  <c r="D183" i="5"/>
  <c r="AD214" i="5"/>
  <c r="R230" i="5"/>
  <c r="L35" i="9"/>
  <c r="X35" i="9"/>
  <c r="O15" i="9"/>
  <c r="L19" i="9"/>
  <c r="F100" i="22" s="1"/>
  <c r="X19" i="9"/>
  <c r="F19" i="9"/>
  <c r="U61" i="9"/>
  <c r="R61" i="9"/>
  <c r="R66" i="9"/>
  <c r="I66" i="9"/>
  <c r="R114" i="9"/>
  <c r="X114" i="9"/>
  <c r="N195" i="22" s="1"/>
  <c r="L114" i="9"/>
  <c r="R123" i="9"/>
  <c r="J200" i="22" s="1"/>
  <c r="AD142" i="9"/>
  <c r="L195" i="9"/>
  <c r="F198" i="9"/>
  <c r="I32" i="10"/>
  <c r="O74" i="10"/>
  <c r="F92" i="10"/>
  <c r="B214" i="24" s="1"/>
  <c r="U95" i="10"/>
  <c r="L122" i="24" s="1"/>
  <c r="I104" i="10"/>
  <c r="D63" i="24" s="1"/>
  <c r="F111" i="10"/>
  <c r="I150" i="10"/>
  <c r="I165" i="10"/>
  <c r="D227" i="10"/>
  <c r="H227" i="10" s="1"/>
  <c r="O18" i="11"/>
  <c r="I34" i="11"/>
  <c r="O39" i="11"/>
  <c r="F66" i="11"/>
  <c r="I72" i="11"/>
  <c r="F112" i="11"/>
  <c r="I174" i="11"/>
  <c r="I176" i="11"/>
  <c r="U198" i="11"/>
  <c r="F224" i="11"/>
  <c r="B146" i="25" s="1"/>
  <c r="I20" i="12"/>
  <c r="D179" i="26" s="1"/>
  <c r="F25" i="12"/>
  <c r="I58" i="12"/>
  <c r="F81" i="12"/>
  <c r="U205" i="12"/>
  <c r="L220" i="12"/>
  <c r="F52" i="13"/>
  <c r="I75" i="13"/>
  <c r="R81" i="13"/>
  <c r="L90" i="13"/>
  <c r="F217" i="27" s="1"/>
  <c r="F93" i="13"/>
  <c r="B125" i="27" s="1"/>
  <c r="O188" i="13"/>
  <c r="I194" i="13"/>
  <c r="U195" i="9"/>
  <c r="L196" i="22" s="1"/>
  <c r="O32" i="10"/>
  <c r="R92" i="10"/>
  <c r="J214" i="24" s="1"/>
  <c r="O165" i="10"/>
  <c r="O112" i="11"/>
  <c r="L174" i="11"/>
  <c r="L25" i="12"/>
  <c r="O58" i="12"/>
  <c r="H147" i="26" s="1"/>
  <c r="I52" i="13"/>
  <c r="U81" i="13"/>
  <c r="O90" i="13"/>
  <c r="H217" i="27" s="1"/>
  <c r="U93" i="13"/>
  <c r="L125" i="27" s="1"/>
  <c r="AD129" i="9"/>
  <c r="R115" i="22" s="1"/>
  <c r="O143" i="9"/>
  <c r="O151" i="9"/>
  <c r="I154" i="9"/>
  <c r="O157" i="9"/>
  <c r="O170" i="9"/>
  <c r="L204" i="9"/>
  <c r="D75" i="10"/>
  <c r="H75" i="10" s="1"/>
  <c r="O102" i="10"/>
  <c r="I157" i="10"/>
  <c r="F230" i="10"/>
  <c r="F7" i="11"/>
  <c r="R37" i="11"/>
  <c r="O47" i="11"/>
  <c r="F79" i="11"/>
  <c r="F85" i="11"/>
  <c r="O116" i="11"/>
  <c r="I128" i="11"/>
  <c r="D110" i="25" s="1"/>
  <c r="U174" i="11"/>
  <c r="F201" i="11"/>
  <c r="F215" i="11"/>
  <c r="R21" i="12"/>
  <c r="L32" i="12"/>
  <c r="D38" i="12"/>
  <c r="R81" i="12"/>
  <c r="L114" i="12"/>
  <c r="D186" i="12"/>
  <c r="Q186" i="12" s="1"/>
  <c r="O197" i="12"/>
  <c r="O37" i="13"/>
  <c r="L70" i="13"/>
  <c r="I182" i="13"/>
  <c r="L203" i="13"/>
  <c r="F36" i="10"/>
  <c r="O43" i="10"/>
  <c r="F79" i="10"/>
  <c r="I99" i="10"/>
  <c r="D123" i="24" s="1"/>
  <c r="O135" i="10"/>
  <c r="L174" i="10"/>
  <c r="O207" i="10"/>
  <c r="D35" i="11"/>
  <c r="T35" i="11" s="1"/>
  <c r="I59" i="11"/>
  <c r="O187" i="11"/>
  <c r="H134" i="25" s="1"/>
  <c r="U199" i="11"/>
  <c r="I201" i="11"/>
  <c r="I203" i="11"/>
  <c r="U206" i="11"/>
  <c r="L129" i="25" s="1"/>
  <c r="R67" i="12"/>
  <c r="J202" i="26" s="1"/>
  <c r="R105" i="12"/>
  <c r="R114" i="12"/>
  <c r="O70" i="13"/>
  <c r="U82" i="13"/>
  <c r="L213" i="27" s="1"/>
  <c r="F85" i="13"/>
  <c r="F94" i="13"/>
  <c r="B219" i="27" s="1"/>
  <c r="O123" i="13"/>
  <c r="I125" i="13"/>
  <c r="D113" i="27" s="1"/>
  <c r="O145" i="13"/>
  <c r="R166" i="13"/>
  <c r="I173" i="13"/>
  <c r="F38" i="9"/>
  <c r="O49" i="9"/>
  <c r="F93" i="9"/>
  <c r="B125" i="22" s="1"/>
  <c r="U103" i="9"/>
  <c r="AD125" i="9"/>
  <c r="R113" i="22" s="1"/>
  <c r="AA127" i="9"/>
  <c r="I136" i="9"/>
  <c r="L162" i="9"/>
  <c r="I168" i="9"/>
  <c r="I194" i="9"/>
  <c r="L36" i="10"/>
  <c r="L53" i="10"/>
  <c r="I66" i="10"/>
  <c r="I149" i="10"/>
  <c r="O174" i="10"/>
  <c r="O184" i="10"/>
  <c r="O192" i="10"/>
  <c r="R207" i="10"/>
  <c r="O210" i="10"/>
  <c r="D224" i="10"/>
  <c r="I23" i="11"/>
  <c r="I95" i="11"/>
  <c r="D122" i="25" s="1"/>
  <c r="O97" i="11"/>
  <c r="F168" i="11"/>
  <c r="U181" i="11"/>
  <c r="U201" i="11"/>
  <c r="L226" i="11"/>
  <c r="F59" i="12"/>
  <c r="U67" i="12"/>
  <c r="L202" i="26" s="1"/>
  <c r="O136" i="12"/>
  <c r="I169" i="12"/>
  <c r="I175" i="12"/>
  <c r="D150" i="26" s="1"/>
  <c r="D196" i="12"/>
  <c r="H196" i="12" s="1"/>
  <c r="R126" i="26" s="1"/>
  <c r="F6" i="13"/>
  <c r="I20" i="13"/>
  <c r="D183" i="27" s="1"/>
  <c r="L125" i="13"/>
  <c r="F113" i="27" s="1"/>
  <c r="R138" i="13"/>
  <c r="R161" i="13"/>
  <c r="I171" i="13"/>
  <c r="R176" i="13"/>
  <c r="F196" i="13"/>
  <c r="B153" i="27" s="1"/>
  <c r="I142" i="9"/>
  <c r="U36" i="10"/>
  <c r="L186" i="24" s="1"/>
  <c r="L139" i="11"/>
  <c r="R12" i="13"/>
  <c r="U61" i="13"/>
  <c r="R83" i="13"/>
  <c r="U124" i="13"/>
  <c r="F164" i="13"/>
  <c r="L167" i="13"/>
  <c r="F157" i="27" s="1"/>
  <c r="F181" i="13"/>
  <c r="O199" i="13"/>
  <c r="AE69" i="9"/>
  <c r="AA80" i="9"/>
  <c r="P211" i="22" s="1"/>
  <c r="AB86" i="9"/>
  <c r="U110" i="9"/>
  <c r="O122" i="9"/>
  <c r="R125" i="9"/>
  <c r="J113" i="22" s="1"/>
  <c r="AE132" i="9"/>
  <c r="X138" i="9"/>
  <c r="U162" i="9"/>
  <c r="S171" i="9"/>
  <c r="AE138" i="22" s="1"/>
  <c r="R10" i="5"/>
  <c r="J95" i="21" s="1"/>
  <c r="X13" i="5"/>
  <c r="S28" i="5"/>
  <c r="AB36" i="5"/>
  <c r="P43" i="5"/>
  <c r="J44" i="5"/>
  <c r="Y47" i="5"/>
  <c r="O58" i="5"/>
  <c r="U62" i="5"/>
  <c r="X67" i="5"/>
  <c r="N202" i="21" s="1"/>
  <c r="O76" i="5"/>
  <c r="H205" i="21" s="1"/>
  <c r="L83" i="5"/>
  <c r="M87" i="5"/>
  <c r="AA210" i="21" s="1"/>
  <c r="X89" i="5"/>
  <c r="N212" i="21" s="1"/>
  <c r="J98" i="5"/>
  <c r="G107" i="5"/>
  <c r="W216" i="21" s="1"/>
  <c r="F122" i="5"/>
  <c r="B195" i="21" s="1"/>
  <c r="V139" i="5"/>
  <c r="R141" i="5"/>
  <c r="P143" i="5"/>
  <c r="AC138" i="21" s="1"/>
  <c r="J145" i="5"/>
  <c r="Y139" i="21" s="1"/>
  <c r="J147" i="5"/>
  <c r="P150" i="5"/>
  <c r="D155" i="5"/>
  <c r="Z155" i="5" s="1"/>
  <c r="F160" i="5"/>
  <c r="J205" i="5"/>
  <c r="Y68" i="21" s="1"/>
  <c r="L207" i="5"/>
  <c r="AA220" i="5"/>
  <c r="V227" i="5"/>
  <c r="AG137" i="21" s="1"/>
  <c r="P231" i="5"/>
  <c r="S23" i="9"/>
  <c r="R29" i="9"/>
  <c r="J44" i="9"/>
  <c r="L58" i="9"/>
  <c r="S66" i="9"/>
  <c r="AE208" i="22" s="1"/>
  <c r="O83" i="9"/>
  <c r="G99" i="9"/>
  <c r="J100" i="9"/>
  <c r="AB104" i="9"/>
  <c r="AK215" i="22" s="1"/>
  <c r="X106" i="9"/>
  <c r="U112" i="9"/>
  <c r="AA125" i="9"/>
  <c r="P113" i="22" s="1"/>
  <c r="AD126" i="9"/>
  <c r="R143" i="9"/>
  <c r="I147" i="9"/>
  <c r="J149" i="9"/>
  <c r="M151" i="9"/>
  <c r="AB165" i="9"/>
  <c r="L170" i="9"/>
  <c r="AE171" i="9"/>
  <c r="AM138" i="22" s="1"/>
  <c r="P178" i="9"/>
  <c r="Y181" i="9"/>
  <c r="J181" i="9"/>
  <c r="J186" i="9"/>
  <c r="Y79" i="22" s="1"/>
  <c r="Y186" i="9"/>
  <c r="AI79" i="22" s="1"/>
  <c r="V197" i="9"/>
  <c r="F7" i="5"/>
  <c r="R52" i="9"/>
  <c r="AD149" i="9"/>
  <c r="P202" i="9"/>
  <c r="V202" i="9"/>
  <c r="I15" i="5"/>
  <c r="D17" i="5"/>
  <c r="N17" i="5" s="1"/>
  <c r="G177" i="21" s="1"/>
  <c r="G80" i="5"/>
  <c r="G188" i="5"/>
  <c r="Y23" i="9"/>
  <c r="M27" i="9"/>
  <c r="AE46" i="9"/>
  <c r="J56" i="9"/>
  <c r="G71" i="9"/>
  <c r="D86" i="9"/>
  <c r="Z86" i="9" s="1"/>
  <c r="O214" i="22" s="1"/>
  <c r="J124" i="9"/>
  <c r="V133" i="9"/>
  <c r="O192" i="9"/>
  <c r="F194" i="9"/>
  <c r="P200" i="9"/>
  <c r="G202" i="9"/>
  <c r="AB210" i="9"/>
  <c r="S210" i="9"/>
  <c r="V210" i="9"/>
  <c r="F9" i="5"/>
  <c r="F15" i="5"/>
  <c r="J25" i="5"/>
  <c r="F29" i="5"/>
  <c r="J37" i="5"/>
  <c r="AB44" i="5"/>
  <c r="I57" i="5"/>
  <c r="AB59" i="5"/>
  <c r="M75" i="5"/>
  <c r="X83" i="5"/>
  <c r="O90" i="5"/>
  <c r="H213" i="21" s="1"/>
  <c r="I99" i="5"/>
  <c r="D123" i="21" s="1"/>
  <c r="AA117" i="5"/>
  <c r="L129" i="5"/>
  <c r="F111" i="21" s="1"/>
  <c r="G146" i="5"/>
  <c r="V147" i="5"/>
  <c r="X153" i="5"/>
  <c r="P173" i="5"/>
  <c r="R182" i="5"/>
  <c r="J188" i="5"/>
  <c r="U204" i="5"/>
  <c r="L132" i="21" s="1"/>
  <c r="AA213" i="5"/>
  <c r="J221" i="5"/>
  <c r="AB229" i="5"/>
  <c r="F6" i="9"/>
  <c r="I13" i="9"/>
  <c r="AE23" i="9"/>
  <c r="J33" i="9"/>
  <c r="P35" i="9"/>
  <c r="Y50" i="9"/>
  <c r="L84" i="9"/>
  <c r="G86" i="9"/>
  <c r="M91" i="9"/>
  <c r="AA219" i="22" s="1"/>
  <c r="M107" i="9"/>
  <c r="AA220" i="22" s="1"/>
  <c r="F110" i="9"/>
  <c r="AA5" i="5"/>
  <c r="J19" i="5"/>
  <c r="J23" i="5"/>
  <c r="M31" i="5"/>
  <c r="U35" i="5"/>
  <c r="AE43" i="5"/>
  <c r="AB68" i="5"/>
  <c r="M97" i="5"/>
  <c r="AA124" i="21" s="1"/>
  <c r="I140" i="5"/>
  <c r="D138" i="21" s="1"/>
  <c r="V155" i="5"/>
  <c r="F6" i="5"/>
  <c r="S9" i="5"/>
  <c r="AE175" i="21" s="1"/>
  <c r="M14" i="5"/>
  <c r="AB15" i="5"/>
  <c r="U17" i="5"/>
  <c r="L177" i="21" s="1"/>
  <c r="V19" i="5"/>
  <c r="U23" i="5"/>
  <c r="R25" i="5"/>
  <c r="I27" i="5"/>
  <c r="M29" i="5"/>
  <c r="Y35" i="5"/>
  <c r="AB46" i="5"/>
  <c r="J51" i="5"/>
  <c r="R57" i="5"/>
  <c r="R61" i="5"/>
  <c r="F67" i="5"/>
  <c r="B202" i="21" s="1"/>
  <c r="AE70" i="5"/>
  <c r="P75" i="5"/>
  <c r="P80" i="5"/>
  <c r="D83" i="5"/>
  <c r="AA90" i="5"/>
  <c r="P213" i="21" s="1"/>
  <c r="O92" i="5"/>
  <c r="H214" i="21" s="1"/>
  <c r="V97" i="5"/>
  <c r="AG124" i="21" s="1"/>
  <c r="F106" i="5"/>
  <c r="J110" i="5"/>
  <c r="F112" i="5"/>
  <c r="S121" i="5"/>
  <c r="V122" i="5"/>
  <c r="AG107" i="21" s="1"/>
  <c r="M123" i="5"/>
  <c r="AA109" i="21" s="1"/>
  <c r="L125" i="5"/>
  <c r="F109" i="21" s="1"/>
  <c r="G127" i="5"/>
  <c r="O140" i="5"/>
  <c r="H138" i="21" s="1"/>
  <c r="L144" i="5"/>
  <c r="F139" i="21" s="1"/>
  <c r="X147" i="5"/>
  <c r="Y155" i="5"/>
  <c r="M159" i="5"/>
  <c r="P178" i="5"/>
  <c r="P188" i="5"/>
  <c r="M190" i="5"/>
  <c r="L192" i="5"/>
  <c r="I200" i="5"/>
  <c r="J203" i="5"/>
  <c r="P210" i="5"/>
  <c r="V221" i="5"/>
  <c r="AB223" i="5"/>
  <c r="I6" i="9"/>
  <c r="O7" i="9"/>
  <c r="D10" i="9"/>
  <c r="N10" i="9" s="1"/>
  <c r="J13" i="9"/>
  <c r="Y184" i="22" s="1"/>
  <c r="AA20" i="9"/>
  <c r="P183" i="22" s="1"/>
  <c r="Y22" i="9"/>
  <c r="AE33" i="9"/>
  <c r="S35" i="9"/>
  <c r="U37" i="9"/>
  <c r="L187" i="22" s="1"/>
  <c r="G41" i="9"/>
  <c r="F43" i="9"/>
  <c r="J45" i="9"/>
  <c r="AE65" i="9"/>
  <c r="AM210" i="22" s="1"/>
  <c r="I69" i="9"/>
  <c r="L70" i="9"/>
  <c r="AE75" i="9"/>
  <c r="L77" i="9"/>
  <c r="L80" i="9"/>
  <c r="F211" i="22" s="1"/>
  <c r="I82" i="9"/>
  <c r="D213" i="22" s="1"/>
  <c r="P84" i="9"/>
  <c r="M86" i="9"/>
  <c r="V91" i="9"/>
  <c r="AG219" i="22" s="1"/>
  <c r="U93" i="9"/>
  <c r="L125" i="22" s="1"/>
  <c r="I98" i="9"/>
  <c r="AE99" i="9"/>
  <c r="AE100" i="9"/>
  <c r="AE103" i="9"/>
  <c r="S107" i="9"/>
  <c r="AE220" i="22" s="1"/>
  <c r="I110" i="9"/>
  <c r="I122" i="9"/>
  <c r="O123" i="9"/>
  <c r="F126" i="9"/>
  <c r="AD127" i="9"/>
  <c r="D132" i="9"/>
  <c r="D134" i="9"/>
  <c r="V139" i="9"/>
  <c r="AA144" i="9"/>
  <c r="P143" i="22" s="1"/>
  <c r="S146" i="9"/>
  <c r="L148" i="9"/>
  <c r="AA150" i="9"/>
  <c r="S155" i="9"/>
  <c r="G162" i="9"/>
  <c r="V166" i="9"/>
  <c r="J171" i="9"/>
  <c r="Y138" i="22" s="1"/>
  <c r="V177" i="9"/>
  <c r="AG78" i="22" s="1"/>
  <c r="X192" i="9"/>
  <c r="M194" i="9"/>
  <c r="L196" i="9"/>
  <c r="I198" i="9"/>
  <c r="M202" i="9"/>
  <c r="R208" i="9"/>
  <c r="J74" i="22" s="1"/>
  <c r="F208" i="9"/>
  <c r="B74" i="22" s="1"/>
  <c r="O70" i="5"/>
  <c r="AA9" i="5"/>
  <c r="AB19" i="5"/>
  <c r="AA57" i="5"/>
  <c r="V80" i="5"/>
  <c r="L112" i="5"/>
  <c r="Y121" i="5"/>
  <c r="AI190" i="21" s="1"/>
  <c r="I127" i="5"/>
  <c r="X144" i="5"/>
  <c r="N139" i="21" s="1"/>
  <c r="Y147" i="5"/>
  <c r="AI79" i="21" s="1"/>
  <c r="Y188" i="5"/>
  <c r="L6" i="9"/>
  <c r="AB13" i="9"/>
  <c r="AK184" i="22" s="1"/>
  <c r="R64" i="9"/>
  <c r="R80" i="9"/>
  <c r="J211" i="22" s="1"/>
  <c r="L82" i="9"/>
  <c r="F213" i="22" s="1"/>
  <c r="U84" i="9"/>
  <c r="F106" i="9"/>
  <c r="L110" i="9"/>
  <c r="L122" i="9"/>
  <c r="F199" i="22" s="1"/>
  <c r="F125" i="9"/>
  <c r="B113" i="22" s="1"/>
  <c r="I134" i="9"/>
  <c r="L138" i="9"/>
  <c r="AE139" i="9"/>
  <c r="X148" i="9"/>
  <c r="I162" i="9"/>
  <c r="I169" i="9"/>
  <c r="D76" i="22" s="1"/>
  <c r="P171" i="9"/>
  <c r="AC138" i="22" s="1"/>
  <c r="S175" i="9"/>
  <c r="AE77" i="22" s="1"/>
  <c r="AE177" i="9"/>
  <c r="AM78" i="22" s="1"/>
  <c r="AB191" i="9"/>
  <c r="S191" i="9"/>
  <c r="R194" i="9"/>
  <c r="S196" i="9"/>
  <c r="O17" i="10"/>
  <c r="H177" i="24" s="1"/>
  <c r="F17" i="10"/>
  <c r="B177" i="24" s="1"/>
  <c r="G75" i="5"/>
  <c r="J97" i="5"/>
  <c r="Y124" i="21" s="1"/>
  <c r="P194" i="5"/>
  <c r="V29" i="5"/>
  <c r="I67" i="5"/>
  <c r="D202" i="21" s="1"/>
  <c r="AA106" i="5"/>
  <c r="AA140" i="5"/>
  <c r="P138" i="21" s="1"/>
  <c r="AB14" i="5"/>
  <c r="AA29" i="5"/>
  <c r="P34" i="5"/>
  <c r="G43" i="5"/>
  <c r="V51" i="5"/>
  <c r="L67" i="5"/>
  <c r="F202" i="21" s="1"/>
  <c r="Y80" i="5"/>
  <c r="J87" i="5"/>
  <c r="Y210" i="21" s="1"/>
  <c r="AD104" i="5"/>
  <c r="AB110" i="5"/>
  <c r="X112" i="5"/>
  <c r="AD122" i="5"/>
  <c r="V125" i="5"/>
  <c r="J127" i="5"/>
  <c r="L135" i="5"/>
  <c r="J143" i="5"/>
  <c r="Y138" i="21" s="1"/>
  <c r="AB147" i="5"/>
  <c r="U157" i="5"/>
  <c r="M174" i="5"/>
  <c r="X180" i="5"/>
  <c r="AB188" i="5"/>
  <c r="S203" i="5"/>
  <c r="D205" i="5"/>
  <c r="Z205" i="5" s="1"/>
  <c r="AJ68" i="21" s="1"/>
  <c r="J215" i="5"/>
  <c r="G231" i="5"/>
  <c r="O6" i="9"/>
  <c r="J24" i="9"/>
  <c r="AD35" i="9"/>
  <c r="S41" i="9"/>
  <c r="I47" i="9"/>
  <c r="M51" i="9"/>
  <c r="G62" i="9"/>
  <c r="AA64" i="9"/>
  <c r="AB69" i="9"/>
  <c r="U80" i="9"/>
  <c r="L211" i="22" s="1"/>
  <c r="V86" i="9"/>
  <c r="S96" i="9"/>
  <c r="I106" i="9"/>
  <c r="O110" i="9"/>
  <c r="M122" i="9"/>
  <c r="AA111" i="22" s="1"/>
  <c r="O125" i="9"/>
  <c r="H113" i="22" s="1"/>
  <c r="U138" i="9"/>
  <c r="R171" i="9"/>
  <c r="O185" i="9"/>
  <c r="L193" i="9"/>
  <c r="R193" i="9"/>
  <c r="M49" i="10"/>
  <c r="F66" i="10"/>
  <c r="F68" i="10"/>
  <c r="J70" i="10"/>
  <c r="G79" i="10"/>
  <c r="M88" i="10"/>
  <c r="U121" i="24" s="1"/>
  <c r="O90" i="10"/>
  <c r="H213" i="24" s="1"/>
  <c r="S102" i="10"/>
  <c r="Y119" i="24" s="1"/>
  <c r="L121" i="10"/>
  <c r="J180" i="10"/>
  <c r="S133" i="24" s="1"/>
  <c r="G189" i="10"/>
  <c r="R201" i="10"/>
  <c r="J209" i="10"/>
  <c r="V20" i="11"/>
  <c r="P37" i="11"/>
  <c r="G43" i="11"/>
  <c r="G66" i="11"/>
  <c r="Q204" i="25" s="1"/>
  <c r="O68" i="11"/>
  <c r="S83" i="11"/>
  <c r="P90" i="11"/>
  <c r="G141" i="11"/>
  <c r="F143" i="11"/>
  <c r="F146" i="11"/>
  <c r="P150" i="11"/>
  <c r="J163" i="11"/>
  <c r="M176" i="11"/>
  <c r="F213" i="11"/>
  <c r="O215" i="11"/>
  <c r="S225" i="11"/>
  <c r="R28" i="12"/>
  <c r="O28" i="12"/>
  <c r="I28" i="12"/>
  <c r="J46" i="12"/>
  <c r="S46" i="12"/>
  <c r="M46" i="12"/>
  <c r="G46" i="12"/>
  <c r="F93" i="11"/>
  <c r="B121" i="25" s="1"/>
  <c r="F129" i="11"/>
  <c r="B111" i="25" s="1"/>
  <c r="J141" i="11"/>
  <c r="L167" i="11"/>
  <c r="F153" i="25" s="1"/>
  <c r="F171" i="11"/>
  <c r="F173" i="11"/>
  <c r="J201" i="11"/>
  <c r="P213" i="11"/>
  <c r="W146" i="25" s="1"/>
  <c r="V225" i="11"/>
  <c r="L228" i="11"/>
  <c r="X214" i="9"/>
  <c r="AE226" i="9"/>
  <c r="F5" i="10"/>
  <c r="J19" i="10"/>
  <c r="G22" i="10"/>
  <c r="J29" i="10"/>
  <c r="R32" i="10"/>
  <c r="V49" i="10"/>
  <c r="J52" i="10"/>
  <c r="J57" i="10"/>
  <c r="J61" i="10"/>
  <c r="P70" i="10"/>
  <c r="U73" i="10"/>
  <c r="I75" i="10"/>
  <c r="F77" i="10"/>
  <c r="S84" i="10"/>
  <c r="G101" i="10"/>
  <c r="M105" i="10"/>
  <c r="U212" i="24" s="1"/>
  <c r="I114" i="10"/>
  <c r="P123" i="10"/>
  <c r="W109" i="24" s="1"/>
  <c r="G175" i="10"/>
  <c r="Q73" i="24" s="1"/>
  <c r="G183" i="10"/>
  <c r="Q72" i="24" s="1"/>
  <c r="M189" i="10"/>
  <c r="R193" i="10"/>
  <c r="P195" i="10"/>
  <c r="M209" i="10"/>
  <c r="V214" i="10"/>
  <c r="G217" i="10"/>
  <c r="J222" i="10"/>
  <c r="J6" i="11"/>
  <c r="S179" i="25" s="1"/>
  <c r="U23" i="11"/>
  <c r="G26" i="11"/>
  <c r="S37" i="11"/>
  <c r="M43" i="11"/>
  <c r="O50" i="11"/>
  <c r="H188" i="25" s="1"/>
  <c r="U59" i="11"/>
  <c r="G64" i="11"/>
  <c r="I79" i="11"/>
  <c r="S118" i="11"/>
  <c r="P133" i="11"/>
  <c r="D138" i="11"/>
  <c r="Q138" i="11" s="1"/>
  <c r="M141" i="11"/>
  <c r="G149" i="11"/>
  <c r="I171" i="11"/>
  <c r="L173" i="11"/>
  <c r="S186" i="11"/>
  <c r="Y75" i="25" s="1"/>
  <c r="V199" i="11"/>
  <c r="M199" i="11"/>
  <c r="G203" i="11"/>
  <c r="V208" i="11"/>
  <c r="AA127" i="25" s="1"/>
  <c r="V211" i="11"/>
  <c r="F214" i="11"/>
  <c r="R214" i="11"/>
  <c r="R9" i="12"/>
  <c r="I9" i="12"/>
  <c r="L12" i="12"/>
  <c r="U12" i="12"/>
  <c r="R12" i="12"/>
  <c r="V21" i="12"/>
  <c r="AA173" i="26" s="1"/>
  <c r="S21" i="12"/>
  <c r="Y173" i="26" s="1"/>
  <c r="AD214" i="9"/>
  <c r="I5" i="10"/>
  <c r="J12" i="10"/>
  <c r="L22" i="10"/>
  <c r="F180" i="24" s="1"/>
  <c r="M29" i="10"/>
  <c r="M52" i="10"/>
  <c r="M61" i="10"/>
  <c r="J75" i="10"/>
  <c r="F80" i="10"/>
  <c r="B207" i="24" s="1"/>
  <c r="F93" i="10"/>
  <c r="B121" i="24" s="1"/>
  <c r="M101" i="10"/>
  <c r="F103" i="10"/>
  <c r="F107" i="10"/>
  <c r="B66" i="24" s="1"/>
  <c r="U114" i="10"/>
  <c r="L191" i="24" s="1"/>
  <c r="S116" i="10"/>
  <c r="S123" i="10"/>
  <c r="Y109" i="24" s="1"/>
  <c r="S126" i="10"/>
  <c r="R136" i="10"/>
  <c r="J135" i="24" s="1"/>
  <c r="I138" i="10"/>
  <c r="O148" i="10"/>
  <c r="L166" i="10"/>
  <c r="V173" i="10"/>
  <c r="S175" i="10"/>
  <c r="Y73" i="24" s="1"/>
  <c r="F178" i="10"/>
  <c r="V181" i="10"/>
  <c r="M183" i="10"/>
  <c r="U72" i="24" s="1"/>
  <c r="P189" i="10"/>
  <c r="L202" i="10"/>
  <c r="P209" i="10"/>
  <c r="G212" i="10"/>
  <c r="Q145" i="24" s="1"/>
  <c r="S217" i="10"/>
  <c r="M222" i="10"/>
  <c r="O224" i="10"/>
  <c r="H146" i="24" s="1"/>
  <c r="U226" i="10"/>
  <c r="L228" i="10"/>
  <c r="J230" i="10"/>
  <c r="V6" i="11"/>
  <c r="AA179" i="25" s="1"/>
  <c r="I11" i="11"/>
  <c r="F16" i="11"/>
  <c r="B176" i="25" s="1"/>
  <c r="I19" i="11"/>
  <c r="M21" i="11"/>
  <c r="U173" i="25" s="1"/>
  <c r="J26" i="11"/>
  <c r="R36" i="11"/>
  <c r="L48" i="11"/>
  <c r="U50" i="11"/>
  <c r="G53" i="11"/>
  <c r="I55" i="11"/>
  <c r="D185" i="25" s="1"/>
  <c r="I69" i="11"/>
  <c r="L72" i="11"/>
  <c r="M74" i="11"/>
  <c r="L79" i="11"/>
  <c r="M81" i="11"/>
  <c r="R84" i="11"/>
  <c r="J91" i="11"/>
  <c r="S215" i="25" s="1"/>
  <c r="R96" i="11"/>
  <c r="J216" i="25" s="1"/>
  <c r="F98" i="11"/>
  <c r="I101" i="11"/>
  <c r="V114" i="11"/>
  <c r="R116" i="11"/>
  <c r="S121" i="11"/>
  <c r="S133" i="11"/>
  <c r="F138" i="11"/>
  <c r="P141" i="11"/>
  <c r="G144" i="11"/>
  <c r="O149" i="11"/>
  <c r="J151" i="11"/>
  <c r="R171" i="11"/>
  <c r="O173" i="11"/>
  <c r="G182" i="11"/>
  <c r="Q142" i="25" s="1"/>
  <c r="S189" i="11"/>
  <c r="V189" i="11"/>
  <c r="F199" i="11"/>
  <c r="V201" i="11"/>
  <c r="O212" i="11"/>
  <c r="L212" i="11"/>
  <c r="S229" i="11"/>
  <c r="V229" i="11"/>
  <c r="O16" i="12"/>
  <c r="H176" i="26" s="1"/>
  <c r="F16" i="12"/>
  <c r="B176" i="26" s="1"/>
  <c r="S47" i="12"/>
  <c r="V47" i="12"/>
  <c r="P47" i="12"/>
  <c r="M47" i="12"/>
  <c r="J47" i="12"/>
  <c r="G47" i="12"/>
  <c r="S207" i="9"/>
  <c r="J209" i="9"/>
  <c r="M211" i="9"/>
  <c r="I224" i="9"/>
  <c r="D150" i="22" s="1"/>
  <c r="V229" i="9"/>
  <c r="L12" i="10"/>
  <c r="P29" i="10"/>
  <c r="F31" i="10"/>
  <c r="P45" i="10"/>
  <c r="W187" i="24" s="1"/>
  <c r="R48" i="10"/>
  <c r="J100" i="24" s="1"/>
  <c r="D54" i="10"/>
  <c r="Q54" i="10" s="1"/>
  <c r="P61" i="10"/>
  <c r="F67" i="10"/>
  <c r="B202" i="24" s="1"/>
  <c r="P69" i="10"/>
  <c r="D74" i="10"/>
  <c r="O75" i="10"/>
  <c r="G83" i="10"/>
  <c r="V87" i="10"/>
  <c r="AA210" i="24" s="1"/>
  <c r="I89" i="10"/>
  <c r="D212" i="24" s="1"/>
  <c r="P91" i="10"/>
  <c r="W215" i="24" s="1"/>
  <c r="M93" i="10"/>
  <c r="P101" i="10"/>
  <c r="J103" i="10"/>
  <c r="I107" i="10"/>
  <c r="D66" i="24" s="1"/>
  <c r="I113" i="10"/>
  <c r="G122" i="10"/>
  <c r="Q107" i="24" s="1"/>
  <c r="D127" i="10"/>
  <c r="L129" i="10"/>
  <c r="F111" i="24" s="1"/>
  <c r="L138" i="10"/>
  <c r="J141" i="10"/>
  <c r="S135" i="24" s="1"/>
  <c r="L146" i="10"/>
  <c r="U148" i="10"/>
  <c r="J153" i="10"/>
  <c r="M166" i="10"/>
  <c r="P183" i="10"/>
  <c r="W72" i="24" s="1"/>
  <c r="U185" i="10"/>
  <c r="V189" i="10"/>
  <c r="G198" i="10"/>
  <c r="Q71" i="24" s="1"/>
  <c r="O202" i="10"/>
  <c r="M205" i="10"/>
  <c r="U68" i="24" s="1"/>
  <c r="P212" i="10"/>
  <c r="W145" i="24" s="1"/>
  <c r="V217" i="10"/>
  <c r="AA147" i="24" s="1"/>
  <c r="I220" i="10"/>
  <c r="I9" i="11"/>
  <c r="O11" i="11"/>
  <c r="J16" i="11"/>
  <c r="D18" i="11"/>
  <c r="Q18" i="11" s="1"/>
  <c r="I178" i="25" s="1"/>
  <c r="L19" i="11"/>
  <c r="M26" i="11"/>
  <c r="S36" i="11"/>
  <c r="Y181" i="25" s="1"/>
  <c r="F47" i="11"/>
  <c r="M53" i="11"/>
  <c r="F58" i="11"/>
  <c r="R72" i="11"/>
  <c r="P74" i="11"/>
  <c r="U87" i="11"/>
  <c r="L119" i="25" s="1"/>
  <c r="U89" i="11"/>
  <c r="L212" i="25" s="1"/>
  <c r="U98" i="11"/>
  <c r="V121" i="11"/>
  <c r="I138" i="11"/>
  <c r="F140" i="11"/>
  <c r="B138" i="25" s="1"/>
  <c r="R149" i="11"/>
  <c r="P151" i="11"/>
  <c r="J177" i="11"/>
  <c r="S74" i="25" s="1"/>
  <c r="R182" i="11"/>
  <c r="O184" i="11"/>
  <c r="G189" i="11"/>
  <c r="O191" i="11"/>
  <c r="F194" i="11"/>
  <c r="I197" i="11"/>
  <c r="D69" i="25" s="1"/>
  <c r="G199" i="11"/>
  <c r="V200" i="11"/>
  <c r="R203" i="11"/>
  <c r="P212" i="11"/>
  <c r="W145" i="25" s="1"/>
  <c r="G212" i="11"/>
  <c r="Q145" i="25" s="1"/>
  <c r="F230" i="11"/>
  <c r="L230" i="11"/>
  <c r="F149" i="25" s="1"/>
  <c r="U6" i="12"/>
  <c r="O6" i="12"/>
  <c r="F13" i="12"/>
  <c r="I13" i="12"/>
  <c r="I19" i="12"/>
  <c r="O19" i="12"/>
  <c r="V207" i="9"/>
  <c r="P211" i="9"/>
  <c r="F219" i="9"/>
  <c r="F227" i="9"/>
  <c r="AB229" i="9"/>
  <c r="F11" i="10"/>
  <c r="M12" i="10"/>
  <c r="L20" i="10"/>
  <c r="F179" i="24" s="1"/>
  <c r="L28" i="10"/>
  <c r="R31" i="10"/>
  <c r="J182" i="24" s="1"/>
  <c r="I50" i="10"/>
  <c r="G54" i="10"/>
  <c r="R67" i="10"/>
  <c r="J202" i="24" s="1"/>
  <c r="F74" i="10"/>
  <c r="S75" i="10"/>
  <c r="L89" i="10"/>
  <c r="F212" i="24" s="1"/>
  <c r="D106" i="10"/>
  <c r="K106" i="10" s="1"/>
  <c r="L107" i="10"/>
  <c r="F66" i="24" s="1"/>
  <c r="D109" i="10"/>
  <c r="T109" i="10" s="1"/>
  <c r="U138" i="10"/>
  <c r="L151" i="10"/>
  <c r="R153" i="10"/>
  <c r="R166" i="10"/>
  <c r="S183" i="10"/>
  <c r="Y72" i="24" s="1"/>
  <c r="O194" i="10"/>
  <c r="M198" i="10"/>
  <c r="F201" i="10"/>
  <c r="O205" i="10"/>
  <c r="P11" i="11"/>
  <c r="L16" i="11"/>
  <c r="F176" i="25" s="1"/>
  <c r="F18" i="11"/>
  <c r="O19" i="11"/>
  <c r="H96" i="25" s="1"/>
  <c r="P26" i="11"/>
  <c r="F28" i="11"/>
  <c r="V36" i="11"/>
  <c r="I47" i="11"/>
  <c r="J58" i="11"/>
  <c r="L138" i="11"/>
  <c r="O140" i="11"/>
  <c r="H138" i="25" s="1"/>
  <c r="M177" i="11"/>
  <c r="U74" i="25" s="1"/>
  <c r="U182" i="11"/>
  <c r="L187" i="11"/>
  <c r="F134" i="25" s="1"/>
  <c r="J189" i="11"/>
  <c r="U197" i="11"/>
  <c r="L69" i="25" s="1"/>
  <c r="L199" i="11"/>
  <c r="V230" i="11"/>
  <c r="S230" i="11"/>
  <c r="P48" i="12"/>
  <c r="G48" i="12"/>
  <c r="O107" i="10"/>
  <c r="H66" i="24" s="1"/>
  <c r="S153" i="10"/>
  <c r="V183" i="10"/>
  <c r="AA72" i="24" s="1"/>
  <c r="P198" i="10"/>
  <c r="W71" i="24" s="1"/>
  <c r="I201" i="10"/>
  <c r="O9" i="11"/>
  <c r="R16" i="11"/>
  <c r="J176" i="25" s="1"/>
  <c r="I18" i="11"/>
  <c r="I183" i="11"/>
  <c r="L183" i="11"/>
  <c r="V185" i="11"/>
  <c r="M185" i="11"/>
  <c r="J33" i="12"/>
  <c r="P33" i="12"/>
  <c r="AD219" i="9"/>
  <c r="G226" i="9"/>
  <c r="I26" i="10"/>
  <c r="G30" i="10"/>
  <c r="J49" i="10"/>
  <c r="J54" i="10"/>
  <c r="O56" i="10"/>
  <c r="H102" i="24" s="1"/>
  <c r="G62" i="10"/>
  <c r="G70" i="10"/>
  <c r="J72" i="10"/>
  <c r="S203" i="24" s="1"/>
  <c r="D84" i="10"/>
  <c r="G88" i="10"/>
  <c r="Q121" i="24" s="1"/>
  <c r="J18" i="12"/>
  <c r="J69" i="12"/>
  <c r="V42" i="13"/>
  <c r="I188" i="13"/>
  <c r="D203" i="27" s="1"/>
  <c r="S202" i="13"/>
  <c r="Y195" i="27" s="1"/>
  <c r="D119" i="13"/>
  <c r="T119" i="13" s="1"/>
  <c r="F38" i="12"/>
  <c r="B98" i="26" s="1"/>
  <c r="F46" i="12"/>
  <c r="V54" i="12"/>
  <c r="S69" i="12"/>
  <c r="J74" i="12"/>
  <c r="G76" i="12"/>
  <c r="V82" i="12"/>
  <c r="S84" i="12"/>
  <c r="L127" i="12"/>
  <c r="O130" i="12"/>
  <c r="H112" i="26" s="1"/>
  <c r="F133" i="12"/>
  <c r="R134" i="12"/>
  <c r="G139" i="12"/>
  <c r="S182" i="12"/>
  <c r="I190" i="12"/>
  <c r="U194" i="12"/>
  <c r="R208" i="12"/>
  <c r="J70" i="26" s="1"/>
  <c r="J221" i="12"/>
  <c r="G224" i="12"/>
  <c r="D227" i="12"/>
  <c r="L229" i="12"/>
  <c r="F18" i="13"/>
  <c r="J24" i="13"/>
  <c r="D42" i="13"/>
  <c r="J49" i="13"/>
  <c r="I65" i="13"/>
  <c r="I68" i="13"/>
  <c r="J88" i="13"/>
  <c r="S125" i="27" s="1"/>
  <c r="R90" i="13"/>
  <c r="J217" i="27" s="1"/>
  <c r="L92" i="13"/>
  <c r="F218" i="27" s="1"/>
  <c r="J107" i="13"/>
  <c r="S220" i="27" s="1"/>
  <c r="M116" i="13"/>
  <c r="G119" i="13"/>
  <c r="J123" i="13"/>
  <c r="S113" i="27" s="1"/>
  <c r="P141" i="13"/>
  <c r="I150" i="13"/>
  <c r="F166" i="13"/>
  <c r="U33" i="12"/>
  <c r="U38" i="12"/>
  <c r="R68" i="12"/>
  <c r="M74" i="12"/>
  <c r="J76" i="12"/>
  <c r="F80" i="12"/>
  <c r="B207" i="26" s="1"/>
  <c r="D93" i="12"/>
  <c r="Q93" i="12" s="1"/>
  <c r="I121" i="26" s="1"/>
  <c r="R102" i="12"/>
  <c r="O104" i="12"/>
  <c r="O108" i="12"/>
  <c r="V115" i="12"/>
  <c r="AA195" i="26" s="1"/>
  <c r="R127" i="12"/>
  <c r="L133" i="12"/>
  <c r="J139" i="12"/>
  <c r="G152" i="12"/>
  <c r="Q153" i="26" s="1"/>
  <c r="V154" i="12"/>
  <c r="M157" i="12"/>
  <c r="L165" i="12"/>
  <c r="F168" i="12"/>
  <c r="O176" i="12"/>
  <c r="O190" i="12"/>
  <c r="R192" i="12"/>
  <c r="D198" i="12"/>
  <c r="M221" i="12"/>
  <c r="O13" i="13"/>
  <c r="L18" i="13"/>
  <c r="D41" i="13"/>
  <c r="F42" i="13"/>
  <c r="U68" i="13"/>
  <c r="L76" i="13"/>
  <c r="F209" i="27" s="1"/>
  <c r="I87" i="13"/>
  <c r="D123" i="27" s="1"/>
  <c r="M92" i="13"/>
  <c r="R148" i="13"/>
  <c r="U68" i="12"/>
  <c r="V74" i="12"/>
  <c r="M76" i="12"/>
  <c r="J78" i="12"/>
  <c r="L80" i="12"/>
  <c r="F207" i="26" s="1"/>
  <c r="F93" i="12"/>
  <c r="B121" i="26" s="1"/>
  <c r="M94" i="12"/>
  <c r="G100" i="12"/>
  <c r="U104" i="12"/>
  <c r="P108" i="12"/>
  <c r="W213" i="26" s="1"/>
  <c r="S111" i="12"/>
  <c r="Y110" i="26" s="1"/>
  <c r="L122" i="12"/>
  <c r="U125" i="12"/>
  <c r="L109" i="26" s="1"/>
  <c r="O133" i="12"/>
  <c r="O137" i="12"/>
  <c r="V139" i="12"/>
  <c r="I145" i="12"/>
  <c r="G150" i="12"/>
  <c r="M152" i="12"/>
  <c r="R157" i="12"/>
  <c r="O160" i="12"/>
  <c r="M171" i="12"/>
  <c r="U134" i="26" s="1"/>
  <c r="R176" i="12"/>
  <c r="G179" i="12"/>
  <c r="M181" i="12"/>
  <c r="R190" i="12"/>
  <c r="G198" i="12"/>
  <c r="Q71" i="26" s="1"/>
  <c r="L203" i="12"/>
  <c r="J227" i="12"/>
  <c r="S137" i="26" s="1"/>
  <c r="M232" i="12"/>
  <c r="P18" i="13"/>
  <c r="S32" i="13"/>
  <c r="R76" i="13"/>
  <c r="J209" i="27" s="1"/>
  <c r="I78" i="13"/>
  <c r="O82" i="13"/>
  <c r="H213" i="27" s="1"/>
  <c r="J97" i="13"/>
  <c r="D103" i="13"/>
  <c r="K103" i="13" s="1"/>
  <c r="D129" i="13"/>
  <c r="Q129" i="13" s="1"/>
  <c r="M154" i="13"/>
  <c r="I160" i="13"/>
  <c r="R162" i="13"/>
  <c r="U166" i="13"/>
  <c r="P170" i="13"/>
  <c r="W81" i="27" s="1"/>
  <c r="G177" i="13"/>
  <c r="Q78" i="27" s="1"/>
  <c r="I189" i="13"/>
  <c r="J191" i="13"/>
  <c r="G193" i="13"/>
  <c r="M198" i="13"/>
  <c r="U75" i="27" s="1"/>
  <c r="J202" i="13"/>
  <c r="S208" i="13"/>
  <c r="Y131" i="27" s="1"/>
  <c r="J24" i="12"/>
  <c r="O47" i="12"/>
  <c r="F49" i="12"/>
  <c r="G55" i="12"/>
  <c r="U64" i="12"/>
  <c r="J70" i="12"/>
  <c r="U72" i="12"/>
  <c r="S76" i="12"/>
  <c r="M78" i="12"/>
  <c r="O80" i="12"/>
  <c r="H207" i="26" s="1"/>
  <c r="D82" i="12"/>
  <c r="J83" i="12"/>
  <c r="F91" i="12"/>
  <c r="B120" i="26" s="1"/>
  <c r="J93" i="12"/>
  <c r="S94" i="12"/>
  <c r="P100" i="12"/>
  <c r="U106" i="12"/>
  <c r="F114" i="12"/>
  <c r="O122" i="12"/>
  <c r="H195" i="26" s="1"/>
  <c r="M131" i="12"/>
  <c r="U108" i="26" s="1"/>
  <c r="R133" i="12"/>
  <c r="J150" i="12"/>
  <c r="S152" i="12"/>
  <c r="Y153" i="26" s="1"/>
  <c r="P171" i="12"/>
  <c r="W134" i="26" s="1"/>
  <c r="S179" i="12"/>
  <c r="G183" i="12"/>
  <c r="Q72" i="26" s="1"/>
  <c r="I189" i="12"/>
  <c r="U190" i="12"/>
  <c r="F195" i="12"/>
  <c r="J198" i="12"/>
  <c r="S71" i="26" s="1"/>
  <c r="L201" i="12"/>
  <c r="F209" i="12"/>
  <c r="S230" i="12"/>
  <c r="F12" i="13"/>
  <c r="G28" i="13"/>
  <c r="G30" i="13"/>
  <c r="U37" i="13"/>
  <c r="L187" i="27" s="1"/>
  <c r="I41" i="13"/>
  <c r="J42" i="13"/>
  <c r="L44" i="13"/>
  <c r="L74" i="13"/>
  <c r="R82" i="13"/>
  <c r="J213" i="27" s="1"/>
  <c r="L87" i="13"/>
  <c r="F123" i="27" s="1"/>
  <c r="R89" i="13"/>
  <c r="J216" i="27" s="1"/>
  <c r="I91" i="13"/>
  <c r="D124" i="27" s="1"/>
  <c r="S103" i="13"/>
  <c r="R105" i="13"/>
  <c r="V108" i="13"/>
  <c r="AA217" i="27" s="1"/>
  <c r="G122" i="13"/>
  <c r="Q111" i="27" s="1"/>
  <c r="S126" i="13"/>
  <c r="Y203" i="27" s="1"/>
  <c r="F133" i="13"/>
  <c r="F140" i="13"/>
  <c r="B142" i="27" s="1"/>
  <c r="P154" i="13"/>
  <c r="V158" i="13"/>
  <c r="I175" i="13"/>
  <c r="D154" i="27" s="1"/>
  <c r="I177" i="13"/>
  <c r="J189" i="13"/>
  <c r="P191" i="13"/>
  <c r="V193" i="13"/>
  <c r="V198" i="13"/>
  <c r="D200" i="13"/>
  <c r="Q200" i="13" s="1"/>
  <c r="O202" i="13"/>
  <c r="H104" i="27" s="1"/>
  <c r="G206" i="13"/>
  <c r="U80" i="12"/>
  <c r="L207" i="26" s="1"/>
  <c r="R42" i="13"/>
  <c r="I81" i="13"/>
  <c r="R87" i="13"/>
  <c r="J123" i="27" s="1"/>
  <c r="O91" i="13"/>
  <c r="H124" i="27" s="1"/>
  <c r="V103" i="13"/>
  <c r="I112" i="13"/>
  <c r="L140" i="13"/>
  <c r="F142" i="27" s="1"/>
  <c r="I165" i="13"/>
  <c r="D82" i="27" s="1"/>
  <c r="F169" i="13"/>
  <c r="B76" i="27" s="1"/>
  <c r="O175" i="13"/>
  <c r="H154" i="27" s="1"/>
  <c r="J177" i="13"/>
  <c r="S78" i="27" s="1"/>
  <c r="R191" i="13"/>
  <c r="L206" i="13"/>
  <c r="F133" i="27" s="1"/>
  <c r="G18" i="12"/>
  <c r="R45" i="12"/>
  <c r="J55" i="12"/>
  <c r="S99" i="26" s="1"/>
  <c r="U59" i="12"/>
  <c r="D69" i="12"/>
  <c r="H69" i="12" s="1"/>
  <c r="P70" i="12"/>
  <c r="V75" i="12"/>
  <c r="G82" i="12"/>
  <c r="R83" i="12"/>
  <c r="G86" i="12"/>
  <c r="P93" i="12"/>
  <c r="R103" i="12"/>
  <c r="F105" i="12"/>
  <c r="I112" i="12"/>
  <c r="O114" i="12"/>
  <c r="H191" i="26" s="1"/>
  <c r="M126" i="12"/>
  <c r="F136" i="12"/>
  <c r="S138" i="12"/>
  <c r="Y137" i="26" s="1"/>
  <c r="M146" i="12"/>
  <c r="J161" i="12"/>
  <c r="G182" i="12"/>
  <c r="R189" i="12"/>
  <c r="U209" i="12"/>
  <c r="J3" i="13"/>
  <c r="O12" i="13"/>
  <c r="R41" i="13"/>
  <c r="S42" i="13"/>
  <c r="G48" i="13"/>
  <c r="Q151" i="27" s="1"/>
  <c r="G57" i="13"/>
  <c r="P72" i="13"/>
  <c r="W207" i="27" s="1"/>
  <c r="I77" i="13"/>
  <c r="J79" i="13"/>
  <c r="V87" i="13"/>
  <c r="AA214" i="27" s="1"/>
  <c r="R91" i="13"/>
  <c r="J124" i="27" s="1"/>
  <c r="O93" i="13"/>
  <c r="H125" i="27" s="1"/>
  <c r="P115" i="13"/>
  <c r="M120" i="13"/>
  <c r="P122" i="13"/>
  <c r="W111" i="27" s="1"/>
  <c r="R140" i="13"/>
  <c r="J142" i="27" s="1"/>
  <c r="M151" i="13"/>
  <c r="U108" i="27" s="1"/>
  <c r="M163" i="13"/>
  <c r="R165" i="13"/>
  <c r="J82" i="27" s="1"/>
  <c r="S177" i="13"/>
  <c r="Y78" i="27" s="1"/>
  <c r="V191" i="13"/>
  <c r="R202" i="13"/>
  <c r="X63" i="5"/>
  <c r="I63" i="5"/>
  <c r="F63" i="5"/>
  <c r="R86" i="5"/>
  <c r="J210" i="21" s="1"/>
  <c r="X86" i="5"/>
  <c r="N210" i="21" s="1"/>
  <c r="F86" i="5"/>
  <c r="B210" i="21" s="1"/>
  <c r="I5" i="5"/>
  <c r="AA16" i="5"/>
  <c r="P176" i="21" s="1"/>
  <c r="X16" i="5"/>
  <c r="N176" i="21" s="1"/>
  <c r="L18" i="5"/>
  <c r="AA18" i="5"/>
  <c r="X19" i="5"/>
  <c r="S23" i="5"/>
  <c r="Y23" i="5"/>
  <c r="V23" i="5"/>
  <c r="M23" i="5"/>
  <c r="G23" i="5"/>
  <c r="AE23" i="5"/>
  <c r="Y38" i="5"/>
  <c r="G38" i="5"/>
  <c r="AE38" i="5"/>
  <c r="V38" i="5"/>
  <c r="P38" i="5"/>
  <c r="M38" i="5"/>
  <c r="AE54" i="5"/>
  <c r="S54" i="5"/>
  <c r="H83" i="5"/>
  <c r="Q83" i="5"/>
  <c r="Y22" i="5"/>
  <c r="G22" i="5"/>
  <c r="AE22" i="5"/>
  <c r="AM131" i="21" s="1"/>
  <c r="M22" i="5"/>
  <c r="S89" i="5"/>
  <c r="AE120" i="21" s="1"/>
  <c r="P89" i="5"/>
  <c r="AC120" i="21" s="1"/>
  <c r="AA98" i="5"/>
  <c r="P218" i="21" s="1"/>
  <c r="U98" i="5"/>
  <c r="L218" i="21" s="1"/>
  <c r="L98" i="5"/>
  <c r="F218" i="21" s="1"/>
  <c r="AE3" i="5"/>
  <c r="AB6" i="5"/>
  <c r="AK179" i="21" s="1"/>
  <c r="M6" i="5"/>
  <c r="AA179" i="21" s="1"/>
  <c r="J22" i="5"/>
  <c r="S27" i="5"/>
  <c r="J27" i="5"/>
  <c r="G27" i="5"/>
  <c r="Y27" i="5"/>
  <c r="AA37" i="5"/>
  <c r="I37" i="5"/>
  <c r="U37" i="5"/>
  <c r="L37" i="5"/>
  <c r="M58" i="5"/>
  <c r="P58" i="5"/>
  <c r="M76" i="5"/>
  <c r="P76" i="5"/>
  <c r="Y11" i="5"/>
  <c r="V11" i="5"/>
  <c r="AA51" i="5"/>
  <c r="D51" i="5"/>
  <c r="Q51" i="5" s="1"/>
  <c r="R51" i="5"/>
  <c r="M81" i="5"/>
  <c r="AB81" i="5"/>
  <c r="L97" i="5"/>
  <c r="F217" i="21" s="1"/>
  <c r="X97" i="5"/>
  <c r="N217" i="21" s="1"/>
  <c r="U97" i="5"/>
  <c r="L217" i="21" s="1"/>
  <c r="Z170" i="5"/>
  <c r="W170" i="5"/>
  <c r="N170" i="5"/>
  <c r="T183" i="5"/>
  <c r="AF72" i="21" s="1"/>
  <c r="N183" i="5"/>
  <c r="AB72" i="21" s="1"/>
  <c r="AB50" i="5"/>
  <c r="P50" i="5"/>
  <c r="J50" i="5"/>
  <c r="AE24" i="5"/>
  <c r="V24" i="5"/>
  <c r="S39" i="5"/>
  <c r="Y39" i="5"/>
  <c r="AI182" i="21" s="1"/>
  <c r="P39" i="5"/>
  <c r="AC182" i="21" s="1"/>
  <c r="M39" i="5"/>
  <c r="AA182" i="21" s="1"/>
  <c r="J39" i="5"/>
  <c r="L59" i="5"/>
  <c r="U59" i="5"/>
  <c r="L101" i="21" s="1"/>
  <c r="I59" i="5"/>
  <c r="AB22" i="5"/>
  <c r="J24" i="5"/>
  <c r="V27" i="5"/>
  <c r="F51" i="5"/>
  <c r="S55" i="5"/>
  <c r="J55" i="5"/>
  <c r="G55" i="5"/>
  <c r="W99" i="21" s="1"/>
  <c r="Y55" i="5"/>
  <c r="V55" i="5"/>
  <c r="P55" i="5"/>
  <c r="AE90" i="5"/>
  <c r="G90" i="5"/>
  <c r="F95" i="5"/>
  <c r="B122" i="21" s="1"/>
  <c r="X95" i="5"/>
  <c r="N122" i="21" s="1"/>
  <c r="Y99" i="5"/>
  <c r="AI217" i="21" s="1"/>
  <c r="V99" i="5"/>
  <c r="AG217" i="21" s="1"/>
  <c r="M99" i="5"/>
  <c r="AA217" i="21" s="1"/>
  <c r="J99" i="5"/>
  <c r="Y217" i="21" s="1"/>
  <c r="G99" i="5"/>
  <c r="W217" i="21" s="1"/>
  <c r="AB99" i="5"/>
  <c r="AK217" i="21" s="1"/>
  <c r="V56" i="5"/>
  <c r="AE56" i="5"/>
  <c r="AB7" i="5"/>
  <c r="AK177" i="21" s="1"/>
  <c r="M7" i="5"/>
  <c r="AA177" i="21" s="1"/>
  <c r="S6" i="5"/>
  <c r="AE179" i="21" s="1"/>
  <c r="AB24" i="5"/>
  <c r="Y32" i="5"/>
  <c r="G32" i="5"/>
  <c r="AE32" i="5"/>
  <c r="M55" i="5"/>
  <c r="Y61" i="5"/>
  <c r="M61" i="5"/>
  <c r="S67" i="5"/>
  <c r="P67" i="5"/>
  <c r="AE67" i="5"/>
  <c r="J67" i="5"/>
  <c r="V67" i="5"/>
  <c r="Y105" i="5"/>
  <c r="AI212" i="21" s="1"/>
  <c r="AE118" i="5"/>
  <c r="AA130" i="5"/>
  <c r="P112" i="21" s="1"/>
  <c r="L130" i="5"/>
  <c r="F112" i="21" s="1"/>
  <c r="Y153" i="5"/>
  <c r="J153" i="5"/>
  <c r="AE170" i="5"/>
  <c r="AM77" i="21" s="1"/>
  <c r="AE184" i="5"/>
  <c r="I191" i="5"/>
  <c r="L193" i="5"/>
  <c r="U193" i="5"/>
  <c r="U4" i="9"/>
  <c r="L177" i="22" s="1"/>
  <c r="I4" i="9"/>
  <c r="D177" i="22" s="1"/>
  <c r="J9" i="5"/>
  <c r="Y175" i="21" s="1"/>
  <c r="AB9" i="5"/>
  <c r="AK175" i="21" s="1"/>
  <c r="X15" i="5"/>
  <c r="M19" i="5"/>
  <c r="D23" i="5"/>
  <c r="W23" i="5" s="1"/>
  <c r="Y25" i="5"/>
  <c r="AI96" i="21" s="1"/>
  <c r="D27" i="5"/>
  <c r="T27" i="5" s="1"/>
  <c r="I29" i="5"/>
  <c r="U42" i="5"/>
  <c r="I45" i="5"/>
  <c r="G51" i="5"/>
  <c r="X57" i="5"/>
  <c r="N189" i="21" s="1"/>
  <c r="G60" i="5"/>
  <c r="V64" i="5"/>
  <c r="D67" i="5"/>
  <c r="U67" i="5"/>
  <c r="L202" i="21" s="1"/>
  <c r="I72" i="5"/>
  <c r="O74" i="5"/>
  <c r="J75" i="5"/>
  <c r="F76" i="5"/>
  <c r="B205" i="21" s="1"/>
  <c r="O80" i="5"/>
  <c r="H207" i="21" s="1"/>
  <c r="F89" i="5"/>
  <c r="B212" i="21" s="1"/>
  <c r="AB92" i="5"/>
  <c r="AK123" i="21" s="1"/>
  <c r="AD99" i="5"/>
  <c r="R123" i="21" s="1"/>
  <c r="P103" i="5"/>
  <c r="AC122" i="21" s="1"/>
  <c r="F105" i="5"/>
  <c r="B124" i="21" s="1"/>
  <c r="AA105" i="5"/>
  <c r="P124" i="21" s="1"/>
  <c r="D107" i="5"/>
  <c r="AE107" i="5"/>
  <c r="AM216" i="21" s="1"/>
  <c r="L110" i="5"/>
  <c r="D112" i="5"/>
  <c r="G118" i="5"/>
  <c r="W193" i="21" s="1"/>
  <c r="S124" i="5"/>
  <c r="U131" i="5"/>
  <c r="L198" i="21" s="1"/>
  <c r="P138" i="5"/>
  <c r="G140" i="5"/>
  <c r="J150" i="5"/>
  <c r="F153" i="5"/>
  <c r="X157" i="5"/>
  <c r="X160" i="5"/>
  <c r="J163" i="5"/>
  <c r="AA166" i="5"/>
  <c r="M170" i="5"/>
  <c r="AA77" i="21" s="1"/>
  <c r="J175" i="5"/>
  <c r="Y73" i="21" s="1"/>
  <c r="R186" i="5"/>
  <c r="Y187" i="5"/>
  <c r="R204" i="5"/>
  <c r="F207" i="5"/>
  <c r="G214" i="5"/>
  <c r="AE214" i="5"/>
  <c r="AB215" i="5"/>
  <c r="U220" i="5"/>
  <c r="I220" i="5"/>
  <c r="U221" i="5"/>
  <c r="L145" i="21" s="1"/>
  <c r="D221" i="5"/>
  <c r="N221" i="5" s="1"/>
  <c r="G145" i="21" s="1"/>
  <c r="AE223" i="5"/>
  <c r="S4" i="9"/>
  <c r="AE99" i="22" s="1"/>
  <c r="J4" i="9"/>
  <c r="Y99" i="22" s="1"/>
  <c r="Y15" i="5"/>
  <c r="AE42" i="5"/>
  <c r="X44" i="5"/>
  <c r="Y57" i="5"/>
  <c r="R74" i="5"/>
  <c r="J83" i="5"/>
  <c r="Y83" i="5"/>
  <c r="V104" i="5"/>
  <c r="AG211" i="21" s="1"/>
  <c r="AB105" i="5"/>
  <c r="AK212" i="21" s="1"/>
  <c r="J118" i="5"/>
  <c r="S119" i="5"/>
  <c r="Y119" i="5"/>
  <c r="AI103" i="21" s="1"/>
  <c r="AB124" i="5"/>
  <c r="V131" i="5"/>
  <c r="AG108" i="21" s="1"/>
  <c r="X145" i="5"/>
  <c r="L145" i="5"/>
  <c r="M153" i="5"/>
  <c r="U154" i="5"/>
  <c r="X177" i="5"/>
  <c r="F179" i="5"/>
  <c r="D180" i="5"/>
  <c r="K180" i="5" s="1"/>
  <c r="Z133" i="21" s="1"/>
  <c r="J185" i="5"/>
  <c r="AB185" i="5"/>
  <c r="AK198" i="21" s="1"/>
  <c r="L190" i="5"/>
  <c r="I202" i="5"/>
  <c r="X210" i="5"/>
  <c r="AD215" i="5"/>
  <c r="L215" i="5"/>
  <c r="U216" i="5"/>
  <c r="I216" i="5"/>
  <c r="R226" i="5"/>
  <c r="AD227" i="5"/>
  <c r="M232" i="5"/>
  <c r="S232" i="5"/>
  <c r="O121" i="5"/>
  <c r="I121" i="5"/>
  <c r="Y131" i="5"/>
  <c r="AI108" i="21" s="1"/>
  <c r="J137" i="5"/>
  <c r="P153" i="5"/>
  <c r="F180" i="5"/>
  <c r="S187" i="5"/>
  <c r="AE102" i="21" s="1"/>
  <c r="J187" i="5"/>
  <c r="Y102" i="21" s="1"/>
  <c r="U189" i="5"/>
  <c r="F189" i="5"/>
  <c r="L202" i="5"/>
  <c r="M204" i="5"/>
  <c r="G204" i="5"/>
  <c r="I231" i="5"/>
  <c r="U74" i="5"/>
  <c r="J105" i="5"/>
  <c r="Y212" i="21" s="1"/>
  <c r="AA121" i="5"/>
  <c r="U146" i="5"/>
  <c r="AD155" i="5"/>
  <c r="R155" i="5"/>
  <c r="AD157" i="5"/>
  <c r="U160" i="5"/>
  <c r="I160" i="5"/>
  <c r="P163" i="5"/>
  <c r="I179" i="5"/>
  <c r="AE187" i="5"/>
  <c r="AM102" i="21" s="1"/>
  <c r="AD8" i="5"/>
  <c r="R9" i="5"/>
  <c r="F10" i="5"/>
  <c r="B95" i="21" s="1"/>
  <c r="G15" i="5"/>
  <c r="AE15" i="5"/>
  <c r="J17" i="5"/>
  <c r="Y19" i="5"/>
  <c r="AA22" i="5"/>
  <c r="P180" i="21" s="1"/>
  <c r="I24" i="5"/>
  <c r="I25" i="5"/>
  <c r="Y29" i="5"/>
  <c r="P35" i="5"/>
  <c r="AE36" i="5"/>
  <c r="AA38" i="5"/>
  <c r="D42" i="5"/>
  <c r="AA44" i="5"/>
  <c r="X45" i="5"/>
  <c r="J47" i="5"/>
  <c r="M49" i="5"/>
  <c r="F57" i="5"/>
  <c r="X60" i="5"/>
  <c r="Y63" i="5"/>
  <c r="X65" i="5"/>
  <c r="AD67" i="5"/>
  <c r="R202" i="21" s="1"/>
  <c r="AA74" i="5"/>
  <c r="AB75" i="5"/>
  <c r="X76" i="5"/>
  <c r="N205" i="21" s="1"/>
  <c r="Y79" i="5"/>
  <c r="X80" i="5"/>
  <c r="N207" i="21" s="1"/>
  <c r="M83" i="5"/>
  <c r="Y87" i="5"/>
  <c r="AI210" i="21" s="1"/>
  <c r="R89" i="5"/>
  <c r="J212" i="21" s="1"/>
  <c r="AD90" i="5"/>
  <c r="R213" i="21" s="1"/>
  <c r="J92" i="5"/>
  <c r="Y123" i="21" s="1"/>
  <c r="AA93" i="5"/>
  <c r="P121" i="21" s="1"/>
  <c r="E103" i="5"/>
  <c r="V122" i="21" s="1"/>
  <c r="AB103" i="5"/>
  <c r="AK122" i="21" s="1"/>
  <c r="AB104" i="5"/>
  <c r="AK211" i="21" s="1"/>
  <c r="M105" i="5"/>
  <c r="AA212" i="21" s="1"/>
  <c r="J107" i="5"/>
  <c r="Y216" i="21" s="1"/>
  <c r="F108" i="5"/>
  <c r="O112" i="5"/>
  <c r="P118" i="5"/>
  <c r="J119" i="5"/>
  <c r="AB121" i="5"/>
  <c r="AK190" i="21" s="1"/>
  <c r="F131" i="5"/>
  <c r="B198" i="21" s="1"/>
  <c r="S140" i="5"/>
  <c r="V142" i="5"/>
  <c r="AB143" i="5"/>
  <c r="AK138" i="21" s="1"/>
  <c r="D145" i="5"/>
  <c r="AA146" i="5"/>
  <c r="P147" i="5"/>
  <c r="V150" i="5"/>
  <c r="R153" i="5"/>
  <c r="AB155" i="5"/>
  <c r="V157" i="5"/>
  <c r="AG79" i="21" s="1"/>
  <c r="M157" i="5"/>
  <c r="AA79" i="21" s="1"/>
  <c r="D158" i="5"/>
  <c r="N158" i="5" s="1"/>
  <c r="AB163" i="5"/>
  <c r="AA184" i="5"/>
  <c r="AD184" i="5"/>
  <c r="P185" i="5"/>
  <c r="G187" i="5"/>
  <c r="V190" i="5"/>
  <c r="G197" i="5"/>
  <c r="P197" i="5"/>
  <c r="L198" i="5"/>
  <c r="O202" i="5"/>
  <c r="D204" i="5"/>
  <c r="Q204" i="5" s="1"/>
  <c r="V204" i="5"/>
  <c r="U207" i="5"/>
  <c r="F210" i="5"/>
  <c r="G215" i="5"/>
  <c r="G216" i="5"/>
  <c r="L220" i="5"/>
  <c r="L221" i="5"/>
  <c r="F145" i="21" s="1"/>
  <c r="AE224" i="5"/>
  <c r="L231" i="5"/>
  <c r="U5" i="9"/>
  <c r="L5" i="9"/>
  <c r="P83" i="5"/>
  <c r="P105" i="5"/>
  <c r="AC212" i="21" s="1"/>
  <c r="S118" i="5"/>
  <c r="S211" i="5"/>
  <c r="AE142" i="21" s="1"/>
  <c r="AB211" i="5"/>
  <c r="X9" i="5"/>
  <c r="X10" i="5"/>
  <c r="N95" i="21" s="1"/>
  <c r="J15" i="5"/>
  <c r="D6" i="14" s="1"/>
  <c r="L24" i="5"/>
  <c r="P25" i="5"/>
  <c r="R27" i="5"/>
  <c r="L42" i="5"/>
  <c r="AB51" i="5"/>
  <c r="AK102" i="21" s="1"/>
  <c r="J57" i="5"/>
  <c r="AA60" i="5"/>
  <c r="O67" i="5"/>
  <c r="H202" i="21" s="1"/>
  <c r="AE75" i="5"/>
  <c r="AA89" i="5"/>
  <c r="P212" i="21" s="1"/>
  <c r="P92" i="5"/>
  <c r="AC123" i="21" s="1"/>
  <c r="J103" i="5"/>
  <c r="Y122" i="21" s="1"/>
  <c r="AE103" i="5"/>
  <c r="AM122" i="21" s="1"/>
  <c r="AE104" i="5"/>
  <c r="AM211" i="21" s="1"/>
  <c r="R105" i="5"/>
  <c r="J124" i="21" s="1"/>
  <c r="U106" i="5"/>
  <c r="P107" i="5"/>
  <c r="AC216" i="21" s="1"/>
  <c r="O108" i="5"/>
  <c r="P119" i="5"/>
  <c r="AE123" i="5"/>
  <c r="AM109" i="21" s="1"/>
  <c r="U145" i="5"/>
  <c r="I150" i="5"/>
  <c r="O150" i="5"/>
  <c r="AA150" i="5"/>
  <c r="AA153" i="5"/>
  <c r="I155" i="5"/>
  <c r="M156" i="5"/>
  <c r="J156" i="5"/>
  <c r="L157" i="5"/>
  <c r="L160" i="5"/>
  <c r="AA178" i="5"/>
  <c r="U179" i="5"/>
  <c r="AD180" i="5"/>
  <c r="Y185" i="5"/>
  <c r="L187" i="5"/>
  <c r="F134" i="21" s="1"/>
  <c r="X189" i="5"/>
  <c r="S191" i="5"/>
  <c r="AE191" i="5"/>
  <c r="R192" i="5"/>
  <c r="S194" i="5"/>
  <c r="I197" i="5"/>
  <c r="D69" i="21" s="1"/>
  <c r="O198" i="5"/>
  <c r="I204" i="5"/>
  <c r="G211" i="5"/>
  <c r="I214" i="5"/>
  <c r="X214" i="5"/>
  <c r="D214" i="5"/>
  <c r="Z214" i="5" s="1"/>
  <c r="M215" i="5"/>
  <c r="P216" i="5"/>
  <c r="R220" i="5"/>
  <c r="AB221" i="5"/>
  <c r="F227" i="5"/>
  <c r="L228" i="5"/>
  <c r="Y232" i="5"/>
  <c r="AD74" i="5"/>
  <c r="P112" i="5"/>
  <c r="R143" i="5"/>
  <c r="F143" i="5"/>
  <c r="P170" i="5"/>
  <c r="AC77" i="21" s="1"/>
  <c r="V170" i="5"/>
  <c r="AG77" i="21" s="1"/>
  <c r="Y9" i="5"/>
  <c r="AI175" i="21" s="1"/>
  <c r="M15" i="5"/>
  <c r="D8" i="14" s="1"/>
  <c r="V17" i="5"/>
  <c r="M42" i="5"/>
  <c r="I44" i="5"/>
  <c r="P57" i="5"/>
  <c r="L64" i="5"/>
  <c r="F74" i="5"/>
  <c r="S105" i="5"/>
  <c r="AE212" i="21" s="1"/>
  <c r="X106" i="5"/>
  <c r="Y107" i="5"/>
  <c r="AI216" i="21" s="1"/>
  <c r="X108" i="5"/>
  <c r="D110" i="5"/>
  <c r="N110" i="5" s="1"/>
  <c r="U112" i="5"/>
  <c r="I112" i="5"/>
  <c r="V112" i="5"/>
  <c r="L115" i="5"/>
  <c r="I118" i="5"/>
  <c r="D107" i="21" s="1"/>
  <c r="AA118" i="5"/>
  <c r="P107" i="21" s="1"/>
  <c r="F118" i="5"/>
  <c r="B107" i="21" s="1"/>
  <c r="X118" i="5"/>
  <c r="N107" i="21" s="1"/>
  <c r="AB119" i="5"/>
  <c r="L131" i="5"/>
  <c r="F198" i="21" s="1"/>
  <c r="I143" i="5"/>
  <c r="V145" i="5"/>
  <c r="AG139" i="21" s="1"/>
  <c r="AB150" i="5"/>
  <c r="AB153" i="5"/>
  <c r="R157" i="5"/>
  <c r="O160" i="5"/>
  <c r="X164" i="5"/>
  <c r="G170" i="5"/>
  <c r="W77" i="21" s="1"/>
  <c r="AB184" i="5"/>
  <c r="M187" i="5"/>
  <c r="AA189" i="5"/>
  <c r="J204" i="5"/>
  <c r="J211" i="5"/>
  <c r="O213" i="5"/>
  <c r="F213" i="5"/>
  <c r="X216" i="5"/>
  <c r="L227" i="5"/>
  <c r="AA228" i="5"/>
  <c r="AD231" i="5"/>
  <c r="AB232" i="5"/>
  <c r="U9" i="9"/>
  <c r="O9" i="9"/>
  <c r="I9" i="9"/>
  <c r="AD34" i="9"/>
  <c r="V38" i="9"/>
  <c r="D53" i="9"/>
  <c r="W53" i="9" s="1"/>
  <c r="AD54" i="9"/>
  <c r="AA83" i="9"/>
  <c r="E86" i="9"/>
  <c r="A214" i="22" s="1"/>
  <c r="Q86" i="9"/>
  <c r="I214" i="22" s="1"/>
  <c r="O92" i="9"/>
  <c r="H218" i="22" s="1"/>
  <c r="AB98" i="9"/>
  <c r="G105" i="9"/>
  <c r="W216" i="22" s="1"/>
  <c r="AD114" i="9"/>
  <c r="S117" i="9"/>
  <c r="AE115" i="22" s="1"/>
  <c r="U122" i="9"/>
  <c r="L199" i="22" s="1"/>
  <c r="S124" i="9"/>
  <c r="L130" i="9"/>
  <c r="F116" i="22" s="1"/>
  <c r="AD14" i="9"/>
  <c r="R179" i="22" s="1"/>
  <c r="X15" i="9"/>
  <c r="AA23" i="9"/>
  <c r="F26" i="9"/>
  <c r="G30" i="9"/>
  <c r="P32" i="9"/>
  <c r="V35" i="9"/>
  <c r="AG101" i="22" s="1"/>
  <c r="J36" i="9"/>
  <c r="Y38" i="9"/>
  <c r="M40" i="9"/>
  <c r="AA190" i="22" s="1"/>
  <c r="O43" i="9"/>
  <c r="H190" i="22" s="1"/>
  <c r="V46" i="9"/>
  <c r="AA49" i="9"/>
  <c r="G53" i="9"/>
  <c r="W191" i="22" s="1"/>
  <c r="F54" i="9"/>
  <c r="S56" i="9"/>
  <c r="U58" i="9"/>
  <c r="AD70" i="9"/>
  <c r="O72" i="9"/>
  <c r="S73" i="9"/>
  <c r="X74" i="9"/>
  <c r="J76" i="9"/>
  <c r="S77" i="9"/>
  <c r="AE206" i="22" s="1"/>
  <c r="U82" i="9"/>
  <c r="L213" i="22" s="1"/>
  <c r="G85" i="9"/>
  <c r="W218" i="22" s="1"/>
  <c r="F86" i="9"/>
  <c r="B214" i="22" s="1"/>
  <c r="S86" i="9"/>
  <c r="F90" i="9"/>
  <c r="B217" i="22" s="1"/>
  <c r="R92" i="9"/>
  <c r="J218" i="22" s="1"/>
  <c r="G96" i="9"/>
  <c r="F97" i="9"/>
  <c r="AD98" i="9"/>
  <c r="S105" i="9"/>
  <c r="AE216" i="22" s="1"/>
  <c r="AA110" i="9"/>
  <c r="F121" i="9"/>
  <c r="AA122" i="9"/>
  <c r="AB124" i="9"/>
  <c r="U128" i="9"/>
  <c r="L114" i="22" s="1"/>
  <c r="U130" i="9"/>
  <c r="L116" i="22" s="1"/>
  <c r="AA131" i="9"/>
  <c r="AD15" i="9"/>
  <c r="L18" i="9"/>
  <c r="F23" i="9"/>
  <c r="I26" i="9"/>
  <c r="Y30" i="9"/>
  <c r="S32" i="9"/>
  <c r="F34" i="9"/>
  <c r="M36" i="9"/>
  <c r="J53" i="9"/>
  <c r="Y191" i="22" s="1"/>
  <c r="G54" i="9"/>
  <c r="I67" i="9"/>
  <c r="D206" i="22" s="1"/>
  <c r="X72" i="9"/>
  <c r="Y76" i="9"/>
  <c r="U77" i="9"/>
  <c r="U81" i="9"/>
  <c r="X82" i="9"/>
  <c r="N213" i="22" s="1"/>
  <c r="I90" i="9"/>
  <c r="D217" i="22" s="1"/>
  <c r="J96" i="9"/>
  <c r="O97" i="9"/>
  <c r="AB105" i="9"/>
  <c r="AK216" i="22" s="1"/>
  <c r="AD110" i="9"/>
  <c r="I121" i="9"/>
  <c r="D122" i="9"/>
  <c r="Z122" i="9" s="1"/>
  <c r="AD122" i="9"/>
  <c r="AE124" i="9"/>
  <c r="AE126" i="9"/>
  <c r="X130" i="9"/>
  <c r="N116" i="22" s="1"/>
  <c r="X140" i="9"/>
  <c r="N142" i="22" s="1"/>
  <c r="L140" i="9"/>
  <c r="F142" i="22" s="1"/>
  <c r="R140" i="9"/>
  <c r="J142" i="22" s="1"/>
  <c r="O140" i="9"/>
  <c r="H142" i="22" s="1"/>
  <c r="AB143" i="9"/>
  <c r="AK142" i="22" s="1"/>
  <c r="J143" i="9"/>
  <c r="Y142" i="22" s="1"/>
  <c r="G145" i="9"/>
  <c r="W143" i="22" s="1"/>
  <c r="S145" i="9"/>
  <c r="AE143" i="22" s="1"/>
  <c r="J145" i="9"/>
  <c r="Y143" i="22" s="1"/>
  <c r="AE145" i="9"/>
  <c r="AM143" i="22" s="1"/>
  <c r="V145" i="9"/>
  <c r="AG143" i="22" s="1"/>
  <c r="X6" i="9"/>
  <c r="X10" i="9"/>
  <c r="N99" i="22" s="1"/>
  <c r="F14" i="9"/>
  <c r="B179" i="22" s="1"/>
  <c r="O20" i="9"/>
  <c r="H183" i="22" s="1"/>
  <c r="G23" i="9"/>
  <c r="L26" i="9"/>
  <c r="I34" i="9"/>
  <c r="F35" i="9"/>
  <c r="Y35" i="9"/>
  <c r="S36" i="9"/>
  <c r="D38" i="9"/>
  <c r="AD38" i="9"/>
  <c r="F42" i="9"/>
  <c r="B185" i="22" s="1"/>
  <c r="AA43" i="9"/>
  <c r="S45" i="9"/>
  <c r="O53" i="9"/>
  <c r="I54" i="9"/>
  <c r="G55" i="9"/>
  <c r="G65" i="9"/>
  <c r="W210" i="22" s="1"/>
  <c r="G66" i="9"/>
  <c r="W208" i="22" s="1"/>
  <c r="AA72" i="9"/>
  <c r="AD73" i="9"/>
  <c r="AE76" i="9"/>
  <c r="AA77" i="9"/>
  <c r="AD81" i="9"/>
  <c r="Y82" i="9"/>
  <c r="V85" i="9"/>
  <c r="AG218" i="22" s="1"/>
  <c r="H86" i="9"/>
  <c r="C214" i="22" s="1"/>
  <c r="W86" i="9"/>
  <c r="M214" i="22" s="1"/>
  <c r="L90" i="9"/>
  <c r="F217" i="22" s="1"/>
  <c r="P96" i="9"/>
  <c r="U97" i="9"/>
  <c r="D110" i="9"/>
  <c r="F114" i="9"/>
  <c r="O121" i="9"/>
  <c r="F122" i="9"/>
  <c r="B199" i="22" s="1"/>
  <c r="AD123" i="9"/>
  <c r="V132" i="9"/>
  <c r="AB132" i="9"/>
  <c r="G132" i="9"/>
  <c r="O137" i="9"/>
  <c r="AD6" i="9"/>
  <c r="F15" i="9"/>
  <c r="F22" i="9"/>
  <c r="B184" i="22" s="1"/>
  <c r="I23" i="9"/>
  <c r="U26" i="9"/>
  <c r="L34" i="9"/>
  <c r="G35" i="9"/>
  <c r="I50" i="9"/>
  <c r="S53" i="9"/>
  <c r="O54" i="9"/>
  <c r="S55" i="9"/>
  <c r="J69" i="9"/>
  <c r="AB77" i="9"/>
  <c r="AK206" i="22" s="1"/>
  <c r="AD82" i="9"/>
  <c r="R213" i="22" s="1"/>
  <c r="AB85" i="9"/>
  <c r="AK218" i="22" s="1"/>
  <c r="I86" i="9"/>
  <c r="D214" i="22" s="1"/>
  <c r="AA86" i="9"/>
  <c r="P214" i="22" s="1"/>
  <c r="O90" i="9"/>
  <c r="H217" i="22" s="1"/>
  <c r="R121" i="9"/>
  <c r="U139" i="9"/>
  <c r="X139" i="9"/>
  <c r="AA122" i="5"/>
  <c r="AD125" i="5"/>
  <c r="R109" i="21" s="1"/>
  <c r="R147" i="5"/>
  <c r="AB210" i="5"/>
  <c r="AD230" i="5"/>
  <c r="AB10" i="9"/>
  <c r="AK182" i="22" s="1"/>
  <c r="G13" i="9"/>
  <c r="W184" i="22" s="1"/>
  <c r="O14" i="9"/>
  <c r="H179" i="22" s="1"/>
  <c r="G15" i="9"/>
  <c r="G22" i="9"/>
  <c r="P23" i="9"/>
  <c r="I24" i="9"/>
  <c r="L25" i="9"/>
  <c r="X26" i="9"/>
  <c r="G33" i="9"/>
  <c r="O34" i="9"/>
  <c r="M35" i="9"/>
  <c r="I38" i="9"/>
  <c r="D41" i="9"/>
  <c r="W41" i="9" s="1"/>
  <c r="AB42" i="9"/>
  <c r="L50" i="9"/>
  <c r="AB53" i="9"/>
  <c r="U54" i="9"/>
  <c r="L81" i="22" s="1"/>
  <c r="Y55" i="9"/>
  <c r="AA67" i="9"/>
  <c r="P206" i="22" s="1"/>
  <c r="S69" i="9"/>
  <c r="U90" i="9"/>
  <c r="L217" i="22" s="1"/>
  <c r="H151" i="10"/>
  <c r="N151" i="10"/>
  <c r="I15" i="9"/>
  <c r="X34" i="9"/>
  <c r="N101" i="22" s="1"/>
  <c r="X54" i="9"/>
  <c r="F58" i="9"/>
  <c r="I64" i="9"/>
  <c r="S65" i="9"/>
  <c r="AE210" i="22" s="1"/>
  <c r="F82" i="9"/>
  <c r="B213" i="22" s="1"/>
  <c r="Y84" i="9"/>
  <c r="N86" i="9"/>
  <c r="G214" i="22" s="1"/>
  <c r="AE86" i="9"/>
  <c r="AA90" i="9"/>
  <c r="P217" i="22" s="1"/>
  <c r="AE96" i="9"/>
  <c r="G98" i="9"/>
  <c r="P111" i="9"/>
  <c r="AC114" i="22" s="1"/>
  <c r="U121" i="9"/>
  <c r="G124" i="9"/>
  <c r="J125" i="9"/>
  <c r="AD130" i="9"/>
  <c r="R116" i="22" s="1"/>
  <c r="F130" i="9"/>
  <c r="B116" i="22" s="1"/>
  <c r="AA54" i="9"/>
  <c r="AD90" i="9"/>
  <c r="R217" i="22" s="1"/>
  <c r="AD121" i="9"/>
  <c r="X137" i="9"/>
  <c r="L137" i="9"/>
  <c r="V144" i="9"/>
  <c r="AB144" i="9"/>
  <c r="Y144" i="9"/>
  <c r="J144" i="9"/>
  <c r="V142" i="9"/>
  <c r="I146" i="9"/>
  <c r="AC146" i="9"/>
  <c r="X147" i="9"/>
  <c r="S152" i="9"/>
  <c r="AE157" i="22" s="1"/>
  <c r="X154" i="9"/>
  <c r="O160" i="9"/>
  <c r="F162" i="9"/>
  <c r="AE168" i="9"/>
  <c r="I172" i="9"/>
  <c r="D77" i="22" s="1"/>
  <c r="L182" i="9"/>
  <c r="AB184" i="9"/>
  <c r="AD187" i="9"/>
  <c r="R138" i="22" s="1"/>
  <c r="R192" i="9"/>
  <c r="V194" i="9"/>
  <c r="I200" i="9"/>
  <c r="I202" i="9"/>
  <c r="I207" i="9"/>
  <c r="S219" i="9"/>
  <c r="R225" i="9"/>
  <c r="J151" i="22" s="1"/>
  <c r="Y226" i="9"/>
  <c r="R227" i="9"/>
  <c r="AA231" i="9"/>
  <c r="P154" i="22" s="1"/>
  <c r="R232" i="9"/>
  <c r="M7" i="10"/>
  <c r="U177" i="24" s="1"/>
  <c r="P10" i="10"/>
  <c r="W178" i="24" s="1"/>
  <c r="P21" i="10"/>
  <c r="W173" i="24" s="1"/>
  <c r="V27" i="10"/>
  <c r="J37" i="10"/>
  <c r="U38" i="10"/>
  <c r="P40" i="10"/>
  <c r="I43" i="10"/>
  <c r="D186" i="24" s="1"/>
  <c r="G50" i="10"/>
  <c r="O55" i="10"/>
  <c r="S58" i="10"/>
  <c r="Y188" i="24" s="1"/>
  <c r="P64" i="10"/>
  <c r="O76" i="10"/>
  <c r="H205" i="24" s="1"/>
  <c r="S128" i="10"/>
  <c r="J134" i="10"/>
  <c r="U145" i="10"/>
  <c r="P149" i="10"/>
  <c r="P151" i="10"/>
  <c r="J151" i="10"/>
  <c r="J154" i="10"/>
  <c r="S154" i="10"/>
  <c r="R157" i="10"/>
  <c r="L159" i="10"/>
  <c r="G161" i="10"/>
  <c r="V161" i="10"/>
  <c r="P161" i="10"/>
  <c r="R163" i="10"/>
  <c r="L163" i="10"/>
  <c r="X142" i="9"/>
  <c r="N83" i="22" s="1"/>
  <c r="O146" i="9"/>
  <c r="AD146" i="9"/>
  <c r="R160" i="9"/>
  <c r="L161" i="9"/>
  <c r="S170" i="9"/>
  <c r="O182" i="9"/>
  <c r="I189" i="9"/>
  <c r="O191" i="9"/>
  <c r="H103" i="22" s="1"/>
  <c r="I201" i="9"/>
  <c r="L207" i="9"/>
  <c r="AD231" i="9"/>
  <c r="S232" i="9"/>
  <c r="V10" i="10"/>
  <c r="AA178" i="24" s="1"/>
  <c r="M37" i="10"/>
  <c r="S40" i="10"/>
  <c r="U92" i="10"/>
  <c r="L214" i="24" s="1"/>
  <c r="D99" i="10"/>
  <c r="N99" i="10" s="1"/>
  <c r="G123" i="24" s="1"/>
  <c r="D102" i="10"/>
  <c r="K102" i="10" s="1"/>
  <c r="T119" i="24" s="1"/>
  <c r="J112" i="10"/>
  <c r="F117" i="10"/>
  <c r="G119" i="10"/>
  <c r="D121" i="10"/>
  <c r="E121" i="10" s="1"/>
  <c r="I122" i="10"/>
  <c r="G123" i="10"/>
  <c r="Q109" i="24" s="1"/>
  <c r="U127" i="10"/>
  <c r="G131" i="10"/>
  <c r="Q108" i="24" s="1"/>
  <c r="M134" i="10"/>
  <c r="U140" i="24" s="1"/>
  <c r="U135" i="10"/>
  <c r="D148" i="10"/>
  <c r="E148" i="10" s="1"/>
  <c r="V148" i="10"/>
  <c r="U149" i="10"/>
  <c r="L137" i="24" s="1"/>
  <c r="R159" i="10"/>
  <c r="D161" i="10"/>
  <c r="T161" i="10" s="1"/>
  <c r="AA142" i="9"/>
  <c r="AE146" i="9"/>
  <c r="V159" i="9"/>
  <c r="U160" i="9"/>
  <c r="Y170" i="9"/>
  <c r="U182" i="9"/>
  <c r="O201" i="9"/>
  <c r="L202" i="9"/>
  <c r="O207" i="9"/>
  <c r="J229" i="9"/>
  <c r="AA232" i="9"/>
  <c r="P155" i="22" s="1"/>
  <c r="P7" i="10"/>
  <c r="W177" i="24" s="1"/>
  <c r="G20" i="10"/>
  <c r="O37" i="10"/>
  <c r="G46" i="10"/>
  <c r="G48" i="10"/>
  <c r="Q147" i="24" s="1"/>
  <c r="L50" i="10"/>
  <c r="J53" i="10"/>
  <c r="L63" i="10"/>
  <c r="R79" i="10"/>
  <c r="I81" i="10"/>
  <c r="D85" i="10"/>
  <c r="V85" i="10"/>
  <c r="AA214" i="24" s="1"/>
  <c r="S91" i="10"/>
  <c r="Y215" i="24" s="1"/>
  <c r="F95" i="10"/>
  <c r="B122" i="24" s="1"/>
  <c r="D101" i="10"/>
  <c r="G102" i="10"/>
  <c r="Q119" i="24" s="1"/>
  <c r="G107" i="10"/>
  <c r="G108" i="10"/>
  <c r="Q213" i="24" s="1"/>
  <c r="I109" i="10"/>
  <c r="P110" i="10"/>
  <c r="V112" i="10"/>
  <c r="AA189" i="24" s="1"/>
  <c r="D116" i="10"/>
  <c r="H116" i="10" s="1"/>
  <c r="J117" i="10"/>
  <c r="S111" i="24" s="1"/>
  <c r="M119" i="10"/>
  <c r="I121" i="10"/>
  <c r="L122" i="10"/>
  <c r="J131" i="10"/>
  <c r="S108" i="24" s="1"/>
  <c r="P134" i="10"/>
  <c r="F137" i="10"/>
  <c r="J140" i="10"/>
  <c r="D142" i="10"/>
  <c r="N142" i="10" s="1"/>
  <c r="D145" i="10"/>
  <c r="N145" i="10" s="1"/>
  <c r="V139" i="24" s="1"/>
  <c r="V149" i="10"/>
  <c r="D157" i="10"/>
  <c r="H157" i="10" s="1"/>
  <c r="O157" i="10"/>
  <c r="F160" i="10"/>
  <c r="O160" i="10"/>
  <c r="D163" i="10"/>
  <c r="N163" i="10" s="1"/>
  <c r="G177" i="10"/>
  <c r="Q74" i="24" s="1"/>
  <c r="P177" i="10"/>
  <c r="W74" i="24" s="1"/>
  <c r="J177" i="10"/>
  <c r="S74" i="24" s="1"/>
  <c r="V177" i="10"/>
  <c r="AA74" i="24" s="1"/>
  <c r="X160" i="9"/>
  <c r="U161" i="9"/>
  <c r="AB170" i="9"/>
  <c r="R200" i="9"/>
  <c r="S6" i="10"/>
  <c r="Y179" i="24" s="1"/>
  <c r="V7" i="10"/>
  <c r="AA177" i="24" s="1"/>
  <c r="I28" i="10"/>
  <c r="P37" i="10"/>
  <c r="J46" i="10"/>
  <c r="J48" i="10"/>
  <c r="M50" i="10"/>
  <c r="G52" i="10"/>
  <c r="J60" i="10"/>
  <c r="D65" i="10"/>
  <c r="L95" i="10"/>
  <c r="F122" i="24" s="1"/>
  <c r="P99" i="10"/>
  <c r="J102" i="10"/>
  <c r="S119" i="24" s="1"/>
  <c r="J108" i="10"/>
  <c r="S213" i="24" s="1"/>
  <c r="O122" i="10"/>
  <c r="S134" i="10"/>
  <c r="S157" i="10"/>
  <c r="G157" i="10"/>
  <c r="O162" i="10"/>
  <c r="I162" i="10"/>
  <c r="F162" i="10"/>
  <c r="AB140" i="9"/>
  <c r="T146" i="9"/>
  <c r="M150" i="9"/>
  <c r="AA160" i="9"/>
  <c r="S162" i="9"/>
  <c r="AD170" i="9"/>
  <c r="R140" i="22" s="1"/>
  <c r="V173" i="9"/>
  <c r="M185" i="9"/>
  <c r="I187" i="9"/>
  <c r="D138" i="22" s="1"/>
  <c r="M188" i="9"/>
  <c r="AA190" i="9"/>
  <c r="J194" i="9"/>
  <c r="U201" i="9"/>
  <c r="O204" i="9"/>
  <c r="F209" i="9"/>
  <c r="S213" i="9"/>
  <c r="AE150" i="22" s="1"/>
  <c r="D232" i="9"/>
  <c r="D21" i="10"/>
  <c r="E21" i="10" s="1"/>
  <c r="P173" i="24" s="1"/>
  <c r="U50" i="10"/>
  <c r="R81" i="10"/>
  <c r="O95" i="10"/>
  <c r="H122" i="24" s="1"/>
  <c r="V99" i="10"/>
  <c r="M108" i="10"/>
  <c r="U213" i="24" s="1"/>
  <c r="V117" i="10"/>
  <c r="AA111" i="24" s="1"/>
  <c r="G128" i="10"/>
  <c r="L137" i="10"/>
  <c r="U146" i="10"/>
  <c r="J148" i="10"/>
  <c r="G149" i="10"/>
  <c r="V151" i="10"/>
  <c r="AA104" i="24" s="1"/>
  <c r="F157" i="10"/>
  <c r="I160" i="10"/>
  <c r="J162" i="10"/>
  <c r="M162" i="10"/>
  <c r="P164" i="10"/>
  <c r="W154" i="24" s="1"/>
  <c r="V164" i="10"/>
  <c r="AA154" i="24" s="1"/>
  <c r="G164" i="10"/>
  <c r="Q154" i="24" s="1"/>
  <c r="AE170" i="9"/>
  <c r="V50" i="10"/>
  <c r="L156" i="10"/>
  <c r="U156" i="10"/>
  <c r="F156" i="10"/>
  <c r="P168" i="10"/>
  <c r="S168" i="10"/>
  <c r="J168" i="10"/>
  <c r="S105" i="24" s="1"/>
  <c r="U171" i="10"/>
  <c r="O171" i="10"/>
  <c r="I171" i="10"/>
  <c r="L142" i="9"/>
  <c r="F143" i="9"/>
  <c r="D144" i="9"/>
  <c r="G146" i="9"/>
  <c r="V146" i="9"/>
  <c r="R147" i="9"/>
  <c r="AB150" i="9"/>
  <c r="O154" i="9"/>
  <c r="X156" i="9"/>
  <c r="F158" i="9"/>
  <c r="I160" i="9"/>
  <c r="X162" i="9"/>
  <c r="M164" i="9"/>
  <c r="AA158" i="22" s="1"/>
  <c r="P168" i="9"/>
  <c r="G170" i="9"/>
  <c r="AE185" i="9"/>
  <c r="U187" i="9"/>
  <c r="L138" i="22" s="1"/>
  <c r="S209" i="9"/>
  <c r="I219" i="9"/>
  <c r="S226" i="9"/>
  <c r="G227" i="9"/>
  <c r="S228" i="9"/>
  <c r="R231" i="9"/>
  <c r="I232" i="9"/>
  <c r="R5" i="10"/>
  <c r="G7" i="10"/>
  <c r="Q177" i="24" s="1"/>
  <c r="J8" i="10"/>
  <c r="S174" i="24" s="1"/>
  <c r="G10" i="10"/>
  <c r="Q178" i="24" s="1"/>
  <c r="S11" i="10"/>
  <c r="V12" i="10"/>
  <c r="L17" i="10"/>
  <c r="F177" i="24" s="1"/>
  <c r="P19" i="10"/>
  <c r="F21" i="10"/>
  <c r="J27" i="10"/>
  <c r="R28" i="10"/>
  <c r="U31" i="10"/>
  <c r="P33" i="10"/>
  <c r="F37" i="10"/>
  <c r="G38" i="10"/>
  <c r="F40" i="10"/>
  <c r="V41" i="10"/>
  <c r="F43" i="10"/>
  <c r="B186" i="24" s="1"/>
  <c r="F47" i="10"/>
  <c r="D50" i="10"/>
  <c r="N50" i="10" s="1"/>
  <c r="S52" i="10"/>
  <c r="M58" i="10"/>
  <c r="J62" i="10"/>
  <c r="S148" i="24" s="1"/>
  <c r="I64" i="10"/>
  <c r="U65" i="10"/>
  <c r="I67" i="10"/>
  <c r="D202" i="24" s="1"/>
  <c r="V72" i="10"/>
  <c r="AA203" i="24" s="1"/>
  <c r="G80" i="10"/>
  <c r="J85" i="10"/>
  <c r="S214" i="24" s="1"/>
  <c r="I92" i="10"/>
  <c r="D214" i="24" s="1"/>
  <c r="U101" i="10"/>
  <c r="P107" i="10"/>
  <c r="W216" i="24" s="1"/>
  <c r="U109" i="10"/>
  <c r="P120" i="10"/>
  <c r="U122" i="10"/>
  <c r="J128" i="10"/>
  <c r="S191" i="24" s="1"/>
  <c r="I130" i="10"/>
  <c r="D112" i="24" s="1"/>
  <c r="G134" i="10"/>
  <c r="F135" i="10"/>
  <c r="O136" i="10"/>
  <c r="O139" i="10"/>
  <c r="O141" i="10"/>
  <c r="R145" i="10"/>
  <c r="R148" i="10"/>
  <c r="J157" i="10"/>
  <c r="R160" i="10"/>
  <c r="L162" i="10"/>
  <c r="F105" i="24" s="1"/>
  <c r="U142" i="9"/>
  <c r="I143" i="9"/>
  <c r="I144" i="9"/>
  <c r="D143" i="22" s="1"/>
  <c r="H146" i="9"/>
  <c r="AA146" i="9"/>
  <c r="U154" i="9"/>
  <c r="I158" i="9"/>
  <c r="AE162" i="9"/>
  <c r="AE166" i="9"/>
  <c r="S168" i="9"/>
  <c r="F182" i="9"/>
  <c r="F189" i="9"/>
  <c r="B101" i="22" s="1"/>
  <c r="I191" i="9"/>
  <c r="F200" i="9"/>
  <c r="F201" i="9"/>
  <c r="O203" i="9"/>
  <c r="F207" i="9"/>
  <c r="V209" i="9"/>
  <c r="AG147" i="22" s="1"/>
  <c r="F211" i="9"/>
  <c r="P219" i="9"/>
  <c r="AC154" i="22" s="1"/>
  <c r="V226" i="9"/>
  <c r="M227" i="9"/>
  <c r="M232" i="9"/>
  <c r="U5" i="10"/>
  <c r="J7" i="10"/>
  <c r="S177" i="24" s="1"/>
  <c r="M10" i="10"/>
  <c r="U178" i="24" s="1"/>
  <c r="S19" i="10"/>
  <c r="M21" i="10"/>
  <c r="U173" i="24" s="1"/>
  <c r="G37" i="10"/>
  <c r="Q185" i="24" s="1"/>
  <c r="L38" i="10"/>
  <c r="M40" i="10"/>
  <c r="G43" i="10"/>
  <c r="U47" i="10"/>
  <c r="F50" i="10"/>
  <c r="B188" i="24" s="1"/>
  <c r="G55" i="10"/>
  <c r="P58" i="10"/>
  <c r="S59" i="10"/>
  <c r="Y186" i="24" s="1"/>
  <c r="P62" i="10"/>
  <c r="O64" i="10"/>
  <c r="J69" i="10"/>
  <c r="S70" i="10"/>
  <c r="I76" i="10"/>
  <c r="D205" i="24" s="1"/>
  <c r="R80" i="10"/>
  <c r="J207" i="24" s="1"/>
  <c r="P82" i="10"/>
  <c r="M85" i="10"/>
  <c r="U214" i="24" s="1"/>
  <c r="S87" i="10"/>
  <c r="Y210" i="24" s="1"/>
  <c r="F91" i="10"/>
  <c r="B120" i="24" s="1"/>
  <c r="O92" i="10"/>
  <c r="H214" i="24" s="1"/>
  <c r="J100" i="10"/>
  <c r="V109" i="10"/>
  <c r="F122" i="10"/>
  <c r="L127" i="10"/>
  <c r="P128" i="10"/>
  <c r="I134" i="10"/>
  <c r="L135" i="10"/>
  <c r="D140" i="10"/>
  <c r="U141" i="10"/>
  <c r="S148" i="10"/>
  <c r="O152" i="10"/>
  <c r="D154" i="10"/>
  <c r="I156" i="10"/>
  <c r="P157" i="10"/>
  <c r="F159" i="10"/>
  <c r="V162" i="10"/>
  <c r="U10" i="11"/>
  <c r="L95" i="25" s="1"/>
  <c r="L15" i="11"/>
  <c r="F131" i="25" s="1"/>
  <c r="R38" i="11"/>
  <c r="S76" i="11"/>
  <c r="U92" i="11"/>
  <c r="L214" i="25" s="1"/>
  <c r="U142" i="11"/>
  <c r="L79" i="25" s="1"/>
  <c r="S165" i="11"/>
  <c r="P165" i="11"/>
  <c r="J165" i="11"/>
  <c r="P169" i="11"/>
  <c r="S169" i="11"/>
  <c r="J169" i="11"/>
  <c r="M187" i="11"/>
  <c r="U102" i="25" s="1"/>
  <c r="J187" i="11"/>
  <c r="G181" i="10"/>
  <c r="Q143" i="24" s="1"/>
  <c r="M186" i="10"/>
  <c r="G187" i="10"/>
  <c r="J231" i="10"/>
  <c r="J3" i="11"/>
  <c r="S14" i="11"/>
  <c r="O15" i="11"/>
  <c r="H131" i="25" s="1"/>
  <c r="G25" i="11"/>
  <c r="U38" i="11"/>
  <c r="P39" i="11"/>
  <c r="W182" i="25" s="1"/>
  <c r="L47" i="11"/>
  <c r="M50" i="11"/>
  <c r="O51" i="11"/>
  <c r="F57" i="11"/>
  <c r="G58" i="11"/>
  <c r="Q188" i="25" s="1"/>
  <c r="L59" i="11"/>
  <c r="R60" i="11"/>
  <c r="R66" i="11"/>
  <c r="J74" i="11"/>
  <c r="O75" i="11"/>
  <c r="V76" i="11"/>
  <c r="J78" i="11"/>
  <c r="G79" i="11"/>
  <c r="F80" i="11"/>
  <c r="B207" i="25" s="1"/>
  <c r="S81" i="11"/>
  <c r="V86" i="11"/>
  <c r="F95" i="11"/>
  <c r="B122" i="25" s="1"/>
  <c r="G98" i="11"/>
  <c r="S108" i="11"/>
  <c r="Y213" i="25" s="1"/>
  <c r="S110" i="11"/>
  <c r="G120" i="11"/>
  <c r="G123" i="11"/>
  <c r="Q109" i="25" s="1"/>
  <c r="D129" i="11"/>
  <c r="H129" i="11" s="1"/>
  <c r="J130" i="11"/>
  <c r="M133" i="11"/>
  <c r="L136" i="11"/>
  <c r="F135" i="25" s="1"/>
  <c r="P144" i="11"/>
  <c r="G146" i="11"/>
  <c r="F148" i="11"/>
  <c r="M149" i="11"/>
  <c r="M153" i="11"/>
  <c r="V159" i="11"/>
  <c r="M165" i="11"/>
  <c r="R170" i="11"/>
  <c r="F170" i="11"/>
  <c r="O170" i="11"/>
  <c r="O177" i="11"/>
  <c r="F177" i="11"/>
  <c r="U177" i="11"/>
  <c r="U165" i="10"/>
  <c r="I170" i="10"/>
  <c r="G180" i="10"/>
  <c r="Q133" i="24" s="1"/>
  <c r="J181" i="10"/>
  <c r="S143" i="24" s="1"/>
  <c r="J187" i="10"/>
  <c r="L194" i="10"/>
  <c r="U202" i="10"/>
  <c r="J204" i="10"/>
  <c r="P205" i="10"/>
  <c r="W68" i="24" s="1"/>
  <c r="O213" i="10"/>
  <c r="M219" i="10"/>
  <c r="S220" i="10"/>
  <c r="V222" i="10"/>
  <c r="L224" i="10"/>
  <c r="F146" i="24" s="1"/>
  <c r="O225" i="10"/>
  <c r="G228" i="10"/>
  <c r="O229" i="10"/>
  <c r="I230" i="10"/>
  <c r="U231" i="10"/>
  <c r="V9" i="11"/>
  <c r="AA175" i="25" s="1"/>
  <c r="V25" i="11"/>
  <c r="G28" i="11"/>
  <c r="S29" i="11"/>
  <c r="M31" i="11"/>
  <c r="D66" i="11"/>
  <c r="H66" i="11" s="1"/>
  <c r="R204" i="25" s="1"/>
  <c r="U66" i="11"/>
  <c r="F68" i="11"/>
  <c r="M78" i="11"/>
  <c r="J80" i="11"/>
  <c r="I83" i="11"/>
  <c r="I89" i="11"/>
  <c r="D212" i="25" s="1"/>
  <c r="F101" i="11"/>
  <c r="F103" i="11"/>
  <c r="P120" i="11"/>
  <c r="G148" i="11"/>
  <c r="S157" i="11"/>
  <c r="P157" i="11"/>
  <c r="I175" i="11"/>
  <c r="L175" i="11"/>
  <c r="U15" i="11"/>
  <c r="L131" i="25" s="1"/>
  <c r="M57" i="11"/>
  <c r="L83" i="11"/>
  <c r="I103" i="11"/>
  <c r="R154" i="11"/>
  <c r="U154" i="11"/>
  <c r="D154" i="11"/>
  <c r="V160" i="11"/>
  <c r="P160" i="11"/>
  <c r="O180" i="11"/>
  <c r="U180" i="11"/>
  <c r="R180" i="11"/>
  <c r="I180" i="11"/>
  <c r="D67" i="25" s="1"/>
  <c r="F180" i="11"/>
  <c r="G163" i="10"/>
  <c r="M173" i="10"/>
  <c r="I177" i="10"/>
  <c r="D197" i="24" s="1"/>
  <c r="U178" i="10"/>
  <c r="M180" i="10"/>
  <c r="U133" i="24" s="1"/>
  <c r="F184" i="10"/>
  <c r="D186" i="10"/>
  <c r="P186" i="10"/>
  <c r="W75" i="24" s="1"/>
  <c r="F193" i="10"/>
  <c r="U194" i="10"/>
  <c r="U204" i="10"/>
  <c r="P208" i="10"/>
  <c r="W127" i="24" s="1"/>
  <c r="S209" i="10"/>
  <c r="Y143" i="24" s="1"/>
  <c r="L216" i="10"/>
  <c r="U219" i="10"/>
  <c r="P224" i="10"/>
  <c r="R225" i="10"/>
  <c r="J147" i="24" s="1"/>
  <c r="S228" i="10"/>
  <c r="R229" i="10"/>
  <c r="O230" i="10"/>
  <c r="P6" i="11"/>
  <c r="W179" i="25" s="1"/>
  <c r="L8" i="11"/>
  <c r="L11" i="11"/>
  <c r="I13" i="11"/>
  <c r="V15" i="11"/>
  <c r="P18" i="11"/>
  <c r="R19" i="11"/>
  <c r="J96" i="25" s="1"/>
  <c r="D22" i="11"/>
  <c r="P28" i="11"/>
  <c r="W181" i="25" s="1"/>
  <c r="U31" i="11"/>
  <c r="G34" i="11"/>
  <c r="K35" i="11"/>
  <c r="F39" i="11"/>
  <c r="B96" i="25" s="1"/>
  <c r="F40" i="11"/>
  <c r="G42" i="11"/>
  <c r="Q98" i="25" s="1"/>
  <c r="R49" i="11"/>
  <c r="J190" i="25" s="1"/>
  <c r="V50" i="11"/>
  <c r="F52" i="11"/>
  <c r="B187" i="25" s="1"/>
  <c r="P58" i="11"/>
  <c r="L63" i="11"/>
  <c r="F65" i="11"/>
  <c r="U68" i="11"/>
  <c r="S73" i="11"/>
  <c r="V74" i="11"/>
  <c r="G76" i="11"/>
  <c r="G77" i="11"/>
  <c r="Q202" i="25" s="1"/>
  <c r="S78" i="11"/>
  <c r="O79" i="11"/>
  <c r="J82" i="11"/>
  <c r="J85" i="11"/>
  <c r="S214" i="25" s="1"/>
  <c r="F87" i="11"/>
  <c r="B119" i="25" s="1"/>
  <c r="O95" i="11"/>
  <c r="H122" i="25" s="1"/>
  <c r="L103" i="11"/>
  <c r="D107" i="11"/>
  <c r="N107" i="11" s="1"/>
  <c r="O109" i="11"/>
  <c r="V111" i="11"/>
  <c r="AA110" i="25" s="1"/>
  <c r="G117" i="11"/>
  <c r="Q111" i="25" s="1"/>
  <c r="V120" i="11"/>
  <c r="J122" i="11"/>
  <c r="S107" i="25" s="1"/>
  <c r="V124" i="11"/>
  <c r="F127" i="11"/>
  <c r="M129" i="11"/>
  <c r="V130" i="11"/>
  <c r="AA198" i="25" s="1"/>
  <c r="P132" i="11"/>
  <c r="D134" i="11"/>
  <c r="K134" i="11" s="1"/>
  <c r="G135" i="11"/>
  <c r="P137" i="11"/>
  <c r="S138" i="11"/>
  <c r="O143" i="11"/>
  <c r="J145" i="11"/>
  <c r="S139" i="25" s="1"/>
  <c r="M148" i="11"/>
  <c r="O175" i="11"/>
  <c r="S180" i="10"/>
  <c r="Y133" i="24" s="1"/>
  <c r="S186" i="10"/>
  <c r="Y75" i="24" s="1"/>
  <c r="U188" i="10"/>
  <c r="L193" i="10"/>
  <c r="O200" i="10"/>
  <c r="S201" i="10"/>
  <c r="F203" i="10"/>
  <c r="I214" i="10"/>
  <c r="F218" i="10"/>
  <c r="R224" i="10"/>
  <c r="J146" i="24" s="1"/>
  <c r="L227" i="10"/>
  <c r="U229" i="10"/>
  <c r="R230" i="10"/>
  <c r="I10" i="11"/>
  <c r="D95" i="25" s="1"/>
  <c r="O13" i="11"/>
  <c r="F15" i="11"/>
  <c r="R18" i="11"/>
  <c r="D26" i="11"/>
  <c r="N26" i="11" s="1"/>
  <c r="V28" i="11"/>
  <c r="F38" i="11"/>
  <c r="I40" i="11"/>
  <c r="J42" i="11"/>
  <c r="L52" i="11"/>
  <c r="V57" i="11"/>
  <c r="I61" i="11"/>
  <c r="I67" i="11"/>
  <c r="D202" i="25" s="1"/>
  <c r="J76" i="11"/>
  <c r="J77" i="11"/>
  <c r="S202" i="25" s="1"/>
  <c r="V78" i="11"/>
  <c r="U79" i="11"/>
  <c r="M82" i="11"/>
  <c r="S85" i="11"/>
  <c r="Y214" i="25" s="1"/>
  <c r="I87" i="11"/>
  <c r="D119" i="25" s="1"/>
  <c r="J88" i="11"/>
  <c r="S121" i="25" s="1"/>
  <c r="F92" i="11"/>
  <c r="B214" i="25" s="1"/>
  <c r="O103" i="11"/>
  <c r="O107" i="11"/>
  <c r="H66" i="25" s="1"/>
  <c r="R109" i="11"/>
  <c r="J114" i="11"/>
  <c r="I117" i="11"/>
  <c r="P119" i="11"/>
  <c r="W103" i="25" s="1"/>
  <c r="L122" i="11"/>
  <c r="F195" i="25" s="1"/>
  <c r="G127" i="11"/>
  <c r="Q194" i="25" s="1"/>
  <c r="J128" i="11"/>
  <c r="S191" i="25" s="1"/>
  <c r="V129" i="11"/>
  <c r="M135" i="11"/>
  <c r="U151" i="25" s="1"/>
  <c r="S137" i="11"/>
  <c r="I142" i="11"/>
  <c r="V145" i="11"/>
  <c r="AA139" i="25" s="1"/>
  <c r="V148" i="11"/>
  <c r="F154" i="11"/>
  <c r="V158" i="11"/>
  <c r="P158" i="11"/>
  <c r="J158" i="11"/>
  <c r="L180" i="11"/>
  <c r="D166" i="10"/>
  <c r="V180" i="10"/>
  <c r="AA133" i="24" s="1"/>
  <c r="P184" i="10"/>
  <c r="V186" i="10"/>
  <c r="AA75" i="24" s="1"/>
  <c r="R200" i="10"/>
  <c r="O203" i="10"/>
  <c r="O214" i="10"/>
  <c r="R218" i="10"/>
  <c r="V229" i="10"/>
  <c r="S230" i="10"/>
  <c r="L10" i="11"/>
  <c r="F95" i="25" s="1"/>
  <c r="L24" i="11"/>
  <c r="J34" i="11"/>
  <c r="G37" i="11"/>
  <c r="I38" i="11"/>
  <c r="D98" i="25" s="1"/>
  <c r="I39" i="11"/>
  <c r="M42" i="11"/>
  <c r="O52" i="11"/>
  <c r="D54" i="11"/>
  <c r="U61" i="11"/>
  <c r="M65" i="11"/>
  <c r="U206" i="25" s="1"/>
  <c r="M76" i="11"/>
  <c r="P77" i="11"/>
  <c r="W202" i="25" s="1"/>
  <c r="V79" i="11"/>
  <c r="P82" i="11"/>
  <c r="L87" i="11"/>
  <c r="F119" i="25" s="1"/>
  <c r="P88" i="11"/>
  <c r="W121" i="25" s="1"/>
  <c r="U103" i="11"/>
  <c r="U107" i="11"/>
  <c r="L66" i="25" s="1"/>
  <c r="U109" i="11"/>
  <c r="D113" i="11"/>
  <c r="M114" i="11"/>
  <c r="F116" i="11"/>
  <c r="O117" i="11"/>
  <c r="S119" i="11"/>
  <c r="M122" i="11"/>
  <c r="U107" i="25" s="1"/>
  <c r="I127" i="11"/>
  <c r="V128" i="11"/>
  <c r="V135" i="11"/>
  <c r="L142" i="11"/>
  <c r="U156" i="11"/>
  <c r="R156" i="11"/>
  <c r="S173" i="11"/>
  <c r="V173" i="11"/>
  <c r="D181" i="11"/>
  <c r="Q181" i="11" s="1"/>
  <c r="F181" i="11"/>
  <c r="L181" i="11"/>
  <c r="I181" i="11"/>
  <c r="S163" i="10"/>
  <c r="G166" i="10"/>
  <c r="R177" i="10"/>
  <c r="P179" i="10"/>
  <c r="W140" i="24" s="1"/>
  <c r="M182" i="10"/>
  <c r="R183" i="10"/>
  <c r="J198" i="24" s="1"/>
  <c r="G186" i="10"/>
  <c r="Q75" i="24" s="1"/>
  <c r="J190" i="10"/>
  <c r="G192" i="10"/>
  <c r="U193" i="10"/>
  <c r="F195" i="10"/>
  <c r="G197" i="10"/>
  <c r="O198" i="10"/>
  <c r="R203" i="10"/>
  <c r="G205" i="10"/>
  <c r="Q68" i="24" s="1"/>
  <c r="L207" i="10"/>
  <c r="D209" i="10"/>
  <c r="Q209" i="10" s="1"/>
  <c r="F210" i="10"/>
  <c r="U218" i="10"/>
  <c r="G220" i="10"/>
  <c r="Q149" i="24" s="1"/>
  <c r="G222" i="10"/>
  <c r="J226" i="10"/>
  <c r="U227" i="10"/>
  <c r="D229" i="10"/>
  <c r="O232" i="10"/>
  <c r="J5" i="11"/>
  <c r="S176" i="25" s="1"/>
  <c r="O10" i="11"/>
  <c r="H95" i="25" s="1"/>
  <c r="I15" i="11"/>
  <c r="D131" i="25" s="1"/>
  <c r="M20" i="11"/>
  <c r="M34" i="11"/>
  <c r="J37" i="11"/>
  <c r="S185" i="25" s="1"/>
  <c r="L39" i="11"/>
  <c r="V42" i="11"/>
  <c r="F50" i="11"/>
  <c r="I51" i="11"/>
  <c r="L54" i="11"/>
  <c r="D57" i="11"/>
  <c r="O66" i="11"/>
  <c r="O67" i="11"/>
  <c r="H202" i="25" s="1"/>
  <c r="G74" i="11"/>
  <c r="D75" i="11"/>
  <c r="D78" i="11"/>
  <c r="V82" i="11"/>
  <c r="O92" i="11"/>
  <c r="H214" i="25" s="1"/>
  <c r="U127" i="11"/>
  <c r="R142" i="11"/>
  <c r="I154" i="11"/>
  <c r="U159" i="11"/>
  <c r="L159" i="11"/>
  <c r="S181" i="11"/>
  <c r="Y143" i="25" s="1"/>
  <c r="V181" i="11"/>
  <c r="M181" i="11"/>
  <c r="G181" i="11"/>
  <c r="K38" i="12"/>
  <c r="N38" i="12"/>
  <c r="G184" i="11"/>
  <c r="Q131" i="25" s="1"/>
  <c r="D185" i="11"/>
  <c r="Q185" i="11" s="1"/>
  <c r="R189" i="11"/>
  <c r="J97" i="25" s="1"/>
  <c r="O198" i="11"/>
  <c r="J200" i="11"/>
  <c r="L202" i="11"/>
  <c r="F100" i="25" s="1"/>
  <c r="J213" i="11"/>
  <c r="S146" i="25" s="1"/>
  <c r="J229" i="11"/>
  <c r="V87" i="12"/>
  <c r="AA210" i="26" s="1"/>
  <c r="I92" i="12"/>
  <c r="D214" i="26" s="1"/>
  <c r="L119" i="12"/>
  <c r="F193" i="26" s="1"/>
  <c r="O121" i="12"/>
  <c r="P124" i="12"/>
  <c r="L129" i="12"/>
  <c r="F111" i="26" s="1"/>
  <c r="U130" i="12"/>
  <c r="L112" i="26" s="1"/>
  <c r="V131" i="12"/>
  <c r="AA108" i="26" s="1"/>
  <c r="I142" i="12"/>
  <c r="I144" i="12"/>
  <c r="D139" i="26" s="1"/>
  <c r="P145" i="12"/>
  <c r="W139" i="26" s="1"/>
  <c r="D152" i="12"/>
  <c r="N152" i="12" s="1"/>
  <c r="V153" i="26" s="1"/>
  <c r="I154" i="12"/>
  <c r="L159" i="12"/>
  <c r="L162" i="12"/>
  <c r="L178" i="12"/>
  <c r="D183" i="12"/>
  <c r="K196" i="12"/>
  <c r="T126" i="26" s="1"/>
  <c r="R198" i="12"/>
  <c r="M200" i="12"/>
  <c r="J206" i="12"/>
  <c r="S206" i="12"/>
  <c r="F210" i="12"/>
  <c r="L218" i="12"/>
  <c r="I225" i="12"/>
  <c r="I227" i="12"/>
  <c r="R227" i="12"/>
  <c r="V229" i="12"/>
  <c r="I232" i="12"/>
  <c r="R232" i="12"/>
  <c r="O10" i="13"/>
  <c r="H99" i="27" s="1"/>
  <c r="D10" i="13"/>
  <c r="K10" i="13" s="1"/>
  <c r="R10" i="13"/>
  <c r="J99" i="27" s="1"/>
  <c r="V21" i="13"/>
  <c r="AA177" i="27" s="1"/>
  <c r="P21" i="13"/>
  <c r="W177" i="27" s="1"/>
  <c r="M21" i="13"/>
  <c r="U177" i="27" s="1"/>
  <c r="R33" i="13"/>
  <c r="J188" i="27" s="1"/>
  <c r="F33" i="13"/>
  <c r="U33" i="13"/>
  <c r="M184" i="11"/>
  <c r="F185" i="11"/>
  <c r="R198" i="11"/>
  <c r="M200" i="11"/>
  <c r="D209" i="11"/>
  <c r="M213" i="11"/>
  <c r="U146" i="25" s="1"/>
  <c r="G228" i="11"/>
  <c r="M229" i="11"/>
  <c r="G20" i="12"/>
  <c r="M24" i="12"/>
  <c r="L28" i="12"/>
  <c r="R32" i="12"/>
  <c r="S33" i="12"/>
  <c r="S58" i="12"/>
  <c r="G63" i="12"/>
  <c r="G73" i="12"/>
  <c r="V77" i="12"/>
  <c r="AA202" i="26" s="1"/>
  <c r="V83" i="12"/>
  <c r="R92" i="12"/>
  <c r="J214" i="26" s="1"/>
  <c r="S100" i="12"/>
  <c r="S102" i="12"/>
  <c r="Y119" i="26" s="1"/>
  <c r="O142" i="12"/>
  <c r="L144" i="12"/>
  <c r="F139" i="26" s="1"/>
  <c r="M149" i="12"/>
  <c r="F152" i="12"/>
  <c r="S157" i="12"/>
  <c r="U159" i="12"/>
  <c r="L175" i="12"/>
  <c r="O178" i="12"/>
  <c r="J184" i="12"/>
  <c r="L189" i="12"/>
  <c r="G192" i="12"/>
  <c r="V193" i="12"/>
  <c r="S198" i="12"/>
  <c r="O200" i="12"/>
  <c r="D202" i="12"/>
  <c r="D206" i="12"/>
  <c r="T206" i="12" s="1"/>
  <c r="U218" i="12"/>
  <c r="O224" i="12"/>
  <c r="H146" i="26" s="1"/>
  <c r="F224" i="12"/>
  <c r="B146" i="26" s="1"/>
  <c r="L225" i="12"/>
  <c r="M227" i="12"/>
  <c r="G227" i="12"/>
  <c r="M228" i="12"/>
  <c r="S4" i="13"/>
  <c r="Y99" i="27" s="1"/>
  <c r="V4" i="13"/>
  <c r="AA99" i="27" s="1"/>
  <c r="S10" i="13"/>
  <c r="Y182" i="27" s="1"/>
  <c r="V10" i="13"/>
  <c r="AA182" i="27" s="1"/>
  <c r="R24" i="13"/>
  <c r="F24" i="13"/>
  <c r="R53" i="13"/>
  <c r="U53" i="13"/>
  <c r="L53" i="13"/>
  <c r="F53" i="13"/>
  <c r="S56" i="13"/>
  <c r="J56" i="13"/>
  <c r="G56" i="13"/>
  <c r="D56" i="13"/>
  <c r="K56" i="13" s="1"/>
  <c r="P56" i="13"/>
  <c r="U59" i="13"/>
  <c r="I59" i="13"/>
  <c r="U202" i="11"/>
  <c r="P63" i="12"/>
  <c r="S66" i="12"/>
  <c r="Y204" i="26" s="1"/>
  <c r="G91" i="12"/>
  <c r="Q215" i="26" s="1"/>
  <c r="F113" i="12"/>
  <c r="B190" i="26" s="1"/>
  <c r="F128" i="12"/>
  <c r="B110" i="26" s="1"/>
  <c r="S175" i="12"/>
  <c r="Y73" i="26" s="1"/>
  <c r="U178" i="12"/>
  <c r="L101" i="26" s="1"/>
  <c r="I199" i="12"/>
  <c r="R199" i="12"/>
  <c r="S200" i="12"/>
  <c r="S205" i="12"/>
  <c r="Y68" i="26" s="1"/>
  <c r="J205" i="12"/>
  <c r="S68" i="26" s="1"/>
  <c r="R225" i="12"/>
  <c r="S20" i="13"/>
  <c r="V20" i="13"/>
  <c r="G20" i="13"/>
  <c r="L22" i="13"/>
  <c r="F184" i="27" s="1"/>
  <c r="F22" i="13"/>
  <c r="B184" i="27" s="1"/>
  <c r="U31" i="13"/>
  <c r="F31" i="13"/>
  <c r="B186" i="27" s="1"/>
  <c r="M56" i="13"/>
  <c r="I63" i="13"/>
  <c r="U63" i="13"/>
  <c r="D150" i="11"/>
  <c r="I182" i="11"/>
  <c r="D103" i="25" s="1"/>
  <c r="R183" i="11"/>
  <c r="P184" i="11"/>
  <c r="J185" i="11"/>
  <c r="F187" i="11"/>
  <c r="B134" i="25" s="1"/>
  <c r="O197" i="11"/>
  <c r="H69" i="25" s="1"/>
  <c r="O204" i="11"/>
  <c r="M209" i="11"/>
  <c r="O211" i="11"/>
  <c r="V212" i="11"/>
  <c r="AA145" i="25" s="1"/>
  <c r="S228" i="11"/>
  <c r="M4" i="12"/>
  <c r="U95" i="26" s="1"/>
  <c r="L9" i="12"/>
  <c r="G12" i="12"/>
  <c r="M13" i="12"/>
  <c r="U180" i="26" s="1"/>
  <c r="G15" i="12"/>
  <c r="V16" i="12"/>
  <c r="AA96" i="26" s="1"/>
  <c r="S18" i="12"/>
  <c r="M20" i="12"/>
  <c r="P23" i="12"/>
  <c r="M31" i="12"/>
  <c r="U32" i="12"/>
  <c r="M39" i="12"/>
  <c r="F44" i="12"/>
  <c r="G56" i="12"/>
  <c r="L61" i="12"/>
  <c r="J65" i="12"/>
  <c r="S206" i="26" s="1"/>
  <c r="I72" i="12"/>
  <c r="G75" i="12"/>
  <c r="P79" i="12"/>
  <c r="F83" i="12"/>
  <c r="F88" i="12"/>
  <c r="B211" i="26" s="1"/>
  <c r="J90" i="12"/>
  <c r="J91" i="12"/>
  <c r="S215" i="26" s="1"/>
  <c r="R93" i="12"/>
  <c r="J121" i="26" s="1"/>
  <c r="P94" i="12"/>
  <c r="W67" i="26" s="1"/>
  <c r="P99" i="12"/>
  <c r="O106" i="12"/>
  <c r="D108" i="12"/>
  <c r="N108" i="12" s="1"/>
  <c r="G125" i="26" s="1"/>
  <c r="F110" i="12"/>
  <c r="L120" i="12"/>
  <c r="F194" i="26" s="1"/>
  <c r="J123" i="12"/>
  <c r="S109" i="26" s="1"/>
  <c r="F125" i="12"/>
  <c r="B109" i="26" s="1"/>
  <c r="F127" i="12"/>
  <c r="I128" i="12"/>
  <c r="D110" i="26" s="1"/>
  <c r="G131" i="12"/>
  <c r="Q108" i="26" s="1"/>
  <c r="S132" i="12"/>
  <c r="U133" i="12"/>
  <c r="U144" i="12"/>
  <c r="L139" i="26" s="1"/>
  <c r="F146" i="12"/>
  <c r="M151" i="12"/>
  <c r="I152" i="12"/>
  <c r="G153" i="12"/>
  <c r="D157" i="12"/>
  <c r="I177" i="12"/>
  <c r="D197" i="26" s="1"/>
  <c r="L183" i="12"/>
  <c r="F198" i="26" s="1"/>
  <c r="G188" i="12"/>
  <c r="S192" i="12"/>
  <c r="S195" i="12"/>
  <c r="G205" i="12"/>
  <c r="Q68" i="26" s="1"/>
  <c r="S213" i="12"/>
  <c r="Y146" i="26" s="1"/>
  <c r="V213" i="12"/>
  <c r="AA146" i="26" s="1"/>
  <c r="M219" i="12"/>
  <c r="U150" i="26" s="1"/>
  <c r="V219" i="12"/>
  <c r="I7" i="13"/>
  <c r="U7" i="13"/>
  <c r="R9" i="13"/>
  <c r="O9" i="13"/>
  <c r="L9" i="13"/>
  <c r="O15" i="13"/>
  <c r="R15" i="13"/>
  <c r="D20" i="13"/>
  <c r="P27" i="13"/>
  <c r="S27" i="13"/>
  <c r="G27" i="13"/>
  <c r="L60" i="13"/>
  <c r="R60" i="13"/>
  <c r="O182" i="11"/>
  <c r="H103" i="25" s="1"/>
  <c r="S184" i="11"/>
  <c r="L185" i="11"/>
  <c r="F189" i="11"/>
  <c r="R197" i="11"/>
  <c r="D202" i="11"/>
  <c r="N202" i="11" s="1"/>
  <c r="R204" i="11"/>
  <c r="J132" i="25" s="1"/>
  <c r="V209" i="11"/>
  <c r="P211" i="11"/>
  <c r="W142" i="25" s="1"/>
  <c r="F218" i="11"/>
  <c r="G223" i="11"/>
  <c r="F227" i="11"/>
  <c r="O12" i="12"/>
  <c r="O13" i="12"/>
  <c r="M22" i="12"/>
  <c r="V23" i="12"/>
  <c r="P31" i="12"/>
  <c r="O38" i="12"/>
  <c r="P39" i="12"/>
  <c r="U41" i="12"/>
  <c r="I44" i="12"/>
  <c r="J56" i="12"/>
  <c r="G58" i="12"/>
  <c r="S65" i="12"/>
  <c r="Y206" i="26" s="1"/>
  <c r="L72" i="12"/>
  <c r="J75" i="12"/>
  <c r="I78" i="12"/>
  <c r="G83" i="12"/>
  <c r="R84" i="12"/>
  <c r="V86" i="12"/>
  <c r="U88" i="12"/>
  <c r="L211" i="26" s="1"/>
  <c r="M90" i="12"/>
  <c r="M91" i="12"/>
  <c r="U215" i="26" s="1"/>
  <c r="S93" i="12"/>
  <c r="R106" i="12"/>
  <c r="J108" i="12"/>
  <c r="S213" i="26" s="1"/>
  <c r="R110" i="12"/>
  <c r="F112" i="12"/>
  <c r="O120" i="12"/>
  <c r="F122" i="12"/>
  <c r="V123" i="12"/>
  <c r="AA109" i="26" s="1"/>
  <c r="O125" i="12"/>
  <c r="H109" i="26" s="1"/>
  <c r="I127" i="12"/>
  <c r="L128" i="12"/>
  <c r="F110" i="26" s="1"/>
  <c r="F130" i="12"/>
  <c r="B112" i="26" s="1"/>
  <c r="I131" i="12"/>
  <c r="F137" i="12"/>
  <c r="G146" i="12"/>
  <c r="R151" i="12"/>
  <c r="L152" i="12"/>
  <c r="J153" i="12"/>
  <c r="I155" i="12"/>
  <c r="G157" i="12"/>
  <c r="I160" i="12"/>
  <c r="R177" i="12"/>
  <c r="G181" i="12"/>
  <c r="V188" i="12"/>
  <c r="O191" i="12"/>
  <c r="H99" i="26" s="1"/>
  <c r="I194" i="12"/>
  <c r="I198" i="12"/>
  <c r="O199" i="12"/>
  <c r="M205" i="12"/>
  <c r="U68" i="26" s="1"/>
  <c r="G213" i="12"/>
  <c r="Q146" i="26" s="1"/>
  <c r="R220" i="12"/>
  <c r="F220" i="12"/>
  <c r="J224" i="12"/>
  <c r="J226" i="12"/>
  <c r="G226" i="12"/>
  <c r="V226" i="12"/>
  <c r="G229" i="12"/>
  <c r="O19" i="13"/>
  <c r="H100" i="27" s="1"/>
  <c r="F19" i="13"/>
  <c r="D19" i="13"/>
  <c r="R25" i="13"/>
  <c r="F25" i="13"/>
  <c r="V184" i="11"/>
  <c r="O190" i="11"/>
  <c r="F202" i="11"/>
  <c r="B100" i="25" s="1"/>
  <c r="I218" i="11"/>
  <c r="P223" i="11"/>
  <c r="L227" i="11"/>
  <c r="V20" i="12"/>
  <c r="O22" i="12"/>
  <c r="H180" i="26" s="1"/>
  <c r="O44" i="12"/>
  <c r="D95" i="12"/>
  <c r="O128" i="12"/>
  <c r="H110" i="26" s="1"/>
  <c r="L130" i="12"/>
  <c r="F112" i="26" s="1"/>
  <c r="I137" i="12"/>
  <c r="J146" i="12"/>
  <c r="S153" i="12"/>
  <c r="R155" i="12"/>
  <c r="J157" i="12"/>
  <c r="O158" i="12"/>
  <c r="L160" i="12"/>
  <c r="U177" i="12"/>
  <c r="R191" i="12"/>
  <c r="L194" i="12"/>
  <c r="J212" i="12"/>
  <c r="S145" i="26" s="1"/>
  <c r="S212" i="12"/>
  <c r="Y145" i="26" s="1"/>
  <c r="J213" i="12"/>
  <c r="S146" i="26" s="1"/>
  <c r="P224" i="12"/>
  <c r="F226" i="12"/>
  <c r="B148" i="26" s="1"/>
  <c r="O227" i="12"/>
  <c r="J229" i="12"/>
  <c r="G3" i="13"/>
  <c r="I5" i="13"/>
  <c r="F7" i="13"/>
  <c r="F9" i="13"/>
  <c r="J20" i="13"/>
  <c r="R27" i="13"/>
  <c r="L32" i="13"/>
  <c r="I32" i="13"/>
  <c r="L35" i="13"/>
  <c r="D35" i="13"/>
  <c r="K35" i="13" s="1"/>
  <c r="S64" i="13"/>
  <c r="P64" i="13"/>
  <c r="J64" i="13"/>
  <c r="U190" i="11"/>
  <c r="O218" i="11"/>
  <c r="S223" i="11"/>
  <c r="O227" i="11"/>
  <c r="U13" i="12"/>
  <c r="D16" i="12"/>
  <c r="E16" i="12" s="1"/>
  <c r="G33" i="12"/>
  <c r="R39" i="12"/>
  <c r="R210" i="12"/>
  <c r="U210" i="12"/>
  <c r="V35" i="13"/>
  <c r="AA101" i="27" s="1"/>
  <c r="J35" i="13"/>
  <c r="S35" i="13"/>
  <c r="F184" i="11"/>
  <c r="M196" i="11"/>
  <c r="I202" i="11"/>
  <c r="G205" i="11"/>
  <c r="Q68" i="25" s="1"/>
  <c r="V210" i="11"/>
  <c r="G213" i="11"/>
  <c r="Q146" i="25" s="1"/>
  <c r="S216" i="11"/>
  <c r="U218" i="11"/>
  <c r="G229" i="11"/>
  <c r="V12" i="12"/>
  <c r="D20" i="12"/>
  <c r="G24" i="12"/>
  <c r="V39" i="12"/>
  <c r="P58" i="12"/>
  <c r="O64" i="12"/>
  <c r="L69" i="12"/>
  <c r="U74" i="12"/>
  <c r="P78" i="12"/>
  <c r="I80" i="12"/>
  <c r="D207" i="26" s="1"/>
  <c r="L81" i="12"/>
  <c r="O83" i="12"/>
  <c r="S87" i="12"/>
  <c r="Y210" i="26" s="1"/>
  <c r="L89" i="12"/>
  <c r="F212" i="26" s="1"/>
  <c r="J95" i="12"/>
  <c r="M100" i="12"/>
  <c r="G102" i="12"/>
  <c r="Q119" i="26" s="1"/>
  <c r="U112" i="12"/>
  <c r="I114" i="12"/>
  <c r="D191" i="26" s="1"/>
  <c r="I119" i="12"/>
  <c r="R122" i="12"/>
  <c r="U127" i="12"/>
  <c r="R130" i="12"/>
  <c r="J112" i="26" s="1"/>
  <c r="R131" i="12"/>
  <c r="G133" i="12"/>
  <c r="P139" i="12"/>
  <c r="F144" i="12"/>
  <c r="B139" i="26" s="1"/>
  <c r="P150" i="12"/>
  <c r="U152" i="12"/>
  <c r="P157" i="12"/>
  <c r="U160" i="12"/>
  <c r="P167" i="12"/>
  <c r="F175" i="12"/>
  <c r="U176" i="12"/>
  <c r="L140" i="26" s="1"/>
  <c r="D187" i="12"/>
  <c r="N187" i="12" s="1"/>
  <c r="F189" i="12"/>
  <c r="P193" i="12"/>
  <c r="O208" i="12"/>
  <c r="H70" i="26" s="1"/>
  <c r="M212" i="12"/>
  <c r="U145" i="26" s="1"/>
  <c r="P213" i="12"/>
  <c r="W146" i="26" s="1"/>
  <c r="O220" i="12"/>
  <c r="I223" i="12"/>
  <c r="F223" i="12"/>
  <c r="U226" i="12"/>
  <c r="M229" i="12"/>
  <c r="R7" i="13"/>
  <c r="U9" i="13"/>
  <c r="L19" i="13"/>
  <c r="L25" i="13"/>
  <c r="S28" i="13"/>
  <c r="Y185" i="27" s="1"/>
  <c r="M28" i="13"/>
  <c r="J28" i="13"/>
  <c r="M35" i="13"/>
  <c r="E42" i="13"/>
  <c r="V65" i="13"/>
  <c r="AA210" i="27" s="1"/>
  <c r="M65" i="13"/>
  <c r="U210" i="27" s="1"/>
  <c r="P68" i="13"/>
  <c r="S68" i="13"/>
  <c r="R86" i="13"/>
  <c r="J214" i="27" s="1"/>
  <c r="P105" i="13"/>
  <c r="W216" i="27" s="1"/>
  <c r="U113" i="13"/>
  <c r="L194" i="27" s="1"/>
  <c r="P133" i="13"/>
  <c r="M147" i="13"/>
  <c r="S156" i="13"/>
  <c r="O172" i="13"/>
  <c r="H77" i="27" s="1"/>
  <c r="M181" i="13"/>
  <c r="U201" i="13"/>
  <c r="P48" i="13"/>
  <c r="W151" i="27" s="1"/>
  <c r="V80" i="13"/>
  <c r="J83" i="13"/>
  <c r="I85" i="13"/>
  <c r="S89" i="13"/>
  <c r="Y124" i="27" s="1"/>
  <c r="R102" i="13"/>
  <c r="S115" i="13"/>
  <c r="Y199" i="27" s="1"/>
  <c r="P118" i="13"/>
  <c r="W197" i="27" s="1"/>
  <c r="H129" i="13"/>
  <c r="M137" i="13"/>
  <c r="R141" i="13"/>
  <c r="P146" i="13"/>
  <c r="S147" i="13"/>
  <c r="G151" i="13"/>
  <c r="J155" i="13"/>
  <c r="L159" i="13"/>
  <c r="P160" i="13"/>
  <c r="O164" i="13"/>
  <c r="O167" i="13"/>
  <c r="H157" i="27" s="1"/>
  <c r="L170" i="13"/>
  <c r="U172" i="13"/>
  <c r="L77" i="27" s="1"/>
  <c r="U179" i="13"/>
  <c r="V201" i="13"/>
  <c r="I204" i="13"/>
  <c r="V207" i="13"/>
  <c r="V221" i="12"/>
  <c r="P225" i="12"/>
  <c r="I229" i="12"/>
  <c r="O6" i="13"/>
  <c r="R13" i="13"/>
  <c r="J51" i="13"/>
  <c r="G55" i="13"/>
  <c r="R68" i="13"/>
  <c r="J72" i="13"/>
  <c r="S207" i="27" s="1"/>
  <c r="F74" i="13"/>
  <c r="F78" i="13"/>
  <c r="V79" i="13"/>
  <c r="M83" i="13"/>
  <c r="O85" i="13"/>
  <c r="D88" i="13"/>
  <c r="J91" i="13"/>
  <c r="S219" i="27" s="1"/>
  <c r="R94" i="13"/>
  <c r="J219" i="27" s="1"/>
  <c r="G96" i="13"/>
  <c r="V100" i="13"/>
  <c r="U104" i="13"/>
  <c r="J108" i="13"/>
  <c r="S217" i="27" s="1"/>
  <c r="L110" i="13"/>
  <c r="J112" i="13"/>
  <c r="G120" i="13"/>
  <c r="D122" i="13"/>
  <c r="F123" i="13"/>
  <c r="B200" i="27" s="1"/>
  <c r="P132" i="13"/>
  <c r="I140" i="13"/>
  <c r="D142" i="27" s="1"/>
  <c r="U146" i="13"/>
  <c r="I151" i="13"/>
  <c r="D153" i="13"/>
  <c r="J158" i="13"/>
  <c r="U159" i="13"/>
  <c r="R164" i="13"/>
  <c r="L166" i="13"/>
  <c r="J169" i="13"/>
  <c r="S154" i="27" s="1"/>
  <c r="M170" i="13"/>
  <c r="L171" i="13"/>
  <c r="V180" i="13"/>
  <c r="AA137" i="27" s="1"/>
  <c r="V181" i="13"/>
  <c r="AA147" i="27" s="1"/>
  <c r="G185" i="13"/>
  <c r="L189" i="13"/>
  <c r="O196" i="13"/>
  <c r="H153" i="27" s="1"/>
  <c r="O204" i="13"/>
  <c r="H136" i="27" s="1"/>
  <c r="M206" i="13"/>
  <c r="F39" i="13"/>
  <c r="P42" i="13"/>
  <c r="J59" i="13"/>
  <c r="I70" i="13"/>
  <c r="M72" i="13"/>
  <c r="U207" i="27" s="1"/>
  <c r="J74" i="13"/>
  <c r="F77" i="13"/>
  <c r="G78" i="13"/>
  <c r="D80" i="13"/>
  <c r="L82" i="13"/>
  <c r="F213" i="27" s="1"/>
  <c r="U85" i="13"/>
  <c r="F87" i="13"/>
  <c r="B123" i="27" s="1"/>
  <c r="J96" i="13"/>
  <c r="F98" i="13"/>
  <c r="M112" i="13"/>
  <c r="O129" i="13"/>
  <c r="H115" i="27" s="1"/>
  <c r="U141" i="13"/>
  <c r="L151" i="13"/>
  <c r="S158" i="13"/>
  <c r="O170" i="13"/>
  <c r="F175" i="13"/>
  <c r="B154" i="27" s="1"/>
  <c r="F177" i="13"/>
  <c r="V183" i="13"/>
  <c r="AA76" i="27" s="1"/>
  <c r="V185" i="13"/>
  <c r="F188" i="13"/>
  <c r="R194" i="13"/>
  <c r="O206" i="13"/>
  <c r="H133" i="27" s="1"/>
  <c r="AC240" i="5"/>
  <c r="AL80" i="21" s="1"/>
  <c r="E240" i="5"/>
  <c r="V80" i="21" s="1"/>
  <c r="O74" i="13"/>
  <c r="J76" i="13"/>
  <c r="R78" i="13"/>
  <c r="G80" i="13"/>
  <c r="V91" i="13"/>
  <c r="AA219" i="27" s="1"/>
  <c r="G95" i="13"/>
  <c r="Q68" i="27" s="1"/>
  <c r="V101" i="13"/>
  <c r="D105" i="13"/>
  <c r="M111" i="13"/>
  <c r="U114" i="27" s="1"/>
  <c r="R120" i="13"/>
  <c r="V128" i="13"/>
  <c r="G147" i="13"/>
  <c r="Q83" i="27" s="1"/>
  <c r="J156" i="13"/>
  <c r="D160" i="13"/>
  <c r="E160" i="13" s="1"/>
  <c r="V170" i="13"/>
  <c r="D182" i="13"/>
  <c r="K182" i="13" s="1"/>
  <c r="R74" i="13"/>
  <c r="M80" i="13"/>
  <c r="F86" i="13"/>
  <c r="J95" i="13"/>
  <c r="L113" i="13"/>
  <c r="G133" i="13"/>
  <c r="V145" i="13"/>
  <c r="AA143" i="27" s="1"/>
  <c r="D170" i="13"/>
  <c r="F172" i="13"/>
  <c r="B77" i="27" s="1"/>
  <c r="J180" i="13"/>
  <c r="S137" i="27" s="1"/>
  <c r="G181" i="13"/>
  <c r="Q147" i="27" s="1"/>
  <c r="J184" i="13"/>
  <c r="J186" i="13"/>
  <c r="G190" i="13"/>
  <c r="M195" i="13"/>
  <c r="F201" i="13"/>
  <c r="J207" i="13"/>
  <c r="D4" i="13"/>
  <c r="I17" i="13"/>
  <c r="D181" i="27" s="1"/>
  <c r="P36" i="13"/>
  <c r="W185" i="27" s="1"/>
  <c r="J41" i="13"/>
  <c r="G42" i="13"/>
  <c r="G45" i="13"/>
  <c r="Q191" i="27" s="1"/>
  <c r="F48" i="13"/>
  <c r="G50" i="13"/>
  <c r="I69" i="13"/>
  <c r="M76" i="13"/>
  <c r="U77" i="13"/>
  <c r="P80" i="13"/>
  <c r="I86" i="13"/>
  <c r="D214" i="27" s="1"/>
  <c r="O87" i="13"/>
  <c r="H123" i="27" s="1"/>
  <c r="L89" i="13"/>
  <c r="F216" i="27" s="1"/>
  <c r="V95" i="13"/>
  <c r="L105" i="13"/>
  <c r="M107" i="13"/>
  <c r="U220" i="27" s="1"/>
  <c r="L109" i="13"/>
  <c r="J115" i="13"/>
  <c r="V119" i="13"/>
  <c r="V122" i="13"/>
  <c r="AA111" i="27" s="1"/>
  <c r="O125" i="13"/>
  <c r="H113" i="27" s="1"/>
  <c r="L133" i="13"/>
  <c r="O141" i="13"/>
  <c r="J147" i="13"/>
  <c r="D151" i="13"/>
  <c r="Q151" i="13" s="1"/>
  <c r="P156" i="13"/>
  <c r="F159" i="13"/>
  <c r="G160" i="13"/>
  <c r="F167" i="13"/>
  <c r="B157" i="27" s="1"/>
  <c r="G170" i="13"/>
  <c r="L172" i="13"/>
  <c r="F77" i="27" s="1"/>
  <c r="O177" i="13"/>
  <c r="G179" i="13"/>
  <c r="M180" i="13"/>
  <c r="U137" i="27" s="1"/>
  <c r="J181" i="13"/>
  <c r="S147" i="27" s="1"/>
  <c r="M190" i="13"/>
  <c r="L201" i="13"/>
  <c r="O207" i="13"/>
  <c r="O77" i="5"/>
  <c r="U77" i="5"/>
  <c r="D77" i="5"/>
  <c r="AD77" i="5"/>
  <c r="AA77" i="5"/>
  <c r="L77" i="5"/>
  <c r="I77" i="5"/>
  <c r="F77" i="5"/>
  <c r="X77" i="5"/>
  <c r="G82" i="5"/>
  <c r="P82" i="5"/>
  <c r="AB82" i="5"/>
  <c r="AB62" i="5"/>
  <c r="V62" i="5"/>
  <c r="V63" i="5"/>
  <c r="J72" i="5"/>
  <c r="Y203" i="21" s="1"/>
  <c r="AE72" i="5"/>
  <c r="AM203" i="21" s="1"/>
  <c r="AB72" i="5"/>
  <c r="AK203" i="21" s="1"/>
  <c r="V72" i="5"/>
  <c r="AG203" i="21" s="1"/>
  <c r="L75" i="5"/>
  <c r="R75" i="5"/>
  <c r="I75" i="5"/>
  <c r="U75" i="5"/>
  <c r="D75" i="5"/>
  <c r="M77" i="5"/>
  <c r="AA202" i="21" s="1"/>
  <c r="Y77" i="5"/>
  <c r="AI202" i="21" s="1"/>
  <c r="V77" i="5"/>
  <c r="AG202" i="21" s="1"/>
  <c r="F84" i="5"/>
  <c r="AD84" i="5"/>
  <c r="X84" i="5"/>
  <c r="L84" i="5"/>
  <c r="Y93" i="5"/>
  <c r="AI219" i="21" s="1"/>
  <c r="P93" i="5"/>
  <c r="AC219" i="21" s="1"/>
  <c r="AD4" i="5"/>
  <c r="R173" i="21" s="1"/>
  <c r="L4" i="5"/>
  <c r="F173" i="21" s="1"/>
  <c r="F4" i="5"/>
  <c r="B173" i="21" s="1"/>
  <c r="D4" i="5"/>
  <c r="K4" i="5" s="1"/>
  <c r="AA3" i="5"/>
  <c r="P174" i="21" s="1"/>
  <c r="X3" i="5"/>
  <c r="N174" i="21" s="1"/>
  <c r="D3" i="5"/>
  <c r="K3" i="5" s="1"/>
  <c r="E174" i="21" s="1"/>
  <c r="M12" i="5"/>
  <c r="P12" i="5"/>
  <c r="S3" i="5"/>
  <c r="AB3" i="5"/>
  <c r="P3" i="5"/>
  <c r="G3" i="5"/>
  <c r="Y3" i="5"/>
  <c r="M3" i="5"/>
  <c r="J4" i="5"/>
  <c r="Y95" i="21" s="1"/>
  <c r="L10" i="5"/>
  <c r="F95" i="21" s="1"/>
  <c r="U32" i="5"/>
  <c r="X32" i="5"/>
  <c r="O32" i="5"/>
  <c r="L32" i="5"/>
  <c r="I32" i="5"/>
  <c r="AD36" i="5"/>
  <c r="L36" i="5"/>
  <c r="F186" i="21" s="1"/>
  <c r="P41" i="5"/>
  <c r="AB41" i="5"/>
  <c r="M41" i="5"/>
  <c r="AA183" i="21" s="1"/>
  <c r="J41" i="5"/>
  <c r="U55" i="5"/>
  <c r="L185" i="21" s="1"/>
  <c r="F55" i="5"/>
  <c r="AD55" i="5"/>
  <c r="R185" i="21" s="1"/>
  <c r="P77" i="5"/>
  <c r="AC202" i="21" s="1"/>
  <c r="AE84" i="5"/>
  <c r="AB84" i="5"/>
  <c r="V84" i="5"/>
  <c r="J84" i="5"/>
  <c r="M10" i="5"/>
  <c r="AA178" i="21" s="1"/>
  <c r="G10" i="5"/>
  <c r="W178" i="21" s="1"/>
  <c r="V10" i="5"/>
  <c r="AG178" i="21" s="1"/>
  <c r="O41" i="5"/>
  <c r="X41" i="5"/>
  <c r="F41" i="5"/>
  <c r="R41" i="5"/>
  <c r="AA41" i="5"/>
  <c r="Z42" i="5"/>
  <c r="N42" i="5"/>
  <c r="U48" i="5"/>
  <c r="X48" i="5"/>
  <c r="L48" i="5"/>
  <c r="I48" i="5"/>
  <c r="F48" i="5"/>
  <c r="B100" i="21" s="1"/>
  <c r="R3" i="5"/>
  <c r="J174" i="21" s="1"/>
  <c r="V7" i="5"/>
  <c r="AG177" i="21" s="1"/>
  <c r="S11" i="5"/>
  <c r="M11" i="5"/>
  <c r="J11" i="5"/>
  <c r="AE11" i="5"/>
  <c r="G11" i="5"/>
  <c r="F3" i="5"/>
  <c r="B174" i="21" s="1"/>
  <c r="U3" i="5"/>
  <c r="L174" i="21" s="1"/>
  <c r="V4" i="5"/>
  <c r="AG95" i="21" s="1"/>
  <c r="I6" i="5"/>
  <c r="O6" i="5"/>
  <c r="AA6" i="5"/>
  <c r="X6" i="5"/>
  <c r="Y7" i="5"/>
  <c r="AI177" i="21" s="1"/>
  <c r="L11" i="5"/>
  <c r="G12" i="5"/>
  <c r="AB12" i="5"/>
  <c r="L30" i="5"/>
  <c r="U30" i="5"/>
  <c r="D30" i="5"/>
  <c r="AC30" i="5" s="1"/>
  <c r="I41" i="5"/>
  <c r="D43" i="5"/>
  <c r="H43" i="5" s="1"/>
  <c r="O48" i="5"/>
  <c r="Y54" i="5"/>
  <c r="AB54" i="5"/>
  <c r="M54" i="5"/>
  <c r="J54" i="5"/>
  <c r="G54" i="5"/>
  <c r="V54" i="5"/>
  <c r="O61" i="5"/>
  <c r="U61" i="5"/>
  <c r="L61" i="5"/>
  <c r="AD61" i="5"/>
  <c r="I61" i="5"/>
  <c r="AA61" i="5"/>
  <c r="F61" i="5"/>
  <c r="M62" i="5"/>
  <c r="D65" i="5"/>
  <c r="R77" i="5"/>
  <c r="AA85" i="5"/>
  <c r="I85" i="5"/>
  <c r="U85" i="5"/>
  <c r="L85" i="5"/>
  <c r="V3" i="5"/>
  <c r="X4" i="5"/>
  <c r="N173" i="21" s="1"/>
  <c r="Y6" i="5"/>
  <c r="AI179" i="21" s="1"/>
  <c r="AE6" i="5"/>
  <c r="AM179" i="21" s="1"/>
  <c r="J6" i="5"/>
  <c r="Y179" i="21" s="1"/>
  <c r="G6" i="5"/>
  <c r="W179" i="21" s="1"/>
  <c r="L7" i="5"/>
  <c r="AD7" i="5"/>
  <c r="P10" i="5"/>
  <c r="AC178" i="21" s="1"/>
  <c r="P11" i="5"/>
  <c r="O13" i="5"/>
  <c r="L13" i="5"/>
  <c r="F13" i="5"/>
  <c r="AD13" i="5"/>
  <c r="Z27" i="5"/>
  <c r="H27" i="5"/>
  <c r="F32" i="5"/>
  <c r="X36" i="5"/>
  <c r="S41" i="5"/>
  <c r="S47" i="5"/>
  <c r="AE47" i="5"/>
  <c r="V47" i="5"/>
  <c r="P47" i="5"/>
  <c r="M47" i="5"/>
  <c r="AA101" i="21" s="1"/>
  <c r="R48" i="5"/>
  <c r="D55" i="5"/>
  <c r="O73" i="5"/>
  <c r="X73" i="5"/>
  <c r="F73" i="5"/>
  <c r="R73" i="5"/>
  <c r="I73" i="5"/>
  <c r="AA73" i="5"/>
  <c r="AB85" i="5"/>
  <c r="AK214" i="21" s="1"/>
  <c r="J85" i="5"/>
  <c r="Y214" i="21" s="1"/>
  <c r="AB4" i="5"/>
  <c r="AK95" i="21" s="1"/>
  <c r="S7" i="5"/>
  <c r="AE177" i="21" s="1"/>
  <c r="P7" i="5"/>
  <c r="AC177" i="21" s="1"/>
  <c r="AE7" i="5"/>
  <c r="AM177" i="21" s="1"/>
  <c r="J7" i="5"/>
  <c r="Y177" i="21" s="1"/>
  <c r="J12" i="5"/>
  <c r="U16" i="5"/>
  <c r="L176" i="21" s="1"/>
  <c r="O16" i="5"/>
  <c r="H176" i="21" s="1"/>
  <c r="L16" i="5"/>
  <c r="F176" i="21" s="1"/>
  <c r="I16" i="5"/>
  <c r="D176" i="21" s="1"/>
  <c r="F16" i="5"/>
  <c r="B176" i="21" s="1"/>
  <c r="I26" i="5"/>
  <c r="U26" i="5"/>
  <c r="L26" i="5"/>
  <c r="AD26" i="5"/>
  <c r="F26" i="5"/>
  <c r="AA26" i="5"/>
  <c r="U28" i="5"/>
  <c r="X28" i="5"/>
  <c r="F28" i="5"/>
  <c r="O28" i="5"/>
  <c r="AA28" i="5"/>
  <c r="I28" i="5"/>
  <c r="V41" i="5"/>
  <c r="AA48" i="5"/>
  <c r="L52" i="5"/>
  <c r="AD52" i="5"/>
  <c r="X52" i="5"/>
  <c r="F52" i="5"/>
  <c r="S59" i="5"/>
  <c r="Y59" i="5"/>
  <c r="G59" i="5"/>
  <c r="P59" i="5"/>
  <c r="M59" i="5"/>
  <c r="AE59" i="5"/>
  <c r="J59" i="5"/>
  <c r="I70" i="5"/>
  <c r="AA70" i="5"/>
  <c r="X70" i="5"/>
  <c r="F70" i="5"/>
  <c r="S71" i="5"/>
  <c r="P71" i="5"/>
  <c r="M71" i="5"/>
  <c r="AE71" i="5"/>
  <c r="J71" i="5"/>
  <c r="AB71" i="5"/>
  <c r="G71" i="5"/>
  <c r="Y71" i="5"/>
  <c r="D71" i="5"/>
  <c r="V71" i="5"/>
  <c r="P73" i="5"/>
  <c r="AB73" i="5"/>
  <c r="M73" i="5"/>
  <c r="J73" i="5"/>
  <c r="Y73" i="5"/>
  <c r="Y102" i="5"/>
  <c r="AI119" i="21" s="1"/>
  <c r="G102" i="5"/>
  <c r="W119" i="21" s="1"/>
  <c r="S102" i="5"/>
  <c r="AE119" i="21" s="1"/>
  <c r="P102" i="5"/>
  <c r="AC119" i="21" s="1"/>
  <c r="AE102" i="5"/>
  <c r="AM119" i="21" s="1"/>
  <c r="M102" i="5"/>
  <c r="AA119" i="21" s="1"/>
  <c r="AB102" i="5"/>
  <c r="AK119" i="21" s="1"/>
  <c r="J102" i="5"/>
  <c r="Y119" i="21" s="1"/>
  <c r="I3" i="5"/>
  <c r="D174" i="21" s="1"/>
  <c r="AD3" i="5"/>
  <c r="R174" i="21" s="1"/>
  <c r="M28" i="5"/>
  <c r="P28" i="5"/>
  <c r="AB28" i="5"/>
  <c r="J28" i="5"/>
  <c r="S31" i="5"/>
  <c r="J31" i="5"/>
  <c r="AB31" i="5"/>
  <c r="Y31" i="5"/>
  <c r="AI183" i="21" s="1"/>
  <c r="V31" i="5"/>
  <c r="P31" i="5"/>
  <c r="P45" i="5"/>
  <c r="V45" i="5"/>
  <c r="D45" i="5"/>
  <c r="Y45" i="5"/>
  <c r="S63" i="5"/>
  <c r="AB63" i="5"/>
  <c r="G63" i="5"/>
  <c r="P63" i="5"/>
  <c r="M63" i="5"/>
  <c r="J63" i="5"/>
  <c r="S73" i="5"/>
  <c r="Y86" i="5"/>
  <c r="AE86" i="5"/>
  <c r="G86" i="5"/>
  <c r="S86" i="5"/>
  <c r="P86" i="5"/>
  <c r="M86" i="5"/>
  <c r="AB86" i="5"/>
  <c r="J86" i="5"/>
  <c r="L3" i="5"/>
  <c r="G7" i="5"/>
  <c r="W177" i="21" s="1"/>
  <c r="I10" i="5"/>
  <c r="D95" i="21" s="1"/>
  <c r="AA10" i="5"/>
  <c r="P95" i="21" s="1"/>
  <c r="U10" i="5"/>
  <c r="L95" i="21" s="1"/>
  <c r="D10" i="5"/>
  <c r="AD10" i="5"/>
  <c r="R95" i="21" s="1"/>
  <c r="S12" i="5"/>
  <c r="R16" i="5"/>
  <c r="J176" i="21" s="1"/>
  <c r="AA19" i="5"/>
  <c r="L19" i="5"/>
  <c r="F96" i="21" s="1"/>
  <c r="U19" i="5"/>
  <c r="R19" i="5"/>
  <c r="F19" i="5"/>
  <c r="D19" i="5"/>
  <c r="N19" i="5" s="1"/>
  <c r="AD19" i="5"/>
  <c r="O19" i="5"/>
  <c r="O26" i="5"/>
  <c r="G28" i="5"/>
  <c r="G31" i="5"/>
  <c r="AA35" i="5"/>
  <c r="R35" i="5"/>
  <c r="I35" i="5"/>
  <c r="O35" i="5"/>
  <c r="F35" i="5"/>
  <c r="X35" i="5"/>
  <c r="D35" i="5"/>
  <c r="K35" i="5" s="1"/>
  <c r="L35" i="5"/>
  <c r="W42" i="5"/>
  <c r="D52" i="5"/>
  <c r="W52" i="5" s="1"/>
  <c r="L55" i="5"/>
  <c r="I58" i="5"/>
  <c r="R58" i="5"/>
  <c r="L58" i="5"/>
  <c r="AD58" i="5"/>
  <c r="F58" i="5"/>
  <c r="AA58" i="5"/>
  <c r="D58" i="5"/>
  <c r="W58" i="5" s="1"/>
  <c r="X58" i="5"/>
  <c r="V73" i="5"/>
  <c r="L82" i="5"/>
  <c r="F209" i="21" s="1"/>
  <c r="AA82" i="5"/>
  <c r="P209" i="21" s="1"/>
  <c r="S95" i="5"/>
  <c r="AE220" i="21" s="1"/>
  <c r="Y95" i="5"/>
  <c r="AI220" i="21" s="1"/>
  <c r="G95" i="5"/>
  <c r="W220" i="21" s="1"/>
  <c r="AB95" i="5"/>
  <c r="AK220" i="21" s="1"/>
  <c r="V95" i="5"/>
  <c r="AG220" i="21" s="1"/>
  <c r="P95" i="5"/>
  <c r="AC220" i="21" s="1"/>
  <c r="M95" i="5"/>
  <c r="AA220" i="21" s="1"/>
  <c r="J95" i="5"/>
  <c r="Y220" i="21" s="1"/>
  <c r="AE95" i="5"/>
  <c r="AM220" i="21" s="1"/>
  <c r="M90" i="5"/>
  <c r="U107" i="5"/>
  <c r="O109" i="5"/>
  <c r="R109" i="5"/>
  <c r="X109" i="5"/>
  <c r="N103" i="21" s="1"/>
  <c r="J111" i="5"/>
  <c r="Y110" i="21" s="1"/>
  <c r="Z112" i="5"/>
  <c r="N112" i="5"/>
  <c r="W112" i="5"/>
  <c r="H112" i="5"/>
  <c r="AA115" i="5"/>
  <c r="O115" i="5"/>
  <c r="D115" i="5"/>
  <c r="AD116" i="5"/>
  <c r="R106" i="21" s="1"/>
  <c r="L116" i="5"/>
  <c r="I120" i="5"/>
  <c r="F124" i="5"/>
  <c r="D128" i="5"/>
  <c r="J132" i="5"/>
  <c r="I138" i="5"/>
  <c r="AA138" i="5"/>
  <c r="U138" i="5"/>
  <c r="D138" i="5"/>
  <c r="U151" i="5"/>
  <c r="D151" i="5"/>
  <c r="AC151" i="5" s="1"/>
  <c r="U156" i="5"/>
  <c r="O156" i="5"/>
  <c r="X156" i="5"/>
  <c r="AA163" i="5"/>
  <c r="AD163" i="5"/>
  <c r="O163" i="5"/>
  <c r="F163" i="5"/>
  <c r="AB164" i="5"/>
  <c r="AK154" i="21" s="1"/>
  <c r="V164" i="5"/>
  <c r="AG154" i="21" s="1"/>
  <c r="S171" i="5"/>
  <c r="AE134" i="21" s="1"/>
  <c r="Y171" i="5"/>
  <c r="AI134" i="21" s="1"/>
  <c r="P171" i="5"/>
  <c r="AC134" i="21" s="1"/>
  <c r="M171" i="5"/>
  <c r="AA134" i="21" s="1"/>
  <c r="M172" i="5"/>
  <c r="AB172" i="5"/>
  <c r="J172" i="5"/>
  <c r="Y172" i="5"/>
  <c r="G172" i="5"/>
  <c r="V177" i="5"/>
  <c r="AG74" i="21" s="1"/>
  <c r="J177" i="5"/>
  <c r="Y74" i="21" s="1"/>
  <c r="M206" i="5"/>
  <c r="G206" i="5"/>
  <c r="W97" i="21" s="1"/>
  <c r="S206" i="5"/>
  <c r="AE97" i="21" s="1"/>
  <c r="P206" i="5"/>
  <c r="AC97" i="21" s="1"/>
  <c r="J206" i="5"/>
  <c r="Y97" i="21" s="1"/>
  <c r="S76" i="5"/>
  <c r="F93" i="5"/>
  <c r="B121" i="21" s="1"/>
  <c r="V35" i="5"/>
  <c r="R38" i="5"/>
  <c r="AB39" i="5"/>
  <c r="X42" i="5"/>
  <c r="N181" i="21" s="1"/>
  <c r="R44" i="5"/>
  <c r="L51" i="5"/>
  <c r="X51" i="5"/>
  <c r="N187" i="21" s="1"/>
  <c r="P60" i="5"/>
  <c r="X64" i="5"/>
  <c r="S70" i="5"/>
  <c r="G79" i="5"/>
  <c r="O87" i="5"/>
  <c r="H119" i="21" s="1"/>
  <c r="U87" i="5"/>
  <c r="L119" i="21" s="1"/>
  <c r="Y89" i="5"/>
  <c r="AI120" i="21" s="1"/>
  <c r="S91" i="5"/>
  <c r="AE215" i="21" s="1"/>
  <c r="M91" i="5"/>
  <c r="AA215" i="21" s="1"/>
  <c r="U92" i="5"/>
  <c r="L214" i="21" s="1"/>
  <c r="X92" i="5"/>
  <c r="N214" i="21" s="1"/>
  <c r="F92" i="5"/>
  <c r="B214" i="21" s="1"/>
  <c r="L93" i="5"/>
  <c r="F121" i="21" s="1"/>
  <c r="U96" i="5"/>
  <c r="L216" i="21" s="1"/>
  <c r="O96" i="5"/>
  <c r="H216" i="21" s="1"/>
  <c r="AA96" i="5"/>
  <c r="P216" i="21" s="1"/>
  <c r="AA99" i="5"/>
  <c r="P123" i="21" s="1"/>
  <c r="D99" i="5"/>
  <c r="Q99" i="5" s="1"/>
  <c r="O99" i="5"/>
  <c r="H123" i="21" s="1"/>
  <c r="Y109" i="5"/>
  <c r="M111" i="5"/>
  <c r="AA110" i="21" s="1"/>
  <c r="S115" i="5"/>
  <c r="AB115" i="5"/>
  <c r="V115" i="5"/>
  <c r="J115" i="5"/>
  <c r="AB117" i="5"/>
  <c r="AK111" i="21" s="1"/>
  <c r="I124" i="5"/>
  <c r="M127" i="5"/>
  <c r="F128" i="5"/>
  <c r="B110" i="21" s="1"/>
  <c r="V132" i="5"/>
  <c r="I134" i="5"/>
  <c r="F134" i="5"/>
  <c r="X134" i="5"/>
  <c r="P135" i="5"/>
  <c r="AB136" i="5"/>
  <c r="M137" i="5"/>
  <c r="M138" i="5"/>
  <c r="G138" i="5"/>
  <c r="X138" i="5"/>
  <c r="Y139" i="5"/>
  <c r="U141" i="5"/>
  <c r="AB142" i="5"/>
  <c r="X154" i="5"/>
  <c r="Y160" i="5"/>
  <c r="V160" i="5"/>
  <c r="S163" i="5"/>
  <c r="Y163" i="5"/>
  <c r="R163" i="5"/>
  <c r="J164" i="5"/>
  <c r="Y154" i="21" s="1"/>
  <c r="AB165" i="5"/>
  <c r="D171" i="5"/>
  <c r="L173" i="5"/>
  <c r="U176" i="5"/>
  <c r="R176" i="5"/>
  <c r="L176" i="5"/>
  <c r="I176" i="5"/>
  <c r="D140" i="21" s="1"/>
  <c r="M177" i="5"/>
  <c r="AA74" i="21" s="1"/>
  <c r="U186" i="5"/>
  <c r="L195" i="5"/>
  <c r="F192" i="21" s="1"/>
  <c r="I195" i="5"/>
  <c r="F195" i="5"/>
  <c r="D201" i="5"/>
  <c r="E201" i="5" s="1"/>
  <c r="L201" i="5"/>
  <c r="I201" i="5"/>
  <c r="AE79" i="5"/>
  <c r="I95" i="5"/>
  <c r="D122" i="21" s="1"/>
  <c r="P22" i="5"/>
  <c r="O23" i="5"/>
  <c r="H185" i="21" s="1"/>
  <c r="AD24" i="5"/>
  <c r="R29" i="5"/>
  <c r="R12" i="5"/>
  <c r="V15" i="5"/>
  <c r="D14" i="14" s="1"/>
  <c r="AB17" i="5"/>
  <c r="P19" i="5"/>
  <c r="AE19" i="5"/>
  <c r="R22" i="5"/>
  <c r="J180" i="21" s="1"/>
  <c r="P23" i="5"/>
  <c r="S25" i="5"/>
  <c r="L27" i="5"/>
  <c r="AB27" i="5"/>
  <c r="U29" i="5"/>
  <c r="M35" i="5"/>
  <c r="J36" i="5"/>
  <c r="S38" i="5"/>
  <c r="G39" i="5"/>
  <c r="AE39" i="5"/>
  <c r="J43" i="5"/>
  <c r="S44" i="5"/>
  <c r="U45" i="5"/>
  <c r="M46" i="5"/>
  <c r="M51" i="5"/>
  <c r="Y51" i="5"/>
  <c r="V52" i="5"/>
  <c r="X54" i="5"/>
  <c r="AE55" i="5"/>
  <c r="S57" i="5"/>
  <c r="R60" i="5"/>
  <c r="Y67" i="5"/>
  <c r="V70" i="5"/>
  <c r="AA72" i="5"/>
  <c r="V75" i="5"/>
  <c r="G76" i="5"/>
  <c r="Y76" i="5"/>
  <c r="J79" i="5"/>
  <c r="AA83" i="5"/>
  <c r="R83" i="5"/>
  <c r="Z83" i="5"/>
  <c r="AB87" i="5"/>
  <c r="AK210" i="21" s="1"/>
  <c r="R90" i="5"/>
  <c r="J213" i="21" s="1"/>
  <c r="G91" i="5"/>
  <c r="W215" i="21" s="1"/>
  <c r="Y92" i="5"/>
  <c r="AI123" i="21" s="1"/>
  <c r="S99" i="5"/>
  <c r="AE217" i="21" s="1"/>
  <c r="AE99" i="5"/>
  <c r="AM217" i="21" s="1"/>
  <c r="P99" i="5"/>
  <c r="AC217" i="21" s="1"/>
  <c r="R99" i="5"/>
  <c r="J123" i="21" s="1"/>
  <c r="O102" i="5"/>
  <c r="H220" i="21" s="1"/>
  <c r="L103" i="5"/>
  <c r="F103" i="5"/>
  <c r="O106" i="5"/>
  <c r="P108" i="5"/>
  <c r="AC213" i="21" s="1"/>
  <c r="F109" i="5"/>
  <c r="AA109" i="5"/>
  <c r="P111" i="5"/>
  <c r="AC110" i="21" s="1"/>
  <c r="G112" i="5"/>
  <c r="W189" i="21" s="1"/>
  <c r="Y112" i="5"/>
  <c r="AI189" i="21" s="1"/>
  <c r="F115" i="5"/>
  <c r="R115" i="5"/>
  <c r="X116" i="5"/>
  <c r="AD123" i="5"/>
  <c r="L123" i="5"/>
  <c r="U123" i="5"/>
  <c r="J124" i="5"/>
  <c r="P127" i="5"/>
  <c r="AC194" i="21" s="1"/>
  <c r="L128" i="5"/>
  <c r="F110" i="21" s="1"/>
  <c r="Y134" i="5"/>
  <c r="AB134" i="5"/>
  <c r="M134" i="5"/>
  <c r="V134" i="5"/>
  <c r="AA134" i="5"/>
  <c r="P137" i="5"/>
  <c r="AD138" i="5"/>
  <c r="X141" i="5"/>
  <c r="F151" i="5"/>
  <c r="AD151" i="5"/>
  <c r="AA154" i="5"/>
  <c r="F156" i="5"/>
  <c r="AA156" i="5"/>
  <c r="S159" i="5"/>
  <c r="G159" i="5"/>
  <c r="AB159" i="5"/>
  <c r="Y159" i="5"/>
  <c r="AE160" i="5"/>
  <c r="D163" i="5"/>
  <c r="U163" i="5"/>
  <c r="I166" i="5"/>
  <c r="X166" i="5"/>
  <c r="F166" i="5"/>
  <c r="G171" i="5"/>
  <c r="W134" i="21" s="1"/>
  <c r="S179" i="5"/>
  <c r="AE140" i="21" s="1"/>
  <c r="G179" i="5"/>
  <c r="AB179" i="5"/>
  <c r="Y179" i="5"/>
  <c r="O188" i="5"/>
  <c r="S201" i="5"/>
  <c r="M201" i="5"/>
  <c r="J201" i="5"/>
  <c r="V201" i="5"/>
  <c r="M207" i="5"/>
  <c r="V207" i="5"/>
  <c r="J207" i="5"/>
  <c r="S207" i="5"/>
  <c r="G207" i="5"/>
  <c r="G222" i="5"/>
  <c r="L3" i="9"/>
  <c r="F178" i="22" s="1"/>
  <c r="AD3" i="9"/>
  <c r="R178" i="22" s="1"/>
  <c r="O3" i="9"/>
  <c r="H178" i="22" s="1"/>
  <c r="X3" i="9"/>
  <c r="N178" i="22" s="1"/>
  <c r="F3" i="9"/>
  <c r="B178" i="22" s="1"/>
  <c r="AA3" i="9"/>
  <c r="P178" i="22" s="1"/>
  <c r="I3" i="9"/>
  <c r="D178" i="22" s="1"/>
  <c r="S22" i="5"/>
  <c r="AE131" i="21" s="1"/>
  <c r="AA42" i="5"/>
  <c r="N51" i="5"/>
  <c r="V57" i="5"/>
  <c r="AG184" i="21" s="1"/>
  <c r="S60" i="5"/>
  <c r="F64" i="5"/>
  <c r="AA64" i="5"/>
  <c r="M67" i="5"/>
  <c r="AB67" i="5"/>
  <c r="G70" i="5"/>
  <c r="X74" i="5"/>
  <c r="Y75" i="5"/>
  <c r="I76" i="5"/>
  <c r="D205" i="21" s="1"/>
  <c r="AA76" i="5"/>
  <c r="P205" i="21" s="1"/>
  <c r="M79" i="5"/>
  <c r="D80" i="5"/>
  <c r="R80" i="5"/>
  <c r="J207" i="21" s="1"/>
  <c r="S83" i="5"/>
  <c r="AE83" i="5"/>
  <c r="O83" i="5"/>
  <c r="AB83" i="5"/>
  <c r="G87" i="5"/>
  <c r="W210" i="21" s="1"/>
  <c r="AE87" i="5"/>
  <c r="AM210" i="21" s="1"/>
  <c r="J89" i="5"/>
  <c r="Y120" i="21" s="1"/>
  <c r="AB89" i="5"/>
  <c r="AK120" i="21" s="1"/>
  <c r="J91" i="5"/>
  <c r="Y215" i="21" s="1"/>
  <c r="G92" i="5"/>
  <c r="W123" i="21" s="1"/>
  <c r="AA92" i="5"/>
  <c r="P214" i="21" s="1"/>
  <c r="R93" i="5"/>
  <c r="J121" i="21" s="1"/>
  <c r="M94" i="5"/>
  <c r="AA67" i="21" s="1"/>
  <c r="F96" i="5"/>
  <c r="B216" i="21" s="1"/>
  <c r="P98" i="5"/>
  <c r="G98" i="5"/>
  <c r="F99" i="5"/>
  <c r="B123" i="21" s="1"/>
  <c r="U99" i="5"/>
  <c r="L123" i="21" s="1"/>
  <c r="S103" i="5"/>
  <c r="AE122" i="21" s="1"/>
  <c r="V103" i="5"/>
  <c r="AG122" i="21" s="1"/>
  <c r="T103" i="5"/>
  <c r="AF122" i="21" s="1"/>
  <c r="X105" i="5"/>
  <c r="N124" i="21" s="1"/>
  <c r="I107" i="5"/>
  <c r="I109" i="5"/>
  <c r="AD109" i="5"/>
  <c r="V111" i="5"/>
  <c r="AG110" i="21" s="1"/>
  <c r="G115" i="5"/>
  <c r="U115" i="5"/>
  <c r="L105" i="21" s="1"/>
  <c r="AB116" i="5"/>
  <c r="Y118" i="5"/>
  <c r="AB118" i="5"/>
  <c r="AK193" i="21" s="1"/>
  <c r="M118" i="5"/>
  <c r="AA193" i="21" s="1"/>
  <c r="X121" i="5"/>
  <c r="M122" i="5"/>
  <c r="AA107" i="21" s="1"/>
  <c r="S123" i="5"/>
  <c r="AE109" i="21" s="1"/>
  <c r="V123" i="5"/>
  <c r="AG109" i="21" s="1"/>
  <c r="G123" i="5"/>
  <c r="W109" i="21" s="1"/>
  <c r="Y123" i="5"/>
  <c r="AI109" i="21" s="1"/>
  <c r="V127" i="5"/>
  <c r="O128" i="5"/>
  <c r="H110" i="21" s="1"/>
  <c r="AA131" i="5"/>
  <c r="X131" i="5"/>
  <c r="D131" i="5"/>
  <c r="AD131" i="5"/>
  <c r="R198" i="21" s="1"/>
  <c r="G134" i="5"/>
  <c r="AE134" i="5"/>
  <c r="V135" i="5"/>
  <c r="AG151" i="21" s="1"/>
  <c r="F138" i="5"/>
  <c r="AE138" i="5"/>
  <c r="J159" i="5"/>
  <c r="G160" i="5"/>
  <c r="G163" i="5"/>
  <c r="V163" i="5"/>
  <c r="Y166" i="5"/>
  <c r="AB166" i="5"/>
  <c r="AK106" i="21" s="1"/>
  <c r="M166" i="5"/>
  <c r="AA106" i="21" s="1"/>
  <c r="G166" i="5"/>
  <c r="V166" i="5"/>
  <c r="AG106" i="21" s="1"/>
  <c r="J171" i="5"/>
  <c r="Y134" i="21" s="1"/>
  <c r="P172" i="5"/>
  <c r="S175" i="5"/>
  <c r="AE73" i="21" s="1"/>
  <c r="M175" i="5"/>
  <c r="AA73" i="21" s="1"/>
  <c r="AB175" i="5"/>
  <c r="AK73" i="21" s="1"/>
  <c r="G175" i="5"/>
  <c r="W73" i="21" s="1"/>
  <c r="V175" i="5"/>
  <c r="AG73" i="21" s="1"/>
  <c r="F176" i="5"/>
  <c r="B140" i="21" s="1"/>
  <c r="AB177" i="5"/>
  <c r="AK74" i="21" s="1"/>
  <c r="AE179" i="5"/>
  <c r="AM140" i="21" s="1"/>
  <c r="O195" i="5"/>
  <c r="F201" i="5"/>
  <c r="D207" i="5"/>
  <c r="F219" i="5"/>
  <c r="R219" i="5"/>
  <c r="I219" i="5"/>
  <c r="E221" i="5"/>
  <c r="A145" i="21" s="1"/>
  <c r="S3" i="9"/>
  <c r="P3" i="9"/>
  <c r="AE3" i="9"/>
  <c r="M3" i="9"/>
  <c r="Y3" i="9"/>
  <c r="G3" i="9"/>
  <c r="V25" i="5"/>
  <c r="AD27" i="5"/>
  <c r="O42" i="5"/>
  <c r="H181" i="21" s="1"/>
  <c r="U5" i="5"/>
  <c r="I9" i="5"/>
  <c r="E17" i="5"/>
  <c r="A177" i="21" s="1"/>
  <c r="G19" i="5"/>
  <c r="V22" i="5"/>
  <c r="F23" i="5"/>
  <c r="M26" i="5"/>
  <c r="P27" i="5"/>
  <c r="AE27" i="5"/>
  <c r="X29" i="5"/>
  <c r="X38" i="5"/>
  <c r="P42" i="5"/>
  <c r="AD42" i="5"/>
  <c r="R181" i="21" s="1"/>
  <c r="X47" i="5"/>
  <c r="L49" i="5"/>
  <c r="F190" i="21" s="1"/>
  <c r="L50" i="5"/>
  <c r="E51" i="5"/>
  <c r="O51" i="5"/>
  <c r="AD51" i="5"/>
  <c r="AE58" i="5"/>
  <c r="R63" i="5"/>
  <c r="I64" i="5"/>
  <c r="J70" i="5"/>
  <c r="J76" i="5"/>
  <c r="AB76" i="5"/>
  <c r="P79" i="5"/>
  <c r="F80" i="5"/>
  <c r="B207" i="21" s="1"/>
  <c r="I86" i="5"/>
  <c r="D210" i="21" s="1"/>
  <c r="O86" i="5"/>
  <c r="H210" i="21" s="1"/>
  <c r="M89" i="5"/>
  <c r="AA120" i="21" s="1"/>
  <c r="I90" i="5"/>
  <c r="D213" i="21" s="1"/>
  <c r="X90" i="5"/>
  <c r="N213" i="21" s="1"/>
  <c r="F90" i="5"/>
  <c r="B213" i="21" s="1"/>
  <c r="V90" i="5"/>
  <c r="P91" i="5"/>
  <c r="AC215" i="21" s="1"/>
  <c r="I92" i="5"/>
  <c r="D214" i="21" s="1"/>
  <c r="AB94" i="5"/>
  <c r="R95" i="5"/>
  <c r="J122" i="21" s="1"/>
  <c r="I96" i="5"/>
  <c r="D216" i="21" s="1"/>
  <c r="U108" i="5"/>
  <c r="AA108" i="5"/>
  <c r="I108" i="5"/>
  <c r="S108" i="5"/>
  <c r="AE213" i="21" s="1"/>
  <c r="L109" i="5"/>
  <c r="AB111" i="5"/>
  <c r="AK110" i="21" s="1"/>
  <c r="X115" i="5"/>
  <c r="R128" i="5"/>
  <c r="J110" i="21" s="1"/>
  <c r="AB129" i="5"/>
  <c r="S131" i="5"/>
  <c r="AE108" i="21" s="1"/>
  <c r="AB131" i="5"/>
  <c r="AK108" i="21" s="1"/>
  <c r="P131" i="5"/>
  <c r="AC108" i="21" s="1"/>
  <c r="G131" i="5"/>
  <c r="W108" i="21" s="1"/>
  <c r="M131" i="5"/>
  <c r="AA108" i="21" s="1"/>
  <c r="AE131" i="5"/>
  <c r="AM108" i="21" s="1"/>
  <c r="AB132" i="5"/>
  <c r="L138" i="5"/>
  <c r="M140" i="5"/>
  <c r="P140" i="5"/>
  <c r="AB140" i="5"/>
  <c r="U144" i="5"/>
  <c r="L139" i="21" s="1"/>
  <c r="O144" i="5"/>
  <c r="H139" i="21" s="1"/>
  <c r="I144" i="5"/>
  <c r="D139" i="21" s="1"/>
  <c r="F144" i="5"/>
  <c r="B139" i="21" s="1"/>
  <c r="L152" i="5"/>
  <c r="I152" i="5"/>
  <c r="I156" i="5"/>
  <c r="I163" i="5"/>
  <c r="X163" i="5"/>
  <c r="AE164" i="5"/>
  <c r="AM154" i="21" s="1"/>
  <c r="S167" i="5"/>
  <c r="P167" i="5"/>
  <c r="J167" i="5"/>
  <c r="V171" i="5"/>
  <c r="AG134" i="21" s="1"/>
  <c r="S172" i="5"/>
  <c r="O176" i="5"/>
  <c r="H140" i="21" s="1"/>
  <c r="S183" i="5"/>
  <c r="AE72" i="21" s="1"/>
  <c r="P183" i="5"/>
  <c r="AC72" i="21" s="1"/>
  <c r="Y183" i="5"/>
  <c r="AI72" i="21" s="1"/>
  <c r="M183" i="5"/>
  <c r="AA72" i="21" s="1"/>
  <c r="V183" i="5"/>
  <c r="AG72" i="21" s="1"/>
  <c r="J183" i="5"/>
  <c r="Y72" i="21" s="1"/>
  <c r="G183" i="5"/>
  <c r="W72" i="21" s="1"/>
  <c r="AB183" i="5"/>
  <c r="AK72" i="21" s="1"/>
  <c r="U194" i="5"/>
  <c r="O194" i="5"/>
  <c r="L194" i="5"/>
  <c r="I194" i="5"/>
  <c r="R195" i="5"/>
  <c r="S219" i="5"/>
  <c r="M219" i="5"/>
  <c r="Y219" i="5"/>
  <c r="P219" i="5"/>
  <c r="J219" i="5"/>
  <c r="AE219" i="5"/>
  <c r="AB219" i="5"/>
  <c r="G219" i="5"/>
  <c r="O93" i="5"/>
  <c r="H121" i="21" s="1"/>
  <c r="I93" i="5"/>
  <c r="D121" i="21" s="1"/>
  <c r="X93" i="5"/>
  <c r="N121" i="21" s="1"/>
  <c r="I102" i="5"/>
  <c r="D220" i="21" s="1"/>
  <c r="X102" i="5"/>
  <c r="N220" i="21" s="1"/>
  <c r="L107" i="5"/>
  <c r="I115" i="5"/>
  <c r="S127" i="5"/>
  <c r="AE127" i="5"/>
  <c r="AB127" i="5"/>
  <c r="AD132" i="5"/>
  <c r="L132" i="5"/>
  <c r="D132" i="5"/>
  <c r="L133" i="5"/>
  <c r="I133" i="5"/>
  <c r="S135" i="5"/>
  <c r="AE151" i="21" s="1"/>
  <c r="M135" i="5"/>
  <c r="AB135" i="5"/>
  <c r="G135" i="5"/>
  <c r="Y137" i="5"/>
  <c r="S137" i="5"/>
  <c r="O138" i="5"/>
  <c r="S139" i="5"/>
  <c r="M139" i="5"/>
  <c r="J139" i="5"/>
  <c r="AE139" i="5"/>
  <c r="G139" i="5"/>
  <c r="O141" i="5"/>
  <c r="L141" i="5"/>
  <c r="F141" i="5"/>
  <c r="AD141" i="5"/>
  <c r="N145" i="5"/>
  <c r="AB139" i="21" s="1"/>
  <c r="E145" i="5"/>
  <c r="V139" i="21" s="1"/>
  <c r="L151" i="5"/>
  <c r="I154" i="5"/>
  <c r="R154" i="5"/>
  <c r="L154" i="5"/>
  <c r="F154" i="5"/>
  <c r="U165" i="5"/>
  <c r="I165" i="5"/>
  <c r="D78" i="21" s="1"/>
  <c r="O169" i="5"/>
  <c r="H72" i="21" s="1"/>
  <c r="R169" i="5"/>
  <c r="X169" i="5"/>
  <c r="N72" i="21" s="1"/>
  <c r="AB171" i="5"/>
  <c r="AK134" i="21" s="1"/>
  <c r="I182" i="5"/>
  <c r="F182" i="5"/>
  <c r="O182" i="5"/>
  <c r="H103" i="21" s="1"/>
  <c r="AA182" i="5"/>
  <c r="E183" i="5"/>
  <c r="V72" i="21" s="1"/>
  <c r="W183" i="5"/>
  <c r="AH72" i="21" s="1"/>
  <c r="AC183" i="5"/>
  <c r="AL72" i="21" s="1"/>
  <c r="I186" i="5"/>
  <c r="X186" i="5"/>
  <c r="O186" i="5"/>
  <c r="L186" i="5"/>
  <c r="F142" i="21" s="1"/>
  <c r="AD186" i="5"/>
  <c r="R142" i="21" s="1"/>
  <c r="F186" i="5"/>
  <c r="L209" i="5"/>
  <c r="AA209" i="5"/>
  <c r="U209" i="5"/>
  <c r="I209" i="5"/>
  <c r="O217" i="5"/>
  <c r="X217" i="5"/>
  <c r="U217" i="5"/>
  <c r="R217" i="5"/>
  <c r="L217" i="5"/>
  <c r="I217" i="5"/>
  <c r="F217" i="5"/>
  <c r="S111" i="5"/>
  <c r="AE110" i="21" s="1"/>
  <c r="G111" i="5"/>
  <c r="W110" i="21" s="1"/>
  <c r="Y111" i="5"/>
  <c r="AI110" i="21" s="1"/>
  <c r="L120" i="5"/>
  <c r="F194" i="21" s="1"/>
  <c r="AA120" i="5"/>
  <c r="U124" i="5"/>
  <c r="O124" i="5"/>
  <c r="X124" i="5"/>
  <c r="N197" i="21" s="1"/>
  <c r="U128" i="5"/>
  <c r="L110" i="21" s="1"/>
  <c r="I128" i="5"/>
  <c r="D110" i="21" s="1"/>
  <c r="AA128" i="5"/>
  <c r="P110" i="21" s="1"/>
  <c r="P130" i="5"/>
  <c r="AC198" i="21" s="1"/>
  <c r="G130" i="5"/>
  <c r="L158" i="5"/>
  <c r="U158" i="5"/>
  <c r="AE171" i="5"/>
  <c r="AM134" i="21" s="1"/>
  <c r="O173" i="5"/>
  <c r="R173" i="5"/>
  <c r="D173" i="5"/>
  <c r="AA173" i="5"/>
  <c r="X173" i="5"/>
  <c r="I173" i="5"/>
  <c r="F173" i="5"/>
  <c r="AD173" i="5"/>
  <c r="Y182" i="5"/>
  <c r="V182" i="5"/>
  <c r="P182" i="5"/>
  <c r="AE182" i="5"/>
  <c r="AB182" i="5"/>
  <c r="AK142" i="21" s="1"/>
  <c r="M182" i="5"/>
  <c r="AA142" i="21" s="1"/>
  <c r="J182" i="5"/>
  <c r="Y142" i="21" s="1"/>
  <c r="O185" i="5"/>
  <c r="R185" i="5"/>
  <c r="AA185" i="5"/>
  <c r="I185" i="5"/>
  <c r="X185" i="5"/>
  <c r="F185" i="5"/>
  <c r="U188" i="5"/>
  <c r="AA188" i="5"/>
  <c r="I188" i="5"/>
  <c r="X188" i="5"/>
  <c r="N199" i="21" s="1"/>
  <c r="F188" i="5"/>
  <c r="L23" i="5"/>
  <c r="M25" i="5"/>
  <c r="L29" i="5"/>
  <c r="AD29" i="5"/>
  <c r="AE35" i="5"/>
  <c r="O38" i="5"/>
  <c r="V39" i="5"/>
  <c r="AG182" i="21" s="1"/>
  <c r="G42" i="5"/>
  <c r="AB43" i="5"/>
  <c r="O44" i="5"/>
  <c r="AD45" i="5"/>
  <c r="I47" i="5"/>
  <c r="I51" i="5"/>
  <c r="U51" i="5"/>
  <c r="R54" i="5"/>
  <c r="AB55" i="5"/>
  <c r="AB56" i="5"/>
  <c r="M57" i="5"/>
  <c r="J60" i="5"/>
  <c r="AB60" i="5"/>
  <c r="R64" i="5"/>
  <c r="U65" i="5"/>
  <c r="G67" i="5"/>
  <c r="P70" i="5"/>
  <c r="R76" i="5"/>
  <c r="J205" i="21" s="1"/>
  <c r="AB79" i="5"/>
  <c r="L80" i="5"/>
  <c r="F207" i="21" s="1"/>
  <c r="AA80" i="5"/>
  <c r="P207" i="21" s="1"/>
  <c r="AA86" i="5"/>
  <c r="P210" i="21" s="1"/>
  <c r="V89" i="5"/>
  <c r="AG120" i="21" s="1"/>
  <c r="L90" i="5"/>
  <c r="F213" i="21" s="1"/>
  <c r="AB91" i="5"/>
  <c r="AK215" i="21" s="1"/>
  <c r="D93" i="5"/>
  <c r="H93" i="5" s="1"/>
  <c r="AD93" i="5"/>
  <c r="R121" i="21" s="1"/>
  <c r="X96" i="5"/>
  <c r="N216" i="21" s="1"/>
  <c r="L99" i="5"/>
  <c r="F123" i="21" s="1"/>
  <c r="F102" i="5"/>
  <c r="B220" i="21" s="1"/>
  <c r="AA102" i="5"/>
  <c r="P220" i="21" s="1"/>
  <c r="AC103" i="5"/>
  <c r="AL122" i="21" s="1"/>
  <c r="I106" i="5"/>
  <c r="L106" i="5"/>
  <c r="AD106" i="5"/>
  <c r="G108" i="5"/>
  <c r="W213" i="21" s="1"/>
  <c r="AB108" i="5"/>
  <c r="AK213" i="21" s="1"/>
  <c r="V109" i="5"/>
  <c r="E110" i="5"/>
  <c r="M115" i="5"/>
  <c r="AA195" i="21" s="1"/>
  <c r="AE115" i="5"/>
  <c r="M124" i="5"/>
  <c r="Y124" i="5"/>
  <c r="G124" i="5"/>
  <c r="AA124" i="5"/>
  <c r="Y128" i="5"/>
  <c r="P128" i="5"/>
  <c r="AE128" i="5"/>
  <c r="J130" i="5"/>
  <c r="Y198" i="21" s="1"/>
  <c r="F132" i="5"/>
  <c r="U133" i="5"/>
  <c r="R134" i="5"/>
  <c r="J135" i="5"/>
  <c r="AB137" i="5"/>
  <c r="R138" i="5"/>
  <c r="P139" i="5"/>
  <c r="J140" i="5"/>
  <c r="I141" i="5"/>
  <c r="M142" i="5"/>
  <c r="R144" i="5"/>
  <c r="J139" i="21" s="1"/>
  <c r="AA147" i="5"/>
  <c r="U147" i="5"/>
  <c r="D147" i="5"/>
  <c r="AC147" i="5" s="1"/>
  <c r="AD147" i="5"/>
  <c r="O147" i="5"/>
  <c r="O151" i="5"/>
  <c r="O154" i="5"/>
  <c r="H155" i="5"/>
  <c r="R156" i="5"/>
  <c r="AE159" i="5"/>
  <c r="AB162" i="5"/>
  <c r="M163" i="5"/>
  <c r="D164" i="5"/>
  <c r="L164" i="5"/>
  <c r="L165" i="5"/>
  <c r="R166" i="5"/>
  <c r="V167" i="5"/>
  <c r="F169" i="5"/>
  <c r="B72" i="21" s="1"/>
  <c r="AA169" i="5"/>
  <c r="P72" i="21" s="1"/>
  <c r="M173" i="5"/>
  <c r="V173" i="5"/>
  <c r="P179" i="5"/>
  <c r="AC140" i="21" s="1"/>
  <c r="G182" i="5"/>
  <c r="W142" i="21" s="1"/>
  <c r="AE183" i="5"/>
  <c r="AM72" i="21" s="1"/>
  <c r="D186" i="5"/>
  <c r="Z186" i="5" s="1"/>
  <c r="O189" i="5"/>
  <c r="R189" i="5"/>
  <c r="L189" i="5"/>
  <c r="AD189" i="5"/>
  <c r="I189" i="5"/>
  <c r="V192" i="5"/>
  <c r="G200" i="5"/>
  <c r="S200" i="5"/>
  <c r="P200" i="5"/>
  <c r="J200" i="5"/>
  <c r="P207" i="5"/>
  <c r="P213" i="5"/>
  <c r="AC146" i="21" s="1"/>
  <c r="V213" i="5"/>
  <c r="AG146" i="21" s="1"/>
  <c r="S213" i="5"/>
  <c r="AE146" i="21" s="1"/>
  <c r="M213" i="5"/>
  <c r="AA146" i="21" s="1"/>
  <c r="AB213" i="5"/>
  <c r="AK146" i="21" s="1"/>
  <c r="J213" i="5"/>
  <c r="Y146" i="21" s="1"/>
  <c r="AA217" i="5"/>
  <c r="S227" i="5"/>
  <c r="AE227" i="5"/>
  <c r="M227" i="5"/>
  <c r="Y227" i="5"/>
  <c r="P227" i="5"/>
  <c r="AC137" i="21" s="1"/>
  <c r="J227" i="5"/>
  <c r="AB227" i="5"/>
  <c r="G227" i="5"/>
  <c r="W137" i="21" s="1"/>
  <c r="I212" i="5"/>
  <c r="AD212" i="5"/>
  <c r="AA223" i="5"/>
  <c r="L223" i="5"/>
  <c r="O223" i="5"/>
  <c r="Y226" i="5"/>
  <c r="AE226" i="5"/>
  <c r="V226" i="5"/>
  <c r="U232" i="5"/>
  <c r="AA232" i="5"/>
  <c r="I232" i="5"/>
  <c r="R4" i="9"/>
  <c r="J177" i="22" s="1"/>
  <c r="AA9" i="9"/>
  <c r="F11" i="9"/>
  <c r="J12" i="9"/>
  <c r="I21" i="9"/>
  <c r="U21" i="9"/>
  <c r="D21" i="9"/>
  <c r="R21" i="9"/>
  <c r="O21" i="9"/>
  <c r="V107" i="5"/>
  <c r="AG216" i="21" s="1"/>
  <c r="V119" i="5"/>
  <c r="P121" i="5"/>
  <c r="AC190" i="21" s="1"/>
  <c r="U122" i="5"/>
  <c r="L195" i="21" s="1"/>
  <c r="R125" i="5"/>
  <c r="J109" i="21" s="1"/>
  <c r="R150" i="5"/>
  <c r="P151" i="5"/>
  <c r="S153" i="5"/>
  <c r="M155" i="5"/>
  <c r="O170" i="5"/>
  <c r="H136" i="21" s="1"/>
  <c r="AA170" i="5"/>
  <c r="P136" i="21" s="1"/>
  <c r="F172" i="5"/>
  <c r="B73" i="21" s="1"/>
  <c r="X172" i="5"/>
  <c r="N73" i="21" s="1"/>
  <c r="D179" i="5"/>
  <c r="V185" i="5"/>
  <c r="S188" i="5"/>
  <c r="AB190" i="5"/>
  <c r="P191" i="5"/>
  <c r="F192" i="5"/>
  <c r="AA192" i="5"/>
  <c r="R198" i="5"/>
  <c r="U202" i="5"/>
  <c r="P205" i="5"/>
  <c r="AC68" i="21" s="1"/>
  <c r="O210" i="5"/>
  <c r="P211" i="5"/>
  <c r="S215" i="5"/>
  <c r="Y215" i="5"/>
  <c r="AE215" i="5"/>
  <c r="R216" i="5"/>
  <c r="J143" i="21" s="1"/>
  <c r="J218" i="5"/>
  <c r="Y141" i="21" s="1"/>
  <c r="S223" i="5"/>
  <c r="Y223" i="5"/>
  <c r="P223" i="5"/>
  <c r="F226" i="5"/>
  <c r="X226" i="5"/>
  <c r="AD228" i="5"/>
  <c r="S229" i="5"/>
  <c r="S231" i="5"/>
  <c r="Y231" i="5"/>
  <c r="J231" i="5"/>
  <c r="R231" i="5"/>
  <c r="X232" i="5"/>
  <c r="N151" i="21" s="1"/>
  <c r="L7" i="9"/>
  <c r="X7" i="9"/>
  <c r="R10" i="9"/>
  <c r="J99" i="22" s="1"/>
  <c r="AD10" i="9"/>
  <c r="R99" i="22" s="1"/>
  <c r="I11" i="9"/>
  <c r="R12" i="9"/>
  <c r="O17" i="9"/>
  <c r="H181" i="22" s="1"/>
  <c r="D17" i="9"/>
  <c r="L17" i="9"/>
  <c r="F181" i="22" s="1"/>
  <c r="R140" i="5"/>
  <c r="J138" i="21" s="1"/>
  <c r="V143" i="5"/>
  <c r="AG138" i="21" s="1"/>
  <c r="AB145" i="5"/>
  <c r="AK139" i="21" s="1"/>
  <c r="S150" i="5"/>
  <c r="V153" i="5"/>
  <c r="P155" i="5"/>
  <c r="AE155" i="5"/>
  <c r="L178" i="5"/>
  <c r="O179" i="5"/>
  <c r="AD179" i="5"/>
  <c r="AE186" i="5"/>
  <c r="AM75" i="21" s="1"/>
  <c r="R191" i="5"/>
  <c r="I192" i="5"/>
  <c r="V197" i="5"/>
  <c r="V202" i="5"/>
  <c r="U211" i="5"/>
  <c r="M214" i="5"/>
  <c r="P214" i="5"/>
  <c r="X221" i="5"/>
  <c r="N145" i="21" s="1"/>
  <c r="D223" i="5"/>
  <c r="Z223" i="5" s="1"/>
  <c r="R223" i="5"/>
  <c r="G226" i="5"/>
  <c r="V229" i="5"/>
  <c r="D231" i="5"/>
  <c r="F232" i="5"/>
  <c r="AE10" i="9"/>
  <c r="AM182" i="22" s="1"/>
  <c r="Y10" i="9"/>
  <c r="AI182" i="22" s="1"/>
  <c r="G10" i="9"/>
  <c r="W182" i="22" s="1"/>
  <c r="V191" i="5"/>
  <c r="AG193" i="21" s="1"/>
  <c r="R210" i="5"/>
  <c r="V211" i="5"/>
  <c r="M216" i="5"/>
  <c r="AB216" i="5"/>
  <c r="J216" i="5"/>
  <c r="M218" i="5"/>
  <c r="AE220" i="5"/>
  <c r="Y220" i="5"/>
  <c r="F223" i="5"/>
  <c r="U223" i="5"/>
  <c r="J226" i="5"/>
  <c r="AB226" i="5"/>
  <c r="AE228" i="5"/>
  <c r="AB228" i="5"/>
  <c r="U11" i="9"/>
  <c r="R18" i="9"/>
  <c r="U18" i="9"/>
  <c r="O18" i="9"/>
  <c r="I18" i="9"/>
  <c r="F18" i="9"/>
  <c r="AD18" i="9"/>
  <c r="X18" i="9"/>
  <c r="AA112" i="5"/>
  <c r="R118" i="5"/>
  <c r="J107" i="21" s="1"/>
  <c r="AE119" i="5"/>
  <c r="X125" i="5"/>
  <c r="N109" i="21" s="1"/>
  <c r="F140" i="5"/>
  <c r="B138" i="21" s="1"/>
  <c r="X140" i="5"/>
  <c r="N138" i="21" s="1"/>
  <c r="G143" i="5"/>
  <c r="W138" i="21" s="1"/>
  <c r="Y143" i="5"/>
  <c r="AI138" i="21" s="1"/>
  <c r="G150" i="5"/>
  <c r="Y151" i="5"/>
  <c r="I153" i="5"/>
  <c r="G155" i="5"/>
  <c r="S156" i="5"/>
  <c r="I157" i="5"/>
  <c r="AA157" i="5"/>
  <c r="F170" i="5"/>
  <c r="B136" i="21" s="1"/>
  <c r="U170" i="5"/>
  <c r="R179" i="5"/>
  <c r="P186" i="5"/>
  <c r="AC75" i="21" s="1"/>
  <c r="V187" i="5"/>
  <c r="AG102" i="21" s="1"/>
  <c r="F191" i="5"/>
  <c r="Y191" i="5"/>
  <c r="O192" i="5"/>
  <c r="D193" i="5"/>
  <c r="E204" i="5"/>
  <c r="G205" i="5"/>
  <c r="W68" i="21" s="1"/>
  <c r="S210" i="5"/>
  <c r="Y211" i="5"/>
  <c r="E214" i="5"/>
  <c r="F216" i="5"/>
  <c r="Y216" i="5"/>
  <c r="AB218" i="5"/>
  <c r="L222" i="5"/>
  <c r="AA222" i="5"/>
  <c r="G223" i="5"/>
  <c r="V223" i="5"/>
  <c r="M226" i="5"/>
  <c r="F229" i="5"/>
  <c r="Y229" i="5"/>
  <c r="V231" i="5"/>
  <c r="J232" i="5"/>
  <c r="O13" i="9"/>
  <c r="R13" i="9"/>
  <c r="Y14" i="9"/>
  <c r="S14" i="9"/>
  <c r="AB14" i="9"/>
  <c r="G14" i="9"/>
  <c r="AE14" i="9"/>
  <c r="AA21" i="9"/>
  <c r="O12" i="9"/>
  <c r="AA12" i="9"/>
  <c r="Y20" i="9"/>
  <c r="G20" i="9"/>
  <c r="L11" i="9"/>
  <c r="X11" i="9"/>
  <c r="O11" i="9"/>
  <c r="AA11" i="9"/>
  <c r="M12" i="9"/>
  <c r="G12" i="9"/>
  <c r="S12" i="9"/>
  <c r="P12" i="9"/>
  <c r="X16" i="9"/>
  <c r="N180" i="22" s="1"/>
  <c r="U16" i="9"/>
  <c r="L180" i="22" s="1"/>
  <c r="R172" i="5"/>
  <c r="J73" i="21" s="1"/>
  <c r="L179" i="5"/>
  <c r="X179" i="5"/>
  <c r="Y189" i="5"/>
  <c r="J191" i="5"/>
  <c r="X192" i="5"/>
  <c r="AA210" i="5"/>
  <c r="AE211" i="5"/>
  <c r="AD223" i="5"/>
  <c r="I226" i="5"/>
  <c r="O226" i="5"/>
  <c r="S226" i="5"/>
  <c r="V228" i="5"/>
  <c r="M229" i="5"/>
  <c r="AA144" i="21" s="1"/>
  <c r="R232" i="5"/>
  <c r="R9" i="9"/>
  <c r="I12" i="9"/>
  <c r="J16" i="9"/>
  <c r="Y100" i="22" s="1"/>
  <c r="AE16" i="9"/>
  <c r="AM100" i="22" s="1"/>
  <c r="M16" i="9"/>
  <c r="U14" i="9"/>
  <c r="L179" i="22" s="1"/>
  <c r="V15" i="9"/>
  <c r="U19" i="9"/>
  <c r="AE21" i="9"/>
  <c r="AM177" i="22" s="1"/>
  <c r="X22" i="9"/>
  <c r="N184" i="22" s="1"/>
  <c r="V23" i="9"/>
  <c r="G24" i="9"/>
  <c r="AA24" i="9"/>
  <c r="AD26" i="9"/>
  <c r="V27" i="9"/>
  <c r="F30" i="9"/>
  <c r="X30" i="9"/>
  <c r="I31" i="9"/>
  <c r="D186" i="22" s="1"/>
  <c r="G32" i="9"/>
  <c r="AE32" i="9"/>
  <c r="U33" i="9"/>
  <c r="AB34" i="9"/>
  <c r="AA35" i="9"/>
  <c r="X38" i="9"/>
  <c r="I39" i="9"/>
  <c r="D100" i="22" s="1"/>
  <c r="G40" i="9"/>
  <c r="O41" i="9"/>
  <c r="U43" i="9"/>
  <c r="I44" i="9"/>
  <c r="AE44" i="9"/>
  <c r="AB45" i="9"/>
  <c r="U46" i="9"/>
  <c r="F47" i="9"/>
  <c r="X47" i="9"/>
  <c r="F50" i="9"/>
  <c r="AD50" i="9"/>
  <c r="U51" i="9"/>
  <c r="L191" i="22" s="1"/>
  <c r="O52" i="9"/>
  <c r="I53" i="9"/>
  <c r="AA53" i="9"/>
  <c r="P55" i="9"/>
  <c r="AC103" i="22" s="1"/>
  <c r="AE55" i="9"/>
  <c r="R56" i="9"/>
  <c r="AD58" i="9"/>
  <c r="X59" i="9"/>
  <c r="G61" i="9"/>
  <c r="F62" i="9"/>
  <c r="X62" i="9"/>
  <c r="G63" i="9"/>
  <c r="U64" i="9"/>
  <c r="R65" i="9"/>
  <c r="F66" i="9"/>
  <c r="X66" i="9"/>
  <c r="G67" i="9"/>
  <c r="X67" i="9"/>
  <c r="N206" i="22" s="1"/>
  <c r="G69" i="9"/>
  <c r="Y69" i="9"/>
  <c r="U72" i="9"/>
  <c r="O74" i="9"/>
  <c r="M75" i="9"/>
  <c r="G76" i="9"/>
  <c r="J77" i="9"/>
  <c r="Y206" i="22" s="1"/>
  <c r="Y77" i="9"/>
  <c r="AI206" i="22" s="1"/>
  <c r="F78" i="9"/>
  <c r="U78" i="9"/>
  <c r="X80" i="9"/>
  <c r="N211" i="22" s="1"/>
  <c r="AA82" i="9"/>
  <c r="P213" i="22" s="1"/>
  <c r="X83" i="9"/>
  <c r="S84" i="9"/>
  <c r="P86" i="9"/>
  <c r="Y86" i="9"/>
  <c r="R88" i="9"/>
  <c r="J215" i="22" s="1"/>
  <c r="X90" i="9"/>
  <c r="N217" i="22" s="1"/>
  <c r="AD93" i="9"/>
  <c r="R125" i="22" s="1"/>
  <c r="S94" i="9"/>
  <c r="AE71" i="22" s="1"/>
  <c r="F95" i="9"/>
  <c r="B126" i="22" s="1"/>
  <c r="AA95" i="9"/>
  <c r="P126" i="22" s="1"/>
  <c r="I96" i="9"/>
  <c r="D220" i="22" s="1"/>
  <c r="X96" i="9"/>
  <c r="N220" i="22" s="1"/>
  <c r="J97" i="9"/>
  <c r="F98" i="9"/>
  <c r="AA98" i="9"/>
  <c r="I99" i="9"/>
  <c r="D127" i="22" s="1"/>
  <c r="AA99" i="9"/>
  <c r="P127" i="22" s="1"/>
  <c r="AD101" i="9"/>
  <c r="I102" i="9"/>
  <c r="S102" i="9"/>
  <c r="AE123" i="22" s="1"/>
  <c r="AB102" i="9"/>
  <c r="AK123" i="22" s="1"/>
  <c r="J103" i="9"/>
  <c r="X104" i="9"/>
  <c r="O106" i="9"/>
  <c r="J107" i="9"/>
  <c r="Y220" i="22" s="1"/>
  <c r="O108" i="9"/>
  <c r="O109" i="9"/>
  <c r="X110" i="9"/>
  <c r="N192" i="22" s="1"/>
  <c r="D112" i="9"/>
  <c r="R112" i="9"/>
  <c r="G114" i="9"/>
  <c r="AB114" i="9"/>
  <c r="X115" i="9"/>
  <c r="U116" i="9"/>
  <c r="J117" i="9"/>
  <c r="Y115" i="22" s="1"/>
  <c r="AE117" i="9"/>
  <c r="AM115" i="22" s="1"/>
  <c r="I118" i="9"/>
  <c r="D111" i="22" s="1"/>
  <c r="U118" i="9"/>
  <c r="L111" i="22" s="1"/>
  <c r="AE118" i="9"/>
  <c r="Y119" i="9"/>
  <c r="Y122" i="9"/>
  <c r="AI111" i="22" s="1"/>
  <c r="L128" i="9"/>
  <c r="F114" i="22" s="1"/>
  <c r="J134" i="9"/>
  <c r="AB134" i="9"/>
  <c r="S134" i="9"/>
  <c r="G134" i="9"/>
  <c r="W144" i="22" s="1"/>
  <c r="P134" i="9"/>
  <c r="Y134" i="9"/>
  <c r="AE134" i="9"/>
  <c r="X141" i="9"/>
  <c r="U141" i="9"/>
  <c r="F141" i="9"/>
  <c r="AD141" i="9"/>
  <c r="R141" i="9"/>
  <c r="D141" i="9"/>
  <c r="O141" i="9"/>
  <c r="AA141" i="9"/>
  <c r="L141" i="9"/>
  <c r="I141" i="9"/>
  <c r="L22" i="9"/>
  <c r="F184" i="22" s="1"/>
  <c r="X27" i="9"/>
  <c r="AA33" i="9"/>
  <c r="X51" i="9"/>
  <c r="AE54" i="9"/>
  <c r="AA59" i="9"/>
  <c r="V78" i="9"/>
  <c r="U88" i="9"/>
  <c r="L215" i="22" s="1"/>
  <c r="U94" i="9"/>
  <c r="L219" i="22" s="1"/>
  <c r="AA104" i="9"/>
  <c r="R109" i="9"/>
  <c r="J107" i="22" s="1"/>
  <c r="AA115" i="9"/>
  <c r="X116" i="9"/>
  <c r="L118" i="9"/>
  <c r="F111" i="22" s="1"/>
  <c r="V118" i="9"/>
  <c r="Z134" i="9"/>
  <c r="AC134" i="9"/>
  <c r="E134" i="9"/>
  <c r="N134" i="9"/>
  <c r="K134" i="9"/>
  <c r="AA15" i="9"/>
  <c r="AA19" i="9"/>
  <c r="O22" i="9"/>
  <c r="H184" i="22" s="1"/>
  <c r="AA22" i="9"/>
  <c r="P184" i="22" s="1"/>
  <c r="AA27" i="9"/>
  <c r="I30" i="9"/>
  <c r="AA30" i="9"/>
  <c r="U31" i="9"/>
  <c r="O32" i="9"/>
  <c r="AB33" i="9"/>
  <c r="AE34" i="9"/>
  <c r="U39" i="9"/>
  <c r="G42" i="9"/>
  <c r="X42" i="9"/>
  <c r="N185" i="22" s="1"/>
  <c r="Y43" i="9"/>
  <c r="O44" i="9"/>
  <c r="X46" i="9"/>
  <c r="D49" i="9"/>
  <c r="Z49" i="9" s="1"/>
  <c r="Y51" i="9"/>
  <c r="AI106" i="22" s="1"/>
  <c r="AA52" i="9"/>
  <c r="AC53" i="9"/>
  <c r="V54" i="9"/>
  <c r="U55" i="9"/>
  <c r="U56" i="9"/>
  <c r="AD59" i="9"/>
  <c r="I62" i="9"/>
  <c r="AA62" i="9"/>
  <c r="O63" i="9"/>
  <c r="G64" i="9"/>
  <c r="AE64" i="9"/>
  <c r="AD67" i="9"/>
  <c r="R206" i="22" s="1"/>
  <c r="S75" i="9"/>
  <c r="I78" i="9"/>
  <c r="X78" i="9"/>
  <c r="J79" i="9"/>
  <c r="X88" i="9"/>
  <c r="N215" i="22" s="1"/>
  <c r="X94" i="9"/>
  <c r="N219" i="22" s="1"/>
  <c r="L96" i="9"/>
  <c r="F220" i="22" s="1"/>
  <c r="AA96" i="9"/>
  <c r="P220" i="22" s="1"/>
  <c r="L102" i="9"/>
  <c r="U102" i="9"/>
  <c r="AD102" i="9"/>
  <c r="S109" i="9"/>
  <c r="M118" i="9"/>
  <c r="E122" i="9"/>
  <c r="N122" i="9"/>
  <c r="AC122" i="9"/>
  <c r="U125" i="9"/>
  <c r="L113" i="22" s="1"/>
  <c r="D128" i="9"/>
  <c r="R128" i="9"/>
  <c r="J114" i="22" s="1"/>
  <c r="P129" i="9"/>
  <c r="J129" i="9"/>
  <c r="Y200" i="22" s="1"/>
  <c r="AD19" i="9"/>
  <c r="D22" i="9"/>
  <c r="AB22" i="9"/>
  <c r="AK135" i="22" s="1"/>
  <c r="F27" i="9"/>
  <c r="AD27" i="9"/>
  <c r="L30" i="9"/>
  <c r="AB30" i="9"/>
  <c r="X31" i="9"/>
  <c r="N186" i="22" s="1"/>
  <c r="S34" i="9"/>
  <c r="X39" i="9"/>
  <c r="AA41" i="9"/>
  <c r="I42" i="9"/>
  <c r="D185" i="22" s="1"/>
  <c r="Y42" i="9"/>
  <c r="G43" i="9"/>
  <c r="P44" i="9"/>
  <c r="AA46" i="9"/>
  <c r="AE47" i="9"/>
  <c r="O50" i="9"/>
  <c r="F51" i="9"/>
  <c r="AA51" i="9"/>
  <c r="P191" i="22" s="1"/>
  <c r="Q53" i="9"/>
  <c r="V55" i="9"/>
  <c r="G56" i="9"/>
  <c r="AA56" i="9"/>
  <c r="F59" i="9"/>
  <c r="AA61" i="9"/>
  <c r="L62" i="9"/>
  <c r="AB62" i="9"/>
  <c r="P63" i="9"/>
  <c r="L66" i="9"/>
  <c r="AD66" i="9"/>
  <c r="O67" i="9"/>
  <c r="H206" i="22" s="1"/>
  <c r="L69" i="9"/>
  <c r="AA74" i="9"/>
  <c r="V75" i="9"/>
  <c r="O76" i="9"/>
  <c r="H209" i="22" s="1"/>
  <c r="O77" i="9"/>
  <c r="AD77" i="9"/>
  <c r="AA78" i="9"/>
  <c r="M79" i="9"/>
  <c r="K86" i="9"/>
  <c r="E214" i="22" s="1"/>
  <c r="T86" i="9"/>
  <c r="K214" i="22" s="1"/>
  <c r="AC86" i="9"/>
  <c r="Q214" i="22" s="1"/>
  <c r="D88" i="9"/>
  <c r="AE88" i="9"/>
  <c r="AM125" i="22" s="1"/>
  <c r="L93" i="9"/>
  <c r="F125" i="22" s="1"/>
  <c r="F94" i="9"/>
  <c r="B219" i="22" s="1"/>
  <c r="AA94" i="9"/>
  <c r="P219" i="22" s="1"/>
  <c r="P95" i="9"/>
  <c r="O96" i="9"/>
  <c r="H220" i="22" s="1"/>
  <c r="AB96" i="9"/>
  <c r="AB97" i="9"/>
  <c r="L98" i="9"/>
  <c r="AE98" i="9"/>
  <c r="P99" i="9"/>
  <c r="D102" i="9"/>
  <c r="M102" i="9"/>
  <c r="AA123" i="22" s="1"/>
  <c r="V102" i="9"/>
  <c r="AG123" i="22" s="1"/>
  <c r="AE102" i="9"/>
  <c r="AM123" i="22" s="1"/>
  <c r="AE104" i="9"/>
  <c r="AM215" i="22" s="1"/>
  <c r="AA106" i="9"/>
  <c r="V107" i="9"/>
  <c r="AG220" i="22" s="1"/>
  <c r="D109" i="9"/>
  <c r="U109" i="9"/>
  <c r="AE110" i="9"/>
  <c r="I112" i="9"/>
  <c r="X112" i="9"/>
  <c r="M113" i="9"/>
  <c r="D118" i="9"/>
  <c r="X118" i="9"/>
  <c r="N111" i="22" s="1"/>
  <c r="R120" i="9"/>
  <c r="S123" i="9"/>
  <c r="AE113" i="22" s="1"/>
  <c r="V128" i="9"/>
  <c r="AG195" i="22" s="1"/>
  <c r="S128" i="9"/>
  <c r="AA230" i="5"/>
  <c r="AA6" i="9"/>
  <c r="S13" i="9"/>
  <c r="AE184" i="22" s="1"/>
  <c r="I14" i="9"/>
  <c r="D179" i="22" s="1"/>
  <c r="M15" i="9"/>
  <c r="S22" i="9"/>
  <c r="O23" i="9"/>
  <c r="AD23" i="9"/>
  <c r="O26" i="9"/>
  <c r="I27" i="9"/>
  <c r="AE27" i="9"/>
  <c r="AA29" i="9"/>
  <c r="O30" i="9"/>
  <c r="AD30" i="9"/>
  <c r="AA31" i="9"/>
  <c r="P186" i="22" s="1"/>
  <c r="R32" i="9"/>
  <c r="I33" i="9"/>
  <c r="U34" i="9"/>
  <c r="U35" i="9"/>
  <c r="O37" i="9"/>
  <c r="H187" i="22" s="1"/>
  <c r="L38" i="9"/>
  <c r="AE38" i="9"/>
  <c r="AA39" i="9"/>
  <c r="AB41" i="9"/>
  <c r="L42" i="9"/>
  <c r="F185" i="22" s="1"/>
  <c r="AA42" i="9"/>
  <c r="I43" i="9"/>
  <c r="D190" i="22" s="1"/>
  <c r="AD43" i="9"/>
  <c r="R44" i="9"/>
  <c r="I45" i="9"/>
  <c r="F46" i="9"/>
  <c r="AD46" i="9"/>
  <c r="O47" i="9"/>
  <c r="U50" i="9"/>
  <c r="I51" i="9"/>
  <c r="AD51" i="9"/>
  <c r="R53" i="9"/>
  <c r="L54" i="9"/>
  <c r="Y54" i="9"/>
  <c r="F55" i="9"/>
  <c r="B189" i="22" s="1"/>
  <c r="X55" i="9"/>
  <c r="N189" i="22" s="1"/>
  <c r="AE56" i="9"/>
  <c r="O58" i="9"/>
  <c r="I59" i="9"/>
  <c r="AB61" i="9"/>
  <c r="O62" i="9"/>
  <c r="AD62" i="9"/>
  <c r="U63" i="9"/>
  <c r="O66" i="9"/>
  <c r="AE66" i="9"/>
  <c r="AM208" i="22" s="1"/>
  <c r="P67" i="9"/>
  <c r="M69" i="9"/>
  <c r="AA70" i="9"/>
  <c r="AD74" i="9"/>
  <c r="R76" i="9"/>
  <c r="J209" i="22" s="1"/>
  <c r="D77" i="9"/>
  <c r="N77" i="9" s="1"/>
  <c r="AB206" i="22" s="1"/>
  <c r="R77" i="9"/>
  <c r="AE77" i="9"/>
  <c r="AM206" i="22" s="1"/>
  <c r="L78" i="9"/>
  <c r="AB78" i="9"/>
  <c r="P79" i="9"/>
  <c r="O82" i="9"/>
  <c r="H213" i="22" s="1"/>
  <c r="F83" i="9"/>
  <c r="D84" i="9"/>
  <c r="L86" i="9"/>
  <c r="U86" i="9"/>
  <c r="L214" i="22" s="1"/>
  <c r="AD86" i="9"/>
  <c r="R214" i="22" s="1"/>
  <c r="J88" i="9"/>
  <c r="Y125" i="22" s="1"/>
  <c r="O93" i="9"/>
  <c r="H125" i="22" s="1"/>
  <c r="I94" i="9"/>
  <c r="D219" i="22" s="1"/>
  <c r="AB94" i="9"/>
  <c r="AK71" i="22" s="1"/>
  <c r="R95" i="9"/>
  <c r="J126" i="22" s="1"/>
  <c r="D96" i="9"/>
  <c r="O98" i="9"/>
  <c r="R99" i="9"/>
  <c r="J127" i="22" s="1"/>
  <c r="I101" i="9"/>
  <c r="S103" i="9"/>
  <c r="I104" i="9"/>
  <c r="AD106" i="9"/>
  <c r="F109" i="9"/>
  <c r="Y109" i="9"/>
  <c r="V111" i="9"/>
  <c r="AG114" i="22" s="1"/>
  <c r="F115" i="9"/>
  <c r="D116" i="9"/>
  <c r="V117" i="9"/>
  <c r="AG115" i="22" s="1"/>
  <c r="O118" i="9"/>
  <c r="H111" i="22" s="1"/>
  <c r="Y118" i="9"/>
  <c r="M119" i="9"/>
  <c r="G122" i="9"/>
  <c r="W111" i="22" s="1"/>
  <c r="P122" i="9"/>
  <c r="AC111" i="22" s="1"/>
  <c r="U126" i="9"/>
  <c r="I127" i="9"/>
  <c r="G128" i="9"/>
  <c r="W195" i="22" s="1"/>
  <c r="X128" i="9"/>
  <c r="N114" i="22" s="1"/>
  <c r="U132" i="9"/>
  <c r="O132" i="9"/>
  <c r="M134" i="9"/>
  <c r="AD22" i="9"/>
  <c r="R184" i="22" s="1"/>
  <c r="AD31" i="9"/>
  <c r="V34" i="9"/>
  <c r="AD39" i="9"/>
  <c r="O42" i="9"/>
  <c r="X63" i="9"/>
  <c r="P64" i="9"/>
  <c r="U76" i="9"/>
  <c r="L209" i="22" s="1"/>
  <c r="O78" i="9"/>
  <c r="S79" i="9"/>
  <c r="I83" i="9"/>
  <c r="R93" i="9"/>
  <c r="J125" i="22" s="1"/>
  <c r="L94" i="9"/>
  <c r="F219" i="22" s="1"/>
  <c r="AD94" i="9"/>
  <c r="R219" i="22" s="1"/>
  <c r="S95" i="9"/>
  <c r="R96" i="9"/>
  <c r="J220" i="22" s="1"/>
  <c r="AE97" i="9"/>
  <c r="P98" i="9"/>
  <c r="S99" i="9"/>
  <c r="F102" i="9"/>
  <c r="O102" i="9"/>
  <c r="X102" i="9"/>
  <c r="I109" i="9"/>
  <c r="AA109" i="9"/>
  <c r="AE111" i="9"/>
  <c r="AM114" i="22" s="1"/>
  <c r="L112" i="9"/>
  <c r="U114" i="9"/>
  <c r="I115" i="9"/>
  <c r="D117" i="9"/>
  <c r="AA117" i="9"/>
  <c r="F118" i="9"/>
  <c r="B111" i="22" s="1"/>
  <c r="P118" i="9"/>
  <c r="AC197" i="22" s="1"/>
  <c r="AA118" i="9"/>
  <c r="P111" i="22" s="1"/>
  <c r="P119" i="9"/>
  <c r="H122" i="9"/>
  <c r="Q122" i="9"/>
  <c r="I125" i="9"/>
  <c r="D113" i="22" s="1"/>
  <c r="AE125" i="9"/>
  <c r="X126" i="9"/>
  <c r="R127" i="9"/>
  <c r="Y128" i="9"/>
  <c r="R130" i="9"/>
  <c r="J116" i="22" s="1"/>
  <c r="I130" i="9"/>
  <c r="D116" i="22" s="1"/>
  <c r="O130" i="9"/>
  <c r="H116" i="22" s="1"/>
  <c r="X131" i="9"/>
  <c r="I131" i="9"/>
  <c r="T134" i="9"/>
  <c r="U22" i="9"/>
  <c r="L184" i="22" s="1"/>
  <c r="O27" i="9"/>
  <c r="S30" i="9"/>
  <c r="U32" i="9"/>
  <c r="P43" i="9"/>
  <c r="U44" i="9"/>
  <c r="U47" i="9"/>
  <c r="O51" i="9"/>
  <c r="H191" i="22" s="1"/>
  <c r="E53" i="9"/>
  <c r="T53" i="9"/>
  <c r="D54" i="9"/>
  <c r="AB54" i="9"/>
  <c r="I55" i="9"/>
  <c r="D189" i="22" s="1"/>
  <c r="AA55" i="9"/>
  <c r="P189" i="22" s="1"/>
  <c r="M56" i="9"/>
  <c r="O59" i="9"/>
  <c r="S62" i="9"/>
  <c r="AE152" i="22" s="1"/>
  <c r="AA63" i="9"/>
  <c r="U66" i="9"/>
  <c r="U67" i="9"/>
  <c r="L206" i="22" s="1"/>
  <c r="AD78" i="9"/>
  <c r="V79" i="9"/>
  <c r="U98" i="9"/>
  <c r="G102" i="9"/>
  <c r="W123" i="22" s="1"/>
  <c r="P102" i="9"/>
  <c r="AC123" i="22" s="1"/>
  <c r="Y102" i="9"/>
  <c r="AI123" i="22" s="1"/>
  <c r="R104" i="9"/>
  <c r="J109" i="9"/>
  <c r="AD109" i="9"/>
  <c r="O112" i="9"/>
  <c r="H108" i="22" s="1"/>
  <c r="O115" i="9"/>
  <c r="AB117" i="9"/>
  <c r="AK115" i="22" s="1"/>
  <c r="G118" i="9"/>
  <c r="AB118" i="9"/>
  <c r="S119" i="9"/>
  <c r="AA126" i="9"/>
  <c r="U127" i="9"/>
  <c r="I128" i="9"/>
  <c r="D114" i="22" s="1"/>
  <c r="AA128" i="9"/>
  <c r="P114" i="22" s="1"/>
  <c r="N132" i="9"/>
  <c r="K132" i="9"/>
  <c r="V134" i="9"/>
  <c r="U15" i="9"/>
  <c r="O19" i="9"/>
  <c r="H100" i="22" s="1"/>
  <c r="I22" i="9"/>
  <c r="D184" i="22" s="1"/>
  <c r="U23" i="9"/>
  <c r="U24" i="9"/>
  <c r="AA26" i="9"/>
  <c r="U27" i="9"/>
  <c r="O28" i="9"/>
  <c r="D30" i="9"/>
  <c r="Q30" i="9" s="1"/>
  <c r="U30" i="9"/>
  <c r="F31" i="9"/>
  <c r="I35" i="9"/>
  <c r="F39" i="9"/>
  <c r="I41" i="9"/>
  <c r="D187" i="22" s="1"/>
  <c r="D42" i="9"/>
  <c r="S42" i="9"/>
  <c r="AD42" i="9"/>
  <c r="R185" i="22" s="1"/>
  <c r="S43" i="9"/>
  <c r="G44" i="9"/>
  <c r="U45" i="9"/>
  <c r="L188" i="22" s="1"/>
  <c r="O46" i="9"/>
  <c r="AA50" i="9"/>
  <c r="P51" i="9"/>
  <c r="G52" i="9"/>
  <c r="O55" i="9"/>
  <c r="H189" i="22" s="1"/>
  <c r="AD55" i="9"/>
  <c r="R189" i="22" s="1"/>
  <c r="AA58" i="9"/>
  <c r="U59" i="9"/>
  <c r="D62" i="9"/>
  <c r="U62" i="9"/>
  <c r="F63" i="9"/>
  <c r="AD63" i="9"/>
  <c r="S64" i="9"/>
  <c r="F67" i="9"/>
  <c r="B206" i="22" s="1"/>
  <c r="V69" i="9"/>
  <c r="L74" i="9"/>
  <c r="I77" i="9"/>
  <c r="V77" i="9"/>
  <c r="AG206" i="22" s="1"/>
  <c r="D78" i="9"/>
  <c r="S78" i="9"/>
  <c r="AE79" i="9"/>
  <c r="X86" i="9"/>
  <c r="N214" i="22" s="1"/>
  <c r="V90" i="9"/>
  <c r="AA93" i="9"/>
  <c r="P125" i="22" s="1"/>
  <c r="O94" i="9"/>
  <c r="H219" i="22" s="1"/>
  <c r="X98" i="9"/>
  <c r="AA102" i="9"/>
  <c r="G103" i="9"/>
  <c r="Y103" i="9"/>
  <c r="I105" i="9"/>
  <c r="L106" i="9"/>
  <c r="F69" i="22" s="1"/>
  <c r="I108" i="9"/>
  <c r="L109" i="9"/>
  <c r="AE109" i="9"/>
  <c r="J111" i="9"/>
  <c r="Y114" i="22" s="1"/>
  <c r="P112" i="9"/>
  <c r="AB112" i="9"/>
  <c r="AA114" i="9"/>
  <c r="S116" i="9"/>
  <c r="AD117" i="9"/>
  <c r="S118" i="9"/>
  <c r="AE197" i="22" s="1"/>
  <c r="AD118" i="9"/>
  <c r="R111" i="22" s="1"/>
  <c r="V119" i="9"/>
  <c r="K122" i="9"/>
  <c r="X122" i="9"/>
  <c r="AA124" i="9"/>
  <c r="L125" i="9"/>
  <c r="F113" i="22" s="1"/>
  <c r="AB126" i="9"/>
  <c r="AK203" i="22" s="1"/>
  <c r="V127" i="9"/>
  <c r="J128" i="9"/>
  <c r="Y195" i="22" s="1"/>
  <c r="AB128" i="9"/>
  <c r="R134" i="9"/>
  <c r="AA134" i="9"/>
  <c r="F134" i="9"/>
  <c r="O134" i="9"/>
  <c r="X134" i="9"/>
  <c r="AD134" i="9"/>
  <c r="U134" i="9"/>
  <c r="W134" i="9"/>
  <c r="Y132" i="9"/>
  <c r="AE133" i="9"/>
  <c r="I137" i="9"/>
  <c r="AA137" i="9"/>
  <c r="O138" i="9"/>
  <c r="AA140" i="9"/>
  <c r="P142" i="22" s="1"/>
  <c r="Y141" i="9"/>
  <c r="D142" i="9"/>
  <c r="K142" i="9" s="1"/>
  <c r="X144" i="9"/>
  <c r="N143" i="22" s="1"/>
  <c r="M145" i="9"/>
  <c r="AA143" i="22" s="1"/>
  <c r="F146" i="9"/>
  <c r="AB146" i="9"/>
  <c r="O147" i="9"/>
  <c r="D148" i="9"/>
  <c r="N148" i="9" s="1"/>
  <c r="S149" i="9"/>
  <c r="L150" i="9"/>
  <c r="Y150" i="9"/>
  <c r="AB152" i="9"/>
  <c r="AK157" i="22" s="1"/>
  <c r="R153" i="9"/>
  <c r="J83" i="22" s="1"/>
  <c r="L154" i="9"/>
  <c r="J155" i="9"/>
  <c r="U156" i="9"/>
  <c r="L157" i="9"/>
  <c r="AD158" i="9"/>
  <c r="R159" i="9"/>
  <c r="D160" i="9"/>
  <c r="W160" i="9" s="1"/>
  <c r="S160" i="9"/>
  <c r="D162" i="9"/>
  <c r="Q162" i="9" s="1"/>
  <c r="AD162" i="9"/>
  <c r="O163" i="9"/>
  <c r="AA165" i="9"/>
  <c r="I166" i="9"/>
  <c r="U166" i="9"/>
  <c r="AD166" i="9"/>
  <c r="V169" i="9"/>
  <c r="I170" i="9"/>
  <c r="AA170" i="9"/>
  <c r="M171" i="9"/>
  <c r="AA138" i="22" s="1"/>
  <c r="S172" i="9"/>
  <c r="AE173" i="9"/>
  <c r="X174" i="9"/>
  <c r="J175" i="9"/>
  <c r="Y77" i="22" s="1"/>
  <c r="AD175" i="9"/>
  <c r="R154" i="22" s="1"/>
  <c r="R176" i="9"/>
  <c r="J144" i="22" s="1"/>
  <c r="O178" i="9"/>
  <c r="I182" i="9"/>
  <c r="D107" i="22" s="1"/>
  <c r="U184" i="9"/>
  <c r="J185" i="9"/>
  <c r="Y202" i="22" s="1"/>
  <c r="AB185" i="9"/>
  <c r="I186" i="9"/>
  <c r="X186" i="9"/>
  <c r="G188" i="9"/>
  <c r="AD189" i="9"/>
  <c r="R101" i="22" s="1"/>
  <c r="U190" i="9"/>
  <c r="J193" i="9"/>
  <c r="G194" i="9"/>
  <c r="U198" i="9"/>
  <c r="O199" i="9"/>
  <c r="D201" i="9"/>
  <c r="N201" i="9" s="1"/>
  <c r="R201" i="9"/>
  <c r="I209" i="9"/>
  <c r="J210" i="9"/>
  <c r="Y210" i="9"/>
  <c r="G210" i="9"/>
  <c r="X210" i="9"/>
  <c r="Q127" i="10"/>
  <c r="K127" i="10"/>
  <c r="H127" i="10"/>
  <c r="E127" i="10"/>
  <c r="U153" i="9"/>
  <c r="L83" i="22" s="1"/>
  <c r="R163" i="9"/>
  <c r="Y169" i="9"/>
  <c r="Y172" i="9"/>
  <c r="AA174" i="9"/>
  <c r="U176" i="9"/>
  <c r="AA184" i="9"/>
  <c r="L186" i="9"/>
  <c r="X190" i="9"/>
  <c r="V198" i="9"/>
  <c r="AG75" i="22" s="1"/>
  <c r="F210" i="9"/>
  <c r="AA210" i="9"/>
  <c r="V212" i="9"/>
  <c r="AG149" i="22" s="1"/>
  <c r="AB212" i="9"/>
  <c r="AK149" i="22" s="1"/>
  <c r="J212" i="9"/>
  <c r="Y149" i="22" s="1"/>
  <c r="AD223" i="9"/>
  <c r="X223" i="9"/>
  <c r="I223" i="9"/>
  <c r="P4" i="10"/>
  <c r="W95" i="24" s="1"/>
  <c r="J4" i="10"/>
  <c r="S95" i="24" s="1"/>
  <c r="G4" i="10"/>
  <c r="Q95" i="24" s="1"/>
  <c r="S4" i="10"/>
  <c r="Y95" i="24" s="1"/>
  <c r="M4" i="10"/>
  <c r="U95" i="24" s="1"/>
  <c r="N84" i="10"/>
  <c r="V207" i="24" s="1"/>
  <c r="E84" i="10"/>
  <c r="P207" i="24" s="1"/>
  <c r="O150" i="9"/>
  <c r="AA153" i="9"/>
  <c r="P83" i="22" s="1"/>
  <c r="AA156" i="9"/>
  <c r="X159" i="9"/>
  <c r="L166" i="9"/>
  <c r="G169" i="9"/>
  <c r="AB169" i="9"/>
  <c r="AK154" i="22" s="1"/>
  <c r="AB172" i="9"/>
  <c r="AD174" i="9"/>
  <c r="Y176" i="9"/>
  <c r="AA186" i="9"/>
  <c r="J203" i="9"/>
  <c r="J208" i="9"/>
  <c r="Y131" i="22" s="1"/>
  <c r="I210" i="9"/>
  <c r="I218" i="9"/>
  <c r="R226" i="9"/>
  <c r="U226" i="9"/>
  <c r="AD226" i="9"/>
  <c r="AA226" i="9"/>
  <c r="L226" i="9"/>
  <c r="F152" i="22" s="1"/>
  <c r="X226" i="9"/>
  <c r="F226" i="9"/>
  <c r="O229" i="9"/>
  <c r="F229" i="9"/>
  <c r="I229" i="9"/>
  <c r="AA229" i="9"/>
  <c r="R230" i="9"/>
  <c r="U230" i="9"/>
  <c r="L153" i="22" s="1"/>
  <c r="F230" i="9"/>
  <c r="D230" i="9"/>
  <c r="AD230" i="9"/>
  <c r="O230" i="9"/>
  <c r="X230" i="9"/>
  <c r="I230" i="9"/>
  <c r="AA138" i="9"/>
  <c r="AB141" i="9"/>
  <c r="P150" i="9"/>
  <c r="AD150" i="9"/>
  <c r="F153" i="9"/>
  <c r="B83" i="22" s="1"/>
  <c r="AD153" i="9"/>
  <c r="R83" i="22" s="1"/>
  <c r="U157" i="9"/>
  <c r="L158" i="9"/>
  <c r="F159" i="9"/>
  <c r="Y159" i="9"/>
  <c r="J160" i="9"/>
  <c r="V162" i="9"/>
  <c r="X163" i="9"/>
  <c r="G165" i="9"/>
  <c r="M166" i="9"/>
  <c r="X166" i="9"/>
  <c r="AE169" i="9"/>
  <c r="F174" i="9"/>
  <c r="D176" i="9"/>
  <c r="Q176" i="9" s="1"/>
  <c r="AD134" i="22" s="1"/>
  <c r="AA176" i="9"/>
  <c r="P144" i="22" s="1"/>
  <c r="U178" i="9"/>
  <c r="R185" i="9"/>
  <c r="O186" i="9"/>
  <c r="AB186" i="9"/>
  <c r="AK79" i="22" s="1"/>
  <c r="P188" i="9"/>
  <c r="F190" i="9"/>
  <c r="AD190" i="9"/>
  <c r="S193" i="9"/>
  <c r="D199" i="9"/>
  <c r="U199" i="9"/>
  <c r="V201" i="9"/>
  <c r="M206" i="9"/>
  <c r="AA101" i="22" s="1"/>
  <c r="P208" i="9"/>
  <c r="AC131" i="22" s="1"/>
  <c r="L210" i="9"/>
  <c r="AD210" i="9"/>
  <c r="AE212" i="9"/>
  <c r="AM149" i="22" s="1"/>
  <c r="R214" i="9"/>
  <c r="U214" i="9"/>
  <c r="L145" i="22" s="1"/>
  <c r="L214" i="9"/>
  <c r="F214" i="9"/>
  <c r="AB215" i="9"/>
  <c r="M215" i="9"/>
  <c r="R222" i="9"/>
  <c r="J148" i="22" s="1"/>
  <c r="I222" i="9"/>
  <c r="AD222" i="9"/>
  <c r="X222" i="9"/>
  <c r="L222" i="9"/>
  <c r="O223" i="9"/>
  <c r="J135" i="9"/>
  <c r="R137" i="9"/>
  <c r="J140" i="22" s="1"/>
  <c r="AD138" i="9"/>
  <c r="L144" i="9"/>
  <c r="F143" i="22" s="1"/>
  <c r="AA147" i="9"/>
  <c r="D150" i="9"/>
  <c r="Z150" i="9" s="1"/>
  <c r="S150" i="9"/>
  <c r="AE150" i="9"/>
  <c r="AA154" i="9"/>
  <c r="I156" i="9"/>
  <c r="V157" i="9"/>
  <c r="O158" i="9"/>
  <c r="G159" i="9"/>
  <c r="AA159" i="9"/>
  <c r="AB160" i="9"/>
  <c r="F163" i="9"/>
  <c r="AA163" i="9"/>
  <c r="I165" i="9"/>
  <c r="D82" i="22" s="1"/>
  <c r="D166" i="9"/>
  <c r="O166" i="9"/>
  <c r="Y166" i="9"/>
  <c r="J167" i="9"/>
  <c r="J169" i="9"/>
  <c r="U170" i="9"/>
  <c r="U171" i="9"/>
  <c r="J172" i="9"/>
  <c r="I174" i="9"/>
  <c r="U175" i="9"/>
  <c r="L154" i="22" s="1"/>
  <c r="G176" i="9"/>
  <c r="X178" i="9"/>
  <c r="N105" i="22" s="1"/>
  <c r="X182" i="9"/>
  <c r="N107" i="22" s="1"/>
  <c r="D184" i="9"/>
  <c r="Q184" i="9" s="1"/>
  <c r="S185" i="9"/>
  <c r="D186" i="9"/>
  <c r="P186" i="9"/>
  <c r="AC79" i="22" s="1"/>
  <c r="AD186" i="9"/>
  <c r="S188" i="9"/>
  <c r="O189" i="9"/>
  <c r="H101" i="22" s="1"/>
  <c r="G190" i="9"/>
  <c r="X191" i="9"/>
  <c r="J197" i="9"/>
  <c r="J198" i="9"/>
  <c r="Y75" i="22" s="1"/>
  <c r="V199" i="9"/>
  <c r="O202" i="9"/>
  <c r="O210" i="9"/>
  <c r="AE210" i="9"/>
  <c r="V215" i="9"/>
  <c r="U218" i="9"/>
  <c r="U223" i="9"/>
  <c r="D226" i="9"/>
  <c r="D229" i="9"/>
  <c r="M135" i="9"/>
  <c r="AA155" i="22" s="1"/>
  <c r="F138" i="9"/>
  <c r="U140" i="9"/>
  <c r="L142" i="22" s="1"/>
  <c r="S141" i="9"/>
  <c r="AE141" i="9"/>
  <c r="M142" i="9"/>
  <c r="AE142" i="9"/>
  <c r="O144" i="9"/>
  <c r="H143" i="22" s="1"/>
  <c r="L146" i="9"/>
  <c r="X146" i="9"/>
  <c r="AE147" i="9"/>
  <c r="F150" i="9"/>
  <c r="U150" i="9"/>
  <c r="I153" i="9"/>
  <c r="D83" i="22" s="1"/>
  <c r="AD154" i="9"/>
  <c r="L156" i="9"/>
  <c r="F157" i="9"/>
  <c r="AA157" i="9"/>
  <c r="U158" i="9"/>
  <c r="I159" i="9"/>
  <c r="AE159" i="9"/>
  <c r="M162" i="9"/>
  <c r="Y162" i="9"/>
  <c r="G163" i="9"/>
  <c r="J165" i="9"/>
  <c r="P166" i="9"/>
  <c r="AA166" i="9"/>
  <c r="M167" i="9"/>
  <c r="M169" i="9"/>
  <c r="V170" i="9"/>
  <c r="V171" i="9"/>
  <c r="AG138" i="22" s="1"/>
  <c r="M172" i="9"/>
  <c r="I173" i="9"/>
  <c r="L174" i="9"/>
  <c r="F135" i="22" s="1"/>
  <c r="F175" i="9"/>
  <c r="X175" i="9"/>
  <c r="I176" i="9"/>
  <c r="F178" i="9"/>
  <c r="B105" i="22" s="1"/>
  <c r="AA178" i="9"/>
  <c r="P105" i="22" s="1"/>
  <c r="AA182" i="9"/>
  <c r="P107" i="22" s="1"/>
  <c r="I184" i="9"/>
  <c r="D185" i="9"/>
  <c r="N185" i="9" s="1"/>
  <c r="V185" i="9"/>
  <c r="S186" i="9"/>
  <c r="AE79" i="22" s="1"/>
  <c r="AE186" i="9"/>
  <c r="AM79" i="22" s="1"/>
  <c r="Y188" i="9"/>
  <c r="R189" i="9"/>
  <c r="J101" i="22" s="1"/>
  <c r="I190" i="9"/>
  <c r="Y191" i="9"/>
  <c r="M197" i="9"/>
  <c r="L198" i="9"/>
  <c r="F199" i="9"/>
  <c r="X209" i="9"/>
  <c r="U209" i="9"/>
  <c r="AD209" i="9"/>
  <c r="R211" i="9"/>
  <c r="AD211" i="9"/>
  <c r="I211" i="9"/>
  <c r="P213" i="9"/>
  <c r="AC150" i="22" s="1"/>
  <c r="AB213" i="9"/>
  <c r="AK150" i="22" s="1"/>
  <c r="V213" i="9"/>
  <c r="AG150" i="22" s="1"/>
  <c r="M213" i="9"/>
  <c r="AA150" i="22" s="1"/>
  <c r="I214" i="9"/>
  <c r="F222" i="9"/>
  <c r="R228" i="9"/>
  <c r="U228" i="9"/>
  <c r="L230" i="9"/>
  <c r="S5" i="10"/>
  <c r="Y176" i="24" s="1"/>
  <c r="V5" i="10"/>
  <c r="AA176" i="24" s="1"/>
  <c r="G5" i="10"/>
  <c r="Q176" i="24" s="1"/>
  <c r="D5" i="10"/>
  <c r="T5" i="10" s="1"/>
  <c r="Z176" i="24" s="1"/>
  <c r="P5" i="10"/>
  <c r="W176" i="24" s="1"/>
  <c r="J5" i="10"/>
  <c r="S176" i="24" s="1"/>
  <c r="AE131" i="9"/>
  <c r="AM112" i="22" s="1"/>
  <c r="F137" i="9"/>
  <c r="U137" i="9"/>
  <c r="I138" i="9"/>
  <c r="O142" i="9"/>
  <c r="R144" i="9"/>
  <c r="J143" i="22" s="1"/>
  <c r="M146" i="9"/>
  <c r="Y146" i="9"/>
  <c r="G150" i="9"/>
  <c r="V150" i="9"/>
  <c r="J152" i="9"/>
  <c r="Y157" i="22" s="1"/>
  <c r="L153" i="9"/>
  <c r="F83" i="22" s="1"/>
  <c r="F154" i="9"/>
  <c r="O156" i="9"/>
  <c r="I157" i="9"/>
  <c r="AD157" i="9"/>
  <c r="X158" i="9"/>
  <c r="P160" i="9"/>
  <c r="O162" i="9"/>
  <c r="H109" i="22" s="1"/>
  <c r="AA162" i="9"/>
  <c r="P109" i="22" s="1"/>
  <c r="F166" i="9"/>
  <c r="S166" i="9"/>
  <c r="AB166" i="9"/>
  <c r="AB168" i="9"/>
  <c r="AK109" i="22" s="1"/>
  <c r="F170" i="9"/>
  <c r="X170" i="9"/>
  <c r="N140" i="22" s="1"/>
  <c r="I171" i="9"/>
  <c r="AD171" i="9"/>
  <c r="P172" i="9"/>
  <c r="O174" i="9"/>
  <c r="G175" i="9"/>
  <c r="W77" i="22" s="1"/>
  <c r="Y175" i="9"/>
  <c r="AI77" i="22" s="1"/>
  <c r="O176" i="9"/>
  <c r="H144" i="22" s="1"/>
  <c r="I178" i="9"/>
  <c r="D105" i="22" s="1"/>
  <c r="AD178" i="9"/>
  <c r="R105" i="22" s="1"/>
  <c r="AD182" i="9"/>
  <c r="R107" i="22" s="1"/>
  <c r="F185" i="9"/>
  <c r="Y185" i="9"/>
  <c r="F186" i="9"/>
  <c r="U186" i="9"/>
  <c r="AB188" i="9"/>
  <c r="U189" i="9"/>
  <c r="L101" i="22" s="1"/>
  <c r="L190" i="9"/>
  <c r="G191" i="9"/>
  <c r="R197" i="9"/>
  <c r="J73" i="22" s="1"/>
  <c r="I199" i="9"/>
  <c r="F202" i="9"/>
  <c r="R202" i="9"/>
  <c r="AE209" i="9"/>
  <c r="U210" i="9"/>
  <c r="AA211" i="9"/>
  <c r="G213" i="9"/>
  <c r="W150" i="22" s="1"/>
  <c r="O214" i="9"/>
  <c r="O222" i="9"/>
  <c r="D224" i="9"/>
  <c r="E224" i="9" s="1"/>
  <c r="A150" i="22" s="1"/>
  <c r="P225" i="9"/>
  <c r="S225" i="9"/>
  <c r="J225" i="9"/>
  <c r="AE225" i="9"/>
  <c r="V225" i="9"/>
  <c r="I226" i="9"/>
  <c r="R229" i="9"/>
  <c r="T59" i="10"/>
  <c r="N59" i="10"/>
  <c r="T74" i="10"/>
  <c r="K204" i="24" s="1"/>
  <c r="H74" i="10"/>
  <c r="Q74" i="10"/>
  <c r="I204" i="24" s="1"/>
  <c r="E74" i="10"/>
  <c r="A204" i="24" s="1"/>
  <c r="N74" i="10"/>
  <c r="G204" i="24" s="1"/>
  <c r="K74" i="10"/>
  <c r="E204" i="24" s="1"/>
  <c r="I150" i="9"/>
  <c r="X150" i="9"/>
  <c r="N144" i="22" s="1"/>
  <c r="O153" i="9"/>
  <c r="AA158" i="9"/>
  <c r="P162" i="9"/>
  <c r="AB162" i="9"/>
  <c r="S165" i="9"/>
  <c r="S169" i="9"/>
  <c r="AE154" i="22" s="1"/>
  <c r="U174" i="9"/>
  <c r="L178" i="9"/>
  <c r="F105" i="22" s="1"/>
  <c r="G186" i="9"/>
  <c r="W79" i="22" s="1"/>
  <c r="V186" i="9"/>
  <c r="AG79" i="22" s="1"/>
  <c r="AA189" i="9"/>
  <c r="P101" i="22" s="1"/>
  <c r="O190" i="9"/>
  <c r="S198" i="9"/>
  <c r="AE75" i="22" s="1"/>
  <c r="G208" i="9"/>
  <c r="W131" i="22" s="1"/>
  <c r="S208" i="9"/>
  <c r="AE131" i="22" s="1"/>
  <c r="R218" i="9"/>
  <c r="X218" i="9"/>
  <c r="O218" i="9"/>
  <c r="L218" i="9"/>
  <c r="AA218" i="9"/>
  <c r="D218" i="9"/>
  <c r="AE220" i="9"/>
  <c r="G220" i="9"/>
  <c r="V224" i="9"/>
  <c r="Y224" i="9"/>
  <c r="P224" i="9"/>
  <c r="V227" i="9"/>
  <c r="G229" i="9"/>
  <c r="P232" i="9"/>
  <c r="J3" i="10"/>
  <c r="F7" i="10"/>
  <c r="V8" i="10"/>
  <c r="AA174" i="24" s="1"/>
  <c r="R9" i="10"/>
  <c r="F10" i="10"/>
  <c r="B95" i="24" s="1"/>
  <c r="O10" i="10"/>
  <c r="H95" i="24" s="1"/>
  <c r="D12" i="10"/>
  <c r="N12" i="10" s="1"/>
  <c r="U12" i="10"/>
  <c r="O13" i="10"/>
  <c r="U14" i="10"/>
  <c r="L175" i="24" s="1"/>
  <c r="S15" i="10"/>
  <c r="N12" i="14" s="1"/>
  <c r="S16" i="10"/>
  <c r="U17" i="10"/>
  <c r="L177" i="24" s="1"/>
  <c r="L18" i="10"/>
  <c r="D19" i="10"/>
  <c r="N19" i="10" s="1"/>
  <c r="U20" i="10"/>
  <c r="L179" i="24" s="1"/>
  <c r="L21" i="10"/>
  <c r="L23" i="10"/>
  <c r="U25" i="10"/>
  <c r="O26" i="10"/>
  <c r="D29" i="10"/>
  <c r="Q29" i="10" s="1"/>
  <c r="U30" i="10"/>
  <c r="O34" i="10"/>
  <c r="P35" i="10"/>
  <c r="J36" i="10"/>
  <c r="S181" i="24" s="1"/>
  <c r="D37" i="10"/>
  <c r="J45" i="10"/>
  <c r="U46" i="10"/>
  <c r="P47" i="10"/>
  <c r="I49" i="10"/>
  <c r="I57" i="10"/>
  <c r="F58" i="10"/>
  <c r="B147" i="24" s="1"/>
  <c r="O58" i="10"/>
  <c r="H147" i="24" s="1"/>
  <c r="J63" i="10"/>
  <c r="G64" i="10"/>
  <c r="R65" i="10"/>
  <c r="U68" i="10"/>
  <c r="R72" i="10"/>
  <c r="S76" i="10"/>
  <c r="R78" i="10"/>
  <c r="I82" i="10"/>
  <c r="D209" i="24" s="1"/>
  <c r="D83" i="10"/>
  <c r="E85" i="10"/>
  <c r="P214" i="24" s="1"/>
  <c r="O85" i="10"/>
  <c r="S89" i="10"/>
  <c r="Y120" i="24" s="1"/>
  <c r="V93" i="10"/>
  <c r="U98" i="10"/>
  <c r="K99" i="10"/>
  <c r="E123" i="24" s="1"/>
  <c r="D100" i="10"/>
  <c r="J101" i="10"/>
  <c r="P103" i="10"/>
  <c r="R104" i="10"/>
  <c r="S105" i="10"/>
  <c r="Y212" i="24" s="1"/>
  <c r="L106" i="10"/>
  <c r="I110" i="10"/>
  <c r="D188" i="24" s="1"/>
  <c r="U110" i="10"/>
  <c r="L188" i="24" s="1"/>
  <c r="S111" i="10"/>
  <c r="Y110" i="24" s="1"/>
  <c r="V113" i="10"/>
  <c r="M114" i="10"/>
  <c r="S119" i="10"/>
  <c r="L124" i="10"/>
  <c r="J125" i="10"/>
  <c r="S188" i="24" s="1"/>
  <c r="J126" i="10"/>
  <c r="O130" i="10"/>
  <c r="H112" i="24" s="1"/>
  <c r="S131" i="10"/>
  <c r="Y108" i="24" s="1"/>
  <c r="D134" i="10"/>
  <c r="N134" i="10" s="1"/>
  <c r="T142" i="10"/>
  <c r="F146" i="10"/>
  <c r="M148" i="10"/>
  <c r="S149" i="10"/>
  <c r="J149" i="10"/>
  <c r="I151" i="10"/>
  <c r="U151" i="10"/>
  <c r="F151" i="10"/>
  <c r="R151" i="10"/>
  <c r="U153" i="10"/>
  <c r="M154" i="10"/>
  <c r="U158" i="10"/>
  <c r="U163" i="10"/>
  <c r="I163" i="10"/>
  <c r="F163" i="10"/>
  <c r="O164" i="10"/>
  <c r="D164" i="10"/>
  <c r="O168" i="10"/>
  <c r="I168" i="10"/>
  <c r="F168" i="10"/>
  <c r="R168" i="10"/>
  <c r="AA225" i="9"/>
  <c r="S3" i="10"/>
  <c r="S9" i="10"/>
  <c r="U15" i="10"/>
  <c r="O18" i="10"/>
  <c r="F19" i="10"/>
  <c r="V20" i="10"/>
  <c r="I22" i="10"/>
  <c r="D180" i="24" s="1"/>
  <c r="R23" i="10"/>
  <c r="J185" i="24" s="1"/>
  <c r="S24" i="10"/>
  <c r="S26" i="10"/>
  <c r="O27" i="10"/>
  <c r="O31" i="10"/>
  <c r="H182" i="24" s="1"/>
  <c r="R33" i="10"/>
  <c r="U34" i="10"/>
  <c r="L97" i="24" s="1"/>
  <c r="S35" i="10"/>
  <c r="O40" i="10"/>
  <c r="M45" i="10"/>
  <c r="I46" i="10"/>
  <c r="S47" i="10"/>
  <c r="T50" i="10"/>
  <c r="P55" i="10"/>
  <c r="D60" i="10"/>
  <c r="T60" i="10" s="1"/>
  <c r="G61" i="10"/>
  <c r="T65" i="10"/>
  <c r="Z206" i="24" s="1"/>
  <c r="L66" i="10"/>
  <c r="D67" i="10"/>
  <c r="N67" i="10" s="1"/>
  <c r="G202" i="24" s="1"/>
  <c r="S67" i="10"/>
  <c r="G71" i="10"/>
  <c r="U72" i="10"/>
  <c r="L74" i="10"/>
  <c r="P77" i="10"/>
  <c r="W202" i="24" s="1"/>
  <c r="L82" i="10"/>
  <c r="F209" i="24" s="1"/>
  <c r="J84" i="10"/>
  <c r="F85" i="10"/>
  <c r="P88" i="10"/>
  <c r="W121" i="24" s="1"/>
  <c r="F89" i="10"/>
  <c r="B212" i="24" s="1"/>
  <c r="U89" i="10"/>
  <c r="L212" i="24" s="1"/>
  <c r="I90" i="10"/>
  <c r="D213" i="24" s="1"/>
  <c r="G93" i="10"/>
  <c r="R95" i="10"/>
  <c r="J122" i="24" s="1"/>
  <c r="F98" i="10"/>
  <c r="V98" i="10"/>
  <c r="O99" i="10"/>
  <c r="H123" i="24" s="1"/>
  <c r="F100" i="10"/>
  <c r="U100" i="10"/>
  <c r="L101" i="10"/>
  <c r="S103" i="10"/>
  <c r="V105" i="10"/>
  <c r="AA212" i="24" s="1"/>
  <c r="M106" i="10"/>
  <c r="J110" i="10"/>
  <c r="V111" i="10"/>
  <c r="AA110" i="24" s="1"/>
  <c r="D113" i="10"/>
  <c r="Q113" i="10" s="1"/>
  <c r="O114" i="10"/>
  <c r="V116" i="10"/>
  <c r="R117" i="10"/>
  <c r="U118" i="10"/>
  <c r="L107" i="24" s="1"/>
  <c r="V119" i="10"/>
  <c r="AA103" i="24" s="1"/>
  <c r="D122" i="10"/>
  <c r="R124" i="10"/>
  <c r="J197" i="24" s="1"/>
  <c r="M125" i="10"/>
  <c r="U188" i="24" s="1"/>
  <c r="M126" i="10"/>
  <c r="U130" i="10"/>
  <c r="L112" i="24" s="1"/>
  <c r="D132" i="10"/>
  <c r="G133" i="10"/>
  <c r="V141" i="10"/>
  <c r="U142" i="10"/>
  <c r="P145" i="10"/>
  <c r="W139" i="24" s="1"/>
  <c r="I146" i="10"/>
  <c r="N148" i="10"/>
  <c r="S151" i="10"/>
  <c r="R154" i="10"/>
  <c r="L154" i="10"/>
  <c r="N154" i="10"/>
  <c r="R156" i="10"/>
  <c r="V160" i="10"/>
  <c r="G160" i="10"/>
  <c r="R13" i="10"/>
  <c r="V15" i="10"/>
  <c r="N14" i="14" s="1"/>
  <c r="P18" i="10"/>
  <c r="V35" i="10"/>
  <c r="AA97" i="24" s="1"/>
  <c r="L62" i="10"/>
  <c r="P63" i="10"/>
  <c r="J64" i="10"/>
  <c r="M66" i="10"/>
  <c r="U204" i="24" s="1"/>
  <c r="M74" i="10"/>
  <c r="O82" i="10"/>
  <c r="H209" i="24" s="1"/>
  <c r="Q85" i="10"/>
  <c r="X214" i="24" s="1"/>
  <c r="R88" i="10"/>
  <c r="J211" i="24" s="1"/>
  <c r="V89" i="10"/>
  <c r="AA120" i="24" s="1"/>
  <c r="J93" i="10"/>
  <c r="I100" i="10"/>
  <c r="V103" i="10"/>
  <c r="O106" i="10"/>
  <c r="L110" i="10"/>
  <c r="F188" i="24" s="1"/>
  <c r="P114" i="10"/>
  <c r="U124" i="10"/>
  <c r="P125" i="10"/>
  <c r="W188" i="24" s="1"/>
  <c r="P156" i="10"/>
  <c r="J156" i="10"/>
  <c r="S156" i="10"/>
  <c r="V159" i="10"/>
  <c r="G159" i="10"/>
  <c r="J170" i="10"/>
  <c r="G170" i="10"/>
  <c r="Q77" i="24" s="1"/>
  <c r="V170" i="10"/>
  <c r="P170" i="10"/>
  <c r="M170" i="10"/>
  <c r="M216" i="9"/>
  <c r="O217" i="9"/>
  <c r="Y219" i="9"/>
  <c r="F225" i="9"/>
  <c r="J227" i="9"/>
  <c r="AE227" i="9"/>
  <c r="AB228" i="9"/>
  <c r="M229" i="9"/>
  <c r="AE229" i="9"/>
  <c r="AB230" i="9"/>
  <c r="S231" i="9"/>
  <c r="H232" i="9"/>
  <c r="Y232" i="9"/>
  <c r="R6" i="10"/>
  <c r="G8" i="10"/>
  <c r="Q174" i="24" s="1"/>
  <c r="D9" i="10"/>
  <c r="N9" i="10" s="1"/>
  <c r="V175" i="24" s="1"/>
  <c r="V9" i="10"/>
  <c r="AA175" i="24" s="1"/>
  <c r="I10" i="10"/>
  <c r="D95" i="24" s="1"/>
  <c r="S10" i="10"/>
  <c r="Y178" i="24" s="1"/>
  <c r="J11" i="10"/>
  <c r="V13" i="10"/>
  <c r="AA180" i="24" s="1"/>
  <c r="G15" i="10"/>
  <c r="D17" i="10"/>
  <c r="K17" i="10" s="1"/>
  <c r="E177" i="24" s="1"/>
  <c r="D18" i="10"/>
  <c r="E18" i="10" s="1"/>
  <c r="A178" i="24" s="1"/>
  <c r="S18" i="10"/>
  <c r="I19" i="10"/>
  <c r="F20" i="10"/>
  <c r="B179" i="24" s="1"/>
  <c r="T21" i="10"/>
  <c r="Z173" i="24" s="1"/>
  <c r="D26" i="10"/>
  <c r="R27" i="10"/>
  <c r="O28" i="10"/>
  <c r="L29" i="10"/>
  <c r="I30" i="10"/>
  <c r="D31" i="10"/>
  <c r="S31" i="10"/>
  <c r="S36" i="10"/>
  <c r="I38" i="10"/>
  <c r="R40" i="10"/>
  <c r="O42" i="10"/>
  <c r="H181" i="24" s="1"/>
  <c r="D44" i="10"/>
  <c r="Q44" i="10" s="1"/>
  <c r="V45" i="10"/>
  <c r="L46" i="10"/>
  <c r="D47" i="10"/>
  <c r="N47" i="10" s="1"/>
  <c r="V47" i="10"/>
  <c r="U48" i="10"/>
  <c r="D55" i="10"/>
  <c r="S55" i="10"/>
  <c r="R57" i="10"/>
  <c r="I58" i="10"/>
  <c r="D147" i="24" s="1"/>
  <c r="E65" i="10"/>
  <c r="P206" i="24" s="1"/>
  <c r="O66" i="10"/>
  <c r="G67" i="10"/>
  <c r="G69" i="10"/>
  <c r="V71" i="10"/>
  <c r="G76" i="10"/>
  <c r="D77" i="10"/>
  <c r="V77" i="10"/>
  <c r="AA202" i="24" s="1"/>
  <c r="O84" i="10"/>
  <c r="H85" i="10"/>
  <c r="R214" i="24" s="1"/>
  <c r="R85" i="10"/>
  <c r="U88" i="10"/>
  <c r="L211" i="24" s="1"/>
  <c r="J89" i="10"/>
  <c r="S120" i="24" s="1"/>
  <c r="L90" i="10"/>
  <c r="F213" i="24" s="1"/>
  <c r="I91" i="10"/>
  <c r="D120" i="24" s="1"/>
  <c r="D92" i="10"/>
  <c r="Q92" i="10" s="1"/>
  <c r="X123" i="24" s="1"/>
  <c r="S92" i="10"/>
  <c r="U97" i="10"/>
  <c r="I98" i="10"/>
  <c r="S99" i="10"/>
  <c r="O101" i="10"/>
  <c r="E102" i="10"/>
  <c r="P119" i="24" s="1"/>
  <c r="D103" i="10"/>
  <c r="K103" i="10" s="1"/>
  <c r="D105" i="10"/>
  <c r="P106" i="10"/>
  <c r="O110" i="10"/>
  <c r="D114" i="10"/>
  <c r="K114" i="10" s="1"/>
  <c r="S114" i="10"/>
  <c r="E116" i="10"/>
  <c r="P126" i="10"/>
  <c r="W199" i="24" s="1"/>
  <c r="G141" i="10"/>
  <c r="E145" i="10"/>
  <c r="P139" i="24" s="1"/>
  <c r="O146" i="10"/>
  <c r="Q154" i="10"/>
  <c r="D156" i="10"/>
  <c r="J15" i="10"/>
  <c r="N6" i="14" s="1"/>
  <c r="F25" i="10"/>
  <c r="P42" i="10"/>
  <c r="W98" i="24" s="1"/>
  <c r="O46" i="10"/>
  <c r="R49" i="10"/>
  <c r="J190" i="24" s="1"/>
  <c r="V63" i="10"/>
  <c r="P66" i="10"/>
  <c r="W204" i="24" s="1"/>
  <c r="T99" i="10"/>
  <c r="K123" i="24" s="1"/>
  <c r="V125" i="10"/>
  <c r="AA188" i="24" s="1"/>
  <c r="S158" i="10"/>
  <c r="G158" i="10"/>
  <c r="S216" i="9"/>
  <c r="AD217" i="9"/>
  <c r="G219" i="9"/>
  <c r="U224" i="9"/>
  <c r="L150" i="22" s="1"/>
  <c r="P226" i="9"/>
  <c r="P227" i="9"/>
  <c r="S229" i="9"/>
  <c r="S230" i="9"/>
  <c r="J232" i="9"/>
  <c r="AB232" i="9"/>
  <c r="M8" i="10"/>
  <c r="U174" i="24" s="1"/>
  <c r="J9" i="10"/>
  <c r="S175" i="24" s="1"/>
  <c r="L10" i="10"/>
  <c r="F95" i="24" s="1"/>
  <c r="U10" i="10"/>
  <c r="L95" i="24" s="1"/>
  <c r="V11" i="10"/>
  <c r="I13" i="10"/>
  <c r="L15" i="10"/>
  <c r="F131" i="24" s="1"/>
  <c r="G16" i="10"/>
  <c r="I17" i="10"/>
  <c r="D177" i="24" s="1"/>
  <c r="F18" i="10"/>
  <c r="V18" i="10"/>
  <c r="O19" i="10"/>
  <c r="I20" i="10"/>
  <c r="D179" i="24" s="1"/>
  <c r="G21" i="10"/>
  <c r="Q173" i="24" s="1"/>
  <c r="V21" i="10"/>
  <c r="AA173" i="24" s="1"/>
  <c r="G24" i="10"/>
  <c r="I25" i="10"/>
  <c r="F26" i="10"/>
  <c r="U28" i="10"/>
  <c r="G31" i="10"/>
  <c r="G35" i="10"/>
  <c r="D36" i="10"/>
  <c r="Q36" i="10" s="1"/>
  <c r="V36" i="10"/>
  <c r="I37" i="10"/>
  <c r="R37" i="10"/>
  <c r="G40" i="10"/>
  <c r="V40" i="10"/>
  <c r="D42" i="10"/>
  <c r="S42" i="10"/>
  <c r="L43" i="10"/>
  <c r="F186" i="24" s="1"/>
  <c r="P46" i="10"/>
  <c r="G47" i="10"/>
  <c r="S49" i="10"/>
  <c r="Y185" i="24" s="1"/>
  <c r="V55" i="10"/>
  <c r="L58" i="10"/>
  <c r="U58" i="10"/>
  <c r="V61" i="10"/>
  <c r="R64" i="10"/>
  <c r="I65" i="10"/>
  <c r="D66" i="10"/>
  <c r="H66" i="10" s="1"/>
  <c r="R204" i="24" s="1"/>
  <c r="U66" i="10"/>
  <c r="J67" i="10"/>
  <c r="I68" i="10"/>
  <c r="M69" i="10"/>
  <c r="J73" i="10"/>
  <c r="G77" i="10"/>
  <c r="Q202" i="24" s="1"/>
  <c r="U82" i="10"/>
  <c r="L209" i="24" s="1"/>
  <c r="P89" i="10"/>
  <c r="W120" i="24" s="1"/>
  <c r="D90" i="10"/>
  <c r="S90" i="10"/>
  <c r="O91" i="10"/>
  <c r="H120" i="24" s="1"/>
  <c r="G92" i="10"/>
  <c r="D93" i="10"/>
  <c r="E93" i="10" s="1"/>
  <c r="A121" i="24" s="1"/>
  <c r="O93" i="10"/>
  <c r="H121" i="24" s="1"/>
  <c r="M96" i="10"/>
  <c r="O98" i="10"/>
  <c r="F99" i="10"/>
  <c r="B123" i="24" s="1"/>
  <c r="O100" i="10"/>
  <c r="F101" i="10"/>
  <c r="R101" i="10"/>
  <c r="G103" i="10"/>
  <c r="F104" i="10"/>
  <c r="B63" i="24" s="1"/>
  <c r="J105" i="10"/>
  <c r="S212" i="24" s="1"/>
  <c r="F106" i="10"/>
  <c r="B65" i="24" s="1"/>
  <c r="U106" i="10"/>
  <c r="L65" i="24" s="1"/>
  <c r="J111" i="10"/>
  <c r="S110" i="24" s="1"/>
  <c r="M112" i="10"/>
  <c r="U189" i="24" s="1"/>
  <c r="P113" i="10"/>
  <c r="G114" i="10"/>
  <c r="V114" i="10"/>
  <c r="G117" i="10"/>
  <c r="Q111" i="24" s="1"/>
  <c r="D118" i="10"/>
  <c r="J119" i="10"/>
  <c r="J120" i="10"/>
  <c r="V122" i="10"/>
  <c r="AA107" i="24" s="1"/>
  <c r="D125" i="10"/>
  <c r="R127" i="10"/>
  <c r="F130" i="10"/>
  <c r="B112" i="24" s="1"/>
  <c r="I131" i="10"/>
  <c r="D198" i="24" s="1"/>
  <c r="O134" i="10"/>
  <c r="R137" i="10"/>
  <c r="J136" i="24" s="1"/>
  <c r="O138" i="10"/>
  <c r="F140" i="10"/>
  <c r="B138" i="24" s="1"/>
  <c r="M141" i="10"/>
  <c r="H142" i="10"/>
  <c r="I145" i="10"/>
  <c r="V145" i="10"/>
  <c r="AA139" i="24" s="1"/>
  <c r="G150" i="10"/>
  <c r="M151" i="10"/>
  <c r="F152" i="10"/>
  <c r="L153" i="10"/>
  <c r="F154" i="10"/>
  <c r="U154" i="10"/>
  <c r="G156" i="10"/>
  <c r="L157" i="10"/>
  <c r="L158" i="10"/>
  <c r="O159" i="10"/>
  <c r="P160" i="10"/>
  <c r="O163" i="10"/>
  <c r="Q22" i="11"/>
  <c r="K22" i="11"/>
  <c r="S8" i="10"/>
  <c r="Y174" i="24" s="1"/>
  <c r="D10" i="10"/>
  <c r="R12" i="10"/>
  <c r="M15" i="10"/>
  <c r="N8" i="14" s="1"/>
  <c r="J16" i="10"/>
  <c r="G18" i="10"/>
  <c r="I21" i="10"/>
  <c r="D23" i="10"/>
  <c r="N23" i="10" s="1"/>
  <c r="L25" i="10"/>
  <c r="F27" i="10"/>
  <c r="J31" i="10"/>
  <c r="I33" i="10"/>
  <c r="I34" i="10"/>
  <c r="J35" i="10"/>
  <c r="U37" i="10"/>
  <c r="D46" i="10"/>
  <c r="E46" i="10" s="1"/>
  <c r="R46" i="10"/>
  <c r="J47" i="10"/>
  <c r="D49" i="10"/>
  <c r="N49" i="10" s="1"/>
  <c r="L51" i="10"/>
  <c r="J55" i="10"/>
  <c r="S99" i="24" s="1"/>
  <c r="D57" i="10"/>
  <c r="D58" i="10"/>
  <c r="S64" i="10"/>
  <c r="V66" i="10"/>
  <c r="AA204" i="24" s="1"/>
  <c r="J77" i="10"/>
  <c r="S202" i="24" s="1"/>
  <c r="I78" i="10"/>
  <c r="F82" i="10"/>
  <c r="B209" i="24" s="1"/>
  <c r="P93" i="10"/>
  <c r="S96" i="10"/>
  <c r="P98" i="10"/>
  <c r="D110" i="10"/>
  <c r="Q110" i="10" s="1"/>
  <c r="R110" i="10"/>
  <c r="J188" i="24" s="1"/>
  <c r="M111" i="10"/>
  <c r="U110" i="24" s="1"/>
  <c r="D124" i="10"/>
  <c r="H124" i="10" s="1"/>
  <c r="P135" i="10"/>
  <c r="I142" i="10"/>
  <c r="V154" i="10"/>
  <c r="O158" i="10"/>
  <c r="AB216" i="9"/>
  <c r="J219" i="9"/>
  <c r="S227" i="9"/>
  <c r="Y229" i="9"/>
  <c r="O232" i="9"/>
  <c r="G3" i="10"/>
  <c r="S12" i="10"/>
  <c r="M13" i="10"/>
  <c r="U180" i="24" s="1"/>
  <c r="R15" i="10"/>
  <c r="P16" i="10"/>
  <c r="R17" i="10"/>
  <c r="J177" i="24" s="1"/>
  <c r="I18" i="10"/>
  <c r="O20" i="10"/>
  <c r="H179" i="24" s="1"/>
  <c r="J21" i="10"/>
  <c r="S173" i="24" s="1"/>
  <c r="R25" i="10"/>
  <c r="L26" i="10"/>
  <c r="V29" i="10"/>
  <c r="L31" i="10"/>
  <c r="M33" i="10"/>
  <c r="L34" i="10"/>
  <c r="L35" i="10"/>
  <c r="G36" i="10"/>
  <c r="V37" i="10"/>
  <c r="U42" i="10"/>
  <c r="L181" i="24" s="1"/>
  <c r="R43" i="10"/>
  <c r="J186" i="24" s="1"/>
  <c r="G45" i="10"/>
  <c r="S46" i="10"/>
  <c r="O50" i="10"/>
  <c r="V52" i="10"/>
  <c r="V53" i="10"/>
  <c r="AA187" i="24" s="1"/>
  <c r="S54" i="10"/>
  <c r="G63" i="10"/>
  <c r="F64" i="10"/>
  <c r="P65" i="10"/>
  <c r="W206" i="24" s="1"/>
  <c r="G66" i="10"/>
  <c r="Q204" i="24" s="1"/>
  <c r="P67" i="10"/>
  <c r="R68" i="10"/>
  <c r="V69" i="10"/>
  <c r="R73" i="10"/>
  <c r="I74" i="10"/>
  <c r="U74" i="10"/>
  <c r="R75" i="10"/>
  <c r="R76" i="10"/>
  <c r="J205" i="24" s="1"/>
  <c r="M77" i="10"/>
  <c r="U202" i="24" s="1"/>
  <c r="F81" i="10"/>
  <c r="N85" i="10"/>
  <c r="V214" i="24" s="1"/>
  <c r="J88" i="10"/>
  <c r="S121" i="24" s="1"/>
  <c r="D89" i="10"/>
  <c r="R89" i="10"/>
  <c r="J212" i="24" s="1"/>
  <c r="F90" i="10"/>
  <c r="B213" i="24" s="1"/>
  <c r="U90" i="10"/>
  <c r="L213" i="24" s="1"/>
  <c r="U93" i="10"/>
  <c r="L121" i="24" s="1"/>
  <c r="M95" i="10"/>
  <c r="V96" i="10"/>
  <c r="D98" i="10"/>
  <c r="S98" i="10"/>
  <c r="J99" i="10"/>
  <c r="S100" i="10"/>
  <c r="V101" i="10"/>
  <c r="P102" i="10"/>
  <c r="W119" i="24" s="1"/>
  <c r="O103" i="10"/>
  <c r="P105" i="10"/>
  <c r="W212" i="24" s="1"/>
  <c r="I106" i="10"/>
  <c r="D65" i="24" s="1"/>
  <c r="R107" i="10"/>
  <c r="J66" i="24" s="1"/>
  <c r="V108" i="10"/>
  <c r="AA213" i="24" s="1"/>
  <c r="O109" i="10"/>
  <c r="G110" i="10"/>
  <c r="S110" i="10"/>
  <c r="S113" i="10"/>
  <c r="L114" i="10"/>
  <c r="R116" i="10"/>
  <c r="M117" i="10"/>
  <c r="U111" i="24" s="1"/>
  <c r="J118" i="10"/>
  <c r="S120" i="10"/>
  <c r="M122" i="10"/>
  <c r="U107" i="24" s="1"/>
  <c r="G125" i="10"/>
  <c r="Q188" i="24" s="1"/>
  <c r="G126" i="10"/>
  <c r="Q199" i="24" s="1"/>
  <c r="V127" i="10"/>
  <c r="AA194" i="24" s="1"/>
  <c r="U128" i="10"/>
  <c r="L110" i="24" s="1"/>
  <c r="L130" i="10"/>
  <c r="F112" i="24" s="1"/>
  <c r="P131" i="10"/>
  <c r="W108" i="24" s="1"/>
  <c r="R140" i="10"/>
  <c r="J138" i="24" s="1"/>
  <c r="P141" i="10"/>
  <c r="O142" i="10"/>
  <c r="H79" i="24" s="1"/>
  <c r="L145" i="10"/>
  <c r="P147" i="10"/>
  <c r="D149" i="10"/>
  <c r="R149" i="10"/>
  <c r="O151" i="10"/>
  <c r="I154" i="10"/>
  <c r="P158" i="10"/>
  <c r="U159" i="10"/>
  <c r="S160" i="10"/>
  <c r="R162" i="10"/>
  <c r="U162" i="10"/>
  <c r="D162" i="10"/>
  <c r="S165" i="10"/>
  <c r="J165" i="10"/>
  <c r="P165" i="10"/>
  <c r="M165" i="10"/>
  <c r="L165" i="10"/>
  <c r="P166" i="10"/>
  <c r="W106" i="24" s="1"/>
  <c r="P167" i="10"/>
  <c r="F171" i="10"/>
  <c r="S171" i="10"/>
  <c r="Y134" i="24" s="1"/>
  <c r="M175" i="10"/>
  <c r="J184" i="10"/>
  <c r="L185" i="10"/>
  <c r="F187" i="10"/>
  <c r="B134" i="24" s="1"/>
  <c r="L188" i="10"/>
  <c r="F199" i="24" s="1"/>
  <c r="S192" i="10"/>
  <c r="R195" i="10"/>
  <c r="J3" i="24" s="1"/>
  <c r="R196" i="10"/>
  <c r="J149" i="24" s="1"/>
  <c r="R198" i="10"/>
  <c r="U199" i="10"/>
  <c r="U201" i="10"/>
  <c r="U205" i="10"/>
  <c r="L194" i="24" s="1"/>
  <c r="U206" i="10"/>
  <c r="L129" i="24" s="1"/>
  <c r="S207" i="10"/>
  <c r="I210" i="10"/>
  <c r="L211" i="10"/>
  <c r="F214" i="10"/>
  <c r="F216" i="10"/>
  <c r="R221" i="10"/>
  <c r="J145" i="24" s="1"/>
  <c r="J225" i="10"/>
  <c r="F226" i="10"/>
  <c r="N227" i="10"/>
  <c r="S229" i="10"/>
  <c r="F231" i="10"/>
  <c r="L4" i="11"/>
  <c r="F173" i="25" s="1"/>
  <c r="G5" i="11"/>
  <c r="Q176" i="25" s="1"/>
  <c r="U5" i="11"/>
  <c r="D7" i="11"/>
  <c r="E7" i="11" s="1"/>
  <c r="P177" i="25" s="1"/>
  <c r="U7" i="11"/>
  <c r="P8" i="11"/>
  <c r="W174" i="25" s="1"/>
  <c r="S11" i="11"/>
  <c r="P16" i="11"/>
  <c r="W96" i="25" s="1"/>
  <c r="G17" i="11"/>
  <c r="G18" i="11"/>
  <c r="J22" i="11"/>
  <c r="S131" i="25" s="1"/>
  <c r="M25" i="11"/>
  <c r="U96" i="25" s="1"/>
  <c r="M28" i="11"/>
  <c r="D30" i="11"/>
  <c r="D31" i="11"/>
  <c r="E31" i="11" s="1"/>
  <c r="V32" i="11"/>
  <c r="H35" i="11"/>
  <c r="U37" i="11"/>
  <c r="U39" i="11"/>
  <c r="O41" i="11"/>
  <c r="P42" i="11"/>
  <c r="P43" i="11"/>
  <c r="F45" i="11"/>
  <c r="J50" i="11"/>
  <c r="U51" i="11"/>
  <c r="L187" i="25" s="1"/>
  <c r="F54" i="11"/>
  <c r="J57" i="11"/>
  <c r="S184" i="25" s="1"/>
  <c r="D58" i="11"/>
  <c r="I58" i="11"/>
  <c r="O58" i="11"/>
  <c r="P61" i="11"/>
  <c r="M61" i="11"/>
  <c r="M63" i="11"/>
  <c r="S63" i="11"/>
  <c r="U65" i="11"/>
  <c r="R65" i="11"/>
  <c r="D65" i="11"/>
  <c r="L65" i="11"/>
  <c r="P68" i="11"/>
  <c r="M68" i="11"/>
  <c r="G68" i="11"/>
  <c r="D68" i="11"/>
  <c r="D70" i="11"/>
  <c r="F70" i="11"/>
  <c r="V167" i="10"/>
  <c r="O170" i="10"/>
  <c r="R174" i="10"/>
  <c r="P175" i="10"/>
  <c r="W73" i="24" s="1"/>
  <c r="L178" i="10"/>
  <c r="F101" i="24" s="1"/>
  <c r="V178" i="10"/>
  <c r="I180" i="10"/>
  <c r="R185" i="10"/>
  <c r="H186" i="10"/>
  <c r="Q186" i="10"/>
  <c r="R188" i="10"/>
  <c r="F192" i="10"/>
  <c r="S195" i="10"/>
  <c r="Y132" i="24" s="1"/>
  <c r="U196" i="10"/>
  <c r="L149" i="24" s="1"/>
  <c r="L197" i="10"/>
  <c r="F69" i="24" s="1"/>
  <c r="S198" i="10"/>
  <c r="Y71" i="24" s="1"/>
  <c r="F204" i="10"/>
  <c r="B132" i="24" s="1"/>
  <c r="F205" i="10"/>
  <c r="V205" i="10"/>
  <c r="AA68" i="24" s="1"/>
  <c r="U207" i="10"/>
  <c r="R209" i="10"/>
  <c r="L210" i="10"/>
  <c r="P211" i="10"/>
  <c r="G214" i="10"/>
  <c r="J216" i="10"/>
  <c r="D218" i="10"/>
  <c r="D219" i="10"/>
  <c r="U221" i="10"/>
  <c r="L145" i="24" s="1"/>
  <c r="L222" i="10"/>
  <c r="I226" i="10"/>
  <c r="D148" i="24" s="1"/>
  <c r="P227" i="10"/>
  <c r="P228" i="10"/>
  <c r="G229" i="10"/>
  <c r="I231" i="10"/>
  <c r="F232" i="10"/>
  <c r="G3" i="11"/>
  <c r="O4" i="11"/>
  <c r="H173" i="25" s="1"/>
  <c r="I5" i="11"/>
  <c r="V5" i="11"/>
  <c r="AA176" i="25" s="1"/>
  <c r="R8" i="11"/>
  <c r="M10" i="11"/>
  <c r="U178" i="25" s="1"/>
  <c r="D11" i="11"/>
  <c r="K11" i="11" s="1"/>
  <c r="U14" i="11"/>
  <c r="L175" i="25" s="1"/>
  <c r="M15" i="11"/>
  <c r="D16" i="11"/>
  <c r="Q16" i="11" s="1"/>
  <c r="J17" i="11"/>
  <c r="H18" i="11"/>
  <c r="C178" i="25" s="1"/>
  <c r="U18" i="11"/>
  <c r="U19" i="11"/>
  <c r="L96" i="25" s="1"/>
  <c r="G21" i="11"/>
  <c r="Q173" i="25" s="1"/>
  <c r="F23" i="11"/>
  <c r="S25" i="11"/>
  <c r="S27" i="11"/>
  <c r="O28" i="11"/>
  <c r="J29" i="11"/>
  <c r="J30" i="11"/>
  <c r="S31" i="11"/>
  <c r="P34" i="11"/>
  <c r="J35" i="11"/>
  <c r="F37" i="11"/>
  <c r="S40" i="11"/>
  <c r="R41" i="11"/>
  <c r="U42" i="11"/>
  <c r="S43" i="11"/>
  <c r="O49" i="11"/>
  <c r="D51" i="11"/>
  <c r="I54" i="11"/>
  <c r="F55" i="11"/>
  <c r="B185" i="25" s="1"/>
  <c r="O56" i="11"/>
  <c r="L57" i="11"/>
  <c r="V58" i="11"/>
  <c r="P65" i="11"/>
  <c r="W206" i="25" s="1"/>
  <c r="J65" i="11"/>
  <c r="S206" i="25" s="1"/>
  <c r="V65" i="11"/>
  <c r="AA206" i="25" s="1"/>
  <c r="G65" i="11"/>
  <c r="Q206" i="25" s="1"/>
  <c r="S174" i="10"/>
  <c r="M178" i="10"/>
  <c r="R6" i="11"/>
  <c r="S8" i="11"/>
  <c r="Y174" i="25" s="1"/>
  <c r="U41" i="11"/>
  <c r="R71" i="11"/>
  <c r="J203" i="25" s="1"/>
  <c r="L71" i="11"/>
  <c r="F203" i="25" s="1"/>
  <c r="I71" i="11"/>
  <c r="D203" i="25" s="1"/>
  <c r="U71" i="11"/>
  <c r="L203" i="25" s="1"/>
  <c r="F71" i="11"/>
  <c r="B203" i="25" s="1"/>
  <c r="D71" i="11"/>
  <c r="S162" i="10"/>
  <c r="D165" i="10"/>
  <c r="I166" i="10"/>
  <c r="U166" i="10"/>
  <c r="D170" i="10"/>
  <c r="U170" i="10"/>
  <c r="L136" i="24" s="1"/>
  <c r="J171" i="10"/>
  <c r="S134" i="24" s="1"/>
  <c r="G172" i="10"/>
  <c r="G173" i="10"/>
  <c r="D174" i="10"/>
  <c r="Q174" i="10" s="1"/>
  <c r="U174" i="10"/>
  <c r="V175" i="10"/>
  <c r="AA73" i="24" s="1"/>
  <c r="D178" i="10"/>
  <c r="M181" i="10"/>
  <c r="U143" i="24" s="1"/>
  <c r="S184" i="10"/>
  <c r="K186" i="10"/>
  <c r="P187" i="10"/>
  <c r="I192" i="10"/>
  <c r="F194" i="10"/>
  <c r="G195" i="10"/>
  <c r="Q132" i="24" s="1"/>
  <c r="I198" i="10"/>
  <c r="D27" i="24" s="1"/>
  <c r="F200" i="10"/>
  <c r="J201" i="10"/>
  <c r="F202" i="10"/>
  <c r="I203" i="10"/>
  <c r="L204" i="10"/>
  <c r="J205" i="10"/>
  <c r="S68" i="24" s="1"/>
  <c r="F207" i="10"/>
  <c r="F209" i="10"/>
  <c r="U209" i="10"/>
  <c r="S210" i="10"/>
  <c r="S213" i="10"/>
  <c r="Y146" i="24" s="1"/>
  <c r="J214" i="10"/>
  <c r="O216" i="10"/>
  <c r="H143" i="24" s="1"/>
  <c r="J217" i="10"/>
  <c r="I218" i="10"/>
  <c r="F219" i="10"/>
  <c r="O222" i="10"/>
  <c r="U224" i="10"/>
  <c r="L146" i="24" s="1"/>
  <c r="L226" i="10"/>
  <c r="G227" i="10"/>
  <c r="V227" i="10"/>
  <c r="J229" i="10"/>
  <c r="P231" i="10"/>
  <c r="I232" i="10"/>
  <c r="O3" i="11"/>
  <c r="H174" i="25" s="1"/>
  <c r="R4" i="11"/>
  <c r="J173" i="25" s="1"/>
  <c r="M5" i="11"/>
  <c r="U176" i="25" s="1"/>
  <c r="S6" i="11"/>
  <c r="Y179" i="25" s="1"/>
  <c r="I7" i="11"/>
  <c r="D8" i="11"/>
  <c r="D10" i="11"/>
  <c r="P10" i="11"/>
  <c r="W178" i="25" s="1"/>
  <c r="J11" i="11"/>
  <c r="G16" i="11"/>
  <c r="Q96" i="25" s="1"/>
  <c r="S16" i="11"/>
  <c r="V17" i="11"/>
  <c r="J18" i="11"/>
  <c r="S21" i="11"/>
  <c r="Y173" i="25" s="1"/>
  <c r="P22" i="11"/>
  <c r="W131" i="25" s="1"/>
  <c r="L23" i="11"/>
  <c r="V26" i="11"/>
  <c r="G31" i="11"/>
  <c r="Q183" i="25" s="1"/>
  <c r="V31" i="11"/>
  <c r="V34" i="11"/>
  <c r="L35" i="11"/>
  <c r="M54" i="11"/>
  <c r="L55" i="11"/>
  <c r="O57" i="11"/>
  <c r="O62" i="11"/>
  <c r="R62" i="11"/>
  <c r="I62" i="11"/>
  <c r="U62" i="11"/>
  <c r="S68" i="11"/>
  <c r="V153" i="10"/>
  <c r="M157" i="10"/>
  <c r="J163" i="10"/>
  <c r="F165" i="10"/>
  <c r="J166" i="10"/>
  <c r="D167" i="10"/>
  <c r="J169" i="10"/>
  <c r="F170" i="10"/>
  <c r="B136" i="24" s="1"/>
  <c r="L171" i="10"/>
  <c r="J172" i="10"/>
  <c r="J173" i="10"/>
  <c r="I174" i="10"/>
  <c r="D131" i="24" s="1"/>
  <c r="M177" i="10"/>
  <c r="U74" i="24" s="1"/>
  <c r="O178" i="10"/>
  <c r="H101" i="24" s="1"/>
  <c r="G179" i="10"/>
  <c r="Q140" i="24" s="1"/>
  <c r="R180" i="10"/>
  <c r="P181" i="10"/>
  <c r="W143" i="24" s="1"/>
  <c r="L186" i="10"/>
  <c r="F142" i="24" s="1"/>
  <c r="U186" i="10"/>
  <c r="S187" i="10"/>
  <c r="Y102" i="24" s="1"/>
  <c r="G190" i="10"/>
  <c r="L191" i="10"/>
  <c r="F99" i="24" s="1"/>
  <c r="J192" i="10"/>
  <c r="I193" i="10"/>
  <c r="I194" i="10"/>
  <c r="I195" i="10"/>
  <c r="D192" i="24" s="1"/>
  <c r="F196" i="10"/>
  <c r="B149" i="24" s="1"/>
  <c r="D197" i="10"/>
  <c r="P197" i="10"/>
  <c r="J198" i="10"/>
  <c r="S71" i="24" s="1"/>
  <c r="F199" i="10"/>
  <c r="L201" i="10"/>
  <c r="I202" i="10"/>
  <c r="D100" i="24" s="1"/>
  <c r="L203" i="10"/>
  <c r="O204" i="10"/>
  <c r="L205" i="10"/>
  <c r="I206" i="10"/>
  <c r="D129" i="24" s="1"/>
  <c r="J207" i="10"/>
  <c r="G208" i="10"/>
  <c r="Q127" i="24" s="1"/>
  <c r="I209" i="10"/>
  <c r="V209" i="10"/>
  <c r="U210" i="10"/>
  <c r="F212" i="10"/>
  <c r="M214" i="10"/>
  <c r="R216" i="10"/>
  <c r="M217" i="10"/>
  <c r="L218" i="10"/>
  <c r="I219" i="10"/>
  <c r="F221" i="10"/>
  <c r="B145" i="24" s="1"/>
  <c r="D222" i="10"/>
  <c r="Q222" i="10" s="1"/>
  <c r="P222" i="10"/>
  <c r="O226" i="10"/>
  <c r="L229" i="10"/>
  <c r="V230" i="10"/>
  <c r="R231" i="10"/>
  <c r="L232" i="10"/>
  <c r="U4" i="11"/>
  <c r="L173" i="25" s="1"/>
  <c r="O5" i="11"/>
  <c r="D6" i="11"/>
  <c r="U6" i="11"/>
  <c r="L7" i="11"/>
  <c r="F8" i="11"/>
  <c r="F10" i="11"/>
  <c r="B95" i="25" s="1"/>
  <c r="D14" i="11"/>
  <c r="Q14" i="11" s="1"/>
  <c r="I175" i="25" s="1"/>
  <c r="I16" i="11"/>
  <c r="D176" i="25" s="1"/>
  <c r="V16" i="11"/>
  <c r="AA96" i="25" s="1"/>
  <c r="M18" i="11"/>
  <c r="V21" i="11"/>
  <c r="AA173" i="25" s="1"/>
  <c r="R22" i="11"/>
  <c r="J180" i="25" s="1"/>
  <c r="O23" i="11"/>
  <c r="I31" i="11"/>
  <c r="D182" i="25" s="1"/>
  <c r="Q35" i="11"/>
  <c r="G40" i="11"/>
  <c r="F41" i="11"/>
  <c r="L44" i="11"/>
  <c r="I46" i="11"/>
  <c r="P50" i="11"/>
  <c r="P54" i="11"/>
  <c r="O55" i="11"/>
  <c r="R57" i="11"/>
  <c r="J189" i="25" s="1"/>
  <c r="O71" i="11"/>
  <c r="H203" i="25" s="1"/>
  <c r="M172" i="10"/>
  <c r="J174" i="10"/>
  <c r="P178" i="10"/>
  <c r="R191" i="10"/>
  <c r="I196" i="10"/>
  <c r="D149" i="24" s="1"/>
  <c r="L199" i="10"/>
  <c r="L206" i="10"/>
  <c r="F129" i="24" s="1"/>
  <c r="I208" i="10"/>
  <c r="D70" i="24" s="1"/>
  <c r="D214" i="10"/>
  <c r="S216" i="10"/>
  <c r="L219" i="10"/>
  <c r="I221" i="10"/>
  <c r="D145" i="24" s="1"/>
  <c r="F222" i="10"/>
  <c r="B144" i="24" s="1"/>
  <c r="R222" i="10"/>
  <c r="S231" i="10"/>
  <c r="P5" i="11"/>
  <c r="W176" i="25" s="1"/>
  <c r="F6" i="11"/>
  <c r="O7" i="11"/>
  <c r="G8" i="11"/>
  <c r="Q174" i="25" s="1"/>
  <c r="G10" i="11"/>
  <c r="Q178" i="25" s="1"/>
  <c r="F14" i="11"/>
  <c r="B175" i="25" s="1"/>
  <c r="S22" i="11"/>
  <c r="Y131" i="25" s="1"/>
  <c r="L31" i="11"/>
  <c r="F182" i="25" s="1"/>
  <c r="S35" i="11"/>
  <c r="R54" i="11"/>
  <c r="U55" i="11"/>
  <c r="L185" i="25" s="1"/>
  <c r="F62" i="11"/>
  <c r="O65" i="11"/>
  <c r="H150" i="11"/>
  <c r="T150" i="11"/>
  <c r="S172" i="10"/>
  <c r="G178" i="10"/>
  <c r="Q141" i="24" s="1"/>
  <c r="S178" i="10"/>
  <c r="U191" i="10"/>
  <c r="P193" i="10"/>
  <c r="L196" i="10"/>
  <c r="U197" i="10"/>
  <c r="L69" i="24" s="1"/>
  <c r="O199" i="10"/>
  <c r="O206" i="10"/>
  <c r="H129" i="24" s="1"/>
  <c r="L221" i="10"/>
  <c r="F145" i="24" s="1"/>
  <c r="U222" i="10"/>
  <c r="S226" i="10"/>
  <c r="V10" i="11"/>
  <c r="AA178" i="25" s="1"/>
  <c r="V22" i="11"/>
  <c r="AA131" i="25" s="1"/>
  <c r="J40" i="11"/>
  <c r="I41" i="11"/>
  <c r="D183" i="25" s="1"/>
  <c r="P163" i="10"/>
  <c r="O166" i="10"/>
  <c r="M167" i="10"/>
  <c r="S169" i="10"/>
  <c r="Y150" i="24" s="1"/>
  <c r="L170" i="10"/>
  <c r="F136" i="24" s="1"/>
  <c r="D171" i="10"/>
  <c r="R171" i="10"/>
  <c r="V172" i="10"/>
  <c r="M174" i="10"/>
  <c r="P176" i="10"/>
  <c r="S177" i="10"/>
  <c r="Y74" i="24" s="1"/>
  <c r="I178" i="10"/>
  <c r="G184" i="10"/>
  <c r="I185" i="10"/>
  <c r="I188" i="10"/>
  <c r="O190" i="10"/>
  <c r="O196" i="10"/>
  <c r="H149" i="24" s="1"/>
  <c r="R199" i="10"/>
  <c r="R206" i="10"/>
  <c r="J129" i="24" s="1"/>
  <c r="P214" i="10"/>
  <c r="D216" i="10"/>
  <c r="N216" i="10" s="1"/>
  <c r="V216" i="10"/>
  <c r="O219" i="10"/>
  <c r="D226" i="10"/>
  <c r="D231" i="10"/>
  <c r="U232" i="10"/>
  <c r="L151" i="24" s="1"/>
  <c r="F4" i="11"/>
  <c r="B173" i="25" s="1"/>
  <c r="S7" i="11"/>
  <c r="Y177" i="25" s="1"/>
  <c r="J10" i="11"/>
  <c r="S178" i="25" s="1"/>
  <c r="O16" i="11"/>
  <c r="H176" i="25" s="1"/>
  <c r="F17" i="11"/>
  <c r="B177" i="25" s="1"/>
  <c r="J25" i="11"/>
  <c r="O31" i="11"/>
  <c r="G35" i="11"/>
  <c r="P40" i="11"/>
  <c r="U46" i="11"/>
  <c r="R51" i="11"/>
  <c r="R63" i="11"/>
  <c r="O63" i="11"/>
  <c r="I63" i="11"/>
  <c r="D63" i="11"/>
  <c r="V64" i="11"/>
  <c r="M66" i="11"/>
  <c r="U204" i="25" s="1"/>
  <c r="G67" i="11"/>
  <c r="R68" i="11"/>
  <c r="R69" i="11"/>
  <c r="V70" i="11"/>
  <c r="M71" i="11"/>
  <c r="F72" i="11"/>
  <c r="J73" i="11"/>
  <c r="U74" i="11"/>
  <c r="M75" i="11"/>
  <c r="I77" i="11"/>
  <c r="S79" i="11"/>
  <c r="I80" i="11"/>
  <c r="D207" i="25" s="1"/>
  <c r="G82" i="11"/>
  <c r="G83" i="11"/>
  <c r="P84" i="11"/>
  <c r="F89" i="11"/>
  <c r="B212" i="25" s="1"/>
  <c r="M90" i="11"/>
  <c r="I91" i="11"/>
  <c r="D120" i="25" s="1"/>
  <c r="R92" i="11"/>
  <c r="J214" i="25" s="1"/>
  <c r="U93" i="11"/>
  <c r="L121" i="25" s="1"/>
  <c r="D96" i="11"/>
  <c r="H96" i="11" s="1"/>
  <c r="C216" i="25" s="1"/>
  <c r="F97" i="11"/>
  <c r="V98" i="11"/>
  <c r="D106" i="11"/>
  <c r="K107" i="11"/>
  <c r="J109" i="11"/>
  <c r="S192" i="25" s="1"/>
  <c r="L110" i="11"/>
  <c r="F188" i="25" s="1"/>
  <c r="F111" i="11"/>
  <c r="B189" i="25" s="1"/>
  <c r="U113" i="11"/>
  <c r="L190" i="25" s="1"/>
  <c r="U114" i="11"/>
  <c r="L116" i="11"/>
  <c r="F106" i="25" s="1"/>
  <c r="V117" i="11"/>
  <c r="AA111" i="25" s="1"/>
  <c r="R118" i="11"/>
  <c r="J107" i="25" s="1"/>
  <c r="O119" i="11"/>
  <c r="H193" i="25" s="1"/>
  <c r="I120" i="11"/>
  <c r="D194" i="25" s="1"/>
  <c r="I121" i="11"/>
  <c r="I122" i="11"/>
  <c r="V122" i="11"/>
  <c r="AA107" i="25" s="1"/>
  <c r="S124" i="11"/>
  <c r="R125" i="11"/>
  <c r="J109" i="25" s="1"/>
  <c r="D127" i="11"/>
  <c r="S127" i="11"/>
  <c r="Y194" i="25" s="1"/>
  <c r="L131" i="11"/>
  <c r="F198" i="25" s="1"/>
  <c r="G132" i="11"/>
  <c r="G133" i="11"/>
  <c r="D135" i="11"/>
  <c r="P135" i="11"/>
  <c r="J136" i="11"/>
  <c r="V137" i="11"/>
  <c r="O138" i="11"/>
  <c r="O139" i="11"/>
  <c r="S140" i="11"/>
  <c r="V141" i="11"/>
  <c r="J144" i="11"/>
  <c r="M145" i="11"/>
  <c r="U139" i="25" s="1"/>
  <c r="I146" i="11"/>
  <c r="R147" i="11"/>
  <c r="S148" i="11"/>
  <c r="P149" i="11"/>
  <c r="I150" i="11"/>
  <c r="D151" i="11"/>
  <c r="S151" i="11"/>
  <c r="Y104" i="25" s="1"/>
  <c r="V166" i="11"/>
  <c r="J166" i="11"/>
  <c r="S166" i="11"/>
  <c r="Y106" i="25" s="1"/>
  <c r="M166" i="11"/>
  <c r="O169" i="11"/>
  <c r="H72" i="25" s="1"/>
  <c r="L169" i="11"/>
  <c r="F72" i="25" s="1"/>
  <c r="F169" i="11"/>
  <c r="U169" i="11"/>
  <c r="L72" i="25" s="1"/>
  <c r="V106" i="11"/>
  <c r="R110" i="11"/>
  <c r="S129" i="11"/>
  <c r="Y196" i="25" s="1"/>
  <c r="M131" i="11"/>
  <c r="U108" i="25" s="1"/>
  <c r="J132" i="11"/>
  <c r="F135" i="11"/>
  <c r="S135" i="11"/>
  <c r="R139" i="11"/>
  <c r="M144" i="11"/>
  <c r="P145" i="11"/>
  <c r="W139" i="25" s="1"/>
  <c r="L146" i="11"/>
  <c r="F151" i="11"/>
  <c r="V151" i="11"/>
  <c r="AA104" i="25" s="1"/>
  <c r="I153" i="11"/>
  <c r="D79" i="25" s="1"/>
  <c r="O155" i="11"/>
  <c r="D172" i="11"/>
  <c r="N172" i="11" s="1"/>
  <c r="G73" i="25" s="1"/>
  <c r="L172" i="11"/>
  <c r="F73" i="25" s="1"/>
  <c r="I172" i="11"/>
  <c r="D73" i="25" s="1"/>
  <c r="F172" i="11"/>
  <c r="B73" i="25" s="1"/>
  <c r="U172" i="11"/>
  <c r="L73" i="25" s="1"/>
  <c r="O172" i="11"/>
  <c r="H73" i="25" s="1"/>
  <c r="K20" i="12"/>
  <c r="E179" i="26" s="1"/>
  <c r="Q20" i="12"/>
  <c r="I179" i="26" s="1"/>
  <c r="H20" i="12"/>
  <c r="C179" i="26" s="1"/>
  <c r="T20" i="12"/>
  <c r="K179" i="26" s="1"/>
  <c r="E20" i="12"/>
  <c r="A179" i="26" s="1"/>
  <c r="P71" i="11"/>
  <c r="R75" i="11"/>
  <c r="O77" i="11"/>
  <c r="V90" i="11"/>
  <c r="M91" i="11"/>
  <c r="U215" i="25" s="1"/>
  <c r="D92" i="11"/>
  <c r="N92" i="11" s="1"/>
  <c r="V123" i="25" s="1"/>
  <c r="J98" i="11"/>
  <c r="G106" i="11"/>
  <c r="R107" i="11"/>
  <c r="J66" i="25" s="1"/>
  <c r="O108" i="11"/>
  <c r="I111" i="11"/>
  <c r="D189" i="25" s="1"/>
  <c r="D116" i="11"/>
  <c r="P116" i="11"/>
  <c r="U118" i="11"/>
  <c r="L107" i="25" s="1"/>
  <c r="T129" i="11"/>
  <c r="U138" i="11"/>
  <c r="S145" i="11"/>
  <c r="Y139" i="25" s="1"/>
  <c r="U149" i="11"/>
  <c r="L137" i="25" s="1"/>
  <c r="G151" i="11"/>
  <c r="Q104" i="25" s="1"/>
  <c r="P155" i="11"/>
  <c r="G159" i="11"/>
  <c r="R162" i="11"/>
  <c r="O162" i="11"/>
  <c r="U162" i="11"/>
  <c r="L105" i="25" s="1"/>
  <c r="I166" i="11"/>
  <c r="I169" i="11"/>
  <c r="D72" i="25" s="1"/>
  <c r="U60" i="11"/>
  <c r="L67" i="11"/>
  <c r="F202" i="25" s="1"/>
  <c r="S71" i="11"/>
  <c r="O72" i="11"/>
  <c r="V73" i="11"/>
  <c r="L74" i="11"/>
  <c r="U75" i="11"/>
  <c r="O80" i="11"/>
  <c r="H207" i="25" s="1"/>
  <c r="J83" i="11"/>
  <c r="O91" i="11"/>
  <c r="H120" i="25" s="1"/>
  <c r="F94" i="11"/>
  <c r="B215" i="25" s="1"/>
  <c r="O96" i="11"/>
  <c r="H216" i="25" s="1"/>
  <c r="M98" i="11"/>
  <c r="R108" i="11"/>
  <c r="U110" i="11"/>
  <c r="L188" i="25" s="1"/>
  <c r="L111" i="11"/>
  <c r="F189" i="25" s="1"/>
  <c r="G114" i="11"/>
  <c r="D118" i="11"/>
  <c r="U119" i="11"/>
  <c r="L193" i="25" s="1"/>
  <c r="R131" i="11"/>
  <c r="J198" i="25" s="1"/>
  <c r="I135" i="11"/>
  <c r="U135" i="11"/>
  <c r="V149" i="11"/>
  <c r="R150" i="11"/>
  <c r="S155" i="11"/>
  <c r="G160" i="11"/>
  <c r="N209" i="11"/>
  <c r="K209" i="11"/>
  <c r="J70" i="11"/>
  <c r="R77" i="11"/>
  <c r="P80" i="11"/>
  <c r="P91" i="11"/>
  <c r="W215" i="25" s="1"/>
  <c r="I94" i="11"/>
  <c r="D215" i="25" s="1"/>
  <c r="O111" i="11"/>
  <c r="H189" i="25" s="1"/>
  <c r="S116" i="11"/>
  <c r="Y197" i="25" s="1"/>
  <c r="F118" i="11"/>
  <c r="B107" i="25" s="1"/>
  <c r="O122" i="11"/>
  <c r="H195" i="25" s="1"/>
  <c r="S123" i="11"/>
  <c r="Y109" i="25" s="1"/>
  <c r="F125" i="11"/>
  <c r="B109" i="25" s="1"/>
  <c r="F126" i="11"/>
  <c r="L128" i="11"/>
  <c r="F110" i="25" s="1"/>
  <c r="U131" i="11"/>
  <c r="L198" i="25" s="1"/>
  <c r="U146" i="11"/>
  <c r="O154" i="11"/>
  <c r="D155" i="11"/>
  <c r="J157" i="11"/>
  <c r="S79" i="25" s="1"/>
  <c r="M158" i="11"/>
  <c r="M159" i="11"/>
  <c r="I160" i="11"/>
  <c r="D162" i="11"/>
  <c r="P166" i="11"/>
  <c r="R169" i="11"/>
  <c r="J72" i="25" s="1"/>
  <c r="R172" i="11"/>
  <c r="J73" i="25" s="1"/>
  <c r="F60" i="11"/>
  <c r="J64" i="11"/>
  <c r="I66" i="11"/>
  <c r="V66" i="11"/>
  <c r="AA204" i="25" s="1"/>
  <c r="L68" i="11"/>
  <c r="F69" i="11"/>
  <c r="M70" i="11"/>
  <c r="G71" i="11"/>
  <c r="V71" i="11"/>
  <c r="D73" i="11"/>
  <c r="O74" i="11"/>
  <c r="I75" i="11"/>
  <c r="S77" i="11"/>
  <c r="Y202" i="25" s="1"/>
  <c r="M79" i="11"/>
  <c r="D80" i="11"/>
  <c r="N80" i="11" s="1"/>
  <c r="G207" i="25" s="1"/>
  <c r="R80" i="11"/>
  <c r="J207" i="25" s="1"/>
  <c r="V81" i="11"/>
  <c r="M83" i="11"/>
  <c r="G84" i="11"/>
  <c r="G85" i="11"/>
  <c r="Q214" i="25" s="1"/>
  <c r="O87" i="11"/>
  <c r="H119" i="25" s="1"/>
  <c r="G90" i="11"/>
  <c r="D91" i="11"/>
  <c r="I93" i="11"/>
  <c r="D121" i="25" s="1"/>
  <c r="U95" i="11"/>
  <c r="L122" i="25" s="1"/>
  <c r="M106" i="11"/>
  <c r="G107" i="11"/>
  <c r="U108" i="11"/>
  <c r="L113" i="11"/>
  <c r="L114" i="11"/>
  <c r="J115" i="11"/>
  <c r="G116" i="11"/>
  <c r="U116" i="11"/>
  <c r="L59" i="25" s="1"/>
  <c r="R117" i="11"/>
  <c r="I118" i="11"/>
  <c r="D107" i="25" s="1"/>
  <c r="F119" i="11"/>
  <c r="B193" i="25" s="1"/>
  <c r="D122" i="11"/>
  <c r="P122" i="11"/>
  <c r="W107" i="25" s="1"/>
  <c r="I125" i="11"/>
  <c r="D109" i="25" s="1"/>
  <c r="L127" i="11"/>
  <c r="O128" i="11"/>
  <c r="H110" i="25" s="1"/>
  <c r="J129" i="11"/>
  <c r="S196" i="25" s="1"/>
  <c r="D131" i="11"/>
  <c r="D132" i="11"/>
  <c r="V134" i="11"/>
  <c r="L135" i="11"/>
  <c r="J137" i="11"/>
  <c r="G138" i="11"/>
  <c r="F139" i="11"/>
  <c r="B201" i="25" s="1"/>
  <c r="J140" i="11"/>
  <c r="O142" i="11"/>
  <c r="D145" i="11"/>
  <c r="N145" i="11" s="1"/>
  <c r="V139" i="25" s="1"/>
  <c r="J149" i="11"/>
  <c r="U150" i="11"/>
  <c r="L140" i="25" s="1"/>
  <c r="O151" i="11"/>
  <c r="S152" i="11"/>
  <c r="Y153" i="25" s="1"/>
  <c r="P154" i="11"/>
  <c r="G155" i="11"/>
  <c r="M157" i="11"/>
  <c r="U79" i="25" s="1"/>
  <c r="J160" i="11"/>
  <c r="F162" i="11"/>
  <c r="I163" i="11"/>
  <c r="R67" i="11"/>
  <c r="J202" i="25" s="1"/>
  <c r="P70" i="11"/>
  <c r="D74" i="11"/>
  <c r="S80" i="11"/>
  <c r="J84" i="11"/>
  <c r="G91" i="11"/>
  <c r="Q215" i="25" s="1"/>
  <c r="S91" i="11"/>
  <c r="Y215" i="25" s="1"/>
  <c r="R94" i="11"/>
  <c r="J215" i="25" s="1"/>
  <c r="P98" i="11"/>
  <c r="F100" i="11"/>
  <c r="S105" i="11"/>
  <c r="Y212" i="25" s="1"/>
  <c r="P106" i="11"/>
  <c r="H107" i="11"/>
  <c r="D108" i="11"/>
  <c r="F110" i="11"/>
  <c r="B188" i="25" s="1"/>
  <c r="D111" i="11"/>
  <c r="U111" i="11"/>
  <c r="L189" i="25" s="1"/>
  <c r="V116" i="11"/>
  <c r="I119" i="11"/>
  <c r="D193" i="25" s="1"/>
  <c r="F120" i="11"/>
  <c r="F121" i="11"/>
  <c r="F122" i="11"/>
  <c r="B195" i="25" s="1"/>
  <c r="R122" i="11"/>
  <c r="J195" i="25" s="1"/>
  <c r="J125" i="11"/>
  <c r="S188" i="25" s="1"/>
  <c r="O127" i="11"/>
  <c r="D128" i="11"/>
  <c r="R128" i="11"/>
  <c r="J110" i="25" s="1"/>
  <c r="K129" i="11"/>
  <c r="I131" i="11"/>
  <c r="D198" i="25" s="1"/>
  <c r="R159" i="11"/>
  <c r="U167" i="11"/>
  <c r="L153" i="25" s="1"/>
  <c r="R167" i="11"/>
  <c r="J153" i="25" s="1"/>
  <c r="F167" i="11"/>
  <c r="B153" i="25" s="1"/>
  <c r="F179" i="11"/>
  <c r="R179" i="11"/>
  <c r="O179" i="11"/>
  <c r="L179" i="11"/>
  <c r="I179" i="11"/>
  <c r="S64" i="11"/>
  <c r="U67" i="11"/>
  <c r="L202" i="25" s="1"/>
  <c r="S70" i="11"/>
  <c r="G73" i="11"/>
  <c r="F74" i="11"/>
  <c r="L75" i="11"/>
  <c r="D79" i="11"/>
  <c r="P79" i="11"/>
  <c r="G80" i="11"/>
  <c r="D83" i="11"/>
  <c r="P83" i="11"/>
  <c r="P85" i="11"/>
  <c r="W214" i="25" s="1"/>
  <c r="J90" i="11"/>
  <c r="P92" i="11"/>
  <c r="R93" i="11"/>
  <c r="J121" i="25" s="1"/>
  <c r="D98" i="11"/>
  <c r="N98" i="11" s="1"/>
  <c r="V105" i="11"/>
  <c r="AA212" i="25" s="1"/>
  <c r="I107" i="11"/>
  <c r="D66" i="25" s="1"/>
  <c r="F108" i="11"/>
  <c r="I110" i="11"/>
  <c r="P114" i="11"/>
  <c r="J116" i="11"/>
  <c r="S197" i="25" s="1"/>
  <c r="P118" i="11"/>
  <c r="W193" i="25" s="1"/>
  <c r="L119" i="11"/>
  <c r="G122" i="11"/>
  <c r="Q107" i="25" s="1"/>
  <c r="G124" i="11"/>
  <c r="P127" i="11"/>
  <c r="F128" i="11"/>
  <c r="B110" i="25" s="1"/>
  <c r="J131" i="11"/>
  <c r="S108" i="25" s="1"/>
  <c r="O135" i="11"/>
  <c r="D136" i="11"/>
  <c r="J155" i="11"/>
  <c r="V157" i="11"/>
  <c r="S158" i="11"/>
  <c r="S160" i="11"/>
  <c r="I162" i="11"/>
  <c r="D164" i="11"/>
  <c r="R166" i="11"/>
  <c r="D166" i="11"/>
  <c r="G163" i="11"/>
  <c r="V165" i="11"/>
  <c r="L170" i="11"/>
  <c r="F136" i="25" s="1"/>
  <c r="O171" i="11"/>
  <c r="J173" i="11"/>
  <c r="F175" i="11"/>
  <c r="F176" i="11"/>
  <c r="D177" i="11"/>
  <c r="S177" i="11"/>
  <c r="Y74" i="25" s="1"/>
  <c r="U178" i="11"/>
  <c r="L101" i="25" s="1"/>
  <c r="P181" i="11"/>
  <c r="O183" i="11"/>
  <c r="U185" i="11"/>
  <c r="O186" i="11"/>
  <c r="H142" i="25" s="1"/>
  <c r="I187" i="11"/>
  <c r="D134" i="25" s="1"/>
  <c r="F188" i="11"/>
  <c r="B199" i="25" s="1"/>
  <c r="D189" i="11"/>
  <c r="H189" i="11" s="1"/>
  <c r="P189" i="11"/>
  <c r="R190" i="11"/>
  <c r="U191" i="11"/>
  <c r="D194" i="11"/>
  <c r="N194" i="11" s="1"/>
  <c r="L197" i="11"/>
  <c r="F69" i="25" s="1"/>
  <c r="D199" i="11"/>
  <c r="H199" i="11" s="1"/>
  <c r="R199" i="11"/>
  <c r="P202" i="11"/>
  <c r="F203" i="11"/>
  <c r="U204" i="11"/>
  <c r="J205" i="11"/>
  <c r="S68" i="25" s="1"/>
  <c r="V207" i="11"/>
  <c r="R208" i="11"/>
  <c r="J70" i="25" s="1"/>
  <c r="U209" i="11"/>
  <c r="U210" i="11"/>
  <c r="L211" i="11"/>
  <c r="D213" i="11"/>
  <c r="L214" i="11"/>
  <c r="V220" i="11"/>
  <c r="R221" i="11"/>
  <c r="J145" i="25" s="1"/>
  <c r="O226" i="11"/>
  <c r="I229" i="11"/>
  <c r="J232" i="11"/>
  <c r="J4" i="12"/>
  <c r="S95" i="26" s="1"/>
  <c r="L19" i="12"/>
  <c r="R20" i="12"/>
  <c r="J179" i="26" s="1"/>
  <c r="P21" i="12"/>
  <c r="W173" i="26" s="1"/>
  <c r="I22" i="12"/>
  <c r="D180" i="26" s="1"/>
  <c r="U37" i="12"/>
  <c r="L183" i="26" s="1"/>
  <c r="R37" i="12"/>
  <c r="D37" i="12"/>
  <c r="P37" i="12"/>
  <c r="E39" i="12"/>
  <c r="I43" i="12"/>
  <c r="I53" i="12"/>
  <c r="D99" i="26" s="1"/>
  <c r="M57" i="12"/>
  <c r="J57" i="12"/>
  <c r="S184" i="26" s="1"/>
  <c r="V57" i="12"/>
  <c r="S57" i="12"/>
  <c r="Y184" i="26" s="1"/>
  <c r="M197" i="11"/>
  <c r="Q202" i="11"/>
  <c r="L205" i="11"/>
  <c r="V224" i="11"/>
  <c r="P226" i="11"/>
  <c r="O17" i="12"/>
  <c r="H177" i="26" s="1"/>
  <c r="M19" i="12"/>
  <c r="L43" i="12"/>
  <c r="F186" i="26" s="1"/>
  <c r="R52" i="12"/>
  <c r="O52" i="12"/>
  <c r="L52" i="12"/>
  <c r="F56" i="12"/>
  <c r="B102" i="26" s="1"/>
  <c r="U56" i="12"/>
  <c r="D56" i="12"/>
  <c r="R56" i="12"/>
  <c r="O56" i="12"/>
  <c r="R60" i="12"/>
  <c r="U60" i="12"/>
  <c r="O60" i="12"/>
  <c r="L60" i="12"/>
  <c r="I60" i="12"/>
  <c r="F60" i="12"/>
  <c r="U186" i="11"/>
  <c r="L142" i="25" s="1"/>
  <c r="L188" i="11"/>
  <c r="U189" i="11"/>
  <c r="J193" i="11"/>
  <c r="I194" i="11"/>
  <c r="D197" i="11"/>
  <c r="J198" i="11"/>
  <c r="S71" i="25" s="1"/>
  <c r="D204" i="11"/>
  <c r="Q204" i="11" s="1"/>
  <c r="M205" i="11"/>
  <c r="U68" i="25" s="1"/>
  <c r="J206" i="11"/>
  <c r="S97" i="25" s="1"/>
  <c r="R213" i="11"/>
  <c r="D226" i="11"/>
  <c r="N226" i="11" s="1"/>
  <c r="S226" i="11"/>
  <c r="J231" i="11"/>
  <c r="D8" i="12"/>
  <c r="U17" i="12"/>
  <c r="L177" i="26" s="1"/>
  <c r="G35" i="12"/>
  <c r="J35" i="12"/>
  <c r="V37" i="12"/>
  <c r="R43" i="12"/>
  <c r="P57" i="12"/>
  <c r="P163" i="11"/>
  <c r="R175" i="11"/>
  <c r="O176" i="11"/>
  <c r="D186" i="11"/>
  <c r="Q186" i="11" s="1"/>
  <c r="V186" i="11"/>
  <c r="AA75" i="25" s="1"/>
  <c r="O188" i="11"/>
  <c r="I189" i="11"/>
  <c r="D97" i="25" s="1"/>
  <c r="J192" i="11"/>
  <c r="S194" i="25" s="1"/>
  <c r="P193" i="11"/>
  <c r="L194" i="11"/>
  <c r="P200" i="11"/>
  <c r="D205" i="11"/>
  <c r="E205" i="11" s="1"/>
  <c r="P68" i="25" s="1"/>
  <c r="O205" i="11"/>
  <c r="F208" i="11"/>
  <c r="B70" i="25" s="1"/>
  <c r="R211" i="11"/>
  <c r="U213" i="11"/>
  <c r="U214" i="11"/>
  <c r="J217" i="11"/>
  <c r="G220" i="11"/>
  <c r="Q149" i="25" s="1"/>
  <c r="G221" i="11"/>
  <c r="J223" i="11"/>
  <c r="G224" i="11"/>
  <c r="F226" i="11"/>
  <c r="U226" i="11"/>
  <c r="P227" i="11"/>
  <c r="P229" i="11"/>
  <c r="M231" i="11"/>
  <c r="P4" i="12"/>
  <c r="W95" i="26" s="1"/>
  <c r="I8" i="12"/>
  <c r="O9" i="12"/>
  <c r="F11" i="12"/>
  <c r="J12" i="12"/>
  <c r="D19" i="12"/>
  <c r="E19" i="12" s="1"/>
  <c r="R19" i="12"/>
  <c r="J96" i="26" s="1"/>
  <c r="O24" i="12"/>
  <c r="J27" i="12"/>
  <c r="U28" i="12"/>
  <c r="G30" i="12"/>
  <c r="F35" i="12"/>
  <c r="R38" i="12"/>
  <c r="J42" i="12"/>
  <c r="S98" i="26" s="1"/>
  <c r="U43" i="12"/>
  <c r="I46" i="12"/>
  <c r="U46" i="12"/>
  <c r="F52" i="12"/>
  <c r="S163" i="11"/>
  <c r="G165" i="11"/>
  <c r="P173" i="11"/>
  <c r="S175" i="11"/>
  <c r="Y73" i="25" s="1"/>
  <c r="R176" i="11"/>
  <c r="J140" i="25" s="1"/>
  <c r="L177" i="11"/>
  <c r="F178" i="11"/>
  <c r="R184" i="11"/>
  <c r="F186" i="11"/>
  <c r="B142" i="25" s="1"/>
  <c r="R187" i="11"/>
  <c r="J134" i="25" s="1"/>
  <c r="R188" i="11"/>
  <c r="F191" i="11"/>
  <c r="M192" i="11"/>
  <c r="S193" i="11"/>
  <c r="J196" i="11"/>
  <c r="P197" i="11"/>
  <c r="J199" i="11"/>
  <c r="R200" i="11"/>
  <c r="S201" i="11"/>
  <c r="H202" i="11"/>
  <c r="V202" i="11"/>
  <c r="I204" i="11"/>
  <c r="P205" i="11"/>
  <c r="W68" i="25" s="1"/>
  <c r="I208" i="11"/>
  <c r="D70" i="25" s="1"/>
  <c r="F210" i="11"/>
  <c r="F211" i="11"/>
  <c r="S211" i="11"/>
  <c r="S212" i="11"/>
  <c r="I213" i="11"/>
  <c r="V213" i="11"/>
  <c r="AA146" i="25" s="1"/>
  <c r="G216" i="11"/>
  <c r="M217" i="11"/>
  <c r="L218" i="11"/>
  <c r="J221" i="11"/>
  <c r="J222" i="11"/>
  <c r="M223" i="11"/>
  <c r="J224" i="11"/>
  <c r="I225" i="11"/>
  <c r="G226" i="11"/>
  <c r="V226" i="11"/>
  <c r="D229" i="11"/>
  <c r="R229" i="11"/>
  <c r="M230" i="11"/>
  <c r="P231" i="11"/>
  <c r="V4" i="12"/>
  <c r="AA95" i="26" s="1"/>
  <c r="S8" i="12"/>
  <c r="Y174" i="26" s="1"/>
  <c r="U9" i="12"/>
  <c r="R11" i="12"/>
  <c r="F14" i="12"/>
  <c r="B175" i="26" s="1"/>
  <c r="M15" i="12"/>
  <c r="S8" i="14" s="1"/>
  <c r="I16" i="12"/>
  <c r="D176" i="26" s="1"/>
  <c r="D17" i="12"/>
  <c r="N17" i="12" s="1"/>
  <c r="G177" i="26" s="1"/>
  <c r="U19" i="12"/>
  <c r="J20" i="12"/>
  <c r="R22" i="12"/>
  <c r="J180" i="26" s="1"/>
  <c r="P24" i="12"/>
  <c r="P35" i="12"/>
  <c r="V38" i="12"/>
  <c r="J38" i="12"/>
  <c r="S38" i="12"/>
  <c r="I39" i="12"/>
  <c r="R44" i="12"/>
  <c r="L44" i="12"/>
  <c r="S44" i="12"/>
  <c r="I52" i="12"/>
  <c r="J54" i="12"/>
  <c r="I56" i="12"/>
  <c r="U175" i="11"/>
  <c r="I178" i="11"/>
  <c r="D101" i="25" s="1"/>
  <c r="I186" i="11"/>
  <c r="V187" i="11"/>
  <c r="L189" i="11"/>
  <c r="L191" i="11"/>
  <c r="P192" i="11"/>
  <c r="V193" i="11"/>
  <c r="O194" i="11"/>
  <c r="G197" i="11"/>
  <c r="S198" i="11"/>
  <c r="S200" i="11"/>
  <c r="O203" i="11"/>
  <c r="F205" i="11"/>
  <c r="R205" i="11"/>
  <c r="J208" i="11"/>
  <c r="S127" i="25" s="1"/>
  <c r="I210" i="11"/>
  <c r="P217" i="11"/>
  <c r="J220" i="11"/>
  <c r="R222" i="11"/>
  <c r="J144" i="25" s="1"/>
  <c r="M224" i="11"/>
  <c r="I226" i="11"/>
  <c r="O230" i="11"/>
  <c r="V8" i="12"/>
  <c r="AA174" i="26" s="1"/>
  <c r="U11" i="12"/>
  <c r="M12" i="12"/>
  <c r="O14" i="12"/>
  <c r="H175" i="26" s="1"/>
  <c r="P15" i="12"/>
  <c r="F17" i="12"/>
  <c r="B177" i="26" s="1"/>
  <c r="F19" i="12"/>
  <c r="B96" i="26" s="1"/>
  <c r="D22" i="12"/>
  <c r="Q22" i="12" s="1"/>
  <c r="U22" i="12"/>
  <c r="L180" i="26" s="1"/>
  <c r="S35" i="12"/>
  <c r="M40" i="12"/>
  <c r="G40" i="12"/>
  <c r="Q186" i="26" s="1"/>
  <c r="L178" i="11"/>
  <c r="L186" i="11"/>
  <c r="U194" i="11"/>
  <c r="U205" i="11"/>
  <c r="L194" i="25" s="1"/>
  <c r="L210" i="11"/>
  <c r="I211" i="11"/>
  <c r="S217" i="11"/>
  <c r="M220" i="11"/>
  <c r="M221" i="11"/>
  <c r="P224" i="11"/>
  <c r="R14" i="12"/>
  <c r="J175" i="26" s="1"/>
  <c r="S15" i="12"/>
  <c r="P16" i="12"/>
  <c r="I17" i="12"/>
  <c r="D177" i="26" s="1"/>
  <c r="G19" i="12"/>
  <c r="P20" i="12"/>
  <c r="G21" i="12"/>
  <c r="Q173" i="26" s="1"/>
  <c r="F22" i="12"/>
  <c r="B180" i="26" s="1"/>
  <c r="J26" i="12"/>
  <c r="S31" i="12"/>
  <c r="G31" i="12"/>
  <c r="V35" i="12"/>
  <c r="K39" i="12"/>
  <c r="N39" i="12"/>
  <c r="P43" i="12"/>
  <c r="W77" i="26" s="1"/>
  <c r="V43" i="12"/>
  <c r="D44" i="12"/>
  <c r="L51" i="12"/>
  <c r="F187" i="26" s="1"/>
  <c r="U51" i="12"/>
  <c r="L187" i="26" s="1"/>
  <c r="D51" i="12"/>
  <c r="Q59" i="12"/>
  <c r="N59" i="12"/>
  <c r="E59" i="12"/>
  <c r="G173" i="11"/>
  <c r="R177" i="11"/>
  <c r="O178" i="11"/>
  <c r="O181" i="11"/>
  <c r="R185" i="11"/>
  <c r="M186" i="11"/>
  <c r="U75" i="25" s="1"/>
  <c r="G187" i="11"/>
  <c r="R191" i="11"/>
  <c r="J99" i="25" s="1"/>
  <c r="V192" i="11"/>
  <c r="J197" i="11"/>
  <c r="V197" i="11"/>
  <c r="O199" i="11"/>
  <c r="O202" i="11"/>
  <c r="D203" i="11"/>
  <c r="V205" i="11"/>
  <c r="AA68" i="25" s="1"/>
  <c r="O210" i="11"/>
  <c r="J211" i="11"/>
  <c r="O213" i="11"/>
  <c r="I214" i="11"/>
  <c r="J215" i="11"/>
  <c r="P216" i="11"/>
  <c r="V217" i="11"/>
  <c r="AA147" i="25" s="1"/>
  <c r="S220" i="11"/>
  <c r="P221" i="11"/>
  <c r="M226" i="11"/>
  <c r="D227" i="11"/>
  <c r="U230" i="11"/>
  <c r="G232" i="11"/>
  <c r="G4" i="12"/>
  <c r="Q95" i="26" s="1"/>
  <c r="D12" i="12"/>
  <c r="H12" i="12" s="1"/>
  <c r="P12" i="12"/>
  <c r="U14" i="12"/>
  <c r="L175" i="26" s="1"/>
  <c r="R16" i="12"/>
  <c r="J176" i="26" s="1"/>
  <c r="L17" i="12"/>
  <c r="F177" i="26" s="1"/>
  <c r="J21" i="12"/>
  <c r="S173" i="26" s="1"/>
  <c r="F28" i="12"/>
  <c r="J31" i="12"/>
  <c r="L33" i="12"/>
  <c r="R36" i="12"/>
  <c r="I36" i="12"/>
  <c r="U36" i="12"/>
  <c r="O37" i="12"/>
  <c r="I38" i="12"/>
  <c r="O39" i="12"/>
  <c r="F43" i="12"/>
  <c r="B186" i="26" s="1"/>
  <c r="L46" i="12"/>
  <c r="I49" i="12"/>
  <c r="U49" i="12"/>
  <c r="L190" i="26" s="1"/>
  <c r="R49" i="12"/>
  <c r="O49" i="12"/>
  <c r="M51" i="12"/>
  <c r="P51" i="12"/>
  <c r="M53" i="12"/>
  <c r="V53" i="12"/>
  <c r="S53" i="12"/>
  <c r="F55" i="12"/>
  <c r="O55" i="12"/>
  <c r="D55" i="12"/>
  <c r="U55" i="12"/>
  <c r="R55" i="12"/>
  <c r="J185" i="26" s="1"/>
  <c r="I57" i="12"/>
  <c r="U57" i="12"/>
  <c r="L189" i="26" s="1"/>
  <c r="F57" i="12"/>
  <c r="R57" i="12"/>
  <c r="D57" i="12"/>
  <c r="O57" i="12"/>
  <c r="K95" i="12"/>
  <c r="E122" i="26" s="1"/>
  <c r="T95" i="12"/>
  <c r="K122" i="26" s="1"/>
  <c r="H95" i="12"/>
  <c r="C122" i="26" s="1"/>
  <c r="E95" i="12"/>
  <c r="A122" i="26" s="1"/>
  <c r="S155" i="12"/>
  <c r="J155" i="12"/>
  <c r="G155" i="12"/>
  <c r="V155" i="12"/>
  <c r="D155" i="12"/>
  <c r="N155" i="12" s="1"/>
  <c r="L73" i="12"/>
  <c r="R75" i="12"/>
  <c r="L76" i="12"/>
  <c r="F205" i="26" s="1"/>
  <c r="G92" i="12"/>
  <c r="E93" i="12"/>
  <c r="A121" i="26" s="1"/>
  <c r="G97" i="12"/>
  <c r="R99" i="12"/>
  <c r="J123" i="26" s="1"/>
  <c r="V107" i="12"/>
  <c r="AA216" i="26" s="1"/>
  <c r="G118" i="12"/>
  <c r="L139" i="12"/>
  <c r="F201" i="26" s="1"/>
  <c r="J141" i="12"/>
  <c r="S135" i="26" s="1"/>
  <c r="D147" i="12"/>
  <c r="T147" i="12" s="1"/>
  <c r="U147" i="12"/>
  <c r="G148" i="12"/>
  <c r="U161" i="12"/>
  <c r="D161" i="12"/>
  <c r="E161" i="12" s="1"/>
  <c r="F161" i="12"/>
  <c r="F61" i="12"/>
  <c r="V63" i="12"/>
  <c r="R64" i="12"/>
  <c r="U66" i="12"/>
  <c r="V67" i="12"/>
  <c r="O69" i="12"/>
  <c r="O73" i="12"/>
  <c r="I75" i="12"/>
  <c r="U75" i="12"/>
  <c r="J79" i="12"/>
  <c r="U84" i="12"/>
  <c r="D96" i="12"/>
  <c r="O96" i="12"/>
  <c r="H216" i="26" s="1"/>
  <c r="J97" i="12"/>
  <c r="D99" i="12"/>
  <c r="U102" i="12"/>
  <c r="Q108" i="12"/>
  <c r="I125" i="26" s="1"/>
  <c r="F115" i="12"/>
  <c r="R119" i="12"/>
  <c r="J193" i="26" s="1"/>
  <c r="R121" i="12"/>
  <c r="M123" i="12"/>
  <c r="U109" i="26" s="1"/>
  <c r="G136" i="12"/>
  <c r="O139" i="12"/>
  <c r="I140" i="12"/>
  <c r="D138" i="26" s="1"/>
  <c r="R142" i="12"/>
  <c r="P143" i="12"/>
  <c r="W138" i="26" s="1"/>
  <c r="U146" i="12"/>
  <c r="D146" i="12"/>
  <c r="N146" i="12" s="1"/>
  <c r="S147" i="12"/>
  <c r="J147" i="12"/>
  <c r="P147" i="12"/>
  <c r="O149" i="12"/>
  <c r="M155" i="12"/>
  <c r="S165" i="12"/>
  <c r="G165" i="12"/>
  <c r="P165" i="12"/>
  <c r="I61" i="12"/>
  <c r="S64" i="12"/>
  <c r="R76" i="12"/>
  <c r="J205" i="26" s="1"/>
  <c r="O78" i="12"/>
  <c r="G84" i="12"/>
  <c r="T93" i="12"/>
  <c r="K121" i="26" s="1"/>
  <c r="P96" i="12"/>
  <c r="P97" i="12"/>
  <c r="V99" i="12"/>
  <c r="F102" i="12"/>
  <c r="S108" i="12"/>
  <c r="Y213" i="26" s="1"/>
  <c r="G115" i="12"/>
  <c r="Q195" i="26" s="1"/>
  <c r="P118" i="12"/>
  <c r="U119" i="12"/>
  <c r="U120" i="12"/>
  <c r="L194" i="26" s="1"/>
  <c r="U122" i="12"/>
  <c r="P123" i="12"/>
  <c r="W109" i="26" s="1"/>
  <c r="J126" i="12"/>
  <c r="M128" i="12"/>
  <c r="S130" i="12"/>
  <c r="J132" i="12"/>
  <c r="L135" i="12"/>
  <c r="F135" i="12"/>
  <c r="D139" i="12"/>
  <c r="L140" i="12"/>
  <c r="F138" i="26" s="1"/>
  <c r="O141" i="12"/>
  <c r="O143" i="12"/>
  <c r="H151" i="26" s="1"/>
  <c r="F143" i="12"/>
  <c r="S143" i="12"/>
  <c r="Y138" i="26" s="1"/>
  <c r="G147" i="12"/>
  <c r="D154" i="12"/>
  <c r="Q154" i="12" s="1"/>
  <c r="P155" i="12"/>
  <c r="V158" i="12"/>
  <c r="J158" i="12"/>
  <c r="S158" i="12"/>
  <c r="P158" i="12"/>
  <c r="S163" i="12"/>
  <c r="M163" i="12"/>
  <c r="J163" i="12"/>
  <c r="V163" i="12"/>
  <c r="P163" i="12"/>
  <c r="J59" i="12"/>
  <c r="R73" i="12"/>
  <c r="L75" i="12"/>
  <c r="I84" i="12"/>
  <c r="H93" i="12"/>
  <c r="C121" i="26" s="1"/>
  <c r="F96" i="12"/>
  <c r="B216" i="26" s="1"/>
  <c r="S96" i="12"/>
  <c r="S97" i="12"/>
  <c r="G99" i="12"/>
  <c r="V110" i="12"/>
  <c r="J115" i="12"/>
  <c r="S195" i="26" s="1"/>
  <c r="V122" i="12"/>
  <c r="AA107" i="26" s="1"/>
  <c r="F139" i="12"/>
  <c r="O140" i="12"/>
  <c r="H138" i="26" s="1"/>
  <c r="V143" i="12"/>
  <c r="AA138" i="26" s="1"/>
  <c r="U145" i="12"/>
  <c r="R145" i="12"/>
  <c r="F145" i="12"/>
  <c r="I147" i="12"/>
  <c r="G151" i="12"/>
  <c r="S151" i="12"/>
  <c r="P151" i="12"/>
  <c r="N4" i="13"/>
  <c r="H4" i="13"/>
  <c r="T4" i="13"/>
  <c r="M55" i="12"/>
  <c r="O61" i="12"/>
  <c r="J63" i="12"/>
  <c r="D64" i="12"/>
  <c r="H64" i="12" s="1"/>
  <c r="F67" i="12"/>
  <c r="B202" i="26" s="1"/>
  <c r="I68" i="12"/>
  <c r="F69" i="12"/>
  <c r="U69" i="12"/>
  <c r="M75" i="12"/>
  <c r="U76" i="12"/>
  <c r="L205" i="26" s="1"/>
  <c r="R78" i="12"/>
  <c r="S79" i="12"/>
  <c r="P83" i="12"/>
  <c r="L84" i="12"/>
  <c r="J87" i="12"/>
  <c r="S210" i="26" s="1"/>
  <c r="I88" i="12"/>
  <c r="D211" i="26" s="1"/>
  <c r="R91" i="12"/>
  <c r="J120" i="26" s="1"/>
  <c r="S95" i="12"/>
  <c r="G96" i="12"/>
  <c r="U96" i="12"/>
  <c r="L216" i="26" s="1"/>
  <c r="G101" i="12"/>
  <c r="F103" i="12"/>
  <c r="F104" i="12"/>
  <c r="G105" i="12"/>
  <c r="Q212" i="26" s="1"/>
  <c r="F106" i="12"/>
  <c r="G107" i="12"/>
  <c r="Q216" i="26" s="1"/>
  <c r="G108" i="12"/>
  <c r="Q213" i="26" s="1"/>
  <c r="R113" i="12"/>
  <c r="J190" i="26" s="1"/>
  <c r="M115" i="12"/>
  <c r="U195" i="26" s="1"/>
  <c r="D122" i="12"/>
  <c r="N122" i="12" s="1"/>
  <c r="L125" i="12"/>
  <c r="F109" i="26" s="1"/>
  <c r="U128" i="12"/>
  <c r="L110" i="26" s="1"/>
  <c r="D131" i="12"/>
  <c r="O131" i="12"/>
  <c r="P135" i="12"/>
  <c r="R139" i="12"/>
  <c r="R140" i="12"/>
  <c r="J138" i="26" s="1"/>
  <c r="U141" i="12"/>
  <c r="D143" i="12"/>
  <c r="M147" i="12"/>
  <c r="S149" i="12"/>
  <c r="J149" i="12"/>
  <c r="G149" i="12"/>
  <c r="J151" i="12"/>
  <c r="R154" i="12"/>
  <c r="S56" i="12"/>
  <c r="P59" i="12"/>
  <c r="R61" i="12"/>
  <c r="I64" i="12"/>
  <c r="I67" i="12"/>
  <c r="D202" i="26" s="1"/>
  <c r="J68" i="12"/>
  <c r="G69" i="12"/>
  <c r="D73" i="12"/>
  <c r="D75" i="12"/>
  <c r="O75" i="12"/>
  <c r="V79" i="12"/>
  <c r="M87" i="12"/>
  <c r="U210" i="26" s="1"/>
  <c r="L88" i="12"/>
  <c r="F211" i="26" s="1"/>
  <c r="V91" i="12"/>
  <c r="AA215" i="26" s="1"/>
  <c r="I96" i="12"/>
  <c r="D216" i="26" s="1"/>
  <c r="V96" i="12"/>
  <c r="J99" i="12"/>
  <c r="M101" i="12"/>
  <c r="J102" i="12"/>
  <c r="S119" i="26" s="1"/>
  <c r="I103" i="12"/>
  <c r="I104" i="12"/>
  <c r="I106" i="12"/>
  <c r="J107" i="12"/>
  <c r="S216" i="26" s="1"/>
  <c r="O109" i="12"/>
  <c r="U117" i="12"/>
  <c r="L192" i="26" s="1"/>
  <c r="D119" i="12"/>
  <c r="N119" i="12" s="1"/>
  <c r="F120" i="12"/>
  <c r="F121" i="12"/>
  <c r="G130" i="12"/>
  <c r="S131" i="12"/>
  <c r="Y108" i="26" s="1"/>
  <c r="P131" i="12"/>
  <c r="W108" i="26" s="1"/>
  <c r="U139" i="12"/>
  <c r="U140" i="12"/>
  <c r="L138" i="26" s="1"/>
  <c r="D149" i="12"/>
  <c r="V156" i="12"/>
  <c r="P156" i="12"/>
  <c r="G156" i="12"/>
  <c r="V164" i="12"/>
  <c r="AA154" i="26" s="1"/>
  <c r="J164" i="12"/>
  <c r="S154" i="26" s="1"/>
  <c r="G164" i="12"/>
  <c r="Q154" i="26" s="1"/>
  <c r="P164" i="12"/>
  <c r="W154" i="26" s="1"/>
  <c r="M164" i="12"/>
  <c r="U154" i="26" s="1"/>
  <c r="P55" i="12"/>
  <c r="M63" i="12"/>
  <c r="J64" i="12"/>
  <c r="G65" i="12"/>
  <c r="Q206" i="26" s="1"/>
  <c r="J66" i="12"/>
  <c r="S204" i="26" s="1"/>
  <c r="F72" i="12"/>
  <c r="P75" i="12"/>
  <c r="G78" i="12"/>
  <c r="D83" i="12"/>
  <c r="U83" i="12"/>
  <c r="O84" i="12"/>
  <c r="P87" i="12"/>
  <c r="W210" i="26" s="1"/>
  <c r="O88" i="12"/>
  <c r="H211" i="26" s="1"/>
  <c r="D91" i="12"/>
  <c r="N91" i="12" s="1"/>
  <c r="G94" i="12"/>
  <c r="L96" i="12"/>
  <c r="F216" i="26" s="1"/>
  <c r="M99" i="12"/>
  <c r="J100" i="12"/>
  <c r="P102" i="12"/>
  <c r="W119" i="26" s="1"/>
  <c r="L104" i="12"/>
  <c r="F63" i="26" s="1"/>
  <c r="J105" i="12"/>
  <c r="S212" i="26" s="1"/>
  <c r="M107" i="12"/>
  <c r="M108" i="12"/>
  <c r="U213" i="26" s="1"/>
  <c r="L112" i="12"/>
  <c r="P115" i="12"/>
  <c r="F119" i="12"/>
  <c r="B193" i="26" s="1"/>
  <c r="I120" i="12"/>
  <c r="G121" i="12"/>
  <c r="G123" i="12"/>
  <c r="Q109" i="26" s="1"/>
  <c r="G124" i="12"/>
  <c r="R125" i="12"/>
  <c r="J109" i="26" s="1"/>
  <c r="D128" i="12"/>
  <c r="N128" i="12" s="1"/>
  <c r="I129" i="12"/>
  <c r="D111" i="26" s="1"/>
  <c r="F129" i="12"/>
  <c r="B111" i="26" s="1"/>
  <c r="F131" i="12"/>
  <c r="U131" i="12"/>
  <c r="L198" i="26" s="1"/>
  <c r="R136" i="12"/>
  <c r="L136" i="12"/>
  <c r="U137" i="12"/>
  <c r="L137" i="12"/>
  <c r="J143" i="12"/>
  <c r="S138" i="26" s="1"/>
  <c r="L145" i="12"/>
  <c r="F148" i="12"/>
  <c r="I148" i="12"/>
  <c r="R148" i="12"/>
  <c r="O148" i="12"/>
  <c r="F149" i="12"/>
  <c r="J156" i="12"/>
  <c r="S146" i="12"/>
  <c r="D151" i="12"/>
  <c r="Q151" i="12" s="1"/>
  <c r="O152" i="12"/>
  <c r="J154" i="12"/>
  <c r="D160" i="12"/>
  <c r="P160" i="12"/>
  <c r="L168" i="12"/>
  <c r="J169" i="12"/>
  <c r="D172" i="12"/>
  <c r="N172" i="12" s="1"/>
  <c r="G73" i="26" s="1"/>
  <c r="G176" i="12"/>
  <c r="F178" i="12"/>
  <c r="B101" i="26" s="1"/>
  <c r="J179" i="12"/>
  <c r="V180" i="12"/>
  <c r="AA133" i="26" s="1"/>
  <c r="V181" i="12"/>
  <c r="R183" i="12"/>
  <c r="L186" i="12"/>
  <c r="I187" i="12"/>
  <c r="D134" i="26" s="1"/>
  <c r="D189" i="12"/>
  <c r="M189" i="12"/>
  <c r="D191" i="12"/>
  <c r="H191" i="12" s="1"/>
  <c r="D194" i="12"/>
  <c r="G195" i="12"/>
  <c r="V195" i="12"/>
  <c r="AA132" i="26" s="1"/>
  <c r="G197" i="12"/>
  <c r="V197" i="12"/>
  <c r="F199" i="12"/>
  <c r="F202" i="12"/>
  <c r="D203" i="12"/>
  <c r="Q203" i="12" s="1"/>
  <c r="O205" i="12"/>
  <c r="I206" i="12"/>
  <c r="D129" i="26" s="1"/>
  <c r="D215" i="12"/>
  <c r="G219" i="12"/>
  <c r="G220" i="12"/>
  <c r="Q149" i="26" s="1"/>
  <c r="G222" i="12"/>
  <c r="O223" i="12"/>
  <c r="G230" i="12"/>
  <c r="D231" i="12"/>
  <c r="K231" i="12" s="1"/>
  <c r="V231" i="12"/>
  <c r="F4" i="13"/>
  <c r="B177" i="27" s="1"/>
  <c r="U5" i="13"/>
  <c r="D9" i="13"/>
  <c r="S9" i="13"/>
  <c r="Y179" i="27" s="1"/>
  <c r="D12" i="13"/>
  <c r="G13" i="13"/>
  <c r="Q184" i="27" s="1"/>
  <c r="M139" i="12"/>
  <c r="V146" i="12"/>
  <c r="AA201" i="26" s="1"/>
  <c r="I151" i="12"/>
  <c r="P152" i="12"/>
  <c r="W153" i="26" s="1"/>
  <c r="P153" i="12"/>
  <c r="M154" i="12"/>
  <c r="F155" i="12"/>
  <c r="F160" i="12"/>
  <c r="G161" i="12"/>
  <c r="U162" i="12"/>
  <c r="O164" i="12"/>
  <c r="U165" i="12"/>
  <c r="O168" i="12"/>
  <c r="G171" i="12"/>
  <c r="Q134" i="26" s="1"/>
  <c r="J172" i="12"/>
  <c r="I178" i="12"/>
  <c r="P179" i="12"/>
  <c r="I185" i="12"/>
  <c r="O186" i="12"/>
  <c r="F192" i="12"/>
  <c r="J193" i="12"/>
  <c r="F194" i="12"/>
  <c r="S194" i="12"/>
  <c r="I195" i="12"/>
  <c r="Q196" i="12"/>
  <c r="X126" i="26" s="1"/>
  <c r="P198" i="12"/>
  <c r="W71" i="26" s="1"/>
  <c r="G199" i="12"/>
  <c r="F200" i="12"/>
  <c r="G202" i="12"/>
  <c r="P205" i="12"/>
  <c r="W68" i="26" s="1"/>
  <c r="U208" i="12"/>
  <c r="L70" i="26" s="1"/>
  <c r="M209" i="12"/>
  <c r="I210" i="12"/>
  <c r="F218" i="12"/>
  <c r="J219" i="12"/>
  <c r="I220" i="12"/>
  <c r="G221" i="12"/>
  <c r="R223" i="12"/>
  <c r="S224" i="12"/>
  <c r="U225" i="12"/>
  <c r="I226" i="12"/>
  <c r="P227" i="12"/>
  <c r="P229" i="12"/>
  <c r="F231" i="12"/>
  <c r="G4" i="13"/>
  <c r="Q99" i="27" s="1"/>
  <c r="U4" i="13"/>
  <c r="L177" i="27" s="1"/>
  <c r="F8" i="13"/>
  <c r="L10" i="13"/>
  <c r="F99" i="27" s="1"/>
  <c r="S12" i="13"/>
  <c r="M12" i="13"/>
  <c r="P12" i="13"/>
  <c r="G12" i="13"/>
  <c r="M13" i="13"/>
  <c r="U184" i="27" s="1"/>
  <c r="L16" i="13"/>
  <c r="F180" i="27" s="1"/>
  <c r="F21" i="13"/>
  <c r="O21" i="13"/>
  <c r="I21" i="13"/>
  <c r="R21" i="13"/>
  <c r="G160" i="12"/>
  <c r="S160" i="12"/>
  <c r="P168" i="12"/>
  <c r="R169" i="12"/>
  <c r="J72" i="26" s="1"/>
  <c r="M172" i="12"/>
  <c r="J176" i="12"/>
  <c r="U185" i="12"/>
  <c r="G194" i="12"/>
  <c r="J195" i="12"/>
  <c r="T196" i="12"/>
  <c r="Z126" i="26" s="1"/>
  <c r="I197" i="12"/>
  <c r="D69" i="26" s="1"/>
  <c r="I200" i="12"/>
  <c r="I201" i="12"/>
  <c r="I202" i="12"/>
  <c r="J203" i="12"/>
  <c r="S100" i="26" s="1"/>
  <c r="D205" i="12"/>
  <c r="K206" i="12"/>
  <c r="O207" i="12"/>
  <c r="R209" i="12"/>
  <c r="L210" i="12"/>
  <c r="F212" i="12"/>
  <c r="I214" i="12"/>
  <c r="J215" i="12"/>
  <c r="I218" i="12"/>
  <c r="S219" i="12"/>
  <c r="U223" i="12"/>
  <c r="L226" i="12"/>
  <c r="D229" i="12"/>
  <c r="J230" i="12"/>
  <c r="G231" i="12"/>
  <c r="L8" i="13"/>
  <c r="G9" i="13"/>
  <c r="Q179" i="27" s="1"/>
  <c r="S16" i="13"/>
  <c r="U18" i="13"/>
  <c r="O18" i="13"/>
  <c r="I18" i="13"/>
  <c r="I26" i="13"/>
  <c r="D26" i="13"/>
  <c r="T26" i="13" s="1"/>
  <c r="U168" i="12"/>
  <c r="S169" i="12"/>
  <c r="U186" i="12"/>
  <c r="G189" i="12"/>
  <c r="P189" i="12"/>
  <c r="I192" i="12"/>
  <c r="V194" i="12"/>
  <c r="J197" i="12"/>
  <c r="S209" i="12"/>
  <c r="Y143" i="26" s="1"/>
  <c r="R229" i="12"/>
  <c r="M230" i="12"/>
  <c r="F232" i="12"/>
  <c r="J4" i="13"/>
  <c r="S99" i="27" s="1"/>
  <c r="F15" i="13"/>
  <c r="H20" i="13"/>
  <c r="C183" i="27" s="1"/>
  <c r="Q20" i="13"/>
  <c r="I183" i="27" s="1"/>
  <c r="D21" i="13"/>
  <c r="R29" i="13"/>
  <c r="L29" i="13"/>
  <c r="I29" i="13"/>
  <c r="M31" i="13"/>
  <c r="V31" i="13"/>
  <c r="P31" i="13"/>
  <c r="W187" i="27" s="1"/>
  <c r="J33" i="13"/>
  <c r="S33" i="13"/>
  <c r="P33" i="13"/>
  <c r="G33" i="13"/>
  <c r="S154" i="12"/>
  <c r="F158" i="12"/>
  <c r="V160" i="12"/>
  <c r="D163" i="12"/>
  <c r="D164" i="12"/>
  <c r="I166" i="12"/>
  <c r="P176" i="12"/>
  <c r="O195" i="12"/>
  <c r="E196" i="12"/>
  <c r="P126" i="26" s="1"/>
  <c r="M197" i="12"/>
  <c r="P199" i="12"/>
  <c r="O202" i="12"/>
  <c r="H100" i="26" s="1"/>
  <c r="O206" i="12"/>
  <c r="H129" i="26" s="1"/>
  <c r="D209" i="12"/>
  <c r="O214" i="12"/>
  <c r="O215" i="12"/>
  <c r="L217" i="12"/>
  <c r="O218" i="12"/>
  <c r="P221" i="12"/>
  <c r="D223" i="12"/>
  <c r="N223" i="12" s="1"/>
  <c r="F225" i="12"/>
  <c r="B147" i="26" s="1"/>
  <c r="D226" i="12"/>
  <c r="O226" i="12"/>
  <c r="U229" i="12"/>
  <c r="P230" i="12"/>
  <c r="L231" i="12"/>
  <c r="M4" i="13"/>
  <c r="U99" i="27" s="1"/>
  <c r="R8" i="13"/>
  <c r="U12" i="13"/>
  <c r="S13" i="13"/>
  <c r="Y184" i="27" s="1"/>
  <c r="I15" i="13"/>
  <c r="J17" i="13"/>
  <c r="S17" i="13"/>
  <c r="D17" i="13"/>
  <c r="D18" i="13"/>
  <c r="N18" i="13" s="1"/>
  <c r="G182" i="27" s="1"/>
  <c r="J26" i="13"/>
  <c r="P195" i="12"/>
  <c r="U202" i="12"/>
  <c r="I14" i="13"/>
  <c r="D179" i="27" s="1"/>
  <c r="R14" i="13"/>
  <c r="J179" i="27" s="1"/>
  <c r="F14" i="13"/>
  <c r="B179" i="27" s="1"/>
  <c r="G154" i="12"/>
  <c r="O155" i="12"/>
  <c r="M160" i="12"/>
  <c r="G168" i="12"/>
  <c r="D169" i="12"/>
  <c r="N169" i="12" s="1"/>
  <c r="G170" i="12"/>
  <c r="S176" i="12"/>
  <c r="P181" i="12"/>
  <c r="P182" i="12"/>
  <c r="S184" i="12"/>
  <c r="F186" i="12"/>
  <c r="J189" i="12"/>
  <c r="U191" i="12"/>
  <c r="O194" i="12"/>
  <c r="D195" i="12"/>
  <c r="R195" i="12"/>
  <c r="J196" i="12"/>
  <c r="D197" i="12"/>
  <c r="H197" i="12" s="1"/>
  <c r="C69" i="26" s="1"/>
  <c r="P197" i="12"/>
  <c r="D199" i="12"/>
  <c r="U199" i="12"/>
  <c r="U206" i="12"/>
  <c r="L129" i="26" s="1"/>
  <c r="U217" i="12"/>
  <c r="D220" i="12"/>
  <c r="N220" i="12" s="1"/>
  <c r="V220" i="12"/>
  <c r="L223" i="12"/>
  <c r="S226" i="12"/>
  <c r="G228" i="12"/>
  <c r="O4" i="13"/>
  <c r="H177" i="27" s="1"/>
  <c r="O5" i="13"/>
  <c r="G10" i="13"/>
  <c r="Q182" i="27" s="1"/>
  <c r="J12" i="13"/>
  <c r="G25" i="13"/>
  <c r="Q100" i="27" s="1"/>
  <c r="M25" i="13"/>
  <c r="S166" i="12"/>
  <c r="I168" i="12"/>
  <c r="I186" i="12"/>
  <c r="D142" i="26" s="1"/>
  <c r="V189" i="12"/>
  <c r="P194" i="12"/>
  <c r="I211" i="12"/>
  <c r="O14" i="13"/>
  <c r="H179" i="27" s="1"/>
  <c r="Q88" i="13"/>
  <c r="H88" i="13"/>
  <c r="N88" i="13"/>
  <c r="E88" i="13"/>
  <c r="K122" i="13"/>
  <c r="T122" i="13"/>
  <c r="L45" i="13"/>
  <c r="O49" i="13"/>
  <c r="R51" i="13"/>
  <c r="J191" i="27" s="1"/>
  <c r="R84" i="13"/>
  <c r="U90" i="13"/>
  <c r="L217" i="27" s="1"/>
  <c r="F96" i="13"/>
  <c r="B220" i="27" s="1"/>
  <c r="J99" i="13"/>
  <c r="F101" i="13"/>
  <c r="P104" i="13"/>
  <c r="W215" i="27" s="1"/>
  <c r="J106" i="13"/>
  <c r="P109" i="13"/>
  <c r="R112" i="13"/>
  <c r="J108" i="27" s="1"/>
  <c r="V114" i="13"/>
  <c r="G117" i="13"/>
  <c r="Q115" i="27" s="1"/>
  <c r="J125" i="13"/>
  <c r="G125" i="13"/>
  <c r="P128" i="13"/>
  <c r="W195" i="27" s="1"/>
  <c r="J165" i="13"/>
  <c r="S165" i="13"/>
  <c r="M165" i="13"/>
  <c r="D38" i="13"/>
  <c r="G40" i="13"/>
  <c r="V40" i="13"/>
  <c r="AA190" i="27" s="1"/>
  <c r="M45" i="13"/>
  <c r="J47" i="13"/>
  <c r="P49" i="13"/>
  <c r="S51" i="13"/>
  <c r="G54" i="13"/>
  <c r="L55" i="13"/>
  <c r="G58" i="13"/>
  <c r="U69" i="13"/>
  <c r="U76" i="13"/>
  <c r="L209" i="27" s="1"/>
  <c r="O79" i="13"/>
  <c r="H80" i="13"/>
  <c r="C211" i="27" s="1"/>
  <c r="S84" i="13"/>
  <c r="D87" i="13"/>
  <c r="F88" i="13"/>
  <c r="B215" i="27" s="1"/>
  <c r="O88" i="13"/>
  <c r="H215" i="27" s="1"/>
  <c r="G89" i="13"/>
  <c r="Q124" i="27" s="1"/>
  <c r="I93" i="13"/>
  <c r="D125" i="27" s="1"/>
  <c r="I94" i="13"/>
  <c r="D219" i="27" s="1"/>
  <c r="L97" i="13"/>
  <c r="L98" i="13"/>
  <c r="M99" i="13"/>
  <c r="G101" i="13"/>
  <c r="D104" i="13"/>
  <c r="M106" i="13"/>
  <c r="D109" i="13"/>
  <c r="K109" i="13" s="1"/>
  <c r="S109" i="13"/>
  <c r="Y196" i="27" s="1"/>
  <c r="P111" i="13"/>
  <c r="W114" i="27" s="1"/>
  <c r="J111" i="13"/>
  <c r="S114" i="27" s="1"/>
  <c r="V112" i="13"/>
  <c r="D114" i="13"/>
  <c r="I117" i="13"/>
  <c r="V121" i="13"/>
  <c r="AA194" i="27" s="1"/>
  <c r="P121" i="13"/>
  <c r="R143" i="13"/>
  <c r="J155" i="27" s="1"/>
  <c r="O143" i="13"/>
  <c r="H155" i="27" s="1"/>
  <c r="G144" i="13"/>
  <c r="I13" i="13"/>
  <c r="O17" i="13"/>
  <c r="H181" i="27" s="1"/>
  <c r="G18" i="13"/>
  <c r="S18" i="13"/>
  <c r="U19" i="13"/>
  <c r="P20" i="13"/>
  <c r="G21" i="13"/>
  <c r="Q177" i="27" s="1"/>
  <c r="P24" i="13"/>
  <c r="P30" i="13"/>
  <c r="J39" i="13"/>
  <c r="I40" i="13"/>
  <c r="D45" i="13"/>
  <c r="O45" i="13"/>
  <c r="H188" i="27" s="1"/>
  <c r="G46" i="13"/>
  <c r="L47" i="13"/>
  <c r="I48" i="13"/>
  <c r="D104" i="27" s="1"/>
  <c r="D49" i="13"/>
  <c r="S49" i="13"/>
  <c r="J50" i="13"/>
  <c r="F51" i="13"/>
  <c r="B191" i="27" s="1"/>
  <c r="J54" i="13"/>
  <c r="M57" i="13"/>
  <c r="U188" i="27" s="1"/>
  <c r="M58" i="13"/>
  <c r="O59" i="13"/>
  <c r="H105" i="27" s="1"/>
  <c r="U64" i="13"/>
  <c r="S65" i="13"/>
  <c r="Y210" i="27" s="1"/>
  <c r="V76" i="13"/>
  <c r="D79" i="13"/>
  <c r="R79" i="13"/>
  <c r="I80" i="13"/>
  <c r="D211" i="27" s="1"/>
  <c r="D84" i="13"/>
  <c r="H84" i="13" s="1"/>
  <c r="U84" i="13"/>
  <c r="S87" i="13"/>
  <c r="Y214" i="27" s="1"/>
  <c r="G88" i="13"/>
  <c r="Q125" i="27" s="1"/>
  <c r="P88" i="13"/>
  <c r="W125" i="27" s="1"/>
  <c r="I89" i="13"/>
  <c r="D216" i="27" s="1"/>
  <c r="F90" i="13"/>
  <c r="B217" i="27" s="1"/>
  <c r="L93" i="13"/>
  <c r="F125" i="27" s="1"/>
  <c r="L94" i="13"/>
  <c r="F219" i="27" s="1"/>
  <c r="M95" i="13"/>
  <c r="R96" i="13"/>
  <c r="J220" i="27" s="1"/>
  <c r="O97" i="13"/>
  <c r="O98" i="13"/>
  <c r="P99" i="13"/>
  <c r="P100" i="13"/>
  <c r="I101" i="13"/>
  <c r="M102" i="13"/>
  <c r="U123" i="27" s="1"/>
  <c r="J102" i="13"/>
  <c r="S123" i="27" s="1"/>
  <c r="G103" i="13"/>
  <c r="G104" i="13"/>
  <c r="Q215" i="27" s="1"/>
  <c r="V104" i="13"/>
  <c r="AA215" i="27" s="1"/>
  <c r="P106" i="13"/>
  <c r="G108" i="13"/>
  <c r="Q217" i="27" s="1"/>
  <c r="S108" i="13"/>
  <c r="Y217" i="27" s="1"/>
  <c r="F109" i="13"/>
  <c r="U109" i="13"/>
  <c r="D111" i="13"/>
  <c r="N111" i="13" s="1"/>
  <c r="D112" i="13"/>
  <c r="G114" i="13"/>
  <c r="G118" i="13"/>
  <c r="I120" i="13"/>
  <c r="D198" i="27" s="1"/>
  <c r="G121" i="13"/>
  <c r="S123" i="13"/>
  <c r="Y113" i="27" s="1"/>
  <c r="G136" i="13"/>
  <c r="J144" i="13"/>
  <c r="J150" i="13"/>
  <c r="F155" i="13"/>
  <c r="U155" i="13"/>
  <c r="O155" i="13"/>
  <c r="D155" i="13"/>
  <c r="N155" i="13" s="1"/>
  <c r="S21" i="13"/>
  <c r="Y177" i="27" s="1"/>
  <c r="S24" i="13"/>
  <c r="O25" i="13"/>
  <c r="S30" i="13"/>
  <c r="I33" i="13"/>
  <c r="L38" i="13"/>
  <c r="J40" i="13"/>
  <c r="P45" i="13"/>
  <c r="J46" i="13"/>
  <c r="M47" i="13"/>
  <c r="J48" i="13"/>
  <c r="S151" i="27" s="1"/>
  <c r="G51" i="13"/>
  <c r="I53" i="13"/>
  <c r="P54" i="13"/>
  <c r="V56" i="13"/>
  <c r="P58" i="13"/>
  <c r="S59" i="13"/>
  <c r="Y190" i="27" s="1"/>
  <c r="F61" i="13"/>
  <c r="J62" i="13"/>
  <c r="S152" i="27" s="1"/>
  <c r="D64" i="13"/>
  <c r="Q64" i="13" s="1"/>
  <c r="V64" i="13"/>
  <c r="F69" i="13"/>
  <c r="G72" i="13"/>
  <c r="Q207" i="27" s="1"/>
  <c r="F76" i="13"/>
  <c r="B209" i="27" s="1"/>
  <c r="J80" i="13"/>
  <c r="F82" i="13"/>
  <c r="B213" i="27" s="1"/>
  <c r="F83" i="13"/>
  <c r="F84" i="13"/>
  <c r="G87" i="13"/>
  <c r="Q214" i="27" s="1"/>
  <c r="G90" i="13"/>
  <c r="M93" i="13"/>
  <c r="O94" i="13"/>
  <c r="H219" i="27" s="1"/>
  <c r="S95" i="13"/>
  <c r="I96" i="13"/>
  <c r="D220" i="27" s="1"/>
  <c r="U96" i="13"/>
  <c r="L220" i="27" s="1"/>
  <c r="U98" i="13"/>
  <c r="R99" i="13"/>
  <c r="J127" i="27" s="1"/>
  <c r="S100" i="13"/>
  <c r="L101" i="13"/>
  <c r="I102" i="13"/>
  <c r="U105" i="13"/>
  <c r="S106" i="13"/>
  <c r="D108" i="13"/>
  <c r="Q108" i="13" s="1"/>
  <c r="I129" i="27" s="1"/>
  <c r="G109" i="13"/>
  <c r="V109" i="13"/>
  <c r="G111" i="13"/>
  <c r="Q114" i="27" s="1"/>
  <c r="G112" i="13"/>
  <c r="J114" i="13"/>
  <c r="G115" i="13"/>
  <c r="Q199" i="27" s="1"/>
  <c r="V116" i="13"/>
  <c r="M117" i="13"/>
  <c r="U115" i="27" s="1"/>
  <c r="J118" i="13"/>
  <c r="S197" i="27" s="1"/>
  <c r="M119" i="13"/>
  <c r="J121" i="13"/>
  <c r="D128" i="13"/>
  <c r="V129" i="13"/>
  <c r="AA200" i="27" s="1"/>
  <c r="S129" i="13"/>
  <c r="R133" i="13"/>
  <c r="O133" i="13"/>
  <c r="J136" i="13"/>
  <c r="F143" i="13"/>
  <c r="B155" i="27" s="1"/>
  <c r="P144" i="13"/>
  <c r="S146" i="13"/>
  <c r="G146" i="13"/>
  <c r="Q205" i="27" s="1"/>
  <c r="O158" i="13"/>
  <c r="U158" i="13"/>
  <c r="D158" i="13"/>
  <c r="K158" i="13" s="1"/>
  <c r="S162" i="13"/>
  <c r="G162" i="13"/>
  <c r="V162" i="13"/>
  <c r="P162" i="13"/>
  <c r="M162" i="13"/>
  <c r="J162" i="13"/>
  <c r="V165" i="13"/>
  <c r="H170" i="13"/>
  <c r="T170" i="13"/>
  <c r="J18" i="13"/>
  <c r="R20" i="13"/>
  <c r="J183" i="27" s="1"/>
  <c r="U25" i="13"/>
  <c r="L33" i="13"/>
  <c r="V39" i="13"/>
  <c r="M40" i="13"/>
  <c r="F45" i="13"/>
  <c r="B188" i="27" s="1"/>
  <c r="S45" i="13"/>
  <c r="M48" i="13"/>
  <c r="U151" i="27" s="1"/>
  <c r="G49" i="13"/>
  <c r="P50" i="13"/>
  <c r="I51" i="13"/>
  <c r="D191" i="27" s="1"/>
  <c r="S54" i="13"/>
  <c r="P57" i="13"/>
  <c r="I61" i="13"/>
  <c r="S62" i="13"/>
  <c r="Y152" i="27" s="1"/>
  <c r="G64" i="13"/>
  <c r="F68" i="13"/>
  <c r="I76" i="13"/>
  <c r="D209" i="27" s="1"/>
  <c r="F79" i="13"/>
  <c r="U79" i="13"/>
  <c r="I88" i="13"/>
  <c r="D215" i="27" s="1"/>
  <c r="R88" i="13"/>
  <c r="J215" i="27" s="1"/>
  <c r="R97" i="13"/>
  <c r="S99" i="13"/>
  <c r="M101" i="13"/>
  <c r="Q103" i="13"/>
  <c r="J104" i="13"/>
  <c r="S215" i="27" s="1"/>
  <c r="V105" i="13"/>
  <c r="AA216" i="27" s="1"/>
  <c r="M105" i="13"/>
  <c r="U216" i="27" s="1"/>
  <c r="V106" i="13"/>
  <c r="I109" i="13"/>
  <c r="R117" i="13"/>
  <c r="U117" i="13"/>
  <c r="F117" i="13"/>
  <c r="O117" i="13"/>
  <c r="U130" i="13"/>
  <c r="L116" i="27" s="1"/>
  <c r="M136" i="13"/>
  <c r="I143" i="13"/>
  <c r="D155" i="27" s="1"/>
  <c r="S144" i="13"/>
  <c r="D146" i="13"/>
  <c r="N146" i="13" s="1"/>
  <c r="R147" i="13"/>
  <c r="V149" i="13"/>
  <c r="S149" i="13"/>
  <c r="P150" i="13"/>
  <c r="K151" i="13"/>
  <c r="J152" i="13"/>
  <c r="S157" i="27" s="1"/>
  <c r="U154" i="13"/>
  <c r="O154" i="13"/>
  <c r="I155" i="13"/>
  <c r="O40" i="13"/>
  <c r="V47" i="13"/>
  <c r="R50" i="13"/>
  <c r="L61" i="13"/>
  <c r="I79" i="13"/>
  <c r="I84" i="13"/>
  <c r="U88" i="13"/>
  <c r="L215" i="27" s="1"/>
  <c r="L96" i="13"/>
  <c r="F220" i="27" s="1"/>
  <c r="U97" i="13"/>
  <c r="V99" i="13"/>
  <c r="O101" i="13"/>
  <c r="P117" i="13"/>
  <c r="W115" i="27" s="1"/>
  <c r="S118" i="13"/>
  <c r="S121" i="13"/>
  <c r="M125" i="13"/>
  <c r="G128" i="13"/>
  <c r="Q195" i="27" s="1"/>
  <c r="E129" i="13"/>
  <c r="P136" i="13"/>
  <c r="O142" i="13"/>
  <c r="F142" i="13"/>
  <c r="B83" i="27" s="1"/>
  <c r="L143" i="13"/>
  <c r="F155" i="27" s="1"/>
  <c r="J146" i="13"/>
  <c r="D147" i="13"/>
  <c r="U157" i="13"/>
  <c r="O157" i="13"/>
  <c r="F157" i="13"/>
  <c r="J166" i="13"/>
  <c r="S166" i="13"/>
  <c r="G174" i="13"/>
  <c r="V174" i="13"/>
  <c r="S174" i="13"/>
  <c r="P174" i="13"/>
  <c r="M174" i="13"/>
  <c r="J174" i="13"/>
  <c r="P40" i="13"/>
  <c r="I45" i="13"/>
  <c r="D188" i="27" s="1"/>
  <c r="U45" i="13"/>
  <c r="L188" i="27" s="1"/>
  <c r="S50" i="13"/>
  <c r="O51" i="13"/>
  <c r="H191" i="27" s="1"/>
  <c r="D57" i="13"/>
  <c r="S57" i="13"/>
  <c r="Y188" i="27" s="1"/>
  <c r="O61" i="13"/>
  <c r="L69" i="13"/>
  <c r="Q80" i="13"/>
  <c r="I211" i="27" s="1"/>
  <c r="L84" i="13"/>
  <c r="L88" i="13"/>
  <c r="F215" i="27" s="1"/>
  <c r="V88" i="13"/>
  <c r="AA125" i="27" s="1"/>
  <c r="M96" i="13"/>
  <c r="S101" i="13"/>
  <c r="M104" i="13"/>
  <c r="U215" i="27" s="1"/>
  <c r="D106" i="13"/>
  <c r="K106" i="13" s="1"/>
  <c r="M109" i="13"/>
  <c r="D117" i="13"/>
  <c r="S117" i="13"/>
  <c r="Y115" i="27" s="1"/>
  <c r="J128" i="13"/>
  <c r="S195" i="27" s="1"/>
  <c r="V136" i="13"/>
  <c r="V141" i="13"/>
  <c r="J141" i="13"/>
  <c r="U143" i="13"/>
  <c r="L155" i="27" s="1"/>
  <c r="M146" i="13"/>
  <c r="M149" i="13"/>
  <c r="I163" i="13"/>
  <c r="O163" i="13"/>
  <c r="U13" i="13"/>
  <c r="D40" i="13"/>
  <c r="R40" i="13"/>
  <c r="V45" i="13"/>
  <c r="G47" i="13"/>
  <c r="V48" i="13"/>
  <c r="AA151" i="27" s="1"/>
  <c r="D50" i="13"/>
  <c r="P51" i="13"/>
  <c r="H56" i="13"/>
  <c r="M64" i="13"/>
  <c r="J65" i="13"/>
  <c r="S210" i="27" s="1"/>
  <c r="O69" i="13"/>
  <c r="R80" i="13"/>
  <c r="J211" i="27" s="1"/>
  <c r="V83" i="13"/>
  <c r="M84" i="13"/>
  <c r="L85" i="13"/>
  <c r="M87" i="13"/>
  <c r="U214" i="27" s="1"/>
  <c r="M88" i="13"/>
  <c r="U125" i="27" s="1"/>
  <c r="S90" i="13"/>
  <c r="P91" i="13"/>
  <c r="W219" i="27" s="1"/>
  <c r="F95" i="13"/>
  <c r="B126" i="27" s="1"/>
  <c r="D96" i="13"/>
  <c r="I97" i="13"/>
  <c r="I99" i="13"/>
  <c r="D127" i="27" s="1"/>
  <c r="D101" i="13"/>
  <c r="U101" i="13"/>
  <c r="P103" i="13"/>
  <c r="J103" i="13"/>
  <c r="R104" i="13"/>
  <c r="J67" i="27" s="1"/>
  <c r="F104" i="13"/>
  <c r="O104" i="13"/>
  <c r="O109" i="13"/>
  <c r="S110" i="13"/>
  <c r="V111" i="13"/>
  <c r="AA114" i="27" s="1"/>
  <c r="P112" i="13"/>
  <c r="I116" i="13"/>
  <c r="D116" i="13"/>
  <c r="Q116" i="13" s="1"/>
  <c r="V117" i="13"/>
  <c r="AA115" i="27" s="1"/>
  <c r="D120" i="13"/>
  <c r="P125" i="13"/>
  <c r="M128" i="13"/>
  <c r="J129" i="13"/>
  <c r="S200" i="27" s="1"/>
  <c r="U131" i="13"/>
  <c r="I133" i="13"/>
  <c r="R135" i="13"/>
  <c r="J204" i="27" s="1"/>
  <c r="G141" i="13"/>
  <c r="R142" i="13"/>
  <c r="I148" i="13"/>
  <c r="F148" i="13"/>
  <c r="O148" i="13"/>
  <c r="R156" i="13"/>
  <c r="U156" i="13"/>
  <c r="F156" i="13"/>
  <c r="P120" i="13"/>
  <c r="W108" i="27" s="1"/>
  <c r="P147" i="13"/>
  <c r="O151" i="13"/>
  <c r="G154" i="13"/>
  <c r="G163" i="13"/>
  <c r="L164" i="13"/>
  <c r="I166" i="13"/>
  <c r="I167" i="13"/>
  <c r="D157" i="27" s="1"/>
  <c r="L168" i="13"/>
  <c r="I169" i="13"/>
  <c r="D76" i="27" s="1"/>
  <c r="R171" i="13"/>
  <c r="R172" i="13"/>
  <c r="J77" i="27" s="1"/>
  <c r="I176" i="13"/>
  <c r="D144" i="27" s="1"/>
  <c r="M177" i="13"/>
  <c r="U78" i="27" s="1"/>
  <c r="F178" i="13"/>
  <c r="P178" i="13"/>
  <c r="W145" i="27" s="1"/>
  <c r="S181" i="13"/>
  <c r="Y147" i="27" s="1"/>
  <c r="O182" i="13"/>
  <c r="P183" i="13"/>
  <c r="W76" i="27" s="1"/>
  <c r="U184" i="13"/>
  <c r="M185" i="13"/>
  <c r="U188" i="13"/>
  <c r="L190" i="13"/>
  <c r="M193" i="13"/>
  <c r="M196" i="13"/>
  <c r="P197" i="13"/>
  <c r="L198" i="13"/>
  <c r="U204" i="13"/>
  <c r="F206" i="13"/>
  <c r="B133" i="27" s="1"/>
  <c r="G207" i="13"/>
  <c r="M208" i="13"/>
  <c r="U131" i="27" s="1"/>
  <c r="Z233" i="5"/>
  <c r="K233" i="5"/>
  <c r="V188" i="13"/>
  <c r="V204" i="13"/>
  <c r="R168" i="13"/>
  <c r="L169" i="13"/>
  <c r="F76" i="27" s="1"/>
  <c r="U171" i="13"/>
  <c r="I178" i="13"/>
  <c r="D105" i="27" s="1"/>
  <c r="U178" i="13"/>
  <c r="L105" i="27" s="1"/>
  <c r="O180" i="13"/>
  <c r="H71" i="27" s="1"/>
  <c r="U182" i="13"/>
  <c r="O185" i="13"/>
  <c r="O190" i="13"/>
  <c r="O193" i="13"/>
  <c r="V195" i="13"/>
  <c r="P196" i="13"/>
  <c r="O198" i="13"/>
  <c r="E200" i="13"/>
  <c r="M201" i="13"/>
  <c r="D203" i="13"/>
  <c r="P158" i="13"/>
  <c r="I159" i="13"/>
  <c r="P163" i="13"/>
  <c r="U165" i="13"/>
  <c r="U167" i="13"/>
  <c r="L157" i="27" s="1"/>
  <c r="V168" i="13"/>
  <c r="O169" i="13"/>
  <c r="H76" i="27" s="1"/>
  <c r="L175" i="13"/>
  <c r="F154" i="27" s="1"/>
  <c r="V177" i="13"/>
  <c r="AA78" i="27" s="1"/>
  <c r="J178" i="13"/>
  <c r="S145" i="27" s="1"/>
  <c r="V178" i="13"/>
  <c r="AA145" i="27" s="1"/>
  <c r="I181" i="13"/>
  <c r="D185" i="13"/>
  <c r="P185" i="13"/>
  <c r="W202" i="27" s="1"/>
  <c r="G188" i="13"/>
  <c r="D190" i="13"/>
  <c r="D193" i="13"/>
  <c r="P193" i="13"/>
  <c r="U196" i="13"/>
  <c r="L153" i="27" s="1"/>
  <c r="D198" i="13"/>
  <c r="O201" i="13"/>
  <c r="G204" i="13"/>
  <c r="Q5" i="27" s="1"/>
  <c r="Z240" i="9"/>
  <c r="AJ84" i="22" s="1"/>
  <c r="N240" i="9"/>
  <c r="AB84" i="22" s="1"/>
  <c r="L178" i="13"/>
  <c r="V196" i="13"/>
  <c r="P201" i="13"/>
  <c r="E234" i="10"/>
  <c r="K234" i="10"/>
  <c r="E245" i="10"/>
  <c r="Q245" i="10"/>
  <c r="H245" i="10"/>
  <c r="N245" i="10"/>
  <c r="O159" i="13"/>
  <c r="O160" i="13"/>
  <c r="U175" i="13"/>
  <c r="L154" i="27" s="1"/>
  <c r="M178" i="13"/>
  <c r="U145" i="27" s="1"/>
  <c r="F182" i="13"/>
  <c r="G183" i="13"/>
  <c r="Q76" i="27" s="1"/>
  <c r="L184" i="13"/>
  <c r="F185" i="13"/>
  <c r="U185" i="13"/>
  <c r="J187" i="13"/>
  <c r="S106" i="27" s="1"/>
  <c r="M188" i="13"/>
  <c r="F190" i="13"/>
  <c r="U190" i="13"/>
  <c r="F193" i="13"/>
  <c r="U193" i="13"/>
  <c r="D195" i="13"/>
  <c r="F198" i="13"/>
  <c r="U198" i="13"/>
  <c r="D201" i="13"/>
  <c r="M204" i="13"/>
  <c r="R205" i="13"/>
  <c r="U206" i="13"/>
  <c r="L133" i="27" s="1"/>
  <c r="D178" i="13"/>
  <c r="J183" i="13"/>
  <c r="S76" i="27" s="1"/>
  <c r="M187" i="13"/>
  <c r="G196" i="13"/>
  <c r="E252" i="10"/>
  <c r="T252" i="10"/>
  <c r="H252" i="10"/>
  <c r="K252" i="10"/>
  <c r="I168" i="13"/>
  <c r="O171" i="13"/>
  <c r="L182" i="13"/>
  <c r="F107" i="27" s="1"/>
  <c r="L185" i="13"/>
  <c r="P188" i="13"/>
  <c r="L193" i="13"/>
  <c r="I196" i="13"/>
  <c r="D153" i="27" s="1"/>
  <c r="G201" i="13"/>
  <c r="P204" i="13"/>
  <c r="AI2" i="22"/>
  <c r="H5" i="22"/>
  <c r="AC164" i="5"/>
  <c r="AL154" i="21" s="1"/>
  <c r="E164" i="5"/>
  <c r="V154" i="21" s="1"/>
  <c r="Z164" i="5"/>
  <c r="AJ154" i="21" s="1"/>
  <c r="Q164" i="5"/>
  <c r="AD154" i="21" s="1"/>
  <c r="H164" i="5"/>
  <c r="X154" i="21" s="1"/>
  <c r="K164" i="5"/>
  <c r="Z154" i="21" s="1"/>
  <c r="W164" i="5"/>
  <c r="AH154" i="21" s="1"/>
  <c r="T164" i="5"/>
  <c r="AF154" i="21" s="1"/>
  <c r="N164" i="5"/>
  <c r="AB154" i="21" s="1"/>
  <c r="K107" i="5"/>
  <c r="Z216" i="21" s="1"/>
  <c r="W107" i="5"/>
  <c r="AH216" i="21" s="1"/>
  <c r="N107" i="5"/>
  <c r="AB216" i="21" s="1"/>
  <c r="E107" i="5"/>
  <c r="V216" i="21" s="1"/>
  <c r="T107" i="5"/>
  <c r="AF216" i="21" s="1"/>
  <c r="H107" i="5"/>
  <c r="X216" i="21" s="1"/>
  <c r="AC107" i="5"/>
  <c r="AL216" i="21" s="1"/>
  <c r="Q107" i="5"/>
  <c r="AD216" i="21" s="1"/>
  <c r="Z107" i="5"/>
  <c r="AJ216" i="21" s="1"/>
  <c r="M40" i="5"/>
  <c r="Y40" i="5"/>
  <c r="P40" i="5"/>
  <c r="G40" i="5"/>
  <c r="W99" i="5"/>
  <c r="S100" i="5"/>
  <c r="AE125" i="21" s="1"/>
  <c r="W19" i="5"/>
  <c r="E30" i="5"/>
  <c r="AE33" i="5"/>
  <c r="G33" i="5"/>
  <c r="Y33" i="5"/>
  <c r="P33" i="5"/>
  <c r="S33" i="5"/>
  <c r="AA39" i="5"/>
  <c r="R39" i="5"/>
  <c r="I39" i="5"/>
  <c r="D96" i="21" s="1"/>
  <c r="U68" i="5"/>
  <c r="AA68" i="5"/>
  <c r="R68" i="5"/>
  <c r="I68" i="5"/>
  <c r="O68" i="5"/>
  <c r="U136" i="5"/>
  <c r="D136" i="5"/>
  <c r="X136" i="5"/>
  <c r="O136" i="5"/>
  <c r="F136" i="5"/>
  <c r="B135" i="21" s="1"/>
  <c r="R136" i="5"/>
  <c r="AA139" i="5"/>
  <c r="X139" i="5"/>
  <c r="O139" i="5"/>
  <c r="F139" i="5"/>
  <c r="K147" i="5"/>
  <c r="E158" i="5"/>
  <c r="D6" i="9"/>
  <c r="H17" i="9"/>
  <c r="C181" i="22" s="1"/>
  <c r="N17" i="9"/>
  <c r="G181" i="22" s="1"/>
  <c r="K17" i="9"/>
  <c r="E181" i="22" s="1"/>
  <c r="T17" i="9"/>
  <c r="K181" i="22" s="1"/>
  <c r="AC17" i="9"/>
  <c r="Q181" i="22" s="1"/>
  <c r="Q17" i="9"/>
  <c r="I181" i="22" s="1"/>
  <c r="E17" i="9"/>
  <c r="A181" i="22" s="1"/>
  <c r="J18" i="9"/>
  <c r="P18" i="9"/>
  <c r="AE18" i="9"/>
  <c r="V18" i="9"/>
  <c r="AB18" i="9"/>
  <c r="S18" i="9"/>
  <c r="G18" i="9"/>
  <c r="AB19" i="9"/>
  <c r="J19" i="9"/>
  <c r="V19" i="9"/>
  <c r="AE19" i="9"/>
  <c r="S19" i="9"/>
  <c r="G19" i="9"/>
  <c r="P19" i="9"/>
  <c r="W2" i="22"/>
  <c r="AB39" i="9"/>
  <c r="J39" i="9"/>
  <c r="M39" i="9"/>
  <c r="V39" i="9"/>
  <c r="AE39" i="9"/>
  <c r="S39" i="9"/>
  <c r="Y39" i="9"/>
  <c r="AI186" i="22" s="1"/>
  <c r="G39" i="9"/>
  <c r="P39" i="9"/>
  <c r="AE13" i="5"/>
  <c r="AM180" i="21" s="1"/>
  <c r="G13" i="5"/>
  <c r="W180" i="21" s="1"/>
  <c r="AB13" i="5"/>
  <c r="AK180" i="21" s="1"/>
  <c r="S13" i="5"/>
  <c r="AE180" i="21" s="1"/>
  <c r="J13" i="5"/>
  <c r="Y180" i="21" s="1"/>
  <c r="O33" i="5"/>
  <c r="AA33" i="5"/>
  <c r="P184" i="21" s="1"/>
  <c r="R33" i="5"/>
  <c r="I33" i="5"/>
  <c r="F33" i="5"/>
  <c r="AD33" i="5"/>
  <c r="Y66" i="5"/>
  <c r="AI204" i="21" s="1"/>
  <c r="AE66" i="5"/>
  <c r="AM204" i="21" s="1"/>
  <c r="V66" i="5"/>
  <c r="AG204" i="21" s="1"/>
  <c r="M66" i="5"/>
  <c r="AA204" i="21" s="1"/>
  <c r="S66" i="5"/>
  <c r="AE204" i="21" s="1"/>
  <c r="AA91" i="5"/>
  <c r="P120" i="21" s="1"/>
  <c r="X91" i="5"/>
  <c r="N120" i="21" s="1"/>
  <c r="O91" i="5"/>
  <c r="H120" i="21" s="1"/>
  <c r="F91" i="5"/>
  <c r="B120" i="21" s="1"/>
  <c r="AA119" i="5"/>
  <c r="R119" i="5"/>
  <c r="J193" i="21" s="1"/>
  <c r="I119" i="5"/>
  <c r="D193" i="21" s="1"/>
  <c r="AC128" i="5"/>
  <c r="E128" i="5"/>
  <c r="T128" i="5"/>
  <c r="K128" i="5"/>
  <c r="AC205" i="5"/>
  <c r="AL68" i="21" s="1"/>
  <c r="K205" i="5"/>
  <c r="Z68" i="21" s="1"/>
  <c r="Q205" i="5"/>
  <c r="AD68" i="21" s="1"/>
  <c r="AE217" i="5"/>
  <c r="G217" i="5"/>
  <c r="AB217" i="5"/>
  <c r="S217" i="5"/>
  <c r="J217" i="5"/>
  <c r="M16" i="5"/>
  <c r="AA96" i="21" s="1"/>
  <c r="AB16" i="5"/>
  <c r="AK96" i="21" s="1"/>
  <c r="S16" i="5"/>
  <c r="AE96" i="21" s="1"/>
  <c r="J16" i="5"/>
  <c r="Y96" i="21" s="1"/>
  <c r="AE21" i="5"/>
  <c r="AM173" i="21" s="1"/>
  <c r="G21" i="5"/>
  <c r="W173" i="21" s="1"/>
  <c r="Y21" i="5"/>
  <c r="AI173" i="21" s="1"/>
  <c r="P21" i="5"/>
  <c r="AC173" i="21" s="1"/>
  <c r="V21" i="5"/>
  <c r="AG173" i="21" s="1"/>
  <c r="M21" i="5"/>
  <c r="AA173" i="21" s="1"/>
  <c r="S21" i="5"/>
  <c r="AE173" i="21" s="1"/>
  <c r="I40" i="5"/>
  <c r="V40" i="5"/>
  <c r="AG186" i="21" s="1"/>
  <c r="H45" i="5"/>
  <c r="AE48" i="5"/>
  <c r="O69" i="5"/>
  <c r="F69" i="5"/>
  <c r="X69" i="5"/>
  <c r="D69" i="5"/>
  <c r="R69" i="5"/>
  <c r="AD69" i="5"/>
  <c r="Y74" i="5"/>
  <c r="AB74" i="5"/>
  <c r="S74" i="5"/>
  <c r="J74" i="5"/>
  <c r="I82" i="5"/>
  <c r="D209" i="21" s="1"/>
  <c r="X82" i="5"/>
  <c r="N209" i="21" s="1"/>
  <c r="O82" i="5"/>
  <c r="H209" i="21" s="1"/>
  <c r="F82" i="5"/>
  <c r="B209" i="21" s="1"/>
  <c r="D82" i="5"/>
  <c r="R82" i="5"/>
  <c r="J209" i="21" s="1"/>
  <c r="AD82" i="5"/>
  <c r="R209" i="21" s="1"/>
  <c r="U116" i="5"/>
  <c r="AA116" i="5"/>
  <c r="R116" i="5"/>
  <c r="I116" i="5"/>
  <c r="D59" i="21" s="1"/>
  <c r="O116" i="5"/>
  <c r="AA127" i="5"/>
  <c r="D127" i="5"/>
  <c r="AD127" i="5"/>
  <c r="U127" i="5"/>
  <c r="L127" i="5"/>
  <c r="J133" i="5"/>
  <c r="M136" i="5"/>
  <c r="Y136" i="5"/>
  <c r="P136" i="5"/>
  <c r="G136" i="5"/>
  <c r="S136" i="5"/>
  <c r="K145" i="5"/>
  <c r="Z139" i="21" s="1"/>
  <c r="D148" i="5"/>
  <c r="T151" i="5"/>
  <c r="D154" i="5"/>
  <c r="Y162" i="5"/>
  <c r="AE162" i="5"/>
  <c r="V162" i="5"/>
  <c r="M162" i="5"/>
  <c r="S162" i="5"/>
  <c r="H173" i="5"/>
  <c r="Y174" i="5"/>
  <c r="P174" i="5"/>
  <c r="G174" i="5"/>
  <c r="S174" i="5"/>
  <c r="AE174" i="5"/>
  <c r="AE176" i="5"/>
  <c r="AA187" i="5"/>
  <c r="P134" i="21" s="1"/>
  <c r="X187" i="5"/>
  <c r="N134" i="21" s="1"/>
  <c r="O187" i="5"/>
  <c r="H134" i="21" s="1"/>
  <c r="F187" i="5"/>
  <c r="B134" i="21" s="1"/>
  <c r="D18" i="9"/>
  <c r="V28" i="9"/>
  <c r="AB28" i="9"/>
  <c r="M28" i="9"/>
  <c r="J28" i="9"/>
  <c r="AE28" i="9"/>
  <c r="AM185" i="22" s="1"/>
  <c r="S28" i="9"/>
  <c r="G28" i="9"/>
  <c r="P28" i="9"/>
  <c r="M29" i="9"/>
  <c r="Z30" i="9"/>
  <c r="H30" i="9"/>
  <c r="E30" i="9"/>
  <c r="W30" i="9"/>
  <c r="K30" i="9"/>
  <c r="AC30" i="9"/>
  <c r="T30" i="9"/>
  <c r="AB31" i="9"/>
  <c r="J31" i="9"/>
  <c r="Y31" i="9"/>
  <c r="M31" i="9"/>
  <c r="V31" i="9"/>
  <c r="AE31" i="9"/>
  <c r="AM187" i="22" s="1"/>
  <c r="S31" i="9"/>
  <c r="G31" i="9"/>
  <c r="W65" i="5"/>
  <c r="AH206" i="21" s="1"/>
  <c r="Z65" i="5"/>
  <c r="AJ206" i="21" s="1"/>
  <c r="Q65" i="5"/>
  <c r="AD206" i="21" s="1"/>
  <c r="H65" i="5"/>
  <c r="X206" i="21" s="1"/>
  <c r="Y78" i="5"/>
  <c r="P78" i="5"/>
  <c r="G78" i="5"/>
  <c r="S78" i="5"/>
  <c r="Y106" i="5"/>
  <c r="AB106" i="5"/>
  <c r="S106" i="5"/>
  <c r="J106" i="5"/>
  <c r="AE113" i="5"/>
  <c r="G113" i="5"/>
  <c r="Y113" i="5"/>
  <c r="P113" i="5"/>
  <c r="S113" i="5"/>
  <c r="AD114" i="5"/>
  <c r="R191" i="21" s="1"/>
  <c r="K123" i="5"/>
  <c r="W123" i="5"/>
  <c r="N123" i="5"/>
  <c r="E123" i="5"/>
  <c r="Q123" i="5"/>
  <c r="AC123" i="5"/>
  <c r="I126" i="5"/>
  <c r="AA126" i="5"/>
  <c r="R126" i="5"/>
  <c r="X126" i="5"/>
  <c r="O126" i="5"/>
  <c r="F126" i="5"/>
  <c r="AD126" i="5"/>
  <c r="AE141" i="5"/>
  <c r="G141" i="5"/>
  <c r="AB141" i="5"/>
  <c r="S141" i="5"/>
  <c r="J141" i="5"/>
  <c r="Y135" i="21" s="1"/>
  <c r="AA159" i="5"/>
  <c r="D159" i="5"/>
  <c r="AD159" i="5"/>
  <c r="U159" i="5"/>
  <c r="L159" i="5"/>
  <c r="O159" i="5"/>
  <c r="S168" i="5"/>
  <c r="T180" i="5"/>
  <c r="AF133" i="21" s="1"/>
  <c r="AE181" i="5"/>
  <c r="G181" i="5"/>
  <c r="Y181" i="5"/>
  <c r="P181" i="5"/>
  <c r="V181" i="5"/>
  <c r="M181" i="5"/>
  <c r="S181" i="5"/>
  <c r="H186" i="5"/>
  <c r="W193" i="5"/>
  <c r="Z193" i="5"/>
  <c r="AC193" i="5"/>
  <c r="Q193" i="5"/>
  <c r="H193" i="5"/>
  <c r="T193" i="5"/>
  <c r="AB196" i="5"/>
  <c r="AE196" i="5"/>
  <c r="Y196" i="5"/>
  <c r="P196" i="5"/>
  <c r="G196" i="5"/>
  <c r="S196" i="5"/>
  <c r="M20" i="5"/>
  <c r="Y20" i="5"/>
  <c r="P20" i="5"/>
  <c r="G20" i="5"/>
  <c r="S20" i="5"/>
  <c r="I34" i="5"/>
  <c r="X34" i="5"/>
  <c r="O34" i="5"/>
  <c r="F34" i="5"/>
  <c r="D34" i="5"/>
  <c r="R34" i="5"/>
  <c r="AD34" i="5"/>
  <c r="M88" i="5"/>
  <c r="AA121" i="21" s="1"/>
  <c r="Y88" i="5"/>
  <c r="AI121" i="21" s="1"/>
  <c r="P88" i="5"/>
  <c r="AC121" i="21" s="1"/>
  <c r="G88" i="5"/>
  <c r="W121" i="21" s="1"/>
  <c r="S88" i="5"/>
  <c r="AE121" i="21" s="1"/>
  <c r="E93" i="5"/>
  <c r="Q93" i="5"/>
  <c r="AE101" i="5"/>
  <c r="AM218" i="21" s="1"/>
  <c r="G101" i="5"/>
  <c r="W218" i="21" s="1"/>
  <c r="Y101" i="5"/>
  <c r="AI218" i="21" s="1"/>
  <c r="P101" i="5"/>
  <c r="AC218" i="21" s="1"/>
  <c r="V101" i="5"/>
  <c r="AG218" i="21" s="1"/>
  <c r="M101" i="5"/>
  <c r="AA218" i="21" s="1"/>
  <c r="S101" i="5"/>
  <c r="AE218" i="21" s="1"/>
  <c r="D106" i="5"/>
  <c r="P106" i="5"/>
  <c r="D113" i="5"/>
  <c r="Y126" i="5"/>
  <c r="P126" i="5"/>
  <c r="AC199" i="21" s="1"/>
  <c r="G126" i="5"/>
  <c r="W199" i="21" s="1"/>
  <c r="S126" i="5"/>
  <c r="AE126" i="5"/>
  <c r="AM199" i="21" s="1"/>
  <c r="D141" i="5"/>
  <c r="P141" i="5"/>
  <c r="O149" i="5"/>
  <c r="F149" i="5"/>
  <c r="D149" i="5"/>
  <c r="X149" i="5"/>
  <c r="R149" i="5"/>
  <c r="AD149" i="5"/>
  <c r="AA167" i="5"/>
  <c r="P153" i="21" s="1"/>
  <c r="R167" i="5"/>
  <c r="J153" i="21" s="1"/>
  <c r="I167" i="5"/>
  <c r="D153" i="21" s="1"/>
  <c r="J5" i="5"/>
  <c r="Y176" i="21" s="1"/>
  <c r="J18" i="5"/>
  <c r="E19" i="5"/>
  <c r="Y34" i="5"/>
  <c r="AE34" i="5"/>
  <c r="V34" i="5"/>
  <c r="M34" i="5"/>
  <c r="S34" i="5"/>
  <c r="R43" i="5"/>
  <c r="AD43" i="5"/>
  <c r="R186" i="21" s="1"/>
  <c r="AA59" i="5"/>
  <c r="X59" i="5"/>
  <c r="O59" i="5"/>
  <c r="F59" i="5"/>
  <c r="M68" i="5"/>
  <c r="Y68" i="5"/>
  <c r="P68" i="5"/>
  <c r="G68" i="5"/>
  <c r="S68" i="5"/>
  <c r="U78" i="5"/>
  <c r="AE81" i="5"/>
  <c r="G81" i="5"/>
  <c r="Y81" i="5"/>
  <c r="P81" i="5"/>
  <c r="S81" i="5"/>
  <c r="D96" i="5"/>
  <c r="P96" i="5"/>
  <c r="F100" i="5"/>
  <c r="B219" i="21" s="1"/>
  <c r="V100" i="5"/>
  <c r="AG125" i="21" s="1"/>
  <c r="R111" i="5"/>
  <c r="J189" i="21" s="1"/>
  <c r="D119" i="5"/>
  <c r="O119" i="5"/>
  <c r="J120" i="5"/>
  <c r="K132" i="5"/>
  <c r="M144" i="5"/>
  <c r="AB144" i="5"/>
  <c r="S144" i="5"/>
  <c r="J144" i="5"/>
  <c r="J146" i="5"/>
  <c r="E147" i="5"/>
  <c r="N147" i="5"/>
  <c r="AE149" i="5"/>
  <c r="G149" i="5"/>
  <c r="Y149" i="5"/>
  <c r="P149" i="5"/>
  <c r="V149" i="5"/>
  <c r="M149" i="5"/>
  <c r="S149" i="5"/>
  <c r="J158" i="5"/>
  <c r="V158" i="5"/>
  <c r="F159" i="5"/>
  <c r="D161" i="5"/>
  <c r="I168" i="5"/>
  <c r="V168" i="5"/>
  <c r="R171" i="5"/>
  <c r="AD171" i="5"/>
  <c r="U184" i="5"/>
  <c r="X184" i="5"/>
  <c r="O184" i="5"/>
  <c r="F184" i="5"/>
  <c r="D184" i="5"/>
  <c r="R184" i="5"/>
  <c r="D189" i="5"/>
  <c r="J193" i="5"/>
  <c r="V193" i="5"/>
  <c r="U196" i="5"/>
  <c r="L149" i="21" s="1"/>
  <c r="D199" i="5"/>
  <c r="X208" i="5"/>
  <c r="N70" i="21" s="1"/>
  <c r="AA208" i="5"/>
  <c r="P70" i="21" s="1"/>
  <c r="AD208" i="5"/>
  <c r="R70" i="21" s="1"/>
  <c r="L208" i="5"/>
  <c r="F70" i="21" s="1"/>
  <c r="D208" i="5"/>
  <c r="R208" i="5"/>
  <c r="J70" i="21" s="1"/>
  <c r="I208" i="5"/>
  <c r="D70" i="21" s="1"/>
  <c r="O208" i="5"/>
  <c r="H70" i="21" s="1"/>
  <c r="J209" i="5"/>
  <c r="M212" i="5"/>
  <c r="AA145" i="21" s="1"/>
  <c r="Y212" i="5"/>
  <c r="AI145" i="21" s="1"/>
  <c r="P212" i="5"/>
  <c r="AC145" i="21" s="1"/>
  <c r="G212" i="5"/>
  <c r="W145" i="21" s="1"/>
  <c r="S212" i="5"/>
  <c r="AE145" i="21" s="1"/>
  <c r="K221" i="5"/>
  <c r="E145" i="21" s="1"/>
  <c r="D224" i="5"/>
  <c r="T227" i="5"/>
  <c r="D230" i="5"/>
  <c r="P230" i="5"/>
  <c r="D16" i="5"/>
  <c r="P16" i="5"/>
  <c r="AC96" i="21" s="1"/>
  <c r="U33" i="5"/>
  <c r="O49" i="5"/>
  <c r="AA49" i="5"/>
  <c r="R49" i="5"/>
  <c r="I49" i="5"/>
  <c r="F49" i="5"/>
  <c r="AD49" i="5"/>
  <c r="S56" i="5"/>
  <c r="V58" i="5"/>
  <c r="M64" i="5"/>
  <c r="AB64" i="5"/>
  <c r="S64" i="5"/>
  <c r="J64" i="5"/>
  <c r="AE69" i="5"/>
  <c r="G69" i="5"/>
  <c r="Y69" i="5"/>
  <c r="P69" i="5"/>
  <c r="V69" i="5"/>
  <c r="M69" i="5"/>
  <c r="S69" i="5"/>
  <c r="F71" i="5"/>
  <c r="B203" i="21" s="1"/>
  <c r="T71" i="5"/>
  <c r="K203" i="21" s="1"/>
  <c r="AD71" i="5"/>
  <c r="R203" i="21" s="1"/>
  <c r="D74" i="5"/>
  <c r="V78" i="5"/>
  <c r="W80" i="5"/>
  <c r="M207" i="21" s="1"/>
  <c r="D81" i="5"/>
  <c r="V88" i="5"/>
  <c r="AG121" i="21" s="1"/>
  <c r="AE96" i="5"/>
  <c r="Z99" i="5"/>
  <c r="D109" i="5"/>
  <c r="J113" i="5"/>
  <c r="V113" i="5"/>
  <c r="U114" i="5"/>
  <c r="L191" i="21" s="1"/>
  <c r="K115" i="5"/>
  <c r="AC115" i="5"/>
  <c r="T115" i="5"/>
  <c r="O117" i="5"/>
  <c r="H192" i="21" s="1"/>
  <c r="F117" i="5"/>
  <c r="B192" i="21" s="1"/>
  <c r="X117" i="5"/>
  <c r="D117" i="5"/>
  <c r="R117" i="5"/>
  <c r="J192" i="21" s="1"/>
  <c r="AD117" i="5"/>
  <c r="Y122" i="5"/>
  <c r="AI107" i="21" s="1"/>
  <c r="AB122" i="5"/>
  <c r="AK107" i="21" s="1"/>
  <c r="S122" i="5"/>
  <c r="AE107" i="21" s="1"/>
  <c r="J122" i="5"/>
  <c r="Y107" i="21" s="1"/>
  <c r="AA135" i="5"/>
  <c r="R135" i="5"/>
  <c r="I135" i="5"/>
  <c r="D139" i="5"/>
  <c r="I142" i="5"/>
  <c r="AA142" i="5"/>
  <c r="R142" i="5"/>
  <c r="X142" i="5"/>
  <c r="O142" i="5"/>
  <c r="H79" i="21" s="1"/>
  <c r="F142" i="5"/>
  <c r="AD142" i="5"/>
  <c r="D144" i="5"/>
  <c r="P144" i="5"/>
  <c r="AE157" i="5"/>
  <c r="AM79" i="21" s="1"/>
  <c r="G157" i="5"/>
  <c r="W79" i="21" s="1"/>
  <c r="AB157" i="5"/>
  <c r="AK79" i="21" s="1"/>
  <c r="S157" i="5"/>
  <c r="AE79" i="21" s="1"/>
  <c r="J157" i="5"/>
  <c r="Y79" i="21" s="1"/>
  <c r="K158" i="5"/>
  <c r="W158" i="5"/>
  <c r="R159" i="5"/>
  <c r="O164" i="5"/>
  <c r="J181" i="5"/>
  <c r="AB198" i="5"/>
  <c r="AK71" i="21" s="1"/>
  <c r="AE198" i="5"/>
  <c r="AM71" i="21" s="1"/>
  <c r="Y198" i="5"/>
  <c r="AI71" i="21" s="1"/>
  <c r="V198" i="5"/>
  <c r="AG71" i="21" s="1"/>
  <c r="S198" i="5"/>
  <c r="AE71" i="21" s="1"/>
  <c r="J198" i="5"/>
  <c r="Y71" i="21" s="1"/>
  <c r="Y208" i="5"/>
  <c r="AI127" i="21" s="1"/>
  <c r="AB208" i="5"/>
  <c r="AK127" i="21" s="1"/>
  <c r="AE208" i="5"/>
  <c r="AM127" i="21" s="1"/>
  <c r="P208" i="5"/>
  <c r="AC127" i="21" s="1"/>
  <c r="G208" i="5"/>
  <c r="W127" i="21" s="1"/>
  <c r="S208" i="5"/>
  <c r="AE127" i="21" s="1"/>
  <c r="AA211" i="5"/>
  <c r="R211" i="5"/>
  <c r="I211" i="5"/>
  <c r="W214" i="5"/>
  <c r="D215" i="5"/>
  <c r="I218" i="5"/>
  <c r="AA218" i="5"/>
  <c r="R218" i="5"/>
  <c r="X218" i="5"/>
  <c r="O218" i="5"/>
  <c r="F218" i="5"/>
  <c r="AD218" i="5"/>
  <c r="D220" i="5"/>
  <c r="P220" i="5"/>
  <c r="AB11" i="9"/>
  <c r="J11" i="9"/>
  <c r="M11" i="9"/>
  <c r="S11" i="9"/>
  <c r="V11" i="9"/>
  <c r="AE11" i="9"/>
  <c r="M17" i="9"/>
  <c r="Y19" i="9"/>
  <c r="P20" i="9"/>
  <c r="P37" i="9"/>
  <c r="V37" i="9"/>
  <c r="AE37" i="9"/>
  <c r="AM189" i="22" s="1"/>
  <c r="J37" i="9"/>
  <c r="S37" i="9"/>
  <c r="D37" i="9"/>
  <c r="AB37" i="9"/>
  <c r="G37" i="9"/>
  <c r="Z38" i="9"/>
  <c r="H38" i="9"/>
  <c r="W38" i="9"/>
  <c r="K38" i="9"/>
  <c r="AC38" i="9"/>
  <c r="T38" i="9"/>
  <c r="Q38" i="9"/>
  <c r="E38" i="9"/>
  <c r="U8" i="5"/>
  <c r="X8" i="5"/>
  <c r="O8" i="5"/>
  <c r="F8" i="5"/>
  <c r="D8" i="5"/>
  <c r="D13" i="5"/>
  <c r="P13" i="5"/>
  <c r="AC180" i="21" s="1"/>
  <c r="K19" i="5"/>
  <c r="AC19" i="5"/>
  <c r="T19" i="5"/>
  <c r="O21" i="5"/>
  <c r="F21" i="5"/>
  <c r="X21" i="5"/>
  <c r="D21" i="5"/>
  <c r="R21" i="5"/>
  <c r="AD21" i="5"/>
  <c r="E23" i="5"/>
  <c r="AC23" i="5"/>
  <c r="X39" i="5"/>
  <c r="I46" i="5"/>
  <c r="AA46" i="5"/>
  <c r="R46" i="5"/>
  <c r="X46" i="5"/>
  <c r="O46" i="5"/>
  <c r="F46" i="5"/>
  <c r="AD46" i="5"/>
  <c r="E58" i="5"/>
  <c r="G66" i="5"/>
  <c r="W204" i="21" s="1"/>
  <c r="D78" i="5"/>
  <c r="O79" i="5"/>
  <c r="E99" i="5"/>
  <c r="N99" i="5"/>
  <c r="M148" i="5"/>
  <c r="Y148" i="5"/>
  <c r="P148" i="5"/>
  <c r="G148" i="5"/>
  <c r="AE161" i="5"/>
  <c r="G161" i="5"/>
  <c r="Y161" i="5"/>
  <c r="P161" i="5"/>
  <c r="S161" i="5"/>
  <c r="AB7" i="9"/>
  <c r="AK181" i="22" s="1"/>
  <c r="J7" i="9"/>
  <c r="Y181" i="22" s="1"/>
  <c r="S7" i="9"/>
  <c r="AE181" i="22" s="1"/>
  <c r="G7" i="9"/>
  <c r="W181" i="22" s="1"/>
  <c r="P7" i="9"/>
  <c r="AC181" i="22" s="1"/>
  <c r="Y7" i="9"/>
  <c r="AI181" i="22" s="1"/>
  <c r="V7" i="9"/>
  <c r="AG181" i="22" s="1"/>
  <c r="K17" i="5"/>
  <c r="E177" i="21" s="1"/>
  <c r="T23" i="5"/>
  <c r="D26" i="5"/>
  <c r="P26" i="5"/>
  <c r="Z51" i="5"/>
  <c r="J52" i="5"/>
  <c r="I53" i="5"/>
  <c r="U53" i="5"/>
  <c r="J65" i="5"/>
  <c r="Y206" i="21" s="1"/>
  <c r="V65" i="5"/>
  <c r="AG206" i="21" s="1"/>
  <c r="U66" i="5"/>
  <c r="K67" i="5"/>
  <c r="E202" i="21" s="1"/>
  <c r="AC67" i="5"/>
  <c r="Q202" i="21" s="1"/>
  <c r="T67" i="5"/>
  <c r="K202" i="21" s="1"/>
  <c r="E71" i="5"/>
  <c r="A203" i="21" s="1"/>
  <c r="H80" i="5"/>
  <c r="C207" i="21" s="1"/>
  <c r="X87" i="5"/>
  <c r="N119" i="21" s="1"/>
  <c r="I94" i="5"/>
  <c r="D215" i="21" s="1"/>
  <c r="AA94" i="5"/>
  <c r="P215" i="21" s="1"/>
  <c r="R94" i="5"/>
  <c r="J215" i="21" s="1"/>
  <c r="X94" i="5"/>
  <c r="N215" i="21" s="1"/>
  <c r="O94" i="5"/>
  <c r="H215" i="21" s="1"/>
  <c r="F94" i="5"/>
  <c r="B215" i="21" s="1"/>
  <c r="AD94" i="5"/>
  <c r="R215" i="21" s="1"/>
  <c r="AE106" i="5"/>
  <c r="AE109" i="5"/>
  <c r="G109" i="5"/>
  <c r="W192" i="21" s="1"/>
  <c r="AB109" i="5"/>
  <c r="S109" i="5"/>
  <c r="AE192" i="21" s="1"/>
  <c r="J109" i="5"/>
  <c r="Y192" i="21" s="1"/>
  <c r="K110" i="5"/>
  <c r="W110" i="5"/>
  <c r="U113" i="5"/>
  <c r="G114" i="5"/>
  <c r="H123" i="5"/>
  <c r="T123" i="5"/>
  <c r="D126" i="5"/>
  <c r="O127" i="5"/>
  <c r="G128" i="5"/>
  <c r="O129" i="5"/>
  <c r="H111" i="21" s="1"/>
  <c r="AA129" i="5"/>
  <c r="P111" i="21" s="1"/>
  <c r="R129" i="5"/>
  <c r="J111" i="21" s="1"/>
  <c r="I129" i="5"/>
  <c r="D111" i="21" s="1"/>
  <c r="F129" i="5"/>
  <c r="B111" i="21" s="1"/>
  <c r="AD129" i="5"/>
  <c r="R111" i="21" s="1"/>
  <c r="Z10" i="9"/>
  <c r="H10" i="9"/>
  <c r="W10" i="9"/>
  <c r="AC10" i="9"/>
  <c r="T10" i="9"/>
  <c r="K10" i="9"/>
  <c r="AA7" i="5"/>
  <c r="R7" i="5"/>
  <c r="I7" i="5"/>
  <c r="I14" i="5"/>
  <c r="D175" i="21" s="1"/>
  <c r="AA14" i="5"/>
  <c r="P175" i="21" s="1"/>
  <c r="R14" i="5"/>
  <c r="J175" i="21" s="1"/>
  <c r="X14" i="5"/>
  <c r="N175" i="21" s="1"/>
  <c r="O14" i="5"/>
  <c r="H175" i="21" s="1"/>
  <c r="F14" i="5"/>
  <c r="B175" i="21" s="1"/>
  <c r="AD14" i="5"/>
  <c r="R175" i="21" s="1"/>
  <c r="G34" i="5"/>
  <c r="U36" i="5"/>
  <c r="AA36" i="5"/>
  <c r="R36" i="5"/>
  <c r="I36" i="5"/>
  <c r="O36" i="5"/>
  <c r="D46" i="5"/>
  <c r="J53" i="5"/>
  <c r="D68" i="5"/>
  <c r="J78" i="5"/>
  <c r="J100" i="5"/>
  <c r="Y125" i="21" s="1"/>
  <c r="I101" i="5"/>
  <c r="M116" i="5"/>
  <c r="AA197" i="21" s="1"/>
  <c r="Y116" i="5"/>
  <c r="AI197" i="21" s="1"/>
  <c r="P116" i="5"/>
  <c r="AC197" i="21" s="1"/>
  <c r="G116" i="5"/>
  <c r="W197" i="21" s="1"/>
  <c r="S116" i="5"/>
  <c r="AE197" i="21" s="1"/>
  <c r="U126" i="5"/>
  <c r="AE129" i="5"/>
  <c r="G129" i="5"/>
  <c r="Y129" i="5"/>
  <c r="P129" i="5"/>
  <c r="S129" i="5"/>
  <c r="U161" i="5"/>
  <c r="G162" i="5"/>
  <c r="D167" i="5"/>
  <c r="O167" i="5"/>
  <c r="H153" i="21" s="1"/>
  <c r="J168" i="5"/>
  <c r="AA175" i="5"/>
  <c r="D175" i="5"/>
  <c r="AD175" i="5"/>
  <c r="R150" i="21" s="1"/>
  <c r="U175" i="5"/>
  <c r="L150" i="21" s="1"/>
  <c r="L175" i="5"/>
  <c r="F150" i="21" s="1"/>
  <c r="O175" i="5"/>
  <c r="G176" i="5"/>
  <c r="G186" i="5"/>
  <c r="W75" i="21" s="1"/>
  <c r="K193" i="5"/>
  <c r="AE202" i="5"/>
  <c r="Y202" i="5"/>
  <c r="AB202" i="5"/>
  <c r="J202" i="5"/>
  <c r="P202" i="5"/>
  <c r="G202" i="5"/>
  <c r="X211" i="5"/>
  <c r="F224" i="5"/>
  <c r="B146" i="21" s="1"/>
  <c r="V224" i="5"/>
  <c r="M8" i="9"/>
  <c r="AA178" i="22" s="1"/>
  <c r="P9" i="9"/>
  <c r="AC179" i="22" s="1"/>
  <c r="V9" i="9"/>
  <c r="AG179" i="22" s="1"/>
  <c r="AE9" i="9"/>
  <c r="AM179" i="22" s="1"/>
  <c r="J9" i="9"/>
  <c r="Y179" i="22" s="1"/>
  <c r="S9" i="9"/>
  <c r="AE179" i="22" s="1"/>
  <c r="E10" i="9"/>
  <c r="I8" i="5"/>
  <c r="R11" i="5"/>
  <c r="Y14" i="5"/>
  <c r="P14" i="5"/>
  <c r="G14" i="5"/>
  <c r="S14" i="5"/>
  <c r="AE14" i="5"/>
  <c r="AE16" i="5"/>
  <c r="AC17" i="5"/>
  <c r="Q177" i="21" s="1"/>
  <c r="AB18" i="5"/>
  <c r="AK21" i="21" s="1"/>
  <c r="Z19" i="5"/>
  <c r="J20" i="5"/>
  <c r="I21" i="5"/>
  <c r="U21" i="5"/>
  <c r="U24" i="5"/>
  <c r="X24" i="5"/>
  <c r="N182" i="21" s="1"/>
  <c r="O24" i="5"/>
  <c r="F24" i="5"/>
  <c r="D24" i="5"/>
  <c r="R24" i="5"/>
  <c r="AA27" i="5"/>
  <c r="X27" i="5"/>
  <c r="O27" i="5"/>
  <c r="F27" i="5"/>
  <c r="D29" i="5"/>
  <c r="AB30" i="5"/>
  <c r="J33" i="5"/>
  <c r="Y10" i="21" s="1"/>
  <c r="V33" i="5"/>
  <c r="U34" i="5"/>
  <c r="T35" i="5"/>
  <c r="M36" i="5"/>
  <c r="AA181" i="21" s="1"/>
  <c r="Y36" i="5"/>
  <c r="AI181" i="21" s="1"/>
  <c r="P36" i="5"/>
  <c r="AC181" i="21" s="1"/>
  <c r="G36" i="5"/>
  <c r="W181" i="21" s="1"/>
  <c r="S36" i="5"/>
  <c r="AE181" i="21" s="1"/>
  <c r="O37" i="5"/>
  <c r="H183" i="21" s="1"/>
  <c r="F37" i="5"/>
  <c r="B183" i="21" s="1"/>
  <c r="X37" i="5"/>
  <c r="N183" i="21" s="1"/>
  <c r="D37" i="5"/>
  <c r="R37" i="5"/>
  <c r="J183" i="21" s="1"/>
  <c r="AD37" i="5"/>
  <c r="AA40" i="5"/>
  <c r="Y42" i="5"/>
  <c r="AB42" i="5"/>
  <c r="S42" i="5"/>
  <c r="J42" i="5"/>
  <c r="I43" i="5"/>
  <c r="D186" i="21" s="1"/>
  <c r="U43" i="5"/>
  <c r="U46" i="5"/>
  <c r="AE49" i="5"/>
  <c r="G49" i="5"/>
  <c r="Y49" i="5"/>
  <c r="P49" i="5"/>
  <c r="S49" i="5"/>
  <c r="I50" i="5"/>
  <c r="X50" i="5"/>
  <c r="O50" i="5"/>
  <c r="F50" i="5"/>
  <c r="D50" i="5"/>
  <c r="R50" i="5"/>
  <c r="AD50" i="5"/>
  <c r="AB52" i="5"/>
  <c r="AA53" i="5"/>
  <c r="AA55" i="5"/>
  <c r="R55" i="5"/>
  <c r="I55" i="5"/>
  <c r="X55" i="5"/>
  <c r="D59" i="5"/>
  <c r="I62" i="5"/>
  <c r="AA62" i="5"/>
  <c r="R62" i="5"/>
  <c r="X62" i="5"/>
  <c r="O62" i="5"/>
  <c r="F62" i="5"/>
  <c r="AD62" i="5"/>
  <c r="D64" i="5"/>
  <c r="P64" i="5"/>
  <c r="AB65" i="5"/>
  <c r="AK206" i="21" s="1"/>
  <c r="AA66" i="5"/>
  <c r="F68" i="5"/>
  <c r="V68" i="5"/>
  <c r="U71" i="5"/>
  <c r="L203" i="21" s="1"/>
  <c r="AE74" i="5"/>
  <c r="AE77" i="5"/>
  <c r="AM202" i="21" s="1"/>
  <c r="G77" i="5"/>
  <c r="W202" i="21" s="1"/>
  <c r="AB77" i="5"/>
  <c r="AK202" i="21" s="1"/>
  <c r="S77" i="5"/>
  <c r="AE202" i="21" s="1"/>
  <c r="J77" i="5"/>
  <c r="Y202" i="21" s="1"/>
  <c r="N77" i="5"/>
  <c r="AB202" i="21" s="1"/>
  <c r="U84" i="5"/>
  <c r="AA84" i="5"/>
  <c r="R84" i="5"/>
  <c r="I84" i="5"/>
  <c r="O84" i="5"/>
  <c r="D87" i="5"/>
  <c r="J88" i="5"/>
  <c r="Y121" i="21" s="1"/>
  <c r="V93" i="5"/>
  <c r="AG219" i="21" s="1"/>
  <c r="D94" i="5"/>
  <c r="AA95" i="5"/>
  <c r="P122" i="21" s="1"/>
  <c r="D95" i="5"/>
  <c r="AD95" i="5"/>
  <c r="R122" i="21" s="1"/>
  <c r="U95" i="5"/>
  <c r="L122" i="21" s="1"/>
  <c r="L95" i="5"/>
  <c r="F122" i="21" s="1"/>
  <c r="O95" i="5"/>
  <c r="H122" i="21" s="1"/>
  <c r="O97" i="5"/>
  <c r="H217" i="21" s="1"/>
  <c r="AA97" i="5"/>
  <c r="P217" i="21" s="1"/>
  <c r="R97" i="5"/>
  <c r="J217" i="21" s="1"/>
  <c r="I97" i="5"/>
  <c r="D217" i="21" s="1"/>
  <c r="F97" i="5"/>
  <c r="B217" i="21" s="1"/>
  <c r="AD97" i="5"/>
  <c r="R217" i="21" s="1"/>
  <c r="H99" i="5"/>
  <c r="X100" i="5"/>
  <c r="N219" i="21" s="1"/>
  <c r="J101" i="5"/>
  <c r="Y218" i="21" s="1"/>
  <c r="W103" i="5"/>
  <c r="AH122" i="21" s="1"/>
  <c r="M104" i="5"/>
  <c r="AA211" i="21" s="1"/>
  <c r="Y104" i="5"/>
  <c r="AI211" i="21" s="1"/>
  <c r="P104" i="5"/>
  <c r="AC211" i="21" s="1"/>
  <c r="G104" i="5"/>
  <c r="W211" i="21" s="1"/>
  <c r="S104" i="5"/>
  <c r="AE211" i="21" s="1"/>
  <c r="G106" i="5"/>
  <c r="V106" i="5"/>
  <c r="AC110" i="5"/>
  <c r="I111" i="5"/>
  <c r="D189" i="21" s="1"/>
  <c r="M112" i="5"/>
  <c r="AA189" i="21" s="1"/>
  <c r="AB112" i="5"/>
  <c r="AK189" i="21" s="1"/>
  <c r="S112" i="5"/>
  <c r="AE189" i="21" s="1"/>
  <c r="J112" i="5"/>
  <c r="X113" i="5"/>
  <c r="N190" i="21" s="1"/>
  <c r="E115" i="5"/>
  <c r="N115" i="5"/>
  <c r="D116" i="5"/>
  <c r="AE117" i="5"/>
  <c r="AM111" i="21" s="1"/>
  <c r="G117" i="5"/>
  <c r="W111" i="21" s="1"/>
  <c r="Y117" i="5"/>
  <c r="AI111" i="21" s="1"/>
  <c r="P117" i="5"/>
  <c r="AC111" i="21" s="1"/>
  <c r="V117" i="5"/>
  <c r="AG111" i="21" s="1"/>
  <c r="M117" i="5"/>
  <c r="AA111" i="21" s="1"/>
  <c r="S117" i="5"/>
  <c r="AE111" i="21" s="1"/>
  <c r="F119" i="5"/>
  <c r="B193" i="21" s="1"/>
  <c r="AD119" i="5"/>
  <c r="AB120" i="5"/>
  <c r="D122" i="5"/>
  <c r="P122" i="5"/>
  <c r="AC107" i="21" s="1"/>
  <c r="M125" i="5"/>
  <c r="AA188" i="21" s="1"/>
  <c r="J126" i="5"/>
  <c r="V126" i="5"/>
  <c r="AG199" i="21" s="1"/>
  <c r="F127" i="5"/>
  <c r="W128" i="5"/>
  <c r="D129" i="5"/>
  <c r="Y130" i="5"/>
  <c r="AI198" i="21" s="1"/>
  <c r="AE130" i="5"/>
  <c r="V130" i="5"/>
  <c r="AG198" i="21" s="1"/>
  <c r="M130" i="5"/>
  <c r="AA198" i="21" s="1"/>
  <c r="S130" i="5"/>
  <c r="AE198" i="21" s="1"/>
  <c r="I136" i="5"/>
  <c r="V136" i="5"/>
  <c r="R139" i="5"/>
  <c r="AD139" i="5"/>
  <c r="Y142" i="5"/>
  <c r="P142" i="5"/>
  <c r="G142" i="5"/>
  <c r="S142" i="5"/>
  <c r="AE142" i="5"/>
  <c r="AE144" i="5"/>
  <c r="AC145" i="5"/>
  <c r="AL139" i="21" s="1"/>
  <c r="AB146" i="5"/>
  <c r="AK201" i="21" s="1"/>
  <c r="Z147" i="5"/>
  <c r="J148" i="5"/>
  <c r="I149" i="5"/>
  <c r="D137" i="21" s="1"/>
  <c r="U149" i="5"/>
  <c r="U152" i="5"/>
  <c r="X152" i="5"/>
  <c r="O152" i="5"/>
  <c r="F152" i="5"/>
  <c r="D152" i="5"/>
  <c r="R152" i="5"/>
  <c r="AA155" i="5"/>
  <c r="X155" i="5"/>
  <c r="O155" i="5"/>
  <c r="F155" i="5"/>
  <c r="D157" i="5"/>
  <c r="P157" i="5"/>
  <c r="AB158" i="5"/>
  <c r="AK6" i="21" s="1"/>
  <c r="J161" i="5"/>
  <c r="V161" i="5"/>
  <c r="K163" i="5"/>
  <c r="AC163" i="5"/>
  <c r="T163" i="5"/>
  <c r="W163" i="5"/>
  <c r="M164" i="5"/>
  <c r="AA154" i="21" s="1"/>
  <c r="Y164" i="5"/>
  <c r="AI154" i="21" s="1"/>
  <c r="P164" i="5"/>
  <c r="AC154" i="21" s="1"/>
  <c r="G164" i="5"/>
  <c r="W154" i="21" s="1"/>
  <c r="S164" i="5"/>
  <c r="AE154" i="21" s="1"/>
  <c r="O165" i="5"/>
  <c r="H78" i="21" s="1"/>
  <c r="F165" i="5"/>
  <c r="B78" i="21" s="1"/>
  <c r="X165" i="5"/>
  <c r="N78" i="21" s="1"/>
  <c r="D165" i="5"/>
  <c r="R165" i="5"/>
  <c r="J78" i="21" s="1"/>
  <c r="AD165" i="5"/>
  <c r="AA168" i="5"/>
  <c r="Y170" i="5"/>
  <c r="AI77" i="21" s="1"/>
  <c r="AB170" i="5"/>
  <c r="AK77" i="21" s="1"/>
  <c r="S170" i="5"/>
  <c r="J170" i="5"/>
  <c r="I171" i="5"/>
  <c r="U171" i="5"/>
  <c r="V176" i="5"/>
  <c r="AE177" i="5"/>
  <c r="AM74" i="21" s="1"/>
  <c r="G177" i="5"/>
  <c r="W74" i="21" s="1"/>
  <c r="Y177" i="5"/>
  <c r="P177" i="5"/>
  <c r="AC74" i="21" s="1"/>
  <c r="S177" i="5"/>
  <c r="AE74" i="21" s="1"/>
  <c r="I178" i="5"/>
  <c r="D101" i="21" s="1"/>
  <c r="X178" i="5"/>
  <c r="O178" i="5"/>
  <c r="F178" i="5"/>
  <c r="D178" i="5"/>
  <c r="R178" i="5"/>
  <c r="AD178" i="5"/>
  <c r="AB180" i="5"/>
  <c r="AK133" i="21" s="1"/>
  <c r="AA181" i="5"/>
  <c r="AA183" i="5"/>
  <c r="R183" i="5"/>
  <c r="J198" i="21" s="1"/>
  <c r="I183" i="5"/>
  <c r="X183" i="5"/>
  <c r="D187" i="5"/>
  <c r="I190" i="5"/>
  <c r="AA190" i="5"/>
  <c r="R190" i="5"/>
  <c r="X190" i="5"/>
  <c r="O190" i="5"/>
  <c r="F190" i="5"/>
  <c r="AD190" i="5"/>
  <c r="D192" i="5"/>
  <c r="AA197" i="5"/>
  <c r="P69" i="21" s="1"/>
  <c r="AD197" i="5"/>
  <c r="R69" i="21" s="1"/>
  <c r="X197" i="5"/>
  <c r="N69" i="21" s="1"/>
  <c r="D197" i="5"/>
  <c r="U197" i="5"/>
  <c r="L69" i="21" s="1"/>
  <c r="L197" i="5"/>
  <c r="F69" i="21" s="1"/>
  <c r="O197" i="5"/>
  <c r="H69" i="21" s="1"/>
  <c r="D198" i="5"/>
  <c r="P198" i="5"/>
  <c r="J199" i="5"/>
  <c r="D202" i="5"/>
  <c r="U208" i="5"/>
  <c r="L70" i="21" s="1"/>
  <c r="V212" i="5"/>
  <c r="AG145" i="21" s="1"/>
  <c r="R215" i="5"/>
  <c r="Y218" i="5"/>
  <c r="P218" i="5"/>
  <c r="G218" i="5"/>
  <c r="S218" i="5"/>
  <c r="AE218" i="5"/>
  <c r="AC221" i="5"/>
  <c r="Q145" i="21" s="1"/>
  <c r="AB222" i="5"/>
  <c r="I225" i="5"/>
  <c r="U228" i="5"/>
  <c r="L137" i="21" s="1"/>
  <c r="X228" i="5"/>
  <c r="N137" i="21" s="1"/>
  <c r="O228" i="5"/>
  <c r="H137" i="21" s="1"/>
  <c r="F228" i="5"/>
  <c r="B137" i="21" s="1"/>
  <c r="D228" i="5"/>
  <c r="R228" i="5"/>
  <c r="AA231" i="5"/>
  <c r="X231" i="5"/>
  <c r="N150" i="21" s="1"/>
  <c r="O231" i="5"/>
  <c r="F231" i="5"/>
  <c r="X5" i="9"/>
  <c r="AD5" i="9"/>
  <c r="F5" i="9"/>
  <c r="I5" i="9"/>
  <c r="O5" i="9"/>
  <c r="H54" i="22" s="1"/>
  <c r="D5" i="9"/>
  <c r="R5" i="9"/>
  <c r="AA5" i="9"/>
  <c r="D9" i="9"/>
  <c r="Y9" i="9"/>
  <c r="AI179" i="22" s="1"/>
  <c r="AD16" i="9"/>
  <c r="R180" i="22" s="1"/>
  <c r="F16" i="9"/>
  <c r="B180" i="22" s="1"/>
  <c r="L16" i="9"/>
  <c r="F180" i="22" s="1"/>
  <c r="D16" i="9"/>
  <c r="R16" i="9"/>
  <c r="J180" i="22" s="1"/>
  <c r="AA16" i="9"/>
  <c r="P180" i="22" s="1"/>
  <c r="O16" i="9"/>
  <c r="H180" i="22" s="1"/>
  <c r="H49" i="9"/>
  <c r="N49" i="9"/>
  <c r="W49" i="9"/>
  <c r="K49" i="9"/>
  <c r="T49" i="9"/>
  <c r="AC49" i="9"/>
  <c r="Q49" i="9"/>
  <c r="E49" i="9"/>
  <c r="M48" i="5"/>
  <c r="AB48" i="5"/>
  <c r="AK147" i="21" s="1"/>
  <c r="S48" i="5"/>
  <c r="J48" i="5"/>
  <c r="AC52" i="5"/>
  <c r="E52" i="5"/>
  <c r="Z52" i="5"/>
  <c r="Q52" i="5"/>
  <c r="H52" i="5"/>
  <c r="T52" i="5"/>
  <c r="Q58" i="5"/>
  <c r="AC58" i="5"/>
  <c r="T58" i="5"/>
  <c r="K58" i="5"/>
  <c r="H58" i="5"/>
  <c r="U88" i="5"/>
  <c r="L211" i="21" s="1"/>
  <c r="X88" i="5"/>
  <c r="N211" i="21" s="1"/>
  <c r="O88" i="5"/>
  <c r="H211" i="21" s="1"/>
  <c r="F88" i="5"/>
  <c r="B211" i="21" s="1"/>
  <c r="D88" i="5"/>
  <c r="R88" i="5"/>
  <c r="J211" i="21" s="1"/>
  <c r="O101" i="5"/>
  <c r="F101" i="5"/>
  <c r="X101" i="5"/>
  <c r="D101" i="5"/>
  <c r="R101" i="5"/>
  <c r="AD101" i="5"/>
  <c r="R8" i="5"/>
  <c r="AA11" i="5"/>
  <c r="X11" i="5"/>
  <c r="O11" i="5"/>
  <c r="F11" i="5"/>
  <c r="K43" i="5"/>
  <c r="W43" i="5"/>
  <c r="N43" i="5"/>
  <c r="E43" i="5"/>
  <c r="Q43" i="5"/>
  <c r="AC43" i="5"/>
  <c r="AE61" i="5"/>
  <c r="G61" i="5"/>
  <c r="AB61" i="5"/>
  <c r="S61" i="5"/>
  <c r="J61" i="5"/>
  <c r="AA79" i="5"/>
  <c r="D79" i="5"/>
  <c r="AD79" i="5"/>
  <c r="U79" i="5"/>
  <c r="L79" i="5"/>
  <c r="O81" i="5"/>
  <c r="AA81" i="5"/>
  <c r="R81" i="5"/>
  <c r="I81" i="5"/>
  <c r="F81" i="5"/>
  <c r="AD81" i="5"/>
  <c r="M96" i="5"/>
  <c r="AB96" i="5"/>
  <c r="S96" i="5"/>
  <c r="J96" i="5"/>
  <c r="D100" i="5"/>
  <c r="Q128" i="5"/>
  <c r="W147" i="5"/>
  <c r="S148" i="5"/>
  <c r="Y154" i="5"/>
  <c r="AB154" i="5"/>
  <c r="AK35" i="21" s="1"/>
  <c r="S154" i="5"/>
  <c r="J154" i="5"/>
  <c r="Y35" i="21" s="1"/>
  <c r="K171" i="5"/>
  <c r="Z134" i="21" s="1"/>
  <c r="W171" i="5"/>
  <c r="AH134" i="21" s="1"/>
  <c r="N171" i="5"/>
  <c r="AB134" i="21" s="1"/>
  <c r="E171" i="5"/>
  <c r="V134" i="21" s="1"/>
  <c r="Q171" i="5"/>
  <c r="AD134" i="21" s="1"/>
  <c r="AC171" i="5"/>
  <c r="AL134" i="21" s="1"/>
  <c r="I174" i="5"/>
  <c r="AA174" i="5"/>
  <c r="R174" i="5"/>
  <c r="J131" i="21" s="1"/>
  <c r="X174" i="5"/>
  <c r="O174" i="5"/>
  <c r="F174" i="5"/>
  <c r="AD174" i="5"/>
  <c r="D176" i="5"/>
  <c r="P176" i="5"/>
  <c r="AE189" i="5"/>
  <c r="G189" i="5"/>
  <c r="AB189" i="5"/>
  <c r="S189" i="5"/>
  <c r="J189" i="5"/>
  <c r="D196" i="5"/>
  <c r="U212" i="5"/>
  <c r="D212" i="5"/>
  <c r="X212" i="5"/>
  <c r="O212" i="5"/>
  <c r="F212" i="5"/>
  <c r="R212" i="5"/>
  <c r="AA215" i="5"/>
  <c r="P142" i="21" s="1"/>
  <c r="X215" i="5"/>
  <c r="O215" i="5"/>
  <c r="F215" i="5"/>
  <c r="D217" i="5"/>
  <c r="P217" i="5"/>
  <c r="K223" i="5"/>
  <c r="AC223" i="5"/>
  <c r="T223" i="5"/>
  <c r="W223" i="5"/>
  <c r="M224" i="5"/>
  <c r="Y224" i="5"/>
  <c r="P224" i="5"/>
  <c r="G224" i="5"/>
  <c r="S224" i="5"/>
  <c r="O225" i="5"/>
  <c r="F225" i="5"/>
  <c r="D225" i="5"/>
  <c r="X225" i="5"/>
  <c r="R225" i="5"/>
  <c r="AD225" i="5"/>
  <c r="E227" i="5"/>
  <c r="AC227" i="5"/>
  <c r="Y230" i="5"/>
  <c r="AB230" i="5"/>
  <c r="S230" i="5"/>
  <c r="J230" i="5"/>
  <c r="Z179" i="5"/>
  <c r="O133" i="21" s="1"/>
  <c r="J180" i="5"/>
  <c r="Y133" i="21" s="1"/>
  <c r="W180" i="5"/>
  <c r="AH133" i="21" s="1"/>
  <c r="I181" i="5"/>
  <c r="U181" i="5"/>
  <c r="AE195" i="5"/>
  <c r="AM132" i="21" s="1"/>
  <c r="Y195" i="5"/>
  <c r="AB195" i="5"/>
  <c r="M195" i="5"/>
  <c r="AA132" i="21" s="1"/>
  <c r="S195" i="5"/>
  <c r="J195" i="5"/>
  <c r="R203" i="5"/>
  <c r="T205" i="5"/>
  <c r="AF68" i="21" s="1"/>
  <c r="M220" i="5"/>
  <c r="AA149" i="21" s="1"/>
  <c r="AB220" i="5"/>
  <c r="S220" i="5"/>
  <c r="J220" i="5"/>
  <c r="J222" i="5"/>
  <c r="E223" i="5"/>
  <c r="N223" i="5"/>
  <c r="AE225" i="5"/>
  <c r="G225" i="5"/>
  <c r="Y225" i="5"/>
  <c r="P225" i="5"/>
  <c r="V225" i="5"/>
  <c r="M225" i="5"/>
  <c r="S225" i="5"/>
  <c r="Q10" i="9"/>
  <c r="X7" i="5"/>
  <c r="W10" i="5"/>
  <c r="D11" i="5"/>
  <c r="F20" i="5"/>
  <c r="B179" i="21" s="1"/>
  <c r="V20" i="5"/>
  <c r="R31" i="5"/>
  <c r="T43" i="5"/>
  <c r="H51" i="5"/>
  <c r="K52" i="5"/>
  <c r="J66" i="5"/>
  <c r="Y204" i="21" s="1"/>
  <c r="E67" i="5"/>
  <c r="A202" i="21" s="1"/>
  <c r="N67" i="5"/>
  <c r="G202" i="21" s="1"/>
  <c r="P74" i="5"/>
  <c r="F79" i="5"/>
  <c r="Y94" i="5"/>
  <c r="P94" i="5"/>
  <c r="AC67" i="21" s="1"/>
  <c r="G94" i="5"/>
  <c r="W67" i="21" s="1"/>
  <c r="AE94" i="5"/>
  <c r="AM67" i="21" s="1"/>
  <c r="W115" i="5"/>
  <c r="I130" i="5"/>
  <c r="D112" i="21" s="1"/>
  <c r="X130" i="5"/>
  <c r="N112" i="21" s="1"/>
  <c r="O130" i="5"/>
  <c r="H112" i="21" s="1"/>
  <c r="F130" i="5"/>
  <c r="B112" i="21" s="1"/>
  <c r="D130" i="5"/>
  <c r="R130" i="5"/>
  <c r="J112" i="21" s="1"/>
  <c r="AD130" i="5"/>
  <c r="R112" i="21" s="1"/>
  <c r="X135" i="5"/>
  <c r="N200" i="21" s="1"/>
  <c r="F148" i="5"/>
  <c r="V148" i="5"/>
  <c r="O177" i="5"/>
  <c r="AA177" i="5"/>
  <c r="R177" i="5"/>
  <c r="J197" i="21" s="1"/>
  <c r="I177" i="5"/>
  <c r="F177" i="5"/>
  <c r="AD177" i="5"/>
  <c r="M184" i="5"/>
  <c r="Y184" i="5"/>
  <c r="P184" i="5"/>
  <c r="AC48" i="21" s="1"/>
  <c r="G184" i="5"/>
  <c r="V186" i="5"/>
  <c r="AG75" i="21" s="1"/>
  <c r="M192" i="5"/>
  <c r="AB192" i="5"/>
  <c r="S192" i="5"/>
  <c r="J192" i="5"/>
  <c r="U199" i="5"/>
  <c r="W201" i="5"/>
  <c r="Z201" i="5"/>
  <c r="AC201" i="5"/>
  <c r="T201" i="5"/>
  <c r="K201" i="5"/>
  <c r="N201" i="5"/>
  <c r="V13" i="5"/>
  <c r="AG180" i="21" s="1"/>
  <c r="D14" i="5"/>
  <c r="O17" i="5"/>
  <c r="H177" i="21" s="1"/>
  <c r="AA17" i="5"/>
  <c r="P177" i="21" s="1"/>
  <c r="R17" i="5"/>
  <c r="J177" i="21" s="1"/>
  <c r="I17" i="5"/>
  <c r="D177" i="21" s="1"/>
  <c r="F17" i="5"/>
  <c r="B177" i="21" s="1"/>
  <c r="AD17" i="5"/>
  <c r="R177" i="21" s="1"/>
  <c r="H19" i="5"/>
  <c r="Q19" i="5"/>
  <c r="X20" i="5"/>
  <c r="N179" i="21" s="1"/>
  <c r="J21" i="5"/>
  <c r="Y173" i="21" s="1"/>
  <c r="M24" i="5"/>
  <c r="Y24" i="5"/>
  <c r="P24" i="5"/>
  <c r="G24" i="5"/>
  <c r="S24" i="5"/>
  <c r="G26" i="5"/>
  <c r="M30" i="5"/>
  <c r="I31" i="5"/>
  <c r="D182" i="21" s="1"/>
  <c r="D36" i="5"/>
  <c r="Q42" i="5"/>
  <c r="AC42" i="5"/>
  <c r="T42" i="5"/>
  <c r="K42" i="5"/>
  <c r="H42" i="5"/>
  <c r="J46" i="5"/>
  <c r="D49" i="5"/>
  <c r="Y50" i="5"/>
  <c r="AE50" i="5"/>
  <c r="V50" i="5"/>
  <c r="M50" i="5"/>
  <c r="S50" i="5"/>
  <c r="R59" i="5"/>
  <c r="AD59" i="5"/>
  <c r="U72" i="5"/>
  <c r="X72" i="5"/>
  <c r="O72" i="5"/>
  <c r="F72" i="5"/>
  <c r="D72" i="5"/>
  <c r="R72" i="5"/>
  <c r="W77" i="5"/>
  <c r="AH202" i="21" s="1"/>
  <c r="AC77" i="5"/>
  <c r="AL202" i="21" s="1"/>
  <c r="T77" i="5"/>
  <c r="AF202" i="21" s="1"/>
  <c r="K77" i="5"/>
  <c r="Z202" i="21" s="1"/>
  <c r="J81" i="5"/>
  <c r="V81" i="5"/>
  <c r="U82" i="5"/>
  <c r="L209" i="21" s="1"/>
  <c r="K83" i="5"/>
  <c r="AC83" i="5"/>
  <c r="T83" i="5"/>
  <c r="M84" i="5"/>
  <c r="Y84" i="5"/>
  <c r="P84" i="5"/>
  <c r="G84" i="5"/>
  <c r="S84" i="5"/>
  <c r="AA88" i="5"/>
  <c r="P211" i="21" s="1"/>
  <c r="Y90" i="5"/>
  <c r="AB90" i="5"/>
  <c r="S90" i="5"/>
  <c r="J90" i="5"/>
  <c r="AE97" i="5"/>
  <c r="AM124" i="21" s="1"/>
  <c r="G97" i="5"/>
  <c r="W124" i="21" s="1"/>
  <c r="Y97" i="5"/>
  <c r="AI124" i="21" s="1"/>
  <c r="P97" i="5"/>
  <c r="AC124" i="21" s="1"/>
  <c r="S97" i="5"/>
  <c r="AE124" i="21" s="1"/>
  <c r="AA103" i="5"/>
  <c r="R103" i="5"/>
  <c r="I103" i="5"/>
  <c r="I110" i="5"/>
  <c r="AA110" i="5"/>
  <c r="P188" i="21" s="1"/>
  <c r="R110" i="5"/>
  <c r="X110" i="5"/>
  <c r="N188" i="21" s="1"/>
  <c r="O110" i="5"/>
  <c r="H188" i="21" s="1"/>
  <c r="F110" i="5"/>
  <c r="AD110" i="5"/>
  <c r="AB113" i="5"/>
  <c r="AK105" i="21" s="1"/>
  <c r="AA114" i="5"/>
  <c r="P191" i="21" s="1"/>
  <c r="R127" i="5"/>
  <c r="U129" i="5"/>
  <c r="L111" i="21" s="1"/>
  <c r="U132" i="5"/>
  <c r="AA132" i="5"/>
  <c r="P199" i="21" s="1"/>
  <c r="R132" i="5"/>
  <c r="J199" i="21" s="1"/>
  <c r="I132" i="5"/>
  <c r="D199" i="21" s="1"/>
  <c r="O132" i="5"/>
  <c r="H199" i="21" s="1"/>
  <c r="D135" i="5"/>
  <c r="O135" i="5"/>
  <c r="J136" i="5"/>
  <c r="N138" i="5"/>
  <c r="Z138" i="5"/>
  <c r="V141" i="5"/>
  <c r="D142" i="5"/>
  <c r="AA143" i="5"/>
  <c r="P151" i="21" s="1"/>
  <c r="D143" i="5"/>
  <c r="AD143" i="5"/>
  <c r="U143" i="5"/>
  <c r="L151" i="21" s="1"/>
  <c r="L143" i="5"/>
  <c r="O143" i="5"/>
  <c r="H151" i="21" s="1"/>
  <c r="G144" i="5"/>
  <c r="O145" i="5"/>
  <c r="AA145" i="5"/>
  <c r="R145" i="5"/>
  <c r="I145" i="5"/>
  <c r="F145" i="5"/>
  <c r="AD145" i="5"/>
  <c r="H147" i="5"/>
  <c r="Q147" i="5"/>
  <c r="X148" i="5"/>
  <c r="J149" i="5"/>
  <c r="W151" i="5"/>
  <c r="M152" i="5"/>
  <c r="AA153" i="21" s="1"/>
  <c r="Y152" i="5"/>
  <c r="AI153" i="21" s="1"/>
  <c r="P152" i="5"/>
  <c r="G152" i="5"/>
  <c r="W153" i="21" s="1"/>
  <c r="S152" i="5"/>
  <c r="AE153" i="21" s="1"/>
  <c r="G154" i="5"/>
  <c r="V154" i="5"/>
  <c r="AC158" i="5"/>
  <c r="I159" i="5"/>
  <c r="M160" i="5"/>
  <c r="AB160" i="5"/>
  <c r="S160" i="5"/>
  <c r="J160" i="5"/>
  <c r="X161" i="5"/>
  <c r="J162" i="5"/>
  <c r="AE165" i="5"/>
  <c r="G165" i="5"/>
  <c r="Y165" i="5"/>
  <c r="P165" i="5"/>
  <c r="V165" i="5"/>
  <c r="M165" i="5"/>
  <c r="S165" i="5"/>
  <c r="F167" i="5"/>
  <c r="B153" i="21" s="1"/>
  <c r="AD167" i="5"/>
  <c r="R153" i="21" s="1"/>
  <c r="L168" i="5"/>
  <c r="Q170" i="5"/>
  <c r="AC170" i="5"/>
  <c r="T170" i="5"/>
  <c r="K170" i="5"/>
  <c r="H170" i="5"/>
  <c r="J174" i="5"/>
  <c r="V174" i="5"/>
  <c r="F175" i="5"/>
  <c r="B150" i="21" s="1"/>
  <c r="D177" i="5"/>
  <c r="Y178" i="5"/>
  <c r="AE178" i="5"/>
  <c r="AM141" i="21" s="1"/>
  <c r="V178" i="5"/>
  <c r="AG141" i="21" s="1"/>
  <c r="M178" i="5"/>
  <c r="AA141" i="21" s="1"/>
  <c r="S178" i="5"/>
  <c r="N180" i="5"/>
  <c r="AB133" i="21" s="1"/>
  <c r="AB181" i="5"/>
  <c r="AK143" i="21" s="1"/>
  <c r="I184" i="5"/>
  <c r="V184" i="5"/>
  <c r="R187" i="5"/>
  <c r="J134" i="21" s="1"/>
  <c r="AD187" i="5"/>
  <c r="R134" i="21" s="1"/>
  <c r="Y190" i="5"/>
  <c r="P190" i="5"/>
  <c r="G190" i="5"/>
  <c r="S190" i="5"/>
  <c r="D12" i="14" s="1"/>
  <c r="AE190" i="5"/>
  <c r="AE192" i="5"/>
  <c r="G195" i="5"/>
  <c r="W132" i="21" s="1"/>
  <c r="X200" i="5"/>
  <c r="AA200" i="5"/>
  <c r="AD200" i="5"/>
  <c r="L200" i="5"/>
  <c r="D200" i="5"/>
  <c r="O200" i="5"/>
  <c r="F200" i="5"/>
  <c r="Q201" i="5"/>
  <c r="S202" i="5"/>
  <c r="AA206" i="5"/>
  <c r="P129" i="21" s="1"/>
  <c r="AD206" i="5"/>
  <c r="R129" i="21" s="1"/>
  <c r="X206" i="5"/>
  <c r="N129" i="21" s="1"/>
  <c r="F206" i="5"/>
  <c r="B129" i="21" s="1"/>
  <c r="O206" i="5"/>
  <c r="H129" i="21" s="1"/>
  <c r="U206" i="5"/>
  <c r="L129" i="21" s="1"/>
  <c r="L206" i="5"/>
  <c r="D206" i="5"/>
  <c r="F208" i="5"/>
  <c r="B70" i="21" s="1"/>
  <c r="V208" i="5"/>
  <c r="AG127" i="21" s="1"/>
  <c r="D211" i="5"/>
  <c r="O211" i="5"/>
  <c r="J212" i="5"/>
  <c r="Y145" i="21" s="1"/>
  <c r="N214" i="5"/>
  <c r="V217" i="5"/>
  <c r="AG147" i="21" s="1"/>
  <c r="D218" i="5"/>
  <c r="AA219" i="5"/>
  <c r="D219" i="5"/>
  <c r="AD219" i="5"/>
  <c r="U219" i="5"/>
  <c r="L219" i="5"/>
  <c r="O219" i="5"/>
  <c r="G220" i="5"/>
  <c r="O221" i="5"/>
  <c r="H145" i="21" s="1"/>
  <c r="AA221" i="5"/>
  <c r="P145" i="21" s="1"/>
  <c r="R221" i="5"/>
  <c r="J145" i="21" s="1"/>
  <c r="I221" i="5"/>
  <c r="D145" i="21" s="1"/>
  <c r="F221" i="5"/>
  <c r="B145" i="21" s="1"/>
  <c r="AD221" i="5"/>
  <c r="R145" i="21" s="1"/>
  <c r="H223" i="5"/>
  <c r="Q223" i="5"/>
  <c r="X224" i="5"/>
  <c r="N146" i="21" s="1"/>
  <c r="J225" i="5"/>
  <c r="W227" i="5"/>
  <c r="M228" i="5"/>
  <c r="Y228" i="5"/>
  <c r="P228" i="5"/>
  <c r="G228" i="5"/>
  <c r="S228" i="5"/>
  <c r="G230" i="5"/>
  <c r="V230" i="5"/>
  <c r="P5" i="9"/>
  <c r="AC180" i="22" s="1"/>
  <c r="V5" i="9"/>
  <c r="AG180" i="22" s="1"/>
  <c r="S5" i="9"/>
  <c r="AE180" i="22" s="1"/>
  <c r="AB5" i="9"/>
  <c r="AK180" i="22" s="1"/>
  <c r="G5" i="9"/>
  <c r="Y5" i="9"/>
  <c r="AI180" i="22" s="1"/>
  <c r="M7" i="9"/>
  <c r="AA181" i="22" s="1"/>
  <c r="W17" i="9"/>
  <c r="M181" i="22" s="1"/>
  <c r="Y18" i="9"/>
  <c r="M19" i="9"/>
  <c r="M37" i="9"/>
  <c r="Q30" i="5"/>
  <c r="H30" i="5"/>
  <c r="Z30" i="5"/>
  <c r="T30" i="5"/>
  <c r="K99" i="5"/>
  <c r="AC99" i="5"/>
  <c r="T99" i="5"/>
  <c r="J6" i="9"/>
  <c r="Y183" i="22" s="1"/>
  <c r="P6" i="9"/>
  <c r="AC183" i="22" s="1"/>
  <c r="AB6" i="9"/>
  <c r="AK183" i="22" s="1"/>
  <c r="S6" i="9"/>
  <c r="AE183" i="22" s="1"/>
  <c r="G6" i="9"/>
  <c r="W183" i="22" s="1"/>
  <c r="Y6" i="9"/>
  <c r="AI183" i="22" s="1"/>
  <c r="V8" i="9"/>
  <c r="AG178" i="22" s="1"/>
  <c r="AB8" i="9"/>
  <c r="AK178" i="22" s="1"/>
  <c r="J8" i="9"/>
  <c r="Y178" i="22" s="1"/>
  <c r="AE8" i="9"/>
  <c r="AM178" i="22" s="1"/>
  <c r="S8" i="9"/>
  <c r="AE178" i="22" s="1"/>
  <c r="G8" i="9"/>
  <c r="W178" i="22" s="1"/>
  <c r="Y8" i="9"/>
  <c r="AI178" i="22" s="1"/>
  <c r="Y26" i="5"/>
  <c r="AB26" i="5"/>
  <c r="S26" i="5"/>
  <c r="J26" i="5"/>
  <c r="D48" i="5"/>
  <c r="P48" i="5"/>
  <c r="AC147" i="21" s="1"/>
  <c r="E65" i="5"/>
  <c r="V206" i="21" s="1"/>
  <c r="K71" i="5"/>
  <c r="E203" i="21" s="1"/>
  <c r="Z71" i="5"/>
  <c r="O203" i="21" s="1"/>
  <c r="Q71" i="5"/>
  <c r="I203" i="21" s="1"/>
  <c r="H71" i="5"/>
  <c r="C203" i="21" s="1"/>
  <c r="Y114" i="5"/>
  <c r="AE114" i="5"/>
  <c r="V114" i="5"/>
  <c r="M114" i="5"/>
  <c r="S114" i="5"/>
  <c r="E151" i="5"/>
  <c r="I162" i="5"/>
  <c r="D105" i="21" s="1"/>
  <c r="X162" i="5"/>
  <c r="N105" i="21" s="1"/>
  <c r="O162" i="5"/>
  <c r="H105" i="21" s="1"/>
  <c r="F162" i="5"/>
  <c r="B105" i="21" s="1"/>
  <c r="D162" i="5"/>
  <c r="R162" i="5"/>
  <c r="J105" i="21" s="1"/>
  <c r="AD162" i="5"/>
  <c r="R105" i="21" s="1"/>
  <c r="X167" i="5"/>
  <c r="N153" i="21" s="1"/>
  <c r="E193" i="5"/>
  <c r="Y199" i="5"/>
  <c r="AB199" i="5"/>
  <c r="AE199" i="5"/>
  <c r="P199" i="5"/>
  <c r="G199" i="5"/>
  <c r="S199" i="5"/>
  <c r="AD203" i="5"/>
  <c r="X203" i="5"/>
  <c r="AA203" i="5"/>
  <c r="U203" i="5"/>
  <c r="O203" i="5"/>
  <c r="F203" i="5"/>
  <c r="L203" i="5"/>
  <c r="D203" i="5"/>
  <c r="E205" i="5"/>
  <c r="V68" i="21" s="1"/>
  <c r="M8" i="5"/>
  <c r="AA174" i="21" s="1"/>
  <c r="Y8" i="5"/>
  <c r="AI174" i="21" s="1"/>
  <c r="P8" i="5"/>
  <c r="AC174" i="21" s="1"/>
  <c r="G8" i="5"/>
  <c r="W174" i="21" s="1"/>
  <c r="S8" i="5"/>
  <c r="AE174" i="21" s="1"/>
  <c r="D20" i="5"/>
  <c r="J30" i="5"/>
  <c r="F31" i="5"/>
  <c r="D33" i="5"/>
  <c r="Y46" i="5"/>
  <c r="P46" i="5"/>
  <c r="G46" i="5"/>
  <c r="W100" i="21" s="1"/>
  <c r="S46" i="5"/>
  <c r="AE46" i="5"/>
  <c r="U56" i="5"/>
  <c r="X56" i="5"/>
  <c r="O56" i="5"/>
  <c r="F56" i="5"/>
  <c r="D56" i="5"/>
  <c r="R56" i="5"/>
  <c r="J102" i="21" s="1"/>
  <c r="D61" i="5"/>
  <c r="P61" i="5"/>
  <c r="W67" i="5"/>
  <c r="M202" i="21" s="1"/>
  <c r="AA87" i="5"/>
  <c r="P119" i="21" s="1"/>
  <c r="R87" i="5"/>
  <c r="J119" i="21" s="1"/>
  <c r="I87" i="5"/>
  <c r="D119" i="21" s="1"/>
  <c r="D91" i="5"/>
  <c r="AE26" i="5"/>
  <c r="AE29" i="5"/>
  <c r="G29" i="5"/>
  <c r="AB29" i="5"/>
  <c r="S29" i="5"/>
  <c r="J29" i="5"/>
  <c r="K30" i="5"/>
  <c r="W30" i="5"/>
  <c r="D39" i="5"/>
  <c r="O39" i="5"/>
  <c r="J40" i="5"/>
  <c r="AA47" i="5"/>
  <c r="D47" i="5"/>
  <c r="AD47" i="5"/>
  <c r="U47" i="5"/>
  <c r="L47" i="5"/>
  <c r="O47" i="5"/>
  <c r="G48" i="5"/>
  <c r="W147" i="21" s="1"/>
  <c r="M56" i="5"/>
  <c r="Y56" i="5"/>
  <c r="P56" i="5"/>
  <c r="G56" i="5"/>
  <c r="G58" i="5"/>
  <c r="K65" i="5"/>
  <c r="Z206" i="21" s="1"/>
  <c r="Y82" i="5"/>
  <c r="AE82" i="5"/>
  <c r="V82" i="5"/>
  <c r="M82" i="5"/>
  <c r="S82" i="5"/>
  <c r="R91" i="5"/>
  <c r="J120" i="21" s="1"/>
  <c r="AD91" i="5"/>
  <c r="R120" i="21" s="1"/>
  <c r="U104" i="5"/>
  <c r="X104" i="5"/>
  <c r="O104" i="5"/>
  <c r="F104" i="5"/>
  <c r="D104" i="5"/>
  <c r="R104" i="5"/>
  <c r="AA107" i="5"/>
  <c r="X107" i="5"/>
  <c r="O107" i="5"/>
  <c r="F107" i="5"/>
  <c r="H128" i="5"/>
  <c r="V128" i="5"/>
  <c r="AG191" i="21" s="1"/>
  <c r="AE154" i="5"/>
  <c r="U164" i="5"/>
  <c r="AA164" i="5"/>
  <c r="R164" i="5"/>
  <c r="I164" i="5"/>
  <c r="H171" i="5"/>
  <c r="X134" i="21" s="1"/>
  <c r="T171" i="5"/>
  <c r="AF134" i="21" s="1"/>
  <c r="D174" i="5"/>
  <c r="H179" i="5"/>
  <c r="C133" i="21" s="1"/>
  <c r="D195" i="5"/>
  <c r="P195" i="5"/>
  <c r="AC132" i="21" s="1"/>
  <c r="J196" i="5"/>
  <c r="V196" i="5"/>
  <c r="Z207" i="5"/>
  <c r="AC207" i="5"/>
  <c r="W207" i="5"/>
  <c r="Q207" i="5"/>
  <c r="T207" i="5"/>
  <c r="K207" i="5"/>
  <c r="N207" i="5"/>
  <c r="U4" i="5"/>
  <c r="L173" i="21" s="1"/>
  <c r="AA4" i="5"/>
  <c r="P173" i="21" s="1"/>
  <c r="R4" i="5"/>
  <c r="J173" i="21" s="1"/>
  <c r="I4" i="5"/>
  <c r="D173" i="21" s="1"/>
  <c r="O4" i="5"/>
  <c r="H173" i="21" s="1"/>
  <c r="D7" i="5"/>
  <c r="O7" i="5"/>
  <c r="J8" i="5"/>
  <c r="Y174" i="21" s="1"/>
  <c r="N10" i="5"/>
  <c r="AA15" i="5"/>
  <c r="D15" i="5"/>
  <c r="AD15" i="5"/>
  <c r="U15" i="5"/>
  <c r="L131" i="21" s="1"/>
  <c r="L15" i="5"/>
  <c r="O15" i="5"/>
  <c r="H131" i="21" s="1"/>
  <c r="G16" i="5"/>
  <c r="M32" i="5"/>
  <c r="AB32" i="5"/>
  <c r="AK184" i="21" s="1"/>
  <c r="S32" i="5"/>
  <c r="J32" i="5"/>
  <c r="X33" i="5"/>
  <c r="J34" i="5"/>
  <c r="AE37" i="5"/>
  <c r="G37" i="5"/>
  <c r="Y37" i="5"/>
  <c r="P37" i="5"/>
  <c r="V37" i="5"/>
  <c r="M37" i="5"/>
  <c r="S37" i="5"/>
  <c r="F39" i="5"/>
  <c r="AD39" i="5"/>
  <c r="L40" i="5"/>
  <c r="AB40" i="5"/>
  <c r="N52" i="5"/>
  <c r="Y62" i="5"/>
  <c r="P62" i="5"/>
  <c r="G62" i="5"/>
  <c r="S62" i="5"/>
  <c r="AE62" i="5"/>
  <c r="AM148" i="21" s="1"/>
  <c r="AE64" i="5"/>
  <c r="AC65" i="5"/>
  <c r="AL206" i="21" s="1"/>
  <c r="AB66" i="5"/>
  <c r="AK204" i="21" s="1"/>
  <c r="Z67" i="5"/>
  <c r="O202" i="21" s="1"/>
  <c r="J68" i="5"/>
  <c r="I69" i="5"/>
  <c r="U69" i="5"/>
  <c r="AA75" i="5"/>
  <c r="X75" i="5"/>
  <c r="O75" i="5"/>
  <c r="F75" i="5"/>
  <c r="AB78" i="5"/>
  <c r="N80" i="5"/>
  <c r="G207" i="21" s="1"/>
  <c r="W83" i="5"/>
  <c r="O85" i="5"/>
  <c r="F85" i="5"/>
  <c r="X85" i="5"/>
  <c r="D85" i="5"/>
  <c r="R85" i="5"/>
  <c r="AD85" i="5"/>
  <c r="I91" i="5"/>
  <c r="D120" i="21" s="1"/>
  <c r="U91" i="5"/>
  <c r="L120" i="21" s="1"/>
  <c r="U94" i="5"/>
  <c r="L215" i="21" s="1"/>
  <c r="V96" i="5"/>
  <c r="I98" i="5"/>
  <c r="D218" i="21" s="1"/>
  <c r="X98" i="5"/>
  <c r="N218" i="21" s="1"/>
  <c r="O98" i="5"/>
  <c r="H218" i="21" s="1"/>
  <c r="F98" i="5"/>
  <c r="B218" i="21" s="1"/>
  <c r="D98" i="5"/>
  <c r="R98" i="5"/>
  <c r="J218" i="21" s="1"/>
  <c r="AD98" i="5"/>
  <c r="R218" i="21" s="1"/>
  <c r="L100" i="5"/>
  <c r="F219" i="21" s="1"/>
  <c r="AB100" i="5"/>
  <c r="AK125" i="21" s="1"/>
  <c r="AA101" i="5"/>
  <c r="X103" i="5"/>
  <c r="AC112" i="5"/>
  <c r="E112" i="5"/>
  <c r="T112" i="5"/>
  <c r="K112" i="5"/>
  <c r="F116" i="5"/>
  <c r="B59" i="21" s="1"/>
  <c r="V116" i="5"/>
  <c r="U119" i="5"/>
  <c r="AE122" i="5"/>
  <c r="AM107" i="21" s="1"/>
  <c r="AE125" i="5"/>
  <c r="AM188" i="21" s="1"/>
  <c r="G125" i="5"/>
  <c r="W188" i="21" s="1"/>
  <c r="AB125" i="5"/>
  <c r="S125" i="5"/>
  <c r="J125" i="5"/>
  <c r="T3" i="5"/>
  <c r="K174" i="21" s="1"/>
  <c r="W3" i="5"/>
  <c r="M174" i="21" s="1"/>
  <c r="M4" i="5"/>
  <c r="AA95" i="21" s="1"/>
  <c r="Y4" i="5"/>
  <c r="AI95" i="21" s="1"/>
  <c r="P4" i="5"/>
  <c r="AC95" i="21" s="1"/>
  <c r="G4" i="5"/>
  <c r="W95" i="21" s="1"/>
  <c r="S4" i="5"/>
  <c r="AE95" i="21" s="1"/>
  <c r="O5" i="5"/>
  <c r="F5" i="5"/>
  <c r="D5" i="5"/>
  <c r="X5" i="5"/>
  <c r="R5" i="5"/>
  <c r="AD5" i="5"/>
  <c r="AA8" i="5"/>
  <c r="Y10" i="5"/>
  <c r="AI178" i="21" s="1"/>
  <c r="AB10" i="5"/>
  <c r="AK178" i="21" s="1"/>
  <c r="S10" i="5"/>
  <c r="AE178" i="21" s="1"/>
  <c r="J10" i="5"/>
  <c r="Y178" i="21" s="1"/>
  <c r="I11" i="5"/>
  <c r="U11" i="5"/>
  <c r="U14" i="5"/>
  <c r="L175" i="21" s="1"/>
  <c r="V16" i="5"/>
  <c r="AG96" i="21" s="1"/>
  <c r="AE17" i="5"/>
  <c r="G17" i="5"/>
  <c r="Y17" i="5"/>
  <c r="P17" i="5"/>
  <c r="S17" i="5"/>
  <c r="I18" i="5"/>
  <c r="X18" i="5"/>
  <c r="O18" i="5"/>
  <c r="F18" i="5"/>
  <c r="D18" i="5"/>
  <c r="R18" i="5"/>
  <c r="AD18" i="5"/>
  <c r="L20" i="5"/>
  <c r="F179" i="21" s="1"/>
  <c r="AB20" i="5"/>
  <c r="AA21" i="5"/>
  <c r="AA23" i="5"/>
  <c r="R23" i="5"/>
  <c r="I23" i="5"/>
  <c r="X23" i="5"/>
  <c r="K27" i="5"/>
  <c r="W27" i="5"/>
  <c r="N27" i="5"/>
  <c r="E27" i="5"/>
  <c r="Q27" i="5"/>
  <c r="AC27" i="5"/>
  <c r="I30" i="5"/>
  <c r="AA30" i="5"/>
  <c r="R30" i="5"/>
  <c r="X30" i="5"/>
  <c r="O30" i="5"/>
  <c r="F30" i="5"/>
  <c r="N30" i="5"/>
  <c r="AD30" i="5"/>
  <c r="D32" i="5"/>
  <c r="P32" i="5"/>
  <c r="L33" i="5"/>
  <c r="AB33" i="5"/>
  <c r="AA34" i="5"/>
  <c r="F36" i="5"/>
  <c r="U39" i="5"/>
  <c r="E42" i="5"/>
  <c r="AE45" i="5"/>
  <c r="G45" i="5"/>
  <c r="AB45" i="5"/>
  <c r="AK187" i="21" s="1"/>
  <c r="S45" i="5"/>
  <c r="J45" i="5"/>
  <c r="N45" i="5"/>
  <c r="R47" i="5"/>
  <c r="U49" i="5"/>
  <c r="G50" i="5"/>
  <c r="U52" i="5"/>
  <c r="AA52" i="5"/>
  <c r="R52" i="5"/>
  <c r="I52" i="5"/>
  <c r="O52" i="5"/>
  <c r="K55" i="5"/>
  <c r="Z55" i="5"/>
  <c r="Q55" i="5"/>
  <c r="H55" i="5"/>
  <c r="J56" i="5"/>
  <c r="N58" i="5"/>
  <c r="Z58" i="5"/>
  <c r="V61" i="5"/>
  <c r="D62" i="5"/>
  <c r="AA63" i="5"/>
  <c r="D63" i="5"/>
  <c r="AD63" i="5"/>
  <c r="U63" i="5"/>
  <c r="L63" i="5"/>
  <c r="O63" i="5"/>
  <c r="G64" i="5"/>
  <c r="O65" i="5"/>
  <c r="AA65" i="5"/>
  <c r="R65" i="5"/>
  <c r="I65" i="5"/>
  <c r="F65" i="5"/>
  <c r="N65" i="5"/>
  <c r="AB206" i="21" s="1"/>
  <c r="AD65" i="5"/>
  <c r="P66" i="5"/>
  <c r="AC204" i="21" s="1"/>
  <c r="H67" i="5"/>
  <c r="C202" i="21" s="1"/>
  <c r="Q67" i="5"/>
  <c r="I202" i="21" s="1"/>
  <c r="X68" i="5"/>
  <c r="J69" i="5"/>
  <c r="W71" i="5"/>
  <c r="M203" i="21" s="1"/>
  <c r="M72" i="5"/>
  <c r="AA203" i="21" s="1"/>
  <c r="Y72" i="5"/>
  <c r="AI203" i="21" s="1"/>
  <c r="P72" i="5"/>
  <c r="AC203" i="21" s="1"/>
  <c r="G72" i="5"/>
  <c r="W203" i="21" s="1"/>
  <c r="S72" i="5"/>
  <c r="AE203" i="21" s="1"/>
  <c r="G74" i="5"/>
  <c r="V74" i="5"/>
  <c r="E77" i="5"/>
  <c r="V202" i="21" s="1"/>
  <c r="Q77" i="5"/>
  <c r="AD202" i="21" s="1"/>
  <c r="M78" i="5"/>
  <c r="I79" i="5"/>
  <c r="M80" i="5"/>
  <c r="AB80" i="5"/>
  <c r="S80" i="5"/>
  <c r="J80" i="5"/>
  <c r="X81" i="5"/>
  <c r="J82" i="5"/>
  <c r="E83" i="5"/>
  <c r="N83" i="5"/>
  <c r="D84" i="5"/>
  <c r="AE85" i="5"/>
  <c r="AM214" i="21" s="1"/>
  <c r="G85" i="5"/>
  <c r="W214" i="21" s="1"/>
  <c r="Y85" i="5"/>
  <c r="AI214" i="21" s="1"/>
  <c r="P85" i="5"/>
  <c r="AC214" i="21" s="1"/>
  <c r="V85" i="5"/>
  <c r="AG214" i="21" s="1"/>
  <c r="M85" i="5"/>
  <c r="AA214" i="21" s="1"/>
  <c r="S85" i="5"/>
  <c r="AE214" i="21" s="1"/>
  <c r="F87" i="5"/>
  <c r="B119" i="21" s="1"/>
  <c r="AD87" i="5"/>
  <c r="R119" i="21" s="1"/>
  <c r="L88" i="5"/>
  <c r="F211" i="21" s="1"/>
  <c r="AB88" i="5"/>
  <c r="AK121" i="21" s="1"/>
  <c r="D90" i="5"/>
  <c r="P90" i="5"/>
  <c r="M93" i="5"/>
  <c r="AA219" i="21" s="1"/>
  <c r="J94" i="5"/>
  <c r="V94" i="5"/>
  <c r="AG67" i="21" s="1"/>
  <c r="D97" i="5"/>
  <c r="Y98" i="5"/>
  <c r="AE98" i="5"/>
  <c r="V98" i="5"/>
  <c r="M98" i="5"/>
  <c r="S98" i="5"/>
  <c r="L101" i="5"/>
  <c r="AB101" i="5"/>
  <c r="AK218" i="21" s="1"/>
  <c r="I104" i="5"/>
  <c r="M106" i="5"/>
  <c r="R107" i="5"/>
  <c r="AD107" i="5"/>
  <c r="Y110" i="5"/>
  <c r="AI63" i="21" s="1"/>
  <c r="P110" i="5"/>
  <c r="AC106" i="21" s="1"/>
  <c r="G110" i="5"/>
  <c r="S110" i="5"/>
  <c r="AE110" i="5"/>
  <c r="Q112" i="5"/>
  <c r="M113" i="5"/>
  <c r="AB114" i="5"/>
  <c r="Z115" i="5"/>
  <c r="J116" i="5"/>
  <c r="Y197" i="21" s="1"/>
  <c r="I117" i="5"/>
  <c r="D192" i="21" s="1"/>
  <c r="U117" i="5"/>
  <c r="U120" i="5"/>
  <c r="X120" i="5"/>
  <c r="O120" i="5"/>
  <c r="F120" i="5"/>
  <c r="D120" i="5"/>
  <c r="R120" i="5"/>
  <c r="AA123" i="5"/>
  <c r="P196" i="21" s="1"/>
  <c r="X123" i="5"/>
  <c r="N196" i="21" s="1"/>
  <c r="O123" i="5"/>
  <c r="H196" i="21" s="1"/>
  <c r="F123" i="5"/>
  <c r="B196" i="21" s="1"/>
  <c r="Z123" i="5"/>
  <c r="D125" i="5"/>
  <c r="P125" i="5"/>
  <c r="AC188" i="21" s="1"/>
  <c r="L126" i="5"/>
  <c r="AB126" i="5"/>
  <c r="N128" i="5"/>
  <c r="J129" i="5"/>
  <c r="Y196" i="21" s="1"/>
  <c r="V129" i="5"/>
  <c r="U130" i="5"/>
  <c r="L112" i="21" s="1"/>
  <c r="K131" i="5"/>
  <c r="AC131" i="5"/>
  <c r="Q198" i="21" s="1"/>
  <c r="T131" i="5"/>
  <c r="K198" i="21" s="1"/>
  <c r="W131" i="5"/>
  <c r="M198" i="21" s="1"/>
  <c r="M132" i="5"/>
  <c r="Y132" i="5"/>
  <c r="P132" i="5"/>
  <c r="G132" i="5"/>
  <c r="S132" i="5"/>
  <c r="O133" i="5"/>
  <c r="F133" i="5"/>
  <c r="X133" i="5"/>
  <c r="D133" i="5"/>
  <c r="R133" i="5"/>
  <c r="AD133" i="5"/>
  <c r="AA136" i="5"/>
  <c r="Y138" i="5"/>
  <c r="AB138" i="5"/>
  <c r="S138" i="5"/>
  <c r="J138" i="5"/>
  <c r="I139" i="5"/>
  <c r="U139" i="5"/>
  <c r="U142" i="5"/>
  <c r="V144" i="5"/>
  <c r="AE145" i="5"/>
  <c r="AM139" i="21" s="1"/>
  <c r="G145" i="5"/>
  <c r="W139" i="21" s="1"/>
  <c r="Y145" i="5"/>
  <c r="AI139" i="21" s="1"/>
  <c r="P145" i="5"/>
  <c r="AC139" i="21" s="1"/>
  <c r="S145" i="5"/>
  <c r="AE139" i="21" s="1"/>
  <c r="I146" i="5"/>
  <c r="X146" i="5"/>
  <c r="O146" i="5"/>
  <c r="F146" i="5"/>
  <c r="D146" i="5"/>
  <c r="R146" i="5"/>
  <c r="AD146" i="5"/>
  <c r="L148" i="5"/>
  <c r="AB148" i="5"/>
  <c r="AA149" i="5"/>
  <c r="AA151" i="5"/>
  <c r="R151" i="5"/>
  <c r="I151" i="5"/>
  <c r="X151" i="5"/>
  <c r="K155" i="5"/>
  <c r="W155" i="5"/>
  <c r="N155" i="5"/>
  <c r="E155" i="5"/>
  <c r="Q155" i="5"/>
  <c r="AC155" i="5"/>
  <c r="I158" i="5"/>
  <c r="AA158" i="5"/>
  <c r="R158" i="5"/>
  <c r="X158" i="5"/>
  <c r="O158" i="5"/>
  <c r="F158" i="5"/>
  <c r="AD158" i="5"/>
  <c r="X159" i="5"/>
  <c r="D160" i="5"/>
  <c r="P160" i="5"/>
  <c r="AB161" i="5"/>
  <c r="AA162" i="5"/>
  <c r="P105" i="21" s="1"/>
  <c r="F164" i="5"/>
  <c r="U167" i="5"/>
  <c r="L153" i="21" s="1"/>
  <c r="E170" i="5"/>
  <c r="AE173" i="5"/>
  <c r="G173" i="5"/>
  <c r="AB173" i="5"/>
  <c r="S173" i="5"/>
  <c r="J173" i="5"/>
  <c r="N173" i="5"/>
  <c r="R175" i="5"/>
  <c r="J150" i="21" s="1"/>
  <c r="U177" i="5"/>
  <c r="G178" i="5"/>
  <c r="W141" i="21" s="1"/>
  <c r="U180" i="5"/>
  <c r="AA180" i="5"/>
  <c r="R180" i="5"/>
  <c r="J67" i="21" s="1"/>
  <c r="I180" i="5"/>
  <c r="O180" i="5"/>
  <c r="K183" i="5"/>
  <c r="Z72" i="21" s="1"/>
  <c r="Z183" i="5"/>
  <c r="AJ72" i="21" s="1"/>
  <c r="Q183" i="5"/>
  <c r="AD72" i="21" s="1"/>
  <c r="H183" i="5"/>
  <c r="X72" i="21" s="1"/>
  <c r="J184" i="5"/>
  <c r="V189" i="5"/>
  <c r="D190" i="5"/>
  <c r="AA191" i="5"/>
  <c r="P99" i="21" s="1"/>
  <c r="AD191" i="5"/>
  <c r="U191" i="5"/>
  <c r="L191" i="5"/>
  <c r="F99" i="21" s="1"/>
  <c r="D191" i="5"/>
  <c r="O191" i="5"/>
  <c r="G192" i="5"/>
  <c r="X193" i="5"/>
  <c r="AA193" i="5"/>
  <c r="AD193" i="5"/>
  <c r="O193" i="5"/>
  <c r="H27" i="21" s="1"/>
  <c r="R193" i="5"/>
  <c r="I193" i="5"/>
  <c r="D27" i="21" s="1"/>
  <c r="F193" i="5"/>
  <c r="N193" i="5"/>
  <c r="V195" i="5"/>
  <c r="AG132" i="21" s="1"/>
  <c r="M196" i="5"/>
  <c r="G198" i="5"/>
  <c r="W71" i="21" s="1"/>
  <c r="R200" i="5"/>
  <c r="H201" i="5"/>
  <c r="AA205" i="5"/>
  <c r="AD205" i="5"/>
  <c r="R194" i="21" s="1"/>
  <c r="X205" i="5"/>
  <c r="O205" i="5"/>
  <c r="F205" i="5"/>
  <c r="R206" i="5"/>
  <c r="J129" i="21" s="1"/>
  <c r="J208" i="5"/>
  <c r="Y127" i="21" s="1"/>
  <c r="O209" i="5"/>
  <c r="F209" i="5"/>
  <c r="D209" i="5"/>
  <c r="X209" i="5"/>
  <c r="R209" i="5"/>
  <c r="AD209" i="5"/>
  <c r="AA212" i="5"/>
  <c r="Y214" i="5"/>
  <c r="AB214" i="5"/>
  <c r="S214" i="5"/>
  <c r="J214" i="5"/>
  <c r="I215" i="5"/>
  <c r="U215" i="5"/>
  <c r="U218" i="5"/>
  <c r="V220" i="5"/>
  <c r="AE221" i="5"/>
  <c r="G221" i="5"/>
  <c r="Y221" i="5"/>
  <c r="P221" i="5"/>
  <c r="S221" i="5"/>
  <c r="I222" i="5"/>
  <c r="X222" i="5"/>
  <c r="O222" i="5"/>
  <c r="F222" i="5"/>
  <c r="D222" i="5"/>
  <c r="R222" i="5"/>
  <c r="AD222" i="5"/>
  <c r="L224" i="5"/>
  <c r="F146" i="21" s="1"/>
  <c r="AB224" i="5"/>
  <c r="AA225" i="5"/>
  <c r="AA227" i="5"/>
  <c r="R227" i="5"/>
  <c r="I227" i="5"/>
  <c r="X227" i="5"/>
  <c r="K231" i="5"/>
  <c r="W231" i="5"/>
  <c r="N231" i="5"/>
  <c r="E231" i="5"/>
  <c r="Q231" i="5"/>
  <c r="AC231" i="5"/>
  <c r="J5" i="9"/>
  <c r="Y180" i="22" s="1"/>
  <c r="AE5" i="9"/>
  <c r="AM180" i="22" s="1"/>
  <c r="M6" i="9"/>
  <c r="AA183" i="22" s="1"/>
  <c r="AE7" i="9"/>
  <c r="AM181" i="22" s="1"/>
  <c r="G9" i="9"/>
  <c r="W179" i="22" s="1"/>
  <c r="G11" i="9"/>
  <c r="Y11" i="9"/>
  <c r="D58" i="22"/>
  <c r="I16" i="9"/>
  <c r="D180" i="22" s="1"/>
  <c r="X25" i="9"/>
  <c r="AD25" i="9"/>
  <c r="F25" i="9"/>
  <c r="I25" i="9"/>
  <c r="R25" i="9"/>
  <c r="AA25" i="9"/>
  <c r="O25" i="9"/>
  <c r="D25" i="9"/>
  <c r="Y28" i="9"/>
  <c r="AD48" i="9"/>
  <c r="F48" i="9"/>
  <c r="L48" i="9"/>
  <c r="D48" i="9"/>
  <c r="U48" i="9"/>
  <c r="L104" i="22" s="1"/>
  <c r="I48" i="9"/>
  <c r="R48" i="9"/>
  <c r="AA48" i="9"/>
  <c r="O48" i="9"/>
  <c r="K23" i="5"/>
  <c r="Z23" i="5"/>
  <c r="Q23" i="5"/>
  <c r="H23" i="5"/>
  <c r="AA31" i="5"/>
  <c r="P182" i="21" s="1"/>
  <c r="D31" i="5"/>
  <c r="AD31" i="5"/>
  <c r="R182" i="21" s="1"/>
  <c r="U31" i="5"/>
  <c r="L182" i="21" s="1"/>
  <c r="L31" i="5"/>
  <c r="F182" i="21" s="1"/>
  <c r="O31" i="5"/>
  <c r="H182" i="21" s="1"/>
  <c r="AE53" i="5"/>
  <c r="G53" i="5"/>
  <c r="Y53" i="5"/>
  <c r="AI187" i="21" s="1"/>
  <c r="P53" i="5"/>
  <c r="AC187" i="21" s="1"/>
  <c r="V53" i="5"/>
  <c r="AG187" i="21" s="1"/>
  <c r="M53" i="5"/>
  <c r="AA187" i="21" s="1"/>
  <c r="S53" i="5"/>
  <c r="T65" i="5"/>
  <c r="AF206" i="21" s="1"/>
  <c r="AE78" i="5"/>
  <c r="W93" i="5"/>
  <c r="AC93" i="5"/>
  <c r="T93" i="5"/>
  <c r="K93" i="5"/>
  <c r="I114" i="5"/>
  <c r="D191" i="21" s="1"/>
  <c r="X114" i="5"/>
  <c r="N191" i="21" s="1"/>
  <c r="O114" i="5"/>
  <c r="H191" i="21" s="1"/>
  <c r="F114" i="5"/>
  <c r="B191" i="21" s="1"/>
  <c r="D114" i="5"/>
  <c r="R114" i="5"/>
  <c r="J191" i="21" s="1"/>
  <c r="K151" i="5"/>
  <c r="Z151" i="5"/>
  <c r="Q151" i="5"/>
  <c r="H151" i="5"/>
  <c r="O161" i="5"/>
  <c r="AA161" i="5"/>
  <c r="R161" i="5"/>
  <c r="I161" i="5"/>
  <c r="F161" i="5"/>
  <c r="AD161" i="5"/>
  <c r="M168" i="5"/>
  <c r="Y168" i="5"/>
  <c r="P168" i="5"/>
  <c r="AC105" i="21" s="1"/>
  <c r="G168" i="5"/>
  <c r="AC180" i="5"/>
  <c r="AL133" i="21" s="1"/>
  <c r="E180" i="5"/>
  <c r="V133" i="21" s="1"/>
  <c r="Z180" i="5"/>
  <c r="AJ133" i="21" s="1"/>
  <c r="Q180" i="5"/>
  <c r="AD133" i="21" s="1"/>
  <c r="H180" i="5"/>
  <c r="X133" i="21" s="1"/>
  <c r="H4" i="5"/>
  <c r="AE5" i="5"/>
  <c r="AM176" i="21" s="1"/>
  <c r="G5" i="5"/>
  <c r="W176" i="21" s="1"/>
  <c r="Y5" i="5"/>
  <c r="AI176" i="21" s="1"/>
  <c r="P5" i="5"/>
  <c r="AC176" i="21" s="1"/>
  <c r="V5" i="5"/>
  <c r="AG176" i="21" s="1"/>
  <c r="M5" i="5"/>
  <c r="AA176" i="21" s="1"/>
  <c r="S5" i="5"/>
  <c r="AE176" i="21" s="1"/>
  <c r="Q10" i="5"/>
  <c r="AC10" i="5"/>
  <c r="T10" i="5"/>
  <c r="K10" i="5"/>
  <c r="H10" i="5"/>
  <c r="M13" i="5"/>
  <c r="AA180" i="21" s="1"/>
  <c r="Y13" i="5"/>
  <c r="AI180" i="21" s="1"/>
  <c r="W17" i="5"/>
  <c r="M177" i="21" s="1"/>
  <c r="Z17" i="5"/>
  <c r="O177" i="21" s="1"/>
  <c r="Q17" i="5"/>
  <c r="I177" i="21" s="1"/>
  <c r="H17" i="5"/>
  <c r="C177" i="21" s="1"/>
  <c r="T17" i="5"/>
  <c r="K177" i="21" s="1"/>
  <c r="Y18" i="5"/>
  <c r="AE18" i="5"/>
  <c r="V18" i="5"/>
  <c r="M18" i="5"/>
  <c r="S18" i="5"/>
  <c r="N23" i="5"/>
  <c r="Y30" i="5"/>
  <c r="P30" i="5"/>
  <c r="G30" i="5"/>
  <c r="S30" i="5"/>
  <c r="AE30" i="5"/>
  <c r="M33" i="5"/>
  <c r="L34" i="5"/>
  <c r="U40" i="5"/>
  <c r="D40" i="5"/>
  <c r="X40" i="5"/>
  <c r="O40" i="5"/>
  <c r="F40" i="5"/>
  <c r="R40" i="5"/>
  <c r="AE40" i="5"/>
  <c r="AA43" i="5"/>
  <c r="P186" i="21" s="1"/>
  <c r="X43" i="5"/>
  <c r="N186" i="21" s="1"/>
  <c r="O43" i="5"/>
  <c r="F43" i="5"/>
  <c r="B186" i="21" s="1"/>
  <c r="Z43" i="5"/>
  <c r="W45" i="5"/>
  <c r="AC45" i="5"/>
  <c r="T45" i="5"/>
  <c r="K45" i="5"/>
  <c r="L46" i="5"/>
  <c r="Y48" i="5"/>
  <c r="K51" i="5"/>
  <c r="AC51" i="5"/>
  <c r="Q187" i="21" s="1"/>
  <c r="T51" i="5"/>
  <c r="W51" i="5"/>
  <c r="M187" i="21" s="1"/>
  <c r="M52" i="5"/>
  <c r="Y52" i="5"/>
  <c r="P52" i="5"/>
  <c r="G52" i="5"/>
  <c r="S52" i="5"/>
  <c r="O53" i="5"/>
  <c r="F53" i="5"/>
  <c r="X53" i="5"/>
  <c r="N99" i="21" s="1"/>
  <c r="D53" i="5"/>
  <c r="R53" i="5"/>
  <c r="AD53" i="5"/>
  <c r="Y58" i="5"/>
  <c r="AI188" i="21" s="1"/>
  <c r="AB58" i="5"/>
  <c r="S58" i="5"/>
  <c r="J58" i="5"/>
  <c r="AE65" i="5"/>
  <c r="AM206" i="21" s="1"/>
  <c r="G65" i="5"/>
  <c r="W206" i="21" s="1"/>
  <c r="Y65" i="5"/>
  <c r="AI206" i="21" s="1"/>
  <c r="P65" i="5"/>
  <c r="AC206" i="21" s="1"/>
  <c r="S65" i="5"/>
  <c r="AE206" i="21" s="1"/>
  <c r="I66" i="5"/>
  <c r="X66" i="5"/>
  <c r="O66" i="5"/>
  <c r="F66" i="5"/>
  <c r="D66" i="5"/>
  <c r="R66" i="5"/>
  <c r="AD66" i="5"/>
  <c r="L68" i="5"/>
  <c r="AA71" i="5"/>
  <c r="P203" i="21" s="1"/>
  <c r="R71" i="5"/>
  <c r="J203" i="21" s="1"/>
  <c r="I71" i="5"/>
  <c r="D203" i="21" s="1"/>
  <c r="X71" i="5"/>
  <c r="N203" i="21" s="1"/>
  <c r="K75" i="5"/>
  <c r="W75" i="5"/>
  <c r="N75" i="5"/>
  <c r="E75" i="5"/>
  <c r="Q75" i="5"/>
  <c r="AC75" i="5"/>
  <c r="I78" i="5"/>
  <c r="AA78" i="5"/>
  <c r="R78" i="5"/>
  <c r="X78" i="5"/>
  <c r="O78" i="5"/>
  <c r="F78" i="5"/>
  <c r="AD78" i="5"/>
  <c r="X79" i="5"/>
  <c r="AC80" i="5"/>
  <c r="Q207" i="21" s="1"/>
  <c r="E80" i="5"/>
  <c r="A207" i="21" s="1"/>
  <c r="T80" i="5"/>
  <c r="K207" i="21" s="1"/>
  <c r="K80" i="5"/>
  <c r="E207" i="21" s="1"/>
  <c r="L81" i="5"/>
  <c r="AD88" i="5"/>
  <c r="R211" i="21" s="1"/>
  <c r="L91" i="5"/>
  <c r="F120" i="21" s="1"/>
  <c r="AE93" i="5"/>
  <c r="AM219" i="21" s="1"/>
  <c r="G93" i="5"/>
  <c r="W219" i="21" s="1"/>
  <c r="AB93" i="5"/>
  <c r="AK219" i="21" s="1"/>
  <c r="S93" i="5"/>
  <c r="AE219" i="21" s="1"/>
  <c r="J93" i="5"/>
  <c r="N93" i="5"/>
  <c r="Z93" i="5"/>
  <c r="U100" i="5"/>
  <c r="L219" i="21" s="1"/>
  <c r="AA100" i="5"/>
  <c r="P219" i="21" s="1"/>
  <c r="R100" i="5"/>
  <c r="J219" i="21" s="1"/>
  <c r="I100" i="5"/>
  <c r="D219" i="21" s="1"/>
  <c r="O100" i="5"/>
  <c r="H219" i="21" s="1"/>
  <c r="K103" i="5"/>
  <c r="Z122" i="21" s="1"/>
  <c r="Z103" i="5"/>
  <c r="AJ122" i="21" s="1"/>
  <c r="Q103" i="5"/>
  <c r="AD122" i="21" s="1"/>
  <c r="H103" i="5"/>
  <c r="X122" i="21" s="1"/>
  <c r="Q110" i="5"/>
  <c r="H110" i="5"/>
  <c r="Z110" i="5"/>
  <c r="T110" i="5"/>
  <c r="AA111" i="5"/>
  <c r="P189" i="21" s="1"/>
  <c r="AD111" i="5"/>
  <c r="U111" i="5"/>
  <c r="L111" i="5"/>
  <c r="D111" i="5"/>
  <c r="O111" i="5"/>
  <c r="H189" i="21" s="1"/>
  <c r="O113" i="5"/>
  <c r="AA113" i="5"/>
  <c r="P190" i="21" s="1"/>
  <c r="R113" i="5"/>
  <c r="J190" i="21" s="1"/>
  <c r="I113" i="5"/>
  <c r="F113" i="5"/>
  <c r="AD113" i="5"/>
  <c r="P114" i="5"/>
  <c r="L119" i="5"/>
  <c r="F193" i="21" s="1"/>
  <c r="M120" i="5"/>
  <c r="Y120" i="5"/>
  <c r="P120" i="5"/>
  <c r="G120" i="5"/>
  <c r="S120" i="5"/>
  <c r="AE104" i="21" s="1"/>
  <c r="M126" i="5"/>
  <c r="AA199" i="21" s="1"/>
  <c r="M128" i="5"/>
  <c r="AA191" i="21" s="1"/>
  <c r="AB128" i="5"/>
  <c r="AK191" i="21" s="1"/>
  <c r="S128" i="5"/>
  <c r="AE191" i="21" s="1"/>
  <c r="J128" i="5"/>
  <c r="Y191" i="21" s="1"/>
  <c r="Z128" i="5"/>
  <c r="AC132" i="5"/>
  <c r="E132" i="5"/>
  <c r="Z132" i="5"/>
  <c r="Q132" i="5"/>
  <c r="H132" i="5"/>
  <c r="T132" i="5"/>
  <c r="AE133" i="5"/>
  <c r="G133" i="5"/>
  <c r="Y133" i="5"/>
  <c r="P133" i="5"/>
  <c r="V133" i="5"/>
  <c r="M133" i="5"/>
  <c r="S133" i="5"/>
  <c r="L136" i="5"/>
  <c r="Q138" i="5"/>
  <c r="AC138" i="5"/>
  <c r="T138" i="5"/>
  <c r="K138" i="5"/>
  <c r="H138" i="5"/>
  <c r="M141" i="5"/>
  <c r="Y141" i="5"/>
  <c r="W145" i="5"/>
  <c r="AH139" i="21" s="1"/>
  <c r="Z145" i="5"/>
  <c r="AJ139" i="21" s="1"/>
  <c r="Q145" i="5"/>
  <c r="AD139" i="21" s="1"/>
  <c r="H145" i="5"/>
  <c r="X139" i="21" s="1"/>
  <c r="T145" i="5"/>
  <c r="AF139" i="21" s="1"/>
  <c r="Y146" i="5"/>
  <c r="AE146" i="5"/>
  <c r="V146" i="5"/>
  <c r="M146" i="5"/>
  <c r="S146" i="5"/>
  <c r="L149" i="5"/>
  <c r="N151" i="5"/>
  <c r="M154" i="5"/>
  <c r="Y158" i="5"/>
  <c r="AI6" i="21" s="1"/>
  <c r="P158" i="5"/>
  <c r="G158" i="5"/>
  <c r="S158" i="5"/>
  <c r="AE158" i="5"/>
  <c r="M161" i="5"/>
  <c r="L162" i="5"/>
  <c r="F105" i="21" s="1"/>
  <c r="AG39" i="21"/>
  <c r="U168" i="5"/>
  <c r="D168" i="5"/>
  <c r="X168" i="5"/>
  <c r="O168" i="5"/>
  <c r="F168" i="5"/>
  <c r="R168" i="5"/>
  <c r="AE168" i="5"/>
  <c r="AM105" i="21" s="1"/>
  <c r="AA171" i="5"/>
  <c r="X171" i="5"/>
  <c r="O171" i="5"/>
  <c r="F171" i="5"/>
  <c r="Z171" i="5"/>
  <c r="AJ134" i="21" s="1"/>
  <c r="W173" i="5"/>
  <c r="AC173" i="5"/>
  <c r="T173" i="5"/>
  <c r="K173" i="5"/>
  <c r="L174" i="5"/>
  <c r="K179" i="5"/>
  <c r="E133" i="21" s="1"/>
  <c r="AC179" i="5"/>
  <c r="Q133" i="21" s="1"/>
  <c r="T179" i="5"/>
  <c r="K133" i="21" s="1"/>
  <c r="W179" i="5"/>
  <c r="M133" i="21" s="1"/>
  <c r="M180" i="5"/>
  <c r="AA133" i="21" s="1"/>
  <c r="Y180" i="5"/>
  <c r="AI133" i="21" s="1"/>
  <c r="P180" i="5"/>
  <c r="AC133" i="21" s="1"/>
  <c r="G180" i="5"/>
  <c r="W133" i="21" s="1"/>
  <c r="S180" i="5"/>
  <c r="AE133" i="21" s="1"/>
  <c r="O181" i="5"/>
  <c r="F181" i="5"/>
  <c r="D181" i="5"/>
  <c r="X181" i="5"/>
  <c r="R181" i="5"/>
  <c r="AD181" i="5"/>
  <c r="Y186" i="5"/>
  <c r="AI75" i="21" s="1"/>
  <c r="AB186" i="5"/>
  <c r="AK75" i="21" s="1"/>
  <c r="S186" i="5"/>
  <c r="AE75" i="21" s="1"/>
  <c r="J186" i="5"/>
  <c r="Y75" i="21" s="1"/>
  <c r="AE193" i="5"/>
  <c r="Y193" i="5"/>
  <c r="AB193" i="5"/>
  <c r="G193" i="5"/>
  <c r="P193" i="5"/>
  <c r="S193" i="5"/>
  <c r="AD196" i="5"/>
  <c r="R149" i="21" s="1"/>
  <c r="X196" i="5"/>
  <c r="N149" i="21" s="1"/>
  <c r="AA196" i="5"/>
  <c r="P149" i="21" s="1"/>
  <c r="R196" i="5"/>
  <c r="J149" i="21" s="1"/>
  <c r="I196" i="5"/>
  <c r="D149" i="21" s="1"/>
  <c r="O196" i="5"/>
  <c r="H149" i="21" s="1"/>
  <c r="F196" i="5"/>
  <c r="B149" i="21" s="1"/>
  <c r="M199" i="5"/>
  <c r="AC204" i="5"/>
  <c r="W204" i="5"/>
  <c r="Z204" i="5"/>
  <c r="H204" i="5"/>
  <c r="T204" i="5"/>
  <c r="K204" i="5"/>
  <c r="N204" i="5"/>
  <c r="N205" i="5"/>
  <c r="AB68" i="21" s="1"/>
  <c r="AE209" i="5"/>
  <c r="G209" i="5"/>
  <c r="Y209" i="5"/>
  <c r="P209" i="5"/>
  <c r="V209" i="5"/>
  <c r="M209" i="5"/>
  <c r="S209" i="5"/>
  <c r="L212" i="5"/>
  <c r="Q214" i="5"/>
  <c r="AC214" i="5"/>
  <c r="T214" i="5"/>
  <c r="K214" i="5"/>
  <c r="H214" i="5"/>
  <c r="M217" i="5"/>
  <c r="Y217" i="5"/>
  <c r="W221" i="5"/>
  <c r="M145" i="21" s="1"/>
  <c r="Z221" i="5"/>
  <c r="O145" i="21" s="1"/>
  <c r="Q221" i="5"/>
  <c r="I145" i="21" s="1"/>
  <c r="H221" i="5"/>
  <c r="C145" i="21" s="1"/>
  <c r="T221" i="5"/>
  <c r="K145" i="21" s="1"/>
  <c r="Y222" i="5"/>
  <c r="AE222" i="5"/>
  <c r="V222" i="5"/>
  <c r="M222" i="5"/>
  <c r="S222" i="5"/>
  <c r="L225" i="5"/>
  <c r="M230" i="5"/>
  <c r="AE6" i="9"/>
  <c r="AM183" i="22" s="1"/>
  <c r="AD8" i="9"/>
  <c r="F8" i="9"/>
  <c r="L8" i="9"/>
  <c r="D8" i="9"/>
  <c r="U8" i="9"/>
  <c r="L54" i="22" s="1"/>
  <c r="I8" i="9"/>
  <c r="R8" i="9"/>
  <c r="AA8" i="9"/>
  <c r="X8" i="9"/>
  <c r="AB9" i="9"/>
  <c r="AK179" i="22" s="1"/>
  <c r="D14" i="22"/>
  <c r="X17" i="9"/>
  <c r="N181" i="22" s="1"/>
  <c r="AD17" i="9"/>
  <c r="R181" i="22" s="1"/>
  <c r="F17" i="9"/>
  <c r="B181" i="22" s="1"/>
  <c r="U17" i="9"/>
  <c r="L181" i="22" s="1"/>
  <c r="I17" i="9"/>
  <c r="D181" i="22" s="1"/>
  <c r="R17" i="9"/>
  <c r="J181" i="22" s="1"/>
  <c r="AA17" i="9"/>
  <c r="P181" i="22" s="1"/>
  <c r="Z17" i="9"/>
  <c r="O181" i="22" s="1"/>
  <c r="M18" i="9"/>
  <c r="V20" i="9"/>
  <c r="AB20" i="9"/>
  <c r="M20" i="9"/>
  <c r="J20" i="9"/>
  <c r="AE20" i="9"/>
  <c r="S20" i="9"/>
  <c r="N30" i="9"/>
  <c r="P31" i="9"/>
  <c r="N38" i="9"/>
  <c r="U20" i="5"/>
  <c r="L179" i="21" s="1"/>
  <c r="AA20" i="5"/>
  <c r="P179" i="21" s="1"/>
  <c r="R20" i="5"/>
  <c r="J179" i="21" s="1"/>
  <c r="I20" i="5"/>
  <c r="D179" i="21" s="1"/>
  <c r="O20" i="5"/>
  <c r="H179" i="21" s="1"/>
  <c r="S40" i="5"/>
  <c r="M100" i="5"/>
  <c r="AA125" i="21" s="1"/>
  <c r="Y100" i="5"/>
  <c r="AI125" i="21" s="1"/>
  <c r="P100" i="5"/>
  <c r="AC125" i="21" s="1"/>
  <c r="G100" i="5"/>
  <c r="W125" i="21" s="1"/>
  <c r="X119" i="5"/>
  <c r="N193" i="21" s="1"/>
  <c r="U148" i="5"/>
  <c r="AA148" i="5"/>
  <c r="R148" i="5"/>
  <c r="I148" i="5"/>
  <c r="O148" i="5"/>
  <c r="Q158" i="5"/>
  <c r="H158" i="5"/>
  <c r="Z158" i="5"/>
  <c r="T158" i="5"/>
  <c r="M176" i="5"/>
  <c r="AB176" i="5"/>
  <c r="S176" i="5"/>
  <c r="J176" i="5"/>
  <c r="AA199" i="5"/>
  <c r="AD199" i="5"/>
  <c r="X199" i="5"/>
  <c r="I199" i="5"/>
  <c r="R199" i="5"/>
  <c r="O199" i="5"/>
  <c r="F199" i="5"/>
  <c r="U224" i="5"/>
  <c r="L146" i="21" s="1"/>
  <c r="AA224" i="5"/>
  <c r="P146" i="21" s="1"/>
  <c r="R224" i="5"/>
  <c r="J146" i="21" s="1"/>
  <c r="I224" i="5"/>
  <c r="D146" i="21" s="1"/>
  <c r="O224" i="5"/>
  <c r="H146" i="21" s="1"/>
  <c r="K227" i="5"/>
  <c r="Z137" i="21" s="1"/>
  <c r="Z227" i="5"/>
  <c r="Q227" i="5"/>
  <c r="H227" i="5"/>
  <c r="P17" i="9"/>
  <c r="V17" i="9"/>
  <c r="AE17" i="9"/>
  <c r="J17" i="9"/>
  <c r="S17" i="9"/>
  <c r="AB17" i="9"/>
  <c r="G17" i="9"/>
  <c r="J26" i="9"/>
  <c r="P26" i="9"/>
  <c r="AE26" i="9"/>
  <c r="V26" i="9"/>
  <c r="AB26" i="9"/>
  <c r="S26" i="9"/>
  <c r="G26" i="9"/>
  <c r="Y26" i="9"/>
  <c r="D26" i="9"/>
  <c r="P29" i="9"/>
  <c r="V29" i="9"/>
  <c r="D29" i="9"/>
  <c r="AB29" i="9"/>
  <c r="AE29" i="9"/>
  <c r="J29" i="9"/>
  <c r="S29" i="9"/>
  <c r="G29" i="9"/>
  <c r="X57" i="9"/>
  <c r="AD57" i="9"/>
  <c r="F57" i="9"/>
  <c r="L57" i="9"/>
  <c r="J58" i="9"/>
  <c r="P58" i="9"/>
  <c r="AC192" i="22" s="1"/>
  <c r="M58" i="9"/>
  <c r="V60" i="9"/>
  <c r="AG193" i="22" s="1"/>
  <c r="AB60" i="9"/>
  <c r="Y60" i="9"/>
  <c r="V68" i="9"/>
  <c r="AB68" i="9"/>
  <c r="Y68" i="9"/>
  <c r="P68" i="9"/>
  <c r="J74" i="9"/>
  <c r="AB74" i="9"/>
  <c r="S74" i="9"/>
  <c r="M74" i="9"/>
  <c r="D74" i="9"/>
  <c r="AE74" i="9"/>
  <c r="P74" i="9"/>
  <c r="G74" i="9"/>
  <c r="P81" i="9"/>
  <c r="S81" i="9"/>
  <c r="G81" i="9"/>
  <c r="AB81" i="9"/>
  <c r="V81" i="9"/>
  <c r="L87" i="9"/>
  <c r="F123" i="22" s="1"/>
  <c r="D87" i="9"/>
  <c r="AA87" i="9"/>
  <c r="P123" i="22" s="1"/>
  <c r="R87" i="9"/>
  <c r="J123" i="22" s="1"/>
  <c r="I87" i="9"/>
  <c r="D123" i="22" s="1"/>
  <c r="F87" i="9"/>
  <c r="B123" i="22" s="1"/>
  <c r="O87" i="9"/>
  <c r="H123" i="22" s="1"/>
  <c r="P93" i="9"/>
  <c r="V93" i="9"/>
  <c r="J93" i="9"/>
  <c r="AE93" i="9"/>
  <c r="S93" i="9"/>
  <c r="AE30" i="22" s="1"/>
  <c r="J106" i="9"/>
  <c r="AB106" i="9"/>
  <c r="S106" i="9"/>
  <c r="Y106" i="9"/>
  <c r="M106" i="9"/>
  <c r="D106" i="9"/>
  <c r="AE106" i="9"/>
  <c r="P106" i="9"/>
  <c r="G106" i="9"/>
  <c r="V106" i="9"/>
  <c r="V108" i="9"/>
  <c r="AG217" i="22" s="1"/>
  <c r="M108" i="9"/>
  <c r="AA217" i="22" s="1"/>
  <c r="AB108" i="9"/>
  <c r="AK217" i="22" s="1"/>
  <c r="G108" i="9"/>
  <c r="W217" i="22" s="1"/>
  <c r="P108" i="9"/>
  <c r="AC217" i="22" s="1"/>
  <c r="S108" i="9"/>
  <c r="AE217" i="22" s="1"/>
  <c r="M120" i="9"/>
  <c r="D65" i="22"/>
  <c r="H161" i="9"/>
  <c r="W161" i="9"/>
  <c r="N161" i="9"/>
  <c r="E161" i="9"/>
  <c r="Q161" i="9"/>
  <c r="AC161" i="9"/>
  <c r="Z161" i="9"/>
  <c r="K161" i="9"/>
  <c r="T161" i="9"/>
  <c r="AD4" i="9"/>
  <c r="R177" i="22" s="1"/>
  <c r="F4" i="9"/>
  <c r="B177" i="22" s="1"/>
  <c r="L4" i="9"/>
  <c r="F177" i="22" s="1"/>
  <c r="D4" i="9"/>
  <c r="T21" i="9"/>
  <c r="AF177" i="22" s="1"/>
  <c r="L7" i="22"/>
  <c r="P25" i="9"/>
  <c r="V25" i="9"/>
  <c r="M25" i="9"/>
  <c r="Y25" i="9"/>
  <c r="V48" i="9"/>
  <c r="AB48" i="9"/>
  <c r="Y48" i="9"/>
  <c r="AI151" i="22" s="1"/>
  <c r="P57" i="9"/>
  <c r="AC188" i="22" s="1"/>
  <c r="V57" i="9"/>
  <c r="M57" i="9"/>
  <c r="AA188" i="22" s="1"/>
  <c r="Y57" i="9"/>
  <c r="D58" i="9"/>
  <c r="AB59" i="9"/>
  <c r="J59" i="9"/>
  <c r="Y190" i="22" s="1"/>
  <c r="P60" i="9"/>
  <c r="AE68" i="9"/>
  <c r="L75" i="9"/>
  <c r="D75" i="9"/>
  <c r="X75" i="9"/>
  <c r="R75" i="9"/>
  <c r="L79" i="9"/>
  <c r="D79" i="9"/>
  <c r="AA79" i="9"/>
  <c r="F79" i="9"/>
  <c r="O79" i="9"/>
  <c r="U79" i="9"/>
  <c r="R79" i="9"/>
  <c r="V80" i="9"/>
  <c r="G80" i="9"/>
  <c r="P80" i="9"/>
  <c r="Y80" i="9"/>
  <c r="D80" i="9"/>
  <c r="J80" i="9"/>
  <c r="D81" i="9"/>
  <c r="Y83" i="9"/>
  <c r="X85" i="9"/>
  <c r="O85" i="9"/>
  <c r="H28" i="22" s="1"/>
  <c r="F85" i="9"/>
  <c r="U85" i="9"/>
  <c r="AD85" i="9"/>
  <c r="I85" i="9"/>
  <c r="D85" i="9"/>
  <c r="AB87" i="9"/>
  <c r="AK214" i="22" s="1"/>
  <c r="G87" i="9"/>
  <c r="W214" i="22" s="1"/>
  <c r="P87" i="9"/>
  <c r="AC214" i="22" s="1"/>
  <c r="Y87" i="9"/>
  <c r="AI214" i="22" s="1"/>
  <c r="V87" i="9"/>
  <c r="AG214" i="22" s="1"/>
  <c r="X87" i="9"/>
  <c r="N123" i="22" s="1"/>
  <c r="X89" i="9"/>
  <c r="N216" i="22" s="1"/>
  <c r="D89" i="9"/>
  <c r="AD89" i="9"/>
  <c r="R216" i="22" s="1"/>
  <c r="I89" i="9"/>
  <c r="D216" i="22" s="1"/>
  <c r="R89" i="9"/>
  <c r="J216" i="22" s="1"/>
  <c r="F91" i="9"/>
  <c r="B124" i="22" s="1"/>
  <c r="D93" i="9"/>
  <c r="H109" i="9"/>
  <c r="AC109" i="9"/>
  <c r="T109" i="9"/>
  <c r="K109" i="9"/>
  <c r="Q109" i="9"/>
  <c r="Z109" i="9"/>
  <c r="E109" i="9"/>
  <c r="W109" i="9"/>
  <c r="Z110" i="9"/>
  <c r="AC110" i="9"/>
  <c r="H110" i="9"/>
  <c r="Q110" i="9"/>
  <c r="E110" i="9"/>
  <c r="W110" i="9"/>
  <c r="T110" i="9"/>
  <c r="AB115" i="9"/>
  <c r="V115" i="9"/>
  <c r="AG199" i="22" s="1"/>
  <c r="J115" i="9"/>
  <c r="Y199" i="22" s="1"/>
  <c r="AE115" i="9"/>
  <c r="S115" i="9"/>
  <c r="AE199" i="22" s="1"/>
  <c r="P115" i="9"/>
  <c r="AC199" i="22" s="1"/>
  <c r="Y115" i="9"/>
  <c r="M115" i="9"/>
  <c r="H65" i="22"/>
  <c r="V16" i="9"/>
  <c r="AB16" i="9"/>
  <c r="Y16" i="9"/>
  <c r="R20" i="9"/>
  <c r="J183" i="22" s="1"/>
  <c r="AC41" i="9"/>
  <c r="AD60" i="5"/>
  <c r="AD156" i="5"/>
  <c r="R36" i="21" s="1"/>
  <c r="AD188" i="5"/>
  <c r="AD216" i="5"/>
  <c r="V4" i="9"/>
  <c r="AG99" i="22" s="1"/>
  <c r="AB4" i="9"/>
  <c r="AK99" i="22" s="1"/>
  <c r="O4" i="9"/>
  <c r="H177" i="22" s="1"/>
  <c r="Y4" i="9"/>
  <c r="AI99" i="22" s="1"/>
  <c r="P13" i="9"/>
  <c r="AC184" i="22" s="1"/>
  <c r="V13" i="9"/>
  <c r="AG184" i="22" s="1"/>
  <c r="M13" i="9"/>
  <c r="AA184" i="22" s="1"/>
  <c r="Y13" i="9"/>
  <c r="AI184" i="22" s="1"/>
  <c r="D14" i="9"/>
  <c r="AB15" i="9"/>
  <c r="J15" i="9"/>
  <c r="P16" i="9"/>
  <c r="AC100" i="22" s="1"/>
  <c r="I20" i="9"/>
  <c r="D183" i="22" s="1"/>
  <c r="K21" i="9"/>
  <c r="Z177" i="22" s="1"/>
  <c r="J7" i="22"/>
  <c r="AA28" i="9"/>
  <c r="I29" i="9"/>
  <c r="J32" i="9"/>
  <c r="V36" i="9"/>
  <c r="AG185" i="22" s="1"/>
  <c r="AB36" i="9"/>
  <c r="AK185" i="22" s="1"/>
  <c r="Y36" i="9"/>
  <c r="AI185" i="22" s="1"/>
  <c r="AA37" i="9"/>
  <c r="P187" i="22" s="1"/>
  <c r="R40" i="9"/>
  <c r="J41" i="9"/>
  <c r="Y187" i="22" s="1"/>
  <c r="T41" i="9"/>
  <c r="K42" i="9"/>
  <c r="AE43" i="9"/>
  <c r="P45" i="9"/>
  <c r="V45" i="9"/>
  <c r="M45" i="9"/>
  <c r="Y45" i="9"/>
  <c r="D46" i="9"/>
  <c r="AB47" i="9"/>
  <c r="J47" i="9"/>
  <c r="P48" i="9"/>
  <c r="G49" i="9"/>
  <c r="W189" i="22" s="1"/>
  <c r="R49" i="9"/>
  <c r="AB49" i="9"/>
  <c r="AK189" i="22" s="1"/>
  <c r="G50" i="9"/>
  <c r="S50" i="9"/>
  <c r="AB50" i="9"/>
  <c r="G51" i="9"/>
  <c r="I52" i="9"/>
  <c r="S52" i="9"/>
  <c r="AE52" i="9"/>
  <c r="K53" i="9"/>
  <c r="AD56" i="9"/>
  <c r="F56" i="9"/>
  <c r="L56" i="9"/>
  <c r="D56" i="9"/>
  <c r="X56" i="9"/>
  <c r="D57" i="9"/>
  <c r="O57" i="9"/>
  <c r="H193" i="22" s="1"/>
  <c r="Y58" i="9"/>
  <c r="Y59" i="9"/>
  <c r="G60" i="9"/>
  <c r="AA60" i="9"/>
  <c r="I61" i="9"/>
  <c r="S61" i="9"/>
  <c r="T62" i="9"/>
  <c r="AC62" i="9"/>
  <c r="S63" i="9"/>
  <c r="J64" i="9"/>
  <c r="X65" i="9"/>
  <c r="AD65" i="9"/>
  <c r="F65" i="9"/>
  <c r="L65" i="9"/>
  <c r="J66" i="9"/>
  <c r="Y208" i="22" s="1"/>
  <c r="P66" i="9"/>
  <c r="AC208" i="22" s="1"/>
  <c r="M66" i="9"/>
  <c r="AA208" i="22" s="1"/>
  <c r="G68" i="9"/>
  <c r="S68" i="9"/>
  <c r="X69" i="9"/>
  <c r="F69" i="9"/>
  <c r="J71" i="9"/>
  <c r="I73" i="9"/>
  <c r="Y81" i="9"/>
  <c r="J83" i="9"/>
  <c r="P85" i="9"/>
  <c r="AC218" i="22" s="1"/>
  <c r="Y85" i="9"/>
  <c r="AI218" i="22" s="1"/>
  <c r="AE85" i="9"/>
  <c r="AM218" i="22" s="1"/>
  <c r="J85" i="9"/>
  <c r="Y218" i="22" s="1"/>
  <c r="S85" i="9"/>
  <c r="AE218" i="22" s="1"/>
  <c r="AD87" i="9"/>
  <c r="R123" i="22" s="1"/>
  <c r="U89" i="9"/>
  <c r="L216" i="22" s="1"/>
  <c r="Y90" i="9"/>
  <c r="AA91" i="9"/>
  <c r="P124" i="22" s="1"/>
  <c r="J28" i="22"/>
  <c r="J94" i="9"/>
  <c r="Y71" i="22" s="1"/>
  <c r="Y94" i="9"/>
  <c r="AI71" i="22" s="1"/>
  <c r="P94" i="9"/>
  <c r="G94" i="9"/>
  <c r="W71" i="22" s="1"/>
  <c r="V94" i="9"/>
  <c r="AG71" i="22" s="1"/>
  <c r="AE94" i="9"/>
  <c r="AM71" i="22" s="1"/>
  <c r="J108" i="9"/>
  <c r="Y217" i="22" s="1"/>
  <c r="V136" i="9"/>
  <c r="Y136" i="9"/>
  <c r="P136" i="9"/>
  <c r="G136" i="9"/>
  <c r="M136" i="9"/>
  <c r="J136" i="9"/>
  <c r="AE136" i="9"/>
  <c r="S136" i="9"/>
  <c r="AB27" i="9"/>
  <c r="J27" i="9"/>
  <c r="AD12" i="5"/>
  <c r="AD44" i="5"/>
  <c r="AD76" i="5"/>
  <c r="R205" i="21" s="1"/>
  <c r="AD92" i="5"/>
  <c r="R214" i="21" s="1"/>
  <c r="AD108" i="5"/>
  <c r="AD124" i="5"/>
  <c r="R197" i="21" s="1"/>
  <c r="AD140" i="5"/>
  <c r="R138" i="21" s="1"/>
  <c r="AC39" i="21"/>
  <c r="AD172" i="5"/>
  <c r="R73" i="21" s="1"/>
  <c r="AE194" i="5"/>
  <c r="Y194" i="5"/>
  <c r="AB194" i="5"/>
  <c r="J194" i="5"/>
  <c r="Y200" i="5"/>
  <c r="AB200" i="5"/>
  <c r="AE200" i="5"/>
  <c r="M200" i="5"/>
  <c r="V200" i="5"/>
  <c r="AD24" i="9"/>
  <c r="F24" i="9"/>
  <c r="L24" i="9"/>
  <c r="F186" i="22" s="1"/>
  <c r="D24" i="9"/>
  <c r="X33" i="9"/>
  <c r="AD33" i="9"/>
  <c r="F33" i="9"/>
  <c r="L33" i="9"/>
  <c r="J34" i="9"/>
  <c r="P34" i="9"/>
  <c r="M34" i="9"/>
  <c r="L6" i="5"/>
  <c r="U6" i="5"/>
  <c r="AD6" i="5"/>
  <c r="AE9" i="5"/>
  <c r="AM175" i="21" s="1"/>
  <c r="G9" i="5"/>
  <c r="W175" i="21" s="1"/>
  <c r="L9" i="5"/>
  <c r="U9" i="5"/>
  <c r="AD9" i="5"/>
  <c r="L12" i="5"/>
  <c r="V12" i="5"/>
  <c r="AE12" i="5"/>
  <c r="L22" i="5"/>
  <c r="U22" i="5"/>
  <c r="L180" i="21" s="1"/>
  <c r="AD22" i="5"/>
  <c r="R180" i="21" s="1"/>
  <c r="AE25" i="5"/>
  <c r="G25" i="5"/>
  <c r="L25" i="5"/>
  <c r="U25" i="5"/>
  <c r="AD25" i="5"/>
  <c r="L28" i="5"/>
  <c r="V28" i="5"/>
  <c r="AG181" i="21" s="1"/>
  <c r="AE28" i="5"/>
  <c r="L38" i="5"/>
  <c r="U38" i="5"/>
  <c r="L98" i="21" s="1"/>
  <c r="AD38" i="5"/>
  <c r="AE41" i="5"/>
  <c r="AM183" i="21" s="1"/>
  <c r="G41" i="5"/>
  <c r="W183" i="21" s="1"/>
  <c r="L41" i="5"/>
  <c r="U41" i="5"/>
  <c r="AD41" i="5"/>
  <c r="L44" i="5"/>
  <c r="V44" i="5"/>
  <c r="AG190" i="21" s="1"/>
  <c r="AE44" i="5"/>
  <c r="L54" i="5"/>
  <c r="F77" i="21" s="1"/>
  <c r="U54" i="5"/>
  <c r="AD54" i="5"/>
  <c r="AE57" i="5"/>
  <c r="AM184" i="21" s="1"/>
  <c r="G57" i="5"/>
  <c r="W184" i="21" s="1"/>
  <c r="L57" i="5"/>
  <c r="U57" i="5"/>
  <c r="AD57" i="5"/>
  <c r="L60" i="5"/>
  <c r="V60" i="5"/>
  <c r="AE60" i="5"/>
  <c r="AM189" i="21" s="1"/>
  <c r="L70" i="5"/>
  <c r="U70" i="5"/>
  <c r="L46" i="21" s="1"/>
  <c r="AD70" i="5"/>
  <c r="AE73" i="5"/>
  <c r="G73" i="5"/>
  <c r="L73" i="5"/>
  <c r="U73" i="5"/>
  <c r="AD73" i="5"/>
  <c r="L76" i="5"/>
  <c r="F205" i="21" s="1"/>
  <c r="V76" i="5"/>
  <c r="AE76" i="5"/>
  <c r="L86" i="5"/>
  <c r="U86" i="5"/>
  <c r="L210" i="21" s="1"/>
  <c r="AD86" i="5"/>
  <c r="R210" i="21" s="1"/>
  <c r="AE89" i="5"/>
  <c r="AM120" i="21" s="1"/>
  <c r="G89" i="5"/>
  <c r="W120" i="21" s="1"/>
  <c r="L89" i="5"/>
  <c r="F212" i="21" s="1"/>
  <c r="U89" i="5"/>
  <c r="L212" i="21" s="1"/>
  <c r="AD89" i="5"/>
  <c r="R212" i="21" s="1"/>
  <c r="L92" i="5"/>
  <c r="F214" i="21" s="1"/>
  <c r="V92" i="5"/>
  <c r="AG123" i="21" s="1"/>
  <c r="AE92" i="5"/>
  <c r="AM123" i="21" s="1"/>
  <c r="L102" i="5"/>
  <c r="F220" i="21" s="1"/>
  <c r="U102" i="5"/>
  <c r="L220" i="21" s="1"/>
  <c r="AD102" i="5"/>
  <c r="R220" i="21" s="1"/>
  <c r="AE105" i="5"/>
  <c r="AM212" i="21" s="1"/>
  <c r="G105" i="5"/>
  <c r="W212" i="21" s="1"/>
  <c r="L105" i="5"/>
  <c r="F124" i="21" s="1"/>
  <c r="U105" i="5"/>
  <c r="L124" i="21" s="1"/>
  <c r="AD105" i="5"/>
  <c r="R124" i="21" s="1"/>
  <c r="L108" i="5"/>
  <c r="V108" i="5"/>
  <c r="AG213" i="21" s="1"/>
  <c r="AE108" i="5"/>
  <c r="AM213" i="21" s="1"/>
  <c r="L118" i="5"/>
  <c r="F107" i="21" s="1"/>
  <c r="U118" i="5"/>
  <c r="AD118" i="5"/>
  <c r="R107" i="21" s="1"/>
  <c r="AE121" i="5"/>
  <c r="AM190" i="21" s="1"/>
  <c r="G121" i="5"/>
  <c r="W190" i="21" s="1"/>
  <c r="L121" i="5"/>
  <c r="U121" i="5"/>
  <c r="AD121" i="5"/>
  <c r="L124" i="5"/>
  <c r="F197" i="21" s="1"/>
  <c r="V124" i="5"/>
  <c r="AE124" i="5"/>
  <c r="L134" i="5"/>
  <c r="U134" i="5"/>
  <c r="AD134" i="5"/>
  <c r="AE137" i="5"/>
  <c r="G137" i="5"/>
  <c r="L137" i="5"/>
  <c r="U137" i="5"/>
  <c r="AD137" i="5"/>
  <c r="L140" i="5"/>
  <c r="F138" i="21" s="1"/>
  <c r="V140" i="5"/>
  <c r="AE140" i="5"/>
  <c r="L150" i="5"/>
  <c r="U150" i="5"/>
  <c r="AD150" i="5"/>
  <c r="AE153" i="5"/>
  <c r="G153" i="5"/>
  <c r="L153" i="5"/>
  <c r="F79" i="21" s="1"/>
  <c r="U153" i="5"/>
  <c r="L79" i="21" s="1"/>
  <c r="AD153" i="5"/>
  <c r="R79" i="21" s="1"/>
  <c r="L156" i="5"/>
  <c r="F36" i="21" s="1"/>
  <c r="V156" i="5"/>
  <c r="AG13" i="21" s="1"/>
  <c r="AE156" i="5"/>
  <c r="AM13" i="21" s="1"/>
  <c r="L166" i="5"/>
  <c r="U166" i="5"/>
  <c r="AD166" i="5"/>
  <c r="AE169" i="5"/>
  <c r="AM150" i="21" s="1"/>
  <c r="G169" i="5"/>
  <c r="W150" i="21" s="1"/>
  <c r="L169" i="5"/>
  <c r="U169" i="5"/>
  <c r="L72" i="21" s="1"/>
  <c r="AD169" i="5"/>
  <c r="L172" i="5"/>
  <c r="F73" i="21" s="1"/>
  <c r="V172" i="5"/>
  <c r="AE172" i="5"/>
  <c r="AM197" i="21" s="1"/>
  <c r="L182" i="5"/>
  <c r="F103" i="21" s="1"/>
  <c r="U182" i="5"/>
  <c r="L103" i="21" s="1"/>
  <c r="AD182" i="5"/>
  <c r="R103" i="21" s="1"/>
  <c r="AE185" i="5"/>
  <c r="G185" i="5"/>
  <c r="L185" i="5"/>
  <c r="U185" i="5"/>
  <c r="AD185" i="5"/>
  <c r="L188" i="5"/>
  <c r="V188" i="5"/>
  <c r="AE188" i="5"/>
  <c r="D194" i="5"/>
  <c r="M194" i="5"/>
  <c r="V194" i="5"/>
  <c r="X201" i="5"/>
  <c r="N47" i="21" s="1"/>
  <c r="AA201" i="5"/>
  <c r="AD201" i="5"/>
  <c r="O201" i="5"/>
  <c r="AD204" i="5"/>
  <c r="R132" i="21" s="1"/>
  <c r="X204" i="5"/>
  <c r="N132" i="21" s="1"/>
  <c r="AA204" i="5"/>
  <c r="P132" i="21" s="1"/>
  <c r="AA207" i="5"/>
  <c r="AD207" i="5"/>
  <c r="X207" i="5"/>
  <c r="I207" i="5"/>
  <c r="L210" i="5"/>
  <c r="U210" i="5"/>
  <c r="AD210" i="5"/>
  <c r="AE213" i="5"/>
  <c r="AM146" i="21" s="1"/>
  <c r="G213" i="5"/>
  <c r="W146" i="21" s="1"/>
  <c r="L213" i="5"/>
  <c r="U213" i="5"/>
  <c r="AD213" i="5"/>
  <c r="L216" i="5"/>
  <c r="V216" i="5"/>
  <c r="AE216" i="5"/>
  <c r="L226" i="5"/>
  <c r="U226" i="5"/>
  <c r="AD226" i="5"/>
  <c r="AE229" i="5"/>
  <c r="G229" i="5"/>
  <c r="L229" i="5"/>
  <c r="U229" i="5"/>
  <c r="AD229" i="5"/>
  <c r="L232" i="5"/>
  <c r="V232" i="5"/>
  <c r="AE232" i="5"/>
  <c r="AB3" i="9"/>
  <c r="J3" i="9"/>
  <c r="P4" i="9"/>
  <c r="AC99" i="22" s="1"/>
  <c r="V10" i="9"/>
  <c r="AG182" i="22" s="1"/>
  <c r="AD12" i="9"/>
  <c r="F12" i="9"/>
  <c r="L12" i="9"/>
  <c r="D12" i="9"/>
  <c r="X12" i="9"/>
  <c r="D13" i="9"/>
  <c r="Y15" i="9"/>
  <c r="I16" i="14" s="1"/>
  <c r="G16" i="9"/>
  <c r="X21" i="9"/>
  <c r="AD21" i="9"/>
  <c r="F21" i="9"/>
  <c r="L21" i="9"/>
  <c r="J22" i="9"/>
  <c r="P22" i="9"/>
  <c r="M22" i="9"/>
  <c r="AA135" i="22" s="1"/>
  <c r="V24" i="9"/>
  <c r="AB24" i="9"/>
  <c r="O24" i="9"/>
  <c r="Y24" i="9"/>
  <c r="P27" i="9"/>
  <c r="R28" i="9"/>
  <c r="P33" i="9"/>
  <c r="V33" i="9"/>
  <c r="M33" i="9"/>
  <c r="Y33" i="9"/>
  <c r="D34" i="9"/>
  <c r="AB35" i="9"/>
  <c r="J35" i="9"/>
  <c r="P36" i="9"/>
  <c r="AC185" i="22" s="1"/>
  <c r="R37" i="9"/>
  <c r="J187" i="22" s="1"/>
  <c r="G38" i="9"/>
  <c r="S38" i="9"/>
  <c r="I40" i="9"/>
  <c r="S40" i="9"/>
  <c r="AE40" i="9"/>
  <c r="K41" i="9"/>
  <c r="V42" i="9"/>
  <c r="AG102" i="22" s="1"/>
  <c r="V43" i="9"/>
  <c r="AD44" i="9"/>
  <c r="F44" i="9"/>
  <c r="L44" i="9"/>
  <c r="D44" i="9"/>
  <c r="X44" i="9"/>
  <c r="D45" i="9"/>
  <c r="Y47" i="9"/>
  <c r="G48" i="9"/>
  <c r="I49" i="9"/>
  <c r="S49" i="9"/>
  <c r="AE189" i="22" s="1"/>
  <c r="S51" i="9"/>
  <c r="J52" i="9"/>
  <c r="X53" i="9"/>
  <c r="AD53" i="9"/>
  <c r="F53" i="9"/>
  <c r="B103" i="22" s="1"/>
  <c r="L53" i="9"/>
  <c r="J54" i="9"/>
  <c r="P54" i="9"/>
  <c r="M54" i="9"/>
  <c r="V56" i="9"/>
  <c r="AB56" i="9"/>
  <c r="O56" i="9"/>
  <c r="Y56" i="9"/>
  <c r="AA57" i="9"/>
  <c r="P59" i="9"/>
  <c r="AC190" i="22" s="1"/>
  <c r="R60" i="9"/>
  <c r="J61" i="9"/>
  <c r="K62" i="9"/>
  <c r="AE63" i="9"/>
  <c r="P65" i="9"/>
  <c r="AC210" i="22" s="1"/>
  <c r="V65" i="9"/>
  <c r="AG210" i="22" s="1"/>
  <c r="M65" i="9"/>
  <c r="AA210" i="22" s="1"/>
  <c r="Y65" i="9"/>
  <c r="AI210" i="22" s="1"/>
  <c r="D66" i="9"/>
  <c r="AB67" i="9"/>
  <c r="J67" i="9"/>
  <c r="AE67" i="9"/>
  <c r="Y67" i="9"/>
  <c r="U68" i="9"/>
  <c r="O69" i="9"/>
  <c r="AD69" i="9"/>
  <c r="M71" i="9"/>
  <c r="M72" i="9"/>
  <c r="AA207" i="22" s="1"/>
  <c r="AA73" i="9"/>
  <c r="V74" i="9"/>
  <c r="U75" i="9"/>
  <c r="V76" i="9"/>
  <c r="M76" i="9"/>
  <c r="P76" i="9"/>
  <c r="S76" i="9"/>
  <c r="J81" i="9"/>
  <c r="AA85" i="9"/>
  <c r="J87" i="9"/>
  <c r="Y214" i="22" s="1"/>
  <c r="AE87" i="9"/>
  <c r="AM214" i="22" s="1"/>
  <c r="AD92" i="9"/>
  <c r="R218" i="22" s="1"/>
  <c r="F92" i="9"/>
  <c r="B218" i="22" s="1"/>
  <c r="D92" i="9"/>
  <c r="U92" i="9"/>
  <c r="L218" i="22" s="1"/>
  <c r="I92" i="9"/>
  <c r="D218" i="22" s="1"/>
  <c r="X92" i="9"/>
  <c r="N218" i="22" s="1"/>
  <c r="G93" i="9"/>
  <c r="D94" i="9"/>
  <c r="P101" i="9"/>
  <c r="Y101" i="9"/>
  <c r="AB101" i="9"/>
  <c r="G101" i="9"/>
  <c r="V101" i="9"/>
  <c r="AE101" i="9"/>
  <c r="J114" i="9"/>
  <c r="AE114" i="9"/>
  <c r="S114" i="9"/>
  <c r="P114" i="9"/>
  <c r="Y114" i="9"/>
  <c r="D114" i="9"/>
  <c r="V114" i="9"/>
  <c r="G115" i="9"/>
  <c r="L119" i="9"/>
  <c r="D119" i="9"/>
  <c r="AA119" i="9"/>
  <c r="R119" i="9"/>
  <c r="J197" i="22" s="1"/>
  <c r="I119" i="9"/>
  <c r="U119" i="9"/>
  <c r="L197" i="22" s="1"/>
  <c r="AD119" i="9"/>
  <c r="O119" i="9"/>
  <c r="X119" i="9"/>
  <c r="X4" i="9"/>
  <c r="N177" i="22" s="1"/>
  <c r="X13" i="9"/>
  <c r="AD13" i="9"/>
  <c r="F13" i="9"/>
  <c r="L13" i="9"/>
  <c r="J14" i="9"/>
  <c r="Y13" i="22" s="1"/>
  <c r="P14" i="9"/>
  <c r="M14" i="9"/>
  <c r="AD36" i="9"/>
  <c r="F36" i="9"/>
  <c r="L36" i="9"/>
  <c r="F190" i="22" s="1"/>
  <c r="D36" i="9"/>
  <c r="X36" i="9"/>
  <c r="AA40" i="9"/>
  <c r="X45" i="9"/>
  <c r="N188" i="22" s="1"/>
  <c r="AD45" i="9"/>
  <c r="R188" i="22" s="1"/>
  <c r="F45" i="9"/>
  <c r="L45" i="9"/>
  <c r="J46" i="9"/>
  <c r="P46" i="9"/>
  <c r="AC104" i="22" s="1"/>
  <c r="M46" i="9"/>
  <c r="AD28" i="5"/>
  <c r="AE203" i="5"/>
  <c r="Y203" i="5"/>
  <c r="AB203" i="5"/>
  <c r="M203" i="5"/>
  <c r="AA100" i="21" s="1"/>
  <c r="V203" i="5"/>
  <c r="AB206" i="5"/>
  <c r="AK97" i="21" s="1"/>
  <c r="AE206" i="5"/>
  <c r="AM97" i="21" s="1"/>
  <c r="Y206" i="5"/>
  <c r="AI97" i="21" s="1"/>
  <c r="V206" i="5"/>
  <c r="AG97" i="21" s="1"/>
  <c r="AD232" i="5"/>
  <c r="D6" i="5"/>
  <c r="D9" i="5"/>
  <c r="D12" i="5"/>
  <c r="AD16" i="5"/>
  <c r="R176" i="21" s="1"/>
  <c r="D22" i="5"/>
  <c r="D25" i="5"/>
  <c r="D28" i="5"/>
  <c r="AD32" i="5"/>
  <c r="D38" i="5"/>
  <c r="D41" i="5"/>
  <c r="D44" i="5"/>
  <c r="AD48" i="5"/>
  <c r="D54" i="5"/>
  <c r="D57" i="5"/>
  <c r="D60" i="5"/>
  <c r="AD64" i="5"/>
  <c r="D70" i="5"/>
  <c r="D73" i="5"/>
  <c r="D76" i="5"/>
  <c r="AD80" i="5"/>
  <c r="R207" i="21" s="1"/>
  <c r="D86" i="5"/>
  <c r="D89" i="5"/>
  <c r="D92" i="5"/>
  <c r="AD96" i="5"/>
  <c r="R216" i="21" s="1"/>
  <c r="D102" i="5"/>
  <c r="D105" i="5"/>
  <c r="D108" i="5"/>
  <c r="AD112" i="5"/>
  <c r="D118" i="5"/>
  <c r="D121" i="5"/>
  <c r="D124" i="5"/>
  <c r="AD128" i="5"/>
  <c r="R110" i="21" s="1"/>
  <c r="D134" i="5"/>
  <c r="D137" i="5"/>
  <c r="D140" i="5"/>
  <c r="AD144" i="5"/>
  <c r="R139" i="21" s="1"/>
  <c r="D150" i="5"/>
  <c r="D153" i="5"/>
  <c r="D156" i="5"/>
  <c r="AD160" i="5"/>
  <c r="D166" i="5"/>
  <c r="AK5" i="21"/>
  <c r="AK39" i="21"/>
  <c r="D169" i="5"/>
  <c r="D172" i="5"/>
  <c r="AD176" i="5"/>
  <c r="R140" i="21" s="1"/>
  <c r="D182" i="5"/>
  <c r="D185" i="5"/>
  <c r="D188" i="5"/>
  <c r="AD192" i="5"/>
  <c r="AD195" i="5"/>
  <c r="X195" i="5"/>
  <c r="N3" i="21" s="1"/>
  <c r="AA195" i="5"/>
  <c r="U195" i="5"/>
  <c r="AA198" i="5"/>
  <c r="P28" i="21" s="1"/>
  <c r="AD198" i="5"/>
  <c r="R28" i="21" s="1"/>
  <c r="X198" i="5"/>
  <c r="F198" i="5"/>
  <c r="AE201" i="5"/>
  <c r="Y201" i="5"/>
  <c r="AI29" i="21" s="1"/>
  <c r="AB201" i="5"/>
  <c r="AK29" i="21" s="1"/>
  <c r="G201" i="5"/>
  <c r="AB204" i="5"/>
  <c r="AK32" i="21" s="1"/>
  <c r="AE204" i="5"/>
  <c r="AM32" i="21" s="1"/>
  <c r="Y204" i="5"/>
  <c r="AI32" i="21" s="1"/>
  <c r="P204" i="5"/>
  <c r="Y207" i="5"/>
  <c r="AI27" i="21" s="1"/>
  <c r="AB207" i="5"/>
  <c r="AE207" i="5"/>
  <c r="AM27" i="21" s="1"/>
  <c r="D210" i="5"/>
  <c r="D213" i="5"/>
  <c r="D216" i="5"/>
  <c r="AD220" i="5"/>
  <c r="D226" i="5"/>
  <c r="D229" i="5"/>
  <c r="D232" i="5"/>
  <c r="G4" i="9"/>
  <c r="W99" i="22" s="1"/>
  <c r="AA4" i="9"/>
  <c r="P177" i="22" s="1"/>
  <c r="D54" i="22"/>
  <c r="X9" i="9"/>
  <c r="AD9" i="9"/>
  <c r="F9" i="9"/>
  <c r="L9" i="9"/>
  <c r="J10" i="9"/>
  <c r="Y182" i="22" s="1"/>
  <c r="P10" i="9"/>
  <c r="AC182" i="22" s="1"/>
  <c r="M10" i="9"/>
  <c r="AA182" i="22" s="1"/>
  <c r="V12" i="9"/>
  <c r="AB12" i="9"/>
  <c r="Y12" i="9"/>
  <c r="AA13" i="9"/>
  <c r="P15" i="9"/>
  <c r="P21" i="9"/>
  <c r="AC177" i="22" s="1"/>
  <c r="V21" i="9"/>
  <c r="AG177" i="22" s="1"/>
  <c r="M21" i="9"/>
  <c r="AA177" i="22" s="1"/>
  <c r="Y21" i="9"/>
  <c r="AI177" i="22" s="1"/>
  <c r="Z22" i="9"/>
  <c r="H22" i="9"/>
  <c r="N22" i="9"/>
  <c r="AB23" i="9"/>
  <c r="J23" i="9"/>
  <c r="G25" i="9"/>
  <c r="AB25" i="9"/>
  <c r="G27" i="9"/>
  <c r="I28" i="9"/>
  <c r="V30" i="9"/>
  <c r="AD32" i="9"/>
  <c r="F32" i="9"/>
  <c r="L32" i="9"/>
  <c r="D32" i="9"/>
  <c r="X32" i="9"/>
  <c r="D33" i="9"/>
  <c r="O33" i="9"/>
  <c r="H188" i="22" s="1"/>
  <c r="Y34" i="9"/>
  <c r="G36" i="9"/>
  <c r="W185" i="22" s="1"/>
  <c r="AA36" i="9"/>
  <c r="X41" i="9"/>
  <c r="AD41" i="9"/>
  <c r="F41" i="9"/>
  <c r="L41" i="9"/>
  <c r="J42" i="9"/>
  <c r="P42" i="9"/>
  <c r="M42" i="9"/>
  <c r="V44" i="9"/>
  <c r="AB44" i="9"/>
  <c r="Y44" i="9"/>
  <c r="AA45" i="9"/>
  <c r="P188" i="22" s="1"/>
  <c r="P47" i="9"/>
  <c r="AC105" i="22" s="1"/>
  <c r="J49" i="9"/>
  <c r="Y189" i="22" s="1"/>
  <c r="AE51" i="9"/>
  <c r="P53" i="9"/>
  <c r="AC191" i="22" s="1"/>
  <c r="V53" i="9"/>
  <c r="AG191" i="22" s="1"/>
  <c r="M53" i="9"/>
  <c r="AA191" i="22" s="1"/>
  <c r="Y53" i="9"/>
  <c r="AI191" i="22" s="1"/>
  <c r="Z54" i="9"/>
  <c r="H54" i="9"/>
  <c r="N54" i="9"/>
  <c r="AB55" i="9"/>
  <c r="J55" i="9"/>
  <c r="G57" i="9"/>
  <c r="W188" i="22" s="1"/>
  <c r="R57" i="9"/>
  <c r="AB57" i="9"/>
  <c r="G58" i="9"/>
  <c r="S58" i="9"/>
  <c r="AB58" i="9"/>
  <c r="G59" i="9"/>
  <c r="W190" i="22" s="1"/>
  <c r="I60" i="9"/>
  <c r="S60" i="9"/>
  <c r="AE60" i="9"/>
  <c r="V62" i="9"/>
  <c r="AG152" i="22" s="1"/>
  <c r="V63" i="9"/>
  <c r="AD64" i="9"/>
  <c r="F64" i="9"/>
  <c r="L64" i="9"/>
  <c r="D64" i="9"/>
  <c r="X64" i="9"/>
  <c r="D65" i="9"/>
  <c r="O65" i="9"/>
  <c r="H50" i="22" s="1"/>
  <c r="Y66" i="9"/>
  <c r="AI208" i="22" s="1"/>
  <c r="J68" i="9"/>
  <c r="D69" i="9"/>
  <c r="R69" i="9"/>
  <c r="AE71" i="9"/>
  <c r="F75" i="9"/>
  <c r="H77" i="9"/>
  <c r="X206" i="22" s="1"/>
  <c r="AC77" i="9"/>
  <c r="AL206" i="22" s="1"/>
  <c r="T77" i="9"/>
  <c r="AF206" i="22" s="1"/>
  <c r="K77" i="9"/>
  <c r="Z206" i="22" s="1"/>
  <c r="Z77" i="9"/>
  <c r="AJ206" i="22" s="1"/>
  <c r="E77" i="9"/>
  <c r="V206" i="22" s="1"/>
  <c r="W77" i="9"/>
  <c r="AH206" i="22" s="1"/>
  <c r="Q77" i="9"/>
  <c r="AD206" i="22" s="1"/>
  <c r="I79" i="9"/>
  <c r="X79" i="9"/>
  <c r="AE81" i="9"/>
  <c r="M82" i="9"/>
  <c r="AD84" i="9"/>
  <c r="F84" i="9"/>
  <c r="AA84" i="9"/>
  <c r="R84" i="9"/>
  <c r="I84" i="9"/>
  <c r="X84" i="9"/>
  <c r="M87" i="9"/>
  <c r="AA214" i="22" s="1"/>
  <c r="F89" i="9"/>
  <c r="B216" i="22" s="1"/>
  <c r="V92" i="9"/>
  <c r="M92" i="9"/>
  <c r="AE92" i="9"/>
  <c r="J92" i="9"/>
  <c r="S92" i="9"/>
  <c r="P92" i="9"/>
  <c r="Y92" i="9"/>
  <c r="K110" i="9"/>
  <c r="P113" i="9"/>
  <c r="AE113" i="9"/>
  <c r="J113" i="9"/>
  <c r="S113" i="9"/>
  <c r="G113" i="9"/>
  <c r="Y113" i="9"/>
  <c r="V113" i="9"/>
  <c r="AG109" i="22" s="1"/>
  <c r="AD20" i="9"/>
  <c r="R183" i="22" s="1"/>
  <c r="F20" i="9"/>
  <c r="B183" i="22" s="1"/>
  <c r="L20" i="9"/>
  <c r="F183" i="22" s="1"/>
  <c r="D20" i="9"/>
  <c r="X20" i="9"/>
  <c r="N183" i="22" s="1"/>
  <c r="H21" i="9"/>
  <c r="X177" i="22" s="1"/>
  <c r="N21" i="9"/>
  <c r="AB177" i="22" s="1"/>
  <c r="Z21" i="9"/>
  <c r="AJ177" i="22" s="1"/>
  <c r="S25" i="9"/>
  <c r="AE100" i="22" s="1"/>
  <c r="S27" i="9"/>
  <c r="X29" i="9"/>
  <c r="AD29" i="9"/>
  <c r="F29" i="9"/>
  <c r="L29" i="9"/>
  <c r="J30" i="9"/>
  <c r="P30" i="9"/>
  <c r="M30" i="9"/>
  <c r="V32" i="9"/>
  <c r="AB32" i="9"/>
  <c r="Y32" i="9"/>
  <c r="R36" i="9"/>
  <c r="P41" i="9"/>
  <c r="AC187" i="22" s="1"/>
  <c r="V41" i="9"/>
  <c r="AG187" i="22" s="1"/>
  <c r="M41" i="9"/>
  <c r="AA187" i="22" s="1"/>
  <c r="Y41" i="9"/>
  <c r="AI187" i="22" s="1"/>
  <c r="Z42" i="9"/>
  <c r="H42" i="9"/>
  <c r="N42" i="9"/>
  <c r="AB43" i="9"/>
  <c r="J43" i="9"/>
  <c r="Y81" i="22" s="1"/>
  <c r="R45" i="9"/>
  <c r="J188" i="22" s="1"/>
  <c r="G46" i="9"/>
  <c r="S46" i="9"/>
  <c r="AB46" i="9"/>
  <c r="S48" i="9"/>
  <c r="AE48" i="9"/>
  <c r="V50" i="9"/>
  <c r="AD52" i="9"/>
  <c r="F52" i="9"/>
  <c r="L52" i="9"/>
  <c r="F191" i="22" s="1"/>
  <c r="D52" i="9"/>
  <c r="X52" i="9"/>
  <c r="H53" i="9"/>
  <c r="N53" i="9"/>
  <c r="Z53" i="9"/>
  <c r="I57" i="9"/>
  <c r="S57" i="9"/>
  <c r="AE188" i="22" s="1"/>
  <c r="S59" i="9"/>
  <c r="AE190" i="22" s="1"/>
  <c r="J60" i="9"/>
  <c r="X61" i="9"/>
  <c r="AD61" i="9"/>
  <c r="F61" i="9"/>
  <c r="L61" i="9"/>
  <c r="J62" i="9"/>
  <c r="P62" i="9"/>
  <c r="M62" i="9"/>
  <c r="V64" i="9"/>
  <c r="AB64" i="9"/>
  <c r="Y64" i="9"/>
  <c r="X73" i="9"/>
  <c r="D73" i="9"/>
  <c r="U73" i="9"/>
  <c r="R73" i="9"/>
  <c r="O73" i="9"/>
  <c r="Y74" i="9"/>
  <c r="I75" i="9"/>
  <c r="M80" i="9"/>
  <c r="AB80" i="9"/>
  <c r="M81" i="9"/>
  <c r="L85" i="9"/>
  <c r="V88" i="9"/>
  <c r="AG125" i="22" s="1"/>
  <c r="Y88" i="9"/>
  <c r="AI125" i="22" s="1"/>
  <c r="P88" i="9"/>
  <c r="AC125" i="22" s="1"/>
  <c r="G88" i="9"/>
  <c r="W125" i="22" s="1"/>
  <c r="S88" i="9"/>
  <c r="AE125" i="22" s="1"/>
  <c r="AB88" i="9"/>
  <c r="AK125" i="22" s="1"/>
  <c r="AA89" i="9"/>
  <c r="P216" i="22" s="1"/>
  <c r="G92" i="9"/>
  <c r="Y93" i="9"/>
  <c r="AB95" i="9"/>
  <c r="M95" i="9"/>
  <c r="V95" i="9"/>
  <c r="AG68" i="22" s="1"/>
  <c r="AE95" i="9"/>
  <c r="J95" i="9"/>
  <c r="G95" i="9"/>
  <c r="N96" i="9"/>
  <c r="G220" i="22" s="1"/>
  <c r="AC96" i="9"/>
  <c r="Q220" i="22" s="1"/>
  <c r="T96" i="9"/>
  <c r="K220" i="22" s="1"/>
  <c r="K96" i="9"/>
  <c r="E220" i="22" s="1"/>
  <c r="W96" i="9"/>
  <c r="M220" i="22" s="1"/>
  <c r="Q96" i="9"/>
  <c r="I220" i="22" s="1"/>
  <c r="AD100" i="9"/>
  <c r="F100" i="9"/>
  <c r="AA100" i="9"/>
  <c r="R100" i="9"/>
  <c r="J69" i="22" s="1"/>
  <c r="I100" i="9"/>
  <c r="O100" i="9"/>
  <c r="D100" i="9"/>
  <c r="X100" i="9"/>
  <c r="U100" i="9"/>
  <c r="X105" i="9"/>
  <c r="D105" i="9"/>
  <c r="AA105" i="9"/>
  <c r="F105" i="9"/>
  <c r="O105" i="9"/>
  <c r="H128" i="22" s="1"/>
  <c r="U105" i="9"/>
  <c r="AD105" i="9"/>
  <c r="R105" i="9"/>
  <c r="J128" i="22" s="1"/>
  <c r="L107" i="9"/>
  <c r="F70" i="22" s="1"/>
  <c r="D107" i="9"/>
  <c r="AA107" i="9"/>
  <c r="P70" i="22" s="1"/>
  <c r="F107" i="9"/>
  <c r="B70" i="22" s="1"/>
  <c r="O107" i="9"/>
  <c r="H70" i="22" s="1"/>
  <c r="X107" i="9"/>
  <c r="N70" i="22" s="1"/>
  <c r="U107" i="9"/>
  <c r="L70" i="22" s="1"/>
  <c r="R107" i="9"/>
  <c r="J70" i="22" s="1"/>
  <c r="AD107" i="9"/>
  <c r="R70" i="22" s="1"/>
  <c r="Y108" i="9"/>
  <c r="AI217" i="22" s="1"/>
  <c r="N116" i="9"/>
  <c r="W116" i="9"/>
  <c r="K116" i="9"/>
  <c r="T116" i="9"/>
  <c r="Q116" i="9"/>
  <c r="Z116" i="9"/>
  <c r="E116" i="9"/>
  <c r="X133" i="9"/>
  <c r="O133" i="9"/>
  <c r="F133" i="9"/>
  <c r="AD133" i="9"/>
  <c r="I133" i="9"/>
  <c r="R133" i="9"/>
  <c r="AA133" i="9"/>
  <c r="D133" i="9"/>
  <c r="U133" i="9"/>
  <c r="AD40" i="9"/>
  <c r="F40" i="9"/>
  <c r="L40" i="9"/>
  <c r="D40" i="9"/>
  <c r="X40" i="9"/>
  <c r="H41" i="9"/>
  <c r="N41" i="9"/>
  <c r="Z41" i="9"/>
  <c r="J48" i="9"/>
  <c r="X49" i="9"/>
  <c r="AD49" i="9"/>
  <c r="F49" i="9"/>
  <c r="B194" i="22" s="1"/>
  <c r="L49" i="9"/>
  <c r="J50" i="9"/>
  <c r="P50" i="9"/>
  <c r="M50" i="9"/>
  <c r="V52" i="9"/>
  <c r="AB52" i="9"/>
  <c r="Y52" i="9"/>
  <c r="J57" i="9"/>
  <c r="Y188" i="22" s="1"/>
  <c r="AE57" i="9"/>
  <c r="AM188" i="22" s="1"/>
  <c r="AE59" i="9"/>
  <c r="AM190" i="22" s="1"/>
  <c r="P61" i="9"/>
  <c r="V61" i="9"/>
  <c r="M61" i="9"/>
  <c r="Y61" i="9"/>
  <c r="Z62" i="9"/>
  <c r="H62" i="9"/>
  <c r="N62" i="9"/>
  <c r="AB63" i="9"/>
  <c r="J63" i="9"/>
  <c r="M68" i="9"/>
  <c r="J70" i="9"/>
  <c r="AE70" i="9"/>
  <c r="V70" i="9"/>
  <c r="M70" i="9"/>
  <c r="D70" i="9"/>
  <c r="Y70" i="9"/>
  <c r="P70" i="9"/>
  <c r="G70" i="9"/>
  <c r="L71" i="9"/>
  <c r="F207" i="22" s="1"/>
  <c r="D71" i="9"/>
  <c r="AA71" i="9"/>
  <c r="P207" i="22" s="1"/>
  <c r="R71" i="9"/>
  <c r="J207" i="22" s="1"/>
  <c r="I71" i="9"/>
  <c r="D207" i="22" s="1"/>
  <c r="AD71" i="9"/>
  <c r="R207" i="22" s="1"/>
  <c r="O71" i="9"/>
  <c r="H207" i="22" s="1"/>
  <c r="V72" i="9"/>
  <c r="AG207" i="22" s="1"/>
  <c r="Y72" i="9"/>
  <c r="AI207" i="22" s="1"/>
  <c r="P72" i="9"/>
  <c r="AC207" i="22" s="1"/>
  <c r="G72" i="9"/>
  <c r="W207" i="22" s="1"/>
  <c r="AE72" i="9"/>
  <c r="AM207" i="22" s="1"/>
  <c r="J72" i="9"/>
  <c r="Y207" i="22" s="1"/>
  <c r="S72" i="9"/>
  <c r="AE207" i="22" s="1"/>
  <c r="AD79" i="9"/>
  <c r="AE80" i="9"/>
  <c r="J82" i="9"/>
  <c r="S82" i="9"/>
  <c r="AB82" i="9"/>
  <c r="G82" i="9"/>
  <c r="P82" i="9"/>
  <c r="V82" i="9"/>
  <c r="AB83" i="9"/>
  <c r="G83" i="9"/>
  <c r="P83" i="9"/>
  <c r="M83" i="9"/>
  <c r="S83" i="9"/>
  <c r="N84" i="9"/>
  <c r="AB211" i="22" s="1"/>
  <c r="T84" i="9"/>
  <c r="AF211" i="22" s="1"/>
  <c r="AC84" i="9"/>
  <c r="AL211" i="22" s="1"/>
  <c r="H84" i="9"/>
  <c r="X211" i="22" s="1"/>
  <c r="Q84" i="9"/>
  <c r="AD211" i="22" s="1"/>
  <c r="W84" i="9"/>
  <c r="AH211" i="22" s="1"/>
  <c r="N88" i="9"/>
  <c r="AC88" i="9"/>
  <c r="H88" i="9"/>
  <c r="Q88" i="9"/>
  <c r="E88" i="9"/>
  <c r="W88" i="9"/>
  <c r="L91" i="9"/>
  <c r="F124" i="22" s="1"/>
  <c r="D91" i="9"/>
  <c r="U91" i="9"/>
  <c r="L124" i="22" s="1"/>
  <c r="AD91" i="9"/>
  <c r="R124" i="22" s="1"/>
  <c r="I91" i="9"/>
  <c r="R91" i="9"/>
  <c r="X91" i="9"/>
  <c r="N124" i="22" s="1"/>
  <c r="M93" i="9"/>
  <c r="AE108" i="9"/>
  <c r="AM217" i="22" s="1"/>
  <c r="N109" i="9"/>
  <c r="N110" i="9"/>
  <c r="V120" i="9"/>
  <c r="AG108" i="22" s="1"/>
  <c r="Y120" i="9"/>
  <c r="P120" i="9"/>
  <c r="G120" i="9"/>
  <c r="AE120" i="9"/>
  <c r="J120" i="9"/>
  <c r="S120" i="9"/>
  <c r="AD28" i="9"/>
  <c r="F28" i="9"/>
  <c r="L28" i="9"/>
  <c r="D28" i="9"/>
  <c r="X28" i="9"/>
  <c r="U36" i="9"/>
  <c r="X37" i="9"/>
  <c r="N187" i="22" s="1"/>
  <c r="AD37" i="9"/>
  <c r="R187" i="22" s="1"/>
  <c r="F37" i="9"/>
  <c r="B187" i="22" s="1"/>
  <c r="L37" i="9"/>
  <c r="F187" i="22" s="1"/>
  <c r="J38" i="9"/>
  <c r="P38" i="9"/>
  <c r="M38" i="9"/>
  <c r="V40" i="9"/>
  <c r="AB40" i="9"/>
  <c r="O40" i="9"/>
  <c r="Y40" i="9"/>
  <c r="E41" i="9"/>
  <c r="Q41" i="9"/>
  <c r="P49" i="9"/>
  <c r="AC189" i="22" s="1"/>
  <c r="V49" i="9"/>
  <c r="AG189" i="22" s="1"/>
  <c r="M49" i="9"/>
  <c r="AA189" i="22" s="1"/>
  <c r="Y49" i="9"/>
  <c r="AI189" i="22" s="1"/>
  <c r="D50" i="9"/>
  <c r="AB51" i="9"/>
  <c r="J51" i="9"/>
  <c r="P52" i="9"/>
  <c r="U57" i="9"/>
  <c r="V58" i="9"/>
  <c r="AE58" i="9"/>
  <c r="V59" i="9"/>
  <c r="AD60" i="9"/>
  <c r="F60" i="9"/>
  <c r="L60" i="9"/>
  <c r="D60" i="9"/>
  <c r="M60" i="9"/>
  <c r="X60" i="9"/>
  <c r="D61" i="9"/>
  <c r="E62" i="9"/>
  <c r="Y63" i="9"/>
  <c r="AD68" i="9"/>
  <c r="F68" i="9"/>
  <c r="L68" i="9"/>
  <c r="D68" i="9"/>
  <c r="I68" i="9"/>
  <c r="O68" i="9"/>
  <c r="AA68" i="9"/>
  <c r="S70" i="9"/>
  <c r="AB71" i="9"/>
  <c r="V71" i="9"/>
  <c r="S71" i="9"/>
  <c r="Y71" i="9"/>
  <c r="U71" i="9"/>
  <c r="L207" i="22" s="1"/>
  <c r="D72" i="9"/>
  <c r="AA75" i="9"/>
  <c r="D82" i="9"/>
  <c r="V83" i="9"/>
  <c r="E84" i="9"/>
  <c r="V211" i="22" s="1"/>
  <c r="U87" i="9"/>
  <c r="Z88" i="9"/>
  <c r="O89" i="9"/>
  <c r="H216" i="22" s="1"/>
  <c r="J90" i="9"/>
  <c r="AB90" i="9"/>
  <c r="S90" i="9"/>
  <c r="AE50" i="22" s="1"/>
  <c r="P90" i="9"/>
  <c r="G90" i="9"/>
  <c r="M90" i="9"/>
  <c r="D90" i="9"/>
  <c r="AB93" i="9"/>
  <c r="B22" i="22"/>
  <c r="X113" i="9"/>
  <c r="AA113" i="9"/>
  <c r="R113" i="9"/>
  <c r="J194" i="22" s="1"/>
  <c r="I113" i="9"/>
  <c r="D194" i="22" s="1"/>
  <c r="L113" i="9"/>
  <c r="M116" i="9"/>
  <c r="AA201" i="22" s="1"/>
  <c r="N117" i="9"/>
  <c r="Z117" i="9"/>
  <c r="AD120" i="9"/>
  <c r="F120" i="9"/>
  <c r="L120" i="9"/>
  <c r="P121" i="9"/>
  <c r="AC194" i="22" s="1"/>
  <c r="AE121" i="9"/>
  <c r="AM194" i="22" s="1"/>
  <c r="V121" i="9"/>
  <c r="M121" i="9"/>
  <c r="AA194" i="22" s="1"/>
  <c r="Y121" i="9"/>
  <c r="AI194" i="22" s="1"/>
  <c r="W122" i="9"/>
  <c r="AB123" i="9"/>
  <c r="AK113" i="22" s="1"/>
  <c r="Y123" i="9"/>
  <c r="AI113" i="22" s="1"/>
  <c r="P123" i="9"/>
  <c r="AC113" i="22" s="1"/>
  <c r="G123" i="9"/>
  <c r="W113" i="22" s="1"/>
  <c r="G127" i="9"/>
  <c r="G129" i="9"/>
  <c r="S129" i="9"/>
  <c r="S130" i="9"/>
  <c r="AE202" i="22" s="1"/>
  <c r="T132" i="9"/>
  <c r="U135" i="9"/>
  <c r="AD136" i="9"/>
  <c r="F136" i="9"/>
  <c r="D136" i="9"/>
  <c r="O136" i="9"/>
  <c r="AA136" i="9"/>
  <c r="P139" i="22" s="1"/>
  <c r="F139" i="9"/>
  <c r="R139" i="9"/>
  <c r="AD139" i="9"/>
  <c r="H141" i="9"/>
  <c r="AC141" i="9"/>
  <c r="T141" i="9"/>
  <c r="K141" i="9"/>
  <c r="N141" i="9"/>
  <c r="Z142" i="9"/>
  <c r="W142" i="9"/>
  <c r="N142" i="9"/>
  <c r="E142" i="9"/>
  <c r="Q142" i="9"/>
  <c r="AC142" i="9"/>
  <c r="V143" i="9"/>
  <c r="AG142" i="22" s="1"/>
  <c r="M144" i="9"/>
  <c r="D145" i="9"/>
  <c r="K148" i="9"/>
  <c r="W148" i="9"/>
  <c r="R149" i="9"/>
  <c r="H150" i="9"/>
  <c r="Q150" i="9"/>
  <c r="S151" i="9"/>
  <c r="AE108" i="22" s="1"/>
  <c r="AE151" i="9"/>
  <c r="AM108" i="22" s="1"/>
  <c r="AE154" i="9"/>
  <c r="H9" i="22"/>
  <c r="B11" i="22"/>
  <c r="AE163" i="9"/>
  <c r="Y9" i="22"/>
  <c r="F173" i="9"/>
  <c r="AD180" i="9"/>
  <c r="F180" i="9"/>
  <c r="AA180" i="9"/>
  <c r="R180" i="9"/>
  <c r="D181" i="9"/>
  <c r="S182" i="9"/>
  <c r="AE146" i="22" s="1"/>
  <c r="L183" i="9"/>
  <c r="D183" i="9"/>
  <c r="R183" i="9"/>
  <c r="AD183" i="9"/>
  <c r="I183" i="9"/>
  <c r="V184" i="9"/>
  <c r="AG135" i="22" s="1"/>
  <c r="S184" i="9"/>
  <c r="AE184" i="9"/>
  <c r="J184" i="9"/>
  <c r="AB187" i="9"/>
  <c r="S187" i="9"/>
  <c r="AE106" i="22" s="1"/>
  <c r="M187" i="9"/>
  <c r="AA106" i="22" s="1"/>
  <c r="AE187" i="9"/>
  <c r="AM106" i="22" s="1"/>
  <c r="J187" i="9"/>
  <c r="X193" i="9"/>
  <c r="AA193" i="9"/>
  <c r="AD193" i="9"/>
  <c r="I193" i="9"/>
  <c r="U193" i="9"/>
  <c r="O193" i="9"/>
  <c r="Z199" i="9"/>
  <c r="AC199" i="9"/>
  <c r="W199" i="9"/>
  <c r="Q199" i="9"/>
  <c r="N199" i="9"/>
  <c r="W201" i="9"/>
  <c r="Z201" i="9"/>
  <c r="AC201" i="9"/>
  <c r="H201" i="9"/>
  <c r="T201" i="9"/>
  <c r="K201" i="9"/>
  <c r="Q201" i="9"/>
  <c r="E201" i="9"/>
  <c r="J138" i="9"/>
  <c r="AB138" i="9"/>
  <c r="AK141" i="22" s="1"/>
  <c r="S138" i="9"/>
  <c r="Y138" i="9"/>
  <c r="P138" i="9"/>
  <c r="G138" i="9"/>
  <c r="M138" i="9"/>
  <c r="N144" i="9"/>
  <c r="G143" i="22" s="1"/>
  <c r="AC144" i="9"/>
  <c r="Q143" i="22" s="1"/>
  <c r="T144" i="9"/>
  <c r="K143" i="22" s="1"/>
  <c r="K144" i="9"/>
  <c r="E143" i="22" s="1"/>
  <c r="L43" i="22"/>
  <c r="AD152" i="9"/>
  <c r="F152" i="9"/>
  <c r="U152" i="9"/>
  <c r="L152" i="9"/>
  <c r="D152" i="9"/>
  <c r="L155" i="9"/>
  <c r="D155" i="9"/>
  <c r="AD155" i="9"/>
  <c r="J158" i="9"/>
  <c r="AE158" i="9"/>
  <c r="V158" i="9"/>
  <c r="M158" i="9"/>
  <c r="D158" i="9"/>
  <c r="Y158" i="9"/>
  <c r="P158" i="9"/>
  <c r="AC10" i="22" s="1"/>
  <c r="G158" i="9"/>
  <c r="S158" i="9"/>
  <c r="AD164" i="9"/>
  <c r="F164" i="9"/>
  <c r="B12" i="22" s="1"/>
  <c r="X164" i="9"/>
  <c r="N12" i="22" s="1"/>
  <c r="O164" i="9"/>
  <c r="AA164" i="9"/>
  <c r="R164" i="9"/>
  <c r="J51" i="22" s="1"/>
  <c r="I164" i="9"/>
  <c r="D51" i="22" s="1"/>
  <c r="D39" i="22"/>
  <c r="X177" i="9"/>
  <c r="R177" i="9"/>
  <c r="F177" i="9"/>
  <c r="D177" i="9"/>
  <c r="V180" i="9"/>
  <c r="AG137" i="22" s="1"/>
  <c r="P180" i="9"/>
  <c r="AC137" i="22" s="1"/>
  <c r="AE180" i="9"/>
  <c r="AM137" i="22" s="1"/>
  <c r="J180" i="9"/>
  <c r="Y137" i="22" s="1"/>
  <c r="AB180" i="9"/>
  <c r="AK137" i="22" s="1"/>
  <c r="G180" i="9"/>
  <c r="W137" i="22" s="1"/>
  <c r="AB183" i="9"/>
  <c r="AK76" i="22" s="1"/>
  <c r="G183" i="9"/>
  <c r="W76" i="22" s="1"/>
  <c r="V183" i="9"/>
  <c r="AG76" i="22" s="1"/>
  <c r="S183" i="9"/>
  <c r="AE76" i="22" s="1"/>
  <c r="N184" i="9"/>
  <c r="E184" i="9"/>
  <c r="AC184" i="9"/>
  <c r="W184" i="9"/>
  <c r="T184" i="9"/>
  <c r="H185" i="9"/>
  <c r="AC185" i="9"/>
  <c r="W185" i="9"/>
  <c r="T185" i="9"/>
  <c r="AD188" i="9"/>
  <c r="F188" i="9"/>
  <c r="U188" i="9"/>
  <c r="L188" i="9"/>
  <c r="I188" i="9"/>
  <c r="X188" i="9"/>
  <c r="N203" i="22" s="1"/>
  <c r="V192" i="9"/>
  <c r="AB192" i="9"/>
  <c r="AK198" i="22" s="1"/>
  <c r="S192" i="9"/>
  <c r="J192" i="9"/>
  <c r="AE192" i="9"/>
  <c r="P192" i="9"/>
  <c r="AB204" i="9"/>
  <c r="AE204" i="9"/>
  <c r="Y204" i="9"/>
  <c r="P204" i="9"/>
  <c r="V204" i="9"/>
  <c r="J204" i="9"/>
  <c r="G204" i="9"/>
  <c r="J214" i="9"/>
  <c r="Y214" i="9"/>
  <c r="D214" i="9"/>
  <c r="AB214" i="9"/>
  <c r="S214" i="9"/>
  <c r="G214" i="9"/>
  <c r="P214" i="9"/>
  <c r="P217" i="9"/>
  <c r="AB217" i="9"/>
  <c r="S217" i="9"/>
  <c r="J217" i="9"/>
  <c r="V217" i="9"/>
  <c r="AE217" i="9"/>
  <c r="G217" i="9"/>
  <c r="J222" i="9"/>
  <c r="AE222" i="9"/>
  <c r="V222" i="9"/>
  <c r="M222" i="9"/>
  <c r="D222" i="9"/>
  <c r="P222" i="9"/>
  <c r="Y222" i="9"/>
  <c r="S222" i="9"/>
  <c r="AB222" i="9"/>
  <c r="G222" i="9"/>
  <c r="T78" i="9"/>
  <c r="X81" i="9"/>
  <c r="AA81" i="9"/>
  <c r="R81" i="9"/>
  <c r="I81" i="9"/>
  <c r="L81" i="9"/>
  <c r="M84" i="9"/>
  <c r="AD88" i="9"/>
  <c r="R215" i="22" s="1"/>
  <c r="F88" i="9"/>
  <c r="B215" i="22" s="1"/>
  <c r="L88" i="9"/>
  <c r="F215" i="22" s="1"/>
  <c r="P89" i="9"/>
  <c r="AC124" i="22" s="1"/>
  <c r="AE89" i="9"/>
  <c r="AM124" i="22" s="1"/>
  <c r="V89" i="9"/>
  <c r="AG124" i="22" s="1"/>
  <c r="M89" i="9"/>
  <c r="AA124" i="22" s="1"/>
  <c r="Y89" i="9"/>
  <c r="AI124" i="22" s="1"/>
  <c r="AB91" i="9"/>
  <c r="Y91" i="9"/>
  <c r="AI219" i="22" s="1"/>
  <c r="P91" i="9"/>
  <c r="AC219" i="22" s="1"/>
  <c r="G91" i="9"/>
  <c r="W219" i="22" s="1"/>
  <c r="G97" i="9"/>
  <c r="S97" i="9"/>
  <c r="S98" i="9"/>
  <c r="F60" i="22"/>
  <c r="V109" i="9"/>
  <c r="L111" i="9"/>
  <c r="F193" i="22" s="1"/>
  <c r="D111" i="9"/>
  <c r="M111" i="9"/>
  <c r="AA114" i="22" s="1"/>
  <c r="X111" i="9"/>
  <c r="M112" i="9"/>
  <c r="AA193" i="22" s="1"/>
  <c r="D113" i="9"/>
  <c r="H62" i="22"/>
  <c r="P116" i="9"/>
  <c r="AC201" i="22" s="1"/>
  <c r="R117" i="9"/>
  <c r="J196" i="22" s="1"/>
  <c r="H64" i="22"/>
  <c r="D120" i="9"/>
  <c r="O120" i="9"/>
  <c r="B65" i="22"/>
  <c r="R124" i="9"/>
  <c r="G125" i="9"/>
  <c r="W192" i="22" s="1"/>
  <c r="AB125" i="9"/>
  <c r="AK192" i="22" s="1"/>
  <c r="S126" i="9"/>
  <c r="AE203" i="22" s="1"/>
  <c r="S127" i="9"/>
  <c r="AE129" i="9"/>
  <c r="AE130" i="9"/>
  <c r="J131" i="9"/>
  <c r="Y112" i="22" s="1"/>
  <c r="V131" i="9"/>
  <c r="AG112" i="22" s="1"/>
  <c r="AD132" i="9"/>
  <c r="R203" i="22" s="1"/>
  <c r="F132" i="9"/>
  <c r="AA132" i="9"/>
  <c r="R132" i="9"/>
  <c r="I132" i="9"/>
  <c r="L132" i="9"/>
  <c r="W132" i="9"/>
  <c r="P133" i="9"/>
  <c r="Y133" i="9"/>
  <c r="M133" i="9"/>
  <c r="R136" i="9"/>
  <c r="D138" i="9"/>
  <c r="I139" i="9"/>
  <c r="Q141" i="9"/>
  <c r="H142" i="9"/>
  <c r="T142" i="9"/>
  <c r="M143" i="9"/>
  <c r="AA142" i="22" s="1"/>
  <c r="Y143" i="9"/>
  <c r="AI142" i="22" s="1"/>
  <c r="E144" i="9"/>
  <c r="A143" i="22" s="1"/>
  <c r="P144" i="9"/>
  <c r="Z144" i="9"/>
  <c r="O143" i="22" s="1"/>
  <c r="J147" i="9"/>
  <c r="V147" i="9"/>
  <c r="AD148" i="9"/>
  <c r="F148" i="9"/>
  <c r="AA148" i="9"/>
  <c r="R148" i="9"/>
  <c r="I148" i="9"/>
  <c r="Z148" i="9"/>
  <c r="I149" i="9"/>
  <c r="K150" i="9"/>
  <c r="T150" i="9"/>
  <c r="AC150" i="9"/>
  <c r="J151" i="9"/>
  <c r="Y108" i="22" s="1"/>
  <c r="R152" i="9"/>
  <c r="H12" i="22"/>
  <c r="R155" i="9"/>
  <c r="P156" i="9"/>
  <c r="AB159" i="9"/>
  <c r="S159" i="9"/>
  <c r="J159" i="9"/>
  <c r="Y45" i="22" s="1"/>
  <c r="M160" i="9"/>
  <c r="Y160" i="9"/>
  <c r="Z162" i="9"/>
  <c r="AC162" i="9"/>
  <c r="T162" i="9"/>
  <c r="K162" i="9"/>
  <c r="W162" i="9"/>
  <c r="N162" i="9"/>
  <c r="E162" i="9"/>
  <c r="V163" i="9"/>
  <c r="V164" i="9"/>
  <c r="AG158" i="22" s="1"/>
  <c r="Y164" i="9"/>
  <c r="AI158" i="22" s="1"/>
  <c r="P164" i="9"/>
  <c r="AC158" i="22" s="1"/>
  <c r="G164" i="9"/>
  <c r="W158" i="22" s="1"/>
  <c r="S164" i="9"/>
  <c r="AE158" i="22" s="1"/>
  <c r="X165" i="9"/>
  <c r="N82" i="22" s="1"/>
  <c r="AD165" i="9"/>
  <c r="R82" i="22" s="1"/>
  <c r="U165" i="9"/>
  <c r="L82" i="22" s="1"/>
  <c r="L165" i="9"/>
  <c r="F82" i="22" s="1"/>
  <c r="O165" i="9"/>
  <c r="H82" i="22" s="1"/>
  <c r="F165" i="9"/>
  <c r="B82" i="22" s="1"/>
  <c r="D165" i="9"/>
  <c r="AA173" i="9"/>
  <c r="L179" i="9"/>
  <c r="D179" i="9"/>
  <c r="O179" i="9"/>
  <c r="AD179" i="9"/>
  <c r="R179" i="9"/>
  <c r="F179" i="9"/>
  <c r="U179" i="9"/>
  <c r="D180" i="9"/>
  <c r="V182" i="9"/>
  <c r="AG146" i="22" s="1"/>
  <c r="G184" i="9"/>
  <c r="E185" i="9"/>
  <c r="Q185" i="9"/>
  <c r="G187" i="9"/>
  <c r="W106" i="22" s="1"/>
  <c r="O188" i="9"/>
  <c r="AA188" i="9"/>
  <c r="D192" i="9"/>
  <c r="D193" i="9"/>
  <c r="AD195" i="9"/>
  <c r="X195" i="9"/>
  <c r="AA195" i="9"/>
  <c r="F195" i="9"/>
  <c r="O195" i="9"/>
  <c r="H7" i="22" s="1"/>
  <c r="D195" i="9"/>
  <c r="I195" i="9"/>
  <c r="D7" i="22" s="1"/>
  <c r="AD196" i="9"/>
  <c r="R153" i="22" s="1"/>
  <c r="X196" i="9"/>
  <c r="N153" i="22" s="1"/>
  <c r="AA196" i="9"/>
  <c r="P153" i="22" s="1"/>
  <c r="I196" i="9"/>
  <c r="D153" i="22" s="1"/>
  <c r="O196" i="9"/>
  <c r="H153" i="22" s="1"/>
  <c r="D196" i="9"/>
  <c r="R196" i="9"/>
  <c r="J153" i="22" s="1"/>
  <c r="F196" i="9"/>
  <c r="AE203" i="9"/>
  <c r="AM104" i="22" s="1"/>
  <c r="Y203" i="9"/>
  <c r="AI104" i="22" s="1"/>
  <c r="AB203" i="9"/>
  <c r="AK104" i="22" s="1"/>
  <c r="V203" i="9"/>
  <c r="M203" i="9"/>
  <c r="AA104" i="22" s="1"/>
  <c r="G203" i="9"/>
  <c r="W104" i="22" s="1"/>
  <c r="S203" i="9"/>
  <c r="AE104" i="22" s="1"/>
  <c r="D204" i="9"/>
  <c r="S204" i="9"/>
  <c r="AA206" i="9"/>
  <c r="P133" i="22" s="1"/>
  <c r="AD206" i="9"/>
  <c r="R133" i="22" s="1"/>
  <c r="X206" i="9"/>
  <c r="N133" i="22" s="1"/>
  <c r="O206" i="9"/>
  <c r="F206" i="9"/>
  <c r="B133" i="22" s="1"/>
  <c r="D206" i="9"/>
  <c r="U206" i="9"/>
  <c r="L133" i="22" s="1"/>
  <c r="R206" i="9"/>
  <c r="J133" i="22" s="1"/>
  <c r="D217" i="9"/>
  <c r="X221" i="9"/>
  <c r="N149" i="22" s="1"/>
  <c r="AA221" i="9"/>
  <c r="P149" i="22" s="1"/>
  <c r="O221" i="9"/>
  <c r="H149" i="22" s="1"/>
  <c r="D221" i="9"/>
  <c r="U221" i="9"/>
  <c r="L149" i="22" s="1"/>
  <c r="AD221" i="9"/>
  <c r="R149" i="22" s="1"/>
  <c r="I221" i="9"/>
  <c r="R221" i="9"/>
  <c r="J149" i="22" s="1"/>
  <c r="F221" i="9"/>
  <c r="B149" i="22" s="1"/>
  <c r="X101" i="9"/>
  <c r="O101" i="9"/>
  <c r="H66" i="22" s="1"/>
  <c r="F101" i="9"/>
  <c r="L101" i="9"/>
  <c r="AD108" i="9"/>
  <c r="F108" i="9"/>
  <c r="D108" i="9"/>
  <c r="L108" i="9"/>
  <c r="X108" i="9"/>
  <c r="M109" i="9"/>
  <c r="AA196" i="22" s="1"/>
  <c r="J110" i="9"/>
  <c r="Y110" i="22" s="1"/>
  <c r="Y110" i="9"/>
  <c r="P110" i="9"/>
  <c r="G110" i="9"/>
  <c r="M110" i="9"/>
  <c r="Y111" i="9"/>
  <c r="N112" i="9"/>
  <c r="AC112" i="9"/>
  <c r="T112" i="9"/>
  <c r="K112" i="9"/>
  <c r="H61" i="22"/>
  <c r="O113" i="9"/>
  <c r="G116" i="9"/>
  <c r="W201" i="22" s="1"/>
  <c r="AB116" i="9"/>
  <c r="AK201" i="22" s="1"/>
  <c r="I117" i="9"/>
  <c r="AC117" i="9"/>
  <c r="AA120" i="9"/>
  <c r="G121" i="9"/>
  <c r="W194" i="22" s="1"/>
  <c r="J65" i="22"/>
  <c r="AB121" i="9"/>
  <c r="I124" i="9"/>
  <c r="D66" i="22"/>
  <c r="S125" i="9"/>
  <c r="AE192" i="22" s="1"/>
  <c r="J127" i="9"/>
  <c r="Y198" i="22" s="1"/>
  <c r="AE127" i="9"/>
  <c r="AM198" i="22" s="1"/>
  <c r="X129" i="9"/>
  <c r="N115" i="22" s="1"/>
  <c r="AA129" i="9"/>
  <c r="P115" i="22" s="1"/>
  <c r="R129" i="9"/>
  <c r="J115" i="22" s="1"/>
  <c r="I129" i="9"/>
  <c r="L129" i="9"/>
  <c r="F115" i="22" s="1"/>
  <c r="V129" i="9"/>
  <c r="V130" i="9"/>
  <c r="M131" i="9"/>
  <c r="AA112" i="22" s="1"/>
  <c r="M132" i="9"/>
  <c r="AA65" i="22" s="1"/>
  <c r="V140" i="9"/>
  <c r="M140" i="9"/>
  <c r="P140" i="9"/>
  <c r="G144" i="9"/>
  <c r="Q144" i="9"/>
  <c r="I143" i="22" s="1"/>
  <c r="U145" i="9"/>
  <c r="M147" i="9"/>
  <c r="V148" i="9"/>
  <c r="Y148" i="9"/>
  <c r="P148" i="9"/>
  <c r="G148" i="9"/>
  <c r="AB148" i="9"/>
  <c r="U149" i="9"/>
  <c r="P153" i="9"/>
  <c r="AC41" i="22" s="1"/>
  <c r="AB153" i="9"/>
  <c r="AK41" i="22" s="1"/>
  <c r="S153" i="9"/>
  <c r="J153" i="9"/>
  <c r="AE153" i="9"/>
  <c r="V153" i="9"/>
  <c r="M153" i="9"/>
  <c r="F155" i="9"/>
  <c r="B20" i="22" s="1"/>
  <c r="V156" i="9"/>
  <c r="AG17" i="22" s="1"/>
  <c r="AB156" i="9"/>
  <c r="AK17" i="22" s="1"/>
  <c r="S156" i="9"/>
  <c r="J156" i="9"/>
  <c r="M156" i="9"/>
  <c r="AA17" i="22" s="1"/>
  <c r="M157" i="9"/>
  <c r="AA83" i="22" s="1"/>
  <c r="L49" i="22"/>
  <c r="B9" i="22"/>
  <c r="H8" i="22"/>
  <c r="J163" i="9"/>
  <c r="D164" i="9"/>
  <c r="J16" i="22"/>
  <c r="L173" i="9"/>
  <c r="N176" i="9"/>
  <c r="AB134" i="22" s="1"/>
  <c r="W176" i="9"/>
  <c r="AH134" i="22" s="1"/>
  <c r="Z176" i="9"/>
  <c r="AJ134" i="22" s="1"/>
  <c r="E176" i="9"/>
  <c r="V134" i="22" s="1"/>
  <c r="T176" i="9"/>
  <c r="AF134" i="22" s="1"/>
  <c r="U177" i="9"/>
  <c r="L201" i="22" s="1"/>
  <c r="AB179" i="9"/>
  <c r="AK144" i="22" s="1"/>
  <c r="S179" i="9"/>
  <c r="AE144" i="22" s="1"/>
  <c r="J179" i="9"/>
  <c r="Y144" i="22" s="1"/>
  <c r="Y179" i="9"/>
  <c r="AI144" i="22" s="1"/>
  <c r="P179" i="9"/>
  <c r="AC144" i="22" s="1"/>
  <c r="V179" i="9"/>
  <c r="AG144" i="22" s="1"/>
  <c r="I180" i="9"/>
  <c r="X180" i="9"/>
  <c r="L181" i="9"/>
  <c r="F17" i="22" s="1"/>
  <c r="AA181" i="9"/>
  <c r="F183" i="9"/>
  <c r="X183" i="9"/>
  <c r="H184" i="9"/>
  <c r="Y184" i="9"/>
  <c r="V187" i="9"/>
  <c r="AG106" i="22" s="1"/>
  <c r="D188" i="9"/>
  <c r="AE195" i="9"/>
  <c r="AM136" i="22" s="1"/>
  <c r="Y195" i="9"/>
  <c r="AI136" i="22" s="1"/>
  <c r="AB195" i="9"/>
  <c r="AK136" i="22" s="1"/>
  <c r="V195" i="9"/>
  <c r="AG136" i="22" s="1"/>
  <c r="S195" i="9"/>
  <c r="AE136" i="22" s="1"/>
  <c r="J195" i="9"/>
  <c r="Y136" i="22" s="1"/>
  <c r="P195" i="9"/>
  <c r="AC136" i="22" s="1"/>
  <c r="G195" i="9"/>
  <c r="W136" i="22" s="1"/>
  <c r="AB196" i="9"/>
  <c r="AE196" i="9"/>
  <c r="Y196" i="9"/>
  <c r="P196" i="9"/>
  <c r="G196" i="9"/>
  <c r="J196" i="9"/>
  <c r="AA197" i="9"/>
  <c r="P73" i="22" s="1"/>
  <c r="AD197" i="9"/>
  <c r="R73" i="22" s="1"/>
  <c r="X197" i="9"/>
  <c r="N73" i="22" s="1"/>
  <c r="L197" i="9"/>
  <c r="F73" i="22" s="1"/>
  <c r="D197" i="9"/>
  <c r="F197" i="9"/>
  <c r="O197" i="9"/>
  <c r="I197" i="9"/>
  <c r="D73" i="22" s="1"/>
  <c r="H199" i="9"/>
  <c r="AB206" i="9"/>
  <c r="AK101" i="22" s="1"/>
  <c r="AE206" i="9"/>
  <c r="AM101" i="22" s="1"/>
  <c r="Y206" i="9"/>
  <c r="AI101" i="22" s="1"/>
  <c r="G206" i="9"/>
  <c r="W101" i="22" s="1"/>
  <c r="P206" i="9"/>
  <c r="AC101" i="22" s="1"/>
  <c r="J206" i="9"/>
  <c r="Y101" i="22" s="1"/>
  <c r="AD212" i="9"/>
  <c r="F212" i="9"/>
  <c r="X212" i="9"/>
  <c r="O212" i="9"/>
  <c r="D212" i="9"/>
  <c r="I212" i="9"/>
  <c r="R212" i="9"/>
  <c r="AA212" i="9"/>
  <c r="J218" i="9"/>
  <c r="AB218" i="9"/>
  <c r="AK145" i="22" s="1"/>
  <c r="S218" i="9"/>
  <c r="Y218" i="9"/>
  <c r="P218" i="9"/>
  <c r="G218" i="9"/>
  <c r="V218" i="9"/>
  <c r="AD220" i="9"/>
  <c r="F220" i="9"/>
  <c r="O220" i="9"/>
  <c r="D220" i="9"/>
  <c r="X220" i="9"/>
  <c r="I220" i="9"/>
  <c r="R220" i="9"/>
  <c r="AA220" i="9"/>
  <c r="P221" i="9"/>
  <c r="G221" i="9"/>
  <c r="Y221" i="9"/>
  <c r="AE221" i="9"/>
  <c r="J221" i="9"/>
  <c r="S221" i="9"/>
  <c r="AB221" i="9"/>
  <c r="L66" i="22"/>
  <c r="M129" i="9"/>
  <c r="AA200" i="22" s="1"/>
  <c r="M130" i="9"/>
  <c r="AA202" i="22" s="1"/>
  <c r="L135" i="9"/>
  <c r="D135" i="9"/>
  <c r="AA135" i="9"/>
  <c r="R135" i="9"/>
  <c r="I135" i="9"/>
  <c r="P143" i="9"/>
  <c r="AC142" i="22" s="1"/>
  <c r="H144" i="9"/>
  <c r="C143" i="22" s="1"/>
  <c r="Q148" i="9"/>
  <c r="AC148" i="9"/>
  <c r="J154" i="9"/>
  <c r="AB154" i="9"/>
  <c r="AK39" i="22" s="1"/>
  <c r="S154" i="9"/>
  <c r="AE39" i="22" s="1"/>
  <c r="Y154" i="9"/>
  <c r="P154" i="9"/>
  <c r="G154" i="9"/>
  <c r="M154" i="9"/>
  <c r="U155" i="9"/>
  <c r="P157" i="9"/>
  <c r="G157" i="9"/>
  <c r="N160" i="9"/>
  <c r="Z160" i="9"/>
  <c r="Q160" i="9"/>
  <c r="H160" i="9"/>
  <c r="AC160" i="9"/>
  <c r="T160" i="9"/>
  <c r="K160" i="9"/>
  <c r="U164" i="9"/>
  <c r="L167" i="9"/>
  <c r="F157" i="22" s="1"/>
  <c r="D167" i="9"/>
  <c r="X167" i="9"/>
  <c r="N157" i="22" s="1"/>
  <c r="O167" i="9"/>
  <c r="H157" i="22" s="1"/>
  <c r="F167" i="9"/>
  <c r="B157" i="22" s="1"/>
  <c r="AA167" i="9"/>
  <c r="P157" i="22" s="1"/>
  <c r="R167" i="9"/>
  <c r="I167" i="9"/>
  <c r="D157" i="22" s="1"/>
  <c r="AD172" i="9"/>
  <c r="R77" i="22" s="1"/>
  <c r="F172" i="9"/>
  <c r="B77" i="22" s="1"/>
  <c r="U172" i="9"/>
  <c r="L77" i="22" s="1"/>
  <c r="L172" i="9"/>
  <c r="F77" i="22" s="1"/>
  <c r="X172" i="9"/>
  <c r="N77" i="22" s="1"/>
  <c r="AA172" i="9"/>
  <c r="P77" i="22" s="1"/>
  <c r="O172" i="9"/>
  <c r="H77" i="22" s="1"/>
  <c r="D172" i="9"/>
  <c r="I177" i="9"/>
  <c r="Y180" i="9"/>
  <c r="AI137" i="22" s="1"/>
  <c r="AD181" i="9"/>
  <c r="J183" i="9"/>
  <c r="Y76" i="22" s="1"/>
  <c r="Y183" i="9"/>
  <c r="AI76" i="22" s="1"/>
  <c r="Z184" i="9"/>
  <c r="G192" i="9"/>
  <c r="F193" i="9"/>
  <c r="AA205" i="9"/>
  <c r="AD205" i="9"/>
  <c r="X205" i="9"/>
  <c r="L205" i="9"/>
  <c r="D205" i="9"/>
  <c r="F205" i="9"/>
  <c r="B21" i="22" s="1"/>
  <c r="O205" i="9"/>
  <c r="H21" i="22" s="1"/>
  <c r="U205" i="9"/>
  <c r="R205" i="9"/>
  <c r="X213" i="9"/>
  <c r="AD213" i="9"/>
  <c r="U213" i="9"/>
  <c r="L213" i="9"/>
  <c r="O213" i="9"/>
  <c r="D213" i="9"/>
  <c r="I213" i="9"/>
  <c r="R213" i="9"/>
  <c r="AA213" i="9"/>
  <c r="F213" i="9"/>
  <c r="AD216" i="9"/>
  <c r="F216" i="9"/>
  <c r="U216" i="9"/>
  <c r="L216" i="9"/>
  <c r="O216" i="9"/>
  <c r="D216" i="9"/>
  <c r="I216" i="9"/>
  <c r="R216" i="9"/>
  <c r="J25" i="22" s="1"/>
  <c r="AA216" i="9"/>
  <c r="M217" i="9"/>
  <c r="AA151" i="22" s="1"/>
  <c r="Z218" i="9"/>
  <c r="W218" i="9"/>
  <c r="N218" i="9"/>
  <c r="E218" i="9"/>
  <c r="AC218" i="9"/>
  <c r="T218" i="9"/>
  <c r="K218" i="9"/>
  <c r="Q218" i="9"/>
  <c r="H218" i="9"/>
  <c r="R3" i="9"/>
  <c r="J178" i="22" s="1"/>
  <c r="R7" i="9"/>
  <c r="R11" i="9"/>
  <c r="R15" i="9"/>
  <c r="R19" i="9"/>
  <c r="R23" i="9"/>
  <c r="R27" i="9"/>
  <c r="R31" i="9"/>
  <c r="J186" i="22" s="1"/>
  <c r="R35" i="9"/>
  <c r="R39" i="9"/>
  <c r="R43" i="9"/>
  <c r="J190" i="22" s="1"/>
  <c r="R47" i="9"/>
  <c r="R51" i="9"/>
  <c r="J191" i="22" s="1"/>
  <c r="R55" i="9"/>
  <c r="J189" i="22" s="1"/>
  <c r="R59" i="9"/>
  <c r="J105" i="22" s="1"/>
  <c r="R63" i="9"/>
  <c r="R67" i="9"/>
  <c r="J206" i="22" s="1"/>
  <c r="AD76" i="9"/>
  <c r="R209" i="22" s="1"/>
  <c r="F76" i="9"/>
  <c r="B209" i="22" s="1"/>
  <c r="D76" i="9"/>
  <c r="L76" i="9"/>
  <c r="F209" i="22" s="1"/>
  <c r="X76" i="9"/>
  <c r="N209" i="22" s="1"/>
  <c r="M77" i="9"/>
  <c r="AA206" i="22" s="1"/>
  <c r="J78" i="9"/>
  <c r="Y78" i="9"/>
  <c r="P78" i="9"/>
  <c r="G78" i="9"/>
  <c r="M78" i="9"/>
  <c r="W78" i="9"/>
  <c r="Y79" i="9"/>
  <c r="O81" i="9"/>
  <c r="G84" i="9"/>
  <c r="AB84" i="9"/>
  <c r="AA88" i="9"/>
  <c r="P215" i="22" s="1"/>
  <c r="G89" i="9"/>
  <c r="W124" i="22" s="1"/>
  <c r="AB89" i="9"/>
  <c r="AK124" i="22" s="1"/>
  <c r="X97" i="9"/>
  <c r="AA97" i="9"/>
  <c r="R97" i="9"/>
  <c r="I97" i="9"/>
  <c r="L97" i="9"/>
  <c r="V97" i="9"/>
  <c r="V98" i="9"/>
  <c r="M99" i="9"/>
  <c r="M100" i="9"/>
  <c r="D101" i="9"/>
  <c r="AD104" i="9"/>
  <c r="R67" i="22" s="1"/>
  <c r="F104" i="9"/>
  <c r="L104" i="9"/>
  <c r="P105" i="9"/>
  <c r="AC216" i="22" s="1"/>
  <c r="AE105" i="9"/>
  <c r="AM216" i="22" s="1"/>
  <c r="V105" i="9"/>
  <c r="AG216" i="22" s="1"/>
  <c r="M105" i="9"/>
  <c r="AA216" i="22" s="1"/>
  <c r="Y105" i="9"/>
  <c r="AI216" i="22" s="1"/>
  <c r="AB107" i="9"/>
  <c r="AK220" i="22" s="1"/>
  <c r="Y107" i="9"/>
  <c r="AI220" i="22" s="1"/>
  <c r="P107" i="9"/>
  <c r="G107" i="9"/>
  <c r="W220" i="22" s="1"/>
  <c r="G111" i="9"/>
  <c r="AA111" i="9"/>
  <c r="G112" i="9"/>
  <c r="W193" i="22" s="1"/>
  <c r="Q112" i="9"/>
  <c r="J62" i="22"/>
  <c r="J116" i="9"/>
  <c r="Y201" i="22" s="1"/>
  <c r="AE116" i="9"/>
  <c r="K117" i="9"/>
  <c r="G119" i="9"/>
  <c r="I120" i="9"/>
  <c r="D198" i="22" s="1"/>
  <c r="J121" i="9"/>
  <c r="Y194" i="22" s="1"/>
  <c r="T122" i="9"/>
  <c r="J123" i="9"/>
  <c r="Y113" i="22" s="1"/>
  <c r="L26" i="22"/>
  <c r="AE123" i="9"/>
  <c r="AM113" i="22" s="1"/>
  <c r="V125" i="9"/>
  <c r="AG192" i="22" s="1"/>
  <c r="L127" i="9"/>
  <c r="D127" i="9"/>
  <c r="M127" i="9"/>
  <c r="X127" i="9"/>
  <c r="M128" i="9"/>
  <c r="AA195" i="22" s="1"/>
  <c r="D129" i="9"/>
  <c r="Y129" i="9"/>
  <c r="AI200" i="22" s="1"/>
  <c r="D130" i="9"/>
  <c r="Y130" i="9"/>
  <c r="AI202" i="22" s="1"/>
  <c r="Y131" i="9"/>
  <c r="AI112" i="22" s="1"/>
  <c r="E132" i="9"/>
  <c r="P132" i="9"/>
  <c r="AC65" i="22" s="1"/>
  <c r="Z132" i="9"/>
  <c r="G133" i="9"/>
  <c r="AB133" i="9"/>
  <c r="AK140" i="22" s="1"/>
  <c r="AB135" i="9"/>
  <c r="AK155" i="22" s="1"/>
  <c r="Y135" i="9"/>
  <c r="AI155" i="22" s="1"/>
  <c r="P135" i="9"/>
  <c r="AC155" i="22" s="1"/>
  <c r="G135" i="9"/>
  <c r="W155" i="22" s="1"/>
  <c r="O135" i="9"/>
  <c r="H204" i="22" s="1"/>
  <c r="U136" i="9"/>
  <c r="P137" i="9"/>
  <c r="AE137" i="9"/>
  <c r="V137" i="9"/>
  <c r="M137" i="9"/>
  <c r="AE138" i="9"/>
  <c r="G140" i="9"/>
  <c r="AE140" i="9"/>
  <c r="S144" i="9"/>
  <c r="AE144" i="9"/>
  <c r="Z146" i="9"/>
  <c r="W146" i="9"/>
  <c r="N146" i="9"/>
  <c r="E146" i="9"/>
  <c r="Y147" i="9"/>
  <c r="AI83" i="22" s="1"/>
  <c r="E148" i="9"/>
  <c r="S148" i="9"/>
  <c r="AE148" i="9"/>
  <c r="E150" i="9"/>
  <c r="N150" i="9"/>
  <c r="W150" i="9"/>
  <c r="L151" i="9"/>
  <c r="D151" i="9"/>
  <c r="AA151" i="9"/>
  <c r="P43" i="22" s="1"/>
  <c r="R151" i="9"/>
  <c r="I151" i="9"/>
  <c r="I152" i="9"/>
  <c r="D2" i="22" s="1"/>
  <c r="X152" i="9"/>
  <c r="L12" i="22"/>
  <c r="D154" i="9"/>
  <c r="I155" i="9"/>
  <c r="D6" i="22" s="1"/>
  <c r="X155" i="9"/>
  <c r="G156" i="9"/>
  <c r="D157" i="9"/>
  <c r="H34" i="22"/>
  <c r="AB157" i="9"/>
  <c r="AK83" i="22" s="1"/>
  <c r="E160" i="9"/>
  <c r="AE160" i="9"/>
  <c r="H162" i="9"/>
  <c r="Y163" i="9"/>
  <c r="J164" i="9"/>
  <c r="Y158" i="22" s="1"/>
  <c r="Z166" i="9"/>
  <c r="AJ110" i="22" s="1"/>
  <c r="Q166" i="9"/>
  <c r="AD110" i="22" s="1"/>
  <c r="H166" i="9"/>
  <c r="X110" i="22" s="1"/>
  <c r="N166" i="9"/>
  <c r="AB110" i="22" s="1"/>
  <c r="AB167" i="9"/>
  <c r="Y167" i="9"/>
  <c r="P167" i="9"/>
  <c r="G167" i="9"/>
  <c r="S167" i="9"/>
  <c r="AE53" i="22" s="1"/>
  <c r="AD168" i="9"/>
  <c r="F168" i="9"/>
  <c r="X168" i="9"/>
  <c r="N39" i="22" s="1"/>
  <c r="O168" i="9"/>
  <c r="L168" i="9"/>
  <c r="F49" i="22" s="1"/>
  <c r="AA168" i="9"/>
  <c r="P39" i="22" s="1"/>
  <c r="D168" i="9"/>
  <c r="R168" i="9"/>
  <c r="X169" i="9"/>
  <c r="N76" i="22" s="1"/>
  <c r="AD169" i="9"/>
  <c r="R76" i="22" s="1"/>
  <c r="U169" i="9"/>
  <c r="L76" i="22" s="1"/>
  <c r="L169" i="9"/>
  <c r="F76" i="22" s="1"/>
  <c r="AA169" i="9"/>
  <c r="P76" i="22" s="1"/>
  <c r="F169" i="9"/>
  <c r="B76" i="22" s="1"/>
  <c r="D169" i="9"/>
  <c r="O169" i="9"/>
  <c r="H76" i="22" s="1"/>
  <c r="H176" i="9"/>
  <c r="X134" i="22" s="1"/>
  <c r="AA177" i="9"/>
  <c r="D48" i="22"/>
  <c r="I179" i="9"/>
  <c r="X179" i="9"/>
  <c r="L180" i="9"/>
  <c r="M182" i="9"/>
  <c r="AA146" i="22" s="1"/>
  <c r="M183" i="9"/>
  <c r="AA76" i="22" s="1"/>
  <c r="AA183" i="9"/>
  <c r="K184" i="9"/>
  <c r="Z186" i="9"/>
  <c r="Q186" i="9"/>
  <c r="H186" i="9"/>
  <c r="AC186" i="9"/>
  <c r="T186" i="9"/>
  <c r="W186" i="9"/>
  <c r="K186" i="9"/>
  <c r="R188" i="9"/>
  <c r="P189" i="9"/>
  <c r="AB189" i="9"/>
  <c r="S189" i="9"/>
  <c r="J189" i="9"/>
  <c r="AE189" i="9"/>
  <c r="Y189" i="9"/>
  <c r="V189" i="9"/>
  <c r="AG44" i="22" s="1"/>
  <c r="Y192" i="9"/>
  <c r="K199" i="9"/>
  <c r="AB205" i="9"/>
  <c r="AK72" i="22" s="1"/>
  <c r="AE205" i="9"/>
  <c r="AM72" i="22" s="1"/>
  <c r="Y205" i="9"/>
  <c r="AI72" i="22" s="1"/>
  <c r="P205" i="9"/>
  <c r="AC72" i="22" s="1"/>
  <c r="V205" i="9"/>
  <c r="AG72" i="22" s="1"/>
  <c r="J205" i="9"/>
  <c r="Y72" i="22" s="1"/>
  <c r="G205" i="9"/>
  <c r="W72" i="22" s="1"/>
  <c r="L206" i="9"/>
  <c r="F133" i="22" s="1"/>
  <c r="M214" i="9"/>
  <c r="AE214" i="9"/>
  <c r="X216" i="9"/>
  <c r="M221" i="9"/>
  <c r="AB223" i="9"/>
  <c r="S223" i="9"/>
  <c r="J223" i="9"/>
  <c r="G223" i="9"/>
  <c r="P223" i="9"/>
  <c r="M223" i="9"/>
  <c r="V223" i="9"/>
  <c r="AE223" i="9"/>
  <c r="M98" i="9"/>
  <c r="AA101" i="9"/>
  <c r="L103" i="9"/>
  <c r="D103" i="9"/>
  <c r="AA103" i="9"/>
  <c r="R103" i="9"/>
  <c r="I103" i="9"/>
  <c r="B60" i="22"/>
  <c r="AB110" i="9"/>
  <c r="J22" i="22"/>
  <c r="X117" i="9"/>
  <c r="N196" i="22" s="1"/>
  <c r="O117" i="9"/>
  <c r="H196" i="22" s="1"/>
  <c r="F117" i="9"/>
  <c r="B196" i="22" s="1"/>
  <c r="L117" i="9"/>
  <c r="F196" i="22" s="1"/>
  <c r="K118" i="9"/>
  <c r="T118" i="9"/>
  <c r="AC118" i="9"/>
  <c r="AD124" i="9"/>
  <c r="F124" i="9"/>
  <c r="B201" i="22" s="1"/>
  <c r="D124" i="9"/>
  <c r="L124" i="9"/>
  <c r="X124" i="9"/>
  <c r="N201" i="22" s="1"/>
  <c r="Q132" i="9"/>
  <c r="AD135" i="9"/>
  <c r="G143" i="9"/>
  <c r="W142" i="22" s="1"/>
  <c r="AE143" i="9"/>
  <c r="AM142" i="22" s="1"/>
  <c r="X145" i="9"/>
  <c r="AA145" i="9"/>
  <c r="R145" i="9"/>
  <c r="I145" i="9"/>
  <c r="O145" i="9"/>
  <c r="F145" i="9"/>
  <c r="P147" i="9"/>
  <c r="H148" i="9"/>
  <c r="T148" i="9"/>
  <c r="X149" i="9"/>
  <c r="O149" i="9"/>
  <c r="F149" i="9"/>
  <c r="D149" i="9"/>
  <c r="AA149" i="9"/>
  <c r="P141" i="22" s="1"/>
  <c r="AB151" i="9"/>
  <c r="AK108" i="22" s="1"/>
  <c r="Y151" i="9"/>
  <c r="AI108" i="22" s="1"/>
  <c r="P151" i="9"/>
  <c r="AC108" i="22" s="1"/>
  <c r="G151" i="9"/>
  <c r="W108" i="22" s="1"/>
  <c r="AB158" i="9"/>
  <c r="D9" i="22"/>
  <c r="X161" i="9"/>
  <c r="AA161" i="9"/>
  <c r="R161" i="9"/>
  <c r="I161" i="9"/>
  <c r="D44" i="22" s="1"/>
  <c r="O161" i="9"/>
  <c r="H44" i="22" s="1"/>
  <c r="F161" i="9"/>
  <c r="B10" i="22" s="1"/>
  <c r="AD161" i="9"/>
  <c r="D16" i="22"/>
  <c r="H46" i="22"/>
  <c r="U167" i="9"/>
  <c r="L157" i="22" s="1"/>
  <c r="X173" i="9"/>
  <c r="D173" i="9"/>
  <c r="R173" i="9"/>
  <c r="J134" i="22" s="1"/>
  <c r="O173" i="9"/>
  <c r="H134" i="22" s="1"/>
  <c r="J174" i="9"/>
  <c r="AE174" i="9"/>
  <c r="V174" i="9"/>
  <c r="M174" i="9"/>
  <c r="D174" i="9"/>
  <c r="Y174" i="9"/>
  <c r="P174" i="9"/>
  <c r="G174" i="9"/>
  <c r="S174" i="9"/>
  <c r="M180" i="9"/>
  <c r="AA137" i="22" s="1"/>
  <c r="X181" i="9"/>
  <c r="R181" i="9"/>
  <c r="U181" i="9"/>
  <c r="L53" i="22" s="1"/>
  <c r="I181" i="9"/>
  <c r="D17" i="22" s="1"/>
  <c r="J182" i="9"/>
  <c r="Y146" i="22" s="1"/>
  <c r="P182" i="9"/>
  <c r="AC146" i="22" s="1"/>
  <c r="AE182" i="9"/>
  <c r="AM146" i="22" s="1"/>
  <c r="AB182" i="9"/>
  <c r="AK146" i="22" s="1"/>
  <c r="G182" i="9"/>
  <c r="AE183" i="9"/>
  <c r="AM76" i="22" s="1"/>
  <c r="K185" i="9"/>
  <c r="J190" i="9"/>
  <c r="AB190" i="9"/>
  <c r="S190" i="9"/>
  <c r="AE190" i="9"/>
  <c r="I20" i="14" s="1"/>
  <c r="V190" i="9"/>
  <c r="M190" i="9"/>
  <c r="D190" i="9"/>
  <c r="F31" i="22"/>
  <c r="M204" i="9"/>
  <c r="L215" i="9"/>
  <c r="D215" i="9"/>
  <c r="X215" i="9"/>
  <c r="O215" i="9"/>
  <c r="F215" i="9"/>
  <c r="B24" i="22" s="1"/>
  <c r="U215" i="9"/>
  <c r="AD215" i="9"/>
  <c r="I215" i="9"/>
  <c r="D24" i="22" s="1"/>
  <c r="R215" i="9"/>
  <c r="AA215" i="9"/>
  <c r="N78" i="9"/>
  <c r="M97" i="9"/>
  <c r="V104" i="9"/>
  <c r="AG215" i="22" s="1"/>
  <c r="Y104" i="9"/>
  <c r="AI215" i="22" s="1"/>
  <c r="P104" i="9"/>
  <c r="AC215" i="22" s="1"/>
  <c r="G104" i="9"/>
  <c r="W215" i="22" s="1"/>
  <c r="M104" i="9"/>
  <c r="AA215" i="22" s="1"/>
  <c r="AA108" i="9"/>
  <c r="AD113" i="9"/>
  <c r="R194" i="22" s="1"/>
  <c r="M125" i="9"/>
  <c r="AA192" i="22" s="1"/>
  <c r="J126" i="9"/>
  <c r="Y203" i="22" s="1"/>
  <c r="Y126" i="9"/>
  <c r="AI203" i="22" s="1"/>
  <c r="P126" i="9"/>
  <c r="G126" i="9"/>
  <c r="W203" i="22" s="1"/>
  <c r="M126" i="9"/>
  <c r="Y127" i="9"/>
  <c r="AI198" i="22" s="1"/>
  <c r="N128" i="9"/>
  <c r="AC128" i="9"/>
  <c r="T128" i="9"/>
  <c r="K128" i="9"/>
  <c r="P130" i="9"/>
  <c r="AC202" i="22" s="1"/>
  <c r="P131" i="9"/>
  <c r="AC112" i="22" s="1"/>
  <c r="L139" i="9"/>
  <c r="F205" i="22" s="1"/>
  <c r="D139" i="9"/>
  <c r="O139" i="9"/>
  <c r="AA139" i="9"/>
  <c r="AD194" i="5"/>
  <c r="R31" i="21" s="1"/>
  <c r="X194" i="5"/>
  <c r="N31" i="21" s="1"/>
  <c r="AA194" i="5"/>
  <c r="P31" i="21" s="1"/>
  <c r="R194" i="5"/>
  <c r="J31" i="21" s="1"/>
  <c r="AB197" i="5"/>
  <c r="AK16" i="21" s="1"/>
  <c r="AE197" i="5"/>
  <c r="AM16" i="21" s="1"/>
  <c r="Y197" i="5"/>
  <c r="S197" i="5"/>
  <c r="AE16" i="21" s="1"/>
  <c r="AD202" i="5"/>
  <c r="R100" i="21" s="1"/>
  <c r="X202" i="5"/>
  <c r="N100" i="21" s="1"/>
  <c r="AA202" i="5"/>
  <c r="P100" i="21" s="1"/>
  <c r="R202" i="5"/>
  <c r="J100" i="21" s="1"/>
  <c r="AB205" i="5"/>
  <c r="AK68" i="21" s="1"/>
  <c r="AE205" i="5"/>
  <c r="AM68" i="21" s="1"/>
  <c r="Y205" i="5"/>
  <c r="AI68" i="21" s="1"/>
  <c r="S205" i="5"/>
  <c r="AE68" i="21" s="1"/>
  <c r="D3" i="9"/>
  <c r="D7" i="9"/>
  <c r="D11" i="9"/>
  <c r="D15" i="9"/>
  <c r="D19" i="9"/>
  <c r="D23" i="9"/>
  <c r="D27" i="9"/>
  <c r="D31" i="9"/>
  <c r="D35" i="9"/>
  <c r="D39" i="9"/>
  <c r="D43" i="9"/>
  <c r="D47" i="9"/>
  <c r="D51" i="9"/>
  <c r="D55" i="9"/>
  <c r="D59" i="9"/>
  <c r="D63" i="9"/>
  <c r="D67" i="9"/>
  <c r="AD72" i="9"/>
  <c r="F72" i="9"/>
  <c r="L72" i="9"/>
  <c r="P73" i="9"/>
  <c r="AE73" i="9"/>
  <c r="V73" i="9"/>
  <c r="M73" i="9"/>
  <c r="Y73" i="9"/>
  <c r="AB75" i="9"/>
  <c r="Y75" i="9"/>
  <c r="P75" i="9"/>
  <c r="G75" i="9"/>
  <c r="E78" i="9"/>
  <c r="G79" i="9"/>
  <c r="J84" i="9"/>
  <c r="AE84" i="9"/>
  <c r="I88" i="9"/>
  <c r="D215" i="22" s="1"/>
  <c r="J89" i="9"/>
  <c r="Y124" i="22" s="1"/>
  <c r="J91" i="9"/>
  <c r="Y219" i="22" s="1"/>
  <c r="AE91" i="9"/>
  <c r="AM219" i="22" s="1"/>
  <c r="L95" i="9"/>
  <c r="F126" i="22" s="1"/>
  <c r="D95" i="9"/>
  <c r="X95" i="9"/>
  <c r="N126" i="22" s="1"/>
  <c r="M96" i="9"/>
  <c r="D97" i="9"/>
  <c r="Y97" i="9"/>
  <c r="D98" i="9"/>
  <c r="Y98" i="9"/>
  <c r="Y99" i="9"/>
  <c r="P100" i="9"/>
  <c r="R101" i="9"/>
  <c r="J66" i="22" s="1"/>
  <c r="B29" i="22"/>
  <c r="X103" i="9"/>
  <c r="N30" i="22" s="1"/>
  <c r="D104" i="9"/>
  <c r="O104" i="9"/>
  <c r="H67" i="22" s="1"/>
  <c r="R108" i="9"/>
  <c r="G109" i="9"/>
  <c r="J60" i="22"/>
  <c r="AB109" i="9"/>
  <c r="AK196" i="22" s="1"/>
  <c r="S110" i="9"/>
  <c r="I111" i="9"/>
  <c r="D193" i="22" s="1"/>
  <c r="S111" i="9"/>
  <c r="AE114" i="22" s="1"/>
  <c r="AD111" i="9"/>
  <c r="R193" i="22" s="1"/>
  <c r="S112" i="9"/>
  <c r="AE112" i="9"/>
  <c r="AM193" i="22" s="1"/>
  <c r="U113" i="9"/>
  <c r="L194" i="22" s="1"/>
  <c r="AD116" i="9"/>
  <c r="F116" i="9"/>
  <c r="B64" i="22" s="1"/>
  <c r="AA116" i="9"/>
  <c r="R116" i="9"/>
  <c r="J110" i="22" s="1"/>
  <c r="I116" i="9"/>
  <c r="D61" i="22" s="1"/>
  <c r="L116" i="9"/>
  <c r="P117" i="9"/>
  <c r="AC115" i="22" s="1"/>
  <c r="Y117" i="9"/>
  <c r="AI115" i="22" s="1"/>
  <c r="M117" i="9"/>
  <c r="AA115" i="22" s="1"/>
  <c r="W117" i="9"/>
  <c r="J119" i="9"/>
  <c r="AE119" i="9"/>
  <c r="AM107" i="22" s="1"/>
  <c r="U120" i="9"/>
  <c r="L198" i="22" s="1"/>
  <c r="X121" i="9"/>
  <c r="N112" i="22" s="1"/>
  <c r="D121" i="9"/>
  <c r="L121" i="9"/>
  <c r="J122" i="9"/>
  <c r="Y111" i="22" s="1"/>
  <c r="AB122" i="9"/>
  <c r="S122" i="9"/>
  <c r="V122" i="9"/>
  <c r="L123" i="9"/>
  <c r="F200" i="22" s="1"/>
  <c r="D123" i="9"/>
  <c r="M123" i="9"/>
  <c r="AA113" i="22" s="1"/>
  <c r="V124" i="9"/>
  <c r="M124" i="9"/>
  <c r="O124" i="9"/>
  <c r="H201" i="22" s="1"/>
  <c r="Y124" i="9"/>
  <c r="D125" i="9"/>
  <c r="Y125" i="9"/>
  <c r="AI192" i="22" s="1"/>
  <c r="D126" i="9"/>
  <c r="F127" i="9"/>
  <c r="P127" i="9"/>
  <c r="AC198" i="22" s="1"/>
  <c r="E128" i="9"/>
  <c r="P128" i="9"/>
  <c r="AC195" i="22" s="1"/>
  <c r="Z128" i="9"/>
  <c r="F129" i="9"/>
  <c r="B115" i="22" s="1"/>
  <c r="AB129" i="9"/>
  <c r="G130" i="9"/>
  <c r="W202" i="22" s="1"/>
  <c r="AB130" i="9"/>
  <c r="G131" i="9"/>
  <c r="W112" i="22" s="1"/>
  <c r="H132" i="9"/>
  <c r="S132" i="9"/>
  <c r="AC132" i="9"/>
  <c r="J133" i="9"/>
  <c r="H134" i="9"/>
  <c r="Q134" i="9"/>
  <c r="F135" i="9"/>
  <c r="S135" i="9"/>
  <c r="AE155" i="22" s="1"/>
  <c r="AE135" i="9"/>
  <c r="AM155" i="22" s="1"/>
  <c r="L136" i="9"/>
  <c r="V138" i="9"/>
  <c r="AB139" i="9"/>
  <c r="Y139" i="9"/>
  <c r="P139" i="9"/>
  <c r="G139" i="9"/>
  <c r="M141" i="9"/>
  <c r="AA139" i="22" s="1"/>
  <c r="W141" i="9"/>
  <c r="J142" i="9"/>
  <c r="Y142" i="9"/>
  <c r="P142" i="9"/>
  <c r="G142" i="9"/>
  <c r="AB142" i="9"/>
  <c r="S143" i="9"/>
  <c r="AE142" i="22" s="1"/>
  <c r="W144" i="9"/>
  <c r="M143" i="22" s="1"/>
  <c r="P145" i="9"/>
  <c r="AC143" i="22" s="1"/>
  <c r="Y145" i="9"/>
  <c r="AI143" i="22" s="1"/>
  <c r="AB145" i="9"/>
  <c r="AK143" i="22" s="1"/>
  <c r="Q146" i="9"/>
  <c r="G147" i="9"/>
  <c r="J148" i="9"/>
  <c r="U148" i="9"/>
  <c r="P149" i="9"/>
  <c r="Y149" i="9"/>
  <c r="AE149" i="9"/>
  <c r="V149" i="9"/>
  <c r="M149" i="9"/>
  <c r="AB149" i="9"/>
  <c r="AD151" i="9"/>
  <c r="AA152" i="9"/>
  <c r="D12" i="22"/>
  <c r="Y153" i="9"/>
  <c r="AA155" i="9"/>
  <c r="Y156" i="9"/>
  <c r="B34" i="22"/>
  <c r="S157" i="9"/>
  <c r="AE157" i="9"/>
  <c r="H49" i="22"/>
  <c r="M159" i="9"/>
  <c r="P161" i="9"/>
  <c r="Y161" i="9"/>
  <c r="S161" i="9"/>
  <c r="AE161" i="9"/>
  <c r="P163" i="9"/>
  <c r="L164" i="9"/>
  <c r="AB164" i="9"/>
  <c r="AK158" i="22" s="1"/>
  <c r="V167" i="9"/>
  <c r="AG53" i="22" s="1"/>
  <c r="P173" i="9"/>
  <c r="AB173" i="9"/>
  <c r="S173" i="9"/>
  <c r="J173" i="9"/>
  <c r="Y173" i="9"/>
  <c r="G173" i="9"/>
  <c r="U173" i="9"/>
  <c r="L134" i="22" s="1"/>
  <c r="K176" i="9"/>
  <c r="Z134" i="22" s="1"/>
  <c r="AC176" i="9"/>
  <c r="AL134" i="22" s="1"/>
  <c r="L177" i="9"/>
  <c r="AD177" i="9"/>
  <c r="M179" i="9"/>
  <c r="AA144" i="22" s="1"/>
  <c r="AE179" i="9"/>
  <c r="AM144" i="22" s="1"/>
  <c r="O180" i="9"/>
  <c r="P181" i="9"/>
  <c r="AC147" i="22" s="1"/>
  <c r="AB181" i="9"/>
  <c r="G181" i="9"/>
  <c r="AE181" i="9"/>
  <c r="AM147" i="22" s="1"/>
  <c r="S181" i="9"/>
  <c r="AE147" i="22" s="1"/>
  <c r="D182" i="9"/>
  <c r="O183" i="9"/>
  <c r="P184" i="9"/>
  <c r="X185" i="9"/>
  <c r="AD185" i="9"/>
  <c r="U185" i="9"/>
  <c r="L185" i="9"/>
  <c r="I185" i="9"/>
  <c r="Z185" i="9"/>
  <c r="P187" i="9"/>
  <c r="AC106" i="22" s="1"/>
  <c r="P190" i="9"/>
  <c r="L191" i="9"/>
  <c r="F103" i="22" s="1"/>
  <c r="D191" i="9"/>
  <c r="AA191" i="9"/>
  <c r="P103" i="22" s="1"/>
  <c r="U191" i="9"/>
  <c r="L103" i="22" s="1"/>
  <c r="R191" i="9"/>
  <c r="J103" i="22" s="1"/>
  <c r="AD191" i="9"/>
  <c r="R103" i="22" s="1"/>
  <c r="M192" i="9"/>
  <c r="AA51" i="22" s="1"/>
  <c r="M195" i="9"/>
  <c r="M196" i="9"/>
  <c r="D32" i="22"/>
  <c r="S206" i="9"/>
  <c r="AE101" i="22" s="1"/>
  <c r="L212" i="9"/>
  <c r="AE218" i="9"/>
  <c r="L220" i="9"/>
  <c r="N224" i="9"/>
  <c r="G150" i="22" s="1"/>
  <c r="Z224" i="9"/>
  <c r="O150" i="22" s="1"/>
  <c r="Q224" i="9"/>
  <c r="I150" i="22" s="1"/>
  <c r="H224" i="9"/>
  <c r="C150" i="22" s="1"/>
  <c r="AC224" i="9"/>
  <c r="Q150" i="22" s="1"/>
  <c r="W224" i="9"/>
  <c r="M150" i="22" s="1"/>
  <c r="K224" i="9"/>
  <c r="E150" i="22" s="1"/>
  <c r="T224" i="9"/>
  <c r="K150" i="22" s="1"/>
  <c r="AD140" i="9"/>
  <c r="R142" i="22" s="1"/>
  <c r="F140" i="9"/>
  <c r="B142" i="22" s="1"/>
  <c r="L143" i="9"/>
  <c r="D143" i="9"/>
  <c r="U143" i="9"/>
  <c r="AD143" i="9"/>
  <c r="M152" i="9"/>
  <c r="AA157" i="22" s="1"/>
  <c r="AD156" i="9"/>
  <c r="F156" i="9"/>
  <c r="L159" i="9"/>
  <c r="D159" i="9"/>
  <c r="U159" i="9"/>
  <c r="AD159" i="9"/>
  <c r="J8" i="22"/>
  <c r="M165" i="9"/>
  <c r="V165" i="9"/>
  <c r="AG46" i="22" s="1"/>
  <c r="AE165" i="9"/>
  <c r="M168" i="9"/>
  <c r="AA109" i="22" s="1"/>
  <c r="Y168" i="9"/>
  <c r="AI109" i="22" s="1"/>
  <c r="D170" i="9"/>
  <c r="Y171" i="9"/>
  <c r="AI138" i="22" s="1"/>
  <c r="L175" i="9"/>
  <c r="D175" i="9"/>
  <c r="V176" i="9"/>
  <c r="AB176" i="9"/>
  <c r="S176" i="9"/>
  <c r="J176" i="9"/>
  <c r="M176" i="9"/>
  <c r="Y177" i="9"/>
  <c r="AI78" i="22" s="1"/>
  <c r="Y178" i="9"/>
  <c r="AI145" i="22" s="1"/>
  <c r="L189" i="9"/>
  <c r="F101" i="22" s="1"/>
  <c r="G197" i="9"/>
  <c r="Y200" i="9"/>
  <c r="AB200" i="9"/>
  <c r="AE200" i="9"/>
  <c r="M200" i="9"/>
  <c r="AE201" i="9"/>
  <c r="AM33" i="22" s="1"/>
  <c r="Y201" i="9"/>
  <c r="AB201" i="9"/>
  <c r="P201" i="9"/>
  <c r="M201" i="9"/>
  <c r="AD202" i="9"/>
  <c r="R104" i="22" s="1"/>
  <c r="X202" i="9"/>
  <c r="N104" i="22" s="1"/>
  <c r="AA202" i="9"/>
  <c r="P104" i="22" s="1"/>
  <c r="I203" i="9"/>
  <c r="D208" i="9"/>
  <c r="O208" i="9"/>
  <c r="D209" i="9"/>
  <c r="O209" i="9"/>
  <c r="D210" i="9"/>
  <c r="O211" i="9"/>
  <c r="Y211" i="9"/>
  <c r="AI146" i="22" s="1"/>
  <c r="G212" i="9"/>
  <c r="W149" i="22" s="1"/>
  <c r="G215" i="9"/>
  <c r="R217" i="9"/>
  <c r="O219" i="9"/>
  <c r="P220" i="9"/>
  <c r="R223" i="9"/>
  <c r="J224" i="9"/>
  <c r="AE224" i="9"/>
  <c r="U225" i="9"/>
  <c r="AD228" i="9"/>
  <c r="R141" i="22" s="1"/>
  <c r="F228" i="9"/>
  <c r="B141" i="22" s="1"/>
  <c r="X228" i="9"/>
  <c r="N141" i="22" s="1"/>
  <c r="O228" i="9"/>
  <c r="H141" i="22" s="1"/>
  <c r="L228" i="9"/>
  <c r="F141" i="22" s="1"/>
  <c r="W229" i="9"/>
  <c r="M230" i="9"/>
  <c r="L231" i="9"/>
  <c r="D231" i="9"/>
  <c r="X231" i="9"/>
  <c r="O231" i="9"/>
  <c r="F231" i="9"/>
  <c r="M231" i="9"/>
  <c r="D3" i="10"/>
  <c r="P3" i="10"/>
  <c r="D4" i="10"/>
  <c r="F6" i="10"/>
  <c r="O6" i="10"/>
  <c r="L6" i="10"/>
  <c r="I7" i="10"/>
  <c r="U7" i="10"/>
  <c r="L7" i="10"/>
  <c r="G9" i="10"/>
  <c r="Q175" i="24" s="1"/>
  <c r="P9" i="10"/>
  <c r="W175" i="24" s="1"/>
  <c r="D13" i="10"/>
  <c r="V14" i="10"/>
  <c r="M14" i="10"/>
  <c r="P14" i="10"/>
  <c r="V17" i="10"/>
  <c r="O21" i="10"/>
  <c r="D22" i="10"/>
  <c r="P24" i="10"/>
  <c r="J24" i="10"/>
  <c r="V25" i="10"/>
  <c r="AA96" i="24" s="1"/>
  <c r="M27" i="10"/>
  <c r="S27" i="10"/>
  <c r="S28" i="10"/>
  <c r="K36" i="10"/>
  <c r="M38" i="10"/>
  <c r="M51" i="10"/>
  <c r="U102" i="24" s="1"/>
  <c r="J51" i="10"/>
  <c r="G51" i="10"/>
  <c r="P51" i="10"/>
  <c r="V51" i="10"/>
  <c r="F53" i="10"/>
  <c r="M59" i="10"/>
  <c r="U186" i="24" s="1"/>
  <c r="V59" i="10"/>
  <c r="AA186" i="24" s="1"/>
  <c r="G59" i="10"/>
  <c r="Q186" i="24" s="1"/>
  <c r="P59" i="10"/>
  <c r="W186" i="24" s="1"/>
  <c r="N60" i="10"/>
  <c r="Q66" i="10"/>
  <c r="X204" i="24" s="1"/>
  <c r="V78" i="10"/>
  <c r="P78" i="10"/>
  <c r="G78" i="10"/>
  <c r="S78" i="10"/>
  <c r="J78" i="10"/>
  <c r="V79" i="10"/>
  <c r="M79" i="10"/>
  <c r="S79" i="10"/>
  <c r="J79" i="10"/>
  <c r="L86" i="10"/>
  <c r="F210" i="24" s="1"/>
  <c r="L225" i="9"/>
  <c r="L227" i="9"/>
  <c r="D227" i="9"/>
  <c r="M228" i="9"/>
  <c r="Y228" i="9"/>
  <c r="N229" i="9"/>
  <c r="Z230" i="9"/>
  <c r="Q230" i="9"/>
  <c r="H230" i="9"/>
  <c r="N230" i="9"/>
  <c r="Y231" i="9"/>
  <c r="J10" i="22"/>
  <c r="J20" i="22"/>
  <c r="D34" i="22"/>
  <c r="O4" i="10"/>
  <c r="H173" i="24" s="1"/>
  <c r="K5" i="10"/>
  <c r="T176" i="24" s="1"/>
  <c r="Q5" i="10"/>
  <c r="X176" i="24" s="1"/>
  <c r="H5" i="10"/>
  <c r="R176" i="24" s="1"/>
  <c r="N5" i="10"/>
  <c r="V176" i="24" s="1"/>
  <c r="M6" i="10"/>
  <c r="U179" i="24" s="1"/>
  <c r="L8" i="10"/>
  <c r="D8" i="10"/>
  <c r="R8" i="10"/>
  <c r="I8" i="10"/>
  <c r="O8" i="10"/>
  <c r="T9" i="10"/>
  <c r="Z175" i="24" s="1"/>
  <c r="K9" i="10"/>
  <c r="T175" i="24" s="1"/>
  <c r="Q9" i="10"/>
  <c r="X175" i="24" s="1"/>
  <c r="U11" i="10"/>
  <c r="R11" i="10"/>
  <c r="I11" i="10"/>
  <c r="D11" i="10"/>
  <c r="O11" i="10"/>
  <c r="H12" i="10"/>
  <c r="T12" i="10"/>
  <c r="K12" i="10"/>
  <c r="Q12" i="10"/>
  <c r="I16" i="10"/>
  <c r="D176" i="24" s="1"/>
  <c r="K19" i="10"/>
  <c r="P20" i="10"/>
  <c r="W54" i="24" s="1"/>
  <c r="J20" i="10"/>
  <c r="J25" i="10"/>
  <c r="J34" i="10"/>
  <c r="D34" i="10"/>
  <c r="S34" i="10"/>
  <c r="P34" i="10"/>
  <c r="L39" i="10"/>
  <c r="N44" i="10"/>
  <c r="Q47" i="10"/>
  <c r="H47" i="10"/>
  <c r="T47" i="10"/>
  <c r="U52" i="10"/>
  <c r="L52" i="10"/>
  <c r="I52" i="10"/>
  <c r="O52" i="10"/>
  <c r="D52" i="10"/>
  <c r="R52" i="10"/>
  <c r="J187" i="24" s="1"/>
  <c r="U53" i="10"/>
  <c r="K54" i="10"/>
  <c r="Q55" i="10"/>
  <c r="K55" i="10"/>
  <c r="E59" i="10"/>
  <c r="K59" i="10"/>
  <c r="Q59" i="10"/>
  <c r="O60" i="10"/>
  <c r="F60" i="10"/>
  <c r="U60" i="10"/>
  <c r="R60" i="10"/>
  <c r="P68" i="10"/>
  <c r="S68" i="10"/>
  <c r="J68" i="10"/>
  <c r="V68" i="10"/>
  <c r="G68" i="10"/>
  <c r="I71" i="10"/>
  <c r="D203" i="24" s="1"/>
  <c r="F71" i="10"/>
  <c r="B203" i="24" s="1"/>
  <c r="O71" i="10"/>
  <c r="H203" i="24" s="1"/>
  <c r="D71" i="10"/>
  <c r="U83" i="10"/>
  <c r="I83" i="10"/>
  <c r="R83" i="10"/>
  <c r="R86" i="10"/>
  <c r="J210" i="24" s="1"/>
  <c r="D95" i="10"/>
  <c r="J95" i="10"/>
  <c r="S95" i="10"/>
  <c r="G95" i="10"/>
  <c r="P95" i="10"/>
  <c r="W64" i="24" s="1"/>
  <c r="L96" i="10"/>
  <c r="F216" i="24" s="1"/>
  <c r="D96" i="10"/>
  <c r="U96" i="10"/>
  <c r="L216" i="24" s="1"/>
  <c r="I96" i="10"/>
  <c r="D216" i="24" s="1"/>
  <c r="R96" i="10"/>
  <c r="J216" i="24" s="1"/>
  <c r="F96" i="10"/>
  <c r="B216" i="24" s="1"/>
  <c r="O96" i="10"/>
  <c r="H216" i="24" s="1"/>
  <c r="AD80" i="9"/>
  <c r="R211" i="22" s="1"/>
  <c r="F80" i="9"/>
  <c r="B211" i="22" s="1"/>
  <c r="L83" i="9"/>
  <c r="D83" i="9"/>
  <c r="U83" i="9"/>
  <c r="AD83" i="9"/>
  <c r="AD96" i="9"/>
  <c r="R220" i="22" s="1"/>
  <c r="F96" i="9"/>
  <c r="B220" i="22" s="1"/>
  <c r="L99" i="9"/>
  <c r="F127" i="22" s="1"/>
  <c r="D99" i="9"/>
  <c r="U99" i="9"/>
  <c r="AD99" i="9"/>
  <c r="R127" i="22" s="1"/>
  <c r="AD112" i="9"/>
  <c r="F112" i="9"/>
  <c r="L115" i="9"/>
  <c r="D115" i="9"/>
  <c r="U115" i="9"/>
  <c r="L63" i="22" s="1"/>
  <c r="AD115" i="9"/>
  <c r="F64" i="22"/>
  <c r="AD128" i="9"/>
  <c r="R114" i="22" s="1"/>
  <c r="F128" i="9"/>
  <c r="B114" i="22" s="1"/>
  <c r="L131" i="9"/>
  <c r="F202" i="22" s="1"/>
  <c r="D131" i="9"/>
  <c r="U131" i="9"/>
  <c r="L202" i="22" s="1"/>
  <c r="AD131" i="9"/>
  <c r="R202" i="22" s="1"/>
  <c r="D137" i="9"/>
  <c r="D140" i="9"/>
  <c r="AD144" i="9"/>
  <c r="R143" i="22" s="1"/>
  <c r="F144" i="9"/>
  <c r="B143" i="22" s="1"/>
  <c r="L147" i="9"/>
  <c r="D147" i="9"/>
  <c r="U147" i="9"/>
  <c r="AD147" i="9"/>
  <c r="G152" i="9"/>
  <c r="W157" i="22" s="1"/>
  <c r="P152" i="9"/>
  <c r="AC157" i="22" s="1"/>
  <c r="Y152" i="9"/>
  <c r="AI157" i="22" s="1"/>
  <c r="D153" i="9"/>
  <c r="G155" i="9"/>
  <c r="W49" i="22" s="1"/>
  <c r="P155" i="9"/>
  <c r="AC49" i="22" s="1"/>
  <c r="Y155" i="9"/>
  <c r="D156" i="9"/>
  <c r="AD160" i="9"/>
  <c r="F160" i="9"/>
  <c r="B23" i="22" s="1"/>
  <c r="L163" i="9"/>
  <c r="D163" i="9"/>
  <c r="U163" i="9"/>
  <c r="AD163" i="9"/>
  <c r="R11" i="22" s="1"/>
  <c r="Y165" i="9"/>
  <c r="AI46" i="22" s="1"/>
  <c r="G168" i="9"/>
  <c r="P170" i="9"/>
  <c r="AC81" i="22" s="1"/>
  <c r="G171" i="9"/>
  <c r="W138" i="22" s="1"/>
  <c r="O175" i="9"/>
  <c r="H154" i="22" s="1"/>
  <c r="P176" i="9"/>
  <c r="G178" i="9"/>
  <c r="W145" i="22" s="1"/>
  <c r="AD184" i="9"/>
  <c r="F184" i="9"/>
  <c r="X184" i="9"/>
  <c r="O184" i="9"/>
  <c r="L184" i="9"/>
  <c r="M186" i="9"/>
  <c r="AA79" i="22" s="1"/>
  <c r="L187" i="9"/>
  <c r="F138" i="22" s="1"/>
  <c r="D187" i="9"/>
  <c r="X187" i="9"/>
  <c r="N138" i="22" s="1"/>
  <c r="O187" i="9"/>
  <c r="H138" i="22" s="1"/>
  <c r="F187" i="9"/>
  <c r="B138" i="22" s="1"/>
  <c r="D189" i="9"/>
  <c r="AD192" i="9"/>
  <c r="F192" i="9"/>
  <c r="L192" i="9"/>
  <c r="F7" i="22" s="1"/>
  <c r="AE193" i="9"/>
  <c r="Y193" i="9"/>
  <c r="AB193" i="9"/>
  <c r="P193" i="9"/>
  <c r="G193" i="9"/>
  <c r="M193" i="9"/>
  <c r="AD194" i="9"/>
  <c r="X194" i="9"/>
  <c r="AA194" i="9"/>
  <c r="D194" i="9"/>
  <c r="L194" i="9"/>
  <c r="F34" i="22" s="1"/>
  <c r="U194" i="9"/>
  <c r="L45" i="22" s="1"/>
  <c r="G200" i="9"/>
  <c r="H51" i="22"/>
  <c r="D202" i="9"/>
  <c r="G209" i="9"/>
  <c r="R209" i="9"/>
  <c r="AB209" i="9"/>
  <c r="P210" i="9"/>
  <c r="G211" i="9"/>
  <c r="S212" i="9"/>
  <c r="AE149" i="22" s="1"/>
  <c r="S215" i="9"/>
  <c r="U217" i="9"/>
  <c r="AA219" i="9"/>
  <c r="AD224" i="9"/>
  <c r="R150" i="22" s="1"/>
  <c r="F224" i="9"/>
  <c r="B150" i="22" s="1"/>
  <c r="L224" i="9"/>
  <c r="M225" i="9"/>
  <c r="Y225" i="9"/>
  <c r="M226" i="9"/>
  <c r="X227" i="9"/>
  <c r="D228" i="9"/>
  <c r="P228" i="9"/>
  <c r="E229" i="9"/>
  <c r="Z229" i="9"/>
  <c r="E230" i="9"/>
  <c r="Y230" i="9"/>
  <c r="P231" i="9"/>
  <c r="E232" i="9"/>
  <c r="Z232" i="9"/>
  <c r="D11" i="22"/>
  <c r="L64" i="22"/>
  <c r="R3" i="10"/>
  <c r="F4" i="10"/>
  <c r="B173" i="24" s="1"/>
  <c r="E5" i="10"/>
  <c r="P176" i="24" s="1"/>
  <c r="O5" i="10"/>
  <c r="D6" i="10"/>
  <c r="P6" i="10"/>
  <c r="W179" i="24" s="1"/>
  <c r="D7" i="10"/>
  <c r="E9" i="10"/>
  <c r="P175" i="24" s="1"/>
  <c r="P11" i="10"/>
  <c r="E12" i="10"/>
  <c r="G14" i="10"/>
  <c r="S14" i="10"/>
  <c r="M18" i="10"/>
  <c r="U19" i="10"/>
  <c r="L19" i="10"/>
  <c r="F96" i="24" s="1"/>
  <c r="D20" i="10"/>
  <c r="R21" i="10"/>
  <c r="I23" i="10"/>
  <c r="O23" i="10"/>
  <c r="U23" i="10"/>
  <c r="V24" i="10"/>
  <c r="G27" i="10"/>
  <c r="R29" i="10"/>
  <c r="I29" i="10"/>
  <c r="O29" i="10"/>
  <c r="F29" i="10"/>
  <c r="O36" i="10"/>
  <c r="K37" i="10"/>
  <c r="T37" i="10"/>
  <c r="F38" i="10"/>
  <c r="B98" i="24" s="1"/>
  <c r="O38" i="10"/>
  <c r="D38" i="10"/>
  <c r="N42" i="10"/>
  <c r="E42" i="10"/>
  <c r="Q42" i="10"/>
  <c r="E47" i="10"/>
  <c r="J50" i="10"/>
  <c r="P50" i="10"/>
  <c r="I51" i="10"/>
  <c r="D187" i="24" s="1"/>
  <c r="E55" i="10"/>
  <c r="G57" i="10"/>
  <c r="Q184" i="24" s="1"/>
  <c r="P57" i="10"/>
  <c r="V57" i="10"/>
  <c r="S57" i="10"/>
  <c r="H59" i="10"/>
  <c r="P60" i="10"/>
  <c r="W189" i="24" s="1"/>
  <c r="G60" i="10"/>
  <c r="I63" i="10"/>
  <c r="O63" i="10"/>
  <c r="F63" i="10"/>
  <c r="D63" i="10"/>
  <c r="R63" i="10"/>
  <c r="D68" i="10"/>
  <c r="R84" i="10"/>
  <c r="F84" i="10"/>
  <c r="U84" i="10"/>
  <c r="I84" i="10"/>
  <c r="AD203" i="9"/>
  <c r="R36" i="22" s="1"/>
  <c r="X203" i="9"/>
  <c r="N36" i="22" s="1"/>
  <c r="AA203" i="9"/>
  <c r="P36" i="22" s="1"/>
  <c r="F203" i="9"/>
  <c r="B46" i="22" s="1"/>
  <c r="D203" i="9"/>
  <c r="L203" i="9"/>
  <c r="J215" i="9"/>
  <c r="AE215" i="9"/>
  <c r="L217" i="9"/>
  <c r="L223" i="9"/>
  <c r="D223" i="9"/>
  <c r="M224" i="9"/>
  <c r="D225" i="9"/>
  <c r="O225" i="9"/>
  <c r="H29" i="22" s="1"/>
  <c r="Z226" i="9"/>
  <c r="AC226" i="9"/>
  <c r="T226" i="9"/>
  <c r="K226" i="9"/>
  <c r="N226" i="9"/>
  <c r="O227" i="9"/>
  <c r="G228" i="9"/>
  <c r="Q229" i="9"/>
  <c r="G231" i="9"/>
  <c r="Q232" i="9"/>
  <c r="L10" i="22"/>
  <c r="F50" i="22"/>
  <c r="G6" i="10"/>
  <c r="Q179" i="24" s="1"/>
  <c r="F8" i="10"/>
  <c r="H9" i="10"/>
  <c r="R175" i="24" s="1"/>
  <c r="G17" i="10"/>
  <c r="S17" i="10"/>
  <c r="J17" i="10"/>
  <c r="P17" i="10"/>
  <c r="T18" i="10"/>
  <c r="K178" i="24" s="1"/>
  <c r="K18" i="10"/>
  <c r="E178" i="24" s="1"/>
  <c r="N18" i="10"/>
  <c r="G178" i="24" s="1"/>
  <c r="S20" i="10"/>
  <c r="P23" i="10"/>
  <c r="G23" i="10"/>
  <c r="T26" i="10"/>
  <c r="H26" i="10"/>
  <c r="Q26" i="10"/>
  <c r="P32" i="10"/>
  <c r="M32" i="10"/>
  <c r="U184" i="24" s="1"/>
  <c r="V32" i="10"/>
  <c r="S32" i="10"/>
  <c r="V38" i="10"/>
  <c r="J38" i="10"/>
  <c r="P38" i="10"/>
  <c r="P44" i="10"/>
  <c r="V44" i="10"/>
  <c r="S44" i="10"/>
  <c r="N46" i="10"/>
  <c r="T46" i="10"/>
  <c r="K46" i="10"/>
  <c r="H46" i="10"/>
  <c r="Q46" i="10"/>
  <c r="Q50" i="10"/>
  <c r="H50" i="10"/>
  <c r="K50" i="10"/>
  <c r="E50" i="10"/>
  <c r="Q57" i="10"/>
  <c r="E57" i="10"/>
  <c r="K57" i="10"/>
  <c r="T57" i="10"/>
  <c r="H60" i="10"/>
  <c r="K60" i="10"/>
  <c r="Q60" i="10"/>
  <c r="E60" i="10"/>
  <c r="E83" i="10"/>
  <c r="Q83" i="10"/>
  <c r="N83" i="10"/>
  <c r="K83" i="10"/>
  <c r="T83" i="10"/>
  <c r="H83" i="10"/>
  <c r="I87" i="10"/>
  <c r="D119" i="24" s="1"/>
  <c r="R87" i="10"/>
  <c r="J119" i="24" s="1"/>
  <c r="F87" i="10"/>
  <c r="B119" i="24" s="1"/>
  <c r="O87" i="10"/>
  <c r="H119" i="24" s="1"/>
  <c r="D87" i="10"/>
  <c r="L16" i="10"/>
  <c r="F176" i="24" s="1"/>
  <c r="D16" i="10"/>
  <c r="N17" i="10"/>
  <c r="G177" i="24" s="1"/>
  <c r="E17" i="10"/>
  <c r="A177" i="24" s="1"/>
  <c r="Q17" i="10"/>
  <c r="I177" i="24" s="1"/>
  <c r="E19" i="10"/>
  <c r="Q19" i="10"/>
  <c r="H19" i="10"/>
  <c r="Q23" i="10"/>
  <c r="E23" i="10"/>
  <c r="K23" i="10"/>
  <c r="G25" i="10"/>
  <c r="D25" i="10"/>
  <c r="S25" i="10"/>
  <c r="P25" i="10"/>
  <c r="K29" i="10"/>
  <c r="N29" i="10"/>
  <c r="E29" i="10"/>
  <c r="T29" i="10"/>
  <c r="H36" i="10"/>
  <c r="N36" i="10"/>
  <c r="E36" i="10"/>
  <c r="T36" i="10"/>
  <c r="I39" i="10"/>
  <c r="F39" i="10"/>
  <c r="O39" i="10"/>
  <c r="D39" i="10"/>
  <c r="O41" i="10"/>
  <c r="R41" i="10"/>
  <c r="I41" i="10"/>
  <c r="D41" i="10"/>
  <c r="H44" i="10"/>
  <c r="E44" i="10"/>
  <c r="K44" i="10"/>
  <c r="T44" i="10"/>
  <c r="U61" i="10"/>
  <c r="L61" i="10"/>
  <c r="R61" i="10"/>
  <c r="O61" i="10"/>
  <c r="D61" i="10"/>
  <c r="O69" i="10"/>
  <c r="F69" i="10"/>
  <c r="D69" i="10"/>
  <c r="U69" i="10"/>
  <c r="R69" i="10"/>
  <c r="E75" i="10"/>
  <c r="T75" i="10"/>
  <c r="Q75" i="10"/>
  <c r="N75" i="10"/>
  <c r="K75" i="10"/>
  <c r="H84" i="10"/>
  <c r="R207" i="24" s="1"/>
  <c r="Q84" i="10"/>
  <c r="X207" i="24" s="1"/>
  <c r="K84" i="10"/>
  <c r="T207" i="24" s="1"/>
  <c r="T84" i="10"/>
  <c r="Z207" i="24" s="1"/>
  <c r="F86" i="10"/>
  <c r="I86" i="10"/>
  <c r="D210" i="24" s="1"/>
  <c r="O86" i="10"/>
  <c r="H210" i="24" s="1"/>
  <c r="D86" i="10"/>
  <c r="F94" i="10"/>
  <c r="B215" i="24" s="1"/>
  <c r="D94" i="10"/>
  <c r="U94" i="10"/>
  <c r="L215" i="24" s="1"/>
  <c r="I94" i="10"/>
  <c r="D215" i="24" s="1"/>
  <c r="R94" i="10"/>
  <c r="J215" i="24" s="1"/>
  <c r="H17" i="22"/>
  <c r="B51" i="22"/>
  <c r="L51" i="22"/>
  <c r="O16" i="10"/>
  <c r="H176" i="24" s="1"/>
  <c r="T23" i="10"/>
  <c r="P28" i="10"/>
  <c r="W181" i="24" s="1"/>
  <c r="V28" i="10"/>
  <c r="G28" i="10"/>
  <c r="U35" i="10"/>
  <c r="I35" i="10"/>
  <c r="O35" i="10"/>
  <c r="J39" i="10"/>
  <c r="S182" i="24" s="1"/>
  <c r="P39" i="10"/>
  <c r="W182" i="24" s="1"/>
  <c r="U39" i="10"/>
  <c r="O45" i="10"/>
  <c r="H184" i="24" s="1"/>
  <c r="D45" i="10"/>
  <c r="U45" i="10"/>
  <c r="I45" i="10"/>
  <c r="D184" i="24" s="1"/>
  <c r="K49" i="10"/>
  <c r="T185" i="24" s="1"/>
  <c r="H49" i="10"/>
  <c r="Q49" i="10"/>
  <c r="R53" i="10"/>
  <c r="D53" i="10"/>
  <c r="N54" i="10"/>
  <c r="E54" i="10"/>
  <c r="H54" i="10"/>
  <c r="T54" i="10"/>
  <c r="E67" i="10"/>
  <c r="A202" i="24" s="1"/>
  <c r="K67" i="10"/>
  <c r="E202" i="24" s="1"/>
  <c r="H67" i="10"/>
  <c r="C202" i="24" s="1"/>
  <c r="Q67" i="10"/>
  <c r="I202" i="24" s="1"/>
  <c r="V94" i="10"/>
  <c r="AA67" i="24" s="1"/>
  <c r="M94" i="10"/>
  <c r="U67" i="24" s="1"/>
  <c r="P94" i="10"/>
  <c r="W67" i="24" s="1"/>
  <c r="J94" i="10"/>
  <c r="S67" i="24" s="1"/>
  <c r="S94" i="10"/>
  <c r="G94" i="10"/>
  <c r="Q67" i="24" s="1"/>
  <c r="Q105" i="10"/>
  <c r="I124" i="24" s="1"/>
  <c r="E105" i="10"/>
  <c r="A124" i="24" s="1"/>
  <c r="N105" i="10"/>
  <c r="G124" i="24" s="1"/>
  <c r="K105" i="10"/>
  <c r="E124" i="24" s="1"/>
  <c r="T105" i="10"/>
  <c r="K124" i="24" s="1"/>
  <c r="H105" i="10"/>
  <c r="C124" i="24" s="1"/>
  <c r="AB197" i="9"/>
  <c r="AE197" i="9"/>
  <c r="Y197" i="9"/>
  <c r="AB198" i="9"/>
  <c r="AK75" i="22" s="1"/>
  <c r="AE198" i="9"/>
  <c r="AM75" i="22" s="1"/>
  <c r="Y198" i="9"/>
  <c r="AI75" i="22" s="1"/>
  <c r="G198" i="9"/>
  <c r="W75" i="22" s="1"/>
  <c r="M198" i="9"/>
  <c r="AA75" i="22" s="1"/>
  <c r="Y207" i="9"/>
  <c r="AB207" i="9"/>
  <c r="AE207" i="9"/>
  <c r="J207" i="9"/>
  <c r="Y31" i="22" s="1"/>
  <c r="M207" i="9"/>
  <c r="AA31" i="22" s="1"/>
  <c r="X208" i="9"/>
  <c r="AA208" i="9"/>
  <c r="AD208" i="9"/>
  <c r="U208" i="9"/>
  <c r="L74" i="22" s="1"/>
  <c r="L208" i="9"/>
  <c r="F74" i="22" s="1"/>
  <c r="L209" i="9"/>
  <c r="L211" i="9"/>
  <c r="D211" i="9"/>
  <c r="M212" i="9"/>
  <c r="AA149" i="22" s="1"/>
  <c r="Y212" i="9"/>
  <c r="AI149" i="22" s="1"/>
  <c r="Y215" i="9"/>
  <c r="L219" i="9"/>
  <c r="D219" i="9"/>
  <c r="V220" i="9"/>
  <c r="AB220" i="9"/>
  <c r="S220" i="9"/>
  <c r="J220" i="9"/>
  <c r="M220" i="9"/>
  <c r="F223" i="9"/>
  <c r="G224" i="9"/>
  <c r="AB224" i="9"/>
  <c r="I225" i="9"/>
  <c r="Q226" i="9"/>
  <c r="I227" i="9"/>
  <c r="AD227" i="9"/>
  <c r="J228" i="9"/>
  <c r="AE228" i="9"/>
  <c r="AM152" i="22" s="1"/>
  <c r="T229" i="9"/>
  <c r="K230" i="9"/>
  <c r="J231" i="9"/>
  <c r="AE231" i="9"/>
  <c r="T232" i="9"/>
  <c r="F10" i="22"/>
  <c r="U3" i="10"/>
  <c r="L174" i="24" s="1"/>
  <c r="O3" i="10"/>
  <c r="H174" i="24" s="1"/>
  <c r="F3" i="10"/>
  <c r="B174" i="24" s="1"/>
  <c r="L3" i="10"/>
  <c r="F174" i="24" s="1"/>
  <c r="U4" i="10"/>
  <c r="L173" i="24" s="1"/>
  <c r="L4" i="10"/>
  <c r="F173" i="24" s="1"/>
  <c r="J6" i="10"/>
  <c r="S179" i="24" s="1"/>
  <c r="U13" i="10"/>
  <c r="L13" i="10"/>
  <c r="H17" i="10"/>
  <c r="C177" i="24" s="1"/>
  <c r="T17" i="10"/>
  <c r="K177" i="24" s="1"/>
  <c r="Q18" i="10"/>
  <c r="I178" i="24" s="1"/>
  <c r="K21" i="10"/>
  <c r="T173" i="24" s="1"/>
  <c r="Q21" i="10"/>
  <c r="X173" i="24" s="1"/>
  <c r="H21" i="10"/>
  <c r="R173" i="24" s="1"/>
  <c r="F22" i="10"/>
  <c r="U22" i="10"/>
  <c r="L180" i="24" s="1"/>
  <c r="O22" i="10"/>
  <c r="H23" i="10"/>
  <c r="V23" i="10"/>
  <c r="D28" i="10"/>
  <c r="H29" i="10"/>
  <c r="Q31" i="10"/>
  <c r="T31" i="10"/>
  <c r="K31" i="10"/>
  <c r="G33" i="10"/>
  <c r="V33" i="10"/>
  <c r="S33" i="10"/>
  <c r="G39" i="10"/>
  <c r="Q182" i="24" s="1"/>
  <c r="V39" i="10"/>
  <c r="AA182" i="24" s="1"/>
  <c r="U41" i="10"/>
  <c r="M43" i="10"/>
  <c r="P43" i="10"/>
  <c r="V43" i="10"/>
  <c r="J43" i="10"/>
  <c r="G44" i="10"/>
  <c r="K47" i="10"/>
  <c r="E49" i="10"/>
  <c r="O53" i="10"/>
  <c r="L60" i="10"/>
  <c r="F61" i="10"/>
  <c r="F70" i="10"/>
  <c r="U70" i="10"/>
  <c r="L70" i="10"/>
  <c r="I70" i="10"/>
  <c r="O70" i="10"/>
  <c r="D70" i="10"/>
  <c r="R70" i="10"/>
  <c r="R71" i="10"/>
  <c r="J203" i="24" s="1"/>
  <c r="K77" i="10"/>
  <c r="T202" i="24" s="1"/>
  <c r="T77" i="10"/>
  <c r="Z202" i="24" s="1"/>
  <c r="H77" i="10"/>
  <c r="R202" i="24" s="1"/>
  <c r="E77" i="10"/>
  <c r="P202" i="24" s="1"/>
  <c r="L83" i="10"/>
  <c r="L94" i="10"/>
  <c r="F215" i="24" s="1"/>
  <c r="AE152" i="9"/>
  <c r="AM157" i="22" s="1"/>
  <c r="B17" i="22"/>
  <c r="M155" i="9"/>
  <c r="AA49" i="22" s="1"/>
  <c r="V155" i="9"/>
  <c r="AE155" i="9"/>
  <c r="AM49" i="22" s="1"/>
  <c r="M170" i="9"/>
  <c r="L171" i="9"/>
  <c r="D171" i="9"/>
  <c r="X171" i="9"/>
  <c r="O171" i="9"/>
  <c r="H26" i="22" s="1"/>
  <c r="F171" i="9"/>
  <c r="AD176" i="9"/>
  <c r="R144" i="22" s="1"/>
  <c r="F176" i="9"/>
  <c r="B144" i="22" s="1"/>
  <c r="L176" i="9"/>
  <c r="F144" i="22" s="1"/>
  <c r="P177" i="9"/>
  <c r="G177" i="9"/>
  <c r="W78" i="22" s="1"/>
  <c r="M177" i="9"/>
  <c r="AA78" i="22" s="1"/>
  <c r="J178" i="9"/>
  <c r="Y145" i="22" s="1"/>
  <c r="AE178" i="9"/>
  <c r="AM145" i="22" s="1"/>
  <c r="V178" i="9"/>
  <c r="AG145" i="22" s="1"/>
  <c r="M178" i="9"/>
  <c r="AA145" i="22" s="1"/>
  <c r="D178" i="9"/>
  <c r="P197" i="9"/>
  <c r="D198" i="9"/>
  <c r="Y199" i="9"/>
  <c r="AB199" i="9"/>
  <c r="AE199" i="9"/>
  <c r="J199" i="9"/>
  <c r="P199" i="9"/>
  <c r="G199" i="9"/>
  <c r="W19" i="22" s="1"/>
  <c r="M199" i="9"/>
  <c r="X200" i="9"/>
  <c r="AA200" i="9"/>
  <c r="AD200" i="9"/>
  <c r="U200" i="9"/>
  <c r="L19" i="22" s="1"/>
  <c r="D200" i="9"/>
  <c r="L200" i="9"/>
  <c r="F51" i="22"/>
  <c r="R203" i="9"/>
  <c r="D207" i="9"/>
  <c r="Y208" i="9"/>
  <c r="AI131" i="22" s="1"/>
  <c r="AB208" i="9"/>
  <c r="AE208" i="9"/>
  <c r="AM131" i="22" s="1"/>
  <c r="M208" i="9"/>
  <c r="AA131" i="22" s="1"/>
  <c r="M209" i="9"/>
  <c r="Y209" i="9"/>
  <c r="M210" i="9"/>
  <c r="X211" i="9"/>
  <c r="P212" i="9"/>
  <c r="AC149" i="22" s="1"/>
  <c r="P215" i="9"/>
  <c r="F217" i="9"/>
  <c r="AA217" i="9"/>
  <c r="X219" i="9"/>
  <c r="Y220" i="9"/>
  <c r="AA223" i="9"/>
  <c r="S224" i="9"/>
  <c r="AD225" i="9"/>
  <c r="H226" i="9"/>
  <c r="U227" i="9"/>
  <c r="X229" i="9"/>
  <c r="AD229" i="9"/>
  <c r="U229" i="9"/>
  <c r="L229" i="9"/>
  <c r="K229" i="9"/>
  <c r="V231" i="9"/>
  <c r="AD232" i="9"/>
  <c r="F232" i="9"/>
  <c r="U232" i="9"/>
  <c r="L44" i="22" s="1"/>
  <c r="L232" i="9"/>
  <c r="K232" i="9"/>
  <c r="W232" i="9"/>
  <c r="D8" i="22"/>
  <c r="J11" i="22"/>
  <c r="D35" i="22"/>
  <c r="L50" i="22"/>
  <c r="F14" i="10"/>
  <c r="B175" i="24" s="1"/>
  <c r="R14" i="10"/>
  <c r="J175" i="24" s="1"/>
  <c r="I14" i="10"/>
  <c r="D175" i="24" s="1"/>
  <c r="D14" i="10"/>
  <c r="O14" i="10"/>
  <c r="H175" i="24" s="1"/>
  <c r="D15" i="10"/>
  <c r="F16" i="10"/>
  <c r="B176" i="24" s="1"/>
  <c r="R16" i="10"/>
  <c r="J176" i="24" s="1"/>
  <c r="H18" i="10"/>
  <c r="C178" i="24" s="1"/>
  <c r="T19" i="10"/>
  <c r="N21" i="10"/>
  <c r="V173" i="24" s="1"/>
  <c r="V22" i="10"/>
  <c r="AA131" i="24" s="1"/>
  <c r="S22" i="10"/>
  <c r="Y131" i="24" s="1"/>
  <c r="J22" i="10"/>
  <c r="S131" i="24" s="1"/>
  <c r="P22" i="10"/>
  <c r="W131" i="24" s="1"/>
  <c r="J23" i="10"/>
  <c r="L24" i="10"/>
  <c r="D24" i="10"/>
  <c r="F24" i="10"/>
  <c r="U24" i="10"/>
  <c r="K26" i="10"/>
  <c r="E31" i="10"/>
  <c r="J32" i="10"/>
  <c r="D33" i="10"/>
  <c r="M34" i="10"/>
  <c r="D35" i="10"/>
  <c r="R35" i="10"/>
  <c r="F41" i="10"/>
  <c r="D43" i="10"/>
  <c r="J44" i="10"/>
  <c r="F45" i="10"/>
  <c r="R45" i="10"/>
  <c r="J184" i="24" s="1"/>
  <c r="I47" i="10"/>
  <c r="R47" i="10"/>
  <c r="L47" i="10"/>
  <c r="M48" i="10"/>
  <c r="U147" i="24" s="1"/>
  <c r="S48" i="10"/>
  <c r="Y147" i="24" s="1"/>
  <c r="T49" i="10"/>
  <c r="Z185" i="24" s="1"/>
  <c r="U51" i="10"/>
  <c r="L187" i="24" s="1"/>
  <c r="O51" i="10"/>
  <c r="H187" i="24" s="1"/>
  <c r="F51" i="10"/>
  <c r="B187" i="24" s="1"/>
  <c r="D51" i="10"/>
  <c r="N55" i="10"/>
  <c r="G185" i="24" s="1"/>
  <c r="P56" i="10"/>
  <c r="M56" i="10"/>
  <c r="V56" i="10"/>
  <c r="S56" i="10"/>
  <c r="U59" i="10"/>
  <c r="R59" i="10"/>
  <c r="J101" i="24" s="1"/>
  <c r="I59" i="10"/>
  <c r="F59" i="10"/>
  <c r="F62" i="10"/>
  <c r="R62" i="10"/>
  <c r="I62" i="10"/>
  <c r="O62" i="10"/>
  <c r="D62" i="10"/>
  <c r="N66" i="10"/>
  <c r="V204" i="24" s="1"/>
  <c r="E66" i="10"/>
  <c r="P204" i="24" s="1"/>
  <c r="T66" i="10"/>
  <c r="Z204" i="24" s="1"/>
  <c r="K66" i="10"/>
  <c r="T204" i="24" s="1"/>
  <c r="T67" i="10"/>
  <c r="K202" i="24" s="1"/>
  <c r="M68" i="10"/>
  <c r="I69" i="10"/>
  <c r="U71" i="10"/>
  <c r="L203" i="24" s="1"/>
  <c r="S80" i="10"/>
  <c r="J80" i="10"/>
  <c r="M80" i="10"/>
  <c r="V80" i="10"/>
  <c r="G81" i="10"/>
  <c r="S81" i="10"/>
  <c r="V81" i="10"/>
  <c r="J81" i="10"/>
  <c r="O83" i="10"/>
  <c r="L87" i="10"/>
  <c r="F119" i="24" s="1"/>
  <c r="K93" i="10"/>
  <c r="E121" i="24" s="1"/>
  <c r="T93" i="10"/>
  <c r="K121" i="24" s="1"/>
  <c r="Q93" i="10"/>
  <c r="I121" i="24" s="1"/>
  <c r="H93" i="10"/>
  <c r="C121" i="24" s="1"/>
  <c r="N93" i="10"/>
  <c r="G121" i="24" s="1"/>
  <c r="O94" i="10"/>
  <c r="H215" i="24" s="1"/>
  <c r="O97" i="10"/>
  <c r="I97" i="10"/>
  <c r="R97" i="10"/>
  <c r="F97" i="10"/>
  <c r="D97" i="10"/>
  <c r="Q167" i="10"/>
  <c r="I153" i="24" s="1"/>
  <c r="N167" i="10"/>
  <c r="G153" i="24" s="1"/>
  <c r="E167" i="10"/>
  <c r="A153" i="24" s="1"/>
  <c r="H167" i="10"/>
  <c r="C153" i="24" s="1"/>
  <c r="T167" i="10"/>
  <c r="K153" i="24" s="1"/>
  <c r="K167" i="10"/>
  <c r="E153" i="24" s="1"/>
  <c r="F30" i="10"/>
  <c r="D30" i="10"/>
  <c r="L30" i="10"/>
  <c r="V31" i="10"/>
  <c r="U33" i="10"/>
  <c r="M41" i="10"/>
  <c r="V42" i="10"/>
  <c r="F54" i="10"/>
  <c r="O54" i="10"/>
  <c r="L54" i="10"/>
  <c r="I55" i="10"/>
  <c r="D185" i="24" s="1"/>
  <c r="U55" i="10"/>
  <c r="L185" i="24" s="1"/>
  <c r="L55" i="10"/>
  <c r="F185" i="24" s="1"/>
  <c r="M62" i="10"/>
  <c r="M63" i="10"/>
  <c r="L64" i="10"/>
  <c r="D64" i="10"/>
  <c r="L65" i="10"/>
  <c r="S66" i="10"/>
  <c r="Y204" i="24" s="1"/>
  <c r="P72" i="10"/>
  <c r="W203" i="24" s="1"/>
  <c r="G72" i="10"/>
  <c r="Q203" i="24" s="1"/>
  <c r="G73" i="10"/>
  <c r="V73" i="10"/>
  <c r="M73" i="10"/>
  <c r="J74" i="10"/>
  <c r="S74" i="10"/>
  <c r="V74" i="10"/>
  <c r="I80" i="10"/>
  <c r="D207" i="24" s="1"/>
  <c r="O88" i="10"/>
  <c r="H211" i="24" s="1"/>
  <c r="M89" i="10"/>
  <c r="U120" i="24" s="1"/>
  <c r="V91" i="10"/>
  <c r="AA215" i="24" s="1"/>
  <c r="J92" i="10"/>
  <c r="P97" i="10"/>
  <c r="M98" i="10"/>
  <c r="L99" i="10"/>
  <c r="F123" i="24" s="1"/>
  <c r="L100" i="10"/>
  <c r="V100" i="10"/>
  <c r="I102" i="10"/>
  <c r="D24" i="24" s="1"/>
  <c r="H103" i="10"/>
  <c r="G104" i="10"/>
  <c r="Q211" i="24" s="1"/>
  <c r="S107" i="10"/>
  <c r="Y216" i="24" s="1"/>
  <c r="L109" i="10"/>
  <c r="M110" i="10"/>
  <c r="H113" i="10"/>
  <c r="C190" i="24" s="1"/>
  <c r="G115" i="10"/>
  <c r="Q195" i="24" s="1"/>
  <c r="S115" i="10"/>
  <c r="T116" i="10"/>
  <c r="H121" i="10"/>
  <c r="T121" i="10"/>
  <c r="D123" i="10"/>
  <c r="G124" i="10"/>
  <c r="T124" i="10"/>
  <c r="H125" i="10"/>
  <c r="T125" i="10"/>
  <c r="I127" i="10"/>
  <c r="O127" i="10"/>
  <c r="F127" i="10"/>
  <c r="G129" i="10"/>
  <c r="S129" i="10"/>
  <c r="J129" i="10"/>
  <c r="S196" i="24" s="1"/>
  <c r="V129" i="10"/>
  <c r="AA196" i="24" s="1"/>
  <c r="M129" i="10"/>
  <c r="U196" i="24" s="1"/>
  <c r="P129" i="10"/>
  <c r="W196" i="24" s="1"/>
  <c r="P132" i="10"/>
  <c r="W61" i="24" s="1"/>
  <c r="S132" i="10"/>
  <c r="Y61" i="24" s="1"/>
  <c r="J132" i="10"/>
  <c r="V132" i="10"/>
  <c r="M132" i="10"/>
  <c r="O132" i="10"/>
  <c r="Q134" i="10"/>
  <c r="O137" i="10"/>
  <c r="D137" i="10"/>
  <c r="F139" i="10"/>
  <c r="R139" i="10"/>
  <c r="U140" i="10"/>
  <c r="L138" i="24" s="1"/>
  <c r="L142" i="10"/>
  <c r="V143" i="10"/>
  <c r="AA138" i="24" s="1"/>
  <c r="M143" i="10"/>
  <c r="U138" i="24" s="1"/>
  <c r="P143" i="10"/>
  <c r="W138" i="24" s="1"/>
  <c r="G143" i="10"/>
  <c r="Q138" i="24" s="1"/>
  <c r="O143" i="10"/>
  <c r="H151" i="24" s="1"/>
  <c r="G144" i="10"/>
  <c r="R144" i="10"/>
  <c r="J139" i="24" s="1"/>
  <c r="G147" i="10"/>
  <c r="L149" i="10"/>
  <c r="E151" i="10"/>
  <c r="J152" i="10"/>
  <c r="S153" i="24" s="1"/>
  <c r="T154" i="10"/>
  <c r="K154" i="10"/>
  <c r="G155" i="10"/>
  <c r="V155" i="10"/>
  <c r="AA45" i="24" s="1"/>
  <c r="H161" i="10"/>
  <c r="P162" i="10"/>
  <c r="U173" i="10"/>
  <c r="L173" i="10"/>
  <c r="R173" i="10"/>
  <c r="I173" i="10"/>
  <c r="O173" i="10"/>
  <c r="F173" i="10"/>
  <c r="L184" i="10"/>
  <c r="D184" i="10"/>
  <c r="R184" i="10"/>
  <c r="I184" i="10"/>
  <c r="V30" i="10"/>
  <c r="M30" i="10"/>
  <c r="M31" i="10"/>
  <c r="L32" i="10"/>
  <c r="D32" i="10"/>
  <c r="L33" i="10"/>
  <c r="F184" i="24" s="1"/>
  <c r="M42" i="10"/>
  <c r="R44" i="10"/>
  <c r="I44" i="10"/>
  <c r="L44" i="10"/>
  <c r="M54" i="10"/>
  <c r="L56" i="10"/>
  <c r="D56" i="10"/>
  <c r="R56" i="10"/>
  <c r="I56" i="10"/>
  <c r="O57" i="10"/>
  <c r="H189" i="24" s="1"/>
  <c r="F57" i="10"/>
  <c r="L57" i="10"/>
  <c r="G65" i="10"/>
  <c r="Q206" i="24" s="1"/>
  <c r="S65" i="10"/>
  <c r="Y206" i="24" s="1"/>
  <c r="J65" i="10"/>
  <c r="S206" i="24" s="1"/>
  <c r="M65" i="10"/>
  <c r="U206" i="24" s="1"/>
  <c r="O72" i="10"/>
  <c r="L75" i="10"/>
  <c r="D76" i="10"/>
  <c r="L76" i="10"/>
  <c r="F205" i="24" s="1"/>
  <c r="R77" i="10"/>
  <c r="I77" i="10"/>
  <c r="L77" i="10"/>
  <c r="U78" i="10"/>
  <c r="U81" i="10"/>
  <c r="P86" i="10"/>
  <c r="F88" i="10"/>
  <c r="B211" i="24" s="1"/>
  <c r="T89" i="10"/>
  <c r="K89" i="10"/>
  <c r="N89" i="10"/>
  <c r="J90" i="10"/>
  <c r="P90" i="10"/>
  <c r="G90" i="10"/>
  <c r="M90" i="10"/>
  <c r="U91" i="10"/>
  <c r="L120" i="24" s="1"/>
  <c r="D91" i="10"/>
  <c r="L91" i="10"/>
  <c r="F120" i="24" s="1"/>
  <c r="V92" i="10"/>
  <c r="I93" i="10"/>
  <c r="D121" i="24" s="1"/>
  <c r="R93" i="10"/>
  <c r="J121" i="24" s="1"/>
  <c r="P96" i="10"/>
  <c r="T98" i="10"/>
  <c r="K98" i="10"/>
  <c r="N98" i="10"/>
  <c r="M100" i="10"/>
  <c r="T102" i="10"/>
  <c r="Z119" i="24" s="1"/>
  <c r="T103" i="10"/>
  <c r="J107" i="10"/>
  <c r="S216" i="24" s="1"/>
  <c r="V107" i="10"/>
  <c r="AA216" i="24" s="1"/>
  <c r="D111" i="10"/>
  <c r="G112" i="10"/>
  <c r="Q189" i="24" s="1"/>
  <c r="S112" i="10"/>
  <c r="Y189" i="24" s="1"/>
  <c r="F118" i="10"/>
  <c r="B107" i="24" s="1"/>
  <c r="O118" i="10"/>
  <c r="H107" i="24" s="1"/>
  <c r="R118" i="10"/>
  <c r="J107" i="24" s="1"/>
  <c r="I118" i="10"/>
  <c r="D107" i="24" s="1"/>
  <c r="M118" i="10"/>
  <c r="D119" i="10"/>
  <c r="F120" i="10"/>
  <c r="B194" i="24" s="1"/>
  <c r="H122" i="10"/>
  <c r="Q122" i="10"/>
  <c r="S127" i="10"/>
  <c r="Y194" i="24" s="1"/>
  <c r="J127" i="10"/>
  <c r="S194" i="24" s="1"/>
  <c r="N127" i="10"/>
  <c r="O128" i="10"/>
  <c r="H110" i="24" s="1"/>
  <c r="D131" i="10"/>
  <c r="O131" i="10"/>
  <c r="E132" i="10"/>
  <c r="Q132" i="10"/>
  <c r="H134" i="10"/>
  <c r="G137" i="10"/>
  <c r="V137" i="10"/>
  <c r="M137" i="10"/>
  <c r="P137" i="10"/>
  <c r="P138" i="10"/>
  <c r="R141" i="10"/>
  <c r="I141" i="10"/>
  <c r="D141" i="10"/>
  <c r="R143" i="10"/>
  <c r="J151" i="24" s="1"/>
  <c r="U144" i="10"/>
  <c r="L139" i="24" s="1"/>
  <c r="K149" i="10"/>
  <c r="Q149" i="10"/>
  <c r="H149" i="10"/>
  <c r="F150" i="10"/>
  <c r="O150" i="10"/>
  <c r="D150" i="10"/>
  <c r="G153" i="10"/>
  <c r="Q37" i="24" s="1"/>
  <c r="P153" i="10"/>
  <c r="J155" i="10"/>
  <c r="M156" i="10"/>
  <c r="V158" i="10"/>
  <c r="M158" i="10"/>
  <c r="M159" i="10"/>
  <c r="K161" i="10"/>
  <c r="T162" i="10"/>
  <c r="K162" i="10"/>
  <c r="Q162" i="10"/>
  <c r="H162" i="10"/>
  <c r="N162" i="10"/>
  <c r="E162" i="10"/>
  <c r="U164" i="10"/>
  <c r="L164" i="10"/>
  <c r="R164" i="10"/>
  <c r="I164" i="10"/>
  <c r="D36" i="24" s="1"/>
  <c r="Q164" i="10"/>
  <c r="X154" i="24" s="1"/>
  <c r="E171" i="10"/>
  <c r="P134" i="24" s="1"/>
  <c r="T171" i="10"/>
  <c r="Z134" i="24" s="1"/>
  <c r="K171" i="10"/>
  <c r="T134" i="24" s="1"/>
  <c r="Q171" i="10"/>
  <c r="X134" i="24" s="1"/>
  <c r="O181" i="10"/>
  <c r="F181" i="10"/>
  <c r="D181" i="10"/>
  <c r="U181" i="10"/>
  <c r="L181" i="10"/>
  <c r="R181" i="10"/>
  <c r="I181" i="10"/>
  <c r="N65" i="10"/>
  <c r="V206" i="24" s="1"/>
  <c r="F72" i="10"/>
  <c r="F73" i="10"/>
  <c r="M75" i="10"/>
  <c r="P75" i="10"/>
  <c r="G75" i="10"/>
  <c r="P76" i="10"/>
  <c r="V76" i="10"/>
  <c r="M76" i="10"/>
  <c r="L78" i="10"/>
  <c r="I79" i="10"/>
  <c r="D79" i="10"/>
  <c r="L79" i="10"/>
  <c r="L80" i="10"/>
  <c r="F207" i="24" s="1"/>
  <c r="D80" i="10"/>
  <c r="L81" i="10"/>
  <c r="N90" i="10"/>
  <c r="G213" i="24" s="1"/>
  <c r="M92" i="10"/>
  <c r="G96" i="10"/>
  <c r="E99" i="10"/>
  <c r="A123" i="24" s="1"/>
  <c r="Q99" i="10"/>
  <c r="I123" i="24" s="1"/>
  <c r="H99" i="10"/>
  <c r="C123" i="24" s="1"/>
  <c r="H100" i="10"/>
  <c r="N100" i="10"/>
  <c r="E100" i="10"/>
  <c r="U102" i="10"/>
  <c r="U103" i="10"/>
  <c r="S104" i="10"/>
  <c r="Y211" i="24" s="1"/>
  <c r="R108" i="10"/>
  <c r="I108" i="10"/>
  <c r="U108" i="10"/>
  <c r="L108" i="10"/>
  <c r="N110" i="10"/>
  <c r="G188" i="24" s="1"/>
  <c r="T110" i="10"/>
  <c r="K188" i="24" s="1"/>
  <c r="K110" i="10"/>
  <c r="E188" i="24" s="1"/>
  <c r="E110" i="10"/>
  <c r="A188" i="24" s="1"/>
  <c r="T113" i="10"/>
  <c r="K190" i="24" s="1"/>
  <c r="T114" i="10"/>
  <c r="Z112" i="24" s="1"/>
  <c r="J115" i="10"/>
  <c r="S195" i="24" s="1"/>
  <c r="V115" i="10"/>
  <c r="K116" i="10"/>
  <c r="U117" i="10"/>
  <c r="L192" i="24" s="1"/>
  <c r="L117" i="10"/>
  <c r="P118" i="10"/>
  <c r="K121" i="10"/>
  <c r="V121" i="10"/>
  <c r="K124" i="10"/>
  <c r="V124" i="10"/>
  <c r="F126" i="10"/>
  <c r="R126" i="10"/>
  <c r="I126" i="10"/>
  <c r="U126" i="10"/>
  <c r="L126" i="10"/>
  <c r="F128" i="10"/>
  <c r="B110" i="24" s="1"/>
  <c r="F129" i="10"/>
  <c r="B111" i="24" s="1"/>
  <c r="R129" i="10"/>
  <c r="J111" i="24" s="1"/>
  <c r="G130" i="10"/>
  <c r="F131" i="10"/>
  <c r="F132" i="10"/>
  <c r="R132" i="10"/>
  <c r="J199" i="24" s="1"/>
  <c r="U133" i="10"/>
  <c r="L136" i="10"/>
  <c r="D136" i="10"/>
  <c r="I139" i="10"/>
  <c r="L140" i="10"/>
  <c r="F138" i="24" s="1"/>
  <c r="V142" i="10"/>
  <c r="P142" i="10"/>
  <c r="G142" i="10"/>
  <c r="S142" i="10"/>
  <c r="J142" i="10"/>
  <c r="F143" i="10"/>
  <c r="B151" i="24" s="1"/>
  <c r="V144" i="10"/>
  <c r="I147" i="10"/>
  <c r="N149" i="10"/>
  <c r="V150" i="10"/>
  <c r="S150" i="10"/>
  <c r="J150" i="10"/>
  <c r="M150" i="10"/>
  <c r="R150" i="10"/>
  <c r="M152" i="10"/>
  <c r="D153" i="10"/>
  <c r="K157" i="10"/>
  <c r="N157" i="10"/>
  <c r="E157" i="10"/>
  <c r="T157" i="10"/>
  <c r="K173" i="10"/>
  <c r="N173" i="10"/>
  <c r="E173" i="10"/>
  <c r="Q173" i="10"/>
  <c r="H173" i="10"/>
  <c r="L176" i="10"/>
  <c r="F140" i="24" s="1"/>
  <c r="D176" i="10"/>
  <c r="O176" i="10"/>
  <c r="H140" i="24" s="1"/>
  <c r="F176" i="10"/>
  <c r="R176" i="10"/>
  <c r="J140" i="24" s="1"/>
  <c r="I176" i="10"/>
  <c r="D140" i="24" s="1"/>
  <c r="H204" i="10"/>
  <c r="T204" i="10"/>
  <c r="K204" i="10"/>
  <c r="Q204" i="10"/>
  <c r="N204" i="10"/>
  <c r="E204" i="10"/>
  <c r="H92" i="10"/>
  <c r="R123" i="24" s="1"/>
  <c r="T92" i="10"/>
  <c r="Z123" i="24" s="1"/>
  <c r="K92" i="10"/>
  <c r="T123" i="24" s="1"/>
  <c r="N92" i="10"/>
  <c r="V123" i="24" s="1"/>
  <c r="K101" i="10"/>
  <c r="T101" i="10"/>
  <c r="L102" i="10"/>
  <c r="L103" i="10"/>
  <c r="J104" i="10"/>
  <c r="S211" i="24" s="1"/>
  <c r="V104" i="10"/>
  <c r="AA211" i="24" s="1"/>
  <c r="K109" i="10"/>
  <c r="N109" i="10"/>
  <c r="E109" i="10"/>
  <c r="Q109" i="10"/>
  <c r="H109" i="10"/>
  <c r="K113" i="10"/>
  <c r="E190" i="24" s="1"/>
  <c r="U116" i="10"/>
  <c r="L116" i="10"/>
  <c r="O116" i="10"/>
  <c r="H106" i="24" s="1"/>
  <c r="F116" i="10"/>
  <c r="N118" i="10"/>
  <c r="E118" i="10"/>
  <c r="Q118" i="10"/>
  <c r="K122" i="10"/>
  <c r="E195" i="24" s="1"/>
  <c r="U125" i="10"/>
  <c r="L109" i="24" s="1"/>
  <c r="L125" i="10"/>
  <c r="F109" i="24" s="1"/>
  <c r="O125" i="10"/>
  <c r="H109" i="24" s="1"/>
  <c r="F125" i="10"/>
  <c r="B109" i="24" s="1"/>
  <c r="T134" i="10"/>
  <c r="P136" i="10"/>
  <c r="G136" i="10"/>
  <c r="S136" i="10"/>
  <c r="J136" i="10"/>
  <c r="H140" i="10"/>
  <c r="C138" i="24" s="1"/>
  <c r="Q140" i="10"/>
  <c r="I138" i="24" s="1"/>
  <c r="N140" i="10"/>
  <c r="G138" i="24" s="1"/>
  <c r="Q142" i="10"/>
  <c r="J146" i="10"/>
  <c r="V146" i="10"/>
  <c r="M146" i="10"/>
  <c r="D146" i="10"/>
  <c r="P146" i="10"/>
  <c r="G146" i="10"/>
  <c r="S146" i="10"/>
  <c r="Y201" i="24" s="1"/>
  <c r="L155" i="10"/>
  <c r="H156" i="10"/>
  <c r="T156" i="10"/>
  <c r="K156" i="10"/>
  <c r="N156" i="10"/>
  <c r="E156" i="10"/>
  <c r="Q156" i="10"/>
  <c r="P159" i="10"/>
  <c r="W41" i="24" s="1"/>
  <c r="H164" i="10"/>
  <c r="R154" i="24" s="1"/>
  <c r="N164" i="10"/>
  <c r="V154" i="24" s="1"/>
  <c r="E164" i="10"/>
  <c r="P154" i="24" s="1"/>
  <c r="N170" i="10"/>
  <c r="E170" i="10"/>
  <c r="Q170" i="10"/>
  <c r="H170" i="10"/>
  <c r="N174" i="10"/>
  <c r="T174" i="10"/>
  <c r="K174" i="10"/>
  <c r="E174" i="10"/>
  <c r="F182" i="10"/>
  <c r="O182" i="10"/>
  <c r="H103" i="24" s="1"/>
  <c r="D182" i="10"/>
  <c r="U182" i="10"/>
  <c r="L103" i="24" s="1"/>
  <c r="L182" i="10"/>
  <c r="F103" i="24" s="1"/>
  <c r="R182" i="10"/>
  <c r="I182" i="10"/>
  <c r="D103" i="24" s="1"/>
  <c r="G185" i="10"/>
  <c r="P185" i="10"/>
  <c r="W198" i="24" s="1"/>
  <c r="V185" i="10"/>
  <c r="M185" i="10"/>
  <c r="D185" i="10"/>
  <c r="S185" i="10"/>
  <c r="J185" i="10"/>
  <c r="U187" i="10"/>
  <c r="L134" i="24" s="1"/>
  <c r="R187" i="10"/>
  <c r="J134" i="24" s="1"/>
  <c r="I187" i="10"/>
  <c r="D134" i="24" s="1"/>
  <c r="D187" i="10"/>
  <c r="L187" i="10"/>
  <c r="F134" i="24" s="1"/>
  <c r="AE172" i="9"/>
  <c r="M175" i="9"/>
  <c r="AA77" i="22" s="1"/>
  <c r="V175" i="9"/>
  <c r="AE175" i="9"/>
  <c r="AM77" i="22" s="1"/>
  <c r="AE188" i="9"/>
  <c r="M191" i="9"/>
  <c r="V191" i="9"/>
  <c r="AG38" i="22" s="1"/>
  <c r="AE191" i="9"/>
  <c r="AM38" i="22" s="1"/>
  <c r="AA198" i="9"/>
  <c r="P32" i="22" s="1"/>
  <c r="AD198" i="9"/>
  <c r="R32" i="22" s="1"/>
  <c r="X198" i="9"/>
  <c r="N32" i="22" s="1"/>
  <c r="O198" i="9"/>
  <c r="H20" i="22" s="1"/>
  <c r="X201" i="9"/>
  <c r="N51" i="22" s="1"/>
  <c r="AA201" i="9"/>
  <c r="P51" i="22" s="1"/>
  <c r="AD201" i="9"/>
  <c r="R51" i="22" s="1"/>
  <c r="AD204" i="9"/>
  <c r="R136" i="22" s="1"/>
  <c r="X204" i="9"/>
  <c r="N136" i="22" s="1"/>
  <c r="AA204" i="9"/>
  <c r="P136" i="22" s="1"/>
  <c r="I204" i="9"/>
  <c r="D136" i="22" s="1"/>
  <c r="AE216" i="9"/>
  <c r="M219" i="9"/>
  <c r="V219" i="9"/>
  <c r="AE219" i="9"/>
  <c r="AE232" i="9"/>
  <c r="F9" i="10"/>
  <c r="F12" i="10"/>
  <c r="F15" i="10"/>
  <c r="B131" i="24" s="1"/>
  <c r="O15" i="10"/>
  <c r="H131" i="24" s="1"/>
  <c r="M16" i="10"/>
  <c r="U96" i="24" s="1"/>
  <c r="V19" i="10"/>
  <c r="J26" i="10"/>
  <c r="P26" i="10"/>
  <c r="G26" i="10"/>
  <c r="M26" i="10"/>
  <c r="U27" i="10"/>
  <c r="D27" i="10"/>
  <c r="L27" i="10"/>
  <c r="R30" i="10"/>
  <c r="F32" i="10"/>
  <c r="F33" i="10"/>
  <c r="M36" i="10"/>
  <c r="U181" i="24" s="1"/>
  <c r="S41" i="10"/>
  <c r="Y183" i="24" s="1"/>
  <c r="G42" i="10"/>
  <c r="O44" i="10"/>
  <c r="M46" i="10"/>
  <c r="U100" i="24" s="1"/>
  <c r="L48" i="10"/>
  <c r="D48" i="10"/>
  <c r="O48" i="10"/>
  <c r="F48" i="10"/>
  <c r="O49" i="10"/>
  <c r="U49" i="10"/>
  <c r="L49" i="10"/>
  <c r="R54" i="10"/>
  <c r="F55" i="10"/>
  <c r="B185" i="24" s="1"/>
  <c r="F56" i="10"/>
  <c r="S62" i="10"/>
  <c r="Y148" i="24" s="1"/>
  <c r="F65" i="10"/>
  <c r="U67" i="10"/>
  <c r="L202" i="24" s="1"/>
  <c r="L67" i="10"/>
  <c r="F202" i="24" s="1"/>
  <c r="S72" i="10"/>
  <c r="Y203" i="24" s="1"/>
  <c r="S73" i="10"/>
  <c r="G74" i="10"/>
  <c r="P74" i="10"/>
  <c r="F75" i="10"/>
  <c r="F76" i="10"/>
  <c r="B205" i="24" s="1"/>
  <c r="O77" i="10"/>
  <c r="D78" i="10"/>
  <c r="O78" i="10"/>
  <c r="O79" i="10"/>
  <c r="O80" i="10"/>
  <c r="H207" i="24" s="1"/>
  <c r="D81" i="10"/>
  <c r="J82" i="10"/>
  <c r="V82" i="10"/>
  <c r="M82" i="10"/>
  <c r="D82" i="10"/>
  <c r="M83" i="10"/>
  <c r="S83" i="10"/>
  <c r="J83" i="10"/>
  <c r="P84" i="10"/>
  <c r="G84" i="10"/>
  <c r="M84" i="10"/>
  <c r="L85" i="10"/>
  <c r="U85" i="10"/>
  <c r="H89" i="10"/>
  <c r="G91" i="10"/>
  <c r="E92" i="10"/>
  <c r="P123" i="24" s="1"/>
  <c r="J97" i="10"/>
  <c r="G98" i="10"/>
  <c r="Q50" i="24" s="1"/>
  <c r="Q98" i="10"/>
  <c r="G99" i="10"/>
  <c r="R99" i="10"/>
  <c r="J123" i="24" s="1"/>
  <c r="G100" i="10"/>
  <c r="E101" i="10"/>
  <c r="N101" i="10"/>
  <c r="M102" i="10"/>
  <c r="U119" i="24" s="1"/>
  <c r="M104" i="10"/>
  <c r="U211" i="24" s="1"/>
  <c r="O105" i="10"/>
  <c r="R105" i="10"/>
  <c r="I105" i="10"/>
  <c r="U105" i="10"/>
  <c r="L105" i="10"/>
  <c r="D107" i="10"/>
  <c r="D108" i="10"/>
  <c r="O108" i="10"/>
  <c r="F109" i="10"/>
  <c r="H110" i="10"/>
  <c r="C188" i="24" s="1"/>
  <c r="O113" i="10"/>
  <c r="U113" i="10"/>
  <c r="L113" i="10"/>
  <c r="F113" i="10"/>
  <c r="N116" i="10"/>
  <c r="D117" i="10"/>
  <c r="O117" i="10"/>
  <c r="G118" i="10"/>
  <c r="S118" i="10"/>
  <c r="O121" i="10"/>
  <c r="F121" i="10"/>
  <c r="O124" i="10"/>
  <c r="H197" i="24" s="1"/>
  <c r="F124" i="10"/>
  <c r="N125" i="10"/>
  <c r="D126" i="10"/>
  <c r="G127" i="10"/>
  <c r="Q194" i="24" s="1"/>
  <c r="T127" i="10"/>
  <c r="I129" i="10"/>
  <c r="D111" i="24" s="1"/>
  <c r="I132" i="10"/>
  <c r="U132" i="10"/>
  <c r="L199" i="24" s="1"/>
  <c r="F134" i="10"/>
  <c r="U134" i="10"/>
  <c r="L134" i="10"/>
  <c r="K134" i="10"/>
  <c r="I135" i="10"/>
  <c r="D200" i="24" s="1"/>
  <c r="D135" i="10"/>
  <c r="I137" i="10"/>
  <c r="L139" i="10"/>
  <c r="P140" i="10"/>
  <c r="V140" i="10"/>
  <c r="M140" i="10"/>
  <c r="G140" i="10"/>
  <c r="O140" i="10"/>
  <c r="H138" i="24" s="1"/>
  <c r="F141" i="10"/>
  <c r="E142" i="10"/>
  <c r="R142" i="10"/>
  <c r="J143" i="10"/>
  <c r="S138" i="24" s="1"/>
  <c r="H148" i="10"/>
  <c r="Q148" i="10"/>
  <c r="T148" i="10"/>
  <c r="K148" i="10"/>
  <c r="F149" i="10"/>
  <c r="U150" i="10"/>
  <c r="L140" i="24" s="1"/>
  <c r="L152" i="10"/>
  <c r="D152" i="10"/>
  <c r="R152" i="10"/>
  <c r="I152" i="10"/>
  <c r="P152" i="10"/>
  <c r="W153" i="24" s="1"/>
  <c r="Q157" i="10"/>
  <c r="J158" i="10"/>
  <c r="D159" i="10"/>
  <c r="O161" i="10"/>
  <c r="U161" i="10"/>
  <c r="L51" i="24" s="1"/>
  <c r="L161" i="10"/>
  <c r="R161" i="10"/>
  <c r="I161" i="10"/>
  <c r="Q161" i="10"/>
  <c r="F164" i="10"/>
  <c r="N166" i="10"/>
  <c r="V106" i="24" s="1"/>
  <c r="Q166" i="10"/>
  <c r="X106" i="24" s="1"/>
  <c r="H166" i="10"/>
  <c r="E166" i="10"/>
  <c r="P106" i="24" s="1"/>
  <c r="T166" i="10"/>
  <c r="Z106" i="24" s="1"/>
  <c r="K166" i="10"/>
  <c r="T106" i="24" s="1"/>
  <c r="U5" i="24"/>
  <c r="O169" i="10"/>
  <c r="H72" i="24" s="1"/>
  <c r="R169" i="10"/>
  <c r="J72" i="24" s="1"/>
  <c r="I169" i="10"/>
  <c r="D72" i="24" s="1"/>
  <c r="F169" i="10"/>
  <c r="D169" i="10"/>
  <c r="U169" i="10"/>
  <c r="L72" i="24" s="1"/>
  <c r="L169" i="10"/>
  <c r="F72" i="24" s="1"/>
  <c r="T170" i="10"/>
  <c r="R172" i="10"/>
  <c r="J73" i="24" s="1"/>
  <c r="I172" i="10"/>
  <c r="D73" i="24" s="1"/>
  <c r="O172" i="10"/>
  <c r="H73" i="24" s="1"/>
  <c r="F172" i="10"/>
  <c r="B73" i="24" s="1"/>
  <c r="D172" i="10"/>
  <c r="U172" i="10"/>
  <c r="L73" i="24" s="1"/>
  <c r="L172" i="10"/>
  <c r="F73" i="24" s="1"/>
  <c r="H174" i="10"/>
  <c r="N102" i="10"/>
  <c r="V119" i="24" s="1"/>
  <c r="Q102" i="10"/>
  <c r="X119" i="24" s="1"/>
  <c r="H102" i="10"/>
  <c r="R119" i="24" s="1"/>
  <c r="Q103" i="10"/>
  <c r="N103" i="10"/>
  <c r="E103" i="10"/>
  <c r="N106" i="10"/>
  <c r="G65" i="24" s="1"/>
  <c r="E106" i="10"/>
  <c r="A65" i="24" s="1"/>
  <c r="Q106" i="10"/>
  <c r="H106" i="10"/>
  <c r="C65" i="24" s="1"/>
  <c r="N113" i="10"/>
  <c r="G190" i="24" s="1"/>
  <c r="U115" i="10"/>
  <c r="O115" i="10"/>
  <c r="H59" i="24" s="1"/>
  <c r="F115" i="10"/>
  <c r="R115" i="10"/>
  <c r="I115" i="10"/>
  <c r="Q116" i="10"/>
  <c r="G121" i="10"/>
  <c r="P121" i="10"/>
  <c r="S121" i="10"/>
  <c r="J121" i="10"/>
  <c r="N121" i="10"/>
  <c r="P124" i="10"/>
  <c r="S124" i="10"/>
  <c r="Y58" i="24" s="1"/>
  <c r="J124" i="10"/>
  <c r="S58" i="24" s="1"/>
  <c r="N124" i="10"/>
  <c r="O133" i="10"/>
  <c r="F133" i="10"/>
  <c r="R133" i="10"/>
  <c r="I133" i="10"/>
  <c r="S135" i="10"/>
  <c r="Y151" i="24" s="1"/>
  <c r="J135" i="10"/>
  <c r="S151" i="24" s="1"/>
  <c r="V135" i="10"/>
  <c r="AA151" i="24" s="1"/>
  <c r="M135" i="10"/>
  <c r="U151" i="24" s="1"/>
  <c r="L144" i="10"/>
  <c r="F139" i="24" s="1"/>
  <c r="D144" i="10"/>
  <c r="O144" i="10"/>
  <c r="H139" i="24" s="1"/>
  <c r="Q145" i="10"/>
  <c r="X139" i="24" s="1"/>
  <c r="H145" i="10"/>
  <c r="R139" i="24" s="1"/>
  <c r="T145" i="10"/>
  <c r="Z139" i="24" s="1"/>
  <c r="K145" i="10"/>
  <c r="T139" i="24" s="1"/>
  <c r="S152" i="10"/>
  <c r="Y153" i="24" s="1"/>
  <c r="U155" i="10"/>
  <c r="D155" i="10"/>
  <c r="R155" i="10"/>
  <c r="I155" i="10"/>
  <c r="P155" i="10"/>
  <c r="S159" i="10"/>
  <c r="Y41" i="24" s="1"/>
  <c r="W5" i="24"/>
  <c r="H196" i="10"/>
  <c r="R126" i="24" s="1"/>
  <c r="Q196" i="10"/>
  <c r="X126" i="24" s="1"/>
  <c r="N196" i="10"/>
  <c r="V126" i="24" s="1"/>
  <c r="E196" i="10"/>
  <c r="P126" i="24" s="1"/>
  <c r="T196" i="10"/>
  <c r="Z126" i="24" s="1"/>
  <c r="K196" i="10"/>
  <c r="T126" i="24" s="1"/>
  <c r="L112" i="10"/>
  <c r="D112" i="10"/>
  <c r="O112" i="10"/>
  <c r="F112" i="10"/>
  <c r="R112" i="10"/>
  <c r="I112" i="10"/>
  <c r="D104" i="24" s="1"/>
  <c r="Q114" i="10"/>
  <c r="H114" i="10"/>
  <c r="N114" i="10"/>
  <c r="P115" i="10"/>
  <c r="W195" i="24" s="1"/>
  <c r="L120" i="10"/>
  <c r="D120" i="10"/>
  <c r="R120" i="10"/>
  <c r="J194" i="24" s="1"/>
  <c r="I120" i="10"/>
  <c r="Q121" i="10"/>
  <c r="I108" i="24" s="1"/>
  <c r="U123" i="10"/>
  <c r="R123" i="10"/>
  <c r="I123" i="10"/>
  <c r="L123" i="10"/>
  <c r="Q124" i="10"/>
  <c r="J130" i="10"/>
  <c r="S198" i="24" s="1"/>
  <c r="S130" i="10"/>
  <c r="Y198" i="24" s="1"/>
  <c r="V130" i="10"/>
  <c r="AA198" i="24" s="1"/>
  <c r="M139" i="10"/>
  <c r="P139" i="10"/>
  <c r="G139" i="10"/>
  <c r="S139" i="10"/>
  <c r="J139" i="10"/>
  <c r="S144" i="10"/>
  <c r="J144" i="10"/>
  <c r="P144" i="10"/>
  <c r="U147" i="10"/>
  <c r="O147" i="10"/>
  <c r="F147" i="10"/>
  <c r="D147" i="10"/>
  <c r="S155" i="10"/>
  <c r="N161" i="10"/>
  <c r="E161" i="10"/>
  <c r="E163" i="10"/>
  <c r="Q163" i="10"/>
  <c r="H163" i="10"/>
  <c r="T163" i="10"/>
  <c r="K163" i="10"/>
  <c r="K165" i="10"/>
  <c r="T165" i="10"/>
  <c r="Q165" i="10"/>
  <c r="H165" i="10"/>
  <c r="N165" i="10"/>
  <c r="E165" i="10"/>
  <c r="I175" i="10"/>
  <c r="D150" i="24" s="1"/>
  <c r="R175" i="10"/>
  <c r="J150" i="24" s="1"/>
  <c r="O175" i="10"/>
  <c r="H150" i="24" s="1"/>
  <c r="F175" i="10"/>
  <c r="B150" i="24" s="1"/>
  <c r="D175" i="10"/>
  <c r="U175" i="10"/>
  <c r="L150" i="24" s="1"/>
  <c r="L175" i="10"/>
  <c r="U179" i="10"/>
  <c r="O179" i="10"/>
  <c r="F179" i="10"/>
  <c r="D179" i="10"/>
  <c r="L179" i="10"/>
  <c r="R179" i="10"/>
  <c r="I179" i="10"/>
  <c r="P188" i="10"/>
  <c r="V188" i="10"/>
  <c r="M188" i="10"/>
  <c r="D188" i="10"/>
  <c r="S188" i="10"/>
  <c r="J188" i="10"/>
  <c r="G188" i="10"/>
  <c r="V191" i="10"/>
  <c r="AA193" i="24" s="1"/>
  <c r="M191" i="10"/>
  <c r="U34" i="24" s="1"/>
  <c r="D191" i="10"/>
  <c r="S191" i="10"/>
  <c r="Y34" i="24" s="1"/>
  <c r="J191" i="10"/>
  <c r="P191" i="10"/>
  <c r="G191" i="10"/>
  <c r="S71" i="10"/>
  <c r="J71" i="10"/>
  <c r="M71" i="10"/>
  <c r="L72" i="10"/>
  <c r="D72" i="10"/>
  <c r="O73" i="10"/>
  <c r="D73" i="10"/>
  <c r="L73" i="10"/>
  <c r="V86" i="10"/>
  <c r="S86" i="10"/>
  <c r="J86" i="10"/>
  <c r="M86" i="10"/>
  <c r="P87" i="10"/>
  <c r="W210" i="24" s="1"/>
  <c r="G87" i="10"/>
  <c r="Q210" i="24" s="1"/>
  <c r="M87" i="10"/>
  <c r="U210" i="24" s="1"/>
  <c r="L88" i="10"/>
  <c r="F211" i="24" s="1"/>
  <c r="D88" i="10"/>
  <c r="M97" i="10"/>
  <c r="U124" i="24" s="1"/>
  <c r="H101" i="10"/>
  <c r="Q101" i="10"/>
  <c r="R102" i="10"/>
  <c r="J24" i="24" s="1"/>
  <c r="R103" i="10"/>
  <c r="T106" i="10"/>
  <c r="I111" i="10"/>
  <c r="D189" i="24" s="1"/>
  <c r="R111" i="10"/>
  <c r="U111" i="10"/>
  <c r="L111" i="10"/>
  <c r="E113" i="10"/>
  <c r="A190" i="24" s="1"/>
  <c r="E114" i="10"/>
  <c r="D115" i="10"/>
  <c r="K118" i="10"/>
  <c r="I119" i="10"/>
  <c r="U119" i="10"/>
  <c r="L193" i="24" s="1"/>
  <c r="L119" i="10"/>
  <c r="F193" i="24" s="1"/>
  <c r="O119" i="10"/>
  <c r="H193" i="24" s="1"/>
  <c r="F119" i="10"/>
  <c r="O120" i="10"/>
  <c r="H194" i="24" s="1"/>
  <c r="O123" i="10"/>
  <c r="E124" i="10"/>
  <c r="R125" i="10"/>
  <c r="J109" i="24" s="1"/>
  <c r="L128" i="10"/>
  <c r="F110" i="24" s="1"/>
  <c r="D128" i="10"/>
  <c r="O129" i="10"/>
  <c r="H111" i="24" s="1"/>
  <c r="D129" i="10"/>
  <c r="D130" i="10"/>
  <c r="M130" i="10"/>
  <c r="U198" i="24" s="1"/>
  <c r="U131" i="10"/>
  <c r="L131" i="10"/>
  <c r="N132" i="10"/>
  <c r="D133" i="10"/>
  <c r="E134" i="10"/>
  <c r="V136" i="10"/>
  <c r="J138" i="10"/>
  <c r="S138" i="10"/>
  <c r="Y137" i="24" s="1"/>
  <c r="V138" i="10"/>
  <c r="M138" i="10"/>
  <c r="D138" i="10"/>
  <c r="D139" i="10"/>
  <c r="I140" i="10"/>
  <c r="D138" i="24" s="1"/>
  <c r="T140" i="10"/>
  <c r="K138" i="24" s="1"/>
  <c r="K142" i="10"/>
  <c r="I143" i="10"/>
  <c r="D151" i="24" s="1"/>
  <c r="D143" i="10"/>
  <c r="F144" i="10"/>
  <c r="B139" i="24" s="1"/>
  <c r="M147" i="10"/>
  <c r="S147" i="10"/>
  <c r="J147" i="10"/>
  <c r="R147" i="10"/>
  <c r="Q151" i="10"/>
  <c r="T151" i="10"/>
  <c r="K151" i="10"/>
  <c r="G152" i="10"/>
  <c r="F155" i="10"/>
  <c r="J159" i="10"/>
  <c r="I167" i="10"/>
  <c r="D153" i="24" s="1"/>
  <c r="U167" i="10"/>
  <c r="L153" i="24" s="1"/>
  <c r="L167" i="10"/>
  <c r="F153" i="24" s="1"/>
  <c r="R167" i="10"/>
  <c r="J153" i="24" s="1"/>
  <c r="O167" i="10"/>
  <c r="H153" i="24" s="1"/>
  <c r="F167" i="10"/>
  <c r="B153" i="24" s="1"/>
  <c r="AA5" i="24"/>
  <c r="K170" i="10"/>
  <c r="M168" i="10"/>
  <c r="V168" i="10"/>
  <c r="AA105" i="24" s="1"/>
  <c r="V171" i="10"/>
  <c r="AA134" i="24" s="1"/>
  <c r="D177" i="10"/>
  <c r="D180" i="10"/>
  <c r="D183" i="10"/>
  <c r="D189" i="10"/>
  <c r="G194" i="10"/>
  <c r="P194" i="10"/>
  <c r="D195" i="10"/>
  <c r="D198" i="10"/>
  <c r="L208" i="10"/>
  <c r="F70" i="24" s="1"/>
  <c r="D208" i="10"/>
  <c r="U208" i="10"/>
  <c r="L70" i="24" s="1"/>
  <c r="U211" i="10"/>
  <c r="U213" i="10"/>
  <c r="P218" i="10"/>
  <c r="T219" i="10"/>
  <c r="K219" i="10"/>
  <c r="H222" i="10"/>
  <c r="I223" i="10"/>
  <c r="J224" i="10"/>
  <c r="V224" i="10"/>
  <c r="H226" i="10"/>
  <c r="T226" i="10"/>
  <c r="K226" i="10"/>
  <c r="Q226" i="10"/>
  <c r="M208" i="10"/>
  <c r="U127" i="24" s="1"/>
  <c r="V208" i="10"/>
  <c r="AA127" i="24" s="1"/>
  <c r="V211" i="10"/>
  <c r="AA142" i="24" s="1"/>
  <c r="M211" i="10"/>
  <c r="U36" i="24" s="1"/>
  <c r="L212" i="10"/>
  <c r="L213" i="10"/>
  <c r="I215" i="10"/>
  <c r="D31" i="24" s="1"/>
  <c r="U215" i="10"/>
  <c r="L217" i="10"/>
  <c r="D217" i="10"/>
  <c r="O217" i="10"/>
  <c r="N218" i="10"/>
  <c r="E218" i="10"/>
  <c r="T218" i="10"/>
  <c r="K218" i="10"/>
  <c r="Q218" i="10"/>
  <c r="J221" i="10"/>
  <c r="V221" i="10"/>
  <c r="U223" i="10"/>
  <c r="E226" i="10"/>
  <c r="M120" i="10"/>
  <c r="U60" i="24" s="1"/>
  <c r="V123" i="10"/>
  <c r="AA109" i="24" s="1"/>
  <c r="L160" i="10"/>
  <c r="D160" i="10"/>
  <c r="U160" i="10"/>
  <c r="F177" i="10"/>
  <c r="F180" i="10"/>
  <c r="B67" i="24" s="1"/>
  <c r="O180" i="10"/>
  <c r="F183" i="10"/>
  <c r="O183" i="10"/>
  <c r="M184" i="10"/>
  <c r="U131" i="24" s="1"/>
  <c r="V187" i="10"/>
  <c r="AA102" i="24" s="1"/>
  <c r="F189" i="10"/>
  <c r="B97" i="24" s="1"/>
  <c r="O189" i="10"/>
  <c r="H97" i="24" s="1"/>
  <c r="L190" i="10"/>
  <c r="U190" i="10"/>
  <c r="D193" i="10"/>
  <c r="M193" i="10"/>
  <c r="V193" i="10"/>
  <c r="S194" i="10"/>
  <c r="M196" i="10"/>
  <c r="V196" i="10"/>
  <c r="I197" i="10"/>
  <c r="D69" i="24" s="1"/>
  <c r="R197" i="10"/>
  <c r="D199" i="10"/>
  <c r="M199" i="10"/>
  <c r="V199" i="10"/>
  <c r="J200" i="10"/>
  <c r="S200" i="10"/>
  <c r="D202" i="10"/>
  <c r="M202" i="10"/>
  <c r="V202" i="10"/>
  <c r="AA191" i="24" s="1"/>
  <c r="J203" i="10"/>
  <c r="S203" i="10"/>
  <c r="Y192" i="24" s="1"/>
  <c r="G204" i="10"/>
  <c r="Q32" i="24" s="1"/>
  <c r="D205" i="10"/>
  <c r="J206" i="10"/>
  <c r="S97" i="24" s="1"/>
  <c r="S206" i="10"/>
  <c r="Y97" i="24" s="1"/>
  <c r="G207" i="10"/>
  <c r="P207" i="10"/>
  <c r="K209" i="10"/>
  <c r="T209" i="10"/>
  <c r="G210" i="10"/>
  <c r="P210" i="10"/>
  <c r="D211" i="10"/>
  <c r="M212" i="10"/>
  <c r="U145" i="24" s="1"/>
  <c r="S212" i="10"/>
  <c r="Y145" i="24" s="1"/>
  <c r="J212" i="10"/>
  <c r="S145" i="24" s="1"/>
  <c r="P213" i="10"/>
  <c r="W146" i="24" s="1"/>
  <c r="G213" i="10"/>
  <c r="Q146" i="24" s="1"/>
  <c r="M213" i="10"/>
  <c r="L214" i="10"/>
  <c r="U214" i="10"/>
  <c r="L141" i="24" s="1"/>
  <c r="J220" i="10"/>
  <c r="V220" i="10"/>
  <c r="M224" i="10"/>
  <c r="M225" i="10"/>
  <c r="S225" i="10"/>
  <c r="F228" i="10"/>
  <c r="B137" i="24" s="1"/>
  <c r="D228" i="10"/>
  <c r="I228" i="10"/>
  <c r="D137" i="24" s="1"/>
  <c r="R228" i="10"/>
  <c r="J137" i="24" s="1"/>
  <c r="O228" i="10"/>
  <c r="H137" i="24" s="1"/>
  <c r="I158" i="10"/>
  <c r="R158" i="10"/>
  <c r="M160" i="10"/>
  <c r="J161" i="10"/>
  <c r="S161" i="10"/>
  <c r="V163" i="10"/>
  <c r="J164" i="10"/>
  <c r="S154" i="24" s="1"/>
  <c r="S164" i="10"/>
  <c r="Y154" i="24" s="1"/>
  <c r="J167" i="10"/>
  <c r="G168" i="10"/>
  <c r="S170" i="10"/>
  <c r="G171" i="10"/>
  <c r="Q134" i="24" s="1"/>
  <c r="P171" i="10"/>
  <c r="W134" i="24" s="1"/>
  <c r="G174" i="10"/>
  <c r="P174" i="10"/>
  <c r="J176" i="10"/>
  <c r="S176" i="10"/>
  <c r="J179" i="10"/>
  <c r="S140" i="24" s="1"/>
  <c r="S179" i="10"/>
  <c r="Y140" i="24" s="1"/>
  <c r="J182" i="10"/>
  <c r="S182" i="10"/>
  <c r="D190" i="10"/>
  <c r="T197" i="10"/>
  <c r="K69" i="24" s="1"/>
  <c r="L200" i="10"/>
  <c r="D200" i="10"/>
  <c r="U200" i="10"/>
  <c r="I204" i="10"/>
  <c r="D132" i="24" s="1"/>
  <c r="R204" i="10"/>
  <c r="F208" i="10"/>
  <c r="O208" i="10"/>
  <c r="H70" i="24" s="1"/>
  <c r="F211" i="10"/>
  <c r="O211" i="10"/>
  <c r="D212" i="10"/>
  <c r="O212" i="10"/>
  <c r="D213" i="10"/>
  <c r="P216" i="10"/>
  <c r="G216" i="10"/>
  <c r="F217" i="10"/>
  <c r="R217" i="10"/>
  <c r="H218" i="10"/>
  <c r="S218" i="10"/>
  <c r="H219" i="10"/>
  <c r="M221" i="10"/>
  <c r="N231" i="10"/>
  <c r="E231" i="10"/>
  <c r="H231" i="10"/>
  <c r="Q231" i="10"/>
  <c r="T231" i="10"/>
  <c r="P13" i="11"/>
  <c r="W180" i="25" s="1"/>
  <c r="J13" i="11"/>
  <c r="S180" i="25" s="1"/>
  <c r="V13" i="11"/>
  <c r="AA180" i="25" s="1"/>
  <c r="S13" i="11"/>
  <c r="Y180" i="25" s="1"/>
  <c r="G13" i="11"/>
  <c r="Q180" i="25" s="1"/>
  <c r="M13" i="11"/>
  <c r="U180" i="25" s="1"/>
  <c r="M200" i="10"/>
  <c r="V200" i="10"/>
  <c r="V203" i="10"/>
  <c r="AA100" i="24" s="1"/>
  <c r="F215" i="10"/>
  <c r="B31" i="24" s="1"/>
  <c r="D215" i="10"/>
  <c r="O215" i="10"/>
  <c r="H31" i="24" s="1"/>
  <c r="Q216" i="10"/>
  <c r="T216" i="10"/>
  <c r="K216" i="10"/>
  <c r="K222" i="10"/>
  <c r="T222" i="10"/>
  <c r="F223" i="10"/>
  <c r="D223" i="10"/>
  <c r="O223" i="10"/>
  <c r="Q224" i="10"/>
  <c r="I146" i="24" s="1"/>
  <c r="N224" i="10"/>
  <c r="G146" i="24" s="1"/>
  <c r="E224" i="10"/>
  <c r="A146" i="24" s="1"/>
  <c r="T224" i="10"/>
  <c r="K146" i="24" s="1"/>
  <c r="K224" i="10"/>
  <c r="E146" i="24" s="1"/>
  <c r="E14" i="11"/>
  <c r="A175" i="25" s="1"/>
  <c r="K14" i="11"/>
  <c r="E175" i="25" s="1"/>
  <c r="T14" i="11"/>
  <c r="K175" i="25" s="1"/>
  <c r="H14" i="11"/>
  <c r="C175" i="25" s="1"/>
  <c r="N14" i="11"/>
  <c r="G175" i="25" s="1"/>
  <c r="M176" i="10"/>
  <c r="V179" i="10"/>
  <c r="AA140" i="24" s="1"/>
  <c r="I189" i="10"/>
  <c r="D97" i="24" s="1"/>
  <c r="R189" i="10"/>
  <c r="D194" i="10"/>
  <c r="M194" i="10"/>
  <c r="V194" i="10"/>
  <c r="G196" i="10"/>
  <c r="G199" i="10"/>
  <c r="P199" i="10"/>
  <c r="G202" i="10"/>
  <c r="P202" i="10"/>
  <c r="D203" i="10"/>
  <c r="D206" i="10"/>
  <c r="M206" i="10"/>
  <c r="U97" i="24" s="1"/>
  <c r="E209" i="10"/>
  <c r="N209" i="10"/>
  <c r="F213" i="10"/>
  <c r="R213" i="10"/>
  <c r="V215" i="10"/>
  <c r="M215" i="10"/>
  <c r="S215" i="10"/>
  <c r="J215" i="10"/>
  <c r="P215" i="10"/>
  <c r="E216" i="10"/>
  <c r="I217" i="10"/>
  <c r="U217" i="10"/>
  <c r="J218" i="10"/>
  <c r="S141" i="24" s="1"/>
  <c r="V218" i="10"/>
  <c r="U220" i="10"/>
  <c r="D220" i="10"/>
  <c r="O220" i="10"/>
  <c r="D221" i="10"/>
  <c r="E222" i="10"/>
  <c r="N222" i="10"/>
  <c r="V223" i="10"/>
  <c r="AA39" i="24" s="1"/>
  <c r="M223" i="10"/>
  <c r="U39" i="24" s="1"/>
  <c r="P223" i="10"/>
  <c r="W39" i="24" s="1"/>
  <c r="F3" i="11"/>
  <c r="B174" i="25" s="1"/>
  <c r="D3" i="11"/>
  <c r="U3" i="11"/>
  <c r="L174" i="25" s="1"/>
  <c r="I3" i="11"/>
  <c r="D174" i="25" s="1"/>
  <c r="R3" i="11"/>
  <c r="J174" i="25" s="1"/>
  <c r="L192" i="10"/>
  <c r="D192" i="10"/>
  <c r="U192" i="10"/>
  <c r="L50" i="24" s="1"/>
  <c r="I211" i="10"/>
  <c r="S211" i="10"/>
  <c r="R212" i="10"/>
  <c r="P220" i="10"/>
  <c r="R223" i="10"/>
  <c r="G224" i="10"/>
  <c r="N226" i="10"/>
  <c r="K227" i="10"/>
  <c r="T227" i="10"/>
  <c r="J232" i="10"/>
  <c r="D232" i="10"/>
  <c r="V232" i="10"/>
  <c r="P232" i="10"/>
  <c r="D4" i="11"/>
  <c r="V4" i="11"/>
  <c r="AA95" i="25" s="1"/>
  <c r="J4" i="11"/>
  <c r="S95" i="25" s="1"/>
  <c r="S4" i="11"/>
  <c r="Y95" i="25" s="1"/>
  <c r="G4" i="11"/>
  <c r="Q95" i="25" s="1"/>
  <c r="M4" i="11"/>
  <c r="U95" i="25" s="1"/>
  <c r="I12" i="11"/>
  <c r="R12" i="11"/>
  <c r="U12" i="11"/>
  <c r="F12" i="11"/>
  <c r="D12" i="11"/>
  <c r="L12" i="11"/>
  <c r="AE194" i="9"/>
  <c r="Y194" i="9"/>
  <c r="AB194" i="9"/>
  <c r="S194" i="9"/>
  <c r="AA199" i="9"/>
  <c r="AD199" i="9"/>
  <c r="X199" i="9"/>
  <c r="R199" i="9"/>
  <c r="AE202" i="9"/>
  <c r="Y202" i="9"/>
  <c r="AI32" i="22" s="1"/>
  <c r="AB202" i="9"/>
  <c r="AK32" i="22" s="1"/>
  <c r="S202" i="9"/>
  <c r="AE32" i="22" s="1"/>
  <c r="AA207" i="9"/>
  <c r="AD207" i="9"/>
  <c r="X207" i="9"/>
  <c r="R207" i="9"/>
  <c r="L40" i="10"/>
  <c r="D40" i="10"/>
  <c r="U40" i="10"/>
  <c r="M64" i="10"/>
  <c r="U37" i="24" s="1"/>
  <c r="V67" i="10"/>
  <c r="L104" i="10"/>
  <c r="F63" i="24" s="1"/>
  <c r="D104" i="10"/>
  <c r="U104" i="10"/>
  <c r="L63" i="24" s="1"/>
  <c r="M128" i="10"/>
  <c r="U191" i="24" s="1"/>
  <c r="V131" i="10"/>
  <c r="AA108" i="24" s="1"/>
  <c r="G148" i="10"/>
  <c r="G151" i="10"/>
  <c r="G154" i="10"/>
  <c r="Q35" i="24" s="1"/>
  <c r="P154" i="10"/>
  <c r="D158" i="10"/>
  <c r="L168" i="10"/>
  <c r="F45" i="24" s="1"/>
  <c r="D168" i="10"/>
  <c r="U168" i="10"/>
  <c r="L45" i="24" s="1"/>
  <c r="L177" i="10"/>
  <c r="U177" i="10"/>
  <c r="H178" i="10"/>
  <c r="L180" i="10"/>
  <c r="L183" i="10"/>
  <c r="U183" i="10"/>
  <c r="F185" i="10"/>
  <c r="F188" i="10"/>
  <c r="L189" i="10"/>
  <c r="F97" i="24" s="1"/>
  <c r="I190" i="10"/>
  <c r="R190" i="10"/>
  <c r="F191" i="10"/>
  <c r="B99" i="24" s="1"/>
  <c r="O191" i="10"/>
  <c r="H99" i="24" s="1"/>
  <c r="M192" i="10"/>
  <c r="U194" i="24" s="1"/>
  <c r="J193" i="10"/>
  <c r="S193" i="10"/>
  <c r="L195" i="10"/>
  <c r="F14" i="24" s="1"/>
  <c r="V195" i="10"/>
  <c r="AA132" i="24" s="1"/>
  <c r="J196" i="10"/>
  <c r="S196" i="10"/>
  <c r="F197" i="10"/>
  <c r="B69" i="24" s="1"/>
  <c r="L198" i="10"/>
  <c r="U198" i="10"/>
  <c r="L27" i="24" s="1"/>
  <c r="J199" i="10"/>
  <c r="G200" i="10"/>
  <c r="D201" i="10"/>
  <c r="M201" i="10"/>
  <c r="U29" i="24" s="1"/>
  <c r="V201" i="10"/>
  <c r="S202" i="10"/>
  <c r="G203" i="10"/>
  <c r="Q100" i="24" s="1"/>
  <c r="P203" i="10"/>
  <c r="W100" i="24" s="1"/>
  <c r="M204" i="10"/>
  <c r="U32" i="24" s="1"/>
  <c r="V204" i="10"/>
  <c r="AA32" i="24" s="1"/>
  <c r="I205" i="10"/>
  <c r="G206" i="10"/>
  <c r="Q97" i="24" s="1"/>
  <c r="P206" i="10"/>
  <c r="W97" i="24" s="1"/>
  <c r="D207" i="10"/>
  <c r="M207" i="10"/>
  <c r="J208" i="10"/>
  <c r="S127" i="24" s="1"/>
  <c r="H209" i="10"/>
  <c r="D210" i="10"/>
  <c r="M210" i="10"/>
  <c r="V210" i="10"/>
  <c r="J211" i="10"/>
  <c r="I212" i="10"/>
  <c r="J213" i="10"/>
  <c r="S146" i="24" s="1"/>
  <c r="H214" i="10"/>
  <c r="Q214" i="10"/>
  <c r="G215" i="10"/>
  <c r="R215" i="10"/>
  <c r="H216" i="10"/>
  <c r="M218" i="10"/>
  <c r="J219" i="10"/>
  <c r="P219" i="10"/>
  <c r="G219" i="10"/>
  <c r="Q150" i="24" s="1"/>
  <c r="N219" i="10"/>
  <c r="F220" i="10"/>
  <c r="R220" i="10"/>
  <c r="G221" i="10"/>
  <c r="S221" i="10"/>
  <c r="G223" i="10"/>
  <c r="Q39" i="24" s="1"/>
  <c r="S223" i="10"/>
  <c r="H224" i="10"/>
  <c r="C146" i="24" s="1"/>
  <c r="E227" i="10"/>
  <c r="Q227" i="10"/>
  <c r="K231" i="10"/>
  <c r="S232" i="10"/>
  <c r="G12" i="11"/>
  <c r="V12" i="11"/>
  <c r="J12" i="11"/>
  <c r="S12" i="11"/>
  <c r="P12" i="11"/>
  <c r="N6" i="11"/>
  <c r="V179" i="25" s="1"/>
  <c r="E6" i="11"/>
  <c r="P179" i="25" s="1"/>
  <c r="Q6" i="11"/>
  <c r="X179" i="25" s="1"/>
  <c r="T7" i="11"/>
  <c r="Z177" i="25" s="1"/>
  <c r="K7" i="11"/>
  <c r="T177" i="25" s="1"/>
  <c r="N7" i="11"/>
  <c r="V177" i="25" s="1"/>
  <c r="E8" i="11"/>
  <c r="P174" i="25" s="1"/>
  <c r="Q8" i="11"/>
  <c r="X174" i="25" s="1"/>
  <c r="H8" i="11"/>
  <c r="R174" i="25" s="1"/>
  <c r="K8" i="11"/>
  <c r="T174" i="25" s="1"/>
  <c r="G9" i="11"/>
  <c r="S9" i="11"/>
  <c r="Y175" i="25" s="1"/>
  <c r="G14" i="11"/>
  <c r="P14" i="11"/>
  <c r="W4" i="25" s="1"/>
  <c r="E16" i="11"/>
  <c r="T16" i="11"/>
  <c r="K16" i="11"/>
  <c r="N16" i="11"/>
  <c r="G19" i="11"/>
  <c r="S19" i="11"/>
  <c r="M24" i="11"/>
  <c r="P24" i="11"/>
  <c r="S24" i="11"/>
  <c r="V27" i="11"/>
  <c r="P27" i="11"/>
  <c r="O30" i="11"/>
  <c r="F30" i="11"/>
  <c r="U30" i="11"/>
  <c r="N30" i="11"/>
  <c r="T31" i="11"/>
  <c r="K31" i="11"/>
  <c r="Q31" i="11"/>
  <c r="H31" i="11"/>
  <c r="F46" i="11"/>
  <c r="G54" i="11"/>
  <c r="V54" i="11"/>
  <c r="J54" i="11"/>
  <c r="S54" i="11"/>
  <c r="H57" i="11"/>
  <c r="Q57" i="11"/>
  <c r="T57" i="11"/>
  <c r="K57" i="11"/>
  <c r="E57" i="11"/>
  <c r="N57" i="11"/>
  <c r="V59" i="11"/>
  <c r="S59" i="11"/>
  <c r="Y186" i="25" s="1"/>
  <c r="J59" i="11"/>
  <c r="S186" i="25" s="1"/>
  <c r="M59" i="11"/>
  <c r="U186" i="25" s="1"/>
  <c r="G59" i="11"/>
  <c r="Q186" i="25" s="1"/>
  <c r="N78" i="11"/>
  <c r="K78" i="11"/>
  <c r="T78" i="11"/>
  <c r="H78" i="11"/>
  <c r="E78" i="11"/>
  <c r="Q78" i="11"/>
  <c r="O33" i="11"/>
  <c r="H184" i="25" s="1"/>
  <c r="F33" i="11"/>
  <c r="I33" i="11"/>
  <c r="I36" i="11"/>
  <c r="O36" i="11"/>
  <c r="F36" i="11"/>
  <c r="F43" i="11"/>
  <c r="U43" i="11"/>
  <c r="L43" i="11"/>
  <c r="F186" i="25" s="1"/>
  <c r="R43" i="11"/>
  <c r="J186" i="25" s="1"/>
  <c r="O43" i="11"/>
  <c r="D43" i="11"/>
  <c r="Q54" i="11"/>
  <c r="H54" i="11"/>
  <c r="T54" i="11"/>
  <c r="K54" i="11"/>
  <c r="E54" i="11"/>
  <c r="I56" i="11"/>
  <c r="G62" i="11"/>
  <c r="Q148" i="25" s="1"/>
  <c r="D62" i="11"/>
  <c r="M62" i="11"/>
  <c r="S62" i="11"/>
  <c r="Y148" i="25" s="1"/>
  <c r="V62" i="11"/>
  <c r="I20" i="11"/>
  <c r="D179" i="25" s="1"/>
  <c r="R20" i="11"/>
  <c r="J179" i="25" s="1"/>
  <c r="U20" i="11"/>
  <c r="L179" i="25" s="1"/>
  <c r="J23" i="11"/>
  <c r="S23" i="11"/>
  <c r="G23" i="11"/>
  <c r="K26" i="11"/>
  <c r="Q26" i="11"/>
  <c r="H26" i="11"/>
  <c r="E26" i="11"/>
  <c r="L29" i="11"/>
  <c r="D29" i="11"/>
  <c r="R29" i="11"/>
  <c r="I29" i="11"/>
  <c r="O29" i="11"/>
  <c r="P33" i="11"/>
  <c r="S33" i="11"/>
  <c r="R33" i="11"/>
  <c r="G226" i="10"/>
  <c r="F227" i="10"/>
  <c r="O227" i="10"/>
  <c r="V228" i="10"/>
  <c r="AA148" i="24" s="1"/>
  <c r="M228" i="10"/>
  <c r="L230" i="10"/>
  <c r="F38" i="24" s="1"/>
  <c r="D230" i="10"/>
  <c r="M230" i="10"/>
  <c r="L231" i="10"/>
  <c r="V231" i="10"/>
  <c r="V3" i="11"/>
  <c r="M3" i="11"/>
  <c r="P3" i="11"/>
  <c r="I6" i="11"/>
  <c r="T6" i="11"/>
  <c r="Z179" i="25" s="1"/>
  <c r="Q7" i="11"/>
  <c r="X177" i="25" s="1"/>
  <c r="I8" i="11"/>
  <c r="T8" i="11"/>
  <c r="Z174" i="25" s="1"/>
  <c r="L9" i="11"/>
  <c r="F11" i="11"/>
  <c r="R11" i="11"/>
  <c r="H16" i="11"/>
  <c r="S20" i="11"/>
  <c r="G20" i="11"/>
  <c r="O20" i="11"/>
  <c r="H179" i="25" s="1"/>
  <c r="O22" i="11"/>
  <c r="H180" i="25" s="1"/>
  <c r="U22" i="11"/>
  <c r="L180" i="25" s="1"/>
  <c r="L22" i="11"/>
  <c r="F180" i="25" s="1"/>
  <c r="I22" i="11"/>
  <c r="D180" i="25" s="1"/>
  <c r="F22" i="11"/>
  <c r="B180" i="25" s="1"/>
  <c r="N22" i="11"/>
  <c r="D23" i="11"/>
  <c r="P23" i="11"/>
  <c r="J24" i="11"/>
  <c r="U25" i="11"/>
  <c r="L25" i="11"/>
  <c r="F25" i="11"/>
  <c r="D25" i="11"/>
  <c r="O25" i="11"/>
  <c r="F26" i="11"/>
  <c r="R26" i="11"/>
  <c r="E30" i="11"/>
  <c r="D33" i="11"/>
  <c r="D36" i="11"/>
  <c r="P41" i="11"/>
  <c r="W183" i="25" s="1"/>
  <c r="S41" i="11"/>
  <c r="Y183" i="25" s="1"/>
  <c r="J41" i="11"/>
  <c r="S183" i="25" s="1"/>
  <c r="V41" i="11"/>
  <c r="AA183" i="25" s="1"/>
  <c r="M41" i="11"/>
  <c r="U183" i="25" s="1"/>
  <c r="N51" i="11"/>
  <c r="K51" i="11"/>
  <c r="T51" i="11"/>
  <c r="J55" i="11"/>
  <c r="V55" i="11"/>
  <c r="M55" i="11"/>
  <c r="U99" i="25" s="1"/>
  <c r="D55" i="11"/>
  <c r="P55" i="11"/>
  <c r="G55" i="11"/>
  <c r="S55" i="11"/>
  <c r="U64" i="11"/>
  <c r="D64" i="11"/>
  <c r="I64" i="11"/>
  <c r="R64" i="11"/>
  <c r="F64" i="11"/>
  <c r="L64" i="11"/>
  <c r="N70" i="11"/>
  <c r="E70" i="11"/>
  <c r="K70" i="11"/>
  <c r="H70" i="11"/>
  <c r="T70" i="11"/>
  <c r="Q70" i="11"/>
  <c r="Q229" i="10"/>
  <c r="T229" i="10"/>
  <c r="K229" i="10"/>
  <c r="N229" i="10"/>
  <c r="M231" i="10"/>
  <c r="H7" i="11"/>
  <c r="R177" i="25" s="1"/>
  <c r="M9" i="11"/>
  <c r="V11" i="11"/>
  <c r="G11" i="11"/>
  <c r="J14" i="11"/>
  <c r="D20" i="11"/>
  <c r="P20" i="11"/>
  <c r="R25" i="11"/>
  <c r="T26" i="11"/>
  <c r="J27" i="11"/>
  <c r="H30" i="11"/>
  <c r="T30" i="11"/>
  <c r="G33" i="11"/>
  <c r="U33" i="11"/>
  <c r="F35" i="11"/>
  <c r="R35" i="11"/>
  <c r="I35" i="11"/>
  <c r="O35" i="11"/>
  <c r="I43" i="11"/>
  <c r="D186" i="25" s="1"/>
  <c r="I44" i="11"/>
  <c r="D44" i="11"/>
  <c r="U44" i="11"/>
  <c r="R44" i="11"/>
  <c r="F44" i="11"/>
  <c r="L45" i="11"/>
  <c r="D45" i="11"/>
  <c r="I45" i="11"/>
  <c r="D184" i="25" s="1"/>
  <c r="U45" i="11"/>
  <c r="R45" i="11"/>
  <c r="U48" i="11"/>
  <c r="I48" i="11"/>
  <c r="D48" i="11"/>
  <c r="O48" i="11"/>
  <c r="D49" i="11"/>
  <c r="L49" i="11"/>
  <c r="I49" i="11"/>
  <c r="F49" i="11"/>
  <c r="E51" i="11"/>
  <c r="O53" i="11"/>
  <c r="P59" i="11"/>
  <c r="W186" i="25" s="1"/>
  <c r="J62" i="11"/>
  <c r="T63" i="11"/>
  <c r="K63" i="11"/>
  <c r="Q63" i="11"/>
  <c r="E63" i="11"/>
  <c r="N63" i="11"/>
  <c r="H63" i="11"/>
  <c r="H65" i="11"/>
  <c r="R206" i="25" s="1"/>
  <c r="T65" i="11"/>
  <c r="Z206" i="25" s="1"/>
  <c r="K65" i="11"/>
  <c r="T206" i="25" s="1"/>
  <c r="N65" i="11"/>
  <c r="V206" i="25" s="1"/>
  <c r="E65" i="11"/>
  <c r="P206" i="25" s="1"/>
  <c r="Q65" i="11"/>
  <c r="X206" i="25" s="1"/>
  <c r="K10" i="11"/>
  <c r="T10" i="11"/>
  <c r="Q10" i="11"/>
  <c r="H10" i="11"/>
  <c r="N10" i="11"/>
  <c r="N11" i="11"/>
  <c r="Q11" i="11"/>
  <c r="H11" i="11"/>
  <c r="R17" i="11"/>
  <c r="J177" i="25" s="1"/>
  <c r="I17" i="11"/>
  <c r="D177" i="25" s="1"/>
  <c r="L17" i="11"/>
  <c r="F177" i="25" s="1"/>
  <c r="V19" i="11"/>
  <c r="J19" i="11"/>
  <c r="P19" i="11"/>
  <c r="I26" i="11"/>
  <c r="U26" i="11"/>
  <c r="F29" i="11"/>
  <c r="I30" i="11"/>
  <c r="U32" i="11"/>
  <c r="R32" i="11"/>
  <c r="I32" i="11"/>
  <c r="F32" i="11"/>
  <c r="O32" i="11"/>
  <c r="J33" i="11"/>
  <c r="V33" i="11"/>
  <c r="U36" i="11"/>
  <c r="G38" i="11"/>
  <c r="S38" i="11"/>
  <c r="J38" i="11"/>
  <c r="V38" i="11"/>
  <c r="M38" i="11"/>
  <c r="O42" i="11"/>
  <c r="H181" i="25" s="1"/>
  <c r="F42" i="11"/>
  <c r="R42" i="11"/>
  <c r="I42" i="11"/>
  <c r="D42" i="11"/>
  <c r="S44" i="11"/>
  <c r="J44" i="11"/>
  <c r="V44" i="11"/>
  <c r="M44" i="11"/>
  <c r="P44" i="11"/>
  <c r="W190" i="25" s="1"/>
  <c r="P45" i="11"/>
  <c r="G45" i="11"/>
  <c r="S45" i="11"/>
  <c r="J45" i="11"/>
  <c r="M45" i="11"/>
  <c r="V45" i="11"/>
  <c r="AA187" i="25" s="1"/>
  <c r="O46" i="11"/>
  <c r="D46" i="11"/>
  <c r="L46" i="11"/>
  <c r="P49" i="11"/>
  <c r="W185" i="25" s="1"/>
  <c r="V49" i="11"/>
  <c r="AA185" i="25" s="1"/>
  <c r="M49" i="11"/>
  <c r="G49" i="11"/>
  <c r="Q185" i="25" s="1"/>
  <c r="S49" i="11"/>
  <c r="Y185" i="25" s="1"/>
  <c r="U56" i="11"/>
  <c r="L102" i="25" s="1"/>
  <c r="D56" i="11"/>
  <c r="F56" i="11"/>
  <c r="L56" i="11"/>
  <c r="U225" i="10"/>
  <c r="D225" i="10"/>
  <c r="L225" i="10"/>
  <c r="F36" i="24" s="1"/>
  <c r="V226" i="10"/>
  <c r="I227" i="10"/>
  <c r="P230" i="10"/>
  <c r="L6" i="11"/>
  <c r="N8" i="11"/>
  <c r="V174" i="25" s="1"/>
  <c r="D9" i="11"/>
  <c r="E10" i="11"/>
  <c r="E11" i="11"/>
  <c r="D19" i="11"/>
  <c r="F20" i="11"/>
  <c r="B179" i="25" s="1"/>
  <c r="E22" i="11"/>
  <c r="V23" i="11"/>
  <c r="M27" i="11"/>
  <c r="U29" i="11"/>
  <c r="M32" i="11"/>
  <c r="S32" i="11"/>
  <c r="Y184" i="25" s="1"/>
  <c r="P32" i="11"/>
  <c r="U34" i="11"/>
  <c r="L34" i="11"/>
  <c r="F34" i="11"/>
  <c r="D34" i="11"/>
  <c r="O34" i="11"/>
  <c r="H97" i="25" s="1"/>
  <c r="N35" i="11"/>
  <c r="E35" i="11"/>
  <c r="G44" i="11"/>
  <c r="V52" i="11"/>
  <c r="M52" i="11"/>
  <c r="P52" i="11"/>
  <c r="G52" i="11"/>
  <c r="S52" i="11"/>
  <c r="N54" i="11"/>
  <c r="P62" i="11"/>
  <c r="W148" i="25" s="1"/>
  <c r="M226" i="10"/>
  <c r="L5" i="11"/>
  <c r="D5" i="11"/>
  <c r="J7" i="11"/>
  <c r="S177" i="25" s="1"/>
  <c r="V7" i="11"/>
  <c r="AA177" i="25" s="1"/>
  <c r="M7" i="11"/>
  <c r="U177" i="25" s="1"/>
  <c r="M8" i="11"/>
  <c r="U174" i="25" s="1"/>
  <c r="V8" i="11"/>
  <c r="AA174" i="25" s="1"/>
  <c r="O8" i="11"/>
  <c r="F9" i="11"/>
  <c r="R9" i="11"/>
  <c r="T11" i="11"/>
  <c r="O14" i="11"/>
  <c r="H175" i="25" s="1"/>
  <c r="R14" i="11"/>
  <c r="J175" i="25" s="1"/>
  <c r="I14" i="11"/>
  <c r="D175" i="25" s="1"/>
  <c r="M14" i="11"/>
  <c r="J15" i="11"/>
  <c r="D15" i="11"/>
  <c r="D17" i="11"/>
  <c r="O17" i="11"/>
  <c r="H177" i="25" s="1"/>
  <c r="K18" i="11"/>
  <c r="E178" i="25" s="1"/>
  <c r="N18" i="11"/>
  <c r="G178" i="25" s="1"/>
  <c r="E18" i="11"/>
  <c r="A178" i="25" s="1"/>
  <c r="T18" i="11"/>
  <c r="K178" i="25" s="1"/>
  <c r="L21" i="11"/>
  <c r="D21" i="11"/>
  <c r="O21" i="11"/>
  <c r="F21" i="11"/>
  <c r="U21" i="11"/>
  <c r="R21" i="11"/>
  <c r="P21" i="11"/>
  <c r="W173" i="25" s="1"/>
  <c r="H22" i="11"/>
  <c r="T22" i="11"/>
  <c r="U24" i="11"/>
  <c r="O24" i="11"/>
  <c r="F24" i="11"/>
  <c r="R24" i="11"/>
  <c r="J182" i="25" s="1"/>
  <c r="D24" i="11"/>
  <c r="I25" i="11"/>
  <c r="L26" i="11"/>
  <c r="F181" i="25" s="1"/>
  <c r="L30" i="11"/>
  <c r="N31" i="11"/>
  <c r="D32" i="11"/>
  <c r="L33" i="11"/>
  <c r="L53" i="11"/>
  <c r="D53" i="11"/>
  <c r="I53" i="11"/>
  <c r="D99" i="25" s="1"/>
  <c r="U53" i="11"/>
  <c r="F53" i="11"/>
  <c r="H73" i="11"/>
  <c r="N73" i="11"/>
  <c r="G148" i="25" s="1"/>
  <c r="E73" i="11"/>
  <c r="Q73" i="11"/>
  <c r="K73" i="11"/>
  <c r="T73" i="11"/>
  <c r="J39" i="11"/>
  <c r="S182" i="25" s="1"/>
  <c r="S39" i="11"/>
  <c r="Y182" i="25" s="1"/>
  <c r="V39" i="11"/>
  <c r="AA182" i="25" s="1"/>
  <c r="M48" i="11"/>
  <c r="U147" i="25" s="1"/>
  <c r="P48" i="11"/>
  <c r="W147" i="25" s="1"/>
  <c r="G48" i="11"/>
  <c r="Q147" i="25" s="1"/>
  <c r="S48" i="11"/>
  <c r="Y147" i="25" s="1"/>
  <c r="J48" i="11"/>
  <c r="S147" i="25" s="1"/>
  <c r="S53" i="11"/>
  <c r="Y187" i="25" s="1"/>
  <c r="J53" i="11"/>
  <c r="S187" i="25" s="1"/>
  <c r="P53" i="11"/>
  <c r="P60" i="11"/>
  <c r="G60" i="11"/>
  <c r="F61" i="11"/>
  <c r="V67" i="11"/>
  <c r="M67" i="11"/>
  <c r="J68" i="11"/>
  <c r="V68" i="11"/>
  <c r="M69" i="11"/>
  <c r="H80" i="11"/>
  <c r="C207" i="25" s="1"/>
  <c r="J87" i="11"/>
  <c r="S210" i="25" s="1"/>
  <c r="P87" i="11"/>
  <c r="W210" i="25" s="1"/>
  <c r="G87" i="11"/>
  <c r="Q210" i="25" s="1"/>
  <c r="E96" i="11"/>
  <c r="A216" i="25" s="1"/>
  <c r="T96" i="11"/>
  <c r="K216" i="25" s="1"/>
  <c r="Q96" i="11"/>
  <c r="I216" i="25" s="1"/>
  <c r="N96" i="11"/>
  <c r="G216" i="25" s="1"/>
  <c r="I105" i="11"/>
  <c r="R105" i="11"/>
  <c r="F105" i="11"/>
  <c r="O105" i="11"/>
  <c r="U105" i="11"/>
  <c r="F27" i="11"/>
  <c r="O27" i="11"/>
  <c r="L27" i="11"/>
  <c r="I28" i="11"/>
  <c r="U28" i="11"/>
  <c r="L28" i="11"/>
  <c r="M35" i="11"/>
  <c r="U97" i="25" s="1"/>
  <c r="M36" i="11"/>
  <c r="U181" i="25" s="1"/>
  <c r="L37" i="11"/>
  <c r="F183" i="25" s="1"/>
  <c r="D37" i="11"/>
  <c r="O38" i="11"/>
  <c r="D38" i="11"/>
  <c r="D39" i="11"/>
  <c r="M39" i="11"/>
  <c r="U182" i="25" s="1"/>
  <c r="U40" i="11"/>
  <c r="L40" i="11"/>
  <c r="D41" i="11"/>
  <c r="J47" i="11"/>
  <c r="S47" i="11"/>
  <c r="V47" i="11"/>
  <c r="M47" i="11"/>
  <c r="D47" i="11"/>
  <c r="I52" i="11"/>
  <c r="D52" i="11"/>
  <c r="P57" i="11"/>
  <c r="W184" i="25" s="1"/>
  <c r="G57" i="11"/>
  <c r="Q184" i="25" s="1"/>
  <c r="E58" i="11"/>
  <c r="N58" i="11"/>
  <c r="F59" i="11"/>
  <c r="D59" i="11"/>
  <c r="O59" i="11"/>
  <c r="D60" i="11"/>
  <c r="G61" i="11"/>
  <c r="S61" i="11"/>
  <c r="V63" i="11"/>
  <c r="K66" i="11"/>
  <c r="T204" i="25" s="1"/>
  <c r="N66" i="11"/>
  <c r="V204" i="25" s="1"/>
  <c r="E66" i="11"/>
  <c r="P204" i="25" s="1"/>
  <c r="T66" i="11"/>
  <c r="Z204" i="25" s="1"/>
  <c r="S67" i="11"/>
  <c r="P75" i="11"/>
  <c r="D82" i="11"/>
  <c r="V84" i="11"/>
  <c r="S84" i="11"/>
  <c r="D84" i="11"/>
  <c r="L85" i="11"/>
  <c r="D85" i="11"/>
  <c r="U85" i="11"/>
  <c r="I85" i="11"/>
  <c r="O85" i="11"/>
  <c r="D87" i="11"/>
  <c r="V87" i="11"/>
  <c r="AA210" i="25" s="1"/>
  <c r="Q92" i="11"/>
  <c r="X123" i="25" s="1"/>
  <c r="T92" i="11"/>
  <c r="Z123" i="25" s="1"/>
  <c r="H92" i="11"/>
  <c r="R123" i="25" s="1"/>
  <c r="E92" i="11"/>
  <c r="P123" i="25" s="1"/>
  <c r="K98" i="11"/>
  <c r="T98" i="11"/>
  <c r="H98" i="11"/>
  <c r="Q98" i="11"/>
  <c r="E98" i="11"/>
  <c r="V100" i="11"/>
  <c r="M100" i="11"/>
  <c r="U125" i="25" s="1"/>
  <c r="J100" i="11"/>
  <c r="S100" i="11"/>
  <c r="G100" i="11"/>
  <c r="N75" i="11"/>
  <c r="Q75" i="11"/>
  <c r="H75" i="11"/>
  <c r="E75" i="11"/>
  <c r="T75" i="11"/>
  <c r="K75" i="11"/>
  <c r="R81" i="11"/>
  <c r="I81" i="11"/>
  <c r="O81" i="11"/>
  <c r="F81" i="11"/>
  <c r="U81" i="11"/>
  <c r="L81" i="11"/>
  <c r="U104" i="11"/>
  <c r="L63" i="25" s="1"/>
  <c r="R104" i="11"/>
  <c r="J63" i="25" s="1"/>
  <c r="F104" i="11"/>
  <c r="B63" i="25" s="1"/>
  <c r="I104" i="11"/>
  <c r="D63" i="25" s="1"/>
  <c r="H105" i="11"/>
  <c r="C124" i="25" s="1"/>
  <c r="Q105" i="11"/>
  <c r="I124" i="25" s="1"/>
  <c r="E105" i="11"/>
  <c r="A124" i="25" s="1"/>
  <c r="K105" i="11"/>
  <c r="E124" i="25" s="1"/>
  <c r="T105" i="11"/>
  <c r="K124" i="25" s="1"/>
  <c r="H113" i="11"/>
  <c r="T113" i="11"/>
  <c r="K113" i="11"/>
  <c r="Q113" i="11"/>
  <c r="E113" i="11"/>
  <c r="M6" i="11"/>
  <c r="U179" i="25" s="1"/>
  <c r="M17" i="11"/>
  <c r="D27" i="11"/>
  <c r="D28" i="11"/>
  <c r="G30" i="11"/>
  <c r="P30" i="11"/>
  <c r="M30" i="11"/>
  <c r="P35" i="11"/>
  <c r="O37" i="11"/>
  <c r="H183" i="25" s="1"/>
  <c r="D40" i="11"/>
  <c r="O40" i="11"/>
  <c r="G46" i="11"/>
  <c r="V46" i="11"/>
  <c r="M46" i="11"/>
  <c r="P46" i="11"/>
  <c r="P47" i="11"/>
  <c r="R50" i="11"/>
  <c r="I50" i="11"/>
  <c r="D50" i="11"/>
  <c r="R52" i="11"/>
  <c r="M56" i="11"/>
  <c r="S56" i="11"/>
  <c r="J56" i="11"/>
  <c r="P56" i="11"/>
  <c r="S60" i="11"/>
  <c r="J61" i="11"/>
  <c r="V61" i="11"/>
  <c r="P64" i="11"/>
  <c r="Q66" i="11"/>
  <c r="X204" i="25" s="1"/>
  <c r="P69" i="11"/>
  <c r="D72" i="11"/>
  <c r="P72" i="11"/>
  <c r="W203" i="25" s="1"/>
  <c r="G75" i="11"/>
  <c r="S75" i="11"/>
  <c r="P93" i="11"/>
  <c r="G93" i="11"/>
  <c r="M93" i="11"/>
  <c r="V93" i="11"/>
  <c r="AA26" i="25" s="1"/>
  <c r="S93" i="11"/>
  <c r="K96" i="11"/>
  <c r="E216" i="25" s="1"/>
  <c r="L105" i="11"/>
  <c r="V51" i="11"/>
  <c r="P51" i="11"/>
  <c r="G51" i="11"/>
  <c r="S51" i="11"/>
  <c r="J51" i="11"/>
  <c r="H58" i="11"/>
  <c r="Q58" i="11"/>
  <c r="J63" i="11"/>
  <c r="P63" i="11"/>
  <c r="G63" i="11"/>
  <c r="K74" i="11"/>
  <c r="E204" i="25" s="1"/>
  <c r="T74" i="11"/>
  <c r="Q74" i="11"/>
  <c r="I204" i="25" s="1"/>
  <c r="H74" i="11"/>
  <c r="C204" i="25" s="1"/>
  <c r="N74" i="11"/>
  <c r="G204" i="25" s="1"/>
  <c r="E74" i="11"/>
  <c r="A204" i="25" s="1"/>
  <c r="D81" i="11"/>
  <c r="N83" i="11"/>
  <c r="K83" i="11"/>
  <c r="E83" i="11"/>
  <c r="N91" i="11"/>
  <c r="K91" i="11"/>
  <c r="Q91" i="11"/>
  <c r="E91" i="11"/>
  <c r="K92" i="11"/>
  <c r="T123" i="25" s="1"/>
  <c r="G94" i="11"/>
  <c r="V94" i="11"/>
  <c r="M94" i="11"/>
  <c r="S94" i="11"/>
  <c r="P94" i="11"/>
  <c r="V99" i="11"/>
  <c r="P99" i="11"/>
  <c r="G99" i="11"/>
  <c r="J99" i="11"/>
  <c r="S99" i="11"/>
  <c r="P100" i="11"/>
  <c r="D104" i="11"/>
  <c r="N105" i="11"/>
  <c r="G124" i="25" s="1"/>
  <c r="Q68" i="11"/>
  <c r="T68" i="11"/>
  <c r="K68" i="11"/>
  <c r="H68" i="11"/>
  <c r="N68" i="11"/>
  <c r="E68" i="11"/>
  <c r="G69" i="11"/>
  <c r="S69" i="11"/>
  <c r="G72" i="11"/>
  <c r="Q203" i="25" s="1"/>
  <c r="S72" i="11"/>
  <c r="Y203" i="25" s="1"/>
  <c r="I76" i="11"/>
  <c r="D205" i="25" s="1"/>
  <c r="O76" i="11"/>
  <c r="H205" i="25" s="1"/>
  <c r="F76" i="11"/>
  <c r="B205" i="25" s="1"/>
  <c r="U76" i="11"/>
  <c r="L205" i="25" s="1"/>
  <c r="L76" i="11"/>
  <c r="F205" i="25" s="1"/>
  <c r="R76" i="11"/>
  <c r="J205" i="25" s="1"/>
  <c r="E80" i="11"/>
  <c r="A207" i="25" s="1"/>
  <c r="T80" i="11"/>
  <c r="K207" i="25" s="1"/>
  <c r="K80" i="11"/>
  <c r="E207" i="25" s="1"/>
  <c r="O86" i="11"/>
  <c r="H210" i="25" s="1"/>
  <c r="U86" i="11"/>
  <c r="L210" i="25" s="1"/>
  <c r="I86" i="11"/>
  <c r="D210" i="25" s="1"/>
  <c r="F86" i="11"/>
  <c r="B210" i="25" s="1"/>
  <c r="R86" i="11"/>
  <c r="J210" i="25" s="1"/>
  <c r="P89" i="11"/>
  <c r="W120" i="25" s="1"/>
  <c r="S89" i="11"/>
  <c r="Y120" i="25" s="1"/>
  <c r="J89" i="11"/>
  <c r="S120" i="25" s="1"/>
  <c r="V89" i="11"/>
  <c r="AA120" i="25" s="1"/>
  <c r="G89" i="11"/>
  <c r="Q120" i="25" s="1"/>
  <c r="O90" i="11"/>
  <c r="H213" i="25" s="1"/>
  <c r="F90" i="11"/>
  <c r="B213" i="25" s="1"/>
  <c r="D90" i="11"/>
  <c r="U90" i="11"/>
  <c r="L213" i="25" s="1"/>
  <c r="J95" i="11"/>
  <c r="S95" i="11"/>
  <c r="P95" i="11"/>
  <c r="G95" i="11"/>
  <c r="M95" i="11"/>
  <c r="D95" i="11"/>
  <c r="V95" i="11"/>
  <c r="G102" i="11"/>
  <c r="Q119" i="25" s="1"/>
  <c r="J102" i="11"/>
  <c r="S119" i="25" s="1"/>
  <c r="S102" i="11"/>
  <c r="Y119" i="25" s="1"/>
  <c r="V102" i="11"/>
  <c r="AA119" i="25" s="1"/>
  <c r="L61" i="11"/>
  <c r="D61" i="11"/>
  <c r="O61" i="11"/>
  <c r="V69" i="11"/>
  <c r="T71" i="11"/>
  <c r="K203" i="25" s="1"/>
  <c r="K71" i="11"/>
  <c r="E203" i="25" s="1"/>
  <c r="Q71" i="11"/>
  <c r="I203" i="25" s="1"/>
  <c r="H71" i="11"/>
  <c r="C203" i="25" s="1"/>
  <c r="N71" i="11"/>
  <c r="G203" i="25" s="1"/>
  <c r="E71" i="11"/>
  <c r="A203" i="25" s="1"/>
  <c r="V72" i="11"/>
  <c r="AA203" i="25" s="1"/>
  <c r="O78" i="11"/>
  <c r="R78" i="11"/>
  <c r="I78" i="11"/>
  <c r="F78" i="11"/>
  <c r="U78" i="11"/>
  <c r="L78" i="11"/>
  <c r="N79" i="11"/>
  <c r="V209" i="25" s="1"/>
  <c r="E79" i="11"/>
  <c r="Q79" i="11"/>
  <c r="X209" i="25" s="1"/>
  <c r="H79" i="11"/>
  <c r="S101" i="11"/>
  <c r="J101" i="11"/>
  <c r="G101" i="11"/>
  <c r="M101" i="11"/>
  <c r="V101" i="11"/>
  <c r="O104" i="11"/>
  <c r="H63" i="25" s="1"/>
  <c r="L58" i="11"/>
  <c r="U58" i="11"/>
  <c r="L147" i="25" s="1"/>
  <c r="O70" i="11"/>
  <c r="U70" i="11"/>
  <c r="L70" i="11"/>
  <c r="R70" i="11"/>
  <c r="J46" i="25" s="1"/>
  <c r="I70" i="11"/>
  <c r="J72" i="11"/>
  <c r="S203" i="25" s="1"/>
  <c r="O73" i="11"/>
  <c r="F73" i="11"/>
  <c r="U73" i="11"/>
  <c r="L73" i="11"/>
  <c r="R73" i="11"/>
  <c r="I73" i="11"/>
  <c r="D76" i="11"/>
  <c r="Q80" i="11"/>
  <c r="I207" i="25" s="1"/>
  <c r="O82" i="11"/>
  <c r="H209" i="25" s="1"/>
  <c r="F82" i="11"/>
  <c r="B209" i="25" s="1"/>
  <c r="U82" i="11"/>
  <c r="L209" i="25" s="1"/>
  <c r="L82" i="11"/>
  <c r="F209" i="25" s="1"/>
  <c r="R82" i="11"/>
  <c r="J209" i="25" s="1"/>
  <c r="D86" i="11"/>
  <c r="S87" i="11"/>
  <c r="Y210" i="25" s="1"/>
  <c r="R90" i="11"/>
  <c r="J213" i="25" s="1"/>
  <c r="M102" i="11"/>
  <c r="N113" i="11"/>
  <c r="Q132" i="11"/>
  <c r="N132" i="11"/>
  <c r="E132" i="11"/>
  <c r="H132" i="11"/>
  <c r="K132" i="11"/>
  <c r="T132" i="11"/>
  <c r="L69" i="11"/>
  <c r="D69" i="11"/>
  <c r="U69" i="11"/>
  <c r="G86" i="11"/>
  <c r="S86" i="11"/>
  <c r="J86" i="11"/>
  <c r="M86" i="11"/>
  <c r="R89" i="11"/>
  <c r="J212" i="25" s="1"/>
  <c r="L96" i="11"/>
  <c r="F216" i="25" s="1"/>
  <c r="D97" i="11"/>
  <c r="L97" i="11"/>
  <c r="R98" i="11"/>
  <c r="I98" i="11"/>
  <c r="L98" i="11"/>
  <c r="U99" i="11"/>
  <c r="L123" i="25" s="1"/>
  <c r="U102" i="11"/>
  <c r="H106" i="11"/>
  <c r="Q106" i="11"/>
  <c r="E107" i="11"/>
  <c r="E108" i="11"/>
  <c r="A125" i="25" s="1"/>
  <c r="F109" i="11"/>
  <c r="P109" i="11"/>
  <c r="D110" i="11"/>
  <c r="J111" i="11"/>
  <c r="P111" i="11"/>
  <c r="W110" i="25" s="1"/>
  <c r="G111" i="11"/>
  <c r="M111" i="11"/>
  <c r="U112" i="11"/>
  <c r="D112" i="11"/>
  <c r="L112" i="11"/>
  <c r="V113" i="11"/>
  <c r="I114" i="11"/>
  <c r="D191" i="25" s="1"/>
  <c r="R114" i="11"/>
  <c r="J191" i="25" s="1"/>
  <c r="R115" i="11"/>
  <c r="P117" i="11"/>
  <c r="W111" i="25" s="1"/>
  <c r="Q118" i="11"/>
  <c r="D119" i="11"/>
  <c r="M121" i="11"/>
  <c r="U190" i="25" s="1"/>
  <c r="J123" i="11"/>
  <c r="S109" i="25" s="1"/>
  <c r="J124" i="11"/>
  <c r="S126" i="11"/>
  <c r="Q127" i="11"/>
  <c r="P128" i="11"/>
  <c r="W191" i="25" s="1"/>
  <c r="E129" i="11"/>
  <c r="Q129" i="11"/>
  <c r="X196" i="25" s="1"/>
  <c r="U130" i="11"/>
  <c r="L112" i="25" s="1"/>
  <c r="O134" i="11"/>
  <c r="R134" i="11"/>
  <c r="I134" i="11"/>
  <c r="F134" i="11"/>
  <c r="U134" i="11"/>
  <c r="L134" i="11"/>
  <c r="N134" i="11"/>
  <c r="N135" i="11"/>
  <c r="E135" i="11"/>
  <c r="Q135" i="11"/>
  <c r="H135" i="11"/>
  <c r="H136" i="11"/>
  <c r="U137" i="11"/>
  <c r="K138" i="11"/>
  <c r="M139" i="11"/>
  <c r="G139" i="11"/>
  <c r="D139" i="11"/>
  <c r="V139" i="11"/>
  <c r="J139" i="11"/>
  <c r="O145" i="11"/>
  <c r="U145" i="11"/>
  <c r="L145" i="11"/>
  <c r="R145" i="11"/>
  <c r="F145" i="11"/>
  <c r="Q151" i="11"/>
  <c r="E151" i="11"/>
  <c r="K151" i="11"/>
  <c r="T151" i="11"/>
  <c r="M96" i="11"/>
  <c r="P96" i="11"/>
  <c r="G96" i="11"/>
  <c r="P97" i="11"/>
  <c r="V97" i="11"/>
  <c r="M97" i="11"/>
  <c r="L99" i="11"/>
  <c r="F123" i="25" s="1"/>
  <c r="I100" i="11"/>
  <c r="D100" i="11"/>
  <c r="L100" i="11"/>
  <c r="L101" i="11"/>
  <c r="D101" i="11"/>
  <c r="L102" i="11"/>
  <c r="Q107" i="11"/>
  <c r="G109" i="11"/>
  <c r="Q192" i="25" s="1"/>
  <c r="P110" i="11"/>
  <c r="N111" i="11"/>
  <c r="G189" i="25" s="1"/>
  <c r="M113" i="11"/>
  <c r="U105" i="25" s="1"/>
  <c r="I115" i="11"/>
  <c r="H118" i="11"/>
  <c r="D120" i="11"/>
  <c r="O120" i="11"/>
  <c r="H194" i="25" s="1"/>
  <c r="D121" i="11"/>
  <c r="O121" i="11"/>
  <c r="U123" i="11"/>
  <c r="L196" i="25" s="1"/>
  <c r="U124" i="11"/>
  <c r="L197" i="25" s="1"/>
  <c r="S125" i="11"/>
  <c r="Y188" i="25" s="1"/>
  <c r="J126" i="11"/>
  <c r="Q128" i="11"/>
  <c r="X191" i="25" s="1"/>
  <c r="I130" i="11"/>
  <c r="D112" i="25" s="1"/>
  <c r="S139" i="11"/>
  <c r="Q5" i="25"/>
  <c r="K122" i="11"/>
  <c r="T122" i="11"/>
  <c r="L123" i="11"/>
  <c r="F196" i="25" s="1"/>
  <c r="L124" i="11"/>
  <c r="F197" i="25" s="1"/>
  <c r="Q134" i="11"/>
  <c r="V142" i="11"/>
  <c r="D142" i="11"/>
  <c r="S142" i="11"/>
  <c r="P142" i="11"/>
  <c r="T145" i="11"/>
  <c r="Z139" i="25" s="1"/>
  <c r="H145" i="11"/>
  <c r="R139" i="25" s="1"/>
  <c r="Q145" i="11"/>
  <c r="X139" i="25" s="1"/>
  <c r="U157" i="11"/>
  <c r="L157" i="11"/>
  <c r="O157" i="11"/>
  <c r="F157" i="11"/>
  <c r="R157" i="11"/>
  <c r="J18" i="25" s="1"/>
  <c r="I157" i="11"/>
  <c r="U88" i="11"/>
  <c r="L211" i="25" s="1"/>
  <c r="L88" i="11"/>
  <c r="F211" i="25" s="1"/>
  <c r="L89" i="11"/>
  <c r="F212" i="25" s="1"/>
  <c r="D99" i="11"/>
  <c r="O99" i="11"/>
  <c r="H123" i="25" s="1"/>
  <c r="O100" i="11"/>
  <c r="O101" i="11"/>
  <c r="D102" i="11"/>
  <c r="J103" i="11"/>
  <c r="V103" i="11"/>
  <c r="M103" i="11"/>
  <c r="D103" i="11"/>
  <c r="M104" i="11"/>
  <c r="U211" i="25" s="1"/>
  <c r="S104" i="11"/>
  <c r="Y211" i="25" s="1"/>
  <c r="J104" i="11"/>
  <c r="S211" i="25" s="1"/>
  <c r="P105" i="11"/>
  <c r="W212" i="25" s="1"/>
  <c r="G105" i="11"/>
  <c r="Q212" i="25" s="1"/>
  <c r="M105" i="11"/>
  <c r="U212" i="25" s="1"/>
  <c r="L106" i="11"/>
  <c r="F65" i="25" s="1"/>
  <c r="U106" i="11"/>
  <c r="L65" i="25" s="1"/>
  <c r="T107" i="11"/>
  <c r="J108" i="11"/>
  <c r="S213" i="25" s="1"/>
  <c r="T108" i="11"/>
  <c r="K125" i="25" s="1"/>
  <c r="S109" i="11"/>
  <c r="Q111" i="11"/>
  <c r="I189" i="25" s="1"/>
  <c r="G112" i="11"/>
  <c r="Q189" i="25" s="1"/>
  <c r="D114" i="11"/>
  <c r="J117" i="11"/>
  <c r="S111" i="25" s="1"/>
  <c r="J118" i="11"/>
  <c r="G119" i="11"/>
  <c r="R120" i="11"/>
  <c r="J194" i="25" s="1"/>
  <c r="R121" i="11"/>
  <c r="E122" i="11"/>
  <c r="N122" i="11"/>
  <c r="M123" i="11"/>
  <c r="U109" i="25" s="1"/>
  <c r="M124" i="11"/>
  <c r="M125" i="11"/>
  <c r="U188" i="25" s="1"/>
  <c r="O126" i="11"/>
  <c r="R126" i="11"/>
  <c r="I126" i="11"/>
  <c r="L126" i="11"/>
  <c r="V126" i="11"/>
  <c r="S128" i="11"/>
  <c r="Y191" i="25" s="1"/>
  <c r="L130" i="11"/>
  <c r="F112" i="25" s="1"/>
  <c r="P131" i="11"/>
  <c r="W108" i="25" s="1"/>
  <c r="E134" i="11"/>
  <c r="P140" i="11"/>
  <c r="V140" i="11"/>
  <c r="M143" i="11"/>
  <c r="U138" i="25" s="1"/>
  <c r="E145" i="11"/>
  <c r="P139" i="25" s="1"/>
  <c r="H151" i="11"/>
  <c r="F115" i="11"/>
  <c r="D115" i="11"/>
  <c r="L115" i="11"/>
  <c r="F105" i="25" s="1"/>
  <c r="D123" i="11"/>
  <c r="O123" i="11"/>
  <c r="H196" i="25" s="1"/>
  <c r="D124" i="11"/>
  <c r="O124" i="11"/>
  <c r="H197" i="25" s="1"/>
  <c r="M126" i="11"/>
  <c r="N131" i="11"/>
  <c r="Q131" i="11"/>
  <c r="H131" i="11"/>
  <c r="E131" i="11"/>
  <c r="T131" i="11"/>
  <c r="K131" i="11"/>
  <c r="H134" i="11"/>
  <c r="T134" i="11"/>
  <c r="N138" i="11"/>
  <c r="E138" i="11"/>
  <c r="H138" i="11"/>
  <c r="F141" i="11"/>
  <c r="U141" i="11"/>
  <c r="I141" i="11"/>
  <c r="O141" i="11"/>
  <c r="G142" i="11"/>
  <c r="D157" i="11"/>
  <c r="L13" i="11"/>
  <c r="F54" i="25" s="1"/>
  <c r="D13" i="11"/>
  <c r="U13" i="11"/>
  <c r="M37" i="11"/>
  <c r="V40" i="11"/>
  <c r="D67" i="11"/>
  <c r="L77" i="11"/>
  <c r="D77" i="11"/>
  <c r="U77" i="11"/>
  <c r="F83" i="11"/>
  <c r="R83" i="11"/>
  <c r="U83" i="11"/>
  <c r="D88" i="11"/>
  <c r="O88" i="11"/>
  <c r="H211" i="25" s="1"/>
  <c r="D89" i="11"/>
  <c r="F91" i="11"/>
  <c r="B120" i="25" s="1"/>
  <c r="U91" i="11"/>
  <c r="L120" i="25" s="1"/>
  <c r="L91" i="11"/>
  <c r="F120" i="25" s="1"/>
  <c r="L92" i="11"/>
  <c r="F214" i="25" s="1"/>
  <c r="I96" i="11"/>
  <c r="D216" i="25" s="1"/>
  <c r="S96" i="11"/>
  <c r="I97" i="11"/>
  <c r="S97" i="11"/>
  <c r="R99" i="11"/>
  <c r="J123" i="25" s="1"/>
  <c r="R100" i="11"/>
  <c r="J65" i="25" s="1"/>
  <c r="F102" i="11"/>
  <c r="R102" i="11"/>
  <c r="P103" i="11"/>
  <c r="P104" i="11"/>
  <c r="W211" i="25" s="1"/>
  <c r="E106" i="11"/>
  <c r="N106" i="11"/>
  <c r="L107" i="11"/>
  <c r="F66" i="25" s="1"/>
  <c r="L108" i="11"/>
  <c r="V109" i="11"/>
  <c r="J110" i="11"/>
  <c r="T111" i="11"/>
  <c r="K189" i="25" s="1"/>
  <c r="I112" i="11"/>
  <c r="S112" i="11"/>
  <c r="Y189" i="25" s="1"/>
  <c r="G113" i="11"/>
  <c r="F114" i="11"/>
  <c r="V115" i="11"/>
  <c r="M115" i="11"/>
  <c r="O115" i="11"/>
  <c r="L117" i="11"/>
  <c r="D117" i="11"/>
  <c r="L118" i="11"/>
  <c r="F107" i="25" s="1"/>
  <c r="V118" i="11"/>
  <c r="J120" i="11"/>
  <c r="J121" i="11"/>
  <c r="P123" i="11"/>
  <c r="F124" i="11"/>
  <c r="B197" i="25" s="1"/>
  <c r="D126" i="11"/>
  <c r="M127" i="11"/>
  <c r="U194" i="25" s="1"/>
  <c r="U129" i="11"/>
  <c r="L111" i="25" s="1"/>
  <c r="L129" i="11"/>
  <c r="F111" i="25" s="1"/>
  <c r="R129" i="11"/>
  <c r="J111" i="25" s="1"/>
  <c r="I129" i="11"/>
  <c r="D111" i="25" s="1"/>
  <c r="O130" i="11"/>
  <c r="H112" i="25" s="1"/>
  <c r="G131" i="11"/>
  <c r="Q108" i="25" s="1"/>
  <c r="S131" i="11"/>
  <c r="Y108" i="25" s="1"/>
  <c r="T138" i="11"/>
  <c r="J146" i="11"/>
  <c r="S201" i="25" s="1"/>
  <c r="V146" i="11"/>
  <c r="P146" i="11"/>
  <c r="D146" i="11"/>
  <c r="S146" i="11"/>
  <c r="G152" i="11"/>
  <c r="M152" i="11"/>
  <c r="V152" i="11"/>
  <c r="AA153" i="25" s="1"/>
  <c r="J152" i="11"/>
  <c r="G153" i="11"/>
  <c r="P153" i="11"/>
  <c r="V153" i="11"/>
  <c r="J153" i="11"/>
  <c r="N154" i="11"/>
  <c r="E154" i="11"/>
  <c r="Q154" i="11"/>
  <c r="H154" i="11"/>
  <c r="M77" i="11"/>
  <c r="U202" i="25" s="1"/>
  <c r="V80" i="11"/>
  <c r="I84" i="11"/>
  <c r="O84" i="11"/>
  <c r="F84" i="11"/>
  <c r="L84" i="11"/>
  <c r="F88" i="11"/>
  <c r="B211" i="25" s="1"/>
  <c r="S92" i="11"/>
  <c r="J92" i="11"/>
  <c r="M92" i="11"/>
  <c r="L93" i="11"/>
  <c r="F121" i="25" s="1"/>
  <c r="D93" i="11"/>
  <c r="O94" i="11"/>
  <c r="H215" i="25" s="1"/>
  <c r="D94" i="11"/>
  <c r="L94" i="11"/>
  <c r="F215" i="25" s="1"/>
  <c r="J96" i="11"/>
  <c r="J97" i="11"/>
  <c r="I99" i="11"/>
  <c r="D123" i="25" s="1"/>
  <c r="R101" i="11"/>
  <c r="I102" i="11"/>
  <c r="G103" i="11"/>
  <c r="G104" i="11"/>
  <c r="Q211" i="25" s="1"/>
  <c r="F106" i="11"/>
  <c r="B65" i="25" s="1"/>
  <c r="O106" i="11"/>
  <c r="V107" i="11"/>
  <c r="AA216" i="25" s="1"/>
  <c r="S107" i="11"/>
  <c r="Y216" i="25" s="1"/>
  <c r="J107" i="11"/>
  <c r="S216" i="25" s="1"/>
  <c r="M107" i="11"/>
  <c r="U216" i="25" s="1"/>
  <c r="P108" i="11"/>
  <c r="W213" i="25" s="1"/>
  <c r="G108" i="11"/>
  <c r="Q213" i="25" s="1"/>
  <c r="M108" i="11"/>
  <c r="U213" i="25" s="1"/>
  <c r="L109" i="11"/>
  <c r="F103" i="25" s="1"/>
  <c r="D109" i="11"/>
  <c r="V110" i="11"/>
  <c r="J112" i="11"/>
  <c r="S189" i="25" s="1"/>
  <c r="S113" i="11"/>
  <c r="Q116" i="11"/>
  <c r="T116" i="11"/>
  <c r="K116" i="11"/>
  <c r="N116" i="11"/>
  <c r="V197" i="25" s="1"/>
  <c r="M118" i="11"/>
  <c r="V119" i="11"/>
  <c r="U121" i="11"/>
  <c r="H122" i="11"/>
  <c r="Q122" i="11"/>
  <c r="R123" i="11"/>
  <c r="J196" i="25" s="1"/>
  <c r="R124" i="11"/>
  <c r="J197" i="25" s="1"/>
  <c r="P125" i="11"/>
  <c r="W188" i="25" s="1"/>
  <c r="P126" i="11"/>
  <c r="N127" i="11"/>
  <c r="E127" i="11"/>
  <c r="N129" i="11"/>
  <c r="D130" i="11"/>
  <c r="M136" i="11"/>
  <c r="P136" i="11"/>
  <c r="G136" i="11"/>
  <c r="V136" i="11"/>
  <c r="G140" i="11"/>
  <c r="D141" i="11"/>
  <c r="J142" i="11"/>
  <c r="K145" i="11"/>
  <c r="T139" i="25" s="1"/>
  <c r="U148" i="11"/>
  <c r="L148" i="11"/>
  <c r="R148" i="11"/>
  <c r="O148" i="11"/>
  <c r="D148" i="11"/>
  <c r="N150" i="11"/>
  <c r="E150" i="11"/>
  <c r="Q150" i="11"/>
  <c r="K150" i="11"/>
  <c r="N151" i="11"/>
  <c r="P156" i="11"/>
  <c r="S156" i="11"/>
  <c r="J156" i="11"/>
  <c r="D156" i="11"/>
  <c r="M156" i="11"/>
  <c r="V156" i="11"/>
  <c r="G156" i="11"/>
  <c r="N108" i="11"/>
  <c r="G125" i="25" s="1"/>
  <c r="M110" i="11"/>
  <c r="N118" i="11"/>
  <c r="E118" i="11"/>
  <c r="M119" i="11"/>
  <c r="L120" i="11"/>
  <c r="F194" i="25" s="1"/>
  <c r="I123" i="11"/>
  <c r="D196" i="25" s="1"/>
  <c r="E128" i="11"/>
  <c r="T128" i="11"/>
  <c r="K128" i="11"/>
  <c r="F130" i="11"/>
  <c r="B112" i="25" s="1"/>
  <c r="I132" i="11"/>
  <c r="D199" i="25" s="1"/>
  <c r="U132" i="11"/>
  <c r="L199" i="25" s="1"/>
  <c r="L132" i="11"/>
  <c r="F199" i="25" s="1"/>
  <c r="R132" i="11"/>
  <c r="J199" i="25" s="1"/>
  <c r="O132" i="11"/>
  <c r="H199" i="25" s="1"/>
  <c r="E136" i="11"/>
  <c r="T136" i="11"/>
  <c r="K136" i="11"/>
  <c r="O137" i="11"/>
  <c r="R137" i="11"/>
  <c r="I137" i="11"/>
  <c r="D136" i="25" s="1"/>
  <c r="F137" i="11"/>
  <c r="D137" i="11"/>
  <c r="P139" i="11"/>
  <c r="R141" i="11"/>
  <c r="D143" i="11"/>
  <c r="V143" i="11"/>
  <c r="AA138" i="25" s="1"/>
  <c r="J143" i="11"/>
  <c r="S138" i="25" s="1"/>
  <c r="S143" i="11"/>
  <c r="Y138" i="25" s="1"/>
  <c r="G143" i="11"/>
  <c r="Q138" i="25" s="1"/>
  <c r="L144" i="11"/>
  <c r="F139" i="25" s="1"/>
  <c r="D144" i="11"/>
  <c r="O144" i="11"/>
  <c r="H139" i="25" s="1"/>
  <c r="F144" i="11"/>
  <c r="B139" i="25" s="1"/>
  <c r="I144" i="11"/>
  <c r="D139" i="25" s="1"/>
  <c r="R144" i="11"/>
  <c r="J139" i="25" s="1"/>
  <c r="U144" i="11"/>
  <c r="L139" i="25" s="1"/>
  <c r="U147" i="11"/>
  <c r="O147" i="11"/>
  <c r="F147" i="11"/>
  <c r="I147" i="11"/>
  <c r="D147" i="11"/>
  <c r="L149" i="11"/>
  <c r="I159" i="11"/>
  <c r="O159" i="11"/>
  <c r="F159" i="11"/>
  <c r="G161" i="11"/>
  <c r="S161" i="11"/>
  <c r="J161" i="11"/>
  <c r="V161" i="11"/>
  <c r="M161" i="11"/>
  <c r="P161" i="11"/>
  <c r="E162" i="11"/>
  <c r="N162" i="11"/>
  <c r="P164" i="11"/>
  <c r="W154" i="25" s="1"/>
  <c r="S164" i="11"/>
  <c r="Y154" i="25" s="1"/>
  <c r="J164" i="11"/>
  <c r="S154" i="25" s="1"/>
  <c r="V164" i="11"/>
  <c r="AA154" i="25" s="1"/>
  <c r="M164" i="11"/>
  <c r="U154" i="25" s="1"/>
  <c r="O164" i="11"/>
  <c r="F182" i="11"/>
  <c r="B103" i="25" s="1"/>
  <c r="D182" i="11"/>
  <c r="V183" i="11"/>
  <c r="AA72" i="25" s="1"/>
  <c r="S185" i="11"/>
  <c r="Y198" i="25" s="1"/>
  <c r="P187" i="11"/>
  <c r="W102" i="25" s="1"/>
  <c r="G188" i="11"/>
  <c r="S188" i="11"/>
  <c r="M191" i="11"/>
  <c r="U34" i="25" s="1"/>
  <c r="F192" i="11"/>
  <c r="M85" i="11"/>
  <c r="U214" i="25" s="1"/>
  <c r="V88" i="11"/>
  <c r="AA121" i="25" s="1"/>
  <c r="L125" i="11"/>
  <c r="F109" i="25" s="1"/>
  <c r="D125" i="11"/>
  <c r="U125" i="11"/>
  <c r="L109" i="25" s="1"/>
  <c r="F133" i="11"/>
  <c r="O133" i="11"/>
  <c r="F136" i="11"/>
  <c r="O136" i="11"/>
  <c r="M137" i="11"/>
  <c r="V138" i="11"/>
  <c r="P147" i="11"/>
  <c r="F150" i="11"/>
  <c r="O150" i="11"/>
  <c r="L150" i="11"/>
  <c r="I151" i="11"/>
  <c r="U151" i="11"/>
  <c r="L151" i="11"/>
  <c r="Q155" i="11"/>
  <c r="I156" i="11"/>
  <c r="S159" i="11"/>
  <c r="J159" i="11"/>
  <c r="S41" i="25" s="1"/>
  <c r="O160" i="11"/>
  <c r="D163" i="11"/>
  <c r="O163" i="11"/>
  <c r="H7" i="25" s="1"/>
  <c r="E164" i="11"/>
  <c r="P154" i="25" s="1"/>
  <c r="Q164" i="11"/>
  <c r="X154" i="25" s="1"/>
  <c r="H166" i="11"/>
  <c r="G169" i="11"/>
  <c r="V169" i="11"/>
  <c r="M169" i="11"/>
  <c r="U171" i="11"/>
  <c r="D171" i="11"/>
  <c r="R173" i="11"/>
  <c r="I173" i="11"/>
  <c r="D173" i="11"/>
  <c r="F174" i="11"/>
  <c r="D174" i="11"/>
  <c r="L176" i="11"/>
  <c r="F140" i="25" s="1"/>
  <c r="D176" i="11"/>
  <c r="V177" i="11"/>
  <c r="AA74" i="25" s="1"/>
  <c r="G179" i="11"/>
  <c r="Q140" i="25" s="1"/>
  <c r="V179" i="11"/>
  <c r="AA140" i="25" s="1"/>
  <c r="E181" i="11"/>
  <c r="N181" i="11"/>
  <c r="V143" i="25" s="1"/>
  <c r="V182" i="11"/>
  <c r="AA142" i="25" s="1"/>
  <c r="S182" i="11"/>
  <c r="Y142" i="25" s="1"/>
  <c r="J182" i="11"/>
  <c r="S142" i="25" s="1"/>
  <c r="M182" i="11"/>
  <c r="U142" i="25" s="1"/>
  <c r="J183" i="11"/>
  <c r="S72" i="25" s="1"/>
  <c r="H185" i="11"/>
  <c r="D193" i="11"/>
  <c r="U196" i="11"/>
  <c r="L149" i="25" s="1"/>
  <c r="I196" i="11"/>
  <c r="R196" i="11"/>
  <c r="F196" i="11"/>
  <c r="B149" i="25" s="1"/>
  <c r="O196" i="11"/>
  <c r="D196" i="11"/>
  <c r="M138" i="11"/>
  <c r="U137" i="25" s="1"/>
  <c r="R140" i="11"/>
  <c r="J138" i="25" s="1"/>
  <c r="I140" i="11"/>
  <c r="D138" i="25" s="1"/>
  <c r="L140" i="11"/>
  <c r="F138" i="25" s="1"/>
  <c r="S144" i="11"/>
  <c r="G147" i="11"/>
  <c r="Q79" i="25" s="1"/>
  <c r="D149" i="11"/>
  <c r="M150" i="11"/>
  <c r="L152" i="11"/>
  <c r="D152" i="11"/>
  <c r="R152" i="11"/>
  <c r="I152" i="11"/>
  <c r="O153" i="11"/>
  <c r="F153" i="11"/>
  <c r="B79" i="25" s="1"/>
  <c r="L153" i="11"/>
  <c r="F79" i="25" s="1"/>
  <c r="F158" i="11"/>
  <c r="R158" i="11"/>
  <c r="J45" i="25" s="1"/>
  <c r="I158" i="11"/>
  <c r="U158" i="11"/>
  <c r="L158" i="11"/>
  <c r="D159" i="11"/>
  <c r="F160" i="11"/>
  <c r="F161" i="11"/>
  <c r="R161" i="11"/>
  <c r="J41" i="25" s="1"/>
  <c r="G162" i="11"/>
  <c r="F163" i="11"/>
  <c r="F164" i="11"/>
  <c r="R164" i="11"/>
  <c r="U165" i="11"/>
  <c r="L168" i="11"/>
  <c r="D168" i="11"/>
  <c r="M171" i="11"/>
  <c r="U134" i="25" s="1"/>
  <c r="P171" i="11"/>
  <c r="W134" i="25" s="1"/>
  <c r="G171" i="11"/>
  <c r="Q134" i="25" s="1"/>
  <c r="S171" i="11"/>
  <c r="Y134" i="25" s="1"/>
  <c r="J171" i="11"/>
  <c r="S134" i="25" s="1"/>
  <c r="V174" i="11"/>
  <c r="P174" i="11"/>
  <c r="G174" i="11"/>
  <c r="M174" i="11"/>
  <c r="S174" i="11"/>
  <c r="J174" i="11"/>
  <c r="S176" i="11"/>
  <c r="J176" i="11"/>
  <c r="S187" i="11"/>
  <c r="Y102" i="25" s="1"/>
  <c r="J188" i="11"/>
  <c r="V188" i="11"/>
  <c r="F193" i="11"/>
  <c r="B27" i="25" s="1"/>
  <c r="J194" i="11"/>
  <c r="V194" i="11"/>
  <c r="S194" i="11"/>
  <c r="G194" i="11"/>
  <c r="P194" i="11"/>
  <c r="P196" i="11"/>
  <c r="S196" i="11"/>
  <c r="G196" i="11"/>
  <c r="P168" i="11"/>
  <c r="G168" i="11"/>
  <c r="Q105" i="25" s="1"/>
  <c r="S168" i="11"/>
  <c r="Y105" i="25" s="1"/>
  <c r="J168" i="11"/>
  <c r="S105" i="25" s="1"/>
  <c r="J178" i="11"/>
  <c r="V178" i="11"/>
  <c r="M178" i="11"/>
  <c r="U141" i="25" s="1"/>
  <c r="D178" i="11"/>
  <c r="P178" i="11"/>
  <c r="G178" i="11"/>
  <c r="P180" i="11"/>
  <c r="W133" i="25" s="1"/>
  <c r="G180" i="11"/>
  <c r="Q133" i="25" s="1"/>
  <c r="T194" i="11"/>
  <c r="K194" i="11"/>
  <c r="H194" i="11"/>
  <c r="Q194" i="11"/>
  <c r="E194" i="11"/>
  <c r="U195" i="11"/>
  <c r="L192" i="25" s="1"/>
  <c r="I195" i="11"/>
  <c r="R195" i="11"/>
  <c r="F195" i="11"/>
  <c r="O195" i="11"/>
  <c r="D195" i="11"/>
  <c r="I133" i="11"/>
  <c r="I136" i="11"/>
  <c r="R136" i="11"/>
  <c r="P138" i="11"/>
  <c r="D140" i="11"/>
  <c r="I143" i="11"/>
  <c r="R143" i="11"/>
  <c r="L143" i="11"/>
  <c r="S147" i="11"/>
  <c r="F149" i="11"/>
  <c r="G150" i="11"/>
  <c r="O152" i="11"/>
  <c r="D153" i="11"/>
  <c r="O156" i="11"/>
  <c r="F156" i="11"/>
  <c r="D158" i="11"/>
  <c r="R160" i="11"/>
  <c r="I161" i="11"/>
  <c r="D41" i="25" s="1"/>
  <c r="U161" i="11"/>
  <c r="I164" i="11"/>
  <c r="U164" i="11"/>
  <c r="F166" i="11"/>
  <c r="B42" i="25" s="1"/>
  <c r="U166" i="11"/>
  <c r="L42" i="25" s="1"/>
  <c r="L166" i="11"/>
  <c r="K166" i="11"/>
  <c r="I167" i="11"/>
  <c r="D153" i="25" s="1"/>
  <c r="D167" i="11"/>
  <c r="V171" i="11"/>
  <c r="AA134" i="25" s="1"/>
  <c r="G176" i="11"/>
  <c r="V176" i="11"/>
  <c r="S178" i="11"/>
  <c r="D180" i="11"/>
  <c r="S180" i="11"/>
  <c r="Y133" i="25" s="1"/>
  <c r="H181" i="11"/>
  <c r="M188" i="11"/>
  <c r="V190" i="11"/>
  <c r="M190" i="11"/>
  <c r="P190" i="11"/>
  <c r="W33" i="25" s="1"/>
  <c r="J190" i="11"/>
  <c r="S190" i="11"/>
  <c r="N24" i="14" s="1"/>
  <c r="D191" i="11"/>
  <c r="V191" i="11"/>
  <c r="J191" i="11"/>
  <c r="S191" i="11"/>
  <c r="G191" i="11"/>
  <c r="Q193" i="25" s="1"/>
  <c r="M195" i="11"/>
  <c r="U132" i="25" s="1"/>
  <c r="V195" i="11"/>
  <c r="AA132" i="25" s="1"/>
  <c r="S195" i="11"/>
  <c r="Y132" i="25" s="1"/>
  <c r="G195" i="11"/>
  <c r="P195" i="11"/>
  <c r="O165" i="11"/>
  <c r="H78" i="25" s="1"/>
  <c r="F165" i="11"/>
  <c r="R165" i="11"/>
  <c r="J78" i="25" s="1"/>
  <c r="I165" i="11"/>
  <c r="S167" i="11"/>
  <c r="J167" i="11"/>
  <c r="V167" i="11"/>
  <c r="M167" i="11"/>
  <c r="U38" i="25" s="1"/>
  <c r="J170" i="11"/>
  <c r="S170" i="11"/>
  <c r="Y77" i="25" s="1"/>
  <c r="P170" i="11"/>
  <c r="W77" i="25" s="1"/>
  <c r="G170" i="11"/>
  <c r="Q199" i="25" s="1"/>
  <c r="V170" i="11"/>
  <c r="AA77" i="25" s="1"/>
  <c r="M170" i="11"/>
  <c r="U77" i="25" s="1"/>
  <c r="D170" i="11"/>
  <c r="H172" i="11"/>
  <c r="C73" i="25" s="1"/>
  <c r="T172" i="11"/>
  <c r="K73" i="25" s="1"/>
  <c r="K172" i="11"/>
  <c r="E73" i="25" s="1"/>
  <c r="Q172" i="11"/>
  <c r="I73" i="25" s="1"/>
  <c r="P183" i="11"/>
  <c r="W72" i="25" s="1"/>
  <c r="G183" i="11"/>
  <c r="Q72" i="25" s="1"/>
  <c r="N186" i="11"/>
  <c r="E186" i="11"/>
  <c r="T186" i="11"/>
  <c r="K186" i="11"/>
  <c r="K189" i="11"/>
  <c r="N189" i="11"/>
  <c r="E189" i="11"/>
  <c r="T189" i="11"/>
  <c r="L192" i="11"/>
  <c r="D192" i="11"/>
  <c r="U192" i="11"/>
  <c r="I192" i="11"/>
  <c r="R192" i="11"/>
  <c r="L133" i="11"/>
  <c r="D133" i="11"/>
  <c r="U133" i="11"/>
  <c r="V147" i="11"/>
  <c r="S150" i="11"/>
  <c r="R153" i="11"/>
  <c r="J79" i="25" s="1"/>
  <c r="U155" i="11"/>
  <c r="R155" i="11"/>
  <c r="J14" i="25" s="1"/>
  <c r="I155" i="11"/>
  <c r="L155" i="11"/>
  <c r="N155" i="11"/>
  <c r="J162" i="11"/>
  <c r="S38" i="25" s="1"/>
  <c r="S162" i="11"/>
  <c r="V162" i="11"/>
  <c r="L164" i="11"/>
  <c r="P167" i="11"/>
  <c r="U168" i="11"/>
  <c r="L35" i="25" s="1"/>
  <c r="P172" i="11"/>
  <c r="V172" i="11"/>
  <c r="M172" i="11"/>
  <c r="U197" i="25" s="1"/>
  <c r="G172" i="11"/>
  <c r="V175" i="11"/>
  <c r="AA73" i="25" s="1"/>
  <c r="M175" i="11"/>
  <c r="U73" i="25" s="1"/>
  <c r="P175" i="11"/>
  <c r="W73" i="25" s="1"/>
  <c r="G175" i="11"/>
  <c r="Q73" i="25" s="1"/>
  <c r="U179" i="11"/>
  <c r="D179" i="11"/>
  <c r="V180" i="11"/>
  <c r="AA133" i="25" s="1"/>
  <c r="D183" i="11"/>
  <c r="S183" i="11"/>
  <c r="Y72" i="25" s="1"/>
  <c r="G185" i="11"/>
  <c r="P185" i="11"/>
  <c r="D188" i="11"/>
  <c r="L195" i="11"/>
  <c r="L160" i="11"/>
  <c r="D160" i="11"/>
  <c r="O161" i="11"/>
  <c r="H41" i="25" s="1"/>
  <c r="D161" i="11"/>
  <c r="U163" i="11"/>
  <c r="L7" i="25" s="1"/>
  <c r="L163" i="11"/>
  <c r="N164" i="11"/>
  <c r="V154" i="25" s="1"/>
  <c r="D165" i="11"/>
  <c r="V168" i="11"/>
  <c r="E172" i="11"/>
  <c r="A73" i="25" s="1"/>
  <c r="Q177" i="11"/>
  <c r="X74" i="25" s="1"/>
  <c r="H177" i="11"/>
  <c r="R74" i="25" s="1"/>
  <c r="N177" i="11"/>
  <c r="V74" i="25" s="1"/>
  <c r="E177" i="11"/>
  <c r="P74" i="25" s="1"/>
  <c r="T177" i="11"/>
  <c r="Z74" i="25" s="1"/>
  <c r="K177" i="11"/>
  <c r="T74" i="25" s="1"/>
  <c r="M179" i="11"/>
  <c r="U140" i="25" s="1"/>
  <c r="S179" i="11"/>
  <c r="Y140" i="25" s="1"/>
  <c r="J179" i="11"/>
  <c r="S140" i="25" s="1"/>
  <c r="J180" i="11"/>
  <c r="S133" i="25" s="1"/>
  <c r="K181" i="11"/>
  <c r="T143" i="25" s="1"/>
  <c r="T181" i="11"/>
  <c r="T185" i="11"/>
  <c r="K185" i="11"/>
  <c r="N185" i="11"/>
  <c r="E185" i="11"/>
  <c r="H186" i="11"/>
  <c r="Q189" i="11"/>
  <c r="O193" i="11"/>
  <c r="H27" i="25" s="1"/>
  <c r="U193" i="11"/>
  <c r="L27" i="25" s="1"/>
  <c r="I193" i="11"/>
  <c r="R193" i="11"/>
  <c r="P204" i="11"/>
  <c r="V204" i="11"/>
  <c r="AA32" i="25" s="1"/>
  <c r="G210" i="11"/>
  <c r="O217" i="11"/>
  <c r="U217" i="11"/>
  <c r="L217" i="11"/>
  <c r="I217" i="11"/>
  <c r="F217" i="11"/>
  <c r="U219" i="11"/>
  <c r="O219" i="11"/>
  <c r="F219" i="11"/>
  <c r="I219" i="11"/>
  <c r="R219" i="11"/>
  <c r="D219" i="11"/>
  <c r="H204" i="11"/>
  <c r="N204" i="11"/>
  <c r="E204" i="11"/>
  <c r="K204" i="11"/>
  <c r="I207" i="11"/>
  <c r="R207" i="11"/>
  <c r="O207" i="11"/>
  <c r="V214" i="11"/>
  <c r="D214" i="11"/>
  <c r="J214" i="11"/>
  <c r="M219" i="11"/>
  <c r="V219" i="11"/>
  <c r="S219" i="11"/>
  <c r="G219" i="11"/>
  <c r="P219" i="11"/>
  <c r="V155" i="11"/>
  <c r="L198" i="11"/>
  <c r="Q199" i="11"/>
  <c r="T199" i="11"/>
  <c r="K199" i="11"/>
  <c r="E199" i="11"/>
  <c r="N199" i="11"/>
  <c r="P199" i="11"/>
  <c r="S204" i="11"/>
  <c r="S207" i="11"/>
  <c r="G207" i="11"/>
  <c r="P207" i="11"/>
  <c r="O209" i="11"/>
  <c r="R209" i="11"/>
  <c r="I209" i="11"/>
  <c r="F209" i="11"/>
  <c r="M215" i="11"/>
  <c r="D217" i="11"/>
  <c r="R217" i="11"/>
  <c r="J219" i="11"/>
  <c r="K197" i="11"/>
  <c r="E69" i="25" s="1"/>
  <c r="T197" i="11"/>
  <c r="K69" i="25" s="1"/>
  <c r="M203" i="11"/>
  <c r="V203" i="11"/>
  <c r="P203" i="11"/>
  <c r="W100" i="25" s="1"/>
  <c r="G204" i="11"/>
  <c r="Q32" i="25" s="1"/>
  <c r="T204" i="11"/>
  <c r="D207" i="11"/>
  <c r="G209" i="11"/>
  <c r="J209" i="11"/>
  <c r="S143" i="25" s="1"/>
  <c r="P209" i="11"/>
  <c r="K213" i="11"/>
  <c r="T146" i="25" s="1"/>
  <c r="N213" i="11"/>
  <c r="V146" i="25" s="1"/>
  <c r="E213" i="11"/>
  <c r="P146" i="25" s="1"/>
  <c r="T213" i="11"/>
  <c r="Z146" i="25" s="1"/>
  <c r="G214" i="11"/>
  <c r="S214" i="11"/>
  <c r="L219" i="11"/>
  <c r="V198" i="11"/>
  <c r="AA71" i="25" s="1"/>
  <c r="P198" i="11"/>
  <c r="W71" i="25" s="1"/>
  <c r="G198" i="11"/>
  <c r="Q71" i="25" s="1"/>
  <c r="O201" i="11"/>
  <c r="H47" i="25" s="1"/>
  <c r="D201" i="11"/>
  <c r="T202" i="11"/>
  <c r="K202" i="11"/>
  <c r="E203" i="11"/>
  <c r="Q203" i="11"/>
  <c r="H203" i="11"/>
  <c r="K203" i="11"/>
  <c r="F207" i="11"/>
  <c r="U207" i="11"/>
  <c r="T209" i="11"/>
  <c r="Q209" i="11"/>
  <c r="E209" i="11"/>
  <c r="L184" i="11"/>
  <c r="D184" i="11"/>
  <c r="U184" i="11"/>
  <c r="F190" i="11"/>
  <c r="D190" i="11"/>
  <c r="L190" i="11"/>
  <c r="D198" i="11"/>
  <c r="R201" i="11"/>
  <c r="E202" i="11"/>
  <c r="S203" i="11"/>
  <c r="Y100" i="25" s="1"/>
  <c r="J204" i="11"/>
  <c r="F206" i="11"/>
  <c r="B129" i="25" s="1"/>
  <c r="I206" i="11"/>
  <c r="D129" i="25" s="1"/>
  <c r="R206" i="11"/>
  <c r="J129" i="25" s="1"/>
  <c r="O206" i="11"/>
  <c r="H129" i="25" s="1"/>
  <c r="H209" i="11"/>
  <c r="E227" i="11"/>
  <c r="P137" i="25" s="1"/>
  <c r="T227" i="11"/>
  <c r="Z137" i="25" s="1"/>
  <c r="K227" i="11"/>
  <c r="T137" i="25" s="1"/>
  <c r="N227" i="11"/>
  <c r="V137" i="25" s="1"/>
  <c r="H227" i="11"/>
  <c r="R137" i="25" s="1"/>
  <c r="Q227" i="11"/>
  <c r="X137" i="25" s="1"/>
  <c r="V206" i="11"/>
  <c r="AA97" i="25" s="1"/>
  <c r="S206" i="11"/>
  <c r="Y97" i="25" s="1"/>
  <c r="G206" i="11"/>
  <c r="Q97" i="25" s="1"/>
  <c r="P206" i="11"/>
  <c r="W97" i="25" s="1"/>
  <c r="J210" i="11"/>
  <c r="S210" i="11"/>
  <c r="P210" i="11"/>
  <c r="D210" i="11"/>
  <c r="M214" i="11"/>
  <c r="D215" i="11"/>
  <c r="V215" i="11"/>
  <c r="S215" i="11"/>
  <c r="G215" i="11"/>
  <c r="J218" i="11"/>
  <c r="V218" i="11"/>
  <c r="S218" i="11"/>
  <c r="G218" i="11"/>
  <c r="P218" i="11"/>
  <c r="U220" i="11"/>
  <c r="L220" i="11"/>
  <c r="R220" i="11"/>
  <c r="F220" i="11"/>
  <c r="O220" i="11"/>
  <c r="D220" i="11"/>
  <c r="M160" i="11"/>
  <c r="U30" i="25" s="1"/>
  <c r="V163" i="11"/>
  <c r="D169" i="11"/>
  <c r="D175" i="11"/>
  <c r="G186" i="11"/>
  <c r="Q75" i="25" s="1"/>
  <c r="P186" i="11"/>
  <c r="W75" i="25" s="1"/>
  <c r="D187" i="11"/>
  <c r="M193" i="11"/>
  <c r="H197" i="11"/>
  <c r="C69" i="25" s="1"/>
  <c r="Q197" i="11"/>
  <c r="I69" i="25" s="1"/>
  <c r="I198" i="11"/>
  <c r="L200" i="11"/>
  <c r="D200" i="11"/>
  <c r="O200" i="11"/>
  <c r="H16" i="25" s="1"/>
  <c r="K205" i="11"/>
  <c r="T68" i="25" s="1"/>
  <c r="T205" i="11"/>
  <c r="Z68" i="25" s="1"/>
  <c r="Q205" i="11"/>
  <c r="X68" i="25" s="1"/>
  <c r="H205" i="11"/>
  <c r="R68" i="25" s="1"/>
  <c r="N205" i="11"/>
  <c r="V68" i="25" s="1"/>
  <c r="D206" i="11"/>
  <c r="L207" i="11"/>
  <c r="S208" i="11"/>
  <c r="Y127" i="25" s="1"/>
  <c r="G208" i="11"/>
  <c r="Q127" i="25" s="1"/>
  <c r="P208" i="11"/>
  <c r="W127" i="25" s="1"/>
  <c r="L209" i="11"/>
  <c r="R212" i="11"/>
  <c r="I212" i="11"/>
  <c r="F212" i="11"/>
  <c r="D212" i="11"/>
  <c r="U212" i="11"/>
  <c r="L216" i="11"/>
  <c r="D216" i="11"/>
  <c r="O216" i="11"/>
  <c r="F216" i="11"/>
  <c r="U216" i="11"/>
  <c r="L143" i="25" s="1"/>
  <c r="R216" i="11"/>
  <c r="D218" i="11"/>
  <c r="I221" i="11"/>
  <c r="D145" i="25" s="1"/>
  <c r="F221" i="11"/>
  <c r="B145" i="25" s="1"/>
  <c r="O221" i="11"/>
  <c r="H145" i="25" s="1"/>
  <c r="D221" i="11"/>
  <c r="U221" i="11"/>
  <c r="L145" i="25" s="1"/>
  <c r="I231" i="11"/>
  <c r="R231" i="11"/>
  <c r="O231" i="11"/>
  <c r="F231" i="11"/>
  <c r="U231" i="11"/>
  <c r="D231" i="11"/>
  <c r="L231" i="11"/>
  <c r="L232" i="11"/>
  <c r="D232" i="11"/>
  <c r="O232" i="11"/>
  <c r="F232" i="11"/>
  <c r="D3" i="12"/>
  <c r="U3" i="12"/>
  <c r="L174" i="26" s="1"/>
  <c r="I3" i="12"/>
  <c r="D174" i="26" s="1"/>
  <c r="R3" i="12"/>
  <c r="J174" i="26" s="1"/>
  <c r="F5" i="12"/>
  <c r="R5" i="12"/>
  <c r="Q8" i="12"/>
  <c r="X174" i="26" s="1"/>
  <c r="H8" i="12"/>
  <c r="R174" i="26" s="1"/>
  <c r="T8" i="12"/>
  <c r="Z174" i="26" s="1"/>
  <c r="E8" i="12"/>
  <c r="P174" i="26" s="1"/>
  <c r="P11" i="12"/>
  <c r="G11" i="12"/>
  <c r="S11" i="12"/>
  <c r="P14" i="12"/>
  <c r="G14" i="12"/>
  <c r="D14" i="12"/>
  <c r="V14" i="12"/>
  <c r="S14" i="12"/>
  <c r="T16" i="12"/>
  <c r="K16" i="12"/>
  <c r="Q16" i="12"/>
  <c r="D30" i="12"/>
  <c r="F30" i="12"/>
  <c r="O30" i="12"/>
  <c r="L30" i="12"/>
  <c r="P3" i="12"/>
  <c r="V3" i="12"/>
  <c r="M3" i="12"/>
  <c r="S3" i="12"/>
  <c r="G3" i="12"/>
  <c r="V5" i="12"/>
  <c r="AA176" i="26" s="1"/>
  <c r="P5" i="12"/>
  <c r="G5" i="12"/>
  <c r="J5" i="12"/>
  <c r="U18" i="12"/>
  <c r="D18" i="12"/>
  <c r="L18" i="12"/>
  <c r="I18" i="12"/>
  <c r="R18" i="12"/>
  <c r="N24" i="12"/>
  <c r="H24" i="12"/>
  <c r="T24" i="12"/>
  <c r="E24" i="12"/>
  <c r="O27" i="12"/>
  <c r="D27" i="12"/>
  <c r="I27" i="12"/>
  <c r="R27" i="12"/>
  <c r="L27" i="12"/>
  <c r="F222" i="11"/>
  <c r="O222" i="11"/>
  <c r="L222" i="11"/>
  <c r="I223" i="11"/>
  <c r="U223" i="11"/>
  <c r="L223" i="11"/>
  <c r="H226" i="11"/>
  <c r="Q226" i="11"/>
  <c r="J228" i="11"/>
  <c r="R4" i="12"/>
  <c r="J173" i="26" s="1"/>
  <c r="I4" i="12"/>
  <c r="D173" i="26" s="1"/>
  <c r="U4" i="12"/>
  <c r="L173" i="26" s="1"/>
  <c r="F4" i="12"/>
  <c r="B173" i="26" s="1"/>
  <c r="D5" i="12"/>
  <c r="I6" i="12"/>
  <c r="D6" i="12"/>
  <c r="R6" i="12"/>
  <c r="F6" i="12"/>
  <c r="K8" i="12"/>
  <c r="T174" i="26" s="1"/>
  <c r="J9" i="12"/>
  <c r="S175" i="26" s="1"/>
  <c r="V9" i="12"/>
  <c r="AA175" i="26" s="1"/>
  <c r="M9" i="12"/>
  <c r="D9" i="12"/>
  <c r="S9" i="12"/>
  <c r="Y175" i="26" s="1"/>
  <c r="P9" i="12"/>
  <c r="J11" i="12"/>
  <c r="K12" i="12"/>
  <c r="N12" i="12"/>
  <c r="E12" i="12"/>
  <c r="K17" i="12"/>
  <c r="E177" i="26" s="1"/>
  <c r="L23" i="12"/>
  <c r="F185" i="26" s="1"/>
  <c r="M222" i="11"/>
  <c r="L224" i="11"/>
  <c r="F146" i="25" s="1"/>
  <c r="D224" i="11"/>
  <c r="R224" i="11"/>
  <c r="J146" i="25" s="1"/>
  <c r="I224" i="11"/>
  <c r="D146" i="25" s="1"/>
  <c r="O225" i="11"/>
  <c r="F225" i="11"/>
  <c r="L225" i="11"/>
  <c r="G227" i="11"/>
  <c r="Q137" i="25" s="1"/>
  <c r="S227" i="11"/>
  <c r="Y137" i="25" s="1"/>
  <c r="V228" i="11"/>
  <c r="R232" i="11"/>
  <c r="F3" i="12"/>
  <c r="B174" i="26" s="1"/>
  <c r="I5" i="12"/>
  <c r="D61" i="26" s="1"/>
  <c r="V6" i="12"/>
  <c r="M6" i="12"/>
  <c r="J6" i="12"/>
  <c r="G6" i="12"/>
  <c r="P6" i="12"/>
  <c r="V13" i="12"/>
  <c r="AA180" i="26" s="1"/>
  <c r="S13" i="12"/>
  <c r="Y180" i="26" s="1"/>
  <c r="J13" i="12"/>
  <c r="S180" i="26" s="1"/>
  <c r="D13" i="12"/>
  <c r="L15" i="12"/>
  <c r="D15" i="12"/>
  <c r="O15" i="12"/>
  <c r="U15" i="12"/>
  <c r="H16" i="12"/>
  <c r="F18" i="12"/>
  <c r="S25" i="12"/>
  <c r="J25" i="12"/>
  <c r="G25" i="12"/>
  <c r="Q96" i="26" s="1"/>
  <c r="P25" i="12"/>
  <c r="D25" i="12"/>
  <c r="M25" i="12"/>
  <c r="L26" i="12"/>
  <c r="D26" i="12"/>
  <c r="I26" i="12"/>
  <c r="R26" i="12"/>
  <c r="F26" i="12"/>
  <c r="U26" i="12"/>
  <c r="I30" i="12"/>
  <c r="E61" i="12"/>
  <c r="T61" i="12"/>
  <c r="K61" i="12"/>
  <c r="H61" i="12"/>
  <c r="Q61" i="12"/>
  <c r="N61" i="12"/>
  <c r="M201" i="11"/>
  <c r="M212" i="11"/>
  <c r="U145" i="25" s="1"/>
  <c r="J216" i="11"/>
  <c r="D222" i="11"/>
  <c r="P222" i="11"/>
  <c r="D223" i="11"/>
  <c r="G225" i="11"/>
  <c r="P225" i="11"/>
  <c r="M225" i="11"/>
  <c r="K226" i="11"/>
  <c r="T226" i="11"/>
  <c r="V227" i="11"/>
  <c r="AA137" i="25" s="1"/>
  <c r="U229" i="11"/>
  <c r="L229" i="11"/>
  <c r="S231" i="11"/>
  <c r="J3" i="12"/>
  <c r="D4" i="12"/>
  <c r="O4" i="12"/>
  <c r="H173" i="26" s="1"/>
  <c r="L7" i="12"/>
  <c r="D7" i="12"/>
  <c r="U7" i="12"/>
  <c r="I7" i="12"/>
  <c r="F7" i="12"/>
  <c r="R7" i="12"/>
  <c r="G9" i="12"/>
  <c r="F12" i="12"/>
  <c r="J14" i="12"/>
  <c r="S4" i="26" s="1"/>
  <c r="R15" i="12"/>
  <c r="H22" i="12"/>
  <c r="K22" i="12"/>
  <c r="E22" i="12"/>
  <c r="N22" i="12"/>
  <c r="T22" i="12"/>
  <c r="K24" i="12"/>
  <c r="F27" i="12"/>
  <c r="L34" i="12"/>
  <c r="D34" i="12"/>
  <c r="O34" i="12"/>
  <c r="I34" i="12"/>
  <c r="U34" i="12"/>
  <c r="L97" i="26" s="1"/>
  <c r="R34" i="12"/>
  <c r="F34" i="12"/>
  <c r="P201" i="11"/>
  <c r="W29" i="25" s="1"/>
  <c r="M202" i="11"/>
  <c r="U191" i="25" s="1"/>
  <c r="L203" i="11"/>
  <c r="F32" i="25" s="1"/>
  <c r="D211" i="11"/>
  <c r="I215" i="11"/>
  <c r="R215" i="11"/>
  <c r="L215" i="11"/>
  <c r="G222" i="11"/>
  <c r="O223" i="11"/>
  <c r="O224" i="11"/>
  <c r="H146" i="25" s="1"/>
  <c r="D225" i="11"/>
  <c r="J227" i="11"/>
  <c r="R228" i="11"/>
  <c r="J137" i="25" s="1"/>
  <c r="I228" i="11"/>
  <c r="D137" i="25" s="1"/>
  <c r="O228" i="11"/>
  <c r="H137" i="25" s="1"/>
  <c r="F228" i="11"/>
  <c r="B137" i="25" s="1"/>
  <c r="M228" i="11"/>
  <c r="O229" i="11"/>
  <c r="D230" i="11"/>
  <c r="P230" i="11"/>
  <c r="G231" i="11"/>
  <c r="I232" i="11"/>
  <c r="U232" i="11"/>
  <c r="L151" i="25" s="1"/>
  <c r="L3" i="12"/>
  <c r="F174" i="26" s="1"/>
  <c r="L5" i="12"/>
  <c r="S7" i="12"/>
  <c r="Y177" i="26" s="1"/>
  <c r="J7" i="12"/>
  <c r="S177" i="26" s="1"/>
  <c r="G7" i="12"/>
  <c r="Q177" i="26" s="1"/>
  <c r="P7" i="12"/>
  <c r="W177" i="26" s="1"/>
  <c r="V7" i="12"/>
  <c r="AA177" i="26" s="1"/>
  <c r="N8" i="12"/>
  <c r="V174" i="26" s="1"/>
  <c r="U10" i="12"/>
  <c r="L95" i="26" s="1"/>
  <c r="R10" i="12"/>
  <c r="J95" i="26" s="1"/>
  <c r="F10" i="12"/>
  <c r="B95" i="26" s="1"/>
  <c r="O10" i="12"/>
  <c r="H95" i="26" s="1"/>
  <c r="D10" i="12"/>
  <c r="M11" i="12"/>
  <c r="Q12" i="12"/>
  <c r="G13" i="12"/>
  <c r="Q180" i="26" s="1"/>
  <c r="M14" i="12"/>
  <c r="F15" i="12"/>
  <c r="J17" i="12"/>
  <c r="P17" i="12"/>
  <c r="G17" i="12"/>
  <c r="V17" i="12"/>
  <c r="S17" i="12"/>
  <c r="H19" i="12"/>
  <c r="T19" i="12"/>
  <c r="K19" i="12"/>
  <c r="E96" i="26" s="1"/>
  <c r="N19" i="12"/>
  <c r="G96" i="26" s="1"/>
  <c r="Q19" i="12"/>
  <c r="R30" i="12"/>
  <c r="K229" i="11"/>
  <c r="N229" i="11"/>
  <c r="E229" i="11"/>
  <c r="M5" i="12"/>
  <c r="O8" i="12"/>
  <c r="R8" i="12"/>
  <c r="F8" i="12"/>
  <c r="M10" i="12"/>
  <c r="U178" i="26" s="1"/>
  <c r="S10" i="12"/>
  <c r="Y178" i="26" s="1"/>
  <c r="J10" i="12"/>
  <c r="S178" i="26" s="1"/>
  <c r="P10" i="12"/>
  <c r="W178" i="26" s="1"/>
  <c r="V10" i="12"/>
  <c r="AA178" i="26" s="1"/>
  <c r="N16" i="12"/>
  <c r="T17" i="12"/>
  <c r="K177" i="26" s="1"/>
  <c r="H17" i="12"/>
  <c r="C177" i="26" s="1"/>
  <c r="O18" i="12"/>
  <c r="O23" i="12"/>
  <c r="F23" i="12"/>
  <c r="U23" i="12"/>
  <c r="I23" i="12"/>
  <c r="D23" i="12"/>
  <c r="I222" i="11"/>
  <c r="S222" i="11"/>
  <c r="R223" i="11"/>
  <c r="R225" i="11"/>
  <c r="J147" i="25" s="1"/>
  <c r="E226" i="11"/>
  <c r="D228" i="11"/>
  <c r="Q229" i="11"/>
  <c r="O3" i="12"/>
  <c r="H174" i="26" s="1"/>
  <c r="O5" i="12"/>
  <c r="L6" i="12"/>
  <c r="G8" i="12"/>
  <c r="Q174" i="26" s="1"/>
  <c r="J8" i="12"/>
  <c r="S174" i="26" s="1"/>
  <c r="P8" i="12"/>
  <c r="W174" i="26" s="1"/>
  <c r="U8" i="12"/>
  <c r="G10" i="12"/>
  <c r="Q178" i="26" s="1"/>
  <c r="I11" i="12"/>
  <c r="O11" i="12"/>
  <c r="D11" i="12"/>
  <c r="I12" i="12"/>
  <c r="T12" i="12"/>
  <c r="E17" i="12"/>
  <c r="A177" i="26" s="1"/>
  <c r="Q17" i="12"/>
  <c r="I177" i="26" s="1"/>
  <c r="F21" i="12"/>
  <c r="D21" i="12"/>
  <c r="U21" i="12"/>
  <c r="L21" i="12"/>
  <c r="I21" i="12"/>
  <c r="F24" i="12"/>
  <c r="U24" i="12"/>
  <c r="L24" i="12"/>
  <c r="F182" i="26" s="1"/>
  <c r="I24" i="12"/>
  <c r="R24" i="12"/>
  <c r="U30" i="12"/>
  <c r="P41" i="12"/>
  <c r="W183" i="26" s="1"/>
  <c r="G41" i="12"/>
  <c r="Q183" i="26" s="1"/>
  <c r="J41" i="12"/>
  <c r="S183" i="26" s="1"/>
  <c r="S41" i="12"/>
  <c r="Y183" i="26" s="1"/>
  <c r="M45" i="12"/>
  <c r="G45" i="12"/>
  <c r="P45" i="12"/>
  <c r="J49" i="12"/>
  <c r="S49" i="12"/>
  <c r="P49" i="12"/>
  <c r="W185" i="26" s="1"/>
  <c r="N51" i="12"/>
  <c r="E51" i="12"/>
  <c r="T51" i="12"/>
  <c r="Q51" i="12"/>
  <c r="R54" i="12"/>
  <c r="F54" i="12"/>
  <c r="P62" i="12"/>
  <c r="J62" i="12"/>
  <c r="S62" i="12"/>
  <c r="G62" i="12"/>
  <c r="Q148" i="26" s="1"/>
  <c r="H82" i="12"/>
  <c r="C209" i="26" s="1"/>
  <c r="K82" i="12"/>
  <c r="E209" i="26" s="1"/>
  <c r="T82" i="12"/>
  <c r="K209" i="26" s="1"/>
  <c r="E82" i="12"/>
  <c r="A209" i="26" s="1"/>
  <c r="N82" i="12"/>
  <c r="G209" i="26" s="1"/>
  <c r="U29" i="12"/>
  <c r="F29" i="12"/>
  <c r="O29" i="12"/>
  <c r="D29" i="12"/>
  <c r="R29" i="12"/>
  <c r="R31" i="12"/>
  <c r="J182" i="26" s="1"/>
  <c r="I31" i="12"/>
  <c r="O31" i="12"/>
  <c r="H182" i="26" s="1"/>
  <c r="D31" i="12"/>
  <c r="I35" i="12"/>
  <c r="U35" i="12"/>
  <c r="D41" i="12"/>
  <c r="V41" i="12"/>
  <c r="AA183" i="26" s="1"/>
  <c r="J43" i="12"/>
  <c r="V45" i="12"/>
  <c r="I48" i="12"/>
  <c r="D49" i="12"/>
  <c r="H51" i="12"/>
  <c r="D62" i="12"/>
  <c r="J72" i="12"/>
  <c r="S203" i="26" s="1"/>
  <c r="S72" i="12"/>
  <c r="Y203" i="26" s="1"/>
  <c r="V72" i="12"/>
  <c r="AA203" i="26" s="1"/>
  <c r="G72" i="12"/>
  <c r="Q203" i="26" s="1"/>
  <c r="P72" i="12"/>
  <c r="W203" i="26" s="1"/>
  <c r="M72" i="12"/>
  <c r="U203" i="26" s="1"/>
  <c r="P26" i="12"/>
  <c r="G26" i="12"/>
  <c r="S26" i="12"/>
  <c r="J28" i="12"/>
  <c r="S28" i="12"/>
  <c r="Y181" i="26" s="1"/>
  <c r="P28" i="12"/>
  <c r="G28" i="12"/>
  <c r="M28" i="12"/>
  <c r="M29" i="12"/>
  <c r="P29" i="12"/>
  <c r="G29" i="12"/>
  <c r="S29" i="12"/>
  <c r="Y182" i="26" s="1"/>
  <c r="H38" i="12"/>
  <c r="Q38" i="12"/>
  <c r="L40" i="12"/>
  <c r="F41" i="12"/>
  <c r="L42" i="12"/>
  <c r="D42" i="12"/>
  <c r="I42" i="12"/>
  <c r="R42" i="12"/>
  <c r="J181" i="26" s="1"/>
  <c r="F42" i="12"/>
  <c r="U42" i="12"/>
  <c r="L48" i="12"/>
  <c r="K51" i="12"/>
  <c r="J52" i="12"/>
  <c r="G52" i="12"/>
  <c r="P52" i="12"/>
  <c r="D52" i="12"/>
  <c r="S52" i="12"/>
  <c r="D54" i="12"/>
  <c r="U54" i="12"/>
  <c r="L77" i="26" s="1"/>
  <c r="M60" i="12"/>
  <c r="D72" i="12"/>
  <c r="J15" i="12"/>
  <c r="S16" i="12"/>
  <c r="D28" i="12"/>
  <c r="F31" i="12"/>
  <c r="I33" i="12"/>
  <c r="D184" i="26" s="1"/>
  <c r="D33" i="12"/>
  <c r="O33" i="12"/>
  <c r="E38" i="12"/>
  <c r="S42" i="12"/>
  <c r="P42" i="12"/>
  <c r="V42" i="12"/>
  <c r="M43" i="12"/>
  <c r="Q44" i="12"/>
  <c r="E44" i="12"/>
  <c r="J45" i="12"/>
  <c r="S187" i="26" s="1"/>
  <c r="P46" i="12"/>
  <c r="D46" i="12"/>
  <c r="V46" i="12"/>
  <c r="AA100" i="26" s="1"/>
  <c r="V49" i="12"/>
  <c r="AA185" i="26" s="1"/>
  <c r="L53" i="12"/>
  <c r="I54" i="12"/>
  <c r="M62" i="12"/>
  <c r="U148" i="26" s="1"/>
  <c r="E73" i="12"/>
  <c r="Q73" i="12"/>
  <c r="H73" i="12"/>
  <c r="N73" i="12"/>
  <c r="K73" i="12"/>
  <c r="T73" i="12"/>
  <c r="Q82" i="12"/>
  <c r="I209" i="26" s="1"/>
  <c r="L208" i="11"/>
  <c r="D208" i="11"/>
  <c r="U208" i="11"/>
  <c r="L70" i="25" s="1"/>
  <c r="I227" i="11"/>
  <c r="R227" i="11"/>
  <c r="I230" i="11"/>
  <c r="R230" i="11"/>
  <c r="M232" i="11"/>
  <c r="L13" i="12"/>
  <c r="L14" i="12"/>
  <c r="F175" i="26" s="1"/>
  <c r="J16" i="12"/>
  <c r="S96" i="26" s="1"/>
  <c r="O20" i="12"/>
  <c r="H179" i="26" s="1"/>
  <c r="F20" i="12"/>
  <c r="B179" i="26" s="1"/>
  <c r="L20" i="12"/>
  <c r="F179" i="26" s="1"/>
  <c r="P22" i="12"/>
  <c r="S22" i="12"/>
  <c r="Y131" i="26" s="1"/>
  <c r="J22" i="12"/>
  <c r="S131" i="26" s="1"/>
  <c r="V22" i="12"/>
  <c r="AA131" i="26" s="1"/>
  <c r="I25" i="12"/>
  <c r="R25" i="12"/>
  <c r="V26" i="12"/>
  <c r="I29" i="12"/>
  <c r="V29" i="12"/>
  <c r="U31" i="12"/>
  <c r="R33" i="12"/>
  <c r="E37" i="12"/>
  <c r="N37" i="12"/>
  <c r="Q37" i="12"/>
  <c r="T38" i="12"/>
  <c r="G42" i="12"/>
  <c r="T44" i="12"/>
  <c r="G49" i="12"/>
  <c r="Q185" i="26" s="1"/>
  <c r="L50" i="12"/>
  <c r="D50" i="12"/>
  <c r="U50" i="12"/>
  <c r="I50" i="12"/>
  <c r="D188" i="26" s="1"/>
  <c r="F50" i="12"/>
  <c r="R50" i="12"/>
  <c r="V52" i="12"/>
  <c r="K59" i="12"/>
  <c r="T59" i="12"/>
  <c r="H59" i="12"/>
  <c r="O71" i="12"/>
  <c r="H203" i="26" s="1"/>
  <c r="U71" i="12"/>
  <c r="L203" i="26" s="1"/>
  <c r="I71" i="12"/>
  <c r="D203" i="26" s="1"/>
  <c r="R71" i="12"/>
  <c r="J203" i="26" s="1"/>
  <c r="F71" i="12"/>
  <c r="B203" i="26" s="1"/>
  <c r="D71" i="12"/>
  <c r="L71" i="12"/>
  <c r="F203" i="26" s="1"/>
  <c r="I85" i="12"/>
  <c r="R85" i="12"/>
  <c r="U85" i="12"/>
  <c r="F85" i="12"/>
  <c r="D85" i="12"/>
  <c r="O85" i="12"/>
  <c r="L85" i="12"/>
  <c r="O35" i="12"/>
  <c r="D35" i="12"/>
  <c r="F40" i="12"/>
  <c r="I40" i="12"/>
  <c r="R40" i="12"/>
  <c r="M41" i="12"/>
  <c r="U183" i="26" s="1"/>
  <c r="G43" i="12"/>
  <c r="D43" i="12"/>
  <c r="F48" i="12"/>
  <c r="D48" i="12"/>
  <c r="U48" i="12"/>
  <c r="R48" i="12"/>
  <c r="J100" i="26" s="1"/>
  <c r="J50" i="12"/>
  <c r="S50" i="12"/>
  <c r="P50" i="12"/>
  <c r="V50" i="12"/>
  <c r="U53" i="12"/>
  <c r="R53" i="12"/>
  <c r="F53" i="12"/>
  <c r="J60" i="12"/>
  <c r="S60" i="12"/>
  <c r="G60" i="12"/>
  <c r="Q189" i="26" s="1"/>
  <c r="V60" i="12"/>
  <c r="G71" i="12"/>
  <c r="V71" i="12"/>
  <c r="J71" i="12"/>
  <c r="S71" i="12"/>
  <c r="M16" i="12"/>
  <c r="U96" i="26" s="1"/>
  <c r="P19" i="12"/>
  <c r="S19" i="12"/>
  <c r="J19" i="12"/>
  <c r="N20" i="12"/>
  <c r="G179" i="26" s="1"/>
  <c r="G27" i="12"/>
  <c r="V27" i="12"/>
  <c r="M27" i="12"/>
  <c r="S27" i="12"/>
  <c r="P30" i="12"/>
  <c r="V30" i="12"/>
  <c r="M30" i="12"/>
  <c r="S30" i="12"/>
  <c r="F32" i="12"/>
  <c r="O32" i="12"/>
  <c r="D32" i="12"/>
  <c r="R35" i="12"/>
  <c r="V40" i="12"/>
  <c r="S40" i="12"/>
  <c r="J40" i="12"/>
  <c r="P40" i="12"/>
  <c r="U40" i="12"/>
  <c r="S43" i="12"/>
  <c r="V48" i="12"/>
  <c r="M48" i="12"/>
  <c r="J48" i="12"/>
  <c r="S48" i="12"/>
  <c r="M49" i="12"/>
  <c r="O51" i="12"/>
  <c r="H187" i="26" s="1"/>
  <c r="I51" i="12"/>
  <c r="D187" i="26" s="1"/>
  <c r="F51" i="12"/>
  <c r="B187" i="26" s="1"/>
  <c r="R51" i="12"/>
  <c r="J187" i="26" s="1"/>
  <c r="L54" i="12"/>
  <c r="N56" i="12"/>
  <c r="Q56" i="12"/>
  <c r="H56" i="12"/>
  <c r="T56" i="12"/>
  <c r="D60" i="12"/>
  <c r="R63" i="12"/>
  <c r="F63" i="12"/>
  <c r="O63" i="12"/>
  <c r="D63" i="12"/>
  <c r="I63" i="12"/>
  <c r="M71" i="12"/>
  <c r="D40" i="12"/>
  <c r="I41" i="12"/>
  <c r="D183" i="26" s="1"/>
  <c r="O41" i="12"/>
  <c r="R41" i="12"/>
  <c r="S45" i="12"/>
  <c r="D47" i="12"/>
  <c r="U47" i="12"/>
  <c r="L47" i="12"/>
  <c r="R47" i="12"/>
  <c r="I47" i="12"/>
  <c r="G50" i="12"/>
  <c r="G51" i="12"/>
  <c r="J51" i="12"/>
  <c r="S51" i="12"/>
  <c r="Y102" i="26" s="1"/>
  <c r="D53" i="12"/>
  <c r="O54" i="12"/>
  <c r="M61" i="12"/>
  <c r="S61" i="12"/>
  <c r="G61" i="12"/>
  <c r="P61" i="12"/>
  <c r="V61" i="12"/>
  <c r="J61" i="12"/>
  <c r="R62" i="12"/>
  <c r="I62" i="12"/>
  <c r="F62" i="12"/>
  <c r="O62" i="12"/>
  <c r="U62" i="12"/>
  <c r="P71" i="12"/>
  <c r="O79" i="12"/>
  <c r="R79" i="12"/>
  <c r="I79" i="12"/>
  <c r="F79" i="12"/>
  <c r="D79" i="12"/>
  <c r="U79" i="12"/>
  <c r="Q57" i="12"/>
  <c r="N57" i="12"/>
  <c r="E57" i="12"/>
  <c r="M59" i="12"/>
  <c r="U186" i="26" s="1"/>
  <c r="I70" i="12"/>
  <c r="M73" i="12"/>
  <c r="S73" i="12"/>
  <c r="F74" i="12"/>
  <c r="R74" i="12"/>
  <c r="R82" i="12"/>
  <c r="J209" i="26" s="1"/>
  <c r="I82" i="12"/>
  <c r="D209" i="26" s="1"/>
  <c r="U82" i="12"/>
  <c r="L209" i="26" s="1"/>
  <c r="K83" i="12"/>
  <c r="N83" i="12"/>
  <c r="E83" i="12"/>
  <c r="T83" i="12"/>
  <c r="Q83" i="12"/>
  <c r="M89" i="12"/>
  <c r="U120" i="26" s="1"/>
  <c r="P89" i="12"/>
  <c r="W120" i="26" s="1"/>
  <c r="S89" i="12"/>
  <c r="Y120" i="26" s="1"/>
  <c r="V92" i="12"/>
  <c r="P92" i="12"/>
  <c r="D92" i="12"/>
  <c r="Q99" i="12"/>
  <c r="I123" i="26" s="1"/>
  <c r="V109" i="12"/>
  <c r="AA192" i="26" s="1"/>
  <c r="M109" i="12"/>
  <c r="S109" i="12"/>
  <c r="J109" i="12"/>
  <c r="S192" i="26" s="1"/>
  <c r="P109" i="12"/>
  <c r="O82" i="12"/>
  <c r="H209" i="26" s="1"/>
  <c r="S86" i="12"/>
  <c r="G89" i="12"/>
  <c r="Q120" i="26" s="1"/>
  <c r="G109" i="12"/>
  <c r="L126" i="12"/>
  <c r="D126" i="12"/>
  <c r="I126" i="12"/>
  <c r="U126" i="12"/>
  <c r="F126" i="12"/>
  <c r="O126" i="12"/>
  <c r="J88" i="12"/>
  <c r="S121" i="26" s="1"/>
  <c r="S88" i="12"/>
  <c r="Y121" i="26" s="1"/>
  <c r="G88" i="12"/>
  <c r="Q121" i="26" s="1"/>
  <c r="K91" i="12"/>
  <c r="Q91" i="12"/>
  <c r="H91" i="12"/>
  <c r="E91" i="12"/>
  <c r="I65" i="12"/>
  <c r="R65" i="12"/>
  <c r="L65" i="12"/>
  <c r="V66" i="12"/>
  <c r="AA204" i="26" s="1"/>
  <c r="L70" i="12"/>
  <c r="D70" i="12"/>
  <c r="J80" i="12"/>
  <c r="V80" i="12"/>
  <c r="M80" i="12"/>
  <c r="M81" i="12"/>
  <c r="V81" i="12"/>
  <c r="J81" i="12"/>
  <c r="H83" i="12"/>
  <c r="S85" i="12"/>
  <c r="Y214" i="26" s="1"/>
  <c r="G85" i="12"/>
  <c r="Q214" i="26" s="1"/>
  <c r="O87" i="12"/>
  <c r="H119" i="26" s="1"/>
  <c r="U87" i="12"/>
  <c r="L119" i="26" s="1"/>
  <c r="L87" i="12"/>
  <c r="F119" i="26" s="1"/>
  <c r="I87" i="12"/>
  <c r="D119" i="26" s="1"/>
  <c r="F87" i="12"/>
  <c r="B119" i="26" s="1"/>
  <c r="D88" i="12"/>
  <c r="P88" i="12"/>
  <c r="W121" i="26" s="1"/>
  <c r="J89" i="12"/>
  <c r="S120" i="26" s="1"/>
  <c r="U90" i="12"/>
  <c r="L213" i="26" s="1"/>
  <c r="L90" i="12"/>
  <c r="F213" i="26" s="1"/>
  <c r="F90" i="12"/>
  <c r="B213" i="26" s="1"/>
  <c r="D90" i="12"/>
  <c r="O90" i="12"/>
  <c r="H213" i="26" s="1"/>
  <c r="L94" i="12"/>
  <c r="F215" i="26" s="1"/>
  <c r="D94" i="12"/>
  <c r="R94" i="12"/>
  <c r="J215" i="26" s="1"/>
  <c r="I94" i="12"/>
  <c r="D215" i="26" s="1"/>
  <c r="U97" i="12"/>
  <c r="L97" i="12"/>
  <c r="R97" i="12"/>
  <c r="I97" i="12"/>
  <c r="F97" i="12"/>
  <c r="O97" i="12"/>
  <c r="O111" i="12"/>
  <c r="H189" i="26" s="1"/>
  <c r="D111" i="12"/>
  <c r="I111" i="12"/>
  <c r="D189" i="26" s="1"/>
  <c r="F111" i="12"/>
  <c r="B189" i="26" s="1"/>
  <c r="R111" i="12"/>
  <c r="J189" i="26" s="1"/>
  <c r="L111" i="12"/>
  <c r="V116" i="12"/>
  <c r="AA197" i="26" s="1"/>
  <c r="S116" i="12"/>
  <c r="Y197" i="26" s="1"/>
  <c r="J116" i="12"/>
  <c r="S197" i="26" s="1"/>
  <c r="P116" i="12"/>
  <c r="G116" i="12"/>
  <c r="M116" i="12"/>
  <c r="U197" i="26" s="1"/>
  <c r="K131" i="12"/>
  <c r="T131" i="12"/>
  <c r="Q131" i="12"/>
  <c r="H131" i="12"/>
  <c r="N131" i="12"/>
  <c r="E131" i="12"/>
  <c r="J44" i="12"/>
  <c r="P44" i="12"/>
  <c r="G44" i="12"/>
  <c r="M44" i="12"/>
  <c r="U190" i="26" s="1"/>
  <c r="U45" i="12"/>
  <c r="L184" i="26" s="1"/>
  <c r="D45" i="12"/>
  <c r="L45" i="12"/>
  <c r="F184" i="26" s="1"/>
  <c r="M54" i="12"/>
  <c r="T57" i="12"/>
  <c r="S59" i="12"/>
  <c r="M64" i="12"/>
  <c r="M65" i="12"/>
  <c r="U206" i="26" s="1"/>
  <c r="L66" i="12"/>
  <c r="D66" i="12"/>
  <c r="O66" i="12"/>
  <c r="F66" i="12"/>
  <c r="M66" i="12"/>
  <c r="U204" i="26" s="1"/>
  <c r="L67" i="12"/>
  <c r="F202" i="26" s="1"/>
  <c r="M69" i="12"/>
  <c r="O70" i="12"/>
  <c r="J73" i="12"/>
  <c r="V73" i="12"/>
  <c r="L74" i="12"/>
  <c r="I77" i="12"/>
  <c r="O77" i="12"/>
  <c r="D77" i="12"/>
  <c r="M77" i="12"/>
  <c r="U202" i="26" s="1"/>
  <c r="D80" i="12"/>
  <c r="D81" i="12"/>
  <c r="P81" i="12"/>
  <c r="F82" i="12"/>
  <c r="B209" i="26" s="1"/>
  <c r="P85" i="12"/>
  <c r="W214" i="26" s="1"/>
  <c r="R90" i="12"/>
  <c r="J213" i="26" s="1"/>
  <c r="T91" i="12"/>
  <c r="J92" i="12"/>
  <c r="O98" i="12"/>
  <c r="F98" i="12"/>
  <c r="L98" i="12"/>
  <c r="U98" i="12"/>
  <c r="I98" i="12"/>
  <c r="R98" i="12"/>
  <c r="F100" i="12"/>
  <c r="U100" i="12"/>
  <c r="L100" i="12"/>
  <c r="F65" i="26" s="1"/>
  <c r="R100" i="12"/>
  <c r="I100" i="12"/>
  <c r="O100" i="12"/>
  <c r="P106" i="12"/>
  <c r="V106" i="12"/>
  <c r="M106" i="12"/>
  <c r="S106" i="12"/>
  <c r="J106" i="12"/>
  <c r="G106" i="12"/>
  <c r="R107" i="12"/>
  <c r="J66" i="26" s="1"/>
  <c r="I107" i="12"/>
  <c r="D66" i="26" s="1"/>
  <c r="O107" i="12"/>
  <c r="H66" i="26" s="1"/>
  <c r="F107" i="12"/>
  <c r="B66" i="26" s="1"/>
  <c r="L107" i="12"/>
  <c r="F66" i="26" s="1"/>
  <c r="U107" i="12"/>
  <c r="L66" i="26" s="1"/>
  <c r="D107" i="12"/>
  <c r="N64" i="12"/>
  <c r="T64" i="12"/>
  <c r="K64" i="12"/>
  <c r="D65" i="12"/>
  <c r="V68" i="12"/>
  <c r="M68" i="12"/>
  <c r="P68" i="12"/>
  <c r="Q69" i="12"/>
  <c r="T69" i="12"/>
  <c r="K69" i="12"/>
  <c r="N69" i="12"/>
  <c r="V201" i="26" s="1"/>
  <c r="P77" i="12"/>
  <c r="W202" i="26" s="1"/>
  <c r="V84" i="12"/>
  <c r="J84" i="12"/>
  <c r="P84" i="12"/>
  <c r="M86" i="12"/>
  <c r="D87" i="12"/>
  <c r="R87" i="12"/>
  <c r="J119" i="26" s="1"/>
  <c r="I91" i="12"/>
  <c r="D120" i="26" s="1"/>
  <c r="U91" i="12"/>
  <c r="L120" i="26" s="1"/>
  <c r="D97" i="12"/>
  <c r="P98" i="12"/>
  <c r="S98" i="12"/>
  <c r="J98" i="12"/>
  <c r="V98" i="12"/>
  <c r="G103" i="12"/>
  <c r="V103" i="12"/>
  <c r="M103" i="12"/>
  <c r="S103" i="12"/>
  <c r="J103" i="12"/>
  <c r="R126" i="12"/>
  <c r="V18" i="12"/>
  <c r="V32" i="12"/>
  <c r="P32" i="12"/>
  <c r="G32" i="12"/>
  <c r="Q184" i="26" s="1"/>
  <c r="M32" i="12"/>
  <c r="V33" i="12"/>
  <c r="M33" i="12"/>
  <c r="S34" i="12"/>
  <c r="J34" i="12"/>
  <c r="M35" i="12"/>
  <c r="U97" i="26" s="1"/>
  <c r="L37" i="12"/>
  <c r="F183" i="26" s="1"/>
  <c r="T39" i="12"/>
  <c r="F45" i="12"/>
  <c r="B184" i="26" s="1"/>
  <c r="P53" i="12"/>
  <c r="W187" i="26" s="1"/>
  <c r="K55" i="12"/>
  <c r="T55" i="12"/>
  <c r="L56" i="12"/>
  <c r="L57" i="12"/>
  <c r="J58" i="12"/>
  <c r="V58" i="12"/>
  <c r="E64" i="12"/>
  <c r="P64" i="12"/>
  <c r="O65" i="12"/>
  <c r="P66" i="12"/>
  <c r="W204" i="26" s="1"/>
  <c r="D67" i="12"/>
  <c r="E69" i="12"/>
  <c r="F70" i="12"/>
  <c r="R70" i="12"/>
  <c r="P74" i="12"/>
  <c r="S74" i="12"/>
  <c r="O74" i="12"/>
  <c r="K75" i="12"/>
  <c r="T75" i="12"/>
  <c r="F76" i="12"/>
  <c r="B205" i="26" s="1"/>
  <c r="O76" i="12"/>
  <c r="H205" i="26" s="1"/>
  <c r="D76" i="12"/>
  <c r="F77" i="12"/>
  <c r="R77" i="12"/>
  <c r="G80" i="12"/>
  <c r="G81" i="12"/>
  <c r="D84" i="12"/>
  <c r="V85" i="12"/>
  <c r="AA214" i="26" s="1"/>
  <c r="V88" i="12"/>
  <c r="AA121" i="26" s="1"/>
  <c r="M92" i="12"/>
  <c r="F94" i="12"/>
  <c r="B215" i="26" s="1"/>
  <c r="U94" i="12"/>
  <c r="L215" i="26" s="1"/>
  <c r="N95" i="12"/>
  <c r="G122" i="26" s="1"/>
  <c r="T96" i="12"/>
  <c r="K216" i="26" s="1"/>
  <c r="K96" i="12"/>
  <c r="E216" i="26" s="1"/>
  <c r="Q96" i="12"/>
  <c r="I216" i="26" s="1"/>
  <c r="H96" i="12"/>
  <c r="C216" i="26" s="1"/>
  <c r="D98" i="12"/>
  <c r="N99" i="12"/>
  <c r="G123" i="26" s="1"/>
  <c r="D100" i="12"/>
  <c r="I101" i="12"/>
  <c r="O101" i="12"/>
  <c r="F101" i="12"/>
  <c r="R101" i="12"/>
  <c r="D101" i="12"/>
  <c r="L101" i="12"/>
  <c r="U101" i="12"/>
  <c r="J104" i="12"/>
  <c r="S211" i="26" s="1"/>
  <c r="S104" i="12"/>
  <c r="Y211" i="26" s="1"/>
  <c r="P104" i="12"/>
  <c r="W211" i="26" s="1"/>
  <c r="G104" i="12"/>
  <c r="Q211" i="26" s="1"/>
  <c r="M104" i="12"/>
  <c r="U211" i="26" s="1"/>
  <c r="D104" i="12"/>
  <c r="Q53" i="26"/>
  <c r="M21" i="12"/>
  <c r="U173" i="26" s="1"/>
  <c r="J36" i="12"/>
  <c r="S181" i="26" s="1"/>
  <c r="V36" i="12"/>
  <c r="AA181" i="26" s="1"/>
  <c r="M36" i="12"/>
  <c r="U181" i="26" s="1"/>
  <c r="D36" i="12"/>
  <c r="M37" i="12"/>
  <c r="S37" i="12"/>
  <c r="J37" i="12"/>
  <c r="P38" i="12"/>
  <c r="G38" i="12"/>
  <c r="M38" i="12"/>
  <c r="L39" i="12"/>
  <c r="U39" i="12"/>
  <c r="G53" i="12"/>
  <c r="Q187" i="26" s="1"/>
  <c r="G54" i="12"/>
  <c r="E55" i="12"/>
  <c r="N55" i="12"/>
  <c r="M56" i="12"/>
  <c r="O59" i="12"/>
  <c r="R59" i="12"/>
  <c r="J101" i="26" s="1"/>
  <c r="I59" i="12"/>
  <c r="L59" i="12"/>
  <c r="V59" i="12"/>
  <c r="AA186" i="26" s="1"/>
  <c r="G64" i="12"/>
  <c r="Q64" i="12"/>
  <c r="F65" i="12"/>
  <c r="G68" i="12"/>
  <c r="P69" i="12"/>
  <c r="G70" i="12"/>
  <c r="S70" i="12"/>
  <c r="U73" i="12"/>
  <c r="I73" i="12"/>
  <c r="D74" i="12"/>
  <c r="E75" i="12"/>
  <c r="N75" i="12"/>
  <c r="P76" i="12"/>
  <c r="G77" i="12"/>
  <c r="Q202" i="26" s="1"/>
  <c r="S80" i="12"/>
  <c r="S81" i="12"/>
  <c r="L82" i="12"/>
  <c r="F209" i="26" s="1"/>
  <c r="J85" i="12"/>
  <c r="S214" i="26" s="1"/>
  <c r="L86" i="12"/>
  <c r="F210" i="26" s="1"/>
  <c r="D86" i="12"/>
  <c r="O86" i="12"/>
  <c r="H210" i="26" s="1"/>
  <c r="F86" i="12"/>
  <c r="B210" i="26" s="1"/>
  <c r="U86" i="12"/>
  <c r="L210" i="26" s="1"/>
  <c r="R86" i="12"/>
  <c r="J210" i="26" s="1"/>
  <c r="P86" i="12"/>
  <c r="U89" i="12"/>
  <c r="L212" i="26" s="1"/>
  <c r="O89" i="12"/>
  <c r="H212" i="26" s="1"/>
  <c r="F89" i="12"/>
  <c r="B212" i="26" s="1"/>
  <c r="R89" i="12"/>
  <c r="J212" i="26" s="1"/>
  <c r="D89" i="12"/>
  <c r="I90" i="12"/>
  <c r="D213" i="26" s="1"/>
  <c r="L91" i="12"/>
  <c r="F120" i="26" s="1"/>
  <c r="O95" i="12"/>
  <c r="H122" i="26" s="1"/>
  <c r="F95" i="12"/>
  <c r="B122" i="26" s="1"/>
  <c r="U95" i="12"/>
  <c r="L122" i="26" s="1"/>
  <c r="I95" i="12"/>
  <c r="D122" i="26" s="1"/>
  <c r="Q95" i="12"/>
  <c r="I122" i="26" s="1"/>
  <c r="G98" i="12"/>
  <c r="V104" i="12"/>
  <c r="AA211" i="26" s="1"/>
  <c r="F132" i="12"/>
  <c r="B199" i="26" s="1"/>
  <c r="D132" i="12"/>
  <c r="U132" i="12"/>
  <c r="L132" i="12"/>
  <c r="O132" i="12"/>
  <c r="I132" i="12"/>
  <c r="R132" i="12"/>
  <c r="L102" i="12"/>
  <c r="D102" i="12"/>
  <c r="O103" i="12"/>
  <c r="D103" i="12"/>
  <c r="U105" i="12"/>
  <c r="L105" i="12"/>
  <c r="D106" i="12"/>
  <c r="E108" i="12"/>
  <c r="A125" i="26" s="1"/>
  <c r="F109" i="12"/>
  <c r="R109" i="12"/>
  <c r="J112" i="12"/>
  <c r="S189" i="26" s="1"/>
  <c r="V112" i="12"/>
  <c r="AA189" i="26" s="1"/>
  <c r="M112" i="12"/>
  <c r="U189" i="26" s="1"/>
  <c r="D112" i="12"/>
  <c r="S112" i="12"/>
  <c r="D113" i="12"/>
  <c r="F116" i="12"/>
  <c r="B59" i="26" s="1"/>
  <c r="R116" i="12"/>
  <c r="I116" i="12"/>
  <c r="O116" i="12"/>
  <c r="H106" i="26" s="1"/>
  <c r="L118" i="12"/>
  <c r="F107" i="26" s="1"/>
  <c r="D118" i="12"/>
  <c r="V119" i="12"/>
  <c r="AA103" i="26" s="1"/>
  <c r="O123" i="12"/>
  <c r="F123" i="12"/>
  <c r="D123" i="12"/>
  <c r="F124" i="12"/>
  <c r="B197" i="26" s="1"/>
  <c r="D124" i="12"/>
  <c r="U124" i="12"/>
  <c r="L197" i="26" s="1"/>
  <c r="L124" i="12"/>
  <c r="V125" i="12"/>
  <c r="AA188" i="26" s="1"/>
  <c r="M129" i="12"/>
  <c r="U196" i="26" s="1"/>
  <c r="P129" i="12"/>
  <c r="W196" i="26" s="1"/>
  <c r="G129" i="12"/>
  <c r="Q196" i="26" s="1"/>
  <c r="S129" i="12"/>
  <c r="Y196" i="26" s="1"/>
  <c r="G135" i="12"/>
  <c r="Q151" i="26" s="1"/>
  <c r="V135" i="12"/>
  <c r="M135" i="12"/>
  <c r="U151" i="26" s="1"/>
  <c r="U135" i="12"/>
  <c r="L200" i="26" s="1"/>
  <c r="F138" i="12"/>
  <c r="G145" i="12"/>
  <c r="Q139" i="26" s="1"/>
  <c r="Q149" i="12"/>
  <c r="T149" i="12"/>
  <c r="K149" i="12"/>
  <c r="H149" i="12"/>
  <c r="H154" i="12"/>
  <c r="N154" i="12"/>
  <c r="E154" i="12"/>
  <c r="T154" i="12"/>
  <c r="K154" i="12"/>
  <c r="K163" i="12"/>
  <c r="N163" i="12"/>
  <c r="E163" i="12"/>
  <c r="T163" i="12"/>
  <c r="Q163" i="12"/>
  <c r="H163" i="12"/>
  <c r="V140" i="12"/>
  <c r="S140" i="12"/>
  <c r="J140" i="12"/>
  <c r="P140" i="12"/>
  <c r="G140" i="12"/>
  <c r="T152" i="12"/>
  <c r="Z153" i="26" s="1"/>
  <c r="K152" i="12"/>
  <c r="T153" i="26" s="1"/>
  <c r="Q152" i="12"/>
  <c r="X153" i="26" s="1"/>
  <c r="H152" i="12"/>
  <c r="R153" i="26" s="1"/>
  <c r="Q157" i="12"/>
  <c r="N157" i="12"/>
  <c r="E157" i="12"/>
  <c r="T157" i="12"/>
  <c r="Z79" i="26" s="1"/>
  <c r="K157" i="12"/>
  <c r="P162" i="12"/>
  <c r="S162" i="12"/>
  <c r="J162" i="12"/>
  <c r="V162" i="12"/>
  <c r="M162" i="12"/>
  <c r="L58" i="12"/>
  <c r="F147" i="26" s="1"/>
  <c r="D58" i="12"/>
  <c r="U58" i="12"/>
  <c r="L147" i="26" s="1"/>
  <c r="S67" i="12"/>
  <c r="P67" i="12"/>
  <c r="G67" i="12"/>
  <c r="M67" i="12"/>
  <c r="F68" i="12"/>
  <c r="D68" i="12"/>
  <c r="L68" i="12"/>
  <c r="M79" i="12"/>
  <c r="I83" i="12"/>
  <c r="F92" i="12"/>
  <c r="B214" i="26" s="1"/>
  <c r="O92" i="12"/>
  <c r="H214" i="26" s="1"/>
  <c r="L92" i="12"/>
  <c r="F214" i="26" s="1"/>
  <c r="I93" i="12"/>
  <c r="D121" i="26" s="1"/>
  <c r="U93" i="12"/>
  <c r="L121" i="26" s="1"/>
  <c r="L93" i="12"/>
  <c r="F121" i="26" s="1"/>
  <c r="K93" i="12"/>
  <c r="E121" i="26" s="1"/>
  <c r="S101" i="12"/>
  <c r="J101" i="12"/>
  <c r="O102" i="12"/>
  <c r="D105" i="12"/>
  <c r="O105" i="12"/>
  <c r="H108" i="12"/>
  <c r="C125" i="26" s="1"/>
  <c r="R108" i="12"/>
  <c r="U109" i="12"/>
  <c r="G111" i="12"/>
  <c r="Q110" i="26" s="1"/>
  <c r="V111" i="12"/>
  <c r="AA110" i="26" s="1"/>
  <c r="M111" i="12"/>
  <c r="U110" i="26" s="1"/>
  <c r="P111" i="12"/>
  <c r="W110" i="26" s="1"/>
  <c r="P112" i="12"/>
  <c r="W189" i="26" s="1"/>
  <c r="D115" i="12"/>
  <c r="U115" i="12"/>
  <c r="L115" i="12"/>
  <c r="R115" i="12"/>
  <c r="J105" i="26" s="1"/>
  <c r="I115" i="12"/>
  <c r="D116" i="12"/>
  <c r="F118" i="12"/>
  <c r="B107" i="26" s="1"/>
  <c r="R118" i="12"/>
  <c r="J107" i="26" s="1"/>
  <c r="J120" i="12"/>
  <c r="P120" i="12"/>
  <c r="G120" i="12"/>
  <c r="V120" i="12"/>
  <c r="AA104" i="26" s="1"/>
  <c r="M120" i="12"/>
  <c r="D120" i="12"/>
  <c r="R124" i="12"/>
  <c r="J197" i="26" s="1"/>
  <c r="P126" i="12"/>
  <c r="W199" i="26" s="1"/>
  <c r="G126" i="12"/>
  <c r="S126" i="12"/>
  <c r="J127" i="12"/>
  <c r="J128" i="12"/>
  <c r="S128" i="12"/>
  <c r="P128" i="12"/>
  <c r="G128" i="12"/>
  <c r="Q191" i="26" s="1"/>
  <c r="V129" i="12"/>
  <c r="AA196" i="26" s="1"/>
  <c r="J135" i="12"/>
  <c r="S151" i="26" s="1"/>
  <c r="J136" i="12"/>
  <c r="V136" i="12"/>
  <c r="M136" i="12"/>
  <c r="D136" i="12"/>
  <c r="S136" i="12"/>
  <c r="D140" i="12"/>
  <c r="I141" i="12"/>
  <c r="R141" i="12"/>
  <c r="D141" i="12"/>
  <c r="M142" i="12"/>
  <c r="T143" i="12"/>
  <c r="K143" i="12"/>
  <c r="Q143" i="12"/>
  <c r="H143" i="12"/>
  <c r="E152" i="12"/>
  <c r="P153" i="26" s="1"/>
  <c r="N160" i="12"/>
  <c r="E160" i="12"/>
  <c r="T160" i="12"/>
  <c r="K160" i="12"/>
  <c r="G162" i="12"/>
  <c r="L110" i="12"/>
  <c r="F188" i="26" s="1"/>
  <c r="D110" i="12"/>
  <c r="I113" i="12"/>
  <c r="U116" i="12"/>
  <c r="U118" i="12"/>
  <c r="L107" i="26" s="1"/>
  <c r="T128" i="12"/>
  <c r="K128" i="12"/>
  <c r="J129" i="12"/>
  <c r="S196" i="26" s="1"/>
  <c r="L138" i="12"/>
  <c r="P141" i="12"/>
  <c r="G141" i="12"/>
  <c r="V141" i="12"/>
  <c r="M141" i="12"/>
  <c r="H146" i="12"/>
  <c r="T146" i="12"/>
  <c r="K146" i="12"/>
  <c r="Q146" i="12"/>
  <c r="L147" i="12"/>
  <c r="L150" i="12"/>
  <c r="D150" i="12"/>
  <c r="R150" i="12"/>
  <c r="I150" i="12"/>
  <c r="D140" i="26" s="1"/>
  <c r="O150" i="12"/>
  <c r="F150" i="12"/>
  <c r="K155" i="12"/>
  <c r="T155" i="12"/>
  <c r="Q155" i="12"/>
  <c r="H155" i="12"/>
  <c r="H157" i="12"/>
  <c r="G159" i="12"/>
  <c r="S159" i="12"/>
  <c r="J159" i="12"/>
  <c r="P159" i="12"/>
  <c r="V159" i="12"/>
  <c r="M159" i="12"/>
  <c r="M82" i="12"/>
  <c r="N93" i="12"/>
  <c r="G121" i="26" s="1"/>
  <c r="G95" i="12"/>
  <c r="P95" i="12"/>
  <c r="M95" i="12"/>
  <c r="O99" i="12"/>
  <c r="H123" i="26" s="1"/>
  <c r="F99" i="12"/>
  <c r="B123" i="26" s="1"/>
  <c r="U99" i="12"/>
  <c r="L123" i="26" s="1"/>
  <c r="L99" i="12"/>
  <c r="F123" i="26" s="1"/>
  <c r="T108" i="12"/>
  <c r="K125" i="26" s="1"/>
  <c r="S110" i="12"/>
  <c r="J110" i="12"/>
  <c r="P110" i="12"/>
  <c r="W106" i="26" s="1"/>
  <c r="G110" i="12"/>
  <c r="O110" i="12"/>
  <c r="H188" i="26" s="1"/>
  <c r="D114" i="12"/>
  <c r="I117" i="12"/>
  <c r="D192" i="26" s="1"/>
  <c r="O117" i="12"/>
  <c r="H192" i="26" s="1"/>
  <c r="F117" i="12"/>
  <c r="B192" i="26" s="1"/>
  <c r="D117" i="12"/>
  <c r="R117" i="12"/>
  <c r="P122" i="12"/>
  <c r="W107" i="26" s="1"/>
  <c r="S122" i="12"/>
  <c r="Y107" i="26" s="1"/>
  <c r="J122" i="12"/>
  <c r="S107" i="26" s="1"/>
  <c r="G122" i="12"/>
  <c r="Q107" i="26" s="1"/>
  <c r="R123" i="12"/>
  <c r="J196" i="26" s="1"/>
  <c r="E128" i="12"/>
  <c r="Q128" i="12"/>
  <c r="P130" i="12"/>
  <c r="V130" i="12"/>
  <c r="M130" i="12"/>
  <c r="D130" i="12"/>
  <c r="V133" i="12"/>
  <c r="M133" i="12"/>
  <c r="D133" i="12"/>
  <c r="S133" i="12"/>
  <c r="Y136" i="26" s="1"/>
  <c r="J133" i="12"/>
  <c r="J144" i="12"/>
  <c r="P144" i="12"/>
  <c r="G144" i="12"/>
  <c r="V144" i="12"/>
  <c r="M144" i="12"/>
  <c r="D144" i="12"/>
  <c r="E146" i="12"/>
  <c r="V148" i="12"/>
  <c r="M148" i="12"/>
  <c r="D148" i="12"/>
  <c r="S148" i="12"/>
  <c r="Y200" i="26" s="1"/>
  <c r="J148" i="12"/>
  <c r="E155" i="12"/>
  <c r="D170" i="12"/>
  <c r="U170" i="12"/>
  <c r="L136" i="26" s="1"/>
  <c r="L170" i="12"/>
  <c r="F136" i="26" s="1"/>
  <c r="R170" i="12"/>
  <c r="J136" i="26" s="1"/>
  <c r="I170" i="12"/>
  <c r="D136" i="26" s="1"/>
  <c r="O170" i="12"/>
  <c r="H136" i="26" s="1"/>
  <c r="F170" i="12"/>
  <c r="B136" i="26" s="1"/>
  <c r="F108" i="12"/>
  <c r="U108" i="12"/>
  <c r="L108" i="12"/>
  <c r="K108" i="12"/>
  <c r="E125" i="26" s="1"/>
  <c r="I109" i="12"/>
  <c r="D109" i="12"/>
  <c r="L113" i="12"/>
  <c r="F190" i="26" s="1"/>
  <c r="P114" i="12"/>
  <c r="G114" i="12"/>
  <c r="V114" i="12"/>
  <c r="M114" i="12"/>
  <c r="P117" i="12"/>
  <c r="W111" i="26" s="1"/>
  <c r="G117" i="12"/>
  <c r="Q111" i="26" s="1"/>
  <c r="V117" i="12"/>
  <c r="AA111" i="26" s="1"/>
  <c r="M117" i="12"/>
  <c r="U111" i="26" s="1"/>
  <c r="S117" i="12"/>
  <c r="Y111" i="26" s="1"/>
  <c r="G119" i="12"/>
  <c r="S119" i="12"/>
  <c r="Y34" i="26" s="1"/>
  <c r="J119" i="12"/>
  <c r="P119" i="12"/>
  <c r="H122" i="12"/>
  <c r="T122" i="12"/>
  <c r="K122" i="12"/>
  <c r="Q122" i="12"/>
  <c r="S125" i="12"/>
  <c r="Y188" i="26" s="1"/>
  <c r="J125" i="12"/>
  <c r="S188" i="26" s="1"/>
  <c r="P125" i="12"/>
  <c r="W188" i="26" s="1"/>
  <c r="G125" i="12"/>
  <c r="Q188" i="26" s="1"/>
  <c r="M137" i="12"/>
  <c r="S137" i="12"/>
  <c r="J137" i="12"/>
  <c r="P137" i="12"/>
  <c r="G137" i="12"/>
  <c r="V137" i="12"/>
  <c r="S142" i="12"/>
  <c r="J142" i="12"/>
  <c r="K147" i="12"/>
  <c r="Q147" i="12"/>
  <c r="H147" i="12"/>
  <c r="N147" i="12"/>
  <c r="E147" i="12"/>
  <c r="O147" i="12"/>
  <c r="N151" i="12"/>
  <c r="E151" i="12"/>
  <c r="T151" i="12"/>
  <c r="K151" i="12"/>
  <c r="T119" i="12"/>
  <c r="K119" i="12"/>
  <c r="Q119" i="12"/>
  <c r="H119" i="12"/>
  <c r="C193" i="26" s="1"/>
  <c r="E122" i="12"/>
  <c r="U123" i="12"/>
  <c r="L196" i="26" s="1"/>
  <c r="D125" i="12"/>
  <c r="G127" i="12"/>
  <c r="Q194" i="26" s="1"/>
  <c r="V127" i="12"/>
  <c r="M127" i="12"/>
  <c r="U194" i="26" s="1"/>
  <c r="D127" i="12"/>
  <c r="H128" i="12"/>
  <c r="S134" i="12"/>
  <c r="J134" i="12"/>
  <c r="P134" i="12"/>
  <c r="G134" i="12"/>
  <c r="V134" i="12"/>
  <c r="D137" i="12"/>
  <c r="R138" i="12"/>
  <c r="I138" i="12"/>
  <c r="D138" i="12"/>
  <c r="M140" i="12"/>
  <c r="M145" i="12"/>
  <c r="U139" i="26" s="1"/>
  <c r="D145" i="12"/>
  <c r="S145" i="12"/>
  <c r="Y139" i="26" s="1"/>
  <c r="J145" i="12"/>
  <c r="S139" i="26" s="1"/>
  <c r="H151" i="12"/>
  <c r="U153" i="12"/>
  <c r="R153" i="12"/>
  <c r="J79" i="26" s="1"/>
  <c r="I153" i="12"/>
  <c r="D79" i="26" s="1"/>
  <c r="O153" i="12"/>
  <c r="H79" i="26" s="1"/>
  <c r="F153" i="12"/>
  <c r="B79" i="26" s="1"/>
  <c r="D153" i="12"/>
  <c r="L153" i="12"/>
  <c r="O167" i="12"/>
  <c r="H153" i="26" s="1"/>
  <c r="D167" i="12"/>
  <c r="U167" i="12"/>
  <c r="L153" i="26" s="1"/>
  <c r="L167" i="12"/>
  <c r="F153" i="26" s="1"/>
  <c r="R167" i="12"/>
  <c r="J153" i="26" s="1"/>
  <c r="I167" i="12"/>
  <c r="D153" i="26" s="1"/>
  <c r="F167" i="12"/>
  <c r="B153" i="26" s="1"/>
  <c r="E169" i="12"/>
  <c r="T169" i="12"/>
  <c r="K169" i="12"/>
  <c r="Q169" i="12"/>
  <c r="H169" i="12"/>
  <c r="M113" i="12"/>
  <c r="S113" i="12"/>
  <c r="J113" i="12"/>
  <c r="S105" i="26" s="1"/>
  <c r="P113" i="12"/>
  <c r="G113" i="12"/>
  <c r="O113" i="12"/>
  <c r="H190" i="26" s="1"/>
  <c r="S114" i="12"/>
  <c r="O118" i="12"/>
  <c r="H107" i="26" s="1"/>
  <c r="E119" i="12"/>
  <c r="U121" i="12"/>
  <c r="D121" i="12"/>
  <c r="L121" i="12"/>
  <c r="L123" i="12"/>
  <c r="O124" i="12"/>
  <c r="H197" i="26" s="1"/>
  <c r="S127" i="12"/>
  <c r="Y194" i="26" s="1"/>
  <c r="U129" i="12"/>
  <c r="L111" i="26" s="1"/>
  <c r="D129" i="12"/>
  <c r="R129" i="12"/>
  <c r="J111" i="26" s="1"/>
  <c r="O135" i="12"/>
  <c r="R135" i="12"/>
  <c r="I135" i="12"/>
  <c r="D135" i="12"/>
  <c r="P138" i="12"/>
  <c r="G138" i="12"/>
  <c r="V138" i="12"/>
  <c r="M138" i="12"/>
  <c r="U138" i="12"/>
  <c r="G142" i="12"/>
  <c r="V142" i="12"/>
  <c r="F147" i="12"/>
  <c r="R147" i="12"/>
  <c r="F156" i="12"/>
  <c r="R156" i="12"/>
  <c r="I156" i="12"/>
  <c r="O156" i="12"/>
  <c r="D156" i="12"/>
  <c r="U156" i="12"/>
  <c r="L156" i="12"/>
  <c r="N161" i="12"/>
  <c r="H172" i="12"/>
  <c r="C73" i="26" s="1"/>
  <c r="Q172" i="12"/>
  <c r="I73" i="26" s="1"/>
  <c r="L174" i="12"/>
  <c r="D174" i="12"/>
  <c r="U174" i="12"/>
  <c r="U179" i="12"/>
  <c r="L179" i="12"/>
  <c r="L180" i="12"/>
  <c r="F182" i="12"/>
  <c r="R182" i="12"/>
  <c r="J103" i="26" s="1"/>
  <c r="I182" i="12"/>
  <c r="U182" i="12"/>
  <c r="L103" i="26" s="1"/>
  <c r="L182" i="12"/>
  <c r="F103" i="26" s="1"/>
  <c r="F184" i="12"/>
  <c r="R184" i="12"/>
  <c r="U188" i="12"/>
  <c r="N198" i="12"/>
  <c r="V71" i="26" s="1"/>
  <c r="K198" i="12"/>
  <c r="T71" i="26" s="1"/>
  <c r="Q198" i="12"/>
  <c r="X71" i="26" s="1"/>
  <c r="E198" i="12"/>
  <c r="P71" i="26" s="1"/>
  <c r="T198" i="12"/>
  <c r="Z71" i="26" s="1"/>
  <c r="L171" i="12"/>
  <c r="U171" i="12"/>
  <c r="I172" i="12"/>
  <c r="D73" i="26" s="1"/>
  <c r="R172" i="12"/>
  <c r="J73" i="26" s="1"/>
  <c r="F173" i="12"/>
  <c r="O173" i="12"/>
  <c r="M174" i="12"/>
  <c r="V174" i="12"/>
  <c r="J175" i="12"/>
  <c r="S73" i="26" s="1"/>
  <c r="P180" i="12"/>
  <c r="W133" i="26" s="1"/>
  <c r="S180" i="12"/>
  <c r="Y133" i="26" s="1"/>
  <c r="J180" i="12"/>
  <c r="S133" i="26" s="1"/>
  <c r="M180" i="12"/>
  <c r="U133" i="26" s="1"/>
  <c r="U181" i="12"/>
  <c r="L181" i="12"/>
  <c r="O181" i="12"/>
  <c r="F181" i="12"/>
  <c r="O182" i="12"/>
  <c r="H103" i="26" s="1"/>
  <c r="U187" i="12"/>
  <c r="L134" i="26" s="1"/>
  <c r="F187" i="12"/>
  <c r="B134" i="26" s="1"/>
  <c r="O187" i="12"/>
  <c r="H134" i="26" s="1"/>
  <c r="I188" i="12"/>
  <c r="J190" i="12"/>
  <c r="E195" i="12"/>
  <c r="T195" i="12"/>
  <c r="K195" i="12"/>
  <c r="H195" i="12"/>
  <c r="N195" i="12"/>
  <c r="Q195" i="12"/>
  <c r="X132" i="26" s="1"/>
  <c r="G201" i="12"/>
  <c r="V201" i="12"/>
  <c r="M201" i="12"/>
  <c r="J201" i="12"/>
  <c r="P201" i="12"/>
  <c r="S201" i="12"/>
  <c r="T202" i="12"/>
  <c r="Q202" i="12"/>
  <c r="H202" i="12"/>
  <c r="K202" i="12"/>
  <c r="D204" i="12"/>
  <c r="I204" i="12"/>
  <c r="R204" i="12"/>
  <c r="J132" i="26" s="1"/>
  <c r="L204" i="12"/>
  <c r="F132" i="26" s="1"/>
  <c r="U204" i="12"/>
  <c r="L132" i="26" s="1"/>
  <c r="F204" i="12"/>
  <c r="B132" i="26" s="1"/>
  <c r="M150" i="12"/>
  <c r="V153" i="12"/>
  <c r="D159" i="12"/>
  <c r="D162" i="12"/>
  <c r="I163" i="12"/>
  <c r="R163" i="12"/>
  <c r="D165" i="12"/>
  <c r="M165" i="12"/>
  <c r="V165" i="12"/>
  <c r="D168" i="12"/>
  <c r="M168" i="12"/>
  <c r="V168" i="12"/>
  <c r="AA105" i="26" s="1"/>
  <c r="D171" i="12"/>
  <c r="G173" i="12"/>
  <c r="P173" i="12"/>
  <c r="U175" i="12"/>
  <c r="G178" i="12"/>
  <c r="P178" i="12"/>
  <c r="D179" i="12"/>
  <c r="O179" i="12"/>
  <c r="D180" i="12"/>
  <c r="D182" i="12"/>
  <c r="T183" i="12"/>
  <c r="Z72" i="26" s="1"/>
  <c r="I184" i="12"/>
  <c r="J186" i="12"/>
  <c r="S75" i="26" s="1"/>
  <c r="P186" i="12"/>
  <c r="W75" i="26" s="1"/>
  <c r="M186" i="12"/>
  <c r="M187" i="12"/>
  <c r="U102" i="26" s="1"/>
  <c r="P187" i="12"/>
  <c r="W102" i="26" s="1"/>
  <c r="J187" i="12"/>
  <c r="S102" i="26" s="1"/>
  <c r="R187" i="12"/>
  <c r="J134" i="26" s="1"/>
  <c r="V191" i="12"/>
  <c r="AA193" i="26" s="1"/>
  <c r="P191" i="12"/>
  <c r="W34" i="26" s="1"/>
  <c r="N194" i="12"/>
  <c r="E194" i="12"/>
  <c r="T194" i="12"/>
  <c r="K197" i="12"/>
  <c r="E69" i="26" s="1"/>
  <c r="N197" i="12"/>
  <c r="G69" i="26" s="1"/>
  <c r="E197" i="12"/>
  <c r="A69" i="26" s="1"/>
  <c r="Q197" i="12"/>
  <c r="I69" i="26" s="1"/>
  <c r="H198" i="12"/>
  <c r="R71" i="26" s="1"/>
  <c r="E202" i="12"/>
  <c r="M156" i="12"/>
  <c r="H161" i="12"/>
  <c r="Q161" i="12"/>
  <c r="H164" i="12"/>
  <c r="R154" i="26" s="1"/>
  <c r="Q164" i="12"/>
  <c r="X154" i="26" s="1"/>
  <c r="L166" i="12"/>
  <c r="D166" i="12"/>
  <c r="U166" i="12"/>
  <c r="L42" i="26" s="1"/>
  <c r="K172" i="12"/>
  <c r="E73" i="26" s="1"/>
  <c r="T172" i="12"/>
  <c r="K73" i="26" s="1"/>
  <c r="R173" i="12"/>
  <c r="F174" i="12"/>
  <c r="O174" i="12"/>
  <c r="V175" i="12"/>
  <c r="AA73" i="26" s="1"/>
  <c r="F179" i="12"/>
  <c r="O180" i="12"/>
  <c r="D181" i="12"/>
  <c r="H183" i="12"/>
  <c r="R72" i="26" s="1"/>
  <c r="O185" i="12"/>
  <c r="D185" i="12"/>
  <c r="T186" i="12"/>
  <c r="K186" i="12"/>
  <c r="N186" i="12"/>
  <c r="E187" i="12"/>
  <c r="Q187" i="12"/>
  <c r="H187" i="12"/>
  <c r="T187" i="12"/>
  <c r="L188" i="12"/>
  <c r="Q191" i="12"/>
  <c r="N191" i="12"/>
  <c r="E191" i="12"/>
  <c r="O193" i="12"/>
  <c r="R193" i="12"/>
  <c r="I193" i="12"/>
  <c r="D27" i="26" s="1"/>
  <c r="U193" i="12"/>
  <c r="D193" i="12"/>
  <c r="L78" i="12"/>
  <c r="D78" i="12"/>
  <c r="U78" i="12"/>
  <c r="M102" i="12"/>
  <c r="U119" i="26" s="1"/>
  <c r="V105" i="12"/>
  <c r="AA212" i="26" s="1"/>
  <c r="J118" i="12"/>
  <c r="S118" i="12"/>
  <c r="J121" i="12"/>
  <c r="S121" i="12"/>
  <c r="J124" i="12"/>
  <c r="S124" i="12"/>
  <c r="M132" i="12"/>
  <c r="T139" i="12"/>
  <c r="L142" i="12"/>
  <c r="D142" i="12"/>
  <c r="U142" i="12"/>
  <c r="I143" i="12"/>
  <c r="D151" i="26" s="1"/>
  <c r="R143" i="12"/>
  <c r="J151" i="26" s="1"/>
  <c r="I146" i="12"/>
  <c r="R146" i="12"/>
  <c r="R149" i="12"/>
  <c r="J137" i="26" s="1"/>
  <c r="L151" i="12"/>
  <c r="U151" i="12"/>
  <c r="L154" i="12"/>
  <c r="U154" i="12"/>
  <c r="L157" i="12"/>
  <c r="U157" i="12"/>
  <c r="I158" i="12"/>
  <c r="F159" i="12"/>
  <c r="I161" i="12"/>
  <c r="D41" i="26" s="1"/>
  <c r="R161" i="12"/>
  <c r="J41" i="26" s="1"/>
  <c r="F162" i="12"/>
  <c r="O162" i="12"/>
  <c r="L163" i="12"/>
  <c r="U163" i="12"/>
  <c r="I164" i="12"/>
  <c r="R164" i="12"/>
  <c r="J2" i="26" s="1"/>
  <c r="F165" i="12"/>
  <c r="B78" i="26" s="1"/>
  <c r="O165" i="12"/>
  <c r="H78" i="26" s="1"/>
  <c r="M166" i="12"/>
  <c r="V166" i="12"/>
  <c r="J167" i="12"/>
  <c r="S167" i="12"/>
  <c r="L169" i="12"/>
  <c r="F72" i="26" s="1"/>
  <c r="V169" i="12"/>
  <c r="AA150" i="26" s="1"/>
  <c r="J170" i="12"/>
  <c r="S77" i="26" s="1"/>
  <c r="S170" i="12"/>
  <c r="Y77" i="26" s="1"/>
  <c r="F171" i="12"/>
  <c r="O171" i="12"/>
  <c r="L172" i="12"/>
  <c r="F73" i="26" s="1"/>
  <c r="U172" i="12"/>
  <c r="L73" i="26" s="1"/>
  <c r="J173" i="12"/>
  <c r="S173" i="12"/>
  <c r="G174" i="12"/>
  <c r="P174" i="12"/>
  <c r="D175" i="12"/>
  <c r="M175" i="12"/>
  <c r="L176" i="12"/>
  <c r="F140" i="26" s="1"/>
  <c r="D176" i="12"/>
  <c r="L177" i="12"/>
  <c r="S178" i="12"/>
  <c r="F180" i="12"/>
  <c r="K183" i="12"/>
  <c r="T72" i="26" s="1"/>
  <c r="G185" i="12"/>
  <c r="S185" i="12"/>
  <c r="J185" i="12"/>
  <c r="S198" i="26" s="1"/>
  <c r="V185" i="12"/>
  <c r="M185" i="12"/>
  <c r="P185" i="12"/>
  <c r="E186" i="12"/>
  <c r="G187" i="12"/>
  <c r="Q102" i="26" s="1"/>
  <c r="V187" i="12"/>
  <c r="AA102" i="26" s="1"/>
  <c r="G191" i="12"/>
  <c r="Q34" i="26" s="1"/>
  <c r="T191" i="12"/>
  <c r="T197" i="12"/>
  <c r="K69" i="26" s="1"/>
  <c r="Q199" i="12"/>
  <c r="N199" i="12"/>
  <c r="K199" i="12"/>
  <c r="T199" i="12"/>
  <c r="G177" i="12"/>
  <c r="Q74" i="26" s="1"/>
  <c r="S177" i="12"/>
  <c r="Y74" i="26" s="1"/>
  <c r="J177" i="12"/>
  <c r="S74" i="26" s="1"/>
  <c r="M177" i="12"/>
  <c r="U74" i="26" s="1"/>
  <c r="L184" i="12"/>
  <c r="D184" i="12"/>
  <c r="O188" i="12"/>
  <c r="V190" i="12"/>
  <c r="S14" i="14" s="1"/>
  <c r="P190" i="12"/>
  <c r="S208" i="12"/>
  <c r="Y127" i="26" s="1"/>
  <c r="J208" i="12"/>
  <c r="G208" i="12"/>
  <c r="Q127" i="26" s="1"/>
  <c r="P208" i="12"/>
  <c r="W127" i="26" s="1"/>
  <c r="M208" i="12"/>
  <c r="U127" i="26" s="1"/>
  <c r="V208" i="12"/>
  <c r="AA127" i="26" s="1"/>
  <c r="M118" i="12"/>
  <c r="U193" i="26" s="1"/>
  <c r="V121" i="12"/>
  <c r="G132" i="12"/>
  <c r="P132" i="12"/>
  <c r="L158" i="12"/>
  <c r="D158" i="12"/>
  <c r="U158" i="12"/>
  <c r="I159" i="12"/>
  <c r="R159" i="12"/>
  <c r="K161" i="12"/>
  <c r="T161" i="12"/>
  <c r="I162" i="12"/>
  <c r="B9" i="26"/>
  <c r="K164" i="12"/>
  <c r="T154" i="26" s="1"/>
  <c r="T164" i="12"/>
  <c r="Z154" i="26" s="1"/>
  <c r="R165" i="12"/>
  <c r="F166" i="12"/>
  <c r="O166" i="12"/>
  <c r="Q5" i="26"/>
  <c r="F169" i="12"/>
  <c r="B72" i="26" s="1"/>
  <c r="O169" i="12"/>
  <c r="E172" i="12"/>
  <c r="A73" i="26" s="1"/>
  <c r="O172" i="12"/>
  <c r="H73" i="26" s="1"/>
  <c r="L173" i="12"/>
  <c r="U173" i="12"/>
  <c r="I174" i="12"/>
  <c r="D131" i="26" s="1"/>
  <c r="R174" i="12"/>
  <c r="P175" i="12"/>
  <c r="W73" i="26" s="1"/>
  <c r="D177" i="12"/>
  <c r="I179" i="12"/>
  <c r="I180" i="12"/>
  <c r="D67" i="26" s="1"/>
  <c r="I183" i="12"/>
  <c r="O183" i="12"/>
  <c r="F183" i="12"/>
  <c r="O184" i="12"/>
  <c r="F185" i="12"/>
  <c r="R185" i="12"/>
  <c r="G186" i="12"/>
  <c r="Q75" i="26" s="1"/>
  <c r="S186" i="12"/>
  <c r="Y75" i="26" s="1"/>
  <c r="K187" i="12"/>
  <c r="P188" i="12"/>
  <c r="J188" i="12"/>
  <c r="R188" i="12"/>
  <c r="D190" i="12"/>
  <c r="S190" i="12"/>
  <c r="Y33" i="26" s="1"/>
  <c r="J191" i="12"/>
  <c r="S34" i="26" s="1"/>
  <c r="F193" i="12"/>
  <c r="V97" i="12"/>
  <c r="M124" i="12"/>
  <c r="U58" i="26" s="1"/>
  <c r="L134" i="12"/>
  <c r="D134" i="12"/>
  <c r="U134" i="12"/>
  <c r="E139" i="12"/>
  <c r="N139" i="12"/>
  <c r="L143" i="12"/>
  <c r="U143" i="12"/>
  <c r="L146" i="12"/>
  <c r="L149" i="12"/>
  <c r="U149" i="12"/>
  <c r="F151" i="12"/>
  <c r="B39" i="26" s="1"/>
  <c r="F154" i="12"/>
  <c r="L155" i="12"/>
  <c r="F157" i="12"/>
  <c r="O157" i="12"/>
  <c r="M158" i="12"/>
  <c r="L161" i="12"/>
  <c r="V161" i="12"/>
  <c r="F163" i="12"/>
  <c r="B7" i="26" s="1"/>
  <c r="L164" i="12"/>
  <c r="U164" i="12"/>
  <c r="J165" i="12"/>
  <c r="G166" i="12"/>
  <c r="Q106" i="26" s="1"/>
  <c r="M167" i="12"/>
  <c r="V167" i="12"/>
  <c r="S168" i="12"/>
  <c r="G169" i="12"/>
  <c r="Q150" i="26" s="1"/>
  <c r="P169" i="12"/>
  <c r="M170" i="12"/>
  <c r="U77" i="26" s="1"/>
  <c r="V170" i="12"/>
  <c r="I171" i="12"/>
  <c r="G172" i="12"/>
  <c r="P172" i="12"/>
  <c r="D173" i="12"/>
  <c r="M173" i="12"/>
  <c r="J174" i="12"/>
  <c r="R175" i="12"/>
  <c r="J150" i="26" s="1"/>
  <c r="F176" i="12"/>
  <c r="B140" i="26" s="1"/>
  <c r="P177" i="12"/>
  <c r="D178" i="12"/>
  <c r="M178" i="12"/>
  <c r="U141" i="26" s="1"/>
  <c r="V178" i="12"/>
  <c r="I181" i="12"/>
  <c r="S183" i="12"/>
  <c r="Y72" i="26" s="1"/>
  <c r="J183" i="12"/>
  <c r="S72" i="26" s="1"/>
  <c r="N183" i="12"/>
  <c r="V72" i="26" s="1"/>
  <c r="H186" i="12"/>
  <c r="L187" i="12"/>
  <c r="F134" i="26" s="1"/>
  <c r="D188" i="12"/>
  <c r="S188" i="12"/>
  <c r="G190" i="12"/>
  <c r="K191" i="12"/>
  <c r="V192" i="12"/>
  <c r="J192" i="12"/>
  <c r="P192" i="12"/>
  <c r="W194" i="26" s="1"/>
  <c r="K194" i="12"/>
  <c r="N202" i="12"/>
  <c r="V207" i="12"/>
  <c r="M207" i="12"/>
  <c r="G207" i="12"/>
  <c r="P207" i="12"/>
  <c r="S207" i="12"/>
  <c r="M211" i="12"/>
  <c r="S211" i="12"/>
  <c r="J211" i="12"/>
  <c r="P211" i="12"/>
  <c r="V211" i="12"/>
  <c r="AA142" i="26" s="1"/>
  <c r="G211" i="12"/>
  <c r="J210" i="12"/>
  <c r="V210" i="12"/>
  <c r="M210" i="12"/>
  <c r="D210" i="12"/>
  <c r="P210" i="12"/>
  <c r="V214" i="12"/>
  <c r="S214" i="12"/>
  <c r="J214" i="12"/>
  <c r="G214" i="12"/>
  <c r="G217" i="12"/>
  <c r="J217" i="12"/>
  <c r="S217" i="12"/>
  <c r="Y40" i="26" s="1"/>
  <c r="P217" i="12"/>
  <c r="U219" i="12"/>
  <c r="D219" i="12"/>
  <c r="R219" i="12"/>
  <c r="I219" i="12"/>
  <c r="Q223" i="12"/>
  <c r="T223" i="12"/>
  <c r="K223" i="12"/>
  <c r="H223" i="12"/>
  <c r="E223" i="12"/>
  <c r="D225" i="12"/>
  <c r="N203" i="12"/>
  <c r="S210" i="12"/>
  <c r="D213" i="12"/>
  <c r="R213" i="12"/>
  <c r="I213" i="12"/>
  <c r="O213" i="12"/>
  <c r="D214" i="12"/>
  <c r="I216" i="12"/>
  <c r="D217" i="12"/>
  <c r="U221" i="12"/>
  <c r="L145" i="26" s="1"/>
  <c r="L221" i="12"/>
  <c r="F145" i="26" s="1"/>
  <c r="R221" i="12"/>
  <c r="J145" i="26" s="1"/>
  <c r="D221" i="12"/>
  <c r="O221" i="12"/>
  <c r="H145" i="26" s="1"/>
  <c r="L228" i="12"/>
  <c r="M176" i="12"/>
  <c r="V179" i="12"/>
  <c r="AA140" i="26" s="1"/>
  <c r="G184" i="12"/>
  <c r="Q131" i="26" s="1"/>
  <c r="P184" i="12"/>
  <c r="F191" i="12"/>
  <c r="B99" i="26" s="1"/>
  <c r="M194" i="12"/>
  <c r="R196" i="12"/>
  <c r="I196" i="12"/>
  <c r="D149" i="26" s="1"/>
  <c r="L196" i="12"/>
  <c r="V196" i="12"/>
  <c r="U197" i="12"/>
  <c r="L69" i="26" s="1"/>
  <c r="L200" i="12"/>
  <c r="D200" i="12"/>
  <c r="U200" i="12"/>
  <c r="U203" i="12"/>
  <c r="I203" i="12"/>
  <c r="R203" i="12"/>
  <c r="O203" i="12"/>
  <c r="H32" i="26" s="1"/>
  <c r="R205" i="12"/>
  <c r="J194" i="26" s="1"/>
  <c r="I205" i="12"/>
  <c r="D29" i="26" s="1"/>
  <c r="F205" i="12"/>
  <c r="B29" i="26" s="1"/>
  <c r="V206" i="12"/>
  <c r="AA97" i="26" s="1"/>
  <c r="P206" i="12"/>
  <c r="W97" i="26" s="1"/>
  <c r="G206" i="12"/>
  <c r="Q97" i="26" s="1"/>
  <c r="G210" i="12"/>
  <c r="F219" i="12"/>
  <c r="L222" i="12"/>
  <c r="G223" i="12"/>
  <c r="V223" i="12"/>
  <c r="M196" i="12"/>
  <c r="P200" i="12"/>
  <c r="G200" i="12"/>
  <c r="V200" i="12"/>
  <c r="M203" i="12"/>
  <c r="U100" i="26" s="1"/>
  <c r="P203" i="12"/>
  <c r="W100" i="26" s="1"/>
  <c r="G203" i="12"/>
  <c r="Q100" i="26" s="1"/>
  <c r="S203" i="12"/>
  <c r="Y100" i="26" s="1"/>
  <c r="N206" i="12"/>
  <c r="H206" i="12"/>
  <c r="Q206" i="12"/>
  <c r="E206" i="12"/>
  <c r="G209" i="12"/>
  <c r="P209" i="12"/>
  <c r="V209" i="12"/>
  <c r="F213" i="12"/>
  <c r="P215" i="12"/>
  <c r="G215" i="12"/>
  <c r="V215" i="12"/>
  <c r="S215" i="12"/>
  <c r="V217" i="12"/>
  <c r="L224" i="12"/>
  <c r="F146" i="26" s="1"/>
  <c r="D224" i="12"/>
  <c r="U224" i="12"/>
  <c r="L146" i="26" s="1"/>
  <c r="I224" i="12"/>
  <c r="D146" i="26" s="1"/>
  <c r="E227" i="12"/>
  <c r="Q227" i="12"/>
  <c r="H227" i="12"/>
  <c r="N227" i="12"/>
  <c r="K227" i="12"/>
  <c r="N196" i="12"/>
  <c r="V126" i="26" s="1"/>
  <c r="S199" i="12"/>
  <c r="J199" i="12"/>
  <c r="S15" i="26" s="1"/>
  <c r="V199" i="12"/>
  <c r="J202" i="12"/>
  <c r="S202" i="12"/>
  <c r="M202" i="12"/>
  <c r="E203" i="12"/>
  <c r="H203" i="12"/>
  <c r="T203" i="12"/>
  <c r="K205" i="12"/>
  <c r="T68" i="26" s="1"/>
  <c r="Q205" i="12"/>
  <c r="X68" i="26" s="1"/>
  <c r="Q209" i="12"/>
  <c r="H209" i="12"/>
  <c r="E209" i="12"/>
  <c r="U211" i="12"/>
  <c r="F211" i="12"/>
  <c r="O211" i="12"/>
  <c r="D211" i="12"/>
  <c r="R211" i="12"/>
  <c r="Q215" i="12"/>
  <c r="K215" i="12"/>
  <c r="T215" i="12"/>
  <c r="P220" i="12"/>
  <c r="J220" i="12"/>
  <c r="S220" i="12"/>
  <c r="F221" i="12"/>
  <c r="B145" i="26" s="1"/>
  <c r="R224" i="12"/>
  <c r="J146" i="26" s="1"/>
  <c r="T226" i="12"/>
  <c r="K226" i="12"/>
  <c r="Q226" i="12"/>
  <c r="T227" i="12"/>
  <c r="L216" i="12"/>
  <c r="D216" i="12"/>
  <c r="U216" i="12"/>
  <c r="R216" i="12"/>
  <c r="J218" i="12"/>
  <c r="S141" i="26" s="1"/>
  <c r="P218" i="12"/>
  <c r="G218" i="12"/>
  <c r="S218" i="12"/>
  <c r="D218" i="12"/>
  <c r="H220" i="12"/>
  <c r="T220" i="12"/>
  <c r="K220" i="12"/>
  <c r="E220" i="12"/>
  <c r="Q220" i="12"/>
  <c r="F222" i="12"/>
  <c r="D222" i="12"/>
  <c r="R222" i="12"/>
  <c r="I222" i="12"/>
  <c r="U222" i="12"/>
  <c r="D228" i="12"/>
  <c r="O228" i="12"/>
  <c r="H137" i="26" s="1"/>
  <c r="U228" i="12"/>
  <c r="I228" i="12"/>
  <c r="D137" i="26" s="1"/>
  <c r="O212" i="12"/>
  <c r="D212" i="12"/>
  <c r="U212" i="12"/>
  <c r="H215" i="12"/>
  <c r="V216" i="12"/>
  <c r="J216" i="12"/>
  <c r="G216" i="12"/>
  <c r="S216" i="12"/>
  <c r="M217" i="12"/>
  <c r="L219" i="12"/>
  <c r="I221" i="12"/>
  <c r="D145" i="26" s="1"/>
  <c r="M184" i="12"/>
  <c r="K189" i="12"/>
  <c r="T189" i="12"/>
  <c r="L190" i="12"/>
  <c r="L191" i="12"/>
  <c r="F99" i="26" s="1"/>
  <c r="G196" i="12"/>
  <c r="S196" i="12"/>
  <c r="O201" i="12"/>
  <c r="D201" i="12"/>
  <c r="U201" i="12"/>
  <c r="P202" i="12"/>
  <c r="K203" i="12"/>
  <c r="P204" i="12"/>
  <c r="V204" i="12"/>
  <c r="M204" i="12"/>
  <c r="S204" i="12"/>
  <c r="G204" i="12"/>
  <c r="H205" i="12"/>
  <c r="R68" i="26" s="1"/>
  <c r="P212" i="12"/>
  <c r="W145" i="26" s="1"/>
  <c r="G212" i="12"/>
  <c r="Q145" i="26" s="1"/>
  <c r="L213" i="12"/>
  <c r="P214" i="12"/>
  <c r="F216" i="12"/>
  <c r="B143" i="26" s="1"/>
  <c r="V218" i="12"/>
  <c r="O219" i="12"/>
  <c r="J223" i="12"/>
  <c r="S223" i="12"/>
  <c r="P223" i="12"/>
  <c r="G225" i="12"/>
  <c r="S225" i="12"/>
  <c r="J225" i="12"/>
  <c r="M225" i="12"/>
  <c r="F228" i="12"/>
  <c r="B137" i="26" s="1"/>
  <c r="V14" i="13"/>
  <c r="P14" i="13"/>
  <c r="W13" i="27" s="1"/>
  <c r="D14" i="13"/>
  <c r="J14" i="13"/>
  <c r="S20" i="27" s="1"/>
  <c r="S14" i="13"/>
  <c r="M14" i="13"/>
  <c r="U2" i="27" s="1"/>
  <c r="G14" i="13"/>
  <c r="Q2" i="27" s="1"/>
  <c r="L3" i="13"/>
  <c r="F178" i="27" s="1"/>
  <c r="I3" i="13"/>
  <c r="D178" i="27" s="1"/>
  <c r="D3" i="13"/>
  <c r="M5" i="13"/>
  <c r="U180" i="27" s="1"/>
  <c r="P232" i="12"/>
  <c r="G232" i="12"/>
  <c r="V15" i="13"/>
  <c r="S26" i="14" s="1"/>
  <c r="J15" i="13"/>
  <c r="P15" i="13"/>
  <c r="M15" i="13"/>
  <c r="S20" i="14" s="1"/>
  <c r="G15" i="13"/>
  <c r="S16" i="14" s="1"/>
  <c r="Y2" i="27"/>
  <c r="L206" i="12"/>
  <c r="F129" i="26" s="1"/>
  <c r="I207" i="12"/>
  <c r="D207" i="12"/>
  <c r="L207" i="12"/>
  <c r="L208" i="12"/>
  <c r="F70" i="26" s="1"/>
  <c r="D208" i="12"/>
  <c r="L209" i="12"/>
  <c r="F215" i="12"/>
  <c r="R215" i="12"/>
  <c r="J142" i="26" s="1"/>
  <c r="P219" i="12"/>
  <c r="V222" i="12"/>
  <c r="M222" i="12"/>
  <c r="P222" i="12"/>
  <c r="S231" i="12"/>
  <c r="J231" i="12"/>
  <c r="O231" i="12"/>
  <c r="H150" i="26" s="1"/>
  <c r="F3" i="13"/>
  <c r="B178" i="27" s="1"/>
  <c r="U3" i="13"/>
  <c r="L178" i="27" s="1"/>
  <c r="S7" i="13"/>
  <c r="Y181" i="27" s="1"/>
  <c r="J7" i="13"/>
  <c r="S181" i="27" s="1"/>
  <c r="V7" i="13"/>
  <c r="AA181" i="27" s="1"/>
  <c r="G7" i="13"/>
  <c r="Q181" i="27" s="1"/>
  <c r="P7" i="13"/>
  <c r="W181" i="27" s="1"/>
  <c r="M7" i="13"/>
  <c r="U181" i="27" s="1"/>
  <c r="F230" i="12"/>
  <c r="B149" i="26" s="1"/>
  <c r="U230" i="12"/>
  <c r="L230" i="12"/>
  <c r="Q231" i="12"/>
  <c r="N231" i="12"/>
  <c r="E231" i="12"/>
  <c r="V5" i="13"/>
  <c r="AA180" i="27" s="1"/>
  <c r="P5" i="13"/>
  <c r="W180" i="27" s="1"/>
  <c r="G5" i="13"/>
  <c r="Q180" i="27" s="1"/>
  <c r="G8" i="13"/>
  <c r="Q178" i="27" s="1"/>
  <c r="S8" i="13"/>
  <c r="Y178" i="27" s="1"/>
  <c r="D8" i="13"/>
  <c r="M8" i="13"/>
  <c r="U178" i="27" s="1"/>
  <c r="V8" i="13"/>
  <c r="AA178" i="27" s="1"/>
  <c r="E10" i="13"/>
  <c r="Q10" i="13"/>
  <c r="H10" i="13"/>
  <c r="N10" i="13"/>
  <c r="T10" i="13"/>
  <c r="O230" i="12"/>
  <c r="D5" i="13"/>
  <c r="F11" i="13"/>
  <c r="R11" i="13"/>
  <c r="D11" i="13"/>
  <c r="L11" i="13"/>
  <c r="U11" i="13"/>
  <c r="F207" i="12"/>
  <c r="F208" i="12"/>
  <c r="B70" i="26" s="1"/>
  <c r="U214" i="12"/>
  <c r="L141" i="26" s="1"/>
  <c r="U215" i="12"/>
  <c r="P228" i="12"/>
  <c r="S228" i="12"/>
  <c r="J228" i="12"/>
  <c r="K229" i="12"/>
  <c r="T229" i="12"/>
  <c r="N229" i="12"/>
  <c r="D230" i="12"/>
  <c r="T231" i="12"/>
  <c r="V232" i="12"/>
  <c r="K4" i="13"/>
  <c r="Q4" i="13"/>
  <c r="J8" i="13"/>
  <c r="S178" i="27" s="1"/>
  <c r="P11" i="13"/>
  <c r="V11" i="13"/>
  <c r="J11" i="13"/>
  <c r="S11" i="13"/>
  <c r="G11" i="13"/>
  <c r="L192" i="12"/>
  <c r="F3" i="26" s="1"/>
  <c r="D192" i="12"/>
  <c r="U192" i="12"/>
  <c r="F198" i="12"/>
  <c r="U198" i="12"/>
  <c r="L198" i="12"/>
  <c r="L199" i="12"/>
  <c r="R206" i="12"/>
  <c r="J129" i="26" s="1"/>
  <c r="R207" i="12"/>
  <c r="L214" i="12"/>
  <c r="L215" i="12"/>
  <c r="J222" i="12"/>
  <c r="M226" i="12"/>
  <c r="U227" i="12"/>
  <c r="L227" i="12"/>
  <c r="E229" i="12"/>
  <c r="R230" i="12"/>
  <c r="H231" i="12"/>
  <c r="U231" i="12"/>
  <c r="J232" i="12"/>
  <c r="O3" i="13"/>
  <c r="H178" i="27" s="1"/>
  <c r="E4" i="13"/>
  <c r="J5" i="13"/>
  <c r="S180" i="27" s="1"/>
  <c r="V6" i="13"/>
  <c r="AA183" i="27" s="1"/>
  <c r="M6" i="13"/>
  <c r="G6" i="13"/>
  <c r="P6" i="13"/>
  <c r="S6" i="13"/>
  <c r="Y183" i="27" s="1"/>
  <c r="T9" i="13"/>
  <c r="Z179" i="27" s="1"/>
  <c r="K9" i="13"/>
  <c r="T179" i="27" s="1"/>
  <c r="Q9" i="13"/>
  <c r="X179" i="27" s="1"/>
  <c r="E9" i="13"/>
  <c r="P179" i="27" s="1"/>
  <c r="I11" i="13"/>
  <c r="M224" i="12"/>
  <c r="V227" i="12"/>
  <c r="AA137" i="26" s="1"/>
  <c r="F229" i="12"/>
  <c r="L5" i="13"/>
  <c r="I6" i="13"/>
  <c r="D6" i="13"/>
  <c r="L6" i="13"/>
  <c r="L7" i="13"/>
  <c r="F56" i="27" s="1"/>
  <c r="D7" i="13"/>
  <c r="O8" i="13"/>
  <c r="I8" i="13"/>
  <c r="J9" i="13"/>
  <c r="P9" i="13"/>
  <c r="M9" i="13"/>
  <c r="U179" i="27" s="1"/>
  <c r="M10" i="13"/>
  <c r="U182" i="27" s="1"/>
  <c r="P10" i="13"/>
  <c r="W182" i="27" s="1"/>
  <c r="D13" i="13"/>
  <c r="P13" i="13"/>
  <c r="W184" i="27" s="1"/>
  <c r="J16" i="13"/>
  <c r="V16" i="13"/>
  <c r="V17" i="13"/>
  <c r="P19" i="13"/>
  <c r="S19" i="13"/>
  <c r="J19" i="13"/>
  <c r="V19" i="13"/>
  <c r="AA9" i="27" s="1"/>
  <c r="D6" i="27"/>
  <c r="I22" i="13"/>
  <c r="D184" i="27" s="1"/>
  <c r="R22" i="13"/>
  <c r="J184" i="27" s="1"/>
  <c r="O22" i="13"/>
  <c r="H184" i="27" s="1"/>
  <c r="D22" i="13"/>
  <c r="M26" i="13"/>
  <c r="P26" i="13"/>
  <c r="G26" i="13"/>
  <c r="S26" i="13"/>
  <c r="F28" i="13"/>
  <c r="F30" i="13"/>
  <c r="U32" i="13"/>
  <c r="U34" i="13"/>
  <c r="R34" i="13"/>
  <c r="J101" i="27" s="1"/>
  <c r="I34" i="13"/>
  <c r="F34" i="13"/>
  <c r="L34" i="13"/>
  <c r="D36" i="13"/>
  <c r="U36" i="13"/>
  <c r="L36" i="13"/>
  <c r="I36" i="13"/>
  <c r="O36" i="13"/>
  <c r="H190" i="27" s="1"/>
  <c r="P38" i="13"/>
  <c r="G38" i="13"/>
  <c r="M38" i="13"/>
  <c r="S38" i="13"/>
  <c r="N41" i="13"/>
  <c r="E41" i="13"/>
  <c r="K41" i="13"/>
  <c r="V43" i="13"/>
  <c r="J43" i="13"/>
  <c r="M43" i="13"/>
  <c r="S43" i="13"/>
  <c r="Y81" i="27" s="1"/>
  <c r="G44" i="13"/>
  <c r="P44" i="13"/>
  <c r="J44" i="13"/>
  <c r="S44" i="13"/>
  <c r="M44" i="13"/>
  <c r="U194" i="27" s="1"/>
  <c r="U62" i="13"/>
  <c r="L62" i="13"/>
  <c r="I62" i="13"/>
  <c r="D62" i="13"/>
  <c r="R62" i="13"/>
  <c r="O62" i="13"/>
  <c r="F62" i="13"/>
  <c r="H19" i="13"/>
  <c r="K19" i="13"/>
  <c r="Q19" i="13"/>
  <c r="AA2" i="27"/>
  <c r="S22" i="13"/>
  <c r="J22" i="13"/>
  <c r="S135" i="27" s="1"/>
  <c r="V22" i="13"/>
  <c r="E26" i="13"/>
  <c r="H26" i="13"/>
  <c r="M34" i="13"/>
  <c r="S34" i="13"/>
  <c r="J34" i="13"/>
  <c r="Q38" i="13"/>
  <c r="T38" i="13"/>
  <c r="H38" i="13"/>
  <c r="K40" i="13"/>
  <c r="Q40" i="13"/>
  <c r="H40" i="13"/>
  <c r="E40" i="13"/>
  <c r="O16" i="13"/>
  <c r="H180" i="27" s="1"/>
  <c r="R16" i="13"/>
  <c r="J180" i="27" s="1"/>
  <c r="I16" i="13"/>
  <c r="D180" i="27" s="1"/>
  <c r="U16" i="13"/>
  <c r="L180" i="27" s="1"/>
  <c r="M16" i="13"/>
  <c r="U100" i="27" s="1"/>
  <c r="M17" i="13"/>
  <c r="E19" i="13"/>
  <c r="T19" i="13"/>
  <c r="S2" i="27"/>
  <c r="D27" i="13"/>
  <c r="U27" i="13"/>
  <c r="L27" i="13"/>
  <c r="O27" i="13"/>
  <c r="I27" i="13"/>
  <c r="J32" i="13"/>
  <c r="D34" i="13"/>
  <c r="V34" i="13"/>
  <c r="F36" i="13"/>
  <c r="R36" i="13"/>
  <c r="E38" i="13"/>
  <c r="V38" i="13"/>
  <c r="G43" i="13"/>
  <c r="U54" i="13"/>
  <c r="R54" i="13"/>
  <c r="I54" i="13"/>
  <c r="L54" i="13"/>
  <c r="F54" i="13"/>
  <c r="B81" i="27" s="1"/>
  <c r="O54" i="13"/>
  <c r="D54" i="13"/>
  <c r="H55" i="13"/>
  <c r="K55" i="13"/>
  <c r="E55" i="13"/>
  <c r="T55" i="13"/>
  <c r="Q55" i="13"/>
  <c r="N55" i="13"/>
  <c r="N17" i="13"/>
  <c r="G181" i="27" s="1"/>
  <c r="E17" i="13"/>
  <c r="A181" i="27" s="1"/>
  <c r="T17" i="13"/>
  <c r="K181" i="27" s="1"/>
  <c r="E18" i="13"/>
  <c r="A182" i="27" s="1"/>
  <c r="T18" i="13"/>
  <c r="K182" i="27" s="1"/>
  <c r="K18" i="13"/>
  <c r="E182" i="27" s="1"/>
  <c r="H18" i="13"/>
  <c r="C182" i="27" s="1"/>
  <c r="H6" i="27"/>
  <c r="L23" i="13"/>
  <c r="D23" i="13"/>
  <c r="O23" i="13"/>
  <c r="F23" i="13"/>
  <c r="R23" i="13"/>
  <c r="J25" i="13"/>
  <c r="S25" i="13"/>
  <c r="V25" i="13"/>
  <c r="V29" i="13"/>
  <c r="P29" i="13"/>
  <c r="W186" i="27" s="1"/>
  <c r="G29" i="13"/>
  <c r="M29" i="13"/>
  <c r="G34" i="13"/>
  <c r="O35" i="13"/>
  <c r="F35" i="13"/>
  <c r="U35" i="13"/>
  <c r="U39" i="13"/>
  <c r="L39" i="13"/>
  <c r="D39" i="13"/>
  <c r="I39" i="13"/>
  <c r="R39" i="13"/>
  <c r="T40" i="13"/>
  <c r="P67" i="13"/>
  <c r="G67" i="13"/>
  <c r="S67" i="13"/>
  <c r="J67" i="13"/>
  <c r="V67" i="13"/>
  <c r="D71" i="13"/>
  <c r="U71" i="13"/>
  <c r="L207" i="27" s="1"/>
  <c r="I71" i="13"/>
  <c r="D207" i="27" s="1"/>
  <c r="R71" i="13"/>
  <c r="J207" i="27" s="1"/>
  <c r="F71" i="13"/>
  <c r="B207" i="27" s="1"/>
  <c r="O71" i="13"/>
  <c r="H207" i="27" s="1"/>
  <c r="L71" i="13"/>
  <c r="F207" i="27" s="1"/>
  <c r="L232" i="12"/>
  <c r="D232" i="12"/>
  <c r="U232" i="12"/>
  <c r="J13" i="13"/>
  <c r="S184" i="27" s="1"/>
  <c r="D16" i="13"/>
  <c r="P16" i="13"/>
  <c r="P17" i="13"/>
  <c r="Q18" i="13"/>
  <c r="I182" i="27" s="1"/>
  <c r="O20" i="13"/>
  <c r="H183" i="27" s="1"/>
  <c r="F20" i="13"/>
  <c r="B183" i="27" s="1"/>
  <c r="L20" i="13"/>
  <c r="F183" i="27" s="1"/>
  <c r="N21" i="13"/>
  <c r="V177" i="27" s="1"/>
  <c r="T21" i="13"/>
  <c r="Z177" i="27" s="1"/>
  <c r="K21" i="13"/>
  <c r="T177" i="27" s="1"/>
  <c r="G22" i="13"/>
  <c r="P23" i="13"/>
  <c r="G23" i="13"/>
  <c r="S23" i="13"/>
  <c r="M23" i="13"/>
  <c r="U23" i="13"/>
  <c r="D25" i="13"/>
  <c r="P25" i="13"/>
  <c r="K26" i="13"/>
  <c r="D29" i="13"/>
  <c r="S29" i="13"/>
  <c r="S31" i="13"/>
  <c r="J31" i="13"/>
  <c r="G31" i="13"/>
  <c r="R35" i="13"/>
  <c r="F37" i="13"/>
  <c r="R37" i="13"/>
  <c r="J187" i="27" s="1"/>
  <c r="I37" i="13"/>
  <c r="D187" i="27" s="1"/>
  <c r="D37" i="13"/>
  <c r="K38" i="13"/>
  <c r="G52" i="13"/>
  <c r="S52" i="13"/>
  <c r="J52" i="13"/>
  <c r="V52" i="13"/>
  <c r="D52" i="13"/>
  <c r="P52" i="13"/>
  <c r="M52" i="13"/>
  <c r="K64" i="13"/>
  <c r="N64" i="13"/>
  <c r="T64" i="13"/>
  <c r="E64" i="13"/>
  <c r="M67" i="13"/>
  <c r="N26" i="13"/>
  <c r="R28" i="13"/>
  <c r="I28" i="13"/>
  <c r="L28" i="13"/>
  <c r="O28" i="13"/>
  <c r="H35" i="13"/>
  <c r="Q35" i="13"/>
  <c r="N35" i="13"/>
  <c r="V37" i="13"/>
  <c r="AA189" i="27" s="1"/>
  <c r="S37" i="13"/>
  <c r="J37" i="13"/>
  <c r="P37" i="13"/>
  <c r="R72" i="13"/>
  <c r="I72" i="13"/>
  <c r="D72" i="13"/>
  <c r="L72" i="13"/>
  <c r="U72" i="13"/>
  <c r="F72" i="13"/>
  <c r="O72" i="13"/>
  <c r="K20" i="13"/>
  <c r="E183" i="27" s="1"/>
  <c r="N20" i="13"/>
  <c r="G183" i="27" s="1"/>
  <c r="E20" i="13"/>
  <c r="A183" i="27" s="1"/>
  <c r="M22" i="13"/>
  <c r="U135" i="27" s="1"/>
  <c r="O24" i="13"/>
  <c r="H186" i="27" s="1"/>
  <c r="D24" i="13"/>
  <c r="U24" i="13"/>
  <c r="L24" i="13"/>
  <c r="I24" i="13"/>
  <c r="Q26" i="13"/>
  <c r="I30" i="13"/>
  <c r="D30" i="13"/>
  <c r="U30" i="13"/>
  <c r="L30" i="13"/>
  <c r="O30" i="13"/>
  <c r="O32" i="13"/>
  <c r="F32" i="13"/>
  <c r="B56" i="27" s="1"/>
  <c r="R32" i="13"/>
  <c r="J56" i="27" s="1"/>
  <c r="D32" i="13"/>
  <c r="E35" i="13"/>
  <c r="T35" i="13"/>
  <c r="N38" i="13"/>
  <c r="H64" i="13"/>
  <c r="P3" i="13"/>
  <c r="V3" i="13"/>
  <c r="M3" i="13"/>
  <c r="R4" i="13"/>
  <c r="J177" i="27" s="1"/>
  <c r="I4" i="13"/>
  <c r="D177" i="27" s="1"/>
  <c r="L4" i="13"/>
  <c r="F177" i="27" s="1"/>
  <c r="U10" i="13"/>
  <c r="L99" i="27" s="1"/>
  <c r="F10" i="13"/>
  <c r="B99" i="27" s="1"/>
  <c r="R19" i="13"/>
  <c r="I19" i="13"/>
  <c r="D100" i="27" s="1"/>
  <c r="N19" i="13"/>
  <c r="T20" i="13"/>
  <c r="K183" i="27" s="1"/>
  <c r="U26" i="13"/>
  <c r="O26" i="13"/>
  <c r="H185" i="27" s="1"/>
  <c r="F26" i="13"/>
  <c r="L26" i="13"/>
  <c r="R26" i="13"/>
  <c r="D28" i="13"/>
  <c r="J29" i="13"/>
  <c r="G32" i="13"/>
  <c r="P32" i="13"/>
  <c r="V32" i="13"/>
  <c r="AA188" i="27" s="1"/>
  <c r="O34" i="13"/>
  <c r="I35" i="13"/>
  <c r="G37" i="13"/>
  <c r="N40" i="13"/>
  <c r="V41" i="13"/>
  <c r="AA187" i="27" s="1"/>
  <c r="S41" i="13"/>
  <c r="G41" i="13"/>
  <c r="M41" i="13"/>
  <c r="U187" i="27" s="1"/>
  <c r="T41" i="13"/>
  <c r="L43" i="13"/>
  <c r="D43" i="13"/>
  <c r="R43" i="13"/>
  <c r="I43" i="13"/>
  <c r="U43" i="13"/>
  <c r="F43" i="13"/>
  <c r="O44" i="13"/>
  <c r="F44" i="13"/>
  <c r="U44" i="13"/>
  <c r="R44" i="13"/>
  <c r="D44" i="13"/>
  <c r="U46" i="13"/>
  <c r="R46" i="13"/>
  <c r="I46" i="13"/>
  <c r="F46" i="13"/>
  <c r="O46" i="13"/>
  <c r="D46" i="13"/>
  <c r="M70" i="13"/>
  <c r="P70" i="13"/>
  <c r="G70" i="13"/>
  <c r="S70" i="13"/>
  <c r="J70" i="13"/>
  <c r="V70" i="13"/>
  <c r="J53" i="13"/>
  <c r="S191" i="27" s="1"/>
  <c r="S53" i="13"/>
  <c r="Y191" i="27" s="1"/>
  <c r="M53" i="13"/>
  <c r="U191" i="27" s="1"/>
  <c r="O60" i="13"/>
  <c r="D60" i="13"/>
  <c r="U60" i="13"/>
  <c r="I60" i="13"/>
  <c r="D63" i="13"/>
  <c r="L63" i="13"/>
  <c r="R63" i="13"/>
  <c r="F65" i="13"/>
  <c r="U65" i="13"/>
  <c r="L65" i="13"/>
  <c r="D65" i="13"/>
  <c r="O65" i="13"/>
  <c r="S75" i="13"/>
  <c r="J75" i="13"/>
  <c r="M75" i="13"/>
  <c r="G75" i="13"/>
  <c r="D53" i="13"/>
  <c r="G60" i="13"/>
  <c r="S60" i="13"/>
  <c r="Y193" i="27" s="1"/>
  <c r="J60" i="13"/>
  <c r="V60" i="13"/>
  <c r="M60" i="13"/>
  <c r="J61" i="13"/>
  <c r="S61" i="13"/>
  <c r="M61" i="13"/>
  <c r="P63" i="13"/>
  <c r="S63" i="13"/>
  <c r="J63" i="13"/>
  <c r="V63" i="13"/>
  <c r="M63" i="13"/>
  <c r="G63" i="13"/>
  <c r="F73" i="13"/>
  <c r="L73" i="13"/>
  <c r="R73" i="13"/>
  <c r="P82" i="13"/>
  <c r="G82" i="13"/>
  <c r="V82" i="13"/>
  <c r="J82" i="13"/>
  <c r="D82" i="13"/>
  <c r="M82" i="13"/>
  <c r="F29" i="13"/>
  <c r="O29" i="13"/>
  <c r="P35" i="13"/>
  <c r="G35" i="13"/>
  <c r="Q42" i="13"/>
  <c r="K42" i="13"/>
  <c r="E185" i="27" s="1"/>
  <c r="T42" i="13"/>
  <c r="K185" i="27" s="1"/>
  <c r="Q45" i="13"/>
  <c r="H45" i="13"/>
  <c r="N45" i="13"/>
  <c r="M46" i="13"/>
  <c r="P46" i="13"/>
  <c r="S46" i="13"/>
  <c r="Y104" i="27" s="1"/>
  <c r="U48" i="13"/>
  <c r="L48" i="13"/>
  <c r="D48" i="13"/>
  <c r="E50" i="13"/>
  <c r="O55" i="13"/>
  <c r="F55" i="13"/>
  <c r="U55" i="13"/>
  <c r="I55" i="13"/>
  <c r="D189" i="27" s="1"/>
  <c r="R55" i="13"/>
  <c r="N57" i="13"/>
  <c r="K57" i="13"/>
  <c r="T57" i="13"/>
  <c r="H57" i="13"/>
  <c r="F60" i="13"/>
  <c r="D61" i="13"/>
  <c r="I66" i="13"/>
  <c r="D66" i="13"/>
  <c r="R66" i="13"/>
  <c r="F66" i="13"/>
  <c r="O66" i="13"/>
  <c r="U66" i="13"/>
  <c r="V73" i="13"/>
  <c r="P73" i="13"/>
  <c r="G73" i="13"/>
  <c r="S73" i="13"/>
  <c r="Y58" i="27" s="1"/>
  <c r="J73" i="13"/>
  <c r="S58" i="27" s="1"/>
  <c r="U73" i="13"/>
  <c r="Q49" i="13"/>
  <c r="T50" i="13"/>
  <c r="P53" i="13"/>
  <c r="W191" i="27" s="1"/>
  <c r="P55" i="13"/>
  <c r="S55" i="13"/>
  <c r="J55" i="13"/>
  <c r="S103" i="27" s="1"/>
  <c r="V55" i="13"/>
  <c r="U56" i="13"/>
  <c r="L56" i="13"/>
  <c r="F106" i="27" s="1"/>
  <c r="O56" i="13"/>
  <c r="F56" i="13"/>
  <c r="I56" i="13"/>
  <c r="R56" i="13"/>
  <c r="N56" i="13"/>
  <c r="I58" i="13"/>
  <c r="D151" i="27" s="1"/>
  <c r="O58" i="13"/>
  <c r="H151" i="27" s="1"/>
  <c r="F58" i="13"/>
  <c r="B151" i="27" s="1"/>
  <c r="D58" i="13"/>
  <c r="L58" i="13"/>
  <c r="F151" i="27" s="1"/>
  <c r="R58" i="13"/>
  <c r="J151" i="27" s="1"/>
  <c r="F63" i="13"/>
  <c r="L67" i="13"/>
  <c r="F206" i="27" s="1"/>
  <c r="D67" i="13"/>
  <c r="I67" i="13"/>
  <c r="D206" i="27" s="1"/>
  <c r="R67" i="13"/>
  <c r="J206" i="27" s="1"/>
  <c r="F67" i="13"/>
  <c r="B206" i="27" s="1"/>
  <c r="U67" i="13"/>
  <c r="L206" i="27" s="1"/>
  <c r="D73" i="13"/>
  <c r="J77" i="13"/>
  <c r="S206" i="27" s="1"/>
  <c r="V77" i="13"/>
  <c r="AA206" i="27" s="1"/>
  <c r="M77" i="13"/>
  <c r="U206" i="27" s="1"/>
  <c r="D77" i="13"/>
  <c r="P77" i="13"/>
  <c r="W206" i="27" s="1"/>
  <c r="G77" i="13"/>
  <c r="Q206" i="27" s="1"/>
  <c r="S77" i="13"/>
  <c r="Y206" i="27" s="1"/>
  <c r="K128" i="13"/>
  <c r="N128" i="13"/>
  <c r="E128" i="13"/>
  <c r="T128" i="13"/>
  <c r="Q128" i="13"/>
  <c r="H128" i="13"/>
  <c r="O47" i="13"/>
  <c r="F47" i="13"/>
  <c r="D47" i="13"/>
  <c r="R47" i="13"/>
  <c r="Q56" i="13"/>
  <c r="G61" i="13"/>
  <c r="G68" i="13"/>
  <c r="V68" i="13"/>
  <c r="M68" i="13"/>
  <c r="J68" i="13"/>
  <c r="P71" i="13"/>
  <c r="V71" i="13"/>
  <c r="M71" i="13"/>
  <c r="G71" i="13"/>
  <c r="J71" i="13"/>
  <c r="I73" i="13"/>
  <c r="M78" i="13"/>
  <c r="S78" i="13"/>
  <c r="J78" i="13"/>
  <c r="V78" i="13"/>
  <c r="M94" i="13"/>
  <c r="U71" i="27" s="1"/>
  <c r="S94" i="13"/>
  <c r="Y71" i="27" s="1"/>
  <c r="G94" i="13"/>
  <c r="Q71" i="27" s="1"/>
  <c r="P94" i="13"/>
  <c r="W71" i="27" s="1"/>
  <c r="D94" i="13"/>
  <c r="J94" i="13"/>
  <c r="S71" i="27" s="1"/>
  <c r="V94" i="13"/>
  <c r="AA71" i="27" s="1"/>
  <c r="E134" i="13"/>
  <c r="T134" i="13"/>
  <c r="Q134" i="13"/>
  <c r="N134" i="13"/>
  <c r="K134" i="13"/>
  <c r="H134" i="13"/>
  <c r="K12" i="13"/>
  <c r="T12" i="13"/>
  <c r="L13" i="13"/>
  <c r="L14" i="13"/>
  <c r="F179" i="27" s="1"/>
  <c r="L31" i="13"/>
  <c r="D31" i="13"/>
  <c r="R31" i="13"/>
  <c r="J186" i="27" s="1"/>
  <c r="I31" i="13"/>
  <c r="D186" i="27" s="1"/>
  <c r="I38" i="13"/>
  <c r="O38" i="13"/>
  <c r="F38" i="13"/>
  <c r="S47" i="13"/>
  <c r="Y105" i="27" s="1"/>
  <c r="R48" i="13"/>
  <c r="K50" i="13"/>
  <c r="V53" i="13"/>
  <c r="AA191" i="27" s="1"/>
  <c r="E56" i="13"/>
  <c r="T56" i="13"/>
  <c r="P60" i="13"/>
  <c r="V61" i="13"/>
  <c r="O63" i="13"/>
  <c r="M73" i="13"/>
  <c r="U58" i="27" s="1"/>
  <c r="V75" i="13"/>
  <c r="J85" i="13"/>
  <c r="S218" i="27" s="1"/>
  <c r="P85" i="13"/>
  <c r="W218" i="27" s="1"/>
  <c r="G85" i="13"/>
  <c r="Q218" i="27" s="1"/>
  <c r="D85" i="13"/>
  <c r="V85" i="13"/>
  <c r="AA218" i="27" s="1"/>
  <c r="S85" i="13"/>
  <c r="Y218" i="27" s="1"/>
  <c r="M86" i="13"/>
  <c r="S86" i="13"/>
  <c r="G86" i="13"/>
  <c r="V86" i="13"/>
  <c r="J86" i="13"/>
  <c r="L59" i="13"/>
  <c r="D59" i="13"/>
  <c r="S66" i="13"/>
  <c r="Y208" i="27" s="1"/>
  <c r="J66" i="13"/>
  <c r="S208" i="27" s="1"/>
  <c r="V66" i="13"/>
  <c r="AA208" i="27" s="1"/>
  <c r="M66" i="13"/>
  <c r="U208" i="27" s="1"/>
  <c r="L75" i="13"/>
  <c r="D75" i="13"/>
  <c r="O75" i="13"/>
  <c r="D76" i="13"/>
  <c r="P76" i="13"/>
  <c r="L80" i="13"/>
  <c r="F211" i="27" s="1"/>
  <c r="U80" i="13"/>
  <c r="L211" i="27" s="1"/>
  <c r="P83" i="13"/>
  <c r="M90" i="13"/>
  <c r="F92" i="13"/>
  <c r="B218" i="27" s="1"/>
  <c r="S92" i="13"/>
  <c r="G93" i="13"/>
  <c r="S93" i="13"/>
  <c r="G98" i="13"/>
  <c r="V98" i="13"/>
  <c r="N105" i="13"/>
  <c r="G128" i="27" s="1"/>
  <c r="T105" i="13"/>
  <c r="K128" i="27" s="1"/>
  <c r="K105" i="13"/>
  <c r="E128" i="27" s="1"/>
  <c r="Q105" i="13"/>
  <c r="I128" i="27" s="1"/>
  <c r="H105" i="13"/>
  <c r="C128" i="27" s="1"/>
  <c r="E105" i="13"/>
  <c r="A128" i="27" s="1"/>
  <c r="Q109" i="13"/>
  <c r="H109" i="13"/>
  <c r="N109" i="13"/>
  <c r="E109" i="13"/>
  <c r="V113" i="13"/>
  <c r="M113" i="13"/>
  <c r="D113" i="13"/>
  <c r="N116" i="13"/>
  <c r="E116" i="13"/>
  <c r="U118" i="13"/>
  <c r="L111" i="27" s="1"/>
  <c r="R118" i="13"/>
  <c r="J111" i="27" s="1"/>
  <c r="I118" i="13"/>
  <c r="D111" i="27" s="1"/>
  <c r="O118" i="13"/>
  <c r="H111" i="27" s="1"/>
  <c r="F118" i="13"/>
  <c r="B111" i="27" s="1"/>
  <c r="L118" i="13"/>
  <c r="F111" i="27" s="1"/>
  <c r="O124" i="13"/>
  <c r="H201" i="27" s="1"/>
  <c r="R124" i="13"/>
  <c r="J201" i="27" s="1"/>
  <c r="I124" i="13"/>
  <c r="D201" i="27" s="1"/>
  <c r="F124" i="13"/>
  <c r="B201" i="27" s="1"/>
  <c r="D124" i="13"/>
  <c r="N126" i="13"/>
  <c r="F137" i="13"/>
  <c r="R137" i="13"/>
  <c r="I137" i="13"/>
  <c r="O137" i="13"/>
  <c r="D137" i="13"/>
  <c r="U137" i="13"/>
  <c r="L140" i="27" s="1"/>
  <c r="L137" i="13"/>
  <c r="K146" i="13"/>
  <c r="T146" i="13"/>
  <c r="H146" i="13"/>
  <c r="Q146" i="13"/>
  <c r="E146" i="13"/>
  <c r="R95" i="13"/>
  <c r="J126" i="27" s="1"/>
  <c r="I95" i="13"/>
  <c r="D126" i="27" s="1"/>
  <c r="V97" i="13"/>
  <c r="M97" i="13"/>
  <c r="D97" i="13"/>
  <c r="J98" i="13"/>
  <c r="D102" i="13"/>
  <c r="S102" i="13"/>
  <c r="Y123" i="27" s="1"/>
  <c r="G105" i="13"/>
  <c r="Q216" i="27" s="1"/>
  <c r="S107" i="13"/>
  <c r="Y220" i="27" s="1"/>
  <c r="J110" i="13"/>
  <c r="H111" i="13"/>
  <c r="T111" i="13"/>
  <c r="K111" i="13"/>
  <c r="G113" i="13"/>
  <c r="H116" i="13"/>
  <c r="Q119" i="13"/>
  <c r="F121" i="13"/>
  <c r="R121" i="13"/>
  <c r="I121" i="13"/>
  <c r="O121" i="13"/>
  <c r="U121" i="13"/>
  <c r="L121" i="13"/>
  <c r="G124" i="13"/>
  <c r="S124" i="13"/>
  <c r="J124" i="13"/>
  <c r="P124" i="13"/>
  <c r="V124" i="13"/>
  <c r="M124" i="13"/>
  <c r="O139" i="13"/>
  <c r="S140" i="13"/>
  <c r="L15" i="13"/>
  <c r="D15" i="13"/>
  <c r="U15" i="13"/>
  <c r="B6" i="27"/>
  <c r="M39" i="13"/>
  <c r="F49" i="13"/>
  <c r="B194" i="27" s="1"/>
  <c r="R49" i="13"/>
  <c r="I49" i="13"/>
  <c r="L49" i="13"/>
  <c r="I50" i="13"/>
  <c r="O50" i="13"/>
  <c r="F50" i="13"/>
  <c r="L50" i="13"/>
  <c r="V50" i="13"/>
  <c r="U52" i="13"/>
  <c r="L191" i="27" s="1"/>
  <c r="S58" i="13"/>
  <c r="J58" i="13"/>
  <c r="O64" i="13"/>
  <c r="F64" i="13"/>
  <c r="R64" i="13"/>
  <c r="I64" i="13"/>
  <c r="J69" i="13"/>
  <c r="S69" i="13"/>
  <c r="V69" i="13"/>
  <c r="M69" i="13"/>
  <c r="D69" i="13"/>
  <c r="D70" i="13"/>
  <c r="I74" i="13"/>
  <c r="D74" i="13"/>
  <c r="F75" i="13"/>
  <c r="S76" i="13"/>
  <c r="P79" i="13"/>
  <c r="G79" i="13"/>
  <c r="E80" i="13"/>
  <c r="A211" i="27" s="1"/>
  <c r="N80" i="13"/>
  <c r="G211" i="27" s="1"/>
  <c r="F81" i="13"/>
  <c r="D81" i="13"/>
  <c r="O81" i="13"/>
  <c r="G83" i="13"/>
  <c r="K88" i="13"/>
  <c r="T88" i="13"/>
  <c r="F89" i="13"/>
  <c r="B216" i="27" s="1"/>
  <c r="D89" i="13"/>
  <c r="O89" i="13"/>
  <c r="H216" i="27" s="1"/>
  <c r="D90" i="13"/>
  <c r="P90" i="13"/>
  <c r="J92" i="13"/>
  <c r="V93" i="13"/>
  <c r="O95" i="13"/>
  <c r="H126" i="27" s="1"/>
  <c r="K96" i="13"/>
  <c r="E220" i="27" s="1"/>
  <c r="T96" i="13"/>
  <c r="K220" i="27" s="1"/>
  <c r="N96" i="13"/>
  <c r="G220" i="27" s="1"/>
  <c r="E96" i="13"/>
  <c r="A220" i="27" s="1"/>
  <c r="S97" i="13"/>
  <c r="G102" i="13"/>
  <c r="Q123" i="27" s="1"/>
  <c r="V102" i="13"/>
  <c r="AA123" i="27" s="1"/>
  <c r="K104" i="13"/>
  <c r="N104" i="13"/>
  <c r="E104" i="13"/>
  <c r="T104" i="13"/>
  <c r="Q104" i="13"/>
  <c r="H104" i="13"/>
  <c r="I106" i="13"/>
  <c r="R106" i="13"/>
  <c r="U106" i="13"/>
  <c r="L106" i="13"/>
  <c r="O106" i="13"/>
  <c r="G107" i="13"/>
  <c r="Q220" i="27" s="1"/>
  <c r="V107" i="13"/>
  <c r="AA220" i="27" s="1"/>
  <c r="N108" i="13"/>
  <c r="G129" i="27" s="1"/>
  <c r="T109" i="13"/>
  <c r="E111" i="13"/>
  <c r="U112" i="13"/>
  <c r="L112" i="13"/>
  <c r="O112" i="13"/>
  <c r="D118" i="13"/>
  <c r="O119" i="13"/>
  <c r="F119" i="13"/>
  <c r="U119" i="13"/>
  <c r="L119" i="13"/>
  <c r="R119" i="13"/>
  <c r="F132" i="13"/>
  <c r="B203" i="27" s="1"/>
  <c r="V18" i="13"/>
  <c r="L21" i="13"/>
  <c r="U21" i="13"/>
  <c r="M24" i="13"/>
  <c r="V24" i="13"/>
  <c r="M27" i="13"/>
  <c r="V27" i="13"/>
  <c r="M30" i="13"/>
  <c r="D33" i="13"/>
  <c r="M33" i="13"/>
  <c r="V33" i="13"/>
  <c r="F41" i="13"/>
  <c r="O41" i="13"/>
  <c r="L41" i="13"/>
  <c r="F187" i="27" s="1"/>
  <c r="I42" i="13"/>
  <c r="D185" i="27" s="1"/>
  <c r="U42" i="13"/>
  <c r="L185" i="27" s="1"/>
  <c r="L42" i="13"/>
  <c r="F185" i="27" s="1"/>
  <c r="M49" i="13"/>
  <c r="U189" i="27" s="1"/>
  <c r="L51" i="13"/>
  <c r="D51" i="13"/>
  <c r="L52" i="13"/>
  <c r="F57" i="13"/>
  <c r="R57" i="13"/>
  <c r="I57" i="13"/>
  <c r="U57" i="13"/>
  <c r="L193" i="27" s="1"/>
  <c r="L57" i="13"/>
  <c r="F59" i="13"/>
  <c r="R59" i="13"/>
  <c r="G66" i="13"/>
  <c r="Q208" i="27" s="1"/>
  <c r="O68" i="13"/>
  <c r="D68" i="13"/>
  <c r="F70" i="13"/>
  <c r="R70" i="13"/>
  <c r="V74" i="13"/>
  <c r="M74" i="13"/>
  <c r="P74" i="13"/>
  <c r="G74" i="13"/>
  <c r="R75" i="13"/>
  <c r="U78" i="13"/>
  <c r="D78" i="13"/>
  <c r="O78" i="13"/>
  <c r="H79" i="13"/>
  <c r="Q79" i="13"/>
  <c r="T79" i="13"/>
  <c r="K79" i="13"/>
  <c r="F80" i="13"/>
  <c r="B211" i="27" s="1"/>
  <c r="O80" i="13"/>
  <c r="H211" i="27" s="1"/>
  <c r="V81" i="13"/>
  <c r="S81" i="13"/>
  <c r="J81" i="13"/>
  <c r="M81" i="13"/>
  <c r="P81" i="13"/>
  <c r="I83" i="13"/>
  <c r="J84" i="13"/>
  <c r="V84" i="13"/>
  <c r="U86" i="13"/>
  <c r="D86" i="13"/>
  <c r="O86" i="13"/>
  <c r="H214" i="27" s="1"/>
  <c r="H87" i="13"/>
  <c r="T87" i="13"/>
  <c r="K87" i="13"/>
  <c r="N87" i="13"/>
  <c r="E87" i="13"/>
  <c r="Q87" i="13"/>
  <c r="V89" i="13"/>
  <c r="AA124" i="27" s="1"/>
  <c r="M89" i="13"/>
  <c r="U124" i="27" s="1"/>
  <c r="P89" i="13"/>
  <c r="W124" i="27" s="1"/>
  <c r="G91" i="13"/>
  <c r="Q219" i="27" s="1"/>
  <c r="S91" i="13"/>
  <c r="Y219" i="27" s="1"/>
  <c r="V92" i="13"/>
  <c r="D95" i="13"/>
  <c r="G97" i="13"/>
  <c r="M98" i="13"/>
  <c r="P101" i="13"/>
  <c r="R103" i="13"/>
  <c r="I103" i="13"/>
  <c r="U103" i="13"/>
  <c r="L103" i="13"/>
  <c r="O103" i="13"/>
  <c r="J105" i="13"/>
  <c r="S216" i="27" s="1"/>
  <c r="J113" i="13"/>
  <c r="S109" i="27" s="1"/>
  <c r="Q114" i="13"/>
  <c r="X116" i="27" s="1"/>
  <c r="T114" i="13"/>
  <c r="Z116" i="27" s="1"/>
  <c r="K114" i="13"/>
  <c r="T116" i="27" s="1"/>
  <c r="H114" i="13"/>
  <c r="R116" i="27" s="1"/>
  <c r="K116" i="13"/>
  <c r="T117" i="13"/>
  <c r="K117" i="13"/>
  <c r="Q117" i="13"/>
  <c r="H117" i="13"/>
  <c r="D121" i="13"/>
  <c r="I122" i="13"/>
  <c r="D199" i="27" s="1"/>
  <c r="O122" i="13"/>
  <c r="H199" i="27" s="1"/>
  <c r="F122" i="13"/>
  <c r="B199" i="27" s="1"/>
  <c r="U122" i="13"/>
  <c r="L199" i="27" s="1"/>
  <c r="L122" i="13"/>
  <c r="F199" i="27" s="1"/>
  <c r="R122" i="13"/>
  <c r="N129" i="13"/>
  <c r="T129" i="13"/>
  <c r="K129" i="13"/>
  <c r="I130" i="13"/>
  <c r="D116" i="27" s="1"/>
  <c r="R130" i="13"/>
  <c r="J116" i="27" s="1"/>
  <c r="O130" i="13"/>
  <c r="H116" i="27" s="1"/>
  <c r="F130" i="13"/>
  <c r="B116" i="27" s="1"/>
  <c r="D130" i="13"/>
  <c r="N101" i="13"/>
  <c r="E101" i="13"/>
  <c r="T101" i="13"/>
  <c r="K101" i="13"/>
  <c r="Q101" i="13"/>
  <c r="H101" i="13"/>
  <c r="Q106" i="13"/>
  <c r="H106" i="13"/>
  <c r="N106" i="13"/>
  <c r="E106" i="13"/>
  <c r="K112" i="13"/>
  <c r="Q112" i="13"/>
  <c r="H112" i="13"/>
  <c r="N112" i="13"/>
  <c r="E112" i="13"/>
  <c r="L115" i="13"/>
  <c r="D115" i="13"/>
  <c r="R115" i="13"/>
  <c r="I115" i="13"/>
  <c r="O115" i="13"/>
  <c r="F115" i="13"/>
  <c r="H119" i="13"/>
  <c r="N119" i="13"/>
  <c r="E119" i="13"/>
  <c r="N125" i="13"/>
  <c r="E125" i="13"/>
  <c r="E126" i="13"/>
  <c r="T126" i="13"/>
  <c r="Z203" i="27" s="1"/>
  <c r="K126" i="13"/>
  <c r="R127" i="13"/>
  <c r="I127" i="13"/>
  <c r="O127" i="13"/>
  <c r="F127" i="13"/>
  <c r="D127" i="13"/>
  <c r="S130" i="13"/>
  <c r="J130" i="13"/>
  <c r="V130" i="13"/>
  <c r="AA202" i="27" s="1"/>
  <c r="M130" i="13"/>
  <c r="U202" i="27" s="1"/>
  <c r="G140" i="13"/>
  <c r="J140" i="13"/>
  <c r="P140" i="13"/>
  <c r="M140" i="13"/>
  <c r="D140" i="13"/>
  <c r="O92" i="13"/>
  <c r="H218" i="27" s="1"/>
  <c r="R92" i="13"/>
  <c r="I92" i="13"/>
  <c r="P98" i="13"/>
  <c r="O100" i="13"/>
  <c r="R100" i="13"/>
  <c r="I100" i="13"/>
  <c r="U100" i="13"/>
  <c r="L100" i="13"/>
  <c r="H103" i="13"/>
  <c r="N103" i="13"/>
  <c r="E103" i="13"/>
  <c r="T106" i="13"/>
  <c r="T108" i="13"/>
  <c r="K129" i="27" s="1"/>
  <c r="K108" i="13"/>
  <c r="E129" i="27" s="1"/>
  <c r="T112" i="13"/>
  <c r="U115" i="13"/>
  <c r="L109" i="27" s="1"/>
  <c r="Q122" i="13"/>
  <c r="N122" i="13"/>
  <c r="E122" i="13"/>
  <c r="P127" i="13"/>
  <c r="S127" i="13"/>
  <c r="J127" i="13"/>
  <c r="V127" i="13"/>
  <c r="M127" i="13"/>
  <c r="U198" i="27" s="1"/>
  <c r="U127" i="13"/>
  <c r="L131" i="13"/>
  <c r="D131" i="13"/>
  <c r="O131" i="13"/>
  <c r="H202" i="27" s="1"/>
  <c r="F131" i="13"/>
  <c r="R131" i="13"/>
  <c r="L139" i="13"/>
  <c r="D139" i="13"/>
  <c r="R139" i="13"/>
  <c r="I139" i="13"/>
  <c r="O150" i="13"/>
  <c r="D150" i="13"/>
  <c r="R150" i="13"/>
  <c r="F150" i="13"/>
  <c r="U150" i="13"/>
  <c r="P84" i="13"/>
  <c r="J90" i="13"/>
  <c r="P92" i="13"/>
  <c r="D93" i="13"/>
  <c r="P93" i="13"/>
  <c r="U95" i="13"/>
  <c r="L126" i="27" s="1"/>
  <c r="D98" i="13"/>
  <c r="T103" i="13"/>
  <c r="E108" i="13"/>
  <c r="A129" i="27" s="1"/>
  <c r="M110" i="13"/>
  <c r="D110" i="13"/>
  <c r="V110" i="13"/>
  <c r="O116" i="13"/>
  <c r="F116" i="13"/>
  <c r="U116" i="13"/>
  <c r="L116" i="13"/>
  <c r="R116" i="13"/>
  <c r="Q125" i="13"/>
  <c r="H126" i="13"/>
  <c r="R203" i="27" s="1"/>
  <c r="O128" i="13"/>
  <c r="H114" i="27" s="1"/>
  <c r="F128" i="13"/>
  <c r="B114" i="27" s="1"/>
  <c r="U128" i="13"/>
  <c r="L114" i="27" s="1"/>
  <c r="L128" i="13"/>
  <c r="F114" i="27" s="1"/>
  <c r="R128" i="13"/>
  <c r="J114" i="27" s="1"/>
  <c r="I128" i="13"/>
  <c r="D114" i="27" s="1"/>
  <c r="G130" i="13"/>
  <c r="Q202" i="27" s="1"/>
  <c r="U134" i="13"/>
  <c r="R134" i="13"/>
  <c r="I134" i="13"/>
  <c r="O134" i="13"/>
  <c r="F134" i="13"/>
  <c r="L134" i="13"/>
  <c r="O135" i="13"/>
  <c r="F135" i="13"/>
  <c r="D135" i="13"/>
  <c r="U135" i="13"/>
  <c r="L135" i="13"/>
  <c r="U136" i="13"/>
  <c r="L136" i="13"/>
  <c r="R136" i="13"/>
  <c r="I136" i="13"/>
  <c r="O136" i="13"/>
  <c r="F136" i="13"/>
  <c r="D136" i="13"/>
  <c r="L83" i="13"/>
  <c r="D83" i="13"/>
  <c r="O83" i="13"/>
  <c r="T84" i="13"/>
  <c r="K84" i="13"/>
  <c r="N84" i="13"/>
  <c r="E84" i="13"/>
  <c r="Q84" i="13"/>
  <c r="D92" i="13"/>
  <c r="D100" i="13"/>
  <c r="P102" i="13"/>
  <c r="W123" i="27" s="1"/>
  <c r="H108" i="13"/>
  <c r="C129" i="27" s="1"/>
  <c r="G110" i="13"/>
  <c r="Q111" i="13"/>
  <c r="S113" i="13"/>
  <c r="T116" i="13"/>
  <c r="K119" i="13"/>
  <c r="K120" i="13"/>
  <c r="T120" i="13"/>
  <c r="Q120" i="13"/>
  <c r="H120" i="13"/>
  <c r="H122" i="13"/>
  <c r="H125" i="13"/>
  <c r="T125" i="13"/>
  <c r="G127" i="13"/>
  <c r="O132" i="13"/>
  <c r="H203" i="27" s="1"/>
  <c r="D132" i="13"/>
  <c r="U132" i="13"/>
  <c r="L203" i="27" s="1"/>
  <c r="L132" i="13"/>
  <c r="F203" i="27" s="1"/>
  <c r="R132" i="13"/>
  <c r="F139" i="13"/>
  <c r="U144" i="13"/>
  <c r="L143" i="27" s="1"/>
  <c r="L144" i="13"/>
  <c r="F143" i="27" s="1"/>
  <c r="I144" i="13"/>
  <c r="D143" i="27" s="1"/>
  <c r="R144" i="13"/>
  <c r="J143" i="27" s="1"/>
  <c r="O144" i="13"/>
  <c r="H143" i="27" s="1"/>
  <c r="D144" i="13"/>
  <c r="U145" i="13"/>
  <c r="I145" i="13"/>
  <c r="R145" i="13"/>
  <c r="F145" i="13"/>
  <c r="D145" i="13"/>
  <c r="S148" i="13"/>
  <c r="J148" i="13"/>
  <c r="G148" i="13"/>
  <c r="P148" i="13"/>
  <c r="D148" i="13"/>
  <c r="V148" i="13"/>
  <c r="L149" i="13"/>
  <c r="F141" i="27" s="1"/>
  <c r="D149" i="13"/>
  <c r="U149" i="13"/>
  <c r="L141" i="27" s="1"/>
  <c r="R149" i="13"/>
  <c r="J141" i="27" s="1"/>
  <c r="F149" i="13"/>
  <c r="B141" i="27" s="1"/>
  <c r="O149" i="13"/>
  <c r="H141" i="27" s="1"/>
  <c r="M51" i="13"/>
  <c r="V54" i="13"/>
  <c r="G59" i="13"/>
  <c r="Q190" i="27" s="1"/>
  <c r="P59" i="13"/>
  <c r="W190" i="27" s="1"/>
  <c r="G62" i="13"/>
  <c r="Q152" i="27" s="1"/>
  <c r="P62" i="13"/>
  <c r="W152" i="27" s="1"/>
  <c r="G65" i="13"/>
  <c r="Q210" i="27" s="1"/>
  <c r="P65" i="13"/>
  <c r="W210" i="27" s="1"/>
  <c r="L91" i="13"/>
  <c r="F124" i="27" s="1"/>
  <c r="D91" i="13"/>
  <c r="U91" i="13"/>
  <c r="L124" i="27" s="1"/>
  <c r="R98" i="13"/>
  <c r="F99" i="13"/>
  <c r="B127" i="27" s="1"/>
  <c r="F102" i="13"/>
  <c r="O102" i="13"/>
  <c r="O105" i="13"/>
  <c r="I107" i="13"/>
  <c r="D70" i="27" s="1"/>
  <c r="F108" i="13"/>
  <c r="P108" i="13"/>
  <c r="W217" i="27" s="1"/>
  <c r="I110" i="13"/>
  <c r="R110" i="13"/>
  <c r="J192" i="27" s="1"/>
  <c r="F111" i="13"/>
  <c r="O111" i="13"/>
  <c r="H193" i="27" s="1"/>
  <c r="I113" i="13"/>
  <c r="D194" i="27" s="1"/>
  <c r="R113" i="13"/>
  <c r="F114" i="13"/>
  <c r="O114" i="13"/>
  <c r="M115" i="13"/>
  <c r="U199" i="27" s="1"/>
  <c r="J116" i="13"/>
  <c r="S116" i="13"/>
  <c r="V118" i="13"/>
  <c r="AA197" i="27" s="1"/>
  <c r="J119" i="13"/>
  <c r="S119" i="13"/>
  <c r="F120" i="13"/>
  <c r="O120" i="13"/>
  <c r="J122" i="13"/>
  <c r="S111" i="27" s="1"/>
  <c r="G123" i="13"/>
  <c r="Q113" i="27" s="1"/>
  <c r="P123" i="13"/>
  <c r="W113" i="27" s="1"/>
  <c r="S125" i="13"/>
  <c r="G126" i="13"/>
  <c r="Q203" i="27" s="1"/>
  <c r="P126" i="13"/>
  <c r="W203" i="27" s="1"/>
  <c r="G129" i="13"/>
  <c r="P129" i="13"/>
  <c r="J131" i="13"/>
  <c r="S112" i="27" s="1"/>
  <c r="S131" i="13"/>
  <c r="Y112" i="27" s="1"/>
  <c r="D133" i="13"/>
  <c r="M133" i="13"/>
  <c r="V133" i="13"/>
  <c r="J134" i="13"/>
  <c r="S134" i="13"/>
  <c r="G135" i="13"/>
  <c r="Q155" i="27" s="1"/>
  <c r="J137" i="13"/>
  <c r="S137" i="13"/>
  <c r="G138" i="13"/>
  <c r="Q141" i="27" s="1"/>
  <c r="P138" i="13"/>
  <c r="W141" i="27" s="1"/>
  <c r="U140" i="13"/>
  <c r="L142" i="27" s="1"/>
  <c r="I142" i="13"/>
  <c r="G143" i="13"/>
  <c r="Q142" i="27" s="1"/>
  <c r="P143" i="13"/>
  <c r="W142" i="27" s="1"/>
  <c r="F147" i="13"/>
  <c r="U147" i="13"/>
  <c r="L147" i="13"/>
  <c r="K147" i="13"/>
  <c r="L148" i="13"/>
  <c r="T151" i="13"/>
  <c r="I152" i="13"/>
  <c r="S152" i="13"/>
  <c r="Y157" i="27" s="1"/>
  <c r="I153" i="13"/>
  <c r="H155" i="13"/>
  <c r="R155" i="13"/>
  <c r="J6" i="27" s="1"/>
  <c r="F158" i="13"/>
  <c r="R158" i="13"/>
  <c r="P159" i="13"/>
  <c r="Q160" i="13"/>
  <c r="I161" i="13"/>
  <c r="U161" i="13"/>
  <c r="D13" i="27"/>
  <c r="P165" i="13"/>
  <c r="W46" i="27" s="1"/>
  <c r="G165" i="13"/>
  <c r="P169" i="13"/>
  <c r="W154" i="27" s="1"/>
  <c r="V169" i="13"/>
  <c r="AA154" i="27" s="1"/>
  <c r="M169" i="13"/>
  <c r="U154" i="27" s="1"/>
  <c r="D169" i="13"/>
  <c r="F170" i="13"/>
  <c r="B140" i="27" s="1"/>
  <c r="Q170" i="13"/>
  <c r="G173" i="13"/>
  <c r="V173" i="13"/>
  <c r="S175" i="13"/>
  <c r="Y77" i="27" s="1"/>
  <c r="D177" i="13"/>
  <c r="I179" i="13"/>
  <c r="I180" i="13"/>
  <c r="U180" i="13"/>
  <c r="L180" i="13"/>
  <c r="E182" i="13"/>
  <c r="S164" i="13"/>
  <c r="Y158" i="27" s="1"/>
  <c r="J164" i="13"/>
  <c r="S158" i="27" s="1"/>
  <c r="P164" i="13"/>
  <c r="W158" i="27" s="1"/>
  <c r="G164" i="13"/>
  <c r="Q158" i="27" s="1"/>
  <c r="V172" i="13"/>
  <c r="M172" i="13"/>
  <c r="D172" i="13"/>
  <c r="P172" i="13"/>
  <c r="O174" i="13"/>
  <c r="U174" i="13"/>
  <c r="L174" i="13"/>
  <c r="I187" i="13"/>
  <c r="D138" i="27" s="1"/>
  <c r="O187" i="13"/>
  <c r="H138" i="27" s="1"/>
  <c r="D187" i="13"/>
  <c r="R187" i="13"/>
  <c r="J138" i="27" s="1"/>
  <c r="L187" i="13"/>
  <c r="F138" i="27" s="1"/>
  <c r="U187" i="13"/>
  <c r="L138" i="27" s="1"/>
  <c r="F187" i="13"/>
  <c r="B138" i="27" s="1"/>
  <c r="L107" i="13"/>
  <c r="F70" i="27" s="1"/>
  <c r="D107" i="13"/>
  <c r="U107" i="13"/>
  <c r="L70" i="27" s="1"/>
  <c r="I108" i="13"/>
  <c r="R108" i="13"/>
  <c r="I111" i="13"/>
  <c r="D193" i="27" s="1"/>
  <c r="R111" i="13"/>
  <c r="J193" i="27" s="1"/>
  <c r="R114" i="13"/>
  <c r="J195" i="27" s="1"/>
  <c r="I123" i="13"/>
  <c r="D200" i="27" s="1"/>
  <c r="I126" i="13"/>
  <c r="R126" i="13"/>
  <c r="I129" i="13"/>
  <c r="D115" i="27" s="1"/>
  <c r="R129" i="13"/>
  <c r="J115" i="27" s="1"/>
  <c r="M131" i="13"/>
  <c r="U112" i="27" s="1"/>
  <c r="V131" i="13"/>
  <c r="AA112" i="27" s="1"/>
  <c r="J132" i="13"/>
  <c r="S65" i="27" s="1"/>
  <c r="S132" i="13"/>
  <c r="Y65" i="27" s="1"/>
  <c r="V134" i="13"/>
  <c r="J135" i="13"/>
  <c r="S155" i="27" s="1"/>
  <c r="S135" i="13"/>
  <c r="Y155" i="27" s="1"/>
  <c r="J138" i="13"/>
  <c r="S141" i="27" s="1"/>
  <c r="S138" i="13"/>
  <c r="Y141" i="27" s="1"/>
  <c r="G139" i="13"/>
  <c r="P139" i="13"/>
  <c r="L141" i="13"/>
  <c r="D141" i="13"/>
  <c r="L142" i="13"/>
  <c r="S143" i="13"/>
  <c r="Y142" i="27" s="1"/>
  <c r="P149" i="13"/>
  <c r="G149" i="13"/>
  <c r="G150" i="13"/>
  <c r="V150" i="13"/>
  <c r="M150" i="13"/>
  <c r="J151" i="13"/>
  <c r="S108" i="27" s="1"/>
  <c r="S151" i="13"/>
  <c r="Y108" i="27" s="1"/>
  <c r="V151" i="13"/>
  <c r="AA108" i="27" s="1"/>
  <c r="K153" i="13"/>
  <c r="U153" i="13"/>
  <c r="L83" i="27" s="1"/>
  <c r="T155" i="13"/>
  <c r="I157" i="13"/>
  <c r="T158" i="13"/>
  <c r="H160" i="13"/>
  <c r="T160" i="13"/>
  <c r="L161" i="13"/>
  <c r="O162" i="13"/>
  <c r="F162" i="13"/>
  <c r="D162" i="13"/>
  <c r="F163" i="13"/>
  <c r="B11" i="27" s="1"/>
  <c r="U163" i="13"/>
  <c r="L11" i="27" s="1"/>
  <c r="L163" i="13"/>
  <c r="D164" i="13"/>
  <c r="R174" i="13"/>
  <c r="U176" i="13"/>
  <c r="O176" i="13"/>
  <c r="H144" i="27" s="1"/>
  <c r="F176" i="13"/>
  <c r="B144" i="27" s="1"/>
  <c r="Q180" i="13"/>
  <c r="X137" i="27" s="1"/>
  <c r="N180" i="13"/>
  <c r="V137" i="27" s="1"/>
  <c r="E180" i="13"/>
  <c r="P137" i="27" s="1"/>
  <c r="H182" i="13"/>
  <c r="G142" i="13"/>
  <c r="S142" i="13"/>
  <c r="J142" i="13"/>
  <c r="M142" i="13"/>
  <c r="L152" i="13"/>
  <c r="L153" i="13"/>
  <c r="R154" i="13"/>
  <c r="I154" i="13"/>
  <c r="L154" i="13"/>
  <c r="K155" i="13"/>
  <c r="J13" i="27"/>
  <c r="S172" i="13"/>
  <c r="D174" i="13"/>
  <c r="M176" i="13"/>
  <c r="S176" i="13"/>
  <c r="J176" i="13"/>
  <c r="U183" i="13"/>
  <c r="L183" i="13"/>
  <c r="D183" i="13"/>
  <c r="R183" i="13"/>
  <c r="I183" i="13"/>
  <c r="D202" i="27" s="1"/>
  <c r="L123" i="13"/>
  <c r="F200" i="27" s="1"/>
  <c r="D123" i="13"/>
  <c r="U123" i="13"/>
  <c r="L200" i="27" s="1"/>
  <c r="L138" i="13"/>
  <c r="U138" i="13"/>
  <c r="D142" i="13"/>
  <c r="R146" i="13"/>
  <c r="E151" i="13"/>
  <c r="N151" i="13"/>
  <c r="M152" i="13"/>
  <c r="U157" i="27" s="1"/>
  <c r="P152" i="13"/>
  <c r="W157" i="27" s="1"/>
  <c r="G152" i="13"/>
  <c r="Q157" i="27" s="1"/>
  <c r="P153" i="13"/>
  <c r="W41" i="27" s="1"/>
  <c r="V153" i="13"/>
  <c r="M153" i="13"/>
  <c r="N153" i="13"/>
  <c r="L155" i="13"/>
  <c r="I156" i="13"/>
  <c r="D156" i="13"/>
  <c r="L156" i="13"/>
  <c r="L157" i="13"/>
  <c r="D157" i="13"/>
  <c r="L158" i="13"/>
  <c r="K160" i="13"/>
  <c r="P161" i="13"/>
  <c r="S161" i="13"/>
  <c r="J161" i="13"/>
  <c r="G161" i="13"/>
  <c r="D163" i="13"/>
  <c r="J167" i="13"/>
  <c r="S167" i="13"/>
  <c r="P167" i="13"/>
  <c r="G167" i="13"/>
  <c r="M167" i="13"/>
  <c r="M168" i="13"/>
  <c r="P168" i="13"/>
  <c r="W109" i="27" s="1"/>
  <c r="G168" i="13"/>
  <c r="Q109" i="27" s="1"/>
  <c r="G172" i="13"/>
  <c r="Q201" i="27" s="1"/>
  <c r="F174" i="13"/>
  <c r="D176" i="13"/>
  <c r="F179" i="13"/>
  <c r="O179" i="13"/>
  <c r="M59" i="13"/>
  <c r="U190" i="27" s="1"/>
  <c r="V62" i="13"/>
  <c r="AA152" i="27" s="1"/>
  <c r="L99" i="13"/>
  <c r="F127" i="27" s="1"/>
  <c r="D99" i="13"/>
  <c r="U99" i="13"/>
  <c r="L127" i="27" s="1"/>
  <c r="F107" i="13"/>
  <c r="B70" i="27" s="1"/>
  <c r="O107" i="13"/>
  <c r="H70" i="27" s="1"/>
  <c r="L108" i="13"/>
  <c r="U108" i="13"/>
  <c r="F110" i="13"/>
  <c r="B192" i="27" s="1"/>
  <c r="O110" i="13"/>
  <c r="L111" i="13"/>
  <c r="F193" i="27" s="1"/>
  <c r="O113" i="13"/>
  <c r="L114" i="13"/>
  <c r="F195" i="27" s="1"/>
  <c r="U114" i="13"/>
  <c r="P116" i="13"/>
  <c r="L120" i="13"/>
  <c r="M123" i="13"/>
  <c r="U113" i="27" s="1"/>
  <c r="L126" i="13"/>
  <c r="V126" i="13"/>
  <c r="AA203" i="27" s="1"/>
  <c r="L129" i="13"/>
  <c r="F115" i="27" s="1"/>
  <c r="U129" i="13"/>
  <c r="L115" i="27" s="1"/>
  <c r="G131" i="13"/>
  <c r="Q112" i="27" s="1"/>
  <c r="M132" i="13"/>
  <c r="V132" i="13"/>
  <c r="S133" i="13"/>
  <c r="Y140" i="27" s="1"/>
  <c r="G134" i="13"/>
  <c r="P134" i="13"/>
  <c r="W144" i="27" s="1"/>
  <c r="M135" i="13"/>
  <c r="U155" i="27" s="1"/>
  <c r="V135" i="13"/>
  <c r="AA155" i="27" s="1"/>
  <c r="G137" i="13"/>
  <c r="P137" i="13"/>
  <c r="D138" i="13"/>
  <c r="M138" i="13"/>
  <c r="U141" i="27" s="1"/>
  <c r="J139" i="13"/>
  <c r="S139" i="13"/>
  <c r="F141" i="13"/>
  <c r="P142" i="13"/>
  <c r="D143" i="13"/>
  <c r="M143" i="13"/>
  <c r="U142" i="27" s="1"/>
  <c r="V143" i="13"/>
  <c r="AA142" i="27" s="1"/>
  <c r="H147" i="13"/>
  <c r="D152" i="13"/>
  <c r="O152" i="13"/>
  <c r="E153" i="13"/>
  <c r="O153" i="13"/>
  <c r="H83" i="27" s="1"/>
  <c r="D154" i="13"/>
  <c r="V155" i="13"/>
  <c r="P155" i="13"/>
  <c r="G155" i="13"/>
  <c r="M155" i="13"/>
  <c r="V156" i="13"/>
  <c r="M156" i="13"/>
  <c r="U17" i="27" s="1"/>
  <c r="S157" i="13"/>
  <c r="Y83" i="27" s="1"/>
  <c r="J157" i="13"/>
  <c r="M158" i="13"/>
  <c r="U160" i="13"/>
  <c r="L160" i="13"/>
  <c r="N160" i="13"/>
  <c r="D161" i="13"/>
  <c r="O161" i="13"/>
  <c r="U164" i="13"/>
  <c r="D167" i="13"/>
  <c r="S168" i="13"/>
  <c r="R170" i="13"/>
  <c r="J140" i="27" s="1"/>
  <c r="I170" i="13"/>
  <c r="V171" i="13"/>
  <c r="AA138" i="27" s="1"/>
  <c r="P171" i="13"/>
  <c r="W138" i="27" s="1"/>
  <c r="G171" i="13"/>
  <c r="Q138" i="27" s="1"/>
  <c r="M171" i="13"/>
  <c r="U138" i="27" s="1"/>
  <c r="J172" i="13"/>
  <c r="L173" i="13"/>
  <c r="D173" i="13"/>
  <c r="O173" i="13"/>
  <c r="F173" i="13"/>
  <c r="I174" i="13"/>
  <c r="G176" i="13"/>
  <c r="V176" i="13"/>
  <c r="V179" i="13"/>
  <c r="S179" i="13"/>
  <c r="Y144" i="27" s="1"/>
  <c r="J179" i="13"/>
  <c r="S144" i="27" s="1"/>
  <c r="R179" i="13"/>
  <c r="H180" i="13"/>
  <c r="R137" i="27" s="1"/>
  <c r="T180" i="13"/>
  <c r="Z137" i="27" s="1"/>
  <c r="F183" i="13"/>
  <c r="Q158" i="13"/>
  <c r="H158" i="13"/>
  <c r="N158" i="13"/>
  <c r="J159" i="13"/>
  <c r="V159" i="13"/>
  <c r="M159" i="13"/>
  <c r="U45" i="27" s="1"/>
  <c r="D159" i="13"/>
  <c r="V164" i="13"/>
  <c r="AA158" i="27" s="1"/>
  <c r="G166" i="13"/>
  <c r="V166" i="13"/>
  <c r="M166" i="13"/>
  <c r="D166" i="13"/>
  <c r="P166" i="13"/>
  <c r="W110" i="27" s="1"/>
  <c r="S173" i="13"/>
  <c r="J173" i="13"/>
  <c r="U177" i="13"/>
  <c r="L177" i="13"/>
  <c r="F201" i="27" s="1"/>
  <c r="D179" i="13"/>
  <c r="J182" i="13"/>
  <c r="S146" i="27" s="1"/>
  <c r="P182" i="13"/>
  <c r="W146" i="27" s="1"/>
  <c r="G182" i="13"/>
  <c r="Q146" i="27" s="1"/>
  <c r="V182" i="13"/>
  <c r="AA146" i="27" s="1"/>
  <c r="M182" i="13"/>
  <c r="U146" i="27" s="1"/>
  <c r="F138" i="13"/>
  <c r="O138" i="13"/>
  <c r="M139" i="13"/>
  <c r="P145" i="13"/>
  <c r="W143" i="27" s="1"/>
  <c r="S145" i="13"/>
  <c r="Y143" i="27" s="1"/>
  <c r="J145" i="13"/>
  <c r="S143" i="27" s="1"/>
  <c r="M145" i="13"/>
  <c r="U143" i="27" s="1"/>
  <c r="O146" i="13"/>
  <c r="F146" i="13"/>
  <c r="L146" i="13"/>
  <c r="H151" i="13"/>
  <c r="R152" i="13"/>
  <c r="R153" i="13"/>
  <c r="J83" i="27" s="1"/>
  <c r="F154" i="13"/>
  <c r="E155" i="13"/>
  <c r="Q155" i="13"/>
  <c r="E158" i="13"/>
  <c r="I162" i="13"/>
  <c r="L165" i="13"/>
  <c r="F82" i="27" s="1"/>
  <c r="D165" i="13"/>
  <c r="O165" i="13"/>
  <c r="H82" i="27" s="1"/>
  <c r="K170" i="13"/>
  <c r="N170" i="13"/>
  <c r="E170" i="13"/>
  <c r="J175" i="13"/>
  <c r="S77" i="27" s="1"/>
  <c r="V175" i="13"/>
  <c r="AA77" i="27" s="1"/>
  <c r="M175" i="13"/>
  <c r="D175" i="13"/>
  <c r="P175" i="13"/>
  <c r="W77" i="27" s="1"/>
  <c r="Q182" i="13"/>
  <c r="T182" i="13"/>
  <c r="N182" i="13"/>
  <c r="O192" i="13"/>
  <c r="F192" i="13"/>
  <c r="U192" i="13"/>
  <c r="I192" i="13"/>
  <c r="D192" i="13"/>
  <c r="L192" i="13"/>
  <c r="Q195" i="13"/>
  <c r="H195" i="13"/>
  <c r="T195" i="13"/>
  <c r="E195" i="13"/>
  <c r="N195" i="13"/>
  <c r="K195" i="13"/>
  <c r="M141" i="13"/>
  <c r="V144" i="13"/>
  <c r="J160" i="13"/>
  <c r="S160" i="13"/>
  <c r="J163" i="13"/>
  <c r="S163" i="13"/>
  <c r="D168" i="13"/>
  <c r="D171" i="13"/>
  <c r="T178" i="13"/>
  <c r="L181" i="13"/>
  <c r="D181" i="13"/>
  <c r="U181" i="13"/>
  <c r="O184" i="13"/>
  <c r="F184" i="13"/>
  <c r="I184" i="13"/>
  <c r="O189" i="13"/>
  <c r="H101" i="27" s="1"/>
  <c r="F189" i="13"/>
  <c r="B101" i="27" s="1"/>
  <c r="U189" i="13"/>
  <c r="L101" i="27" s="1"/>
  <c r="P195" i="13"/>
  <c r="W136" i="27" s="1"/>
  <c r="G195" i="13"/>
  <c r="S195" i="13"/>
  <c r="Y136" i="27" s="1"/>
  <c r="U195" i="13"/>
  <c r="G197" i="13"/>
  <c r="Q20" i="27" s="1"/>
  <c r="V197" i="13"/>
  <c r="M197" i="13"/>
  <c r="S197" i="13"/>
  <c r="U199" i="13"/>
  <c r="L199" i="13"/>
  <c r="D199" i="13"/>
  <c r="R199" i="13"/>
  <c r="F199" i="13"/>
  <c r="E201" i="13"/>
  <c r="P203" i="13"/>
  <c r="W104" i="27" s="1"/>
  <c r="G203" i="13"/>
  <c r="Q104" i="27" s="1"/>
  <c r="J203" i="13"/>
  <c r="M203" i="13"/>
  <c r="U104" i="27" s="1"/>
  <c r="V203" i="13"/>
  <c r="AA104" i="27" s="1"/>
  <c r="D205" i="13"/>
  <c r="P184" i="13"/>
  <c r="W135" i="27" s="1"/>
  <c r="G184" i="13"/>
  <c r="V184" i="13"/>
  <c r="G189" i="13"/>
  <c r="V189" i="13"/>
  <c r="M189" i="13"/>
  <c r="K193" i="13"/>
  <c r="Q193" i="13"/>
  <c r="H193" i="13"/>
  <c r="D197" i="13"/>
  <c r="I2" i="14" s="1"/>
  <c r="T201" i="13"/>
  <c r="Q203" i="13"/>
  <c r="H203" i="13"/>
  <c r="T203" i="13"/>
  <c r="V160" i="13"/>
  <c r="D184" i="13"/>
  <c r="S184" i="13"/>
  <c r="F186" i="13"/>
  <c r="B146" i="27" s="1"/>
  <c r="U186" i="13"/>
  <c r="L146" i="27" s="1"/>
  <c r="L186" i="13"/>
  <c r="F146" i="27" s="1"/>
  <c r="D186" i="13"/>
  <c r="O186" i="13"/>
  <c r="H146" i="27" s="1"/>
  <c r="D189" i="13"/>
  <c r="S189" i="13"/>
  <c r="U191" i="13"/>
  <c r="L103" i="27" s="1"/>
  <c r="L191" i="13"/>
  <c r="F103" i="27" s="1"/>
  <c r="D191" i="13"/>
  <c r="F191" i="13"/>
  <c r="B103" i="27" s="1"/>
  <c r="O200" i="13"/>
  <c r="F200" i="13"/>
  <c r="U200" i="13"/>
  <c r="R200" i="13"/>
  <c r="E203" i="13"/>
  <c r="V186" i="13"/>
  <c r="AA79" i="27" s="1"/>
  <c r="M186" i="13"/>
  <c r="U79" i="27" s="1"/>
  <c r="P200" i="13"/>
  <c r="G200" i="13"/>
  <c r="V200" i="13"/>
  <c r="J200" i="13"/>
  <c r="S200" i="13"/>
  <c r="G186" i="13"/>
  <c r="Q79" i="27" s="1"/>
  <c r="S186" i="13"/>
  <c r="Y79" i="27" s="1"/>
  <c r="H200" i="13"/>
  <c r="N200" i="13"/>
  <c r="K200" i="13"/>
  <c r="T200" i="13"/>
  <c r="H178" i="13"/>
  <c r="Q178" i="13"/>
  <c r="K185" i="13"/>
  <c r="Q185" i="13"/>
  <c r="H185" i="13"/>
  <c r="I186" i="13"/>
  <c r="D146" i="27" s="1"/>
  <c r="P187" i="13"/>
  <c r="W106" i="27" s="1"/>
  <c r="G187" i="13"/>
  <c r="Q106" i="27" s="1"/>
  <c r="S187" i="13"/>
  <c r="Y106" i="27" s="1"/>
  <c r="Q190" i="13"/>
  <c r="H190" i="13"/>
  <c r="N190" i="13"/>
  <c r="I191" i="13"/>
  <c r="D103" i="27" s="1"/>
  <c r="P192" i="13"/>
  <c r="G192" i="13"/>
  <c r="V192" i="13"/>
  <c r="AA51" i="27" s="1"/>
  <c r="J192" i="13"/>
  <c r="S192" i="13"/>
  <c r="V194" i="13"/>
  <c r="M194" i="13"/>
  <c r="P194" i="13"/>
  <c r="S194" i="13"/>
  <c r="I200" i="13"/>
  <c r="I195" i="13"/>
  <c r="O195" i="13"/>
  <c r="H19" i="27" s="1"/>
  <c r="F195" i="13"/>
  <c r="R195" i="13"/>
  <c r="O197" i="13"/>
  <c r="H73" i="27" s="1"/>
  <c r="F197" i="13"/>
  <c r="B73" i="27" s="1"/>
  <c r="U197" i="13"/>
  <c r="L73" i="27" s="1"/>
  <c r="L197" i="13"/>
  <c r="F73" i="27" s="1"/>
  <c r="R197" i="13"/>
  <c r="J73" i="27" s="1"/>
  <c r="L200" i="13"/>
  <c r="K201" i="13"/>
  <c r="Q201" i="13"/>
  <c r="G205" i="13"/>
  <c r="Q72" i="27" s="1"/>
  <c r="V205" i="13"/>
  <c r="AA72" i="27" s="1"/>
  <c r="M205" i="13"/>
  <c r="U72" i="27" s="1"/>
  <c r="P205" i="13"/>
  <c r="W72" i="27" s="1"/>
  <c r="S205" i="13"/>
  <c r="Y72" i="27" s="1"/>
  <c r="U207" i="13"/>
  <c r="L207" i="13"/>
  <c r="D207" i="13"/>
  <c r="R207" i="13"/>
  <c r="F207" i="13"/>
  <c r="O208" i="13"/>
  <c r="H74" i="27" s="1"/>
  <c r="F208" i="13"/>
  <c r="L208" i="13"/>
  <c r="U208" i="13"/>
  <c r="L74" i="27" s="1"/>
  <c r="R208" i="13"/>
  <c r="J74" i="27" s="1"/>
  <c r="D208" i="13"/>
  <c r="I203" i="13"/>
  <c r="O203" i="13"/>
  <c r="J206" i="13"/>
  <c r="S101" i="27" s="1"/>
  <c r="P206" i="13"/>
  <c r="W101" i="27" s="1"/>
  <c r="J198" i="13"/>
  <c r="S75" i="27" s="1"/>
  <c r="P198" i="13"/>
  <c r="W75" i="27" s="1"/>
  <c r="F202" i="13"/>
  <c r="B104" i="27" s="1"/>
  <c r="U202" i="13"/>
  <c r="L104" i="27" s="1"/>
  <c r="L202" i="13"/>
  <c r="F104" i="27" s="1"/>
  <c r="D202" i="13"/>
  <c r="F203" i="13"/>
  <c r="D206" i="13"/>
  <c r="J190" i="13"/>
  <c r="P190" i="13"/>
  <c r="F194" i="13"/>
  <c r="U194" i="13"/>
  <c r="L194" i="13"/>
  <c r="D194" i="13"/>
  <c r="Q198" i="13"/>
  <c r="X75" i="27" s="1"/>
  <c r="H198" i="13"/>
  <c r="R75" i="27" s="1"/>
  <c r="V202" i="13"/>
  <c r="M202" i="13"/>
  <c r="U32" i="27" s="1"/>
  <c r="U203" i="13"/>
  <c r="O205" i="13"/>
  <c r="F205" i="13"/>
  <c r="U205" i="13"/>
  <c r="L198" i="27" s="1"/>
  <c r="S206" i="13"/>
  <c r="Y101" i="27" s="1"/>
  <c r="J60" i="27"/>
  <c r="P208" i="13"/>
  <c r="W131" i="27" s="1"/>
  <c r="G208" i="13"/>
  <c r="Q131" i="27" s="1"/>
  <c r="V208" i="13"/>
  <c r="AA131" i="27" s="1"/>
  <c r="J43" i="27"/>
  <c r="S183" i="13"/>
  <c r="Y76" i="27" s="1"/>
  <c r="I185" i="13"/>
  <c r="J188" i="13"/>
  <c r="R188" i="13"/>
  <c r="S191" i="13"/>
  <c r="I193" i="13"/>
  <c r="J196" i="13"/>
  <c r="R196" i="13"/>
  <c r="J153" i="27" s="1"/>
  <c r="S199" i="13"/>
  <c r="I201" i="13"/>
  <c r="J204" i="13"/>
  <c r="R204" i="13"/>
  <c r="J136" i="27" s="1"/>
  <c r="S207" i="13"/>
  <c r="J185" i="13"/>
  <c r="I190" i="13"/>
  <c r="J193" i="13"/>
  <c r="I198" i="13"/>
  <c r="J201" i="13"/>
  <c r="I206" i="13"/>
  <c r="D133" i="27" s="1"/>
  <c r="D188" i="13"/>
  <c r="D196" i="13"/>
  <c r="D204" i="13"/>
  <c r="T249" i="11"/>
  <c r="K85" i="25" s="1"/>
  <c r="N249" i="11"/>
  <c r="G85" i="25" s="1"/>
  <c r="N234" i="5"/>
  <c r="E234" i="5"/>
  <c r="T234" i="5"/>
  <c r="K251" i="11"/>
  <c r="Q251" i="11"/>
  <c r="E251" i="11"/>
  <c r="E233" i="11"/>
  <c r="Q233" i="11"/>
  <c r="N233" i="11"/>
  <c r="E237" i="12"/>
  <c r="P83" i="26" s="1"/>
  <c r="Q237" i="12"/>
  <c r="X83" i="26" s="1"/>
  <c r="E247" i="12"/>
  <c r="P86" i="26" s="1"/>
  <c r="Q247" i="12"/>
  <c r="X86" i="26" s="1"/>
  <c r="H251" i="12"/>
  <c r="Q251" i="12"/>
  <c r="N242" i="11"/>
  <c r="Q242" i="11"/>
  <c r="H240" i="12"/>
  <c r="R80" i="26" s="1"/>
  <c r="Q240" i="12"/>
  <c r="X80" i="26" s="1"/>
  <c r="T235" i="12"/>
  <c r="Z84" i="26" s="1"/>
  <c r="K235" i="12"/>
  <c r="T84" i="26" s="1"/>
  <c r="H235" i="12"/>
  <c r="R84" i="26" s="1"/>
  <c r="N235" i="12"/>
  <c r="V84" i="26" s="1"/>
  <c r="E235" i="12"/>
  <c r="P84" i="26" s="1"/>
  <c r="Q235" i="12"/>
  <c r="X84" i="26" s="1"/>
  <c r="E235" i="10"/>
  <c r="P84" i="24" s="1"/>
  <c r="N235" i="10"/>
  <c r="V84" i="24" s="1"/>
  <c r="N240" i="11"/>
  <c r="V80" i="25" s="1"/>
  <c r="E240" i="11"/>
  <c r="P80" i="25" s="1"/>
  <c r="T240" i="11"/>
  <c r="Z80" i="25" s="1"/>
  <c r="K240" i="11"/>
  <c r="T80" i="25" s="1"/>
  <c r="H246" i="12"/>
  <c r="C84" i="26" s="1"/>
  <c r="Q246" i="12"/>
  <c r="I84" i="26" s="1"/>
  <c r="N235" i="9"/>
  <c r="AB88" i="22" s="1"/>
  <c r="W235" i="9"/>
  <c r="AH88" i="22" s="1"/>
  <c r="H235" i="9"/>
  <c r="X88" i="22" s="1"/>
  <c r="Q235" i="9"/>
  <c r="AD88" i="22" s="1"/>
  <c r="Z235" i="9"/>
  <c r="AJ88" i="22" s="1"/>
  <c r="K235" i="9"/>
  <c r="Z88" i="22" s="1"/>
  <c r="T235" i="9"/>
  <c r="AF88" i="22" s="1"/>
  <c r="E235" i="9"/>
  <c r="V88" i="22" s="1"/>
  <c r="AC235" i="9"/>
  <c r="AL88" i="22" s="1"/>
  <c r="K237" i="9"/>
  <c r="Z87" i="22" s="1"/>
  <c r="T237" i="9"/>
  <c r="AF87" i="22" s="1"/>
  <c r="E237" i="9"/>
  <c r="V87" i="22" s="1"/>
  <c r="AC237" i="9"/>
  <c r="AL87" i="22" s="1"/>
  <c r="N237" i="9"/>
  <c r="AB87" i="22" s="1"/>
  <c r="H237" i="9"/>
  <c r="X87" i="22" s="1"/>
  <c r="Q237" i="9"/>
  <c r="AD87" i="22" s="1"/>
  <c r="W237" i="9"/>
  <c r="AH87" i="22" s="1"/>
  <c r="Z237" i="9"/>
  <c r="AJ87" i="22" s="1"/>
  <c r="E237" i="5"/>
  <c r="V83" i="21" s="1"/>
  <c r="AC237" i="5"/>
  <c r="AL83" i="21" s="1"/>
  <c r="H237" i="5"/>
  <c r="X83" i="21" s="1"/>
  <c r="K237" i="5"/>
  <c r="Z83" i="21" s="1"/>
  <c r="N237" i="5"/>
  <c r="AB83" i="21" s="1"/>
  <c r="Z237" i="5"/>
  <c r="AJ83" i="21" s="1"/>
  <c r="Q237" i="5"/>
  <c r="AD83" i="21" s="1"/>
  <c r="T237" i="5"/>
  <c r="AF83" i="21" s="1"/>
  <c r="W237" i="5"/>
  <c r="AH83" i="21" s="1"/>
  <c r="W238" i="5"/>
  <c r="M81" i="21" s="1"/>
  <c r="Z238" i="5"/>
  <c r="O81" i="21" s="1"/>
  <c r="H238" i="5"/>
  <c r="C81" i="21" s="1"/>
  <c r="Q238" i="5"/>
  <c r="I81" i="21" s="1"/>
  <c r="T238" i="5"/>
  <c r="K81" i="21" s="1"/>
  <c r="N238" i="5"/>
  <c r="G81" i="21" s="1"/>
  <c r="E238" i="5"/>
  <c r="A81" i="21" s="1"/>
  <c r="AC238" i="5"/>
  <c r="Q81" i="21" s="1"/>
  <c r="K238" i="5"/>
  <c r="E81" i="21" s="1"/>
  <c r="T247" i="5"/>
  <c r="AF86" i="21" s="1"/>
  <c r="E247" i="5"/>
  <c r="V86" i="21" s="1"/>
  <c r="N247" i="5"/>
  <c r="AB86" i="21" s="1"/>
  <c r="W247" i="5"/>
  <c r="AH86" i="21" s="1"/>
  <c r="AC247" i="5"/>
  <c r="AL86" i="21" s="1"/>
  <c r="H247" i="5"/>
  <c r="X86" i="21" s="1"/>
  <c r="K247" i="5"/>
  <c r="Z86" i="21" s="1"/>
  <c r="Z247" i="5"/>
  <c r="AJ86" i="21" s="1"/>
  <c r="Q247" i="5"/>
  <c r="AD86" i="21" s="1"/>
  <c r="E236" i="10"/>
  <c r="A80" i="24" s="1"/>
  <c r="N236" i="10"/>
  <c r="G80" i="24" s="1"/>
  <c r="Q236" i="10"/>
  <c r="I80" i="24" s="1"/>
  <c r="H236" i="10"/>
  <c r="C80" i="24" s="1"/>
  <c r="T236" i="10"/>
  <c r="K80" i="24" s="1"/>
  <c r="K236" i="10"/>
  <c r="E80" i="24" s="1"/>
  <c r="H234" i="11"/>
  <c r="T234" i="11"/>
  <c r="K234" i="11"/>
  <c r="N234" i="11"/>
  <c r="Q234" i="11"/>
  <c r="E234" i="11"/>
  <c r="Q237" i="11"/>
  <c r="X83" i="25" s="1"/>
  <c r="H237" i="11"/>
  <c r="R83" i="25" s="1"/>
  <c r="N237" i="11"/>
  <c r="V83" i="25" s="1"/>
  <c r="E237" i="11"/>
  <c r="P83" i="25" s="1"/>
  <c r="K237" i="11"/>
  <c r="T83" i="25" s="1"/>
  <c r="T237" i="11"/>
  <c r="Z83" i="25" s="1"/>
  <c r="Q235" i="5"/>
  <c r="AD84" i="21" s="1"/>
  <c r="T235" i="5"/>
  <c r="AF84" i="21" s="1"/>
  <c r="AC235" i="5"/>
  <c r="AL84" i="21" s="1"/>
  <c r="W235" i="5"/>
  <c r="AH84" i="21" s="1"/>
  <c r="N235" i="5"/>
  <c r="AB84" i="21" s="1"/>
  <c r="E235" i="5"/>
  <c r="V84" i="21" s="1"/>
  <c r="Z235" i="5"/>
  <c r="AJ84" i="21" s="1"/>
  <c r="H235" i="5"/>
  <c r="X84" i="21" s="1"/>
  <c r="K235" i="5"/>
  <c r="Z84" i="21" s="1"/>
  <c r="T245" i="9"/>
  <c r="E245" i="9"/>
  <c r="AC245" i="9"/>
  <c r="Q245" i="9"/>
  <c r="H245" i="9"/>
  <c r="K245" i="9"/>
  <c r="W245" i="9"/>
  <c r="Z245" i="9"/>
  <c r="N245" i="9"/>
  <c r="N236" i="11"/>
  <c r="G80" i="25" s="1"/>
  <c r="K236" i="11"/>
  <c r="E80" i="25" s="1"/>
  <c r="T236" i="11"/>
  <c r="K80" i="25" s="1"/>
  <c r="E236" i="11"/>
  <c r="A80" i="25" s="1"/>
  <c r="Q236" i="11"/>
  <c r="I80" i="25" s="1"/>
  <c r="H236" i="11"/>
  <c r="C80" i="25" s="1"/>
  <c r="T250" i="10"/>
  <c r="E250" i="10"/>
  <c r="N250" i="10"/>
  <c r="Q250" i="10"/>
  <c r="H250" i="10"/>
  <c r="K250" i="10"/>
  <c r="T238" i="11"/>
  <c r="K81" i="25" s="1"/>
  <c r="N238" i="11"/>
  <c r="G81" i="25" s="1"/>
  <c r="E238" i="11"/>
  <c r="A81" i="25" s="1"/>
  <c r="Q238" i="11"/>
  <c r="I81" i="25" s="1"/>
  <c r="H238" i="11"/>
  <c r="C81" i="25" s="1"/>
  <c r="K238" i="11"/>
  <c r="E81" i="25" s="1"/>
  <c r="T245" i="12"/>
  <c r="E245" i="12"/>
  <c r="N245" i="12"/>
  <c r="H245" i="12"/>
  <c r="Q245" i="12"/>
  <c r="K245" i="12"/>
  <c r="Q239" i="5"/>
  <c r="I83" i="21" s="1"/>
  <c r="T239" i="5"/>
  <c r="K83" i="21" s="1"/>
  <c r="AC239" i="5"/>
  <c r="Q83" i="21" s="1"/>
  <c r="H239" i="5"/>
  <c r="C83" i="21" s="1"/>
  <c r="K239" i="5"/>
  <c r="E83" i="21" s="1"/>
  <c r="N239" i="5"/>
  <c r="G83" i="21" s="1"/>
  <c r="E239" i="5"/>
  <c r="A83" i="21" s="1"/>
  <c r="Z239" i="5"/>
  <c r="O83" i="21" s="1"/>
  <c r="W239" i="5"/>
  <c r="M83" i="21" s="1"/>
  <c r="T241" i="9"/>
  <c r="AF86" i="22" s="1"/>
  <c r="E241" i="9"/>
  <c r="V86" i="22" s="1"/>
  <c r="AC241" i="9"/>
  <c r="AL86" i="22" s="1"/>
  <c r="Z241" i="9"/>
  <c r="AJ86" i="22" s="1"/>
  <c r="Q241" i="9"/>
  <c r="AD86" i="22" s="1"/>
  <c r="H241" i="9"/>
  <c r="X86" i="22" s="1"/>
  <c r="K241" i="9"/>
  <c r="Z86" i="22" s="1"/>
  <c r="W241" i="9"/>
  <c r="AH86" i="22" s="1"/>
  <c r="N241" i="9"/>
  <c r="AB86" i="22" s="1"/>
  <c r="T241" i="10"/>
  <c r="Z82" i="24" s="1"/>
  <c r="N241" i="10"/>
  <c r="V82" i="24" s="1"/>
  <c r="E241" i="10"/>
  <c r="P82" i="24" s="1"/>
  <c r="Q241" i="10"/>
  <c r="X82" i="24" s="1"/>
  <c r="H241" i="10"/>
  <c r="R82" i="24" s="1"/>
  <c r="K241" i="10"/>
  <c r="T82" i="24" s="1"/>
  <c r="T234" i="12"/>
  <c r="N234" i="12"/>
  <c r="E234" i="12"/>
  <c r="H234" i="12"/>
  <c r="Q234" i="12"/>
  <c r="K234" i="12"/>
  <c r="Z246" i="5"/>
  <c r="O84" i="21" s="1"/>
  <c r="H246" i="5"/>
  <c r="C84" i="21" s="1"/>
  <c r="Q246" i="5"/>
  <c r="I84" i="21" s="1"/>
  <c r="K246" i="5"/>
  <c r="E84" i="21" s="1"/>
  <c r="E246" i="5"/>
  <c r="A84" i="21" s="1"/>
  <c r="N246" i="5"/>
  <c r="G84" i="21" s="1"/>
  <c r="W246" i="5"/>
  <c r="M84" i="21" s="1"/>
  <c r="T246" i="5"/>
  <c r="K84" i="21" s="1"/>
  <c r="AC246" i="5"/>
  <c r="Q84" i="21" s="1"/>
  <c r="T242" i="10"/>
  <c r="H242" i="10"/>
  <c r="Q242" i="10"/>
  <c r="E242" i="10"/>
  <c r="K242" i="10"/>
  <c r="N242" i="10"/>
  <c r="N239" i="11"/>
  <c r="G83" i="25" s="1"/>
  <c r="E239" i="11"/>
  <c r="A83" i="25" s="1"/>
  <c r="K239" i="11"/>
  <c r="E83" i="25" s="1"/>
  <c r="Q239" i="11"/>
  <c r="I83" i="25" s="1"/>
  <c r="T239" i="11"/>
  <c r="K83" i="25" s="1"/>
  <c r="H239" i="11"/>
  <c r="C83" i="25" s="1"/>
  <c r="T233" i="12"/>
  <c r="K233" i="12"/>
  <c r="H233" i="12"/>
  <c r="Q233" i="12"/>
  <c r="N233" i="12"/>
  <c r="E233" i="12"/>
  <c r="N243" i="12"/>
  <c r="V85" i="26" s="1"/>
  <c r="E243" i="12"/>
  <c r="P85" i="26" s="1"/>
  <c r="Q243" i="12"/>
  <c r="X85" i="26" s="1"/>
  <c r="H243" i="12"/>
  <c r="R85" i="26" s="1"/>
  <c r="T243" i="12"/>
  <c r="Z85" i="26" s="1"/>
  <c r="K243" i="12"/>
  <c r="T85" i="26" s="1"/>
  <c r="N239" i="12"/>
  <c r="G83" i="26" s="1"/>
  <c r="E239" i="12"/>
  <c r="A83" i="26" s="1"/>
  <c r="H239" i="12"/>
  <c r="C83" i="26" s="1"/>
  <c r="Q239" i="12"/>
  <c r="I83" i="26" s="1"/>
  <c r="K239" i="12"/>
  <c r="E83" i="26" s="1"/>
  <c r="T239" i="12"/>
  <c r="K83" i="26" s="1"/>
  <c r="H249" i="5"/>
  <c r="C85" i="21" s="1"/>
  <c r="Q249" i="5"/>
  <c r="I85" i="21" s="1"/>
  <c r="Z249" i="5"/>
  <c r="O85" i="21" s="1"/>
  <c r="K249" i="5"/>
  <c r="E85" i="21" s="1"/>
  <c r="T249" i="5"/>
  <c r="K85" i="21" s="1"/>
  <c r="AC249" i="5"/>
  <c r="Q85" i="21" s="1"/>
  <c r="N249" i="5"/>
  <c r="G85" i="21" s="1"/>
  <c r="E249" i="5"/>
  <c r="A85" i="21" s="1"/>
  <c r="W249" i="5"/>
  <c r="M85" i="21" s="1"/>
  <c r="T233" i="10"/>
  <c r="E233" i="10"/>
  <c r="K233" i="10"/>
  <c r="H233" i="10"/>
  <c r="Q233" i="10"/>
  <c r="N233" i="10"/>
  <c r="N243" i="10"/>
  <c r="V85" i="24" s="1"/>
  <c r="Q243" i="10"/>
  <c r="X85" i="24" s="1"/>
  <c r="H243" i="10"/>
  <c r="R85" i="24" s="1"/>
  <c r="K243" i="10"/>
  <c r="T85" i="24" s="1"/>
  <c r="E243" i="10"/>
  <c r="P85" i="24" s="1"/>
  <c r="T243" i="10"/>
  <c r="Z85" i="24" s="1"/>
  <c r="Q244" i="11"/>
  <c r="E244" i="11"/>
  <c r="N244" i="11"/>
  <c r="T244" i="11"/>
  <c r="H244" i="11"/>
  <c r="K244" i="11"/>
  <c r="K250" i="11"/>
  <c r="T250" i="11"/>
  <c r="E250" i="11"/>
  <c r="N250" i="11"/>
  <c r="H250" i="11"/>
  <c r="Q250" i="11"/>
  <c r="Q243" i="5"/>
  <c r="AD85" i="21" s="1"/>
  <c r="T243" i="5"/>
  <c r="AF85" i="21" s="1"/>
  <c r="H243" i="5"/>
  <c r="X85" i="21" s="1"/>
  <c r="W243" i="5"/>
  <c r="AH85" i="21" s="1"/>
  <c r="E243" i="5"/>
  <c r="V85" i="21" s="1"/>
  <c r="Z243" i="5"/>
  <c r="AJ85" i="21" s="1"/>
  <c r="N243" i="5"/>
  <c r="AB85" i="21" s="1"/>
  <c r="K243" i="5"/>
  <c r="Z85" i="21" s="1"/>
  <c r="AC243" i="5"/>
  <c r="AL85" i="21" s="1"/>
  <c r="Z250" i="5"/>
  <c r="E250" i="5"/>
  <c r="N250" i="5"/>
  <c r="Q250" i="5"/>
  <c r="AC250" i="5"/>
  <c r="K250" i="5"/>
  <c r="W250" i="5"/>
  <c r="H250" i="5"/>
  <c r="T250" i="5"/>
  <c r="T245" i="11"/>
  <c r="K245" i="11"/>
  <c r="H245" i="11"/>
  <c r="N245" i="11"/>
  <c r="E245" i="11"/>
  <c r="Q245" i="11"/>
  <c r="Q244" i="12"/>
  <c r="K244" i="12"/>
  <c r="T244" i="12"/>
  <c r="E244" i="12"/>
  <c r="H244" i="12"/>
  <c r="N244" i="12"/>
  <c r="K238" i="12"/>
  <c r="E81" i="26" s="1"/>
  <c r="E238" i="12"/>
  <c r="A81" i="26" s="1"/>
  <c r="N238" i="12"/>
  <c r="G81" i="26" s="1"/>
  <c r="Q238" i="12"/>
  <c r="I81" i="26" s="1"/>
  <c r="H238" i="12"/>
  <c r="C81" i="26" s="1"/>
  <c r="T238" i="12"/>
  <c r="K81" i="26" s="1"/>
  <c r="E241" i="5"/>
  <c r="V82" i="21" s="1"/>
  <c r="AC241" i="5"/>
  <c r="AL82" i="21" s="1"/>
  <c r="H241" i="5"/>
  <c r="X82" i="21" s="1"/>
  <c r="T241" i="5"/>
  <c r="AF82" i="21" s="1"/>
  <c r="W241" i="5"/>
  <c r="AH82" i="21" s="1"/>
  <c r="Z241" i="5"/>
  <c r="AJ82" i="21" s="1"/>
  <c r="Q241" i="5"/>
  <c r="AD82" i="21" s="1"/>
  <c r="K241" i="5"/>
  <c r="Z82" i="21" s="1"/>
  <c r="N241" i="5"/>
  <c r="AB82" i="21" s="1"/>
  <c r="K236" i="5"/>
  <c r="E80" i="21" s="1"/>
  <c r="N236" i="5"/>
  <c r="G80" i="21" s="1"/>
  <c r="Q236" i="5"/>
  <c r="I80" i="21" s="1"/>
  <c r="Z236" i="5"/>
  <c r="O80" i="21" s="1"/>
  <c r="H236" i="5"/>
  <c r="C80" i="21" s="1"/>
  <c r="T236" i="5"/>
  <c r="K80" i="21" s="1"/>
  <c r="W236" i="5"/>
  <c r="M80" i="21" s="1"/>
  <c r="AC236" i="5"/>
  <c r="Q80" i="21" s="1"/>
  <c r="E236" i="5"/>
  <c r="A80" i="21" s="1"/>
  <c r="N248" i="5"/>
  <c r="G86" i="21" s="1"/>
  <c r="K248" i="5"/>
  <c r="E86" i="21" s="1"/>
  <c r="T248" i="5"/>
  <c r="K86" i="21" s="1"/>
  <c r="AC248" i="5"/>
  <c r="Q86" i="21" s="1"/>
  <c r="W248" i="5"/>
  <c r="M86" i="21" s="1"/>
  <c r="H248" i="5"/>
  <c r="C86" i="21" s="1"/>
  <c r="Q248" i="5"/>
  <c r="I86" i="21" s="1"/>
  <c r="Z248" i="5"/>
  <c r="O86" i="21" s="1"/>
  <c r="E248" i="5"/>
  <c r="A86" i="21" s="1"/>
  <c r="T251" i="5"/>
  <c r="AC251" i="5"/>
  <c r="E251" i="5"/>
  <c r="Q251" i="5"/>
  <c r="H251" i="5"/>
  <c r="K251" i="5"/>
  <c r="W251" i="5"/>
  <c r="N251" i="5"/>
  <c r="Z251" i="5"/>
  <c r="H239" i="9"/>
  <c r="C87" i="22" s="1"/>
  <c r="Q239" i="9"/>
  <c r="I87" i="22" s="1"/>
  <c r="Z239" i="9"/>
  <c r="O87" i="22" s="1"/>
  <c r="T239" i="9"/>
  <c r="K87" i="22" s="1"/>
  <c r="N239" i="9"/>
  <c r="G87" i="22" s="1"/>
  <c r="AC239" i="9"/>
  <c r="Q87" i="22" s="1"/>
  <c r="E239" i="9"/>
  <c r="A87" i="22" s="1"/>
  <c r="K239" i="9"/>
  <c r="E87" i="22" s="1"/>
  <c r="W239" i="9"/>
  <c r="M87" i="22" s="1"/>
  <c r="T249" i="9"/>
  <c r="K89" i="22" s="1"/>
  <c r="E249" i="9"/>
  <c r="A89" i="22" s="1"/>
  <c r="AC249" i="9"/>
  <c r="Q89" i="22" s="1"/>
  <c r="H249" i="9"/>
  <c r="C89" i="22" s="1"/>
  <c r="Z249" i="9"/>
  <c r="O89" i="22" s="1"/>
  <c r="Q249" i="9"/>
  <c r="I89" i="22" s="1"/>
  <c r="K249" i="9"/>
  <c r="E89" i="22" s="1"/>
  <c r="N249" i="9"/>
  <c r="G89" i="22" s="1"/>
  <c r="W249" i="9"/>
  <c r="M89" i="22" s="1"/>
  <c r="H237" i="10"/>
  <c r="R83" i="24" s="1"/>
  <c r="K237" i="10"/>
  <c r="T83" i="24" s="1"/>
  <c r="T237" i="10"/>
  <c r="Z83" i="24" s="1"/>
  <c r="Q237" i="10"/>
  <c r="X83" i="24" s="1"/>
  <c r="E237" i="10"/>
  <c r="P83" i="24" s="1"/>
  <c r="N237" i="10"/>
  <c r="V83" i="24" s="1"/>
  <c r="E244" i="10"/>
  <c r="Q244" i="10"/>
  <c r="N244" i="10"/>
  <c r="H244" i="10"/>
  <c r="T244" i="10"/>
  <c r="K244" i="10"/>
  <c r="E241" i="11"/>
  <c r="P82" i="25" s="1"/>
  <c r="N241" i="11"/>
  <c r="V82" i="25" s="1"/>
  <c r="T241" i="11"/>
  <c r="Z82" i="25" s="1"/>
  <c r="K241" i="11"/>
  <c r="T82" i="25" s="1"/>
  <c r="Q241" i="11"/>
  <c r="X82" i="25" s="1"/>
  <c r="H241" i="11"/>
  <c r="R82" i="25" s="1"/>
  <c r="Q252" i="12"/>
  <c r="H252" i="12"/>
  <c r="E252" i="12"/>
  <c r="T252" i="12"/>
  <c r="K252" i="12"/>
  <c r="N252" i="12"/>
  <c r="AC6" i="21" l="1"/>
  <c r="Q4" i="5"/>
  <c r="AC3" i="5"/>
  <c r="Q174" i="21" s="1"/>
  <c r="Z4" i="5"/>
  <c r="E4" i="5"/>
  <c r="N4" i="5"/>
  <c r="AC4" i="5"/>
  <c r="W4" i="5"/>
  <c r="AI16" i="21"/>
  <c r="T4" i="5"/>
  <c r="H65" i="25"/>
  <c r="Y150" i="26"/>
  <c r="F185" i="25"/>
  <c r="AA110" i="27"/>
  <c r="B103" i="26"/>
  <c r="F203" i="22"/>
  <c r="AM187" i="21"/>
  <c r="AK183" i="21"/>
  <c r="B188" i="22"/>
  <c r="R190" i="21"/>
  <c r="AE185" i="21"/>
  <c r="R131" i="21"/>
  <c r="L82" i="27"/>
  <c r="H189" i="27"/>
  <c r="D190" i="27"/>
  <c r="U193" i="25"/>
  <c r="E198" i="21"/>
  <c r="B194" i="21"/>
  <c r="AI148" i="21"/>
  <c r="AI141" i="21"/>
  <c r="AA147" i="21"/>
  <c r="AM196" i="21"/>
  <c r="Y200" i="27"/>
  <c r="F193" i="25"/>
  <c r="AM142" i="21"/>
  <c r="B185" i="21"/>
  <c r="Y109" i="27"/>
  <c r="L137" i="26"/>
  <c r="A193" i="26"/>
  <c r="B186" i="25"/>
  <c r="D33" i="22"/>
  <c r="J201" i="22"/>
  <c r="Y106" i="22"/>
  <c r="R101" i="21"/>
  <c r="B199" i="21"/>
  <c r="Y187" i="21"/>
  <c r="AI142" i="21"/>
  <c r="L20" i="27"/>
  <c r="Y192" i="27"/>
  <c r="Y186" i="26"/>
  <c r="J181" i="25"/>
  <c r="AI33" i="22"/>
  <c r="B101" i="21"/>
  <c r="AE105" i="21"/>
  <c r="Q136" i="27"/>
  <c r="AK199" i="21"/>
  <c r="H192" i="27"/>
  <c r="U186" i="27"/>
  <c r="L189" i="27"/>
  <c r="Q187" i="27"/>
  <c r="B182" i="26"/>
  <c r="B181" i="26"/>
  <c r="F194" i="22"/>
  <c r="H186" i="21"/>
  <c r="AE147" i="21"/>
  <c r="AK151" i="21"/>
  <c r="L132" i="24"/>
  <c r="AC148" i="21"/>
  <c r="Y105" i="21"/>
  <c r="W196" i="21"/>
  <c r="Y96" i="25"/>
  <c r="L183" i="25"/>
  <c r="AA151" i="21"/>
  <c r="AI140" i="21"/>
  <c r="W102" i="21"/>
  <c r="AC185" i="21"/>
  <c r="Y196" i="22"/>
  <c r="P100" i="22"/>
  <c r="AK140" i="21"/>
  <c r="F185" i="21"/>
  <c r="D32" i="27"/>
  <c r="J190" i="27"/>
  <c r="F181" i="26"/>
  <c r="N194" i="21"/>
  <c r="L193" i="21"/>
  <c r="R15" i="21"/>
  <c r="AG100" i="22"/>
  <c r="X137" i="21"/>
  <c r="W105" i="21"/>
  <c r="D185" i="21"/>
  <c r="O187" i="21"/>
  <c r="Y143" i="21"/>
  <c r="J140" i="21"/>
  <c r="F188" i="22"/>
  <c r="AD137" i="21"/>
  <c r="AA15" i="21"/>
  <c r="E185" i="21"/>
  <c r="W192" i="27"/>
  <c r="U192" i="27"/>
  <c r="L100" i="22"/>
  <c r="D181" i="25"/>
  <c r="Y201" i="27"/>
  <c r="R191" i="26"/>
  <c r="F33" i="27"/>
  <c r="L144" i="27"/>
  <c r="H109" i="27"/>
  <c r="S201" i="27"/>
  <c r="L181" i="26"/>
  <c r="D182" i="26"/>
  <c r="B181" i="25"/>
  <c r="H186" i="25"/>
  <c r="C195" i="24"/>
  <c r="AC20" i="22"/>
  <c r="AK106" i="22"/>
  <c r="H67" i="27"/>
  <c r="R187" i="21"/>
  <c r="U101" i="27"/>
  <c r="Y20" i="27"/>
  <c r="D140" i="27"/>
  <c r="D192" i="27"/>
  <c r="B189" i="27"/>
  <c r="L190" i="27"/>
  <c r="Y187" i="27"/>
  <c r="S100" i="27"/>
  <c r="B30" i="26"/>
  <c r="F151" i="26"/>
  <c r="Y141" i="26"/>
  <c r="U105" i="26"/>
  <c r="P132" i="26"/>
  <c r="F79" i="26"/>
  <c r="E193" i="26"/>
  <c r="P79" i="26"/>
  <c r="D10" i="26"/>
  <c r="W187" i="25"/>
  <c r="J184" i="25"/>
  <c r="R106" i="24"/>
  <c r="B190" i="21"/>
  <c r="AI147" i="21"/>
  <c r="J137" i="21"/>
  <c r="N101" i="21"/>
  <c r="B67" i="27"/>
  <c r="H83" i="22"/>
  <c r="H198" i="27"/>
  <c r="H195" i="27"/>
  <c r="P196" i="27"/>
  <c r="Y110" i="27"/>
  <c r="D140" i="22"/>
  <c r="AE201" i="22"/>
  <c r="AK197" i="21"/>
  <c r="U183" i="24"/>
  <c r="AI199" i="21"/>
  <c r="AA198" i="26"/>
  <c r="AA184" i="24"/>
  <c r="D109" i="27"/>
  <c r="Q110" i="27"/>
  <c r="J69" i="27"/>
  <c r="F186" i="27"/>
  <c r="F190" i="27"/>
  <c r="V132" i="26"/>
  <c r="H190" i="24"/>
  <c r="AG190" i="22"/>
  <c r="W187" i="21"/>
  <c r="G82" i="24"/>
  <c r="Z81" i="24"/>
  <c r="X81" i="25"/>
  <c r="T113" i="26"/>
  <c r="T81" i="26"/>
  <c r="X113" i="26"/>
  <c r="X81" i="26"/>
  <c r="I110" i="25"/>
  <c r="I82" i="25"/>
  <c r="J72" i="27"/>
  <c r="J131" i="27"/>
  <c r="U103" i="27"/>
  <c r="U132" i="27"/>
  <c r="G102" i="27"/>
  <c r="G130" i="27"/>
  <c r="U110" i="27"/>
  <c r="F78" i="27"/>
  <c r="F134" i="27"/>
  <c r="W201" i="27"/>
  <c r="F71" i="27"/>
  <c r="F129" i="27"/>
  <c r="H80" i="27"/>
  <c r="H137" i="27"/>
  <c r="Y107" i="27"/>
  <c r="Y134" i="27"/>
  <c r="D80" i="27"/>
  <c r="D137" i="27"/>
  <c r="B198" i="27"/>
  <c r="B195" i="27"/>
  <c r="B71" i="27"/>
  <c r="B129" i="27"/>
  <c r="K113" i="27"/>
  <c r="X211" i="27"/>
  <c r="X120" i="27"/>
  <c r="P111" i="27"/>
  <c r="P70" i="27"/>
  <c r="P126" i="27"/>
  <c r="E196" i="27"/>
  <c r="T115" i="27"/>
  <c r="Q69" i="27"/>
  <c r="Q128" i="27"/>
  <c r="X214" i="27"/>
  <c r="I123" i="27"/>
  <c r="F69" i="27"/>
  <c r="D152" i="27"/>
  <c r="D119" i="27"/>
  <c r="AA204" i="27"/>
  <c r="AA118" i="27"/>
  <c r="C114" i="27"/>
  <c r="F152" i="27"/>
  <c r="F119" i="27"/>
  <c r="W212" i="27"/>
  <c r="W121" i="27"/>
  <c r="D68" i="26"/>
  <c r="D127" i="26"/>
  <c r="Q70" i="26"/>
  <c r="Q126" i="26"/>
  <c r="D76" i="26"/>
  <c r="D133" i="26"/>
  <c r="I71" i="26"/>
  <c r="I128" i="26"/>
  <c r="P102" i="26"/>
  <c r="A134" i="26"/>
  <c r="V99" i="26"/>
  <c r="V128" i="26"/>
  <c r="W141" i="26"/>
  <c r="AA194" i="26"/>
  <c r="K193" i="26"/>
  <c r="T107" i="26"/>
  <c r="H64" i="26"/>
  <c r="H124" i="26"/>
  <c r="V79" i="26"/>
  <c r="D148" i="26"/>
  <c r="D115" i="26"/>
  <c r="U63" i="26"/>
  <c r="U123" i="26"/>
  <c r="AA66" i="26"/>
  <c r="AA122" i="26"/>
  <c r="F204" i="26"/>
  <c r="F116" i="26"/>
  <c r="G198" i="26"/>
  <c r="R215" i="26"/>
  <c r="C120" i="26"/>
  <c r="W192" i="26"/>
  <c r="AA63" i="26"/>
  <c r="AA123" i="26"/>
  <c r="D201" i="26"/>
  <c r="D114" i="26"/>
  <c r="Y147" i="26"/>
  <c r="E148" i="26"/>
  <c r="K96" i="26"/>
  <c r="H131" i="26"/>
  <c r="L68" i="25"/>
  <c r="L127" i="25"/>
  <c r="I71" i="25"/>
  <c r="I128" i="25"/>
  <c r="L76" i="25"/>
  <c r="L133" i="25"/>
  <c r="AA103" i="25"/>
  <c r="AA130" i="25"/>
  <c r="D151" i="25"/>
  <c r="Z128" i="25"/>
  <c r="S141" i="25"/>
  <c r="W99" i="25"/>
  <c r="W128" i="25"/>
  <c r="U150" i="25"/>
  <c r="L135" i="25"/>
  <c r="L108" i="25"/>
  <c r="AA195" i="25"/>
  <c r="F67" i="25"/>
  <c r="F125" i="25"/>
  <c r="X108" i="25"/>
  <c r="S193" i="25"/>
  <c r="R151" i="25"/>
  <c r="Y199" i="25"/>
  <c r="U51" i="25"/>
  <c r="U119" i="25"/>
  <c r="H148" i="25"/>
  <c r="H115" i="25"/>
  <c r="F147" i="25"/>
  <c r="H206" i="25"/>
  <c r="H117" i="25"/>
  <c r="AA201" i="25"/>
  <c r="AA113" i="25"/>
  <c r="Y201" i="25"/>
  <c r="Y113" i="25"/>
  <c r="W67" i="25"/>
  <c r="T215" i="25"/>
  <c r="E120" i="25"/>
  <c r="H208" i="25"/>
  <c r="H118" i="25"/>
  <c r="V205" i="25"/>
  <c r="V118" i="25"/>
  <c r="AA207" i="25"/>
  <c r="AA116" i="25"/>
  <c r="U201" i="25"/>
  <c r="U113" i="25"/>
  <c r="C148" i="25"/>
  <c r="Q98" i="24"/>
  <c r="Q129" i="24"/>
  <c r="AK103" i="22"/>
  <c r="AK132" i="22"/>
  <c r="AA98" i="24"/>
  <c r="AA129" i="24"/>
  <c r="S103" i="24"/>
  <c r="S130" i="24"/>
  <c r="F98" i="24"/>
  <c r="F126" i="24"/>
  <c r="F198" i="24"/>
  <c r="D193" i="24"/>
  <c r="F148" i="24"/>
  <c r="F115" i="24"/>
  <c r="F76" i="24"/>
  <c r="F133" i="24"/>
  <c r="X66" i="24"/>
  <c r="X122" i="24"/>
  <c r="B72" i="24"/>
  <c r="B196" i="24"/>
  <c r="B197" i="24"/>
  <c r="S65" i="24"/>
  <c r="S124" i="24"/>
  <c r="W207" i="24"/>
  <c r="W116" i="24"/>
  <c r="G74" i="24"/>
  <c r="G130" i="24"/>
  <c r="L67" i="24"/>
  <c r="L125" i="24"/>
  <c r="R125" i="24"/>
  <c r="H198" i="24"/>
  <c r="J74" i="24"/>
  <c r="J130" i="24"/>
  <c r="S63" i="24"/>
  <c r="S123" i="24"/>
  <c r="AA81" i="22"/>
  <c r="AA71" i="22"/>
  <c r="AG34" i="22"/>
  <c r="AG153" i="22"/>
  <c r="F200" i="24"/>
  <c r="F113" i="24"/>
  <c r="L96" i="24"/>
  <c r="AC107" i="22"/>
  <c r="AC134" i="22"/>
  <c r="AA102" i="22"/>
  <c r="AA133" i="22"/>
  <c r="AA107" i="22"/>
  <c r="AA134" i="22"/>
  <c r="AK147" i="22"/>
  <c r="F139" i="22"/>
  <c r="F112" i="22"/>
  <c r="AC68" i="22"/>
  <c r="AC129" i="22"/>
  <c r="W213" i="22"/>
  <c r="W119" i="22"/>
  <c r="G210" i="22"/>
  <c r="G121" i="22"/>
  <c r="N80" i="22"/>
  <c r="N137" i="22"/>
  <c r="AA198" i="22"/>
  <c r="AA68" i="22"/>
  <c r="AA129" i="22"/>
  <c r="M210" i="22"/>
  <c r="M121" i="22"/>
  <c r="N33" i="22"/>
  <c r="N198" i="22"/>
  <c r="B73" i="22"/>
  <c r="B197" i="22"/>
  <c r="AC74" i="22"/>
  <c r="AC130" i="22"/>
  <c r="AI66" i="22"/>
  <c r="AI114" i="22"/>
  <c r="F71" i="22"/>
  <c r="F129" i="22"/>
  <c r="H80" i="22"/>
  <c r="H137" i="22"/>
  <c r="P203" i="22"/>
  <c r="K210" i="22"/>
  <c r="K121" i="22"/>
  <c r="G75" i="22"/>
  <c r="G132" i="22"/>
  <c r="L61" i="22"/>
  <c r="L123" i="22"/>
  <c r="D50" i="22"/>
  <c r="D124" i="22"/>
  <c r="C215" i="22"/>
  <c r="X125" i="22"/>
  <c r="AA212" i="22"/>
  <c r="AA121" i="22"/>
  <c r="L68" i="22"/>
  <c r="L128" i="22"/>
  <c r="N204" i="22"/>
  <c r="N117" i="22"/>
  <c r="AA67" i="22"/>
  <c r="AA127" i="22"/>
  <c r="AM139" i="22"/>
  <c r="AM116" i="22"/>
  <c r="R68" i="21"/>
  <c r="R127" i="21"/>
  <c r="Y99" i="21"/>
  <c r="Y128" i="21"/>
  <c r="R67" i="21"/>
  <c r="R125" i="21"/>
  <c r="AA199" i="22"/>
  <c r="AK151" i="22"/>
  <c r="AC204" i="22"/>
  <c r="AC118" i="22"/>
  <c r="AJ137" i="21"/>
  <c r="H71" i="21"/>
  <c r="H128" i="21"/>
  <c r="AK103" i="21"/>
  <c r="AK130" i="21"/>
  <c r="R206" i="21"/>
  <c r="R117" i="21"/>
  <c r="AD205" i="21"/>
  <c r="AD118" i="21"/>
  <c r="E187" i="21"/>
  <c r="AI105" i="21"/>
  <c r="AE187" i="21"/>
  <c r="Y67" i="21"/>
  <c r="AE188" i="21"/>
  <c r="AE148" i="21"/>
  <c r="F131" i="21"/>
  <c r="K68" i="21"/>
  <c r="K127" i="21"/>
  <c r="B182" i="21"/>
  <c r="Z217" i="21"/>
  <c r="E123" i="21"/>
  <c r="R188" i="21"/>
  <c r="AA207" i="21"/>
  <c r="AA116" i="21"/>
  <c r="AI67" i="21"/>
  <c r="Y132" i="21"/>
  <c r="AL137" i="21"/>
  <c r="D208" i="21"/>
  <c r="D118" i="21"/>
  <c r="Y147" i="21"/>
  <c r="H98" i="21"/>
  <c r="H126" i="21"/>
  <c r="H101" i="21"/>
  <c r="AG103" i="21"/>
  <c r="AG130" i="21"/>
  <c r="R78" i="21"/>
  <c r="P185" i="21"/>
  <c r="L186" i="21"/>
  <c r="AM96" i="21"/>
  <c r="AC196" i="21"/>
  <c r="AE201" i="21"/>
  <c r="AE113" i="21"/>
  <c r="AF137" i="21"/>
  <c r="L206" i="21"/>
  <c r="L117" i="21"/>
  <c r="AE199" i="21"/>
  <c r="AA143" i="21"/>
  <c r="AA196" i="21"/>
  <c r="K110" i="21"/>
  <c r="AA186" i="22"/>
  <c r="L107" i="27"/>
  <c r="H107" i="27"/>
  <c r="U211" i="27"/>
  <c r="U120" i="27"/>
  <c r="Y194" i="27"/>
  <c r="Q196" i="27"/>
  <c r="Y189" i="27"/>
  <c r="S186" i="27"/>
  <c r="F189" i="27"/>
  <c r="AA139" i="27"/>
  <c r="AA116" i="27"/>
  <c r="G215" i="27"/>
  <c r="V125" i="27"/>
  <c r="Q105" i="26"/>
  <c r="W132" i="26"/>
  <c r="D100" i="26"/>
  <c r="S103" i="26"/>
  <c r="S130" i="26"/>
  <c r="V81" i="25"/>
  <c r="V81" i="24"/>
  <c r="P81" i="24"/>
  <c r="R81" i="25"/>
  <c r="Z81" i="25"/>
  <c r="G82" i="25"/>
  <c r="AA103" i="27"/>
  <c r="AA132" i="27"/>
  <c r="C102" i="27"/>
  <c r="C130" i="27"/>
  <c r="B75" i="27"/>
  <c r="B132" i="27"/>
  <c r="U77" i="27"/>
  <c r="U82" i="27"/>
  <c r="R108" i="27"/>
  <c r="AA144" i="27"/>
  <c r="L195" i="27"/>
  <c r="B80" i="27"/>
  <c r="B137" i="27"/>
  <c r="U107" i="27"/>
  <c r="U134" i="27"/>
  <c r="F83" i="27"/>
  <c r="Z108" i="27"/>
  <c r="J194" i="27"/>
  <c r="C113" i="27"/>
  <c r="P211" i="27"/>
  <c r="P120" i="27"/>
  <c r="W67" i="27"/>
  <c r="W127" i="27"/>
  <c r="F202" i="27"/>
  <c r="V111" i="27"/>
  <c r="V70" i="27"/>
  <c r="V126" i="27"/>
  <c r="K196" i="27"/>
  <c r="Z115" i="27"/>
  <c r="P214" i="27"/>
  <c r="A123" i="27"/>
  <c r="AA211" i="27"/>
  <c r="AA120" i="27"/>
  <c r="L210" i="27"/>
  <c r="L121" i="27"/>
  <c r="J197" i="27"/>
  <c r="L69" i="27"/>
  <c r="K215" i="27"/>
  <c r="Z125" i="27"/>
  <c r="Q213" i="27"/>
  <c r="Q119" i="27"/>
  <c r="U205" i="27"/>
  <c r="U117" i="27"/>
  <c r="F135" i="27"/>
  <c r="R196" i="27"/>
  <c r="AA209" i="27"/>
  <c r="AA122" i="27"/>
  <c r="Q204" i="27"/>
  <c r="Q118" i="27"/>
  <c r="I114" i="27"/>
  <c r="L152" i="27"/>
  <c r="L119" i="27"/>
  <c r="B152" i="27"/>
  <c r="B119" i="27"/>
  <c r="Q209" i="27"/>
  <c r="Q122" i="27"/>
  <c r="U212" i="27"/>
  <c r="U121" i="27"/>
  <c r="J100" i="27"/>
  <c r="AA70" i="26"/>
  <c r="AA126" i="26"/>
  <c r="W150" i="26"/>
  <c r="L206" i="26"/>
  <c r="L117" i="26"/>
  <c r="B76" i="26"/>
  <c r="B133" i="26"/>
  <c r="Q141" i="26"/>
  <c r="H74" i="26"/>
  <c r="H130" i="26"/>
  <c r="D103" i="26"/>
  <c r="D78" i="26"/>
  <c r="L135" i="26"/>
  <c r="L108" i="26"/>
  <c r="R138" i="26"/>
  <c r="X79" i="26"/>
  <c r="L148" i="26"/>
  <c r="L115" i="26"/>
  <c r="Q66" i="26"/>
  <c r="Q122" i="26"/>
  <c r="T201" i="26"/>
  <c r="C198" i="26"/>
  <c r="X215" i="26"/>
  <c r="I120" i="26"/>
  <c r="S147" i="26"/>
  <c r="Y96" i="26"/>
  <c r="D181" i="26"/>
  <c r="F68" i="25"/>
  <c r="F127" i="25"/>
  <c r="B98" i="25"/>
  <c r="B126" i="25"/>
  <c r="B68" i="25"/>
  <c r="B127" i="25"/>
  <c r="Q103" i="25"/>
  <c r="Q130" i="25"/>
  <c r="Q99" i="25"/>
  <c r="Q128" i="25"/>
  <c r="S103" i="25"/>
  <c r="S130" i="25"/>
  <c r="D149" i="25"/>
  <c r="AA150" i="25"/>
  <c r="U63" i="25"/>
  <c r="U123" i="25"/>
  <c r="U65" i="25"/>
  <c r="U124" i="25"/>
  <c r="X151" i="25"/>
  <c r="S62" i="25"/>
  <c r="S110" i="25"/>
  <c r="P209" i="25"/>
  <c r="P115" i="25"/>
  <c r="H200" i="25"/>
  <c r="H113" i="25"/>
  <c r="Q201" i="25"/>
  <c r="Q113" i="25"/>
  <c r="Y67" i="25"/>
  <c r="V215" i="25"/>
  <c r="G120" i="25"/>
  <c r="W201" i="25"/>
  <c r="W113" i="25"/>
  <c r="D208" i="25"/>
  <c r="D118" i="25"/>
  <c r="Q64" i="25"/>
  <c r="Q125" i="25"/>
  <c r="AA200" i="25"/>
  <c r="AA114" i="25"/>
  <c r="L184" i="25"/>
  <c r="AI103" i="22"/>
  <c r="AI132" i="22"/>
  <c r="U103" i="24"/>
  <c r="U130" i="24"/>
  <c r="U98" i="24"/>
  <c r="U129" i="24"/>
  <c r="AA70" i="24"/>
  <c r="AA126" i="24"/>
  <c r="L198" i="24"/>
  <c r="B103" i="24"/>
  <c r="B140" i="24"/>
  <c r="E74" i="24"/>
  <c r="E130" i="24"/>
  <c r="D67" i="24"/>
  <c r="D125" i="24"/>
  <c r="Q205" i="24"/>
  <c r="Q118" i="24"/>
  <c r="F74" i="24"/>
  <c r="F130" i="24"/>
  <c r="R66" i="24"/>
  <c r="R122" i="24"/>
  <c r="L200" i="24"/>
  <c r="L113" i="24"/>
  <c r="Q200" i="24"/>
  <c r="Q114" i="24"/>
  <c r="S54" i="24"/>
  <c r="AM102" i="22"/>
  <c r="AM133" i="22"/>
  <c r="Y107" i="22"/>
  <c r="Y134" i="22"/>
  <c r="F155" i="22"/>
  <c r="AA74" i="22"/>
  <c r="AA130" i="22"/>
  <c r="A210" i="22"/>
  <c r="A121" i="22"/>
  <c r="P71" i="22"/>
  <c r="P129" i="22"/>
  <c r="F201" i="22"/>
  <c r="D80" i="22"/>
  <c r="D137" i="22"/>
  <c r="AI74" i="22"/>
  <c r="AI130" i="22"/>
  <c r="D47" i="22"/>
  <c r="D115" i="22"/>
  <c r="D201" i="22"/>
  <c r="AG196" i="22"/>
  <c r="I75" i="22"/>
  <c r="I132" i="22"/>
  <c r="Q215" i="22"/>
  <c r="AL125" i="22"/>
  <c r="AG212" i="22"/>
  <c r="AG121" i="22"/>
  <c r="AG67" i="22"/>
  <c r="AG127" i="22"/>
  <c r="N197" i="22"/>
  <c r="F197" i="22"/>
  <c r="Y139" i="22"/>
  <c r="Y116" i="22"/>
  <c r="P68" i="21"/>
  <c r="P127" i="21"/>
  <c r="AG99" i="21"/>
  <c r="AG128" i="21"/>
  <c r="L60" i="21"/>
  <c r="L107" i="21"/>
  <c r="AK99" i="21"/>
  <c r="AK128" i="21"/>
  <c r="AI199" i="22"/>
  <c r="AK190" i="22"/>
  <c r="AG151" i="22"/>
  <c r="AI204" i="22"/>
  <c r="AI118" i="22"/>
  <c r="J71" i="21"/>
  <c r="J128" i="21"/>
  <c r="AA103" i="21"/>
  <c r="AA130" i="21"/>
  <c r="E74" i="21"/>
  <c r="E130" i="21"/>
  <c r="L189" i="21"/>
  <c r="AJ219" i="21"/>
  <c r="O121" i="21"/>
  <c r="B206" i="21"/>
  <c r="B117" i="21"/>
  <c r="V205" i="21"/>
  <c r="V118" i="21"/>
  <c r="AA105" i="21"/>
  <c r="H99" i="21"/>
  <c r="H201" i="21"/>
  <c r="H114" i="21"/>
  <c r="AK188" i="21"/>
  <c r="W148" i="21"/>
  <c r="I68" i="21"/>
  <c r="I127" i="21"/>
  <c r="AE135" i="21"/>
  <c r="AE112" i="21"/>
  <c r="AE28" i="21"/>
  <c r="B188" i="21"/>
  <c r="J182" i="21"/>
  <c r="AE132" i="21"/>
  <c r="J208" i="21"/>
  <c r="J118" i="21"/>
  <c r="N98" i="21"/>
  <c r="N126" i="21"/>
  <c r="X217" i="21"/>
  <c r="C123" i="21"/>
  <c r="P150" i="21"/>
  <c r="AI196" i="21"/>
  <c r="W135" i="21"/>
  <c r="W112" i="21"/>
  <c r="AM192" i="21"/>
  <c r="R192" i="21"/>
  <c r="AA201" i="21"/>
  <c r="AA113" i="21"/>
  <c r="AE200" i="21"/>
  <c r="AE114" i="21"/>
  <c r="AG143" i="21"/>
  <c r="A110" i="21"/>
  <c r="Y186" i="22"/>
  <c r="J33" i="27"/>
  <c r="L102" i="27"/>
  <c r="L130" i="27"/>
  <c r="B107" i="27"/>
  <c r="B82" i="27"/>
  <c r="AA109" i="27"/>
  <c r="P102" i="27"/>
  <c r="P133" i="27"/>
  <c r="U74" i="27"/>
  <c r="U130" i="27"/>
  <c r="Y197" i="27"/>
  <c r="D204" i="27"/>
  <c r="D117" i="27"/>
  <c r="G193" i="27"/>
  <c r="V114" i="27"/>
  <c r="Q70" i="27"/>
  <c r="Q126" i="27"/>
  <c r="AA193" i="27"/>
  <c r="C215" i="27"/>
  <c r="R125" i="27"/>
  <c r="Y106" i="26"/>
  <c r="B142" i="26"/>
  <c r="AA99" i="26"/>
  <c r="AA128" i="26"/>
  <c r="Y99" i="26"/>
  <c r="Y128" i="26"/>
  <c r="B100" i="26"/>
  <c r="D102" i="27"/>
  <c r="D130" i="27"/>
  <c r="S74" i="27"/>
  <c r="S130" i="27"/>
  <c r="F72" i="27"/>
  <c r="F131" i="27"/>
  <c r="I102" i="27"/>
  <c r="I130" i="27"/>
  <c r="Y102" i="27"/>
  <c r="Y133" i="27"/>
  <c r="J75" i="27"/>
  <c r="J132" i="27"/>
  <c r="AA107" i="27"/>
  <c r="AA134" i="27"/>
  <c r="H68" i="27"/>
  <c r="H128" i="27"/>
  <c r="J203" i="27"/>
  <c r="R111" i="27"/>
  <c r="X114" i="27"/>
  <c r="V211" i="27"/>
  <c r="V120" i="27"/>
  <c r="I113" i="27"/>
  <c r="X111" i="27"/>
  <c r="R70" i="27"/>
  <c r="R126" i="27"/>
  <c r="T203" i="27"/>
  <c r="AA67" i="27"/>
  <c r="AA127" i="27"/>
  <c r="V214" i="27"/>
  <c r="G123" i="27"/>
  <c r="S211" i="27"/>
  <c r="S120" i="27"/>
  <c r="F197" i="27"/>
  <c r="P114" i="27"/>
  <c r="E215" i="27"/>
  <c r="T125" i="27"/>
  <c r="W213" i="27"/>
  <c r="W119" i="27"/>
  <c r="AA205" i="27"/>
  <c r="AA117" i="27"/>
  <c r="F139" i="27"/>
  <c r="F112" i="27"/>
  <c r="X196" i="27"/>
  <c r="K114" i="27"/>
  <c r="U209" i="27"/>
  <c r="U122" i="27"/>
  <c r="J205" i="27"/>
  <c r="J118" i="27"/>
  <c r="J68" i="26"/>
  <c r="J127" i="26"/>
  <c r="F98" i="26"/>
  <c r="F126" i="26"/>
  <c r="A129" i="26"/>
  <c r="AA98" i="26"/>
  <c r="AA129" i="26"/>
  <c r="U103" i="26"/>
  <c r="U130" i="26"/>
  <c r="S31" i="26"/>
  <c r="S127" i="26"/>
  <c r="L150" i="26"/>
  <c r="B74" i="26"/>
  <c r="B130" i="26"/>
  <c r="X138" i="26"/>
  <c r="W191" i="26"/>
  <c r="B196" i="26"/>
  <c r="Y208" i="26"/>
  <c r="Y117" i="26"/>
  <c r="P201" i="26"/>
  <c r="Z201" i="26"/>
  <c r="T215" i="26"/>
  <c r="E120" i="26"/>
  <c r="Y192" i="26"/>
  <c r="H201" i="26"/>
  <c r="H114" i="26"/>
  <c r="U147" i="26"/>
  <c r="S6" i="14"/>
  <c r="J31" i="25"/>
  <c r="J142" i="25"/>
  <c r="F131" i="26"/>
  <c r="Z143" i="25"/>
  <c r="Y99" i="25"/>
  <c r="Y128" i="25"/>
  <c r="Y103" i="25"/>
  <c r="Y130" i="25"/>
  <c r="Q150" i="25"/>
  <c r="W199" i="25"/>
  <c r="S65" i="25"/>
  <c r="S124" i="25"/>
  <c r="S63" i="25"/>
  <c r="S123" i="25"/>
  <c r="AA193" i="25"/>
  <c r="AA63" i="25"/>
  <c r="Y65" i="25"/>
  <c r="Y124" i="25"/>
  <c r="U199" i="25"/>
  <c r="U66" i="25"/>
  <c r="U122" i="25"/>
  <c r="AA65" i="25"/>
  <c r="AA124" i="25"/>
  <c r="P151" i="25"/>
  <c r="W64" i="25"/>
  <c r="W125" i="25"/>
  <c r="U67" i="25"/>
  <c r="K204" i="25"/>
  <c r="K116" i="25"/>
  <c r="J208" i="25"/>
  <c r="J118" i="25"/>
  <c r="Y64" i="25"/>
  <c r="Y125" i="25"/>
  <c r="W205" i="25"/>
  <c r="W118" i="25"/>
  <c r="S200" i="25"/>
  <c r="S114" i="25"/>
  <c r="X208" i="25"/>
  <c r="X117" i="25"/>
  <c r="L186" i="25"/>
  <c r="I206" i="25"/>
  <c r="I117" i="25"/>
  <c r="AM32" i="22"/>
  <c r="AM195" i="22"/>
  <c r="AM103" i="22"/>
  <c r="AM132" i="22"/>
  <c r="Q70" i="24"/>
  <c r="Q126" i="24"/>
  <c r="Y98" i="24"/>
  <c r="Y129" i="24"/>
  <c r="U70" i="24"/>
  <c r="U126" i="24"/>
  <c r="H148" i="24"/>
  <c r="H115" i="24"/>
  <c r="B76" i="24"/>
  <c r="B133" i="24"/>
  <c r="B135" i="24"/>
  <c r="B108" i="24"/>
  <c r="F64" i="24"/>
  <c r="F124" i="24"/>
  <c r="J67" i="24"/>
  <c r="J125" i="24"/>
  <c r="W205" i="24"/>
  <c r="W118" i="24"/>
  <c r="U193" i="24"/>
  <c r="L208" i="24"/>
  <c r="L118" i="24"/>
  <c r="L74" i="24"/>
  <c r="L130" i="24"/>
  <c r="U148" i="24"/>
  <c r="Y67" i="24"/>
  <c r="J201" i="24"/>
  <c r="J114" i="24"/>
  <c r="Y184" i="24"/>
  <c r="L65" i="22"/>
  <c r="L127" i="22"/>
  <c r="AA200" i="24"/>
  <c r="AA114" i="24"/>
  <c r="AK102" i="22"/>
  <c r="AK133" i="22"/>
  <c r="AE107" i="22"/>
  <c r="AE134" i="22"/>
  <c r="AA136" i="22"/>
  <c r="J71" i="22"/>
  <c r="J129" i="22"/>
  <c r="W209" i="22"/>
  <c r="W122" i="22"/>
  <c r="AA203" i="22"/>
  <c r="J24" i="22"/>
  <c r="J146" i="22"/>
  <c r="F24" i="22"/>
  <c r="E75" i="22"/>
  <c r="E132" i="22"/>
  <c r="W66" i="22"/>
  <c r="W114" i="22"/>
  <c r="P33" i="22"/>
  <c r="AM74" i="22"/>
  <c r="AM130" i="22"/>
  <c r="F78" i="22"/>
  <c r="F134" i="22"/>
  <c r="B71" i="22"/>
  <c r="B129" i="22"/>
  <c r="D49" i="22"/>
  <c r="D149" i="22"/>
  <c r="F80" i="22"/>
  <c r="F137" i="22"/>
  <c r="AA211" i="22"/>
  <c r="AA120" i="22"/>
  <c r="M75" i="22"/>
  <c r="M132" i="22"/>
  <c r="F198" i="22"/>
  <c r="G215" i="22"/>
  <c r="AB125" i="22"/>
  <c r="AM212" i="22"/>
  <c r="AM121" i="22"/>
  <c r="B68" i="22"/>
  <c r="B128" i="22"/>
  <c r="H152" i="22"/>
  <c r="H119" i="22"/>
  <c r="AA152" i="22"/>
  <c r="Y204" i="22"/>
  <c r="Y118" i="22"/>
  <c r="H197" i="22"/>
  <c r="W199" i="22"/>
  <c r="P152" i="22"/>
  <c r="P119" i="22"/>
  <c r="AA99" i="21"/>
  <c r="AA128" i="21"/>
  <c r="AI99" i="21"/>
  <c r="AI128" i="21"/>
  <c r="D152" i="22"/>
  <c r="D119" i="22"/>
  <c r="AK204" i="22"/>
  <c r="AK118" i="22"/>
  <c r="D71" i="21"/>
  <c r="D128" i="21"/>
  <c r="K74" i="21"/>
  <c r="K130" i="21"/>
  <c r="R189" i="21"/>
  <c r="AB219" i="21"/>
  <c r="G121" i="21"/>
  <c r="F208" i="21"/>
  <c r="F118" i="21"/>
  <c r="H206" i="21"/>
  <c r="H117" i="21"/>
  <c r="AB205" i="21"/>
  <c r="AB118" i="21"/>
  <c r="Z219" i="21"/>
  <c r="E121" i="21"/>
  <c r="F201" i="21"/>
  <c r="F114" i="21"/>
  <c r="Y200" i="21"/>
  <c r="Y114" i="21"/>
  <c r="M68" i="21"/>
  <c r="M127" i="21"/>
  <c r="AA135" i="21"/>
  <c r="AA112" i="21"/>
  <c r="F33" i="21"/>
  <c r="F129" i="21"/>
  <c r="L71" i="21"/>
  <c r="L128" i="21"/>
  <c r="P208" i="21"/>
  <c r="P118" i="21"/>
  <c r="J98" i="21"/>
  <c r="J126" i="21"/>
  <c r="AG201" i="21"/>
  <c r="AG113" i="21"/>
  <c r="W200" i="21"/>
  <c r="W114" i="21"/>
  <c r="AE70" i="21"/>
  <c r="AE126" i="21"/>
  <c r="AC143" i="21"/>
  <c r="Q110" i="21"/>
  <c r="AC186" i="22"/>
  <c r="AK186" i="22"/>
  <c r="B102" i="27"/>
  <c r="B130" i="27"/>
  <c r="U196" i="27"/>
  <c r="F204" i="27"/>
  <c r="F117" i="27"/>
  <c r="T108" i="27"/>
  <c r="W188" i="27"/>
  <c r="AA201" i="27"/>
  <c r="B204" i="27"/>
  <c r="B117" i="27"/>
  <c r="Y211" i="27"/>
  <c r="Y120" i="27"/>
  <c r="W196" i="27"/>
  <c r="I215" i="27"/>
  <c r="X125" i="27"/>
  <c r="Y13" i="26"/>
  <c r="B135" i="27"/>
  <c r="B71" i="26"/>
  <c r="B128" i="26"/>
  <c r="Q103" i="26"/>
  <c r="Q130" i="26"/>
  <c r="S64" i="26"/>
  <c r="S125" i="26"/>
  <c r="B135" i="26"/>
  <c r="B108" i="26"/>
  <c r="B65" i="26"/>
  <c r="U205" i="26"/>
  <c r="U118" i="26"/>
  <c r="J148" i="26"/>
  <c r="J115" i="26"/>
  <c r="U191" i="26"/>
  <c r="H148" i="26"/>
  <c r="H115" i="26"/>
  <c r="L185" i="26"/>
  <c r="T81" i="24"/>
  <c r="V113" i="26"/>
  <c r="V81" i="26"/>
  <c r="P81" i="25"/>
  <c r="E82" i="24"/>
  <c r="L72" i="27"/>
  <c r="L131" i="27"/>
  <c r="S102" i="27"/>
  <c r="S133" i="27"/>
  <c r="Q107" i="27"/>
  <c r="Q134" i="27"/>
  <c r="T211" i="27"/>
  <c r="T120" i="27"/>
  <c r="W211" i="27"/>
  <c r="W120" i="27"/>
  <c r="S202" i="27"/>
  <c r="T214" i="27"/>
  <c r="E123" i="27"/>
  <c r="T213" i="27"/>
  <c r="T119" i="27"/>
  <c r="L197" i="27"/>
  <c r="Z196" i="27"/>
  <c r="S67" i="27"/>
  <c r="S127" i="27"/>
  <c r="Y205" i="27"/>
  <c r="Y117" i="27"/>
  <c r="L139" i="27"/>
  <c r="L112" i="27"/>
  <c r="E193" i="27"/>
  <c r="T114" i="27"/>
  <c r="H205" i="27"/>
  <c r="H118" i="27"/>
  <c r="A114" i="27"/>
  <c r="J189" i="27"/>
  <c r="S209" i="27"/>
  <c r="S122" i="27"/>
  <c r="F205" i="27"/>
  <c r="F118" i="27"/>
  <c r="Q135" i="27"/>
  <c r="I129" i="26"/>
  <c r="Q98" i="26"/>
  <c r="Q129" i="26"/>
  <c r="F137" i="26"/>
  <c r="AA141" i="26"/>
  <c r="U73" i="26"/>
  <c r="U78" i="26"/>
  <c r="F206" i="26"/>
  <c r="F117" i="26"/>
  <c r="W198" i="26"/>
  <c r="J192" i="26"/>
  <c r="J63" i="26"/>
  <c r="T138" i="26"/>
  <c r="Y191" i="26"/>
  <c r="H196" i="26"/>
  <c r="J199" i="26"/>
  <c r="Q208" i="26"/>
  <c r="Q117" i="26"/>
  <c r="Z205" i="26"/>
  <c r="Z118" i="26"/>
  <c r="X201" i="26"/>
  <c r="K198" i="26"/>
  <c r="F189" i="26"/>
  <c r="U192" i="26"/>
  <c r="B201" i="26"/>
  <c r="B114" i="26"/>
  <c r="AA147" i="26"/>
  <c r="I148" i="26"/>
  <c r="Y148" i="26"/>
  <c r="H68" i="25"/>
  <c r="H127" i="25"/>
  <c r="S77" i="25"/>
  <c r="S67" i="25"/>
  <c r="Q141" i="25"/>
  <c r="AA99" i="25"/>
  <c r="AA128" i="25"/>
  <c r="P143" i="25"/>
  <c r="T191" i="25"/>
  <c r="Y63" i="25"/>
  <c r="Y123" i="25"/>
  <c r="AA199" i="25"/>
  <c r="G195" i="25"/>
  <c r="AA66" i="25"/>
  <c r="AA122" i="25"/>
  <c r="S199" i="25"/>
  <c r="W65" i="25"/>
  <c r="W124" i="25"/>
  <c r="V151" i="25"/>
  <c r="W192" i="25"/>
  <c r="D148" i="25"/>
  <c r="D115" i="25"/>
  <c r="F206" i="25"/>
  <c r="F117" i="25"/>
  <c r="F200" i="25"/>
  <c r="F113" i="25"/>
  <c r="AA67" i="25"/>
  <c r="T205" i="25"/>
  <c r="T118" i="25"/>
  <c r="S64" i="25"/>
  <c r="S125" i="25"/>
  <c r="L64" i="25"/>
  <c r="L124" i="25"/>
  <c r="K148" i="25"/>
  <c r="U185" i="25"/>
  <c r="Z208" i="25"/>
  <c r="Z117" i="25"/>
  <c r="AA148" i="25"/>
  <c r="A206" i="25"/>
  <c r="A117" i="25"/>
  <c r="J72" i="22"/>
  <c r="J131" i="22"/>
  <c r="J75" i="22"/>
  <c r="J132" i="22"/>
  <c r="AA99" i="24"/>
  <c r="AA128" i="24"/>
  <c r="Y142" i="24"/>
  <c r="S98" i="24"/>
  <c r="S129" i="24"/>
  <c r="Y99" i="24"/>
  <c r="Y128" i="24"/>
  <c r="H76" i="24"/>
  <c r="H133" i="24"/>
  <c r="H135" i="24"/>
  <c r="H108" i="24"/>
  <c r="L64" i="24"/>
  <c r="L124" i="24"/>
  <c r="Q64" i="24"/>
  <c r="Q125" i="24"/>
  <c r="C212" i="24"/>
  <c r="R120" i="24"/>
  <c r="H206" i="24"/>
  <c r="H117" i="24"/>
  <c r="W193" i="24"/>
  <c r="W63" i="24"/>
  <c r="U205" i="24"/>
  <c r="U118" i="24"/>
  <c r="L206" i="24"/>
  <c r="L117" i="24"/>
  <c r="AA64" i="24"/>
  <c r="AA125" i="24"/>
  <c r="T205" i="24"/>
  <c r="T118" i="24"/>
  <c r="I181" i="24"/>
  <c r="W102" i="22"/>
  <c r="W133" i="22"/>
  <c r="S200" i="24"/>
  <c r="S114" i="24"/>
  <c r="S209" i="24"/>
  <c r="S115" i="24"/>
  <c r="AI102" i="22"/>
  <c r="AI133" i="22"/>
  <c r="AK107" i="22"/>
  <c r="AK134" i="22"/>
  <c r="AK200" i="22"/>
  <c r="AC209" i="22"/>
  <c r="AC122" i="22"/>
  <c r="Z115" i="22"/>
  <c r="AG69" i="22"/>
  <c r="AG128" i="22"/>
  <c r="W83" i="22"/>
  <c r="AK74" i="22"/>
  <c r="AK130" i="22"/>
  <c r="R71" i="22"/>
  <c r="R129" i="22"/>
  <c r="P78" i="22"/>
  <c r="P134" i="22"/>
  <c r="F212" i="22"/>
  <c r="F122" i="22"/>
  <c r="Q75" i="22"/>
  <c r="Q132" i="22"/>
  <c r="B198" i="22"/>
  <c r="AE212" i="22"/>
  <c r="AE121" i="22"/>
  <c r="Y212" i="22"/>
  <c r="Y121" i="22"/>
  <c r="Y151" i="22"/>
  <c r="P68" i="22"/>
  <c r="P128" i="22"/>
  <c r="J152" i="22"/>
  <c r="J119" i="22"/>
  <c r="AC152" i="22"/>
  <c r="AI67" i="22"/>
  <c r="AI127" i="22"/>
  <c r="R197" i="22"/>
  <c r="AG139" i="22"/>
  <c r="AG116" i="22"/>
  <c r="R135" i="21"/>
  <c r="R108" i="21"/>
  <c r="AG98" i="21"/>
  <c r="AG129" i="21"/>
  <c r="AM99" i="21"/>
  <c r="AM128" i="21"/>
  <c r="AC71" i="22"/>
  <c r="AC151" i="22"/>
  <c r="AI188" i="22"/>
  <c r="AG204" i="22"/>
  <c r="AG118" i="22"/>
  <c r="N71" i="21"/>
  <c r="N128" i="21"/>
  <c r="Q74" i="21"/>
  <c r="Q130" i="21"/>
  <c r="N206" i="21"/>
  <c r="N117" i="21"/>
  <c r="AH205" i="21"/>
  <c r="AH118" i="21"/>
  <c r="AF219" i="21"/>
  <c r="K121" i="21"/>
  <c r="AK135" i="21"/>
  <c r="AK112" i="21"/>
  <c r="N208" i="21"/>
  <c r="N118" i="21"/>
  <c r="L201" i="21"/>
  <c r="L114" i="21"/>
  <c r="Q68" i="21"/>
  <c r="Q127" i="21"/>
  <c r="C110" i="21"/>
  <c r="AG135" i="21"/>
  <c r="AG112" i="21"/>
  <c r="F151" i="21"/>
  <c r="AK132" i="21"/>
  <c r="AC103" i="21"/>
  <c r="AC130" i="21"/>
  <c r="H208" i="21"/>
  <c r="H118" i="21"/>
  <c r="P98" i="21"/>
  <c r="P126" i="21"/>
  <c r="W103" i="21"/>
  <c r="W130" i="21"/>
  <c r="AB217" i="21"/>
  <c r="G123" i="21"/>
  <c r="AC201" i="21"/>
  <c r="AC113" i="21"/>
  <c r="AC200" i="21"/>
  <c r="AC114" i="21"/>
  <c r="J186" i="21"/>
  <c r="W70" i="21"/>
  <c r="W126" i="21"/>
  <c r="AI143" i="21"/>
  <c r="W186" i="22"/>
  <c r="W74" i="27"/>
  <c r="W130" i="27"/>
  <c r="F102" i="27"/>
  <c r="F130" i="27"/>
  <c r="B105" i="27"/>
  <c r="S70" i="27"/>
  <c r="S126" i="27"/>
  <c r="AA186" i="27"/>
  <c r="L68" i="27"/>
  <c r="L128" i="27"/>
  <c r="R211" i="27"/>
  <c r="R120" i="27"/>
  <c r="W189" i="27"/>
  <c r="S70" i="26"/>
  <c r="S126" i="26"/>
  <c r="W142" i="26"/>
  <c r="W105" i="26"/>
  <c r="W195" i="26"/>
  <c r="B194" i="26"/>
  <c r="AA209" i="26"/>
  <c r="AA115" i="26"/>
  <c r="J200" i="26"/>
  <c r="J113" i="26"/>
  <c r="S186" i="26"/>
  <c r="S199" i="26"/>
  <c r="S65" i="26"/>
  <c r="S124" i="26"/>
  <c r="H183" i="26"/>
  <c r="A82" i="24"/>
  <c r="Z102" i="27"/>
  <c r="Z133" i="27"/>
  <c r="AA102" i="27"/>
  <c r="AA133" i="27"/>
  <c r="F75" i="27"/>
  <c r="F132" i="27"/>
  <c r="Z211" i="27"/>
  <c r="Z120" i="27"/>
  <c r="Z70" i="27"/>
  <c r="Z126" i="27"/>
  <c r="AA198" i="27"/>
  <c r="P203" i="27"/>
  <c r="E115" i="27"/>
  <c r="Z214" i="27"/>
  <c r="K123" i="27"/>
  <c r="Z213" i="27"/>
  <c r="Z119" i="27"/>
  <c r="B197" i="27"/>
  <c r="Y69" i="27"/>
  <c r="Y128" i="27"/>
  <c r="H212" i="27"/>
  <c r="H122" i="27"/>
  <c r="S205" i="27"/>
  <c r="S117" i="27"/>
  <c r="H139" i="27"/>
  <c r="H112" i="27"/>
  <c r="K193" i="27"/>
  <c r="Z114" i="27"/>
  <c r="G114" i="27"/>
  <c r="B205" i="27"/>
  <c r="B118" i="27"/>
  <c r="Q58" i="27"/>
  <c r="I185" i="27"/>
  <c r="Y209" i="27"/>
  <c r="Y122" i="27"/>
  <c r="AA212" i="27"/>
  <c r="AA121" i="27"/>
  <c r="B187" i="27"/>
  <c r="W100" i="27"/>
  <c r="F71" i="26"/>
  <c r="F128" i="26"/>
  <c r="C129" i="26"/>
  <c r="W98" i="26"/>
  <c r="W129" i="26"/>
  <c r="J149" i="26"/>
  <c r="R132" i="26"/>
  <c r="Y135" i="26"/>
  <c r="Y112" i="26"/>
  <c r="U135" i="26"/>
  <c r="U112" i="26"/>
  <c r="F67" i="26"/>
  <c r="F125" i="26"/>
  <c r="X191" i="26"/>
  <c r="T191" i="26"/>
  <c r="Z138" i="26"/>
  <c r="S191" i="26"/>
  <c r="D199" i="26"/>
  <c r="W201" i="26"/>
  <c r="W113" i="26"/>
  <c r="T205" i="26"/>
  <c r="T118" i="26"/>
  <c r="W207" i="26"/>
  <c r="W116" i="26"/>
  <c r="W200" i="26"/>
  <c r="W114" i="26"/>
  <c r="S63" i="26"/>
  <c r="S123" i="26"/>
  <c r="U201" i="26"/>
  <c r="U113" i="26"/>
  <c r="E198" i="26"/>
  <c r="Q192" i="26"/>
  <c r="J204" i="26"/>
  <c r="J116" i="26"/>
  <c r="J201" i="26"/>
  <c r="J114" i="26"/>
  <c r="S148" i="26"/>
  <c r="S137" i="25"/>
  <c r="S151" i="25"/>
  <c r="U100" i="25"/>
  <c r="U192" i="25"/>
  <c r="G71" i="25"/>
  <c r="G128" i="25"/>
  <c r="J68" i="25"/>
  <c r="J127" i="25"/>
  <c r="W132" i="25"/>
  <c r="R143" i="25"/>
  <c r="P128" i="25"/>
  <c r="W141" i="25"/>
  <c r="S99" i="25"/>
  <c r="S128" i="25"/>
  <c r="D74" i="25"/>
  <c r="D130" i="25"/>
  <c r="Z191" i="25"/>
  <c r="K110" i="25"/>
  <c r="T197" i="25"/>
  <c r="A195" i="25"/>
  <c r="S66" i="25"/>
  <c r="S122" i="25"/>
  <c r="J148" i="25"/>
  <c r="J115" i="25"/>
  <c r="L206" i="25"/>
  <c r="L117" i="25"/>
  <c r="Q67" i="25"/>
  <c r="Z205" i="25"/>
  <c r="Z118" i="25"/>
  <c r="H64" i="25"/>
  <c r="H124" i="25"/>
  <c r="E148" i="25"/>
  <c r="S148" i="25"/>
  <c r="F184" i="25"/>
  <c r="R208" i="25"/>
  <c r="R117" i="25"/>
  <c r="C206" i="25"/>
  <c r="C117" i="25"/>
  <c r="AA186" i="25"/>
  <c r="N72" i="22"/>
  <c r="N131" i="22"/>
  <c r="N75" i="22"/>
  <c r="N132" i="22"/>
  <c r="U99" i="24"/>
  <c r="U128" i="24"/>
  <c r="J132" i="24"/>
  <c r="J195" i="24"/>
  <c r="S142" i="24"/>
  <c r="U22" i="24"/>
  <c r="U146" i="24"/>
  <c r="B193" i="24"/>
  <c r="L76" i="24"/>
  <c r="L133" i="24"/>
  <c r="J196" i="24"/>
  <c r="Y193" i="24"/>
  <c r="D64" i="24"/>
  <c r="D124" i="24"/>
  <c r="AG77" i="22"/>
  <c r="AG82" i="22"/>
  <c r="J103" i="24"/>
  <c r="J78" i="24"/>
  <c r="F192" i="24"/>
  <c r="B148" i="24"/>
  <c r="B115" i="24"/>
  <c r="Z66" i="24"/>
  <c r="Z122" i="24"/>
  <c r="B184" i="24"/>
  <c r="AK35" i="22"/>
  <c r="AK131" i="22"/>
  <c r="B200" i="24"/>
  <c r="B113" i="24"/>
  <c r="V205" i="24"/>
  <c r="V118" i="24"/>
  <c r="B201" i="24"/>
  <c r="B114" i="24"/>
  <c r="W184" i="24"/>
  <c r="Y200" i="24"/>
  <c r="Y114" i="24"/>
  <c r="Y209" i="24"/>
  <c r="Y115" i="24"/>
  <c r="AG107" i="22"/>
  <c r="AG134" i="22"/>
  <c r="AG60" i="22"/>
  <c r="AG111" i="22"/>
  <c r="AI69" i="22"/>
  <c r="AI128" i="22"/>
  <c r="AI209" i="22"/>
  <c r="AI122" i="22"/>
  <c r="AC203" i="22"/>
  <c r="R201" i="22"/>
  <c r="AM201" i="22"/>
  <c r="AC220" i="22"/>
  <c r="AC69" i="22"/>
  <c r="F67" i="22"/>
  <c r="AK211" i="22"/>
  <c r="AK120" i="22"/>
  <c r="AC83" i="22"/>
  <c r="L80" i="22"/>
  <c r="L137" i="22"/>
  <c r="AE69" i="22"/>
  <c r="AE128" i="22"/>
  <c r="D212" i="22"/>
  <c r="D122" i="22"/>
  <c r="O75" i="22"/>
  <c r="O132" i="22"/>
  <c r="AH111" i="22"/>
  <c r="R198" i="22"/>
  <c r="W212" i="22"/>
  <c r="W121" i="22"/>
  <c r="AA204" i="22"/>
  <c r="AA118" i="22"/>
  <c r="W67" i="22"/>
  <c r="W127" i="22"/>
  <c r="L152" i="22"/>
  <c r="L119" i="22"/>
  <c r="Y152" i="22"/>
  <c r="AC67" i="22"/>
  <c r="AC127" i="22"/>
  <c r="AK188" i="22"/>
  <c r="W100" i="22"/>
  <c r="L135" i="21"/>
  <c r="L108" i="21"/>
  <c r="R148" i="21"/>
  <c r="R115" i="21"/>
  <c r="AA98" i="21"/>
  <c r="AA129" i="21"/>
  <c r="D204" i="22"/>
  <c r="D117" i="22"/>
  <c r="AI100" i="22"/>
  <c r="AM199" i="22"/>
  <c r="R71" i="21"/>
  <c r="R128" i="21"/>
  <c r="M74" i="21"/>
  <c r="M130" i="21"/>
  <c r="J206" i="21"/>
  <c r="J117" i="21"/>
  <c r="Z205" i="21"/>
  <c r="Z118" i="21"/>
  <c r="AL219" i="21"/>
  <c r="Q121" i="21"/>
  <c r="L99" i="21"/>
  <c r="H194" i="21"/>
  <c r="Y201" i="21"/>
  <c r="Y113" i="21"/>
  <c r="R201" i="21"/>
  <c r="R114" i="21"/>
  <c r="C185" i="21"/>
  <c r="P131" i="21"/>
  <c r="O68" i="21"/>
  <c r="O127" i="21"/>
  <c r="AM135" i="21"/>
  <c r="AM112" i="21"/>
  <c r="AE207" i="21"/>
  <c r="AE116" i="21"/>
  <c r="AI132" i="21"/>
  <c r="AC71" i="21"/>
  <c r="AC195" i="21"/>
  <c r="D98" i="21"/>
  <c r="D126" i="21"/>
  <c r="AE77" i="21"/>
  <c r="AE67" i="21"/>
  <c r="M110" i="21"/>
  <c r="R193" i="21"/>
  <c r="AI185" i="21"/>
  <c r="H150" i="21"/>
  <c r="W191" i="21"/>
  <c r="V217" i="21"/>
  <c r="A123" i="21"/>
  <c r="N192" i="21"/>
  <c r="AI201" i="21"/>
  <c r="AI113" i="21"/>
  <c r="H193" i="21"/>
  <c r="AI200" i="21"/>
  <c r="AI114" i="21"/>
  <c r="AC70" i="21"/>
  <c r="AC126" i="21"/>
  <c r="W143" i="21"/>
  <c r="Q74" i="27"/>
  <c r="Q130" i="27"/>
  <c r="AA136" i="27"/>
  <c r="L202" i="27"/>
  <c r="W193" i="27"/>
  <c r="W70" i="27"/>
  <c r="W126" i="27"/>
  <c r="H204" i="27"/>
  <c r="H117" i="27"/>
  <c r="H196" i="27"/>
  <c r="S139" i="27"/>
  <c r="S116" i="27"/>
  <c r="Q194" i="27"/>
  <c r="F188" i="27"/>
  <c r="W143" i="26"/>
  <c r="H68" i="26"/>
  <c r="H127" i="26"/>
  <c r="L78" i="26"/>
  <c r="F142" i="26"/>
  <c r="S150" i="26"/>
  <c r="V191" i="26"/>
  <c r="R81" i="24"/>
  <c r="P113" i="26"/>
  <c r="P81" i="26"/>
  <c r="I82" i="24"/>
  <c r="T102" i="27"/>
  <c r="T133" i="27"/>
  <c r="Q102" i="27"/>
  <c r="Q133" i="27"/>
  <c r="S104" i="27"/>
  <c r="S196" i="27"/>
  <c r="L75" i="27"/>
  <c r="L132" i="27"/>
  <c r="B78" i="27"/>
  <c r="B134" i="27"/>
  <c r="J71" i="27"/>
  <c r="J129" i="27"/>
  <c r="J202" i="27"/>
  <c r="S198" i="27"/>
  <c r="A113" i="27"/>
  <c r="K115" i="27"/>
  <c r="R214" i="27"/>
  <c r="C123" i="27"/>
  <c r="X213" i="27"/>
  <c r="X119" i="27"/>
  <c r="F191" i="27"/>
  <c r="H197" i="27"/>
  <c r="D139" i="27"/>
  <c r="D112" i="27"/>
  <c r="C193" i="27"/>
  <c r="R114" i="27"/>
  <c r="U69" i="27"/>
  <c r="U128" i="27"/>
  <c r="Y67" i="27"/>
  <c r="Y127" i="27"/>
  <c r="E114" i="27"/>
  <c r="W58" i="27"/>
  <c r="S212" i="27"/>
  <c r="S121" i="27"/>
  <c r="B190" i="27"/>
  <c r="AA135" i="27"/>
  <c r="G129" i="26"/>
  <c r="U70" i="26"/>
  <c r="U126" i="26"/>
  <c r="U99" i="26"/>
  <c r="U128" i="26"/>
  <c r="T99" i="26"/>
  <c r="T128" i="26"/>
  <c r="L74" i="26"/>
  <c r="L130" i="26"/>
  <c r="K71" i="26"/>
  <c r="K128" i="26"/>
  <c r="Y193" i="26"/>
  <c r="Y63" i="26"/>
  <c r="Z102" i="26"/>
  <c r="K134" i="26"/>
  <c r="J74" i="26"/>
  <c r="J130" i="26"/>
  <c r="T132" i="26"/>
  <c r="F76" i="26"/>
  <c r="F133" i="26"/>
  <c r="L79" i="26"/>
  <c r="AA135" i="26"/>
  <c r="AA112" i="26"/>
  <c r="L67" i="26"/>
  <c r="L125" i="26"/>
  <c r="P191" i="26"/>
  <c r="A110" i="26"/>
  <c r="Z191" i="26"/>
  <c r="K110" i="26"/>
  <c r="S194" i="26"/>
  <c r="U209" i="26"/>
  <c r="U115" i="26"/>
  <c r="T79" i="26"/>
  <c r="F197" i="26"/>
  <c r="F64" i="26"/>
  <c r="F124" i="26"/>
  <c r="H199" i="26"/>
  <c r="V205" i="26"/>
  <c r="V118" i="26"/>
  <c r="Q200" i="26"/>
  <c r="Q114" i="26"/>
  <c r="H204" i="26"/>
  <c r="H116" i="26"/>
  <c r="S66" i="26"/>
  <c r="S122" i="26"/>
  <c r="S207" i="26"/>
  <c r="S116" i="26"/>
  <c r="U200" i="26"/>
  <c r="U114" i="26"/>
  <c r="U24" i="26"/>
  <c r="Z215" i="26"/>
  <c r="K120" i="26"/>
  <c r="B204" i="26"/>
  <c r="B116" i="26"/>
  <c r="W148" i="26"/>
  <c r="Y185" i="26"/>
  <c r="A71" i="25"/>
  <c r="A128" i="25"/>
  <c r="D68" i="25"/>
  <c r="D127" i="25"/>
  <c r="Q132" i="25"/>
  <c r="X128" i="25"/>
  <c r="Q70" i="25"/>
  <c r="Q126" i="25"/>
  <c r="J74" i="25"/>
  <c r="J130" i="25"/>
  <c r="P191" i="25"/>
  <c r="Z197" i="25"/>
  <c r="F192" i="25"/>
  <c r="F63" i="25"/>
  <c r="W66" i="25"/>
  <c r="W122" i="25"/>
  <c r="Z108" i="25"/>
  <c r="J135" i="25"/>
  <c r="J108" i="25"/>
  <c r="Y192" i="25"/>
  <c r="K195" i="25"/>
  <c r="P196" i="25"/>
  <c r="F148" i="25"/>
  <c r="F115" i="25"/>
  <c r="B206" i="25"/>
  <c r="B117" i="25"/>
  <c r="Y205" i="25"/>
  <c r="Y118" i="25"/>
  <c r="F208" i="25"/>
  <c r="F118" i="25"/>
  <c r="P205" i="25"/>
  <c r="P118" i="25"/>
  <c r="AA64" i="25"/>
  <c r="AA125" i="25"/>
  <c r="B64" i="25"/>
  <c r="B124" i="25"/>
  <c r="B200" i="25"/>
  <c r="B113" i="25"/>
  <c r="I148" i="25"/>
  <c r="T208" i="25"/>
  <c r="T117" i="25"/>
  <c r="U148" i="25"/>
  <c r="K206" i="25"/>
  <c r="K117" i="25"/>
  <c r="Y70" i="24"/>
  <c r="Y126" i="24"/>
  <c r="R72" i="22"/>
  <c r="R131" i="22"/>
  <c r="R75" i="22"/>
  <c r="R132" i="22"/>
  <c r="W99" i="24"/>
  <c r="W128" i="24"/>
  <c r="F150" i="24"/>
  <c r="Q193" i="24"/>
  <c r="J64" i="24"/>
  <c r="J124" i="24"/>
  <c r="C74" i="24"/>
  <c r="C130" i="24"/>
  <c r="B198" i="24"/>
  <c r="U63" i="24"/>
  <c r="U123" i="24"/>
  <c r="F206" i="24"/>
  <c r="F117" i="24"/>
  <c r="AA63" i="24"/>
  <c r="AA123" i="24"/>
  <c r="G212" i="24"/>
  <c r="V120" i="24"/>
  <c r="B74" i="24"/>
  <c r="B130" i="24"/>
  <c r="U200" i="24"/>
  <c r="U114" i="24"/>
  <c r="L184" i="24"/>
  <c r="X205" i="24"/>
  <c r="X118" i="24"/>
  <c r="H201" i="24"/>
  <c r="H114" i="24"/>
  <c r="F28" i="22"/>
  <c r="F150" i="22"/>
  <c r="W200" i="24"/>
  <c r="W114" i="24"/>
  <c r="E185" i="24"/>
  <c r="U209" i="24"/>
  <c r="U115" i="24"/>
  <c r="O114" i="22"/>
  <c r="AE60" i="22"/>
  <c r="AE111" i="22"/>
  <c r="AK209" i="22"/>
  <c r="AK122" i="22"/>
  <c r="N78" i="22"/>
  <c r="N134" i="22"/>
  <c r="Q111" i="22"/>
  <c r="B67" i="22"/>
  <c r="W211" i="22"/>
  <c r="W120" i="22"/>
  <c r="J205" i="22"/>
  <c r="J118" i="22"/>
  <c r="C75" i="22"/>
  <c r="C132" i="22"/>
  <c r="P198" i="22"/>
  <c r="B80" i="22"/>
  <c r="B137" i="22"/>
  <c r="H198" i="22"/>
  <c r="W69" i="22"/>
  <c r="W128" i="22"/>
  <c r="J212" i="22"/>
  <c r="J122" i="22"/>
  <c r="AJ115" i="22"/>
  <c r="M215" i="22"/>
  <c r="AH125" i="22"/>
  <c r="AC212" i="22"/>
  <c r="AC121" i="22"/>
  <c r="N68" i="22"/>
  <c r="N128" i="22"/>
  <c r="F204" i="22"/>
  <c r="F117" i="22"/>
  <c r="AE67" i="22"/>
  <c r="AE127" i="22"/>
  <c r="D197" i="22"/>
  <c r="AI139" i="22"/>
  <c r="AI116" i="22"/>
  <c r="F135" i="21"/>
  <c r="F108" i="21"/>
  <c r="F67" i="21"/>
  <c r="F125" i="21"/>
  <c r="L148" i="21"/>
  <c r="L115" i="21"/>
  <c r="AM98" i="21"/>
  <c r="AM129" i="21"/>
  <c r="AK100" i="22"/>
  <c r="AG188" i="22"/>
  <c r="P71" i="21"/>
  <c r="P128" i="21"/>
  <c r="H190" i="21"/>
  <c r="P206" i="21"/>
  <c r="P117" i="21"/>
  <c r="AH219" i="21"/>
  <c r="M121" i="21"/>
  <c r="R99" i="21"/>
  <c r="I185" i="21"/>
  <c r="AG70" i="21"/>
  <c r="AG126" i="21"/>
  <c r="AI135" i="21"/>
  <c r="AI112" i="21"/>
  <c r="R151" i="21"/>
  <c r="W207" i="21"/>
  <c r="W116" i="21"/>
  <c r="J101" i="21"/>
  <c r="N185" i="21"/>
  <c r="W185" i="21"/>
  <c r="W201" i="21"/>
  <c r="W113" i="21"/>
  <c r="AA200" i="21"/>
  <c r="AA114" i="21"/>
  <c r="AI70" i="21"/>
  <c r="AI126" i="21"/>
  <c r="AM143" i="21"/>
  <c r="C74" i="21"/>
  <c r="C130" i="21"/>
  <c r="P193" i="21"/>
  <c r="AE186" i="22"/>
  <c r="U106" i="27"/>
  <c r="AA74" i="27"/>
  <c r="AA130" i="27"/>
  <c r="A115" i="27"/>
  <c r="B196" i="27"/>
  <c r="X70" i="27"/>
  <c r="X126" i="27"/>
  <c r="Q193" i="27"/>
  <c r="W68" i="27"/>
  <c r="W129" i="27"/>
  <c r="L100" i="27"/>
  <c r="W194" i="27"/>
  <c r="Q192" i="27"/>
  <c r="Z111" i="27"/>
  <c r="W99" i="26"/>
  <c r="W128" i="26"/>
  <c r="Y103" i="26"/>
  <c r="Y130" i="26"/>
  <c r="L142" i="26"/>
  <c r="Y100" i="27"/>
  <c r="E129" i="26"/>
  <c r="S132" i="26"/>
  <c r="H142" i="26"/>
  <c r="R113" i="26"/>
  <c r="R81" i="26"/>
  <c r="Z113" i="26"/>
  <c r="Z81" i="26"/>
  <c r="C82" i="24"/>
  <c r="Y103" i="27"/>
  <c r="Y132" i="27"/>
  <c r="V133" i="27"/>
  <c r="W102" i="27"/>
  <c r="W133" i="27"/>
  <c r="J80" i="27"/>
  <c r="J137" i="27"/>
  <c r="H78" i="27"/>
  <c r="H134" i="27"/>
  <c r="D71" i="27"/>
  <c r="D129" i="27"/>
  <c r="B202" i="27"/>
  <c r="Y198" i="27"/>
  <c r="G113" i="27"/>
  <c r="G115" i="27"/>
  <c r="C196" i="27"/>
  <c r="R115" i="27"/>
  <c r="R213" i="27"/>
  <c r="R119" i="27"/>
  <c r="B212" i="27"/>
  <c r="B122" i="27"/>
  <c r="D208" i="27"/>
  <c r="D120" i="27"/>
  <c r="J139" i="27"/>
  <c r="J112" i="27"/>
  <c r="AA69" i="27"/>
  <c r="AA128" i="27"/>
  <c r="V203" i="27"/>
  <c r="S204" i="27"/>
  <c r="S118" i="27"/>
  <c r="Y212" i="27"/>
  <c r="Y121" i="27"/>
  <c r="AA100" i="27"/>
  <c r="F68" i="26"/>
  <c r="F127" i="26"/>
  <c r="L151" i="26"/>
  <c r="AA65" i="26"/>
  <c r="AA124" i="26"/>
  <c r="T102" i="26"/>
  <c r="E134" i="26"/>
  <c r="F74" i="26"/>
  <c r="F130" i="26"/>
  <c r="E71" i="26"/>
  <c r="E128" i="26"/>
  <c r="S193" i="26"/>
  <c r="R102" i="26"/>
  <c r="C134" i="26"/>
  <c r="Z99" i="26"/>
  <c r="Z128" i="26"/>
  <c r="H76" i="26"/>
  <c r="H133" i="26"/>
  <c r="D132" i="26"/>
  <c r="D195" i="26"/>
  <c r="Z132" i="26"/>
  <c r="L76" i="26"/>
  <c r="L133" i="26"/>
  <c r="F196" i="26"/>
  <c r="I193" i="26"/>
  <c r="Q135" i="26"/>
  <c r="Q112" i="26"/>
  <c r="B67" i="26"/>
  <c r="B125" i="26"/>
  <c r="R79" i="26"/>
  <c r="Y199" i="26"/>
  <c r="J67" i="26"/>
  <c r="J125" i="26"/>
  <c r="AA151" i="26"/>
  <c r="L64" i="26"/>
  <c r="L124" i="26"/>
  <c r="F199" i="26"/>
  <c r="P205" i="26"/>
  <c r="P118" i="26"/>
  <c r="Y66" i="26"/>
  <c r="Y122" i="26"/>
  <c r="AA207" i="26"/>
  <c r="AA116" i="26"/>
  <c r="AA200" i="26"/>
  <c r="AA114" i="26"/>
  <c r="Q197" i="26"/>
  <c r="L182" i="26"/>
  <c r="S185" i="26"/>
  <c r="J131" i="26"/>
  <c r="H2" i="26"/>
  <c r="E71" i="25"/>
  <c r="E128" i="25"/>
  <c r="F151" i="25"/>
  <c r="R128" i="25"/>
  <c r="Y70" i="25"/>
  <c r="Y126" i="25"/>
  <c r="I195" i="25"/>
  <c r="X107" i="25"/>
  <c r="X197" i="25"/>
  <c r="Q66" i="25"/>
  <c r="Q122" i="25"/>
  <c r="E195" i="25"/>
  <c r="U62" i="25"/>
  <c r="U110" i="25"/>
  <c r="L148" i="25"/>
  <c r="L115" i="25"/>
  <c r="D206" i="25"/>
  <c r="D117" i="25"/>
  <c r="P215" i="25"/>
  <c r="A120" i="25"/>
  <c r="F64" i="25"/>
  <c r="F124" i="25"/>
  <c r="Q205" i="25"/>
  <c r="Q118" i="25"/>
  <c r="L208" i="25"/>
  <c r="L118" i="25"/>
  <c r="R205" i="25"/>
  <c r="R118" i="25"/>
  <c r="J64" i="25"/>
  <c r="J124" i="25"/>
  <c r="A148" i="25"/>
  <c r="C114" i="25"/>
  <c r="P208" i="25"/>
  <c r="P117" i="25"/>
  <c r="E206" i="25"/>
  <c r="E117" i="25"/>
  <c r="S70" i="24"/>
  <c r="S126" i="24"/>
  <c r="J98" i="24"/>
  <c r="J126" i="24"/>
  <c r="P72" i="22"/>
  <c r="P131" i="22"/>
  <c r="P75" i="22"/>
  <c r="P132" i="22"/>
  <c r="J97" i="24"/>
  <c r="J191" i="24"/>
  <c r="Q99" i="24"/>
  <c r="Q128" i="24"/>
  <c r="D76" i="24"/>
  <c r="D133" i="24"/>
  <c r="P66" i="24"/>
  <c r="P122" i="24"/>
  <c r="H192" i="24"/>
  <c r="H63" i="24"/>
  <c r="H64" i="24"/>
  <c r="H124" i="24"/>
  <c r="U207" i="24"/>
  <c r="U116" i="24"/>
  <c r="C132" i="24"/>
  <c r="I74" i="24"/>
  <c r="I130" i="24"/>
  <c r="Q198" i="24"/>
  <c r="P125" i="24"/>
  <c r="I195" i="24"/>
  <c r="X107" i="24"/>
  <c r="U64" i="24"/>
  <c r="U125" i="24"/>
  <c r="E212" i="24"/>
  <c r="T120" i="24"/>
  <c r="H74" i="24"/>
  <c r="H130" i="24"/>
  <c r="B210" i="24"/>
  <c r="B64" i="24"/>
  <c r="Z205" i="24"/>
  <c r="Z118" i="24"/>
  <c r="H200" i="24"/>
  <c r="H113" i="24"/>
  <c r="D201" i="24"/>
  <c r="D114" i="24"/>
  <c r="A185" i="24"/>
  <c r="I185" i="24"/>
  <c r="AA209" i="24"/>
  <c r="AA115" i="24"/>
  <c r="F154" i="22"/>
  <c r="R155" i="22"/>
  <c r="AK60" i="22"/>
  <c r="AK111" i="22"/>
  <c r="AH115" i="22"/>
  <c r="AM211" i="22"/>
  <c r="AM120" i="22"/>
  <c r="K114" i="22"/>
  <c r="H212" i="22"/>
  <c r="H122" i="22"/>
  <c r="Y74" i="22"/>
  <c r="Y130" i="22"/>
  <c r="AL115" i="22"/>
  <c r="H36" i="22"/>
  <c r="H133" i="22"/>
  <c r="J80" i="22"/>
  <c r="J137" i="22"/>
  <c r="P212" i="22"/>
  <c r="P122" i="22"/>
  <c r="W200" i="22"/>
  <c r="AB115" i="22"/>
  <c r="A215" i="22"/>
  <c r="V125" i="22"/>
  <c r="AI212" i="22"/>
  <c r="AI121" i="22"/>
  <c r="N152" i="22"/>
  <c r="N119" i="22"/>
  <c r="B204" i="22"/>
  <c r="B117" i="22"/>
  <c r="AM151" i="22"/>
  <c r="Y67" i="22"/>
  <c r="Y127" i="22"/>
  <c r="AC139" i="22"/>
  <c r="AC116" i="22"/>
  <c r="W151" i="22"/>
  <c r="AC135" i="22"/>
  <c r="D68" i="21"/>
  <c r="D127" i="21"/>
  <c r="F148" i="21"/>
  <c r="F115" i="21"/>
  <c r="AK98" i="21"/>
  <c r="AK129" i="21"/>
  <c r="AE204" i="22"/>
  <c r="AE118" i="22"/>
  <c r="AM204" i="22"/>
  <c r="AM118" i="22"/>
  <c r="Y103" i="21"/>
  <c r="Y130" i="21"/>
  <c r="D206" i="21"/>
  <c r="D117" i="21"/>
  <c r="K187" i="21"/>
  <c r="AA70" i="21"/>
  <c r="AA126" i="21"/>
  <c r="G74" i="21"/>
  <c r="G130" i="21"/>
  <c r="P201" i="21"/>
  <c r="P114" i="21"/>
  <c r="O185" i="21"/>
  <c r="AG197" i="21"/>
  <c r="W96" i="21"/>
  <c r="G68" i="21"/>
  <c r="G127" i="21"/>
  <c r="Y70" i="21"/>
  <c r="Y126" i="21"/>
  <c r="AF217" i="21"/>
  <c r="K123" i="21"/>
  <c r="AC207" i="21"/>
  <c r="AC116" i="21"/>
  <c r="R208" i="21"/>
  <c r="R118" i="21"/>
  <c r="R98" i="21"/>
  <c r="R126" i="21"/>
  <c r="AM185" i="21"/>
  <c r="AJ217" i="21"/>
  <c r="O123" i="21"/>
  <c r="AM201" i="21"/>
  <c r="AM113" i="21"/>
  <c r="AG105" i="21"/>
  <c r="AD219" i="21"/>
  <c r="I121" i="21"/>
  <c r="AM70" i="21"/>
  <c r="AM126" i="21"/>
  <c r="AM186" i="22"/>
  <c r="AH217" i="21"/>
  <c r="M123" i="21"/>
  <c r="F105" i="27"/>
  <c r="F136" i="27"/>
  <c r="H102" i="27"/>
  <c r="H130" i="27"/>
  <c r="L136" i="27"/>
  <c r="U195" i="27"/>
  <c r="L196" i="27"/>
  <c r="Q189" i="27"/>
  <c r="S194" i="27"/>
  <c r="Y68" i="27"/>
  <c r="Y129" i="27"/>
  <c r="Q197" i="27"/>
  <c r="Q67" i="27"/>
  <c r="S192" i="27"/>
  <c r="T111" i="27"/>
  <c r="Q77" i="26"/>
  <c r="D135" i="27"/>
  <c r="W103" i="26"/>
  <c r="W130" i="26"/>
  <c r="Q99" i="26"/>
  <c r="Q128" i="26"/>
  <c r="W137" i="26"/>
  <c r="L105" i="26"/>
  <c r="Q132" i="26"/>
  <c r="AA143" i="26"/>
  <c r="U216" i="26"/>
  <c r="U65" i="26"/>
  <c r="V215" i="26"/>
  <c r="G120" i="26"/>
  <c r="W104" i="26"/>
  <c r="X81" i="24"/>
  <c r="T81" i="25"/>
  <c r="K82" i="24"/>
  <c r="B72" i="27"/>
  <c r="B131" i="27"/>
  <c r="W103" i="27"/>
  <c r="W132" i="27"/>
  <c r="R133" i="27"/>
  <c r="L71" i="27"/>
  <c r="L129" i="27"/>
  <c r="S107" i="27"/>
  <c r="S134" i="27"/>
  <c r="Q198" i="27"/>
  <c r="W198" i="27"/>
  <c r="J199" i="27"/>
  <c r="I196" i="27"/>
  <c r="X115" i="27"/>
  <c r="H210" i="27"/>
  <c r="H121" i="27"/>
  <c r="H69" i="27"/>
  <c r="L135" i="27"/>
  <c r="B139" i="27"/>
  <c r="B112" i="27"/>
  <c r="U204" i="27"/>
  <c r="U118" i="27"/>
  <c r="J152" i="27"/>
  <c r="J119" i="27"/>
  <c r="Q212" i="27"/>
  <c r="Q121" i="27"/>
  <c r="Y135" i="27"/>
  <c r="B68" i="26"/>
  <c r="B127" i="26"/>
  <c r="Y70" i="26"/>
  <c r="Y126" i="26"/>
  <c r="AA77" i="26"/>
  <c r="AA67" i="26"/>
  <c r="AA199" i="26"/>
  <c r="G71" i="26"/>
  <c r="G128" i="26"/>
  <c r="X102" i="26"/>
  <c r="I134" i="26"/>
  <c r="P99" i="26"/>
  <c r="P128" i="26"/>
  <c r="U75" i="26"/>
  <c r="U132" i="26"/>
  <c r="F135" i="26"/>
  <c r="F108" i="26"/>
  <c r="W135" i="26"/>
  <c r="W112" i="26"/>
  <c r="L199" i="26"/>
  <c r="U66" i="26"/>
  <c r="U122" i="26"/>
  <c r="W197" i="26"/>
  <c r="P215" i="26"/>
  <c r="A120" i="26"/>
  <c r="W63" i="26"/>
  <c r="W123" i="26"/>
  <c r="U185" i="26"/>
  <c r="W131" i="26"/>
  <c r="K148" i="26"/>
  <c r="B131" i="26"/>
  <c r="L131" i="26"/>
  <c r="F98" i="25"/>
  <c r="F126" i="25"/>
  <c r="K71" i="25"/>
  <c r="K128" i="25"/>
  <c r="Y141" i="25"/>
  <c r="J151" i="25"/>
  <c r="T128" i="25"/>
  <c r="AA141" i="25"/>
  <c r="W70" i="25"/>
  <c r="W126" i="25"/>
  <c r="V196" i="25"/>
  <c r="C195" i="25"/>
  <c r="R107" i="25"/>
  <c r="W59" i="25"/>
  <c r="W109" i="25"/>
  <c r="AA192" i="25"/>
  <c r="H135" i="25"/>
  <c r="H108" i="25"/>
  <c r="Q39" i="25"/>
  <c r="Q110" i="25"/>
  <c r="B148" i="25"/>
  <c r="B115" i="25"/>
  <c r="R209" i="25"/>
  <c r="R115" i="25"/>
  <c r="J206" i="25"/>
  <c r="J117" i="25"/>
  <c r="X215" i="25"/>
  <c r="I120" i="25"/>
  <c r="B208" i="25"/>
  <c r="B118" i="25"/>
  <c r="X205" i="25"/>
  <c r="X118" i="25"/>
  <c r="Y207" i="25"/>
  <c r="Y116" i="25"/>
  <c r="D64" i="25"/>
  <c r="D124" i="25"/>
  <c r="V208" i="25"/>
  <c r="V117" i="25"/>
  <c r="G206" i="25"/>
  <c r="G117" i="25"/>
  <c r="J31" i="24"/>
  <c r="J142" i="24"/>
  <c r="D98" i="24"/>
  <c r="D126" i="24"/>
  <c r="AE103" i="22"/>
  <c r="AE132" i="22"/>
  <c r="Y103" i="24"/>
  <c r="Y130" i="24"/>
  <c r="J69" i="24"/>
  <c r="J193" i="24"/>
  <c r="L98" i="24"/>
  <c r="L126" i="24"/>
  <c r="J76" i="24"/>
  <c r="J133" i="24"/>
  <c r="D194" i="24"/>
  <c r="V66" i="24"/>
  <c r="V122" i="24"/>
  <c r="H67" i="24"/>
  <c r="H125" i="24"/>
  <c r="Q207" i="24"/>
  <c r="Q116" i="24"/>
  <c r="A74" i="24"/>
  <c r="A130" i="24"/>
  <c r="F67" i="24"/>
  <c r="F125" i="24"/>
  <c r="V125" i="24"/>
  <c r="F208" i="24"/>
  <c r="F118" i="24"/>
  <c r="K212" i="24"/>
  <c r="Z120" i="24"/>
  <c r="D74" i="24"/>
  <c r="D130" i="24"/>
  <c r="W65" i="24"/>
  <c r="W124" i="24"/>
  <c r="P205" i="24"/>
  <c r="P118" i="24"/>
  <c r="J200" i="24"/>
  <c r="J113" i="24"/>
  <c r="L155" i="22"/>
  <c r="W147" i="22"/>
  <c r="Y211" i="22"/>
  <c r="Y120" i="22"/>
  <c r="AA69" i="22"/>
  <c r="AA128" i="22"/>
  <c r="W146" i="22"/>
  <c r="AI213" i="22"/>
  <c r="AI119" i="22"/>
  <c r="W74" i="22"/>
  <c r="W130" i="22"/>
  <c r="D196" i="22"/>
  <c r="N71" i="22"/>
  <c r="N129" i="22"/>
  <c r="R80" i="22"/>
  <c r="R137" i="22"/>
  <c r="AE198" i="22"/>
  <c r="N212" i="22"/>
  <c r="N122" i="22"/>
  <c r="H6" i="22"/>
  <c r="B78" i="22"/>
  <c r="B134" i="22"/>
  <c r="W198" i="22"/>
  <c r="O215" i="22"/>
  <c r="AJ125" i="22"/>
  <c r="J50" i="22"/>
  <c r="J124" i="22"/>
  <c r="I215" i="22"/>
  <c r="AD125" i="22"/>
  <c r="R68" i="22"/>
  <c r="R128" i="22"/>
  <c r="R204" i="22"/>
  <c r="R117" i="22"/>
  <c r="AE151" i="22"/>
  <c r="AM67" i="22"/>
  <c r="AM127" i="22"/>
  <c r="P197" i="22"/>
  <c r="AE139" i="22"/>
  <c r="AE116" i="22"/>
  <c r="Y135" i="22"/>
  <c r="AK59" i="22"/>
  <c r="N68" i="21"/>
  <c r="N127" i="21"/>
  <c r="AI98" i="21"/>
  <c r="AI129" i="21"/>
  <c r="W204" i="22"/>
  <c r="W118" i="22"/>
  <c r="AI190" i="22"/>
  <c r="AK199" i="22"/>
  <c r="B71" i="21"/>
  <c r="B128" i="21"/>
  <c r="AE103" i="21"/>
  <c r="AE130" i="21"/>
  <c r="AC135" i="21"/>
  <c r="AC112" i="21"/>
  <c r="AL205" i="21"/>
  <c r="AL118" i="21"/>
  <c r="L192" i="21"/>
  <c r="Y188" i="21"/>
  <c r="E68" i="21"/>
  <c r="E127" i="21"/>
  <c r="AL217" i="21"/>
  <c r="Q123" i="21"/>
  <c r="AE141" i="21"/>
  <c r="AI207" i="21"/>
  <c r="AI116" i="21"/>
  <c r="C187" i="21"/>
  <c r="B208" i="21"/>
  <c r="B118" i="21"/>
  <c r="B98" i="21"/>
  <c r="B126" i="21"/>
  <c r="Y199" i="21"/>
  <c r="AG200" i="21"/>
  <c r="AG114" i="21"/>
  <c r="J185" i="21"/>
  <c r="R183" i="21"/>
  <c r="AK192" i="21"/>
  <c r="V219" i="21"/>
  <c r="A121" i="21"/>
  <c r="AK70" i="21"/>
  <c r="AK126" i="21"/>
  <c r="AE143" i="21"/>
  <c r="AM103" i="21"/>
  <c r="AM130" i="21"/>
  <c r="E110" i="21"/>
  <c r="AG186" i="22"/>
  <c r="J196" i="27"/>
  <c r="AA196" i="27"/>
  <c r="Q139" i="27"/>
  <c r="Q116" i="27"/>
  <c r="D196" i="27"/>
  <c r="D67" i="27"/>
  <c r="A215" i="27"/>
  <c r="P125" i="27"/>
  <c r="L71" i="26"/>
  <c r="L128" i="26"/>
  <c r="L99" i="26"/>
  <c r="L100" i="26"/>
  <c r="W140" i="26"/>
  <c r="Q201" i="26"/>
  <c r="Q113" i="26"/>
  <c r="S104" i="26"/>
  <c r="Y209" i="26"/>
  <c r="Y115" i="26"/>
  <c r="L193" i="26"/>
  <c r="D101" i="26"/>
  <c r="S140" i="26"/>
  <c r="Q190" i="26"/>
  <c r="D65" i="26"/>
  <c r="S200" i="26"/>
  <c r="S114" i="26"/>
  <c r="W151" i="26"/>
  <c r="J206" i="26"/>
  <c r="J117" i="26"/>
  <c r="Q104" i="26"/>
  <c r="W193" i="26"/>
  <c r="Q207" i="26"/>
  <c r="Q116" i="26"/>
  <c r="B200" i="26"/>
  <c r="B113" i="26"/>
  <c r="U187" i="26"/>
  <c r="H100" i="25"/>
  <c r="L150" i="25"/>
  <c r="Y21" i="25"/>
  <c r="Y145" i="25"/>
  <c r="B99" i="25"/>
  <c r="A96" i="26"/>
  <c r="W137" i="25"/>
  <c r="L99" i="25"/>
  <c r="W194" i="25"/>
  <c r="B67" i="25"/>
  <c r="B125" i="25"/>
  <c r="Y208" i="25"/>
  <c r="Y117" i="25"/>
  <c r="S195" i="25"/>
  <c r="U208" i="25"/>
  <c r="U117" i="25"/>
  <c r="J105" i="25"/>
  <c r="H182" i="25"/>
  <c r="Y200" i="25"/>
  <c r="Y114" i="25"/>
  <c r="AA137" i="24"/>
  <c r="F132" i="24"/>
  <c r="F78" i="24"/>
  <c r="B208" i="24"/>
  <c r="B118" i="24"/>
  <c r="W151" i="24"/>
  <c r="F187" i="24"/>
  <c r="U104" i="24"/>
  <c r="J183" i="24"/>
  <c r="Y63" i="24"/>
  <c r="Y123" i="24"/>
  <c r="D96" i="24"/>
  <c r="H65" i="24"/>
  <c r="U199" i="24"/>
  <c r="H191" i="24"/>
  <c r="B96" i="24"/>
  <c r="F197" i="24"/>
  <c r="C204" i="24"/>
  <c r="C116" i="24"/>
  <c r="B154" i="22"/>
  <c r="L75" i="22"/>
  <c r="L132" i="22"/>
  <c r="N102" i="22"/>
  <c r="N130" i="22"/>
  <c r="L102" i="22"/>
  <c r="L130" i="22"/>
  <c r="AG198" i="22"/>
  <c r="D202" i="22"/>
  <c r="AM192" i="22"/>
  <c r="P196" i="22"/>
  <c r="N205" i="22"/>
  <c r="N118" i="22"/>
  <c r="L203" i="22"/>
  <c r="AI197" i="22"/>
  <c r="R69" i="22"/>
  <c r="R100" i="22"/>
  <c r="B99" i="21"/>
  <c r="F101" i="21"/>
  <c r="F132" i="21"/>
  <c r="AK137" i="21"/>
  <c r="AC98" i="21"/>
  <c r="AC129" i="21"/>
  <c r="H97" i="21"/>
  <c r="AI191" i="21"/>
  <c r="AG192" i="21"/>
  <c r="D187" i="21"/>
  <c r="B74" i="21"/>
  <c r="B130" i="21"/>
  <c r="H197" i="21"/>
  <c r="W151" i="21"/>
  <c r="R199" i="21"/>
  <c r="AG194" i="21"/>
  <c r="F74" i="21"/>
  <c r="F130" i="21"/>
  <c r="AA194" i="21"/>
  <c r="AI192" i="21"/>
  <c r="W209" i="21"/>
  <c r="W115" i="21"/>
  <c r="AK182" i="21"/>
  <c r="F147" i="21"/>
  <c r="P96" i="21"/>
  <c r="W186" i="21"/>
  <c r="AG183" i="21"/>
  <c r="AA148" i="21"/>
  <c r="AM207" i="21"/>
  <c r="AM116" i="21"/>
  <c r="AC183" i="21"/>
  <c r="B214" i="27"/>
  <c r="B68" i="27"/>
  <c r="AA195" i="27"/>
  <c r="J210" i="27"/>
  <c r="J121" i="27"/>
  <c r="U81" i="27"/>
  <c r="U203" i="27"/>
  <c r="L80" i="27"/>
  <c r="L137" i="27"/>
  <c r="Q108" i="27"/>
  <c r="W204" i="27"/>
  <c r="W118" i="27"/>
  <c r="B150" i="26"/>
  <c r="U70" i="25"/>
  <c r="U126" i="25"/>
  <c r="S79" i="26"/>
  <c r="B97" i="25"/>
  <c r="J71" i="26"/>
  <c r="J128" i="26"/>
  <c r="F97" i="26"/>
  <c r="Y97" i="26"/>
  <c r="Q143" i="25"/>
  <c r="U142" i="24"/>
  <c r="X143" i="25"/>
  <c r="L101" i="24"/>
  <c r="U184" i="25"/>
  <c r="L78" i="24"/>
  <c r="S198" i="25"/>
  <c r="U75" i="24"/>
  <c r="U132" i="24"/>
  <c r="S201" i="24"/>
  <c r="S113" i="24"/>
  <c r="W81" i="22"/>
  <c r="D105" i="24"/>
  <c r="F195" i="24"/>
  <c r="D208" i="24"/>
  <c r="D118" i="24"/>
  <c r="AI81" i="22"/>
  <c r="H107" i="22"/>
  <c r="S104" i="24"/>
  <c r="F107" i="22"/>
  <c r="L139" i="22"/>
  <c r="L112" i="22"/>
  <c r="AE191" i="22"/>
  <c r="B195" i="22"/>
  <c r="AE185" i="22"/>
  <c r="R199" i="22"/>
  <c r="AA185" i="22"/>
  <c r="P202" i="22"/>
  <c r="Y185" i="22"/>
  <c r="J151" i="21"/>
  <c r="P79" i="21"/>
  <c r="AM205" i="21"/>
  <c r="AM118" i="21"/>
  <c r="B67" i="21"/>
  <c r="B125" i="21"/>
  <c r="P204" i="21"/>
  <c r="P116" i="21"/>
  <c r="N184" i="21"/>
  <c r="F100" i="21"/>
  <c r="J204" i="21"/>
  <c r="J116" i="21"/>
  <c r="J132" i="21"/>
  <c r="AK131" i="21"/>
  <c r="AE182" i="21"/>
  <c r="J187" i="21"/>
  <c r="D201" i="21"/>
  <c r="D114" i="21"/>
  <c r="AA205" i="26"/>
  <c r="AA118" i="26"/>
  <c r="J103" i="27"/>
  <c r="AA75" i="27"/>
  <c r="AA199" i="27"/>
  <c r="L98" i="26"/>
  <c r="L126" i="26"/>
  <c r="I115" i="27"/>
  <c r="Y201" i="26"/>
  <c r="Y113" i="26"/>
  <c r="S201" i="26"/>
  <c r="S113" i="26"/>
  <c r="F71" i="25"/>
  <c r="F128" i="25"/>
  <c r="AA98" i="25"/>
  <c r="AA129" i="25"/>
  <c r="F96" i="25"/>
  <c r="B182" i="24"/>
  <c r="Q100" i="25"/>
  <c r="W132" i="24"/>
  <c r="AE187" i="22"/>
  <c r="AG188" i="21"/>
  <c r="AC211" i="22"/>
  <c r="AC120" i="22"/>
  <c r="AM208" i="21"/>
  <c r="AM117" i="21"/>
  <c r="D131" i="21"/>
  <c r="Y68" i="22"/>
  <c r="Y129" i="22"/>
  <c r="H75" i="27"/>
  <c r="H132" i="27"/>
  <c r="H200" i="27"/>
  <c r="H140" i="22"/>
  <c r="L212" i="27"/>
  <c r="L122" i="27"/>
  <c r="H204" i="24"/>
  <c r="H116" i="24"/>
  <c r="J195" i="22"/>
  <c r="H135" i="22"/>
  <c r="D208" i="22"/>
  <c r="D120" i="22"/>
  <c r="B189" i="21"/>
  <c r="D195" i="21"/>
  <c r="D198" i="21"/>
  <c r="D208" i="26"/>
  <c r="D118" i="26"/>
  <c r="L201" i="25"/>
  <c r="L114" i="25"/>
  <c r="N190" i="22"/>
  <c r="D205" i="22"/>
  <c r="D118" i="22"/>
  <c r="F204" i="21"/>
  <c r="F116" i="21"/>
  <c r="Q187" i="24"/>
  <c r="J193" i="22"/>
  <c r="F187" i="25"/>
  <c r="W198" i="25"/>
  <c r="AM106" i="21"/>
  <c r="Q196" i="25"/>
  <c r="Q103" i="24"/>
  <c r="Q130" i="24"/>
  <c r="AA147" i="22"/>
  <c r="W190" i="26"/>
  <c r="H68" i="21"/>
  <c r="H127" i="21"/>
  <c r="B182" i="25"/>
  <c r="D142" i="24"/>
  <c r="S67" i="26"/>
  <c r="Q181" i="26"/>
  <c r="Y102" i="22"/>
  <c r="Y133" i="22"/>
  <c r="A114" i="22"/>
  <c r="A86" i="22"/>
  <c r="Q114" i="22"/>
  <c r="Q86" i="22"/>
  <c r="B198" i="26"/>
  <c r="D194" i="26"/>
  <c r="Q198" i="26"/>
  <c r="D63" i="26"/>
  <c r="H198" i="26"/>
  <c r="H200" i="26"/>
  <c r="H113" i="26"/>
  <c r="B151" i="26"/>
  <c r="Y198" i="26"/>
  <c r="H206" i="26"/>
  <c r="H117" i="26"/>
  <c r="Q193" i="26"/>
  <c r="F148" i="26"/>
  <c r="F115" i="26"/>
  <c r="H71" i="25"/>
  <c r="H128" i="25"/>
  <c r="W96" i="26"/>
  <c r="W184" i="26"/>
  <c r="D186" i="26"/>
  <c r="L132" i="25"/>
  <c r="L195" i="25"/>
  <c r="J98" i="25"/>
  <c r="J126" i="25"/>
  <c r="W143" i="25"/>
  <c r="W196" i="25"/>
  <c r="D7" i="25"/>
  <c r="F191" i="25"/>
  <c r="U209" i="25"/>
  <c r="U115" i="25"/>
  <c r="W106" i="25"/>
  <c r="W197" i="25"/>
  <c r="Y151" i="25"/>
  <c r="B72" i="25"/>
  <c r="B196" i="25"/>
  <c r="D195" i="25"/>
  <c r="D201" i="25"/>
  <c r="D114" i="25"/>
  <c r="H98" i="24"/>
  <c r="H126" i="24"/>
  <c r="H71" i="24"/>
  <c r="H128" i="24"/>
  <c r="F71" i="24"/>
  <c r="F128" i="24"/>
  <c r="H185" i="25"/>
  <c r="B71" i="24"/>
  <c r="B128" i="24"/>
  <c r="S150" i="24"/>
  <c r="Q137" i="24"/>
  <c r="Q151" i="24"/>
  <c r="W102" i="24"/>
  <c r="L181" i="25"/>
  <c r="W137" i="24"/>
  <c r="D206" i="24"/>
  <c r="D117" i="24"/>
  <c r="D183" i="24"/>
  <c r="Q96" i="24"/>
  <c r="AA66" i="24"/>
  <c r="AA122" i="24"/>
  <c r="I190" i="24"/>
  <c r="L79" i="24"/>
  <c r="J63" i="24"/>
  <c r="Y96" i="24"/>
  <c r="B140" i="22"/>
  <c r="L141" i="22"/>
  <c r="AC110" i="22"/>
  <c r="W107" i="22"/>
  <c r="W134" i="22"/>
  <c r="AI110" i="22"/>
  <c r="L105" i="22"/>
  <c r="L136" i="22"/>
  <c r="F146" i="22"/>
  <c r="H105" i="22"/>
  <c r="P140" i="22"/>
  <c r="R109" i="22"/>
  <c r="R196" i="22"/>
  <c r="D71" i="22"/>
  <c r="D129" i="22"/>
  <c r="F208" i="22"/>
  <c r="F120" i="22"/>
  <c r="AG213" i="22"/>
  <c r="AG119" i="22"/>
  <c r="N202" i="22"/>
  <c r="H185" i="22"/>
  <c r="D67" i="22"/>
  <c r="R208" i="22"/>
  <c r="R120" i="22"/>
  <c r="D188" i="22"/>
  <c r="AE135" i="22"/>
  <c r="AA213" i="22"/>
  <c r="AA119" i="22"/>
  <c r="AA197" i="22"/>
  <c r="H205" i="22"/>
  <c r="H118" i="22"/>
  <c r="Y137" i="21"/>
  <c r="AE98" i="21"/>
  <c r="AE129" i="21"/>
  <c r="Y151" i="21"/>
  <c r="P197" i="21"/>
  <c r="D74" i="21"/>
  <c r="D130" i="21"/>
  <c r="L197" i="21"/>
  <c r="J72" i="21"/>
  <c r="J196" i="21"/>
  <c r="AK194" i="21"/>
  <c r="D67" i="21"/>
  <c r="D125" i="21"/>
  <c r="AC209" i="21"/>
  <c r="AC115" i="21"/>
  <c r="H187" i="21"/>
  <c r="AI106" i="21"/>
  <c r="AI193" i="21"/>
  <c r="AA209" i="21"/>
  <c r="AA115" i="21"/>
  <c r="L196" i="21"/>
  <c r="AG208" i="21"/>
  <c r="AG117" i="21"/>
  <c r="Y181" i="21"/>
  <c r="AC131" i="21"/>
  <c r="D197" i="21"/>
  <c r="AE208" i="21"/>
  <c r="AE117" i="21"/>
  <c r="AA97" i="21"/>
  <c r="J147" i="21"/>
  <c r="H96" i="21"/>
  <c r="AI186" i="21"/>
  <c r="B200" i="21"/>
  <c r="B113" i="21"/>
  <c r="F68" i="27"/>
  <c r="F128" i="27"/>
  <c r="J198" i="27"/>
  <c r="U193" i="27"/>
  <c r="L67" i="27"/>
  <c r="AA213" i="27"/>
  <c r="AA119" i="27"/>
  <c r="F100" i="27"/>
  <c r="J198" i="26"/>
  <c r="U64" i="26"/>
  <c r="U125" i="26"/>
  <c r="L204" i="26"/>
  <c r="L116" i="26"/>
  <c r="J65" i="26"/>
  <c r="D206" i="26"/>
  <c r="D117" i="26"/>
  <c r="W182" i="26"/>
  <c r="B188" i="26"/>
  <c r="D71" i="26"/>
  <c r="D128" i="26"/>
  <c r="L100" i="25"/>
  <c r="S97" i="26"/>
  <c r="S98" i="25"/>
  <c r="S129" i="25"/>
  <c r="U143" i="25"/>
  <c r="L200" i="25"/>
  <c r="L113" i="25"/>
  <c r="R196" i="25"/>
  <c r="B183" i="24"/>
  <c r="AC109" i="22"/>
  <c r="AM81" i="22"/>
  <c r="H136" i="22"/>
  <c r="H105" i="24"/>
  <c r="D135" i="24"/>
  <c r="D108" i="24"/>
  <c r="Q216" i="24"/>
  <c r="Q65" i="24"/>
  <c r="AE81" i="22"/>
  <c r="W104" i="24"/>
  <c r="H185" i="24"/>
  <c r="D72" i="22"/>
  <c r="D131" i="22"/>
  <c r="R139" i="22"/>
  <c r="R112" i="22"/>
  <c r="R212" i="22"/>
  <c r="R122" i="22"/>
  <c r="AJ111" i="22"/>
  <c r="L212" i="22"/>
  <c r="L122" i="22"/>
  <c r="N67" i="21"/>
  <c r="N125" i="21"/>
  <c r="AC189" i="21"/>
  <c r="AE99" i="21"/>
  <c r="AE128" i="21"/>
  <c r="L76" i="21"/>
  <c r="L133" i="21"/>
  <c r="B97" i="21"/>
  <c r="D135" i="21"/>
  <c r="D108" i="21"/>
  <c r="B76" i="21"/>
  <c r="B133" i="21"/>
  <c r="AI184" i="21"/>
  <c r="AI102" i="21"/>
  <c r="B79" i="21"/>
  <c r="F188" i="21"/>
  <c r="I187" i="21"/>
  <c r="F183" i="21"/>
  <c r="Y131" i="21"/>
  <c r="N201" i="21"/>
  <c r="N114" i="21"/>
  <c r="J97" i="26"/>
  <c r="W208" i="26"/>
  <c r="W117" i="26"/>
  <c r="D97" i="26"/>
  <c r="D101" i="27"/>
  <c r="D195" i="27"/>
  <c r="T70" i="27"/>
  <c r="T126" i="27"/>
  <c r="S185" i="24"/>
  <c r="W104" i="25"/>
  <c r="H100" i="24"/>
  <c r="S66" i="24"/>
  <c r="S122" i="24"/>
  <c r="H74" i="25"/>
  <c r="H130" i="25"/>
  <c r="Y190" i="25"/>
  <c r="F100" i="24"/>
  <c r="Y207" i="24"/>
  <c r="Y116" i="24"/>
  <c r="AA185" i="24"/>
  <c r="F137" i="25"/>
  <c r="B151" i="25"/>
  <c r="R195" i="21"/>
  <c r="AC99" i="21"/>
  <c r="AC128" i="21"/>
  <c r="AM70" i="22"/>
  <c r="AM126" i="22"/>
  <c r="B190" i="22"/>
  <c r="P192" i="21"/>
  <c r="Y147" i="22"/>
  <c r="H187" i="27"/>
  <c r="J183" i="25"/>
  <c r="D140" i="25"/>
  <c r="J208" i="22"/>
  <c r="J120" i="22"/>
  <c r="B184" i="21"/>
  <c r="U142" i="26"/>
  <c r="S205" i="25"/>
  <c r="S118" i="25"/>
  <c r="B191" i="24"/>
  <c r="J78" i="27"/>
  <c r="J134" i="27"/>
  <c r="W181" i="26"/>
  <c r="W139" i="27"/>
  <c r="W116" i="27"/>
  <c r="AG185" i="21"/>
  <c r="U187" i="24"/>
  <c r="W104" i="21"/>
  <c r="Y190" i="21"/>
  <c r="AI141" i="22"/>
  <c r="F100" i="26"/>
  <c r="Q186" i="27"/>
  <c r="B190" i="25"/>
  <c r="J154" i="22"/>
  <c r="AG140" i="21"/>
  <c r="AA140" i="21"/>
  <c r="B132" i="25"/>
  <c r="AG209" i="21"/>
  <c r="AG115" i="21"/>
  <c r="D204" i="25"/>
  <c r="D116" i="25"/>
  <c r="H97" i="26"/>
  <c r="D154" i="22"/>
  <c r="Q192" i="24"/>
  <c r="U137" i="24"/>
  <c r="AK68" i="22"/>
  <c r="AK129" i="22"/>
  <c r="G110" i="21"/>
  <c r="G82" i="21"/>
  <c r="H101" i="25"/>
  <c r="J186" i="26"/>
  <c r="F96" i="26"/>
  <c r="AA79" i="25"/>
  <c r="B105" i="25"/>
  <c r="F190" i="25"/>
  <c r="D135" i="25"/>
  <c r="D108" i="25"/>
  <c r="AA208" i="25"/>
  <c r="AA117" i="25"/>
  <c r="H201" i="25"/>
  <c r="H114" i="25"/>
  <c r="B100" i="24"/>
  <c r="AA141" i="24"/>
  <c r="L71" i="24"/>
  <c r="L128" i="24"/>
  <c r="AE141" i="22"/>
  <c r="AA181" i="24"/>
  <c r="T66" i="24"/>
  <c r="T122" i="24"/>
  <c r="U77" i="24"/>
  <c r="L131" i="24"/>
  <c r="U135" i="24"/>
  <c r="U112" i="24"/>
  <c r="W66" i="24"/>
  <c r="W122" i="24"/>
  <c r="J104" i="22"/>
  <c r="L146" i="22"/>
  <c r="J141" i="22"/>
  <c r="D78" i="22"/>
  <c r="D134" i="22"/>
  <c r="H104" i="22"/>
  <c r="R146" i="22"/>
  <c r="W154" i="22"/>
  <c r="AG205" i="22"/>
  <c r="AG117" i="22"/>
  <c r="P151" i="22"/>
  <c r="B186" i="22"/>
  <c r="R210" i="22"/>
  <c r="R121" i="22"/>
  <c r="AE70" i="22"/>
  <c r="AE126" i="22"/>
  <c r="AC213" i="22"/>
  <c r="AC119" i="22"/>
  <c r="J198" i="22"/>
  <c r="P210" i="22"/>
  <c r="P121" i="22"/>
  <c r="AC200" i="22"/>
  <c r="AE196" i="22"/>
  <c r="Y213" i="22"/>
  <c r="Y119" i="22"/>
  <c r="AG197" i="22"/>
  <c r="H71" i="22"/>
  <c r="H129" i="22"/>
  <c r="AE211" i="22"/>
  <c r="AE120" i="22"/>
  <c r="AA100" i="22"/>
  <c r="D79" i="21"/>
  <c r="W98" i="21"/>
  <c r="W129" i="21"/>
  <c r="R184" i="21"/>
  <c r="N74" i="21"/>
  <c r="N130" i="21"/>
  <c r="W198" i="21"/>
  <c r="P194" i="21"/>
  <c r="B142" i="21"/>
  <c r="AM194" i="21"/>
  <c r="P67" i="21"/>
  <c r="P125" i="21"/>
  <c r="A187" i="21"/>
  <c r="F196" i="21"/>
  <c r="L142" i="21"/>
  <c r="AC151" i="21"/>
  <c r="AD217" i="21"/>
  <c r="I123" i="21"/>
  <c r="D147" i="21"/>
  <c r="R96" i="21"/>
  <c r="AE186" i="21"/>
  <c r="P148" i="21"/>
  <c r="P115" i="21"/>
  <c r="P200" i="21"/>
  <c r="P113" i="21"/>
  <c r="H72" i="27"/>
  <c r="H131" i="27"/>
  <c r="Q81" i="27"/>
  <c r="J208" i="27"/>
  <c r="J120" i="27"/>
  <c r="H208" i="27"/>
  <c r="H120" i="27"/>
  <c r="AA68" i="27"/>
  <c r="AA129" i="27"/>
  <c r="B210" i="27"/>
  <c r="B121" i="27"/>
  <c r="F140" i="27"/>
  <c r="Y2" i="26"/>
  <c r="S205" i="26"/>
  <c r="S118" i="26"/>
  <c r="J135" i="27"/>
  <c r="U182" i="26"/>
  <c r="H132" i="25"/>
  <c r="L205" i="27"/>
  <c r="L118" i="27"/>
  <c r="K129" i="26"/>
  <c r="H101" i="26"/>
  <c r="H132" i="26"/>
  <c r="U98" i="26"/>
  <c r="U129" i="26"/>
  <c r="H135" i="26"/>
  <c r="H108" i="26"/>
  <c r="AA143" i="25"/>
  <c r="D187" i="25"/>
  <c r="Q151" i="25"/>
  <c r="F150" i="25"/>
  <c r="L100" i="24"/>
  <c r="S102" i="25"/>
  <c r="W79" i="24"/>
  <c r="W148" i="24"/>
  <c r="AA141" i="22"/>
  <c r="S79" i="24"/>
  <c r="W141" i="22"/>
  <c r="Q79" i="24"/>
  <c r="F201" i="24"/>
  <c r="F114" i="24"/>
  <c r="B192" i="24"/>
  <c r="D104" i="22"/>
  <c r="AM109" i="22"/>
  <c r="AE205" i="22"/>
  <c r="AE117" i="22"/>
  <c r="W135" i="22"/>
  <c r="D139" i="22"/>
  <c r="D112" i="22"/>
  <c r="R204" i="21"/>
  <c r="R116" i="21"/>
  <c r="P101" i="21"/>
  <c r="L68" i="21"/>
  <c r="L127" i="21"/>
  <c r="D76" i="21"/>
  <c r="D133" i="21"/>
  <c r="P135" i="21"/>
  <c r="P108" i="21"/>
  <c r="L97" i="21"/>
  <c r="H135" i="21"/>
  <c r="H108" i="21"/>
  <c r="J142" i="21"/>
  <c r="AM193" i="21"/>
  <c r="P187" i="21"/>
  <c r="L183" i="21"/>
  <c r="AA131" i="21"/>
  <c r="J104" i="27"/>
  <c r="Q188" i="27"/>
  <c r="Q142" i="26"/>
  <c r="B64" i="26"/>
  <c r="B124" i="26"/>
  <c r="R201" i="26"/>
  <c r="D212" i="27"/>
  <c r="D122" i="27"/>
  <c r="B191" i="26"/>
  <c r="S69" i="27"/>
  <c r="S128" i="27"/>
  <c r="F195" i="26"/>
  <c r="H98" i="26"/>
  <c r="H126" i="26"/>
  <c r="AA181" i="25"/>
  <c r="S96" i="25"/>
  <c r="W201" i="24"/>
  <c r="W113" i="24"/>
  <c r="F137" i="24"/>
  <c r="Y193" i="25"/>
  <c r="Q209" i="24"/>
  <c r="Q115" i="24"/>
  <c r="AM68" i="22"/>
  <c r="AM129" i="22"/>
  <c r="W187" i="22"/>
  <c r="W194" i="21"/>
  <c r="J200" i="21"/>
  <c r="J113" i="21"/>
  <c r="AC102" i="22"/>
  <c r="AC133" i="22"/>
  <c r="AI147" i="22"/>
  <c r="J155" i="22"/>
  <c r="AK181" i="21"/>
  <c r="J68" i="24"/>
  <c r="J127" i="24"/>
  <c r="H69" i="26"/>
  <c r="H193" i="26"/>
  <c r="D78" i="24"/>
  <c r="J184" i="21"/>
  <c r="B181" i="21"/>
  <c r="J105" i="27"/>
  <c r="S106" i="26"/>
  <c r="U198" i="25"/>
  <c r="Y65" i="24"/>
  <c r="Y124" i="24"/>
  <c r="S137" i="24"/>
  <c r="W189" i="25"/>
  <c r="L135" i="24"/>
  <c r="L108" i="24"/>
  <c r="U213" i="27"/>
  <c r="U119" i="27"/>
  <c r="S183" i="24"/>
  <c r="Y193" i="22"/>
  <c r="AK104" i="21"/>
  <c r="U182" i="24"/>
  <c r="AI195" i="21"/>
  <c r="L193" i="22"/>
  <c r="AA192" i="21"/>
  <c r="AI150" i="21"/>
  <c r="U197" i="24"/>
  <c r="Y83" i="22"/>
  <c r="H149" i="26"/>
  <c r="F151" i="24"/>
  <c r="U185" i="27"/>
  <c r="Y109" i="22"/>
  <c r="H186" i="22"/>
  <c r="J136" i="22"/>
  <c r="J199" i="22"/>
  <c r="Q63" i="25"/>
  <c r="Q123" i="25"/>
  <c r="AI193" i="22"/>
  <c r="J147" i="26"/>
  <c r="AI68" i="22"/>
  <c r="AI129" i="22"/>
  <c r="W150" i="24"/>
  <c r="K74" i="24"/>
  <c r="K130" i="24"/>
  <c r="E110" i="25"/>
  <c r="E82" i="25"/>
  <c r="AF81" i="21"/>
  <c r="G114" i="22"/>
  <c r="G86" i="22"/>
  <c r="AD81" i="21"/>
  <c r="I86" i="22"/>
  <c r="F99" i="25"/>
  <c r="L97" i="25"/>
  <c r="W209" i="25"/>
  <c r="W115" i="25"/>
  <c r="D76" i="25"/>
  <c r="D133" i="25"/>
  <c r="L67" i="25"/>
  <c r="L125" i="25"/>
  <c r="Q135" i="25"/>
  <c r="Q112" i="25"/>
  <c r="Y209" i="25"/>
  <c r="Y115" i="25"/>
  <c r="J201" i="25"/>
  <c r="J114" i="25"/>
  <c r="F149" i="24"/>
  <c r="J99" i="24"/>
  <c r="U141" i="24"/>
  <c r="Q200" i="25"/>
  <c r="Q114" i="25"/>
  <c r="U73" i="24"/>
  <c r="U78" i="24"/>
  <c r="Y64" i="24"/>
  <c r="Y125" i="24"/>
  <c r="F182" i="24"/>
  <c r="W96" i="24"/>
  <c r="AA135" i="24"/>
  <c r="AA112" i="24"/>
  <c r="W77" i="24"/>
  <c r="W13" i="24"/>
  <c r="B104" i="22"/>
  <c r="B146" i="22"/>
  <c r="AK110" i="22"/>
  <c r="D102" i="22"/>
  <c r="D130" i="22"/>
  <c r="AG83" i="22"/>
  <c r="R102" i="22"/>
  <c r="R130" i="22"/>
  <c r="L144" i="22"/>
  <c r="N146" i="22"/>
  <c r="AG154" i="22"/>
  <c r="P201" i="22"/>
  <c r="P195" i="22"/>
  <c r="D68" i="22"/>
  <c r="D128" i="22"/>
  <c r="L195" i="22"/>
  <c r="AA205" i="22"/>
  <c r="AA117" i="22"/>
  <c r="R191" i="22"/>
  <c r="R190" i="22"/>
  <c r="N210" i="22"/>
  <c r="N121" i="22"/>
  <c r="AA209" i="22"/>
  <c r="AA122" i="22"/>
  <c r="R151" i="22"/>
  <c r="L190" i="22"/>
  <c r="N76" i="21"/>
  <c r="N133" i="21"/>
  <c r="J76" i="21"/>
  <c r="J133" i="21"/>
  <c r="AI104" i="21"/>
  <c r="AI137" i="21"/>
  <c r="AI151" i="21"/>
  <c r="F78" i="21"/>
  <c r="AK209" i="21"/>
  <c r="AK115" i="21"/>
  <c r="AA184" i="21"/>
  <c r="P74" i="21"/>
  <c r="P130" i="21"/>
  <c r="P103" i="21"/>
  <c r="P78" i="21"/>
  <c r="AE194" i="21"/>
  <c r="AK196" i="21"/>
  <c r="L67" i="21"/>
  <c r="L125" i="21"/>
  <c r="R196" i="21"/>
  <c r="L184" i="21"/>
  <c r="AM209" i="21"/>
  <c r="AM115" i="21"/>
  <c r="Y195" i="21"/>
  <c r="N147" i="21"/>
  <c r="D148" i="21"/>
  <c r="D115" i="21"/>
  <c r="D200" i="21"/>
  <c r="D113" i="21"/>
  <c r="F101" i="27"/>
  <c r="B208" i="27"/>
  <c r="B120" i="27"/>
  <c r="A185" i="27"/>
  <c r="W79" i="26"/>
  <c r="H135" i="27"/>
  <c r="H65" i="26"/>
  <c r="W209" i="26"/>
  <c r="W115" i="26"/>
  <c r="D205" i="27"/>
  <c r="D118" i="27"/>
  <c r="F150" i="26"/>
  <c r="Y64" i="26"/>
  <c r="Y125" i="26"/>
  <c r="U98" i="25"/>
  <c r="U129" i="25"/>
  <c r="Q106" i="24"/>
  <c r="H192" i="25"/>
  <c r="D200" i="25"/>
  <c r="D113" i="25"/>
  <c r="D150" i="25"/>
  <c r="Q209" i="25"/>
  <c r="Q115" i="25"/>
  <c r="W191" i="24"/>
  <c r="D103" i="22"/>
  <c r="L182" i="24"/>
  <c r="N109" i="22"/>
  <c r="Y105" i="24"/>
  <c r="J208" i="24"/>
  <c r="J118" i="24"/>
  <c r="Y103" i="22"/>
  <c r="Y132" i="22"/>
  <c r="Y79" i="24"/>
  <c r="S187" i="24"/>
  <c r="S189" i="24"/>
  <c r="B109" i="22"/>
  <c r="B151" i="22"/>
  <c r="P195" i="21"/>
  <c r="R192" i="22"/>
  <c r="N208" i="22"/>
  <c r="N120" i="22"/>
  <c r="P97" i="21"/>
  <c r="Y184" i="21"/>
  <c r="J79" i="21"/>
  <c r="Y193" i="21"/>
  <c r="D99" i="21"/>
  <c r="D183" i="21"/>
  <c r="W199" i="27"/>
  <c r="J185" i="27"/>
  <c r="F208" i="27"/>
  <c r="F120" i="27"/>
  <c r="Y140" i="26"/>
  <c r="L65" i="26"/>
  <c r="B185" i="27"/>
  <c r="H140" i="26"/>
  <c r="S189" i="27"/>
  <c r="U71" i="24"/>
  <c r="U195" i="24"/>
  <c r="B147" i="25"/>
  <c r="S104" i="25"/>
  <c r="AA135" i="25"/>
  <c r="AA112" i="25"/>
  <c r="S208" i="24"/>
  <c r="S117" i="24"/>
  <c r="AK205" i="22"/>
  <c r="AK117" i="22"/>
  <c r="W205" i="21"/>
  <c r="W118" i="21"/>
  <c r="B192" i="22"/>
  <c r="J103" i="21"/>
  <c r="AC145" i="22"/>
  <c r="F68" i="21"/>
  <c r="F127" i="21"/>
  <c r="H199" i="22"/>
  <c r="L71" i="25"/>
  <c r="L128" i="25"/>
  <c r="B208" i="26"/>
  <c r="B118" i="26"/>
  <c r="J204" i="22"/>
  <c r="J117" i="22"/>
  <c r="N200" i="22"/>
  <c r="L69" i="22"/>
  <c r="D181" i="21"/>
  <c r="J135" i="21"/>
  <c r="J108" i="21"/>
  <c r="D150" i="21"/>
  <c r="Q190" i="25"/>
  <c r="Y186" i="27"/>
  <c r="W205" i="27"/>
  <c r="W117" i="27"/>
  <c r="AC70" i="22"/>
  <c r="AC126" i="22"/>
  <c r="L185" i="22"/>
  <c r="AK141" i="21"/>
  <c r="Y150" i="21"/>
  <c r="AA104" i="21"/>
  <c r="B181" i="24"/>
  <c r="AC150" i="21"/>
  <c r="W185" i="24"/>
  <c r="AC102" i="21"/>
  <c r="AM135" i="22"/>
  <c r="AK150" i="21"/>
  <c r="U83" i="27"/>
  <c r="H198" i="25"/>
  <c r="W68" i="22"/>
  <c r="W129" i="22"/>
  <c r="AA194" i="25"/>
  <c r="C110" i="26"/>
  <c r="C82" i="26"/>
  <c r="AJ81" i="21"/>
  <c r="C82" i="25"/>
  <c r="E114" i="22"/>
  <c r="E86" i="22"/>
  <c r="O110" i="21"/>
  <c r="O82" i="21"/>
  <c r="G193" i="26"/>
  <c r="W186" i="26"/>
  <c r="B63" i="26"/>
  <c r="Y65" i="26"/>
  <c r="Y124" i="26"/>
  <c r="D200" i="26"/>
  <c r="D113" i="26"/>
  <c r="Q65" i="26"/>
  <c r="Q124" i="26"/>
  <c r="H185" i="26"/>
  <c r="F142" i="25"/>
  <c r="F97" i="25"/>
  <c r="J71" i="25"/>
  <c r="J128" i="25"/>
  <c r="F76" i="25"/>
  <c r="F133" i="25"/>
  <c r="B135" i="25"/>
  <c r="B108" i="25"/>
  <c r="S207" i="25"/>
  <c r="S116" i="25"/>
  <c r="Q216" i="25"/>
  <c r="Q65" i="25"/>
  <c r="Q207" i="25"/>
  <c r="Q116" i="25"/>
  <c r="H204" i="25"/>
  <c r="H116" i="25"/>
  <c r="H67" i="25"/>
  <c r="H125" i="25"/>
  <c r="U106" i="25"/>
  <c r="J187" i="25"/>
  <c r="W141" i="24"/>
  <c r="B78" i="24"/>
  <c r="B183" i="25"/>
  <c r="L68" i="24"/>
  <c r="L127" i="24"/>
  <c r="U200" i="25"/>
  <c r="U114" i="25"/>
  <c r="S193" i="24"/>
  <c r="L204" i="24"/>
  <c r="L116" i="24"/>
  <c r="J131" i="24"/>
  <c r="I188" i="24"/>
  <c r="Q135" i="24"/>
  <c r="Q112" i="24"/>
  <c r="Q66" i="24"/>
  <c r="Q122" i="24"/>
  <c r="AM141" i="22"/>
  <c r="AA77" i="24"/>
  <c r="AA199" i="24"/>
  <c r="S207" i="24"/>
  <c r="S116" i="24"/>
  <c r="D75" i="22"/>
  <c r="D132" i="22"/>
  <c r="AE110" i="22"/>
  <c r="B102" i="22"/>
  <c r="B130" i="22"/>
  <c r="Y104" i="22"/>
  <c r="H75" i="22"/>
  <c r="H132" i="22"/>
  <c r="D146" i="22"/>
  <c r="N199" i="22"/>
  <c r="AK193" i="22"/>
  <c r="AI70" i="22"/>
  <c r="AI126" i="22"/>
  <c r="AM213" i="22"/>
  <c r="AM119" i="22"/>
  <c r="L135" i="22"/>
  <c r="J67" i="22"/>
  <c r="AE213" i="22"/>
  <c r="AE119" i="22"/>
  <c r="R186" i="22"/>
  <c r="F210" i="22"/>
  <c r="F121" i="22"/>
  <c r="H151" i="22"/>
  <c r="D191" i="22"/>
  <c r="P69" i="22"/>
  <c r="D210" i="22"/>
  <c r="D121" i="22"/>
  <c r="P135" i="22"/>
  <c r="AK139" i="22"/>
  <c r="AK116" i="22"/>
  <c r="H69" i="22"/>
  <c r="H208" i="22"/>
  <c r="H120" i="22"/>
  <c r="F76" i="21"/>
  <c r="F133" i="21"/>
  <c r="L136" i="21"/>
  <c r="J99" i="21"/>
  <c r="AC104" i="21"/>
  <c r="AA137" i="21"/>
  <c r="D97" i="21"/>
  <c r="X219" i="21"/>
  <c r="C121" i="21"/>
  <c r="AC142" i="21"/>
  <c r="L78" i="21"/>
  <c r="Y208" i="21"/>
  <c r="Y117" i="21"/>
  <c r="W195" i="21"/>
  <c r="AI205" i="21"/>
  <c r="AI118" i="21"/>
  <c r="W140" i="21"/>
  <c r="Y209" i="21"/>
  <c r="Y115" i="21"/>
  <c r="AE184" i="21"/>
  <c r="AG195" i="21"/>
  <c r="B96" i="21"/>
  <c r="Y186" i="21"/>
  <c r="J148" i="21"/>
  <c r="J115" i="21"/>
  <c r="R200" i="21"/>
  <c r="R113" i="21"/>
  <c r="AG148" i="21"/>
  <c r="U136" i="27"/>
  <c r="AA81" i="27"/>
  <c r="H140" i="27"/>
  <c r="J195" i="26"/>
  <c r="J99" i="26"/>
  <c r="B100" i="27"/>
  <c r="Q143" i="26"/>
  <c r="B195" i="26"/>
  <c r="Q205" i="26"/>
  <c r="Q118" i="26"/>
  <c r="Q137" i="26"/>
  <c r="D192" i="25"/>
  <c r="AA184" i="25"/>
  <c r="B131" i="25"/>
  <c r="H150" i="25"/>
  <c r="F201" i="25"/>
  <c r="F114" i="25"/>
  <c r="W79" i="25"/>
  <c r="S102" i="24"/>
  <c r="H136" i="25"/>
  <c r="S150" i="25"/>
  <c r="L195" i="24"/>
  <c r="W105" i="24"/>
  <c r="P102" i="22"/>
  <c r="P130" i="22"/>
  <c r="H72" i="22"/>
  <c r="H131" i="22"/>
  <c r="F72" i="22"/>
  <c r="F131" i="22"/>
  <c r="AG103" i="22"/>
  <c r="AG132" i="22"/>
  <c r="R152" i="22"/>
  <c r="R119" i="22"/>
  <c r="P190" i="22"/>
  <c r="P199" i="22"/>
  <c r="R195" i="22"/>
  <c r="P137" i="21"/>
  <c r="AA102" i="21"/>
  <c r="F137" i="21"/>
  <c r="AM181" i="21"/>
  <c r="L204" i="21"/>
  <c r="L116" i="21"/>
  <c r="D100" i="21"/>
  <c r="Y205" i="21"/>
  <c r="Y118" i="21"/>
  <c r="N131" i="21"/>
  <c r="Y182" i="21"/>
  <c r="P183" i="21"/>
  <c r="W131" i="21"/>
  <c r="W64" i="26"/>
  <c r="W125" i="26"/>
  <c r="D210" i="27"/>
  <c r="D121" i="27"/>
  <c r="J98" i="26"/>
  <c r="J126" i="26"/>
  <c r="U201" i="27"/>
  <c r="Y207" i="26"/>
  <c r="Y116" i="26"/>
  <c r="Q147" i="26"/>
  <c r="L103" i="25"/>
  <c r="H99" i="25"/>
  <c r="U187" i="25"/>
  <c r="AA143" i="24"/>
  <c r="Y199" i="24"/>
  <c r="F74" i="25"/>
  <c r="F130" i="25"/>
  <c r="L148" i="24"/>
  <c r="L115" i="24"/>
  <c r="Q131" i="24"/>
  <c r="F153" i="22"/>
  <c r="AM209" i="22"/>
  <c r="AM122" i="22"/>
  <c r="AC141" i="21"/>
  <c r="AK200" i="21"/>
  <c r="AK114" i="21"/>
  <c r="B131" i="21"/>
  <c r="F151" i="22"/>
  <c r="L192" i="22"/>
  <c r="L201" i="27"/>
  <c r="J144" i="27"/>
  <c r="F109" i="22"/>
  <c r="D78" i="27"/>
  <c r="D134" i="27"/>
  <c r="H186" i="24"/>
  <c r="F191" i="26"/>
  <c r="H155" i="22"/>
  <c r="D147" i="26"/>
  <c r="B189" i="24"/>
  <c r="L204" i="22"/>
  <c r="L117" i="22"/>
  <c r="B200" i="22"/>
  <c r="P140" i="21"/>
  <c r="H198" i="21"/>
  <c r="H202" i="22"/>
  <c r="W195" i="25"/>
  <c r="Q183" i="24"/>
  <c r="Y185" i="21"/>
  <c r="U208" i="24"/>
  <c r="U117" i="24"/>
  <c r="D181" i="24"/>
  <c r="D185" i="26"/>
  <c r="B208" i="22"/>
  <c r="B120" i="22"/>
  <c r="B142" i="24"/>
  <c r="B136" i="27"/>
  <c r="U150" i="24"/>
  <c r="H184" i="26"/>
  <c r="Q181" i="25"/>
  <c r="AE106" i="21"/>
  <c r="J195" i="21"/>
  <c r="W194" i="24"/>
  <c r="Q182" i="26"/>
  <c r="H142" i="24"/>
  <c r="AE68" i="22"/>
  <c r="AE129" i="22"/>
  <c r="H208" i="26"/>
  <c r="H118" i="26"/>
  <c r="A110" i="25"/>
  <c r="A82" i="25"/>
  <c r="I110" i="21"/>
  <c r="I82" i="21"/>
  <c r="A116" i="24"/>
  <c r="Q67" i="26"/>
  <c r="W205" i="26"/>
  <c r="W118" i="26"/>
  <c r="L195" i="26"/>
  <c r="W65" i="26"/>
  <c r="W124" i="26"/>
  <c r="J135" i="26"/>
  <c r="J108" i="26"/>
  <c r="B185" i="26"/>
  <c r="F101" i="25"/>
  <c r="F132" i="25"/>
  <c r="Y98" i="25"/>
  <c r="Y129" i="25"/>
  <c r="AA102" i="25"/>
  <c r="S70" i="25"/>
  <c r="S126" i="25"/>
  <c r="B101" i="25"/>
  <c r="AA184" i="26"/>
  <c r="J183" i="26"/>
  <c r="C71" i="25"/>
  <c r="C128" i="25"/>
  <c r="B140" i="25"/>
  <c r="W63" i="25"/>
  <c r="W123" i="25"/>
  <c r="H76" i="25"/>
  <c r="H133" i="25"/>
  <c r="T196" i="25"/>
  <c r="B194" i="25"/>
  <c r="J192" i="25"/>
  <c r="U205" i="25"/>
  <c r="U118" i="25"/>
  <c r="D101" i="24"/>
  <c r="L99" i="24"/>
  <c r="H132" i="24"/>
  <c r="L142" i="24"/>
  <c r="W200" i="25"/>
  <c r="W114" i="25"/>
  <c r="B184" i="25"/>
  <c r="D204" i="24"/>
  <c r="D116" i="24"/>
  <c r="L183" i="24"/>
  <c r="Q63" i="24"/>
  <c r="Q123" i="24"/>
  <c r="U201" i="24"/>
  <c r="U113" i="24"/>
  <c r="L147" i="24"/>
  <c r="H96" i="24"/>
  <c r="AC141" i="22"/>
  <c r="Y135" i="24"/>
  <c r="Y112" i="24"/>
  <c r="Q201" i="24"/>
  <c r="Q113" i="24"/>
  <c r="Y141" i="22"/>
  <c r="L197" i="24"/>
  <c r="J206" i="24"/>
  <c r="J117" i="24"/>
  <c r="AG81" i="22"/>
  <c r="AG203" i="22"/>
  <c r="Y155" i="22"/>
  <c r="AM154" i="22"/>
  <c r="P146" i="22"/>
  <c r="AC193" i="22"/>
  <c r="W70" i="22"/>
  <c r="W126" i="22"/>
  <c r="R205" i="22"/>
  <c r="R118" i="22"/>
  <c r="AK197" i="22"/>
  <c r="AK67" i="22"/>
  <c r="P205" i="22"/>
  <c r="P118" i="22"/>
  <c r="AI195" i="22"/>
  <c r="AM69" i="22"/>
  <c r="AM128" i="22"/>
  <c r="H210" i="22"/>
  <c r="H121" i="22"/>
  <c r="P185" i="22"/>
  <c r="AK69" i="22"/>
  <c r="AK128" i="22"/>
  <c r="AK152" i="22"/>
  <c r="AE209" i="22"/>
  <c r="AE122" i="22"/>
  <c r="L186" i="22"/>
  <c r="N191" i="22"/>
  <c r="AM197" i="22"/>
  <c r="W139" i="22"/>
  <c r="W116" i="22"/>
  <c r="N67" i="22"/>
  <c r="L100" i="21"/>
  <c r="AM137" i="21"/>
  <c r="R97" i="21"/>
  <c r="AM195" i="21"/>
  <c r="AC208" i="21"/>
  <c r="AC117" i="21"/>
  <c r="AG142" i="21"/>
  <c r="J74" i="21"/>
  <c r="J130" i="21"/>
  <c r="H142" i="21"/>
  <c r="B103" i="21"/>
  <c r="N198" i="21"/>
  <c r="N204" i="21"/>
  <c r="N116" i="21"/>
  <c r="G187" i="21"/>
  <c r="F140" i="21"/>
  <c r="AK195" i="21"/>
  <c r="F187" i="21"/>
  <c r="P147" i="21"/>
  <c r="J96" i="21"/>
  <c r="AM186" i="21"/>
  <c r="B148" i="21"/>
  <c r="B115" i="21"/>
  <c r="F200" i="21"/>
  <c r="F113" i="21"/>
  <c r="Y207" i="21"/>
  <c r="Y116" i="21"/>
  <c r="Y183" i="21"/>
  <c r="AK148" i="21"/>
  <c r="S190" i="27"/>
  <c r="C115" i="27"/>
  <c r="B97" i="26"/>
  <c r="D193" i="26"/>
  <c r="AA182" i="26"/>
  <c r="H194" i="26"/>
  <c r="U131" i="26"/>
  <c r="U137" i="26"/>
  <c r="Y71" i="26"/>
  <c r="Y195" i="26"/>
  <c r="Y79" i="26"/>
  <c r="F68" i="24"/>
  <c r="F127" i="24"/>
  <c r="U135" i="25"/>
  <c r="U112" i="25"/>
  <c r="AA209" i="25"/>
  <c r="AA115" i="25"/>
  <c r="S135" i="25"/>
  <c r="S112" i="25"/>
  <c r="Y79" i="25"/>
  <c r="B136" i="25"/>
  <c r="H187" i="25"/>
  <c r="Y150" i="25"/>
  <c r="B195" i="24"/>
  <c r="B107" i="22"/>
  <c r="B155" i="22"/>
  <c r="H195" i="24"/>
  <c r="AK81" i="22"/>
  <c r="F104" i="22"/>
  <c r="Y191" i="24"/>
  <c r="Y205" i="22"/>
  <c r="Y117" i="22"/>
  <c r="R200" i="22"/>
  <c r="B139" i="22"/>
  <c r="B112" i="22"/>
  <c r="D151" i="21"/>
  <c r="AG189" i="21"/>
  <c r="B204" i="21"/>
  <c r="B116" i="21"/>
  <c r="N97" i="21"/>
  <c r="F181" i="21"/>
  <c r="H100" i="21"/>
  <c r="AI209" i="21"/>
  <c r="AI115" i="21"/>
  <c r="F98" i="21"/>
  <c r="F126" i="21"/>
  <c r="H204" i="21"/>
  <c r="H116" i="21"/>
  <c r="D184" i="21"/>
  <c r="B187" i="21"/>
  <c r="AI131" i="21"/>
  <c r="J184" i="26"/>
  <c r="Q101" i="27"/>
  <c r="J68" i="27"/>
  <c r="J128" i="27"/>
  <c r="Y67" i="26"/>
  <c r="J109" i="27"/>
  <c r="U143" i="26"/>
  <c r="L63" i="26"/>
  <c r="F78" i="26"/>
  <c r="H67" i="26"/>
  <c r="H125" i="26"/>
  <c r="D98" i="26"/>
  <c r="D126" i="26"/>
  <c r="Q208" i="24"/>
  <c r="Q117" i="24"/>
  <c r="W147" i="26"/>
  <c r="H96" i="26"/>
  <c r="AA190" i="25"/>
  <c r="B71" i="25"/>
  <c r="B128" i="25"/>
  <c r="D96" i="25"/>
  <c r="B101" i="24"/>
  <c r="S205" i="24"/>
  <c r="S118" i="24"/>
  <c r="W208" i="24"/>
  <c r="W117" i="24"/>
  <c r="B74" i="25"/>
  <c r="B130" i="25"/>
  <c r="U103" i="25"/>
  <c r="U130" i="25"/>
  <c r="W152" i="22"/>
  <c r="F192" i="22"/>
  <c r="AA103" i="22"/>
  <c r="AA132" i="22"/>
  <c r="H200" i="22"/>
  <c r="N79" i="21"/>
  <c r="AA205" i="21"/>
  <c r="AA118" i="21"/>
  <c r="F140" i="22"/>
  <c r="D72" i="26"/>
  <c r="D196" i="26"/>
  <c r="J191" i="26"/>
  <c r="J208" i="26"/>
  <c r="J118" i="26"/>
  <c r="B100" i="22"/>
  <c r="D200" i="22"/>
  <c r="F184" i="21"/>
  <c r="J202" i="22"/>
  <c r="D190" i="25"/>
  <c r="Q198" i="25"/>
  <c r="Q185" i="27"/>
  <c r="H190" i="25"/>
  <c r="B193" i="22"/>
  <c r="R136" i="21"/>
  <c r="H132" i="21"/>
  <c r="H195" i="21"/>
  <c r="AA208" i="24"/>
  <c r="AA117" i="24"/>
  <c r="AK208" i="21"/>
  <c r="AK117" i="21"/>
  <c r="F181" i="24"/>
  <c r="AM151" i="21"/>
  <c r="U139" i="27"/>
  <c r="U116" i="27"/>
  <c r="E113" i="27"/>
  <c r="L136" i="25"/>
  <c r="S188" i="27"/>
  <c r="L201" i="26"/>
  <c r="L114" i="26"/>
  <c r="Q191" i="25"/>
  <c r="U68" i="27"/>
  <c r="U129" i="27"/>
  <c r="Y106" i="24"/>
  <c r="B192" i="25"/>
  <c r="X203" i="27"/>
  <c r="F109" i="27"/>
  <c r="G110" i="26"/>
  <c r="G82" i="26"/>
  <c r="AH85" i="22"/>
  <c r="Q63" i="26"/>
  <c r="Q123" i="26"/>
  <c r="Y187" i="26"/>
  <c r="Q102" i="25"/>
  <c r="Y71" i="25"/>
  <c r="Y195" i="25"/>
  <c r="D142" i="25"/>
  <c r="D132" i="25"/>
  <c r="W98" i="25"/>
  <c r="W129" i="25"/>
  <c r="H140" i="25"/>
  <c r="B150" i="25"/>
  <c r="W135" i="25"/>
  <c r="W112" i="25"/>
  <c r="B204" i="25"/>
  <c r="B116" i="25"/>
  <c r="J76" i="25"/>
  <c r="J133" i="25"/>
  <c r="J67" i="25"/>
  <c r="J125" i="25"/>
  <c r="F204" i="25"/>
  <c r="F116" i="25"/>
  <c r="J188" i="25"/>
  <c r="S106" i="25"/>
  <c r="L204" i="25"/>
  <c r="L116" i="25"/>
  <c r="Y141" i="24"/>
  <c r="U79" i="24"/>
  <c r="B68" i="24"/>
  <c r="B127" i="24"/>
  <c r="H136" i="24"/>
  <c r="H147" i="25"/>
  <c r="L105" i="24"/>
  <c r="J148" i="24"/>
  <c r="J115" i="24"/>
  <c r="F79" i="24"/>
  <c r="F147" i="24"/>
  <c r="Y181" i="24"/>
  <c r="S77" i="24"/>
  <c r="W135" i="24"/>
  <c r="W112" i="24"/>
  <c r="J192" i="24"/>
  <c r="Y66" i="24"/>
  <c r="Y122" i="24"/>
  <c r="S199" i="24"/>
  <c r="H102" i="22"/>
  <c r="H130" i="22"/>
  <c r="D144" i="22"/>
  <c r="AA154" i="22"/>
  <c r="N103" i="22"/>
  <c r="L140" i="22"/>
  <c r="AI107" i="22"/>
  <c r="AI134" i="22"/>
  <c r="AI154" i="22"/>
  <c r="W103" i="22"/>
  <c r="W132" i="22"/>
  <c r="AK195" i="22"/>
  <c r="B205" i="22"/>
  <c r="B118" i="22"/>
  <c r="W197" i="22"/>
  <c r="AI196" i="22"/>
  <c r="F214" i="22"/>
  <c r="F68" i="22"/>
  <c r="AG209" i="22"/>
  <c r="AG122" i="22"/>
  <c r="B191" i="22"/>
  <c r="L189" i="22"/>
  <c r="Y70" i="22"/>
  <c r="Y126" i="22"/>
  <c r="L210" i="22"/>
  <c r="L121" i="22"/>
  <c r="AI205" i="22"/>
  <c r="AI117" i="22"/>
  <c r="R76" i="21"/>
  <c r="R133" i="21"/>
  <c r="AE137" i="21"/>
  <c r="F97" i="21"/>
  <c r="F191" i="21"/>
  <c r="AM191" i="21"/>
  <c r="H74" i="21"/>
  <c r="H130" i="21"/>
  <c r="N142" i="21"/>
  <c r="D103" i="21"/>
  <c r="AK67" i="21"/>
  <c r="J201" i="21"/>
  <c r="J114" i="21"/>
  <c r="AG131" i="21"/>
  <c r="W106" i="21"/>
  <c r="P198" i="21"/>
  <c r="N135" i="21"/>
  <c r="N108" i="21"/>
  <c r="W208" i="21"/>
  <c r="W117" i="21"/>
  <c r="P181" i="21"/>
  <c r="AM182" i="21"/>
  <c r="AE195" i="21"/>
  <c r="B197" i="21"/>
  <c r="B147" i="21"/>
  <c r="L96" i="21"/>
  <c r="AA186" i="21"/>
  <c r="N148" i="21"/>
  <c r="N115" i="21"/>
  <c r="L200" i="21"/>
  <c r="L113" i="21"/>
  <c r="AG207" i="21"/>
  <c r="AG116" i="21"/>
  <c r="S199" i="27"/>
  <c r="S187" i="27"/>
  <c r="S79" i="27"/>
  <c r="S136" i="27"/>
  <c r="F194" i="27"/>
  <c r="S193" i="27"/>
  <c r="D136" i="27"/>
  <c r="V102" i="26"/>
  <c r="G134" i="26"/>
  <c r="F208" i="26"/>
  <c r="F118" i="26"/>
  <c r="L98" i="25"/>
  <c r="L126" i="25"/>
  <c r="D198" i="26"/>
  <c r="Y132" i="26"/>
  <c r="U104" i="26"/>
  <c r="L186" i="27"/>
  <c r="F101" i="26"/>
  <c r="AA151" i="25"/>
  <c r="U196" i="25"/>
  <c r="L182" i="25"/>
  <c r="J136" i="25"/>
  <c r="W150" i="25"/>
  <c r="AA192" i="24"/>
  <c r="AE109" i="22"/>
  <c r="D155" i="22"/>
  <c r="AA183" i="24"/>
  <c r="Q191" i="24"/>
  <c r="S147" i="24"/>
  <c r="Y192" i="22"/>
  <c r="D135" i="22"/>
  <c r="AK191" i="22"/>
  <c r="J139" i="22"/>
  <c r="J112" i="22"/>
  <c r="AM203" i="22"/>
  <c r="P192" i="22"/>
  <c r="N135" i="22"/>
  <c r="D132" i="21"/>
  <c r="AE193" i="21"/>
  <c r="AC193" i="21"/>
  <c r="AA185" i="21"/>
  <c r="L181" i="21"/>
  <c r="N96" i="21"/>
  <c r="Y70" i="27"/>
  <c r="Y126" i="27"/>
  <c r="S208" i="26"/>
  <c r="S117" i="26"/>
  <c r="Q140" i="26"/>
  <c r="Q64" i="26"/>
  <c r="Q125" i="26"/>
  <c r="U79" i="26"/>
  <c r="H63" i="26"/>
  <c r="Y142" i="26"/>
  <c r="Q148" i="24"/>
  <c r="Y205" i="24"/>
  <c r="Y118" i="24"/>
  <c r="D96" i="26"/>
  <c r="U106" i="24"/>
  <c r="Y197" i="24"/>
  <c r="D191" i="24"/>
  <c r="F135" i="24"/>
  <c r="F108" i="24"/>
  <c r="U185" i="24"/>
  <c r="H192" i="22"/>
  <c r="AE74" i="22"/>
  <c r="AE130" i="22"/>
  <c r="D109" i="22"/>
  <c r="B69" i="22"/>
  <c r="D199" i="22"/>
  <c r="AI135" i="22"/>
  <c r="AE190" i="21"/>
  <c r="AK186" i="21"/>
  <c r="N69" i="22"/>
  <c r="H147" i="21"/>
  <c r="L204" i="27"/>
  <c r="L117" i="27"/>
  <c r="J64" i="26"/>
  <c r="J124" i="26"/>
  <c r="R205" i="24"/>
  <c r="R118" i="24"/>
  <c r="H78" i="24"/>
  <c r="J212" i="27"/>
  <c r="J122" i="27"/>
  <c r="F195" i="22"/>
  <c r="N100" i="22"/>
  <c r="L200" i="22"/>
  <c r="H184" i="21"/>
  <c r="B202" i="22"/>
  <c r="S68" i="27"/>
  <c r="S129" i="27"/>
  <c r="Q195" i="25"/>
  <c r="U208" i="26"/>
  <c r="U117" i="26"/>
  <c r="S197" i="24"/>
  <c r="Q197" i="24"/>
  <c r="W142" i="24"/>
  <c r="S81" i="27"/>
  <c r="D79" i="24"/>
  <c r="AE145" i="22"/>
  <c r="AE150" i="21"/>
  <c r="J136" i="21"/>
  <c r="Y104" i="21"/>
  <c r="F136" i="21"/>
  <c r="AA208" i="21"/>
  <c r="AA117" i="21"/>
  <c r="J181" i="24"/>
  <c r="AC100" i="21"/>
  <c r="AC192" i="21"/>
  <c r="Q103" i="27"/>
  <c r="Q132" i="27"/>
  <c r="Y106" i="21"/>
  <c r="S185" i="27"/>
  <c r="AA188" i="25"/>
  <c r="H195" i="22"/>
  <c r="S192" i="24"/>
  <c r="W83" i="27"/>
  <c r="D65" i="25"/>
  <c r="D68" i="27"/>
  <c r="D128" i="27"/>
  <c r="U131" i="25"/>
  <c r="I110" i="26"/>
  <c r="I82" i="26"/>
  <c r="E110" i="26"/>
  <c r="E82" i="26"/>
  <c r="S209" i="26"/>
  <c r="S115" i="26"/>
  <c r="AA187" i="26"/>
  <c r="L96" i="26"/>
  <c r="L186" i="26"/>
  <c r="J150" i="25"/>
  <c r="U184" i="26"/>
  <c r="V128" i="25"/>
  <c r="D105" i="25"/>
  <c r="D188" i="25"/>
  <c r="B76" i="25"/>
  <c r="B133" i="25"/>
  <c r="AA197" i="25"/>
  <c r="W208" i="25"/>
  <c r="W117" i="25"/>
  <c r="Q197" i="25"/>
  <c r="S208" i="25"/>
  <c r="S117" i="25"/>
  <c r="H105" i="25"/>
  <c r="Z196" i="25"/>
  <c r="AA106" i="25"/>
  <c r="W151" i="25"/>
  <c r="W207" i="25"/>
  <c r="W116" i="25"/>
  <c r="J71" i="24"/>
  <c r="J128" i="24"/>
  <c r="W103" i="24"/>
  <c r="W130" i="24"/>
  <c r="D147" i="25"/>
  <c r="J105" i="24"/>
  <c r="F191" i="24"/>
  <c r="AA201" i="24"/>
  <c r="AA113" i="24"/>
  <c r="Q181" i="24"/>
  <c r="S96" i="24"/>
  <c r="H188" i="24"/>
  <c r="Y104" i="24"/>
  <c r="AA197" i="24"/>
  <c r="F204" i="24"/>
  <c r="F116" i="24"/>
  <c r="F65" i="24"/>
  <c r="AG141" i="22"/>
  <c r="AG155" i="22"/>
  <c r="F102" i="22"/>
  <c r="F130" i="22"/>
  <c r="B75" i="22"/>
  <c r="B132" i="22"/>
  <c r="N154" i="22"/>
  <c r="Y154" i="22"/>
  <c r="H146" i="22"/>
  <c r="AA110" i="22"/>
  <c r="P82" i="22"/>
  <c r="AM196" i="22"/>
  <c r="H203" i="22"/>
  <c r="L205" i="22"/>
  <c r="L118" i="22"/>
  <c r="AK187" i="22"/>
  <c r="AE195" i="22"/>
  <c r="P208" i="22"/>
  <c r="P120" i="22"/>
  <c r="P204" i="22"/>
  <c r="P117" i="22"/>
  <c r="P67" i="22"/>
  <c r="Y69" i="22"/>
  <c r="Y128" i="22"/>
  <c r="B210" i="22"/>
  <c r="B121" i="22"/>
  <c r="W205" i="22"/>
  <c r="W117" i="22"/>
  <c r="H76" i="21"/>
  <c r="H133" i="21"/>
  <c r="R137" i="21"/>
  <c r="Y98" i="21"/>
  <c r="Y129" i="21"/>
  <c r="J97" i="21"/>
  <c r="AC191" i="21"/>
  <c r="L187" i="21"/>
  <c r="R74" i="21"/>
  <c r="R130" i="21"/>
  <c r="D142" i="21"/>
  <c r="F199" i="21"/>
  <c r="AG205" i="21"/>
  <c r="AG118" i="21"/>
  <c r="W182" i="21"/>
  <c r="L140" i="21"/>
  <c r="R147" i="21"/>
  <c r="AC186" i="21"/>
  <c r="H148" i="21"/>
  <c r="H115" i="21"/>
  <c r="AE183" i="21"/>
  <c r="H200" i="21"/>
  <c r="H113" i="21"/>
  <c r="AK207" i="21"/>
  <c r="AK116" i="21"/>
  <c r="Q144" i="27"/>
  <c r="X108" i="27"/>
  <c r="F192" i="27"/>
  <c r="U147" i="27"/>
  <c r="U200" i="27"/>
  <c r="Y204" i="27"/>
  <c r="Y118" i="27"/>
  <c r="D100" i="25"/>
  <c r="H98" i="25"/>
  <c r="H126" i="25"/>
  <c r="H71" i="26"/>
  <c r="H128" i="26"/>
  <c r="Q79" i="26"/>
  <c r="J188" i="26"/>
  <c r="J69" i="25"/>
  <c r="J193" i="25"/>
  <c r="F200" i="26"/>
  <c r="F113" i="26"/>
  <c r="Y98" i="26"/>
  <c r="Y129" i="26"/>
  <c r="F105" i="26"/>
  <c r="AA191" i="25"/>
  <c r="AA196" i="25"/>
  <c r="H151" i="25"/>
  <c r="D136" i="24"/>
  <c r="Q102" i="24"/>
  <c r="S64" i="24"/>
  <c r="S125" i="24"/>
  <c r="Y208" i="24"/>
  <c r="Y117" i="24"/>
  <c r="B72" i="22"/>
  <c r="B131" i="22"/>
  <c r="AM110" i="22"/>
  <c r="B105" i="24"/>
  <c r="H183" i="24"/>
  <c r="L107" i="22"/>
  <c r="D195" i="24"/>
  <c r="D101" i="22"/>
  <c r="D195" i="22"/>
  <c r="AI211" i="22"/>
  <c r="AI120" i="22"/>
  <c r="B135" i="22"/>
  <c r="H139" i="22"/>
  <c r="H112" i="22"/>
  <c r="R135" i="22"/>
  <c r="L151" i="22"/>
  <c r="AC184" i="21"/>
  <c r="B151" i="21"/>
  <c r="H67" i="21"/>
  <c r="H125" i="21"/>
  <c r="AK205" i="21"/>
  <c r="AK118" i="21"/>
  <c r="B68" i="21"/>
  <c r="B127" i="21"/>
  <c r="B201" i="21"/>
  <c r="B114" i="21"/>
  <c r="S213" i="27"/>
  <c r="S119" i="27"/>
  <c r="U199" i="26"/>
  <c r="AA70" i="27"/>
  <c r="AA126" i="27"/>
  <c r="X102" i="27"/>
  <c r="X133" i="27"/>
  <c r="J140" i="26"/>
  <c r="U67" i="26"/>
  <c r="U67" i="27"/>
  <c r="U127" i="27"/>
  <c r="J79" i="24"/>
  <c r="B204" i="24"/>
  <c r="B116" i="24"/>
  <c r="J103" i="25"/>
  <c r="Q187" i="25"/>
  <c r="S184" i="24"/>
  <c r="D69" i="22"/>
  <c r="AE100" i="21"/>
  <c r="Y194" i="21"/>
  <c r="D192" i="22"/>
  <c r="Y100" i="21"/>
  <c r="AC205" i="21"/>
  <c r="AC118" i="21"/>
  <c r="AA108" i="22"/>
  <c r="L109" i="22"/>
  <c r="AM205" i="22"/>
  <c r="AM117" i="22"/>
  <c r="H68" i="24"/>
  <c r="H127" i="24"/>
  <c r="D107" i="27"/>
  <c r="F136" i="22"/>
  <c r="P200" i="22"/>
  <c r="N195" i="21"/>
  <c r="AB137" i="21"/>
  <c r="AA65" i="24"/>
  <c r="AA124" i="24"/>
  <c r="L188" i="26"/>
  <c r="W110" i="22"/>
  <c r="D151" i="22"/>
  <c r="AA150" i="21"/>
  <c r="B136" i="22"/>
  <c r="B132" i="21"/>
  <c r="AI201" i="22"/>
  <c r="AA70" i="22"/>
  <c r="AA126" i="22"/>
  <c r="L149" i="26"/>
  <c r="AE102" i="22"/>
  <c r="AE133" i="22"/>
  <c r="S142" i="26"/>
  <c r="B183" i="26"/>
  <c r="AA189" i="25"/>
  <c r="AI152" i="22"/>
  <c r="AG70" i="22"/>
  <c r="AG126" i="22"/>
  <c r="W192" i="24"/>
  <c r="B152" i="22"/>
  <c r="B119" i="22"/>
  <c r="D141" i="22"/>
  <c r="M86" i="22"/>
  <c r="C86" i="22"/>
  <c r="AL81" i="21"/>
  <c r="Z81" i="21"/>
  <c r="L23" i="14"/>
  <c r="I6" i="14"/>
  <c r="N26" i="14"/>
  <c r="I4" i="14"/>
  <c r="N22" i="14"/>
  <c r="N18" i="14"/>
  <c r="I18" i="14"/>
  <c r="N20" i="14"/>
  <c r="N4" i="14"/>
  <c r="D20" i="14"/>
  <c r="D16" i="14"/>
  <c r="L12" i="14"/>
  <c r="M12" i="14" s="1"/>
  <c r="B14" i="14"/>
  <c r="C14" i="14" s="1"/>
  <c r="S10" i="14"/>
  <c r="D4" i="14"/>
  <c r="D18" i="14"/>
  <c r="D10" i="14"/>
  <c r="L17" i="14"/>
  <c r="I10" i="14"/>
  <c r="I12" i="14"/>
  <c r="G18" i="14"/>
  <c r="S22" i="14"/>
  <c r="I14" i="14"/>
  <c r="S18" i="14"/>
  <c r="S4" i="14"/>
  <c r="S12" i="14"/>
  <c r="I8" i="14"/>
  <c r="Q24" i="14"/>
  <c r="R24" i="14" s="1"/>
  <c r="L20" i="14"/>
  <c r="G156" i="26"/>
  <c r="E156" i="26"/>
  <c r="K156" i="26"/>
  <c r="A156" i="26"/>
  <c r="C156" i="26"/>
  <c r="I156" i="26"/>
  <c r="C161" i="25"/>
  <c r="I161" i="25"/>
  <c r="E161" i="25"/>
  <c r="K161" i="25"/>
  <c r="G161" i="25"/>
  <c r="A161" i="25"/>
  <c r="G159" i="24"/>
  <c r="A159" i="24"/>
  <c r="I159" i="24"/>
  <c r="K159" i="24"/>
  <c r="E159" i="24"/>
  <c r="C159" i="24"/>
  <c r="AH163" i="22"/>
  <c r="AB163" i="22"/>
  <c r="Z163" i="22"/>
  <c r="AD163" i="22"/>
  <c r="AJ163" i="22"/>
  <c r="X163" i="22"/>
  <c r="AL163" i="22"/>
  <c r="V163" i="22"/>
  <c r="AF163" i="22"/>
  <c r="AH160" i="22"/>
  <c r="Z160" i="22"/>
  <c r="V160" i="22"/>
  <c r="AL160" i="22"/>
  <c r="AB160" i="22"/>
  <c r="AF160" i="22"/>
  <c r="AJ160" i="22"/>
  <c r="AD160" i="22"/>
  <c r="X160" i="22"/>
  <c r="AJ163" i="21"/>
  <c r="AB163" i="21"/>
  <c r="AH163" i="21"/>
  <c r="Z163" i="21"/>
  <c r="X163" i="21"/>
  <c r="AD163" i="21"/>
  <c r="V163" i="21"/>
  <c r="AL163" i="21"/>
  <c r="AF163" i="21"/>
  <c r="V160" i="21"/>
  <c r="AJ160" i="21"/>
  <c r="AD160" i="21"/>
  <c r="X160" i="21"/>
  <c r="AH160" i="21"/>
  <c r="AL160" i="21"/>
  <c r="AF160" i="21"/>
  <c r="Z160" i="21"/>
  <c r="AB160" i="21"/>
  <c r="V161" i="21"/>
  <c r="AL161" i="21"/>
  <c r="AH161" i="21"/>
  <c r="AF161" i="21"/>
  <c r="X161" i="21"/>
  <c r="AJ161" i="21"/>
  <c r="AD161" i="21"/>
  <c r="AB161" i="21"/>
  <c r="Z161" i="21"/>
  <c r="G161" i="21"/>
  <c r="E161" i="21"/>
  <c r="I161" i="21"/>
  <c r="O161" i="21"/>
  <c r="M161" i="21"/>
  <c r="K161" i="21"/>
  <c r="C161" i="21"/>
  <c r="Q161" i="21"/>
  <c r="A161" i="21"/>
  <c r="Z162" i="26"/>
  <c r="R162" i="26"/>
  <c r="X162" i="26"/>
  <c r="V162" i="26"/>
  <c r="P162" i="26"/>
  <c r="T162" i="26"/>
  <c r="X114" i="25"/>
  <c r="I157" i="25"/>
  <c r="A157" i="25"/>
  <c r="P114" i="25"/>
  <c r="G157" i="25"/>
  <c r="V114" i="25"/>
  <c r="R114" i="25"/>
  <c r="C157" i="25"/>
  <c r="T114" i="25"/>
  <c r="E157" i="25"/>
  <c r="Z114" i="25"/>
  <c r="K157" i="25"/>
  <c r="K163" i="21"/>
  <c r="C163" i="21"/>
  <c r="M163" i="21"/>
  <c r="E163" i="21"/>
  <c r="Q163" i="21"/>
  <c r="I163" i="21"/>
  <c r="G163" i="21"/>
  <c r="A163" i="21"/>
  <c r="O163" i="21"/>
  <c r="Q160" i="21"/>
  <c r="E160" i="21"/>
  <c r="G160" i="21"/>
  <c r="O160" i="21"/>
  <c r="A160" i="21"/>
  <c r="M160" i="21"/>
  <c r="C160" i="21"/>
  <c r="K160" i="21"/>
  <c r="I160" i="21"/>
  <c r="X110" i="25"/>
  <c r="I163" i="25"/>
  <c r="C163" i="25"/>
  <c r="G163" i="25"/>
  <c r="V110" i="25"/>
  <c r="A163" i="25"/>
  <c r="Z110" i="25"/>
  <c r="K163" i="25"/>
  <c r="E163" i="25"/>
  <c r="K160" i="24"/>
  <c r="A160" i="24"/>
  <c r="E160" i="24"/>
  <c r="C160" i="24"/>
  <c r="I160" i="24"/>
  <c r="G160" i="24"/>
  <c r="V157" i="24"/>
  <c r="X157" i="24"/>
  <c r="R157" i="24"/>
  <c r="T157" i="24"/>
  <c r="P157" i="24"/>
  <c r="Z157" i="24"/>
  <c r="AH159" i="21"/>
  <c r="V159" i="21"/>
  <c r="AB159" i="21"/>
  <c r="AL159" i="21"/>
  <c r="AF159" i="21"/>
  <c r="Z159" i="21"/>
  <c r="AJ159" i="21"/>
  <c r="AD159" i="21"/>
  <c r="X159" i="21"/>
  <c r="Z156" i="26"/>
  <c r="T156" i="26"/>
  <c r="X156" i="26"/>
  <c r="R156" i="26"/>
  <c r="P156" i="26"/>
  <c r="V156" i="26"/>
  <c r="E160" i="26"/>
  <c r="K160" i="26"/>
  <c r="C160" i="26"/>
  <c r="I160" i="26"/>
  <c r="A160" i="26"/>
  <c r="G160" i="26"/>
  <c r="A113" i="26"/>
  <c r="P157" i="26"/>
  <c r="G113" i="26"/>
  <c r="V157" i="26"/>
  <c r="I113" i="26"/>
  <c r="X157" i="26"/>
  <c r="C113" i="26"/>
  <c r="R157" i="26"/>
  <c r="E113" i="26"/>
  <c r="T157" i="26"/>
  <c r="K113" i="26"/>
  <c r="Z157" i="26"/>
  <c r="C111" i="25"/>
  <c r="R156" i="25"/>
  <c r="K111" i="25"/>
  <c r="Z156" i="25"/>
  <c r="I111" i="25"/>
  <c r="X156" i="25"/>
  <c r="E111" i="25"/>
  <c r="T156" i="25"/>
  <c r="A111" i="25"/>
  <c r="P156" i="25"/>
  <c r="G111" i="25"/>
  <c r="V156" i="25"/>
  <c r="AL155" i="21"/>
  <c r="AF155" i="21"/>
  <c r="AH155" i="21"/>
  <c r="AB155" i="21"/>
  <c r="V155" i="21"/>
  <c r="Z155" i="21"/>
  <c r="AD155" i="21"/>
  <c r="X155" i="21"/>
  <c r="AJ155" i="21"/>
  <c r="T158" i="26"/>
  <c r="E115" i="26"/>
  <c r="I115" i="26"/>
  <c r="X158" i="26"/>
  <c r="C115" i="26"/>
  <c r="R158" i="26"/>
  <c r="P158" i="26"/>
  <c r="A115" i="26"/>
  <c r="V158" i="26"/>
  <c r="G115" i="26"/>
  <c r="Z158" i="26"/>
  <c r="K115" i="26"/>
  <c r="T116" i="24"/>
  <c r="E161" i="24"/>
  <c r="C161" i="24"/>
  <c r="R116" i="24"/>
  <c r="I161" i="24"/>
  <c r="X116" i="24"/>
  <c r="P116" i="24"/>
  <c r="A161" i="24"/>
  <c r="G161" i="24"/>
  <c r="V116" i="24"/>
  <c r="K161" i="24"/>
  <c r="Z116" i="24"/>
  <c r="G165" i="22"/>
  <c r="AB120" i="22"/>
  <c r="AH120" i="22"/>
  <c r="M165" i="22"/>
  <c r="E165" i="22"/>
  <c r="X120" i="22"/>
  <c r="C165" i="22"/>
  <c r="AD120" i="22"/>
  <c r="I165" i="22"/>
  <c r="O165" i="22"/>
  <c r="AL120" i="22"/>
  <c r="Q165" i="22"/>
  <c r="V120" i="22"/>
  <c r="A165" i="22"/>
  <c r="K165" i="22"/>
  <c r="AF120" i="22"/>
  <c r="AH156" i="21"/>
  <c r="AJ156" i="21"/>
  <c r="V156" i="21"/>
  <c r="AB156" i="21"/>
  <c r="Z156" i="21"/>
  <c r="X156" i="21"/>
  <c r="AL156" i="21"/>
  <c r="AF156" i="21"/>
  <c r="AD156" i="21"/>
  <c r="E157" i="26"/>
  <c r="I157" i="26"/>
  <c r="C157" i="26"/>
  <c r="G157" i="26"/>
  <c r="A157" i="26"/>
  <c r="K157" i="26"/>
  <c r="T162" i="25"/>
  <c r="R162" i="25"/>
  <c r="X162" i="25"/>
  <c r="P162" i="25"/>
  <c r="V162" i="25"/>
  <c r="Z162" i="25"/>
  <c r="E163" i="24"/>
  <c r="C163" i="24"/>
  <c r="I163" i="24"/>
  <c r="G163" i="24"/>
  <c r="A163" i="24"/>
  <c r="K163" i="24"/>
  <c r="R161" i="25"/>
  <c r="C107" i="25"/>
  <c r="I107" i="25"/>
  <c r="X161" i="25"/>
  <c r="A107" i="25"/>
  <c r="P161" i="25"/>
  <c r="Z161" i="25"/>
  <c r="T161" i="25"/>
  <c r="V161" i="25"/>
  <c r="G107" i="25"/>
  <c r="G161" i="22"/>
  <c r="O161" i="22"/>
  <c r="M161" i="22"/>
  <c r="E161" i="22"/>
  <c r="C161" i="22"/>
  <c r="I161" i="22"/>
  <c r="Q161" i="22"/>
  <c r="A161" i="22"/>
  <c r="K161" i="22"/>
  <c r="Z108" i="21"/>
  <c r="E162" i="21"/>
  <c r="C162" i="21"/>
  <c r="O162" i="21"/>
  <c r="A162" i="21"/>
  <c r="G162" i="21"/>
  <c r="AH108" i="21"/>
  <c r="M162" i="21"/>
  <c r="Q162" i="21"/>
  <c r="AL108" i="21"/>
  <c r="AF108" i="21"/>
  <c r="K162" i="21"/>
  <c r="I162" i="21"/>
  <c r="K159" i="25"/>
  <c r="E159" i="25"/>
  <c r="A159" i="25"/>
  <c r="G159" i="25"/>
  <c r="C159" i="25"/>
  <c r="I159" i="25"/>
  <c r="A115" i="25"/>
  <c r="P158" i="25"/>
  <c r="I115" i="25"/>
  <c r="X158" i="25"/>
  <c r="G115" i="25"/>
  <c r="V158" i="25"/>
  <c r="E115" i="25"/>
  <c r="T158" i="25"/>
  <c r="K115" i="25"/>
  <c r="Z158" i="25"/>
  <c r="C115" i="25"/>
  <c r="R158" i="25"/>
  <c r="T161" i="24"/>
  <c r="E107" i="24"/>
  <c r="Z161" i="24"/>
  <c r="R161" i="24"/>
  <c r="X161" i="24"/>
  <c r="I107" i="24"/>
  <c r="V161" i="24"/>
  <c r="G107" i="24"/>
  <c r="A107" i="24"/>
  <c r="P161" i="24"/>
  <c r="I155" i="21"/>
  <c r="O155" i="21"/>
  <c r="E155" i="21"/>
  <c r="C155" i="21"/>
  <c r="Q155" i="21"/>
  <c r="M155" i="21"/>
  <c r="G155" i="21"/>
  <c r="A155" i="21"/>
  <c r="K155" i="21"/>
  <c r="Z162" i="21"/>
  <c r="AL162" i="21"/>
  <c r="V162" i="21"/>
  <c r="AB162" i="21"/>
  <c r="AF162" i="21"/>
  <c r="AD162" i="21"/>
  <c r="X162" i="21"/>
  <c r="AJ162" i="21"/>
  <c r="AH162" i="21"/>
  <c r="AH109" i="21"/>
  <c r="M159" i="21"/>
  <c r="AF109" i="21"/>
  <c r="K159" i="21"/>
  <c r="AD109" i="21"/>
  <c r="I159" i="21"/>
  <c r="AJ109" i="21"/>
  <c r="O159" i="21"/>
  <c r="AB109" i="21"/>
  <c r="G159" i="21"/>
  <c r="Z109" i="21"/>
  <c r="E159" i="21"/>
  <c r="X109" i="21"/>
  <c r="C159" i="21"/>
  <c r="AL109" i="21"/>
  <c r="Q159" i="21"/>
  <c r="V109" i="21"/>
  <c r="A159" i="21"/>
  <c r="O163" i="22"/>
  <c r="M163" i="22"/>
  <c r="I163" i="22"/>
  <c r="C163" i="22"/>
  <c r="G163" i="22"/>
  <c r="Q163" i="22"/>
  <c r="A163" i="22"/>
  <c r="K163" i="22"/>
  <c r="E163" i="22"/>
  <c r="Q166" i="22"/>
  <c r="A166" i="22"/>
  <c r="K166" i="22"/>
  <c r="E166" i="22"/>
  <c r="O166" i="22"/>
  <c r="I166" i="22"/>
  <c r="C166" i="22"/>
  <c r="M166" i="22"/>
  <c r="G166" i="22"/>
  <c r="X155" i="26"/>
  <c r="R155" i="26"/>
  <c r="E158" i="25"/>
  <c r="K158" i="25"/>
  <c r="A158" i="25"/>
  <c r="G158" i="25"/>
  <c r="G162" i="24"/>
  <c r="A162" i="24"/>
  <c r="X108" i="26"/>
  <c r="I162" i="26"/>
  <c r="A162" i="26"/>
  <c r="P108" i="26"/>
  <c r="V108" i="26"/>
  <c r="G162" i="26"/>
  <c r="C162" i="26"/>
  <c r="R108" i="26"/>
  <c r="E162" i="26"/>
  <c r="T108" i="26"/>
  <c r="Z108" i="26"/>
  <c r="K162" i="26"/>
  <c r="I158" i="26"/>
  <c r="C158" i="26"/>
  <c r="X163" i="26"/>
  <c r="R163" i="26"/>
  <c r="X107" i="26"/>
  <c r="I155" i="26"/>
  <c r="P107" i="26"/>
  <c r="A155" i="26"/>
  <c r="I159" i="26"/>
  <c r="A159" i="26"/>
  <c r="V157" i="25"/>
  <c r="X157" i="25"/>
  <c r="P157" i="25"/>
  <c r="P163" i="25"/>
  <c r="X163" i="25"/>
  <c r="T163" i="25"/>
  <c r="AF158" i="21"/>
  <c r="V158" i="21"/>
  <c r="AB158" i="21"/>
  <c r="G114" i="25"/>
  <c r="V159" i="25"/>
  <c r="K114" i="25"/>
  <c r="Z159" i="25"/>
  <c r="S153" i="27"/>
  <c r="S73" i="27"/>
  <c r="S105" i="27"/>
  <c r="S148" i="27"/>
  <c r="J147" i="27"/>
  <c r="J106" i="27"/>
  <c r="F3" i="27"/>
  <c r="F74" i="27"/>
  <c r="B3" i="27"/>
  <c r="B74" i="27"/>
  <c r="R148" i="27"/>
  <c r="X148" i="27"/>
  <c r="T148" i="27"/>
  <c r="X145" i="27"/>
  <c r="R145" i="27"/>
  <c r="R73" i="27"/>
  <c r="R153" i="27"/>
  <c r="X153" i="27"/>
  <c r="X73" i="27"/>
  <c r="T73" i="27"/>
  <c r="T153" i="27"/>
  <c r="Z145" i="27"/>
  <c r="G107" i="27"/>
  <c r="V146" i="27"/>
  <c r="K107" i="27"/>
  <c r="Z146" i="27"/>
  <c r="I107" i="27"/>
  <c r="X146" i="27"/>
  <c r="B110" i="27"/>
  <c r="B156" i="27"/>
  <c r="K145" i="27"/>
  <c r="C145" i="27"/>
  <c r="D79" i="27"/>
  <c r="D148" i="27"/>
  <c r="U80" i="27"/>
  <c r="U140" i="27"/>
  <c r="Q80" i="27"/>
  <c r="Q140" i="27"/>
  <c r="W80" i="27"/>
  <c r="W140" i="27"/>
  <c r="AA80" i="27"/>
  <c r="AA140" i="27"/>
  <c r="S13" i="27"/>
  <c r="S83" i="27"/>
  <c r="F13" i="27"/>
  <c r="F198" i="27"/>
  <c r="H23" i="27"/>
  <c r="H194" i="27"/>
  <c r="B148" i="27"/>
  <c r="B79" i="27"/>
  <c r="U12" i="27"/>
  <c r="U109" i="27"/>
  <c r="Q156" i="27"/>
  <c r="Q82" i="27"/>
  <c r="S18" i="27"/>
  <c r="S82" i="27"/>
  <c r="S156" i="27"/>
  <c r="Y6" i="27"/>
  <c r="Y156" i="27"/>
  <c r="Y82" i="27"/>
  <c r="W156" i="27"/>
  <c r="W82" i="27"/>
  <c r="F5" i="27"/>
  <c r="F110" i="27"/>
  <c r="F156" i="27"/>
  <c r="D17" i="27"/>
  <c r="D156" i="27"/>
  <c r="D110" i="27"/>
  <c r="J5" i="27"/>
  <c r="J110" i="27"/>
  <c r="J156" i="27"/>
  <c r="C107" i="27"/>
  <c r="R146" i="27"/>
  <c r="A145" i="27"/>
  <c r="G145" i="27"/>
  <c r="I145" i="27"/>
  <c r="J148" i="27"/>
  <c r="J79" i="27"/>
  <c r="B10" i="27"/>
  <c r="B109" i="27"/>
  <c r="F79" i="27"/>
  <c r="F148" i="27"/>
  <c r="L148" i="27"/>
  <c r="L79" i="27"/>
  <c r="H148" i="27"/>
  <c r="H79" i="27"/>
  <c r="A107" i="27"/>
  <c r="P146" i="27"/>
  <c r="F81" i="27"/>
  <c r="F145" i="27"/>
  <c r="L145" i="27"/>
  <c r="L81" i="27"/>
  <c r="D145" i="27"/>
  <c r="D81" i="27"/>
  <c r="D12" i="27"/>
  <c r="D83" i="27"/>
  <c r="W21" i="27"/>
  <c r="W200" i="27"/>
  <c r="Q21" i="27"/>
  <c r="Q200" i="27"/>
  <c r="B22" i="27"/>
  <c r="B193" i="27"/>
  <c r="R217" i="27"/>
  <c r="C71" i="27"/>
  <c r="P217" i="27"/>
  <c r="A71" i="27"/>
  <c r="T217" i="27"/>
  <c r="E71" i="27"/>
  <c r="Z217" i="27"/>
  <c r="K71" i="27"/>
  <c r="D28" i="27"/>
  <c r="D218" i="27"/>
  <c r="J28" i="27"/>
  <c r="J218" i="27"/>
  <c r="Y25" i="27"/>
  <c r="Y202" i="27"/>
  <c r="L56" i="27"/>
  <c r="L214" i="27"/>
  <c r="V217" i="27"/>
  <c r="G71" i="27"/>
  <c r="D59" i="27"/>
  <c r="D69" i="27"/>
  <c r="C67" i="27"/>
  <c r="R215" i="27"/>
  <c r="I67" i="27"/>
  <c r="X215" i="27"/>
  <c r="K67" i="27"/>
  <c r="Z215" i="27"/>
  <c r="P215" i="27"/>
  <c r="V215" i="27"/>
  <c r="T215" i="27"/>
  <c r="E67" i="27"/>
  <c r="P216" i="27"/>
  <c r="R216" i="27"/>
  <c r="X216" i="27"/>
  <c r="T216" i="27"/>
  <c r="Z216" i="27"/>
  <c r="V216" i="27"/>
  <c r="W7" i="27"/>
  <c r="W179" i="27"/>
  <c r="S7" i="27"/>
  <c r="S179" i="27"/>
  <c r="W4" i="27"/>
  <c r="W183" i="27"/>
  <c r="Q4" i="27"/>
  <c r="Q183" i="27"/>
  <c r="U4" i="27"/>
  <c r="U183" i="27"/>
  <c r="P99" i="27"/>
  <c r="A177" i="27"/>
  <c r="X99" i="27"/>
  <c r="I177" i="27"/>
  <c r="E177" i="27"/>
  <c r="T99" i="27"/>
  <c r="K99" i="27"/>
  <c r="Z182" i="27"/>
  <c r="G99" i="27"/>
  <c r="V182" i="27"/>
  <c r="C99" i="27"/>
  <c r="R182" i="27"/>
  <c r="I99" i="27"/>
  <c r="X182" i="27"/>
  <c r="A99" i="27"/>
  <c r="P182" i="27"/>
  <c r="V70" i="26"/>
  <c r="F34" i="26"/>
  <c r="F149" i="26"/>
  <c r="R75" i="26"/>
  <c r="C142" i="26"/>
  <c r="W44" i="26"/>
  <c r="W74" i="26"/>
  <c r="Y8" i="26"/>
  <c r="Y105" i="26"/>
  <c r="AA152" i="26"/>
  <c r="AA78" i="26"/>
  <c r="B152" i="26"/>
  <c r="B106" i="26"/>
  <c r="J102" i="26"/>
  <c r="J143" i="26"/>
  <c r="D141" i="26"/>
  <c r="D77" i="26"/>
  <c r="J144" i="26"/>
  <c r="J75" i="26"/>
  <c r="D144" i="26"/>
  <c r="D75" i="26"/>
  <c r="H43" i="26"/>
  <c r="H72" i="26"/>
  <c r="J12" i="26"/>
  <c r="J78" i="26"/>
  <c r="D6" i="26"/>
  <c r="D105" i="26"/>
  <c r="Z152" i="26"/>
  <c r="T152" i="26"/>
  <c r="J5" i="26"/>
  <c r="J104" i="26"/>
  <c r="J154" i="26"/>
  <c r="D5" i="26"/>
  <c r="D104" i="26"/>
  <c r="D154" i="26"/>
  <c r="AA18" i="26"/>
  <c r="AA190" i="26"/>
  <c r="H102" i="26"/>
  <c r="H143" i="26"/>
  <c r="P75" i="26"/>
  <c r="W101" i="26"/>
  <c r="W144" i="26"/>
  <c r="U101" i="26"/>
  <c r="U144" i="26"/>
  <c r="AA144" i="26"/>
  <c r="AA101" i="26"/>
  <c r="S101" i="26"/>
  <c r="S144" i="26"/>
  <c r="Y144" i="26"/>
  <c r="Y101" i="26"/>
  <c r="Q144" i="26"/>
  <c r="Q101" i="26"/>
  <c r="B141" i="26"/>
  <c r="B77" i="26"/>
  <c r="AA7" i="26"/>
  <c r="AA106" i="26"/>
  <c r="U7" i="26"/>
  <c r="U106" i="26"/>
  <c r="H6" i="26"/>
  <c r="H105" i="26"/>
  <c r="B6" i="26"/>
  <c r="B105" i="26"/>
  <c r="B5" i="26"/>
  <c r="B104" i="26"/>
  <c r="B154" i="26"/>
  <c r="L106" i="26"/>
  <c r="L152" i="26"/>
  <c r="F106" i="26"/>
  <c r="F152" i="26"/>
  <c r="Y18" i="26"/>
  <c r="Y190" i="26"/>
  <c r="S18" i="26"/>
  <c r="S190" i="26"/>
  <c r="F143" i="26"/>
  <c r="F102" i="26"/>
  <c r="V75" i="26"/>
  <c r="T75" i="26"/>
  <c r="E142" i="26"/>
  <c r="Z75" i="26"/>
  <c r="K142" i="26"/>
  <c r="H77" i="26"/>
  <c r="H141" i="26"/>
  <c r="H144" i="26"/>
  <c r="H75" i="26"/>
  <c r="B144" i="26"/>
  <c r="B75" i="26"/>
  <c r="X152" i="26"/>
  <c r="R152" i="26"/>
  <c r="D143" i="26"/>
  <c r="D102" i="26"/>
  <c r="L143" i="26"/>
  <c r="L102" i="26"/>
  <c r="F77" i="26"/>
  <c r="F141" i="26"/>
  <c r="L144" i="26"/>
  <c r="L75" i="26"/>
  <c r="F144" i="26"/>
  <c r="F75" i="26"/>
  <c r="V152" i="26"/>
  <c r="C72" i="26"/>
  <c r="I72" i="26"/>
  <c r="E72" i="26"/>
  <c r="K72" i="26"/>
  <c r="A72" i="26"/>
  <c r="T213" i="26"/>
  <c r="U21" i="26"/>
  <c r="U198" i="26"/>
  <c r="Z213" i="26"/>
  <c r="D19" i="26"/>
  <c r="D190" i="26"/>
  <c r="Q19" i="26"/>
  <c r="Q199" i="26"/>
  <c r="R213" i="26"/>
  <c r="E152" i="26"/>
  <c r="K152" i="26"/>
  <c r="A152" i="26"/>
  <c r="G152" i="26"/>
  <c r="C152" i="26"/>
  <c r="Y20" i="26"/>
  <c r="Y189" i="26"/>
  <c r="P213" i="26"/>
  <c r="F11" i="25"/>
  <c r="F70" i="25"/>
  <c r="Q10" i="14"/>
  <c r="R10" i="14" s="1"/>
  <c r="H178" i="26"/>
  <c r="G176" i="26"/>
  <c r="U2" i="26"/>
  <c r="U176" i="26"/>
  <c r="K180" i="26"/>
  <c r="G180" i="26"/>
  <c r="A180" i="26"/>
  <c r="E180" i="26"/>
  <c r="C180" i="26"/>
  <c r="Q3" i="26"/>
  <c r="Q175" i="26"/>
  <c r="Q4" i="14"/>
  <c r="R4" i="14" s="1"/>
  <c r="B178" i="26"/>
  <c r="C176" i="26"/>
  <c r="W179" i="26"/>
  <c r="Q179" i="26"/>
  <c r="S179" i="26"/>
  <c r="U179" i="26"/>
  <c r="AA179" i="26"/>
  <c r="W3" i="26"/>
  <c r="W175" i="26"/>
  <c r="U3" i="26"/>
  <c r="U175" i="26"/>
  <c r="Q12" i="14"/>
  <c r="R12" i="14" s="1"/>
  <c r="J178" i="26"/>
  <c r="Q6" i="14"/>
  <c r="R6" i="14" s="1"/>
  <c r="D178" i="26"/>
  <c r="Q8" i="14"/>
  <c r="R8" i="14" s="1"/>
  <c r="F178" i="26"/>
  <c r="Q14" i="14"/>
  <c r="R14" i="14" s="1"/>
  <c r="L178" i="26"/>
  <c r="S2" i="26"/>
  <c r="S176" i="26"/>
  <c r="Q2" i="26"/>
  <c r="Q176" i="26"/>
  <c r="W2" i="26"/>
  <c r="W176" i="26"/>
  <c r="I176" i="26"/>
  <c r="E176" i="26"/>
  <c r="K176" i="26"/>
  <c r="U69" i="25"/>
  <c r="U149" i="25"/>
  <c r="AA11" i="25"/>
  <c r="AA100" i="25"/>
  <c r="R75" i="25"/>
  <c r="P144" i="25"/>
  <c r="V144" i="25"/>
  <c r="T144" i="25"/>
  <c r="AA8" i="25"/>
  <c r="AA105" i="25"/>
  <c r="W144" i="25"/>
  <c r="W101" i="25"/>
  <c r="Q101" i="25"/>
  <c r="Q144" i="25"/>
  <c r="T75" i="25"/>
  <c r="Z75" i="25"/>
  <c r="P75" i="25"/>
  <c r="V75" i="25"/>
  <c r="Q43" i="25"/>
  <c r="Q77" i="25"/>
  <c r="D12" i="25"/>
  <c r="D78" i="25"/>
  <c r="B12" i="25"/>
  <c r="B78" i="25"/>
  <c r="AA76" i="25"/>
  <c r="AA136" i="25"/>
  <c r="W8" i="25"/>
  <c r="W105" i="25"/>
  <c r="S76" i="25"/>
  <c r="S136" i="25"/>
  <c r="Y76" i="25"/>
  <c r="Y136" i="25"/>
  <c r="Q136" i="25"/>
  <c r="Q76" i="25"/>
  <c r="W76" i="25"/>
  <c r="W136" i="25"/>
  <c r="U136" i="25"/>
  <c r="U76" i="25"/>
  <c r="L12" i="25"/>
  <c r="L78" i="25"/>
  <c r="H8" i="25"/>
  <c r="H79" i="25"/>
  <c r="H34" i="25"/>
  <c r="H149" i="25"/>
  <c r="J34" i="25"/>
  <c r="J149" i="25"/>
  <c r="B144" i="25"/>
  <c r="B75" i="25"/>
  <c r="Y144" i="25"/>
  <c r="Y101" i="25"/>
  <c r="W78" i="25"/>
  <c r="W152" i="25"/>
  <c r="U152" i="25"/>
  <c r="U78" i="25"/>
  <c r="AA78" i="25"/>
  <c r="AA152" i="25"/>
  <c r="S14" i="25"/>
  <c r="S152" i="25"/>
  <c r="S78" i="25"/>
  <c r="Y78" i="25"/>
  <c r="Y152" i="25"/>
  <c r="Q78" i="25"/>
  <c r="Q152" i="25"/>
  <c r="B5" i="25"/>
  <c r="B104" i="25"/>
  <c r="B154" i="25"/>
  <c r="H5" i="25"/>
  <c r="H154" i="25"/>
  <c r="H104" i="25"/>
  <c r="D5" i="25"/>
  <c r="D154" i="25"/>
  <c r="D104" i="25"/>
  <c r="V213" i="25"/>
  <c r="C152" i="25"/>
  <c r="I152" i="25"/>
  <c r="I106" i="25"/>
  <c r="A152" i="25"/>
  <c r="G152" i="25"/>
  <c r="G106" i="25"/>
  <c r="S4" i="25"/>
  <c r="S153" i="25"/>
  <c r="U4" i="25"/>
  <c r="U153" i="25"/>
  <c r="Q4" i="25"/>
  <c r="Q153" i="25"/>
  <c r="S18" i="25"/>
  <c r="S190" i="25"/>
  <c r="U22" i="25"/>
  <c r="U195" i="25"/>
  <c r="B20" i="25"/>
  <c r="B191" i="25"/>
  <c r="Z213" i="25"/>
  <c r="Z216" i="25"/>
  <c r="K66" i="25"/>
  <c r="X216" i="25"/>
  <c r="I66" i="25"/>
  <c r="P213" i="25"/>
  <c r="P216" i="25"/>
  <c r="A66" i="25"/>
  <c r="V212" i="25"/>
  <c r="E214" i="25"/>
  <c r="Z212" i="25"/>
  <c r="T212" i="25"/>
  <c r="P212" i="25"/>
  <c r="X212" i="25"/>
  <c r="R212" i="25"/>
  <c r="U54" i="25"/>
  <c r="U64" i="25"/>
  <c r="A214" i="25"/>
  <c r="P63" i="25"/>
  <c r="C214" i="25"/>
  <c r="R63" i="25"/>
  <c r="K214" i="25"/>
  <c r="I214" i="25"/>
  <c r="X63" i="25"/>
  <c r="K180" i="25"/>
  <c r="C180" i="25"/>
  <c r="A180" i="25"/>
  <c r="P178" i="25"/>
  <c r="A95" i="25"/>
  <c r="G95" i="25"/>
  <c r="V178" i="25"/>
  <c r="C95" i="25"/>
  <c r="R178" i="25"/>
  <c r="I95" i="25"/>
  <c r="X178" i="25"/>
  <c r="Z178" i="25"/>
  <c r="K95" i="25"/>
  <c r="E95" i="25"/>
  <c r="T178" i="25"/>
  <c r="U3" i="25"/>
  <c r="U175" i="25"/>
  <c r="G180" i="25"/>
  <c r="C176" i="25"/>
  <c r="G176" i="25"/>
  <c r="E176" i="25"/>
  <c r="K176" i="25"/>
  <c r="A176" i="25"/>
  <c r="Q3" i="25"/>
  <c r="Q175" i="25"/>
  <c r="Y149" i="24"/>
  <c r="Y69" i="24"/>
  <c r="S69" i="24"/>
  <c r="S149" i="24"/>
  <c r="B102" i="24"/>
  <c r="B143" i="24"/>
  <c r="F141" i="24"/>
  <c r="F77" i="24"/>
  <c r="C101" i="24"/>
  <c r="R141" i="24"/>
  <c r="Q12" i="24"/>
  <c r="Q104" i="24"/>
  <c r="B10" i="24"/>
  <c r="B70" i="24"/>
  <c r="W76" i="24"/>
  <c r="W136" i="24"/>
  <c r="Q136" i="24"/>
  <c r="Q76" i="24"/>
  <c r="Y43" i="24"/>
  <c r="Y77" i="24"/>
  <c r="Q8" i="24"/>
  <c r="Q105" i="24"/>
  <c r="Y14" i="24"/>
  <c r="Y78" i="24"/>
  <c r="Y152" i="24"/>
  <c r="S152" i="24"/>
  <c r="S78" i="24"/>
  <c r="Y11" i="24"/>
  <c r="Y100" i="24"/>
  <c r="S11" i="24"/>
  <c r="S100" i="24"/>
  <c r="AA69" i="24"/>
  <c r="AA149" i="24"/>
  <c r="U69" i="24"/>
  <c r="U149" i="24"/>
  <c r="H141" i="24"/>
  <c r="H77" i="24"/>
  <c r="B77" i="24"/>
  <c r="B141" i="24"/>
  <c r="AA136" i="24"/>
  <c r="AA76" i="24"/>
  <c r="U8" i="24"/>
  <c r="U105" i="24"/>
  <c r="Q4" i="24"/>
  <c r="Q153" i="24"/>
  <c r="H21" i="24"/>
  <c r="H196" i="24"/>
  <c r="F17" i="24"/>
  <c r="F189" i="24"/>
  <c r="L17" i="24"/>
  <c r="L189" i="24"/>
  <c r="J17" i="24"/>
  <c r="J189" i="24"/>
  <c r="U55" i="24"/>
  <c r="U65" i="24"/>
  <c r="P152" i="24"/>
  <c r="V152" i="24"/>
  <c r="F21" i="24"/>
  <c r="F196" i="24"/>
  <c r="D21" i="24"/>
  <c r="D196" i="24"/>
  <c r="L21" i="24"/>
  <c r="L196" i="24"/>
  <c r="X190" i="24"/>
  <c r="F20" i="24"/>
  <c r="F194" i="24"/>
  <c r="T70" i="24"/>
  <c r="Z70" i="24"/>
  <c r="P70" i="24"/>
  <c r="V70" i="24"/>
  <c r="X70" i="24"/>
  <c r="R70" i="24"/>
  <c r="V190" i="24"/>
  <c r="S18" i="24"/>
  <c r="S190" i="24"/>
  <c r="Y18" i="24"/>
  <c r="Y190" i="24"/>
  <c r="W18" i="24"/>
  <c r="W190" i="24"/>
  <c r="Q18" i="24"/>
  <c r="Q190" i="24"/>
  <c r="C75" i="24"/>
  <c r="C144" i="24"/>
  <c r="X152" i="24"/>
  <c r="D22" i="24"/>
  <c r="D199" i="24"/>
  <c r="B18" i="24"/>
  <c r="B190" i="24"/>
  <c r="F18" i="24"/>
  <c r="F190" i="24"/>
  <c r="L18" i="24"/>
  <c r="L190" i="24"/>
  <c r="A214" i="24"/>
  <c r="P63" i="24"/>
  <c r="Q25" i="24"/>
  <c r="Q215" i="24"/>
  <c r="S144" i="24"/>
  <c r="S101" i="24"/>
  <c r="Y144" i="24"/>
  <c r="Y101" i="24"/>
  <c r="U144" i="24"/>
  <c r="U101" i="24"/>
  <c r="AA144" i="24"/>
  <c r="AA101" i="24"/>
  <c r="W144" i="24"/>
  <c r="W101" i="24"/>
  <c r="Q144" i="24"/>
  <c r="Q101" i="24"/>
  <c r="A75" i="24"/>
  <c r="A144" i="24"/>
  <c r="E144" i="24"/>
  <c r="E75" i="24"/>
  <c r="K75" i="24"/>
  <c r="K144" i="24"/>
  <c r="G75" i="24"/>
  <c r="G144" i="24"/>
  <c r="V63" i="24"/>
  <c r="G214" i="24"/>
  <c r="E214" i="24"/>
  <c r="T63" i="24"/>
  <c r="K214" i="24"/>
  <c r="C214" i="24"/>
  <c r="U4" i="24"/>
  <c r="U153" i="24"/>
  <c r="B22" i="24"/>
  <c r="B199" i="24"/>
  <c r="AA18" i="24"/>
  <c r="AA190" i="24"/>
  <c r="T190" i="24"/>
  <c r="AA22" i="24"/>
  <c r="AA195" i="24"/>
  <c r="X76" i="24"/>
  <c r="T76" i="24"/>
  <c r="Z76" i="24"/>
  <c r="P76" i="24"/>
  <c r="T152" i="24"/>
  <c r="R152" i="24"/>
  <c r="E152" i="24"/>
  <c r="E106" i="24"/>
  <c r="K152" i="24"/>
  <c r="K106" i="24"/>
  <c r="H22" i="24"/>
  <c r="H199" i="24"/>
  <c r="Y5" i="24"/>
  <c r="Y196" i="24"/>
  <c r="Q5" i="24"/>
  <c r="Q196" i="24"/>
  <c r="Z190" i="24"/>
  <c r="R190" i="24"/>
  <c r="Y22" i="24"/>
  <c r="Y195" i="24"/>
  <c r="AC48" i="22"/>
  <c r="AC78" i="22"/>
  <c r="H3" i="24"/>
  <c r="H180" i="24"/>
  <c r="B3" i="24"/>
  <c r="B180" i="24"/>
  <c r="R15" i="22"/>
  <c r="R74" i="22"/>
  <c r="P15" i="22"/>
  <c r="P74" i="22"/>
  <c r="N15" i="22"/>
  <c r="N74" i="22"/>
  <c r="R212" i="24"/>
  <c r="Z212" i="24"/>
  <c r="T212" i="24"/>
  <c r="V212" i="24"/>
  <c r="P212" i="24"/>
  <c r="X212" i="24"/>
  <c r="J19" i="24"/>
  <c r="J174" i="24"/>
  <c r="AA73" i="22"/>
  <c r="AA153" i="22"/>
  <c r="W73" i="22"/>
  <c r="W153" i="22"/>
  <c r="AC73" i="22"/>
  <c r="AC153" i="22"/>
  <c r="AK73" i="22"/>
  <c r="AK153" i="22"/>
  <c r="AI73" i="22"/>
  <c r="AI153" i="22"/>
  <c r="AM73" i="22"/>
  <c r="AM153" i="22"/>
  <c r="W80" i="22"/>
  <c r="W140" i="22"/>
  <c r="W12" i="22"/>
  <c r="W109" i="22"/>
  <c r="H3" i="22"/>
  <c r="H74" i="22"/>
  <c r="AI140" i="22"/>
  <c r="AI80" i="22"/>
  <c r="R9" i="22"/>
  <c r="R158" i="22"/>
  <c r="R108" i="22"/>
  <c r="L108" i="22"/>
  <c r="L158" i="22"/>
  <c r="F108" i="22"/>
  <c r="F158" i="22"/>
  <c r="AJ148" i="22"/>
  <c r="H81" i="22"/>
  <c r="H145" i="22"/>
  <c r="Q144" i="22"/>
  <c r="E144" i="22"/>
  <c r="L59" i="22"/>
  <c r="L78" i="22"/>
  <c r="AM82" i="22"/>
  <c r="AM156" i="22"/>
  <c r="AE18" i="22"/>
  <c r="AE82" i="22"/>
  <c r="AE156" i="22"/>
  <c r="AI82" i="22"/>
  <c r="AI156" i="22"/>
  <c r="AC82" i="22"/>
  <c r="AC156" i="22"/>
  <c r="AM13" i="22"/>
  <c r="AM83" i="22"/>
  <c r="AE13" i="22"/>
  <c r="AE83" i="22"/>
  <c r="AK25" i="22"/>
  <c r="AK202" i="22"/>
  <c r="N65" i="22"/>
  <c r="N139" i="22"/>
  <c r="AE24" i="22"/>
  <c r="AE193" i="22"/>
  <c r="W27" i="22"/>
  <c r="W196" i="22"/>
  <c r="Z148" i="22"/>
  <c r="H59" i="22"/>
  <c r="H78" i="22"/>
  <c r="J59" i="22"/>
  <c r="J78" i="22"/>
  <c r="J106" i="22"/>
  <c r="J147" i="22"/>
  <c r="Z79" i="22"/>
  <c r="AH79" i="22"/>
  <c r="AF79" i="22"/>
  <c r="AL79" i="22"/>
  <c r="X79" i="22"/>
  <c r="AD79" i="22"/>
  <c r="AJ79" i="22"/>
  <c r="F81" i="22"/>
  <c r="F145" i="22"/>
  <c r="C144" i="22"/>
  <c r="P22" i="22"/>
  <c r="P193" i="22"/>
  <c r="J31" i="22"/>
  <c r="J100" i="22"/>
  <c r="J2" i="22"/>
  <c r="J135" i="22"/>
  <c r="J19" i="22"/>
  <c r="J157" i="22"/>
  <c r="H63" i="22"/>
  <c r="H73" i="22"/>
  <c r="N81" i="22"/>
  <c r="N145" i="22"/>
  <c r="D145" i="22"/>
  <c r="D81" i="22"/>
  <c r="K144" i="22"/>
  <c r="A144" i="22"/>
  <c r="O144" i="22"/>
  <c r="M144" i="22"/>
  <c r="G144" i="22"/>
  <c r="AG25" i="22"/>
  <c r="AG202" i="22"/>
  <c r="AG21" i="22"/>
  <c r="AG200" i="22"/>
  <c r="AK22" i="22"/>
  <c r="AK194" i="22"/>
  <c r="H22" i="22"/>
  <c r="H194" i="22"/>
  <c r="AG15" i="22"/>
  <c r="AG104" i="22"/>
  <c r="B48" i="22"/>
  <c r="B153" i="22"/>
  <c r="P147" i="22"/>
  <c r="P106" i="22"/>
  <c r="H147" i="22"/>
  <c r="H106" i="22"/>
  <c r="AD148" i="22"/>
  <c r="V148" i="22"/>
  <c r="D26" i="22"/>
  <c r="D203" i="22"/>
  <c r="J26" i="22"/>
  <c r="J203" i="22"/>
  <c r="B26" i="22"/>
  <c r="B203" i="22"/>
  <c r="AM25" i="22"/>
  <c r="AM202" i="22"/>
  <c r="AM9" i="22"/>
  <c r="AM200" i="22"/>
  <c r="N22" i="22"/>
  <c r="N193" i="22"/>
  <c r="AK29" i="22"/>
  <c r="AK219" i="22"/>
  <c r="N147" i="22"/>
  <c r="N106" i="22"/>
  <c r="D147" i="22"/>
  <c r="D106" i="22"/>
  <c r="F106" i="22"/>
  <c r="F147" i="22"/>
  <c r="L147" i="22"/>
  <c r="L106" i="22"/>
  <c r="B147" i="22"/>
  <c r="B106" i="22"/>
  <c r="R147" i="22"/>
  <c r="R106" i="22"/>
  <c r="AF148" i="22"/>
  <c r="AH148" i="22"/>
  <c r="J145" i="22"/>
  <c r="J81" i="22"/>
  <c r="P81" i="22"/>
  <c r="P145" i="22"/>
  <c r="B81" i="22"/>
  <c r="B145" i="22"/>
  <c r="R145" i="22"/>
  <c r="R81" i="22"/>
  <c r="AE21" i="22"/>
  <c r="AE200" i="22"/>
  <c r="AG22" i="22"/>
  <c r="AG194" i="22"/>
  <c r="P23" i="22"/>
  <c r="P194" i="22"/>
  <c r="N23" i="22"/>
  <c r="N194" i="22"/>
  <c r="J58" i="22"/>
  <c r="J68" i="22"/>
  <c r="H58" i="22"/>
  <c r="H68" i="22"/>
  <c r="G184" i="22"/>
  <c r="AB135" i="22"/>
  <c r="C184" i="22"/>
  <c r="X135" i="22"/>
  <c r="AJ135" i="22"/>
  <c r="O184" i="22"/>
  <c r="AG11" i="21"/>
  <c r="AG100" i="21"/>
  <c r="AK11" i="21"/>
  <c r="AK100" i="21"/>
  <c r="AI11" i="21"/>
  <c r="AI100" i="21"/>
  <c r="AM11" i="21"/>
  <c r="AM100" i="21"/>
  <c r="F143" i="21"/>
  <c r="F102" i="21"/>
  <c r="W101" i="21"/>
  <c r="W144" i="21"/>
  <c r="AM101" i="21"/>
  <c r="AM144" i="21"/>
  <c r="R9" i="21"/>
  <c r="R72" i="21"/>
  <c r="F43" i="21"/>
  <c r="F72" i="21"/>
  <c r="F55" i="21"/>
  <c r="F210" i="21"/>
  <c r="F3" i="21"/>
  <c r="F180" i="21"/>
  <c r="R102" i="21"/>
  <c r="R143" i="21"/>
  <c r="AF156" i="22"/>
  <c r="Z156" i="22"/>
  <c r="AJ156" i="22"/>
  <c r="AL156" i="22"/>
  <c r="AD156" i="22"/>
  <c r="V156" i="22"/>
  <c r="AB156" i="22"/>
  <c r="AH156" i="22"/>
  <c r="X156" i="22"/>
  <c r="AE69" i="21"/>
  <c r="AE149" i="21"/>
  <c r="AC69" i="21"/>
  <c r="AC149" i="21"/>
  <c r="W69" i="21"/>
  <c r="W149" i="21"/>
  <c r="AK69" i="21"/>
  <c r="AK149" i="21"/>
  <c r="AI69" i="21"/>
  <c r="AI149" i="21"/>
  <c r="AM69" i="21"/>
  <c r="AM149" i="21"/>
  <c r="M76" i="21"/>
  <c r="K76" i="21"/>
  <c r="Q76" i="21"/>
  <c r="E76" i="21"/>
  <c r="F75" i="21"/>
  <c r="F144" i="21"/>
  <c r="AJ76" i="21"/>
  <c r="AA152" i="21"/>
  <c r="AA78" i="21"/>
  <c r="D19" i="21"/>
  <c r="D190" i="21"/>
  <c r="F18" i="21"/>
  <c r="F189" i="21"/>
  <c r="Y26" i="21"/>
  <c r="Y219" i="21"/>
  <c r="X178" i="21"/>
  <c r="C95" i="21"/>
  <c r="Z178" i="21"/>
  <c r="E95" i="21"/>
  <c r="AF178" i="21"/>
  <c r="K95" i="21"/>
  <c r="Q95" i="21"/>
  <c r="AL178" i="21"/>
  <c r="AD178" i="21"/>
  <c r="I95" i="21"/>
  <c r="K173" i="21"/>
  <c r="AF95" i="21"/>
  <c r="X95" i="21"/>
  <c r="C173" i="21"/>
  <c r="AD95" i="21"/>
  <c r="I173" i="21"/>
  <c r="O173" i="21"/>
  <c r="AJ95" i="21"/>
  <c r="V95" i="21"/>
  <c r="A173" i="21"/>
  <c r="AL95" i="21"/>
  <c r="Q173" i="21"/>
  <c r="C141" i="21"/>
  <c r="I141" i="21"/>
  <c r="O141" i="21"/>
  <c r="A141" i="21"/>
  <c r="Q141" i="21"/>
  <c r="AB69" i="21"/>
  <c r="H77" i="21"/>
  <c r="H141" i="21"/>
  <c r="D141" i="21"/>
  <c r="D77" i="21"/>
  <c r="J77" i="21"/>
  <c r="J141" i="21"/>
  <c r="P141" i="21"/>
  <c r="P77" i="21"/>
  <c r="L141" i="21"/>
  <c r="L77" i="21"/>
  <c r="V77" i="21"/>
  <c r="AK78" i="21"/>
  <c r="AK152" i="21"/>
  <c r="N104" i="21"/>
  <c r="N154" i="21"/>
  <c r="AG17" i="21"/>
  <c r="AG196" i="21"/>
  <c r="J21" i="21"/>
  <c r="J194" i="21"/>
  <c r="L21" i="21"/>
  <c r="L194" i="21"/>
  <c r="B20" i="14"/>
  <c r="C20" i="14" s="1"/>
  <c r="R178" i="21"/>
  <c r="B12" i="14"/>
  <c r="C12" i="14" s="1"/>
  <c r="J178" i="21"/>
  <c r="B4" i="14"/>
  <c r="C4" i="14" s="1"/>
  <c r="B178" i="21"/>
  <c r="B10" i="14"/>
  <c r="C10" i="14" s="1"/>
  <c r="H178" i="21"/>
  <c r="B16" i="14"/>
  <c r="N178" i="21"/>
  <c r="B6" i="14"/>
  <c r="C6" i="14" s="1"/>
  <c r="D178" i="21"/>
  <c r="AB178" i="21"/>
  <c r="G95" i="21"/>
  <c r="C76" i="21"/>
  <c r="AF76" i="21"/>
  <c r="X76" i="21"/>
  <c r="V69" i="21"/>
  <c r="W6" i="22"/>
  <c r="W180" i="22"/>
  <c r="G141" i="21"/>
  <c r="X77" i="21"/>
  <c r="Z77" i="21"/>
  <c r="AF77" i="21"/>
  <c r="AL77" i="21"/>
  <c r="AD77" i="21"/>
  <c r="D154" i="21"/>
  <c r="D104" i="21"/>
  <c r="AC4" i="21"/>
  <c r="AC153" i="21"/>
  <c r="L23" i="21"/>
  <c r="L199" i="21"/>
  <c r="J17" i="21"/>
  <c r="J188" i="21"/>
  <c r="D17" i="21"/>
  <c r="D188" i="21"/>
  <c r="AH178" i="21"/>
  <c r="M95" i="21"/>
  <c r="AD182" i="22"/>
  <c r="I99" i="22"/>
  <c r="M141" i="21"/>
  <c r="O76" i="21"/>
  <c r="R75" i="21"/>
  <c r="R144" i="21"/>
  <c r="B75" i="21"/>
  <c r="B144" i="21"/>
  <c r="H75" i="21"/>
  <c r="H144" i="21"/>
  <c r="N75" i="21"/>
  <c r="N144" i="21"/>
  <c r="J75" i="21"/>
  <c r="J144" i="21"/>
  <c r="P75" i="21"/>
  <c r="P144" i="21"/>
  <c r="D75" i="21"/>
  <c r="D144" i="21"/>
  <c r="AL76" i="21"/>
  <c r="AD76" i="21"/>
  <c r="V76" i="21"/>
  <c r="AB76" i="21"/>
  <c r="AH76" i="21"/>
  <c r="Z76" i="21"/>
  <c r="AI44" i="21"/>
  <c r="AI74" i="21"/>
  <c r="Y43" i="21"/>
  <c r="Y77" i="21"/>
  <c r="AG14" i="21"/>
  <c r="AG78" i="21"/>
  <c r="AG152" i="21"/>
  <c r="Y78" i="21"/>
  <c r="Y152" i="21"/>
  <c r="AC9" i="21"/>
  <c r="AC79" i="21"/>
  <c r="AM20" i="21"/>
  <c r="AM198" i="21"/>
  <c r="Y20" i="21"/>
  <c r="Y189" i="21"/>
  <c r="AB95" i="21"/>
  <c r="G173" i="21"/>
  <c r="V182" i="22"/>
  <c r="A99" i="22"/>
  <c r="Z69" i="21"/>
  <c r="AE17" i="21"/>
  <c r="AE196" i="21"/>
  <c r="Z182" i="22"/>
  <c r="E99" i="22"/>
  <c r="K99" i="22"/>
  <c r="AF182" i="22"/>
  <c r="AL182" i="22"/>
  <c r="Q99" i="22"/>
  <c r="AH182" i="22"/>
  <c r="M99" i="22"/>
  <c r="C99" i="22"/>
  <c r="X182" i="22"/>
  <c r="O99" i="22"/>
  <c r="AJ182" i="22"/>
  <c r="L19" i="21"/>
  <c r="L190" i="21"/>
  <c r="AE152" i="21"/>
  <c r="AE78" i="21"/>
  <c r="AC152" i="21"/>
  <c r="AC78" i="21"/>
  <c r="AI78" i="21"/>
  <c r="AI152" i="21"/>
  <c r="W78" i="21"/>
  <c r="W152" i="21"/>
  <c r="AM78" i="21"/>
  <c r="AM152" i="21"/>
  <c r="J154" i="21"/>
  <c r="J104" i="21"/>
  <c r="AG69" i="21"/>
  <c r="AG149" i="21"/>
  <c r="Y69" i="21"/>
  <c r="Y149" i="21"/>
  <c r="B154" i="21"/>
  <c r="B104" i="21"/>
  <c r="AH95" i="21"/>
  <c r="M173" i="21"/>
  <c r="AF69" i="21"/>
  <c r="X69" i="21"/>
  <c r="AD69" i="21"/>
  <c r="AL69" i="21"/>
  <c r="AJ69" i="21"/>
  <c r="AH69" i="21"/>
  <c r="X75" i="21"/>
  <c r="K141" i="21"/>
  <c r="H154" i="21"/>
  <c r="H104" i="21"/>
  <c r="F5" i="21"/>
  <c r="F154" i="21"/>
  <c r="F104" i="21"/>
  <c r="L154" i="21"/>
  <c r="L104" i="21"/>
  <c r="R154" i="21"/>
  <c r="R104" i="21"/>
  <c r="P154" i="21"/>
  <c r="P104" i="21"/>
  <c r="AM62" i="21"/>
  <c r="AM147" i="21"/>
  <c r="E156" i="24"/>
  <c r="C156" i="24"/>
  <c r="K156" i="24"/>
  <c r="A156" i="24"/>
  <c r="H158" i="27"/>
  <c r="H108" i="27"/>
  <c r="G157" i="24"/>
  <c r="C157" i="24"/>
  <c r="I157" i="24"/>
  <c r="A157" i="24"/>
  <c r="T158" i="24"/>
  <c r="P158" i="24"/>
  <c r="G162" i="22"/>
  <c r="O162" i="22"/>
  <c r="W73" i="27"/>
  <c r="W153" i="27"/>
  <c r="W148" i="27"/>
  <c r="W105" i="27"/>
  <c r="D108" i="27"/>
  <c r="D158" i="27"/>
  <c r="H145" i="27"/>
  <c r="H81" i="27"/>
  <c r="Z157" i="21"/>
  <c r="AJ157" i="21"/>
  <c r="U153" i="27"/>
  <c r="U73" i="27"/>
  <c r="L106" i="27"/>
  <c r="L147" i="27"/>
  <c r="U148" i="27"/>
  <c r="U105" i="27"/>
  <c r="S11" i="27"/>
  <c r="S110" i="27"/>
  <c r="H110" i="27"/>
  <c r="H156" i="27"/>
  <c r="L156" i="27"/>
  <c r="L110" i="27"/>
  <c r="X217" i="27"/>
  <c r="I71" i="27"/>
  <c r="G72" i="26"/>
  <c r="P70" i="26"/>
  <c r="Q18" i="14"/>
  <c r="D182" i="27"/>
  <c r="Q22" i="14"/>
  <c r="H182" i="27"/>
  <c r="Q26" i="14"/>
  <c r="L182" i="27"/>
  <c r="Z70" i="26"/>
  <c r="X70" i="26"/>
  <c r="S69" i="26"/>
  <c r="S149" i="26"/>
  <c r="Q76" i="26"/>
  <c r="Q136" i="26"/>
  <c r="Q78" i="26"/>
  <c r="Q152" i="26"/>
  <c r="J152" i="26"/>
  <c r="J106" i="26"/>
  <c r="Z99" i="27"/>
  <c r="K177" i="27"/>
  <c r="C177" i="27"/>
  <c r="R99" i="27"/>
  <c r="G177" i="27"/>
  <c r="V99" i="27"/>
  <c r="Y104" i="26"/>
  <c r="I152" i="26"/>
  <c r="X213" i="26"/>
  <c r="P152" i="26"/>
  <c r="I180" i="26"/>
  <c r="AA69" i="25"/>
  <c r="AA149" i="25"/>
  <c r="Y149" i="25"/>
  <c r="Y69" i="25"/>
  <c r="J102" i="25"/>
  <c r="J143" i="25"/>
  <c r="W69" i="25"/>
  <c r="W149" i="25"/>
  <c r="H102" i="25"/>
  <c r="H143" i="25"/>
  <c r="X75" i="25"/>
  <c r="S69" i="25"/>
  <c r="S149" i="25"/>
  <c r="F102" i="25"/>
  <c r="F143" i="25"/>
  <c r="B102" i="25"/>
  <c r="B143" i="25"/>
  <c r="J154" i="25"/>
  <c r="J104" i="25"/>
  <c r="R216" i="25"/>
  <c r="C66" i="25"/>
  <c r="H106" i="25"/>
  <c r="H152" i="25"/>
  <c r="G214" i="25"/>
  <c r="V63" i="25"/>
  <c r="L20" i="25"/>
  <c r="L191" i="25"/>
  <c r="E66" i="25"/>
  <c r="T216" i="25"/>
  <c r="D102" i="24"/>
  <c r="D143" i="24"/>
  <c r="W149" i="24"/>
  <c r="W69" i="24"/>
  <c r="J141" i="24"/>
  <c r="J77" i="24"/>
  <c r="D144" i="24"/>
  <c r="D75" i="24"/>
  <c r="S7" i="24"/>
  <c r="S106" i="24"/>
  <c r="T75" i="24"/>
  <c r="L75" i="24"/>
  <c r="L144" i="24"/>
  <c r="I75" i="24"/>
  <c r="I144" i="24"/>
  <c r="S136" i="24"/>
  <c r="S76" i="24"/>
  <c r="L26" i="14"/>
  <c r="L178" i="25"/>
  <c r="I176" i="25"/>
  <c r="J102" i="24"/>
  <c r="J143" i="24"/>
  <c r="X75" i="24"/>
  <c r="R75" i="24"/>
  <c r="D141" i="24"/>
  <c r="D77" i="24"/>
  <c r="J75" i="24"/>
  <c r="J144" i="24"/>
  <c r="F102" i="24"/>
  <c r="F143" i="24"/>
  <c r="Y76" i="24"/>
  <c r="Y136" i="24"/>
  <c r="L5" i="24"/>
  <c r="L154" i="24"/>
  <c r="L104" i="24"/>
  <c r="D106" i="24"/>
  <c r="D152" i="24"/>
  <c r="L6" i="14"/>
  <c r="M6" i="14" s="1"/>
  <c r="D178" i="24"/>
  <c r="E180" i="25"/>
  <c r="I180" i="25"/>
  <c r="H104" i="24"/>
  <c r="H154" i="24"/>
  <c r="L152" i="24"/>
  <c r="L106" i="24"/>
  <c r="B152" i="24"/>
  <c r="B106" i="24"/>
  <c r="L4" i="14"/>
  <c r="M4" i="14" s="1"/>
  <c r="B178" i="24"/>
  <c r="I152" i="24"/>
  <c r="I106" i="24"/>
  <c r="I214" i="24"/>
  <c r="X63" i="24"/>
  <c r="G152" i="24"/>
  <c r="G106" i="24"/>
  <c r="F152" i="24"/>
  <c r="F106" i="24"/>
  <c r="J152" i="24"/>
  <c r="J106" i="24"/>
  <c r="L10" i="14"/>
  <c r="M10" i="14" s="1"/>
  <c r="H178" i="24"/>
  <c r="Y3" i="24"/>
  <c r="Y175" i="24"/>
  <c r="L8" i="14"/>
  <c r="M8" i="14" s="1"/>
  <c r="F178" i="24"/>
  <c r="L148" i="22"/>
  <c r="L79" i="22"/>
  <c r="AI105" i="22"/>
  <c r="AI148" i="22"/>
  <c r="H79" i="22"/>
  <c r="H148" i="22"/>
  <c r="B110" i="22"/>
  <c r="B156" i="22"/>
  <c r="AG148" i="22"/>
  <c r="AG105" i="22"/>
  <c r="AB148" i="22"/>
  <c r="F148" i="22"/>
  <c r="F79" i="22"/>
  <c r="AG80" i="22"/>
  <c r="AG140" i="22"/>
  <c r="D158" i="22"/>
  <c r="D108" i="22"/>
  <c r="R110" i="22"/>
  <c r="R156" i="22"/>
  <c r="AE105" i="22"/>
  <c r="AE148" i="22"/>
  <c r="D79" i="22"/>
  <c r="D148" i="22"/>
  <c r="P9" i="22"/>
  <c r="P108" i="22"/>
  <c r="P158" i="22"/>
  <c r="P156" i="22"/>
  <c r="P110" i="22"/>
  <c r="AE73" i="22"/>
  <c r="AE153" i="22"/>
  <c r="I144" i="22"/>
  <c r="B148" i="22"/>
  <c r="B79" i="22"/>
  <c r="B158" i="22"/>
  <c r="B108" i="22"/>
  <c r="R148" i="22"/>
  <c r="R79" i="22"/>
  <c r="N9" i="22"/>
  <c r="N108" i="22"/>
  <c r="N158" i="22"/>
  <c r="P148" i="22"/>
  <c r="P79" i="22"/>
  <c r="Y73" i="22"/>
  <c r="Y153" i="22"/>
  <c r="AK105" i="22"/>
  <c r="AK148" i="22"/>
  <c r="Y148" i="22"/>
  <c r="Y105" i="22"/>
  <c r="N79" i="22"/>
  <c r="N148" i="22"/>
  <c r="AA140" i="22"/>
  <c r="AA80" i="22"/>
  <c r="J158" i="22"/>
  <c r="J108" i="22"/>
  <c r="F110" i="22"/>
  <c r="F156" i="22"/>
  <c r="G16" i="14"/>
  <c r="H16" i="14" s="1"/>
  <c r="N182" i="22"/>
  <c r="G20" i="14"/>
  <c r="H20" i="14" s="1"/>
  <c r="R182" i="22"/>
  <c r="G4" i="14"/>
  <c r="B182" i="22"/>
  <c r="G6" i="14"/>
  <c r="H6" i="14" s="1"/>
  <c r="D182" i="22"/>
  <c r="G10" i="14"/>
  <c r="H10" i="14" s="1"/>
  <c r="H182" i="22"/>
  <c r="G14" i="14"/>
  <c r="L182" i="22"/>
  <c r="G12" i="14"/>
  <c r="J182" i="22"/>
  <c r="AG101" i="21"/>
  <c r="AG144" i="21"/>
  <c r="AJ75" i="21"/>
  <c r="H152" i="21"/>
  <c r="H106" i="21"/>
  <c r="B102" i="21"/>
  <c r="B143" i="21"/>
  <c r="N102" i="21"/>
  <c r="N143" i="21"/>
  <c r="D143" i="21"/>
  <c r="D102" i="21"/>
  <c r="P102" i="21"/>
  <c r="P143" i="21"/>
  <c r="L143" i="21"/>
  <c r="L102" i="21"/>
  <c r="AM136" i="21"/>
  <c r="AM76" i="21"/>
  <c r="AK136" i="21"/>
  <c r="AK76" i="21"/>
  <c r="B152" i="21"/>
  <c r="B106" i="21"/>
  <c r="F152" i="21"/>
  <c r="F106" i="21"/>
  <c r="J152" i="21"/>
  <c r="J106" i="21"/>
  <c r="D152" i="21"/>
  <c r="D106" i="21"/>
  <c r="AG136" i="21"/>
  <c r="AG76" i="21"/>
  <c r="Y136" i="21"/>
  <c r="Y76" i="21"/>
  <c r="H143" i="21"/>
  <c r="H102" i="21"/>
  <c r="W136" i="21"/>
  <c r="W76" i="21"/>
  <c r="P152" i="21"/>
  <c r="P106" i="21"/>
  <c r="N106" i="21"/>
  <c r="N152" i="21"/>
  <c r="AA76" i="21"/>
  <c r="AA136" i="21"/>
  <c r="AC136" i="21"/>
  <c r="AC76" i="21"/>
  <c r="AI136" i="21"/>
  <c r="AI76" i="21"/>
  <c r="AE76" i="21"/>
  <c r="AE136" i="21"/>
  <c r="D21" i="21"/>
  <c r="D194" i="21"/>
  <c r="F19" i="21"/>
  <c r="F174" i="21"/>
  <c r="Z95" i="21"/>
  <c r="E173" i="21"/>
  <c r="B158" i="27"/>
  <c r="B108" i="27"/>
  <c r="E107" i="27"/>
  <c r="T146" i="27"/>
  <c r="A158" i="21"/>
  <c r="Q158" i="21"/>
  <c r="B106" i="27"/>
  <c r="B147" i="27"/>
  <c r="AA148" i="27"/>
  <c r="AA105" i="27"/>
  <c r="Q148" i="27"/>
  <c r="Q105" i="27"/>
  <c r="L108" i="27"/>
  <c r="L158" i="27"/>
  <c r="F108" i="27"/>
  <c r="F158" i="27"/>
  <c r="W69" i="26"/>
  <c r="W149" i="26"/>
  <c r="A176" i="26"/>
  <c r="V213" i="26"/>
  <c r="S101" i="25"/>
  <c r="S144" i="25"/>
  <c r="AA69" i="26"/>
  <c r="AA149" i="26"/>
  <c r="L104" i="26"/>
  <c r="L154" i="26"/>
  <c r="T182" i="27"/>
  <c r="E99" i="27"/>
  <c r="T70" i="26"/>
  <c r="F104" i="26"/>
  <c r="F154" i="26"/>
  <c r="D152" i="26"/>
  <c r="D106" i="26"/>
  <c r="X144" i="25"/>
  <c r="F154" i="25"/>
  <c r="F104" i="25"/>
  <c r="L104" i="25"/>
  <c r="L154" i="25"/>
  <c r="D106" i="25"/>
  <c r="D152" i="25"/>
  <c r="F141" i="25"/>
  <c r="F77" i="25"/>
  <c r="B106" i="25"/>
  <c r="B152" i="25"/>
  <c r="L24" i="14"/>
  <c r="M24" i="14" s="1"/>
  <c r="J178" i="25"/>
  <c r="L102" i="24"/>
  <c r="L143" i="24"/>
  <c r="G66" i="25"/>
  <c r="V216" i="25"/>
  <c r="B141" i="25"/>
  <c r="B77" i="25"/>
  <c r="D77" i="25"/>
  <c r="D141" i="25"/>
  <c r="J141" i="25"/>
  <c r="J77" i="25"/>
  <c r="L77" i="25"/>
  <c r="L141" i="25"/>
  <c r="H141" i="25"/>
  <c r="H77" i="25"/>
  <c r="L152" i="25"/>
  <c r="L106" i="25"/>
  <c r="J106" i="25"/>
  <c r="J152" i="25"/>
  <c r="B154" i="24"/>
  <c r="B104" i="24"/>
  <c r="L156" i="22"/>
  <c r="L110" i="22"/>
  <c r="AM148" i="22"/>
  <c r="AM105" i="22"/>
  <c r="H156" i="22"/>
  <c r="H110" i="22"/>
  <c r="AA148" i="22"/>
  <c r="AA105" i="22"/>
  <c r="Z152" i="24"/>
  <c r="J154" i="24"/>
  <c r="J104" i="24"/>
  <c r="P190" i="24"/>
  <c r="W78" i="24"/>
  <c r="W152" i="24"/>
  <c r="AA78" i="24"/>
  <c r="AA152" i="24"/>
  <c r="Q78" i="24"/>
  <c r="Q152" i="24"/>
  <c r="F104" i="24"/>
  <c r="F154" i="24"/>
  <c r="N110" i="22"/>
  <c r="N156" i="22"/>
  <c r="G8" i="14"/>
  <c r="F182" i="22"/>
  <c r="AI101" i="21"/>
  <c r="AI144" i="21"/>
  <c r="R77" i="21"/>
  <c r="R141" i="21"/>
  <c r="AC101" i="21"/>
  <c r="AC144" i="21"/>
  <c r="B141" i="21"/>
  <c r="B77" i="21"/>
  <c r="AK101" i="21"/>
  <c r="AK144" i="21"/>
  <c r="Y101" i="21"/>
  <c r="Y144" i="21"/>
  <c r="E141" i="21"/>
  <c r="L106" i="21"/>
  <c r="L152" i="21"/>
  <c r="AB77" i="21"/>
  <c r="AH77" i="21"/>
  <c r="AJ77" i="21"/>
  <c r="B18" i="14"/>
  <c r="C18" i="14" s="1"/>
  <c r="P178" i="21"/>
  <c r="B8" i="14"/>
  <c r="C8" i="14" s="1"/>
  <c r="F178" i="21"/>
  <c r="S152" i="26"/>
  <c r="S78" i="26"/>
  <c r="AA153" i="27"/>
  <c r="AA73" i="27"/>
  <c r="W136" i="26"/>
  <c r="W76" i="26"/>
  <c r="Q73" i="27"/>
  <c r="Q153" i="27"/>
  <c r="U76" i="26"/>
  <c r="U136" i="26"/>
  <c r="U14" i="26"/>
  <c r="U153" i="26"/>
  <c r="Q20" i="14"/>
  <c r="R20" i="14" s="1"/>
  <c r="F182" i="27"/>
  <c r="Q16" i="14"/>
  <c r="B182" i="27"/>
  <c r="D106" i="27"/>
  <c r="D147" i="27"/>
  <c r="U144" i="25"/>
  <c r="U101" i="25"/>
  <c r="AA144" i="25"/>
  <c r="AA101" i="25"/>
  <c r="L18" i="14"/>
  <c r="D178" i="25"/>
  <c r="L16" i="14"/>
  <c r="M16" i="14" s="1"/>
  <c r="B178" i="25"/>
  <c r="D18" i="24"/>
  <c r="D190" i="24"/>
  <c r="N141" i="21"/>
  <c r="N77" i="21"/>
  <c r="AC80" i="22"/>
  <c r="AC140" i="22"/>
  <c r="Y80" i="22"/>
  <c r="Y140" i="22"/>
  <c r="AG11" i="22"/>
  <c r="AG110" i="22"/>
  <c r="G99" i="22"/>
  <c r="AB182" i="22"/>
  <c r="AM80" i="22"/>
  <c r="AM140" i="22"/>
  <c r="AE80" i="22"/>
  <c r="AE140" i="22"/>
  <c r="R70" i="26"/>
  <c r="H144" i="24"/>
  <c r="H75" i="24"/>
  <c r="F75" i="24"/>
  <c r="F144" i="24"/>
  <c r="X75" i="26"/>
  <c r="I142" i="26"/>
  <c r="L75" i="25"/>
  <c r="L144" i="25"/>
  <c r="D156" i="22"/>
  <c r="D110" i="22"/>
  <c r="F144" i="25"/>
  <c r="F75" i="25"/>
  <c r="H147" i="27"/>
  <c r="H106" i="27"/>
  <c r="D144" i="25"/>
  <c r="D75" i="25"/>
  <c r="L22" i="14"/>
  <c r="M22" i="14" s="1"/>
  <c r="H178" i="25"/>
  <c r="J145" i="27"/>
  <c r="J81" i="27"/>
  <c r="E145" i="27"/>
  <c r="U69" i="26"/>
  <c r="U149" i="26"/>
  <c r="AA82" i="27"/>
  <c r="AA156" i="27"/>
  <c r="S136" i="26"/>
  <c r="S76" i="26"/>
  <c r="AE101" i="21"/>
  <c r="AE144" i="21"/>
  <c r="W148" i="22"/>
  <c r="W105" i="22"/>
  <c r="J141" i="26"/>
  <c r="J77" i="26"/>
  <c r="L14" i="14"/>
  <c r="M14" i="14" s="1"/>
  <c r="L178" i="24"/>
  <c r="AA136" i="26"/>
  <c r="AA76" i="26"/>
  <c r="W152" i="26"/>
  <c r="W78" i="26"/>
  <c r="W82" i="22"/>
  <c r="W156" i="22"/>
  <c r="AA82" i="22"/>
  <c r="AA156" i="22"/>
  <c r="D143" i="25"/>
  <c r="D102" i="25"/>
  <c r="AK82" i="22"/>
  <c r="AK156" i="22"/>
  <c r="S140" i="27"/>
  <c r="S80" i="27"/>
  <c r="H144" i="25"/>
  <c r="H75" i="25"/>
  <c r="V159" i="26"/>
  <c r="Y152" i="26"/>
  <c r="Y78" i="26"/>
  <c r="Y149" i="26"/>
  <c r="Y69" i="26"/>
  <c r="Y82" i="22"/>
  <c r="Y156" i="22"/>
  <c r="G160" i="22"/>
  <c r="A162" i="22"/>
  <c r="C158" i="21"/>
  <c r="O158" i="21"/>
  <c r="A160" i="22"/>
  <c r="P155" i="24"/>
  <c r="M160" i="22"/>
  <c r="E155" i="25"/>
  <c r="T107" i="25"/>
  <c r="I158" i="24"/>
  <c r="X112" i="24"/>
  <c r="Z159" i="26"/>
  <c r="R163" i="24"/>
  <c r="C108" i="24"/>
  <c r="G156" i="25"/>
  <c r="V115" i="25"/>
  <c r="V107" i="26"/>
  <c r="G155" i="26"/>
  <c r="C158" i="24"/>
  <c r="R112" i="24"/>
  <c r="X159" i="26"/>
  <c r="K160" i="22"/>
  <c r="P163" i="24"/>
  <c r="A108" i="24"/>
  <c r="G162" i="25"/>
  <c r="V108" i="25"/>
  <c r="M158" i="21"/>
  <c r="C116" i="25"/>
  <c r="R160" i="25"/>
  <c r="I162" i="22"/>
  <c r="R107" i="26"/>
  <c r="C155" i="26"/>
  <c r="Q160" i="22"/>
  <c r="M156" i="21"/>
  <c r="R156" i="24"/>
  <c r="G156" i="21"/>
  <c r="G156" i="24"/>
  <c r="O156" i="21"/>
  <c r="V163" i="24"/>
  <c r="G108" i="24"/>
  <c r="Q156" i="21"/>
  <c r="X155" i="24"/>
  <c r="AL111" i="22"/>
  <c r="Q159" i="22"/>
  <c r="K156" i="21"/>
  <c r="E156" i="21"/>
  <c r="AB157" i="21"/>
  <c r="K163" i="26"/>
  <c r="C156" i="21"/>
  <c r="X157" i="21"/>
  <c r="R162" i="24"/>
  <c r="C109" i="24"/>
  <c r="AD165" i="22"/>
  <c r="V165" i="22"/>
  <c r="I156" i="21"/>
  <c r="C160" i="25"/>
  <c r="Z163" i="26"/>
  <c r="X158" i="21"/>
  <c r="I156" i="25"/>
  <c r="X115" i="25"/>
  <c r="G155" i="25"/>
  <c r="V107" i="25"/>
  <c r="P108" i="25"/>
  <c r="A162" i="25"/>
  <c r="T155" i="24"/>
  <c r="E155" i="24"/>
  <c r="T107" i="24"/>
  <c r="K155" i="24"/>
  <c r="V111" i="22"/>
  <c r="A159" i="22"/>
  <c r="M167" i="22"/>
  <c r="V162" i="24"/>
  <c r="G109" i="24"/>
  <c r="I158" i="21"/>
  <c r="P163" i="26"/>
  <c r="V155" i="24"/>
  <c r="AF111" i="22"/>
  <c r="K159" i="22"/>
  <c r="G157" i="21"/>
  <c r="O167" i="22"/>
  <c r="X111" i="22"/>
  <c r="C159" i="22"/>
  <c r="P159" i="26"/>
  <c r="K155" i="25"/>
  <c r="Z107" i="25"/>
  <c r="K155" i="26"/>
  <c r="Z107" i="26"/>
  <c r="E158" i="21"/>
  <c r="AD111" i="22"/>
  <c r="I159" i="22"/>
  <c r="Z155" i="26"/>
  <c r="AD157" i="21"/>
  <c r="AH157" i="21"/>
  <c r="A157" i="21"/>
  <c r="Z160" i="26"/>
  <c r="AF157" i="21"/>
  <c r="AJ158" i="21"/>
  <c r="E156" i="25"/>
  <c r="G158" i="24"/>
  <c r="V112" i="24"/>
  <c r="C155" i="24"/>
  <c r="R107" i="24"/>
  <c r="E162" i="24"/>
  <c r="K157" i="21"/>
  <c r="V160" i="26"/>
  <c r="A155" i="25"/>
  <c r="P107" i="25"/>
  <c r="X160" i="24"/>
  <c r="I116" i="24"/>
  <c r="A158" i="24"/>
  <c r="P112" i="24"/>
  <c r="AD167" i="22"/>
  <c r="C162" i="24"/>
  <c r="V164" i="22"/>
  <c r="Q162" i="22"/>
  <c r="M157" i="21"/>
  <c r="P155" i="26"/>
  <c r="K156" i="25"/>
  <c r="E116" i="25"/>
  <c r="T160" i="25"/>
  <c r="I116" i="25"/>
  <c r="X160" i="25"/>
  <c r="Z160" i="24"/>
  <c r="K116" i="24"/>
  <c r="T163" i="24"/>
  <c r="E108" i="24"/>
  <c r="AJ167" i="22"/>
  <c r="V167" i="22"/>
  <c r="O160" i="22"/>
  <c r="Z161" i="22"/>
  <c r="K162" i="22"/>
  <c r="I157" i="21"/>
  <c r="Z158" i="21"/>
  <c r="T163" i="26"/>
  <c r="G116" i="25"/>
  <c r="V160" i="25"/>
  <c r="E162" i="25"/>
  <c r="T108" i="25"/>
  <c r="A155" i="24"/>
  <c r="Z163" i="24"/>
  <c r="K108" i="24"/>
  <c r="AF167" i="22"/>
  <c r="AJ164" i="22"/>
  <c r="AL167" i="22"/>
  <c r="E160" i="22"/>
  <c r="AF161" i="22"/>
  <c r="K109" i="24"/>
  <c r="Z162" i="24"/>
  <c r="AF165" i="22"/>
  <c r="K111" i="22"/>
  <c r="I163" i="26"/>
  <c r="AD158" i="21"/>
  <c r="V160" i="24"/>
  <c r="G116" i="24"/>
  <c r="Z167" i="22"/>
  <c r="AJ161" i="22"/>
  <c r="Z165" i="22"/>
  <c r="E111" i="22"/>
  <c r="P162" i="24"/>
  <c r="Q157" i="21"/>
  <c r="AH158" i="21"/>
  <c r="K161" i="26"/>
  <c r="A163" i="26"/>
  <c r="R159" i="24"/>
  <c r="T160" i="24"/>
  <c r="E116" i="24"/>
  <c r="I158" i="25"/>
  <c r="AF162" i="22"/>
  <c r="Z162" i="22"/>
  <c r="V161" i="22"/>
  <c r="X165" i="22"/>
  <c r="AH165" i="22"/>
  <c r="P160" i="26"/>
  <c r="T155" i="26"/>
  <c r="A161" i="26"/>
  <c r="E158" i="26"/>
  <c r="G158" i="26"/>
  <c r="P159" i="24"/>
  <c r="AD164" i="22"/>
  <c r="AB162" i="22"/>
  <c r="X161" i="22"/>
  <c r="E162" i="22"/>
  <c r="A116" i="25"/>
  <c r="P160" i="25"/>
  <c r="X160" i="26"/>
  <c r="C163" i="26"/>
  <c r="Z159" i="24"/>
  <c r="X164" i="22"/>
  <c r="AH162" i="22"/>
  <c r="V157" i="21"/>
  <c r="T112" i="24"/>
  <c r="E158" i="24"/>
  <c r="T159" i="26"/>
  <c r="G155" i="24"/>
  <c r="R158" i="24"/>
  <c r="X158" i="24"/>
  <c r="O157" i="21"/>
  <c r="R108" i="25"/>
  <c r="C162" i="25"/>
  <c r="R160" i="26"/>
  <c r="AF164" i="22"/>
  <c r="M162" i="22"/>
  <c r="R157" i="25"/>
  <c r="AB159" i="22"/>
  <c r="AB111" i="22"/>
  <c r="G159" i="22"/>
  <c r="K159" i="26"/>
  <c r="G159" i="26"/>
  <c r="Z111" i="22"/>
  <c r="E159" i="22"/>
  <c r="AF159" i="22"/>
  <c r="V163" i="25"/>
  <c r="Z161" i="26"/>
  <c r="R163" i="25"/>
  <c r="R161" i="26"/>
  <c r="V156" i="24"/>
  <c r="Z158" i="24"/>
  <c r="G160" i="25"/>
  <c r="I114" i="25"/>
  <c r="X159" i="25"/>
  <c r="Z156" i="24"/>
  <c r="E160" i="25"/>
  <c r="E114" i="25"/>
  <c r="T159" i="25"/>
  <c r="A160" i="25"/>
  <c r="K162" i="24"/>
  <c r="K157" i="24"/>
  <c r="K160" i="25"/>
  <c r="A114" i="25"/>
  <c r="P159" i="25"/>
  <c r="P161" i="26"/>
  <c r="T161" i="26"/>
  <c r="P156" i="24"/>
  <c r="R26" i="14"/>
  <c r="W15" i="27"/>
  <c r="AA65" i="27"/>
  <c r="W30" i="27"/>
  <c r="U11" i="25"/>
  <c r="L36" i="24"/>
  <c r="AA38" i="22"/>
  <c r="B62" i="22"/>
  <c r="B50" i="27"/>
  <c r="AG49" i="22"/>
  <c r="Y60" i="22"/>
  <c r="N47" i="22"/>
  <c r="R62" i="22"/>
  <c r="AC52" i="22"/>
  <c r="Y38" i="27"/>
  <c r="S37" i="27"/>
  <c r="U15" i="27"/>
  <c r="W48" i="22"/>
  <c r="AM46" i="22"/>
  <c r="AC40" i="22"/>
  <c r="AC61" i="22"/>
  <c r="L4" i="22"/>
  <c r="U32" i="26"/>
  <c r="AA29" i="24"/>
  <c r="F40" i="22"/>
  <c r="W61" i="22"/>
  <c r="F66" i="22"/>
  <c r="D14" i="24"/>
  <c r="J30" i="24"/>
  <c r="F20" i="27"/>
  <c r="F49" i="27"/>
  <c r="J29" i="26"/>
  <c r="Q48" i="26"/>
  <c r="F14" i="26"/>
  <c r="F48" i="26"/>
  <c r="S35" i="25"/>
  <c r="W58" i="24"/>
  <c r="F53" i="24"/>
  <c r="U53" i="24"/>
  <c r="D62" i="22"/>
  <c r="AM15" i="22"/>
  <c r="Q15" i="27"/>
  <c r="L32" i="25"/>
  <c r="S15" i="24"/>
  <c r="W20" i="22"/>
  <c r="D51" i="27"/>
  <c r="AA60" i="26"/>
  <c r="Y46" i="26"/>
  <c r="F19" i="22"/>
  <c r="H60" i="22"/>
  <c r="L43" i="21"/>
  <c r="U47" i="24"/>
  <c r="W29" i="21"/>
  <c r="L15" i="21"/>
  <c r="W35" i="24"/>
  <c r="D20" i="22"/>
  <c r="AI44" i="22"/>
  <c r="AA57" i="25"/>
  <c r="N29" i="21"/>
  <c r="AC58" i="21"/>
  <c r="B11" i="26"/>
  <c r="Y11" i="26"/>
  <c r="B48" i="26"/>
  <c r="Q57" i="25"/>
  <c r="S57" i="26"/>
  <c r="Q39" i="26"/>
  <c r="S42" i="26"/>
  <c r="U13" i="26"/>
  <c r="B30" i="25"/>
  <c r="AA54" i="24"/>
  <c r="P29" i="21"/>
  <c r="AC15" i="21"/>
  <c r="S15" i="27"/>
  <c r="U49" i="27"/>
  <c r="H38" i="25"/>
  <c r="Y44" i="26"/>
  <c r="L13" i="26"/>
  <c r="AA62" i="26"/>
  <c r="B13" i="24"/>
  <c r="Y16" i="27"/>
  <c r="B41" i="27"/>
  <c r="AA47" i="21"/>
  <c r="AM16" i="22"/>
  <c r="Q44" i="27"/>
  <c r="F18" i="27"/>
  <c r="J54" i="27"/>
  <c r="B13" i="26"/>
  <c r="J12" i="25"/>
  <c r="F50" i="24"/>
  <c r="L15" i="24"/>
  <c r="L2" i="22"/>
  <c r="L39" i="22"/>
  <c r="D4" i="22"/>
  <c r="Y64" i="21"/>
  <c r="B16" i="24"/>
  <c r="AE19" i="22"/>
  <c r="AA35" i="27"/>
  <c r="U60" i="27"/>
  <c r="F16" i="25"/>
  <c r="AA14" i="25"/>
  <c r="AA11" i="24"/>
  <c r="AA34" i="24"/>
  <c r="U50" i="24"/>
  <c r="N42" i="22"/>
  <c r="H4" i="22"/>
  <c r="AA4" i="22"/>
  <c r="N66" i="21"/>
  <c r="J15" i="24"/>
  <c r="L14" i="25"/>
  <c r="F15" i="24"/>
  <c r="R10" i="21"/>
  <c r="W15" i="21"/>
  <c r="AA17" i="27"/>
  <c r="D59" i="22"/>
  <c r="AK64" i="21"/>
  <c r="B14" i="24"/>
  <c r="W53" i="26"/>
  <c r="J61" i="25"/>
  <c r="Y45" i="24"/>
  <c r="U13" i="24"/>
  <c r="Q52" i="24"/>
  <c r="R16" i="22"/>
  <c r="AM51" i="21"/>
  <c r="J57" i="22"/>
  <c r="AE26" i="21"/>
  <c r="Y31" i="21"/>
  <c r="B58" i="27"/>
  <c r="L35" i="24"/>
  <c r="J46" i="24"/>
  <c r="F58" i="27"/>
  <c r="Y54" i="24"/>
  <c r="AE37" i="22"/>
  <c r="N16" i="22"/>
  <c r="L58" i="22"/>
  <c r="B14" i="22"/>
  <c r="D57" i="22"/>
  <c r="AK43" i="21"/>
  <c r="B15" i="24"/>
  <c r="L12" i="24"/>
  <c r="D15" i="27"/>
  <c r="H40" i="27"/>
  <c r="B40" i="24"/>
  <c r="D64" i="27"/>
  <c r="H61" i="25"/>
  <c r="Y37" i="22"/>
  <c r="AK66" i="22"/>
  <c r="L14" i="26"/>
  <c r="J43" i="24"/>
  <c r="B58" i="21"/>
  <c r="W35" i="27"/>
  <c r="AA23" i="27"/>
  <c r="H48" i="27"/>
  <c r="U48" i="26"/>
  <c r="AA49" i="25"/>
  <c r="AC37" i="22"/>
  <c r="Y39" i="24"/>
  <c r="D15" i="22"/>
  <c r="Y29" i="22"/>
  <c r="F33" i="26"/>
  <c r="U44" i="26"/>
  <c r="J55" i="24"/>
  <c r="AE65" i="22"/>
  <c r="AE45" i="22"/>
  <c r="W39" i="26"/>
  <c r="AA45" i="25"/>
  <c r="D28" i="24"/>
  <c r="D55" i="24"/>
  <c r="AK53" i="22"/>
  <c r="F28" i="26"/>
  <c r="R4" i="21"/>
  <c r="Y4" i="25"/>
  <c r="J62" i="27"/>
  <c r="J25" i="24"/>
  <c r="S34" i="24"/>
  <c r="AM8" i="21"/>
  <c r="AA43" i="26"/>
  <c r="U31" i="25"/>
  <c r="B4" i="25"/>
  <c r="H53" i="24"/>
  <c r="Y47" i="21"/>
  <c r="AE44" i="21"/>
  <c r="N12" i="21"/>
  <c r="B43" i="26"/>
  <c r="W19" i="25"/>
  <c r="AI41" i="22"/>
  <c r="AK44" i="22"/>
  <c r="AI61" i="22"/>
  <c r="AA11" i="21"/>
  <c r="Q61" i="26"/>
  <c r="L11" i="25"/>
  <c r="AG62" i="22"/>
  <c r="J53" i="27"/>
  <c r="N28" i="21"/>
  <c r="T147" i="5"/>
  <c r="Q12" i="27"/>
  <c r="W5" i="27"/>
  <c r="F61" i="27"/>
  <c r="AK37" i="22"/>
  <c r="AE5" i="22"/>
  <c r="R8" i="21"/>
  <c r="F25" i="21"/>
  <c r="B6" i="21"/>
  <c r="AC44" i="21"/>
  <c r="J3" i="27"/>
  <c r="L7" i="27"/>
  <c r="Q23" i="27"/>
  <c r="U19" i="25"/>
  <c r="AE41" i="22"/>
  <c r="F51" i="24"/>
  <c r="R34" i="21"/>
  <c r="W8" i="21"/>
  <c r="AG8" i="21"/>
  <c r="D62" i="27"/>
  <c r="U6" i="26"/>
  <c r="J4" i="25"/>
  <c r="D53" i="24"/>
  <c r="F48" i="24"/>
  <c r="R23" i="22"/>
  <c r="J32" i="22"/>
  <c r="W12" i="27"/>
  <c r="L46" i="25"/>
  <c r="Y4" i="24"/>
  <c r="J53" i="24"/>
  <c r="P61" i="22"/>
  <c r="F37" i="21"/>
  <c r="S47" i="26"/>
  <c r="AE10" i="22"/>
  <c r="W52" i="24"/>
  <c r="AI12" i="22"/>
  <c r="H52" i="22"/>
  <c r="B6" i="25"/>
  <c r="W44" i="25"/>
  <c r="U58" i="24"/>
  <c r="S45" i="27"/>
  <c r="W8" i="27"/>
  <c r="S5" i="27"/>
  <c r="H30" i="26"/>
  <c r="H55" i="26"/>
  <c r="W11" i="24"/>
  <c r="B53" i="24"/>
  <c r="AA12" i="22"/>
  <c r="P59" i="22"/>
  <c r="B41" i="21"/>
  <c r="Y6" i="22"/>
  <c r="AG8" i="22"/>
  <c r="D4" i="25"/>
  <c r="Q6" i="25"/>
  <c r="L37" i="24"/>
  <c r="U10" i="27"/>
  <c r="B61" i="27"/>
  <c r="D2" i="27"/>
  <c r="S55" i="26"/>
  <c r="D2" i="25"/>
  <c r="W37" i="25"/>
  <c r="W62" i="25"/>
  <c r="F53" i="25"/>
  <c r="Q9" i="25"/>
  <c r="H51" i="24"/>
  <c r="S4" i="24"/>
  <c r="N2" i="22"/>
  <c r="D41" i="21"/>
  <c r="AE7" i="22"/>
  <c r="AC11" i="21"/>
  <c r="AG3" i="21"/>
  <c r="D4" i="21"/>
  <c r="W23" i="27"/>
  <c r="J2" i="27"/>
  <c r="H9" i="26"/>
  <c r="H19" i="25"/>
  <c r="F10" i="24"/>
  <c r="H34" i="27"/>
  <c r="L10" i="27"/>
  <c r="F12" i="24"/>
  <c r="Q2" i="24"/>
  <c r="U28" i="26"/>
  <c r="AA19" i="25"/>
  <c r="AA8" i="22"/>
  <c r="AA41" i="22"/>
  <c r="AA10" i="22"/>
  <c r="AI57" i="22"/>
  <c r="AG55" i="22"/>
  <c r="N5" i="22"/>
  <c r="L33" i="24"/>
  <c r="J62" i="21"/>
  <c r="Y12" i="22"/>
  <c r="S51" i="27"/>
  <c r="F27" i="27"/>
  <c r="Q57" i="27"/>
  <c r="J33" i="26"/>
  <c r="AA6" i="27"/>
  <c r="U6" i="27"/>
  <c r="B37" i="26"/>
  <c r="H37" i="26"/>
  <c r="H40" i="26"/>
  <c r="AA4" i="25"/>
  <c r="W23" i="25"/>
  <c r="L3" i="24"/>
  <c r="AI62" i="22"/>
  <c r="AM44" i="22"/>
  <c r="AG41" i="22"/>
  <c r="B7" i="22"/>
  <c r="P2" i="22"/>
  <c r="N6" i="21"/>
  <c r="H12" i="21"/>
  <c r="Y28" i="21"/>
  <c r="H2" i="27"/>
  <c r="D6" i="25"/>
  <c r="D41" i="24"/>
  <c r="B37" i="24"/>
  <c r="Y57" i="27"/>
  <c r="Y3" i="27"/>
  <c r="S58" i="26"/>
  <c r="B8" i="26"/>
  <c r="J55" i="26"/>
  <c r="F46" i="25"/>
  <c r="D51" i="24"/>
  <c r="W4" i="24"/>
  <c r="AA53" i="24"/>
  <c r="Q58" i="24"/>
  <c r="AI35" i="22"/>
  <c r="R61" i="22"/>
  <c r="D10" i="22"/>
  <c r="L6" i="22"/>
  <c r="AM41" i="22"/>
  <c r="D37" i="22"/>
  <c r="H10" i="22"/>
  <c r="L25" i="21"/>
  <c r="F5" i="22"/>
  <c r="F48" i="21"/>
  <c r="AI8" i="21"/>
  <c r="AE63" i="21"/>
  <c r="AG6" i="22"/>
  <c r="J54" i="22"/>
  <c r="AK9" i="21"/>
  <c r="B63" i="21"/>
  <c r="H47" i="27"/>
  <c r="Q8" i="26"/>
  <c r="J6" i="25"/>
  <c r="F11" i="24"/>
  <c r="H25" i="24"/>
  <c r="D3" i="21"/>
  <c r="H8" i="26"/>
  <c r="W55" i="26"/>
  <c r="F8" i="25"/>
  <c r="J23" i="25"/>
  <c r="D48" i="24"/>
  <c r="AA62" i="22"/>
  <c r="Y41" i="22"/>
  <c r="W6" i="26"/>
  <c r="Y6" i="25"/>
  <c r="J33" i="24"/>
  <c r="J39" i="24"/>
  <c r="B38" i="21"/>
  <c r="AA60" i="21"/>
  <c r="L33" i="21"/>
  <c r="F42" i="27"/>
  <c r="J45" i="27"/>
  <c r="AK33" i="22"/>
  <c r="AC45" i="22"/>
  <c r="H55" i="27"/>
  <c r="Q46" i="27"/>
  <c r="B55" i="24"/>
  <c r="N50" i="22"/>
  <c r="F44" i="27"/>
  <c r="F40" i="27"/>
  <c r="D45" i="27"/>
  <c r="J52" i="25"/>
  <c r="J60" i="24"/>
  <c r="AA61" i="22"/>
  <c r="F50" i="21"/>
  <c r="J50" i="27"/>
  <c r="J44" i="22"/>
  <c r="B66" i="22"/>
  <c r="P47" i="21"/>
  <c r="B58" i="25"/>
  <c r="Q54" i="24"/>
  <c r="F60" i="21"/>
  <c r="S54" i="25"/>
  <c r="U57" i="27"/>
  <c r="Y62" i="25"/>
  <c r="W56" i="26"/>
  <c r="H51" i="26"/>
  <c r="Q24" i="26"/>
  <c r="H47" i="21"/>
  <c r="H29" i="21"/>
  <c r="D60" i="24"/>
  <c r="J42" i="27"/>
  <c r="U65" i="27"/>
  <c r="H61" i="27"/>
  <c r="H59" i="27"/>
  <c r="F58" i="26"/>
  <c r="L43" i="26"/>
  <c r="U46" i="24"/>
  <c r="Y32" i="22"/>
  <c r="J27" i="24"/>
  <c r="H58" i="21"/>
  <c r="W57" i="27"/>
  <c r="S45" i="24"/>
  <c r="AC33" i="22"/>
  <c r="J39" i="21"/>
  <c r="AC26" i="22"/>
  <c r="AA28" i="25"/>
  <c r="L29" i="24"/>
  <c r="L43" i="24"/>
  <c r="F56" i="21"/>
  <c r="S57" i="27"/>
  <c r="Y47" i="27"/>
  <c r="L58" i="26"/>
  <c r="Y60" i="26"/>
  <c r="S52" i="24"/>
  <c r="AC29" i="22"/>
  <c r="AE26" i="22"/>
  <c r="AE60" i="21"/>
  <c r="AG35" i="21"/>
  <c r="H23" i="21"/>
  <c r="H44" i="24"/>
  <c r="D50" i="24"/>
  <c r="L28" i="24"/>
  <c r="B36" i="27"/>
  <c r="U61" i="26"/>
  <c r="U58" i="25"/>
  <c r="L22" i="24"/>
  <c r="J57" i="24"/>
  <c r="W57" i="22"/>
  <c r="AE28" i="22"/>
  <c r="W60" i="21"/>
  <c r="N39" i="21"/>
  <c r="AA39" i="21"/>
  <c r="AM35" i="21"/>
  <c r="S61" i="27"/>
  <c r="D43" i="26"/>
  <c r="Y55" i="25"/>
  <c r="L30" i="25"/>
  <c r="S58" i="25"/>
  <c r="L25" i="25"/>
  <c r="Q54" i="25"/>
  <c r="F24" i="24"/>
  <c r="F62" i="24"/>
  <c r="Y26" i="22"/>
  <c r="J24" i="21"/>
  <c r="D39" i="21"/>
  <c r="W56" i="21"/>
  <c r="AG64" i="21"/>
  <c r="Y24" i="21"/>
  <c r="Y46" i="27"/>
  <c r="H54" i="24"/>
  <c r="L44" i="24"/>
  <c r="J27" i="21"/>
  <c r="L31" i="25"/>
  <c r="F44" i="24"/>
  <c r="F22" i="24"/>
  <c r="J39" i="26"/>
  <c r="F41" i="24"/>
  <c r="J54" i="26"/>
  <c r="F61" i="24"/>
  <c r="AA27" i="22"/>
  <c r="B61" i="25"/>
  <c r="J62" i="24"/>
  <c r="L36" i="27"/>
  <c r="B24" i="26"/>
  <c r="L53" i="25"/>
  <c r="L24" i="24"/>
  <c r="U57" i="24"/>
  <c r="W54" i="22"/>
  <c r="H38" i="21"/>
  <c r="AK60" i="21"/>
  <c r="L44" i="21"/>
  <c r="J47" i="27"/>
  <c r="D54" i="24"/>
  <c r="B44" i="24"/>
  <c r="W37" i="27"/>
  <c r="Y44" i="27"/>
  <c r="J58" i="26"/>
  <c r="L57" i="25"/>
  <c r="U52" i="25"/>
  <c r="R57" i="21"/>
  <c r="H41" i="21"/>
  <c r="B29" i="21"/>
  <c r="W31" i="21"/>
  <c r="B42" i="27"/>
  <c r="S50" i="24"/>
  <c r="S43" i="24"/>
  <c r="AA36" i="21"/>
  <c r="AA4" i="26"/>
  <c r="AA42" i="21"/>
  <c r="J59" i="21"/>
  <c r="L17" i="27"/>
  <c r="H33" i="26"/>
  <c r="B60" i="25"/>
  <c r="F59" i="24"/>
  <c r="H19" i="24"/>
  <c r="J34" i="22"/>
  <c r="J13" i="21"/>
  <c r="H46" i="24"/>
  <c r="Y56" i="25"/>
  <c r="J52" i="24"/>
  <c r="B27" i="24"/>
  <c r="Y59" i="27"/>
  <c r="J44" i="27"/>
  <c r="Q55" i="26"/>
  <c r="L61" i="25"/>
  <c r="U6" i="24"/>
  <c r="R5" i="22"/>
  <c r="AE6" i="21"/>
  <c r="AA2" i="21"/>
  <c r="J16" i="21"/>
  <c r="AM56" i="21"/>
  <c r="J46" i="21"/>
  <c r="AC17" i="21"/>
  <c r="F38" i="27"/>
  <c r="B14" i="26"/>
  <c r="Y21" i="26"/>
  <c r="L3" i="26"/>
  <c r="S47" i="24"/>
  <c r="Q29" i="24"/>
  <c r="H45" i="24"/>
  <c r="W6" i="25"/>
  <c r="H15" i="24"/>
  <c r="AM11" i="22"/>
  <c r="D4" i="24"/>
  <c r="B6" i="24"/>
  <c r="J7" i="24"/>
  <c r="F2" i="21"/>
  <c r="D21" i="27"/>
  <c r="AA39" i="27"/>
  <c r="AA56" i="27"/>
  <c r="J4" i="22"/>
  <c r="J12" i="21"/>
  <c r="H51" i="27"/>
  <c r="W13" i="26"/>
  <c r="J48" i="26"/>
  <c r="J16" i="25"/>
  <c r="AA9" i="25"/>
  <c r="B32" i="24"/>
  <c r="L9" i="24"/>
  <c r="Y48" i="22"/>
  <c r="F39" i="21"/>
  <c r="D42" i="21"/>
  <c r="Q16" i="27"/>
  <c r="F7" i="27"/>
  <c r="H27" i="24"/>
  <c r="AA6" i="25"/>
  <c r="L54" i="24"/>
  <c r="H23" i="24"/>
  <c r="AA6" i="21"/>
  <c r="J46" i="27"/>
  <c r="Y31" i="24"/>
  <c r="S62" i="26"/>
  <c r="U55" i="26"/>
  <c r="J9" i="22"/>
  <c r="J47" i="22"/>
  <c r="Y59" i="22"/>
  <c r="AK6" i="22"/>
  <c r="AE47" i="21"/>
  <c r="F26" i="26"/>
  <c r="F54" i="24"/>
  <c r="D12" i="24"/>
  <c r="B52" i="24"/>
  <c r="W2" i="24"/>
  <c r="AK49" i="21"/>
  <c r="AC26" i="21"/>
  <c r="L4" i="25"/>
  <c r="B5" i="24"/>
  <c r="AA12" i="24"/>
  <c r="H6" i="24"/>
  <c r="H28" i="24"/>
  <c r="B25" i="24"/>
  <c r="J26" i="24"/>
  <c r="AA6" i="22"/>
  <c r="L58" i="24"/>
  <c r="P5" i="22"/>
  <c r="AA4" i="21"/>
  <c r="Y15" i="21"/>
  <c r="AG6" i="21"/>
  <c r="J40" i="27"/>
  <c r="S13" i="26"/>
  <c r="B3" i="26"/>
  <c r="J49" i="25"/>
  <c r="D60" i="25"/>
  <c r="U41" i="25"/>
  <c r="H37" i="24"/>
  <c r="B50" i="24"/>
  <c r="AG19" i="22"/>
  <c r="AG12" i="22"/>
  <c r="AM5" i="22"/>
  <c r="L57" i="27"/>
  <c r="H62" i="26"/>
  <c r="W21" i="25"/>
  <c r="B4" i="27"/>
  <c r="L17" i="26"/>
  <c r="AA50" i="22"/>
  <c r="W37" i="21"/>
  <c r="R60" i="21"/>
  <c r="R2" i="22"/>
  <c r="Y56" i="22"/>
  <c r="W2" i="21"/>
  <c r="D20" i="21"/>
  <c r="AK2" i="21"/>
  <c r="F16" i="21"/>
  <c r="B12" i="21"/>
  <c r="B14" i="21"/>
  <c r="N37" i="21"/>
  <c r="Y9" i="21"/>
  <c r="J10" i="21"/>
  <c r="Y6" i="21"/>
  <c r="L5" i="21"/>
  <c r="Y5" i="27"/>
  <c r="J60" i="25"/>
  <c r="Y50" i="25"/>
  <c r="H55" i="24"/>
  <c r="B12" i="24"/>
  <c r="P57" i="21"/>
  <c r="N65" i="21"/>
  <c r="L26" i="24"/>
  <c r="F35" i="24"/>
  <c r="Q38" i="24"/>
  <c r="B53" i="27"/>
  <c r="AA50" i="25"/>
  <c r="Y24" i="22"/>
  <c r="AA26" i="21"/>
  <c r="L10" i="21"/>
  <c r="AG31" i="21"/>
  <c r="H14" i="21"/>
  <c r="AG7" i="22"/>
  <c r="Q7" i="27"/>
  <c r="L6" i="26"/>
  <c r="J13" i="26"/>
  <c r="J57" i="25"/>
  <c r="F31" i="24"/>
  <c r="Y47" i="24"/>
  <c r="J12" i="24"/>
  <c r="AA2" i="24"/>
  <c r="L9" i="27"/>
  <c r="L5" i="26"/>
  <c r="AE48" i="22"/>
  <c r="H35" i="24"/>
  <c r="AA7" i="27"/>
  <c r="Y4" i="21"/>
  <c r="AA5" i="21"/>
  <c r="AG4" i="22"/>
  <c r="L39" i="27"/>
  <c r="AE52" i="21"/>
  <c r="U38" i="27"/>
  <c r="H52" i="24"/>
  <c r="F23" i="24"/>
  <c r="AA37" i="24"/>
  <c r="B41" i="24"/>
  <c r="W7" i="24"/>
  <c r="AA48" i="24"/>
  <c r="B48" i="24"/>
  <c r="H16" i="24"/>
  <c r="P28" i="22"/>
  <c r="AA3" i="25"/>
  <c r="H48" i="24"/>
  <c r="Q62" i="24"/>
  <c r="J29" i="24"/>
  <c r="D25" i="24"/>
  <c r="R16" i="14"/>
  <c r="N186" i="5"/>
  <c r="E186" i="5"/>
  <c r="AK47" i="21"/>
  <c r="W35" i="5"/>
  <c r="AG38" i="21"/>
  <c r="W205" i="5"/>
  <c r="AH68" i="21" s="1"/>
  <c r="AC35" i="5"/>
  <c r="K186" i="5"/>
  <c r="T155" i="5"/>
  <c r="D13" i="21"/>
  <c r="J3" i="21"/>
  <c r="W186" i="5"/>
  <c r="L38" i="21"/>
  <c r="T186" i="5"/>
  <c r="AC186" i="5"/>
  <c r="AI39" i="21"/>
  <c r="H205" i="5"/>
  <c r="X68" i="21" s="1"/>
  <c r="AG26" i="21"/>
  <c r="H66" i="21"/>
  <c r="Q186" i="5"/>
  <c r="F11" i="21"/>
  <c r="P54" i="21"/>
  <c r="R18" i="14"/>
  <c r="H50" i="27"/>
  <c r="L63" i="27"/>
  <c r="H65" i="27"/>
  <c r="D41" i="27"/>
  <c r="F11" i="26"/>
  <c r="U56" i="26"/>
  <c r="Q27" i="25"/>
  <c r="B15" i="25"/>
  <c r="D13" i="24"/>
  <c r="W53" i="22"/>
  <c r="W17" i="22"/>
  <c r="B28" i="21"/>
  <c r="AI2" i="21"/>
  <c r="AA8" i="21"/>
  <c r="W54" i="25"/>
  <c r="Y54" i="25"/>
  <c r="F38" i="22"/>
  <c r="F53" i="22"/>
  <c r="R43" i="21"/>
  <c r="D6" i="21"/>
  <c r="J50" i="26"/>
  <c r="F38" i="25"/>
  <c r="AC30" i="21"/>
  <c r="B54" i="25"/>
  <c r="S56" i="26"/>
  <c r="AA59" i="24"/>
  <c r="Y38" i="22"/>
  <c r="R45" i="21"/>
  <c r="H32" i="21"/>
  <c r="J42" i="25"/>
  <c r="Y51" i="27"/>
  <c r="B65" i="27"/>
  <c r="J33" i="25"/>
  <c r="AI55" i="22"/>
  <c r="L42" i="21"/>
  <c r="F24" i="21"/>
  <c r="W33" i="27"/>
  <c r="F47" i="27"/>
  <c r="D39" i="26"/>
  <c r="B2" i="27"/>
  <c r="N23" i="21"/>
  <c r="AA51" i="21"/>
  <c r="AA24" i="21"/>
  <c r="J15" i="22"/>
  <c r="F43" i="24"/>
  <c r="D66" i="27"/>
  <c r="H47" i="26"/>
  <c r="Y15" i="26"/>
  <c r="AA33" i="26"/>
  <c r="AA36" i="25"/>
  <c r="Y11" i="25"/>
  <c r="L15" i="25"/>
  <c r="D36" i="25"/>
  <c r="Y20" i="25"/>
  <c r="U27" i="24"/>
  <c r="H10" i="24"/>
  <c r="AC54" i="21"/>
  <c r="B33" i="21"/>
  <c r="AI24" i="21"/>
  <c r="B44" i="26"/>
  <c r="U47" i="26"/>
  <c r="J57" i="26"/>
  <c r="U11" i="26"/>
  <c r="H27" i="26"/>
  <c r="AA37" i="26"/>
  <c r="S33" i="26"/>
  <c r="F61" i="26"/>
  <c r="Q56" i="26"/>
  <c r="Q31" i="25"/>
  <c r="U30" i="24"/>
  <c r="P42" i="22"/>
  <c r="H53" i="21"/>
  <c r="AE42" i="21"/>
  <c r="L15" i="27"/>
  <c r="U20" i="27"/>
  <c r="H16" i="27"/>
  <c r="W49" i="27"/>
  <c r="H63" i="27"/>
  <c r="J66" i="27"/>
  <c r="W2" i="27"/>
  <c r="Q11" i="26"/>
  <c r="W48" i="26"/>
  <c r="AA31" i="26"/>
  <c r="F39" i="26"/>
  <c r="AA8" i="26"/>
  <c r="AA50" i="26"/>
  <c r="W11" i="25"/>
  <c r="Y32" i="25"/>
  <c r="D15" i="25"/>
  <c r="Y8" i="25"/>
  <c r="L62" i="25"/>
  <c r="U59" i="25"/>
  <c r="J13" i="24"/>
  <c r="AI49" i="22"/>
  <c r="L24" i="22"/>
  <c r="AM10" i="22"/>
  <c r="W3" i="21"/>
  <c r="L36" i="26"/>
  <c r="F22" i="26"/>
  <c r="L41" i="25"/>
  <c r="D45" i="25"/>
  <c r="F27" i="24"/>
  <c r="AA11" i="27"/>
  <c r="L23" i="26"/>
  <c r="AG52" i="22"/>
  <c r="N17" i="21"/>
  <c r="B62" i="25"/>
  <c r="J41" i="27"/>
  <c r="D36" i="27"/>
  <c r="Y13" i="27"/>
  <c r="F24" i="27"/>
  <c r="J24" i="27"/>
  <c r="J49" i="27"/>
  <c r="Q33" i="26"/>
  <c r="Q31" i="26"/>
  <c r="L48" i="26"/>
  <c r="J60" i="26"/>
  <c r="D52" i="26"/>
  <c r="W31" i="25"/>
  <c r="F39" i="24"/>
  <c r="L4" i="24"/>
  <c r="U21" i="24"/>
  <c r="Q53" i="24"/>
  <c r="H11" i="22"/>
  <c r="J40" i="22"/>
  <c r="AM29" i="21"/>
  <c r="AM53" i="21"/>
  <c r="N32" i="21"/>
  <c r="Y2" i="21"/>
  <c r="F64" i="21"/>
  <c r="S46" i="25"/>
  <c r="W35" i="25"/>
  <c r="Y59" i="25"/>
  <c r="D39" i="24"/>
  <c r="B28" i="24"/>
  <c r="Y56" i="24"/>
  <c r="Y31" i="27"/>
  <c r="H33" i="27"/>
  <c r="Q51" i="27"/>
  <c r="J63" i="27"/>
  <c r="F65" i="27"/>
  <c r="Y56" i="26"/>
  <c r="U50" i="26"/>
  <c r="W28" i="24"/>
  <c r="L60" i="24"/>
  <c r="AK10" i="22"/>
  <c r="P34" i="21"/>
  <c r="Y57" i="21"/>
  <c r="D43" i="21"/>
  <c r="R49" i="21"/>
  <c r="D5" i="21"/>
  <c r="AA12" i="27"/>
  <c r="L12" i="21"/>
  <c r="J36" i="26"/>
  <c r="W32" i="25"/>
  <c r="Q28" i="24"/>
  <c r="B9" i="24"/>
  <c r="Y19" i="22"/>
  <c r="H27" i="22"/>
  <c r="AE2" i="21"/>
  <c r="AG62" i="21"/>
  <c r="U17" i="26"/>
  <c r="J27" i="25"/>
  <c r="H4" i="25"/>
  <c r="Y37" i="27"/>
  <c r="Y52" i="27"/>
  <c r="W11" i="27"/>
  <c r="F8" i="27"/>
  <c r="U63" i="27"/>
  <c r="Q8" i="27"/>
  <c r="U26" i="27"/>
  <c r="Y32" i="26"/>
  <c r="W47" i="26"/>
  <c r="Q7" i="26"/>
  <c r="H12" i="26"/>
  <c r="W29" i="26"/>
  <c r="U33" i="25"/>
  <c r="S8" i="25"/>
  <c r="U14" i="25"/>
  <c r="AA33" i="22"/>
  <c r="W25" i="22"/>
  <c r="AG2" i="21"/>
  <c r="B32" i="21"/>
  <c r="J6" i="21"/>
  <c r="P33" i="21"/>
  <c r="D23" i="21"/>
  <c r="L40" i="21"/>
  <c r="P11" i="21"/>
  <c r="Q33" i="27"/>
  <c r="AA16" i="25"/>
  <c r="B17" i="25"/>
  <c r="D61" i="25"/>
  <c r="L33" i="27"/>
  <c r="L21" i="27"/>
  <c r="W52" i="27"/>
  <c r="L24" i="27"/>
  <c r="W18" i="27"/>
  <c r="D26" i="27"/>
  <c r="U3" i="27"/>
  <c r="B64" i="27"/>
  <c r="AA50" i="27"/>
  <c r="D7" i="27"/>
  <c r="Y4" i="27"/>
  <c r="Q27" i="26"/>
  <c r="D45" i="26"/>
  <c r="Y33" i="25"/>
  <c r="B41" i="25"/>
  <c r="AA44" i="25"/>
  <c r="J25" i="25"/>
  <c r="B3" i="25"/>
  <c r="AA31" i="24"/>
  <c r="W34" i="24"/>
  <c r="L13" i="24"/>
  <c r="L2" i="24"/>
  <c r="F25" i="24"/>
  <c r="S22" i="24"/>
  <c r="B20" i="24"/>
  <c r="AA60" i="24"/>
  <c r="P20" i="22"/>
  <c r="AM8" i="22"/>
  <c r="J58" i="24"/>
  <c r="H61" i="24"/>
  <c r="R35" i="22"/>
  <c r="AI8" i="22"/>
  <c r="W3" i="24"/>
  <c r="AI48" i="22"/>
  <c r="AA23" i="22"/>
  <c r="AA37" i="22"/>
  <c r="N52" i="22"/>
  <c r="R33" i="22"/>
  <c r="R52" i="22"/>
  <c r="W52" i="22"/>
  <c r="P27" i="22"/>
  <c r="H24" i="22"/>
  <c r="AG36" i="22"/>
  <c r="L34" i="22"/>
  <c r="R3" i="21"/>
  <c r="B33" i="27"/>
  <c r="Y40" i="27"/>
  <c r="Y39" i="27"/>
  <c r="D23" i="27"/>
  <c r="J27" i="27"/>
  <c r="H30" i="27"/>
  <c r="S62" i="27"/>
  <c r="H64" i="27"/>
  <c r="W48" i="27"/>
  <c r="S3" i="27"/>
  <c r="F45" i="26"/>
  <c r="Q29" i="26"/>
  <c r="S24" i="26"/>
  <c r="B47" i="26"/>
  <c r="W27" i="25"/>
  <c r="F4" i="25"/>
  <c r="S33" i="25"/>
  <c r="H45" i="25"/>
  <c r="S37" i="25"/>
  <c r="AA23" i="25"/>
  <c r="D3" i="25"/>
  <c r="U31" i="24"/>
  <c r="F60" i="24"/>
  <c r="N20" i="22"/>
  <c r="J2" i="24"/>
  <c r="AC8" i="22"/>
  <c r="W20" i="24"/>
  <c r="H2" i="24"/>
  <c r="H56" i="24"/>
  <c r="Q3" i="24"/>
  <c r="P18" i="22"/>
  <c r="P6" i="22"/>
  <c r="AC25" i="22"/>
  <c r="AG37" i="22"/>
  <c r="AE25" i="22"/>
  <c r="B49" i="27"/>
  <c r="S25" i="27"/>
  <c r="H62" i="27"/>
  <c r="Y62" i="27"/>
  <c r="U5" i="27"/>
  <c r="Q6" i="27"/>
  <c r="W28" i="26"/>
  <c r="AA27" i="26"/>
  <c r="F42" i="26"/>
  <c r="F19" i="26"/>
  <c r="U38" i="26"/>
  <c r="D59" i="26"/>
  <c r="Y24" i="26"/>
  <c r="U37" i="26"/>
  <c r="H49" i="26"/>
  <c r="D28" i="25"/>
  <c r="L23" i="25"/>
  <c r="S20" i="25"/>
  <c r="AA37" i="25"/>
  <c r="W57" i="25"/>
  <c r="W58" i="25"/>
  <c r="J54" i="25"/>
  <c r="B22" i="25"/>
  <c r="F3" i="25"/>
  <c r="U48" i="24"/>
  <c r="F4" i="24"/>
  <c r="L31" i="24"/>
  <c r="L20" i="24"/>
  <c r="H20" i="24"/>
  <c r="W22" i="24"/>
  <c r="H9" i="24"/>
  <c r="AA19" i="22"/>
  <c r="AA7" i="22"/>
  <c r="H58" i="24"/>
  <c r="R8" i="22"/>
  <c r="W8" i="22"/>
  <c r="L8" i="22"/>
  <c r="AC23" i="22"/>
  <c r="AM37" i="22"/>
  <c r="AI53" i="22"/>
  <c r="L32" i="22"/>
  <c r="L21" i="22"/>
  <c r="AA25" i="22"/>
  <c r="P25" i="22"/>
  <c r="R27" i="22"/>
  <c r="AA66" i="22"/>
  <c r="B35" i="27"/>
  <c r="J15" i="27"/>
  <c r="U44" i="27"/>
  <c r="L27" i="27"/>
  <c r="F63" i="27"/>
  <c r="Q62" i="27"/>
  <c r="Q50" i="27"/>
  <c r="W6" i="27"/>
  <c r="AA8" i="27"/>
  <c r="AA15" i="26"/>
  <c r="F41" i="26"/>
  <c r="Y31" i="26"/>
  <c r="D36" i="26"/>
  <c r="L61" i="26"/>
  <c r="B60" i="26"/>
  <c r="W62" i="26"/>
  <c r="Q17" i="26"/>
  <c r="J59" i="26"/>
  <c r="B18" i="26"/>
  <c r="Y3" i="26"/>
  <c r="S32" i="25"/>
  <c r="Y27" i="25"/>
  <c r="F28" i="25"/>
  <c r="J15" i="25"/>
  <c r="D23" i="25"/>
  <c r="S60" i="25"/>
  <c r="F34" i="25"/>
  <c r="Q23" i="25"/>
  <c r="L3" i="25"/>
  <c r="W15" i="24"/>
  <c r="U15" i="24"/>
  <c r="U3" i="24"/>
  <c r="J21" i="24"/>
  <c r="J10" i="24"/>
  <c r="H18" i="24"/>
  <c r="H7" i="24"/>
  <c r="F13" i="24"/>
  <c r="J22" i="24"/>
  <c r="J11" i="24"/>
  <c r="W37" i="24"/>
  <c r="U17" i="24"/>
  <c r="AA47" i="22"/>
  <c r="D58" i="24"/>
  <c r="AA52" i="22"/>
  <c r="AI23" i="22"/>
  <c r="AM34" i="22"/>
  <c r="AA21" i="22"/>
  <c r="AG61" i="22"/>
  <c r="W29" i="22"/>
  <c r="AM36" i="22"/>
  <c r="F8" i="22"/>
  <c r="Y52" i="22"/>
  <c r="R25" i="22"/>
  <c r="AC62" i="22"/>
  <c r="F61" i="21"/>
  <c r="S36" i="27"/>
  <c r="F41" i="27"/>
  <c r="AA44" i="27"/>
  <c r="H21" i="27"/>
  <c r="AA43" i="27"/>
  <c r="B66" i="27"/>
  <c r="W44" i="27"/>
  <c r="AA4" i="27"/>
  <c r="L3" i="27"/>
  <c r="Q32" i="26"/>
  <c r="B42" i="26"/>
  <c r="W33" i="26"/>
  <c r="Y29" i="26"/>
  <c r="U62" i="26"/>
  <c r="Q46" i="26"/>
  <c r="W17" i="26"/>
  <c r="AA33" i="25"/>
  <c r="Q37" i="25"/>
  <c r="D20" i="25"/>
  <c r="H3" i="25"/>
  <c r="Q15" i="24"/>
  <c r="L25" i="24"/>
  <c r="L14" i="24"/>
  <c r="B60" i="24"/>
  <c r="Q22" i="24"/>
  <c r="F58" i="24"/>
  <c r="AI20" i="22"/>
  <c r="B35" i="22"/>
  <c r="AM24" i="22"/>
  <c r="AA44" i="22"/>
  <c r="B32" i="22"/>
  <c r="Y40" i="22"/>
  <c r="B15" i="22"/>
  <c r="Y61" i="22"/>
  <c r="AK36" i="22"/>
  <c r="AM52" i="22"/>
  <c r="AM53" i="22"/>
  <c r="R47" i="21"/>
  <c r="B17" i="27"/>
  <c r="B5" i="27"/>
  <c r="Q49" i="27"/>
  <c r="H27" i="27"/>
  <c r="J30" i="27"/>
  <c r="L65" i="27"/>
  <c r="L66" i="27"/>
  <c r="S6" i="27"/>
  <c r="W21" i="26"/>
  <c r="W46" i="26"/>
  <c r="W24" i="26"/>
  <c r="L19" i="26"/>
  <c r="W15" i="25"/>
  <c r="W3" i="25"/>
  <c r="H12" i="25"/>
  <c r="Q20" i="25"/>
  <c r="L53" i="24"/>
  <c r="L42" i="24"/>
  <c r="J51" i="24"/>
  <c r="J40" i="24"/>
  <c r="H60" i="24"/>
  <c r="AM20" i="22"/>
  <c r="R43" i="22"/>
  <c r="AI52" i="22"/>
  <c r="J21" i="22"/>
  <c r="AE52" i="22"/>
  <c r="AM40" i="22"/>
  <c r="AG39" i="22"/>
  <c r="AA40" i="22"/>
  <c r="J12" i="27"/>
  <c r="Y49" i="27"/>
  <c r="W3" i="27"/>
  <c r="H7" i="27"/>
  <c r="S29" i="26"/>
  <c r="AA3" i="26"/>
  <c r="AA2" i="26"/>
  <c r="Y14" i="25"/>
  <c r="Y2" i="25"/>
  <c r="F61" i="25"/>
  <c r="D20" i="24"/>
  <c r="D9" i="24"/>
  <c r="J48" i="24"/>
  <c r="J37" i="24"/>
  <c r="B58" i="24"/>
  <c r="AK20" i="22"/>
  <c r="H62" i="24"/>
  <c r="AK21" i="22"/>
  <c r="J17" i="22"/>
  <c r="J6" i="22"/>
  <c r="AI5" i="22"/>
  <c r="AA52" i="27"/>
  <c r="Y8" i="27"/>
  <c r="H25" i="27"/>
  <c r="H15" i="27"/>
  <c r="AA34" i="27"/>
  <c r="Q52" i="27"/>
  <c r="AA20" i="27"/>
  <c r="D44" i="27"/>
  <c r="U8" i="27"/>
  <c r="S16" i="27"/>
  <c r="S4" i="27"/>
  <c r="B25" i="27"/>
  <c r="D65" i="27"/>
  <c r="AA57" i="27"/>
  <c r="J7" i="27"/>
  <c r="F53" i="27"/>
  <c r="Q3" i="27"/>
  <c r="AA32" i="26"/>
  <c r="W11" i="26"/>
  <c r="U43" i="26"/>
  <c r="L45" i="26"/>
  <c r="U31" i="26"/>
  <c r="J27" i="26"/>
  <c r="U8" i="26"/>
  <c r="U29" i="26"/>
  <c r="H48" i="26"/>
  <c r="W5" i="26"/>
  <c r="F36" i="26"/>
  <c r="Y31" i="25"/>
  <c r="Q14" i="25"/>
  <c r="U46" i="25"/>
  <c r="Y28" i="24"/>
  <c r="L10" i="24"/>
  <c r="D17" i="24"/>
  <c r="Q34" i="24"/>
  <c r="S21" i="24"/>
  <c r="J20" i="24"/>
  <c r="R20" i="22"/>
  <c r="AK19" i="22"/>
  <c r="N35" i="22"/>
  <c r="B62" i="24"/>
  <c r="B51" i="24"/>
  <c r="J64" i="22"/>
  <c r="AM43" i="22"/>
  <c r="R37" i="22"/>
  <c r="AG40" i="22"/>
  <c r="Y36" i="22"/>
  <c r="AI10" i="22"/>
  <c r="AM22" i="22"/>
  <c r="AC5" i="21"/>
  <c r="AC5" i="22"/>
  <c r="AK40" i="22"/>
  <c r="AM4" i="22"/>
  <c r="AC2" i="21"/>
  <c r="R6" i="21"/>
  <c r="W4" i="22"/>
  <c r="P20" i="21"/>
  <c r="Y7" i="22"/>
  <c r="U33" i="27"/>
  <c r="Y22" i="27"/>
  <c r="Q27" i="27"/>
  <c r="H5" i="27"/>
  <c r="L4" i="27"/>
  <c r="Y57" i="26"/>
  <c r="AA25" i="26"/>
  <c r="H31" i="25"/>
  <c r="W36" i="25"/>
  <c r="L18" i="25"/>
  <c r="L60" i="25"/>
  <c r="L43" i="25"/>
  <c r="W36" i="24"/>
  <c r="H43" i="24"/>
  <c r="F40" i="24"/>
  <c r="D26" i="24"/>
  <c r="H32" i="24"/>
  <c r="H5" i="24"/>
  <c r="W23" i="24"/>
  <c r="D45" i="24"/>
  <c r="AG33" i="22"/>
  <c r="R7" i="22"/>
  <c r="P54" i="22"/>
  <c r="N7" i="22"/>
  <c r="AC21" i="21"/>
  <c r="AK17" i="21"/>
  <c r="J25" i="27"/>
  <c r="H3" i="26"/>
  <c r="D31" i="26"/>
  <c r="H24" i="25"/>
  <c r="Y52" i="25"/>
  <c r="J4" i="24"/>
  <c r="D23" i="24"/>
  <c r="N66" i="22"/>
  <c r="P3" i="21"/>
  <c r="H4" i="27"/>
  <c r="Y45" i="27"/>
  <c r="H41" i="24"/>
  <c r="AK4" i="21"/>
  <c r="H50" i="24"/>
  <c r="H24" i="24"/>
  <c r="B17" i="24"/>
  <c r="AC3" i="21"/>
  <c r="H34" i="24"/>
  <c r="D15" i="24"/>
  <c r="H13" i="24"/>
  <c r="J41" i="24"/>
  <c r="R48" i="21"/>
  <c r="W7" i="22"/>
  <c r="AE4" i="22"/>
  <c r="AC6" i="22"/>
  <c r="J32" i="21"/>
  <c r="W24" i="21"/>
  <c r="AM7" i="22"/>
  <c r="AM65" i="21"/>
  <c r="W36" i="27"/>
  <c r="H8" i="27"/>
  <c r="U30" i="26"/>
  <c r="D21" i="26"/>
  <c r="Q21" i="26"/>
  <c r="Y60" i="25"/>
  <c r="D42" i="24"/>
  <c r="AA2" i="25"/>
  <c r="L59" i="24"/>
  <c r="F55" i="24"/>
  <c r="AA3" i="24"/>
  <c r="L7" i="24"/>
  <c r="AK64" i="22"/>
  <c r="J28" i="21"/>
  <c r="AA22" i="21"/>
  <c r="Y61" i="21"/>
  <c r="J35" i="24"/>
  <c r="L41" i="24"/>
  <c r="H36" i="24"/>
  <c r="P61" i="21"/>
  <c r="D59" i="25"/>
  <c r="B54" i="24"/>
  <c r="J4" i="21"/>
  <c r="B35" i="24"/>
  <c r="B3" i="21"/>
  <c r="D4" i="27"/>
  <c r="J54" i="24"/>
  <c r="AK4" i="22"/>
  <c r="AI7" i="22"/>
  <c r="L49" i="27"/>
  <c r="D40" i="26"/>
  <c r="L2" i="27"/>
  <c r="F59" i="26"/>
  <c r="Y37" i="25"/>
  <c r="H18" i="25"/>
  <c r="F43" i="25"/>
  <c r="B18" i="25"/>
  <c r="B33" i="24"/>
  <c r="D44" i="24"/>
  <c r="S27" i="24"/>
  <c r="U2" i="25"/>
  <c r="F37" i="24"/>
  <c r="S52" i="25"/>
  <c r="D37" i="24"/>
  <c r="Q2" i="25"/>
  <c r="S48" i="24"/>
  <c r="F29" i="24"/>
  <c r="F9" i="24"/>
  <c r="J49" i="24"/>
  <c r="R34" i="22"/>
  <c r="S2" i="24"/>
  <c r="P34" i="22"/>
  <c r="N34" i="22"/>
  <c r="J50" i="21"/>
  <c r="L36" i="21"/>
  <c r="L56" i="21"/>
  <c r="S26" i="27"/>
  <c r="W34" i="27"/>
  <c r="S2" i="25"/>
  <c r="J36" i="24"/>
  <c r="B26" i="24"/>
  <c r="D46" i="24"/>
  <c r="Y40" i="24"/>
  <c r="D19" i="24"/>
  <c r="B61" i="24"/>
  <c r="J4" i="27"/>
  <c r="H11" i="24"/>
  <c r="B36" i="24"/>
  <c r="H12" i="24"/>
  <c r="P15" i="21"/>
  <c r="R4" i="22"/>
  <c r="L3" i="21"/>
  <c r="AK5" i="22"/>
  <c r="AM2" i="21"/>
  <c r="AC61" i="21"/>
  <c r="B22" i="21"/>
  <c r="H49" i="21"/>
  <c r="L32" i="21"/>
  <c r="AC4" i="22"/>
  <c r="AE4" i="21"/>
  <c r="J23" i="21"/>
  <c r="B17" i="21"/>
  <c r="N53" i="22"/>
  <c r="P48" i="21"/>
  <c r="AC7" i="22"/>
  <c r="Y42" i="21"/>
  <c r="U35" i="27"/>
  <c r="H49" i="27"/>
  <c r="B45" i="26"/>
  <c r="Q36" i="25"/>
  <c r="J5" i="25"/>
  <c r="J3" i="25"/>
  <c r="J32" i="24"/>
  <c r="D43" i="24"/>
  <c r="S29" i="24"/>
  <c r="F33" i="24"/>
  <c r="J16" i="24"/>
  <c r="B49" i="24"/>
  <c r="AE35" i="22"/>
  <c r="AI38" i="22"/>
  <c r="F44" i="21"/>
  <c r="Y33" i="21"/>
  <c r="B25" i="21"/>
  <c r="AA57" i="21"/>
  <c r="U47" i="27"/>
  <c r="J58" i="27"/>
  <c r="F9" i="27"/>
  <c r="J24" i="26"/>
  <c r="H40" i="24"/>
  <c r="B59" i="25"/>
  <c r="F5" i="24"/>
  <c r="AI3" i="21"/>
  <c r="D59" i="24"/>
  <c r="L19" i="24"/>
  <c r="AE3" i="21"/>
  <c r="L5" i="27"/>
  <c r="J23" i="24"/>
  <c r="B23" i="24"/>
  <c r="H3" i="21"/>
  <c r="B43" i="24"/>
  <c r="B21" i="24"/>
  <c r="H26" i="24"/>
  <c r="H14" i="24"/>
  <c r="L48" i="24"/>
  <c r="H17" i="24"/>
  <c r="D35" i="24"/>
  <c r="W5" i="22"/>
  <c r="AM3" i="21"/>
  <c r="AM6" i="22"/>
  <c r="P32" i="21"/>
  <c r="Y4" i="22"/>
  <c r="AI6" i="22"/>
  <c r="P23" i="21"/>
  <c r="L41" i="21"/>
  <c r="R64" i="21"/>
  <c r="W10" i="27"/>
  <c r="Q31" i="27"/>
  <c r="W24" i="27"/>
  <c r="B34" i="27"/>
  <c r="Y56" i="27"/>
  <c r="L53" i="27"/>
  <c r="F18" i="25"/>
  <c r="F28" i="24"/>
  <c r="B11" i="24"/>
  <c r="H33" i="24"/>
  <c r="U45" i="25"/>
  <c r="B39" i="24"/>
  <c r="J44" i="24"/>
  <c r="H49" i="24"/>
  <c r="J9" i="24"/>
  <c r="AA50" i="24"/>
  <c r="U24" i="24"/>
  <c r="L49" i="24"/>
  <c r="F2" i="24"/>
  <c r="P7" i="22"/>
  <c r="Y34" i="21"/>
  <c r="AG49" i="21"/>
  <c r="H65" i="21"/>
  <c r="F26" i="21"/>
  <c r="B65" i="21"/>
  <c r="AK55" i="21"/>
  <c r="D5" i="27"/>
  <c r="U34" i="26"/>
  <c r="B42" i="24"/>
  <c r="B46" i="24"/>
  <c r="H4" i="24"/>
  <c r="AK3" i="21"/>
  <c r="W17" i="25"/>
  <c r="F49" i="24"/>
  <c r="F52" i="24"/>
  <c r="B52" i="27"/>
  <c r="N34" i="21"/>
  <c r="R29" i="21"/>
  <c r="N22" i="21"/>
  <c r="AM4" i="21"/>
  <c r="AK31" i="21"/>
  <c r="AC24" i="21"/>
  <c r="W42" i="27"/>
  <c r="D24" i="27"/>
  <c r="F44" i="25"/>
  <c r="J3" i="26"/>
  <c r="L53" i="26"/>
  <c r="B21" i="25"/>
  <c r="Y17" i="25"/>
  <c r="D40" i="24"/>
  <c r="J14" i="24"/>
  <c r="D2" i="24"/>
  <c r="D49" i="24"/>
  <c r="L16" i="24"/>
  <c r="AA5" i="22"/>
  <c r="P4" i="22"/>
  <c r="D15" i="21"/>
  <c r="S31" i="27"/>
  <c r="F46" i="27"/>
  <c r="D4" i="26"/>
  <c r="U60" i="25"/>
  <c r="F32" i="24"/>
  <c r="B38" i="25"/>
  <c r="L39" i="24"/>
  <c r="B2" i="24"/>
  <c r="J61" i="24"/>
  <c r="L46" i="24"/>
  <c r="B4" i="24"/>
  <c r="J5" i="24"/>
  <c r="L23" i="24"/>
  <c r="AM46" i="21"/>
  <c r="S56" i="24"/>
  <c r="U36" i="25"/>
  <c r="F3" i="24"/>
  <c r="AK38" i="22"/>
  <c r="AM60" i="22"/>
  <c r="F4" i="27"/>
  <c r="U21" i="27"/>
  <c r="D7" i="24"/>
  <c r="D62" i="24"/>
  <c r="AG4" i="21"/>
  <c r="L38" i="24"/>
  <c r="D33" i="24"/>
  <c r="AK7" i="22"/>
  <c r="W26" i="21"/>
  <c r="AI4" i="21"/>
  <c r="R35" i="21"/>
  <c r="AM36" i="21"/>
  <c r="L34" i="27"/>
  <c r="S22" i="27"/>
  <c r="B43" i="27"/>
  <c r="L43" i="27"/>
  <c r="J17" i="25"/>
  <c r="J62" i="25"/>
  <c r="F42" i="24"/>
  <c r="L52" i="24"/>
  <c r="H62" i="25"/>
  <c r="L6" i="24"/>
  <c r="F7" i="24"/>
  <c r="D3" i="24"/>
  <c r="J45" i="24"/>
  <c r="D16" i="24"/>
  <c r="N62" i="22"/>
  <c r="AG34" i="21"/>
  <c r="AI59" i="21"/>
  <c r="J45" i="26"/>
  <c r="B7" i="27"/>
  <c r="J42" i="24"/>
  <c r="H42" i="24"/>
  <c r="J38" i="24"/>
  <c r="D38" i="24"/>
  <c r="U42" i="25"/>
  <c r="F46" i="24"/>
  <c r="N8" i="22"/>
  <c r="H29" i="24"/>
  <c r="R38" i="21"/>
  <c r="N4" i="21"/>
  <c r="B59" i="24"/>
  <c r="Y55" i="21"/>
  <c r="B38" i="24"/>
  <c r="D11" i="24"/>
  <c r="J57" i="21"/>
  <c r="L32" i="24"/>
  <c r="AA3" i="21"/>
  <c r="L62" i="24"/>
  <c r="B7" i="24"/>
  <c r="S23" i="24"/>
  <c r="H39" i="24"/>
  <c r="J28" i="24"/>
  <c r="D32" i="24"/>
  <c r="J50" i="24"/>
  <c r="N4" i="22"/>
  <c r="L54" i="21"/>
  <c r="AC66" i="21"/>
  <c r="AM39" i="21"/>
  <c r="Y48" i="21"/>
  <c r="P45" i="21"/>
  <c r="AI4" i="22"/>
  <c r="AE6" i="22"/>
  <c r="AG19" i="21"/>
  <c r="AI17" i="21"/>
  <c r="H43" i="27"/>
  <c r="U47" i="25"/>
  <c r="D3" i="26"/>
  <c r="U50" i="25"/>
  <c r="AA24" i="25"/>
  <c r="F59" i="25"/>
  <c r="L40" i="24"/>
  <c r="W2" i="25"/>
  <c r="D10" i="24"/>
  <c r="D52" i="24"/>
  <c r="J6" i="24"/>
  <c r="F19" i="24"/>
  <c r="S62" i="24"/>
  <c r="F16" i="24"/>
  <c r="B45" i="24"/>
  <c r="L55" i="24"/>
  <c r="Y2" i="24"/>
  <c r="AK8" i="22"/>
  <c r="AE61" i="22"/>
  <c r="Y5" i="22"/>
  <c r="AA34" i="21"/>
  <c r="B23" i="21"/>
  <c r="W21" i="21"/>
  <c r="AE57" i="21"/>
  <c r="AG55" i="21"/>
  <c r="S35" i="27"/>
  <c r="U20" i="25"/>
  <c r="F26" i="24"/>
  <c r="H50" i="25"/>
  <c r="H38" i="24"/>
  <c r="L11" i="24"/>
  <c r="L61" i="24"/>
  <c r="F6" i="24"/>
  <c r="B29" i="24"/>
  <c r="D6" i="24"/>
  <c r="AI47" i="22"/>
  <c r="AC47" i="21"/>
  <c r="D61" i="24"/>
  <c r="J59" i="24"/>
  <c r="L29" i="21"/>
  <c r="D29" i="24"/>
  <c r="B19" i="24"/>
  <c r="S3" i="25"/>
  <c r="D5" i="24"/>
  <c r="B24" i="24"/>
  <c r="J18" i="24"/>
  <c r="J58" i="25"/>
  <c r="Y44" i="22"/>
  <c r="H42" i="26"/>
  <c r="J64" i="21"/>
  <c r="N38" i="22"/>
  <c r="W54" i="21"/>
  <c r="AC8" i="21"/>
  <c r="R38" i="22"/>
  <c r="F42" i="21"/>
  <c r="R46" i="21"/>
  <c r="R47" i="22"/>
  <c r="AI48" i="21"/>
  <c r="W40" i="21"/>
  <c r="J19" i="27"/>
  <c r="S28" i="26"/>
  <c r="AA14" i="26"/>
  <c r="AM63" i="22"/>
  <c r="H35" i="21"/>
  <c r="AK30" i="21"/>
  <c r="U11" i="27"/>
  <c r="L47" i="24"/>
  <c r="L8" i="24"/>
  <c r="AM19" i="22"/>
  <c r="P35" i="22"/>
  <c r="AA46" i="22"/>
  <c r="AE44" i="22"/>
  <c r="Y63" i="22"/>
  <c r="AC32" i="21"/>
  <c r="H48" i="21"/>
  <c r="N35" i="21"/>
  <c r="H18" i="21"/>
  <c r="AK19" i="21"/>
  <c r="F10" i="21"/>
  <c r="AE48" i="21"/>
  <c r="B20" i="27"/>
  <c r="F16" i="27"/>
  <c r="F35" i="21"/>
  <c r="P17" i="21"/>
  <c r="F56" i="24"/>
  <c r="F34" i="24"/>
  <c r="B56" i="24"/>
  <c r="B34" i="24"/>
  <c r="F22" i="21"/>
  <c r="F34" i="21"/>
  <c r="U57" i="26"/>
  <c r="Y28" i="26"/>
  <c r="U27" i="26"/>
  <c r="U43" i="25"/>
  <c r="L30" i="24"/>
  <c r="L57" i="24"/>
  <c r="AI19" i="22"/>
  <c r="R19" i="21"/>
  <c r="S22" i="25"/>
  <c r="L30" i="26"/>
  <c r="F57" i="24"/>
  <c r="F30" i="24"/>
  <c r="W23" i="22"/>
  <c r="H34" i="21"/>
  <c r="L16" i="27"/>
  <c r="Y29" i="25"/>
  <c r="L19" i="25"/>
  <c r="J56" i="24"/>
  <c r="J34" i="24"/>
  <c r="Q35" i="27"/>
  <c r="Y29" i="27"/>
  <c r="L47" i="26"/>
  <c r="S44" i="26"/>
  <c r="B47" i="24"/>
  <c r="B8" i="24"/>
  <c r="AE15" i="22"/>
  <c r="D34" i="21"/>
  <c r="J48" i="21"/>
  <c r="R18" i="21"/>
  <c r="P39" i="21"/>
  <c r="W61" i="21"/>
  <c r="H21" i="21"/>
  <c r="AI52" i="21"/>
  <c r="U27" i="27"/>
  <c r="R21" i="21"/>
  <c r="AA55" i="27"/>
  <c r="F24" i="26"/>
  <c r="D14" i="25"/>
  <c r="D47" i="24"/>
  <c r="D8" i="24"/>
  <c r="W52" i="21"/>
  <c r="D56" i="24"/>
  <c r="D34" i="24"/>
  <c r="B30" i="24"/>
  <c r="B57" i="24"/>
  <c r="H47" i="24"/>
  <c r="H8" i="24"/>
  <c r="W51" i="21"/>
  <c r="D30" i="24"/>
  <c r="D57" i="24"/>
  <c r="W8" i="24"/>
  <c r="W25" i="27"/>
  <c r="J47" i="24"/>
  <c r="J8" i="24"/>
  <c r="L56" i="24"/>
  <c r="L34" i="24"/>
  <c r="F47" i="24"/>
  <c r="F8" i="24"/>
  <c r="AM21" i="22"/>
  <c r="B48" i="21"/>
  <c r="J20" i="21"/>
  <c r="J47" i="21"/>
  <c r="AA20" i="21"/>
  <c r="H57" i="24"/>
  <c r="H30" i="24"/>
  <c r="S33" i="27"/>
  <c r="AA62" i="27"/>
  <c r="J8" i="26"/>
  <c r="Y41" i="26"/>
  <c r="Q62" i="26"/>
  <c r="J47" i="25"/>
  <c r="F62" i="25"/>
  <c r="Q11" i="24"/>
  <c r="AA36" i="24"/>
  <c r="Q27" i="24"/>
  <c r="Y21" i="24"/>
  <c r="Q21" i="24"/>
  <c r="AA61" i="24"/>
  <c r="AC47" i="22"/>
  <c r="R55" i="22"/>
  <c r="AC44" i="22"/>
  <c r="AK27" i="21"/>
  <c r="N15" i="21"/>
  <c r="R61" i="21"/>
  <c r="F46" i="21"/>
  <c r="AA19" i="21"/>
  <c r="H51" i="21"/>
  <c r="B11" i="21"/>
  <c r="W48" i="21"/>
  <c r="AE40" i="21"/>
  <c r="AA27" i="27"/>
  <c r="Q14" i="26"/>
  <c r="AA58" i="26"/>
  <c r="Y12" i="24"/>
  <c r="AA46" i="21"/>
  <c r="H23" i="26"/>
  <c r="R22" i="22"/>
  <c r="W16" i="22"/>
  <c r="AA35" i="21"/>
  <c r="N20" i="21"/>
  <c r="P22" i="21"/>
  <c r="Y30" i="21"/>
  <c r="P26" i="21"/>
  <c r="H13" i="25"/>
  <c r="F43" i="26"/>
  <c r="F40" i="25"/>
  <c r="D22" i="25"/>
  <c r="AA13" i="25"/>
  <c r="L35" i="27"/>
  <c r="D20" i="27"/>
  <c r="AA15" i="27"/>
  <c r="H44" i="27"/>
  <c r="J22" i="27"/>
  <c r="B27" i="27"/>
  <c r="F66" i="27"/>
  <c r="W56" i="27"/>
  <c r="D32" i="26"/>
  <c r="D34" i="26"/>
  <c r="L7" i="26"/>
  <c r="F8" i="26"/>
  <c r="AA20" i="26"/>
  <c r="U23" i="26"/>
  <c r="U29" i="25"/>
  <c r="AA43" i="25"/>
  <c r="F58" i="25"/>
  <c r="L8" i="21"/>
  <c r="W18" i="21"/>
  <c r="N48" i="21"/>
  <c r="D45" i="21"/>
  <c r="AE66" i="21"/>
  <c r="AA48" i="21"/>
  <c r="AM40" i="21"/>
  <c r="AM38" i="21"/>
  <c r="W51" i="27"/>
  <c r="F40" i="26"/>
  <c r="L32" i="26"/>
  <c r="J34" i="26"/>
  <c r="F29" i="22"/>
  <c r="AK16" i="22"/>
  <c r="R65" i="21"/>
  <c r="R42" i="21"/>
  <c r="B35" i="21"/>
  <c r="AI60" i="21"/>
  <c r="P19" i="21"/>
  <c r="J33" i="21"/>
  <c r="AK66" i="21"/>
  <c r="AC52" i="21"/>
  <c r="AE35" i="21"/>
  <c r="W65" i="21"/>
  <c r="L47" i="27"/>
  <c r="Q26" i="27"/>
  <c r="Y36" i="25"/>
  <c r="Y48" i="24"/>
  <c r="W52" i="25"/>
  <c r="AA46" i="26"/>
  <c r="AI34" i="21"/>
  <c r="F52" i="27"/>
  <c r="Q44" i="26"/>
  <c r="S49" i="24"/>
  <c r="F15" i="27"/>
  <c r="Y19" i="27"/>
  <c r="F16" i="26"/>
  <c r="Y43" i="26"/>
  <c r="L22" i="26"/>
  <c r="W13" i="25"/>
  <c r="S31" i="24"/>
  <c r="W27" i="24"/>
  <c r="U61" i="24"/>
  <c r="P47" i="22"/>
  <c r="AI21" i="22"/>
  <c r="J12" i="22"/>
  <c r="B20" i="21"/>
  <c r="AG40" i="21"/>
  <c r="AM52" i="21"/>
  <c r="D26" i="21"/>
  <c r="Y40" i="21"/>
  <c r="Y23" i="21"/>
  <c r="H31" i="26"/>
  <c r="AG28" i="21"/>
  <c r="F49" i="21"/>
  <c r="Y9" i="25"/>
  <c r="H36" i="27"/>
  <c r="H46" i="27"/>
  <c r="L44" i="27"/>
  <c r="Y12" i="27"/>
  <c r="L45" i="27"/>
  <c r="L54" i="27"/>
  <c r="D31" i="27"/>
  <c r="F35" i="27"/>
  <c r="H20" i="27"/>
  <c r="L19" i="27"/>
  <c r="B44" i="27"/>
  <c r="Y18" i="27"/>
  <c r="D40" i="27"/>
  <c r="J17" i="27"/>
  <c r="F11" i="27"/>
  <c r="H24" i="27"/>
  <c r="S40" i="27"/>
  <c r="D42" i="27"/>
  <c r="U54" i="27"/>
  <c r="B19" i="27"/>
  <c r="Y34" i="27"/>
  <c r="Y33" i="27"/>
  <c r="W45" i="27"/>
  <c r="S34" i="27"/>
  <c r="H42" i="27"/>
  <c r="U41" i="27"/>
  <c r="AA61" i="27"/>
  <c r="D19" i="27"/>
  <c r="AA41" i="27"/>
  <c r="Q45" i="27"/>
  <c r="Y50" i="27"/>
  <c r="D37" i="27"/>
  <c r="W63" i="27"/>
  <c r="J38" i="27"/>
  <c r="F17" i="27"/>
  <c r="F45" i="27"/>
  <c r="AA16" i="27"/>
  <c r="Y61" i="27"/>
  <c r="Q63" i="27"/>
  <c r="D30" i="27"/>
  <c r="J59" i="27"/>
  <c r="B45" i="27"/>
  <c r="S39" i="27"/>
  <c r="Y64" i="27"/>
  <c r="B39" i="27"/>
  <c r="Y54" i="27"/>
  <c r="Y66" i="27"/>
  <c r="L49" i="26"/>
  <c r="H59" i="26"/>
  <c r="Q36" i="26"/>
  <c r="U54" i="26"/>
  <c r="H58" i="26"/>
  <c r="B33" i="25"/>
  <c r="F15" i="25"/>
  <c r="F14" i="25"/>
  <c r="H36" i="25"/>
  <c r="W14" i="25"/>
  <c r="J44" i="25"/>
  <c r="H21" i="25"/>
  <c r="B52" i="25"/>
  <c r="S14" i="24"/>
  <c r="S41" i="24"/>
  <c r="W45" i="24"/>
  <c r="AA48" i="22"/>
  <c r="AA63" i="22"/>
  <c r="F54" i="22"/>
  <c r="AA36" i="22"/>
  <c r="H43" i="22"/>
  <c r="Y39" i="22"/>
  <c r="P38" i="22"/>
  <c r="N19" i="22"/>
  <c r="AA24" i="22"/>
  <c r="AI36" i="22"/>
  <c r="AK63" i="22"/>
  <c r="L22" i="22"/>
  <c r="R40" i="21"/>
  <c r="L35" i="21"/>
  <c r="P41" i="21"/>
  <c r="N27" i="21"/>
  <c r="B45" i="21"/>
  <c r="N21" i="21"/>
  <c r="L57" i="22"/>
  <c r="AA66" i="21"/>
  <c r="AI43" i="21"/>
  <c r="AE64" i="21"/>
  <c r="P51" i="21"/>
  <c r="AA56" i="22"/>
  <c r="Y56" i="21"/>
  <c r="J63" i="21"/>
  <c r="P59" i="21"/>
  <c r="AA40" i="27"/>
  <c r="Y30" i="27"/>
  <c r="H39" i="27"/>
  <c r="Y27" i="26"/>
  <c r="B27" i="26"/>
  <c r="F13" i="26"/>
  <c r="J7" i="26"/>
  <c r="AA17" i="26"/>
  <c r="W20" i="26"/>
  <c r="Y17" i="26"/>
  <c r="H46" i="26"/>
  <c r="F18" i="26"/>
  <c r="D22" i="26"/>
  <c r="U28" i="25"/>
  <c r="U27" i="25"/>
  <c r="D51" i="26"/>
  <c r="B49" i="26"/>
  <c r="D27" i="25"/>
  <c r="W43" i="25"/>
  <c r="Q34" i="25"/>
  <c r="D38" i="25"/>
  <c r="U13" i="25"/>
  <c r="H22" i="25"/>
  <c r="Y23" i="25"/>
  <c r="Y22" i="25"/>
  <c r="AA46" i="24"/>
  <c r="W17" i="24"/>
  <c r="AI17" i="22"/>
  <c r="P45" i="22"/>
  <c r="AI40" i="22"/>
  <c r="L40" i="22"/>
  <c r="AG59" i="22"/>
  <c r="AI15" i="22"/>
  <c r="R19" i="22"/>
  <c r="AE23" i="22"/>
  <c r="L17" i="22"/>
  <c r="R31" i="22"/>
  <c r="AM39" i="22"/>
  <c r="AE64" i="22"/>
  <c r="AK55" i="22"/>
  <c r="N57" i="22"/>
  <c r="AM50" i="22"/>
  <c r="F8" i="21"/>
  <c r="F7" i="21"/>
  <c r="N43" i="22"/>
  <c r="B55" i="22"/>
  <c r="L30" i="22"/>
  <c r="Y42" i="22"/>
  <c r="AC46" i="22"/>
  <c r="B19" i="21"/>
  <c r="Y17" i="21"/>
  <c r="Y16" i="21"/>
  <c r="AM15" i="21"/>
  <c r="AG66" i="21"/>
  <c r="H17" i="21"/>
  <c r="AK40" i="21"/>
  <c r="AK50" i="21"/>
  <c r="B44" i="21"/>
  <c r="AM28" i="21"/>
  <c r="AE23" i="21"/>
  <c r="W9" i="21"/>
  <c r="AE56" i="21"/>
  <c r="R11" i="21"/>
  <c r="AA52" i="21"/>
  <c r="P63" i="21"/>
  <c r="W27" i="26"/>
  <c r="AA47" i="26"/>
  <c r="L39" i="26"/>
  <c r="L27" i="26"/>
  <c r="AA41" i="26"/>
  <c r="AA38" i="26"/>
  <c r="J42" i="26"/>
  <c r="S53" i="26"/>
  <c r="W35" i="26"/>
  <c r="L46" i="26"/>
  <c r="Q54" i="26"/>
  <c r="Y53" i="26"/>
  <c r="F7" i="25"/>
  <c r="J40" i="25"/>
  <c r="Y43" i="25"/>
  <c r="Y34" i="25"/>
  <c r="L45" i="25"/>
  <c r="J38" i="25"/>
  <c r="J48" i="25"/>
  <c r="L34" i="25"/>
  <c r="Y41" i="25"/>
  <c r="AA22" i="25"/>
  <c r="J21" i="25"/>
  <c r="F22" i="25"/>
  <c r="S19" i="25"/>
  <c r="U18" i="25"/>
  <c r="Q47" i="25"/>
  <c r="Q26" i="25"/>
  <c r="Y52" i="24"/>
  <c r="Y16" i="24"/>
  <c r="U16" i="24"/>
  <c r="D46" i="22"/>
  <c r="AA45" i="22"/>
  <c r="D40" i="22"/>
  <c r="N45" i="22"/>
  <c r="H35" i="22"/>
  <c r="D64" i="22"/>
  <c r="W24" i="22"/>
  <c r="F45" i="22"/>
  <c r="AA39" i="22"/>
  <c r="J46" i="22"/>
  <c r="J29" i="22"/>
  <c r="AE36" i="22"/>
  <c r="P31" i="22"/>
  <c r="F12" i="22"/>
  <c r="AI22" i="22"/>
  <c r="D21" i="22"/>
  <c r="Y64" i="22"/>
  <c r="N60" i="22"/>
  <c r="B54" i="22"/>
  <c r="N28" i="22"/>
  <c r="N27" i="22"/>
  <c r="R53" i="21"/>
  <c r="H18" i="22"/>
  <c r="AA26" i="22"/>
  <c r="R37" i="21"/>
  <c r="B27" i="21"/>
  <c r="N45" i="21"/>
  <c r="AK15" i="21"/>
  <c r="AC42" i="21"/>
  <c r="R53" i="22"/>
  <c r="H44" i="21"/>
  <c r="J20" i="27"/>
  <c r="AA45" i="27"/>
  <c r="B21" i="27"/>
  <c r="U61" i="27"/>
  <c r="D22" i="27"/>
  <c r="H22" i="27"/>
  <c r="H29" i="27"/>
  <c r="B59" i="27"/>
  <c r="W62" i="27"/>
  <c r="B28" i="26"/>
  <c r="W32" i="26"/>
  <c r="S43" i="26"/>
  <c r="B12" i="26"/>
  <c r="W41" i="26"/>
  <c r="F17" i="26"/>
  <c r="H24" i="26"/>
  <c r="S38" i="26"/>
  <c r="B22" i="26"/>
  <c r="B56" i="26"/>
  <c r="F56" i="26"/>
  <c r="S54" i="26"/>
  <c r="D40" i="25"/>
  <c r="S43" i="25"/>
  <c r="S34" i="25"/>
  <c r="Q8" i="25"/>
  <c r="Q7" i="25"/>
  <c r="B7" i="25"/>
  <c r="S13" i="25"/>
  <c r="U53" i="25"/>
  <c r="J51" i="25"/>
  <c r="D58" i="25"/>
  <c r="F52" i="25"/>
  <c r="Y49" i="25"/>
  <c r="AA53" i="25"/>
  <c r="Y10" i="25"/>
  <c r="W38" i="24"/>
  <c r="AA17" i="24"/>
  <c r="AC16" i="22"/>
  <c r="AC15" i="22"/>
  <c r="Y43" i="22"/>
  <c r="W39" i="22"/>
  <c r="W22" i="22"/>
  <c r="L36" i="22"/>
  <c r="AC51" i="22"/>
  <c r="N31" i="22"/>
  <c r="J49" i="22"/>
  <c r="AA22" i="22"/>
  <c r="AM64" i="22"/>
  <c r="H30" i="22"/>
  <c r="AM37" i="21"/>
  <c r="L53" i="21"/>
  <c r="AK28" i="22"/>
  <c r="AM56" i="22"/>
  <c r="J34" i="21"/>
  <c r="AA14" i="21"/>
  <c r="AC60" i="21"/>
  <c r="J19" i="21"/>
  <c r="P18" i="21"/>
  <c r="AI15" i="21"/>
  <c r="AI66" i="21"/>
  <c r="AI42" i="21"/>
  <c r="AA30" i="21"/>
  <c r="Y25" i="22"/>
  <c r="L40" i="26"/>
  <c r="J32" i="26"/>
  <c r="D48" i="26"/>
  <c r="D60" i="26"/>
  <c r="W31" i="26"/>
  <c r="H60" i="26"/>
  <c r="D8" i="26"/>
  <c r="S41" i="26"/>
  <c r="S17" i="26"/>
  <c r="Q38" i="26"/>
  <c r="U60" i="26"/>
  <c r="H22" i="26"/>
  <c r="F52" i="26"/>
  <c r="U53" i="26"/>
  <c r="D18" i="26"/>
  <c r="Y54" i="26"/>
  <c r="F50" i="26"/>
  <c r="Y16" i="26"/>
  <c r="AA38" i="25"/>
  <c r="J8" i="25"/>
  <c r="J7" i="25"/>
  <c r="L40" i="25"/>
  <c r="AA34" i="25"/>
  <c r="Q38" i="25"/>
  <c r="Y13" i="25"/>
  <c r="S53" i="25"/>
  <c r="AA46" i="25"/>
  <c r="D19" i="25"/>
  <c r="S17" i="24"/>
  <c r="S16" i="24"/>
  <c r="AA35" i="22"/>
  <c r="AC19" i="22"/>
  <c r="R44" i="22"/>
  <c r="AM18" i="22"/>
  <c r="P63" i="22"/>
  <c r="R45" i="22"/>
  <c r="AI16" i="22"/>
  <c r="AI51" i="22"/>
  <c r="AC39" i="22"/>
  <c r="AK45" i="22"/>
  <c r="D29" i="22"/>
  <c r="W36" i="22"/>
  <c r="B52" i="22"/>
  <c r="J48" i="22"/>
  <c r="H40" i="22"/>
  <c r="D60" i="22"/>
  <c r="AI56" i="22"/>
  <c r="R41" i="21"/>
  <c r="J49" i="21"/>
  <c r="P53" i="22"/>
  <c r="P65" i="22"/>
  <c r="D44" i="21"/>
  <c r="AI64" i="21"/>
  <c r="AE20" i="21"/>
  <c r="AM17" i="21"/>
  <c r="AA29" i="26"/>
  <c r="AA28" i="26"/>
  <c r="W38" i="26"/>
  <c r="W43" i="26"/>
  <c r="B46" i="26"/>
  <c r="H33" i="25"/>
  <c r="Y38" i="25"/>
  <c r="S48" i="25"/>
  <c r="L22" i="25"/>
  <c r="H46" i="25"/>
  <c r="AA54" i="25"/>
  <c r="L52" i="25"/>
  <c r="AA28" i="24"/>
  <c r="AA27" i="24"/>
  <c r="AA8" i="24"/>
  <c r="AA7" i="24"/>
  <c r="Q42" i="24"/>
  <c r="AA58" i="24"/>
  <c r="Y20" i="24"/>
  <c r="Y17" i="24"/>
  <c r="AM35" i="22"/>
  <c r="AM31" i="22"/>
  <c r="W50" i="24"/>
  <c r="W62" i="24"/>
  <c r="J35" i="22"/>
  <c r="AI39" i="22"/>
  <c r="AE17" i="22"/>
  <c r="B49" i="22"/>
  <c r="F21" i="22"/>
  <c r="L38" i="22"/>
  <c r="AE16" i="22"/>
  <c r="W63" i="22"/>
  <c r="H55" i="22"/>
  <c r="H19" i="21"/>
  <c r="AK26" i="21"/>
  <c r="F52" i="21"/>
  <c r="N49" i="21"/>
  <c r="L14" i="22"/>
  <c r="N33" i="21"/>
  <c r="W33" i="21"/>
  <c r="AM42" i="21"/>
  <c r="W64" i="21"/>
  <c r="AA42" i="26"/>
  <c r="L8" i="26"/>
  <c r="Q41" i="26"/>
  <c r="Q60" i="26"/>
  <c r="L56" i="26"/>
  <c r="H18" i="26"/>
  <c r="W54" i="26"/>
  <c r="F42" i="25"/>
  <c r="L39" i="25"/>
  <c r="F50" i="25"/>
  <c r="U28" i="24"/>
  <c r="D55" i="25"/>
  <c r="Q20" i="24"/>
  <c r="Q45" i="24"/>
  <c r="Q17" i="24"/>
  <c r="AK31" i="22"/>
  <c r="R40" i="22"/>
  <c r="AI18" i="22"/>
  <c r="R39" i="22"/>
  <c r="Y16" i="22"/>
  <c r="AE51" i="22"/>
  <c r="R18" i="22"/>
  <c r="B43" i="22"/>
  <c r="AC63" i="22"/>
  <c r="AC22" i="22"/>
  <c r="AI64" i="22"/>
  <c r="H14" i="22"/>
  <c r="L27" i="22"/>
  <c r="AM28" i="22"/>
  <c r="B21" i="21"/>
  <c r="AE15" i="21"/>
  <c r="AG10" i="21"/>
  <c r="R33" i="21"/>
  <c r="AK65" i="21"/>
  <c r="AI35" i="21"/>
  <c r="R44" i="21"/>
  <c r="AE43" i="21"/>
  <c r="AM64" i="21"/>
  <c r="AK54" i="22"/>
  <c r="U51" i="27"/>
  <c r="W61" i="27"/>
  <c r="H41" i="27"/>
  <c r="W59" i="27"/>
  <c r="F54" i="27"/>
  <c r="L16" i="26"/>
  <c r="L15" i="26"/>
  <c r="F30" i="26"/>
  <c r="AA34" i="26"/>
  <c r="U42" i="26"/>
  <c r="U52" i="26"/>
  <c r="J22" i="26"/>
  <c r="J21" i="26"/>
  <c r="L60" i="26"/>
  <c r="Y19" i="26"/>
  <c r="W60" i="26"/>
  <c r="U20" i="26"/>
  <c r="F23" i="26"/>
  <c r="J47" i="26"/>
  <c r="AA44" i="26"/>
  <c r="AA53" i="26"/>
  <c r="D46" i="26"/>
  <c r="J35" i="26"/>
  <c r="J51" i="26"/>
  <c r="D33" i="25"/>
  <c r="B36" i="25"/>
  <c r="H15" i="25"/>
  <c r="F35" i="25"/>
  <c r="B8" i="25"/>
  <c r="B34" i="25"/>
  <c r="D39" i="25"/>
  <c r="B40" i="25"/>
  <c r="Q13" i="25"/>
  <c r="Y19" i="25"/>
  <c r="J20" i="25"/>
  <c r="Y26" i="25"/>
  <c r="D50" i="25"/>
  <c r="AI31" i="22"/>
  <c r="AC18" i="22"/>
  <c r="D55" i="22"/>
  <c r="Y22" i="22"/>
  <c r="AA43" i="22"/>
  <c r="P52" i="22"/>
  <c r="P19" i="22"/>
  <c r="AC36" i="22"/>
  <c r="W21" i="22"/>
  <c r="AI63" i="22"/>
  <c r="AG64" i="22"/>
  <c r="R50" i="21"/>
  <c r="AG24" i="22"/>
  <c r="AM26" i="21"/>
  <c r="J41" i="21"/>
  <c r="P27" i="21"/>
  <c r="B49" i="21"/>
  <c r="B61" i="21"/>
  <c r="N26" i="21"/>
  <c r="F32" i="21"/>
  <c r="P16" i="21"/>
  <c r="N41" i="21"/>
  <c r="W35" i="21"/>
  <c r="J26" i="21"/>
  <c r="AA10" i="21"/>
  <c r="J44" i="21"/>
  <c r="AK28" i="21"/>
  <c r="J51" i="21"/>
  <c r="AI14" i="21"/>
  <c r="AI13" i="21"/>
  <c r="J22" i="21"/>
  <c r="Y54" i="22"/>
  <c r="AI56" i="21"/>
  <c r="N11" i="21"/>
  <c r="U52" i="27"/>
  <c r="AA42" i="27"/>
  <c r="Q66" i="27"/>
  <c r="AA22" i="27"/>
  <c r="AA40" i="26"/>
  <c r="H53" i="27"/>
  <c r="Q43" i="26"/>
  <c r="J26" i="27"/>
  <c r="Q58" i="26"/>
  <c r="AA48" i="26"/>
  <c r="L21" i="26"/>
  <c r="Q42" i="26"/>
  <c r="S9" i="25"/>
  <c r="B50" i="25"/>
  <c r="H49" i="25"/>
  <c r="F36" i="25"/>
  <c r="Y51" i="24"/>
  <c r="AA35" i="24"/>
  <c r="AA56" i="24"/>
  <c r="U20" i="24"/>
  <c r="W21" i="24"/>
  <c r="Q26" i="24"/>
  <c r="Y35" i="22"/>
  <c r="P16" i="22"/>
  <c r="R64" i="22"/>
  <c r="AM27" i="22"/>
  <c r="N55" i="22"/>
  <c r="N58" i="21"/>
  <c r="AA56" i="21"/>
  <c r="L51" i="21"/>
  <c r="F47" i="21"/>
  <c r="AK22" i="21"/>
  <c r="AK51" i="21"/>
  <c r="L50" i="27"/>
  <c r="AA31" i="27"/>
  <c r="F31" i="26"/>
  <c r="H14" i="27"/>
  <c r="Y24" i="27"/>
  <c r="F47" i="25"/>
  <c r="W34" i="25"/>
  <c r="D47" i="25"/>
  <c r="Q60" i="25"/>
  <c r="H60" i="25"/>
  <c r="D60" i="21"/>
  <c r="AM60" i="21"/>
  <c r="H20" i="25"/>
  <c r="U45" i="24"/>
  <c r="S36" i="25"/>
  <c r="P53" i="21"/>
  <c r="AC38" i="21"/>
  <c r="AG20" i="22"/>
  <c r="H62" i="21"/>
  <c r="D54" i="21"/>
  <c r="J61" i="21"/>
  <c r="W34" i="21"/>
  <c r="F50" i="27"/>
  <c r="Q42" i="27"/>
  <c r="B18" i="27"/>
  <c r="H29" i="26"/>
  <c r="W57" i="26"/>
  <c r="D44" i="25"/>
  <c r="F31" i="25"/>
  <c r="AA27" i="25"/>
  <c r="Q44" i="25"/>
  <c r="Q55" i="24"/>
  <c r="W26" i="24"/>
  <c r="W30" i="24"/>
  <c r="Q41" i="24"/>
  <c r="P48" i="22"/>
  <c r="R17" i="22"/>
  <c r="AI45" i="22"/>
  <c r="Y15" i="22"/>
  <c r="N29" i="22"/>
  <c r="AK61" i="22"/>
  <c r="W41" i="22"/>
  <c r="N21" i="22"/>
  <c r="AE20" i="22"/>
  <c r="AE13" i="21"/>
  <c r="AC18" i="21"/>
  <c r="Y55" i="22"/>
  <c r="AG23" i="21"/>
  <c r="L65" i="21"/>
  <c r="N25" i="21"/>
  <c r="AG60" i="21"/>
  <c r="N61" i="21"/>
  <c r="AK41" i="21"/>
  <c r="L47" i="21"/>
  <c r="AC40" i="21"/>
  <c r="B54" i="21"/>
  <c r="L23" i="27"/>
  <c r="L38" i="26"/>
  <c r="F57" i="27"/>
  <c r="B32" i="26"/>
  <c r="Q47" i="24"/>
  <c r="W41" i="25"/>
  <c r="B10" i="25"/>
  <c r="AA62" i="25"/>
  <c r="W9" i="25"/>
  <c r="Y16" i="25"/>
  <c r="D57" i="26"/>
  <c r="H52" i="27"/>
  <c r="D54" i="26"/>
  <c r="Y61" i="25"/>
  <c r="AI38" i="21"/>
  <c r="H59" i="21"/>
  <c r="D47" i="27"/>
  <c r="D49" i="27"/>
  <c r="Y42" i="27"/>
  <c r="Q56" i="27"/>
  <c r="S40" i="26"/>
  <c r="H26" i="27"/>
  <c r="S61" i="26"/>
  <c r="Y30" i="25"/>
  <c r="H39" i="25"/>
  <c r="D62" i="25"/>
  <c r="J43" i="25"/>
  <c r="H40" i="25"/>
  <c r="Y12" i="25"/>
  <c r="J19" i="25"/>
  <c r="B46" i="25"/>
  <c r="U12" i="24"/>
  <c r="U19" i="24"/>
  <c r="P17" i="22"/>
  <c r="AE63" i="22"/>
  <c r="AI24" i="22"/>
  <c r="AC34" i="21"/>
  <c r="F23" i="21"/>
  <c r="D24" i="21"/>
  <c r="AA29" i="21"/>
  <c r="W41" i="21"/>
  <c r="B15" i="21"/>
  <c r="AG30" i="21"/>
  <c r="AC35" i="21"/>
  <c r="F41" i="21"/>
  <c r="Y26" i="27"/>
  <c r="S33" i="24"/>
  <c r="AA21" i="25"/>
  <c r="AK47" i="22"/>
  <c r="P44" i="22"/>
  <c r="U31" i="27"/>
  <c r="J51" i="27"/>
  <c r="L47" i="25"/>
  <c r="Y63" i="21"/>
  <c r="F66" i="21"/>
  <c r="D10" i="21"/>
  <c r="AK23" i="21"/>
  <c r="AG65" i="21"/>
  <c r="Y60" i="21"/>
  <c r="D52" i="27"/>
  <c r="D58" i="27"/>
  <c r="AA24" i="27"/>
  <c r="B23" i="27"/>
  <c r="H38" i="26"/>
  <c r="Q13" i="26"/>
  <c r="B41" i="26"/>
  <c r="H48" i="25"/>
  <c r="D31" i="25"/>
  <c r="D56" i="25"/>
  <c r="Q41" i="25"/>
  <c r="H14" i="25"/>
  <c r="B43" i="25"/>
  <c r="U35" i="25"/>
  <c r="Q31" i="24"/>
  <c r="U42" i="24"/>
  <c r="Y13" i="24"/>
  <c r="AM45" i="22"/>
  <c r="N46" i="22"/>
  <c r="AG50" i="22"/>
  <c r="AK49" i="22"/>
  <c r="AC21" i="22"/>
  <c r="AI40" i="21"/>
  <c r="AG16" i="21"/>
  <c r="AA45" i="21"/>
  <c r="J42" i="21"/>
  <c r="R23" i="21"/>
  <c r="N42" i="21"/>
  <c r="B24" i="21"/>
  <c r="H54" i="21"/>
  <c r="AC41" i="21"/>
  <c r="S17" i="27"/>
  <c r="L51" i="27"/>
  <c r="D20" i="26"/>
  <c r="B62" i="26"/>
  <c r="Q20" i="26"/>
  <c r="F44" i="26"/>
  <c r="AA57" i="26"/>
  <c r="U17" i="25"/>
  <c r="D26" i="25"/>
  <c r="N14" i="22"/>
  <c r="AC43" i="21"/>
  <c r="AK36" i="21"/>
  <c r="S14" i="26"/>
  <c r="Y60" i="27"/>
  <c r="J40" i="26"/>
  <c r="S21" i="26"/>
  <c r="AA20" i="25"/>
  <c r="U52" i="24"/>
  <c r="AI18" i="21"/>
  <c r="F40" i="21"/>
  <c r="J48" i="27"/>
  <c r="B51" i="25"/>
  <c r="L14" i="21"/>
  <c r="L62" i="21"/>
  <c r="AE45" i="21"/>
  <c r="N44" i="21"/>
  <c r="AC64" i="21"/>
  <c r="D33" i="21"/>
  <c r="AM54" i="22"/>
  <c r="AE9" i="21"/>
  <c r="Y65" i="21"/>
  <c r="N63" i="21"/>
  <c r="L38" i="27"/>
  <c r="L48" i="27"/>
  <c r="Y11" i="27"/>
  <c r="S66" i="27"/>
  <c r="W27" i="27"/>
  <c r="Y48" i="26"/>
  <c r="AA30" i="26"/>
  <c r="B14" i="27"/>
  <c r="B31" i="26"/>
  <c r="B61" i="26"/>
  <c r="H44" i="25"/>
  <c r="J29" i="25"/>
  <c r="Q42" i="25"/>
  <c r="AA42" i="25"/>
  <c r="Y25" i="25"/>
  <c r="F19" i="25"/>
  <c r="Q30" i="25"/>
  <c r="W45" i="25"/>
  <c r="B19" i="25"/>
  <c r="D35" i="25"/>
  <c r="J50" i="25"/>
  <c r="D16" i="25"/>
  <c r="U56" i="24"/>
  <c r="S13" i="24"/>
  <c r="AA30" i="24"/>
  <c r="AA62" i="24"/>
  <c r="W56" i="24"/>
  <c r="W37" i="22"/>
  <c r="P40" i="22"/>
  <c r="P24" i="22"/>
  <c r="N64" i="22"/>
  <c r="J60" i="21"/>
  <c r="D40" i="21"/>
  <c r="AG37" i="21"/>
  <c r="AG47" i="21"/>
  <c r="H13" i="21"/>
  <c r="J43" i="21"/>
  <c r="N24" i="21"/>
  <c r="AI51" i="21"/>
  <c r="AA63" i="21"/>
  <c r="N50" i="21"/>
  <c r="Q47" i="27"/>
  <c r="U24" i="27"/>
  <c r="L24" i="26"/>
  <c r="S41" i="27"/>
  <c r="B34" i="26"/>
  <c r="L22" i="27"/>
  <c r="L34" i="26"/>
  <c r="L58" i="25"/>
  <c r="AM62" i="22"/>
  <c r="AK34" i="21"/>
  <c r="H28" i="21"/>
  <c r="AI37" i="21"/>
  <c r="L42" i="27"/>
  <c r="H34" i="26"/>
  <c r="B49" i="25"/>
  <c r="D33" i="27"/>
  <c r="Q32" i="27"/>
  <c r="Y23" i="24"/>
  <c r="D57" i="27"/>
  <c r="D46" i="27"/>
  <c r="S42" i="27"/>
  <c r="Y63" i="27"/>
  <c r="W66" i="27"/>
  <c r="S46" i="27"/>
  <c r="W40" i="26"/>
  <c r="AA13" i="26"/>
  <c r="B21" i="26"/>
  <c r="H39" i="26"/>
  <c r="B29" i="25"/>
  <c r="S15" i="25"/>
  <c r="H53" i="26"/>
  <c r="B11" i="25"/>
  <c r="W28" i="25"/>
  <c r="Y44" i="25"/>
  <c r="Q25" i="25"/>
  <c r="Q12" i="25"/>
  <c r="H42" i="25"/>
  <c r="H43" i="25"/>
  <c r="D21" i="25"/>
  <c r="J24" i="25"/>
  <c r="J39" i="25"/>
  <c r="Q33" i="24"/>
  <c r="J35" i="25"/>
  <c r="U40" i="25"/>
  <c r="S26" i="24"/>
  <c r="S40" i="24"/>
  <c r="P46" i="22"/>
  <c r="N48" i="22"/>
  <c r="R12" i="22"/>
  <c r="P12" i="22"/>
  <c r="R46" i="22"/>
  <c r="AC38" i="22"/>
  <c r="AC54" i="22"/>
  <c r="P14" i="22"/>
  <c r="N63" i="22"/>
  <c r="F9" i="21"/>
  <c r="P21" i="21"/>
  <c r="AC59" i="22"/>
  <c r="H15" i="21"/>
  <c r="L24" i="21"/>
  <c r="Y50" i="21"/>
  <c r="H42" i="21"/>
  <c r="F51" i="27"/>
  <c r="AA51" i="26"/>
  <c r="S9" i="26"/>
  <c r="AA48" i="25"/>
  <c r="D28" i="26"/>
  <c r="S46" i="26"/>
  <c r="H26" i="25"/>
  <c r="W31" i="24"/>
  <c r="W42" i="25"/>
  <c r="S12" i="24"/>
  <c r="R54" i="22"/>
  <c r="N60" i="21"/>
  <c r="R14" i="21"/>
  <c r="J52" i="27"/>
  <c r="J31" i="26"/>
  <c r="U26" i="24"/>
  <c r="S12" i="25"/>
  <c r="J53" i="26"/>
  <c r="W46" i="25"/>
  <c r="F29" i="21"/>
  <c r="AK48" i="22"/>
  <c r="W29" i="24"/>
  <c r="D62" i="26"/>
  <c r="U42" i="27"/>
  <c r="Q40" i="26"/>
  <c r="L12" i="26"/>
  <c r="H41" i="26"/>
  <c r="F29" i="26"/>
  <c r="B53" i="26"/>
  <c r="W59" i="26"/>
  <c r="H29" i="25"/>
  <c r="U9" i="25"/>
  <c r="W25" i="25"/>
  <c r="D43" i="25"/>
  <c r="H35" i="25"/>
  <c r="AA47" i="24"/>
  <c r="Y55" i="24"/>
  <c r="W35" i="22"/>
  <c r="AK12" i="22"/>
  <c r="P64" i="22"/>
  <c r="P62" i="22"/>
  <c r="AM22" i="21"/>
  <c r="F21" i="21"/>
  <c r="J15" i="21"/>
  <c r="L58" i="21"/>
  <c r="AG27" i="21"/>
  <c r="P13" i="21"/>
  <c r="Y22" i="21"/>
  <c r="AG44" i="21"/>
  <c r="N36" i="21"/>
  <c r="R58" i="21"/>
  <c r="Y49" i="21"/>
  <c r="R51" i="21"/>
  <c r="AA55" i="21"/>
  <c r="U37" i="27"/>
  <c r="AA60" i="27"/>
  <c r="S47" i="27"/>
  <c r="Y41" i="27"/>
  <c r="J14" i="26"/>
  <c r="S48" i="26"/>
  <c r="D13" i="26"/>
  <c r="B24" i="25"/>
  <c r="B47" i="25"/>
  <c r="S32" i="24"/>
  <c r="U37" i="25"/>
  <c r="Y42" i="25"/>
  <c r="AA51" i="24"/>
  <c r="AM47" i="22"/>
  <c r="R65" i="22"/>
  <c r="B60" i="21"/>
  <c r="J44" i="26"/>
  <c r="J38" i="26"/>
  <c r="B16" i="25"/>
  <c r="U8" i="25"/>
  <c r="U11" i="24"/>
  <c r="H39" i="12"/>
  <c r="Q39" i="12"/>
  <c r="I96" i="26" s="1"/>
  <c r="U25" i="24"/>
  <c r="W38" i="21"/>
  <c r="D51" i="21"/>
  <c r="AC14" i="21"/>
  <c r="AK56" i="21"/>
  <c r="D63" i="21"/>
  <c r="B37" i="27"/>
  <c r="Q40" i="27"/>
  <c r="AA66" i="27"/>
  <c r="Q24" i="27"/>
  <c r="D25" i="27"/>
  <c r="W22" i="27"/>
  <c r="F35" i="26"/>
  <c r="J62" i="26"/>
  <c r="J61" i="26"/>
  <c r="F41" i="25"/>
  <c r="S17" i="25"/>
  <c r="W38" i="25"/>
  <c r="L17" i="25"/>
  <c r="AK11" i="22"/>
  <c r="P29" i="22"/>
  <c r="AI27" i="22"/>
  <c r="AM55" i="22"/>
  <c r="W44" i="22"/>
  <c r="W46" i="21"/>
  <c r="D31" i="21"/>
  <c r="N59" i="21"/>
  <c r="AE25" i="21"/>
  <c r="D50" i="21"/>
  <c r="D50" i="27"/>
  <c r="Y51" i="26"/>
  <c r="L38" i="25"/>
  <c r="W9" i="24"/>
  <c r="S8" i="24"/>
  <c r="AE42" i="22"/>
  <c r="W44" i="24"/>
  <c r="Y47" i="22"/>
  <c r="J54" i="21"/>
  <c r="H61" i="21"/>
  <c r="S59" i="27"/>
  <c r="U19" i="26"/>
  <c r="W38" i="27"/>
  <c r="B20" i="26"/>
  <c r="H57" i="26"/>
  <c r="U44" i="25"/>
  <c r="AA60" i="22"/>
  <c r="F19" i="27"/>
  <c r="Y28" i="25"/>
  <c r="H17" i="25"/>
  <c r="B13" i="27"/>
  <c r="Y36" i="27"/>
  <c r="W50" i="27"/>
  <c r="W61" i="26"/>
  <c r="Y58" i="26"/>
  <c r="Y25" i="26"/>
  <c r="AA61" i="26"/>
  <c r="S3" i="26"/>
  <c r="W50" i="26"/>
  <c r="W26" i="25"/>
  <c r="Y51" i="25"/>
  <c r="AA15" i="24"/>
  <c r="AA25" i="24"/>
  <c r="AA13" i="24"/>
  <c r="AI25" i="22"/>
  <c r="AI13" i="22"/>
  <c r="AA13" i="22"/>
  <c r="AI34" i="22"/>
  <c r="AG51" i="22"/>
  <c r="AC28" i="22"/>
  <c r="N16" i="21"/>
  <c r="N38" i="21"/>
  <c r="U25" i="27"/>
  <c r="U13" i="27"/>
  <c r="U62" i="27"/>
  <c r="U29" i="27"/>
  <c r="Q54" i="27"/>
  <c r="W23" i="26"/>
  <c r="Y59" i="26"/>
  <c r="Y52" i="26"/>
  <c r="L10" i="26"/>
  <c r="U32" i="25"/>
  <c r="Y46" i="25"/>
  <c r="Y15" i="25"/>
  <c r="Q50" i="25"/>
  <c r="Q17" i="25"/>
  <c r="Y3" i="25"/>
  <c r="S51" i="25"/>
  <c r="AA57" i="24"/>
  <c r="AA24" i="24"/>
  <c r="AA34" i="22"/>
  <c r="AC17" i="22"/>
  <c r="AG27" i="22"/>
  <c r="AG10" i="22"/>
  <c r="AI50" i="22"/>
  <c r="AG51" i="21"/>
  <c r="AG18" i="21"/>
  <c r="R24" i="21"/>
  <c r="L60" i="22"/>
  <c r="AM26" i="22"/>
  <c r="AM14" i="22"/>
  <c r="AM30" i="22"/>
  <c r="AG56" i="22"/>
  <c r="AG23" i="22"/>
  <c r="D18" i="21"/>
  <c r="AE65" i="21"/>
  <c r="AE32" i="21"/>
  <c r="AA38" i="21"/>
  <c r="Q25" i="27"/>
  <c r="Q13" i="27"/>
  <c r="U34" i="27"/>
  <c r="AA25" i="27"/>
  <c r="AA13" i="27"/>
  <c r="Q30" i="27"/>
  <c r="U7" i="27"/>
  <c r="S60" i="26"/>
  <c r="S27" i="26"/>
  <c r="S23" i="26"/>
  <c r="AA52" i="26"/>
  <c r="AA19" i="26"/>
  <c r="S50" i="26"/>
  <c r="Y55" i="26"/>
  <c r="Y22" i="26"/>
  <c r="AA51" i="25"/>
  <c r="S10" i="24"/>
  <c r="W55" i="24"/>
  <c r="Y17" i="22"/>
  <c r="AA9" i="22"/>
  <c r="R58" i="22"/>
  <c r="Y65" i="22"/>
  <c r="W30" i="22"/>
  <c r="W18" i="22"/>
  <c r="AM18" i="21"/>
  <c r="AG5" i="22"/>
  <c r="AG63" i="22"/>
  <c r="Y30" i="22"/>
  <c r="Y18" i="22"/>
  <c r="AC56" i="22"/>
  <c r="P6" i="21"/>
  <c r="AA61" i="21"/>
  <c r="AA28" i="21"/>
  <c r="AM66" i="21"/>
  <c r="AM61" i="21"/>
  <c r="B16" i="21"/>
  <c r="AM47" i="21"/>
  <c r="AG48" i="21"/>
  <c r="J5" i="21"/>
  <c r="AA49" i="27"/>
  <c r="Q18" i="27"/>
  <c r="B29" i="27"/>
  <c r="S54" i="27"/>
  <c r="S32" i="26"/>
  <c r="U41" i="26"/>
  <c r="W19" i="26"/>
  <c r="W7" i="26"/>
  <c r="S20" i="26"/>
  <c r="S8" i="26"/>
  <c r="Y23" i="26"/>
  <c r="Q52" i="26"/>
  <c r="Q62" i="25"/>
  <c r="Q29" i="25"/>
  <c r="Q51" i="25"/>
  <c r="U41" i="24"/>
  <c r="AK13" i="22"/>
  <c r="W13" i="22"/>
  <c r="W15" i="22"/>
  <c r="AI29" i="22"/>
  <c r="Y10" i="22"/>
  <c r="AK30" i="22"/>
  <c r="AK18" i="22"/>
  <c r="W26" i="22"/>
  <c r="W14" i="22"/>
  <c r="Y50" i="22"/>
  <c r="AM58" i="21"/>
  <c r="AM25" i="21"/>
  <c r="AG26" i="22"/>
  <c r="AG14" i="22"/>
  <c r="AA28" i="22"/>
  <c r="AG30" i="22"/>
  <c r="AG18" i="22"/>
  <c r="B50" i="22"/>
  <c r="AM6" i="21"/>
  <c r="AI54" i="22"/>
  <c r="AK14" i="21"/>
  <c r="J45" i="21"/>
  <c r="W63" i="21"/>
  <c r="H6" i="21"/>
  <c r="H33" i="21"/>
  <c r="H16" i="21"/>
  <c r="AM33" i="21"/>
  <c r="L66" i="21"/>
  <c r="Q61" i="27"/>
  <c r="Q28" i="27"/>
  <c r="L14" i="27"/>
  <c r="AA5" i="27"/>
  <c r="AA63" i="27"/>
  <c r="AA54" i="27"/>
  <c r="U46" i="26"/>
  <c r="U15" i="26"/>
  <c r="W52" i="26"/>
  <c r="AA55" i="26"/>
  <c r="F23" i="25"/>
  <c r="Y57" i="25"/>
  <c r="Y24" i="25"/>
  <c r="AA10" i="25"/>
  <c r="W55" i="25"/>
  <c r="AA52" i="24"/>
  <c r="AA19" i="24"/>
  <c r="AE66" i="22"/>
  <c r="AE33" i="22"/>
  <c r="Y23" i="22"/>
  <c r="Y11" i="22"/>
  <c r="AC13" i="22"/>
  <c r="AA15" i="22"/>
  <c r="AM51" i="22"/>
  <c r="W10" i="22"/>
  <c r="AK50" i="22"/>
  <c r="AG58" i="21"/>
  <c r="AG25" i="21"/>
  <c r="AK26" i="22"/>
  <c r="AI28" i="22"/>
  <c r="AC30" i="22"/>
  <c r="W56" i="22"/>
  <c r="AE14" i="22"/>
  <c r="F63" i="21"/>
  <c r="AC63" i="21"/>
  <c r="AE33" i="21"/>
  <c r="D11" i="21"/>
  <c r="L34" i="21"/>
  <c r="AE19" i="21"/>
  <c r="AE7" i="21"/>
  <c r="D10" i="27"/>
  <c r="Q11" i="27"/>
  <c r="S60" i="27"/>
  <c r="S27" i="27"/>
  <c r="Q29" i="27"/>
  <c r="Q17" i="27"/>
  <c r="U59" i="27"/>
  <c r="U50" i="27"/>
  <c r="U19" i="27"/>
  <c r="S50" i="27"/>
  <c r="W54" i="27"/>
  <c r="AA21" i="26"/>
  <c r="AA9" i="26"/>
  <c r="Q23" i="26"/>
  <c r="AA23" i="26"/>
  <c r="AA11" i="26"/>
  <c r="S52" i="26"/>
  <c r="U55" i="25"/>
  <c r="U59" i="24"/>
  <c r="AA6" i="24"/>
  <c r="S61" i="24"/>
  <c r="S28" i="24"/>
  <c r="N37" i="22"/>
  <c r="Y51" i="22"/>
  <c r="W64" i="22"/>
  <c r="W31" i="22"/>
  <c r="AA64" i="22"/>
  <c r="AK56" i="22"/>
  <c r="W6" i="21"/>
  <c r="R32" i="21"/>
  <c r="AM21" i="21"/>
  <c r="AC56" i="21"/>
  <c r="AC23" i="21"/>
  <c r="Y8" i="21"/>
  <c r="W17" i="21"/>
  <c r="W5" i="21"/>
  <c r="W23" i="21"/>
  <c r="W11" i="21"/>
  <c r="AA30" i="27"/>
  <c r="AA18" i="27"/>
  <c r="AA59" i="27"/>
  <c r="AA26" i="27"/>
  <c r="U56" i="27"/>
  <c r="U23" i="27"/>
  <c r="Y38" i="26"/>
  <c r="J23" i="26"/>
  <c r="AA24" i="26"/>
  <c r="AA12" i="26"/>
  <c r="Y50" i="26"/>
  <c r="B25" i="25"/>
  <c r="S59" i="25"/>
  <c r="S26" i="25"/>
  <c r="U26" i="25"/>
  <c r="AA55" i="25"/>
  <c r="S6" i="24"/>
  <c r="AM29" i="22"/>
  <c r="AM17" i="22"/>
  <c r="W51" i="22"/>
  <c r="W34" i="22"/>
  <c r="AK15" i="22"/>
  <c r="AC64" i="22"/>
  <c r="AC31" i="22"/>
  <c r="AA30" i="22"/>
  <c r="AA18" i="22"/>
  <c r="AI30" i="22"/>
  <c r="AI37" i="22"/>
  <c r="AI26" i="22"/>
  <c r="AI14" i="22"/>
  <c r="AG28" i="22"/>
  <c r="AG16" i="22"/>
  <c r="AE56" i="22"/>
  <c r="B34" i="21"/>
  <c r="AA32" i="27"/>
  <c r="U33" i="26"/>
  <c r="S30" i="26"/>
  <c r="Q50" i="26"/>
  <c r="W51" i="25"/>
  <c r="W18" i="25"/>
  <c r="AA21" i="24"/>
  <c r="AA9" i="24"/>
  <c r="AA16" i="24"/>
  <c r="AA4" i="24"/>
  <c r="AK27" i="22"/>
  <c r="AK51" i="22"/>
  <c r="W28" i="22"/>
  <c r="Y28" i="22"/>
  <c r="AG5" i="21"/>
  <c r="AK14" i="22"/>
  <c r="AA65" i="21"/>
  <c r="AI33" i="21"/>
  <c r="R17" i="21"/>
  <c r="D48" i="21"/>
  <c r="W40" i="27"/>
  <c r="AA46" i="27"/>
  <c r="Y28" i="27"/>
  <c r="W15" i="26"/>
  <c r="U35" i="26"/>
  <c r="Y7" i="27"/>
  <c r="Y6" i="26"/>
  <c r="W47" i="25"/>
  <c r="B32" i="25"/>
  <c r="W40" i="25"/>
  <c r="Q56" i="25"/>
  <c r="Q61" i="25"/>
  <c r="W42" i="24"/>
  <c r="W6" i="24"/>
  <c r="U62" i="24"/>
  <c r="U43" i="24"/>
  <c r="Y46" i="24"/>
  <c r="Y15" i="24"/>
  <c r="AC34" i="22"/>
  <c r="AK34" i="22"/>
  <c r="AA11" i="22"/>
  <c r="AE34" i="22"/>
  <c r="Y27" i="22"/>
  <c r="AI60" i="22"/>
  <c r="AA55" i="22"/>
  <c r="AI12" i="21"/>
  <c r="AE37" i="21"/>
  <c r="AI58" i="21"/>
  <c r="AI25" i="21"/>
  <c r="AK57" i="21"/>
  <c r="AM59" i="22"/>
  <c r="AK7" i="21"/>
  <c r="W27" i="21"/>
  <c r="AE29" i="21"/>
  <c r="AE41" i="21"/>
  <c r="Y58" i="21"/>
  <c r="W20" i="21"/>
  <c r="H25" i="21"/>
  <c r="AI30" i="21"/>
  <c r="AI23" i="21"/>
  <c r="W55" i="21"/>
  <c r="AI26" i="21"/>
  <c r="Q34" i="27"/>
  <c r="Q37" i="27"/>
  <c r="S10" i="27"/>
  <c r="Q64" i="27"/>
  <c r="S29" i="27"/>
  <c r="Y17" i="27"/>
  <c r="S37" i="26"/>
  <c r="W58" i="26"/>
  <c r="W25" i="26"/>
  <c r="Q16" i="24"/>
  <c r="U56" i="25"/>
  <c r="U23" i="25"/>
  <c r="S56" i="25"/>
  <c r="W30" i="25"/>
  <c r="AC12" i="22"/>
  <c r="S44" i="24"/>
  <c r="AE47" i="22"/>
  <c r="W14" i="24"/>
  <c r="W12" i="24"/>
  <c r="AC66" i="22"/>
  <c r="AE62" i="22"/>
  <c r="AE29" i="22"/>
  <c r="AC20" i="21"/>
  <c r="AG33" i="21"/>
  <c r="AG9" i="21"/>
  <c r="D61" i="21"/>
  <c r="D28" i="21"/>
  <c r="U40" i="27"/>
  <c r="Y35" i="27"/>
  <c r="L46" i="27"/>
  <c r="AA22" i="26"/>
  <c r="AC31" i="21"/>
  <c r="AC59" i="21"/>
  <c r="W19" i="21"/>
  <c r="P5" i="21"/>
  <c r="W29" i="27"/>
  <c r="Y21" i="27"/>
  <c r="S28" i="27"/>
  <c r="Q35" i="26"/>
  <c r="U16" i="26"/>
  <c r="W8" i="26"/>
  <c r="Q28" i="26"/>
  <c r="W37" i="26"/>
  <c r="AA16" i="26"/>
  <c r="W22" i="26"/>
  <c r="S6" i="26"/>
  <c r="S19" i="26"/>
  <c r="S7" i="26"/>
  <c r="B25" i="26"/>
  <c r="AA45" i="26"/>
  <c r="S16" i="25"/>
  <c r="U16" i="25"/>
  <c r="S45" i="25"/>
  <c r="S30" i="25"/>
  <c r="Y45" i="25"/>
  <c r="Q33" i="25"/>
  <c r="AA12" i="25"/>
  <c r="S61" i="25"/>
  <c r="S28" i="25"/>
  <c r="W16" i="24"/>
  <c r="U44" i="24"/>
  <c r="Q52" i="25"/>
  <c r="Q19" i="25"/>
  <c r="S42" i="24"/>
  <c r="Y60" i="24"/>
  <c r="Q13" i="24"/>
  <c r="AA33" i="24"/>
  <c r="Q6" i="24"/>
  <c r="W19" i="24"/>
  <c r="W43" i="24"/>
  <c r="S30" i="24"/>
  <c r="AM61" i="22"/>
  <c r="W46" i="22"/>
  <c r="AK24" i="22"/>
  <c r="AC50" i="22"/>
  <c r="AC12" i="21"/>
  <c r="AA58" i="21"/>
  <c r="L49" i="21"/>
  <c r="L16" i="21"/>
  <c r="AI7" i="21"/>
  <c r="AE27" i="21"/>
  <c r="AC62" i="21"/>
  <c r="AC29" i="21"/>
  <c r="N13" i="21"/>
  <c r="AC55" i="21"/>
  <c r="AC22" i="21"/>
  <c r="U66" i="27"/>
  <c r="S24" i="27"/>
  <c r="S12" i="27"/>
  <c r="Y37" i="26"/>
  <c r="Y26" i="26"/>
  <c r="Y14" i="26"/>
  <c r="Y48" i="25"/>
  <c r="J14" i="27"/>
  <c r="J8" i="27"/>
  <c r="Y61" i="26"/>
  <c r="H44" i="26"/>
  <c r="H61" i="26"/>
  <c r="H28" i="26"/>
  <c r="W48" i="24"/>
  <c r="AA60" i="25"/>
  <c r="AA30" i="25"/>
  <c r="Q59" i="25"/>
  <c r="S9" i="24"/>
  <c r="Y50" i="24"/>
  <c r="Q9" i="24"/>
  <c r="AG45" i="22"/>
  <c r="AA14" i="24"/>
  <c r="AM12" i="22"/>
  <c r="R62" i="21"/>
  <c r="W65" i="22"/>
  <c r="Y32" i="21"/>
  <c r="AK37" i="21"/>
  <c r="AG52" i="21"/>
  <c r="P44" i="21"/>
  <c r="AK45" i="21"/>
  <c r="U16" i="27"/>
  <c r="Y23" i="27"/>
  <c r="W42" i="21"/>
  <c r="W44" i="21"/>
  <c r="N14" i="21"/>
  <c r="AE21" i="21"/>
  <c r="AI28" i="21"/>
  <c r="H64" i="21"/>
  <c r="W14" i="21"/>
  <c r="AG54" i="22"/>
  <c r="AM31" i="21"/>
  <c r="AC19" i="21"/>
  <c r="AC7" i="21"/>
  <c r="AA48" i="27"/>
  <c r="U48" i="27"/>
  <c r="AA21" i="27"/>
  <c r="Q22" i="27"/>
  <c r="Q10" i="27"/>
  <c r="Y27" i="27"/>
  <c r="Y15" i="27"/>
  <c r="S55" i="27"/>
  <c r="Y35" i="26"/>
  <c r="Y30" i="26"/>
  <c r="Q55" i="27"/>
  <c r="W4" i="26"/>
  <c r="Q16" i="26"/>
  <c r="W36" i="26"/>
  <c r="AA6" i="26"/>
  <c r="U59" i="26"/>
  <c r="U26" i="26"/>
  <c r="Q45" i="26"/>
  <c r="AA47" i="25"/>
  <c r="W16" i="25"/>
  <c r="U57" i="25"/>
  <c r="U7" i="25"/>
  <c r="S23" i="25"/>
  <c r="S11" i="25"/>
  <c r="Q48" i="24"/>
  <c r="S50" i="25"/>
  <c r="Q55" i="25"/>
  <c r="Q22" i="25"/>
  <c r="Y42" i="24"/>
  <c r="W57" i="24"/>
  <c r="Q61" i="24"/>
  <c r="Y6" i="24"/>
  <c r="AA43" i="24"/>
  <c r="Y57" i="24"/>
  <c r="Y24" i="24"/>
  <c r="Y62" i="24"/>
  <c r="S55" i="24"/>
  <c r="AA20" i="22"/>
  <c r="AC11" i="22"/>
  <c r="AI11" i="22"/>
  <c r="W45" i="22"/>
  <c r="AI65" i="22"/>
  <c r="AC24" i="22"/>
  <c r="AM66" i="22"/>
  <c r="AC60" i="22"/>
  <c r="AC27" i="22"/>
  <c r="AG66" i="22"/>
  <c r="Y21" i="21"/>
  <c r="AK25" i="21"/>
  <c r="AK13" i="21"/>
  <c r="D12" i="21"/>
  <c r="AE59" i="22"/>
  <c r="AG36" i="21"/>
  <c r="W59" i="21"/>
  <c r="Y27" i="21"/>
  <c r="AI46" i="21"/>
  <c r="AK42" i="21"/>
  <c r="Y44" i="21"/>
  <c r="F59" i="21"/>
  <c r="W17" i="27"/>
  <c r="S52" i="27"/>
  <c r="H37" i="27"/>
  <c r="Y10" i="27"/>
  <c r="D43" i="27"/>
  <c r="W9" i="26"/>
  <c r="Q59" i="27"/>
  <c r="AA59" i="26"/>
  <c r="AA26" i="26"/>
  <c r="U25" i="26"/>
  <c r="Q57" i="26"/>
  <c r="Q51" i="26"/>
  <c r="Q7" i="24"/>
  <c r="Q36" i="24"/>
  <c r="Y8" i="24"/>
  <c r="P8" i="22"/>
  <c r="Y9" i="24"/>
  <c r="Q44" i="24"/>
  <c r="S20" i="24"/>
  <c r="Q14" i="24"/>
  <c r="AK65" i="22"/>
  <c r="R21" i="22"/>
  <c r="AK62" i="22"/>
  <c r="AM44" i="21"/>
  <c r="P35" i="21"/>
  <c r="P14" i="21"/>
  <c r="AA21" i="21"/>
  <c r="Y19" i="21"/>
  <c r="Y7" i="21"/>
  <c r="AA64" i="21"/>
  <c r="AA31" i="21"/>
  <c r="AG24" i="21"/>
  <c r="AG12" i="21"/>
  <c r="R66" i="21"/>
  <c r="AM14" i="21"/>
  <c r="AE54" i="22"/>
  <c r="AI19" i="21"/>
  <c r="AE8" i="21"/>
  <c r="AE24" i="21"/>
  <c r="AE12" i="21"/>
  <c r="S21" i="27"/>
  <c r="U30" i="27"/>
  <c r="U18" i="27"/>
  <c r="S56" i="27"/>
  <c r="S23" i="27"/>
  <c r="Q30" i="26"/>
  <c r="W55" i="27"/>
  <c r="Q15" i="26"/>
  <c r="AA36" i="26"/>
  <c r="W45" i="26"/>
  <c r="W42" i="26"/>
  <c r="S45" i="26"/>
  <c r="W24" i="25"/>
  <c r="Q45" i="25"/>
  <c r="U24" i="25"/>
  <c r="U12" i="25"/>
  <c r="U6" i="25"/>
  <c r="D42" i="25"/>
  <c r="Y7" i="25"/>
  <c r="Q46" i="25"/>
  <c r="S36" i="24"/>
  <c r="W32" i="24"/>
  <c r="Q43" i="24"/>
  <c r="AE46" i="22"/>
  <c r="Y46" i="22"/>
  <c r="AG42" i="22"/>
  <c r="Y66" i="22"/>
  <c r="Y33" i="22"/>
  <c r="W60" i="22"/>
  <c r="AC27" i="21"/>
  <c r="P65" i="21"/>
  <c r="AI62" i="21"/>
  <c r="D58" i="21"/>
  <c r="AK61" i="21"/>
  <c r="J65" i="21"/>
  <c r="W36" i="21"/>
  <c r="AG59" i="21"/>
  <c r="AK52" i="21"/>
  <c r="AA44" i="21"/>
  <c r="AA25" i="21"/>
  <c r="R59" i="21"/>
  <c r="R26" i="21"/>
  <c r="Y62" i="21"/>
  <c r="W50" i="21"/>
  <c r="AE55" i="21"/>
  <c r="AA47" i="27"/>
  <c r="Q37" i="26"/>
  <c r="D24" i="26"/>
  <c r="D12" i="26"/>
  <c r="Y36" i="24"/>
  <c r="W61" i="25"/>
  <c r="Q57" i="24"/>
  <c r="Q24" i="24"/>
  <c r="AG65" i="22"/>
  <c r="F58" i="21"/>
  <c r="AE34" i="21"/>
  <c r="AK18" i="21"/>
  <c r="AA37" i="21"/>
  <c r="AA43" i="21"/>
  <c r="AM48" i="21"/>
  <c r="AG46" i="21"/>
  <c r="AG15" i="21"/>
  <c r="AI50" i="21"/>
  <c r="AM55" i="21"/>
  <c r="W60" i="27"/>
  <c r="R27" i="21"/>
  <c r="N5" i="21"/>
  <c r="AE61" i="21"/>
  <c r="R16" i="21"/>
  <c r="AC33" i="21"/>
  <c r="Y38" i="21"/>
  <c r="L48" i="21"/>
  <c r="Y14" i="21"/>
  <c r="AG21" i="21"/>
  <c r="AA54" i="22"/>
  <c r="AI31" i="21"/>
  <c r="AM9" i="21"/>
  <c r="J18" i="21"/>
  <c r="H5" i="21"/>
  <c r="R20" i="21"/>
  <c r="AK24" i="21"/>
  <c r="AK12" i="21"/>
  <c r="AE38" i="21"/>
  <c r="L64" i="21"/>
  <c r="Q39" i="27"/>
  <c r="L58" i="27"/>
  <c r="W28" i="27"/>
  <c r="W16" i="27"/>
  <c r="U28" i="27"/>
  <c r="U55" i="27"/>
  <c r="U22" i="27"/>
  <c r="D33" i="26"/>
  <c r="W30" i="26"/>
  <c r="U22" i="26"/>
  <c r="W12" i="26"/>
  <c r="S36" i="26"/>
  <c r="Y45" i="26"/>
  <c r="W51" i="26"/>
  <c r="W18" i="26"/>
  <c r="S57" i="25"/>
  <c r="S24" i="25"/>
  <c r="Q24" i="25"/>
  <c r="S7" i="25"/>
  <c r="Y44" i="24"/>
  <c r="AA59" i="25"/>
  <c r="U9" i="24"/>
  <c r="Y27" i="24"/>
  <c r="Q46" i="24"/>
  <c r="W33" i="24"/>
  <c r="S19" i="24"/>
  <c r="AK42" i="22"/>
  <c r="AE11" i="22"/>
  <c r="W40" i="22"/>
  <c r="AG13" i="22"/>
  <c r="Y34" i="22"/>
  <c r="P40" i="21"/>
  <c r="AK38" i="21"/>
  <c r="P25" i="21"/>
  <c r="D65" i="21"/>
  <c r="D32" i="21"/>
  <c r="W62" i="21"/>
  <c r="B13" i="21"/>
  <c r="AE39" i="21"/>
  <c r="AM57" i="21"/>
  <c r="AK44" i="21"/>
  <c r="W30" i="21"/>
  <c r="AE59" i="21"/>
  <c r="W22" i="21"/>
  <c r="P24" i="21"/>
  <c r="P12" i="21"/>
  <c r="AA27" i="21"/>
  <c r="AM30" i="21"/>
  <c r="AG22" i="21"/>
  <c r="AE51" i="21"/>
  <c r="AK10" i="21"/>
  <c r="AC50" i="21"/>
  <c r="N64" i="21"/>
  <c r="AM50" i="21"/>
  <c r="AC51" i="21"/>
  <c r="AA33" i="27"/>
  <c r="S49" i="27"/>
  <c r="H21" i="26"/>
  <c r="Y9" i="26"/>
  <c r="Q48" i="25"/>
  <c r="U61" i="25"/>
  <c r="H56" i="25"/>
  <c r="S55" i="25"/>
  <c r="W60" i="24"/>
  <c r="U38" i="24"/>
  <c r="AA20" i="24"/>
  <c r="Y25" i="24"/>
  <c r="N17" i="22"/>
  <c r="AK48" i="21"/>
  <c r="AG20" i="21"/>
  <c r="AG43" i="21"/>
  <c r="U36" i="27"/>
  <c r="Q36" i="27"/>
  <c r="Q65" i="27"/>
  <c r="S11" i="26"/>
  <c r="Y55" i="27"/>
  <c r="Q59" i="26"/>
  <c r="Q26" i="26"/>
  <c r="S12" i="26"/>
  <c r="Y12" i="26"/>
  <c r="U36" i="26"/>
  <c r="Y42" i="26"/>
  <c r="U51" i="26"/>
  <c r="U18" i="26"/>
  <c r="Q16" i="25"/>
  <c r="AA7" i="25"/>
  <c r="Y58" i="25"/>
  <c r="S59" i="24"/>
  <c r="S60" i="24"/>
  <c r="S46" i="24"/>
  <c r="S3" i="24"/>
  <c r="AA26" i="24"/>
  <c r="AC42" i="22"/>
  <c r="AI42" i="22"/>
  <c r="AC55" i="22"/>
  <c r="AM41" i="21"/>
  <c r="AE62" i="21"/>
  <c r="AK62" i="21"/>
  <c r="W59" i="22"/>
  <c r="AG7" i="21"/>
  <c r="Y41" i="21"/>
  <c r="AG29" i="21"/>
  <c r="AI41" i="21"/>
  <c r="J58" i="21"/>
  <c r="J25" i="21"/>
  <c r="AI36" i="21"/>
  <c r="AM5" i="21"/>
  <c r="AA29" i="27"/>
  <c r="W65" i="27"/>
  <c r="W32" i="27"/>
  <c r="U12" i="26"/>
  <c r="W48" i="25"/>
  <c r="Q25" i="26"/>
  <c r="U48" i="25"/>
  <c r="S6" i="25"/>
  <c r="Y29" i="24"/>
  <c r="AA23" i="24"/>
  <c r="AE12" i="22"/>
  <c r="S38" i="24"/>
  <c r="Q59" i="24"/>
  <c r="Y35" i="24"/>
  <c r="AE8" i="22"/>
  <c r="AM23" i="22"/>
  <c r="P21" i="22"/>
  <c r="W43" i="21"/>
  <c r="D57" i="21"/>
  <c r="AA13" i="21"/>
  <c r="W32" i="21"/>
  <c r="AC37" i="21"/>
  <c r="Y36" i="21"/>
  <c r="AE58" i="21"/>
  <c r="Y3" i="21"/>
  <c r="Y66" i="21"/>
  <c r="Y37" i="21"/>
  <c r="AA38" i="27"/>
  <c r="W26" i="27"/>
  <c r="AA10" i="27"/>
  <c r="S26" i="26"/>
  <c r="AI21" i="21"/>
  <c r="AI9" i="21"/>
  <c r="W28" i="21"/>
  <c r="J66" i="21"/>
  <c r="W66" i="21"/>
  <c r="AM23" i="21"/>
  <c r="AC65" i="21"/>
  <c r="AA36" i="27"/>
  <c r="W20" i="27"/>
  <c r="S16" i="26"/>
  <c r="S35" i="26"/>
  <c r="Q18" i="26"/>
  <c r="Q6" i="26"/>
  <c r="Q12" i="26"/>
  <c r="AA56" i="26"/>
  <c r="Y36" i="26"/>
  <c r="U45" i="26"/>
  <c r="AA56" i="25"/>
  <c r="Y30" i="24"/>
  <c r="Q19" i="24"/>
  <c r="Y32" i="24"/>
  <c r="W24" i="24"/>
  <c r="AA41" i="24"/>
  <c r="U35" i="24"/>
  <c r="W38" i="22"/>
  <c r="AG47" i="22"/>
  <c r="AA42" i="22"/>
  <c r="Y20" i="22"/>
  <c r="AC35" i="22"/>
  <c r="Y49" i="22"/>
  <c r="AK23" i="22"/>
  <c r="Y21" i="22"/>
  <c r="W50" i="22"/>
  <c r="AE55" i="22"/>
  <c r="AE22" i="22"/>
  <c r="W45" i="21"/>
  <c r="N62" i="21"/>
  <c r="AM45" i="21"/>
  <c r="F45" i="21"/>
  <c r="D25" i="21"/>
  <c r="W57" i="21"/>
  <c r="AI59" i="22"/>
  <c r="W7" i="21"/>
  <c r="Y25" i="21"/>
  <c r="Y29" i="21"/>
  <c r="F65" i="21"/>
  <c r="W25" i="21"/>
  <c r="AE36" i="21"/>
  <c r="AG61" i="21"/>
  <c r="AE22" i="21"/>
  <c r="AI5" i="21"/>
  <c r="P58" i="21"/>
  <c r="P46" i="21"/>
  <c r="Y51" i="21"/>
  <c r="AA50" i="21"/>
  <c r="AA17" i="21"/>
  <c r="B51" i="27"/>
  <c r="Q9" i="26"/>
  <c r="Y47" i="26"/>
  <c r="S59" i="26"/>
  <c r="S25" i="26"/>
  <c r="Q47" i="26"/>
  <c r="L56" i="25"/>
  <c r="AA17" i="25"/>
  <c r="W60" i="25"/>
  <c r="S42" i="25"/>
  <c r="S57" i="24"/>
  <c r="S24" i="24"/>
  <c r="S35" i="24"/>
  <c r="AK52" i="22"/>
  <c r="W62" i="22"/>
  <c r="R14" i="22"/>
  <c r="L57" i="21"/>
  <c r="AC16" i="21"/>
  <c r="H57" i="21"/>
  <c r="AA32" i="21"/>
  <c r="AG57" i="21"/>
  <c r="AC46" i="21"/>
  <c r="Y48" i="27"/>
  <c r="W26" i="26"/>
  <c r="W14" i="26"/>
  <c r="J35" i="21"/>
  <c r="F6" i="21"/>
  <c r="W47" i="21"/>
  <c r="H45" i="21"/>
  <c r="AI61" i="21"/>
  <c r="H22" i="21"/>
  <c r="AM63" i="21"/>
  <c r="AG42" i="21"/>
  <c r="AE30" i="21"/>
  <c r="W4" i="21"/>
  <c r="AE5" i="21"/>
  <c r="AK20" i="21"/>
  <c r="AK8" i="21"/>
  <c r="AC28" i="21"/>
  <c r="L63" i="21"/>
  <c r="P66" i="21"/>
  <c r="AM24" i="21"/>
  <c r="AM12" i="21"/>
  <c r="AE14" i="21"/>
  <c r="AE31" i="21"/>
  <c r="L20" i="21"/>
  <c r="H11" i="21"/>
  <c r="B5" i="21"/>
  <c r="AM19" i="21"/>
  <c r="AM7" i="21"/>
  <c r="AI65" i="21"/>
  <c r="W64" i="27"/>
  <c r="W31" i="27"/>
  <c r="S8" i="27"/>
  <c r="AA28" i="27"/>
  <c r="U46" i="27"/>
  <c r="Y7" i="26"/>
  <c r="W16" i="26"/>
  <c r="U40" i="26"/>
  <c r="S22" i="26"/>
  <c r="Q22" i="26"/>
  <c r="S31" i="25"/>
  <c r="S51" i="26"/>
  <c r="S47" i="25"/>
  <c r="Q58" i="25"/>
  <c r="W56" i="25"/>
  <c r="W7" i="25"/>
  <c r="U25" i="25"/>
  <c r="AA52" i="25"/>
  <c r="Y38" i="24"/>
  <c r="W46" i="24"/>
  <c r="Q30" i="24"/>
  <c r="Y8" i="22"/>
  <c r="AG35" i="22"/>
  <c r="AE27" i="22"/>
  <c r="W55" i="22"/>
  <c r="AC45" i="21"/>
  <c r="AK33" i="21"/>
  <c r="P57" i="22"/>
  <c r="W58" i="21"/>
  <c r="AC57" i="21"/>
  <c r="AC25" i="21"/>
  <c r="AC13" i="21"/>
  <c r="AA59" i="22"/>
  <c r="AA7" i="21"/>
  <c r="D56" i="21"/>
  <c r="AK46" i="21"/>
  <c r="B42" i="21"/>
  <c r="AI20" i="21"/>
  <c r="AA62" i="21"/>
  <c r="D46" i="21"/>
  <c r="F51" i="21"/>
  <c r="AE50" i="21"/>
  <c r="AI55" i="21"/>
  <c r="AI22" i="21"/>
  <c r="AA58" i="25"/>
  <c r="AA25" i="25"/>
  <c r="B26" i="25"/>
  <c r="B14" i="25"/>
  <c r="AA41" i="25"/>
  <c r="S21" i="25"/>
  <c r="AA38" i="24"/>
  <c r="AM42" i="22"/>
  <c r="W47" i="22"/>
  <c r="AA44" i="24"/>
  <c r="W16" i="21"/>
  <c r="AA9" i="21"/>
  <c r="AI57" i="21"/>
  <c r="AK58" i="21"/>
  <c r="AE46" i="21"/>
  <c r="W47" i="27"/>
  <c r="W39" i="27"/>
  <c r="Q48" i="27"/>
  <c r="F32" i="26"/>
  <c r="S63" i="27"/>
  <c r="Y37" i="24"/>
  <c r="S40" i="25"/>
  <c r="J59" i="25"/>
  <c r="W40" i="24"/>
  <c r="S51" i="24"/>
  <c r="AA15" i="25"/>
  <c r="U40" i="24"/>
  <c r="N57" i="21"/>
  <c r="AM48" i="22"/>
  <c r="AA32" i="22"/>
  <c r="W42" i="22"/>
  <c r="AA33" i="21"/>
  <c r="P49" i="21"/>
  <c r="AC32" i="22"/>
  <c r="J20" i="26"/>
  <c r="F20" i="26"/>
  <c r="AA19" i="27"/>
  <c r="Q19" i="27"/>
  <c r="AI47" i="21"/>
  <c r="AA12" i="21"/>
  <c r="AA18" i="21"/>
  <c r="U4" i="26"/>
  <c r="Y62" i="26"/>
  <c r="B31" i="25"/>
  <c r="AA40" i="24"/>
  <c r="AK63" i="21"/>
  <c r="AE49" i="22"/>
  <c r="F62" i="21"/>
  <c r="H24" i="21"/>
  <c r="D62" i="21"/>
  <c r="U21" i="25"/>
  <c r="S64" i="27"/>
  <c r="S19" i="27"/>
  <c r="Q28" i="25"/>
  <c r="W11" i="22"/>
  <c r="L31" i="26"/>
  <c r="AG31" i="22"/>
  <c r="W25" i="24"/>
  <c r="AA29" i="25"/>
  <c r="Y19" i="24"/>
  <c r="S29" i="25"/>
  <c r="Q40" i="24"/>
  <c r="AA59" i="21"/>
  <c r="P66" i="22"/>
  <c r="N54" i="21"/>
  <c r="H59" i="25"/>
  <c r="J29" i="21"/>
  <c r="Q18" i="25"/>
  <c r="U33" i="24"/>
  <c r="S30" i="27"/>
  <c r="Y7" i="24"/>
  <c r="Y12" i="21"/>
  <c r="W33" i="22"/>
  <c r="S32" i="27"/>
  <c r="Y32" i="27"/>
  <c r="Q40" i="25"/>
  <c r="AA18" i="25"/>
  <c r="Y59" i="24"/>
  <c r="W59" i="24"/>
  <c r="AA41" i="21"/>
  <c r="AG56" i="21"/>
  <c r="AA29" i="22"/>
  <c r="B51" i="21"/>
  <c r="B4" i="21"/>
  <c r="P55" i="22"/>
  <c r="Q41" i="27"/>
  <c r="W22" i="25"/>
  <c r="AA42" i="24"/>
  <c r="Q21" i="25"/>
  <c r="AA61" i="25"/>
  <c r="S27" i="25"/>
  <c r="W20" i="25"/>
  <c r="AA55" i="24"/>
  <c r="AM34" i="21"/>
  <c r="AG32" i="21"/>
  <c r="Y52" i="21"/>
  <c r="AC36" i="21"/>
  <c r="AG50" i="21"/>
  <c r="D49" i="21"/>
  <c r="S44" i="27"/>
  <c r="Q60" i="27"/>
  <c r="U9" i="26"/>
  <c r="U51" i="24"/>
  <c r="U7" i="24"/>
  <c r="Q56" i="24"/>
  <c r="AA40" i="25"/>
  <c r="N44" i="22"/>
  <c r="AG29" i="22"/>
  <c r="AI45" i="21"/>
  <c r="AE18" i="21"/>
  <c r="AA49" i="21"/>
  <c r="Y62" i="22"/>
  <c r="AK46" i="22"/>
  <c r="R66" i="22"/>
  <c r="D32" i="25"/>
  <c r="P26" i="22"/>
  <c r="P62" i="21"/>
  <c r="B62" i="21"/>
  <c r="Q60" i="24"/>
  <c r="Y35" i="25"/>
  <c r="U18" i="24"/>
  <c r="U39" i="27"/>
  <c r="AA35" i="26"/>
  <c r="B46" i="27"/>
  <c r="S37" i="24"/>
  <c r="AE31" i="22"/>
  <c r="Y40" i="25"/>
  <c r="S25" i="25"/>
  <c r="AA31" i="25"/>
  <c r="AE11" i="21"/>
  <c r="AG48" i="22"/>
  <c r="Y11" i="21"/>
  <c r="B57" i="21"/>
  <c r="AA16" i="22"/>
  <c r="Y47" i="25"/>
  <c r="Q38" i="27"/>
  <c r="AE40" i="22"/>
  <c r="Y59" i="21"/>
  <c r="Q51" i="24"/>
  <c r="Y45" i="21"/>
  <c r="Y18" i="21"/>
  <c r="Y13" i="21"/>
  <c r="AM59" i="21"/>
  <c r="P42" i="21"/>
  <c r="AM43" i="21"/>
  <c r="Y46" i="21"/>
  <c r="U64" i="27"/>
  <c r="S48" i="27"/>
  <c r="Y4" i="26"/>
  <c r="S38" i="27"/>
  <c r="Q4" i="26"/>
  <c r="W50" i="25"/>
  <c r="B54" i="26"/>
  <c r="S44" i="25"/>
  <c r="Q11" i="25"/>
  <c r="AE38" i="22"/>
  <c r="D16" i="21"/>
  <c r="B50" i="21"/>
  <c r="U14" i="24"/>
  <c r="J26" i="25"/>
  <c r="B18" i="21"/>
  <c r="D29" i="21"/>
  <c r="AA64" i="27"/>
  <c r="Q35" i="25"/>
  <c r="U23" i="24"/>
  <c r="W19" i="27"/>
  <c r="W47" i="24"/>
  <c r="Q23" i="24"/>
  <c r="Y33" i="24"/>
  <c r="S25" i="24"/>
  <c r="AG41" i="21"/>
  <c r="AG63" i="21"/>
  <c r="W51" i="24"/>
  <c r="AA40" i="21"/>
  <c r="W12" i="21"/>
  <c r="Q15" i="25"/>
  <c r="W12" i="25"/>
  <c r="Y18" i="25"/>
  <c r="U15" i="25"/>
  <c r="AG45" i="21"/>
  <c r="W32" i="22"/>
  <c r="AG32" i="22"/>
  <c r="AM65" i="22"/>
  <c r="L29" i="26"/>
  <c r="F14" i="21"/>
  <c r="AA37" i="27"/>
  <c r="Y26" i="24"/>
  <c r="AA35" i="25"/>
  <c r="W13" i="21"/>
  <c r="W39" i="21"/>
  <c r="AK59" i="21"/>
  <c r="AA16" i="21"/>
  <c r="AA23" i="21"/>
  <c r="B62" i="27"/>
  <c r="F14" i="27"/>
  <c r="D54" i="27"/>
  <c r="F7" i="26"/>
  <c r="D56" i="26"/>
  <c r="F25" i="26"/>
  <c r="B51" i="26"/>
  <c r="B50" i="26"/>
  <c r="J30" i="25"/>
  <c r="F57" i="25"/>
  <c r="P30" i="22"/>
  <c r="R57" i="22"/>
  <c r="R28" i="22"/>
  <c r="H57" i="22"/>
  <c r="D11" i="27"/>
  <c r="D35" i="26"/>
  <c r="B15" i="27"/>
  <c r="L26" i="27"/>
  <c r="L12" i="27"/>
  <c r="L64" i="27"/>
  <c r="L28" i="26"/>
  <c r="J46" i="26"/>
  <c r="F10" i="26"/>
  <c r="F48" i="22"/>
  <c r="R42" i="22"/>
  <c r="H42" i="22"/>
  <c r="D39" i="27"/>
  <c r="L32" i="27"/>
  <c r="F39" i="27"/>
  <c r="H12" i="27"/>
  <c r="H13" i="27"/>
  <c r="H10" i="27"/>
  <c r="J18" i="27"/>
  <c r="F30" i="27"/>
  <c r="F54" i="26"/>
  <c r="B10" i="26"/>
  <c r="F49" i="26"/>
  <c r="H30" i="25"/>
  <c r="J53" i="25"/>
  <c r="F14" i="22"/>
  <c r="F61" i="22"/>
  <c r="B32" i="27"/>
  <c r="H9" i="27"/>
  <c r="H32" i="27"/>
  <c r="B40" i="27"/>
  <c r="H45" i="27"/>
  <c r="F26" i="27"/>
  <c r="L30" i="27"/>
  <c r="D7" i="26"/>
  <c r="D49" i="26"/>
  <c r="B45" i="25"/>
  <c r="F39" i="25"/>
  <c r="F56" i="25"/>
  <c r="F30" i="25"/>
  <c r="B53" i="25"/>
  <c r="F49" i="25"/>
  <c r="H56" i="22"/>
  <c r="F12" i="27"/>
  <c r="F64" i="27"/>
  <c r="H36" i="26"/>
  <c r="F51" i="26"/>
  <c r="N18" i="22"/>
  <c r="B30" i="22"/>
  <c r="F55" i="27"/>
  <c r="J61" i="22"/>
  <c r="F32" i="22"/>
  <c r="P58" i="22"/>
  <c r="L55" i="22"/>
  <c r="L37" i="27"/>
  <c r="B31" i="27"/>
  <c r="H31" i="27"/>
  <c r="H18" i="27"/>
  <c r="H26" i="26"/>
  <c r="L48" i="22"/>
  <c r="F55" i="22"/>
  <c r="J39" i="27"/>
  <c r="L52" i="27"/>
  <c r="L8" i="27"/>
  <c r="F25" i="27"/>
  <c r="F34" i="27"/>
  <c r="D34" i="27"/>
  <c r="H28" i="27"/>
  <c r="B36" i="26"/>
  <c r="J56" i="26"/>
  <c r="B23" i="26"/>
  <c r="H10" i="26"/>
  <c r="F45" i="25"/>
  <c r="D34" i="25"/>
  <c r="F21" i="25"/>
  <c r="D25" i="25"/>
  <c r="D30" i="25"/>
  <c r="D46" i="25"/>
  <c r="P37" i="22"/>
  <c r="F22" i="27"/>
  <c r="F10" i="27"/>
  <c r="J37" i="27"/>
  <c r="J34" i="27"/>
  <c r="B24" i="27"/>
  <c r="B12" i="27"/>
  <c r="J23" i="27"/>
  <c r="J11" i="27"/>
  <c r="J21" i="27"/>
  <c r="J9" i="27"/>
  <c r="J36" i="27"/>
  <c r="B63" i="27"/>
  <c r="B30" i="27"/>
  <c r="L62" i="27"/>
  <c r="L29" i="27"/>
  <c r="H35" i="27"/>
  <c r="F62" i="27"/>
  <c r="F29" i="27"/>
  <c r="L61" i="27"/>
  <c r="L28" i="27"/>
  <c r="J65" i="27"/>
  <c r="J32" i="27"/>
  <c r="J64" i="27"/>
  <c r="J31" i="27"/>
  <c r="B28" i="27"/>
  <c r="B16" i="27"/>
  <c r="F2" i="27"/>
  <c r="H19" i="26"/>
  <c r="H7" i="26"/>
  <c r="H17" i="26"/>
  <c r="H5" i="26"/>
  <c r="L59" i="26"/>
  <c r="L26" i="26"/>
  <c r="D58" i="26"/>
  <c r="D25" i="26"/>
  <c r="H25" i="26"/>
  <c r="H13" i="26"/>
  <c r="F60" i="26"/>
  <c r="F27" i="26"/>
  <c r="D23" i="26"/>
  <c r="D11" i="26"/>
  <c r="J18" i="26"/>
  <c r="J6" i="26"/>
  <c r="F46" i="26"/>
  <c r="F15" i="26"/>
  <c r="D30" i="26"/>
  <c r="J10" i="26"/>
  <c r="J4" i="26"/>
  <c r="L51" i="26"/>
  <c r="L18" i="26"/>
  <c r="D50" i="26"/>
  <c r="D17" i="26"/>
  <c r="J49" i="26"/>
  <c r="J16" i="26"/>
  <c r="H23" i="25"/>
  <c r="H11" i="25"/>
  <c r="J22" i="25"/>
  <c r="J10" i="25"/>
  <c r="F33" i="25"/>
  <c r="F60" i="25"/>
  <c r="F27" i="25"/>
  <c r="H58" i="25"/>
  <c r="H25" i="25"/>
  <c r="D57" i="25"/>
  <c r="D24" i="25"/>
  <c r="F24" i="25"/>
  <c r="F12" i="25"/>
  <c r="L54" i="25"/>
  <c r="L21" i="25"/>
  <c r="F25" i="25"/>
  <c r="F13" i="25"/>
  <c r="B56" i="25"/>
  <c r="B23" i="25"/>
  <c r="R63" i="22"/>
  <c r="R30" i="22"/>
  <c r="N58" i="22"/>
  <c r="N25" i="22"/>
  <c r="L61" i="21"/>
  <c r="L28" i="21"/>
  <c r="R25" i="21"/>
  <c r="R13" i="21"/>
  <c r="F53" i="21"/>
  <c r="F20" i="21"/>
  <c r="L50" i="21"/>
  <c r="L17" i="21"/>
  <c r="L18" i="21"/>
  <c r="L6" i="21"/>
  <c r="H20" i="21"/>
  <c r="H8" i="21"/>
  <c r="H10" i="21"/>
  <c r="H60" i="21"/>
  <c r="P10" i="21"/>
  <c r="P4" i="21"/>
  <c r="N51" i="21"/>
  <c r="N18" i="21"/>
  <c r="B64" i="21"/>
  <c r="B31" i="21"/>
  <c r="H63" i="21"/>
  <c r="H30" i="21"/>
  <c r="L59" i="21"/>
  <c r="L26" i="21"/>
  <c r="D60" i="27"/>
  <c r="D27" i="27"/>
  <c r="D35" i="21"/>
  <c r="F48" i="27"/>
  <c r="F32" i="27"/>
  <c r="H60" i="27"/>
  <c r="H11" i="27"/>
  <c r="H17" i="27"/>
  <c r="D42" i="26"/>
  <c r="L35" i="26"/>
  <c r="J19" i="26"/>
  <c r="B58" i="26"/>
  <c r="D17" i="25"/>
  <c r="H6" i="25"/>
  <c r="L51" i="25"/>
  <c r="N40" i="21"/>
  <c r="B40" i="21"/>
  <c r="B43" i="21"/>
  <c r="L45" i="21"/>
  <c r="F13" i="21"/>
  <c r="H31" i="21"/>
  <c r="B39" i="21"/>
  <c r="J56" i="21"/>
  <c r="N46" i="21"/>
  <c r="P50" i="21"/>
  <c r="H38" i="27"/>
  <c r="J29" i="27"/>
  <c r="F4" i="26"/>
  <c r="B57" i="26"/>
  <c r="H54" i="26"/>
  <c r="J57" i="27"/>
  <c r="B38" i="26"/>
  <c r="D13" i="25"/>
  <c r="F48" i="25"/>
  <c r="J56" i="25"/>
  <c r="F10" i="25"/>
  <c r="N40" i="22"/>
  <c r="R50" i="22"/>
  <c r="F28" i="21"/>
  <c r="R30" i="21"/>
  <c r="J26" i="26"/>
  <c r="H4" i="26"/>
  <c r="L62" i="26"/>
  <c r="H50" i="26"/>
  <c r="L48" i="25"/>
  <c r="D29" i="25"/>
  <c r="B30" i="21"/>
  <c r="D15" i="26"/>
  <c r="D44" i="26"/>
  <c r="B4" i="26"/>
  <c r="D51" i="25"/>
  <c r="P49" i="22"/>
  <c r="P10" i="22"/>
  <c r="P11" i="22"/>
  <c r="R10" i="22"/>
  <c r="J36" i="21"/>
  <c r="L31" i="21"/>
  <c r="N7" i="21"/>
  <c r="R56" i="21"/>
  <c r="B26" i="21"/>
  <c r="H36" i="21"/>
  <c r="H56" i="21"/>
  <c r="H50" i="21"/>
  <c r="B26" i="27"/>
  <c r="L57" i="26"/>
  <c r="H45" i="26"/>
  <c r="J17" i="26"/>
  <c r="L55" i="27"/>
  <c r="F6" i="26"/>
  <c r="B48" i="25"/>
  <c r="F26" i="25"/>
  <c r="N9" i="21"/>
  <c r="D14" i="21"/>
  <c r="J53" i="21"/>
  <c r="J14" i="21"/>
  <c r="B47" i="27"/>
  <c r="B15" i="26"/>
  <c r="J30" i="26"/>
  <c r="L50" i="26"/>
  <c r="D53" i="26"/>
  <c r="F57" i="21"/>
  <c r="B35" i="25"/>
  <c r="F36" i="27"/>
  <c r="B33" i="26"/>
  <c r="P38" i="21"/>
  <c r="J61" i="27"/>
  <c r="D47" i="26"/>
  <c r="L11" i="26"/>
  <c r="L25" i="26"/>
  <c r="F29" i="25"/>
  <c r="F20" i="25"/>
  <c r="L49" i="25"/>
  <c r="R48" i="22"/>
  <c r="R60" i="22"/>
  <c r="P50" i="22"/>
  <c r="D8" i="21"/>
  <c r="N43" i="21"/>
  <c r="D7" i="21"/>
  <c r="H66" i="27"/>
  <c r="B57" i="27"/>
  <c r="D14" i="26"/>
  <c r="D55" i="27"/>
  <c r="F21" i="26"/>
  <c r="F5" i="26"/>
  <c r="H4" i="21"/>
  <c r="P8" i="21"/>
  <c r="R52" i="21"/>
  <c r="N30" i="21"/>
  <c r="J16" i="27"/>
  <c r="D16" i="27"/>
  <c r="J11" i="26"/>
  <c r="L30" i="21"/>
  <c r="H26" i="21"/>
  <c r="F6" i="25"/>
  <c r="B54" i="27"/>
  <c r="L28" i="25"/>
  <c r="L60" i="27"/>
  <c r="H14" i="26"/>
  <c r="D16" i="26"/>
  <c r="J43" i="26"/>
  <c r="D26" i="26"/>
  <c r="L29" i="25"/>
  <c r="L44" i="25"/>
  <c r="D8" i="25"/>
  <c r="D49" i="25"/>
  <c r="R29" i="22"/>
  <c r="F12" i="21"/>
  <c r="D36" i="21"/>
  <c r="D53" i="21"/>
  <c r="R54" i="21"/>
  <c r="B55" i="27"/>
  <c r="B17" i="26"/>
  <c r="D10" i="25"/>
  <c r="L26" i="25"/>
  <c r="B13" i="25"/>
  <c r="L10" i="25"/>
  <c r="N54" i="22"/>
  <c r="J30" i="21"/>
  <c r="B8" i="21"/>
  <c r="F17" i="21"/>
  <c r="L27" i="21"/>
  <c r="B35" i="26"/>
  <c r="D53" i="25"/>
  <c r="B10" i="21"/>
  <c r="L8" i="25"/>
  <c r="L25" i="27"/>
  <c r="B57" i="25"/>
  <c r="L11" i="21"/>
  <c r="R12" i="21"/>
  <c r="J38" i="21"/>
  <c r="N19" i="21"/>
  <c r="B66" i="21"/>
  <c r="J11" i="21"/>
  <c r="R5" i="21"/>
  <c r="R63" i="21"/>
  <c r="P64" i="21"/>
  <c r="D38" i="27"/>
  <c r="D9" i="27"/>
  <c r="D48" i="27"/>
  <c r="B48" i="27"/>
  <c r="L40" i="27"/>
  <c r="D63" i="27"/>
  <c r="B60" i="27"/>
  <c r="H35" i="26"/>
  <c r="L41" i="26"/>
  <c r="D18" i="25"/>
  <c r="F17" i="25"/>
  <c r="F51" i="25"/>
  <c r="N49" i="22"/>
  <c r="H39" i="21"/>
  <c r="H43" i="21"/>
  <c r="D38" i="21"/>
  <c r="B47" i="21"/>
  <c r="P36" i="21"/>
  <c r="L22" i="21"/>
  <c r="F15" i="21"/>
  <c r="B7" i="21"/>
  <c r="L39" i="21"/>
  <c r="B9" i="27"/>
  <c r="F23" i="27"/>
  <c r="L4" i="26"/>
  <c r="L54" i="26"/>
  <c r="D53" i="27"/>
  <c r="F38" i="26"/>
  <c r="L44" i="26"/>
  <c r="H28" i="25"/>
  <c r="P60" i="21"/>
  <c r="J40" i="21"/>
  <c r="F27" i="21"/>
  <c r="D61" i="27"/>
  <c r="J10" i="27"/>
  <c r="F12" i="26"/>
  <c r="N8" i="21"/>
  <c r="B53" i="21"/>
  <c r="L33" i="25"/>
  <c r="N24" i="22"/>
  <c r="D22" i="21"/>
  <c r="D66" i="21"/>
  <c r="F31" i="27"/>
  <c r="L31" i="27"/>
  <c r="D29" i="27"/>
  <c r="J15" i="26"/>
  <c r="B16" i="26"/>
  <c r="B40" i="26"/>
  <c r="F57" i="26"/>
  <c r="F62" i="26"/>
  <c r="H32" i="25"/>
  <c r="D11" i="25"/>
  <c r="B39" i="25"/>
  <c r="L50" i="25"/>
  <c r="N11" i="22"/>
  <c r="F38" i="21"/>
  <c r="L7" i="21"/>
  <c r="B36" i="21"/>
  <c r="P56" i="21"/>
  <c r="H7" i="21"/>
  <c r="F54" i="21"/>
  <c r="F21" i="27"/>
  <c r="J55" i="27"/>
  <c r="H11" i="26"/>
  <c r="J28" i="26"/>
  <c r="J36" i="25"/>
  <c r="H10" i="25"/>
  <c r="L24" i="25"/>
  <c r="N10" i="22"/>
  <c r="F4" i="21"/>
  <c r="N53" i="21"/>
  <c r="J8" i="21"/>
  <c r="L13" i="21"/>
  <c r="H20" i="26"/>
  <c r="F37" i="27"/>
  <c r="D8" i="27"/>
  <c r="H58" i="27"/>
  <c r="F28" i="27"/>
  <c r="H53" i="25"/>
  <c r="B8" i="27"/>
  <c r="L20" i="26"/>
  <c r="H15" i="26"/>
  <c r="B26" i="26"/>
  <c r="B44" i="25"/>
  <c r="H51" i="25"/>
  <c r="R49" i="22"/>
  <c r="P60" i="22"/>
  <c r="N61" i="22"/>
  <c r="H40" i="21"/>
  <c r="P30" i="21"/>
  <c r="R22" i="21"/>
  <c r="B56" i="21"/>
  <c r="R7" i="21"/>
  <c r="F60" i="27"/>
  <c r="J35" i="27"/>
  <c r="F43" i="27"/>
  <c r="F53" i="26"/>
  <c r="H16" i="26"/>
  <c r="J28" i="25"/>
  <c r="F5" i="25"/>
  <c r="L36" i="25"/>
  <c r="D54" i="25"/>
  <c r="L13" i="25"/>
  <c r="R24" i="22"/>
  <c r="F30" i="21"/>
  <c r="N10" i="21"/>
  <c r="J25" i="26"/>
  <c r="J32" i="25"/>
  <c r="H46" i="21"/>
  <c r="H57" i="25"/>
  <c r="D35" i="27"/>
  <c r="N26" i="22"/>
  <c r="D18" i="27"/>
  <c r="L18" i="27"/>
  <c r="L33" i="26"/>
  <c r="D14" i="27"/>
  <c r="H56" i="26"/>
  <c r="J11" i="25"/>
  <c r="L6" i="25"/>
  <c r="D30" i="21"/>
  <c r="P43" i="21"/>
  <c r="F31" i="21"/>
  <c r="R39" i="21"/>
  <c r="D47" i="21"/>
  <c r="J7" i="21"/>
  <c r="P7" i="21"/>
  <c r="N56" i="21"/>
  <c r="B46" i="21"/>
  <c r="H54" i="27"/>
  <c r="H57" i="27"/>
  <c r="D38" i="26"/>
  <c r="B19" i="26"/>
  <c r="L5" i="25"/>
  <c r="D48" i="25"/>
  <c r="H54" i="25"/>
  <c r="J13" i="25"/>
  <c r="R26" i="22"/>
  <c r="L4" i="21"/>
  <c r="F47" i="26"/>
  <c r="D64" i="21"/>
  <c r="B28" i="25"/>
  <c r="B38" i="27"/>
  <c r="L16" i="25"/>
  <c r="Q41" i="13"/>
  <c r="H41" i="13"/>
  <c r="N42" i="13"/>
  <c r="H42" i="13"/>
  <c r="H153" i="13"/>
  <c r="Q153" i="13"/>
  <c r="T153" i="13"/>
  <c r="Q65" i="10"/>
  <c r="X206" i="24" s="1"/>
  <c r="K65" i="10"/>
  <c r="T206" i="24" s="1"/>
  <c r="H65" i="10"/>
  <c r="R206" i="24" s="1"/>
  <c r="K154" i="11"/>
  <c r="T154" i="11"/>
  <c r="H154" i="10"/>
  <c r="E154" i="10"/>
  <c r="K80" i="13"/>
  <c r="E211" i="27" s="1"/>
  <c r="T80" i="13"/>
  <c r="K211" i="27" s="1"/>
  <c r="Q183" i="12"/>
  <c r="X72" i="26" s="1"/>
  <c r="E183" i="12"/>
  <c r="E229" i="10"/>
  <c r="H229" i="10"/>
  <c r="T186" i="10"/>
  <c r="E186" i="10"/>
  <c r="N186" i="10"/>
  <c r="N232" i="9"/>
  <c r="AC232" i="9"/>
  <c r="K85" i="10"/>
  <c r="T85" i="10"/>
  <c r="K140" i="10"/>
  <c r="E138" i="24" s="1"/>
  <c r="E140" i="10"/>
  <c r="A138" i="24" s="1"/>
  <c r="T193" i="13"/>
  <c r="E193" i="13"/>
  <c r="N193" i="13"/>
  <c r="E149" i="12"/>
  <c r="N149" i="12"/>
  <c r="E143" i="12"/>
  <c r="N143" i="12"/>
  <c r="K57" i="12"/>
  <c r="H57" i="12"/>
  <c r="K37" i="12"/>
  <c r="H37" i="12"/>
  <c r="T37" i="12"/>
  <c r="N166" i="11"/>
  <c r="E166" i="11"/>
  <c r="Q166" i="11"/>
  <c r="T166" i="11"/>
  <c r="N136" i="11"/>
  <c r="Q136" i="11"/>
  <c r="T79" i="11"/>
  <c r="K79" i="11"/>
  <c r="T122" i="10"/>
  <c r="E122" i="10"/>
  <c r="A195" i="24" s="1"/>
  <c r="N122" i="10"/>
  <c r="G195" i="24" s="1"/>
  <c r="Q37" i="10"/>
  <c r="H37" i="10"/>
  <c r="N37" i="10"/>
  <c r="E37" i="10"/>
  <c r="W54" i="9"/>
  <c r="AC54" i="9"/>
  <c r="E54" i="9"/>
  <c r="Q54" i="9"/>
  <c r="K54" i="9"/>
  <c r="T54" i="9"/>
  <c r="Z118" i="9"/>
  <c r="H118" i="9"/>
  <c r="Q118" i="9"/>
  <c r="I111" i="22" s="1"/>
  <c r="E118" i="9"/>
  <c r="N118" i="9"/>
  <c r="W118" i="9"/>
  <c r="Q128" i="9"/>
  <c r="W128" i="9"/>
  <c r="H128" i="9"/>
  <c r="L29" i="22"/>
  <c r="Z173" i="5"/>
  <c r="Q173" i="5"/>
  <c r="E173" i="5"/>
  <c r="Z35" i="5"/>
  <c r="N35" i="5"/>
  <c r="E35" i="5"/>
  <c r="Q35" i="5"/>
  <c r="H35" i="5"/>
  <c r="Z75" i="5"/>
  <c r="H75" i="5"/>
  <c r="T75" i="5"/>
  <c r="K190" i="13"/>
  <c r="T190" i="13"/>
  <c r="E190" i="13"/>
  <c r="N215" i="12"/>
  <c r="G142" i="26" s="1"/>
  <c r="E215" i="12"/>
  <c r="A142" i="26" s="1"/>
  <c r="H75" i="12"/>
  <c r="Q75" i="12"/>
  <c r="K139" i="12"/>
  <c r="H139" i="12"/>
  <c r="Q139" i="12"/>
  <c r="E96" i="12"/>
  <c r="A216" i="26" s="1"/>
  <c r="N96" i="12"/>
  <c r="G216" i="26" s="1"/>
  <c r="K127" i="11"/>
  <c r="H127" i="11"/>
  <c r="T127" i="11"/>
  <c r="K197" i="10"/>
  <c r="E69" i="24" s="1"/>
  <c r="H197" i="10"/>
  <c r="C69" i="24" s="1"/>
  <c r="Q197" i="10"/>
  <c r="I69" i="24" s="1"/>
  <c r="E197" i="10"/>
  <c r="N197" i="10"/>
  <c r="G69" i="24" s="1"/>
  <c r="H55" i="10"/>
  <c r="C185" i="24" s="1"/>
  <c r="T55" i="10"/>
  <c r="K185" i="24" s="1"/>
  <c r="Q100" i="10"/>
  <c r="K100" i="10"/>
  <c r="T100" i="10"/>
  <c r="E199" i="9"/>
  <c r="T199" i="9"/>
  <c r="L46" i="22"/>
  <c r="T88" i="9"/>
  <c r="K88" i="9"/>
  <c r="E141" i="9"/>
  <c r="Z141" i="9"/>
  <c r="Q179" i="5"/>
  <c r="I133" i="21" s="1"/>
  <c r="E179" i="5"/>
  <c r="A133" i="21" s="1"/>
  <c r="N179" i="5"/>
  <c r="G133" i="21" s="1"/>
  <c r="W21" i="9"/>
  <c r="AH177" i="22" s="1"/>
  <c r="AC21" i="9"/>
  <c r="AL177" i="22" s="1"/>
  <c r="E21" i="9"/>
  <c r="V177" i="22" s="1"/>
  <c r="Q21" i="9"/>
  <c r="AD177" i="22" s="1"/>
  <c r="Y5" i="21"/>
  <c r="Y39" i="21"/>
  <c r="W138" i="5"/>
  <c r="AH137" i="21" s="1"/>
  <c r="E138" i="5"/>
  <c r="V137" i="21" s="1"/>
  <c r="E57" i="13"/>
  <c r="Q57" i="13"/>
  <c r="N79" i="13"/>
  <c r="E79" i="13"/>
  <c r="K45" i="13"/>
  <c r="T45" i="13"/>
  <c r="E45" i="13"/>
  <c r="N205" i="12"/>
  <c r="V68" i="26" s="1"/>
  <c r="E205" i="12"/>
  <c r="P68" i="26" s="1"/>
  <c r="T205" i="12"/>
  <c r="Z68" i="26" s="1"/>
  <c r="K56" i="12"/>
  <c r="E56" i="12"/>
  <c r="H164" i="11"/>
  <c r="R154" i="25" s="1"/>
  <c r="K164" i="11"/>
  <c r="T154" i="25" s="1"/>
  <c r="T164" i="11"/>
  <c r="Z154" i="25" s="1"/>
  <c r="K106" i="11"/>
  <c r="T106" i="11"/>
  <c r="K214" i="10"/>
  <c r="E214" i="10"/>
  <c r="N214" i="10"/>
  <c r="T214" i="10"/>
  <c r="H6" i="11"/>
  <c r="R179" i="25" s="1"/>
  <c r="K6" i="11"/>
  <c r="T179" i="25" s="1"/>
  <c r="Q178" i="10"/>
  <c r="I132" i="24" s="1"/>
  <c r="T178" i="10"/>
  <c r="K132" i="24" s="1"/>
  <c r="E178" i="10"/>
  <c r="A132" i="24" s="1"/>
  <c r="N178" i="10"/>
  <c r="G132" i="24" s="1"/>
  <c r="K178" i="10"/>
  <c r="E132" i="24" s="1"/>
  <c r="E219" i="10"/>
  <c r="Q219" i="10"/>
  <c r="Q89" i="10"/>
  <c r="E89" i="10"/>
  <c r="N58" i="10"/>
  <c r="E58" i="10"/>
  <c r="T58" i="10"/>
  <c r="K58" i="10"/>
  <c r="Q58" i="10"/>
  <c r="H58" i="10"/>
  <c r="K125" i="10"/>
  <c r="E125" i="10"/>
  <c r="A109" i="24" s="1"/>
  <c r="Q125" i="10"/>
  <c r="H42" i="10"/>
  <c r="C181" i="24" s="1"/>
  <c r="T42" i="10"/>
  <c r="K181" i="24" s="1"/>
  <c r="K42" i="10"/>
  <c r="E181" i="24" s="1"/>
  <c r="N26" i="10"/>
  <c r="G181" i="24" s="1"/>
  <c r="E26" i="10"/>
  <c r="A181" i="24" s="1"/>
  <c r="W230" i="9"/>
  <c r="T230" i="9"/>
  <c r="AC230" i="9"/>
  <c r="Z78" i="9"/>
  <c r="Q78" i="9"/>
  <c r="AC78" i="9"/>
  <c r="K78" i="9"/>
  <c r="H78" i="9"/>
  <c r="W42" i="9"/>
  <c r="AC42" i="9"/>
  <c r="Q42" i="9"/>
  <c r="T42" i="9"/>
  <c r="E42" i="9"/>
  <c r="Z96" i="9"/>
  <c r="O220" i="22" s="1"/>
  <c r="H96" i="9"/>
  <c r="C220" i="22" s="1"/>
  <c r="E96" i="9"/>
  <c r="A220" i="22" s="1"/>
  <c r="Q163" i="5"/>
  <c r="H163" i="5"/>
  <c r="Z163" i="5"/>
  <c r="N163" i="5"/>
  <c r="E163" i="5"/>
  <c r="AC71" i="5"/>
  <c r="Q203" i="21" s="1"/>
  <c r="N71" i="5"/>
  <c r="G203" i="21" s="1"/>
  <c r="N203" i="13"/>
  <c r="K203" i="13"/>
  <c r="N147" i="13"/>
  <c r="T147" i="13"/>
  <c r="E147" i="13"/>
  <c r="Q147" i="13"/>
  <c r="E226" i="12"/>
  <c r="A148" i="26" s="1"/>
  <c r="N226" i="12"/>
  <c r="G148" i="26" s="1"/>
  <c r="H226" i="12"/>
  <c r="C148" i="26" s="1"/>
  <c r="N209" i="12"/>
  <c r="T209" i="12"/>
  <c r="K209" i="12"/>
  <c r="H21" i="13"/>
  <c r="R177" i="27" s="1"/>
  <c r="Q21" i="13"/>
  <c r="X177" i="27" s="1"/>
  <c r="E21" i="13"/>
  <c r="P177" i="27" s="1"/>
  <c r="H194" i="12"/>
  <c r="Q194" i="12"/>
  <c r="Q160" i="12"/>
  <c r="H160" i="12"/>
  <c r="T203" i="11"/>
  <c r="N203" i="11"/>
  <c r="N128" i="11"/>
  <c r="H128" i="11"/>
  <c r="E155" i="11"/>
  <c r="H155" i="11"/>
  <c r="T155" i="11"/>
  <c r="K155" i="11"/>
  <c r="Q51" i="11"/>
  <c r="H51" i="11"/>
  <c r="K30" i="11"/>
  <c r="Q30" i="11"/>
  <c r="E149" i="10"/>
  <c r="T149" i="10"/>
  <c r="H98" i="10"/>
  <c r="E98" i="10"/>
  <c r="N57" i="10"/>
  <c r="H57" i="10"/>
  <c r="H132" i="10"/>
  <c r="T132" i="10"/>
  <c r="K132" i="10"/>
  <c r="H229" i="9"/>
  <c r="X148" i="22" s="1"/>
  <c r="AC229" i="9"/>
  <c r="AL148" i="22" s="1"/>
  <c r="AC166" i="9"/>
  <c r="AL110" i="22" s="1"/>
  <c r="T166" i="9"/>
  <c r="AF110" i="22" s="1"/>
  <c r="E166" i="9"/>
  <c r="V110" i="22" s="1"/>
  <c r="W166" i="9"/>
  <c r="AH110" i="22" s="1"/>
  <c r="K166" i="9"/>
  <c r="Z110" i="22" s="1"/>
  <c r="K84" i="9"/>
  <c r="Z84" i="9"/>
  <c r="W22" i="9"/>
  <c r="T22" i="9"/>
  <c r="AC22" i="9"/>
  <c r="E22" i="9"/>
  <c r="Q22" i="9"/>
  <c r="K22" i="9"/>
  <c r="Z112" i="9"/>
  <c r="W112" i="9"/>
  <c r="H112" i="9"/>
  <c r="E112" i="9"/>
  <c r="H131" i="5"/>
  <c r="Q131" i="5"/>
  <c r="E131" i="5"/>
  <c r="N131" i="5"/>
  <c r="Z131" i="5"/>
  <c r="H115" i="5"/>
  <c r="Q115" i="5"/>
  <c r="N201" i="13"/>
  <c r="H201" i="13"/>
  <c r="T185" i="13"/>
  <c r="E185" i="13"/>
  <c r="N185" i="13"/>
  <c r="N120" i="13"/>
  <c r="E120" i="13"/>
  <c r="Q50" i="13"/>
  <c r="N50" i="13"/>
  <c r="H50" i="13"/>
  <c r="E114" i="13"/>
  <c r="P116" i="27" s="1"/>
  <c r="N114" i="13"/>
  <c r="V116" i="27" s="1"/>
  <c r="E199" i="12"/>
  <c r="H199" i="12"/>
  <c r="N164" i="12"/>
  <c r="V154" i="26" s="1"/>
  <c r="E164" i="12"/>
  <c r="P154" i="26" s="1"/>
  <c r="E197" i="11"/>
  <c r="A69" i="25" s="1"/>
  <c r="N197" i="11"/>
  <c r="G69" i="25" s="1"/>
  <c r="T91" i="11"/>
  <c r="H91" i="11"/>
  <c r="K135" i="11"/>
  <c r="T151" i="25" s="1"/>
  <c r="T135" i="11"/>
  <c r="Z151" i="25" s="1"/>
  <c r="W226" i="9"/>
  <c r="E226" i="9"/>
  <c r="E186" i="9"/>
  <c r="N186" i="9"/>
  <c r="W62" i="9"/>
  <c r="Q62" i="9"/>
  <c r="Z231" i="5"/>
  <c r="H231" i="5"/>
  <c r="T231" i="5"/>
  <c r="N132" i="5"/>
  <c r="W132" i="5"/>
  <c r="N55" i="5"/>
  <c r="G185" i="21" s="1"/>
  <c r="T55" i="5"/>
  <c r="K185" i="21" s="1"/>
  <c r="E55" i="5"/>
  <c r="A185" i="21" s="1"/>
  <c r="AC55" i="5"/>
  <c r="Q185" i="21" s="1"/>
  <c r="W55" i="5"/>
  <c r="M185" i="21" s="1"/>
  <c r="N198" i="13"/>
  <c r="V75" i="27" s="1"/>
  <c r="K198" i="13"/>
  <c r="T75" i="27" s="1"/>
  <c r="T198" i="13"/>
  <c r="Z75" i="27" s="1"/>
  <c r="E198" i="13"/>
  <c r="P75" i="27" s="1"/>
  <c r="H96" i="13"/>
  <c r="C220" i="27" s="1"/>
  <c r="Q96" i="13"/>
  <c r="I220" i="27" s="1"/>
  <c r="N117" i="13"/>
  <c r="E117" i="13"/>
  <c r="N49" i="13"/>
  <c r="K49" i="13"/>
  <c r="H49" i="13"/>
  <c r="T49" i="13"/>
  <c r="E49" i="13"/>
  <c r="H12" i="13"/>
  <c r="Q12" i="13"/>
  <c r="E12" i="13"/>
  <c r="N12" i="13"/>
  <c r="T83" i="11"/>
  <c r="H83" i="11"/>
  <c r="Q83" i="11"/>
  <c r="K111" i="11"/>
  <c r="E111" i="11"/>
  <c r="H111" i="11"/>
  <c r="K58" i="11"/>
  <c r="T58" i="11"/>
  <c r="Q90" i="10"/>
  <c r="I213" i="24" s="1"/>
  <c r="T90" i="10"/>
  <c r="K213" i="24" s="1"/>
  <c r="E90" i="10"/>
  <c r="A213" i="24" s="1"/>
  <c r="K90" i="10"/>
  <c r="E213" i="24" s="1"/>
  <c r="H90" i="10"/>
  <c r="C213" i="24" s="1"/>
  <c r="H31" i="10"/>
  <c r="N31" i="10"/>
  <c r="F46" i="22"/>
  <c r="H48" i="22"/>
  <c r="H117" i="9"/>
  <c r="E117" i="9"/>
  <c r="T117" i="9"/>
  <c r="Q117" i="9"/>
  <c r="Z102" i="9"/>
  <c r="AJ123" i="22" s="1"/>
  <c r="Q102" i="9"/>
  <c r="AD123" i="22" s="1"/>
  <c r="H102" i="9"/>
  <c r="X123" i="22" s="1"/>
  <c r="W102" i="9"/>
  <c r="AH123" i="22" s="1"/>
  <c r="N102" i="9"/>
  <c r="AB123" i="22" s="1"/>
  <c r="E102" i="9"/>
  <c r="V123" i="22" s="1"/>
  <c r="AC102" i="9"/>
  <c r="AL123" i="22" s="1"/>
  <c r="T102" i="9"/>
  <c r="AF123" i="22" s="1"/>
  <c r="K102" i="9"/>
  <c r="Z123" i="22" s="1"/>
  <c r="Z10" i="5"/>
  <c r="E10" i="5"/>
  <c r="Z45" i="5"/>
  <c r="E45" i="5"/>
  <c r="Q45" i="5"/>
  <c r="Z77" i="5"/>
  <c r="AJ202" i="21" s="1"/>
  <c r="H77" i="5"/>
  <c r="X202" i="21" s="1"/>
  <c r="H229" i="12"/>
  <c r="Q229" i="12"/>
  <c r="Q189" i="12"/>
  <c r="H189" i="12"/>
  <c r="N189" i="12"/>
  <c r="E189" i="12"/>
  <c r="K99" i="12"/>
  <c r="E123" i="26" s="1"/>
  <c r="H99" i="12"/>
  <c r="C123" i="26" s="1"/>
  <c r="E99" i="12"/>
  <c r="A123" i="26" s="1"/>
  <c r="T99" i="12"/>
  <c r="K123" i="26" s="1"/>
  <c r="H213" i="11"/>
  <c r="R146" i="25" s="1"/>
  <c r="Q213" i="11"/>
  <c r="X146" i="25" s="1"/>
  <c r="T162" i="11"/>
  <c r="Q162" i="11"/>
  <c r="K162" i="11"/>
  <c r="H162" i="11"/>
  <c r="T118" i="11"/>
  <c r="K118" i="11"/>
  <c r="H116" i="11"/>
  <c r="E116" i="11"/>
  <c r="H118" i="10"/>
  <c r="C107" i="24" s="1"/>
  <c r="T118" i="10"/>
  <c r="N3" i="5"/>
  <c r="G174" i="21" s="1"/>
  <c r="E3" i="5"/>
  <c r="A174" i="21" s="1"/>
  <c r="Q3" i="5"/>
  <c r="I174" i="21" s="1"/>
  <c r="Z3" i="5"/>
  <c r="O174" i="21" s="1"/>
  <c r="H3" i="5"/>
  <c r="C174" i="21" s="1"/>
  <c r="K178" i="13"/>
  <c r="E178" i="13"/>
  <c r="N178" i="13"/>
  <c r="K17" i="13"/>
  <c r="E181" i="27" s="1"/>
  <c r="H17" i="13"/>
  <c r="C181" i="27" s="1"/>
  <c r="Q17" i="13"/>
  <c r="I181" i="27" s="1"/>
  <c r="N9" i="13"/>
  <c r="V179" i="27" s="1"/>
  <c r="H9" i="13"/>
  <c r="R179" i="27" s="1"/>
  <c r="Q55" i="12"/>
  <c r="H55" i="12"/>
  <c r="K44" i="12"/>
  <c r="N44" i="12"/>
  <c r="H44" i="12"/>
  <c r="H229" i="11"/>
  <c r="R144" i="25" s="1"/>
  <c r="T229" i="11"/>
  <c r="Z144" i="25" s="1"/>
  <c r="Q108" i="11"/>
  <c r="I125" i="25" s="1"/>
  <c r="K108" i="11"/>
  <c r="E125" i="25" s="1"/>
  <c r="H108" i="11"/>
  <c r="C125" i="25" s="1"/>
  <c r="N171" i="10"/>
  <c r="V134" i="24" s="1"/>
  <c r="H171" i="10"/>
  <c r="R134" i="24" s="1"/>
  <c r="N10" i="10"/>
  <c r="E10" i="10"/>
  <c r="T10" i="10"/>
  <c r="K10" i="10"/>
  <c r="Q10" i="10"/>
  <c r="H10" i="10"/>
  <c r="Q77" i="10"/>
  <c r="X202" i="24" s="1"/>
  <c r="N77" i="10"/>
  <c r="V202" i="24" s="1"/>
  <c r="T164" i="10"/>
  <c r="Z154" i="24" s="1"/>
  <c r="K164" i="10"/>
  <c r="T154" i="24" s="1"/>
  <c r="AC116" i="9"/>
  <c r="H116" i="9"/>
  <c r="E207" i="5"/>
  <c r="H207" i="5"/>
  <c r="Z80" i="5"/>
  <c r="O207" i="21" s="1"/>
  <c r="Q80" i="5"/>
  <c r="I207" i="21" s="1"/>
  <c r="Q206" i="13"/>
  <c r="H206" i="13"/>
  <c r="E206" i="13"/>
  <c r="N206" i="13"/>
  <c r="K206" i="13"/>
  <c r="T206" i="13"/>
  <c r="N186" i="13"/>
  <c r="V136" i="27" s="1"/>
  <c r="E186" i="13"/>
  <c r="P136" i="27" s="1"/>
  <c r="T186" i="13"/>
  <c r="Z136" i="27" s="1"/>
  <c r="Q186" i="13"/>
  <c r="X136" i="27" s="1"/>
  <c r="K186" i="13"/>
  <c r="T136" i="27" s="1"/>
  <c r="H186" i="13"/>
  <c r="R136" i="27" s="1"/>
  <c r="N205" i="13"/>
  <c r="V72" i="27" s="1"/>
  <c r="E205" i="13"/>
  <c r="P72" i="27" s="1"/>
  <c r="K205" i="13"/>
  <c r="H205" i="13"/>
  <c r="R72" i="27" s="1"/>
  <c r="T205" i="13"/>
  <c r="Q205" i="13"/>
  <c r="Q175" i="13"/>
  <c r="H175" i="13"/>
  <c r="T175" i="13"/>
  <c r="K175" i="13"/>
  <c r="N175" i="13"/>
  <c r="E175" i="13"/>
  <c r="T165" i="13"/>
  <c r="K82" i="27" s="1"/>
  <c r="N165" i="13"/>
  <c r="G82" i="27" s="1"/>
  <c r="E165" i="13"/>
  <c r="A82" i="27" s="1"/>
  <c r="K165" i="13"/>
  <c r="E82" i="27" s="1"/>
  <c r="H165" i="13"/>
  <c r="C82" i="27" s="1"/>
  <c r="Q165" i="13"/>
  <c r="I82" i="27" s="1"/>
  <c r="E159" i="13"/>
  <c r="N159" i="13"/>
  <c r="K159" i="13"/>
  <c r="T159" i="13"/>
  <c r="H159" i="13"/>
  <c r="Q159" i="13"/>
  <c r="U43" i="27"/>
  <c r="U9" i="27"/>
  <c r="H177" i="13"/>
  <c r="R78" i="27" s="1"/>
  <c r="Q177" i="13"/>
  <c r="X78" i="27" s="1"/>
  <c r="N177" i="13"/>
  <c r="V78" i="27" s="1"/>
  <c r="E177" i="13"/>
  <c r="P78" i="27" s="1"/>
  <c r="K177" i="13"/>
  <c r="T78" i="27" s="1"/>
  <c r="T177" i="13"/>
  <c r="Z78" i="27" s="1"/>
  <c r="T91" i="13"/>
  <c r="Q91" i="13"/>
  <c r="H91" i="13"/>
  <c r="K91" i="13"/>
  <c r="N91" i="13"/>
  <c r="E91" i="13"/>
  <c r="T115" i="13"/>
  <c r="Z199" i="27" s="1"/>
  <c r="Q115" i="13"/>
  <c r="X199" i="27" s="1"/>
  <c r="H115" i="13"/>
  <c r="R199" i="27" s="1"/>
  <c r="E115" i="13"/>
  <c r="P199" i="27" s="1"/>
  <c r="N115" i="13"/>
  <c r="V199" i="27" s="1"/>
  <c r="K115" i="13"/>
  <c r="T199" i="27" s="1"/>
  <c r="E78" i="13"/>
  <c r="N78" i="13"/>
  <c r="T78" i="13"/>
  <c r="H78" i="13"/>
  <c r="Q78" i="13"/>
  <c r="K78" i="13"/>
  <c r="N73" i="13"/>
  <c r="K73" i="13"/>
  <c r="T73" i="13"/>
  <c r="H73" i="13"/>
  <c r="Q73" i="13"/>
  <c r="E73" i="13"/>
  <c r="T61" i="13"/>
  <c r="Q61" i="13"/>
  <c r="H61" i="13"/>
  <c r="E61" i="13"/>
  <c r="N61" i="13"/>
  <c r="K61" i="13"/>
  <c r="N39" i="13"/>
  <c r="G100" i="27" s="1"/>
  <c r="E39" i="13"/>
  <c r="Q39" i="13"/>
  <c r="H39" i="13"/>
  <c r="T39" i="13"/>
  <c r="K39" i="13"/>
  <c r="E34" i="13"/>
  <c r="Q34" i="13"/>
  <c r="N34" i="13"/>
  <c r="K34" i="13"/>
  <c r="H34" i="13"/>
  <c r="T34" i="13"/>
  <c r="E62" i="13"/>
  <c r="P152" i="27" s="1"/>
  <c r="T62" i="13"/>
  <c r="Z152" i="27" s="1"/>
  <c r="H62" i="13"/>
  <c r="R152" i="27" s="1"/>
  <c r="Q62" i="13"/>
  <c r="X152" i="27" s="1"/>
  <c r="K62" i="13"/>
  <c r="T152" i="27" s="1"/>
  <c r="N62" i="13"/>
  <c r="V152" i="27" s="1"/>
  <c r="K36" i="13"/>
  <c r="T36" i="13"/>
  <c r="E36" i="13"/>
  <c r="N36" i="13"/>
  <c r="H36" i="13"/>
  <c r="Q36" i="13"/>
  <c r="S53" i="27"/>
  <c r="S14" i="27"/>
  <c r="K213" i="12"/>
  <c r="T146" i="26" s="1"/>
  <c r="N213" i="12"/>
  <c r="V146" i="26" s="1"/>
  <c r="E213" i="12"/>
  <c r="P146" i="26" s="1"/>
  <c r="H213" i="12"/>
  <c r="R146" i="26" s="1"/>
  <c r="T213" i="12"/>
  <c r="Z146" i="26" s="1"/>
  <c r="Q213" i="12"/>
  <c r="X146" i="26" s="1"/>
  <c r="Q165" i="12"/>
  <c r="H165" i="12"/>
  <c r="N165" i="12"/>
  <c r="E165" i="12"/>
  <c r="T165" i="12"/>
  <c r="K165" i="12"/>
  <c r="E145" i="12"/>
  <c r="P139" i="26" s="1"/>
  <c r="N145" i="12"/>
  <c r="V139" i="26" s="1"/>
  <c r="T145" i="12"/>
  <c r="Z139" i="26" s="1"/>
  <c r="K145" i="12"/>
  <c r="T139" i="26" s="1"/>
  <c r="Q145" i="12"/>
  <c r="X139" i="26" s="1"/>
  <c r="H145" i="12"/>
  <c r="R139" i="26" s="1"/>
  <c r="H170" i="12"/>
  <c r="Q170" i="12"/>
  <c r="N170" i="12"/>
  <c r="E170" i="12"/>
  <c r="K170" i="12"/>
  <c r="T170" i="12"/>
  <c r="Q144" i="12"/>
  <c r="I139" i="26" s="1"/>
  <c r="H144" i="12"/>
  <c r="C139" i="26" s="1"/>
  <c r="N144" i="12"/>
  <c r="G139" i="26" s="1"/>
  <c r="E144" i="12"/>
  <c r="A139" i="26" s="1"/>
  <c r="K144" i="12"/>
  <c r="E139" i="26" s="1"/>
  <c r="T144" i="12"/>
  <c r="K139" i="26" s="1"/>
  <c r="Q133" i="12"/>
  <c r="N133" i="12"/>
  <c r="E133" i="12"/>
  <c r="T133" i="12"/>
  <c r="K133" i="12"/>
  <c r="H133" i="12"/>
  <c r="N136" i="12"/>
  <c r="E136" i="12"/>
  <c r="T136" i="12"/>
  <c r="K136" i="12"/>
  <c r="H136" i="12"/>
  <c r="Q136" i="12"/>
  <c r="E113" i="12"/>
  <c r="N113" i="12"/>
  <c r="K113" i="12"/>
  <c r="T113" i="12"/>
  <c r="H113" i="12"/>
  <c r="Q113" i="12"/>
  <c r="E89" i="12"/>
  <c r="H89" i="12"/>
  <c r="Q89" i="12"/>
  <c r="N89" i="12"/>
  <c r="K89" i="12"/>
  <c r="T89" i="12"/>
  <c r="N36" i="12"/>
  <c r="Q36" i="12"/>
  <c r="E36" i="12"/>
  <c r="K36" i="12"/>
  <c r="H36" i="12"/>
  <c r="T36" i="12"/>
  <c r="H98" i="12"/>
  <c r="E98" i="12"/>
  <c r="T98" i="12"/>
  <c r="Q98" i="12"/>
  <c r="N98" i="12"/>
  <c r="K98" i="12"/>
  <c r="N76" i="12"/>
  <c r="G205" i="26" s="1"/>
  <c r="Q76" i="12"/>
  <c r="I205" i="26" s="1"/>
  <c r="H76" i="12"/>
  <c r="C205" i="26" s="1"/>
  <c r="K76" i="12"/>
  <c r="E205" i="26" s="1"/>
  <c r="E76" i="12"/>
  <c r="A205" i="26" s="1"/>
  <c r="T76" i="12"/>
  <c r="K205" i="26" s="1"/>
  <c r="E97" i="12"/>
  <c r="T97" i="12"/>
  <c r="H97" i="12"/>
  <c r="Q97" i="12"/>
  <c r="N97" i="12"/>
  <c r="K97" i="12"/>
  <c r="H90" i="12"/>
  <c r="C213" i="26" s="1"/>
  <c r="Q90" i="12"/>
  <c r="I213" i="26" s="1"/>
  <c r="N90" i="12"/>
  <c r="T90" i="12"/>
  <c r="E90" i="12"/>
  <c r="K90" i="12"/>
  <c r="E53" i="12"/>
  <c r="Q53" i="12"/>
  <c r="H53" i="12"/>
  <c r="N53" i="12"/>
  <c r="T53" i="12"/>
  <c r="K53" i="12"/>
  <c r="T43" i="12"/>
  <c r="K43" i="12"/>
  <c r="H43" i="12"/>
  <c r="C186" i="26" s="1"/>
  <c r="Q43" i="12"/>
  <c r="I186" i="26" s="1"/>
  <c r="N43" i="12"/>
  <c r="G186" i="26" s="1"/>
  <c r="E43" i="12"/>
  <c r="A186" i="26" s="1"/>
  <c r="N71" i="12"/>
  <c r="G203" i="26" s="1"/>
  <c r="E71" i="12"/>
  <c r="A203" i="26" s="1"/>
  <c r="K71" i="12"/>
  <c r="E203" i="26" s="1"/>
  <c r="T71" i="12"/>
  <c r="K203" i="26" s="1"/>
  <c r="H71" i="12"/>
  <c r="C203" i="26" s="1"/>
  <c r="Q71" i="12"/>
  <c r="I203" i="26" s="1"/>
  <c r="T208" i="11"/>
  <c r="K208" i="11"/>
  <c r="Q208" i="11"/>
  <c r="N208" i="11"/>
  <c r="H208" i="11"/>
  <c r="E208" i="11"/>
  <c r="T52" i="12"/>
  <c r="K187" i="26" s="1"/>
  <c r="K52" i="12"/>
  <c r="E187" i="26" s="1"/>
  <c r="Q52" i="12"/>
  <c r="I187" i="26" s="1"/>
  <c r="N52" i="12"/>
  <c r="G187" i="26" s="1"/>
  <c r="H52" i="12"/>
  <c r="C187" i="26" s="1"/>
  <c r="E52" i="12"/>
  <c r="A187" i="26" s="1"/>
  <c r="L55" i="26"/>
  <c r="L2" i="26"/>
  <c r="Q223" i="11"/>
  <c r="E223" i="11"/>
  <c r="N223" i="11"/>
  <c r="K223" i="11"/>
  <c r="H223" i="11"/>
  <c r="T223" i="11"/>
  <c r="AA10" i="26"/>
  <c r="AA49" i="26"/>
  <c r="H3" i="12"/>
  <c r="C174" i="26" s="1"/>
  <c r="K3" i="12"/>
  <c r="E174" i="26" s="1"/>
  <c r="N3" i="12"/>
  <c r="G174" i="26" s="1"/>
  <c r="E3" i="12"/>
  <c r="A174" i="26" s="1"/>
  <c r="T3" i="12"/>
  <c r="K174" i="26" s="1"/>
  <c r="Q3" i="12"/>
  <c r="I174" i="26" s="1"/>
  <c r="Q215" i="11"/>
  <c r="I142" i="25" s="1"/>
  <c r="H215" i="11"/>
  <c r="C142" i="25" s="1"/>
  <c r="N215" i="11"/>
  <c r="G142" i="25" s="1"/>
  <c r="K215" i="11"/>
  <c r="E142" i="25" s="1"/>
  <c r="E215" i="11"/>
  <c r="A142" i="25" s="1"/>
  <c r="T215" i="11"/>
  <c r="K142" i="25" s="1"/>
  <c r="N161" i="11"/>
  <c r="Q161" i="11"/>
  <c r="E161" i="11"/>
  <c r="T161" i="11"/>
  <c r="K161" i="11"/>
  <c r="H161" i="11"/>
  <c r="Q159" i="11"/>
  <c r="K159" i="11"/>
  <c r="T159" i="11"/>
  <c r="N159" i="11"/>
  <c r="E159" i="11"/>
  <c r="H159" i="11"/>
  <c r="E147" i="11"/>
  <c r="K147" i="11"/>
  <c r="Q147" i="11"/>
  <c r="N147" i="11"/>
  <c r="T147" i="11"/>
  <c r="H147" i="11"/>
  <c r="Q143" i="11"/>
  <c r="H143" i="11"/>
  <c r="N143" i="11"/>
  <c r="T143" i="11"/>
  <c r="K143" i="11"/>
  <c r="E143" i="11"/>
  <c r="T117" i="11"/>
  <c r="Q117" i="11"/>
  <c r="H117" i="11"/>
  <c r="E117" i="11"/>
  <c r="P111" i="25" s="1"/>
  <c r="N117" i="11"/>
  <c r="V111" i="25" s="1"/>
  <c r="K117" i="11"/>
  <c r="E88" i="11"/>
  <c r="K88" i="11"/>
  <c r="H88" i="11"/>
  <c r="N88" i="11"/>
  <c r="T88" i="11"/>
  <c r="Q88" i="11"/>
  <c r="N115" i="11"/>
  <c r="Q115" i="11"/>
  <c r="E115" i="11"/>
  <c r="K115" i="11"/>
  <c r="T115" i="11"/>
  <c r="H115" i="11"/>
  <c r="H97" i="11"/>
  <c r="K97" i="11"/>
  <c r="T97" i="11"/>
  <c r="Q97" i="11"/>
  <c r="N97" i="11"/>
  <c r="E97" i="11"/>
  <c r="T69" i="11"/>
  <c r="Q69" i="11"/>
  <c r="H69" i="11"/>
  <c r="K69" i="11"/>
  <c r="E69" i="11"/>
  <c r="N69" i="11"/>
  <c r="H81" i="11"/>
  <c r="T81" i="11"/>
  <c r="E81" i="11"/>
  <c r="Q81" i="11"/>
  <c r="N81" i="11"/>
  <c r="K81" i="11"/>
  <c r="E40" i="11"/>
  <c r="K40" i="11"/>
  <c r="T40" i="11"/>
  <c r="Q40" i="11"/>
  <c r="N40" i="11"/>
  <c r="H40" i="11"/>
  <c r="Q60" i="11"/>
  <c r="T60" i="11"/>
  <c r="K60" i="11"/>
  <c r="H60" i="11"/>
  <c r="N60" i="11"/>
  <c r="E60" i="11"/>
  <c r="Q52" i="11"/>
  <c r="E52" i="11"/>
  <c r="A187" i="25" s="1"/>
  <c r="N52" i="11"/>
  <c r="G187" i="25" s="1"/>
  <c r="T52" i="11"/>
  <c r="K187" i="25" s="1"/>
  <c r="K52" i="11"/>
  <c r="E187" i="25" s="1"/>
  <c r="H52" i="11"/>
  <c r="E32" i="11"/>
  <c r="P184" i="25" s="1"/>
  <c r="H32" i="11"/>
  <c r="R184" i="25" s="1"/>
  <c r="T32" i="11"/>
  <c r="Z184" i="25" s="1"/>
  <c r="Q32" i="11"/>
  <c r="X184" i="25" s="1"/>
  <c r="N32" i="11"/>
  <c r="V184" i="25" s="1"/>
  <c r="K32" i="11"/>
  <c r="T184" i="25" s="1"/>
  <c r="H2" i="25"/>
  <c r="H55" i="25"/>
  <c r="L15" i="14"/>
  <c r="N19" i="11"/>
  <c r="T19" i="11"/>
  <c r="K19" i="11"/>
  <c r="H19" i="11"/>
  <c r="E19" i="11"/>
  <c r="Q19" i="11"/>
  <c r="K42" i="11"/>
  <c r="E181" i="25" s="1"/>
  <c r="T42" i="11"/>
  <c r="K181" i="25" s="1"/>
  <c r="N42" i="11"/>
  <c r="G181" i="25" s="1"/>
  <c r="E42" i="11"/>
  <c r="A181" i="25" s="1"/>
  <c r="Q42" i="11"/>
  <c r="I181" i="25" s="1"/>
  <c r="H42" i="11"/>
  <c r="C181" i="25" s="1"/>
  <c r="W53" i="25"/>
  <c r="E64" i="11"/>
  <c r="N64" i="11"/>
  <c r="Q64" i="11"/>
  <c r="H64" i="11"/>
  <c r="T64" i="11"/>
  <c r="K64" i="11"/>
  <c r="T201" i="10"/>
  <c r="K201" i="10"/>
  <c r="Q201" i="10"/>
  <c r="H201" i="10"/>
  <c r="N201" i="10"/>
  <c r="E201" i="10"/>
  <c r="N223" i="10"/>
  <c r="Q223" i="10"/>
  <c r="H223" i="10"/>
  <c r="E223" i="10"/>
  <c r="K223" i="10"/>
  <c r="T223" i="10"/>
  <c r="N215" i="10"/>
  <c r="Q215" i="10"/>
  <c r="I142" i="24" s="1"/>
  <c r="E215" i="10"/>
  <c r="K215" i="10"/>
  <c r="E142" i="24" s="1"/>
  <c r="T215" i="10"/>
  <c r="H215" i="10"/>
  <c r="C142" i="24" s="1"/>
  <c r="T177" i="10"/>
  <c r="K177" i="10"/>
  <c r="Q177" i="10"/>
  <c r="H177" i="10"/>
  <c r="E177" i="10"/>
  <c r="P74" i="24" s="1"/>
  <c r="N177" i="10"/>
  <c r="Q143" i="10"/>
  <c r="N143" i="10"/>
  <c r="K143" i="10"/>
  <c r="T143" i="10"/>
  <c r="H143" i="10"/>
  <c r="E143" i="10"/>
  <c r="Q73" i="10"/>
  <c r="I148" i="24" s="1"/>
  <c r="E73" i="10"/>
  <c r="N73" i="10"/>
  <c r="K73" i="10"/>
  <c r="H73" i="10"/>
  <c r="C148" i="24" s="1"/>
  <c r="T73" i="10"/>
  <c r="K148" i="24" s="1"/>
  <c r="E179" i="10"/>
  <c r="A133" i="24" s="1"/>
  <c r="N179" i="10"/>
  <c r="G133" i="24" s="1"/>
  <c r="T179" i="10"/>
  <c r="K133" i="24" s="1"/>
  <c r="Q179" i="10"/>
  <c r="I133" i="24" s="1"/>
  <c r="K179" i="10"/>
  <c r="E133" i="24" s="1"/>
  <c r="H179" i="10"/>
  <c r="C133" i="24" s="1"/>
  <c r="T120" i="10"/>
  <c r="N120" i="10"/>
  <c r="K120" i="10"/>
  <c r="H120" i="10"/>
  <c r="Q120" i="10"/>
  <c r="E120" i="10"/>
  <c r="E155" i="10"/>
  <c r="N155" i="10"/>
  <c r="Q155" i="10"/>
  <c r="H155" i="10"/>
  <c r="T155" i="10"/>
  <c r="K155" i="10"/>
  <c r="T144" i="10"/>
  <c r="K139" i="24" s="1"/>
  <c r="N144" i="10"/>
  <c r="G139" i="24" s="1"/>
  <c r="E144" i="10"/>
  <c r="A139" i="24" s="1"/>
  <c r="Q144" i="10"/>
  <c r="I139" i="24" s="1"/>
  <c r="K144" i="10"/>
  <c r="E139" i="24" s="1"/>
  <c r="H144" i="10"/>
  <c r="C139" i="24" s="1"/>
  <c r="K117" i="10"/>
  <c r="Q117" i="10"/>
  <c r="H117" i="10"/>
  <c r="T117" i="10"/>
  <c r="E117" i="10"/>
  <c r="N117" i="10"/>
  <c r="N182" i="10"/>
  <c r="G78" i="24" s="1"/>
  <c r="E182" i="10"/>
  <c r="A78" i="24" s="1"/>
  <c r="K182" i="10"/>
  <c r="E78" i="24" s="1"/>
  <c r="H182" i="10"/>
  <c r="C78" i="24" s="1"/>
  <c r="T182" i="10"/>
  <c r="K78" i="24" s="1"/>
  <c r="Q182" i="10"/>
  <c r="I78" i="24" s="1"/>
  <c r="N150" i="10"/>
  <c r="E150" i="10"/>
  <c r="K150" i="10"/>
  <c r="H150" i="10"/>
  <c r="T150" i="10"/>
  <c r="Q150" i="10"/>
  <c r="K141" i="10"/>
  <c r="T135" i="24" s="1"/>
  <c r="T141" i="10"/>
  <c r="Z135" i="24" s="1"/>
  <c r="H141" i="10"/>
  <c r="R135" i="24" s="1"/>
  <c r="Q141" i="10"/>
  <c r="X135" i="24" s="1"/>
  <c r="E141" i="10"/>
  <c r="P135" i="24" s="1"/>
  <c r="N141" i="10"/>
  <c r="V135" i="24" s="1"/>
  <c r="N62" i="10"/>
  <c r="H62" i="10"/>
  <c r="Q62" i="10"/>
  <c r="K62" i="10"/>
  <c r="E62" i="10"/>
  <c r="T62" i="10"/>
  <c r="N33" i="10"/>
  <c r="E33" i="10"/>
  <c r="Q33" i="10"/>
  <c r="K33" i="10"/>
  <c r="T33" i="10"/>
  <c r="H33" i="10"/>
  <c r="Z178" i="9"/>
  <c r="N178" i="9"/>
  <c r="Q178" i="9"/>
  <c r="E178" i="9"/>
  <c r="K178" i="9"/>
  <c r="W178" i="9"/>
  <c r="H178" i="9"/>
  <c r="T178" i="9"/>
  <c r="AC178" i="9"/>
  <c r="N94" i="10"/>
  <c r="E94" i="10"/>
  <c r="K94" i="10"/>
  <c r="T94" i="10"/>
  <c r="H94" i="10"/>
  <c r="Q94" i="10"/>
  <c r="L7" i="14"/>
  <c r="T223" i="9"/>
  <c r="AC223" i="9"/>
  <c r="Q223" i="9"/>
  <c r="Z223" i="9"/>
  <c r="W223" i="9"/>
  <c r="K223" i="9"/>
  <c r="H223" i="9"/>
  <c r="E223" i="9"/>
  <c r="N223" i="9"/>
  <c r="AC203" i="9"/>
  <c r="W203" i="9"/>
  <c r="AH196" i="22" s="1"/>
  <c r="Z203" i="9"/>
  <c r="N203" i="9"/>
  <c r="H203" i="9"/>
  <c r="Q203" i="9"/>
  <c r="K203" i="9"/>
  <c r="T203" i="9"/>
  <c r="E203" i="9"/>
  <c r="L35" i="22"/>
  <c r="N156" i="9"/>
  <c r="W156" i="9"/>
  <c r="AC156" i="9"/>
  <c r="T156" i="9"/>
  <c r="K156" i="9"/>
  <c r="H156" i="9"/>
  <c r="E156" i="9"/>
  <c r="Q156" i="9"/>
  <c r="Z156" i="9"/>
  <c r="T83" i="9"/>
  <c r="K83" i="9"/>
  <c r="AC83" i="9"/>
  <c r="H83" i="9"/>
  <c r="Q83" i="9"/>
  <c r="Z83" i="9"/>
  <c r="W83" i="9"/>
  <c r="E83" i="9"/>
  <c r="N83" i="9"/>
  <c r="S53" i="24"/>
  <c r="T227" i="9"/>
  <c r="Z227" i="9"/>
  <c r="Q227" i="9"/>
  <c r="H227" i="9"/>
  <c r="E227" i="9"/>
  <c r="N227" i="9"/>
  <c r="W227" i="9"/>
  <c r="K227" i="9"/>
  <c r="AC227" i="9"/>
  <c r="K13" i="10"/>
  <c r="T13" i="10"/>
  <c r="Z180" i="24" s="1"/>
  <c r="H13" i="10"/>
  <c r="R180" i="24" s="1"/>
  <c r="Q13" i="10"/>
  <c r="E13" i="10"/>
  <c r="N13" i="10"/>
  <c r="H15" i="22"/>
  <c r="T175" i="9"/>
  <c r="AF82" i="22" s="1"/>
  <c r="E175" i="9"/>
  <c r="V82" i="22" s="1"/>
  <c r="W175" i="9"/>
  <c r="AH82" i="22" s="1"/>
  <c r="K175" i="9"/>
  <c r="Z82" i="22" s="1"/>
  <c r="AC175" i="9"/>
  <c r="AL82" i="22" s="1"/>
  <c r="Q175" i="9"/>
  <c r="AD82" i="22" s="1"/>
  <c r="Z175" i="9"/>
  <c r="AJ82" i="22" s="1"/>
  <c r="N175" i="9"/>
  <c r="AB82" i="22" s="1"/>
  <c r="H175" i="9"/>
  <c r="X82" i="22" s="1"/>
  <c r="F9" i="22"/>
  <c r="Z126" i="9"/>
  <c r="N126" i="9"/>
  <c r="W126" i="9"/>
  <c r="K126" i="9"/>
  <c r="T126" i="9"/>
  <c r="AC126" i="9"/>
  <c r="H126" i="9"/>
  <c r="E126" i="9"/>
  <c r="Q126" i="9"/>
  <c r="T123" i="9"/>
  <c r="W123" i="9"/>
  <c r="K123" i="9"/>
  <c r="AC123" i="9"/>
  <c r="H123" i="9"/>
  <c r="Q123" i="9"/>
  <c r="N123" i="9"/>
  <c r="Z123" i="9"/>
  <c r="E123" i="9"/>
  <c r="F63" i="22"/>
  <c r="L23" i="22"/>
  <c r="T51" i="9"/>
  <c r="Z51" i="9"/>
  <c r="N51" i="9"/>
  <c r="W51" i="9"/>
  <c r="K51" i="9"/>
  <c r="H51" i="9"/>
  <c r="AC51" i="9"/>
  <c r="Q51" i="9"/>
  <c r="E51" i="9"/>
  <c r="T19" i="9"/>
  <c r="Z19" i="9"/>
  <c r="K19" i="9"/>
  <c r="H19" i="9"/>
  <c r="AC19" i="9"/>
  <c r="Q19" i="9"/>
  <c r="N19" i="9"/>
  <c r="E19" i="9"/>
  <c r="W19" i="9"/>
  <c r="J30" i="22"/>
  <c r="H47" i="22"/>
  <c r="J39" i="22"/>
  <c r="AE9" i="22"/>
  <c r="AE43" i="22"/>
  <c r="N76" i="9"/>
  <c r="G209" i="22" s="1"/>
  <c r="W76" i="9"/>
  <c r="M209" i="22" s="1"/>
  <c r="Z76" i="9"/>
  <c r="O209" i="22" s="1"/>
  <c r="E76" i="9"/>
  <c r="A209" i="22" s="1"/>
  <c r="AC76" i="9"/>
  <c r="Q209" i="22" s="1"/>
  <c r="H76" i="9"/>
  <c r="C209" i="22" s="1"/>
  <c r="T76" i="9"/>
  <c r="K209" i="22" s="1"/>
  <c r="Q76" i="9"/>
  <c r="I209" i="22" s="1"/>
  <c r="K76" i="9"/>
  <c r="E209" i="22" s="1"/>
  <c r="B33" i="22"/>
  <c r="B31" i="22"/>
  <c r="N108" i="9"/>
  <c r="G129" i="22" s="1"/>
  <c r="W108" i="9"/>
  <c r="M129" i="22" s="1"/>
  <c r="H108" i="9"/>
  <c r="C129" i="22" s="1"/>
  <c r="Q108" i="9"/>
  <c r="I129" i="22" s="1"/>
  <c r="Z108" i="9"/>
  <c r="O129" i="22" s="1"/>
  <c r="E108" i="9"/>
  <c r="A129" i="22" s="1"/>
  <c r="K108" i="9"/>
  <c r="E129" i="22" s="1"/>
  <c r="AC108" i="9"/>
  <c r="Q129" i="22" s="1"/>
  <c r="T108" i="9"/>
  <c r="K129" i="22" s="1"/>
  <c r="L37" i="22"/>
  <c r="AC204" i="9"/>
  <c r="Q136" i="22" s="1"/>
  <c r="W204" i="9"/>
  <c r="Z204" i="9"/>
  <c r="O136" i="22" s="1"/>
  <c r="Q204" i="9"/>
  <c r="T204" i="9"/>
  <c r="K204" i="9"/>
  <c r="E136" i="22" s="1"/>
  <c r="E204" i="9"/>
  <c r="N204" i="9"/>
  <c r="H204" i="9"/>
  <c r="B38" i="22"/>
  <c r="D19" i="22"/>
  <c r="N192" i="9"/>
  <c r="AC192" i="9"/>
  <c r="H192" i="9"/>
  <c r="Q192" i="9"/>
  <c r="W192" i="9"/>
  <c r="T192" i="9"/>
  <c r="Z192" i="9"/>
  <c r="K192" i="9"/>
  <c r="E192" i="9"/>
  <c r="N180" i="9"/>
  <c r="AB137" i="22" s="1"/>
  <c r="Z180" i="9"/>
  <c r="AJ137" i="22" s="1"/>
  <c r="Q180" i="9"/>
  <c r="AD137" i="22" s="1"/>
  <c r="H180" i="9"/>
  <c r="X137" i="22" s="1"/>
  <c r="E180" i="9"/>
  <c r="V137" i="22" s="1"/>
  <c r="T180" i="9"/>
  <c r="AF137" i="22" s="1"/>
  <c r="AC180" i="9"/>
  <c r="AL137" i="22" s="1"/>
  <c r="K180" i="9"/>
  <c r="Z137" i="22" s="1"/>
  <c r="W180" i="9"/>
  <c r="AH137" i="22" s="1"/>
  <c r="H16" i="22"/>
  <c r="B27" i="22"/>
  <c r="J13" i="22"/>
  <c r="J41" i="22"/>
  <c r="Z158" i="9"/>
  <c r="W158" i="9"/>
  <c r="N158" i="9"/>
  <c r="E158" i="9"/>
  <c r="AC158" i="9"/>
  <c r="K158" i="9"/>
  <c r="H158" i="9"/>
  <c r="T158" i="9"/>
  <c r="Q158" i="9"/>
  <c r="T155" i="9"/>
  <c r="W155" i="9"/>
  <c r="N155" i="9"/>
  <c r="E155" i="9"/>
  <c r="K155" i="9"/>
  <c r="Z155" i="9"/>
  <c r="H155" i="9"/>
  <c r="Q155" i="9"/>
  <c r="AC155" i="9"/>
  <c r="L31" i="22"/>
  <c r="H133" i="9"/>
  <c r="T133" i="9"/>
  <c r="AC133" i="9"/>
  <c r="Q133" i="9"/>
  <c r="E133" i="9"/>
  <c r="Z133" i="9"/>
  <c r="N133" i="9"/>
  <c r="W133" i="9"/>
  <c r="K133" i="9"/>
  <c r="H73" i="9"/>
  <c r="N73" i="9"/>
  <c r="G152" i="22" s="1"/>
  <c r="K73" i="9"/>
  <c r="E152" i="22" s="1"/>
  <c r="E73" i="9"/>
  <c r="Q73" i="9"/>
  <c r="AC73" i="9"/>
  <c r="Z73" i="9"/>
  <c r="W73" i="9"/>
  <c r="M152" i="22" s="1"/>
  <c r="T73" i="9"/>
  <c r="K152" i="22" s="1"/>
  <c r="N64" i="9"/>
  <c r="T64" i="9"/>
  <c r="Q64" i="9"/>
  <c r="Z64" i="9"/>
  <c r="E64" i="9"/>
  <c r="W64" i="9"/>
  <c r="K64" i="9"/>
  <c r="AC64" i="9"/>
  <c r="H64" i="9"/>
  <c r="AC216" i="5"/>
  <c r="E216" i="5"/>
  <c r="W216" i="5"/>
  <c r="N216" i="5"/>
  <c r="T216" i="5"/>
  <c r="K216" i="5"/>
  <c r="Q216" i="5"/>
  <c r="Z216" i="5"/>
  <c r="H216" i="5"/>
  <c r="W185" i="5"/>
  <c r="AC185" i="5"/>
  <c r="T185" i="5"/>
  <c r="K185" i="5"/>
  <c r="H185" i="5"/>
  <c r="Q185" i="5"/>
  <c r="E185" i="5"/>
  <c r="Z185" i="5"/>
  <c r="N185" i="5"/>
  <c r="B59" i="22"/>
  <c r="B6" i="22"/>
  <c r="N24" i="9"/>
  <c r="T24" i="9"/>
  <c r="Q24" i="9"/>
  <c r="Z24" i="9"/>
  <c r="E24" i="9"/>
  <c r="W24" i="9"/>
  <c r="K24" i="9"/>
  <c r="AC24" i="9"/>
  <c r="H24" i="9"/>
  <c r="B2" i="22"/>
  <c r="Z74" i="9"/>
  <c r="O208" i="22" s="1"/>
  <c r="W74" i="9"/>
  <c r="K74" i="9"/>
  <c r="AC74" i="9"/>
  <c r="N74" i="9"/>
  <c r="H74" i="9"/>
  <c r="C208" i="22" s="1"/>
  <c r="T74" i="9"/>
  <c r="K208" i="22" s="1"/>
  <c r="E74" i="9"/>
  <c r="Q74" i="9"/>
  <c r="I208" i="22" s="1"/>
  <c r="Y57" i="22"/>
  <c r="Y2" i="22"/>
  <c r="D5" i="22"/>
  <c r="F3" i="22"/>
  <c r="F56" i="22"/>
  <c r="Q66" i="5"/>
  <c r="AD204" i="21" s="1"/>
  <c r="W66" i="5"/>
  <c r="AH204" i="21" s="1"/>
  <c r="N66" i="5"/>
  <c r="AB204" i="21" s="1"/>
  <c r="E66" i="5"/>
  <c r="V204" i="21" s="1"/>
  <c r="AC66" i="5"/>
  <c r="AL204" i="21" s="1"/>
  <c r="Z66" i="5"/>
  <c r="AJ204" i="21" s="1"/>
  <c r="K66" i="5"/>
  <c r="Z204" i="21" s="1"/>
  <c r="H66" i="5"/>
  <c r="X204" i="21" s="1"/>
  <c r="T66" i="5"/>
  <c r="AF204" i="21" s="1"/>
  <c r="W53" i="5"/>
  <c r="AH187" i="21" s="1"/>
  <c r="N53" i="5"/>
  <c r="AB187" i="21" s="1"/>
  <c r="E53" i="5"/>
  <c r="V187" i="21" s="1"/>
  <c r="AC53" i="5"/>
  <c r="AL187" i="21" s="1"/>
  <c r="Q53" i="5"/>
  <c r="AD187" i="21" s="1"/>
  <c r="T53" i="5"/>
  <c r="AF187" i="21" s="1"/>
  <c r="H53" i="5"/>
  <c r="X187" i="21" s="1"/>
  <c r="K53" i="5"/>
  <c r="Z187" i="21" s="1"/>
  <c r="Z53" i="5"/>
  <c r="AJ187" i="21" s="1"/>
  <c r="AA54" i="21"/>
  <c r="B9" i="21"/>
  <c r="B37" i="21"/>
  <c r="W97" i="5"/>
  <c r="Z97" i="5"/>
  <c r="Q97" i="5"/>
  <c r="H97" i="5"/>
  <c r="E97" i="5"/>
  <c r="T97" i="5"/>
  <c r="AC97" i="5"/>
  <c r="N97" i="5"/>
  <c r="K97" i="5"/>
  <c r="J37" i="21"/>
  <c r="J9" i="21"/>
  <c r="K39" i="5"/>
  <c r="Z39" i="5"/>
  <c r="Q39" i="5"/>
  <c r="H39" i="5"/>
  <c r="W39" i="5"/>
  <c r="T39" i="5"/>
  <c r="AC39" i="5"/>
  <c r="E39" i="5"/>
  <c r="N39" i="5"/>
  <c r="G96" i="21" s="1"/>
  <c r="AC20" i="5"/>
  <c r="Q179" i="21" s="1"/>
  <c r="E20" i="5"/>
  <c r="A179" i="21" s="1"/>
  <c r="Z20" i="5"/>
  <c r="O179" i="21" s="1"/>
  <c r="Q20" i="5"/>
  <c r="I179" i="21" s="1"/>
  <c r="H20" i="5"/>
  <c r="C179" i="21" s="1"/>
  <c r="N20" i="5"/>
  <c r="G179" i="21" s="1"/>
  <c r="K20" i="5"/>
  <c r="E179" i="21" s="1"/>
  <c r="W20" i="5"/>
  <c r="M179" i="21" s="1"/>
  <c r="T20" i="5"/>
  <c r="K179" i="21" s="1"/>
  <c r="AI3" i="22"/>
  <c r="AI58" i="22"/>
  <c r="Q142" i="5"/>
  <c r="H142" i="5"/>
  <c r="Z142" i="5"/>
  <c r="E142" i="5"/>
  <c r="T142" i="5"/>
  <c r="N142" i="5"/>
  <c r="AC142" i="5"/>
  <c r="W142" i="5"/>
  <c r="K142" i="5"/>
  <c r="W49" i="5"/>
  <c r="Z49" i="5"/>
  <c r="Q49" i="5"/>
  <c r="H49" i="5"/>
  <c r="E49" i="5"/>
  <c r="T49" i="5"/>
  <c r="AC49" i="5"/>
  <c r="N49" i="5"/>
  <c r="K49" i="5"/>
  <c r="AC176" i="5"/>
  <c r="AL130" i="21" s="1"/>
  <c r="E176" i="5"/>
  <c r="V130" i="21" s="1"/>
  <c r="T176" i="5"/>
  <c r="AF130" i="21" s="1"/>
  <c r="K176" i="5"/>
  <c r="Z130" i="21" s="1"/>
  <c r="N176" i="5"/>
  <c r="AB130" i="21" s="1"/>
  <c r="Z176" i="5"/>
  <c r="AJ130" i="21" s="1"/>
  <c r="W176" i="5"/>
  <c r="AH130" i="21" s="1"/>
  <c r="H176" i="5"/>
  <c r="X130" i="21" s="1"/>
  <c r="Q176" i="5"/>
  <c r="AD130" i="21" s="1"/>
  <c r="H53" i="22"/>
  <c r="W157" i="5"/>
  <c r="AH79" i="21" s="1"/>
  <c r="AC157" i="5"/>
  <c r="AL79" i="21" s="1"/>
  <c r="T157" i="5"/>
  <c r="AF79" i="21" s="1"/>
  <c r="K157" i="5"/>
  <c r="Z79" i="21" s="1"/>
  <c r="H157" i="5"/>
  <c r="X79" i="21" s="1"/>
  <c r="Q157" i="5"/>
  <c r="AD79" i="21" s="1"/>
  <c r="E157" i="5"/>
  <c r="V79" i="21" s="1"/>
  <c r="Z157" i="5"/>
  <c r="AJ79" i="21" s="1"/>
  <c r="N157" i="5"/>
  <c r="AB79" i="21" s="1"/>
  <c r="W129" i="5"/>
  <c r="Z129" i="5"/>
  <c r="Q129" i="5"/>
  <c r="H129" i="5"/>
  <c r="C111" i="21" s="1"/>
  <c r="K129" i="5"/>
  <c r="E129" i="5"/>
  <c r="T129" i="5"/>
  <c r="N129" i="5"/>
  <c r="AC129" i="5"/>
  <c r="K167" i="5"/>
  <c r="E153" i="21" s="1"/>
  <c r="Z167" i="5"/>
  <c r="O153" i="21" s="1"/>
  <c r="Q167" i="5"/>
  <c r="I153" i="21" s="1"/>
  <c r="H167" i="5"/>
  <c r="C153" i="21" s="1"/>
  <c r="T167" i="5"/>
  <c r="K153" i="21" s="1"/>
  <c r="AC167" i="5"/>
  <c r="Q153" i="21" s="1"/>
  <c r="E167" i="5"/>
  <c r="A153" i="21" s="1"/>
  <c r="W167" i="5"/>
  <c r="M153" i="21" s="1"/>
  <c r="N167" i="5"/>
  <c r="G153" i="21" s="1"/>
  <c r="L52" i="21"/>
  <c r="Q74" i="5"/>
  <c r="AC74" i="5"/>
  <c r="T74" i="5"/>
  <c r="K74" i="5"/>
  <c r="H74" i="5"/>
  <c r="C204" i="21" s="1"/>
  <c r="W74" i="5"/>
  <c r="E74" i="5"/>
  <c r="Z74" i="5"/>
  <c r="N74" i="5"/>
  <c r="AC96" i="5"/>
  <c r="Q216" i="21" s="1"/>
  <c r="E96" i="5"/>
  <c r="A216" i="21" s="1"/>
  <c r="T96" i="5"/>
  <c r="K216" i="21" s="1"/>
  <c r="K96" i="5"/>
  <c r="E216" i="21" s="1"/>
  <c r="W96" i="5"/>
  <c r="M216" i="21" s="1"/>
  <c r="H96" i="5"/>
  <c r="C216" i="21" s="1"/>
  <c r="Q96" i="5"/>
  <c r="I216" i="21" s="1"/>
  <c r="Z96" i="5"/>
  <c r="O216" i="21" s="1"/>
  <c r="N96" i="5"/>
  <c r="G216" i="21" s="1"/>
  <c r="Y54" i="21"/>
  <c r="W141" i="5"/>
  <c r="AC141" i="5"/>
  <c r="T141" i="5"/>
  <c r="K141" i="5"/>
  <c r="H141" i="5"/>
  <c r="Q141" i="5"/>
  <c r="E141" i="5"/>
  <c r="Z141" i="5"/>
  <c r="N141" i="5"/>
  <c r="W113" i="5"/>
  <c r="M190" i="21" s="1"/>
  <c r="Z113" i="5"/>
  <c r="Q113" i="5"/>
  <c r="I190" i="21" s="1"/>
  <c r="H113" i="5"/>
  <c r="N113" i="5"/>
  <c r="G190" i="21" s="1"/>
  <c r="AC113" i="5"/>
  <c r="K113" i="5"/>
  <c r="E190" i="21" s="1"/>
  <c r="E113" i="5"/>
  <c r="T113" i="5"/>
  <c r="AE53" i="21"/>
  <c r="AK58" i="22"/>
  <c r="AK3" i="22"/>
  <c r="T204" i="13"/>
  <c r="K204" i="13"/>
  <c r="E136" i="27" s="1"/>
  <c r="H204" i="13"/>
  <c r="Q204" i="13"/>
  <c r="E204" i="13"/>
  <c r="N204" i="13"/>
  <c r="G136" i="27" s="1"/>
  <c r="N194" i="13"/>
  <c r="E194" i="13"/>
  <c r="T194" i="13"/>
  <c r="Q194" i="13"/>
  <c r="K194" i="13"/>
  <c r="H194" i="13"/>
  <c r="E199" i="13"/>
  <c r="T199" i="13"/>
  <c r="K199" i="13"/>
  <c r="Q199" i="13"/>
  <c r="N199" i="13"/>
  <c r="H199" i="13"/>
  <c r="Q167" i="13"/>
  <c r="I157" i="27" s="1"/>
  <c r="E167" i="13"/>
  <c r="A157" i="27" s="1"/>
  <c r="N167" i="13"/>
  <c r="G157" i="27" s="1"/>
  <c r="K167" i="13"/>
  <c r="E157" i="27" s="1"/>
  <c r="T167" i="13"/>
  <c r="K157" i="27" s="1"/>
  <c r="H167" i="13"/>
  <c r="C157" i="27" s="1"/>
  <c r="K154" i="13"/>
  <c r="E154" i="13"/>
  <c r="N154" i="13"/>
  <c r="Q154" i="13"/>
  <c r="H154" i="13"/>
  <c r="T154" i="13"/>
  <c r="T143" i="13"/>
  <c r="K143" i="13"/>
  <c r="E143" i="13"/>
  <c r="Q143" i="13"/>
  <c r="N143" i="13"/>
  <c r="H143" i="13"/>
  <c r="Q43" i="27"/>
  <c r="Q9" i="27"/>
  <c r="Q156" i="13"/>
  <c r="E156" i="13"/>
  <c r="N156" i="13"/>
  <c r="K156" i="13"/>
  <c r="T156" i="13"/>
  <c r="H156" i="13"/>
  <c r="Q148" i="13"/>
  <c r="K148" i="13"/>
  <c r="E148" i="13"/>
  <c r="N148" i="13"/>
  <c r="T148" i="13"/>
  <c r="H148" i="13"/>
  <c r="Q98" i="13"/>
  <c r="N98" i="13"/>
  <c r="E98" i="13"/>
  <c r="T98" i="13"/>
  <c r="K98" i="13"/>
  <c r="H98" i="13"/>
  <c r="H95" i="13"/>
  <c r="C126" i="27" s="1"/>
  <c r="N95" i="13"/>
  <c r="G126" i="27" s="1"/>
  <c r="E95" i="13"/>
  <c r="A126" i="27" s="1"/>
  <c r="K95" i="13"/>
  <c r="E126" i="27" s="1"/>
  <c r="T95" i="13"/>
  <c r="K126" i="27" s="1"/>
  <c r="Q95" i="13"/>
  <c r="I126" i="27" s="1"/>
  <c r="Q68" i="13"/>
  <c r="H68" i="13"/>
  <c r="N68" i="13"/>
  <c r="E68" i="13"/>
  <c r="T68" i="13"/>
  <c r="K68" i="13"/>
  <c r="L2" i="14"/>
  <c r="T15" i="13"/>
  <c r="K15" i="13"/>
  <c r="Q15" i="13"/>
  <c r="E15" i="13"/>
  <c r="N15" i="13"/>
  <c r="H15" i="13"/>
  <c r="Q124" i="13"/>
  <c r="I201" i="27" s="1"/>
  <c r="N124" i="13"/>
  <c r="G201" i="27" s="1"/>
  <c r="K124" i="13"/>
  <c r="E201" i="27" s="1"/>
  <c r="H124" i="13"/>
  <c r="C201" i="27" s="1"/>
  <c r="E124" i="13"/>
  <c r="A201" i="27" s="1"/>
  <c r="T124" i="13"/>
  <c r="K201" i="27" s="1"/>
  <c r="H63" i="13"/>
  <c r="K63" i="13"/>
  <c r="T63" i="13"/>
  <c r="N63" i="13"/>
  <c r="E63" i="13"/>
  <c r="Q63" i="13"/>
  <c r="Q25" i="13"/>
  <c r="H25" i="13"/>
  <c r="K25" i="13"/>
  <c r="E25" i="13"/>
  <c r="T25" i="13"/>
  <c r="N25" i="13"/>
  <c r="T23" i="13"/>
  <c r="K189" i="27" s="1"/>
  <c r="H23" i="13"/>
  <c r="C189" i="27" s="1"/>
  <c r="E23" i="13"/>
  <c r="A189" i="27" s="1"/>
  <c r="Q23" i="13"/>
  <c r="I189" i="27" s="1"/>
  <c r="N23" i="13"/>
  <c r="G189" i="27" s="1"/>
  <c r="K23" i="13"/>
  <c r="E189" i="27" s="1"/>
  <c r="D56" i="27"/>
  <c r="D3" i="27"/>
  <c r="N5" i="13"/>
  <c r="V180" i="27" s="1"/>
  <c r="K5" i="13"/>
  <c r="T180" i="27" s="1"/>
  <c r="H5" i="13"/>
  <c r="R180" i="27" s="1"/>
  <c r="Q5" i="13"/>
  <c r="X180" i="27" s="1"/>
  <c r="E5" i="13"/>
  <c r="P180" i="27" s="1"/>
  <c r="T5" i="13"/>
  <c r="Z180" i="27" s="1"/>
  <c r="Q14" i="13"/>
  <c r="I179" i="27" s="1"/>
  <c r="N14" i="13"/>
  <c r="G179" i="27" s="1"/>
  <c r="E14" i="13"/>
  <c r="A179" i="27" s="1"/>
  <c r="K14" i="13"/>
  <c r="E179" i="27" s="1"/>
  <c r="T14" i="13"/>
  <c r="K179" i="27" s="1"/>
  <c r="H14" i="13"/>
  <c r="C179" i="27" s="1"/>
  <c r="L37" i="26"/>
  <c r="L9" i="26"/>
  <c r="Q175" i="12"/>
  <c r="X78" i="26" s="1"/>
  <c r="H175" i="12"/>
  <c r="R78" i="26" s="1"/>
  <c r="N175" i="12"/>
  <c r="V78" i="26" s="1"/>
  <c r="E175" i="12"/>
  <c r="P78" i="26" s="1"/>
  <c r="K175" i="12"/>
  <c r="T78" i="26" s="1"/>
  <c r="T175" i="12"/>
  <c r="Z78" i="26" s="1"/>
  <c r="K193" i="12"/>
  <c r="N193" i="12"/>
  <c r="H193" i="12"/>
  <c r="T193" i="12"/>
  <c r="E193" i="12"/>
  <c r="Q193" i="12"/>
  <c r="T185" i="12"/>
  <c r="H185" i="12"/>
  <c r="Q185" i="12"/>
  <c r="E185" i="12"/>
  <c r="N185" i="12"/>
  <c r="K185" i="12"/>
  <c r="N182" i="12"/>
  <c r="K182" i="12"/>
  <c r="T182" i="12"/>
  <c r="H182" i="12"/>
  <c r="Q182" i="12"/>
  <c r="E182" i="12"/>
  <c r="E129" i="12"/>
  <c r="Q129" i="12"/>
  <c r="H129" i="12"/>
  <c r="N129" i="12"/>
  <c r="K129" i="12"/>
  <c r="T129" i="12"/>
  <c r="Q125" i="12"/>
  <c r="T125" i="12"/>
  <c r="K109" i="26" s="1"/>
  <c r="K125" i="12"/>
  <c r="E125" i="12"/>
  <c r="N125" i="12"/>
  <c r="H125" i="12"/>
  <c r="H106" i="12"/>
  <c r="T106" i="12"/>
  <c r="Q106" i="12"/>
  <c r="E106" i="12"/>
  <c r="N106" i="12"/>
  <c r="K106" i="12"/>
  <c r="T104" i="12"/>
  <c r="Q104" i="12"/>
  <c r="H104" i="12"/>
  <c r="E104" i="12"/>
  <c r="N104" i="12"/>
  <c r="K104" i="12"/>
  <c r="Q101" i="12"/>
  <c r="E101" i="12"/>
  <c r="N101" i="12"/>
  <c r="T101" i="12"/>
  <c r="K101" i="12"/>
  <c r="H101" i="12"/>
  <c r="Q65" i="12"/>
  <c r="X206" i="26" s="1"/>
  <c r="H65" i="12"/>
  <c r="R206" i="26" s="1"/>
  <c r="E65" i="12"/>
  <c r="P206" i="26" s="1"/>
  <c r="N65" i="12"/>
  <c r="V206" i="26" s="1"/>
  <c r="T65" i="12"/>
  <c r="Z206" i="26" s="1"/>
  <c r="K65" i="12"/>
  <c r="T206" i="26" s="1"/>
  <c r="Q77" i="12"/>
  <c r="X202" i="26" s="1"/>
  <c r="N77" i="12"/>
  <c r="V202" i="26" s="1"/>
  <c r="E77" i="12"/>
  <c r="P202" i="26" s="1"/>
  <c r="T77" i="12"/>
  <c r="Z202" i="26" s="1"/>
  <c r="H77" i="12"/>
  <c r="R202" i="26" s="1"/>
  <c r="K77" i="12"/>
  <c r="T202" i="26" s="1"/>
  <c r="K47" i="12"/>
  <c r="N47" i="12"/>
  <c r="H47" i="12"/>
  <c r="T47" i="12"/>
  <c r="Q47" i="12"/>
  <c r="E47" i="12"/>
  <c r="K63" i="12"/>
  <c r="E201" i="26" s="1"/>
  <c r="N63" i="12"/>
  <c r="E63" i="12"/>
  <c r="H63" i="12"/>
  <c r="Q63" i="12"/>
  <c r="T63" i="12"/>
  <c r="Q33" i="12"/>
  <c r="E33" i="12"/>
  <c r="N33" i="12"/>
  <c r="T33" i="12"/>
  <c r="K33" i="12"/>
  <c r="H33" i="12"/>
  <c r="N21" i="12"/>
  <c r="V173" i="26" s="1"/>
  <c r="K21" i="12"/>
  <c r="T173" i="26" s="1"/>
  <c r="T21" i="12"/>
  <c r="Z173" i="26" s="1"/>
  <c r="Q21" i="12"/>
  <c r="X173" i="26" s="1"/>
  <c r="H21" i="12"/>
  <c r="R173" i="26" s="1"/>
  <c r="E21" i="12"/>
  <c r="P173" i="26" s="1"/>
  <c r="H11" i="12"/>
  <c r="Q11" i="12"/>
  <c r="E11" i="12"/>
  <c r="N11" i="12"/>
  <c r="T11" i="12"/>
  <c r="K11" i="12"/>
  <c r="T26" i="12"/>
  <c r="H26" i="12"/>
  <c r="K26" i="12"/>
  <c r="E26" i="12"/>
  <c r="Q26" i="12"/>
  <c r="N26" i="12"/>
  <c r="N13" i="12"/>
  <c r="V180" i="26" s="1"/>
  <c r="K13" i="12"/>
  <c r="T180" i="26" s="1"/>
  <c r="H13" i="12"/>
  <c r="R180" i="26" s="1"/>
  <c r="T13" i="12"/>
  <c r="Z180" i="26" s="1"/>
  <c r="E13" i="12"/>
  <c r="P180" i="26" s="1"/>
  <c r="Q13" i="12"/>
  <c r="X180" i="26" s="1"/>
  <c r="Q6" i="12"/>
  <c r="X179" i="26" s="1"/>
  <c r="T6" i="12"/>
  <c r="Z179" i="26" s="1"/>
  <c r="K6" i="12"/>
  <c r="T179" i="26" s="1"/>
  <c r="H6" i="12"/>
  <c r="R179" i="26" s="1"/>
  <c r="E6" i="12"/>
  <c r="P179" i="26" s="1"/>
  <c r="N6" i="12"/>
  <c r="V179" i="26" s="1"/>
  <c r="Q14" i="12"/>
  <c r="I175" i="26" s="1"/>
  <c r="N14" i="12"/>
  <c r="G175" i="26" s="1"/>
  <c r="K14" i="12"/>
  <c r="E175" i="26" s="1"/>
  <c r="H14" i="12"/>
  <c r="C175" i="26" s="1"/>
  <c r="T14" i="12"/>
  <c r="K175" i="26" s="1"/>
  <c r="E14" i="12"/>
  <c r="A175" i="26" s="1"/>
  <c r="Q218" i="11"/>
  <c r="H218" i="11"/>
  <c r="T218" i="11"/>
  <c r="E218" i="11"/>
  <c r="N218" i="11"/>
  <c r="K218" i="11"/>
  <c r="H212" i="11"/>
  <c r="R145" i="25" s="1"/>
  <c r="Q212" i="11"/>
  <c r="X145" i="25" s="1"/>
  <c r="N212" i="11"/>
  <c r="V145" i="25" s="1"/>
  <c r="K212" i="11"/>
  <c r="T145" i="25" s="1"/>
  <c r="T212" i="11"/>
  <c r="Z145" i="25" s="1"/>
  <c r="E212" i="11"/>
  <c r="P145" i="25" s="1"/>
  <c r="T200" i="11"/>
  <c r="Q200" i="11"/>
  <c r="H200" i="11"/>
  <c r="E200" i="11"/>
  <c r="N200" i="11"/>
  <c r="K200" i="11"/>
  <c r="N198" i="11"/>
  <c r="V71" i="25" s="1"/>
  <c r="Q198" i="11"/>
  <c r="X71" i="25" s="1"/>
  <c r="H198" i="11"/>
  <c r="R71" i="25" s="1"/>
  <c r="T198" i="11"/>
  <c r="Z71" i="25" s="1"/>
  <c r="K198" i="11"/>
  <c r="T71" i="25" s="1"/>
  <c r="E198" i="11"/>
  <c r="P71" i="25" s="1"/>
  <c r="Q183" i="11"/>
  <c r="N183" i="11"/>
  <c r="E183" i="11"/>
  <c r="T183" i="11"/>
  <c r="K183" i="11"/>
  <c r="H183" i="11"/>
  <c r="F37" i="25"/>
  <c r="F9" i="25"/>
  <c r="L37" i="25"/>
  <c r="L9" i="25"/>
  <c r="H153" i="11"/>
  <c r="N153" i="11"/>
  <c r="K153" i="11"/>
  <c r="T153" i="11"/>
  <c r="E153" i="11"/>
  <c r="Q153" i="11"/>
  <c r="H140" i="11"/>
  <c r="C138" i="25" s="1"/>
  <c r="Q140" i="11"/>
  <c r="I138" i="25" s="1"/>
  <c r="N140" i="11"/>
  <c r="G138" i="25" s="1"/>
  <c r="K140" i="11"/>
  <c r="E138" i="25" s="1"/>
  <c r="E140" i="11"/>
  <c r="A138" i="25" s="1"/>
  <c r="T140" i="11"/>
  <c r="K138" i="25" s="1"/>
  <c r="J9" i="25"/>
  <c r="J37" i="25"/>
  <c r="N174" i="11"/>
  <c r="K174" i="11"/>
  <c r="H174" i="11"/>
  <c r="T174" i="11"/>
  <c r="E174" i="11"/>
  <c r="Q174" i="11"/>
  <c r="K94" i="11"/>
  <c r="Q94" i="11"/>
  <c r="E94" i="11"/>
  <c r="H94" i="11"/>
  <c r="T94" i="11"/>
  <c r="N94" i="11"/>
  <c r="Q126" i="11"/>
  <c r="E126" i="11"/>
  <c r="N126" i="11"/>
  <c r="K126" i="11"/>
  <c r="T126" i="11"/>
  <c r="H126" i="11"/>
  <c r="E120" i="11"/>
  <c r="Q120" i="11"/>
  <c r="H120" i="11"/>
  <c r="K120" i="11"/>
  <c r="T120" i="11"/>
  <c r="K194" i="25" s="1"/>
  <c r="N120" i="11"/>
  <c r="T85" i="11"/>
  <c r="Z214" i="25" s="1"/>
  <c r="Q85" i="11"/>
  <c r="X214" i="25" s="1"/>
  <c r="N85" i="11"/>
  <c r="V214" i="25" s="1"/>
  <c r="H85" i="11"/>
  <c r="R214" i="25" s="1"/>
  <c r="E85" i="11"/>
  <c r="P214" i="25" s="1"/>
  <c r="K85" i="11"/>
  <c r="T214" i="25" s="1"/>
  <c r="T21" i="11"/>
  <c r="Z173" i="25" s="1"/>
  <c r="H21" i="11"/>
  <c r="R173" i="25" s="1"/>
  <c r="N21" i="11"/>
  <c r="V173" i="25" s="1"/>
  <c r="K21" i="11"/>
  <c r="T173" i="25" s="1"/>
  <c r="Q21" i="11"/>
  <c r="X173" i="25" s="1"/>
  <c r="E21" i="11"/>
  <c r="P173" i="25" s="1"/>
  <c r="L21" i="14"/>
  <c r="Q20" i="11"/>
  <c r="I179" i="25" s="1"/>
  <c r="H20" i="11"/>
  <c r="C179" i="25" s="1"/>
  <c r="K20" i="11"/>
  <c r="E179" i="25" s="1"/>
  <c r="T20" i="11"/>
  <c r="K179" i="25" s="1"/>
  <c r="E20" i="11"/>
  <c r="A179" i="25" s="1"/>
  <c r="N20" i="11"/>
  <c r="G179" i="25" s="1"/>
  <c r="Q36" i="11"/>
  <c r="E36" i="11"/>
  <c r="K36" i="11"/>
  <c r="H36" i="11"/>
  <c r="T36" i="11"/>
  <c r="N36" i="11"/>
  <c r="T210" i="10"/>
  <c r="K210" i="10"/>
  <c r="Q210" i="10"/>
  <c r="H210" i="10"/>
  <c r="N210" i="10"/>
  <c r="E210" i="10"/>
  <c r="Q202" i="10"/>
  <c r="H202" i="10"/>
  <c r="N202" i="10"/>
  <c r="E202" i="10"/>
  <c r="T202" i="10"/>
  <c r="K202" i="10"/>
  <c r="N198" i="10"/>
  <c r="V71" i="24" s="1"/>
  <c r="T198" i="10"/>
  <c r="Z71" i="24" s="1"/>
  <c r="K198" i="10"/>
  <c r="T71" i="24" s="1"/>
  <c r="Q198" i="10"/>
  <c r="X71" i="24" s="1"/>
  <c r="H198" i="10"/>
  <c r="R71" i="24" s="1"/>
  <c r="E198" i="10"/>
  <c r="P71" i="24" s="1"/>
  <c r="E115" i="10"/>
  <c r="Q115" i="10"/>
  <c r="N115" i="10"/>
  <c r="K115" i="10"/>
  <c r="T115" i="10"/>
  <c r="H115" i="10"/>
  <c r="H188" i="10"/>
  <c r="N188" i="10"/>
  <c r="G199" i="24" s="1"/>
  <c r="E188" i="10"/>
  <c r="A199" i="24" s="1"/>
  <c r="T188" i="10"/>
  <c r="K188" i="10"/>
  <c r="Q188" i="10"/>
  <c r="I199" i="24" s="1"/>
  <c r="E147" i="10"/>
  <c r="P79" i="24" s="1"/>
  <c r="N147" i="10"/>
  <c r="V79" i="24" s="1"/>
  <c r="Q147" i="10"/>
  <c r="X79" i="24" s="1"/>
  <c r="K147" i="10"/>
  <c r="T79" i="24" s="1"/>
  <c r="H147" i="10"/>
  <c r="R79" i="24" s="1"/>
  <c r="T147" i="10"/>
  <c r="Z79" i="24" s="1"/>
  <c r="T152" i="10"/>
  <c r="Z153" i="24" s="1"/>
  <c r="N152" i="10"/>
  <c r="V153" i="24" s="1"/>
  <c r="E152" i="10"/>
  <c r="P153" i="24" s="1"/>
  <c r="Q152" i="10"/>
  <c r="X153" i="24" s="1"/>
  <c r="H152" i="10"/>
  <c r="R153" i="24" s="1"/>
  <c r="K152" i="10"/>
  <c r="T153" i="24" s="1"/>
  <c r="H108" i="10"/>
  <c r="C125" i="24" s="1"/>
  <c r="T108" i="10"/>
  <c r="K125" i="24" s="1"/>
  <c r="Q108" i="10"/>
  <c r="I125" i="24" s="1"/>
  <c r="E108" i="10"/>
  <c r="A125" i="24" s="1"/>
  <c r="N108" i="10"/>
  <c r="G125" i="24" s="1"/>
  <c r="K108" i="10"/>
  <c r="E125" i="24" s="1"/>
  <c r="Q81" i="10"/>
  <c r="H81" i="10"/>
  <c r="N81" i="10"/>
  <c r="K81" i="10"/>
  <c r="T81" i="10"/>
  <c r="E81" i="10"/>
  <c r="T48" i="10"/>
  <c r="H48" i="10"/>
  <c r="Q48" i="10"/>
  <c r="N48" i="10"/>
  <c r="K48" i="10"/>
  <c r="E48" i="10"/>
  <c r="E187" i="10"/>
  <c r="Q187" i="10"/>
  <c r="H187" i="10"/>
  <c r="N187" i="10"/>
  <c r="T187" i="10"/>
  <c r="K187" i="10"/>
  <c r="Q146" i="10"/>
  <c r="H146" i="10"/>
  <c r="K146" i="10"/>
  <c r="T146" i="10"/>
  <c r="E146" i="10"/>
  <c r="N146" i="10"/>
  <c r="T153" i="10"/>
  <c r="K153" i="10"/>
  <c r="N153" i="10"/>
  <c r="E153" i="10"/>
  <c r="H153" i="10"/>
  <c r="Q153" i="10"/>
  <c r="L5" i="14"/>
  <c r="F20" i="22"/>
  <c r="H28" i="10"/>
  <c r="R181" i="24" s="1"/>
  <c r="T28" i="10"/>
  <c r="Z181" i="24" s="1"/>
  <c r="K28" i="10"/>
  <c r="T181" i="24" s="1"/>
  <c r="Q28" i="10"/>
  <c r="X181" i="24" s="1"/>
  <c r="E28" i="10"/>
  <c r="P181" i="24" s="1"/>
  <c r="N28" i="10"/>
  <c r="V181" i="24" s="1"/>
  <c r="T211" i="9"/>
  <c r="Z211" i="9"/>
  <c r="Q211" i="9"/>
  <c r="H211" i="9"/>
  <c r="N211" i="9"/>
  <c r="W211" i="9"/>
  <c r="AC211" i="9"/>
  <c r="E211" i="9"/>
  <c r="K211" i="9"/>
  <c r="K45" i="10"/>
  <c r="E184" i="24" s="1"/>
  <c r="N45" i="10"/>
  <c r="G184" i="24" s="1"/>
  <c r="E45" i="10"/>
  <c r="A184" i="24" s="1"/>
  <c r="T45" i="10"/>
  <c r="K184" i="24" s="1"/>
  <c r="Q45" i="10"/>
  <c r="I184" i="24" s="1"/>
  <c r="H45" i="10"/>
  <c r="C184" i="24" s="1"/>
  <c r="K69" i="10"/>
  <c r="N69" i="10"/>
  <c r="H69" i="10"/>
  <c r="Q69" i="10"/>
  <c r="E69" i="10"/>
  <c r="T69" i="10"/>
  <c r="Q39" i="10"/>
  <c r="N39" i="10"/>
  <c r="V182" i="24" s="1"/>
  <c r="E39" i="10"/>
  <c r="P182" i="24" s="1"/>
  <c r="T39" i="10"/>
  <c r="H39" i="10"/>
  <c r="K39" i="10"/>
  <c r="L13" i="14"/>
  <c r="B36" i="22"/>
  <c r="H68" i="10"/>
  <c r="T68" i="10"/>
  <c r="Z200" i="24" s="1"/>
  <c r="Q68" i="10"/>
  <c r="X200" i="24" s="1"/>
  <c r="K68" i="10"/>
  <c r="E68" i="10"/>
  <c r="N68" i="10"/>
  <c r="U54" i="24"/>
  <c r="Q7" i="10"/>
  <c r="X177" i="24" s="1"/>
  <c r="T7" i="10"/>
  <c r="Z177" i="24" s="1"/>
  <c r="H7" i="10"/>
  <c r="R177" i="24" s="1"/>
  <c r="E7" i="10"/>
  <c r="P177" i="24" s="1"/>
  <c r="N7" i="10"/>
  <c r="V177" i="24" s="1"/>
  <c r="K7" i="10"/>
  <c r="T177" i="24" s="1"/>
  <c r="F35" i="22"/>
  <c r="L62" i="22"/>
  <c r="T96" i="10"/>
  <c r="K216" i="24" s="1"/>
  <c r="Q96" i="10"/>
  <c r="I216" i="24" s="1"/>
  <c r="H96" i="10"/>
  <c r="C216" i="24" s="1"/>
  <c r="N96" i="10"/>
  <c r="G216" i="24" s="1"/>
  <c r="E96" i="10"/>
  <c r="A216" i="24" s="1"/>
  <c r="K96" i="10"/>
  <c r="E216" i="24" s="1"/>
  <c r="H52" i="10"/>
  <c r="E52" i="10"/>
  <c r="N52" i="10"/>
  <c r="K52" i="10"/>
  <c r="T52" i="10"/>
  <c r="Q52" i="10"/>
  <c r="W53" i="24"/>
  <c r="N22" i="10"/>
  <c r="E22" i="10"/>
  <c r="K22" i="10"/>
  <c r="Q22" i="10"/>
  <c r="H22" i="10"/>
  <c r="T22" i="10"/>
  <c r="H4" i="10"/>
  <c r="K4" i="10"/>
  <c r="T4" i="10"/>
  <c r="Q4" i="10"/>
  <c r="E4" i="10"/>
  <c r="N4" i="10"/>
  <c r="T231" i="9"/>
  <c r="K231" i="9"/>
  <c r="AC231" i="9"/>
  <c r="H231" i="9"/>
  <c r="Q231" i="9"/>
  <c r="Z231" i="9"/>
  <c r="E231" i="9"/>
  <c r="N231" i="9"/>
  <c r="W231" i="9"/>
  <c r="Z208" i="9"/>
  <c r="AC208" i="9"/>
  <c r="W208" i="9"/>
  <c r="E208" i="9"/>
  <c r="Q208" i="9"/>
  <c r="H208" i="9"/>
  <c r="N208" i="9"/>
  <c r="T208" i="9"/>
  <c r="K208" i="9"/>
  <c r="B40" i="22"/>
  <c r="F41" i="22"/>
  <c r="F13" i="22"/>
  <c r="F26" i="22"/>
  <c r="L25" i="22"/>
  <c r="D63" i="22"/>
  <c r="Z98" i="9"/>
  <c r="W98" i="9"/>
  <c r="N98" i="9"/>
  <c r="E98" i="9"/>
  <c r="T98" i="9"/>
  <c r="AC98" i="9"/>
  <c r="H98" i="9"/>
  <c r="Q98" i="9"/>
  <c r="K98" i="9"/>
  <c r="T47" i="9"/>
  <c r="AF105" i="22" s="1"/>
  <c r="Z47" i="9"/>
  <c r="AJ105" i="22" s="1"/>
  <c r="H47" i="9"/>
  <c r="X105" i="22" s="1"/>
  <c r="AC47" i="9"/>
  <c r="AL105" i="22" s="1"/>
  <c r="Q47" i="9"/>
  <c r="AD105" i="22" s="1"/>
  <c r="E47" i="9"/>
  <c r="V105" i="22" s="1"/>
  <c r="N47" i="9"/>
  <c r="AB105" i="22" s="1"/>
  <c r="W47" i="9"/>
  <c r="AH105" i="22" s="1"/>
  <c r="K47" i="9"/>
  <c r="Z105" i="22" s="1"/>
  <c r="T15" i="9"/>
  <c r="Z15" i="9"/>
  <c r="E15" i="9"/>
  <c r="N15" i="9"/>
  <c r="W15" i="9"/>
  <c r="K15" i="9"/>
  <c r="H15" i="9"/>
  <c r="Q15" i="9"/>
  <c r="AC15" i="9"/>
  <c r="H169" i="9"/>
  <c r="W169" i="9"/>
  <c r="Q169" i="9"/>
  <c r="N169" i="9"/>
  <c r="E169" i="9"/>
  <c r="AC169" i="9"/>
  <c r="Z169" i="9"/>
  <c r="K169" i="9"/>
  <c r="T169" i="9"/>
  <c r="N168" i="9"/>
  <c r="W168" i="9"/>
  <c r="Q168" i="9"/>
  <c r="T168" i="9"/>
  <c r="E168" i="9"/>
  <c r="AC168" i="9"/>
  <c r="K168" i="9"/>
  <c r="Z168" i="9"/>
  <c r="H168" i="9"/>
  <c r="W9" i="22"/>
  <c r="W43" i="22"/>
  <c r="H157" i="9"/>
  <c r="Z157" i="9"/>
  <c r="Q157" i="9"/>
  <c r="AC157" i="9"/>
  <c r="T157" i="9"/>
  <c r="K157" i="9"/>
  <c r="E157" i="9"/>
  <c r="N157" i="9"/>
  <c r="W157" i="9"/>
  <c r="T151" i="9"/>
  <c r="Q151" i="9"/>
  <c r="E151" i="9"/>
  <c r="AC151" i="9"/>
  <c r="Z151" i="9"/>
  <c r="N151" i="9"/>
  <c r="W151" i="9"/>
  <c r="K151" i="9"/>
  <c r="H151" i="9"/>
  <c r="D25" i="22"/>
  <c r="AC205" i="9"/>
  <c r="AL72" i="22" s="1"/>
  <c r="W205" i="9"/>
  <c r="AH72" i="22" s="1"/>
  <c r="Z205" i="9"/>
  <c r="AJ72" i="22" s="1"/>
  <c r="T205" i="9"/>
  <c r="AF72" i="22" s="1"/>
  <c r="Q205" i="9"/>
  <c r="AD72" i="22" s="1"/>
  <c r="H205" i="9"/>
  <c r="X72" i="22" s="1"/>
  <c r="E205" i="9"/>
  <c r="V72" i="22" s="1"/>
  <c r="K205" i="9"/>
  <c r="Z72" i="22" s="1"/>
  <c r="N205" i="9"/>
  <c r="AB72" i="22" s="1"/>
  <c r="N220" i="9"/>
  <c r="T220" i="9"/>
  <c r="AC220" i="9"/>
  <c r="H220" i="9"/>
  <c r="Q220" i="9"/>
  <c r="Z220" i="9"/>
  <c r="E220" i="9"/>
  <c r="K220" i="9"/>
  <c r="W220" i="9"/>
  <c r="B18" i="22"/>
  <c r="Z206" i="9"/>
  <c r="AC206" i="9"/>
  <c r="W206" i="9"/>
  <c r="N206" i="9"/>
  <c r="E206" i="9"/>
  <c r="Q206" i="9"/>
  <c r="K206" i="9"/>
  <c r="T206" i="9"/>
  <c r="H206" i="9"/>
  <c r="J38" i="22"/>
  <c r="AC195" i="9"/>
  <c r="W195" i="9"/>
  <c r="Z195" i="9"/>
  <c r="O196" i="22" s="1"/>
  <c r="N195" i="9"/>
  <c r="G196" i="22" s="1"/>
  <c r="E195" i="9"/>
  <c r="V136" i="22" s="1"/>
  <c r="T195" i="9"/>
  <c r="AF136" i="22" s="1"/>
  <c r="Q195" i="9"/>
  <c r="AD136" i="22" s="1"/>
  <c r="K195" i="9"/>
  <c r="H195" i="9"/>
  <c r="X136" i="22" s="1"/>
  <c r="F16" i="22"/>
  <c r="H113" i="9"/>
  <c r="C194" i="22" s="1"/>
  <c r="K113" i="9"/>
  <c r="E194" i="22" s="1"/>
  <c r="T113" i="9"/>
  <c r="K194" i="22" s="1"/>
  <c r="AC113" i="9"/>
  <c r="Q194" i="22" s="1"/>
  <c r="Z113" i="9"/>
  <c r="O194" i="22" s="1"/>
  <c r="E113" i="9"/>
  <c r="A194" i="22" s="1"/>
  <c r="N113" i="9"/>
  <c r="G194" i="22" s="1"/>
  <c r="Q113" i="9"/>
  <c r="I194" i="22" s="1"/>
  <c r="W113" i="9"/>
  <c r="M194" i="22" s="1"/>
  <c r="P41" i="22"/>
  <c r="P13" i="22"/>
  <c r="F18" i="22"/>
  <c r="D31" i="22"/>
  <c r="F25" i="22"/>
  <c r="Z90" i="9"/>
  <c r="O217" i="22" s="1"/>
  <c r="T90" i="9"/>
  <c r="K217" i="22" s="1"/>
  <c r="AC90" i="9"/>
  <c r="Q217" i="22" s="1"/>
  <c r="Q90" i="9"/>
  <c r="I217" i="22" s="1"/>
  <c r="H90" i="9"/>
  <c r="C217" i="22" s="1"/>
  <c r="W90" i="9"/>
  <c r="M217" i="22" s="1"/>
  <c r="N90" i="9"/>
  <c r="G217" i="22" s="1"/>
  <c r="K90" i="9"/>
  <c r="E217" i="22" s="1"/>
  <c r="E90" i="9"/>
  <c r="A217" i="22" s="1"/>
  <c r="N68" i="9"/>
  <c r="T68" i="9"/>
  <c r="Q68" i="9"/>
  <c r="Z68" i="9"/>
  <c r="K68" i="9"/>
  <c r="W68" i="9"/>
  <c r="H68" i="9"/>
  <c r="E68" i="9"/>
  <c r="AC68" i="9"/>
  <c r="N28" i="9"/>
  <c r="T28" i="9"/>
  <c r="AC28" i="9"/>
  <c r="H28" i="9"/>
  <c r="Q28" i="9"/>
  <c r="Z28" i="9"/>
  <c r="E28" i="9"/>
  <c r="W28" i="9"/>
  <c r="K28" i="9"/>
  <c r="C7" i="22"/>
  <c r="W213" i="5"/>
  <c r="AH146" i="21" s="1"/>
  <c r="AC213" i="5"/>
  <c r="AL146" i="21" s="1"/>
  <c r="T213" i="5"/>
  <c r="AF146" i="21" s="1"/>
  <c r="K213" i="5"/>
  <c r="Z146" i="21" s="1"/>
  <c r="H213" i="5"/>
  <c r="X146" i="21" s="1"/>
  <c r="Q213" i="5"/>
  <c r="AD146" i="21" s="1"/>
  <c r="E213" i="5"/>
  <c r="V146" i="21" s="1"/>
  <c r="Z213" i="5"/>
  <c r="AJ146" i="21" s="1"/>
  <c r="N213" i="5"/>
  <c r="AB146" i="21" s="1"/>
  <c r="Q182" i="5"/>
  <c r="AC182" i="5"/>
  <c r="T182" i="5"/>
  <c r="K182" i="5"/>
  <c r="W182" i="5"/>
  <c r="H182" i="5"/>
  <c r="E182" i="5"/>
  <c r="Z182" i="5"/>
  <c r="N182" i="5"/>
  <c r="AC156" i="5"/>
  <c r="E156" i="5"/>
  <c r="W156" i="5"/>
  <c r="N156" i="5"/>
  <c r="T156" i="5"/>
  <c r="K156" i="5"/>
  <c r="Z156" i="5"/>
  <c r="H156" i="5"/>
  <c r="Q156" i="5"/>
  <c r="AC124" i="5"/>
  <c r="E124" i="5"/>
  <c r="W124" i="5"/>
  <c r="N124" i="5"/>
  <c r="T124" i="5"/>
  <c r="K124" i="5"/>
  <c r="H124" i="5"/>
  <c r="Z124" i="5"/>
  <c r="Q124" i="5"/>
  <c r="AC92" i="5"/>
  <c r="E92" i="5"/>
  <c r="W92" i="5"/>
  <c r="N92" i="5"/>
  <c r="T92" i="5"/>
  <c r="K92" i="5"/>
  <c r="Q92" i="5"/>
  <c r="H92" i="5"/>
  <c r="Z92" i="5"/>
  <c r="AC60" i="5"/>
  <c r="AL189" i="21" s="1"/>
  <c r="E60" i="5"/>
  <c r="V189" i="21" s="1"/>
  <c r="W60" i="5"/>
  <c r="AH189" i="21" s="1"/>
  <c r="N60" i="5"/>
  <c r="AB189" i="21" s="1"/>
  <c r="T60" i="5"/>
  <c r="AF189" i="21" s="1"/>
  <c r="K60" i="5"/>
  <c r="Z189" i="21" s="1"/>
  <c r="Z60" i="5"/>
  <c r="AJ189" i="21" s="1"/>
  <c r="H60" i="5"/>
  <c r="X189" i="21" s="1"/>
  <c r="Q60" i="5"/>
  <c r="AD189" i="21" s="1"/>
  <c r="AC28" i="5"/>
  <c r="E28" i="5"/>
  <c r="W28" i="5"/>
  <c r="N28" i="5"/>
  <c r="T28" i="5"/>
  <c r="K28" i="5"/>
  <c r="Z28" i="5"/>
  <c r="H28" i="5"/>
  <c r="Q28" i="5"/>
  <c r="N44" i="9"/>
  <c r="T44" i="9"/>
  <c r="AC44" i="9"/>
  <c r="H44" i="9"/>
  <c r="Q44" i="9"/>
  <c r="Z44" i="9"/>
  <c r="E44" i="9"/>
  <c r="W44" i="9"/>
  <c r="K44" i="9"/>
  <c r="Z34" i="9"/>
  <c r="H34" i="9"/>
  <c r="AC34" i="9"/>
  <c r="T34" i="9"/>
  <c r="Q34" i="9"/>
  <c r="E34" i="9"/>
  <c r="N34" i="9"/>
  <c r="W34" i="9"/>
  <c r="K34" i="9"/>
  <c r="R59" i="22"/>
  <c r="R6" i="22"/>
  <c r="N12" i="9"/>
  <c r="T12" i="9"/>
  <c r="W12" i="9"/>
  <c r="K12" i="9"/>
  <c r="Z12" i="9"/>
  <c r="H12" i="9"/>
  <c r="E12" i="9"/>
  <c r="Q12" i="9"/>
  <c r="AC12" i="9"/>
  <c r="N56" i="9"/>
  <c r="T56" i="9"/>
  <c r="AC56" i="9"/>
  <c r="H56" i="9"/>
  <c r="Q56" i="9"/>
  <c r="Z56" i="9"/>
  <c r="E56" i="9"/>
  <c r="W56" i="9"/>
  <c r="K56" i="9"/>
  <c r="Z58" i="9"/>
  <c r="H58" i="9"/>
  <c r="K58" i="9"/>
  <c r="AC58" i="9"/>
  <c r="T58" i="9"/>
  <c r="Q58" i="9"/>
  <c r="E58" i="9"/>
  <c r="N58" i="9"/>
  <c r="W58" i="9"/>
  <c r="AA2" i="22"/>
  <c r="AA57" i="22"/>
  <c r="L5" i="22"/>
  <c r="B56" i="22"/>
  <c r="B3" i="22"/>
  <c r="AG54" i="21"/>
  <c r="K31" i="5"/>
  <c r="W31" i="5"/>
  <c r="N31" i="5"/>
  <c r="E31" i="5"/>
  <c r="Z31" i="5"/>
  <c r="AC31" i="5"/>
  <c r="Q31" i="5"/>
  <c r="T31" i="5"/>
  <c r="H31" i="5"/>
  <c r="H25" i="9"/>
  <c r="N25" i="9"/>
  <c r="AC25" i="9"/>
  <c r="Q25" i="9"/>
  <c r="E25" i="9"/>
  <c r="Z25" i="9"/>
  <c r="W25" i="9"/>
  <c r="T25" i="9"/>
  <c r="K25" i="9"/>
  <c r="W209" i="5"/>
  <c r="N209" i="5"/>
  <c r="E209" i="5"/>
  <c r="T209" i="5"/>
  <c r="H209" i="5"/>
  <c r="AC209" i="5"/>
  <c r="Q209" i="5"/>
  <c r="K209" i="5"/>
  <c r="Z209" i="5"/>
  <c r="W133" i="5"/>
  <c r="AH136" i="21" s="1"/>
  <c r="N133" i="5"/>
  <c r="AB136" i="21" s="1"/>
  <c r="E133" i="5"/>
  <c r="V136" i="21" s="1"/>
  <c r="T133" i="5"/>
  <c r="AF136" i="21" s="1"/>
  <c r="AC133" i="5"/>
  <c r="AL136" i="21" s="1"/>
  <c r="Q133" i="5"/>
  <c r="AD136" i="21" s="1"/>
  <c r="K133" i="5"/>
  <c r="Z136" i="21" s="1"/>
  <c r="Z133" i="5"/>
  <c r="AJ136" i="21" s="1"/>
  <c r="H133" i="5"/>
  <c r="X136" i="21" s="1"/>
  <c r="AC84" i="5"/>
  <c r="E84" i="5"/>
  <c r="Z84" i="5"/>
  <c r="Q84" i="5"/>
  <c r="H84" i="5"/>
  <c r="T84" i="5"/>
  <c r="W84" i="5"/>
  <c r="N84" i="5"/>
  <c r="K84" i="5"/>
  <c r="Q62" i="5"/>
  <c r="H62" i="5"/>
  <c r="Z62" i="5"/>
  <c r="E62" i="5"/>
  <c r="T62" i="5"/>
  <c r="W62" i="5"/>
  <c r="K62" i="5"/>
  <c r="N62" i="5"/>
  <c r="AC62" i="5"/>
  <c r="P52" i="21"/>
  <c r="P9" i="21"/>
  <c r="P37" i="21"/>
  <c r="W61" i="5"/>
  <c r="AC61" i="5"/>
  <c r="T61" i="5"/>
  <c r="K113" i="21" s="1"/>
  <c r="K61" i="5"/>
  <c r="H61" i="5"/>
  <c r="Z61" i="5"/>
  <c r="N61" i="5"/>
  <c r="Q61" i="5"/>
  <c r="E61" i="5"/>
  <c r="A113" i="21" s="1"/>
  <c r="AC203" i="5"/>
  <c r="W203" i="5"/>
  <c r="Z203" i="5"/>
  <c r="E203" i="5"/>
  <c r="N203" i="5"/>
  <c r="K203" i="5"/>
  <c r="Q203" i="5"/>
  <c r="T203" i="5"/>
  <c r="H203" i="5"/>
  <c r="W225" i="5"/>
  <c r="M147" i="21" s="1"/>
  <c r="N225" i="5"/>
  <c r="G147" i="21" s="1"/>
  <c r="E225" i="5"/>
  <c r="A147" i="21" s="1"/>
  <c r="K225" i="5"/>
  <c r="E147" i="21" s="1"/>
  <c r="Z225" i="5"/>
  <c r="O147" i="21" s="1"/>
  <c r="T225" i="5"/>
  <c r="K147" i="21" s="1"/>
  <c r="H225" i="5"/>
  <c r="C147" i="21" s="1"/>
  <c r="AC225" i="5"/>
  <c r="Q147" i="21" s="1"/>
  <c r="Q225" i="5"/>
  <c r="I147" i="21" s="1"/>
  <c r="AC196" i="5"/>
  <c r="AL126" i="21" s="1"/>
  <c r="W196" i="5"/>
  <c r="AH126" i="21" s="1"/>
  <c r="Z196" i="5"/>
  <c r="AJ126" i="21" s="1"/>
  <c r="H196" i="5"/>
  <c r="X126" i="21" s="1"/>
  <c r="Q196" i="5"/>
  <c r="AD126" i="21" s="1"/>
  <c r="N196" i="5"/>
  <c r="AB126" i="21" s="1"/>
  <c r="T196" i="5"/>
  <c r="AF126" i="21" s="1"/>
  <c r="K196" i="5"/>
  <c r="Z126" i="21" s="1"/>
  <c r="E196" i="5"/>
  <c r="V126" i="21" s="1"/>
  <c r="W101" i="5"/>
  <c r="AH218" i="21" s="1"/>
  <c r="N101" i="5"/>
  <c r="AB218" i="21" s="1"/>
  <c r="E101" i="5"/>
  <c r="V218" i="21" s="1"/>
  <c r="AC101" i="5"/>
  <c r="AL218" i="21" s="1"/>
  <c r="Q101" i="5"/>
  <c r="AD218" i="21" s="1"/>
  <c r="K101" i="5"/>
  <c r="Z218" i="21" s="1"/>
  <c r="Z101" i="5"/>
  <c r="AJ218" i="21" s="1"/>
  <c r="T101" i="5"/>
  <c r="AF218" i="21" s="1"/>
  <c r="H101" i="5"/>
  <c r="X218" i="21" s="1"/>
  <c r="D53" i="22"/>
  <c r="Z198" i="5"/>
  <c r="AC198" i="5"/>
  <c r="W198" i="5"/>
  <c r="N198" i="5"/>
  <c r="T198" i="5"/>
  <c r="K198" i="5"/>
  <c r="H198" i="5"/>
  <c r="X71" i="21" s="1"/>
  <c r="Q198" i="5"/>
  <c r="AD71" i="21" s="1"/>
  <c r="E198" i="5"/>
  <c r="V71" i="21" s="1"/>
  <c r="AC192" i="5"/>
  <c r="E192" i="5"/>
  <c r="T192" i="5"/>
  <c r="K192" i="5"/>
  <c r="H192" i="5"/>
  <c r="Q192" i="5"/>
  <c r="N192" i="5"/>
  <c r="Z192" i="5"/>
  <c r="W192" i="5"/>
  <c r="K187" i="5"/>
  <c r="W187" i="5"/>
  <c r="N187" i="5"/>
  <c r="E187" i="5"/>
  <c r="T187" i="5"/>
  <c r="H187" i="5"/>
  <c r="AC187" i="5"/>
  <c r="Q187" i="5"/>
  <c r="Z187" i="5"/>
  <c r="K95" i="5"/>
  <c r="W95" i="5"/>
  <c r="N95" i="5"/>
  <c r="E95" i="5"/>
  <c r="AC95" i="5"/>
  <c r="Q95" i="5"/>
  <c r="Z95" i="5"/>
  <c r="T95" i="5"/>
  <c r="H95" i="5"/>
  <c r="AC64" i="5"/>
  <c r="E64" i="5"/>
  <c r="T64" i="5"/>
  <c r="K64" i="5"/>
  <c r="H64" i="5"/>
  <c r="W64" i="5"/>
  <c r="Q64" i="5"/>
  <c r="Z64" i="5"/>
  <c r="N64" i="5"/>
  <c r="K59" i="5"/>
  <c r="W59" i="5"/>
  <c r="N59" i="5"/>
  <c r="E59" i="5"/>
  <c r="T59" i="5"/>
  <c r="H59" i="5"/>
  <c r="AC59" i="5"/>
  <c r="Q59" i="5"/>
  <c r="Z59" i="5"/>
  <c r="AM49" i="21"/>
  <c r="AM10" i="21"/>
  <c r="AC68" i="5"/>
  <c r="E68" i="5"/>
  <c r="Z68" i="5"/>
  <c r="AJ114" i="21" s="1"/>
  <c r="Q68" i="5"/>
  <c r="H68" i="5"/>
  <c r="K68" i="5"/>
  <c r="W68" i="5"/>
  <c r="T68" i="5"/>
  <c r="N68" i="5"/>
  <c r="R2" i="21"/>
  <c r="R55" i="21"/>
  <c r="AC220" i="5"/>
  <c r="AL149" i="21" s="1"/>
  <c r="E220" i="5"/>
  <c r="V149" i="21" s="1"/>
  <c r="T220" i="5"/>
  <c r="AF149" i="21" s="1"/>
  <c r="K220" i="5"/>
  <c r="Z149" i="21" s="1"/>
  <c r="W220" i="5"/>
  <c r="AH149" i="21" s="1"/>
  <c r="H220" i="5"/>
  <c r="X149" i="21" s="1"/>
  <c r="N220" i="5"/>
  <c r="AB149" i="21" s="1"/>
  <c r="Q220" i="5"/>
  <c r="AD149" i="21" s="1"/>
  <c r="Z220" i="5"/>
  <c r="AJ149" i="21" s="1"/>
  <c r="K215" i="5"/>
  <c r="W215" i="5"/>
  <c r="N215" i="5"/>
  <c r="E215" i="5"/>
  <c r="T215" i="5"/>
  <c r="H215" i="5"/>
  <c r="C142" i="21" s="1"/>
  <c r="Z215" i="5"/>
  <c r="O142" i="21" s="1"/>
  <c r="AC215" i="5"/>
  <c r="Q215" i="5"/>
  <c r="W109" i="5"/>
  <c r="AC109" i="5"/>
  <c r="T109" i="5"/>
  <c r="K109" i="5"/>
  <c r="Z192" i="21" s="1"/>
  <c r="H109" i="5"/>
  <c r="X192" i="21" s="1"/>
  <c r="Q109" i="5"/>
  <c r="E109" i="5"/>
  <c r="Z109" i="5"/>
  <c r="N109" i="5"/>
  <c r="AC16" i="5"/>
  <c r="E16" i="5"/>
  <c r="T16" i="5"/>
  <c r="K16" i="5"/>
  <c r="W16" i="5"/>
  <c r="H16" i="5"/>
  <c r="Q16" i="5"/>
  <c r="Z16" i="5"/>
  <c r="N16" i="5"/>
  <c r="W53" i="21"/>
  <c r="Q154" i="5"/>
  <c r="AC154" i="5"/>
  <c r="T154" i="5"/>
  <c r="K154" i="5"/>
  <c r="H154" i="5"/>
  <c r="Z154" i="5"/>
  <c r="N154" i="5"/>
  <c r="W154" i="5"/>
  <c r="E154" i="5"/>
  <c r="AG3" i="22"/>
  <c r="AG58" i="22"/>
  <c r="W43" i="27"/>
  <c r="W9" i="27"/>
  <c r="K136" i="13"/>
  <c r="Q136" i="13"/>
  <c r="H136" i="13"/>
  <c r="T136" i="13"/>
  <c r="N136" i="13"/>
  <c r="E136" i="13"/>
  <c r="N113" i="13"/>
  <c r="G194" i="27" s="1"/>
  <c r="E113" i="13"/>
  <c r="A194" i="27" s="1"/>
  <c r="T113" i="13"/>
  <c r="K194" i="27" s="1"/>
  <c r="K113" i="13"/>
  <c r="E194" i="27" s="1"/>
  <c r="Q113" i="13"/>
  <c r="I194" i="27" s="1"/>
  <c r="H113" i="13"/>
  <c r="C194" i="27" s="1"/>
  <c r="Q76" i="13"/>
  <c r="I209" i="27" s="1"/>
  <c r="H76" i="13"/>
  <c r="C209" i="27" s="1"/>
  <c r="T76" i="13"/>
  <c r="K209" i="27" s="1"/>
  <c r="K76" i="13"/>
  <c r="E209" i="27" s="1"/>
  <c r="N76" i="13"/>
  <c r="G209" i="27" s="1"/>
  <c r="E76" i="13"/>
  <c r="A209" i="27" s="1"/>
  <c r="T59" i="13"/>
  <c r="Q59" i="13"/>
  <c r="E59" i="13"/>
  <c r="P190" i="27" s="1"/>
  <c r="N59" i="13"/>
  <c r="V190" i="27" s="1"/>
  <c r="H59" i="13"/>
  <c r="K59" i="13"/>
  <c r="T190" i="27" s="1"/>
  <c r="Q58" i="13"/>
  <c r="N58" i="13"/>
  <c r="E58" i="13"/>
  <c r="K58" i="13"/>
  <c r="H58" i="13"/>
  <c r="T58" i="13"/>
  <c r="K151" i="27" s="1"/>
  <c r="H56" i="27"/>
  <c r="H3" i="27"/>
  <c r="N8" i="13"/>
  <c r="V178" i="27" s="1"/>
  <c r="E8" i="13"/>
  <c r="P178" i="27" s="1"/>
  <c r="T8" i="13"/>
  <c r="Z178" i="27" s="1"/>
  <c r="H8" i="13"/>
  <c r="R178" i="27" s="1"/>
  <c r="Q8" i="13"/>
  <c r="X178" i="27" s="1"/>
  <c r="K8" i="13"/>
  <c r="T178" i="27" s="1"/>
  <c r="H3" i="13"/>
  <c r="C178" i="27" s="1"/>
  <c r="N3" i="13"/>
  <c r="G178" i="27" s="1"/>
  <c r="K3" i="13"/>
  <c r="E178" i="27" s="1"/>
  <c r="T3" i="13"/>
  <c r="K178" i="27" s="1"/>
  <c r="E3" i="13"/>
  <c r="A178" i="27" s="1"/>
  <c r="Q3" i="13"/>
  <c r="I178" i="27" s="1"/>
  <c r="W53" i="27"/>
  <c r="W14" i="27"/>
  <c r="T217" i="12"/>
  <c r="K217" i="12"/>
  <c r="E217" i="12"/>
  <c r="N217" i="12"/>
  <c r="H217" i="12"/>
  <c r="Q217" i="12"/>
  <c r="F9" i="26"/>
  <c r="F37" i="26"/>
  <c r="E177" i="12"/>
  <c r="P74" i="26" s="1"/>
  <c r="N177" i="12"/>
  <c r="V74" i="26" s="1"/>
  <c r="K177" i="12"/>
  <c r="T74" i="26" s="1"/>
  <c r="T177" i="12"/>
  <c r="Z74" i="26" s="1"/>
  <c r="H177" i="12"/>
  <c r="R74" i="26" s="1"/>
  <c r="Q177" i="12"/>
  <c r="X74" i="26" s="1"/>
  <c r="T184" i="12"/>
  <c r="Z131" i="26" s="1"/>
  <c r="Q184" i="12"/>
  <c r="X131" i="26" s="1"/>
  <c r="E184" i="12"/>
  <c r="P131" i="26" s="1"/>
  <c r="N184" i="12"/>
  <c r="V131" i="26" s="1"/>
  <c r="K184" i="12"/>
  <c r="T131" i="26" s="1"/>
  <c r="H184" i="12"/>
  <c r="R131" i="26" s="1"/>
  <c r="T142" i="12"/>
  <c r="N142" i="12"/>
  <c r="E142" i="12"/>
  <c r="K142" i="12"/>
  <c r="Q142" i="12"/>
  <c r="H142" i="12"/>
  <c r="H180" i="12"/>
  <c r="K180" i="12"/>
  <c r="T133" i="26" s="1"/>
  <c r="T180" i="12"/>
  <c r="Q180" i="12"/>
  <c r="E180" i="12"/>
  <c r="N180" i="12"/>
  <c r="K171" i="12"/>
  <c r="T134" i="26" s="1"/>
  <c r="Q171" i="12"/>
  <c r="X134" i="26" s="1"/>
  <c r="H171" i="12"/>
  <c r="R134" i="26" s="1"/>
  <c r="N171" i="12"/>
  <c r="V134" i="26" s="1"/>
  <c r="E171" i="12"/>
  <c r="P134" i="26" s="1"/>
  <c r="T171" i="12"/>
  <c r="Z134" i="26" s="1"/>
  <c r="T118" i="12"/>
  <c r="Z193" i="26" s="1"/>
  <c r="N118" i="12"/>
  <c r="E118" i="12"/>
  <c r="P193" i="26" s="1"/>
  <c r="K118" i="12"/>
  <c r="T193" i="26" s="1"/>
  <c r="H118" i="12"/>
  <c r="R193" i="26" s="1"/>
  <c r="Q118" i="12"/>
  <c r="T112" i="12"/>
  <c r="H112" i="12"/>
  <c r="Q112" i="12"/>
  <c r="N112" i="12"/>
  <c r="K112" i="12"/>
  <c r="E112" i="12"/>
  <c r="T86" i="12"/>
  <c r="K210" i="26" s="1"/>
  <c r="H86" i="12"/>
  <c r="C210" i="26" s="1"/>
  <c r="N86" i="12"/>
  <c r="G210" i="26" s="1"/>
  <c r="K86" i="12"/>
  <c r="E210" i="26" s="1"/>
  <c r="E86" i="12"/>
  <c r="A210" i="26" s="1"/>
  <c r="Q86" i="12"/>
  <c r="I210" i="26" s="1"/>
  <c r="T126" i="12"/>
  <c r="Z199" i="26" s="1"/>
  <c r="Q126" i="12"/>
  <c r="X199" i="26" s="1"/>
  <c r="H126" i="12"/>
  <c r="R199" i="26" s="1"/>
  <c r="N126" i="12"/>
  <c r="V199" i="26" s="1"/>
  <c r="E126" i="12"/>
  <c r="P199" i="26" s="1"/>
  <c r="K126" i="12"/>
  <c r="T199" i="26" s="1"/>
  <c r="Q85" i="12"/>
  <c r="X214" i="26" s="1"/>
  <c r="H85" i="12"/>
  <c r="R214" i="26" s="1"/>
  <c r="K85" i="12"/>
  <c r="T214" i="26" s="1"/>
  <c r="T85" i="12"/>
  <c r="Z214" i="26" s="1"/>
  <c r="E85" i="12"/>
  <c r="P214" i="26" s="1"/>
  <c r="N85" i="12"/>
  <c r="V214" i="26" s="1"/>
  <c r="T42" i="12"/>
  <c r="K181" i="26" s="1"/>
  <c r="N42" i="12"/>
  <c r="G181" i="26" s="1"/>
  <c r="E42" i="12"/>
  <c r="A181" i="26" s="1"/>
  <c r="H42" i="12"/>
  <c r="C181" i="26" s="1"/>
  <c r="K42" i="12"/>
  <c r="E181" i="26" s="1"/>
  <c r="Q42" i="12"/>
  <c r="I181" i="26" s="1"/>
  <c r="B2" i="26"/>
  <c r="B55" i="26"/>
  <c r="U49" i="26"/>
  <c r="U10" i="26"/>
  <c r="T7" i="12"/>
  <c r="Z177" i="26" s="1"/>
  <c r="Q7" i="12"/>
  <c r="X177" i="26" s="1"/>
  <c r="H7" i="12"/>
  <c r="R177" i="26" s="1"/>
  <c r="E7" i="12"/>
  <c r="P177" i="26" s="1"/>
  <c r="N7" i="12"/>
  <c r="V177" i="26" s="1"/>
  <c r="K7" i="12"/>
  <c r="T177" i="26" s="1"/>
  <c r="N222" i="11"/>
  <c r="E222" i="11"/>
  <c r="Q222" i="11"/>
  <c r="T222" i="11"/>
  <c r="K222" i="11"/>
  <c r="H222" i="11"/>
  <c r="H9" i="12"/>
  <c r="R175" i="26" s="1"/>
  <c r="E9" i="12"/>
  <c r="P175" i="26" s="1"/>
  <c r="K9" i="12"/>
  <c r="T175" i="26" s="1"/>
  <c r="T9" i="12"/>
  <c r="Z175" i="26" s="1"/>
  <c r="Q9" i="12"/>
  <c r="X175" i="26" s="1"/>
  <c r="N9" i="12"/>
  <c r="V175" i="26" s="1"/>
  <c r="Q49" i="26"/>
  <c r="Q10" i="26"/>
  <c r="N206" i="11"/>
  <c r="Q206" i="11"/>
  <c r="H206" i="11"/>
  <c r="T206" i="11"/>
  <c r="K206" i="11"/>
  <c r="E206" i="11"/>
  <c r="Q175" i="11"/>
  <c r="T175" i="11"/>
  <c r="K175" i="11"/>
  <c r="E175" i="11"/>
  <c r="N175" i="11"/>
  <c r="H175" i="11"/>
  <c r="H220" i="11"/>
  <c r="T220" i="11"/>
  <c r="Q220" i="11"/>
  <c r="E220" i="11"/>
  <c r="N220" i="11"/>
  <c r="K220" i="11"/>
  <c r="N210" i="11"/>
  <c r="E210" i="11"/>
  <c r="H210" i="11"/>
  <c r="T210" i="11"/>
  <c r="Q210" i="11"/>
  <c r="K210" i="11"/>
  <c r="E219" i="11"/>
  <c r="K219" i="11"/>
  <c r="H219" i="11"/>
  <c r="Q219" i="11"/>
  <c r="T219" i="11"/>
  <c r="N219" i="11"/>
  <c r="K165" i="11"/>
  <c r="N165" i="11"/>
  <c r="H165" i="11"/>
  <c r="T165" i="11"/>
  <c r="Q165" i="11"/>
  <c r="E165" i="11"/>
  <c r="T160" i="11"/>
  <c r="K160" i="11"/>
  <c r="H160" i="11"/>
  <c r="E160" i="11"/>
  <c r="N160" i="11"/>
  <c r="Q160" i="11"/>
  <c r="U39" i="25"/>
  <c r="U5" i="25"/>
  <c r="D37" i="25"/>
  <c r="D9" i="25"/>
  <c r="B9" i="25"/>
  <c r="B37" i="25"/>
  <c r="H37" i="25"/>
  <c r="H9" i="25"/>
  <c r="T144" i="11"/>
  <c r="K139" i="25" s="1"/>
  <c r="N144" i="11"/>
  <c r="G139" i="25" s="1"/>
  <c r="K144" i="11"/>
  <c r="E139" i="25" s="1"/>
  <c r="H144" i="11"/>
  <c r="C139" i="25" s="1"/>
  <c r="Q144" i="11"/>
  <c r="I139" i="25" s="1"/>
  <c r="E144" i="11"/>
  <c r="A139" i="25" s="1"/>
  <c r="H156" i="11"/>
  <c r="E156" i="11"/>
  <c r="Q156" i="11"/>
  <c r="X16" i="25" s="1"/>
  <c r="K156" i="11"/>
  <c r="T156" i="11"/>
  <c r="Z16" i="25" s="1"/>
  <c r="N156" i="11"/>
  <c r="K130" i="11"/>
  <c r="E112" i="25" s="1"/>
  <c r="T130" i="11"/>
  <c r="K112" i="25" s="1"/>
  <c r="Q130" i="11"/>
  <c r="I112" i="25" s="1"/>
  <c r="H130" i="11"/>
  <c r="C112" i="25" s="1"/>
  <c r="N130" i="11"/>
  <c r="G112" i="25" s="1"/>
  <c r="E130" i="11"/>
  <c r="A112" i="25" s="1"/>
  <c r="T101" i="11"/>
  <c r="H101" i="11"/>
  <c r="Q101" i="11"/>
  <c r="E101" i="11"/>
  <c r="K101" i="11"/>
  <c r="N101" i="11"/>
  <c r="N59" i="11"/>
  <c r="V186" i="25" s="1"/>
  <c r="K59" i="11"/>
  <c r="T186" i="25" s="1"/>
  <c r="Q59" i="11"/>
  <c r="X186" i="25" s="1"/>
  <c r="E59" i="11"/>
  <c r="P186" i="25" s="1"/>
  <c r="T59" i="11"/>
  <c r="Z186" i="25" s="1"/>
  <c r="H59" i="11"/>
  <c r="R186" i="25" s="1"/>
  <c r="Q47" i="11"/>
  <c r="X101" i="25" s="1"/>
  <c r="N47" i="11"/>
  <c r="V101" i="25" s="1"/>
  <c r="K47" i="11"/>
  <c r="T101" i="25" s="1"/>
  <c r="H47" i="11"/>
  <c r="R101" i="25" s="1"/>
  <c r="T47" i="11"/>
  <c r="Z101" i="25" s="1"/>
  <c r="E47" i="11"/>
  <c r="P101" i="25" s="1"/>
  <c r="F55" i="25"/>
  <c r="F2" i="25"/>
  <c r="L19" i="14"/>
  <c r="K34" i="11"/>
  <c r="E97" i="25" s="1"/>
  <c r="N34" i="11"/>
  <c r="G97" i="25" s="1"/>
  <c r="T34" i="11"/>
  <c r="K97" i="25" s="1"/>
  <c r="H34" i="11"/>
  <c r="C97" i="25" s="1"/>
  <c r="Q34" i="11"/>
  <c r="I97" i="25" s="1"/>
  <c r="E34" i="11"/>
  <c r="A97" i="25" s="1"/>
  <c r="Q44" i="11"/>
  <c r="H44" i="11"/>
  <c r="E44" i="11"/>
  <c r="K44" i="11"/>
  <c r="T44" i="11"/>
  <c r="N44" i="11"/>
  <c r="H33" i="11"/>
  <c r="Q33" i="11"/>
  <c r="E33" i="11"/>
  <c r="K33" i="11"/>
  <c r="T33" i="11"/>
  <c r="N33" i="11"/>
  <c r="T40" i="10"/>
  <c r="Z186" i="24" s="1"/>
  <c r="K40" i="10"/>
  <c r="T186" i="24" s="1"/>
  <c r="H40" i="10"/>
  <c r="R186" i="24" s="1"/>
  <c r="E40" i="10"/>
  <c r="P186" i="24" s="1"/>
  <c r="N40" i="10"/>
  <c r="V186" i="24" s="1"/>
  <c r="Q40" i="10"/>
  <c r="X186" i="24" s="1"/>
  <c r="T232" i="10"/>
  <c r="K232" i="10"/>
  <c r="E232" i="10"/>
  <c r="N232" i="10"/>
  <c r="Q232" i="10"/>
  <c r="H232" i="10"/>
  <c r="H221" i="10"/>
  <c r="C145" i="24" s="1"/>
  <c r="N221" i="10"/>
  <c r="G145" i="24" s="1"/>
  <c r="E221" i="10"/>
  <c r="A145" i="24" s="1"/>
  <c r="T221" i="10"/>
  <c r="K145" i="24" s="1"/>
  <c r="K221" i="10"/>
  <c r="E145" i="24" s="1"/>
  <c r="Q221" i="10"/>
  <c r="I145" i="24" s="1"/>
  <c r="H213" i="10"/>
  <c r="R146" i="24" s="1"/>
  <c r="Q213" i="10"/>
  <c r="X146" i="24" s="1"/>
  <c r="T213" i="10"/>
  <c r="Z146" i="24" s="1"/>
  <c r="E213" i="10"/>
  <c r="P146" i="24" s="1"/>
  <c r="N213" i="10"/>
  <c r="V146" i="24" s="1"/>
  <c r="K213" i="10"/>
  <c r="T146" i="24" s="1"/>
  <c r="E211" i="10"/>
  <c r="T211" i="10"/>
  <c r="Q211" i="10"/>
  <c r="H211" i="10"/>
  <c r="N211" i="10"/>
  <c r="K211" i="10"/>
  <c r="E195" i="10"/>
  <c r="T195" i="10"/>
  <c r="K195" i="10"/>
  <c r="Q195" i="10"/>
  <c r="H195" i="10"/>
  <c r="N195" i="10"/>
  <c r="K130" i="10"/>
  <c r="T130" i="10"/>
  <c r="Q130" i="10"/>
  <c r="H130" i="10"/>
  <c r="N130" i="10"/>
  <c r="E130" i="10"/>
  <c r="T72" i="10"/>
  <c r="Z203" i="24" s="1"/>
  <c r="Q72" i="10"/>
  <c r="X203" i="24" s="1"/>
  <c r="E72" i="10"/>
  <c r="P203" i="24" s="1"/>
  <c r="N72" i="10"/>
  <c r="V203" i="24" s="1"/>
  <c r="K72" i="10"/>
  <c r="T203" i="24" s="1"/>
  <c r="H72" i="10"/>
  <c r="R203" i="24" s="1"/>
  <c r="T112" i="10"/>
  <c r="Z189" i="24" s="1"/>
  <c r="N112" i="10"/>
  <c r="V189" i="24" s="1"/>
  <c r="K112" i="10"/>
  <c r="T189" i="24" s="1"/>
  <c r="H112" i="10"/>
  <c r="R189" i="24" s="1"/>
  <c r="Q112" i="10"/>
  <c r="X189" i="24" s="1"/>
  <c r="E112" i="10"/>
  <c r="P189" i="24" s="1"/>
  <c r="E107" i="10"/>
  <c r="T107" i="10"/>
  <c r="K107" i="10"/>
  <c r="H107" i="10"/>
  <c r="N107" i="10"/>
  <c r="Q107" i="10"/>
  <c r="E91" i="10"/>
  <c r="N91" i="10"/>
  <c r="T91" i="10"/>
  <c r="Q91" i="10"/>
  <c r="K91" i="10"/>
  <c r="H91" i="10"/>
  <c r="Z200" i="9"/>
  <c r="AC200" i="9"/>
  <c r="W200" i="9"/>
  <c r="E200" i="9"/>
  <c r="N200" i="9"/>
  <c r="K200" i="9"/>
  <c r="H200" i="9"/>
  <c r="Q200" i="9"/>
  <c r="T200" i="9"/>
  <c r="L11" i="14"/>
  <c r="K53" i="10"/>
  <c r="T187" i="24" s="1"/>
  <c r="Q53" i="10"/>
  <c r="X187" i="24" s="1"/>
  <c r="H53" i="10"/>
  <c r="R187" i="24" s="1"/>
  <c r="N53" i="10"/>
  <c r="V187" i="24" s="1"/>
  <c r="E53" i="10"/>
  <c r="P187" i="24" s="1"/>
  <c r="T53" i="10"/>
  <c r="Z187" i="24" s="1"/>
  <c r="N86" i="10"/>
  <c r="T86" i="10"/>
  <c r="Q86" i="10"/>
  <c r="E86" i="10"/>
  <c r="A210" i="24" s="1"/>
  <c r="K86" i="10"/>
  <c r="H86" i="10"/>
  <c r="W194" i="9"/>
  <c r="Z194" i="9"/>
  <c r="AC194" i="9"/>
  <c r="K194" i="9"/>
  <c r="Q194" i="9"/>
  <c r="H194" i="9"/>
  <c r="E194" i="9"/>
  <c r="N194" i="9"/>
  <c r="T194" i="9"/>
  <c r="T147" i="9"/>
  <c r="K147" i="9"/>
  <c r="Q147" i="9"/>
  <c r="Z147" i="9"/>
  <c r="E147" i="9"/>
  <c r="N147" i="9"/>
  <c r="W147" i="9"/>
  <c r="AC147" i="9"/>
  <c r="H147" i="9"/>
  <c r="T131" i="9"/>
  <c r="K131" i="9"/>
  <c r="Q131" i="9"/>
  <c r="Z131" i="9"/>
  <c r="E131" i="9"/>
  <c r="N131" i="9"/>
  <c r="W131" i="9"/>
  <c r="AC131" i="9"/>
  <c r="H131" i="9"/>
  <c r="T115" i="9"/>
  <c r="K115" i="9"/>
  <c r="AC115" i="9"/>
  <c r="H115" i="9"/>
  <c r="Z115" i="9"/>
  <c r="E115" i="9"/>
  <c r="W115" i="9"/>
  <c r="Q115" i="9"/>
  <c r="N115" i="9"/>
  <c r="T99" i="9"/>
  <c r="K127" i="22" s="1"/>
  <c r="K99" i="9"/>
  <c r="E127" i="22" s="1"/>
  <c r="E99" i="9"/>
  <c r="A127" i="22" s="1"/>
  <c r="N99" i="9"/>
  <c r="G127" i="22" s="1"/>
  <c r="W99" i="9"/>
  <c r="M127" i="22" s="1"/>
  <c r="AC99" i="9"/>
  <c r="Q127" i="22" s="1"/>
  <c r="H99" i="9"/>
  <c r="C127" i="22" s="1"/>
  <c r="Q99" i="9"/>
  <c r="I127" i="22" s="1"/>
  <c r="Z99" i="9"/>
  <c r="O127" i="22" s="1"/>
  <c r="D36" i="22"/>
  <c r="H125" i="9"/>
  <c r="AC125" i="9"/>
  <c r="T125" i="9"/>
  <c r="K125" i="9"/>
  <c r="N125" i="9"/>
  <c r="W125" i="9"/>
  <c r="Z125" i="9"/>
  <c r="E125" i="9"/>
  <c r="Q125" i="9"/>
  <c r="J63" i="22"/>
  <c r="T43" i="9"/>
  <c r="Z43" i="9"/>
  <c r="E43" i="9"/>
  <c r="N43" i="9"/>
  <c r="W43" i="9"/>
  <c r="K43" i="9"/>
  <c r="H43" i="9"/>
  <c r="Q43" i="9"/>
  <c r="AC43" i="9"/>
  <c r="T11" i="9"/>
  <c r="Z11" i="9"/>
  <c r="W11" i="9"/>
  <c r="H11" i="9"/>
  <c r="K11" i="9"/>
  <c r="AC11" i="9"/>
  <c r="N11" i="9"/>
  <c r="E11" i="9"/>
  <c r="Q11" i="9"/>
  <c r="T215" i="9"/>
  <c r="K146" i="22" s="1"/>
  <c r="Z215" i="9"/>
  <c r="O146" i="22" s="1"/>
  <c r="E215" i="9"/>
  <c r="N215" i="9"/>
  <c r="AC215" i="9"/>
  <c r="Q146" i="22" s="1"/>
  <c r="H215" i="9"/>
  <c r="C146" i="22" s="1"/>
  <c r="Q215" i="9"/>
  <c r="I146" i="22" s="1"/>
  <c r="W215" i="9"/>
  <c r="M146" i="22" s="1"/>
  <c r="K215" i="9"/>
  <c r="E146" i="22" s="1"/>
  <c r="D52" i="22"/>
  <c r="H173" i="9"/>
  <c r="N173" i="9"/>
  <c r="AC173" i="9"/>
  <c r="Z173" i="9"/>
  <c r="E173" i="9"/>
  <c r="T173" i="9"/>
  <c r="Q173" i="9"/>
  <c r="K173" i="9"/>
  <c r="W173" i="9"/>
  <c r="T103" i="9"/>
  <c r="N103" i="9"/>
  <c r="W103" i="9"/>
  <c r="K103" i="9"/>
  <c r="H103" i="9"/>
  <c r="AC103" i="9"/>
  <c r="Q103" i="9"/>
  <c r="Z103" i="9"/>
  <c r="E103" i="9"/>
  <c r="B47" i="22"/>
  <c r="AC43" i="22"/>
  <c r="AC9" i="22"/>
  <c r="F43" i="22"/>
  <c r="T127" i="9"/>
  <c r="AF198" i="22" s="1"/>
  <c r="W127" i="9"/>
  <c r="AH198" i="22" s="1"/>
  <c r="N127" i="9"/>
  <c r="AB198" i="22" s="1"/>
  <c r="E127" i="9"/>
  <c r="V198" i="22" s="1"/>
  <c r="Z127" i="9"/>
  <c r="AJ198" i="22" s="1"/>
  <c r="K127" i="9"/>
  <c r="Z198" i="22" s="1"/>
  <c r="Q127" i="9"/>
  <c r="AD198" i="22" s="1"/>
  <c r="H127" i="9"/>
  <c r="X198" i="22" s="1"/>
  <c r="AC127" i="9"/>
  <c r="AL198" i="22" s="1"/>
  <c r="J14" i="22"/>
  <c r="F33" i="22"/>
  <c r="N172" i="9"/>
  <c r="Q172" i="9"/>
  <c r="E172" i="9"/>
  <c r="AC172" i="9"/>
  <c r="Q77" i="22" s="1"/>
  <c r="Z172" i="9"/>
  <c r="K172" i="9"/>
  <c r="W172" i="9"/>
  <c r="T172" i="9"/>
  <c r="H172" i="9"/>
  <c r="C77" i="22" s="1"/>
  <c r="T167" i="9"/>
  <c r="K157" i="22" s="1"/>
  <c r="H167" i="9"/>
  <c r="C157" i="22" s="1"/>
  <c r="E167" i="9"/>
  <c r="A157" i="22" s="1"/>
  <c r="Q167" i="9"/>
  <c r="I157" i="22" s="1"/>
  <c r="N167" i="9"/>
  <c r="G157" i="22" s="1"/>
  <c r="AC167" i="9"/>
  <c r="Q157" i="22" s="1"/>
  <c r="Z167" i="9"/>
  <c r="O157" i="22" s="1"/>
  <c r="K167" i="9"/>
  <c r="E157" i="22" s="1"/>
  <c r="W167" i="9"/>
  <c r="M157" i="22" s="1"/>
  <c r="AC197" i="9"/>
  <c r="Q73" i="22" s="1"/>
  <c r="W197" i="9"/>
  <c r="M73" i="22" s="1"/>
  <c r="Z197" i="9"/>
  <c r="O73" i="22" s="1"/>
  <c r="T197" i="9"/>
  <c r="K73" i="22" s="1"/>
  <c r="N197" i="9"/>
  <c r="G73" i="22" s="1"/>
  <c r="E197" i="9"/>
  <c r="A73" i="22" s="1"/>
  <c r="Q197" i="9"/>
  <c r="I73" i="22" s="1"/>
  <c r="K197" i="9"/>
  <c r="E73" i="22" s="1"/>
  <c r="H197" i="9"/>
  <c r="C73" i="22" s="1"/>
  <c r="H221" i="9"/>
  <c r="C149" i="22" s="1"/>
  <c r="Z221" i="9"/>
  <c r="O149" i="22" s="1"/>
  <c r="Q221" i="9"/>
  <c r="I149" i="22" s="1"/>
  <c r="E221" i="9"/>
  <c r="A149" i="22" s="1"/>
  <c r="N221" i="9"/>
  <c r="G149" i="22" s="1"/>
  <c r="K221" i="9"/>
  <c r="E149" i="22" s="1"/>
  <c r="T221" i="9"/>
  <c r="K149" i="22" s="1"/>
  <c r="AC221" i="9"/>
  <c r="Q149" i="22" s="1"/>
  <c r="W221" i="9"/>
  <c r="M149" i="22" s="1"/>
  <c r="B37" i="22"/>
  <c r="AC196" i="9"/>
  <c r="AL130" i="22" s="1"/>
  <c r="W196" i="9"/>
  <c r="AH130" i="22" s="1"/>
  <c r="Z196" i="9"/>
  <c r="AJ130" i="22" s="1"/>
  <c r="Q196" i="9"/>
  <c r="AD130" i="22" s="1"/>
  <c r="E196" i="9"/>
  <c r="V130" i="22" s="1"/>
  <c r="N196" i="9"/>
  <c r="AB130" i="22" s="1"/>
  <c r="T196" i="9"/>
  <c r="AF130" i="22" s="1"/>
  <c r="K196" i="9"/>
  <c r="Z130" i="22" s="1"/>
  <c r="H196" i="9"/>
  <c r="X130" i="22" s="1"/>
  <c r="H19" i="22"/>
  <c r="L16" i="22"/>
  <c r="H177" i="9"/>
  <c r="X78" i="22" s="1"/>
  <c r="Z177" i="9"/>
  <c r="AJ78" i="22" s="1"/>
  <c r="Q177" i="9"/>
  <c r="AD78" i="22" s="1"/>
  <c r="W177" i="9"/>
  <c r="AH78" i="22" s="1"/>
  <c r="N177" i="9"/>
  <c r="AB78" i="22" s="1"/>
  <c r="AC177" i="9"/>
  <c r="AL78" i="22" s="1"/>
  <c r="K177" i="9"/>
  <c r="Z78" i="22" s="1"/>
  <c r="E177" i="9"/>
  <c r="V78" i="22" s="1"/>
  <c r="T177" i="9"/>
  <c r="AF78" i="22" s="1"/>
  <c r="H13" i="22"/>
  <c r="H41" i="22"/>
  <c r="N136" i="9"/>
  <c r="W136" i="9"/>
  <c r="Z136" i="9"/>
  <c r="K136" i="9"/>
  <c r="T136" i="9"/>
  <c r="H136" i="9"/>
  <c r="AC136" i="9"/>
  <c r="E136" i="9"/>
  <c r="Q136" i="9"/>
  <c r="B25" i="22"/>
  <c r="N60" i="9"/>
  <c r="AB193" i="22" s="1"/>
  <c r="T60" i="9"/>
  <c r="AF193" i="22" s="1"/>
  <c r="W60" i="9"/>
  <c r="K60" i="9"/>
  <c r="Z193" i="22" s="1"/>
  <c r="AC60" i="9"/>
  <c r="AL193" i="22" s="1"/>
  <c r="H60" i="9"/>
  <c r="Q60" i="9"/>
  <c r="AD193" i="22" s="1"/>
  <c r="Z60" i="9"/>
  <c r="E60" i="9"/>
  <c r="Z70" i="9"/>
  <c r="AC70" i="9"/>
  <c r="T70" i="9"/>
  <c r="K70" i="9"/>
  <c r="E70" i="9"/>
  <c r="Q70" i="9"/>
  <c r="N70" i="9"/>
  <c r="W70" i="9"/>
  <c r="H70" i="9"/>
  <c r="Z69" i="9"/>
  <c r="Q69" i="9"/>
  <c r="H69" i="9"/>
  <c r="W69" i="9"/>
  <c r="N69" i="9"/>
  <c r="AC69" i="9"/>
  <c r="T69" i="9"/>
  <c r="K69" i="9"/>
  <c r="E69" i="9"/>
  <c r="Q210" i="5"/>
  <c r="AC210" i="5"/>
  <c r="T210" i="5"/>
  <c r="K210" i="5"/>
  <c r="Z210" i="5"/>
  <c r="N210" i="5"/>
  <c r="W210" i="5"/>
  <c r="E210" i="5"/>
  <c r="H210" i="5"/>
  <c r="W153" i="5"/>
  <c r="M79" i="21" s="1"/>
  <c r="AC153" i="5"/>
  <c r="Q79" i="21" s="1"/>
  <c r="T153" i="5"/>
  <c r="K79" i="21" s="1"/>
  <c r="K153" i="5"/>
  <c r="E79" i="21" s="1"/>
  <c r="Q153" i="5"/>
  <c r="I79" i="21" s="1"/>
  <c r="E153" i="5"/>
  <c r="A79" i="21" s="1"/>
  <c r="Z153" i="5"/>
  <c r="O79" i="21" s="1"/>
  <c r="N153" i="5"/>
  <c r="G79" i="21" s="1"/>
  <c r="H153" i="5"/>
  <c r="C79" i="21" s="1"/>
  <c r="W121" i="5"/>
  <c r="M108" i="21" s="1"/>
  <c r="AC121" i="5"/>
  <c r="Q108" i="21" s="1"/>
  <c r="T121" i="5"/>
  <c r="K108" i="21" s="1"/>
  <c r="K121" i="5"/>
  <c r="E108" i="21" s="1"/>
  <c r="Z121" i="5"/>
  <c r="O108" i="21" s="1"/>
  <c r="N121" i="5"/>
  <c r="G108" i="21" s="1"/>
  <c r="H121" i="5"/>
  <c r="C108" i="21" s="1"/>
  <c r="Q121" i="5"/>
  <c r="I108" i="21" s="1"/>
  <c r="E121" i="5"/>
  <c r="A108" i="21" s="1"/>
  <c r="W89" i="5"/>
  <c r="AC89" i="5"/>
  <c r="T89" i="5"/>
  <c r="K89" i="5"/>
  <c r="H89" i="5"/>
  <c r="Q89" i="5"/>
  <c r="E89" i="5"/>
  <c r="Z89" i="5"/>
  <c r="N89" i="5"/>
  <c r="W57" i="5"/>
  <c r="AC57" i="5"/>
  <c r="T57" i="5"/>
  <c r="K57" i="5"/>
  <c r="H57" i="5"/>
  <c r="N57" i="5"/>
  <c r="Q57" i="5"/>
  <c r="E57" i="5"/>
  <c r="Z57" i="5"/>
  <c r="W25" i="5"/>
  <c r="AC25" i="5"/>
  <c r="T25" i="5"/>
  <c r="K25" i="5"/>
  <c r="Q25" i="5"/>
  <c r="E25" i="5"/>
  <c r="Z25" i="5"/>
  <c r="N25" i="5"/>
  <c r="H25" i="5"/>
  <c r="AA14" i="22"/>
  <c r="AA53" i="22"/>
  <c r="D28" i="22"/>
  <c r="N59" i="22"/>
  <c r="N6" i="22"/>
  <c r="F4" i="22"/>
  <c r="H29" i="9"/>
  <c r="N29" i="9"/>
  <c r="Z29" i="9"/>
  <c r="W29" i="9"/>
  <c r="K29" i="9"/>
  <c r="T29" i="9"/>
  <c r="AC29" i="9"/>
  <c r="Q29" i="9"/>
  <c r="E29" i="9"/>
  <c r="AK2" i="22"/>
  <c r="AK57" i="22"/>
  <c r="B5" i="22"/>
  <c r="N3" i="22"/>
  <c r="N56" i="22"/>
  <c r="R56" i="22"/>
  <c r="R3" i="22"/>
  <c r="AM54" i="21"/>
  <c r="K191" i="5"/>
  <c r="E99" i="21" s="1"/>
  <c r="W191" i="5"/>
  <c r="M99" i="21" s="1"/>
  <c r="N191" i="5"/>
  <c r="G99" i="21" s="1"/>
  <c r="E191" i="5"/>
  <c r="A99" i="21" s="1"/>
  <c r="AC191" i="5"/>
  <c r="Q99" i="21" s="1"/>
  <c r="Q191" i="5"/>
  <c r="I99" i="21" s="1"/>
  <c r="Z191" i="5"/>
  <c r="O99" i="21" s="1"/>
  <c r="T191" i="5"/>
  <c r="K99" i="21" s="1"/>
  <c r="H191" i="5"/>
  <c r="C99" i="21" s="1"/>
  <c r="P2" i="21"/>
  <c r="P55" i="21"/>
  <c r="K7" i="5"/>
  <c r="Z177" i="21" s="1"/>
  <c r="Z7" i="5"/>
  <c r="AJ177" i="21" s="1"/>
  <c r="Q7" i="5"/>
  <c r="AD177" i="21" s="1"/>
  <c r="H7" i="5"/>
  <c r="X177" i="21" s="1"/>
  <c r="T7" i="5"/>
  <c r="AF177" i="21" s="1"/>
  <c r="AC7" i="5"/>
  <c r="AL177" i="21" s="1"/>
  <c r="E7" i="5"/>
  <c r="V177" i="21" s="1"/>
  <c r="N7" i="5"/>
  <c r="AB177" i="21" s="1"/>
  <c r="W7" i="5"/>
  <c r="AH177" i="21" s="1"/>
  <c r="AC195" i="5"/>
  <c r="AL132" i="21" s="1"/>
  <c r="W195" i="5"/>
  <c r="Z195" i="5"/>
  <c r="E195" i="5"/>
  <c r="V132" i="21" s="1"/>
  <c r="T195" i="5"/>
  <c r="K195" i="5"/>
  <c r="H195" i="5"/>
  <c r="N195" i="5"/>
  <c r="Q195" i="5"/>
  <c r="AD132" i="21" s="1"/>
  <c r="L37" i="21"/>
  <c r="L9" i="21"/>
  <c r="W177" i="5"/>
  <c r="AH74" i="21" s="1"/>
  <c r="Z177" i="5"/>
  <c r="AJ74" i="21" s="1"/>
  <c r="Q177" i="5"/>
  <c r="AD74" i="21" s="1"/>
  <c r="H177" i="5"/>
  <c r="X74" i="21" s="1"/>
  <c r="K177" i="5"/>
  <c r="Z74" i="21" s="1"/>
  <c r="E177" i="5"/>
  <c r="V74" i="21" s="1"/>
  <c r="T177" i="5"/>
  <c r="AF74" i="21" s="1"/>
  <c r="N177" i="5"/>
  <c r="AB74" i="21" s="1"/>
  <c r="AC177" i="5"/>
  <c r="AL74" i="21" s="1"/>
  <c r="Q14" i="5"/>
  <c r="I175" i="21" s="1"/>
  <c r="H14" i="5"/>
  <c r="C175" i="21" s="1"/>
  <c r="Z14" i="5"/>
  <c r="O175" i="21" s="1"/>
  <c r="E14" i="5"/>
  <c r="A175" i="21" s="1"/>
  <c r="T14" i="5"/>
  <c r="K175" i="21" s="1"/>
  <c r="N14" i="5"/>
  <c r="G175" i="21" s="1"/>
  <c r="AC14" i="5"/>
  <c r="Q175" i="21" s="1"/>
  <c r="W14" i="5"/>
  <c r="M175" i="21" s="1"/>
  <c r="K14" i="5"/>
  <c r="E175" i="21" s="1"/>
  <c r="AG53" i="21"/>
  <c r="B53" i="22"/>
  <c r="AC116" i="5"/>
  <c r="E116" i="5"/>
  <c r="Z116" i="5"/>
  <c r="Q116" i="5"/>
  <c r="H116" i="5"/>
  <c r="K116" i="5"/>
  <c r="W116" i="5"/>
  <c r="T116" i="5"/>
  <c r="N116" i="5"/>
  <c r="Q50" i="5"/>
  <c r="I188" i="21" s="1"/>
  <c r="W50" i="5"/>
  <c r="M188" i="21" s="1"/>
  <c r="N50" i="5"/>
  <c r="G188" i="21" s="1"/>
  <c r="E50" i="5"/>
  <c r="A188" i="21" s="1"/>
  <c r="H50" i="5"/>
  <c r="C188" i="21" s="1"/>
  <c r="T50" i="5"/>
  <c r="K188" i="21" s="1"/>
  <c r="AC50" i="5"/>
  <c r="Q188" i="21" s="1"/>
  <c r="Z50" i="5"/>
  <c r="O188" i="21" s="1"/>
  <c r="K50" i="5"/>
  <c r="E188" i="21" s="1"/>
  <c r="L55" i="21"/>
  <c r="L2" i="21"/>
  <c r="AE49" i="21"/>
  <c r="AE10" i="21"/>
  <c r="J2" i="21"/>
  <c r="J55" i="21"/>
  <c r="Z208" i="5"/>
  <c r="AC208" i="5"/>
  <c r="W208" i="5"/>
  <c r="T208" i="5"/>
  <c r="Q208" i="5"/>
  <c r="H208" i="5"/>
  <c r="K208" i="5"/>
  <c r="N208" i="5"/>
  <c r="E208" i="5"/>
  <c r="Q106" i="5"/>
  <c r="AC106" i="5"/>
  <c r="T106" i="5"/>
  <c r="K106" i="5"/>
  <c r="H106" i="5"/>
  <c r="Z106" i="5"/>
  <c r="N106" i="5"/>
  <c r="W106" i="5"/>
  <c r="E106" i="5"/>
  <c r="AC53" i="21"/>
  <c r="W69" i="5"/>
  <c r="N69" i="5"/>
  <c r="E69" i="5"/>
  <c r="K69" i="5"/>
  <c r="Z113" i="21" s="1"/>
  <c r="Z69" i="5"/>
  <c r="T69" i="5"/>
  <c r="H69" i="5"/>
  <c r="AC69" i="5"/>
  <c r="Q69" i="5"/>
  <c r="AM58" i="22"/>
  <c r="AM3" i="22"/>
  <c r="N202" i="13"/>
  <c r="E202" i="13"/>
  <c r="P195" i="27" s="1"/>
  <c r="T202" i="13"/>
  <c r="Q202" i="13"/>
  <c r="H202" i="13"/>
  <c r="K202" i="13"/>
  <c r="E176" i="13"/>
  <c r="P134" i="27" s="1"/>
  <c r="Q176" i="13"/>
  <c r="X134" i="27" s="1"/>
  <c r="H176" i="13"/>
  <c r="R134" i="27" s="1"/>
  <c r="K176" i="13"/>
  <c r="T134" i="27" s="1"/>
  <c r="T176" i="13"/>
  <c r="Z134" i="27" s="1"/>
  <c r="N176" i="13"/>
  <c r="V134" i="27" s="1"/>
  <c r="T123" i="13"/>
  <c r="K123" i="13"/>
  <c r="Q123" i="13"/>
  <c r="N123" i="13"/>
  <c r="H123" i="13"/>
  <c r="E123" i="13"/>
  <c r="K162" i="13"/>
  <c r="E109" i="27" s="1"/>
  <c r="T162" i="13"/>
  <c r="K109" i="27" s="1"/>
  <c r="H162" i="13"/>
  <c r="C109" i="27" s="1"/>
  <c r="Q162" i="13"/>
  <c r="I109" i="27" s="1"/>
  <c r="E162" i="13"/>
  <c r="A109" i="27" s="1"/>
  <c r="N162" i="13"/>
  <c r="G109" i="27" s="1"/>
  <c r="T188" i="13"/>
  <c r="K188" i="13"/>
  <c r="H188" i="13"/>
  <c r="E188" i="13"/>
  <c r="N188" i="13"/>
  <c r="Q188" i="13"/>
  <c r="H208" i="13"/>
  <c r="N208" i="13"/>
  <c r="Q208" i="13"/>
  <c r="K208" i="13"/>
  <c r="T208" i="13"/>
  <c r="E208" i="13"/>
  <c r="E207" i="13"/>
  <c r="T207" i="13"/>
  <c r="K207" i="13"/>
  <c r="H207" i="13"/>
  <c r="Q207" i="13"/>
  <c r="N207" i="13"/>
  <c r="T181" i="13"/>
  <c r="N181" i="13"/>
  <c r="E181" i="13"/>
  <c r="K181" i="13"/>
  <c r="T147" i="27" s="1"/>
  <c r="H181" i="13"/>
  <c r="Q181" i="13"/>
  <c r="T166" i="13"/>
  <c r="K166" i="13"/>
  <c r="Q166" i="13"/>
  <c r="E166" i="13"/>
  <c r="N166" i="13"/>
  <c r="H166" i="13"/>
  <c r="Y43" i="27"/>
  <c r="Y9" i="27"/>
  <c r="E144" i="13"/>
  <c r="A143" i="27" s="1"/>
  <c r="N144" i="13"/>
  <c r="G143" i="27" s="1"/>
  <c r="T144" i="13"/>
  <c r="K143" i="27" s="1"/>
  <c r="H144" i="13"/>
  <c r="C143" i="27" s="1"/>
  <c r="Q144" i="13"/>
  <c r="I143" i="27" s="1"/>
  <c r="K144" i="13"/>
  <c r="E143" i="27" s="1"/>
  <c r="H135" i="13"/>
  <c r="R155" i="27" s="1"/>
  <c r="Q135" i="13"/>
  <c r="X155" i="27" s="1"/>
  <c r="T135" i="13"/>
  <c r="Z155" i="27" s="1"/>
  <c r="N135" i="13"/>
  <c r="V155" i="27" s="1"/>
  <c r="K135" i="13"/>
  <c r="T155" i="27" s="1"/>
  <c r="E135" i="13"/>
  <c r="P155" i="27" s="1"/>
  <c r="T150" i="13"/>
  <c r="H150" i="13"/>
  <c r="Q150" i="13"/>
  <c r="E150" i="13"/>
  <c r="N150" i="13"/>
  <c r="K150" i="13"/>
  <c r="E102" i="13"/>
  <c r="P123" i="27" s="1"/>
  <c r="T102" i="13"/>
  <c r="Z123" i="27" s="1"/>
  <c r="K102" i="13"/>
  <c r="T123" i="27" s="1"/>
  <c r="Q102" i="13"/>
  <c r="X123" i="27" s="1"/>
  <c r="H102" i="13"/>
  <c r="R123" i="27" s="1"/>
  <c r="N102" i="13"/>
  <c r="V123" i="27" s="1"/>
  <c r="N137" i="13"/>
  <c r="G140" i="27" s="1"/>
  <c r="E137" i="13"/>
  <c r="A140" i="27" s="1"/>
  <c r="T137" i="13"/>
  <c r="K140" i="27" s="1"/>
  <c r="Q137" i="13"/>
  <c r="I140" i="27" s="1"/>
  <c r="K137" i="13"/>
  <c r="E140" i="27" s="1"/>
  <c r="H137" i="13"/>
  <c r="C140" i="27" s="1"/>
  <c r="T85" i="13"/>
  <c r="Z218" i="27" s="1"/>
  <c r="K85" i="13"/>
  <c r="T218" i="27" s="1"/>
  <c r="Q85" i="13"/>
  <c r="X218" i="27" s="1"/>
  <c r="E85" i="13"/>
  <c r="P218" i="27" s="1"/>
  <c r="H85" i="13"/>
  <c r="N85" i="13"/>
  <c r="V218" i="27" s="1"/>
  <c r="N65" i="13"/>
  <c r="V210" i="27" s="1"/>
  <c r="Q65" i="13"/>
  <c r="X210" i="27" s="1"/>
  <c r="K65" i="13"/>
  <c r="T210" i="27" s="1"/>
  <c r="H65" i="13"/>
  <c r="R210" i="27" s="1"/>
  <c r="E65" i="13"/>
  <c r="P210" i="27" s="1"/>
  <c r="T65" i="13"/>
  <c r="Z210" i="27" s="1"/>
  <c r="K72" i="13"/>
  <c r="T207" i="27" s="1"/>
  <c r="Q72" i="13"/>
  <c r="X207" i="27" s="1"/>
  <c r="T72" i="13"/>
  <c r="Z207" i="27" s="1"/>
  <c r="E72" i="13"/>
  <c r="P207" i="27" s="1"/>
  <c r="H72" i="13"/>
  <c r="R207" i="27" s="1"/>
  <c r="N72" i="13"/>
  <c r="V207" i="27" s="1"/>
  <c r="E54" i="13"/>
  <c r="A81" i="27" s="1"/>
  <c r="Q54" i="13"/>
  <c r="I81" i="27" s="1"/>
  <c r="N54" i="13"/>
  <c r="G81" i="27" s="1"/>
  <c r="K54" i="13"/>
  <c r="E81" i="27" s="1"/>
  <c r="H54" i="13"/>
  <c r="C81" i="27" s="1"/>
  <c r="T54" i="13"/>
  <c r="K81" i="27" s="1"/>
  <c r="N13" i="13"/>
  <c r="V184" i="27" s="1"/>
  <c r="Q13" i="13"/>
  <c r="X184" i="27" s="1"/>
  <c r="H13" i="13"/>
  <c r="R184" i="27" s="1"/>
  <c r="T13" i="13"/>
  <c r="Z184" i="27" s="1"/>
  <c r="E13" i="13"/>
  <c r="P184" i="27" s="1"/>
  <c r="K13" i="13"/>
  <c r="T184" i="27" s="1"/>
  <c r="T7" i="13"/>
  <c r="Z181" i="27" s="1"/>
  <c r="K7" i="13"/>
  <c r="T181" i="27" s="1"/>
  <c r="Q7" i="13"/>
  <c r="X181" i="27" s="1"/>
  <c r="E7" i="13"/>
  <c r="P181" i="27" s="1"/>
  <c r="N7" i="13"/>
  <c r="V181" i="27" s="1"/>
  <c r="H7" i="13"/>
  <c r="R181" i="27" s="1"/>
  <c r="T192" i="12"/>
  <c r="K192" i="12"/>
  <c r="E192" i="12"/>
  <c r="N192" i="12"/>
  <c r="H192" i="12"/>
  <c r="Q192" i="12"/>
  <c r="AA53" i="27"/>
  <c r="AA14" i="27"/>
  <c r="H228" i="12"/>
  <c r="C137" i="26" s="1"/>
  <c r="N228" i="12"/>
  <c r="G137" i="26" s="1"/>
  <c r="E228" i="12"/>
  <c r="A137" i="26" s="1"/>
  <c r="Q228" i="12"/>
  <c r="I137" i="26" s="1"/>
  <c r="K228" i="12"/>
  <c r="E137" i="26" s="1"/>
  <c r="T228" i="12"/>
  <c r="K137" i="26" s="1"/>
  <c r="N225" i="12"/>
  <c r="E225" i="12"/>
  <c r="T225" i="12"/>
  <c r="H225" i="12"/>
  <c r="Q225" i="12"/>
  <c r="K225" i="12"/>
  <c r="E219" i="12"/>
  <c r="P150" i="26" s="1"/>
  <c r="N219" i="12"/>
  <c r="V150" i="26" s="1"/>
  <c r="T219" i="12"/>
  <c r="Z150" i="26" s="1"/>
  <c r="H219" i="12"/>
  <c r="R150" i="26" s="1"/>
  <c r="K219" i="12"/>
  <c r="T150" i="26" s="1"/>
  <c r="Q219" i="12"/>
  <c r="X150" i="26" s="1"/>
  <c r="N190" i="12"/>
  <c r="Q190" i="12"/>
  <c r="H190" i="12"/>
  <c r="E190" i="12"/>
  <c r="T190" i="12"/>
  <c r="K190" i="12"/>
  <c r="T158" i="12"/>
  <c r="K158" i="12"/>
  <c r="Q158" i="12"/>
  <c r="H158" i="12"/>
  <c r="N158" i="12"/>
  <c r="E158" i="12"/>
  <c r="R14" i="26"/>
  <c r="H162" i="12"/>
  <c r="N162" i="12"/>
  <c r="E162" i="12"/>
  <c r="T162" i="12"/>
  <c r="K162" i="12"/>
  <c r="Q162" i="12"/>
  <c r="T174" i="12"/>
  <c r="Q174" i="12"/>
  <c r="H174" i="12"/>
  <c r="N174" i="12"/>
  <c r="E174" i="12"/>
  <c r="K174" i="12"/>
  <c r="H138" i="12"/>
  <c r="R137" i="26" s="1"/>
  <c r="Q138" i="12"/>
  <c r="X137" i="26" s="1"/>
  <c r="N138" i="12"/>
  <c r="V137" i="26" s="1"/>
  <c r="E138" i="12"/>
  <c r="P137" i="26" s="1"/>
  <c r="T138" i="12"/>
  <c r="Z137" i="26" s="1"/>
  <c r="K138" i="12"/>
  <c r="T137" i="26" s="1"/>
  <c r="H130" i="12"/>
  <c r="C112" i="26" s="1"/>
  <c r="N130" i="12"/>
  <c r="E130" i="12"/>
  <c r="P198" i="26" s="1"/>
  <c r="T130" i="12"/>
  <c r="K112" i="26" s="1"/>
  <c r="K130" i="12"/>
  <c r="T198" i="26" s="1"/>
  <c r="Q130" i="12"/>
  <c r="H114" i="12"/>
  <c r="R112" i="26" s="1"/>
  <c r="Q114" i="12"/>
  <c r="X112" i="26" s="1"/>
  <c r="E114" i="12"/>
  <c r="P112" i="26" s="1"/>
  <c r="N114" i="12"/>
  <c r="V112" i="26" s="1"/>
  <c r="K114" i="12"/>
  <c r="T112" i="26" s="1"/>
  <c r="T114" i="12"/>
  <c r="Z112" i="26" s="1"/>
  <c r="Q141" i="12"/>
  <c r="H141" i="12"/>
  <c r="N141" i="12"/>
  <c r="E141" i="12"/>
  <c r="K141" i="12"/>
  <c r="T141" i="12"/>
  <c r="T58" i="12"/>
  <c r="K58" i="12"/>
  <c r="H58" i="12"/>
  <c r="C147" i="26" s="1"/>
  <c r="N58" i="12"/>
  <c r="G147" i="26" s="1"/>
  <c r="Q58" i="12"/>
  <c r="E58" i="12"/>
  <c r="A147" i="26" s="1"/>
  <c r="N84" i="12"/>
  <c r="T84" i="12"/>
  <c r="Z207" i="26" s="1"/>
  <c r="K84" i="12"/>
  <c r="H84" i="12"/>
  <c r="E84" i="12"/>
  <c r="P207" i="26" s="1"/>
  <c r="Q84" i="12"/>
  <c r="K67" i="12"/>
  <c r="E202" i="26" s="1"/>
  <c r="Q67" i="12"/>
  <c r="I202" i="26" s="1"/>
  <c r="E67" i="12"/>
  <c r="A202" i="26" s="1"/>
  <c r="N67" i="12"/>
  <c r="G202" i="26" s="1"/>
  <c r="H67" i="12"/>
  <c r="C202" i="26" s="1"/>
  <c r="T67" i="12"/>
  <c r="K202" i="26" s="1"/>
  <c r="AA54" i="26"/>
  <c r="Q111" i="12"/>
  <c r="I189" i="26" s="1"/>
  <c r="H111" i="12"/>
  <c r="C189" i="26" s="1"/>
  <c r="K111" i="12"/>
  <c r="T111" i="12"/>
  <c r="K189" i="26" s="1"/>
  <c r="E111" i="12"/>
  <c r="A189" i="26" s="1"/>
  <c r="N111" i="12"/>
  <c r="N32" i="12"/>
  <c r="V184" i="26" s="1"/>
  <c r="Q32" i="12"/>
  <c r="X184" i="26" s="1"/>
  <c r="K32" i="12"/>
  <c r="T32" i="12"/>
  <c r="Z184" i="26" s="1"/>
  <c r="H32" i="12"/>
  <c r="E32" i="12"/>
  <c r="P184" i="26" s="1"/>
  <c r="T72" i="12"/>
  <c r="Z203" i="26" s="1"/>
  <c r="K72" i="12"/>
  <c r="T203" i="26" s="1"/>
  <c r="H72" i="12"/>
  <c r="R203" i="26" s="1"/>
  <c r="Q72" i="12"/>
  <c r="X203" i="26" s="1"/>
  <c r="E72" i="12"/>
  <c r="P203" i="26" s="1"/>
  <c r="N72" i="12"/>
  <c r="V203" i="26" s="1"/>
  <c r="Q41" i="12"/>
  <c r="T41" i="12"/>
  <c r="H41" i="12"/>
  <c r="E41" i="12"/>
  <c r="N41" i="12"/>
  <c r="K41" i="12"/>
  <c r="E29" i="12"/>
  <c r="P182" i="26" s="1"/>
  <c r="Q29" i="12"/>
  <c r="K29" i="12"/>
  <c r="T182" i="26" s="1"/>
  <c r="T29" i="12"/>
  <c r="Z182" i="26" s="1"/>
  <c r="H29" i="12"/>
  <c r="N29" i="12"/>
  <c r="V182" i="26" s="1"/>
  <c r="K23" i="12"/>
  <c r="E185" i="26" s="1"/>
  <c r="T23" i="12"/>
  <c r="K185" i="26" s="1"/>
  <c r="H23" i="12"/>
  <c r="Q23" i="12"/>
  <c r="E23" i="12"/>
  <c r="A185" i="26" s="1"/>
  <c r="N23" i="12"/>
  <c r="G185" i="26" s="1"/>
  <c r="B52" i="26"/>
  <c r="S49" i="26"/>
  <c r="S10" i="26"/>
  <c r="N5" i="12"/>
  <c r="V176" i="26" s="1"/>
  <c r="T5" i="12"/>
  <c r="Z176" i="26" s="1"/>
  <c r="H5" i="12"/>
  <c r="R176" i="26" s="1"/>
  <c r="Q5" i="12"/>
  <c r="X176" i="26" s="1"/>
  <c r="E5" i="12"/>
  <c r="P176" i="26" s="1"/>
  <c r="K5" i="12"/>
  <c r="T176" i="26" s="1"/>
  <c r="W49" i="26"/>
  <c r="W10" i="26"/>
  <c r="T232" i="11"/>
  <c r="K232" i="11"/>
  <c r="H232" i="11"/>
  <c r="Q232" i="11"/>
  <c r="E232" i="11"/>
  <c r="N232" i="11"/>
  <c r="V10" i="25" s="1"/>
  <c r="T169" i="11"/>
  <c r="K169" i="11"/>
  <c r="Q169" i="11"/>
  <c r="H169" i="11"/>
  <c r="N169" i="11"/>
  <c r="E169" i="11"/>
  <c r="N190" i="11"/>
  <c r="E190" i="11"/>
  <c r="K190" i="11"/>
  <c r="T190" i="11"/>
  <c r="H190" i="11"/>
  <c r="Q190" i="11"/>
  <c r="Q207" i="11"/>
  <c r="N207" i="11"/>
  <c r="E207" i="11"/>
  <c r="H207" i="11"/>
  <c r="K207" i="11"/>
  <c r="T207" i="11"/>
  <c r="E179" i="11"/>
  <c r="A133" i="25" s="1"/>
  <c r="Q179" i="11"/>
  <c r="I133" i="25" s="1"/>
  <c r="H179" i="11"/>
  <c r="C133" i="25" s="1"/>
  <c r="N179" i="11"/>
  <c r="G133" i="25" s="1"/>
  <c r="K179" i="11"/>
  <c r="E133" i="25" s="1"/>
  <c r="T179" i="11"/>
  <c r="K133" i="25" s="1"/>
  <c r="T192" i="11"/>
  <c r="Q192" i="11"/>
  <c r="X194" i="25" s="1"/>
  <c r="H192" i="11"/>
  <c r="N192" i="11"/>
  <c r="V194" i="25" s="1"/>
  <c r="K192" i="11"/>
  <c r="E192" i="11"/>
  <c r="P194" i="25" s="1"/>
  <c r="T170" i="11"/>
  <c r="Q170" i="11"/>
  <c r="E170" i="11"/>
  <c r="N170" i="11"/>
  <c r="K170" i="11"/>
  <c r="H170" i="11"/>
  <c r="AA39" i="25"/>
  <c r="AA5" i="25"/>
  <c r="Q167" i="11"/>
  <c r="I153" i="25" s="1"/>
  <c r="E167" i="11"/>
  <c r="A153" i="25" s="1"/>
  <c r="N167" i="11"/>
  <c r="G153" i="25" s="1"/>
  <c r="K167" i="11"/>
  <c r="E153" i="25" s="1"/>
  <c r="H167" i="11"/>
  <c r="C153" i="25" s="1"/>
  <c r="T167" i="11"/>
  <c r="K153" i="25" s="1"/>
  <c r="T152" i="11"/>
  <c r="Z153" i="25" s="1"/>
  <c r="Q152" i="11"/>
  <c r="X153" i="25" s="1"/>
  <c r="E152" i="11"/>
  <c r="P153" i="25" s="1"/>
  <c r="K152" i="11"/>
  <c r="T153" i="25" s="1"/>
  <c r="H152" i="11"/>
  <c r="R153" i="25" s="1"/>
  <c r="N152" i="11"/>
  <c r="V153" i="25" s="1"/>
  <c r="N193" i="11"/>
  <c r="E193" i="11"/>
  <c r="K193" i="11"/>
  <c r="T193" i="11"/>
  <c r="H193" i="11"/>
  <c r="Q193" i="11"/>
  <c r="K173" i="11"/>
  <c r="T173" i="11"/>
  <c r="H173" i="11"/>
  <c r="Q173" i="11"/>
  <c r="E173" i="11"/>
  <c r="N173" i="11"/>
  <c r="T125" i="11"/>
  <c r="K125" i="11"/>
  <c r="Q125" i="11"/>
  <c r="X188" i="25" s="1"/>
  <c r="E125" i="11"/>
  <c r="N125" i="11"/>
  <c r="H125" i="11"/>
  <c r="T137" i="11"/>
  <c r="Q137" i="11"/>
  <c r="N137" i="11"/>
  <c r="K137" i="11"/>
  <c r="H137" i="11"/>
  <c r="E137" i="11"/>
  <c r="T93" i="11"/>
  <c r="K121" i="25" s="1"/>
  <c r="K93" i="11"/>
  <c r="E121" i="25" s="1"/>
  <c r="Q93" i="11"/>
  <c r="I121" i="25" s="1"/>
  <c r="E93" i="11"/>
  <c r="A121" i="25" s="1"/>
  <c r="H93" i="11"/>
  <c r="C121" i="25" s="1"/>
  <c r="N93" i="11"/>
  <c r="G121" i="25" s="1"/>
  <c r="T13" i="11"/>
  <c r="Z180" i="25" s="1"/>
  <c r="K13" i="11"/>
  <c r="T180" i="25" s="1"/>
  <c r="H13" i="11"/>
  <c r="R180" i="25" s="1"/>
  <c r="Q13" i="11"/>
  <c r="X180" i="25" s="1"/>
  <c r="N13" i="11"/>
  <c r="V180" i="25" s="1"/>
  <c r="E13" i="11"/>
  <c r="P180" i="25" s="1"/>
  <c r="H103" i="11"/>
  <c r="Q103" i="11"/>
  <c r="N103" i="11"/>
  <c r="K103" i="11"/>
  <c r="T103" i="11"/>
  <c r="E103" i="11"/>
  <c r="N99" i="11"/>
  <c r="G123" i="25" s="1"/>
  <c r="T99" i="11"/>
  <c r="K123" i="25" s="1"/>
  <c r="H99" i="11"/>
  <c r="C123" i="25" s="1"/>
  <c r="K99" i="11"/>
  <c r="E123" i="25" s="1"/>
  <c r="Q99" i="11"/>
  <c r="I123" i="25" s="1"/>
  <c r="E99" i="11"/>
  <c r="A123" i="25" s="1"/>
  <c r="E139" i="11"/>
  <c r="A201" i="25" s="1"/>
  <c r="T139" i="11"/>
  <c r="K201" i="25" s="1"/>
  <c r="K139" i="11"/>
  <c r="E201" i="25" s="1"/>
  <c r="Q139" i="11"/>
  <c r="I201" i="25" s="1"/>
  <c r="N139" i="11"/>
  <c r="G201" i="25" s="1"/>
  <c r="H139" i="11"/>
  <c r="C201" i="25" s="1"/>
  <c r="T110" i="11"/>
  <c r="K110" i="11"/>
  <c r="T106" i="25" s="1"/>
  <c r="H110" i="11"/>
  <c r="E110" i="11"/>
  <c r="N110" i="11"/>
  <c r="Q110" i="11"/>
  <c r="K90" i="11"/>
  <c r="E213" i="25" s="1"/>
  <c r="N90" i="11"/>
  <c r="G213" i="25" s="1"/>
  <c r="Q90" i="11"/>
  <c r="I213" i="25" s="1"/>
  <c r="E90" i="11"/>
  <c r="A213" i="25" s="1"/>
  <c r="H90" i="11"/>
  <c r="C213" i="25" s="1"/>
  <c r="T90" i="11"/>
  <c r="K213" i="25" s="1"/>
  <c r="E72" i="11"/>
  <c r="P203" i="25" s="1"/>
  <c r="Q72" i="11"/>
  <c r="X203" i="25" s="1"/>
  <c r="H72" i="11"/>
  <c r="R203" i="25" s="1"/>
  <c r="T72" i="11"/>
  <c r="Z203" i="25" s="1"/>
  <c r="K72" i="11"/>
  <c r="T203" i="25" s="1"/>
  <c r="N72" i="11"/>
  <c r="V203" i="25" s="1"/>
  <c r="Q84" i="11"/>
  <c r="K84" i="11"/>
  <c r="H84" i="11"/>
  <c r="N84" i="11"/>
  <c r="E84" i="11"/>
  <c r="T84" i="11"/>
  <c r="K39" i="11"/>
  <c r="T39" i="11"/>
  <c r="H39" i="11"/>
  <c r="Q39" i="11"/>
  <c r="E39" i="11"/>
  <c r="N39" i="11"/>
  <c r="E56" i="11"/>
  <c r="N56" i="11"/>
  <c r="Q56" i="11"/>
  <c r="K56" i="11"/>
  <c r="T56" i="11"/>
  <c r="H56" i="11"/>
  <c r="Q46" i="11"/>
  <c r="X100" i="25" s="1"/>
  <c r="H46" i="11"/>
  <c r="R100" i="25" s="1"/>
  <c r="K46" i="11"/>
  <c r="T100" i="25" s="1"/>
  <c r="E46" i="11"/>
  <c r="P100" i="25" s="1"/>
  <c r="T46" i="11"/>
  <c r="N46" i="11"/>
  <c r="T168" i="10"/>
  <c r="Z105" i="24" s="1"/>
  <c r="K168" i="10"/>
  <c r="T105" i="24" s="1"/>
  <c r="N168" i="10"/>
  <c r="V105" i="24" s="1"/>
  <c r="H168" i="10"/>
  <c r="R105" i="24" s="1"/>
  <c r="E168" i="10"/>
  <c r="P105" i="24" s="1"/>
  <c r="Q168" i="10"/>
  <c r="X105" i="24" s="1"/>
  <c r="N3" i="11"/>
  <c r="G174" i="25" s="1"/>
  <c r="E3" i="11"/>
  <c r="A174" i="25" s="1"/>
  <c r="T3" i="11"/>
  <c r="K174" i="25" s="1"/>
  <c r="Q3" i="11"/>
  <c r="I174" i="25" s="1"/>
  <c r="K3" i="11"/>
  <c r="E174" i="25" s="1"/>
  <c r="H3" i="11"/>
  <c r="C174" i="25" s="1"/>
  <c r="N228" i="10"/>
  <c r="G137" i="24" s="1"/>
  <c r="H228" i="10"/>
  <c r="C137" i="24" s="1"/>
  <c r="K228" i="10"/>
  <c r="E137" i="24" s="1"/>
  <c r="T228" i="10"/>
  <c r="K137" i="24" s="1"/>
  <c r="E228" i="10"/>
  <c r="A137" i="24" s="1"/>
  <c r="Q228" i="10"/>
  <c r="I137" i="24" s="1"/>
  <c r="K205" i="10"/>
  <c r="T68" i="24" s="1"/>
  <c r="Q205" i="10"/>
  <c r="X68" i="24" s="1"/>
  <c r="H205" i="10"/>
  <c r="R68" i="24" s="1"/>
  <c r="N205" i="10"/>
  <c r="V68" i="24" s="1"/>
  <c r="E205" i="10"/>
  <c r="P68" i="24" s="1"/>
  <c r="T205" i="10"/>
  <c r="Z68" i="24" s="1"/>
  <c r="T160" i="10"/>
  <c r="Q160" i="10"/>
  <c r="H160" i="10"/>
  <c r="K160" i="10"/>
  <c r="N160" i="10"/>
  <c r="E160" i="10"/>
  <c r="N129" i="10"/>
  <c r="G111" i="24" s="1"/>
  <c r="K129" i="10"/>
  <c r="T129" i="10"/>
  <c r="H129" i="10"/>
  <c r="Q129" i="10"/>
  <c r="E129" i="10"/>
  <c r="Q191" i="10"/>
  <c r="N191" i="10"/>
  <c r="E191" i="10"/>
  <c r="A99" i="24" s="1"/>
  <c r="T191" i="10"/>
  <c r="K99" i="24" s="1"/>
  <c r="K191" i="10"/>
  <c r="H191" i="10"/>
  <c r="C99" i="24" s="1"/>
  <c r="Q159" i="10"/>
  <c r="T159" i="10"/>
  <c r="K159" i="10"/>
  <c r="H159" i="10"/>
  <c r="N159" i="10"/>
  <c r="E159" i="10"/>
  <c r="T136" i="10"/>
  <c r="K135" i="24" s="1"/>
  <c r="H136" i="10"/>
  <c r="C135" i="24" s="1"/>
  <c r="Q136" i="10"/>
  <c r="I135" i="24" s="1"/>
  <c r="E136" i="10"/>
  <c r="A135" i="24" s="1"/>
  <c r="N136" i="10"/>
  <c r="G135" i="24" s="1"/>
  <c r="K136" i="10"/>
  <c r="E135" i="24" s="1"/>
  <c r="T80" i="10"/>
  <c r="K207" i="24" s="1"/>
  <c r="H80" i="10"/>
  <c r="C207" i="24" s="1"/>
  <c r="E80" i="10"/>
  <c r="A207" i="24" s="1"/>
  <c r="K80" i="10"/>
  <c r="E207" i="24" s="1"/>
  <c r="Q80" i="10"/>
  <c r="N80" i="10"/>
  <c r="H76" i="10"/>
  <c r="C205" i="24" s="1"/>
  <c r="T76" i="10"/>
  <c r="K205" i="24" s="1"/>
  <c r="Q76" i="10"/>
  <c r="I205" i="24" s="1"/>
  <c r="N76" i="10"/>
  <c r="G205" i="24" s="1"/>
  <c r="K76" i="10"/>
  <c r="E205" i="24" s="1"/>
  <c r="E76" i="10"/>
  <c r="A205" i="24" s="1"/>
  <c r="E123" i="10"/>
  <c r="P109" i="24" s="1"/>
  <c r="N123" i="10"/>
  <c r="V109" i="24" s="1"/>
  <c r="K123" i="10"/>
  <c r="T109" i="24" s="1"/>
  <c r="T123" i="10"/>
  <c r="Z109" i="24" s="1"/>
  <c r="H123" i="10"/>
  <c r="R109" i="24" s="1"/>
  <c r="Q123" i="10"/>
  <c r="X109" i="24" s="1"/>
  <c r="N30" i="10"/>
  <c r="H30" i="10"/>
  <c r="K30" i="10"/>
  <c r="T30" i="10"/>
  <c r="E30" i="10"/>
  <c r="Q30" i="10"/>
  <c r="N97" i="10"/>
  <c r="E97" i="10"/>
  <c r="T97" i="10"/>
  <c r="H97" i="10"/>
  <c r="Q97" i="10"/>
  <c r="K97" i="10"/>
  <c r="E43" i="10"/>
  <c r="A186" i="24" s="1"/>
  <c r="T43" i="10"/>
  <c r="K186" i="24" s="1"/>
  <c r="K43" i="10"/>
  <c r="Q43" i="10"/>
  <c r="N43" i="10"/>
  <c r="H43" i="10"/>
  <c r="L20" i="22"/>
  <c r="Q87" i="10"/>
  <c r="T87" i="10"/>
  <c r="E87" i="10"/>
  <c r="N87" i="10"/>
  <c r="K87" i="10"/>
  <c r="H87" i="10"/>
  <c r="Q63" i="10"/>
  <c r="H63" i="10"/>
  <c r="N63" i="10"/>
  <c r="K63" i="10"/>
  <c r="E63" i="10"/>
  <c r="T63" i="10"/>
  <c r="K114" i="24" s="1"/>
  <c r="N6" i="10"/>
  <c r="E6" i="10"/>
  <c r="K6" i="10"/>
  <c r="T6" i="10"/>
  <c r="H6" i="10"/>
  <c r="Q6" i="10"/>
  <c r="N228" i="9"/>
  <c r="E228" i="9"/>
  <c r="K228" i="9"/>
  <c r="T228" i="9"/>
  <c r="AC228" i="9"/>
  <c r="Q228" i="9"/>
  <c r="Z228" i="9"/>
  <c r="W228" i="9"/>
  <c r="H228" i="9"/>
  <c r="T187" i="9"/>
  <c r="W187" i="9"/>
  <c r="AC187" i="9"/>
  <c r="N187" i="9"/>
  <c r="Z187" i="9"/>
  <c r="K187" i="9"/>
  <c r="H187" i="9"/>
  <c r="E187" i="9"/>
  <c r="Q187" i="9"/>
  <c r="L11" i="22"/>
  <c r="F62" i="22"/>
  <c r="E11" i="10"/>
  <c r="N11" i="10"/>
  <c r="K11" i="10"/>
  <c r="T11" i="10"/>
  <c r="H11" i="10"/>
  <c r="Q11" i="10"/>
  <c r="E3" i="10"/>
  <c r="A174" i="24" s="1"/>
  <c r="N3" i="10"/>
  <c r="G174" i="24" s="1"/>
  <c r="K3" i="10"/>
  <c r="E174" i="24" s="1"/>
  <c r="T3" i="10"/>
  <c r="K174" i="24" s="1"/>
  <c r="H3" i="10"/>
  <c r="C174" i="24" s="1"/>
  <c r="Q3" i="10"/>
  <c r="I174" i="24" s="1"/>
  <c r="Z170" i="9"/>
  <c r="Q170" i="9"/>
  <c r="H170" i="9"/>
  <c r="W170" i="9"/>
  <c r="N170" i="9"/>
  <c r="K170" i="9"/>
  <c r="T170" i="9"/>
  <c r="E170" i="9"/>
  <c r="AC170" i="9"/>
  <c r="T191" i="9"/>
  <c r="Q191" i="9"/>
  <c r="I103" i="22" s="1"/>
  <c r="AC191" i="9"/>
  <c r="H191" i="9"/>
  <c r="C103" i="22" s="1"/>
  <c r="N191" i="9"/>
  <c r="G103" i="22" s="1"/>
  <c r="Z191" i="9"/>
  <c r="O103" i="22" s="1"/>
  <c r="K191" i="9"/>
  <c r="W191" i="9"/>
  <c r="M103" i="22" s="1"/>
  <c r="E191" i="9"/>
  <c r="A103" i="22" s="1"/>
  <c r="H97" i="9"/>
  <c r="N97" i="9"/>
  <c r="W97" i="9"/>
  <c r="AC97" i="9"/>
  <c r="T97" i="9"/>
  <c r="Q97" i="9"/>
  <c r="K97" i="9"/>
  <c r="Z97" i="9"/>
  <c r="E97" i="9"/>
  <c r="T39" i="9"/>
  <c r="AF186" i="22" s="1"/>
  <c r="Z39" i="9"/>
  <c r="AJ186" i="22" s="1"/>
  <c r="W39" i="9"/>
  <c r="AH186" i="22" s="1"/>
  <c r="K39" i="9"/>
  <c r="Z186" i="22" s="1"/>
  <c r="H39" i="9"/>
  <c r="X186" i="22" s="1"/>
  <c r="AC39" i="9"/>
  <c r="AL186" i="22" s="1"/>
  <c r="Q39" i="9"/>
  <c r="AD186" i="22" s="1"/>
  <c r="E39" i="9"/>
  <c r="V186" i="22" s="1"/>
  <c r="N39" i="9"/>
  <c r="AB186" i="22" s="1"/>
  <c r="T7" i="9"/>
  <c r="AF181" i="22" s="1"/>
  <c r="Z7" i="9"/>
  <c r="AJ181" i="22" s="1"/>
  <c r="H7" i="9"/>
  <c r="X181" i="22" s="1"/>
  <c r="AC7" i="9"/>
  <c r="AL181" i="22" s="1"/>
  <c r="Q7" i="9"/>
  <c r="AD181" i="22" s="1"/>
  <c r="E7" i="9"/>
  <c r="V181" i="22" s="1"/>
  <c r="N7" i="9"/>
  <c r="AB181" i="22" s="1"/>
  <c r="K7" i="9"/>
  <c r="Z181" i="22" s="1"/>
  <c r="W7" i="9"/>
  <c r="AH181" i="22" s="1"/>
  <c r="L52" i="22"/>
  <c r="Z174" i="9"/>
  <c r="W174" i="9"/>
  <c r="N174" i="9"/>
  <c r="E174" i="9"/>
  <c r="T174" i="9"/>
  <c r="Q174" i="9"/>
  <c r="AC174" i="9"/>
  <c r="K174" i="9"/>
  <c r="H174" i="9"/>
  <c r="B45" i="22"/>
  <c r="F30" i="22"/>
  <c r="F39" i="22"/>
  <c r="AI9" i="22"/>
  <c r="AI43" i="22"/>
  <c r="N216" i="9"/>
  <c r="Z216" i="9"/>
  <c r="E216" i="9"/>
  <c r="T216" i="9"/>
  <c r="AC216" i="9"/>
  <c r="H216" i="9"/>
  <c r="Q216" i="9"/>
  <c r="W216" i="9"/>
  <c r="K216" i="9"/>
  <c r="H37" i="22"/>
  <c r="H38" i="22"/>
  <c r="B19" i="22"/>
  <c r="Z222" i="9"/>
  <c r="E222" i="9"/>
  <c r="K222" i="9"/>
  <c r="T222" i="9"/>
  <c r="AC222" i="9"/>
  <c r="H222" i="9"/>
  <c r="Q222" i="9"/>
  <c r="N222" i="9"/>
  <c r="W222" i="9"/>
  <c r="Z214" i="9"/>
  <c r="Q214" i="9"/>
  <c r="H214" i="9"/>
  <c r="E214" i="9"/>
  <c r="N214" i="9"/>
  <c r="K214" i="9"/>
  <c r="AC214" i="9"/>
  <c r="T214" i="9"/>
  <c r="W214" i="9"/>
  <c r="N41" i="22"/>
  <c r="N13" i="22"/>
  <c r="T183" i="9"/>
  <c r="AF76" i="22" s="1"/>
  <c r="Z183" i="9"/>
  <c r="AJ76" i="22" s="1"/>
  <c r="Q183" i="9"/>
  <c r="AD76" i="22" s="1"/>
  <c r="H183" i="9"/>
  <c r="X76" i="22" s="1"/>
  <c r="AC183" i="9"/>
  <c r="AL76" i="22" s="1"/>
  <c r="K183" i="9"/>
  <c r="Z76" i="22" s="1"/>
  <c r="N183" i="9"/>
  <c r="AB76" i="22" s="1"/>
  <c r="W183" i="9"/>
  <c r="AH76" i="22" s="1"/>
  <c r="E183" i="9"/>
  <c r="V76" i="22" s="1"/>
  <c r="F23" i="22"/>
  <c r="N40" i="9"/>
  <c r="T40" i="9"/>
  <c r="W40" i="9"/>
  <c r="K40" i="9"/>
  <c r="Q40" i="9"/>
  <c r="AC40" i="9"/>
  <c r="H40" i="9"/>
  <c r="Z40" i="9"/>
  <c r="E40" i="9"/>
  <c r="N100" i="9"/>
  <c r="Z100" i="9"/>
  <c r="E100" i="9"/>
  <c r="K100" i="9"/>
  <c r="T100" i="9"/>
  <c r="W100" i="9"/>
  <c r="Q100" i="9"/>
  <c r="AC100" i="9"/>
  <c r="H100" i="9"/>
  <c r="N20" i="9"/>
  <c r="G183" i="22" s="1"/>
  <c r="T20" i="9"/>
  <c r="K183" i="22" s="1"/>
  <c r="W20" i="9"/>
  <c r="M183" i="22" s="1"/>
  <c r="K20" i="9"/>
  <c r="E183" i="22" s="1"/>
  <c r="AC20" i="9"/>
  <c r="Q183" i="22" s="1"/>
  <c r="H20" i="9"/>
  <c r="C183" i="22" s="1"/>
  <c r="E20" i="9"/>
  <c r="A183" i="22" s="1"/>
  <c r="Z20" i="9"/>
  <c r="O183" i="22" s="1"/>
  <c r="Q20" i="9"/>
  <c r="I183" i="22" s="1"/>
  <c r="H33" i="9"/>
  <c r="N33" i="9"/>
  <c r="AC33" i="9"/>
  <c r="Q33" i="9"/>
  <c r="E33" i="9"/>
  <c r="Z33" i="9"/>
  <c r="W33" i="9"/>
  <c r="K33" i="9"/>
  <c r="T33" i="9"/>
  <c r="AC172" i="5"/>
  <c r="Q73" i="21" s="1"/>
  <c r="E172" i="5"/>
  <c r="A73" i="21" s="1"/>
  <c r="W172" i="5"/>
  <c r="M73" i="21" s="1"/>
  <c r="N172" i="5"/>
  <c r="G73" i="21" s="1"/>
  <c r="T172" i="5"/>
  <c r="K73" i="21" s="1"/>
  <c r="K172" i="5"/>
  <c r="E73" i="21" s="1"/>
  <c r="H172" i="5"/>
  <c r="C73" i="21" s="1"/>
  <c r="Q172" i="5"/>
  <c r="I73" i="21" s="1"/>
  <c r="Z172" i="5"/>
  <c r="O73" i="21" s="1"/>
  <c r="Q150" i="5"/>
  <c r="AC150" i="5"/>
  <c r="T150" i="5"/>
  <c r="K150" i="5"/>
  <c r="H150" i="5"/>
  <c r="W150" i="5"/>
  <c r="E150" i="5"/>
  <c r="Z150" i="5"/>
  <c r="N150" i="5"/>
  <c r="Q118" i="5"/>
  <c r="AC118" i="5"/>
  <c r="T118" i="5"/>
  <c r="K118" i="5"/>
  <c r="E118" i="5"/>
  <c r="Z118" i="5"/>
  <c r="N118" i="5"/>
  <c r="W118" i="5"/>
  <c r="H118" i="5"/>
  <c r="Q86" i="5"/>
  <c r="AC86" i="5"/>
  <c r="T86" i="5"/>
  <c r="K210" i="21" s="1"/>
  <c r="K86" i="5"/>
  <c r="E210" i="21" s="1"/>
  <c r="Z86" i="5"/>
  <c r="O210" i="21" s="1"/>
  <c r="N86" i="5"/>
  <c r="G210" i="21" s="1"/>
  <c r="H86" i="5"/>
  <c r="C210" i="21" s="1"/>
  <c r="W86" i="5"/>
  <c r="M210" i="21" s="1"/>
  <c r="E86" i="5"/>
  <c r="A210" i="21" s="1"/>
  <c r="Q54" i="5"/>
  <c r="I77" i="21" s="1"/>
  <c r="AC54" i="5"/>
  <c r="Q77" i="21" s="1"/>
  <c r="T54" i="5"/>
  <c r="K77" i="21" s="1"/>
  <c r="K54" i="5"/>
  <c r="E77" i="21" s="1"/>
  <c r="Z54" i="5"/>
  <c r="O77" i="21" s="1"/>
  <c r="N54" i="5"/>
  <c r="G77" i="21" s="1"/>
  <c r="W54" i="5"/>
  <c r="M77" i="21" s="1"/>
  <c r="H54" i="5"/>
  <c r="C77" i="21" s="1"/>
  <c r="E54" i="5"/>
  <c r="A77" i="21" s="1"/>
  <c r="Q22" i="5"/>
  <c r="AC22" i="5"/>
  <c r="T22" i="5"/>
  <c r="K22" i="5"/>
  <c r="H22" i="5"/>
  <c r="W22" i="5"/>
  <c r="E22" i="5"/>
  <c r="Z22" i="5"/>
  <c r="N22" i="5"/>
  <c r="AC53" i="22"/>
  <c r="AC14" i="22"/>
  <c r="Z114" i="9"/>
  <c r="AJ116" i="22" s="1"/>
  <c r="W114" i="9"/>
  <c r="AH116" i="22" s="1"/>
  <c r="N114" i="9"/>
  <c r="AB116" i="22" s="1"/>
  <c r="E114" i="9"/>
  <c r="V116" i="22" s="1"/>
  <c r="K114" i="9"/>
  <c r="Z116" i="22" s="1"/>
  <c r="T114" i="9"/>
  <c r="AF116" i="22" s="1"/>
  <c r="AC114" i="9"/>
  <c r="AL116" i="22" s="1"/>
  <c r="H114" i="9"/>
  <c r="X116" i="22" s="1"/>
  <c r="Q114" i="9"/>
  <c r="AD116" i="22" s="1"/>
  <c r="L28" i="22"/>
  <c r="Z66" i="9"/>
  <c r="AJ208" i="22" s="1"/>
  <c r="H66" i="9"/>
  <c r="X208" i="22" s="1"/>
  <c r="AC66" i="9"/>
  <c r="AL208" i="22" s="1"/>
  <c r="T66" i="9"/>
  <c r="AF208" i="22" s="1"/>
  <c r="Q66" i="9"/>
  <c r="AD208" i="22" s="1"/>
  <c r="E66" i="9"/>
  <c r="V208" i="22" s="1"/>
  <c r="N66" i="9"/>
  <c r="AB208" i="22" s="1"/>
  <c r="W66" i="9"/>
  <c r="AH208" i="22" s="1"/>
  <c r="K66" i="9"/>
  <c r="Z208" i="22" s="1"/>
  <c r="B4" i="22"/>
  <c r="Z46" i="9"/>
  <c r="H46" i="9"/>
  <c r="K46" i="9"/>
  <c r="AC46" i="9"/>
  <c r="T46" i="9"/>
  <c r="Q46" i="9"/>
  <c r="W46" i="9"/>
  <c r="E46" i="9"/>
  <c r="N46" i="9"/>
  <c r="H89" i="9"/>
  <c r="T89" i="9"/>
  <c r="AC89" i="9"/>
  <c r="N89" i="9"/>
  <c r="K89" i="9"/>
  <c r="Z89" i="9"/>
  <c r="W89" i="9"/>
  <c r="E89" i="9"/>
  <c r="Q89" i="9"/>
  <c r="H85" i="9"/>
  <c r="X218" i="22" s="1"/>
  <c r="K85" i="9"/>
  <c r="Z218" i="22" s="1"/>
  <c r="T85" i="9"/>
  <c r="AF218" i="22" s="1"/>
  <c r="AC85" i="9"/>
  <c r="AL218" i="22" s="1"/>
  <c r="Z85" i="9"/>
  <c r="AJ218" i="22" s="1"/>
  <c r="N85" i="9"/>
  <c r="AB218" i="22" s="1"/>
  <c r="Q85" i="9"/>
  <c r="AD218" i="22" s="1"/>
  <c r="E85" i="9"/>
  <c r="V218" i="22" s="1"/>
  <c r="W85" i="9"/>
  <c r="AH218" i="22" s="1"/>
  <c r="H81" i="9"/>
  <c r="AC81" i="9"/>
  <c r="Q81" i="9"/>
  <c r="Z81" i="9"/>
  <c r="E81" i="9"/>
  <c r="T81" i="9"/>
  <c r="N81" i="9"/>
  <c r="K81" i="9"/>
  <c r="W81" i="9"/>
  <c r="T75" i="9"/>
  <c r="N75" i="9"/>
  <c r="K75" i="9"/>
  <c r="AC75" i="9"/>
  <c r="H75" i="9"/>
  <c r="Z75" i="9"/>
  <c r="W75" i="9"/>
  <c r="E75" i="9"/>
  <c r="Q75" i="9"/>
  <c r="AG2" i="22"/>
  <c r="AG57" i="22"/>
  <c r="P3" i="22"/>
  <c r="P56" i="22"/>
  <c r="W181" i="5"/>
  <c r="AH143" i="21" s="1"/>
  <c r="N181" i="5"/>
  <c r="AB143" i="21" s="1"/>
  <c r="E181" i="5"/>
  <c r="V143" i="21" s="1"/>
  <c r="AC181" i="5"/>
  <c r="AL143" i="21" s="1"/>
  <c r="Q181" i="5"/>
  <c r="AD143" i="21" s="1"/>
  <c r="T181" i="5"/>
  <c r="AF143" i="21" s="1"/>
  <c r="H181" i="5"/>
  <c r="X143" i="21" s="1"/>
  <c r="K181" i="5"/>
  <c r="Z143" i="21" s="1"/>
  <c r="Z181" i="5"/>
  <c r="AJ143" i="21" s="1"/>
  <c r="K111" i="5"/>
  <c r="W111" i="5"/>
  <c r="N111" i="5"/>
  <c r="E111" i="5"/>
  <c r="Z111" i="5"/>
  <c r="O189" i="21" s="1"/>
  <c r="AC111" i="5"/>
  <c r="Q189" i="21" s="1"/>
  <c r="Q111" i="5"/>
  <c r="T111" i="5"/>
  <c r="H111" i="5"/>
  <c r="AI54" i="21"/>
  <c r="Q114" i="5"/>
  <c r="AD112" i="21" s="1"/>
  <c r="W114" i="5"/>
  <c r="AH112" i="21" s="1"/>
  <c r="N114" i="5"/>
  <c r="AB112" i="21" s="1"/>
  <c r="E114" i="5"/>
  <c r="V112" i="21" s="1"/>
  <c r="AC114" i="5"/>
  <c r="AL112" i="21" s="1"/>
  <c r="K114" i="5"/>
  <c r="Z112" i="21" s="1"/>
  <c r="Z114" i="5"/>
  <c r="AJ112" i="21" s="1"/>
  <c r="T114" i="5"/>
  <c r="AF112" i="21" s="1"/>
  <c r="H114" i="5"/>
  <c r="X112" i="21" s="1"/>
  <c r="Q222" i="5"/>
  <c r="W222" i="5"/>
  <c r="N222" i="5"/>
  <c r="E222" i="5"/>
  <c r="T222" i="5"/>
  <c r="AC222" i="5"/>
  <c r="Z222" i="5"/>
  <c r="H222" i="5"/>
  <c r="K222" i="5"/>
  <c r="AK53" i="21"/>
  <c r="K91" i="5"/>
  <c r="W91" i="5"/>
  <c r="N91" i="5"/>
  <c r="E91" i="5"/>
  <c r="Z91" i="5"/>
  <c r="AC91" i="5"/>
  <c r="Q91" i="5"/>
  <c r="T91" i="5"/>
  <c r="H91" i="5"/>
  <c r="AC56" i="5"/>
  <c r="E56" i="5"/>
  <c r="W56" i="5"/>
  <c r="N56" i="5"/>
  <c r="K56" i="5"/>
  <c r="Z56" i="5"/>
  <c r="Q56" i="5"/>
  <c r="T56" i="5"/>
  <c r="H56" i="5"/>
  <c r="Z200" i="5"/>
  <c r="AC200" i="5"/>
  <c r="W200" i="5"/>
  <c r="T200" i="5"/>
  <c r="N200" i="5"/>
  <c r="E200" i="5"/>
  <c r="H200" i="5"/>
  <c r="Q200" i="5"/>
  <c r="K200" i="5"/>
  <c r="K79" i="5"/>
  <c r="W79" i="5"/>
  <c r="AH209" i="21" s="1"/>
  <c r="N79" i="5"/>
  <c r="E79" i="5"/>
  <c r="T79" i="5"/>
  <c r="H79" i="5"/>
  <c r="Z79" i="5"/>
  <c r="AJ209" i="21" s="1"/>
  <c r="AC79" i="5"/>
  <c r="Q79" i="5"/>
  <c r="N16" i="9"/>
  <c r="T16" i="9"/>
  <c r="AC16" i="9"/>
  <c r="H16" i="9"/>
  <c r="Q16" i="9"/>
  <c r="Z16" i="9"/>
  <c r="E16" i="9"/>
  <c r="K16" i="9"/>
  <c r="W16" i="9"/>
  <c r="Q178" i="5"/>
  <c r="I132" i="21" s="1"/>
  <c r="W178" i="5"/>
  <c r="M132" i="21" s="1"/>
  <c r="N178" i="5"/>
  <c r="G132" i="21" s="1"/>
  <c r="E178" i="5"/>
  <c r="A132" i="21" s="1"/>
  <c r="H178" i="5"/>
  <c r="C132" i="21" s="1"/>
  <c r="T178" i="5"/>
  <c r="K132" i="21" s="1"/>
  <c r="AC178" i="5"/>
  <c r="Q132" i="21" s="1"/>
  <c r="K178" i="5"/>
  <c r="E132" i="21" s="1"/>
  <c r="Z178" i="5"/>
  <c r="O132" i="21" s="1"/>
  <c r="Q94" i="5"/>
  <c r="H94" i="5"/>
  <c r="Z94" i="5"/>
  <c r="W94" i="5"/>
  <c r="K94" i="5"/>
  <c r="E94" i="5"/>
  <c r="AC94" i="5"/>
  <c r="T94" i="5"/>
  <c r="N94" i="5"/>
  <c r="D2" i="21"/>
  <c r="D55" i="21"/>
  <c r="W49" i="21"/>
  <c r="W10" i="21"/>
  <c r="Q46" i="5"/>
  <c r="H46" i="5"/>
  <c r="Z46" i="5"/>
  <c r="W46" i="5"/>
  <c r="K46" i="5"/>
  <c r="AC46" i="5"/>
  <c r="E46" i="5"/>
  <c r="T46" i="5"/>
  <c r="N46" i="5"/>
  <c r="W21" i="5"/>
  <c r="AH173" i="21" s="1"/>
  <c r="N21" i="5"/>
  <c r="AB173" i="21" s="1"/>
  <c r="E21" i="5"/>
  <c r="V173" i="21" s="1"/>
  <c r="K21" i="5"/>
  <c r="Z21" i="5"/>
  <c r="AJ173" i="21" s="1"/>
  <c r="T21" i="5"/>
  <c r="AF173" i="21" s="1"/>
  <c r="H21" i="5"/>
  <c r="X173" i="21" s="1"/>
  <c r="AC21" i="5"/>
  <c r="AL173" i="21" s="1"/>
  <c r="Q21" i="5"/>
  <c r="AD173" i="21" s="1"/>
  <c r="W13" i="5"/>
  <c r="AH180" i="21" s="1"/>
  <c r="AC13" i="5"/>
  <c r="AL180" i="21" s="1"/>
  <c r="T13" i="5"/>
  <c r="AF180" i="21" s="1"/>
  <c r="K13" i="5"/>
  <c r="Z180" i="21" s="1"/>
  <c r="H13" i="5"/>
  <c r="X180" i="21" s="1"/>
  <c r="Q13" i="5"/>
  <c r="AD180" i="21" s="1"/>
  <c r="E13" i="5"/>
  <c r="V180" i="21" s="1"/>
  <c r="Z13" i="5"/>
  <c r="AJ180" i="21" s="1"/>
  <c r="N13" i="5"/>
  <c r="AB180" i="21" s="1"/>
  <c r="H37" i="21"/>
  <c r="H9" i="21"/>
  <c r="W189" i="5"/>
  <c r="AC189" i="5"/>
  <c r="Q97" i="21" s="1"/>
  <c r="T189" i="5"/>
  <c r="K189" i="5"/>
  <c r="H189" i="5"/>
  <c r="C97" i="21" s="1"/>
  <c r="Z189" i="5"/>
  <c r="N189" i="5"/>
  <c r="Q189" i="5"/>
  <c r="E189" i="5"/>
  <c r="K119" i="5"/>
  <c r="Z119" i="5"/>
  <c r="Q119" i="5"/>
  <c r="H119" i="5"/>
  <c r="W119" i="5"/>
  <c r="AC119" i="5"/>
  <c r="E119" i="5"/>
  <c r="N119" i="5"/>
  <c r="T119" i="5"/>
  <c r="Q34" i="5"/>
  <c r="W34" i="5"/>
  <c r="N34" i="5"/>
  <c r="E34" i="5"/>
  <c r="AC34" i="5"/>
  <c r="K34" i="5"/>
  <c r="Z34" i="5"/>
  <c r="H34" i="5"/>
  <c r="T34" i="5"/>
  <c r="AI53" i="21"/>
  <c r="AC148" i="5"/>
  <c r="E148" i="5"/>
  <c r="Z148" i="5"/>
  <c r="Q148" i="5"/>
  <c r="H148" i="5"/>
  <c r="N148" i="5"/>
  <c r="K148" i="5"/>
  <c r="W148" i="5"/>
  <c r="T148" i="5"/>
  <c r="AC3" i="22"/>
  <c r="AC58" i="22"/>
  <c r="AC136" i="5"/>
  <c r="E136" i="5"/>
  <c r="W136" i="5"/>
  <c r="N136" i="5"/>
  <c r="K136" i="5"/>
  <c r="Z136" i="5"/>
  <c r="T136" i="5"/>
  <c r="H136" i="5"/>
  <c r="Q136" i="5"/>
  <c r="E30" i="27"/>
  <c r="H161" i="13"/>
  <c r="Q161" i="13"/>
  <c r="T161" i="13"/>
  <c r="E161" i="13"/>
  <c r="N161" i="13"/>
  <c r="K161" i="13"/>
  <c r="T99" i="13"/>
  <c r="K127" i="27" s="1"/>
  <c r="K99" i="13"/>
  <c r="E127" i="27" s="1"/>
  <c r="Q99" i="13"/>
  <c r="I127" i="27" s="1"/>
  <c r="H99" i="13"/>
  <c r="C127" i="27" s="1"/>
  <c r="E99" i="13"/>
  <c r="A127" i="27" s="1"/>
  <c r="N99" i="13"/>
  <c r="G127" i="27" s="1"/>
  <c r="S43" i="27"/>
  <c r="S9" i="27"/>
  <c r="E8" i="27"/>
  <c r="Q174" i="13"/>
  <c r="H174" i="13"/>
  <c r="N174" i="13"/>
  <c r="E174" i="13"/>
  <c r="K174" i="13"/>
  <c r="T174" i="13"/>
  <c r="Q172" i="13"/>
  <c r="H172" i="13"/>
  <c r="T172" i="13"/>
  <c r="K172" i="13"/>
  <c r="N172" i="13"/>
  <c r="E172" i="13"/>
  <c r="Q133" i="13"/>
  <c r="H133" i="13"/>
  <c r="K133" i="13"/>
  <c r="T133" i="13"/>
  <c r="E133" i="13"/>
  <c r="N133" i="13"/>
  <c r="T93" i="13"/>
  <c r="K93" i="13"/>
  <c r="N93" i="13"/>
  <c r="E93" i="13"/>
  <c r="Q93" i="13"/>
  <c r="H93" i="13"/>
  <c r="T131" i="13"/>
  <c r="E131" i="13"/>
  <c r="Q131" i="13"/>
  <c r="N131" i="13"/>
  <c r="K131" i="13"/>
  <c r="H131" i="13"/>
  <c r="Q140" i="13"/>
  <c r="I142" i="27" s="1"/>
  <c r="T140" i="13"/>
  <c r="K142" i="27" s="1"/>
  <c r="H140" i="13"/>
  <c r="C142" i="27" s="1"/>
  <c r="N140" i="13"/>
  <c r="G142" i="27" s="1"/>
  <c r="E140" i="13"/>
  <c r="A142" i="27" s="1"/>
  <c r="K140" i="13"/>
  <c r="E142" i="27" s="1"/>
  <c r="T51" i="13"/>
  <c r="K51" i="13"/>
  <c r="N51" i="13"/>
  <c r="H51" i="13"/>
  <c r="Q51" i="13"/>
  <c r="E51" i="13"/>
  <c r="Q90" i="13"/>
  <c r="I217" i="27" s="1"/>
  <c r="T90" i="13"/>
  <c r="K90" i="13"/>
  <c r="E217" i="27" s="1"/>
  <c r="N90" i="13"/>
  <c r="E90" i="13"/>
  <c r="A217" i="27" s="1"/>
  <c r="H90" i="13"/>
  <c r="C217" i="27" s="1"/>
  <c r="N81" i="13"/>
  <c r="T81" i="13"/>
  <c r="H81" i="13"/>
  <c r="K81" i="13"/>
  <c r="Q81" i="13"/>
  <c r="E81" i="13"/>
  <c r="Q74" i="13"/>
  <c r="N74" i="13"/>
  <c r="K74" i="13"/>
  <c r="H74" i="13"/>
  <c r="T74" i="13"/>
  <c r="E74" i="13"/>
  <c r="T75" i="13"/>
  <c r="N75" i="13"/>
  <c r="E75" i="13"/>
  <c r="Q75" i="13"/>
  <c r="K75" i="13"/>
  <c r="H75" i="13"/>
  <c r="K4" i="27"/>
  <c r="H47" i="13"/>
  <c r="R105" i="27" s="1"/>
  <c r="Q47" i="13"/>
  <c r="X105" i="27" s="1"/>
  <c r="E47" i="13"/>
  <c r="N47" i="13"/>
  <c r="K47" i="13"/>
  <c r="T105" i="27" s="1"/>
  <c r="T47" i="13"/>
  <c r="Q77" i="13"/>
  <c r="X206" i="27" s="1"/>
  <c r="E77" i="13"/>
  <c r="P206" i="27" s="1"/>
  <c r="K77" i="13"/>
  <c r="T206" i="27" s="1"/>
  <c r="H77" i="13"/>
  <c r="R206" i="27" s="1"/>
  <c r="T77" i="13"/>
  <c r="Z206" i="27" s="1"/>
  <c r="N77" i="13"/>
  <c r="V206" i="27" s="1"/>
  <c r="K48" i="13"/>
  <c r="T151" i="27" s="1"/>
  <c r="N48" i="13"/>
  <c r="V151" i="27" s="1"/>
  <c r="Q48" i="13"/>
  <c r="X151" i="27" s="1"/>
  <c r="T48" i="13"/>
  <c r="Z151" i="27" s="1"/>
  <c r="E48" i="13"/>
  <c r="P151" i="27" s="1"/>
  <c r="H48" i="13"/>
  <c r="R151" i="27" s="1"/>
  <c r="T60" i="13"/>
  <c r="Z193" i="27" s="1"/>
  <c r="H60" i="13"/>
  <c r="R193" i="27" s="1"/>
  <c r="Q60" i="13"/>
  <c r="X193" i="27" s="1"/>
  <c r="E60" i="13"/>
  <c r="P193" i="27" s="1"/>
  <c r="N60" i="13"/>
  <c r="V193" i="27" s="1"/>
  <c r="K60" i="13"/>
  <c r="T193" i="27" s="1"/>
  <c r="T24" i="13"/>
  <c r="Q24" i="13"/>
  <c r="N24" i="13"/>
  <c r="K24" i="13"/>
  <c r="H24" i="13"/>
  <c r="E24" i="13"/>
  <c r="K16" i="13"/>
  <c r="T16" i="13"/>
  <c r="H16" i="13"/>
  <c r="N16" i="13"/>
  <c r="Q16" i="13"/>
  <c r="E16" i="13"/>
  <c r="H11" i="13"/>
  <c r="N11" i="13"/>
  <c r="E11" i="13"/>
  <c r="Q11" i="13"/>
  <c r="K11" i="13"/>
  <c r="T11" i="13"/>
  <c r="T208" i="12"/>
  <c r="Q208" i="12"/>
  <c r="K208" i="12"/>
  <c r="H208" i="12"/>
  <c r="E208" i="12"/>
  <c r="N208" i="12"/>
  <c r="K201" i="12"/>
  <c r="T201" i="12"/>
  <c r="H201" i="12"/>
  <c r="E201" i="12"/>
  <c r="Q201" i="12"/>
  <c r="N201" i="12"/>
  <c r="G30" i="26" s="1"/>
  <c r="E211" i="12"/>
  <c r="K211" i="12"/>
  <c r="H211" i="12"/>
  <c r="Q211" i="12"/>
  <c r="N211" i="12"/>
  <c r="T211" i="12"/>
  <c r="N214" i="12"/>
  <c r="K214" i="12"/>
  <c r="Q214" i="12"/>
  <c r="H214" i="12"/>
  <c r="E214" i="12"/>
  <c r="T214" i="12"/>
  <c r="K30" i="26" s="1"/>
  <c r="Q173" i="12"/>
  <c r="T173" i="12"/>
  <c r="K173" i="12"/>
  <c r="H173" i="12"/>
  <c r="N173" i="12"/>
  <c r="E173" i="12"/>
  <c r="T134" i="12"/>
  <c r="K134" i="12"/>
  <c r="Q134" i="12"/>
  <c r="H134" i="12"/>
  <c r="E134" i="12"/>
  <c r="N134" i="12"/>
  <c r="J37" i="26"/>
  <c r="J9" i="26"/>
  <c r="K181" i="12"/>
  <c r="T143" i="26" s="1"/>
  <c r="T181" i="12"/>
  <c r="Z143" i="26" s="1"/>
  <c r="H181" i="12"/>
  <c r="R143" i="26" s="1"/>
  <c r="Q181" i="12"/>
  <c r="X143" i="26" s="1"/>
  <c r="E181" i="12"/>
  <c r="P143" i="26" s="1"/>
  <c r="N181" i="12"/>
  <c r="V143" i="26" s="1"/>
  <c r="E179" i="12"/>
  <c r="A133" i="26" s="1"/>
  <c r="T179" i="12"/>
  <c r="K133" i="26" s="1"/>
  <c r="H179" i="12"/>
  <c r="C133" i="26" s="1"/>
  <c r="Q179" i="12"/>
  <c r="I133" i="26" s="1"/>
  <c r="N179" i="12"/>
  <c r="G133" i="26" s="1"/>
  <c r="K179" i="12"/>
  <c r="E133" i="26" s="1"/>
  <c r="N159" i="12"/>
  <c r="E159" i="12"/>
  <c r="T159" i="12"/>
  <c r="K159" i="12"/>
  <c r="Q159" i="12"/>
  <c r="H159" i="12"/>
  <c r="H204" i="12"/>
  <c r="Q204" i="12"/>
  <c r="K204" i="12"/>
  <c r="T204" i="12"/>
  <c r="N204" i="12"/>
  <c r="E204" i="12"/>
  <c r="Q135" i="12"/>
  <c r="H135" i="12"/>
  <c r="N135" i="12"/>
  <c r="E135" i="12"/>
  <c r="T135" i="12"/>
  <c r="K135" i="12"/>
  <c r="Q167" i="12"/>
  <c r="I153" i="26" s="1"/>
  <c r="H167" i="12"/>
  <c r="C153" i="26" s="1"/>
  <c r="N167" i="12"/>
  <c r="G153" i="26" s="1"/>
  <c r="E167" i="12"/>
  <c r="A153" i="26" s="1"/>
  <c r="T167" i="12"/>
  <c r="K153" i="26" s="1"/>
  <c r="K167" i="12"/>
  <c r="E153" i="26" s="1"/>
  <c r="Q109" i="12"/>
  <c r="X192" i="26" s="1"/>
  <c r="E109" i="12"/>
  <c r="P192" i="26" s="1"/>
  <c r="N109" i="12"/>
  <c r="V192" i="26" s="1"/>
  <c r="K109" i="12"/>
  <c r="T192" i="26" s="1"/>
  <c r="H109" i="12"/>
  <c r="R192" i="26" s="1"/>
  <c r="T109" i="12"/>
  <c r="Z192" i="26" s="1"/>
  <c r="N148" i="12"/>
  <c r="E148" i="12"/>
  <c r="T148" i="12"/>
  <c r="K148" i="12"/>
  <c r="H148" i="12"/>
  <c r="Q148" i="12"/>
  <c r="T150" i="12"/>
  <c r="Q150" i="12"/>
  <c r="H150" i="12"/>
  <c r="N150" i="12"/>
  <c r="E150" i="12"/>
  <c r="K150" i="12"/>
  <c r="K115" i="12"/>
  <c r="T195" i="26" s="1"/>
  <c r="H115" i="12"/>
  <c r="R195" i="26" s="1"/>
  <c r="T115" i="12"/>
  <c r="Z195" i="26" s="1"/>
  <c r="Q115" i="12"/>
  <c r="X195" i="26" s="1"/>
  <c r="E115" i="12"/>
  <c r="P195" i="26" s="1"/>
  <c r="N115" i="12"/>
  <c r="V195" i="26" s="1"/>
  <c r="N68" i="12"/>
  <c r="Q68" i="12"/>
  <c r="E68" i="12"/>
  <c r="K68" i="12"/>
  <c r="H68" i="12"/>
  <c r="T68" i="12"/>
  <c r="N124" i="12"/>
  <c r="G197" i="26" s="1"/>
  <c r="K124" i="12"/>
  <c r="E197" i="26" s="1"/>
  <c r="H124" i="12"/>
  <c r="C197" i="26" s="1"/>
  <c r="T124" i="12"/>
  <c r="K197" i="26" s="1"/>
  <c r="E124" i="12"/>
  <c r="A197" i="26" s="1"/>
  <c r="Q124" i="12"/>
  <c r="I197" i="26" s="1"/>
  <c r="T103" i="12"/>
  <c r="H103" i="12"/>
  <c r="R122" i="26" s="1"/>
  <c r="Q103" i="12"/>
  <c r="E103" i="12"/>
  <c r="N103" i="12"/>
  <c r="K103" i="12"/>
  <c r="H74" i="12"/>
  <c r="C204" i="26" s="1"/>
  <c r="N74" i="12"/>
  <c r="E74" i="12"/>
  <c r="A204" i="26" s="1"/>
  <c r="Q74" i="12"/>
  <c r="I204" i="26" s="1"/>
  <c r="K74" i="12"/>
  <c r="T74" i="12"/>
  <c r="Q87" i="12"/>
  <c r="T87" i="12"/>
  <c r="H87" i="12"/>
  <c r="E87" i="12"/>
  <c r="N87" i="12"/>
  <c r="K87" i="12"/>
  <c r="T28" i="12"/>
  <c r="H28" i="12"/>
  <c r="E28" i="12"/>
  <c r="N28" i="12"/>
  <c r="K28" i="12"/>
  <c r="Q28" i="12"/>
  <c r="H62" i="12"/>
  <c r="R148" i="26" s="1"/>
  <c r="T62" i="12"/>
  <c r="Z148" i="26" s="1"/>
  <c r="Q62" i="12"/>
  <c r="X148" i="26" s="1"/>
  <c r="E62" i="12"/>
  <c r="P148" i="26" s="1"/>
  <c r="K62" i="12"/>
  <c r="N62" i="12"/>
  <c r="V148" i="26" s="1"/>
  <c r="J52" i="26"/>
  <c r="Q25" i="12"/>
  <c r="X96" i="26" s="1"/>
  <c r="T25" i="12"/>
  <c r="Z96" i="26" s="1"/>
  <c r="H25" i="12"/>
  <c r="R96" i="26" s="1"/>
  <c r="N25" i="12"/>
  <c r="V96" i="26" s="1"/>
  <c r="K25" i="12"/>
  <c r="T96" i="26" s="1"/>
  <c r="E25" i="12"/>
  <c r="P96" i="26" s="1"/>
  <c r="H27" i="12"/>
  <c r="Q27" i="12"/>
  <c r="N27" i="12"/>
  <c r="K27" i="12"/>
  <c r="T27" i="12"/>
  <c r="E27" i="12"/>
  <c r="P9" i="26" s="1"/>
  <c r="N201" i="11"/>
  <c r="E201" i="11"/>
  <c r="T201" i="11"/>
  <c r="H201" i="11"/>
  <c r="Q201" i="11"/>
  <c r="K201" i="11"/>
  <c r="S39" i="25"/>
  <c r="S5" i="25"/>
  <c r="K141" i="11"/>
  <c r="N141" i="11"/>
  <c r="E141" i="11"/>
  <c r="T141" i="11"/>
  <c r="Q141" i="11"/>
  <c r="H141" i="11"/>
  <c r="Q146" i="11"/>
  <c r="H146" i="11"/>
  <c r="T146" i="11"/>
  <c r="E146" i="11"/>
  <c r="N146" i="11"/>
  <c r="K146" i="11"/>
  <c r="Q124" i="11"/>
  <c r="I197" i="25" s="1"/>
  <c r="N124" i="11"/>
  <c r="G197" i="25" s="1"/>
  <c r="E124" i="11"/>
  <c r="A197" i="25" s="1"/>
  <c r="H124" i="11"/>
  <c r="C197" i="25" s="1"/>
  <c r="K124" i="11"/>
  <c r="E197" i="25" s="1"/>
  <c r="T124" i="11"/>
  <c r="K197" i="25" s="1"/>
  <c r="K114" i="11"/>
  <c r="T112" i="25" s="1"/>
  <c r="Q114" i="11"/>
  <c r="X112" i="25" s="1"/>
  <c r="H114" i="11"/>
  <c r="R112" i="25" s="1"/>
  <c r="N114" i="11"/>
  <c r="V112" i="25" s="1"/>
  <c r="E114" i="11"/>
  <c r="P112" i="25" s="1"/>
  <c r="T114" i="11"/>
  <c r="Z112" i="25" s="1"/>
  <c r="N142" i="11"/>
  <c r="T142" i="11"/>
  <c r="K142" i="11"/>
  <c r="H142" i="11"/>
  <c r="Q142" i="11"/>
  <c r="E142" i="11"/>
  <c r="K95" i="11"/>
  <c r="E122" i="25" s="1"/>
  <c r="T95" i="11"/>
  <c r="K122" i="25" s="1"/>
  <c r="N95" i="11"/>
  <c r="G122" i="25" s="1"/>
  <c r="E95" i="11"/>
  <c r="A122" i="25" s="1"/>
  <c r="H95" i="11"/>
  <c r="C122" i="25" s="1"/>
  <c r="Q95" i="11"/>
  <c r="I122" i="25" s="1"/>
  <c r="E104" i="11"/>
  <c r="H104" i="11"/>
  <c r="Q104" i="11"/>
  <c r="N104" i="11"/>
  <c r="K104" i="11"/>
  <c r="T104" i="11"/>
  <c r="Q38" i="11"/>
  <c r="E38" i="11"/>
  <c r="N38" i="11"/>
  <c r="H38" i="11"/>
  <c r="T38" i="11"/>
  <c r="K38" i="11"/>
  <c r="H17" i="11"/>
  <c r="C177" i="25" s="1"/>
  <c r="N17" i="11"/>
  <c r="G177" i="25" s="1"/>
  <c r="K17" i="11"/>
  <c r="E177" i="25" s="1"/>
  <c r="T17" i="11"/>
  <c r="K177" i="25" s="1"/>
  <c r="Q17" i="11"/>
  <c r="I177" i="25" s="1"/>
  <c r="E17" i="11"/>
  <c r="A177" i="25" s="1"/>
  <c r="T5" i="11"/>
  <c r="Z176" i="25" s="1"/>
  <c r="Q5" i="11"/>
  <c r="X176" i="25" s="1"/>
  <c r="H5" i="11"/>
  <c r="R176" i="25" s="1"/>
  <c r="N5" i="11"/>
  <c r="V176" i="25" s="1"/>
  <c r="K5" i="11"/>
  <c r="T176" i="25" s="1"/>
  <c r="E5" i="11"/>
  <c r="P176" i="25" s="1"/>
  <c r="S49" i="25"/>
  <c r="S10" i="25"/>
  <c r="T29" i="11"/>
  <c r="N29" i="11"/>
  <c r="K29" i="11"/>
  <c r="H29" i="11"/>
  <c r="Q29" i="11"/>
  <c r="E29" i="11"/>
  <c r="E220" i="10"/>
  <c r="Q220" i="10"/>
  <c r="H220" i="10"/>
  <c r="N220" i="10"/>
  <c r="K220" i="10"/>
  <c r="T220" i="10"/>
  <c r="R10" i="25"/>
  <c r="E212" i="10"/>
  <c r="P145" i="24" s="1"/>
  <c r="T212" i="10"/>
  <c r="Z145" i="24" s="1"/>
  <c r="H212" i="10"/>
  <c r="R145" i="24" s="1"/>
  <c r="Q212" i="10"/>
  <c r="X145" i="24" s="1"/>
  <c r="N212" i="10"/>
  <c r="V145" i="24" s="1"/>
  <c r="K212" i="10"/>
  <c r="T145" i="24" s="1"/>
  <c r="T200" i="10"/>
  <c r="N200" i="10"/>
  <c r="E200" i="10"/>
  <c r="K200" i="10"/>
  <c r="Q200" i="10"/>
  <c r="H200" i="10"/>
  <c r="S39" i="24"/>
  <c r="S5" i="24"/>
  <c r="Q135" i="10"/>
  <c r="X151" i="24" s="1"/>
  <c r="E135" i="10"/>
  <c r="P151" i="24" s="1"/>
  <c r="N135" i="10"/>
  <c r="V151" i="24" s="1"/>
  <c r="K135" i="10"/>
  <c r="T151" i="24" s="1"/>
  <c r="H135" i="10"/>
  <c r="R151" i="24" s="1"/>
  <c r="T135" i="10"/>
  <c r="Z151" i="24" s="1"/>
  <c r="E27" i="10"/>
  <c r="N27" i="10"/>
  <c r="H27" i="10"/>
  <c r="K27" i="10"/>
  <c r="T27" i="10"/>
  <c r="Q27" i="10"/>
  <c r="H32" i="22"/>
  <c r="T176" i="10"/>
  <c r="Z130" i="24" s="1"/>
  <c r="N176" i="10"/>
  <c r="V130" i="24" s="1"/>
  <c r="E176" i="10"/>
  <c r="P130" i="24" s="1"/>
  <c r="K176" i="10"/>
  <c r="T130" i="24" s="1"/>
  <c r="H176" i="10"/>
  <c r="R130" i="24" s="1"/>
  <c r="Q176" i="10"/>
  <c r="X130" i="24" s="1"/>
  <c r="E131" i="10"/>
  <c r="K131" i="10"/>
  <c r="T131" i="10"/>
  <c r="H131" i="10"/>
  <c r="R108" i="24" s="1"/>
  <c r="Q131" i="10"/>
  <c r="N131" i="10"/>
  <c r="Q119" i="10"/>
  <c r="I193" i="24" s="1"/>
  <c r="K119" i="10"/>
  <c r="E193" i="24" s="1"/>
  <c r="T119" i="10"/>
  <c r="K193" i="24" s="1"/>
  <c r="H119" i="10"/>
  <c r="C193" i="24" s="1"/>
  <c r="E119" i="10"/>
  <c r="A193" i="24" s="1"/>
  <c r="N119" i="10"/>
  <c r="G193" i="24" s="1"/>
  <c r="Q111" i="10"/>
  <c r="X110" i="24" s="1"/>
  <c r="H111" i="10"/>
  <c r="R110" i="24" s="1"/>
  <c r="K111" i="10"/>
  <c r="T110" i="24" s="1"/>
  <c r="T111" i="10"/>
  <c r="Z110" i="24" s="1"/>
  <c r="E111" i="10"/>
  <c r="P110" i="24" s="1"/>
  <c r="N111" i="10"/>
  <c r="V110" i="24" s="1"/>
  <c r="T64" i="10"/>
  <c r="Q64" i="10"/>
  <c r="E64" i="10"/>
  <c r="N64" i="10"/>
  <c r="K64" i="10"/>
  <c r="H64" i="10"/>
  <c r="Q15" i="10"/>
  <c r="T15" i="10"/>
  <c r="K15" i="10"/>
  <c r="N15" i="10"/>
  <c r="H15" i="10"/>
  <c r="E15" i="10"/>
  <c r="T219" i="9"/>
  <c r="N219" i="9"/>
  <c r="W219" i="9"/>
  <c r="K219" i="9"/>
  <c r="AC219" i="9"/>
  <c r="H219" i="9"/>
  <c r="Q219" i="9"/>
  <c r="Z219" i="9"/>
  <c r="E219" i="9"/>
  <c r="F15" i="22"/>
  <c r="K61" i="10"/>
  <c r="H61" i="10"/>
  <c r="E61" i="10"/>
  <c r="N61" i="10"/>
  <c r="T61" i="10"/>
  <c r="Q61" i="10"/>
  <c r="Y10" i="24"/>
  <c r="Y49" i="24"/>
  <c r="W202" i="9"/>
  <c r="Z202" i="9"/>
  <c r="AJ195" i="22" s="1"/>
  <c r="AC202" i="9"/>
  <c r="AL195" i="22" s="1"/>
  <c r="K202" i="9"/>
  <c r="Q202" i="9"/>
  <c r="H202" i="9"/>
  <c r="N202" i="9"/>
  <c r="E202" i="9"/>
  <c r="T202" i="9"/>
  <c r="F44" i="22"/>
  <c r="T163" i="9"/>
  <c r="Z163" i="9"/>
  <c r="Q163" i="9"/>
  <c r="H163" i="9"/>
  <c r="K163" i="9"/>
  <c r="AC163" i="9"/>
  <c r="E163" i="9"/>
  <c r="N163" i="9"/>
  <c r="W163" i="9"/>
  <c r="H153" i="9"/>
  <c r="C83" i="22" s="1"/>
  <c r="AC153" i="9"/>
  <c r="Q83" i="22" s="1"/>
  <c r="T153" i="9"/>
  <c r="K83" i="22" s="1"/>
  <c r="K153" i="9"/>
  <c r="E83" i="22" s="1"/>
  <c r="W153" i="9"/>
  <c r="M83" i="22" s="1"/>
  <c r="E153" i="9"/>
  <c r="A83" i="22" s="1"/>
  <c r="Q153" i="9"/>
  <c r="I83" i="22" s="1"/>
  <c r="N153" i="9"/>
  <c r="G83" i="22" s="1"/>
  <c r="Z153" i="9"/>
  <c r="O83" i="22" s="1"/>
  <c r="B61" i="22"/>
  <c r="Q71" i="10"/>
  <c r="T71" i="10"/>
  <c r="H71" i="10"/>
  <c r="C203" i="24" s="1"/>
  <c r="E71" i="10"/>
  <c r="A203" i="24" s="1"/>
  <c r="N71" i="10"/>
  <c r="K71" i="10"/>
  <c r="B63" i="22"/>
  <c r="T67" i="9"/>
  <c r="K206" i="22" s="1"/>
  <c r="Z67" i="9"/>
  <c r="O206" i="22" s="1"/>
  <c r="W67" i="9"/>
  <c r="M206" i="22" s="1"/>
  <c r="H67" i="9"/>
  <c r="C206" i="22" s="1"/>
  <c r="Q67" i="9"/>
  <c r="I206" i="22" s="1"/>
  <c r="AC67" i="9"/>
  <c r="Q206" i="22" s="1"/>
  <c r="E67" i="9"/>
  <c r="A206" i="22" s="1"/>
  <c r="N67" i="9"/>
  <c r="G206" i="22" s="1"/>
  <c r="K67" i="9"/>
  <c r="E206" i="22" s="1"/>
  <c r="T35" i="9"/>
  <c r="Z35" i="9"/>
  <c r="H35" i="9"/>
  <c r="E35" i="9"/>
  <c r="N35" i="9"/>
  <c r="W35" i="9"/>
  <c r="K35" i="9"/>
  <c r="Q35" i="9"/>
  <c r="AC35" i="9"/>
  <c r="T3" i="9"/>
  <c r="K178" i="22" s="1"/>
  <c r="Z3" i="9"/>
  <c r="O178" i="22" s="1"/>
  <c r="E3" i="9"/>
  <c r="A178" i="22" s="1"/>
  <c r="K3" i="9"/>
  <c r="E178" i="22" s="1"/>
  <c r="N3" i="9"/>
  <c r="G178" i="22" s="1"/>
  <c r="W3" i="9"/>
  <c r="M178" i="22" s="1"/>
  <c r="H3" i="9"/>
  <c r="C178" i="22" s="1"/>
  <c r="Q3" i="9"/>
  <c r="I178" i="22" s="1"/>
  <c r="AC3" i="9"/>
  <c r="Q178" i="22" s="1"/>
  <c r="Z190" i="9"/>
  <c r="AC190" i="9"/>
  <c r="T190" i="9"/>
  <c r="K190" i="9"/>
  <c r="E190" i="9"/>
  <c r="N190" i="9"/>
  <c r="W190" i="9"/>
  <c r="H190" i="9"/>
  <c r="Q190" i="9"/>
  <c r="J52" i="22"/>
  <c r="H45" i="22"/>
  <c r="N124" i="9"/>
  <c r="G201" i="22" s="1"/>
  <c r="W124" i="9"/>
  <c r="M201" i="22" s="1"/>
  <c r="K124" i="9"/>
  <c r="E201" i="22" s="1"/>
  <c r="T124" i="9"/>
  <c r="K201" i="22" s="1"/>
  <c r="AC124" i="9"/>
  <c r="Q201" i="22" s="1"/>
  <c r="H124" i="9"/>
  <c r="C201" i="22" s="1"/>
  <c r="Z124" i="9"/>
  <c r="O201" i="22" s="1"/>
  <c r="E124" i="9"/>
  <c r="A201" i="22" s="1"/>
  <c r="Q124" i="9"/>
  <c r="I201" i="22" s="1"/>
  <c r="F47" i="22"/>
  <c r="H39" i="22"/>
  <c r="AK43" i="22"/>
  <c r="AK9" i="22"/>
  <c r="Z130" i="9"/>
  <c r="W130" i="9"/>
  <c r="N130" i="9"/>
  <c r="AB202" i="22" s="1"/>
  <c r="E130" i="9"/>
  <c r="Q130" i="9"/>
  <c r="K130" i="9"/>
  <c r="AC130" i="9"/>
  <c r="H130" i="9"/>
  <c r="T130" i="9"/>
  <c r="AF202" i="22" s="1"/>
  <c r="J55" i="22"/>
  <c r="N164" i="9"/>
  <c r="AB158" i="22" s="1"/>
  <c r="E164" i="9"/>
  <c r="V158" i="22" s="1"/>
  <c r="Z164" i="9"/>
  <c r="AJ158" i="22" s="1"/>
  <c r="K164" i="9"/>
  <c r="Z158" i="22" s="1"/>
  <c r="W164" i="9"/>
  <c r="AH158" i="22" s="1"/>
  <c r="H164" i="9"/>
  <c r="X158" i="22" s="1"/>
  <c r="T164" i="9"/>
  <c r="AF158" i="22" s="1"/>
  <c r="Q164" i="9"/>
  <c r="AD158" i="22" s="1"/>
  <c r="AC164" i="9"/>
  <c r="AL158" i="22" s="1"/>
  <c r="D38" i="22"/>
  <c r="J18" i="22"/>
  <c r="F27" i="22"/>
  <c r="B13" i="22"/>
  <c r="B41" i="22"/>
  <c r="N152" i="9"/>
  <c r="AB157" i="22" s="1"/>
  <c r="W152" i="9"/>
  <c r="AH157" i="22" s="1"/>
  <c r="K152" i="9"/>
  <c r="Z157" i="22" s="1"/>
  <c r="Z152" i="9"/>
  <c r="AJ157" i="22" s="1"/>
  <c r="T152" i="9"/>
  <c r="AF157" i="22" s="1"/>
  <c r="H152" i="9"/>
  <c r="X157" i="22" s="1"/>
  <c r="E152" i="9"/>
  <c r="V157" i="22" s="1"/>
  <c r="AC152" i="9"/>
  <c r="AL157" i="22" s="1"/>
  <c r="Q152" i="9"/>
  <c r="AD157" i="22" s="1"/>
  <c r="D23" i="22"/>
  <c r="F57" i="22"/>
  <c r="AC232" i="5"/>
  <c r="E232" i="5"/>
  <c r="W232" i="5"/>
  <c r="N232" i="5"/>
  <c r="T232" i="5"/>
  <c r="K232" i="5"/>
  <c r="Z232" i="5"/>
  <c r="H232" i="5"/>
  <c r="Q232" i="5"/>
  <c r="W169" i="5"/>
  <c r="M196" i="21" s="1"/>
  <c r="AC169" i="5"/>
  <c r="Q196" i="21" s="1"/>
  <c r="T169" i="5"/>
  <c r="K196" i="21" s="1"/>
  <c r="K169" i="5"/>
  <c r="E196" i="21" s="1"/>
  <c r="N169" i="5"/>
  <c r="G196" i="21" s="1"/>
  <c r="H169" i="5"/>
  <c r="C196" i="21" s="1"/>
  <c r="Q169" i="5"/>
  <c r="I196" i="21" s="1"/>
  <c r="E169" i="5"/>
  <c r="A196" i="21" s="1"/>
  <c r="Z169" i="5"/>
  <c r="O196" i="21" s="1"/>
  <c r="Y14" i="22"/>
  <c r="Y53" i="22"/>
  <c r="N92" i="9"/>
  <c r="AB127" i="22" s="1"/>
  <c r="W92" i="9"/>
  <c r="AH127" i="22" s="1"/>
  <c r="K92" i="9"/>
  <c r="Z127" i="22" s="1"/>
  <c r="T92" i="9"/>
  <c r="AF127" i="22" s="1"/>
  <c r="AC92" i="9"/>
  <c r="AL127" i="22" s="1"/>
  <c r="Z92" i="9"/>
  <c r="AJ127" i="22" s="1"/>
  <c r="E92" i="9"/>
  <c r="V127" i="22" s="1"/>
  <c r="H92" i="9"/>
  <c r="X127" i="22" s="1"/>
  <c r="Q92" i="9"/>
  <c r="AD127" i="22" s="1"/>
  <c r="W194" i="5"/>
  <c r="Z194" i="5"/>
  <c r="AC194" i="5"/>
  <c r="N194" i="5"/>
  <c r="E194" i="5"/>
  <c r="T194" i="5"/>
  <c r="H194" i="5"/>
  <c r="Q194" i="5"/>
  <c r="K194" i="5"/>
  <c r="Z106" i="9"/>
  <c r="O69" i="22" s="1"/>
  <c r="N106" i="9"/>
  <c r="G69" i="22" s="1"/>
  <c r="E106" i="9"/>
  <c r="A69" i="22" s="1"/>
  <c r="W106" i="9"/>
  <c r="M69" i="22" s="1"/>
  <c r="K106" i="9"/>
  <c r="E69" i="22" s="1"/>
  <c r="T106" i="9"/>
  <c r="K69" i="22" s="1"/>
  <c r="Q106" i="9"/>
  <c r="I69" i="22" s="1"/>
  <c r="AC106" i="9"/>
  <c r="Q69" i="22" s="1"/>
  <c r="H106" i="9"/>
  <c r="C69" i="22" s="1"/>
  <c r="AA58" i="22"/>
  <c r="AA3" i="22"/>
  <c r="J56" i="22"/>
  <c r="J3" i="22"/>
  <c r="N48" i="9"/>
  <c r="T48" i="9"/>
  <c r="W48" i="9"/>
  <c r="K48" i="9"/>
  <c r="AC48" i="9"/>
  <c r="H48" i="9"/>
  <c r="Q48" i="9"/>
  <c r="Z48" i="9"/>
  <c r="E48" i="9"/>
  <c r="AC160" i="5"/>
  <c r="E160" i="5"/>
  <c r="T160" i="5"/>
  <c r="K160" i="5"/>
  <c r="Q160" i="5"/>
  <c r="Z160" i="5"/>
  <c r="N160" i="5"/>
  <c r="W160" i="5"/>
  <c r="H160" i="5"/>
  <c r="Q146" i="5"/>
  <c r="W146" i="5"/>
  <c r="N146" i="5"/>
  <c r="E146" i="5"/>
  <c r="T146" i="5"/>
  <c r="AC146" i="5"/>
  <c r="K146" i="5"/>
  <c r="Z146" i="5"/>
  <c r="H146" i="5"/>
  <c r="AC120" i="5"/>
  <c r="E120" i="5"/>
  <c r="W120" i="5"/>
  <c r="N120" i="5"/>
  <c r="T120" i="5"/>
  <c r="H120" i="5"/>
  <c r="K120" i="5"/>
  <c r="Q120" i="5"/>
  <c r="Z120" i="5"/>
  <c r="Q98" i="5"/>
  <c r="I218" i="21" s="1"/>
  <c r="W98" i="5"/>
  <c r="M218" i="21" s="1"/>
  <c r="N98" i="5"/>
  <c r="G218" i="21" s="1"/>
  <c r="E98" i="5"/>
  <c r="A218" i="21" s="1"/>
  <c r="T98" i="5"/>
  <c r="K218" i="21" s="1"/>
  <c r="AC98" i="5"/>
  <c r="Q218" i="21" s="1"/>
  <c r="K98" i="5"/>
  <c r="E218" i="21" s="1"/>
  <c r="Z98" i="5"/>
  <c r="O218" i="21" s="1"/>
  <c r="H98" i="5"/>
  <c r="C218" i="21" s="1"/>
  <c r="Q174" i="5"/>
  <c r="H174" i="5"/>
  <c r="Z174" i="5"/>
  <c r="W174" i="5"/>
  <c r="K174" i="5"/>
  <c r="T174" i="5"/>
  <c r="N174" i="5"/>
  <c r="E174" i="5"/>
  <c r="AC174" i="5"/>
  <c r="K47" i="5"/>
  <c r="W47" i="5"/>
  <c r="N47" i="5"/>
  <c r="E47" i="5"/>
  <c r="T47" i="5"/>
  <c r="H47" i="5"/>
  <c r="Z47" i="5"/>
  <c r="AC47" i="5"/>
  <c r="Q47" i="5"/>
  <c r="Q162" i="5"/>
  <c r="I105" i="21" s="1"/>
  <c r="W162" i="5"/>
  <c r="M105" i="21" s="1"/>
  <c r="N162" i="5"/>
  <c r="G105" i="21" s="1"/>
  <c r="E162" i="5"/>
  <c r="A105" i="21" s="1"/>
  <c r="K162" i="5"/>
  <c r="E105" i="21" s="1"/>
  <c r="Z162" i="5"/>
  <c r="O105" i="21" s="1"/>
  <c r="H162" i="5"/>
  <c r="C105" i="21" s="1"/>
  <c r="T162" i="5"/>
  <c r="K105" i="21" s="1"/>
  <c r="AC162" i="5"/>
  <c r="Q105" i="21" s="1"/>
  <c r="K211" i="5"/>
  <c r="Z211" i="5"/>
  <c r="Q211" i="5"/>
  <c r="H211" i="5"/>
  <c r="T211" i="5"/>
  <c r="AC211" i="5"/>
  <c r="E211" i="5"/>
  <c r="W211" i="5"/>
  <c r="N211" i="5"/>
  <c r="AC72" i="5"/>
  <c r="AL203" i="21" s="1"/>
  <c r="E72" i="5"/>
  <c r="V203" i="21" s="1"/>
  <c r="W72" i="5"/>
  <c r="AH203" i="21" s="1"/>
  <c r="N72" i="5"/>
  <c r="AB203" i="21" s="1"/>
  <c r="T72" i="5"/>
  <c r="AF203" i="21" s="1"/>
  <c r="H72" i="5"/>
  <c r="X203" i="21" s="1"/>
  <c r="Q72" i="5"/>
  <c r="AD203" i="21" s="1"/>
  <c r="K72" i="5"/>
  <c r="Z203" i="21" s="1"/>
  <c r="Z72" i="5"/>
  <c r="AJ203" i="21" s="1"/>
  <c r="K11" i="5"/>
  <c r="W11" i="5"/>
  <c r="N11" i="5"/>
  <c r="E11" i="5"/>
  <c r="T11" i="5"/>
  <c r="H11" i="5"/>
  <c r="AC11" i="5"/>
  <c r="Q11" i="5"/>
  <c r="Z11" i="5"/>
  <c r="J52" i="21"/>
  <c r="H9" i="9"/>
  <c r="X179" i="22" s="1"/>
  <c r="N9" i="9"/>
  <c r="AB179" i="22" s="1"/>
  <c r="W9" i="9"/>
  <c r="AH179" i="22" s="1"/>
  <c r="K9" i="9"/>
  <c r="Z179" i="22" s="1"/>
  <c r="T9" i="9"/>
  <c r="AF179" i="22" s="1"/>
  <c r="AC9" i="9"/>
  <c r="AL179" i="22" s="1"/>
  <c r="Q9" i="9"/>
  <c r="AD179" i="22" s="1"/>
  <c r="Z9" i="9"/>
  <c r="E9" i="9"/>
  <c r="V179" i="22" s="1"/>
  <c r="Y53" i="21"/>
  <c r="AC49" i="21"/>
  <c r="AC10" i="21"/>
  <c r="K175" i="5"/>
  <c r="W175" i="5"/>
  <c r="N175" i="5"/>
  <c r="E175" i="5"/>
  <c r="T175" i="5"/>
  <c r="H175" i="5"/>
  <c r="AC175" i="5"/>
  <c r="Q175" i="5"/>
  <c r="Z175" i="5"/>
  <c r="Q126" i="5"/>
  <c r="AD199" i="21" s="1"/>
  <c r="H126" i="5"/>
  <c r="X199" i="21" s="1"/>
  <c r="Z126" i="5"/>
  <c r="AJ199" i="21" s="1"/>
  <c r="AC126" i="5"/>
  <c r="AL199" i="21" s="1"/>
  <c r="W126" i="5"/>
  <c r="AH199" i="21" s="1"/>
  <c r="K126" i="5"/>
  <c r="Z199" i="21" s="1"/>
  <c r="E126" i="5"/>
  <c r="V199" i="21" s="1"/>
  <c r="T126" i="5"/>
  <c r="AF199" i="21" s="1"/>
  <c r="N126" i="5"/>
  <c r="AB199" i="21" s="1"/>
  <c r="Q78" i="5"/>
  <c r="H78" i="5"/>
  <c r="Z78" i="5"/>
  <c r="N78" i="5"/>
  <c r="AC78" i="5"/>
  <c r="W78" i="5"/>
  <c r="K78" i="5"/>
  <c r="T78" i="5"/>
  <c r="E78" i="5"/>
  <c r="N55" i="21"/>
  <c r="N2" i="21"/>
  <c r="AC8" i="5"/>
  <c r="AL174" i="21" s="1"/>
  <c r="E8" i="5"/>
  <c r="V174" i="21" s="1"/>
  <c r="W8" i="5"/>
  <c r="AH174" i="21" s="1"/>
  <c r="N8" i="5"/>
  <c r="AB174" i="21" s="1"/>
  <c r="Q8" i="5"/>
  <c r="AD174" i="21" s="1"/>
  <c r="K8" i="5"/>
  <c r="Z174" i="21" s="1"/>
  <c r="Z8" i="5"/>
  <c r="AJ174" i="21" s="1"/>
  <c r="T8" i="5"/>
  <c r="AF174" i="21" s="1"/>
  <c r="H8" i="5"/>
  <c r="X174" i="21" s="1"/>
  <c r="W149" i="5"/>
  <c r="N149" i="5"/>
  <c r="E149" i="5"/>
  <c r="K149" i="5"/>
  <c r="Z149" i="5"/>
  <c r="T149" i="5"/>
  <c r="H149" i="5"/>
  <c r="AC149" i="5"/>
  <c r="Q149" i="5"/>
  <c r="AA53" i="21"/>
  <c r="K159" i="5"/>
  <c r="W159" i="5"/>
  <c r="N159" i="5"/>
  <c r="E159" i="5"/>
  <c r="T159" i="5"/>
  <c r="H159" i="5"/>
  <c r="AC159" i="5"/>
  <c r="Q159" i="5"/>
  <c r="Z159" i="5"/>
  <c r="V59" i="21"/>
  <c r="Y3" i="22"/>
  <c r="Y58" i="22"/>
  <c r="N179" i="13"/>
  <c r="G137" i="27" s="1"/>
  <c r="E179" i="13"/>
  <c r="A137" i="27" s="1"/>
  <c r="Q179" i="13"/>
  <c r="I137" i="27" s="1"/>
  <c r="H179" i="13"/>
  <c r="C137" i="27" s="1"/>
  <c r="T179" i="13"/>
  <c r="K137" i="27" s="1"/>
  <c r="K179" i="13"/>
  <c r="E137" i="27" s="1"/>
  <c r="G8" i="27"/>
  <c r="E152" i="13"/>
  <c r="P157" i="27" s="1"/>
  <c r="H152" i="13"/>
  <c r="R157" i="27" s="1"/>
  <c r="Q152" i="13"/>
  <c r="X157" i="27" s="1"/>
  <c r="N152" i="13"/>
  <c r="V157" i="27" s="1"/>
  <c r="K152" i="13"/>
  <c r="T157" i="27" s="1"/>
  <c r="T152" i="13"/>
  <c r="Z157" i="27" s="1"/>
  <c r="Q187" i="13"/>
  <c r="H187" i="13"/>
  <c r="E187" i="13"/>
  <c r="T187" i="13"/>
  <c r="K187" i="13"/>
  <c r="N187" i="13"/>
  <c r="Q132" i="13"/>
  <c r="I203" i="27" s="1"/>
  <c r="H132" i="13"/>
  <c r="C203" i="27" s="1"/>
  <c r="N132" i="13"/>
  <c r="G203" i="27" s="1"/>
  <c r="K132" i="13"/>
  <c r="E203" i="27" s="1"/>
  <c r="E132" i="13"/>
  <c r="A203" i="27" s="1"/>
  <c r="T132" i="13"/>
  <c r="E110" i="13"/>
  <c r="A192" i="27" s="1"/>
  <c r="N110" i="13"/>
  <c r="G192" i="27" s="1"/>
  <c r="T110" i="13"/>
  <c r="K192" i="27" s="1"/>
  <c r="K110" i="13"/>
  <c r="E192" i="27" s="1"/>
  <c r="Q110" i="13"/>
  <c r="I192" i="27" s="1"/>
  <c r="H110" i="13"/>
  <c r="C192" i="27" s="1"/>
  <c r="N121" i="13"/>
  <c r="G112" i="27" s="1"/>
  <c r="Q121" i="13"/>
  <c r="I112" i="27" s="1"/>
  <c r="H121" i="13"/>
  <c r="C112" i="27" s="1"/>
  <c r="E121" i="13"/>
  <c r="A112" i="27" s="1"/>
  <c r="K121" i="13"/>
  <c r="E112" i="27" s="1"/>
  <c r="T121" i="13"/>
  <c r="K112" i="27" s="1"/>
  <c r="L59" i="27"/>
  <c r="L6" i="27"/>
  <c r="E118" i="13"/>
  <c r="Q118" i="13"/>
  <c r="H118" i="13"/>
  <c r="N118" i="13"/>
  <c r="K118" i="13"/>
  <c r="T118" i="13"/>
  <c r="N97" i="13"/>
  <c r="Q97" i="13"/>
  <c r="H97" i="13"/>
  <c r="T97" i="13"/>
  <c r="K97" i="13"/>
  <c r="E97" i="13"/>
  <c r="E4" i="27"/>
  <c r="T67" i="13"/>
  <c r="K67" i="13"/>
  <c r="E206" i="27" s="1"/>
  <c r="H67" i="13"/>
  <c r="E67" i="13"/>
  <c r="Q67" i="13"/>
  <c r="N67" i="13"/>
  <c r="G206" i="27" s="1"/>
  <c r="Q53" i="13"/>
  <c r="X191" i="27" s="1"/>
  <c r="H53" i="13"/>
  <c r="R191" i="27" s="1"/>
  <c r="K53" i="13"/>
  <c r="T191" i="27" s="1"/>
  <c r="E53" i="13"/>
  <c r="P191" i="27" s="1"/>
  <c r="N53" i="13"/>
  <c r="V191" i="27" s="1"/>
  <c r="T53" i="13"/>
  <c r="Z191" i="27" s="1"/>
  <c r="K44" i="13"/>
  <c r="T44" i="13"/>
  <c r="E44" i="13"/>
  <c r="Q44" i="13"/>
  <c r="N44" i="13"/>
  <c r="H44" i="13"/>
  <c r="K28" i="13"/>
  <c r="Q28" i="13"/>
  <c r="H28" i="13"/>
  <c r="E28" i="13"/>
  <c r="T28" i="13"/>
  <c r="N28" i="13"/>
  <c r="Z2" i="27"/>
  <c r="N37" i="13"/>
  <c r="G187" i="27" s="1"/>
  <c r="K37" i="13"/>
  <c r="E187" i="27" s="1"/>
  <c r="E37" i="13"/>
  <c r="A187" i="27" s="1"/>
  <c r="T37" i="13"/>
  <c r="K187" i="27" s="1"/>
  <c r="Q37" i="13"/>
  <c r="H37" i="13"/>
  <c r="C187" i="27" s="1"/>
  <c r="Q22" i="13"/>
  <c r="H22" i="13"/>
  <c r="K22" i="13"/>
  <c r="N22" i="13"/>
  <c r="E22" i="13"/>
  <c r="T22" i="13"/>
  <c r="Q53" i="27"/>
  <c r="Q14" i="27"/>
  <c r="T216" i="12"/>
  <c r="K32" i="26" s="1"/>
  <c r="N216" i="12"/>
  <c r="G32" i="26" s="1"/>
  <c r="E216" i="12"/>
  <c r="K216" i="12"/>
  <c r="E32" i="26" s="1"/>
  <c r="Q216" i="12"/>
  <c r="I32" i="26" s="1"/>
  <c r="H216" i="12"/>
  <c r="C32" i="26" s="1"/>
  <c r="T200" i="12"/>
  <c r="K200" i="12"/>
  <c r="Q200" i="12"/>
  <c r="E200" i="12"/>
  <c r="N200" i="12"/>
  <c r="H200" i="12"/>
  <c r="H188" i="12"/>
  <c r="N188" i="12"/>
  <c r="E188" i="12"/>
  <c r="Q188" i="12"/>
  <c r="T188" i="12"/>
  <c r="K188" i="12"/>
  <c r="AA39" i="26"/>
  <c r="AA5" i="26"/>
  <c r="D37" i="26"/>
  <c r="D9" i="26"/>
  <c r="Q168" i="12"/>
  <c r="X105" i="26" s="1"/>
  <c r="H168" i="12"/>
  <c r="R105" i="26" s="1"/>
  <c r="N168" i="12"/>
  <c r="V105" i="26" s="1"/>
  <c r="E168" i="12"/>
  <c r="P105" i="26" s="1"/>
  <c r="T168" i="12"/>
  <c r="Z105" i="26" s="1"/>
  <c r="K168" i="12"/>
  <c r="T105" i="26" s="1"/>
  <c r="C39" i="26"/>
  <c r="N127" i="12"/>
  <c r="V194" i="26" s="1"/>
  <c r="E127" i="12"/>
  <c r="P194" i="26" s="1"/>
  <c r="T127" i="12"/>
  <c r="Z194" i="26" s="1"/>
  <c r="K127" i="12"/>
  <c r="T194" i="26" s="1"/>
  <c r="Q127" i="12"/>
  <c r="X194" i="26" s="1"/>
  <c r="H127" i="12"/>
  <c r="R194" i="26" s="1"/>
  <c r="K39" i="26"/>
  <c r="I14" i="26"/>
  <c r="V9" i="26"/>
  <c r="N132" i="12"/>
  <c r="Q132" i="12"/>
  <c r="H132" i="12"/>
  <c r="K132" i="12"/>
  <c r="E132" i="12"/>
  <c r="T132" i="12"/>
  <c r="T66" i="12"/>
  <c r="Q66" i="12"/>
  <c r="E66" i="12"/>
  <c r="P204" i="26" s="1"/>
  <c r="N66" i="12"/>
  <c r="V204" i="26" s="1"/>
  <c r="K66" i="12"/>
  <c r="H66" i="12"/>
  <c r="E45" i="12"/>
  <c r="A184" i="26" s="1"/>
  <c r="N45" i="12"/>
  <c r="G184" i="26" s="1"/>
  <c r="Q45" i="12"/>
  <c r="I184" i="26" s="1"/>
  <c r="K45" i="12"/>
  <c r="E184" i="26" s="1"/>
  <c r="H45" i="12"/>
  <c r="C184" i="26" s="1"/>
  <c r="T45" i="12"/>
  <c r="K184" i="26" s="1"/>
  <c r="T94" i="12"/>
  <c r="N94" i="12"/>
  <c r="K94" i="12"/>
  <c r="H94" i="12"/>
  <c r="E94" i="12"/>
  <c r="Q94" i="12"/>
  <c r="T70" i="12"/>
  <c r="Q70" i="12"/>
  <c r="H70" i="12"/>
  <c r="K70" i="12"/>
  <c r="E70" i="12"/>
  <c r="N70" i="12"/>
  <c r="N60" i="12"/>
  <c r="E60" i="12"/>
  <c r="K60" i="12"/>
  <c r="T60" i="12"/>
  <c r="H60" i="12"/>
  <c r="Q60" i="12"/>
  <c r="L52" i="26"/>
  <c r="H228" i="11"/>
  <c r="Q228" i="11"/>
  <c r="N228" i="11"/>
  <c r="K228" i="11"/>
  <c r="E228" i="11"/>
  <c r="T228" i="11"/>
  <c r="H52" i="26"/>
  <c r="K4" i="12"/>
  <c r="Q4" i="12"/>
  <c r="H4" i="12"/>
  <c r="T4" i="12"/>
  <c r="E4" i="12"/>
  <c r="N4" i="12"/>
  <c r="T224" i="11"/>
  <c r="K146" i="25" s="1"/>
  <c r="Q224" i="11"/>
  <c r="I146" i="25" s="1"/>
  <c r="E224" i="11"/>
  <c r="A146" i="25" s="1"/>
  <c r="N224" i="11"/>
  <c r="G146" i="25" s="1"/>
  <c r="K224" i="11"/>
  <c r="E146" i="25" s="1"/>
  <c r="H224" i="11"/>
  <c r="C146" i="25" s="1"/>
  <c r="K221" i="11"/>
  <c r="E145" i="25" s="1"/>
  <c r="Q221" i="11"/>
  <c r="I145" i="25" s="1"/>
  <c r="H221" i="11"/>
  <c r="C145" i="25" s="1"/>
  <c r="T221" i="11"/>
  <c r="K145" i="25" s="1"/>
  <c r="E221" i="11"/>
  <c r="A145" i="25" s="1"/>
  <c r="N221" i="11"/>
  <c r="G145" i="25" s="1"/>
  <c r="H188" i="11"/>
  <c r="C199" i="25" s="1"/>
  <c r="T188" i="11"/>
  <c r="K199" i="25" s="1"/>
  <c r="K188" i="11"/>
  <c r="E199" i="25" s="1"/>
  <c r="N188" i="11"/>
  <c r="G199" i="25" s="1"/>
  <c r="E188" i="11"/>
  <c r="A199" i="25" s="1"/>
  <c r="Q188" i="11"/>
  <c r="I199" i="25" s="1"/>
  <c r="Y5" i="25"/>
  <c r="Y39" i="25"/>
  <c r="Q191" i="11"/>
  <c r="T191" i="11"/>
  <c r="K191" i="11"/>
  <c r="N191" i="11"/>
  <c r="H191" i="11"/>
  <c r="E191" i="11"/>
  <c r="T178" i="11"/>
  <c r="K132" i="25" s="1"/>
  <c r="K178" i="11"/>
  <c r="E132" i="25" s="1"/>
  <c r="H178" i="11"/>
  <c r="C132" i="25" s="1"/>
  <c r="E178" i="11"/>
  <c r="A132" i="25" s="1"/>
  <c r="Q178" i="11"/>
  <c r="I132" i="25" s="1"/>
  <c r="N178" i="11"/>
  <c r="G132" i="25" s="1"/>
  <c r="H196" i="11"/>
  <c r="R126" i="25" s="1"/>
  <c r="N196" i="11"/>
  <c r="V126" i="25" s="1"/>
  <c r="E196" i="11"/>
  <c r="P126" i="25" s="1"/>
  <c r="K196" i="11"/>
  <c r="T126" i="25" s="1"/>
  <c r="Q196" i="11"/>
  <c r="X126" i="25" s="1"/>
  <c r="T196" i="11"/>
  <c r="Z126" i="25" s="1"/>
  <c r="H148" i="11"/>
  <c r="R200" i="25" s="1"/>
  <c r="T148" i="11"/>
  <c r="Z200" i="25" s="1"/>
  <c r="E148" i="11"/>
  <c r="P200" i="25" s="1"/>
  <c r="N148" i="11"/>
  <c r="V200" i="25" s="1"/>
  <c r="Q148" i="11"/>
  <c r="X200" i="25" s="1"/>
  <c r="K148" i="11"/>
  <c r="T200" i="25" s="1"/>
  <c r="T77" i="11"/>
  <c r="Z202" i="25" s="1"/>
  <c r="K77" i="11"/>
  <c r="T202" i="25" s="1"/>
  <c r="H77" i="11"/>
  <c r="R202" i="25" s="1"/>
  <c r="Q77" i="11"/>
  <c r="X202" i="25" s="1"/>
  <c r="E77" i="11"/>
  <c r="P202" i="25" s="1"/>
  <c r="N77" i="11"/>
  <c r="V202" i="25" s="1"/>
  <c r="K157" i="11"/>
  <c r="T79" i="25" s="1"/>
  <c r="Q157" i="11"/>
  <c r="X79" i="25" s="1"/>
  <c r="E157" i="11"/>
  <c r="P79" i="25" s="1"/>
  <c r="N157" i="11"/>
  <c r="V79" i="25" s="1"/>
  <c r="T157" i="11"/>
  <c r="Z79" i="25" s="1"/>
  <c r="H157" i="11"/>
  <c r="R79" i="25" s="1"/>
  <c r="Q100" i="11"/>
  <c r="T100" i="11"/>
  <c r="H100" i="11"/>
  <c r="E100" i="11"/>
  <c r="K100" i="11"/>
  <c r="N100" i="11"/>
  <c r="G65" i="25" s="1"/>
  <c r="T119" i="11"/>
  <c r="K193" i="25" s="1"/>
  <c r="K119" i="11"/>
  <c r="E193" i="25" s="1"/>
  <c r="H119" i="11"/>
  <c r="C193" i="25" s="1"/>
  <c r="Q119" i="11"/>
  <c r="I193" i="25" s="1"/>
  <c r="E119" i="11"/>
  <c r="A193" i="25" s="1"/>
  <c r="N119" i="11"/>
  <c r="G193" i="25" s="1"/>
  <c r="E112" i="11"/>
  <c r="P189" i="25" s="1"/>
  <c r="N112" i="11"/>
  <c r="V189" i="25" s="1"/>
  <c r="K112" i="11"/>
  <c r="T189" i="25" s="1"/>
  <c r="T112" i="11"/>
  <c r="Z189" i="25" s="1"/>
  <c r="H112" i="11"/>
  <c r="R189" i="25" s="1"/>
  <c r="Q112" i="11"/>
  <c r="X189" i="25" s="1"/>
  <c r="Q76" i="11"/>
  <c r="I205" i="25" s="1"/>
  <c r="N76" i="11"/>
  <c r="G205" i="25" s="1"/>
  <c r="E76" i="11"/>
  <c r="A205" i="25" s="1"/>
  <c r="H76" i="11"/>
  <c r="C205" i="25" s="1"/>
  <c r="T76" i="11"/>
  <c r="K205" i="25" s="1"/>
  <c r="K76" i="11"/>
  <c r="E205" i="25" s="1"/>
  <c r="T61" i="11"/>
  <c r="N61" i="11"/>
  <c r="E61" i="11"/>
  <c r="Q61" i="11"/>
  <c r="H61" i="11"/>
  <c r="C200" i="25" s="1"/>
  <c r="K61" i="11"/>
  <c r="Q87" i="11"/>
  <c r="H87" i="11"/>
  <c r="N87" i="11"/>
  <c r="E87" i="11"/>
  <c r="T87" i="11"/>
  <c r="K87" i="11"/>
  <c r="T53" i="11"/>
  <c r="N53" i="11"/>
  <c r="E53" i="11"/>
  <c r="H53" i="11"/>
  <c r="Q53" i="11"/>
  <c r="K53" i="11"/>
  <c r="E24" i="11"/>
  <c r="A182" i="25" s="1"/>
  <c r="H24" i="11"/>
  <c r="C182" i="25" s="1"/>
  <c r="Q24" i="11"/>
  <c r="I182" i="25" s="1"/>
  <c r="N24" i="11"/>
  <c r="G182" i="25" s="1"/>
  <c r="K24" i="11"/>
  <c r="E182" i="25" s="1"/>
  <c r="T24" i="11"/>
  <c r="K182" i="25" s="1"/>
  <c r="J2" i="25"/>
  <c r="J55" i="25"/>
  <c r="N15" i="11"/>
  <c r="G131" i="25" s="1"/>
  <c r="E15" i="11"/>
  <c r="K15" i="11"/>
  <c r="E131" i="25" s="1"/>
  <c r="T15" i="11"/>
  <c r="K131" i="25" s="1"/>
  <c r="H15" i="11"/>
  <c r="C131" i="25" s="1"/>
  <c r="Q15" i="11"/>
  <c r="I131" i="25" s="1"/>
  <c r="H49" i="11"/>
  <c r="Q49" i="11"/>
  <c r="K49" i="11"/>
  <c r="T49" i="11"/>
  <c r="E49" i="11"/>
  <c r="A190" i="25" s="1"/>
  <c r="N49" i="11"/>
  <c r="T45" i="11"/>
  <c r="K184" i="25" s="1"/>
  <c r="H45" i="11"/>
  <c r="C184" i="25" s="1"/>
  <c r="E45" i="11"/>
  <c r="A184" i="25" s="1"/>
  <c r="Q45" i="11"/>
  <c r="I184" i="25" s="1"/>
  <c r="N45" i="11"/>
  <c r="G184" i="25" s="1"/>
  <c r="K45" i="11"/>
  <c r="E184" i="25" s="1"/>
  <c r="N55" i="11"/>
  <c r="T55" i="11"/>
  <c r="H55" i="11"/>
  <c r="K55" i="11"/>
  <c r="E55" i="11"/>
  <c r="Q55" i="11"/>
  <c r="Q23" i="11"/>
  <c r="H23" i="11"/>
  <c r="E23" i="11"/>
  <c r="K23" i="11"/>
  <c r="T23" i="11"/>
  <c r="N23" i="11"/>
  <c r="Q53" i="25"/>
  <c r="D52" i="25"/>
  <c r="Q207" i="10"/>
  <c r="T207" i="10"/>
  <c r="K207" i="10"/>
  <c r="H207" i="10"/>
  <c r="N207" i="10"/>
  <c r="E207" i="10"/>
  <c r="N158" i="10"/>
  <c r="G44" i="24" s="1"/>
  <c r="T158" i="10"/>
  <c r="K44" i="24" s="1"/>
  <c r="K158" i="10"/>
  <c r="E44" i="24" s="1"/>
  <c r="Q158" i="10"/>
  <c r="I44" i="24" s="1"/>
  <c r="H158" i="10"/>
  <c r="C44" i="24" s="1"/>
  <c r="E158" i="10"/>
  <c r="A44" i="24" s="1"/>
  <c r="T104" i="10"/>
  <c r="K104" i="10"/>
  <c r="N104" i="10"/>
  <c r="H104" i="10"/>
  <c r="Q104" i="10"/>
  <c r="E104" i="10"/>
  <c r="Q12" i="11"/>
  <c r="N12" i="11"/>
  <c r="E12" i="11"/>
  <c r="A6" i="25" s="1"/>
  <c r="K12" i="11"/>
  <c r="T12" i="11"/>
  <c r="H12" i="11"/>
  <c r="N206" i="10"/>
  <c r="G129" i="24" s="1"/>
  <c r="E206" i="10"/>
  <c r="A129" i="24" s="1"/>
  <c r="T206" i="10"/>
  <c r="K129" i="24" s="1"/>
  <c r="K206" i="10"/>
  <c r="E129" i="24" s="1"/>
  <c r="Q206" i="10"/>
  <c r="I129" i="24" s="1"/>
  <c r="H206" i="10"/>
  <c r="C129" i="24" s="1"/>
  <c r="Z10" i="25"/>
  <c r="T217" i="10"/>
  <c r="Q217" i="10"/>
  <c r="H217" i="10"/>
  <c r="N217" i="10"/>
  <c r="E217" i="10"/>
  <c r="K217" i="10"/>
  <c r="K189" i="10"/>
  <c r="T189" i="10"/>
  <c r="N189" i="10"/>
  <c r="E189" i="10"/>
  <c r="H189" i="10"/>
  <c r="Q189" i="10"/>
  <c r="E139" i="10"/>
  <c r="Q139" i="10"/>
  <c r="N139" i="10"/>
  <c r="K139" i="10"/>
  <c r="T139" i="10"/>
  <c r="H139" i="10"/>
  <c r="K133" i="10"/>
  <c r="T136" i="24" s="1"/>
  <c r="N133" i="10"/>
  <c r="H133" i="10"/>
  <c r="T133" i="10"/>
  <c r="Z136" i="24" s="1"/>
  <c r="Q133" i="10"/>
  <c r="X136" i="24" s="1"/>
  <c r="E133" i="10"/>
  <c r="P136" i="24" s="1"/>
  <c r="T128" i="10"/>
  <c r="K128" i="10"/>
  <c r="H128" i="10"/>
  <c r="Q128" i="10"/>
  <c r="E128" i="10"/>
  <c r="N128" i="10"/>
  <c r="Q82" i="10"/>
  <c r="I209" i="24" s="1"/>
  <c r="N82" i="10"/>
  <c r="G209" i="24" s="1"/>
  <c r="K82" i="10"/>
  <c r="E209" i="24" s="1"/>
  <c r="T82" i="10"/>
  <c r="K209" i="24" s="1"/>
  <c r="H82" i="10"/>
  <c r="C209" i="24" s="1"/>
  <c r="E82" i="10"/>
  <c r="A209" i="24" s="1"/>
  <c r="N78" i="10"/>
  <c r="K78" i="10"/>
  <c r="T78" i="10"/>
  <c r="Q78" i="10"/>
  <c r="H78" i="10"/>
  <c r="E78" i="10"/>
  <c r="A117" i="24" s="1"/>
  <c r="Q137" i="10"/>
  <c r="I136" i="24" s="1"/>
  <c r="H137" i="10"/>
  <c r="C136" i="24" s="1"/>
  <c r="K137" i="10"/>
  <c r="E136" i="24" s="1"/>
  <c r="T137" i="10"/>
  <c r="K136" i="24" s="1"/>
  <c r="E137" i="10"/>
  <c r="A136" i="24" s="1"/>
  <c r="N137" i="10"/>
  <c r="G136" i="24" s="1"/>
  <c r="T5" i="24"/>
  <c r="Z207" i="9"/>
  <c r="AC207" i="9"/>
  <c r="W207" i="9"/>
  <c r="T207" i="9"/>
  <c r="K207" i="9"/>
  <c r="N207" i="9"/>
  <c r="H207" i="9"/>
  <c r="Q207" i="9"/>
  <c r="E207" i="9"/>
  <c r="L15" i="22"/>
  <c r="H41" i="10"/>
  <c r="R183" i="24" s="1"/>
  <c r="N41" i="10"/>
  <c r="V183" i="24" s="1"/>
  <c r="E41" i="10"/>
  <c r="P183" i="24" s="1"/>
  <c r="T41" i="10"/>
  <c r="Q41" i="10"/>
  <c r="X183" i="24" s="1"/>
  <c r="K41" i="10"/>
  <c r="Q10" i="24"/>
  <c r="Q49" i="24"/>
  <c r="B44" i="22"/>
  <c r="F11" i="22"/>
  <c r="T34" i="10"/>
  <c r="K34" i="10"/>
  <c r="N34" i="10"/>
  <c r="H34" i="10"/>
  <c r="Q34" i="10"/>
  <c r="E34" i="10"/>
  <c r="T8" i="10"/>
  <c r="Z174" i="24" s="1"/>
  <c r="N8" i="10"/>
  <c r="V174" i="24" s="1"/>
  <c r="E8" i="10"/>
  <c r="P174" i="24" s="1"/>
  <c r="K8" i="10"/>
  <c r="T174" i="24" s="1"/>
  <c r="H8" i="10"/>
  <c r="R174" i="24" s="1"/>
  <c r="Q8" i="10"/>
  <c r="X174" i="24" s="1"/>
  <c r="W49" i="24"/>
  <c r="W10" i="24"/>
  <c r="Z210" i="9"/>
  <c r="AC210" i="9"/>
  <c r="T210" i="9"/>
  <c r="K210" i="9"/>
  <c r="W210" i="9"/>
  <c r="Q210" i="9"/>
  <c r="N210" i="9"/>
  <c r="E210" i="9"/>
  <c r="H210" i="9"/>
  <c r="AG9" i="22"/>
  <c r="AG43" i="22"/>
  <c r="C27" i="22"/>
  <c r="T63" i="9"/>
  <c r="Z63" i="9"/>
  <c r="E63" i="9"/>
  <c r="N63" i="9"/>
  <c r="W63" i="9"/>
  <c r="K63" i="9"/>
  <c r="H63" i="9"/>
  <c r="AC63" i="9"/>
  <c r="Q63" i="9"/>
  <c r="T31" i="9"/>
  <c r="Z31" i="9"/>
  <c r="E31" i="9"/>
  <c r="W31" i="9"/>
  <c r="K31" i="9"/>
  <c r="H31" i="9"/>
  <c r="AC31" i="9"/>
  <c r="Q31" i="9"/>
  <c r="N31" i="9"/>
  <c r="D45" i="22"/>
  <c r="H149" i="9"/>
  <c r="Q149" i="9"/>
  <c r="N149" i="9"/>
  <c r="Z149" i="9"/>
  <c r="W149" i="9"/>
  <c r="K149" i="9"/>
  <c r="T149" i="9"/>
  <c r="AC149" i="9"/>
  <c r="E149" i="9"/>
  <c r="I27" i="22"/>
  <c r="L47" i="22"/>
  <c r="D42" i="22"/>
  <c r="H213" i="9"/>
  <c r="X150" i="22" s="1"/>
  <c r="Z213" i="9"/>
  <c r="AJ150" i="22" s="1"/>
  <c r="E213" i="9"/>
  <c r="V150" i="22" s="1"/>
  <c r="N213" i="9"/>
  <c r="AB150" i="22" s="1"/>
  <c r="T213" i="9"/>
  <c r="AF150" i="22" s="1"/>
  <c r="AC213" i="9"/>
  <c r="AL150" i="22" s="1"/>
  <c r="Q213" i="9"/>
  <c r="AD150" i="22" s="1"/>
  <c r="W213" i="9"/>
  <c r="AH150" i="22" s="1"/>
  <c r="K213" i="9"/>
  <c r="Z150" i="22" s="1"/>
  <c r="J33" i="22"/>
  <c r="D27" i="22"/>
  <c r="H25" i="22"/>
  <c r="T111" i="9"/>
  <c r="W111" i="9"/>
  <c r="AH114" i="22" s="1"/>
  <c r="N111" i="9"/>
  <c r="E111" i="9"/>
  <c r="AC111" i="9"/>
  <c r="AL114" i="22" s="1"/>
  <c r="H111" i="9"/>
  <c r="Q111" i="9"/>
  <c r="Z111" i="9"/>
  <c r="AJ114" i="22" s="1"/>
  <c r="K111" i="9"/>
  <c r="R13" i="22"/>
  <c r="R41" i="22"/>
  <c r="F42" i="22"/>
  <c r="J23" i="22"/>
  <c r="Z82" i="9"/>
  <c r="O213" i="22" s="1"/>
  <c r="W82" i="9"/>
  <c r="M213" i="22" s="1"/>
  <c r="N82" i="9"/>
  <c r="G213" i="22" s="1"/>
  <c r="E82" i="9"/>
  <c r="A213" i="22" s="1"/>
  <c r="AC82" i="9"/>
  <c r="Q213" i="22" s="1"/>
  <c r="H82" i="9"/>
  <c r="C213" i="22" s="1"/>
  <c r="Q82" i="9"/>
  <c r="I213" i="22" s="1"/>
  <c r="T82" i="9"/>
  <c r="K213" i="22" s="1"/>
  <c r="K82" i="9"/>
  <c r="E213" i="22" s="1"/>
  <c r="Z50" i="9"/>
  <c r="O192" i="22" s="1"/>
  <c r="H50" i="9"/>
  <c r="C192" i="22" s="1"/>
  <c r="N50" i="9"/>
  <c r="G192" i="22" s="1"/>
  <c r="W50" i="9"/>
  <c r="M192" i="22" s="1"/>
  <c r="K50" i="9"/>
  <c r="E192" i="22" s="1"/>
  <c r="AC50" i="9"/>
  <c r="Q192" i="22" s="1"/>
  <c r="T50" i="9"/>
  <c r="K192" i="22" s="1"/>
  <c r="Q50" i="9"/>
  <c r="I192" i="22" s="1"/>
  <c r="E50" i="9"/>
  <c r="A192" i="22" s="1"/>
  <c r="T71" i="9"/>
  <c r="K207" i="22" s="1"/>
  <c r="K71" i="9"/>
  <c r="E207" i="22" s="1"/>
  <c r="H71" i="9"/>
  <c r="C207" i="22" s="1"/>
  <c r="E71" i="9"/>
  <c r="A207" i="22" s="1"/>
  <c r="Q71" i="9"/>
  <c r="I207" i="22" s="1"/>
  <c r="N71" i="9"/>
  <c r="G207" i="22" s="1"/>
  <c r="AC71" i="9"/>
  <c r="Q207" i="22" s="1"/>
  <c r="Z71" i="9"/>
  <c r="O207" i="22" s="1"/>
  <c r="W71" i="9"/>
  <c r="M207" i="22" s="1"/>
  <c r="N32" i="9"/>
  <c r="T32" i="9"/>
  <c r="Q32" i="9"/>
  <c r="W32" i="9"/>
  <c r="K32" i="9"/>
  <c r="H32" i="9"/>
  <c r="Z32" i="9"/>
  <c r="E32" i="9"/>
  <c r="AC32" i="9"/>
  <c r="B57" i="22"/>
  <c r="W229" i="5"/>
  <c r="AH26" i="21" s="1"/>
  <c r="AC229" i="5"/>
  <c r="AL26" i="21" s="1"/>
  <c r="T229" i="5"/>
  <c r="AF26" i="21" s="1"/>
  <c r="K229" i="5"/>
  <c r="Z26" i="21" s="1"/>
  <c r="Q229" i="5"/>
  <c r="AD26" i="21" s="1"/>
  <c r="E229" i="5"/>
  <c r="Z229" i="5"/>
  <c r="AJ26" i="21" s="1"/>
  <c r="N229" i="5"/>
  <c r="H229" i="5"/>
  <c r="AC140" i="5"/>
  <c r="Q138" i="21" s="1"/>
  <c r="E140" i="5"/>
  <c r="A138" i="21" s="1"/>
  <c r="W140" i="5"/>
  <c r="M138" i="21" s="1"/>
  <c r="N140" i="5"/>
  <c r="G138" i="21" s="1"/>
  <c r="T140" i="5"/>
  <c r="K138" i="21" s="1"/>
  <c r="K140" i="5"/>
  <c r="E138" i="21" s="1"/>
  <c r="Q140" i="5"/>
  <c r="I138" i="21" s="1"/>
  <c r="Z140" i="5"/>
  <c r="O138" i="21" s="1"/>
  <c r="H140" i="5"/>
  <c r="C138" i="21" s="1"/>
  <c r="AC108" i="5"/>
  <c r="Q125" i="21" s="1"/>
  <c r="E108" i="5"/>
  <c r="A125" i="21" s="1"/>
  <c r="W108" i="5"/>
  <c r="M125" i="21" s="1"/>
  <c r="N108" i="5"/>
  <c r="G125" i="21" s="1"/>
  <c r="T108" i="5"/>
  <c r="K125" i="21" s="1"/>
  <c r="K108" i="5"/>
  <c r="E125" i="21" s="1"/>
  <c r="Z108" i="5"/>
  <c r="O125" i="21" s="1"/>
  <c r="Q108" i="5"/>
  <c r="I125" i="21" s="1"/>
  <c r="H108" i="5"/>
  <c r="C125" i="21" s="1"/>
  <c r="AC76" i="5"/>
  <c r="Q205" i="21" s="1"/>
  <c r="E76" i="5"/>
  <c r="A205" i="21" s="1"/>
  <c r="W76" i="5"/>
  <c r="M205" i="21" s="1"/>
  <c r="N76" i="5"/>
  <c r="G205" i="21" s="1"/>
  <c r="T76" i="5"/>
  <c r="K205" i="21" s="1"/>
  <c r="K76" i="5"/>
  <c r="E205" i="21" s="1"/>
  <c r="H76" i="5"/>
  <c r="C205" i="21" s="1"/>
  <c r="Q76" i="5"/>
  <c r="I205" i="21" s="1"/>
  <c r="Z76" i="5"/>
  <c r="O205" i="21" s="1"/>
  <c r="AC44" i="5"/>
  <c r="E44" i="5"/>
  <c r="W44" i="5"/>
  <c r="N44" i="5"/>
  <c r="T44" i="5"/>
  <c r="K44" i="5"/>
  <c r="Q44" i="5"/>
  <c r="Z44" i="5"/>
  <c r="H44" i="5"/>
  <c r="AC12" i="5"/>
  <c r="AL63" i="21" s="1"/>
  <c r="E12" i="5"/>
  <c r="W12" i="5"/>
  <c r="AH63" i="21" s="1"/>
  <c r="N12" i="5"/>
  <c r="T12" i="5"/>
  <c r="K12" i="5"/>
  <c r="Q12" i="5"/>
  <c r="AD63" i="21" s="1"/>
  <c r="H12" i="5"/>
  <c r="Z12" i="5"/>
  <c r="AJ63" i="21" s="1"/>
  <c r="F58" i="22"/>
  <c r="B28" i="22"/>
  <c r="Z14" i="9"/>
  <c r="O179" i="22" s="1"/>
  <c r="H14" i="9"/>
  <c r="C179" i="22" s="1"/>
  <c r="Q14" i="9"/>
  <c r="I179" i="22" s="1"/>
  <c r="W14" i="9"/>
  <c r="M179" i="22" s="1"/>
  <c r="E14" i="9"/>
  <c r="A179" i="22" s="1"/>
  <c r="N14" i="9"/>
  <c r="G179" i="22" s="1"/>
  <c r="AC14" i="9"/>
  <c r="Q179" i="22" s="1"/>
  <c r="K14" i="9"/>
  <c r="E179" i="22" s="1"/>
  <c r="T14" i="9"/>
  <c r="K179" i="22" s="1"/>
  <c r="H2" i="22"/>
  <c r="N80" i="9"/>
  <c r="G211" i="22" s="1"/>
  <c r="AC80" i="9"/>
  <c r="Q211" i="22" s="1"/>
  <c r="T80" i="9"/>
  <c r="K211" i="22" s="1"/>
  <c r="K80" i="9"/>
  <c r="E211" i="22" s="1"/>
  <c r="Q80" i="9"/>
  <c r="I211" i="22" s="1"/>
  <c r="Z80" i="9"/>
  <c r="O211" i="22" s="1"/>
  <c r="E80" i="9"/>
  <c r="A211" i="22" s="1"/>
  <c r="W80" i="9"/>
  <c r="M211" i="22" s="1"/>
  <c r="H80" i="9"/>
  <c r="C211" i="22" s="1"/>
  <c r="Z26" i="9"/>
  <c r="O185" i="22" s="1"/>
  <c r="H26" i="9"/>
  <c r="C185" i="22" s="1"/>
  <c r="AC26" i="9"/>
  <c r="T26" i="9"/>
  <c r="Q26" i="9"/>
  <c r="E26" i="9"/>
  <c r="N26" i="9"/>
  <c r="G185" i="22" s="1"/>
  <c r="W26" i="9"/>
  <c r="K26" i="9"/>
  <c r="E185" i="22" s="1"/>
  <c r="D56" i="22"/>
  <c r="D3" i="22"/>
  <c r="AC40" i="5"/>
  <c r="E40" i="5"/>
  <c r="W40" i="5"/>
  <c r="N40" i="5"/>
  <c r="Q40" i="5"/>
  <c r="Z40" i="5"/>
  <c r="K40" i="5"/>
  <c r="T40" i="5"/>
  <c r="H40" i="5"/>
  <c r="Q14" i="21"/>
  <c r="W125" i="5"/>
  <c r="AC125" i="5"/>
  <c r="T125" i="5"/>
  <c r="K125" i="5"/>
  <c r="Q125" i="5"/>
  <c r="E125" i="5"/>
  <c r="Z125" i="5"/>
  <c r="AJ188" i="21" s="1"/>
  <c r="N125" i="5"/>
  <c r="AB188" i="21" s="1"/>
  <c r="H125" i="5"/>
  <c r="Q90" i="5"/>
  <c r="I213" i="21" s="1"/>
  <c r="AC90" i="5"/>
  <c r="T90" i="5"/>
  <c r="K213" i="21" s="1"/>
  <c r="K90" i="5"/>
  <c r="H90" i="5"/>
  <c r="C213" i="21" s="1"/>
  <c r="E90" i="5"/>
  <c r="A213" i="21" s="1"/>
  <c r="W90" i="5"/>
  <c r="M213" i="21" s="1"/>
  <c r="Z90" i="5"/>
  <c r="N90" i="5"/>
  <c r="G213" i="21" s="1"/>
  <c r="W5" i="5"/>
  <c r="AH176" i="21" s="1"/>
  <c r="N5" i="5"/>
  <c r="AB176" i="21" s="1"/>
  <c r="E5" i="5"/>
  <c r="V176" i="21" s="1"/>
  <c r="Z5" i="5"/>
  <c r="AJ176" i="21" s="1"/>
  <c r="AC5" i="5"/>
  <c r="AL176" i="21" s="1"/>
  <c r="Q5" i="5"/>
  <c r="AD176" i="21" s="1"/>
  <c r="K5" i="5"/>
  <c r="Z176" i="21" s="1"/>
  <c r="T5" i="5"/>
  <c r="AF176" i="21" s="1"/>
  <c r="H5" i="5"/>
  <c r="X176" i="21" s="1"/>
  <c r="K15" i="5"/>
  <c r="E131" i="21" s="1"/>
  <c r="W15" i="5"/>
  <c r="M131" i="21" s="1"/>
  <c r="N15" i="5"/>
  <c r="G131" i="21" s="1"/>
  <c r="E15" i="5"/>
  <c r="A131" i="21" s="1"/>
  <c r="AC15" i="5"/>
  <c r="Q131" i="21" s="1"/>
  <c r="Q15" i="5"/>
  <c r="I131" i="21" s="1"/>
  <c r="Z15" i="5"/>
  <c r="O131" i="21" s="1"/>
  <c r="T15" i="5"/>
  <c r="K131" i="21" s="1"/>
  <c r="H15" i="5"/>
  <c r="C131" i="21" s="1"/>
  <c r="AC104" i="5"/>
  <c r="AL211" i="21" s="1"/>
  <c r="E104" i="5"/>
  <c r="V211" i="21" s="1"/>
  <c r="W104" i="5"/>
  <c r="AH211" i="21" s="1"/>
  <c r="N104" i="5"/>
  <c r="AB211" i="21" s="1"/>
  <c r="Z104" i="5"/>
  <c r="AJ211" i="21" s="1"/>
  <c r="T104" i="5"/>
  <c r="AF211" i="21" s="1"/>
  <c r="H104" i="5"/>
  <c r="X211" i="21" s="1"/>
  <c r="K104" i="5"/>
  <c r="Z211" i="21" s="1"/>
  <c r="Q104" i="5"/>
  <c r="AD211" i="21" s="1"/>
  <c r="W33" i="5"/>
  <c r="M184" i="21" s="1"/>
  <c r="Z33" i="5"/>
  <c r="Q33" i="5"/>
  <c r="H33" i="5"/>
  <c r="C184" i="21" s="1"/>
  <c r="AC33" i="5"/>
  <c r="Q184" i="21" s="1"/>
  <c r="K33" i="5"/>
  <c r="E184" i="21" s="1"/>
  <c r="T33" i="5"/>
  <c r="K184" i="21" s="1"/>
  <c r="E33" i="5"/>
  <c r="N33" i="5"/>
  <c r="G184" i="21" s="1"/>
  <c r="AC48" i="5"/>
  <c r="E48" i="5"/>
  <c r="T48" i="5"/>
  <c r="K48" i="5"/>
  <c r="N48" i="5"/>
  <c r="W48" i="5"/>
  <c r="H48" i="5"/>
  <c r="Z48" i="5"/>
  <c r="Q48" i="5"/>
  <c r="K219" i="5"/>
  <c r="W219" i="5"/>
  <c r="N219" i="5"/>
  <c r="E219" i="5"/>
  <c r="AC219" i="5"/>
  <c r="Q219" i="5"/>
  <c r="Z219" i="5"/>
  <c r="T219" i="5"/>
  <c r="H219" i="5"/>
  <c r="AC100" i="5"/>
  <c r="E100" i="5"/>
  <c r="Z100" i="5"/>
  <c r="Q100" i="5"/>
  <c r="H100" i="5"/>
  <c r="N100" i="5"/>
  <c r="T100" i="5"/>
  <c r="K100" i="5"/>
  <c r="W100" i="5"/>
  <c r="AC197" i="5"/>
  <c r="Q69" i="21" s="1"/>
  <c r="W197" i="5"/>
  <c r="M69" i="21" s="1"/>
  <c r="Z197" i="5"/>
  <c r="O69" i="21" s="1"/>
  <c r="K197" i="5"/>
  <c r="E69" i="21" s="1"/>
  <c r="N197" i="5"/>
  <c r="G69" i="21" s="1"/>
  <c r="E197" i="5"/>
  <c r="A69" i="21" s="1"/>
  <c r="Q197" i="5"/>
  <c r="I69" i="21" s="1"/>
  <c r="T197" i="5"/>
  <c r="K69" i="21" s="1"/>
  <c r="H197" i="5"/>
  <c r="C69" i="21" s="1"/>
  <c r="AC24" i="5"/>
  <c r="E24" i="5"/>
  <c r="N24" i="5"/>
  <c r="W24" i="5"/>
  <c r="T24" i="5"/>
  <c r="H24" i="5"/>
  <c r="K24" i="5"/>
  <c r="Q24" i="5"/>
  <c r="Z24" i="5"/>
  <c r="AI10" i="21"/>
  <c r="AI49" i="21"/>
  <c r="AF59" i="21"/>
  <c r="B2" i="21"/>
  <c r="B55" i="21"/>
  <c r="B52" i="21"/>
  <c r="H37" i="9"/>
  <c r="N37" i="9"/>
  <c r="W37" i="9"/>
  <c r="M187" i="22" s="1"/>
  <c r="T37" i="9"/>
  <c r="AC37" i="9"/>
  <c r="Q37" i="9"/>
  <c r="E37" i="9"/>
  <c r="Z37" i="9"/>
  <c r="K37" i="9"/>
  <c r="AC144" i="5"/>
  <c r="Q139" i="21" s="1"/>
  <c r="E144" i="5"/>
  <c r="A139" i="21" s="1"/>
  <c r="T144" i="5"/>
  <c r="K139" i="21" s="1"/>
  <c r="K144" i="5"/>
  <c r="E139" i="21" s="1"/>
  <c r="W144" i="5"/>
  <c r="M139" i="21" s="1"/>
  <c r="H144" i="5"/>
  <c r="C139" i="21" s="1"/>
  <c r="N144" i="5"/>
  <c r="G139" i="21" s="1"/>
  <c r="Q144" i="5"/>
  <c r="I139" i="21" s="1"/>
  <c r="Z144" i="5"/>
  <c r="O139" i="21" s="1"/>
  <c r="K139" i="5"/>
  <c r="W139" i="5"/>
  <c r="N139" i="5"/>
  <c r="E139" i="5"/>
  <c r="Q139" i="5"/>
  <c r="T139" i="5"/>
  <c r="H139" i="5"/>
  <c r="Z139" i="5"/>
  <c r="AC139" i="5"/>
  <c r="W81" i="5"/>
  <c r="M118" i="21" s="1"/>
  <c r="Z81" i="5"/>
  <c r="Q81" i="5"/>
  <c r="H81" i="5"/>
  <c r="AC81" i="5"/>
  <c r="Q118" i="21" s="1"/>
  <c r="K81" i="5"/>
  <c r="E118" i="21" s="1"/>
  <c r="N81" i="5"/>
  <c r="E81" i="5"/>
  <c r="T81" i="5"/>
  <c r="K118" i="21" s="1"/>
  <c r="Q230" i="5"/>
  <c r="AD45" i="21" s="1"/>
  <c r="AC230" i="5"/>
  <c r="T230" i="5"/>
  <c r="K230" i="5"/>
  <c r="Z45" i="21" s="1"/>
  <c r="H230" i="5"/>
  <c r="Z230" i="5"/>
  <c r="N230" i="5"/>
  <c r="W230" i="5"/>
  <c r="E230" i="5"/>
  <c r="V45" i="21" s="1"/>
  <c r="AC184" i="5"/>
  <c r="E184" i="5"/>
  <c r="W184" i="5"/>
  <c r="AH48" i="21" s="1"/>
  <c r="N184" i="5"/>
  <c r="K184" i="5"/>
  <c r="Z48" i="21" s="1"/>
  <c r="Z184" i="5"/>
  <c r="AJ48" i="21" s="1"/>
  <c r="Q184" i="5"/>
  <c r="T184" i="5"/>
  <c r="H184" i="5"/>
  <c r="AB59" i="21"/>
  <c r="T196" i="13"/>
  <c r="Z130" i="27" s="1"/>
  <c r="K196" i="13"/>
  <c r="T130" i="27" s="1"/>
  <c r="H196" i="13"/>
  <c r="R130" i="27" s="1"/>
  <c r="Q196" i="13"/>
  <c r="X130" i="27" s="1"/>
  <c r="E196" i="13"/>
  <c r="P130" i="27" s="1"/>
  <c r="N196" i="13"/>
  <c r="V130" i="27" s="1"/>
  <c r="E191" i="13"/>
  <c r="T191" i="13"/>
  <c r="K191" i="13"/>
  <c r="Q191" i="13"/>
  <c r="N191" i="13"/>
  <c r="H191" i="13"/>
  <c r="L41" i="27"/>
  <c r="L13" i="27"/>
  <c r="H184" i="13"/>
  <c r="N184" i="13"/>
  <c r="T184" i="13"/>
  <c r="Q184" i="13"/>
  <c r="E184" i="13"/>
  <c r="K184" i="13"/>
  <c r="N189" i="13"/>
  <c r="G101" i="27" s="1"/>
  <c r="E189" i="13"/>
  <c r="A101" i="27" s="1"/>
  <c r="K189" i="13"/>
  <c r="T189" i="13"/>
  <c r="H189" i="13"/>
  <c r="Q189" i="13"/>
  <c r="N197" i="13"/>
  <c r="G197" i="27" s="1"/>
  <c r="E197" i="13"/>
  <c r="K197" i="13"/>
  <c r="Q197" i="13"/>
  <c r="H197" i="13"/>
  <c r="T197" i="13"/>
  <c r="N171" i="13"/>
  <c r="V138" i="27" s="1"/>
  <c r="T171" i="13"/>
  <c r="Z138" i="27" s="1"/>
  <c r="K171" i="13"/>
  <c r="T138" i="27" s="1"/>
  <c r="H171" i="13"/>
  <c r="R138" i="27" s="1"/>
  <c r="E171" i="13"/>
  <c r="P138" i="27" s="1"/>
  <c r="Q171" i="13"/>
  <c r="X138" i="27" s="1"/>
  <c r="T157" i="13"/>
  <c r="E157" i="13"/>
  <c r="P83" i="27" s="1"/>
  <c r="N157" i="13"/>
  <c r="V83" i="27" s="1"/>
  <c r="K157" i="13"/>
  <c r="Q157" i="13"/>
  <c r="X83" i="27" s="1"/>
  <c r="H157" i="13"/>
  <c r="H142" i="13"/>
  <c r="E142" i="13"/>
  <c r="A83" i="27" s="1"/>
  <c r="N142" i="13"/>
  <c r="G83" i="27" s="1"/>
  <c r="T142" i="13"/>
  <c r="Q142" i="13"/>
  <c r="K142" i="13"/>
  <c r="E83" i="27" s="1"/>
  <c r="E183" i="13"/>
  <c r="P76" i="27" s="1"/>
  <c r="T183" i="13"/>
  <c r="Z76" i="27" s="1"/>
  <c r="K183" i="13"/>
  <c r="T76" i="27" s="1"/>
  <c r="N183" i="13"/>
  <c r="H183" i="13"/>
  <c r="R76" i="27" s="1"/>
  <c r="Q183" i="13"/>
  <c r="X76" i="27" s="1"/>
  <c r="Q164" i="13"/>
  <c r="X158" i="27" s="1"/>
  <c r="K164" i="13"/>
  <c r="H164" i="13"/>
  <c r="R158" i="27" s="1"/>
  <c r="T164" i="13"/>
  <c r="E164" i="13"/>
  <c r="N164" i="13"/>
  <c r="K8" i="27"/>
  <c r="H169" i="13"/>
  <c r="T169" i="13"/>
  <c r="K169" i="13"/>
  <c r="N169" i="13"/>
  <c r="Q169" i="13"/>
  <c r="E169" i="13"/>
  <c r="T149" i="13"/>
  <c r="K141" i="27" s="1"/>
  <c r="H149" i="13"/>
  <c r="C141" i="27" s="1"/>
  <c r="Q149" i="13"/>
  <c r="I141" i="27" s="1"/>
  <c r="E149" i="13"/>
  <c r="A141" i="27" s="1"/>
  <c r="N149" i="13"/>
  <c r="G141" i="27" s="1"/>
  <c r="K149" i="13"/>
  <c r="E141" i="27" s="1"/>
  <c r="H145" i="13"/>
  <c r="R143" i="27" s="1"/>
  <c r="K145" i="13"/>
  <c r="T143" i="27" s="1"/>
  <c r="T145" i="13"/>
  <c r="Z143" i="27" s="1"/>
  <c r="Q145" i="13"/>
  <c r="X143" i="27" s="1"/>
  <c r="N145" i="13"/>
  <c r="V143" i="27" s="1"/>
  <c r="E145" i="13"/>
  <c r="P143" i="27" s="1"/>
  <c r="E25" i="27"/>
  <c r="N100" i="13"/>
  <c r="E100" i="13"/>
  <c r="Q100" i="13"/>
  <c r="K100" i="13"/>
  <c r="H100" i="13"/>
  <c r="T100" i="13"/>
  <c r="T83" i="13"/>
  <c r="N83" i="13"/>
  <c r="E83" i="13"/>
  <c r="Q83" i="13"/>
  <c r="H83" i="13"/>
  <c r="K83" i="13"/>
  <c r="I24" i="27"/>
  <c r="F59" i="27"/>
  <c r="F6" i="27"/>
  <c r="N89" i="13"/>
  <c r="Q89" i="13"/>
  <c r="H89" i="13"/>
  <c r="T89" i="13"/>
  <c r="K89" i="13"/>
  <c r="E89" i="13"/>
  <c r="E70" i="13"/>
  <c r="Q70" i="13"/>
  <c r="N70" i="13"/>
  <c r="K70" i="13"/>
  <c r="H70" i="13"/>
  <c r="T70" i="13"/>
  <c r="R66" i="27"/>
  <c r="E94" i="13"/>
  <c r="Q94" i="13"/>
  <c r="H94" i="13"/>
  <c r="T94" i="13"/>
  <c r="K94" i="13"/>
  <c r="N94" i="13"/>
  <c r="Q66" i="13"/>
  <c r="X208" i="27" s="1"/>
  <c r="T66" i="13"/>
  <c r="Z208" i="27" s="1"/>
  <c r="K66" i="13"/>
  <c r="T208" i="27" s="1"/>
  <c r="H66" i="13"/>
  <c r="R208" i="27" s="1"/>
  <c r="N66" i="13"/>
  <c r="V208" i="27" s="1"/>
  <c r="E66" i="13"/>
  <c r="P208" i="27" s="1"/>
  <c r="T43" i="13"/>
  <c r="Z81" i="27" s="1"/>
  <c r="K43" i="13"/>
  <c r="N43" i="13"/>
  <c r="Q43" i="13"/>
  <c r="X81" i="27" s="1"/>
  <c r="H43" i="13"/>
  <c r="R81" i="27" s="1"/>
  <c r="E43" i="13"/>
  <c r="P81" i="27" s="1"/>
  <c r="Q30" i="13"/>
  <c r="E30" i="13"/>
  <c r="N30" i="13"/>
  <c r="K30" i="13"/>
  <c r="T30" i="13"/>
  <c r="H30" i="13"/>
  <c r="N29" i="13"/>
  <c r="E29" i="13"/>
  <c r="T29" i="13"/>
  <c r="H29" i="13"/>
  <c r="Q29" i="13"/>
  <c r="K29" i="13"/>
  <c r="K5" i="27"/>
  <c r="H27" i="13"/>
  <c r="T27" i="13"/>
  <c r="E27" i="13"/>
  <c r="Q27" i="13"/>
  <c r="N27" i="13"/>
  <c r="K27" i="13"/>
  <c r="Q6" i="13"/>
  <c r="K6" i="13"/>
  <c r="N6" i="13"/>
  <c r="H6" i="13"/>
  <c r="R183" i="27" s="1"/>
  <c r="T6" i="13"/>
  <c r="E6" i="13"/>
  <c r="U53" i="27"/>
  <c r="U14" i="27"/>
  <c r="H212" i="12"/>
  <c r="R145" i="26" s="1"/>
  <c r="Q212" i="12"/>
  <c r="X145" i="26" s="1"/>
  <c r="E212" i="12"/>
  <c r="P145" i="26" s="1"/>
  <c r="N212" i="12"/>
  <c r="V145" i="26" s="1"/>
  <c r="K212" i="12"/>
  <c r="T145" i="26" s="1"/>
  <c r="T212" i="12"/>
  <c r="Z145" i="26" s="1"/>
  <c r="T218" i="12"/>
  <c r="H218" i="12"/>
  <c r="N218" i="12"/>
  <c r="E218" i="12"/>
  <c r="Q218" i="12"/>
  <c r="K218" i="12"/>
  <c r="T224" i="12"/>
  <c r="K146" i="26" s="1"/>
  <c r="Q224" i="12"/>
  <c r="I146" i="26" s="1"/>
  <c r="H224" i="12"/>
  <c r="C146" i="26" s="1"/>
  <c r="E224" i="12"/>
  <c r="A146" i="26" s="1"/>
  <c r="N224" i="12"/>
  <c r="G146" i="26" s="1"/>
  <c r="K224" i="12"/>
  <c r="E146" i="26" s="1"/>
  <c r="K221" i="12"/>
  <c r="H221" i="12"/>
  <c r="C145" i="26" s="1"/>
  <c r="Q221" i="12"/>
  <c r="N221" i="12"/>
  <c r="T221" i="12"/>
  <c r="K145" i="26" s="1"/>
  <c r="E221" i="12"/>
  <c r="E210" i="12"/>
  <c r="K210" i="12"/>
  <c r="N210" i="12"/>
  <c r="H210" i="12"/>
  <c r="T210" i="12"/>
  <c r="Q210" i="12"/>
  <c r="T178" i="12"/>
  <c r="K178" i="12"/>
  <c r="Q178" i="12"/>
  <c r="H178" i="12"/>
  <c r="N178" i="12"/>
  <c r="E178" i="12"/>
  <c r="U39" i="26"/>
  <c r="U5" i="26"/>
  <c r="Z14" i="26"/>
  <c r="T176" i="12"/>
  <c r="Z130" i="26" s="1"/>
  <c r="E176" i="12"/>
  <c r="P130" i="26" s="1"/>
  <c r="N176" i="12"/>
  <c r="V130" i="26" s="1"/>
  <c r="K176" i="12"/>
  <c r="T130" i="26" s="1"/>
  <c r="H176" i="12"/>
  <c r="R130" i="26" s="1"/>
  <c r="Q176" i="12"/>
  <c r="X130" i="26" s="1"/>
  <c r="Y5" i="26"/>
  <c r="Y39" i="26"/>
  <c r="T166" i="12"/>
  <c r="K166" i="12"/>
  <c r="Q166" i="12"/>
  <c r="H166" i="12"/>
  <c r="N166" i="12"/>
  <c r="E166" i="12"/>
  <c r="N156" i="12"/>
  <c r="Q156" i="12"/>
  <c r="H156" i="12"/>
  <c r="E156" i="12"/>
  <c r="T156" i="12"/>
  <c r="K156" i="12"/>
  <c r="E137" i="12"/>
  <c r="T137" i="12"/>
  <c r="K137" i="12"/>
  <c r="Q137" i="12"/>
  <c r="H137" i="12"/>
  <c r="N137" i="12"/>
  <c r="A39" i="26"/>
  <c r="K14" i="26"/>
  <c r="T110" i="12"/>
  <c r="H110" i="12"/>
  <c r="Q110" i="12"/>
  <c r="E110" i="12"/>
  <c r="N110" i="12"/>
  <c r="K110" i="12"/>
  <c r="N140" i="12"/>
  <c r="G138" i="26" s="1"/>
  <c r="T140" i="12"/>
  <c r="K138" i="26" s="1"/>
  <c r="K140" i="12"/>
  <c r="E138" i="26" s="1"/>
  <c r="Q140" i="12"/>
  <c r="I138" i="26" s="1"/>
  <c r="H140" i="12"/>
  <c r="C138" i="26" s="1"/>
  <c r="E140" i="12"/>
  <c r="A138" i="26" s="1"/>
  <c r="E105" i="12"/>
  <c r="A124" i="26" s="1"/>
  <c r="H105" i="12"/>
  <c r="C124" i="26" s="1"/>
  <c r="Q105" i="12"/>
  <c r="I124" i="26" s="1"/>
  <c r="K105" i="12"/>
  <c r="E124" i="26" s="1"/>
  <c r="N105" i="12"/>
  <c r="G124" i="26" s="1"/>
  <c r="T105" i="12"/>
  <c r="K124" i="26" s="1"/>
  <c r="X9" i="26"/>
  <c r="I30" i="26"/>
  <c r="T35" i="26"/>
  <c r="K123" i="12"/>
  <c r="T123" i="12"/>
  <c r="K196" i="26" s="1"/>
  <c r="H123" i="12"/>
  <c r="Q123" i="12"/>
  <c r="E123" i="12"/>
  <c r="N123" i="12"/>
  <c r="G196" i="26" s="1"/>
  <c r="T102" i="12"/>
  <c r="Z119" i="26" s="1"/>
  <c r="Q102" i="12"/>
  <c r="X119" i="26" s="1"/>
  <c r="E102" i="12"/>
  <c r="P119" i="26" s="1"/>
  <c r="K102" i="12"/>
  <c r="T119" i="26" s="1"/>
  <c r="N102" i="12"/>
  <c r="H102" i="12"/>
  <c r="N100" i="12"/>
  <c r="K100" i="12"/>
  <c r="T100" i="12"/>
  <c r="H100" i="12"/>
  <c r="E100" i="12"/>
  <c r="Q100" i="12"/>
  <c r="E81" i="12"/>
  <c r="T81" i="12"/>
  <c r="K81" i="12"/>
  <c r="H81" i="12"/>
  <c r="Q81" i="12"/>
  <c r="N81" i="12"/>
  <c r="Q88" i="12"/>
  <c r="H88" i="12"/>
  <c r="E88" i="12"/>
  <c r="K88" i="12"/>
  <c r="T88" i="12"/>
  <c r="N88" i="12"/>
  <c r="N92" i="12"/>
  <c r="V123" i="26" s="1"/>
  <c r="E92" i="12"/>
  <c r="P123" i="26" s="1"/>
  <c r="Q92" i="12"/>
  <c r="X123" i="26" s="1"/>
  <c r="K92" i="12"/>
  <c r="T123" i="26" s="1"/>
  <c r="T92" i="12"/>
  <c r="Z123" i="26" s="1"/>
  <c r="H92" i="12"/>
  <c r="R123" i="26" s="1"/>
  <c r="T79" i="12"/>
  <c r="H79" i="12"/>
  <c r="Q79" i="12"/>
  <c r="E79" i="12"/>
  <c r="N79" i="12"/>
  <c r="K79" i="12"/>
  <c r="N40" i="12"/>
  <c r="V186" i="26" s="1"/>
  <c r="T40" i="12"/>
  <c r="Z186" i="26" s="1"/>
  <c r="H40" i="12"/>
  <c r="R186" i="26" s="1"/>
  <c r="E40" i="12"/>
  <c r="P186" i="26" s="1"/>
  <c r="Q40" i="12"/>
  <c r="X186" i="26" s="1"/>
  <c r="K40" i="12"/>
  <c r="T186" i="26" s="1"/>
  <c r="N48" i="12"/>
  <c r="K48" i="12"/>
  <c r="T48" i="12"/>
  <c r="Z147" i="26" s="1"/>
  <c r="H48" i="12"/>
  <c r="E48" i="12"/>
  <c r="P147" i="26" s="1"/>
  <c r="Q48" i="12"/>
  <c r="Q35" i="12"/>
  <c r="X97" i="26" s="1"/>
  <c r="H35" i="12"/>
  <c r="R97" i="26" s="1"/>
  <c r="N35" i="12"/>
  <c r="V97" i="26" s="1"/>
  <c r="K35" i="12"/>
  <c r="T97" i="26" s="1"/>
  <c r="E35" i="12"/>
  <c r="P97" i="26" s="1"/>
  <c r="T35" i="12"/>
  <c r="Z97" i="26" s="1"/>
  <c r="T50" i="12"/>
  <c r="Q50" i="12"/>
  <c r="H50" i="12"/>
  <c r="E50" i="12"/>
  <c r="N50" i="12"/>
  <c r="K50" i="12"/>
  <c r="H46" i="12"/>
  <c r="R100" i="26" s="1"/>
  <c r="T46" i="12"/>
  <c r="Z100" i="26" s="1"/>
  <c r="K46" i="12"/>
  <c r="T100" i="26" s="1"/>
  <c r="E46" i="12"/>
  <c r="P100" i="26" s="1"/>
  <c r="N46" i="12"/>
  <c r="V100" i="26" s="1"/>
  <c r="Q46" i="12"/>
  <c r="X100" i="26" s="1"/>
  <c r="H54" i="12"/>
  <c r="N54" i="12"/>
  <c r="E54" i="12"/>
  <c r="Q54" i="12"/>
  <c r="K54" i="12"/>
  <c r="T54" i="12"/>
  <c r="Q49" i="12"/>
  <c r="X185" i="26" s="1"/>
  <c r="T49" i="12"/>
  <c r="Z185" i="26" s="1"/>
  <c r="K49" i="12"/>
  <c r="T185" i="26" s="1"/>
  <c r="H49" i="12"/>
  <c r="R185" i="26" s="1"/>
  <c r="N49" i="12"/>
  <c r="V185" i="26" s="1"/>
  <c r="E49" i="12"/>
  <c r="P185" i="26" s="1"/>
  <c r="K31" i="12"/>
  <c r="E182" i="26" s="1"/>
  <c r="E31" i="12"/>
  <c r="A182" i="26" s="1"/>
  <c r="N31" i="12"/>
  <c r="G182" i="26" s="1"/>
  <c r="T31" i="12"/>
  <c r="K182" i="26" s="1"/>
  <c r="Q31" i="12"/>
  <c r="I182" i="26" s="1"/>
  <c r="H31" i="12"/>
  <c r="C182" i="26" s="1"/>
  <c r="D55" i="26"/>
  <c r="D2" i="26"/>
  <c r="E10" i="12"/>
  <c r="H10" i="12"/>
  <c r="T10" i="12"/>
  <c r="Q10" i="12"/>
  <c r="N10" i="12"/>
  <c r="K10" i="12"/>
  <c r="E211" i="11"/>
  <c r="T211" i="11"/>
  <c r="K211" i="11"/>
  <c r="Q211" i="11"/>
  <c r="N211" i="11"/>
  <c r="H211" i="11"/>
  <c r="Q231" i="11"/>
  <c r="H231" i="11"/>
  <c r="K231" i="11"/>
  <c r="T231" i="11"/>
  <c r="E231" i="11"/>
  <c r="N231" i="11"/>
  <c r="T216" i="11"/>
  <c r="N216" i="11"/>
  <c r="K216" i="11"/>
  <c r="H216" i="11"/>
  <c r="Q216" i="11"/>
  <c r="E216" i="11"/>
  <c r="T184" i="11"/>
  <c r="Z48" i="25" s="1"/>
  <c r="N184" i="11"/>
  <c r="E184" i="11"/>
  <c r="K184" i="11"/>
  <c r="Q184" i="11"/>
  <c r="H184" i="11"/>
  <c r="W39" i="25"/>
  <c r="W5" i="25"/>
  <c r="T133" i="11"/>
  <c r="K133" i="11"/>
  <c r="E133" i="11"/>
  <c r="Q133" i="11"/>
  <c r="N133" i="11"/>
  <c r="H133" i="11"/>
  <c r="H180" i="11"/>
  <c r="R133" i="25" s="1"/>
  <c r="Q180" i="11"/>
  <c r="X133" i="25" s="1"/>
  <c r="N180" i="11"/>
  <c r="V133" i="25" s="1"/>
  <c r="E180" i="11"/>
  <c r="T180" i="11"/>
  <c r="K180" i="11"/>
  <c r="T133" i="25" s="1"/>
  <c r="N158" i="11"/>
  <c r="T158" i="11"/>
  <c r="H158" i="11"/>
  <c r="K158" i="11"/>
  <c r="E158" i="11"/>
  <c r="Q158" i="11"/>
  <c r="E195" i="11"/>
  <c r="Q195" i="11"/>
  <c r="H195" i="11"/>
  <c r="K195" i="11"/>
  <c r="N195" i="11"/>
  <c r="T195" i="11"/>
  <c r="T168" i="11"/>
  <c r="Z105" i="25" s="1"/>
  <c r="H168" i="11"/>
  <c r="Q168" i="11"/>
  <c r="X105" i="25" s="1"/>
  <c r="E168" i="11"/>
  <c r="P105" i="25" s="1"/>
  <c r="N168" i="11"/>
  <c r="V105" i="25" s="1"/>
  <c r="K168" i="11"/>
  <c r="K149" i="11"/>
  <c r="Q149" i="11"/>
  <c r="H149" i="11"/>
  <c r="T149" i="11"/>
  <c r="N149" i="11"/>
  <c r="E149" i="11"/>
  <c r="E171" i="11"/>
  <c r="P134" i="25" s="1"/>
  <c r="N171" i="11"/>
  <c r="V134" i="25" s="1"/>
  <c r="K171" i="11"/>
  <c r="T134" i="25" s="1"/>
  <c r="H171" i="11"/>
  <c r="R134" i="25" s="1"/>
  <c r="T171" i="11"/>
  <c r="Z134" i="25" s="1"/>
  <c r="Q171" i="11"/>
  <c r="X134" i="25" s="1"/>
  <c r="N182" i="11"/>
  <c r="Q182" i="11"/>
  <c r="H182" i="11"/>
  <c r="K182" i="11"/>
  <c r="T182" i="11"/>
  <c r="E182" i="11"/>
  <c r="T109" i="11"/>
  <c r="N109" i="11"/>
  <c r="E109" i="11"/>
  <c r="P192" i="25" s="1"/>
  <c r="K109" i="11"/>
  <c r="T192" i="25" s="1"/>
  <c r="Q109" i="11"/>
  <c r="X192" i="25" s="1"/>
  <c r="H109" i="11"/>
  <c r="H89" i="11"/>
  <c r="E89" i="11"/>
  <c r="N89" i="11"/>
  <c r="T89" i="11"/>
  <c r="Q89" i="11"/>
  <c r="K89" i="11"/>
  <c r="N123" i="11"/>
  <c r="Q123" i="11"/>
  <c r="H123" i="11"/>
  <c r="E123" i="11"/>
  <c r="A196" i="25" s="1"/>
  <c r="K123" i="11"/>
  <c r="T123" i="11"/>
  <c r="K86" i="11"/>
  <c r="T86" i="11"/>
  <c r="K64" i="25" s="1"/>
  <c r="Q86" i="11"/>
  <c r="N86" i="11"/>
  <c r="H86" i="11"/>
  <c r="E86" i="11"/>
  <c r="A64" i="25" s="1"/>
  <c r="Q28" i="11"/>
  <c r="N28" i="11"/>
  <c r="K28" i="11"/>
  <c r="E28" i="11"/>
  <c r="H28" i="11"/>
  <c r="T28" i="11"/>
  <c r="K82" i="11"/>
  <c r="E209" i="25" s="1"/>
  <c r="N82" i="11"/>
  <c r="G209" i="25" s="1"/>
  <c r="E82" i="11"/>
  <c r="A209" i="25" s="1"/>
  <c r="Q82" i="11"/>
  <c r="I209" i="25" s="1"/>
  <c r="H82" i="11"/>
  <c r="C209" i="25" s="1"/>
  <c r="T82" i="11"/>
  <c r="K209" i="25" s="1"/>
  <c r="T37" i="11"/>
  <c r="E37" i="11"/>
  <c r="K37" i="11"/>
  <c r="N37" i="11"/>
  <c r="H37" i="11"/>
  <c r="Q37" i="11"/>
  <c r="L55" i="25"/>
  <c r="L2" i="25"/>
  <c r="H52" i="25"/>
  <c r="H9" i="11"/>
  <c r="N9" i="11"/>
  <c r="V175" i="25" s="1"/>
  <c r="E9" i="11"/>
  <c r="P175" i="25" s="1"/>
  <c r="K9" i="11"/>
  <c r="T175" i="25" s="1"/>
  <c r="Q9" i="11"/>
  <c r="T9" i="11"/>
  <c r="Z175" i="25" s="1"/>
  <c r="Y53" i="25"/>
  <c r="T62" i="11"/>
  <c r="Z148" i="25" s="1"/>
  <c r="K62" i="11"/>
  <c r="T148" i="25" s="1"/>
  <c r="N62" i="11"/>
  <c r="V148" i="25" s="1"/>
  <c r="E62" i="11"/>
  <c r="P148" i="25" s="1"/>
  <c r="Q62" i="11"/>
  <c r="X148" i="25" s="1"/>
  <c r="H62" i="11"/>
  <c r="R148" i="25" s="1"/>
  <c r="N43" i="11"/>
  <c r="G186" i="25" s="1"/>
  <c r="H43" i="11"/>
  <c r="C186" i="25" s="1"/>
  <c r="E43" i="11"/>
  <c r="K43" i="11"/>
  <c r="E186" i="25" s="1"/>
  <c r="T43" i="11"/>
  <c r="K186" i="25" s="1"/>
  <c r="Q43" i="11"/>
  <c r="W49" i="25"/>
  <c r="W10" i="25"/>
  <c r="T192" i="10"/>
  <c r="K192" i="10"/>
  <c r="Q192" i="10"/>
  <c r="H192" i="10"/>
  <c r="N192" i="10"/>
  <c r="E192" i="10"/>
  <c r="A39" i="24" s="1"/>
  <c r="E203" i="10"/>
  <c r="N203" i="10"/>
  <c r="T203" i="10"/>
  <c r="K203" i="10"/>
  <c r="Q203" i="10"/>
  <c r="H203" i="10"/>
  <c r="R100" i="24" s="1"/>
  <c r="N194" i="10"/>
  <c r="V128" i="24" s="1"/>
  <c r="E194" i="10"/>
  <c r="P128" i="24" s="1"/>
  <c r="T194" i="10"/>
  <c r="Z128" i="24" s="1"/>
  <c r="K194" i="10"/>
  <c r="T128" i="24" s="1"/>
  <c r="Q194" i="10"/>
  <c r="X128" i="24" s="1"/>
  <c r="H194" i="10"/>
  <c r="R128" i="24" s="1"/>
  <c r="T10" i="25"/>
  <c r="Q199" i="10"/>
  <c r="I128" i="24" s="1"/>
  <c r="H199" i="10"/>
  <c r="N199" i="10"/>
  <c r="G128" i="24" s="1"/>
  <c r="E199" i="10"/>
  <c r="A128" i="24" s="1"/>
  <c r="T199" i="10"/>
  <c r="K199" i="10"/>
  <c r="Q193" i="10"/>
  <c r="H193" i="10"/>
  <c r="N193" i="10"/>
  <c r="E193" i="10"/>
  <c r="T193" i="10"/>
  <c r="K193" i="10"/>
  <c r="Q183" i="10"/>
  <c r="X72" i="24" s="1"/>
  <c r="T183" i="10"/>
  <c r="Z72" i="24" s="1"/>
  <c r="K183" i="10"/>
  <c r="T72" i="24" s="1"/>
  <c r="E183" i="10"/>
  <c r="P72" i="24" s="1"/>
  <c r="N183" i="10"/>
  <c r="V72" i="24" s="1"/>
  <c r="H183" i="10"/>
  <c r="R72" i="24" s="1"/>
  <c r="N138" i="10"/>
  <c r="V137" i="24" s="1"/>
  <c r="K138" i="10"/>
  <c r="T137" i="24" s="1"/>
  <c r="T138" i="10"/>
  <c r="Z137" i="24" s="1"/>
  <c r="H138" i="10"/>
  <c r="R137" i="24" s="1"/>
  <c r="Q138" i="10"/>
  <c r="X137" i="24" s="1"/>
  <c r="E138" i="10"/>
  <c r="P137" i="24" s="1"/>
  <c r="T88" i="10"/>
  <c r="Z121" i="24" s="1"/>
  <c r="N88" i="10"/>
  <c r="V121" i="24" s="1"/>
  <c r="E88" i="10"/>
  <c r="P121" i="24" s="1"/>
  <c r="Q88" i="10"/>
  <c r="X121" i="24" s="1"/>
  <c r="H88" i="10"/>
  <c r="R121" i="24" s="1"/>
  <c r="K88" i="10"/>
  <c r="T121" i="24" s="1"/>
  <c r="Q175" i="10"/>
  <c r="X78" i="24" s="1"/>
  <c r="H175" i="10"/>
  <c r="R78" i="24" s="1"/>
  <c r="N175" i="10"/>
  <c r="V78" i="24" s="1"/>
  <c r="K175" i="10"/>
  <c r="T78" i="24" s="1"/>
  <c r="T175" i="10"/>
  <c r="Z78" i="24" s="1"/>
  <c r="E175" i="10"/>
  <c r="P78" i="24" s="1"/>
  <c r="Q79" i="10"/>
  <c r="H79" i="10"/>
  <c r="E79" i="10"/>
  <c r="K79" i="10"/>
  <c r="T79" i="10"/>
  <c r="N79" i="10"/>
  <c r="K181" i="10"/>
  <c r="T143" i="24" s="1"/>
  <c r="Q181" i="10"/>
  <c r="X143" i="24" s="1"/>
  <c r="H181" i="10"/>
  <c r="R143" i="24" s="1"/>
  <c r="N181" i="10"/>
  <c r="V143" i="24" s="1"/>
  <c r="E181" i="10"/>
  <c r="P143" i="24" s="1"/>
  <c r="T181" i="10"/>
  <c r="Z143" i="24" s="1"/>
  <c r="T184" i="10"/>
  <c r="Q184" i="10"/>
  <c r="H184" i="10"/>
  <c r="N184" i="10"/>
  <c r="E184" i="10"/>
  <c r="K184" i="10"/>
  <c r="Z39" i="24"/>
  <c r="Z5" i="24"/>
  <c r="E51" i="10"/>
  <c r="A187" i="24" s="1"/>
  <c r="T51" i="10"/>
  <c r="K187" i="24" s="1"/>
  <c r="Q51" i="10"/>
  <c r="I187" i="24" s="1"/>
  <c r="N51" i="10"/>
  <c r="G187" i="24" s="1"/>
  <c r="K51" i="10"/>
  <c r="E187" i="24" s="1"/>
  <c r="H51" i="10"/>
  <c r="C187" i="24" s="1"/>
  <c r="E35" i="10"/>
  <c r="Q35" i="10"/>
  <c r="H35" i="10"/>
  <c r="N35" i="10"/>
  <c r="T35" i="10"/>
  <c r="K35" i="10"/>
  <c r="T24" i="10"/>
  <c r="K182" i="24" s="1"/>
  <c r="N24" i="10"/>
  <c r="E24" i="10"/>
  <c r="A182" i="24" s="1"/>
  <c r="Q24" i="10"/>
  <c r="I182" i="24" s="1"/>
  <c r="K24" i="10"/>
  <c r="E182" i="24" s="1"/>
  <c r="H24" i="10"/>
  <c r="N14" i="10"/>
  <c r="K14" i="10"/>
  <c r="T14" i="10"/>
  <c r="H14" i="10"/>
  <c r="C175" i="24" s="1"/>
  <c r="Q14" i="10"/>
  <c r="E14" i="10"/>
  <c r="J36" i="22"/>
  <c r="Z198" i="9"/>
  <c r="AJ75" i="22" s="1"/>
  <c r="AC198" i="9"/>
  <c r="AL75" i="22" s="1"/>
  <c r="W198" i="9"/>
  <c r="AH75" i="22" s="1"/>
  <c r="T198" i="9"/>
  <c r="AF75" i="22" s="1"/>
  <c r="K198" i="9"/>
  <c r="Z75" i="22" s="1"/>
  <c r="N198" i="9"/>
  <c r="AB75" i="22" s="1"/>
  <c r="H198" i="9"/>
  <c r="X75" i="22" s="1"/>
  <c r="E198" i="9"/>
  <c r="V75" i="22" s="1"/>
  <c r="Q198" i="9"/>
  <c r="AD75" i="22" s="1"/>
  <c r="T171" i="9"/>
  <c r="AF138" i="22" s="1"/>
  <c r="W171" i="9"/>
  <c r="AH138" i="22" s="1"/>
  <c r="Q171" i="9"/>
  <c r="AD138" i="22" s="1"/>
  <c r="N171" i="9"/>
  <c r="AB138" i="22" s="1"/>
  <c r="H171" i="9"/>
  <c r="X138" i="22" s="1"/>
  <c r="E171" i="9"/>
  <c r="V138" i="22" s="1"/>
  <c r="AC171" i="9"/>
  <c r="AL138" i="22" s="1"/>
  <c r="K171" i="9"/>
  <c r="Z138" i="22" s="1"/>
  <c r="Z171" i="9"/>
  <c r="AJ138" i="22" s="1"/>
  <c r="Y53" i="24"/>
  <c r="H225" i="9"/>
  <c r="W225" i="9"/>
  <c r="N225" i="9"/>
  <c r="E225" i="9"/>
  <c r="T225" i="9"/>
  <c r="AC225" i="9"/>
  <c r="Z225" i="9"/>
  <c r="K225" i="9"/>
  <c r="Q225" i="9"/>
  <c r="N38" i="10"/>
  <c r="Q38" i="10"/>
  <c r="H38" i="10"/>
  <c r="T38" i="10"/>
  <c r="E38" i="10"/>
  <c r="K38" i="10"/>
  <c r="Q20" i="10"/>
  <c r="H20" i="10"/>
  <c r="T20" i="10"/>
  <c r="N20" i="10"/>
  <c r="G179" i="24" s="1"/>
  <c r="E20" i="10"/>
  <c r="A179" i="24" s="1"/>
  <c r="K20" i="10"/>
  <c r="B8" i="22"/>
  <c r="N140" i="9"/>
  <c r="G142" i="22" s="1"/>
  <c r="W140" i="9"/>
  <c r="M142" i="22" s="1"/>
  <c r="AC140" i="9"/>
  <c r="Q142" i="22" s="1"/>
  <c r="T140" i="9"/>
  <c r="K142" i="22" s="1"/>
  <c r="K140" i="9"/>
  <c r="E142" i="22" s="1"/>
  <c r="H140" i="9"/>
  <c r="C142" i="22" s="1"/>
  <c r="Q140" i="9"/>
  <c r="I142" i="22" s="1"/>
  <c r="E140" i="9"/>
  <c r="A142" i="22" s="1"/>
  <c r="Z140" i="9"/>
  <c r="O142" i="22" s="1"/>
  <c r="U49" i="24"/>
  <c r="U10" i="24"/>
  <c r="L9" i="22"/>
  <c r="T143" i="9"/>
  <c r="W143" i="9"/>
  <c r="N143" i="9"/>
  <c r="E143" i="9"/>
  <c r="K143" i="9"/>
  <c r="H143" i="9"/>
  <c r="AC143" i="9"/>
  <c r="Q143" i="9"/>
  <c r="Z143" i="9"/>
  <c r="F65" i="22"/>
  <c r="T95" i="9"/>
  <c r="K126" i="22" s="1"/>
  <c r="W95" i="9"/>
  <c r="M126" i="22" s="1"/>
  <c r="N95" i="9"/>
  <c r="G126" i="22" s="1"/>
  <c r="E95" i="9"/>
  <c r="A126" i="22" s="1"/>
  <c r="K95" i="9"/>
  <c r="E126" i="22" s="1"/>
  <c r="Q95" i="9"/>
  <c r="I126" i="22" s="1"/>
  <c r="Z95" i="9"/>
  <c r="O126" i="22" s="1"/>
  <c r="H95" i="9"/>
  <c r="C126" i="22" s="1"/>
  <c r="AC95" i="9"/>
  <c r="Q126" i="22" s="1"/>
  <c r="T59" i="9"/>
  <c r="AF190" i="22" s="1"/>
  <c r="Z59" i="9"/>
  <c r="AJ190" i="22" s="1"/>
  <c r="K59" i="9"/>
  <c r="Z190" i="22" s="1"/>
  <c r="H59" i="9"/>
  <c r="X190" i="22" s="1"/>
  <c r="AC59" i="9"/>
  <c r="AL190" i="22" s="1"/>
  <c r="Q59" i="9"/>
  <c r="AD190" i="22" s="1"/>
  <c r="E59" i="9"/>
  <c r="V190" i="22" s="1"/>
  <c r="N59" i="9"/>
  <c r="AB190" i="22" s="1"/>
  <c r="W59" i="9"/>
  <c r="AH190" i="22" s="1"/>
  <c r="T27" i="9"/>
  <c r="Z27" i="9"/>
  <c r="K27" i="9"/>
  <c r="H27" i="9"/>
  <c r="AC27" i="9"/>
  <c r="Q27" i="9"/>
  <c r="E27" i="9"/>
  <c r="N27" i="9"/>
  <c r="W27" i="9"/>
  <c r="J45" i="22"/>
  <c r="F37" i="22"/>
  <c r="B39" i="22"/>
  <c r="D18" i="22"/>
  <c r="D43" i="22"/>
  <c r="H129" i="9"/>
  <c r="Q129" i="9"/>
  <c r="E129" i="9"/>
  <c r="Z129" i="9"/>
  <c r="N129" i="9"/>
  <c r="W129" i="9"/>
  <c r="K129" i="9"/>
  <c r="AC129" i="9"/>
  <c r="T129" i="9"/>
  <c r="H101" i="9"/>
  <c r="Q101" i="9"/>
  <c r="E101" i="9"/>
  <c r="Z101" i="9"/>
  <c r="N101" i="9"/>
  <c r="K101" i="9"/>
  <c r="AC101" i="9"/>
  <c r="W101" i="9"/>
  <c r="T101" i="9"/>
  <c r="L33" i="22"/>
  <c r="L41" i="22"/>
  <c r="L13" i="22"/>
  <c r="L18" i="22"/>
  <c r="F52" i="22"/>
  <c r="H23" i="22"/>
  <c r="H217" i="9"/>
  <c r="Q217" i="9"/>
  <c r="Z217" i="9"/>
  <c r="E217" i="9"/>
  <c r="K217" i="9"/>
  <c r="T217" i="9"/>
  <c r="AC217" i="9"/>
  <c r="W217" i="9"/>
  <c r="N217" i="9"/>
  <c r="T179" i="9"/>
  <c r="K137" i="22" s="1"/>
  <c r="AC179" i="9"/>
  <c r="Q137" i="22" s="1"/>
  <c r="E179" i="9"/>
  <c r="A137" i="22" s="1"/>
  <c r="H179" i="9"/>
  <c r="C137" i="22" s="1"/>
  <c r="Z179" i="9"/>
  <c r="O137" i="22" s="1"/>
  <c r="K179" i="9"/>
  <c r="E137" i="22" s="1"/>
  <c r="W179" i="9"/>
  <c r="M137" i="22" s="1"/>
  <c r="Q179" i="9"/>
  <c r="I137" i="22" s="1"/>
  <c r="N179" i="9"/>
  <c r="G137" i="22" s="1"/>
  <c r="H165" i="9"/>
  <c r="Z165" i="9"/>
  <c r="W165" i="9"/>
  <c r="T165" i="9"/>
  <c r="E165" i="9"/>
  <c r="AC165" i="9"/>
  <c r="Q165" i="9"/>
  <c r="N165" i="9"/>
  <c r="K165" i="9"/>
  <c r="E10" i="22"/>
  <c r="Z138" i="9"/>
  <c r="K138" i="9"/>
  <c r="T138" i="9"/>
  <c r="H138" i="9"/>
  <c r="Q138" i="9"/>
  <c r="AC138" i="9"/>
  <c r="E138" i="9"/>
  <c r="N138" i="9"/>
  <c r="W138" i="9"/>
  <c r="J27" i="22"/>
  <c r="N120" i="9"/>
  <c r="G198" i="22" s="1"/>
  <c r="K120" i="9"/>
  <c r="E198" i="22" s="1"/>
  <c r="T120" i="9"/>
  <c r="K198" i="22" s="1"/>
  <c r="AC120" i="9"/>
  <c r="Q198" i="22" s="1"/>
  <c r="Q120" i="9"/>
  <c r="I198" i="22" s="1"/>
  <c r="E120" i="9"/>
  <c r="A198" i="22" s="1"/>
  <c r="Z120" i="9"/>
  <c r="O198" i="22" s="1"/>
  <c r="W120" i="9"/>
  <c r="M198" i="22" s="1"/>
  <c r="H120" i="9"/>
  <c r="C198" i="22" s="1"/>
  <c r="F22" i="22"/>
  <c r="L42" i="22"/>
  <c r="H181" i="9"/>
  <c r="W181" i="9"/>
  <c r="N181" i="9"/>
  <c r="E181" i="9"/>
  <c r="K181" i="9"/>
  <c r="AC181" i="9"/>
  <c r="T181" i="9"/>
  <c r="Q181" i="9"/>
  <c r="Z181" i="9"/>
  <c r="K27" i="22"/>
  <c r="T91" i="9"/>
  <c r="AC91" i="9"/>
  <c r="H91" i="9"/>
  <c r="N91" i="9"/>
  <c r="Q91" i="9"/>
  <c r="K91" i="9"/>
  <c r="Z91" i="9"/>
  <c r="W91" i="9"/>
  <c r="E91" i="9"/>
  <c r="N52" i="9"/>
  <c r="T52" i="9"/>
  <c r="Z52" i="9"/>
  <c r="E52" i="9"/>
  <c r="W52" i="9"/>
  <c r="K52" i="9"/>
  <c r="AC52" i="9"/>
  <c r="H52" i="9"/>
  <c r="Q52" i="9"/>
  <c r="H65" i="9"/>
  <c r="X210" i="22" s="1"/>
  <c r="N65" i="9"/>
  <c r="AB210" i="22" s="1"/>
  <c r="AC65" i="9"/>
  <c r="AL210" i="22" s="1"/>
  <c r="Q65" i="9"/>
  <c r="AD210" i="22" s="1"/>
  <c r="E65" i="9"/>
  <c r="V210" i="22" s="1"/>
  <c r="Z65" i="9"/>
  <c r="AJ210" i="22" s="1"/>
  <c r="W65" i="9"/>
  <c r="AH210" i="22" s="1"/>
  <c r="K65" i="9"/>
  <c r="Z210" i="22" s="1"/>
  <c r="T65" i="9"/>
  <c r="AF210" i="22" s="1"/>
  <c r="Q226" i="5"/>
  <c r="AC226" i="5"/>
  <c r="T226" i="5"/>
  <c r="K226" i="5"/>
  <c r="W226" i="5"/>
  <c r="H226" i="5"/>
  <c r="Z226" i="5"/>
  <c r="N226" i="5"/>
  <c r="E226" i="5"/>
  <c r="W137" i="5"/>
  <c r="M136" i="21" s="1"/>
  <c r="AC137" i="5"/>
  <c r="Q136" i="21" s="1"/>
  <c r="T137" i="5"/>
  <c r="K136" i="21" s="1"/>
  <c r="K137" i="5"/>
  <c r="E136" i="21" s="1"/>
  <c r="H137" i="5"/>
  <c r="C136" i="21" s="1"/>
  <c r="Q137" i="5"/>
  <c r="I136" i="21" s="1"/>
  <c r="E137" i="5"/>
  <c r="A136" i="21" s="1"/>
  <c r="Z137" i="5"/>
  <c r="O136" i="21" s="1"/>
  <c r="N137" i="5"/>
  <c r="G136" i="21" s="1"/>
  <c r="W105" i="5"/>
  <c r="AC105" i="5"/>
  <c r="T105" i="5"/>
  <c r="K105" i="5"/>
  <c r="Q105" i="5"/>
  <c r="E105" i="5"/>
  <c r="H105" i="5"/>
  <c r="Z105" i="5"/>
  <c r="N105" i="5"/>
  <c r="W73" i="5"/>
  <c r="AC73" i="5"/>
  <c r="T73" i="5"/>
  <c r="K73" i="5"/>
  <c r="E115" i="21" s="1"/>
  <c r="E73" i="5"/>
  <c r="Z73" i="5"/>
  <c r="N73" i="5"/>
  <c r="H73" i="5"/>
  <c r="Q73" i="5"/>
  <c r="W41" i="5"/>
  <c r="AH183" i="21" s="1"/>
  <c r="AC41" i="5"/>
  <c r="AL183" i="21" s="1"/>
  <c r="T41" i="5"/>
  <c r="AF183" i="21" s="1"/>
  <c r="K41" i="5"/>
  <c r="Z183" i="21" s="1"/>
  <c r="N41" i="5"/>
  <c r="AB183" i="21" s="1"/>
  <c r="H41" i="5"/>
  <c r="X183" i="21" s="1"/>
  <c r="Q41" i="5"/>
  <c r="AD183" i="21" s="1"/>
  <c r="E41" i="5"/>
  <c r="V183" i="21" s="1"/>
  <c r="Z41" i="5"/>
  <c r="AJ183" i="21" s="1"/>
  <c r="W9" i="5"/>
  <c r="AC9" i="5"/>
  <c r="AL175" i="21" s="1"/>
  <c r="T9" i="5"/>
  <c r="AF175" i="21" s="1"/>
  <c r="K9" i="5"/>
  <c r="Z175" i="21" s="1"/>
  <c r="H9" i="5"/>
  <c r="Q9" i="5"/>
  <c r="AD175" i="21" s="1"/>
  <c r="E9" i="5"/>
  <c r="V175" i="21" s="1"/>
  <c r="Z9" i="5"/>
  <c r="AJ175" i="21" s="1"/>
  <c r="N9" i="5"/>
  <c r="AB175" i="21" s="1"/>
  <c r="N36" i="9"/>
  <c r="AB185" i="22" s="1"/>
  <c r="T36" i="9"/>
  <c r="AF185" i="22" s="1"/>
  <c r="AC36" i="9"/>
  <c r="AL185" i="22" s="1"/>
  <c r="H36" i="9"/>
  <c r="X185" i="22" s="1"/>
  <c r="Q36" i="9"/>
  <c r="AD185" i="22" s="1"/>
  <c r="Z36" i="9"/>
  <c r="AJ185" i="22" s="1"/>
  <c r="E36" i="9"/>
  <c r="V185" i="22" s="1"/>
  <c r="W36" i="9"/>
  <c r="AH185" i="22" s="1"/>
  <c r="K36" i="9"/>
  <c r="Z185" i="22" s="1"/>
  <c r="B58" i="22"/>
  <c r="H93" i="9"/>
  <c r="C125" i="22" s="1"/>
  <c r="AC93" i="9"/>
  <c r="Q125" i="22" s="1"/>
  <c r="T93" i="9"/>
  <c r="K93" i="9"/>
  <c r="E125" i="22" s="1"/>
  <c r="Z93" i="9"/>
  <c r="O125" i="22" s="1"/>
  <c r="E93" i="9"/>
  <c r="N93" i="9"/>
  <c r="G125" i="22" s="1"/>
  <c r="W93" i="9"/>
  <c r="M125" i="22" s="1"/>
  <c r="Q93" i="9"/>
  <c r="N4" i="9"/>
  <c r="T4" i="9"/>
  <c r="Q4" i="9"/>
  <c r="Z4" i="9"/>
  <c r="E4" i="9"/>
  <c r="AC4" i="9"/>
  <c r="K4" i="9"/>
  <c r="W4" i="9"/>
  <c r="H4" i="9"/>
  <c r="T87" i="9"/>
  <c r="K123" i="22" s="1"/>
  <c r="AC87" i="9"/>
  <c r="Q87" i="9"/>
  <c r="Z87" i="9"/>
  <c r="E87" i="9"/>
  <c r="K87" i="9"/>
  <c r="N87" i="9"/>
  <c r="G123" i="22" s="1"/>
  <c r="H87" i="9"/>
  <c r="W87" i="9"/>
  <c r="AE2" i="22"/>
  <c r="AE57" i="22"/>
  <c r="L56" i="22"/>
  <c r="L3" i="22"/>
  <c r="AC168" i="5"/>
  <c r="AL105" i="21" s="1"/>
  <c r="E168" i="5"/>
  <c r="V105" i="21" s="1"/>
  <c r="W168" i="5"/>
  <c r="AH105" i="21" s="1"/>
  <c r="N168" i="5"/>
  <c r="AB105" i="21" s="1"/>
  <c r="Q168" i="5"/>
  <c r="AD105" i="21" s="1"/>
  <c r="T168" i="5"/>
  <c r="AF105" i="21" s="1"/>
  <c r="H168" i="5"/>
  <c r="X105" i="21" s="1"/>
  <c r="K168" i="5"/>
  <c r="Z105" i="21" s="1"/>
  <c r="Z168" i="5"/>
  <c r="AJ105" i="21" s="1"/>
  <c r="C39" i="21"/>
  <c r="I14" i="21"/>
  <c r="AJ59" i="21"/>
  <c r="AL6" i="21"/>
  <c r="K143" i="5"/>
  <c r="W143" i="5"/>
  <c r="N143" i="5"/>
  <c r="E143" i="5"/>
  <c r="AC143" i="5"/>
  <c r="Q143" i="5"/>
  <c r="Z143" i="5"/>
  <c r="T143" i="5"/>
  <c r="H143" i="5"/>
  <c r="K135" i="5"/>
  <c r="Z151" i="21" s="1"/>
  <c r="Z135" i="5"/>
  <c r="AJ151" i="21" s="1"/>
  <c r="Q135" i="5"/>
  <c r="AD151" i="21" s="1"/>
  <c r="H135" i="5"/>
  <c r="X151" i="21" s="1"/>
  <c r="T135" i="5"/>
  <c r="AF151" i="21" s="1"/>
  <c r="AC135" i="5"/>
  <c r="AL151" i="21" s="1"/>
  <c r="E135" i="5"/>
  <c r="V151" i="21" s="1"/>
  <c r="N135" i="5"/>
  <c r="AB151" i="21" s="1"/>
  <c r="W135" i="5"/>
  <c r="AH151" i="21" s="1"/>
  <c r="W217" i="5"/>
  <c r="AC217" i="5"/>
  <c r="T217" i="5"/>
  <c r="K217" i="5"/>
  <c r="Q217" i="5"/>
  <c r="E217" i="5"/>
  <c r="H217" i="5"/>
  <c r="Z217" i="5"/>
  <c r="N217" i="5"/>
  <c r="AC88" i="5"/>
  <c r="E88" i="5"/>
  <c r="W88" i="5"/>
  <c r="N88" i="5"/>
  <c r="Q88" i="5"/>
  <c r="K88" i="5"/>
  <c r="Z88" i="5"/>
  <c r="T88" i="5"/>
  <c r="H88" i="5"/>
  <c r="J53" i="22"/>
  <c r="AC228" i="5"/>
  <c r="Q137" i="21" s="1"/>
  <c r="E228" i="5"/>
  <c r="A137" i="21" s="1"/>
  <c r="W228" i="5"/>
  <c r="M137" i="21" s="1"/>
  <c r="N228" i="5"/>
  <c r="G137" i="21" s="1"/>
  <c r="Z228" i="5"/>
  <c r="O137" i="21" s="1"/>
  <c r="T228" i="5"/>
  <c r="K137" i="21" s="1"/>
  <c r="H228" i="5"/>
  <c r="C137" i="21" s="1"/>
  <c r="K228" i="5"/>
  <c r="E137" i="21" s="1"/>
  <c r="Q228" i="5"/>
  <c r="I137" i="21" s="1"/>
  <c r="W202" i="5"/>
  <c r="M100" i="21" s="1"/>
  <c r="Z202" i="5"/>
  <c r="AJ191" i="21" s="1"/>
  <c r="AC202" i="5"/>
  <c r="Q100" i="21" s="1"/>
  <c r="Q202" i="5"/>
  <c r="H202" i="5"/>
  <c r="C100" i="21" s="1"/>
  <c r="T202" i="5"/>
  <c r="E202" i="5"/>
  <c r="V191" i="21" s="1"/>
  <c r="N202" i="5"/>
  <c r="AB191" i="21" s="1"/>
  <c r="K202" i="5"/>
  <c r="E100" i="21" s="1"/>
  <c r="AC152" i="5"/>
  <c r="AL153" i="21" s="1"/>
  <c r="E152" i="5"/>
  <c r="V153" i="21" s="1"/>
  <c r="W152" i="5"/>
  <c r="AH153" i="21" s="1"/>
  <c r="N152" i="5"/>
  <c r="AB153" i="21" s="1"/>
  <c r="Z152" i="5"/>
  <c r="AJ153" i="21" s="1"/>
  <c r="T152" i="5"/>
  <c r="AF153" i="21" s="1"/>
  <c r="H152" i="5"/>
  <c r="X153" i="21" s="1"/>
  <c r="Q152" i="5"/>
  <c r="AD153" i="21" s="1"/>
  <c r="K152" i="5"/>
  <c r="Z153" i="21" s="1"/>
  <c r="K87" i="5"/>
  <c r="Z87" i="5"/>
  <c r="Q87" i="5"/>
  <c r="I119" i="21" s="1"/>
  <c r="H87" i="5"/>
  <c r="T87" i="5"/>
  <c r="W87" i="5"/>
  <c r="AC87" i="5"/>
  <c r="E87" i="5"/>
  <c r="N87" i="5"/>
  <c r="W37" i="5"/>
  <c r="N37" i="5"/>
  <c r="E37" i="5"/>
  <c r="T37" i="5"/>
  <c r="K183" i="21" s="1"/>
  <c r="H37" i="5"/>
  <c r="C183" i="21" s="1"/>
  <c r="AC37" i="5"/>
  <c r="Q37" i="5"/>
  <c r="K37" i="5"/>
  <c r="E183" i="21" s="1"/>
  <c r="Z37" i="5"/>
  <c r="AK54" i="21"/>
  <c r="X59" i="21"/>
  <c r="Q26" i="5"/>
  <c r="I181" i="21" s="1"/>
  <c r="AC26" i="5"/>
  <c r="Q181" i="21" s="1"/>
  <c r="T26" i="5"/>
  <c r="K181" i="21" s="1"/>
  <c r="K26" i="5"/>
  <c r="E181" i="21" s="1"/>
  <c r="H26" i="5"/>
  <c r="C181" i="21" s="1"/>
  <c r="W26" i="5"/>
  <c r="M181" i="21" s="1"/>
  <c r="E26" i="5"/>
  <c r="A181" i="21" s="1"/>
  <c r="Z26" i="5"/>
  <c r="O181" i="21" s="1"/>
  <c r="N26" i="5"/>
  <c r="G181" i="21" s="1"/>
  <c r="H2" i="21"/>
  <c r="H55" i="21"/>
  <c r="H52" i="21"/>
  <c r="W161" i="5"/>
  <c r="Z161" i="5"/>
  <c r="Q161" i="5"/>
  <c r="H161" i="5"/>
  <c r="AC161" i="5"/>
  <c r="N161" i="5"/>
  <c r="K161" i="5"/>
  <c r="E161" i="5"/>
  <c r="T161" i="5"/>
  <c r="AH59" i="21"/>
  <c r="Z18" i="9"/>
  <c r="O182" i="22" s="1"/>
  <c r="H18" i="9"/>
  <c r="C182" i="22" s="1"/>
  <c r="K18" i="9"/>
  <c r="E182" i="22" s="1"/>
  <c r="AC18" i="9"/>
  <c r="Q182" i="22" s="1"/>
  <c r="T18" i="9"/>
  <c r="K182" i="22" s="1"/>
  <c r="Q18" i="9"/>
  <c r="I182" i="22" s="1"/>
  <c r="N18" i="9"/>
  <c r="G182" i="22" s="1"/>
  <c r="W18" i="9"/>
  <c r="M182" i="22" s="1"/>
  <c r="E18" i="9"/>
  <c r="A182" i="22" s="1"/>
  <c r="K127" i="5"/>
  <c r="Z194" i="21" s="1"/>
  <c r="W127" i="5"/>
  <c r="AH194" i="21" s="1"/>
  <c r="N127" i="5"/>
  <c r="AB194" i="21" s="1"/>
  <c r="E127" i="5"/>
  <c r="V194" i="21" s="1"/>
  <c r="T127" i="5"/>
  <c r="AF194" i="21" s="1"/>
  <c r="H127" i="5"/>
  <c r="X194" i="21" s="1"/>
  <c r="AC127" i="5"/>
  <c r="AL194" i="21" s="1"/>
  <c r="Q127" i="5"/>
  <c r="AD194" i="21" s="1"/>
  <c r="Z127" i="5"/>
  <c r="AJ194" i="21" s="1"/>
  <c r="W58" i="22"/>
  <c r="W3" i="22"/>
  <c r="Z6" i="9"/>
  <c r="H6" i="9"/>
  <c r="X183" i="22" s="1"/>
  <c r="AC6" i="9"/>
  <c r="T6" i="9"/>
  <c r="AF183" i="22" s="1"/>
  <c r="Q6" i="9"/>
  <c r="AD183" i="22" s="1"/>
  <c r="E6" i="9"/>
  <c r="N6" i="9"/>
  <c r="AB183" i="22" s="1"/>
  <c r="K6" i="9"/>
  <c r="Z183" i="22" s="1"/>
  <c r="W6" i="9"/>
  <c r="A9" i="21"/>
  <c r="V23" i="27"/>
  <c r="E168" i="13"/>
  <c r="P109" i="27" s="1"/>
  <c r="T168" i="13"/>
  <c r="Z109" i="27" s="1"/>
  <c r="K168" i="13"/>
  <c r="T109" i="27" s="1"/>
  <c r="N168" i="13"/>
  <c r="V109" i="27" s="1"/>
  <c r="H168" i="13"/>
  <c r="R109" i="27" s="1"/>
  <c r="Q168" i="13"/>
  <c r="X109" i="27" s="1"/>
  <c r="H192" i="13"/>
  <c r="R34" i="27" s="1"/>
  <c r="N192" i="13"/>
  <c r="V16" i="27" s="1"/>
  <c r="T192" i="13"/>
  <c r="Z34" i="27" s="1"/>
  <c r="Q192" i="13"/>
  <c r="K192" i="13"/>
  <c r="E192" i="13"/>
  <c r="P16" i="27" s="1"/>
  <c r="T173" i="13"/>
  <c r="Q173" i="13"/>
  <c r="H173" i="13"/>
  <c r="E173" i="13"/>
  <c r="N173" i="13"/>
  <c r="K173" i="13"/>
  <c r="Q138" i="13"/>
  <c r="X141" i="27" s="1"/>
  <c r="T138" i="13"/>
  <c r="Z141" i="27" s="1"/>
  <c r="K138" i="13"/>
  <c r="T141" i="27" s="1"/>
  <c r="N138" i="13"/>
  <c r="V141" i="27" s="1"/>
  <c r="H138" i="13"/>
  <c r="R141" i="27" s="1"/>
  <c r="E138" i="13"/>
  <c r="P141" i="27" s="1"/>
  <c r="N163" i="13"/>
  <c r="G18" i="27" s="1"/>
  <c r="T163" i="13"/>
  <c r="K18" i="27" s="1"/>
  <c r="H163" i="13"/>
  <c r="C18" i="27" s="1"/>
  <c r="Q163" i="13"/>
  <c r="E163" i="13"/>
  <c r="A18" i="27" s="1"/>
  <c r="K163" i="13"/>
  <c r="E18" i="27" s="1"/>
  <c r="C8" i="27"/>
  <c r="T141" i="13"/>
  <c r="Z139" i="27" s="1"/>
  <c r="H141" i="13"/>
  <c r="R139" i="27" s="1"/>
  <c r="E141" i="13"/>
  <c r="N141" i="13"/>
  <c r="K141" i="13"/>
  <c r="T139" i="27" s="1"/>
  <c r="Q141" i="13"/>
  <c r="X139" i="27" s="1"/>
  <c r="T107" i="13"/>
  <c r="K107" i="13"/>
  <c r="N107" i="13"/>
  <c r="H107" i="13"/>
  <c r="E107" i="13"/>
  <c r="Q107" i="13"/>
  <c r="N92" i="13"/>
  <c r="V127" i="27" s="1"/>
  <c r="E92" i="13"/>
  <c r="P127" i="27" s="1"/>
  <c r="Q92" i="13"/>
  <c r="X127" i="27" s="1"/>
  <c r="K92" i="13"/>
  <c r="T127" i="27" s="1"/>
  <c r="T92" i="13"/>
  <c r="Z127" i="27" s="1"/>
  <c r="H92" i="13"/>
  <c r="R127" i="27" s="1"/>
  <c r="T139" i="13"/>
  <c r="Q139" i="13"/>
  <c r="H139" i="13"/>
  <c r="N139" i="13"/>
  <c r="E139" i="13"/>
  <c r="K139" i="13"/>
  <c r="H127" i="13"/>
  <c r="E127" i="13"/>
  <c r="T127" i="13"/>
  <c r="Q127" i="13"/>
  <c r="N127" i="13"/>
  <c r="K127" i="13"/>
  <c r="T198" i="27" s="1"/>
  <c r="Q130" i="13"/>
  <c r="I116" i="27" s="1"/>
  <c r="H130" i="13"/>
  <c r="C116" i="27" s="1"/>
  <c r="K130" i="13"/>
  <c r="E116" i="27" s="1"/>
  <c r="E130" i="13"/>
  <c r="A116" i="27" s="1"/>
  <c r="T130" i="13"/>
  <c r="K116" i="27" s="1"/>
  <c r="N130" i="13"/>
  <c r="G116" i="27" s="1"/>
  <c r="E86" i="13"/>
  <c r="A68" i="27" s="1"/>
  <c r="N86" i="13"/>
  <c r="G68" i="27" s="1"/>
  <c r="Q86" i="13"/>
  <c r="I68" i="27" s="1"/>
  <c r="H86" i="13"/>
  <c r="C68" i="27" s="1"/>
  <c r="T86" i="13"/>
  <c r="K68" i="27" s="1"/>
  <c r="K86" i="13"/>
  <c r="E68" i="27" s="1"/>
  <c r="K33" i="13"/>
  <c r="T33" i="13"/>
  <c r="H33" i="13"/>
  <c r="C188" i="27" s="1"/>
  <c r="Q33" i="13"/>
  <c r="I188" i="27" s="1"/>
  <c r="E33" i="13"/>
  <c r="N33" i="13"/>
  <c r="G188" i="27" s="1"/>
  <c r="AA58" i="27"/>
  <c r="AA3" i="27"/>
  <c r="E69" i="13"/>
  <c r="N69" i="13"/>
  <c r="K69" i="13"/>
  <c r="H69" i="13"/>
  <c r="T69" i="13"/>
  <c r="Q69" i="13"/>
  <c r="R27" i="27"/>
  <c r="T31" i="13"/>
  <c r="N31" i="13"/>
  <c r="H31" i="13"/>
  <c r="C186" i="27" s="1"/>
  <c r="E31" i="13"/>
  <c r="Q31" i="13"/>
  <c r="I186" i="27" s="1"/>
  <c r="K31" i="13"/>
  <c r="Q82" i="13"/>
  <c r="I213" i="27" s="1"/>
  <c r="T82" i="13"/>
  <c r="K213" i="27" s="1"/>
  <c r="K82" i="13"/>
  <c r="E213" i="27" s="1"/>
  <c r="E82" i="13"/>
  <c r="A213" i="27" s="1"/>
  <c r="N82" i="13"/>
  <c r="G213" i="27" s="1"/>
  <c r="H82" i="13"/>
  <c r="C213" i="27" s="1"/>
  <c r="E46" i="13"/>
  <c r="P104" i="27" s="1"/>
  <c r="K46" i="13"/>
  <c r="T46" i="13"/>
  <c r="Z104" i="27" s="1"/>
  <c r="Q46" i="13"/>
  <c r="X104" i="27" s="1"/>
  <c r="N46" i="13"/>
  <c r="H46" i="13"/>
  <c r="R104" i="27" s="1"/>
  <c r="Q32" i="13"/>
  <c r="H32" i="13"/>
  <c r="R188" i="27" s="1"/>
  <c r="K32" i="13"/>
  <c r="T188" i="27" s="1"/>
  <c r="T32" i="13"/>
  <c r="Z188" i="27" s="1"/>
  <c r="N32" i="13"/>
  <c r="V188" i="27" s="1"/>
  <c r="E32" i="13"/>
  <c r="P57" i="27"/>
  <c r="P2" i="27"/>
  <c r="K52" i="13"/>
  <c r="H52" i="13"/>
  <c r="T52" i="13"/>
  <c r="E52" i="13"/>
  <c r="N52" i="13"/>
  <c r="Q52" i="13"/>
  <c r="T232" i="12"/>
  <c r="K151" i="26" s="1"/>
  <c r="K232" i="12"/>
  <c r="E151" i="26" s="1"/>
  <c r="H232" i="12"/>
  <c r="C151" i="26" s="1"/>
  <c r="Q232" i="12"/>
  <c r="I151" i="26" s="1"/>
  <c r="E232" i="12"/>
  <c r="N232" i="12"/>
  <c r="H71" i="13"/>
  <c r="C207" i="27" s="1"/>
  <c r="Q71" i="13"/>
  <c r="I207" i="27" s="1"/>
  <c r="T71" i="13"/>
  <c r="K207" i="27" s="1"/>
  <c r="E71" i="13"/>
  <c r="A207" i="27" s="1"/>
  <c r="K71" i="13"/>
  <c r="E207" i="27" s="1"/>
  <c r="N71" i="13"/>
  <c r="G207" i="27" s="1"/>
  <c r="A5" i="27"/>
  <c r="T7" i="27"/>
  <c r="N230" i="12"/>
  <c r="Q230" i="12"/>
  <c r="H230" i="12"/>
  <c r="E230" i="12"/>
  <c r="A149" i="26" s="1"/>
  <c r="K230" i="12"/>
  <c r="E149" i="26" s="1"/>
  <c r="T230" i="12"/>
  <c r="Q207" i="12"/>
  <c r="H207" i="12"/>
  <c r="E207" i="12"/>
  <c r="N207" i="12"/>
  <c r="K207" i="12"/>
  <c r="E127" i="26" s="1"/>
  <c r="T207" i="12"/>
  <c r="Y53" i="27"/>
  <c r="Y14" i="27"/>
  <c r="N222" i="12"/>
  <c r="T222" i="12"/>
  <c r="H222" i="12"/>
  <c r="E222" i="12"/>
  <c r="Q222" i="12"/>
  <c r="K222" i="12"/>
  <c r="A32" i="26"/>
  <c r="E41" i="26"/>
  <c r="T14" i="26"/>
  <c r="S39" i="26"/>
  <c r="S5" i="26"/>
  <c r="T78" i="12"/>
  <c r="K78" i="12"/>
  <c r="N78" i="12"/>
  <c r="Q78" i="12"/>
  <c r="E78" i="12"/>
  <c r="H78" i="12"/>
  <c r="E121" i="12"/>
  <c r="A108" i="26" s="1"/>
  <c r="N121" i="12"/>
  <c r="G108" i="26" s="1"/>
  <c r="K121" i="12"/>
  <c r="E108" i="26" s="1"/>
  <c r="H121" i="12"/>
  <c r="C108" i="26" s="1"/>
  <c r="T121" i="12"/>
  <c r="K108" i="26" s="1"/>
  <c r="Q121" i="12"/>
  <c r="I108" i="26" s="1"/>
  <c r="E153" i="12"/>
  <c r="Q153" i="12"/>
  <c r="H153" i="12"/>
  <c r="C79" i="26" s="1"/>
  <c r="N153" i="12"/>
  <c r="T153" i="12"/>
  <c r="K153" i="12"/>
  <c r="G39" i="26"/>
  <c r="V12" i="26"/>
  <c r="Q117" i="12"/>
  <c r="H117" i="12"/>
  <c r="T117" i="12"/>
  <c r="E117" i="12"/>
  <c r="N117" i="12"/>
  <c r="K117" i="12"/>
  <c r="T45" i="26"/>
  <c r="E14" i="26"/>
  <c r="K120" i="12"/>
  <c r="E194" i="26" s="1"/>
  <c r="T120" i="12"/>
  <c r="H120" i="12"/>
  <c r="Q120" i="12"/>
  <c r="E120" i="12"/>
  <c r="N120" i="12"/>
  <c r="N116" i="12"/>
  <c r="G106" i="26" s="1"/>
  <c r="K116" i="12"/>
  <c r="E106" i="26" s="1"/>
  <c r="H116" i="12"/>
  <c r="C106" i="26" s="1"/>
  <c r="E116" i="12"/>
  <c r="A106" i="26" s="1"/>
  <c r="T116" i="12"/>
  <c r="K106" i="26" s="1"/>
  <c r="Q116" i="12"/>
  <c r="I106" i="26" s="1"/>
  <c r="Z35" i="26"/>
  <c r="K13" i="26"/>
  <c r="K107" i="12"/>
  <c r="N107" i="12"/>
  <c r="H107" i="12"/>
  <c r="T107" i="12"/>
  <c r="E107" i="12"/>
  <c r="Q107" i="12"/>
  <c r="N80" i="12"/>
  <c r="G207" i="26" s="1"/>
  <c r="E80" i="12"/>
  <c r="A207" i="26" s="1"/>
  <c r="H80" i="12"/>
  <c r="C207" i="26" s="1"/>
  <c r="Q80" i="12"/>
  <c r="I207" i="26" s="1"/>
  <c r="K80" i="12"/>
  <c r="E207" i="26" s="1"/>
  <c r="T80" i="12"/>
  <c r="K207" i="26" s="1"/>
  <c r="F55" i="26"/>
  <c r="F2" i="26"/>
  <c r="Z51" i="26"/>
  <c r="N230" i="11"/>
  <c r="V45" i="25" s="1"/>
  <c r="T230" i="11"/>
  <c r="K230" i="11"/>
  <c r="Q230" i="11"/>
  <c r="E230" i="11"/>
  <c r="H230" i="11"/>
  <c r="H225" i="11"/>
  <c r="C147" i="25" s="1"/>
  <c r="Q225" i="11"/>
  <c r="I147" i="25" s="1"/>
  <c r="E225" i="11"/>
  <c r="A147" i="25" s="1"/>
  <c r="N225" i="11"/>
  <c r="G147" i="25" s="1"/>
  <c r="K225" i="11"/>
  <c r="T225" i="11"/>
  <c r="T34" i="12"/>
  <c r="K97" i="26" s="1"/>
  <c r="E34" i="12"/>
  <c r="N34" i="12"/>
  <c r="K34" i="12"/>
  <c r="E97" i="26" s="1"/>
  <c r="H34" i="12"/>
  <c r="Q34" i="12"/>
  <c r="T15" i="12"/>
  <c r="N15" i="12"/>
  <c r="E15" i="12"/>
  <c r="K15" i="12"/>
  <c r="H15" i="12"/>
  <c r="C131" i="26" s="1"/>
  <c r="Q15" i="12"/>
  <c r="I131" i="26" s="1"/>
  <c r="E18" i="12"/>
  <c r="N18" i="12"/>
  <c r="G178" i="26" s="1"/>
  <c r="K18" i="12"/>
  <c r="E178" i="26" s="1"/>
  <c r="T18" i="12"/>
  <c r="H18" i="12"/>
  <c r="Q18" i="12"/>
  <c r="I178" i="26" s="1"/>
  <c r="H30" i="12"/>
  <c r="Q30" i="12"/>
  <c r="E30" i="12"/>
  <c r="N30" i="12"/>
  <c r="K30" i="12"/>
  <c r="T30" i="12"/>
  <c r="Y49" i="26"/>
  <c r="Y10" i="26"/>
  <c r="A52" i="26"/>
  <c r="E187" i="11"/>
  <c r="N187" i="11"/>
  <c r="T187" i="11"/>
  <c r="K187" i="11"/>
  <c r="Q187" i="11"/>
  <c r="H187" i="11"/>
  <c r="C32" i="25"/>
  <c r="T217" i="11"/>
  <c r="Z40" i="25" s="1"/>
  <c r="Q217" i="11"/>
  <c r="X40" i="25" s="1"/>
  <c r="K217" i="11"/>
  <c r="T40" i="25" s="1"/>
  <c r="H217" i="11"/>
  <c r="R40" i="25" s="1"/>
  <c r="E217" i="11"/>
  <c r="P40" i="25" s="1"/>
  <c r="N217" i="11"/>
  <c r="V40" i="25" s="1"/>
  <c r="N214" i="11"/>
  <c r="T214" i="11"/>
  <c r="K19" i="25" s="1"/>
  <c r="K214" i="11"/>
  <c r="E19" i="25" s="1"/>
  <c r="H214" i="11"/>
  <c r="E214" i="11"/>
  <c r="Q214" i="11"/>
  <c r="I19" i="25" s="1"/>
  <c r="T176" i="11"/>
  <c r="Z130" i="25" s="1"/>
  <c r="Q176" i="11"/>
  <c r="X130" i="25" s="1"/>
  <c r="H176" i="11"/>
  <c r="R130" i="25" s="1"/>
  <c r="N176" i="11"/>
  <c r="V130" i="25" s="1"/>
  <c r="E176" i="11"/>
  <c r="P130" i="25" s="1"/>
  <c r="K176" i="11"/>
  <c r="T130" i="25" s="1"/>
  <c r="E163" i="11"/>
  <c r="K163" i="11"/>
  <c r="T163" i="11"/>
  <c r="H163" i="11"/>
  <c r="R35" i="25" s="1"/>
  <c r="Q163" i="11"/>
  <c r="N163" i="11"/>
  <c r="N67" i="11"/>
  <c r="G202" i="25" s="1"/>
  <c r="T67" i="11"/>
  <c r="K202" i="25" s="1"/>
  <c r="K67" i="11"/>
  <c r="E202" i="25" s="1"/>
  <c r="Q67" i="11"/>
  <c r="I202" i="25" s="1"/>
  <c r="H67" i="11"/>
  <c r="C202" i="25" s="1"/>
  <c r="E67" i="11"/>
  <c r="A202" i="25" s="1"/>
  <c r="Q102" i="11"/>
  <c r="H102" i="11"/>
  <c r="R119" i="25" s="1"/>
  <c r="T102" i="11"/>
  <c r="Z119" i="25" s="1"/>
  <c r="N102" i="11"/>
  <c r="K102" i="11"/>
  <c r="E102" i="11"/>
  <c r="H121" i="11"/>
  <c r="C108" i="25" s="1"/>
  <c r="N121" i="11"/>
  <c r="G108" i="25" s="1"/>
  <c r="E121" i="11"/>
  <c r="A108" i="25" s="1"/>
  <c r="K121" i="11"/>
  <c r="E108" i="25" s="1"/>
  <c r="T121" i="11"/>
  <c r="K108" i="25" s="1"/>
  <c r="Q121" i="11"/>
  <c r="I108" i="25" s="1"/>
  <c r="I23" i="25"/>
  <c r="K50" i="11"/>
  <c r="N50" i="11"/>
  <c r="T50" i="11"/>
  <c r="H50" i="11"/>
  <c r="Q50" i="11"/>
  <c r="E50" i="11"/>
  <c r="N27" i="11"/>
  <c r="E27" i="11"/>
  <c r="Q27" i="11"/>
  <c r="K27" i="11"/>
  <c r="T27" i="11"/>
  <c r="H27" i="11"/>
  <c r="H41" i="11"/>
  <c r="R183" i="25" s="1"/>
  <c r="Q41" i="11"/>
  <c r="X183" i="25" s="1"/>
  <c r="E41" i="11"/>
  <c r="P183" i="25" s="1"/>
  <c r="N41" i="11"/>
  <c r="V183" i="25" s="1"/>
  <c r="K41" i="11"/>
  <c r="T183" i="25" s="1"/>
  <c r="T41" i="11"/>
  <c r="Z183" i="25" s="1"/>
  <c r="B2" i="25"/>
  <c r="B55" i="25"/>
  <c r="L25" i="14"/>
  <c r="Z54" i="25"/>
  <c r="U49" i="25"/>
  <c r="U10" i="25"/>
  <c r="G52" i="25"/>
  <c r="E225" i="10"/>
  <c r="A36" i="24" s="1"/>
  <c r="N225" i="10"/>
  <c r="G36" i="24" s="1"/>
  <c r="K225" i="10"/>
  <c r="E36" i="24" s="1"/>
  <c r="H225" i="10"/>
  <c r="C36" i="24" s="1"/>
  <c r="T225" i="10"/>
  <c r="K36" i="24" s="1"/>
  <c r="Q225" i="10"/>
  <c r="I36" i="24" s="1"/>
  <c r="E48" i="11"/>
  <c r="T48" i="11"/>
  <c r="K100" i="25" s="1"/>
  <c r="H48" i="11"/>
  <c r="Q48" i="11"/>
  <c r="I100" i="25" s="1"/>
  <c r="K48" i="11"/>
  <c r="N48" i="11"/>
  <c r="G100" i="25" s="1"/>
  <c r="H25" i="11"/>
  <c r="R96" i="25" s="1"/>
  <c r="Q25" i="11"/>
  <c r="X96" i="25" s="1"/>
  <c r="N25" i="11"/>
  <c r="V96" i="25" s="1"/>
  <c r="T25" i="11"/>
  <c r="Z96" i="25" s="1"/>
  <c r="E25" i="11"/>
  <c r="P96" i="25" s="1"/>
  <c r="K25" i="11"/>
  <c r="T96" i="25" s="1"/>
  <c r="K50" i="25"/>
  <c r="T230" i="10"/>
  <c r="Q230" i="10"/>
  <c r="I149" i="24" s="1"/>
  <c r="H230" i="10"/>
  <c r="C149" i="24" s="1"/>
  <c r="N230" i="10"/>
  <c r="E230" i="10"/>
  <c r="K230" i="10"/>
  <c r="E149" i="24" s="1"/>
  <c r="Q10" i="25"/>
  <c r="Q49" i="25"/>
  <c r="Q4" i="11"/>
  <c r="T4" i="11"/>
  <c r="K4" i="11"/>
  <c r="N4" i="11"/>
  <c r="E4" i="11"/>
  <c r="H4" i="11"/>
  <c r="P10" i="25"/>
  <c r="P49" i="25"/>
  <c r="N190" i="10"/>
  <c r="G126" i="24" s="1"/>
  <c r="Q190" i="10"/>
  <c r="I126" i="24" s="1"/>
  <c r="H190" i="10"/>
  <c r="C126" i="24" s="1"/>
  <c r="T190" i="10"/>
  <c r="K126" i="24" s="1"/>
  <c r="K190" i="10"/>
  <c r="E126" i="24" s="1"/>
  <c r="E190" i="10"/>
  <c r="A126" i="24" s="1"/>
  <c r="T208" i="10"/>
  <c r="Q208" i="10"/>
  <c r="H208" i="10"/>
  <c r="N208" i="10"/>
  <c r="E208" i="10"/>
  <c r="K208" i="10"/>
  <c r="H180" i="10"/>
  <c r="R133" i="24" s="1"/>
  <c r="T180" i="10"/>
  <c r="Z133" i="24" s="1"/>
  <c r="K180" i="10"/>
  <c r="T133" i="24" s="1"/>
  <c r="Q180" i="10"/>
  <c r="X133" i="24" s="1"/>
  <c r="N180" i="10"/>
  <c r="V133" i="24" s="1"/>
  <c r="E180" i="10"/>
  <c r="P133" i="24" s="1"/>
  <c r="H172" i="10"/>
  <c r="T172" i="10"/>
  <c r="E172" i="10"/>
  <c r="Q172" i="10"/>
  <c r="N172" i="10"/>
  <c r="K172" i="10"/>
  <c r="T169" i="10"/>
  <c r="H169" i="10"/>
  <c r="E169" i="10"/>
  <c r="Q169" i="10"/>
  <c r="N169" i="10"/>
  <c r="K169" i="10"/>
  <c r="N126" i="10"/>
  <c r="T126" i="10"/>
  <c r="H126" i="10"/>
  <c r="Q126" i="10"/>
  <c r="E126" i="10"/>
  <c r="K126" i="10"/>
  <c r="N185" i="10"/>
  <c r="G24" i="24" s="1"/>
  <c r="E185" i="10"/>
  <c r="A24" i="24" s="1"/>
  <c r="T185" i="10"/>
  <c r="K185" i="10"/>
  <c r="Q185" i="10"/>
  <c r="I24" i="24" s="1"/>
  <c r="H185" i="10"/>
  <c r="C24" i="24" s="1"/>
  <c r="T56" i="10"/>
  <c r="K56" i="10"/>
  <c r="Q56" i="10"/>
  <c r="N56" i="10"/>
  <c r="H56" i="10"/>
  <c r="E56" i="10"/>
  <c r="T32" i="10"/>
  <c r="Z184" i="24" s="1"/>
  <c r="Q32" i="10"/>
  <c r="X184" i="24" s="1"/>
  <c r="H32" i="10"/>
  <c r="K32" i="10"/>
  <c r="T184" i="24" s="1"/>
  <c r="E32" i="10"/>
  <c r="P184" i="24" s="1"/>
  <c r="N32" i="10"/>
  <c r="R5" i="24"/>
  <c r="R39" i="24"/>
  <c r="N70" i="10"/>
  <c r="V117" i="24" s="1"/>
  <c r="Q70" i="10"/>
  <c r="E70" i="10"/>
  <c r="K70" i="10"/>
  <c r="H70" i="10"/>
  <c r="T70" i="10"/>
  <c r="T25" i="10"/>
  <c r="K25" i="10"/>
  <c r="N25" i="10"/>
  <c r="H25" i="10"/>
  <c r="Q25" i="10"/>
  <c r="E25" i="10"/>
  <c r="T16" i="10"/>
  <c r="Q16" i="10"/>
  <c r="H16" i="10"/>
  <c r="E16" i="10"/>
  <c r="N16" i="10"/>
  <c r="K16" i="10"/>
  <c r="L9" i="14"/>
  <c r="V54" i="24"/>
  <c r="F36" i="22"/>
  <c r="H189" i="9"/>
  <c r="C101" i="22" s="1"/>
  <c r="K189" i="9"/>
  <c r="E101" i="22" s="1"/>
  <c r="N189" i="9"/>
  <c r="G101" i="22" s="1"/>
  <c r="T189" i="9"/>
  <c r="K101" i="22" s="1"/>
  <c r="E189" i="9"/>
  <c r="A101" i="22" s="1"/>
  <c r="Q189" i="9"/>
  <c r="AC189" i="9"/>
  <c r="Q101" i="22" s="1"/>
  <c r="Z189" i="9"/>
  <c r="O101" i="22" s="1"/>
  <c r="W189" i="9"/>
  <c r="M101" i="22" s="1"/>
  <c r="H137" i="9"/>
  <c r="AC137" i="9"/>
  <c r="T137" i="9"/>
  <c r="K137" i="9"/>
  <c r="Q137" i="9"/>
  <c r="E137" i="9"/>
  <c r="Z137" i="9"/>
  <c r="N137" i="9"/>
  <c r="W137" i="9"/>
  <c r="Q95" i="10"/>
  <c r="I122" i="24" s="1"/>
  <c r="T95" i="10"/>
  <c r="K122" i="24" s="1"/>
  <c r="K95" i="10"/>
  <c r="E122" i="24" s="1"/>
  <c r="N95" i="10"/>
  <c r="H95" i="10"/>
  <c r="E95" i="10"/>
  <c r="AA49" i="24"/>
  <c r="AA10" i="24"/>
  <c r="H209" i="9"/>
  <c r="W209" i="9"/>
  <c r="N209" i="9"/>
  <c r="E209" i="9"/>
  <c r="AC209" i="9"/>
  <c r="Z209" i="9"/>
  <c r="T209" i="9"/>
  <c r="Q209" i="9"/>
  <c r="K209" i="9"/>
  <c r="T159" i="9"/>
  <c r="AC159" i="9"/>
  <c r="W159" i="9"/>
  <c r="N159" i="9"/>
  <c r="E159" i="9"/>
  <c r="K159" i="9"/>
  <c r="Z159" i="9"/>
  <c r="H159" i="9"/>
  <c r="Q159" i="9"/>
  <c r="Z182" i="9"/>
  <c r="AC182" i="9"/>
  <c r="T182" i="9"/>
  <c r="K182" i="9"/>
  <c r="Q182" i="9"/>
  <c r="AD27" i="22" s="1"/>
  <c r="N182" i="9"/>
  <c r="W182" i="9"/>
  <c r="H182" i="9"/>
  <c r="E182" i="9"/>
  <c r="H121" i="9"/>
  <c r="C112" i="22" s="1"/>
  <c r="W121" i="9"/>
  <c r="M112" i="22" s="1"/>
  <c r="K121" i="9"/>
  <c r="E112" i="22" s="1"/>
  <c r="T121" i="9"/>
  <c r="K112" i="22" s="1"/>
  <c r="Q121" i="9"/>
  <c r="I112" i="22" s="1"/>
  <c r="N121" i="9"/>
  <c r="G112" i="22" s="1"/>
  <c r="AC121" i="9"/>
  <c r="Q112" i="22" s="1"/>
  <c r="E121" i="9"/>
  <c r="A112" i="22" s="1"/>
  <c r="Z121" i="9"/>
  <c r="O112" i="22" s="1"/>
  <c r="D22" i="22"/>
  <c r="N104" i="9"/>
  <c r="Z104" i="9"/>
  <c r="W104" i="9"/>
  <c r="T104" i="9"/>
  <c r="AC104" i="9"/>
  <c r="Q104" i="9"/>
  <c r="K104" i="9"/>
  <c r="H104" i="9"/>
  <c r="E104" i="9"/>
  <c r="T55" i="9"/>
  <c r="Z55" i="9"/>
  <c r="AC55" i="9"/>
  <c r="Q55" i="9"/>
  <c r="E55" i="9"/>
  <c r="N55" i="9"/>
  <c r="W55" i="9"/>
  <c r="K55" i="9"/>
  <c r="H55" i="9"/>
  <c r="T23" i="9"/>
  <c r="Z23" i="9"/>
  <c r="E23" i="9"/>
  <c r="N23" i="9"/>
  <c r="AB11" i="22" s="1"/>
  <c r="W23" i="9"/>
  <c r="K23" i="9"/>
  <c r="Q23" i="9"/>
  <c r="AD11" i="22" s="1"/>
  <c r="AC23" i="9"/>
  <c r="H23" i="9"/>
  <c r="X11" i="22" s="1"/>
  <c r="T139" i="9"/>
  <c r="W139" i="9"/>
  <c r="N139" i="9"/>
  <c r="E139" i="9"/>
  <c r="AC139" i="9"/>
  <c r="Q139" i="9"/>
  <c r="Z139" i="9"/>
  <c r="K139" i="9"/>
  <c r="H139" i="9"/>
  <c r="D30" i="22"/>
  <c r="I46" i="22"/>
  <c r="Z154" i="9"/>
  <c r="Q154" i="9"/>
  <c r="AC154" i="9"/>
  <c r="E154" i="9"/>
  <c r="N154" i="9"/>
  <c r="W154" i="9"/>
  <c r="K154" i="9"/>
  <c r="T154" i="9"/>
  <c r="H154" i="9"/>
  <c r="J43" i="22"/>
  <c r="O27" i="22"/>
  <c r="H33" i="22"/>
  <c r="AB34" i="22"/>
  <c r="T135" i="9"/>
  <c r="AF155" i="22" s="1"/>
  <c r="Q135" i="9"/>
  <c r="AD155" i="22" s="1"/>
  <c r="E135" i="9"/>
  <c r="V155" i="22" s="1"/>
  <c r="AC135" i="9"/>
  <c r="AL155" i="22" s="1"/>
  <c r="Z135" i="9"/>
  <c r="AJ155" i="22" s="1"/>
  <c r="N135" i="9"/>
  <c r="AB155" i="22" s="1"/>
  <c r="W135" i="9"/>
  <c r="AH155" i="22" s="1"/>
  <c r="K135" i="9"/>
  <c r="Z155" i="22" s="1"/>
  <c r="H135" i="9"/>
  <c r="X155" i="22" s="1"/>
  <c r="N212" i="9"/>
  <c r="AB149" i="22" s="1"/>
  <c r="E212" i="9"/>
  <c r="V149" i="22" s="1"/>
  <c r="Z212" i="9"/>
  <c r="AJ149" i="22" s="1"/>
  <c r="T212" i="9"/>
  <c r="AF149" i="22" s="1"/>
  <c r="AC212" i="9"/>
  <c r="AL149" i="22" s="1"/>
  <c r="H212" i="9"/>
  <c r="X149" i="22" s="1"/>
  <c r="Q212" i="9"/>
  <c r="AD149" i="22" s="1"/>
  <c r="K212" i="9"/>
  <c r="Z149" i="22" s="1"/>
  <c r="W212" i="9"/>
  <c r="AH149" i="22" s="1"/>
  <c r="N188" i="9"/>
  <c r="G203" i="22" s="1"/>
  <c r="AC188" i="9"/>
  <c r="Q203" i="22" s="1"/>
  <c r="T188" i="9"/>
  <c r="K203" i="22" s="1"/>
  <c r="W188" i="9"/>
  <c r="M203" i="22" s="1"/>
  <c r="H188" i="9"/>
  <c r="C203" i="22" s="1"/>
  <c r="Q188" i="9"/>
  <c r="I203" i="22" s="1"/>
  <c r="E188" i="9"/>
  <c r="A203" i="22" s="1"/>
  <c r="Z188" i="9"/>
  <c r="O203" i="22" s="1"/>
  <c r="K188" i="9"/>
  <c r="E203" i="22" s="1"/>
  <c r="J37" i="22"/>
  <c r="W193" i="9"/>
  <c r="Z193" i="9"/>
  <c r="AC193" i="9"/>
  <c r="H193" i="9"/>
  <c r="Q193" i="9"/>
  <c r="T193" i="9"/>
  <c r="K193" i="9"/>
  <c r="N193" i="9"/>
  <c r="E193" i="9"/>
  <c r="B16" i="22"/>
  <c r="K10" i="22"/>
  <c r="J42" i="22"/>
  <c r="D41" i="22"/>
  <c r="D13" i="22"/>
  <c r="B42" i="22"/>
  <c r="M51" i="22"/>
  <c r="H31" i="22"/>
  <c r="H145" i="9"/>
  <c r="X143" i="22" s="1"/>
  <c r="N145" i="9"/>
  <c r="AB143" i="22" s="1"/>
  <c r="Z145" i="9"/>
  <c r="AJ143" i="22" s="1"/>
  <c r="W145" i="9"/>
  <c r="AH143" i="22" s="1"/>
  <c r="K145" i="9"/>
  <c r="Z143" i="22" s="1"/>
  <c r="T145" i="9"/>
  <c r="AF143" i="22" s="1"/>
  <c r="E145" i="9"/>
  <c r="V143" i="22" s="1"/>
  <c r="AC145" i="9"/>
  <c r="AL143" i="22" s="1"/>
  <c r="Q145" i="9"/>
  <c r="AD143" i="22" s="1"/>
  <c r="N72" i="9"/>
  <c r="AB207" i="22" s="1"/>
  <c r="W72" i="9"/>
  <c r="AH207" i="22" s="1"/>
  <c r="T72" i="9"/>
  <c r="AF207" i="22" s="1"/>
  <c r="Q72" i="9"/>
  <c r="AD207" i="22" s="1"/>
  <c r="E72" i="9"/>
  <c r="V207" i="22" s="1"/>
  <c r="AC72" i="9"/>
  <c r="AL207" i="22" s="1"/>
  <c r="K72" i="9"/>
  <c r="Z207" i="22" s="1"/>
  <c r="Z72" i="9"/>
  <c r="AJ207" i="22" s="1"/>
  <c r="H72" i="9"/>
  <c r="X207" i="22" s="1"/>
  <c r="H61" i="9"/>
  <c r="C204" i="22" s="1"/>
  <c r="N61" i="9"/>
  <c r="Z61" i="9"/>
  <c r="O204" i="22" s="1"/>
  <c r="W61" i="9"/>
  <c r="K61" i="9"/>
  <c r="T61" i="9"/>
  <c r="AC61" i="9"/>
  <c r="Q61" i="9"/>
  <c r="E61" i="9"/>
  <c r="A204" i="22" s="1"/>
  <c r="T107" i="9"/>
  <c r="Q107" i="9"/>
  <c r="Z107" i="9"/>
  <c r="E107" i="9"/>
  <c r="N107" i="9"/>
  <c r="K107" i="9"/>
  <c r="AC107" i="9"/>
  <c r="H107" i="9"/>
  <c r="W107" i="9"/>
  <c r="H105" i="9"/>
  <c r="C128" i="22" s="1"/>
  <c r="Q105" i="9"/>
  <c r="I128" i="22" s="1"/>
  <c r="Z105" i="9"/>
  <c r="O128" i="22" s="1"/>
  <c r="E105" i="9"/>
  <c r="A128" i="22" s="1"/>
  <c r="N105" i="9"/>
  <c r="G128" i="22" s="1"/>
  <c r="K105" i="9"/>
  <c r="E128" i="22" s="1"/>
  <c r="T105" i="9"/>
  <c r="K128" i="22" s="1"/>
  <c r="AC105" i="9"/>
  <c r="Q128" i="22" s="1"/>
  <c r="W105" i="9"/>
  <c r="M128" i="22" s="1"/>
  <c r="AC188" i="5"/>
  <c r="Q199" i="21" s="1"/>
  <c r="E188" i="5"/>
  <c r="A199" i="21" s="1"/>
  <c r="W188" i="5"/>
  <c r="N188" i="5"/>
  <c r="T188" i="5"/>
  <c r="K199" i="21" s="1"/>
  <c r="K188" i="5"/>
  <c r="E199" i="21" s="1"/>
  <c r="Z188" i="5"/>
  <c r="O199" i="21" s="1"/>
  <c r="H188" i="5"/>
  <c r="C199" i="21" s="1"/>
  <c r="Q188" i="5"/>
  <c r="I199" i="21" s="1"/>
  <c r="Q166" i="5"/>
  <c r="AD106" i="21" s="1"/>
  <c r="AC166" i="5"/>
  <c r="AL106" i="21" s="1"/>
  <c r="T166" i="5"/>
  <c r="AF106" i="21" s="1"/>
  <c r="K166" i="5"/>
  <c r="Z106" i="21" s="1"/>
  <c r="E166" i="5"/>
  <c r="V106" i="21" s="1"/>
  <c r="Z166" i="5"/>
  <c r="AJ106" i="21" s="1"/>
  <c r="N166" i="5"/>
  <c r="AB106" i="21" s="1"/>
  <c r="W166" i="5"/>
  <c r="AH106" i="21" s="1"/>
  <c r="H166" i="5"/>
  <c r="X106" i="21" s="1"/>
  <c r="Q134" i="5"/>
  <c r="AC134" i="5"/>
  <c r="AL140" i="21" s="1"/>
  <c r="T134" i="5"/>
  <c r="AF140" i="21" s="1"/>
  <c r="K134" i="5"/>
  <c r="Z140" i="21" s="1"/>
  <c r="Z134" i="5"/>
  <c r="AJ140" i="21" s="1"/>
  <c r="N134" i="5"/>
  <c r="E134" i="5"/>
  <c r="W134" i="5"/>
  <c r="AH140" i="21" s="1"/>
  <c r="H134" i="5"/>
  <c r="X140" i="21" s="1"/>
  <c r="Q102" i="5"/>
  <c r="AC102" i="5"/>
  <c r="T102" i="5"/>
  <c r="AF119" i="21" s="1"/>
  <c r="K102" i="5"/>
  <c r="W102" i="5"/>
  <c r="H102" i="5"/>
  <c r="E102" i="5"/>
  <c r="Z102" i="5"/>
  <c r="N102" i="5"/>
  <c r="Q70" i="5"/>
  <c r="AC70" i="5"/>
  <c r="AL117" i="21" s="1"/>
  <c r="T70" i="5"/>
  <c r="AF117" i="21" s="1"/>
  <c r="K70" i="5"/>
  <c r="Z117" i="21" s="1"/>
  <c r="E70" i="5"/>
  <c r="V117" i="21" s="1"/>
  <c r="W70" i="5"/>
  <c r="AH117" i="21" s="1"/>
  <c r="Z70" i="5"/>
  <c r="AJ117" i="21" s="1"/>
  <c r="N70" i="5"/>
  <c r="AB117" i="21" s="1"/>
  <c r="H70" i="5"/>
  <c r="Q38" i="5"/>
  <c r="AC38" i="5"/>
  <c r="T38" i="5"/>
  <c r="K38" i="5"/>
  <c r="E38" i="5"/>
  <c r="Z38" i="5"/>
  <c r="N38" i="5"/>
  <c r="W38" i="5"/>
  <c r="H38" i="5"/>
  <c r="Q6" i="5"/>
  <c r="T6" i="5"/>
  <c r="K6" i="5"/>
  <c r="AC6" i="5"/>
  <c r="Z6" i="5"/>
  <c r="N6" i="5"/>
  <c r="W6" i="5"/>
  <c r="E6" i="5"/>
  <c r="H6" i="5"/>
  <c r="T119" i="9"/>
  <c r="K197" i="22" s="1"/>
  <c r="H119" i="9"/>
  <c r="AC119" i="9"/>
  <c r="Q119" i="9"/>
  <c r="E119" i="9"/>
  <c r="N119" i="9"/>
  <c r="K119" i="9"/>
  <c r="E197" i="22" s="1"/>
  <c r="Z119" i="9"/>
  <c r="W119" i="9"/>
  <c r="Z94" i="9"/>
  <c r="K94" i="9"/>
  <c r="T94" i="9"/>
  <c r="E94" i="9"/>
  <c r="W94" i="9"/>
  <c r="H94" i="9"/>
  <c r="Q94" i="9"/>
  <c r="AC94" i="9"/>
  <c r="N94" i="9"/>
  <c r="H45" i="9"/>
  <c r="N45" i="9"/>
  <c r="T45" i="9"/>
  <c r="AC45" i="9"/>
  <c r="Q45" i="9"/>
  <c r="E45" i="9"/>
  <c r="W45" i="9"/>
  <c r="Z45" i="9"/>
  <c r="O188" i="22" s="1"/>
  <c r="K45" i="9"/>
  <c r="F59" i="22"/>
  <c r="F6" i="22"/>
  <c r="H13" i="9"/>
  <c r="N13" i="9"/>
  <c r="Q13" i="9"/>
  <c r="E13" i="9"/>
  <c r="W13" i="9"/>
  <c r="AH184" i="22" s="1"/>
  <c r="Z13" i="9"/>
  <c r="K13" i="9"/>
  <c r="Z184" i="22" s="1"/>
  <c r="AC13" i="9"/>
  <c r="T13" i="9"/>
  <c r="H57" i="9"/>
  <c r="X188" i="22" s="1"/>
  <c r="N57" i="9"/>
  <c r="AB188" i="22" s="1"/>
  <c r="K57" i="9"/>
  <c r="Z188" i="22" s="1"/>
  <c r="T57" i="9"/>
  <c r="AC57" i="9"/>
  <c r="AL188" i="22" s="1"/>
  <c r="Q57" i="9"/>
  <c r="AD188" i="22" s="1"/>
  <c r="E57" i="9"/>
  <c r="V188" i="22" s="1"/>
  <c r="Z57" i="9"/>
  <c r="AJ188" i="22" s="1"/>
  <c r="W57" i="9"/>
  <c r="AH188" i="22" s="1"/>
  <c r="A21" i="22"/>
  <c r="T79" i="9"/>
  <c r="AF213" i="22" s="1"/>
  <c r="W79" i="9"/>
  <c r="N79" i="9"/>
  <c r="E79" i="9"/>
  <c r="Q79" i="9"/>
  <c r="Z79" i="9"/>
  <c r="AJ213" i="22" s="1"/>
  <c r="K79" i="9"/>
  <c r="Z213" i="22" s="1"/>
  <c r="AC79" i="9"/>
  <c r="H79" i="9"/>
  <c r="K6" i="22"/>
  <c r="F2" i="22"/>
  <c r="V18" i="22"/>
  <c r="A45" i="22"/>
  <c r="AM2" i="22"/>
  <c r="AM57" i="22"/>
  <c r="J5" i="22"/>
  <c r="N8" i="9"/>
  <c r="AB178" i="22" s="1"/>
  <c r="T8" i="9"/>
  <c r="AF178" i="22" s="1"/>
  <c r="AC8" i="9"/>
  <c r="AL178" i="22" s="1"/>
  <c r="H8" i="9"/>
  <c r="X178" i="22" s="1"/>
  <c r="Q8" i="9"/>
  <c r="AD178" i="22" s="1"/>
  <c r="W8" i="9"/>
  <c r="AH178" i="22" s="1"/>
  <c r="K8" i="9"/>
  <c r="Z178" i="22" s="1"/>
  <c r="Z8" i="9"/>
  <c r="AJ178" i="22" s="1"/>
  <c r="E8" i="9"/>
  <c r="V178" i="22" s="1"/>
  <c r="K23" i="21"/>
  <c r="AE54" i="21"/>
  <c r="I39" i="21"/>
  <c r="Q190" i="5"/>
  <c r="H190" i="5"/>
  <c r="Z190" i="5"/>
  <c r="E190" i="5"/>
  <c r="T190" i="5"/>
  <c r="AC190" i="5"/>
  <c r="W190" i="5"/>
  <c r="K190" i="5"/>
  <c r="N190" i="5"/>
  <c r="A14" i="21"/>
  <c r="K63" i="5"/>
  <c r="W63" i="5"/>
  <c r="N63" i="5"/>
  <c r="E63" i="5"/>
  <c r="Q63" i="5"/>
  <c r="Z63" i="5"/>
  <c r="AC63" i="5"/>
  <c r="T63" i="5"/>
  <c r="K201" i="21" s="1"/>
  <c r="H63" i="5"/>
  <c r="AC32" i="5"/>
  <c r="E32" i="5"/>
  <c r="T32" i="5"/>
  <c r="K32" i="5"/>
  <c r="Q32" i="5"/>
  <c r="Z32" i="5"/>
  <c r="W32" i="5"/>
  <c r="N32" i="5"/>
  <c r="H32" i="5"/>
  <c r="Q18" i="5"/>
  <c r="I178" i="21" s="1"/>
  <c r="W18" i="5"/>
  <c r="M178" i="21" s="1"/>
  <c r="N18" i="5"/>
  <c r="G178" i="21" s="1"/>
  <c r="E18" i="5"/>
  <c r="A178" i="21" s="1"/>
  <c r="AC18" i="5"/>
  <c r="H18" i="5"/>
  <c r="C178" i="21" s="1"/>
  <c r="K18" i="5"/>
  <c r="E178" i="21" s="1"/>
  <c r="Z18" i="5"/>
  <c r="O178" i="21" s="1"/>
  <c r="T18" i="5"/>
  <c r="K178" i="21" s="1"/>
  <c r="W85" i="5"/>
  <c r="N85" i="5"/>
  <c r="E85" i="5"/>
  <c r="T85" i="5"/>
  <c r="AF214" i="21" s="1"/>
  <c r="H85" i="5"/>
  <c r="K85" i="5"/>
  <c r="AC85" i="5"/>
  <c r="Q85" i="5"/>
  <c r="AD214" i="21" s="1"/>
  <c r="Z85" i="5"/>
  <c r="D9" i="21"/>
  <c r="D37" i="21"/>
  <c r="Q218" i="5"/>
  <c r="H218" i="5"/>
  <c r="Z218" i="5"/>
  <c r="E218" i="5"/>
  <c r="T218" i="5"/>
  <c r="AC218" i="5"/>
  <c r="N218" i="5"/>
  <c r="W218" i="5"/>
  <c r="K218" i="5"/>
  <c r="Z206" i="5"/>
  <c r="O129" i="21" s="1"/>
  <c r="AC206" i="5"/>
  <c r="Q129" i="21" s="1"/>
  <c r="W206" i="5"/>
  <c r="M129" i="21" s="1"/>
  <c r="N206" i="5"/>
  <c r="G129" i="21" s="1"/>
  <c r="E206" i="5"/>
  <c r="A129" i="21" s="1"/>
  <c r="K206" i="5"/>
  <c r="E129" i="21" s="1"/>
  <c r="Q206" i="5"/>
  <c r="I129" i="21" s="1"/>
  <c r="T206" i="5"/>
  <c r="K129" i="21" s="1"/>
  <c r="H206" i="5"/>
  <c r="C129" i="21" s="1"/>
  <c r="AC36" i="5"/>
  <c r="E36" i="5"/>
  <c r="Z36" i="5"/>
  <c r="Q36" i="5"/>
  <c r="H36" i="5"/>
  <c r="W36" i="5"/>
  <c r="T36" i="5"/>
  <c r="K36" i="5"/>
  <c r="N36" i="5"/>
  <c r="Q130" i="5"/>
  <c r="W130" i="5"/>
  <c r="N130" i="5"/>
  <c r="AB198" i="21" s="1"/>
  <c r="E130" i="5"/>
  <c r="A112" i="21" s="1"/>
  <c r="Z130" i="5"/>
  <c r="H130" i="5"/>
  <c r="T130" i="5"/>
  <c r="K112" i="21" s="1"/>
  <c r="AC130" i="5"/>
  <c r="Q112" i="21" s="1"/>
  <c r="K130" i="5"/>
  <c r="E112" i="21" s="1"/>
  <c r="AC212" i="5"/>
  <c r="AL145" i="21" s="1"/>
  <c r="E212" i="5"/>
  <c r="V145" i="21" s="1"/>
  <c r="W212" i="5"/>
  <c r="AH145" i="21" s="1"/>
  <c r="N212" i="5"/>
  <c r="AB145" i="21" s="1"/>
  <c r="Q212" i="5"/>
  <c r="AD145" i="21" s="1"/>
  <c r="K212" i="5"/>
  <c r="Z145" i="21" s="1"/>
  <c r="Z212" i="5"/>
  <c r="AJ145" i="21" s="1"/>
  <c r="T212" i="5"/>
  <c r="AF145" i="21" s="1"/>
  <c r="H212" i="5"/>
  <c r="X145" i="21" s="1"/>
  <c r="H5" i="9"/>
  <c r="X180" i="22" s="1"/>
  <c r="N5" i="9"/>
  <c r="AB180" i="22" s="1"/>
  <c r="AC5" i="9"/>
  <c r="Z5" i="9"/>
  <c r="AJ180" i="22" s="1"/>
  <c r="Q5" i="9"/>
  <c r="AD180" i="22" s="1"/>
  <c r="E5" i="9"/>
  <c r="V180" i="22" s="1"/>
  <c r="K5" i="9"/>
  <c r="Z180" i="22" s="1"/>
  <c r="W5" i="9"/>
  <c r="AH180" i="22" s="1"/>
  <c r="T5" i="9"/>
  <c r="AF180" i="22" s="1"/>
  <c r="W165" i="5"/>
  <c r="M78" i="21" s="1"/>
  <c r="N165" i="5"/>
  <c r="G78" i="21" s="1"/>
  <c r="E165" i="5"/>
  <c r="A78" i="21" s="1"/>
  <c r="Z165" i="5"/>
  <c r="O78" i="21" s="1"/>
  <c r="T165" i="5"/>
  <c r="K78" i="21" s="1"/>
  <c r="H165" i="5"/>
  <c r="C78" i="21" s="1"/>
  <c r="AC165" i="5"/>
  <c r="Q78" i="21" s="1"/>
  <c r="Q165" i="5"/>
  <c r="I78" i="21" s="1"/>
  <c r="K165" i="5"/>
  <c r="E78" i="21" s="1"/>
  <c r="Q122" i="5"/>
  <c r="AC122" i="5"/>
  <c r="AL107" i="21" s="1"/>
  <c r="T122" i="5"/>
  <c r="AF107" i="21" s="1"/>
  <c r="K122" i="5"/>
  <c r="Z107" i="21" s="1"/>
  <c r="H122" i="5"/>
  <c r="E122" i="5"/>
  <c r="Z122" i="5"/>
  <c r="AJ107" i="21" s="1"/>
  <c r="N122" i="5"/>
  <c r="AB107" i="21" s="1"/>
  <c r="W122" i="5"/>
  <c r="W29" i="5"/>
  <c r="AC29" i="5"/>
  <c r="T29" i="5"/>
  <c r="K29" i="5"/>
  <c r="H29" i="5"/>
  <c r="Q29" i="5"/>
  <c r="E29" i="5"/>
  <c r="Z29" i="5"/>
  <c r="N29" i="5"/>
  <c r="D52" i="21"/>
  <c r="N52" i="21"/>
  <c r="AC2" i="22"/>
  <c r="AC57" i="22"/>
  <c r="W117" i="5"/>
  <c r="AH111" i="21" s="1"/>
  <c r="N117" i="5"/>
  <c r="AB111" i="21" s="1"/>
  <c r="E117" i="5"/>
  <c r="K117" i="5"/>
  <c r="Z111" i="21" s="1"/>
  <c r="Z117" i="5"/>
  <c r="AJ111" i="21" s="1"/>
  <c r="T117" i="5"/>
  <c r="K192" i="21" s="1"/>
  <c r="H117" i="5"/>
  <c r="X111" i="21" s="1"/>
  <c r="AC117" i="5"/>
  <c r="AL111" i="21" s="1"/>
  <c r="Q117" i="5"/>
  <c r="AD111" i="21" s="1"/>
  <c r="AC224" i="5"/>
  <c r="Q146" i="21" s="1"/>
  <c r="E224" i="5"/>
  <c r="A146" i="21" s="1"/>
  <c r="Z224" i="5"/>
  <c r="O146" i="21" s="1"/>
  <c r="Q224" i="5"/>
  <c r="I146" i="21" s="1"/>
  <c r="H224" i="5"/>
  <c r="C146" i="21" s="1"/>
  <c r="N224" i="5"/>
  <c r="G146" i="21" s="1"/>
  <c r="K224" i="5"/>
  <c r="E146" i="21" s="1"/>
  <c r="W224" i="5"/>
  <c r="M146" i="21" s="1"/>
  <c r="T224" i="5"/>
  <c r="K146" i="21" s="1"/>
  <c r="Z199" i="5"/>
  <c r="O128" i="21" s="1"/>
  <c r="AC199" i="5"/>
  <c r="Q128" i="21" s="1"/>
  <c r="W199" i="5"/>
  <c r="M128" i="21" s="1"/>
  <c r="Q199" i="5"/>
  <c r="I128" i="21" s="1"/>
  <c r="H199" i="5"/>
  <c r="C128" i="21" s="1"/>
  <c r="N199" i="5"/>
  <c r="G128" i="21" s="1"/>
  <c r="K199" i="5"/>
  <c r="E128" i="21" s="1"/>
  <c r="E199" i="5"/>
  <c r="A128" i="21" s="1"/>
  <c r="T199" i="5"/>
  <c r="K128" i="21" s="1"/>
  <c r="Z59" i="21"/>
  <c r="Q82" i="5"/>
  <c r="I209" i="21" s="1"/>
  <c r="W82" i="5"/>
  <c r="M209" i="21" s="1"/>
  <c r="N82" i="5"/>
  <c r="G209" i="21" s="1"/>
  <c r="E82" i="5"/>
  <c r="A209" i="21" s="1"/>
  <c r="K82" i="5"/>
  <c r="E209" i="21" s="1"/>
  <c r="Z82" i="5"/>
  <c r="O209" i="21" s="1"/>
  <c r="H82" i="5"/>
  <c r="C209" i="21" s="1"/>
  <c r="AC82" i="5"/>
  <c r="Q209" i="21" s="1"/>
  <c r="T82" i="5"/>
  <c r="K209" i="21" s="1"/>
  <c r="AE58" i="22"/>
  <c r="AE3" i="22"/>
  <c r="V6" i="21"/>
  <c r="G9" i="21"/>
  <c r="G37" i="21"/>
  <c r="Q9" i="21"/>
  <c r="Q37" i="21"/>
  <c r="AB26" i="21" l="1"/>
  <c r="AF6" i="21"/>
  <c r="P198" i="27"/>
  <c r="V198" i="27"/>
  <c r="H8" i="14"/>
  <c r="C16" i="14"/>
  <c r="O183" i="21"/>
  <c r="M183" i="21"/>
  <c r="AH192" i="21"/>
  <c r="AD192" i="21"/>
  <c r="T200" i="26"/>
  <c r="K147" i="26"/>
  <c r="O190" i="21"/>
  <c r="H12" i="14"/>
  <c r="H4" i="14"/>
  <c r="K186" i="26"/>
  <c r="M26" i="14"/>
  <c r="Q183" i="21"/>
  <c r="G189" i="22"/>
  <c r="A97" i="21"/>
  <c r="M97" i="21"/>
  <c r="AL192" i="21"/>
  <c r="X109" i="22"/>
  <c r="AB109" i="22"/>
  <c r="H18" i="14"/>
  <c r="I189" i="22"/>
  <c r="I183" i="21"/>
  <c r="M148" i="21"/>
  <c r="K99" i="25"/>
  <c r="T201" i="24"/>
  <c r="C188" i="26"/>
  <c r="C189" i="22"/>
  <c r="K189" i="22"/>
  <c r="Z200" i="22"/>
  <c r="T187" i="25"/>
  <c r="X187" i="25"/>
  <c r="AF192" i="21"/>
  <c r="AH109" i="22"/>
  <c r="K190" i="21"/>
  <c r="AB181" i="21"/>
  <c r="G186" i="21"/>
  <c r="AL181" i="21"/>
  <c r="Q186" i="21"/>
  <c r="C201" i="21"/>
  <c r="C114" i="21"/>
  <c r="E201" i="21"/>
  <c r="E114" i="21"/>
  <c r="O98" i="21"/>
  <c r="O126" i="21"/>
  <c r="AL213" i="22"/>
  <c r="AL119" i="22"/>
  <c r="M188" i="22"/>
  <c r="AH191" i="22"/>
  <c r="M197" i="22"/>
  <c r="AH107" i="22"/>
  <c r="M220" i="21"/>
  <c r="AH119" i="21"/>
  <c r="A189" i="22"/>
  <c r="X208" i="24"/>
  <c r="X117" i="24"/>
  <c r="G70" i="24"/>
  <c r="V127" i="24"/>
  <c r="A194" i="26"/>
  <c r="P104" i="26"/>
  <c r="G192" i="26"/>
  <c r="V111" i="26"/>
  <c r="K206" i="26"/>
  <c r="K117" i="26"/>
  <c r="G68" i="26"/>
  <c r="G127" i="26"/>
  <c r="X45" i="26"/>
  <c r="I149" i="26"/>
  <c r="R198" i="27"/>
  <c r="A78" i="27"/>
  <c r="A134" i="27"/>
  <c r="AB210" i="21"/>
  <c r="G119" i="21"/>
  <c r="Z210" i="21"/>
  <c r="E119" i="21"/>
  <c r="E211" i="21"/>
  <c r="Z121" i="21"/>
  <c r="C151" i="21"/>
  <c r="X138" i="21"/>
  <c r="E151" i="21"/>
  <c r="Z138" i="21"/>
  <c r="AD214" i="22"/>
  <c r="I123" i="22"/>
  <c r="Q148" i="21"/>
  <c r="Q115" i="21"/>
  <c r="AF212" i="21"/>
  <c r="K124" i="21"/>
  <c r="AH219" i="22"/>
  <c r="M124" i="22"/>
  <c r="AH147" i="22"/>
  <c r="E82" i="22"/>
  <c r="C82" i="22"/>
  <c r="V200" i="22"/>
  <c r="A115" i="22"/>
  <c r="C155" i="22"/>
  <c r="X142" i="22"/>
  <c r="P100" i="24"/>
  <c r="P192" i="24"/>
  <c r="C183" i="25"/>
  <c r="E196" i="25"/>
  <c r="T109" i="25"/>
  <c r="G212" i="25"/>
  <c r="V120" i="25"/>
  <c r="P209" i="26"/>
  <c r="P115" i="26"/>
  <c r="G208" i="26"/>
  <c r="G118" i="26"/>
  <c r="R64" i="26"/>
  <c r="R125" i="26"/>
  <c r="E13" i="26"/>
  <c r="P12" i="26"/>
  <c r="E190" i="27"/>
  <c r="T81" i="27"/>
  <c r="R212" i="27"/>
  <c r="R121" i="27"/>
  <c r="C216" i="27"/>
  <c r="R124" i="27"/>
  <c r="P129" i="27"/>
  <c r="A69" i="27"/>
  <c r="A73" i="27"/>
  <c r="A197" i="27"/>
  <c r="A208" i="21"/>
  <c r="A118" i="21"/>
  <c r="I219" i="21"/>
  <c r="AD125" i="21"/>
  <c r="AH147" i="21"/>
  <c r="Z188" i="21"/>
  <c r="E109" i="21"/>
  <c r="C193" i="22"/>
  <c r="X114" i="22"/>
  <c r="G186" i="22"/>
  <c r="AB187" i="22"/>
  <c r="K186" i="22"/>
  <c r="AF187" i="22"/>
  <c r="O205" i="22"/>
  <c r="O118" i="22"/>
  <c r="T183" i="24"/>
  <c r="E183" i="24"/>
  <c r="I72" i="22"/>
  <c r="I131" i="22"/>
  <c r="C206" i="24"/>
  <c r="C117" i="24"/>
  <c r="Z191" i="24"/>
  <c r="K110" i="24"/>
  <c r="G97" i="24"/>
  <c r="G191" i="24"/>
  <c r="I185" i="25"/>
  <c r="X99" i="25"/>
  <c r="X185" i="25"/>
  <c r="I190" i="25"/>
  <c r="P210" i="25"/>
  <c r="A119" i="25"/>
  <c r="G200" i="25"/>
  <c r="G113" i="25"/>
  <c r="Z64" i="25"/>
  <c r="Z125" i="25"/>
  <c r="A99" i="25"/>
  <c r="P193" i="25"/>
  <c r="V208" i="26"/>
  <c r="V117" i="26"/>
  <c r="R98" i="26"/>
  <c r="R129" i="26"/>
  <c r="X69" i="27"/>
  <c r="X128" i="27"/>
  <c r="R106" i="27"/>
  <c r="C138" i="27"/>
  <c r="A206" i="21"/>
  <c r="A117" i="21"/>
  <c r="I206" i="21"/>
  <c r="I117" i="21"/>
  <c r="I194" i="21"/>
  <c r="AD104" i="21"/>
  <c r="AH151" i="22"/>
  <c r="Z99" i="21"/>
  <c r="Z128" i="21"/>
  <c r="AH99" i="21"/>
  <c r="AH128" i="21"/>
  <c r="AJ202" i="22"/>
  <c r="O116" i="22"/>
  <c r="I102" i="22"/>
  <c r="I130" i="22"/>
  <c r="O102" i="22"/>
  <c r="O130" i="22"/>
  <c r="A104" i="22"/>
  <c r="V195" i="22"/>
  <c r="P98" i="24"/>
  <c r="P129" i="24"/>
  <c r="P210" i="26"/>
  <c r="A119" i="26"/>
  <c r="G204" i="26"/>
  <c r="G116" i="26"/>
  <c r="R200" i="26"/>
  <c r="R114" i="26"/>
  <c r="X151" i="26"/>
  <c r="I200" i="26"/>
  <c r="A208" i="27"/>
  <c r="A120" i="27"/>
  <c r="E212" i="27"/>
  <c r="E122" i="27"/>
  <c r="G202" i="27"/>
  <c r="V112" i="27"/>
  <c r="T30" i="27"/>
  <c r="E125" i="27"/>
  <c r="A77" i="27"/>
  <c r="P201" i="27"/>
  <c r="I193" i="21"/>
  <c r="E97" i="21"/>
  <c r="AD209" i="21"/>
  <c r="AD115" i="21"/>
  <c r="Z209" i="21"/>
  <c r="Z115" i="21"/>
  <c r="AL98" i="21"/>
  <c r="AL129" i="21"/>
  <c r="V215" i="21"/>
  <c r="A120" i="21"/>
  <c r="C189" i="21"/>
  <c r="X110" i="21"/>
  <c r="E189" i="21"/>
  <c r="Z110" i="21"/>
  <c r="AH209" i="22"/>
  <c r="AH122" i="22"/>
  <c r="E212" i="22"/>
  <c r="E122" i="22"/>
  <c r="K216" i="22"/>
  <c r="AF124" i="22"/>
  <c r="V193" i="21"/>
  <c r="A107" i="21"/>
  <c r="AJ68" i="22"/>
  <c r="AJ129" i="22"/>
  <c r="Z69" i="22"/>
  <c r="Z128" i="22"/>
  <c r="V106" i="22"/>
  <c r="A138" i="22"/>
  <c r="C141" i="22"/>
  <c r="X152" i="22"/>
  <c r="G141" i="22"/>
  <c r="A201" i="24"/>
  <c r="P210" i="24"/>
  <c r="A119" i="24"/>
  <c r="G99" i="24"/>
  <c r="V193" i="24"/>
  <c r="Z207" i="25"/>
  <c r="Z116" i="25"/>
  <c r="X66" i="25"/>
  <c r="X122" i="25"/>
  <c r="T188" i="25"/>
  <c r="E109" i="25"/>
  <c r="C68" i="25"/>
  <c r="C127" i="25"/>
  <c r="A98" i="25"/>
  <c r="A126" i="25"/>
  <c r="P183" i="26"/>
  <c r="A183" i="26"/>
  <c r="G189" i="26"/>
  <c r="V110" i="26"/>
  <c r="R207" i="26"/>
  <c r="R116" i="26"/>
  <c r="E147" i="26"/>
  <c r="I105" i="26"/>
  <c r="C98" i="26"/>
  <c r="C126" i="26"/>
  <c r="R147" i="27"/>
  <c r="R200" i="27"/>
  <c r="E72" i="27"/>
  <c r="E131" i="27"/>
  <c r="C74" i="27"/>
  <c r="R131" i="27"/>
  <c r="I200" i="27"/>
  <c r="X113" i="27"/>
  <c r="AB201" i="21"/>
  <c r="AB113" i="21"/>
  <c r="I70" i="21"/>
  <c r="AD127" i="21"/>
  <c r="X197" i="21"/>
  <c r="AJ184" i="21"/>
  <c r="AH184" i="21"/>
  <c r="Q212" i="21"/>
  <c r="AL120" i="21"/>
  <c r="AL205" i="22"/>
  <c r="AL117" i="22"/>
  <c r="AB212" i="22"/>
  <c r="AB121" i="22"/>
  <c r="O77" i="22"/>
  <c r="AJ201" i="22"/>
  <c r="X70" i="22"/>
  <c r="X126" i="22"/>
  <c r="K78" i="22"/>
  <c r="K134" i="22"/>
  <c r="O190" i="22"/>
  <c r="Z192" i="22"/>
  <c r="E113" i="22"/>
  <c r="AH199" i="22"/>
  <c r="M109" i="22"/>
  <c r="Q202" i="22"/>
  <c r="AJ103" i="22"/>
  <c r="AJ132" i="22"/>
  <c r="AD102" i="22"/>
  <c r="AD133" i="22"/>
  <c r="R215" i="24"/>
  <c r="C120" i="24"/>
  <c r="P198" i="24"/>
  <c r="A112" i="24"/>
  <c r="T97" i="25"/>
  <c r="E129" i="25"/>
  <c r="X189" i="26"/>
  <c r="P133" i="26"/>
  <c r="A67" i="26"/>
  <c r="C151" i="27"/>
  <c r="R192" i="27"/>
  <c r="V200" i="21"/>
  <c r="V114" i="21"/>
  <c r="AF186" i="21"/>
  <c r="AJ220" i="21"/>
  <c r="O122" i="21"/>
  <c r="AD102" i="21"/>
  <c r="I134" i="21"/>
  <c r="AL71" i="21"/>
  <c r="AL195" i="21"/>
  <c r="AD100" i="21"/>
  <c r="I200" i="21"/>
  <c r="V148" i="21"/>
  <c r="X207" i="21"/>
  <c r="X116" i="21"/>
  <c r="C182" i="21"/>
  <c r="E182" i="21"/>
  <c r="G151" i="22"/>
  <c r="O214" i="21"/>
  <c r="AJ123" i="21"/>
  <c r="Q214" i="21"/>
  <c r="AL123" i="21"/>
  <c r="A197" i="21"/>
  <c r="V204" i="22"/>
  <c r="V118" i="22"/>
  <c r="AL136" i="22"/>
  <c r="Q196" i="22"/>
  <c r="AH101" i="22"/>
  <c r="M133" i="22"/>
  <c r="Z108" i="22"/>
  <c r="AH83" i="22"/>
  <c r="X83" i="22"/>
  <c r="AF109" i="22"/>
  <c r="E135" i="22"/>
  <c r="G74" i="22"/>
  <c r="AB131" i="22"/>
  <c r="Z201" i="24"/>
  <c r="Z113" i="24"/>
  <c r="T147" i="24"/>
  <c r="G208" i="24"/>
  <c r="G118" i="24"/>
  <c r="P195" i="24"/>
  <c r="A105" i="24"/>
  <c r="K100" i="24"/>
  <c r="X181" i="25"/>
  <c r="I194" i="25"/>
  <c r="X104" i="25"/>
  <c r="E79" i="25"/>
  <c r="T72" i="25"/>
  <c r="E198" i="25"/>
  <c r="Z98" i="25"/>
  <c r="Z129" i="25"/>
  <c r="I201" i="26"/>
  <c r="I114" i="26"/>
  <c r="C65" i="26"/>
  <c r="T196" i="26"/>
  <c r="E111" i="26"/>
  <c r="I135" i="27"/>
  <c r="R204" i="27"/>
  <c r="R118" i="27"/>
  <c r="E155" i="27"/>
  <c r="T142" i="27"/>
  <c r="I75" i="27"/>
  <c r="I132" i="27"/>
  <c r="P103" i="27"/>
  <c r="P132" i="27"/>
  <c r="C190" i="21"/>
  <c r="O204" i="21"/>
  <c r="O116" i="21"/>
  <c r="AD196" i="21"/>
  <c r="I111" i="21"/>
  <c r="AL185" i="21"/>
  <c r="X182" i="21"/>
  <c r="C96" i="21"/>
  <c r="Q217" i="21"/>
  <c r="AL124" i="21"/>
  <c r="M208" i="22"/>
  <c r="M120" i="22"/>
  <c r="A136" i="22"/>
  <c r="A199" i="22"/>
  <c r="O100" i="22"/>
  <c r="G191" i="22"/>
  <c r="I200" i="22"/>
  <c r="AD113" i="22"/>
  <c r="X203" i="22"/>
  <c r="AL141" i="22"/>
  <c r="AF141" i="22"/>
  <c r="AD104" i="22"/>
  <c r="AD196" i="22"/>
  <c r="X148" i="24"/>
  <c r="C192" i="24"/>
  <c r="R111" i="24"/>
  <c r="I194" i="24"/>
  <c r="X104" i="24"/>
  <c r="K96" i="25"/>
  <c r="A208" i="25"/>
  <c r="A118" i="25"/>
  <c r="Z201" i="25"/>
  <c r="Z195" i="25"/>
  <c r="C211" i="25"/>
  <c r="R121" i="25"/>
  <c r="K192" i="25"/>
  <c r="I70" i="25"/>
  <c r="X127" i="25"/>
  <c r="Z187" i="26"/>
  <c r="P65" i="26"/>
  <c r="P124" i="26"/>
  <c r="P181" i="26"/>
  <c r="A212" i="26"/>
  <c r="P120" i="26"/>
  <c r="G78" i="26"/>
  <c r="T185" i="27"/>
  <c r="X186" i="27"/>
  <c r="I100" i="27"/>
  <c r="K204" i="27"/>
  <c r="K117" i="27"/>
  <c r="I210" i="27"/>
  <c r="I121" i="27"/>
  <c r="Z219" i="27"/>
  <c r="K124" i="27"/>
  <c r="T101" i="27"/>
  <c r="E133" i="27"/>
  <c r="A68" i="21"/>
  <c r="A127" i="21"/>
  <c r="I185" i="26"/>
  <c r="P197" i="25"/>
  <c r="A106" i="25"/>
  <c r="C97" i="26"/>
  <c r="O184" i="21"/>
  <c r="T189" i="27"/>
  <c r="G199" i="21"/>
  <c r="AD195" i="21"/>
  <c r="X193" i="22"/>
  <c r="T104" i="27"/>
  <c r="M185" i="22"/>
  <c r="T188" i="24"/>
  <c r="E109" i="24"/>
  <c r="I212" i="24"/>
  <c r="X120" i="24"/>
  <c r="A188" i="27"/>
  <c r="A75" i="22"/>
  <c r="A132" i="22"/>
  <c r="K102" i="27"/>
  <c r="K130" i="27"/>
  <c r="AD195" i="22"/>
  <c r="I183" i="24"/>
  <c r="X185" i="24"/>
  <c r="Z106" i="25"/>
  <c r="T184" i="26"/>
  <c r="C83" i="27"/>
  <c r="K116" i="22"/>
  <c r="A114" i="24"/>
  <c r="A117" i="22"/>
  <c r="Z119" i="22"/>
  <c r="P194" i="24"/>
  <c r="AB152" i="22"/>
  <c r="AJ191" i="22"/>
  <c r="C198" i="27"/>
  <c r="T104" i="26"/>
  <c r="Z192" i="27"/>
  <c r="A188" i="22"/>
  <c r="V191" i="22"/>
  <c r="O197" i="22"/>
  <c r="AJ107" i="22"/>
  <c r="E220" i="21"/>
  <c r="Z119" i="21"/>
  <c r="G204" i="22"/>
  <c r="G117" i="22"/>
  <c r="C70" i="24"/>
  <c r="R127" i="24"/>
  <c r="K38" i="24"/>
  <c r="K149" i="24"/>
  <c r="I194" i="26"/>
  <c r="X104" i="26"/>
  <c r="A192" i="26"/>
  <c r="P111" i="26"/>
  <c r="A68" i="26"/>
  <c r="A127" i="26"/>
  <c r="V45" i="26"/>
  <c r="G149" i="26"/>
  <c r="X205" i="27"/>
  <c r="X117" i="27"/>
  <c r="C78" i="27"/>
  <c r="C134" i="27"/>
  <c r="V210" i="21"/>
  <c r="A119" i="21"/>
  <c r="I211" i="21"/>
  <c r="AD121" i="21"/>
  <c r="K151" i="21"/>
  <c r="AF138" i="21"/>
  <c r="AL214" i="22"/>
  <c r="Q123" i="22"/>
  <c r="I148" i="21"/>
  <c r="AL212" i="21"/>
  <c r="Q124" i="21"/>
  <c r="AJ219" i="22"/>
  <c r="O124" i="22"/>
  <c r="AJ147" i="22"/>
  <c r="X147" i="22"/>
  <c r="G82" i="22"/>
  <c r="AD200" i="22"/>
  <c r="I115" i="22"/>
  <c r="E155" i="22"/>
  <c r="Z142" i="22"/>
  <c r="G183" i="25"/>
  <c r="A212" i="25"/>
  <c r="P120" i="25"/>
  <c r="X147" i="26"/>
  <c r="I100" i="26"/>
  <c r="X209" i="26"/>
  <c r="X115" i="26"/>
  <c r="I208" i="26"/>
  <c r="I118" i="26"/>
  <c r="Z64" i="26"/>
  <c r="Z125" i="26"/>
  <c r="R12" i="26"/>
  <c r="A145" i="26"/>
  <c r="T212" i="27"/>
  <c r="T121" i="27"/>
  <c r="I216" i="27"/>
  <c r="X124" i="27"/>
  <c r="V129" i="27"/>
  <c r="G69" i="27"/>
  <c r="G208" i="21"/>
  <c r="G118" i="21"/>
  <c r="G187" i="22"/>
  <c r="AB189" i="22"/>
  <c r="O219" i="21"/>
  <c r="AJ125" i="21"/>
  <c r="AB147" i="21"/>
  <c r="AF188" i="21"/>
  <c r="K109" i="21"/>
  <c r="I186" i="22"/>
  <c r="AD187" i="22"/>
  <c r="I205" i="22"/>
  <c r="I118" i="22"/>
  <c r="K205" i="22"/>
  <c r="K118" i="22"/>
  <c r="C72" i="22"/>
  <c r="C131" i="22"/>
  <c r="I206" i="24"/>
  <c r="I117" i="24"/>
  <c r="K97" i="24"/>
  <c r="K191" i="24"/>
  <c r="A185" i="25"/>
  <c r="P99" i="25"/>
  <c r="R185" i="25"/>
  <c r="C190" i="25"/>
  <c r="V210" i="25"/>
  <c r="G119" i="25"/>
  <c r="K200" i="25"/>
  <c r="K113" i="25"/>
  <c r="X64" i="25"/>
  <c r="X125" i="25"/>
  <c r="I65" i="25"/>
  <c r="C99" i="25"/>
  <c r="R193" i="25"/>
  <c r="P208" i="26"/>
  <c r="P117" i="26"/>
  <c r="V98" i="26"/>
  <c r="V129" i="26"/>
  <c r="V69" i="27"/>
  <c r="V128" i="27"/>
  <c r="X106" i="27"/>
  <c r="I138" i="27"/>
  <c r="K206" i="21"/>
  <c r="K117" i="21"/>
  <c r="E194" i="21"/>
  <c r="Z104" i="21"/>
  <c r="AF151" i="22"/>
  <c r="AD99" i="21"/>
  <c r="AD128" i="21"/>
  <c r="X202" i="22"/>
  <c r="C116" i="22"/>
  <c r="C102" i="22"/>
  <c r="C130" i="22"/>
  <c r="G104" i="22"/>
  <c r="AB195" i="22"/>
  <c r="V98" i="24"/>
  <c r="V129" i="24"/>
  <c r="R210" i="26"/>
  <c r="C119" i="26"/>
  <c r="A132" i="26"/>
  <c r="A195" i="26"/>
  <c r="A74" i="26"/>
  <c r="A130" i="26"/>
  <c r="G70" i="26"/>
  <c r="V127" i="26"/>
  <c r="K208" i="27"/>
  <c r="K120" i="27"/>
  <c r="C212" i="27"/>
  <c r="C122" i="27"/>
  <c r="I202" i="27"/>
  <c r="X112" i="27"/>
  <c r="Z30" i="27"/>
  <c r="K125" i="27"/>
  <c r="G77" i="27"/>
  <c r="V201" i="27"/>
  <c r="O193" i="21"/>
  <c r="K97" i="21"/>
  <c r="AL209" i="21"/>
  <c r="AL115" i="21"/>
  <c r="Z98" i="21"/>
  <c r="Z129" i="21"/>
  <c r="AJ98" i="21"/>
  <c r="AJ129" i="21"/>
  <c r="AB215" i="21"/>
  <c r="G120" i="21"/>
  <c r="K189" i="21"/>
  <c r="AF110" i="21"/>
  <c r="AJ209" i="22"/>
  <c r="AJ122" i="22"/>
  <c r="G212" i="22"/>
  <c r="G122" i="22"/>
  <c r="I216" i="22"/>
  <c r="AD124" i="22"/>
  <c r="C216" i="22"/>
  <c r="X124" i="22"/>
  <c r="Z193" i="21"/>
  <c r="E107" i="21"/>
  <c r="X68" i="22"/>
  <c r="X129" i="22"/>
  <c r="AB68" i="22"/>
  <c r="AB129" i="22"/>
  <c r="AD69" i="22"/>
  <c r="AD128" i="22"/>
  <c r="E103" i="22"/>
  <c r="Z197" i="22"/>
  <c r="X106" i="22"/>
  <c r="C138" i="22"/>
  <c r="M141" i="22"/>
  <c r="E201" i="24"/>
  <c r="E114" i="24"/>
  <c r="Z210" i="24"/>
  <c r="K119" i="24"/>
  <c r="I99" i="24"/>
  <c r="X193" i="24"/>
  <c r="P207" i="25"/>
  <c r="P116" i="25"/>
  <c r="R66" i="25"/>
  <c r="R122" i="25"/>
  <c r="Z188" i="25"/>
  <c r="K109" i="25"/>
  <c r="A68" i="25"/>
  <c r="A127" i="25"/>
  <c r="G98" i="25"/>
  <c r="G126" i="25"/>
  <c r="R183" i="26"/>
  <c r="T207" i="26"/>
  <c r="T116" i="26"/>
  <c r="E105" i="26"/>
  <c r="I98" i="26"/>
  <c r="I126" i="26"/>
  <c r="R110" i="27"/>
  <c r="K72" i="27"/>
  <c r="K131" i="27"/>
  <c r="E200" i="27"/>
  <c r="T113" i="27"/>
  <c r="E104" i="27"/>
  <c r="T195" i="27"/>
  <c r="AD201" i="21"/>
  <c r="AD113" i="21"/>
  <c r="AH201" i="21"/>
  <c r="AH113" i="21"/>
  <c r="K70" i="21"/>
  <c r="AF127" i="21"/>
  <c r="AD197" i="21"/>
  <c r="V184" i="21"/>
  <c r="G212" i="21"/>
  <c r="AB120" i="21"/>
  <c r="M212" i="21"/>
  <c r="AH120" i="21"/>
  <c r="AB205" i="22"/>
  <c r="AB117" i="22"/>
  <c r="AD212" i="22"/>
  <c r="AD121" i="22"/>
  <c r="Z70" i="22"/>
  <c r="Z126" i="22"/>
  <c r="A78" i="22"/>
  <c r="A134" i="22"/>
  <c r="Q190" i="22"/>
  <c r="K190" i="22"/>
  <c r="AF192" i="22"/>
  <c r="K113" i="22"/>
  <c r="V199" i="22"/>
  <c r="A109" i="22"/>
  <c r="M202" i="22"/>
  <c r="AH112" i="22"/>
  <c r="AF103" i="22"/>
  <c r="AF132" i="22"/>
  <c r="AH103" i="22"/>
  <c r="AH132" i="22"/>
  <c r="X102" i="22"/>
  <c r="X133" i="22"/>
  <c r="T215" i="24"/>
  <c r="E120" i="24"/>
  <c r="V198" i="24"/>
  <c r="G112" i="24"/>
  <c r="A78" i="25"/>
  <c r="Z97" i="25"/>
  <c r="K129" i="25"/>
  <c r="R189" i="26"/>
  <c r="X133" i="26"/>
  <c r="I67" i="26"/>
  <c r="E151" i="27"/>
  <c r="T192" i="27"/>
  <c r="X190" i="27"/>
  <c r="I105" i="27"/>
  <c r="AB200" i="21"/>
  <c r="AB114" i="21"/>
  <c r="AL200" i="21"/>
  <c r="V186" i="21"/>
  <c r="AD220" i="21"/>
  <c r="I122" i="21"/>
  <c r="AL102" i="21"/>
  <c r="Q134" i="21"/>
  <c r="AJ71" i="21"/>
  <c r="AJ195" i="21"/>
  <c r="Z100" i="21"/>
  <c r="G200" i="21"/>
  <c r="G113" i="21"/>
  <c r="AJ148" i="21"/>
  <c r="AD207" i="21"/>
  <c r="AD116" i="21"/>
  <c r="K182" i="21"/>
  <c r="A151" i="22"/>
  <c r="C214" i="21"/>
  <c r="X123" i="21"/>
  <c r="I197" i="21"/>
  <c r="Q197" i="21"/>
  <c r="X204" i="22"/>
  <c r="X118" i="22"/>
  <c r="Z136" i="22"/>
  <c r="E196" i="22"/>
  <c r="AL101" i="22"/>
  <c r="Q133" i="22"/>
  <c r="AH108" i="22"/>
  <c r="AB83" i="22"/>
  <c r="AD109" i="22"/>
  <c r="M135" i="22"/>
  <c r="C74" i="22"/>
  <c r="X131" i="22"/>
  <c r="P201" i="24"/>
  <c r="P113" i="24"/>
  <c r="T102" i="24"/>
  <c r="E134" i="24"/>
  <c r="V147" i="24"/>
  <c r="C208" i="24"/>
  <c r="C118" i="24"/>
  <c r="A100" i="24"/>
  <c r="A194" i="25"/>
  <c r="P104" i="25"/>
  <c r="G79" i="25"/>
  <c r="Z72" i="25"/>
  <c r="K198" i="25"/>
  <c r="C201" i="26"/>
  <c r="C114" i="26"/>
  <c r="R188" i="26"/>
  <c r="C109" i="26"/>
  <c r="V196" i="26"/>
  <c r="G111" i="26"/>
  <c r="I205" i="27"/>
  <c r="I118" i="27"/>
  <c r="E135" i="27"/>
  <c r="X204" i="27"/>
  <c r="X118" i="27"/>
  <c r="K155" i="27"/>
  <c r="Z142" i="27"/>
  <c r="E75" i="27"/>
  <c r="E132" i="27"/>
  <c r="V103" i="27"/>
  <c r="V132" i="27"/>
  <c r="A204" i="21"/>
  <c r="A116" i="21"/>
  <c r="AJ196" i="21"/>
  <c r="AF185" i="21"/>
  <c r="AD182" i="21"/>
  <c r="I96" i="21"/>
  <c r="K217" i="21"/>
  <c r="AF124" i="21"/>
  <c r="C152" i="22"/>
  <c r="C119" i="22"/>
  <c r="M100" i="22"/>
  <c r="K100" i="22"/>
  <c r="O191" i="22"/>
  <c r="C200" i="22"/>
  <c r="X113" i="22"/>
  <c r="AL203" i="22"/>
  <c r="Z141" i="22"/>
  <c r="X104" i="22"/>
  <c r="X196" i="22"/>
  <c r="R148" i="24"/>
  <c r="I192" i="24"/>
  <c r="C194" i="24"/>
  <c r="R104" i="24"/>
  <c r="A151" i="24"/>
  <c r="P138" i="24"/>
  <c r="R74" i="24"/>
  <c r="C197" i="24"/>
  <c r="K208" i="25"/>
  <c r="K118" i="25"/>
  <c r="P65" i="25"/>
  <c r="P124" i="25"/>
  <c r="T195" i="25"/>
  <c r="E211" i="25"/>
  <c r="T121" i="25"/>
  <c r="A151" i="25"/>
  <c r="P138" i="25"/>
  <c r="E70" i="25"/>
  <c r="T127" i="25"/>
  <c r="V187" i="26"/>
  <c r="G99" i="26"/>
  <c r="X181" i="26"/>
  <c r="I190" i="26"/>
  <c r="C78" i="26"/>
  <c r="P186" i="27"/>
  <c r="A152" i="27"/>
  <c r="A119" i="27"/>
  <c r="C210" i="27"/>
  <c r="C121" i="27"/>
  <c r="V101" i="27"/>
  <c r="G133" i="27"/>
  <c r="X201" i="22"/>
  <c r="R197" i="25"/>
  <c r="C106" i="25"/>
  <c r="I97" i="26"/>
  <c r="K147" i="25"/>
  <c r="V189" i="27"/>
  <c r="A198" i="27"/>
  <c r="P108" i="27"/>
  <c r="X195" i="21"/>
  <c r="AH193" i="22"/>
  <c r="AJ211" i="22"/>
  <c r="AJ120" i="22"/>
  <c r="X99" i="26"/>
  <c r="X128" i="26"/>
  <c r="V104" i="27"/>
  <c r="V196" i="27"/>
  <c r="C210" i="22"/>
  <c r="C121" i="22"/>
  <c r="C147" i="24"/>
  <c r="R188" i="24"/>
  <c r="K188" i="27"/>
  <c r="Z64" i="24"/>
  <c r="Z125" i="24"/>
  <c r="K65" i="24"/>
  <c r="E102" i="27"/>
  <c r="E130" i="27"/>
  <c r="AH197" i="22"/>
  <c r="X106" i="25"/>
  <c r="G151" i="26"/>
  <c r="V138" i="26"/>
  <c r="C185" i="27"/>
  <c r="R102" i="27"/>
  <c r="C107" i="26"/>
  <c r="K120" i="22"/>
  <c r="I115" i="24"/>
  <c r="E112" i="26"/>
  <c r="M115" i="21"/>
  <c r="O117" i="22"/>
  <c r="X110" i="26"/>
  <c r="P107" i="24"/>
  <c r="Z110" i="26"/>
  <c r="AH115" i="21"/>
  <c r="AF107" i="22"/>
  <c r="Z131" i="25"/>
  <c r="AL112" i="22"/>
  <c r="G96" i="24"/>
  <c r="E199" i="22"/>
  <c r="O199" i="22"/>
  <c r="V195" i="21"/>
  <c r="K100" i="26"/>
  <c r="K99" i="26"/>
  <c r="I188" i="22"/>
  <c r="AD191" i="22"/>
  <c r="Q189" i="22"/>
  <c r="E73" i="24"/>
  <c r="T197" i="24"/>
  <c r="I70" i="24"/>
  <c r="X127" i="24"/>
  <c r="T147" i="25"/>
  <c r="E100" i="25"/>
  <c r="X61" i="25"/>
  <c r="X119" i="25"/>
  <c r="R102" i="25"/>
  <c r="C134" i="25"/>
  <c r="C194" i="26"/>
  <c r="R104" i="26"/>
  <c r="K192" i="26"/>
  <c r="Z111" i="26"/>
  <c r="C68" i="26"/>
  <c r="C127" i="26"/>
  <c r="E186" i="27"/>
  <c r="T187" i="27"/>
  <c r="Z205" i="27"/>
  <c r="Z117" i="27"/>
  <c r="I78" i="27"/>
  <c r="I134" i="27"/>
  <c r="AL210" i="21"/>
  <c r="Q119" i="21"/>
  <c r="G211" i="21"/>
  <c r="AB121" i="21"/>
  <c r="O151" i="21"/>
  <c r="AJ138" i="21"/>
  <c r="AH214" i="22"/>
  <c r="M123" i="22"/>
  <c r="K63" i="22"/>
  <c r="K125" i="22"/>
  <c r="C148" i="21"/>
  <c r="C115" i="21"/>
  <c r="AB212" i="21"/>
  <c r="G124" i="21"/>
  <c r="AH212" i="21"/>
  <c r="M124" i="21"/>
  <c r="Z219" i="22"/>
  <c r="E124" i="22"/>
  <c r="AD147" i="22"/>
  <c r="I82" i="22"/>
  <c r="AF200" i="22"/>
  <c r="X200" i="22"/>
  <c r="C115" i="22"/>
  <c r="A155" i="22"/>
  <c r="V142" i="22"/>
  <c r="V209" i="24"/>
  <c r="V115" i="24"/>
  <c r="C71" i="24"/>
  <c r="C128" i="24"/>
  <c r="G39" i="24"/>
  <c r="V194" i="24"/>
  <c r="E183" i="25"/>
  <c r="C210" i="25"/>
  <c r="C64" i="25"/>
  <c r="C196" i="25"/>
  <c r="R109" i="25"/>
  <c r="C212" i="25"/>
  <c r="R120" i="25"/>
  <c r="R209" i="26"/>
  <c r="R115" i="26"/>
  <c r="G211" i="26"/>
  <c r="V121" i="26"/>
  <c r="C208" i="26"/>
  <c r="C118" i="26"/>
  <c r="T64" i="26"/>
  <c r="T125" i="26"/>
  <c r="V212" i="27"/>
  <c r="V121" i="27"/>
  <c r="G216" i="27"/>
  <c r="V124" i="27"/>
  <c r="I101" i="27"/>
  <c r="I195" i="27"/>
  <c r="E187" i="22"/>
  <c r="Z189" i="22"/>
  <c r="C187" i="22"/>
  <c r="X189" i="22"/>
  <c r="A219" i="21"/>
  <c r="V125" i="21"/>
  <c r="Z147" i="21"/>
  <c r="AL188" i="21"/>
  <c r="Q109" i="21"/>
  <c r="A193" i="22"/>
  <c r="V114" i="22"/>
  <c r="Q186" i="22"/>
  <c r="AL187" i="22"/>
  <c r="Q205" i="22"/>
  <c r="Z183" i="24"/>
  <c r="K183" i="24"/>
  <c r="G72" i="22"/>
  <c r="G131" i="22"/>
  <c r="K206" i="24"/>
  <c r="K117" i="24"/>
  <c r="E97" i="24"/>
  <c r="A68" i="24"/>
  <c r="A127" i="24"/>
  <c r="E185" i="25"/>
  <c r="T99" i="25"/>
  <c r="R187" i="25"/>
  <c r="R210" i="25"/>
  <c r="C119" i="25"/>
  <c r="G99" i="25"/>
  <c r="K137" i="25"/>
  <c r="T208" i="26"/>
  <c r="T117" i="26"/>
  <c r="P98" i="26"/>
  <c r="P129" i="26"/>
  <c r="Z197" i="27"/>
  <c r="K111" i="27"/>
  <c r="E206" i="21"/>
  <c r="E117" i="21"/>
  <c r="C194" i="21"/>
  <c r="X104" i="21"/>
  <c r="V151" i="22"/>
  <c r="AB151" i="22"/>
  <c r="X99" i="21"/>
  <c r="X128" i="21"/>
  <c r="AL202" i="22"/>
  <c r="Q116" i="22"/>
  <c r="M102" i="22"/>
  <c r="M130" i="22"/>
  <c r="C104" i="22"/>
  <c r="I200" i="24"/>
  <c r="I113" i="24"/>
  <c r="G198" i="24"/>
  <c r="V108" i="24"/>
  <c r="Z98" i="24"/>
  <c r="Z129" i="24"/>
  <c r="Z210" i="26"/>
  <c r="K119" i="26"/>
  <c r="T66" i="26"/>
  <c r="T122" i="26"/>
  <c r="P200" i="26"/>
  <c r="P114" i="26"/>
  <c r="G132" i="26"/>
  <c r="G195" i="26"/>
  <c r="G74" i="26"/>
  <c r="G130" i="26"/>
  <c r="A70" i="26"/>
  <c r="P127" i="26"/>
  <c r="R209" i="27"/>
  <c r="R122" i="27"/>
  <c r="C208" i="27"/>
  <c r="C120" i="27"/>
  <c r="K212" i="27"/>
  <c r="K122" i="27"/>
  <c r="A191" i="27"/>
  <c r="A202" i="27"/>
  <c r="P112" i="27"/>
  <c r="E77" i="27"/>
  <c r="T201" i="27"/>
  <c r="K193" i="21"/>
  <c r="E193" i="21"/>
  <c r="AD98" i="21"/>
  <c r="AD129" i="21"/>
  <c r="AH215" i="21"/>
  <c r="M120" i="21"/>
  <c r="I189" i="21"/>
  <c r="AD110" i="21"/>
  <c r="X209" i="22"/>
  <c r="X122" i="22"/>
  <c r="K212" i="22"/>
  <c r="K122" i="22"/>
  <c r="A216" i="22"/>
  <c r="V124" i="22"/>
  <c r="AF193" i="21"/>
  <c r="K107" i="21"/>
  <c r="AL68" i="22"/>
  <c r="AL129" i="22"/>
  <c r="AF69" i="22"/>
  <c r="AF128" i="22"/>
  <c r="Z106" i="22"/>
  <c r="E138" i="22"/>
  <c r="O141" i="22"/>
  <c r="AJ152" i="22"/>
  <c r="G201" i="24"/>
  <c r="G114" i="24"/>
  <c r="X210" i="24"/>
  <c r="I119" i="24"/>
  <c r="T65" i="24"/>
  <c r="T124" i="24"/>
  <c r="P196" i="24"/>
  <c r="V182" i="25"/>
  <c r="V207" i="25"/>
  <c r="V116" i="25"/>
  <c r="I188" i="25"/>
  <c r="G74" i="25"/>
  <c r="G130" i="25"/>
  <c r="G68" i="25"/>
  <c r="G127" i="25"/>
  <c r="Z183" i="26"/>
  <c r="V198" i="26"/>
  <c r="G112" i="26"/>
  <c r="K105" i="26"/>
  <c r="G98" i="26"/>
  <c r="G126" i="26"/>
  <c r="V110" i="27"/>
  <c r="P147" i="27"/>
  <c r="P200" i="27"/>
  <c r="A72" i="27"/>
  <c r="A131" i="27"/>
  <c r="K200" i="27"/>
  <c r="Z113" i="27"/>
  <c r="C104" i="27"/>
  <c r="R195" i="27"/>
  <c r="AL201" i="21"/>
  <c r="AL113" i="21"/>
  <c r="M70" i="21"/>
  <c r="AH127" i="21"/>
  <c r="AJ197" i="21"/>
  <c r="AD184" i="21"/>
  <c r="O212" i="21"/>
  <c r="AJ120" i="21"/>
  <c r="AH205" i="22"/>
  <c r="AH117" i="22"/>
  <c r="V212" i="22"/>
  <c r="V121" i="22"/>
  <c r="A77" i="22"/>
  <c r="V201" i="22"/>
  <c r="AH70" i="22"/>
  <c r="AH126" i="22"/>
  <c r="O78" i="22"/>
  <c r="O134" i="22"/>
  <c r="I190" i="22"/>
  <c r="AL192" i="22"/>
  <c r="Q113" i="22"/>
  <c r="AJ199" i="22"/>
  <c r="O109" i="22"/>
  <c r="G202" i="22"/>
  <c r="AB112" i="22"/>
  <c r="AB103" i="22"/>
  <c r="AB132" i="22"/>
  <c r="C210" i="24"/>
  <c r="C64" i="24"/>
  <c r="Z102" i="22"/>
  <c r="Z133" i="22"/>
  <c r="X215" i="24"/>
  <c r="I120" i="24"/>
  <c r="R198" i="24"/>
  <c r="C112" i="24"/>
  <c r="I78" i="25"/>
  <c r="R97" i="25"/>
  <c r="C129" i="25"/>
  <c r="Z189" i="26"/>
  <c r="Z133" i="26"/>
  <c r="K67" i="26"/>
  <c r="A151" i="27"/>
  <c r="P192" i="27"/>
  <c r="Z190" i="27"/>
  <c r="K105" i="27"/>
  <c r="AF200" i="21"/>
  <c r="AF114" i="21"/>
  <c r="AB186" i="21"/>
  <c r="AL220" i="21"/>
  <c r="Q122" i="21"/>
  <c r="X102" i="21"/>
  <c r="C134" i="21"/>
  <c r="AB100" i="21"/>
  <c r="O200" i="21"/>
  <c r="O113" i="21"/>
  <c r="X148" i="21"/>
  <c r="AJ207" i="21"/>
  <c r="AJ116" i="21"/>
  <c r="I182" i="21"/>
  <c r="I151" i="22"/>
  <c r="I214" i="21"/>
  <c r="AD123" i="21"/>
  <c r="O197" i="21"/>
  <c r="AH204" i="22"/>
  <c r="AH118" i="22"/>
  <c r="X101" i="22"/>
  <c r="C133" i="22"/>
  <c r="AJ101" i="22"/>
  <c r="O133" i="22"/>
  <c r="AB108" i="22"/>
  <c r="V83" i="22"/>
  <c r="G135" i="22"/>
  <c r="I74" i="22"/>
  <c r="AD131" i="22"/>
  <c r="V200" i="24"/>
  <c r="V114" i="24"/>
  <c r="T182" i="24"/>
  <c r="E96" i="24"/>
  <c r="X201" i="24"/>
  <c r="X113" i="24"/>
  <c r="Z102" i="24"/>
  <c r="K134" i="24"/>
  <c r="X147" i="24"/>
  <c r="I208" i="24"/>
  <c r="I118" i="24"/>
  <c r="G100" i="24"/>
  <c r="R199" i="25"/>
  <c r="C79" i="25"/>
  <c r="P72" i="25"/>
  <c r="A198" i="25"/>
  <c r="A201" i="26"/>
  <c r="A114" i="26"/>
  <c r="V188" i="26"/>
  <c r="G109" i="26"/>
  <c r="R196" i="26"/>
  <c r="A205" i="27"/>
  <c r="A118" i="27"/>
  <c r="K135" i="27"/>
  <c r="K75" i="27"/>
  <c r="K132" i="27"/>
  <c r="M204" i="21"/>
  <c r="M116" i="21"/>
  <c r="AL196" i="21"/>
  <c r="Q111" i="21"/>
  <c r="AH196" i="21"/>
  <c r="M111" i="21"/>
  <c r="V185" i="21"/>
  <c r="AJ182" i="21"/>
  <c r="O96" i="21"/>
  <c r="A217" i="21"/>
  <c r="V124" i="21"/>
  <c r="A208" i="22"/>
  <c r="A120" i="22"/>
  <c r="K136" i="22"/>
  <c r="K199" i="22"/>
  <c r="A100" i="22"/>
  <c r="A191" i="22"/>
  <c r="K191" i="22"/>
  <c r="Q200" i="22"/>
  <c r="AL113" i="22"/>
  <c r="AF203" i="22"/>
  <c r="AH141" i="22"/>
  <c r="AB104" i="22"/>
  <c r="AB196" i="22"/>
  <c r="V148" i="24"/>
  <c r="E192" i="24"/>
  <c r="T111" i="24"/>
  <c r="E194" i="24"/>
  <c r="T104" i="24"/>
  <c r="C151" i="24"/>
  <c r="R138" i="24"/>
  <c r="X74" i="24"/>
  <c r="I197" i="24"/>
  <c r="C208" i="25"/>
  <c r="C118" i="25"/>
  <c r="V65" i="25"/>
  <c r="V124" i="25"/>
  <c r="P195" i="25"/>
  <c r="A105" i="25"/>
  <c r="A211" i="25"/>
  <c r="P121" i="25"/>
  <c r="E151" i="25"/>
  <c r="T138" i="25"/>
  <c r="K70" i="25"/>
  <c r="Z127" i="25"/>
  <c r="R187" i="26"/>
  <c r="V181" i="26"/>
  <c r="C190" i="26"/>
  <c r="I78" i="26"/>
  <c r="V186" i="27"/>
  <c r="I152" i="27"/>
  <c r="I119" i="27"/>
  <c r="K210" i="27"/>
  <c r="K121" i="27"/>
  <c r="P101" i="27"/>
  <c r="A133" i="27"/>
  <c r="AL201" i="22"/>
  <c r="T193" i="25"/>
  <c r="T63" i="25"/>
  <c r="E107" i="25"/>
  <c r="G182" i="24"/>
  <c r="E147" i="25"/>
  <c r="A196" i="27"/>
  <c r="P115" i="27"/>
  <c r="A67" i="27"/>
  <c r="C71" i="26"/>
  <c r="C128" i="26"/>
  <c r="G198" i="27"/>
  <c r="V108" i="27"/>
  <c r="O198" i="21"/>
  <c r="AJ108" i="21"/>
  <c r="AJ193" i="22"/>
  <c r="Z211" i="22"/>
  <c r="Z120" i="22"/>
  <c r="E199" i="24"/>
  <c r="R99" i="26"/>
  <c r="R128" i="26"/>
  <c r="E210" i="22"/>
  <c r="E121" i="22"/>
  <c r="I147" i="24"/>
  <c r="E188" i="27"/>
  <c r="T64" i="24"/>
  <c r="T125" i="24"/>
  <c r="E65" i="24"/>
  <c r="AF205" i="21"/>
  <c r="AF118" i="21"/>
  <c r="A74" i="21"/>
  <c r="A130" i="21"/>
  <c r="AB197" i="22"/>
  <c r="G111" i="22"/>
  <c r="P106" i="25"/>
  <c r="A151" i="26"/>
  <c r="P138" i="26"/>
  <c r="G185" i="27"/>
  <c r="V102" i="27"/>
  <c r="A111" i="24"/>
  <c r="Z111" i="25"/>
  <c r="AL114" i="21"/>
  <c r="Z107" i="22"/>
  <c r="X111" i="24"/>
  <c r="AL110" i="21"/>
  <c r="E115" i="22"/>
  <c r="AL191" i="21"/>
  <c r="V193" i="25"/>
  <c r="A197" i="24"/>
  <c r="V181" i="21"/>
  <c r="A186" i="21"/>
  <c r="A192" i="21"/>
  <c r="V111" i="21"/>
  <c r="M195" i="21"/>
  <c r="AH107" i="21"/>
  <c r="I195" i="21"/>
  <c r="AD107" i="21"/>
  <c r="AH181" i="21"/>
  <c r="M186" i="21"/>
  <c r="O201" i="21"/>
  <c r="O114" i="21"/>
  <c r="E98" i="21"/>
  <c r="E126" i="21"/>
  <c r="Q188" i="22"/>
  <c r="AL191" i="22"/>
  <c r="G197" i="22"/>
  <c r="AB107" i="22"/>
  <c r="X208" i="21"/>
  <c r="X117" i="21"/>
  <c r="AD208" i="21"/>
  <c r="AD117" i="21"/>
  <c r="Q220" i="21"/>
  <c r="AL119" i="21"/>
  <c r="I204" i="22"/>
  <c r="I117" i="22"/>
  <c r="O189" i="22"/>
  <c r="G73" i="24"/>
  <c r="V197" i="24"/>
  <c r="K70" i="24"/>
  <c r="Z127" i="24"/>
  <c r="X102" i="25"/>
  <c r="I134" i="25"/>
  <c r="K194" i="26"/>
  <c r="Z104" i="26"/>
  <c r="C192" i="26"/>
  <c r="R111" i="26"/>
  <c r="C206" i="26"/>
  <c r="C117" i="26"/>
  <c r="I68" i="26"/>
  <c r="I127" i="26"/>
  <c r="R205" i="27"/>
  <c r="R117" i="27"/>
  <c r="K78" i="27"/>
  <c r="K134" i="27"/>
  <c r="AH210" i="21"/>
  <c r="M119" i="21"/>
  <c r="M211" i="21"/>
  <c r="AH121" i="21"/>
  <c r="I151" i="21"/>
  <c r="AD138" i="21"/>
  <c r="X214" i="22"/>
  <c r="C123" i="22"/>
  <c r="G148" i="21"/>
  <c r="G115" i="21"/>
  <c r="AJ212" i="21"/>
  <c r="O124" i="21"/>
  <c r="AD219" i="22"/>
  <c r="I124" i="22"/>
  <c r="AF147" i="22"/>
  <c r="Q82" i="22"/>
  <c r="AL200" i="22"/>
  <c r="Q115" i="22"/>
  <c r="G155" i="22"/>
  <c r="AB142" i="22"/>
  <c r="Z209" i="24"/>
  <c r="Z115" i="24"/>
  <c r="C39" i="24"/>
  <c r="R194" i="24"/>
  <c r="A183" i="25"/>
  <c r="G210" i="25"/>
  <c r="G64" i="25"/>
  <c r="I196" i="25"/>
  <c r="X109" i="25"/>
  <c r="R48" i="25"/>
  <c r="R131" i="25"/>
  <c r="R147" i="26"/>
  <c r="C100" i="26"/>
  <c r="Z209" i="26"/>
  <c r="Z115" i="26"/>
  <c r="K211" i="26"/>
  <c r="Z121" i="26"/>
  <c r="E208" i="26"/>
  <c r="E118" i="26"/>
  <c r="V64" i="26"/>
  <c r="V125" i="26"/>
  <c r="A196" i="26"/>
  <c r="P109" i="26"/>
  <c r="I188" i="26"/>
  <c r="G145" i="26"/>
  <c r="X212" i="27"/>
  <c r="X121" i="27"/>
  <c r="C101" i="27"/>
  <c r="C195" i="27"/>
  <c r="O187" i="22"/>
  <c r="AJ189" i="22"/>
  <c r="M219" i="21"/>
  <c r="AH125" i="21"/>
  <c r="Q219" i="21"/>
  <c r="AL125" i="21"/>
  <c r="AF147" i="21"/>
  <c r="X188" i="21"/>
  <c r="C109" i="21"/>
  <c r="AH188" i="21"/>
  <c r="M109" i="21"/>
  <c r="G193" i="22"/>
  <c r="AB114" i="22"/>
  <c r="C186" i="22"/>
  <c r="X187" i="22"/>
  <c r="C205" i="22"/>
  <c r="C118" i="22"/>
  <c r="E72" i="22"/>
  <c r="E131" i="22"/>
  <c r="E206" i="24"/>
  <c r="E117" i="24"/>
  <c r="V191" i="24"/>
  <c r="G110" i="24"/>
  <c r="G68" i="24"/>
  <c r="G127" i="24"/>
  <c r="C185" i="25"/>
  <c r="R99" i="25"/>
  <c r="P187" i="25"/>
  <c r="X210" i="25"/>
  <c r="I119" i="25"/>
  <c r="E99" i="25"/>
  <c r="A137" i="25"/>
  <c r="R208" i="26"/>
  <c r="R117" i="26"/>
  <c r="X98" i="26"/>
  <c r="X129" i="26"/>
  <c r="T197" i="27"/>
  <c r="E111" i="27"/>
  <c r="M206" i="21"/>
  <c r="M117" i="21"/>
  <c r="K194" i="21"/>
  <c r="AF104" i="21"/>
  <c r="AJ151" i="22"/>
  <c r="AF99" i="21"/>
  <c r="AF128" i="21"/>
  <c r="Z202" i="22"/>
  <c r="E116" i="22"/>
  <c r="G102" i="22"/>
  <c r="G130" i="22"/>
  <c r="I104" i="22"/>
  <c r="K200" i="24"/>
  <c r="K113" i="24"/>
  <c r="I198" i="24"/>
  <c r="X108" i="24"/>
  <c r="X210" i="26"/>
  <c r="I119" i="26"/>
  <c r="V66" i="26"/>
  <c r="V122" i="26"/>
  <c r="X200" i="26"/>
  <c r="X114" i="26"/>
  <c r="T151" i="26"/>
  <c r="E200" i="26"/>
  <c r="K132" i="26"/>
  <c r="K195" i="26"/>
  <c r="C74" i="26"/>
  <c r="C130" i="26"/>
  <c r="C70" i="26"/>
  <c r="R127" i="26"/>
  <c r="T209" i="27"/>
  <c r="T122" i="27"/>
  <c r="E208" i="27"/>
  <c r="E120" i="27"/>
  <c r="G212" i="27"/>
  <c r="G122" i="27"/>
  <c r="I191" i="27"/>
  <c r="K202" i="27"/>
  <c r="Z112" i="27"/>
  <c r="K77" i="27"/>
  <c r="Z201" i="27"/>
  <c r="G193" i="21"/>
  <c r="X209" i="21"/>
  <c r="X115" i="21"/>
  <c r="X98" i="21"/>
  <c r="X129" i="21"/>
  <c r="X215" i="21"/>
  <c r="C120" i="21"/>
  <c r="Z215" i="21"/>
  <c r="E120" i="21"/>
  <c r="AL209" i="22"/>
  <c r="AL122" i="22"/>
  <c r="A212" i="22"/>
  <c r="A122" i="22"/>
  <c r="M216" i="22"/>
  <c r="AH124" i="22"/>
  <c r="AL193" i="21"/>
  <c r="Q107" i="21"/>
  <c r="AD68" i="22"/>
  <c r="AD129" i="22"/>
  <c r="AL69" i="22"/>
  <c r="AL128" i="22"/>
  <c r="AJ106" i="22"/>
  <c r="O138" i="22"/>
  <c r="I141" i="22"/>
  <c r="C201" i="24"/>
  <c r="X65" i="24"/>
  <c r="X124" i="24"/>
  <c r="X196" i="24"/>
  <c r="I111" i="24"/>
  <c r="P182" i="25"/>
  <c r="R207" i="25"/>
  <c r="R116" i="25"/>
  <c r="G188" i="25"/>
  <c r="A74" i="25"/>
  <c r="A130" i="25"/>
  <c r="I68" i="25"/>
  <c r="I127" i="25"/>
  <c r="X183" i="26"/>
  <c r="E189" i="26"/>
  <c r="T110" i="26"/>
  <c r="V207" i="26"/>
  <c r="V116" i="26"/>
  <c r="A105" i="26"/>
  <c r="P110" i="27"/>
  <c r="V147" i="27"/>
  <c r="V200" i="27"/>
  <c r="A74" i="27"/>
  <c r="P131" i="27"/>
  <c r="I104" i="27"/>
  <c r="X195" i="27"/>
  <c r="X201" i="21"/>
  <c r="X113" i="21"/>
  <c r="Q70" i="21"/>
  <c r="AL127" i="21"/>
  <c r="V197" i="21"/>
  <c r="AB184" i="21"/>
  <c r="A212" i="21"/>
  <c r="V120" i="21"/>
  <c r="X205" i="22"/>
  <c r="X117" i="22"/>
  <c r="Z212" i="22"/>
  <c r="Z121" i="22"/>
  <c r="I77" i="22"/>
  <c r="AD201" i="22"/>
  <c r="AB70" i="22"/>
  <c r="AB126" i="22"/>
  <c r="Q78" i="22"/>
  <c r="Q134" i="22"/>
  <c r="C190" i="22"/>
  <c r="AD192" i="22"/>
  <c r="I113" i="22"/>
  <c r="X192" i="22"/>
  <c r="C113" i="22"/>
  <c r="X199" i="22"/>
  <c r="C109" i="22"/>
  <c r="A202" i="22"/>
  <c r="V112" i="22"/>
  <c r="V103" i="22"/>
  <c r="V132" i="22"/>
  <c r="E210" i="24"/>
  <c r="E64" i="24"/>
  <c r="AB102" i="22"/>
  <c r="AB133" i="22"/>
  <c r="Z215" i="24"/>
  <c r="K120" i="24"/>
  <c r="X198" i="24"/>
  <c r="I112" i="24"/>
  <c r="K78" i="25"/>
  <c r="X97" i="25"/>
  <c r="I129" i="25"/>
  <c r="X193" i="26"/>
  <c r="I107" i="26"/>
  <c r="G151" i="27"/>
  <c r="V192" i="27"/>
  <c r="AH200" i="21"/>
  <c r="AH114" i="21"/>
  <c r="AH186" i="21"/>
  <c r="V220" i="21"/>
  <c r="A122" i="21"/>
  <c r="AF102" i="21"/>
  <c r="K134" i="21"/>
  <c r="V100" i="21"/>
  <c r="C200" i="21"/>
  <c r="C113" i="21"/>
  <c r="AL148" i="21"/>
  <c r="AD148" i="21"/>
  <c r="V207" i="21"/>
  <c r="V116" i="21"/>
  <c r="Q182" i="21"/>
  <c r="K151" i="22"/>
  <c r="E214" i="21"/>
  <c r="Z123" i="21"/>
  <c r="C197" i="21"/>
  <c r="Z204" i="22"/>
  <c r="Z118" i="22"/>
  <c r="AF101" i="22"/>
  <c r="K133" i="22"/>
  <c r="AJ108" i="22"/>
  <c r="Z83" i="22"/>
  <c r="A135" i="22"/>
  <c r="A74" i="22"/>
  <c r="V131" i="22"/>
  <c r="P200" i="24"/>
  <c r="P114" i="24"/>
  <c r="R182" i="24"/>
  <c r="C96" i="24"/>
  <c r="R201" i="24"/>
  <c r="R113" i="24"/>
  <c r="V102" i="24"/>
  <c r="G134" i="24"/>
  <c r="R147" i="24"/>
  <c r="R195" i="24"/>
  <c r="C105" i="24"/>
  <c r="C100" i="24"/>
  <c r="V181" i="25"/>
  <c r="Z199" i="25"/>
  <c r="V72" i="25"/>
  <c r="G198" i="25"/>
  <c r="T98" i="25"/>
  <c r="T129" i="25"/>
  <c r="G201" i="26"/>
  <c r="G114" i="26"/>
  <c r="E65" i="26"/>
  <c r="P188" i="26"/>
  <c r="X196" i="26"/>
  <c r="I111" i="26"/>
  <c r="G205" i="27"/>
  <c r="G118" i="27"/>
  <c r="A75" i="27"/>
  <c r="A132" i="27"/>
  <c r="A136" i="27"/>
  <c r="A199" i="27"/>
  <c r="AB196" i="21"/>
  <c r="G111" i="21"/>
  <c r="X185" i="21"/>
  <c r="AB182" i="21"/>
  <c r="Z182" i="21"/>
  <c r="E96" i="21"/>
  <c r="C217" i="21"/>
  <c r="X124" i="21"/>
  <c r="O152" i="22"/>
  <c r="O119" i="22"/>
  <c r="I136" i="22"/>
  <c r="I199" i="22"/>
  <c r="G100" i="22"/>
  <c r="I191" i="22"/>
  <c r="E200" i="22"/>
  <c r="Z113" i="22"/>
  <c r="Z203" i="22"/>
  <c r="AB141" i="22"/>
  <c r="AJ104" i="22"/>
  <c r="AJ196" i="22"/>
  <c r="G194" i="24"/>
  <c r="V104" i="24"/>
  <c r="K151" i="24"/>
  <c r="Z138" i="24"/>
  <c r="T74" i="24"/>
  <c r="E197" i="24"/>
  <c r="V201" i="25"/>
  <c r="X65" i="25"/>
  <c r="X124" i="25"/>
  <c r="X195" i="25"/>
  <c r="E192" i="25"/>
  <c r="K151" i="25"/>
  <c r="Z138" i="25"/>
  <c r="X187" i="26"/>
  <c r="I99" i="26"/>
  <c r="T65" i="26"/>
  <c r="T124" i="26"/>
  <c r="K212" i="26"/>
  <c r="Z120" i="26"/>
  <c r="K190" i="26"/>
  <c r="X185" i="27"/>
  <c r="E204" i="27"/>
  <c r="E117" i="27"/>
  <c r="C152" i="27"/>
  <c r="C119" i="27"/>
  <c r="G210" i="27"/>
  <c r="G121" i="27"/>
  <c r="P219" i="27"/>
  <c r="A124" i="27"/>
  <c r="X72" i="27"/>
  <c r="I198" i="27"/>
  <c r="R101" i="27"/>
  <c r="C133" i="27"/>
  <c r="Z193" i="25"/>
  <c r="K107" i="25"/>
  <c r="Z63" i="25"/>
  <c r="C182" i="24"/>
  <c r="C189" i="25"/>
  <c r="R110" i="25"/>
  <c r="G196" i="27"/>
  <c r="V115" i="27"/>
  <c r="A71" i="26"/>
  <c r="A128" i="26"/>
  <c r="G198" i="21"/>
  <c r="AB108" i="21"/>
  <c r="K199" i="24"/>
  <c r="R191" i="25"/>
  <c r="C110" i="25"/>
  <c r="Q210" i="22"/>
  <c r="Q121" i="22"/>
  <c r="E147" i="24"/>
  <c r="P213" i="27"/>
  <c r="P119" i="27"/>
  <c r="X64" i="24"/>
  <c r="X125" i="24"/>
  <c r="I65" i="24"/>
  <c r="Z194" i="25"/>
  <c r="X205" i="26"/>
  <c r="X118" i="26"/>
  <c r="X205" i="21"/>
  <c r="X118" i="21"/>
  <c r="I74" i="21"/>
  <c r="I130" i="21"/>
  <c r="V197" i="22"/>
  <c r="A111" i="22"/>
  <c r="K195" i="24"/>
  <c r="Z107" i="24"/>
  <c r="V106" i="25"/>
  <c r="P72" i="26"/>
  <c r="A198" i="26"/>
  <c r="R187" i="27"/>
  <c r="X182" i="26"/>
  <c r="G116" i="22"/>
  <c r="C116" i="26"/>
  <c r="C115" i="24"/>
  <c r="R110" i="26"/>
  <c r="C117" i="22"/>
  <c r="A116" i="26"/>
  <c r="E119" i="22"/>
  <c r="C114" i="24"/>
  <c r="A112" i="26"/>
  <c r="P77" i="24"/>
  <c r="AF111" i="21"/>
  <c r="C116" i="21"/>
  <c r="Q199" i="22"/>
  <c r="T196" i="27"/>
  <c r="G199" i="27"/>
  <c r="C195" i="21"/>
  <c r="X107" i="21"/>
  <c r="AD198" i="21"/>
  <c r="I112" i="21"/>
  <c r="M201" i="21"/>
  <c r="M114" i="21"/>
  <c r="A98" i="21"/>
  <c r="A126" i="21"/>
  <c r="AJ198" i="21"/>
  <c r="O112" i="21"/>
  <c r="M98" i="21"/>
  <c r="M126" i="21"/>
  <c r="V213" i="22"/>
  <c r="V119" i="22"/>
  <c r="K188" i="22"/>
  <c r="AF191" i="22"/>
  <c r="Z208" i="24"/>
  <c r="Z117" i="24"/>
  <c r="I73" i="24"/>
  <c r="X197" i="24"/>
  <c r="R147" i="25"/>
  <c r="C100" i="25"/>
  <c r="T102" i="25"/>
  <c r="E134" i="25"/>
  <c r="I192" i="26"/>
  <c r="X111" i="26"/>
  <c r="A206" i="26"/>
  <c r="A117" i="26"/>
  <c r="Z45" i="26"/>
  <c r="K149" i="26"/>
  <c r="A186" i="27"/>
  <c r="P187" i="27"/>
  <c r="T205" i="27"/>
  <c r="T117" i="27"/>
  <c r="AF210" i="21"/>
  <c r="K119" i="21"/>
  <c r="A211" i="21"/>
  <c r="V121" i="21"/>
  <c r="Q151" i="21"/>
  <c r="AL138" i="21"/>
  <c r="I63" i="22"/>
  <c r="I125" i="22"/>
  <c r="O148" i="21"/>
  <c r="O115" i="21"/>
  <c r="X212" i="21"/>
  <c r="C124" i="21"/>
  <c r="AB219" i="22"/>
  <c r="G124" i="22"/>
  <c r="AL147" i="22"/>
  <c r="A82" i="22"/>
  <c r="M155" i="22"/>
  <c r="AH142" i="22"/>
  <c r="T209" i="24"/>
  <c r="T115" i="24"/>
  <c r="X100" i="24"/>
  <c r="X192" i="24"/>
  <c r="I39" i="24"/>
  <c r="X194" i="24"/>
  <c r="K183" i="25"/>
  <c r="I210" i="25"/>
  <c r="I64" i="25"/>
  <c r="G196" i="25"/>
  <c r="V109" i="25"/>
  <c r="X48" i="25"/>
  <c r="X131" i="25"/>
  <c r="E211" i="26"/>
  <c r="T121" i="26"/>
  <c r="K208" i="26"/>
  <c r="K118" i="26"/>
  <c r="C13" i="26"/>
  <c r="R119" i="26"/>
  <c r="I196" i="26"/>
  <c r="X109" i="26"/>
  <c r="I145" i="26"/>
  <c r="P212" i="27"/>
  <c r="P121" i="27"/>
  <c r="Z129" i="27"/>
  <c r="K69" i="27"/>
  <c r="Q25" i="14"/>
  <c r="K197" i="27"/>
  <c r="K101" i="27"/>
  <c r="K195" i="27"/>
  <c r="C208" i="21"/>
  <c r="C118" i="21"/>
  <c r="A187" i="22"/>
  <c r="V189" i="22"/>
  <c r="E219" i="21"/>
  <c r="Z125" i="21"/>
  <c r="V147" i="21"/>
  <c r="E186" i="22"/>
  <c r="Z187" i="22"/>
  <c r="E205" i="22"/>
  <c r="K72" i="22"/>
  <c r="K131" i="22"/>
  <c r="G206" i="24"/>
  <c r="G117" i="24"/>
  <c r="P191" i="24"/>
  <c r="A110" i="24"/>
  <c r="C68" i="24"/>
  <c r="C127" i="24"/>
  <c r="K185" i="25"/>
  <c r="Z99" i="25"/>
  <c r="V185" i="25"/>
  <c r="G190" i="25"/>
  <c r="V187" i="25"/>
  <c r="E200" i="25"/>
  <c r="E113" i="25"/>
  <c r="V64" i="25"/>
  <c r="V125" i="25"/>
  <c r="E137" i="25"/>
  <c r="X208" i="26"/>
  <c r="X117" i="26"/>
  <c r="T98" i="26"/>
  <c r="T129" i="26"/>
  <c r="P69" i="27"/>
  <c r="P128" i="27"/>
  <c r="V197" i="27"/>
  <c r="G111" i="27"/>
  <c r="V106" i="27"/>
  <c r="G138" i="27"/>
  <c r="Q206" i="21"/>
  <c r="Q117" i="21"/>
  <c r="G194" i="21"/>
  <c r="AB104" i="21"/>
  <c r="AD151" i="22"/>
  <c r="V99" i="21"/>
  <c r="V128" i="21"/>
  <c r="AD202" i="22"/>
  <c r="I116" i="22"/>
  <c r="A102" i="22"/>
  <c r="A130" i="22"/>
  <c r="E104" i="22"/>
  <c r="Z195" i="22"/>
  <c r="G200" i="24"/>
  <c r="G113" i="24"/>
  <c r="C198" i="24"/>
  <c r="K204" i="26"/>
  <c r="K116" i="26"/>
  <c r="P66" i="26"/>
  <c r="P122" i="26"/>
  <c r="V200" i="26"/>
  <c r="V114" i="26"/>
  <c r="Z151" i="26"/>
  <c r="K200" i="26"/>
  <c r="E132" i="26"/>
  <c r="E195" i="26"/>
  <c r="E74" i="26"/>
  <c r="E130" i="26"/>
  <c r="E70" i="26"/>
  <c r="T127" i="26"/>
  <c r="X209" i="27"/>
  <c r="X122" i="27"/>
  <c r="G208" i="27"/>
  <c r="G120" i="27"/>
  <c r="C191" i="27"/>
  <c r="R30" i="27"/>
  <c r="C125" i="27"/>
  <c r="C77" i="27"/>
  <c r="R201" i="27"/>
  <c r="A193" i="21"/>
  <c r="I97" i="21"/>
  <c r="AF209" i="21"/>
  <c r="AF115" i="21"/>
  <c r="V98" i="21"/>
  <c r="V129" i="21"/>
  <c r="AF215" i="21"/>
  <c r="K120" i="21"/>
  <c r="Z209" i="22"/>
  <c r="Z122" i="22"/>
  <c r="O212" i="22"/>
  <c r="O122" i="22"/>
  <c r="O216" i="22"/>
  <c r="AJ124" i="22"/>
  <c r="X193" i="21"/>
  <c r="C107" i="21"/>
  <c r="AD193" i="21"/>
  <c r="I107" i="21"/>
  <c r="AH68" i="22"/>
  <c r="AH129" i="22"/>
  <c r="AH69" i="22"/>
  <c r="AH128" i="22"/>
  <c r="AB106" i="22"/>
  <c r="G138" i="22"/>
  <c r="Q141" i="22"/>
  <c r="AL152" i="22"/>
  <c r="I201" i="24"/>
  <c r="I114" i="24"/>
  <c r="C186" i="24"/>
  <c r="R77" i="24"/>
  <c r="R65" i="24"/>
  <c r="R124" i="24"/>
  <c r="R196" i="24"/>
  <c r="C111" i="24"/>
  <c r="X182" i="25"/>
  <c r="T207" i="25"/>
  <c r="T116" i="25"/>
  <c r="A188" i="25"/>
  <c r="P66" i="25"/>
  <c r="P122" i="25"/>
  <c r="R188" i="25"/>
  <c r="C109" i="25"/>
  <c r="I74" i="25"/>
  <c r="I130" i="25"/>
  <c r="I98" i="25"/>
  <c r="I126" i="25"/>
  <c r="G105" i="26"/>
  <c r="X110" i="27"/>
  <c r="Z147" i="27"/>
  <c r="Z200" i="27"/>
  <c r="K74" i="27"/>
  <c r="Z131" i="27"/>
  <c r="K104" i="27"/>
  <c r="AF201" i="21"/>
  <c r="AF113" i="21"/>
  <c r="A70" i="21"/>
  <c r="V127" i="21"/>
  <c r="O70" i="21"/>
  <c r="AJ127" i="21"/>
  <c r="AB197" i="21"/>
  <c r="AL197" i="21"/>
  <c r="X184" i="21"/>
  <c r="I212" i="21"/>
  <c r="AD120" i="21"/>
  <c r="AD205" i="22"/>
  <c r="AD117" i="22"/>
  <c r="AF212" i="22"/>
  <c r="AF121" i="22"/>
  <c r="G77" i="22"/>
  <c r="AB201" i="22"/>
  <c r="V70" i="22"/>
  <c r="V126" i="22"/>
  <c r="AF70" i="22"/>
  <c r="AF126" i="22"/>
  <c r="G78" i="22"/>
  <c r="G134" i="22"/>
  <c r="E190" i="22"/>
  <c r="V192" i="22"/>
  <c r="A113" i="22"/>
  <c r="AL199" i="22"/>
  <c r="Q109" i="22"/>
  <c r="O202" i="22"/>
  <c r="AJ112" i="22"/>
  <c r="X103" i="22"/>
  <c r="X132" i="22"/>
  <c r="V102" i="22"/>
  <c r="V133" i="22"/>
  <c r="V215" i="24"/>
  <c r="G120" i="24"/>
  <c r="Z198" i="24"/>
  <c r="K112" i="24"/>
  <c r="C78" i="25"/>
  <c r="V97" i="25"/>
  <c r="G129" i="25"/>
  <c r="R133" i="26"/>
  <c r="C67" i="26"/>
  <c r="I151" i="27"/>
  <c r="X192" i="27"/>
  <c r="AB192" i="21"/>
  <c r="Z200" i="21"/>
  <c r="Z114" i="21"/>
  <c r="AJ186" i="21"/>
  <c r="Z186" i="21"/>
  <c r="AB220" i="21"/>
  <c r="G122" i="21"/>
  <c r="V102" i="21"/>
  <c r="A134" i="21"/>
  <c r="Z71" i="21"/>
  <c r="Z195" i="21"/>
  <c r="AJ100" i="21"/>
  <c r="E200" i="21"/>
  <c r="E113" i="21"/>
  <c r="AB148" i="21"/>
  <c r="Z207" i="21"/>
  <c r="Z116" i="21"/>
  <c r="AL207" i="21"/>
  <c r="AL116" i="21"/>
  <c r="O182" i="21"/>
  <c r="Q151" i="22"/>
  <c r="K214" i="21"/>
  <c r="AF123" i="21"/>
  <c r="E197" i="21"/>
  <c r="AJ204" i="22"/>
  <c r="AJ118" i="22"/>
  <c r="Z101" i="22"/>
  <c r="E133" i="22"/>
  <c r="AL108" i="22"/>
  <c r="AF83" i="22"/>
  <c r="AJ109" i="22"/>
  <c r="O135" i="22"/>
  <c r="M74" i="22"/>
  <c r="AH131" i="22"/>
  <c r="T200" i="24"/>
  <c r="T114" i="24"/>
  <c r="Z182" i="24"/>
  <c r="K96" i="24"/>
  <c r="V201" i="24"/>
  <c r="V113" i="24"/>
  <c r="R102" i="24"/>
  <c r="C134" i="24"/>
  <c r="Z147" i="24"/>
  <c r="Z195" i="24"/>
  <c r="K105" i="24"/>
  <c r="I100" i="24"/>
  <c r="Z181" i="25"/>
  <c r="G194" i="25"/>
  <c r="V104" i="25"/>
  <c r="T199" i="25"/>
  <c r="X72" i="25"/>
  <c r="I198" i="25"/>
  <c r="V98" i="25"/>
  <c r="V129" i="25"/>
  <c r="G65" i="26"/>
  <c r="T188" i="26"/>
  <c r="E109" i="26"/>
  <c r="P196" i="26"/>
  <c r="A111" i="26"/>
  <c r="K205" i="27"/>
  <c r="K118" i="27"/>
  <c r="T204" i="27"/>
  <c r="T118" i="27"/>
  <c r="C155" i="27"/>
  <c r="R142" i="27"/>
  <c r="R103" i="27"/>
  <c r="R132" i="27"/>
  <c r="I136" i="27"/>
  <c r="I199" i="27"/>
  <c r="A190" i="21"/>
  <c r="E204" i="21"/>
  <c r="E116" i="21"/>
  <c r="AF196" i="21"/>
  <c r="K111" i="21"/>
  <c r="AD185" i="21"/>
  <c r="V182" i="21"/>
  <c r="A96" i="21"/>
  <c r="I217" i="21"/>
  <c r="AD124" i="21"/>
  <c r="Q152" i="22"/>
  <c r="Q119" i="22"/>
  <c r="I100" i="22"/>
  <c r="Q191" i="22"/>
  <c r="M200" i="22"/>
  <c r="AH113" i="22"/>
  <c r="AH203" i="22"/>
  <c r="V141" i="22"/>
  <c r="AH104" i="22"/>
  <c r="K194" i="24"/>
  <c r="Z104" i="24"/>
  <c r="E151" i="24"/>
  <c r="T138" i="24"/>
  <c r="Z74" i="24"/>
  <c r="K197" i="24"/>
  <c r="I96" i="25"/>
  <c r="P201" i="25"/>
  <c r="P113" i="25"/>
  <c r="Z65" i="25"/>
  <c r="Z124" i="25"/>
  <c r="V195" i="25"/>
  <c r="G105" i="25"/>
  <c r="G192" i="25"/>
  <c r="G151" i="25"/>
  <c r="V138" i="25"/>
  <c r="P187" i="26"/>
  <c r="A99" i="26"/>
  <c r="V65" i="26"/>
  <c r="V124" i="26"/>
  <c r="E212" i="26"/>
  <c r="T120" i="26"/>
  <c r="E190" i="26"/>
  <c r="R185" i="27"/>
  <c r="G204" i="27"/>
  <c r="G117" i="27"/>
  <c r="K152" i="27"/>
  <c r="K119" i="27"/>
  <c r="A210" i="27"/>
  <c r="A121" i="27"/>
  <c r="V219" i="27"/>
  <c r="G124" i="27"/>
  <c r="Z72" i="27"/>
  <c r="K198" i="27"/>
  <c r="X101" i="27"/>
  <c r="I133" i="27"/>
  <c r="C105" i="25"/>
  <c r="I196" i="22"/>
  <c r="AD115" i="22"/>
  <c r="A189" i="25"/>
  <c r="P110" i="25"/>
  <c r="AD152" i="22"/>
  <c r="R215" i="25"/>
  <c r="C120" i="25"/>
  <c r="A198" i="21"/>
  <c r="V108" i="21"/>
  <c r="C199" i="24"/>
  <c r="V191" i="25"/>
  <c r="G110" i="25"/>
  <c r="A185" i="22"/>
  <c r="I210" i="22"/>
  <c r="I121" i="22"/>
  <c r="K147" i="24"/>
  <c r="Z188" i="24"/>
  <c r="V213" i="27"/>
  <c r="V119" i="27"/>
  <c r="E215" i="22"/>
  <c r="Z125" i="22"/>
  <c r="R194" i="25"/>
  <c r="R205" i="26"/>
  <c r="R118" i="26"/>
  <c r="AJ205" i="21"/>
  <c r="AJ118" i="21"/>
  <c r="O74" i="21"/>
  <c r="O130" i="21"/>
  <c r="AD197" i="22"/>
  <c r="T209" i="25"/>
  <c r="T115" i="25"/>
  <c r="K183" i="26"/>
  <c r="X187" i="27"/>
  <c r="R182" i="26"/>
  <c r="C96" i="26"/>
  <c r="T111" i="25"/>
  <c r="K115" i="24"/>
  <c r="V107" i="24"/>
  <c r="G119" i="22"/>
  <c r="M111" i="22"/>
  <c r="K119" i="22"/>
  <c r="O120" i="22"/>
  <c r="AJ115" i="21"/>
  <c r="E191" i="24"/>
  <c r="X114" i="24"/>
  <c r="E67" i="26"/>
  <c r="G109" i="21"/>
  <c r="I109" i="25"/>
  <c r="C111" i="26"/>
  <c r="E118" i="22"/>
  <c r="I114" i="22"/>
  <c r="Z191" i="21"/>
  <c r="P193" i="24"/>
  <c r="T113" i="24"/>
  <c r="Z195" i="27"/>
  <c r="V113" i="25"/>
  <c r="X198" i="21"/>
  <c r="C112" i="21"/>
  <c r="AF181" i="21"/>
  <c r="K186" i="21"/>
  <c r="Q201" i="21"/>
  <c r="Q114" i="21"/>
  <c r="G98" i="21"/>
  <c r="G126" i="21"/>
  <c r="I98" i="21"/>
  <c r="I126" i="21"/>
  <c r="A197" i="22"/>
  <c r="V107" i="22"/>
  <c r="G220" i="21"/>
  <c r="AB119" i="21"/>
  <c r="I220" i="21"/>
  <c r="AD119" i="21"/>
  <c r="Q204" i="22"/>
  <c r="Q117" i="22"/>
  <c r="AD181" i="21"/>
  <c r="I186" i="21"/>
  <c r="A201" i="21"/>
  <c r="A114" i="21"/>
  <c r="Q98" i="21"/>
  <c r="Q126" i="21"/>
  <c r="AB213" i="22"/>
  <c r="AB119" i="22"/>
  <c r="G188" i="22"/>
  <c r="AB191" i="22"/>
  <c r="I197" i="22"/>
  <c r="AD107" i="22"/>
  <c r="O220" i="21"/>
  <c r="AJ119" i="21"/>
  <c r="K204" i="22"/>
  <c r="E189" i="22"/>
  <c r="A122" i="24"/>
  <c r="P64" i="24"/>
  <c r="R208" i="24"/>
  <c r="R117" i="24"/>
  <c r="A73" i="24"/>
  <c r="P197" i="24"/>
  <c r="A38" i="24"/>
  <c r="A149" i="24"/>
  <c r="P61" i="25"/>
  <c r="P119" i="25"/>
  <c r="Z102" i="25"/>
  <c r="K134" i="25"/>
  <c r="I206" i="26"/>
  <c r="I117" i="26"/>
  <c r="V205" i="27"/>
  <c r="V117" i="27"/>
  <c r="X198" i="27"/>
  <c r="A183" i="21"/>
  <c r="X210" i="21"/>
  <c r="C119" i="21"/>
  <c r="K100" i="21"/>
  <c r="AF191" i="21"/>
  <c r="C211" i="21"/>
  <c r="X121" i="21"/>
  <c r="Q211" i="21"/>
  <c r="AL121" i="21"/>
  <c r="A151" i="21"/>
  <c r="V138" i="21"/>
  <c r="Z214" i="22"/>
  <c r="E123" i="22"/>
  <c r="A148" i="21"/>
  <c r="A115" i="21"/>
  <c r="V212" i="21"/>
  <c r="A124" i="21"/>
  <c r="X219" i="22"/>
  <c r="C124" i="22"/>
  <c r="Z147" i="22"/>
  <c r="K82" i="22"/>
  <c r="AH200" i="22"/>
  <c r="M115" i="22"/>
  <c r="O155" i="22"/>
  <c r="AJ142" i="22"/>
  <c r="K155" i="22"/>
  <c r="AF142" i="22"/>
  <c r="P209" i="24"/>
  <c r="P115" i="24"/>
  <c r="T100" i="24"/>
  <c r="T192" i="24"/>
  <c r="E39" i="24"/>
  <c r="T194" i="24"/>
  <c r="E212" i="25"/>
  <c r="T120" i="25"/>
  <c r="T48" i="25"/>
  <c r="T131" i="25"/>
  <c r="T147" i="26"/>
  <c r="E100" i="26"/>
  <c r="A211" i="26"/>
  <c r="P121" i="26"/>
  <c r="A208" i="26"/>
  <c r="A118" i="26"/>
  <c r="V51" i="26"/>
  <c r="V119" i="26"/>
  <c r="C196" i="26"/>
  <c r="R109" i="26"/>
  <c r="A216" i="27"/>
  <c r="P124" i="27"/>
  <c r="R129" i="27"/>
  <c r="C69" i="27"/>
  <c r="Q17" i="14"/>
  <c r="C197" i="27"/>
  <c r="E101" i="27"/>
  <c r="E195" i="27"/>
  <c r="I208" i="21"/>
  <c r="I118" i="21"/>
  <c r="I187" i="22"/>
  <c r="AD189" i="22"/>
  <c r="K219" i="21"/>
  <c r="AF125" i="21"/>
  <c r="AD147" i="21"/>
  <c r="AL147" i="21"/>
  <c r="E193" i="22"/>
  <c r="Z114" i="22"/>
  <c r="K193" i="22"/>
  <c r="AF114" i="22"/>
  <c r="M186" i="22"/>
  <c r="AH187" i="22"/>
  <c r="M205" i="22"/>
  <c r="M118" i="22"/>
  <c r="M72" i="22"/>
  <c r="M131" i="22"/>
  <c r="X191" i="24"/>
  <c r="I110" i="24"/>
  <c r="I97" i="24"/>
  <c r="I191" i="24"/>
  <c r="E68" i="24"/>
  <c r="E127" i="24"/>
  <c r="G185" i="25"/>
  <c r="V99" i="25"/>
  <c r="P185" i="25"/>
  <c r="Z187" i="25"/>
  <c r="T64" i="25"/>
  <c r="T125" i="25"/>
  <c r="I99" i="25"/>
  <c r="X193" i="25"/>
  <c r="G137" i="25"/>
  <c r="Z208" i="26"/>
  <c r="Z117" i="26"/>
  <c r="Z98" i="26"/>
  <c r="Z129" i="26"/>
  <c r="I187" i="27"/>
  <c r="X189" i="27"/>
  <c r="T69" i="27"/>
  <c r="T128" i="27"/>
  <c r="R197" i="27"/>
  <c r="C111" i="27"/>
  <c r="T106" i="27"/>
  <c r="E138" i="27"/>
  <c r="G206" i="21"/>
  <c r="G117" i="21"/>
  <c r="M194" i="21"/>
  <c r="AH104" i="21"/>
  <c r="X151" i="22"/>
  <c r="AB99" i="21"/>
  <c r="AB128" i="21"/>
  <c r="V202" i="22"/>
  <c r="A116" i="22"/>
  <c r="E102" i="22"/>
  <c r="E130" i="22"/>
  <c r="Q104" i="22"/>
  <c r="A200" i="24"/>
  <c r="A113" i="24"/>
  <c r="K198" i="24"/>
  <c r="R98" i="24"/>
  <c r="R129" i="24"/>
  <c r="E204" i="26"/>
  <c r="E116" i="26"/>
  <c r="X66" i="26"/>
  <c r="X122" i="26"/>
  <c r="P151" i="26"/>
  <c r="A200" i="26"/>
  <c r="I132" i="26"/>
  <c r="I195" i="26"/>
  <c r="K74" i="26"/>
  <c r="K130" i="26"/>
  <c r="I70" i="26"/>
  <c r="X127" i="26"/>
  <c r="P209" i="27"/>
  <c r="P122" i="27"/>
  <c r="I208" i="27"/>
  <c r="I120" i="27"/>
  <c r="G191" i="27"/>
  <c r="X30" i="27"/>
  <c r="I125" i="27"/>
  <c r="I77" i="27"/>
  <c r="X201" i="27"/>
  <c r="Q193" i="21"/>
  <c r="G97" i="21"/>
  <c r="V209" i="21"/>
  <c r="V115" i="21"/>
  <c r="AB98" i="21"/>
  <c r="AB129" i="21"/>
  <c r="AD215" i="21"/>
  <c r="I120" i="21"/>
  <c r="A189" i="21"/>
  <c r="V110" i="21"/>
  <c r="AB209" i="22"/>
  <c r="AB122" i="22"/>
  <c r="I212" i="22"/>
  <c r="I122" i="22"/>
  <c r="E216" i="22"/>
  <c r="Z124" i="22"/>
  <c r="AH193" i="21"/>
  <c r="M107" i="21"/>
  <c r="AF68" i="22"/>
  <c r="AF129" i="22"/>
  <c r="AB69" i="22"/>
  <c r="AB128" i="22"/>
  <c r="Q103" i="22"/>
  <c r="AL197" i="22"/>
  <c r="AL106" i="22"/>
  <c r="Q138" i="22"/>
  <c r="K141" i="22"/>
  <c r="AF152" i="22"/>
  <c r="R210" i="24"/>
  <c r="C119" i="24"/>
  <c r="G186" i="24"/>
  <c r="V77" i="24"/>
  <c r="Z65" i="24"/>
  <c r="Z124" i="24"/>
  <c r="E99" i="24"/>
  <c r="T193" i="24"/>
  <c r="Z196" i="24"/>
  <c r="R182" i="25"/>
  <c r="X207" i="25"/>
  <c r="X116" i="25"/>
  <c r="C188" i="25"/>
  <c r="R106" i="25"/>
  <c r="Z66" i="25"/>
  <c r="Z122" i="25"/>
  <c r="V188" i="25"/>
  <c r="G109" i="25"/>
  <c r="C74" i="25"/>
  <c r="C130" i="25"/>
  <c r="C98" i="25"/>
  <c r="C126" i="25"/>
  <c r="I147" i="26"/>
  <c r="C105" i="26"/>
  <c r="E98" i="26"/>
  <c r="E126" i="26"/>
  <c r="T110" i="27"/>
  <c r="G72" i="27"/>
  <c r="G131" i="27"/>
  <c r="E74" i="27"/>
  <c r="T131" i="27"/>
  <c r="A200" i="27"/>
  <c r="P113" i="27"/>
  <c r="A104" i="27"/>
  <c r="AJ201" i="21"/>
  <c r="AJ113" i="21"/>
  <c r="G70" i="21"/>
  <c r="AB127" i="21"/>
  <c r="AF197" i="21"/>
  <c r="Z184" i="21"/>
  <c r="C212" i="21"/>
  <c r="X120" i="21"/>
  <c r="V205" i="22"/>
  <c r="V117" i="22"/>
  <c r="AJ205" i="22"/>
  <c r="AJ117" i="22"/>
  <c r="AL212" i="22"/>
  <c r="AL121" i="22"/>
  <c r="K77" i="22"/>
  <c r="AF201" i="22"/>
  <c r="AJ70" i="22"/>
  <c r="AJ126" i="22"/>
  <c r="M78" i="22"/>
  <c r="M134" i="22"/>
  <c r="C78" i="22"/>
  <c r="C134" i="22"/>
  <c r="M190" i="22"/>
  <c r="AJ192" i="22"/>
  <c r="O113" i="22"/>
  <c r="Z199" i="22"/>
  <c r="E109" i="22"/>
  <c r="I202" i="22"/>
  <c r="AD112" i="22"/>
  <c r="AD103" i="22"/>
  <c r="AD132" i="22"/>
  <c r="I210" i="24"/>
  <c r="I64" i="24"/>
  <c r="AH102" i="22"/>
  <c r="AH133" i="22"/>
  <c r="P215" i="24"/>
  <c r="A120" i="24"/>
  <c r="T198" i="24"/>
  <c r="E112" i="24"/>
  <c r="G78" i="25"/>
  <c r="P189" i="26"/>
  <c r="AJ192" i="21"/>
  <c r="X200" i="21"/>
  <c r="X114" i="21"/>
  <c r="AD186" i="21"/>
  <c r="AH220" i="21"/>
  <c r="M122" i="21"/>
  <c r="AB102" i="21"/>
  <c r="G134" i="21"/>
  <c r="AF71" i="21"/>
  <c r="AF195" i="21"/>
  <c r="AH100" i="21"/>
  <c r="K200" i="21"/>
  <c r="Z148" i="21"/>
  <c r="AB207" i="21"/>
  <c r="AB116" i="21"/>
  <c r="A182" i="21"/>
  <c r="E151" i="22"/>
  <c r="G214" i="21"/>
  <c r="AB123" i="21"/>
  <c r="K197" i="21"/>
  <c r="AD204" i="22"/>
  <c r="AD118" i="22"/>
  <c r="AD101" i="22"/>
  <c r="I133" i="22"/>
  <c r="V108" i="22"/>
  <c r="AL83" i="22"/>
  <c r="Z109" i="22"/>
  <c r="Q135" i="22"/>
  <c r="K135" i="22"/>
  <c r="Q74" i="22"/>
  <c r="AL131" i="22"/>
  <c r="X102" i="24"/>
  <c r="I134" i="24"/>
  <c r="A208" i="24"/>
  <c r="A118" i="24"/>
  <c r="T195" i="24"/>
  <c r="R181" i="25"/>
  <c r="V199" i="25"/>
  <c r="I79" i="25"/>
  <c r="P98" i="25"/>
  <c r="P129" i="25"/>
  <c r="A65" i="26"/>
  <c r="Z188" i="26"/>
  <c r="E205" i="27"/>
  <c r="E118" i="27"/>
  <c r="C135" i="27"/>
  <c r="Z204" i="27"/>
  <c r="Z118" i="27"/>
  <c r="G155" i="27"/>
  <c r="V142" i="27"/>
  <c r="T103" i="27"/>
  <c r="T132" i="27"/>
  <c r="C136" i="27"/>
  <c r="C199" i="27"/>
  <c r="K204" i="21"/>
  <c r="K116" i="21"/>
  <c r="V196" i="21"/>
  <c r="A111" i="21"/>
  <c r="AJ185" i="21"/>
  <c r="AL182" i="21"/>
  <c r="Q96" i="21"/>
  <c r="O217" i="21"/>
  <c r="AJ124" i="21"/>
  <c r="G208" i="22"/>
  <c r="G120" i="22"/>
  <c r="I152" i="22"/>
  <c r="I119" i="22"/>
  <c r="M136" i="22"/>
  <c r="M199" i="22"/>
  <c r="Q100" i="22"/>
  <c r="C191" i="22"/>
  <c r="A200" i="22"/>
  <c r="V113" i="22"/>
  <c r="K200" i="22"/>
  <c r="AF113" i="22"/>
  <c r="AB203" i="22"/>
  <c r="X141" i="22"/>
  <c r="V104" i="22"/>
  <c r="V196" i="22"/>
  <c r="AL104" i="22"/>
  <c r="AL196" i="22"/>
  <c r="Z148" i="24"/>
  <c r="G192" i="24"/>
  <c r="V111" i="24"/>
  <c r="E148" i="24"/>
  <c r="E115" i="24"/>
  <c r="G151" i="24"/>
  <c r="V138" i="24"/>
  <c r="A96" i="25"/>
  <c r="E208" i="25"/>
  <c r="E118" i="25"/>
  <c r="T201" i="25"/>
  <c r="T113" i="25"/>
  <c r="T65" i="25"/>
  <c r="T124" i="25"/>
  <c r="I211" i="25"/>
  <c r="X121" i="25"/>
  <c r="A192" i="25"/>
  <c r="C151" i="25"/>
  <c r="R138" i="25"/>
  <c r="A70" i="25"/>
  <c r="P127" i="25"/>
  <c r="E186" i="26"/>
  <c r="X65" i="26"/>
  <c r="X124" i="26"/>
  <c r="Z181" i="26"/>
  <c r="G212" i="26"/>
  <c r="V120" i="26"/>
  <c r="G190" i="26"/>
  <c r="E78" i="26"/>
  <c r="V185" i="27"/>
  <c r="T186" i="27"/>
  <c r="E100" i="27"/>
  <c r="A204" i="27"/>
  <c r="A117" i="27"/>
  <c r="E152" i="27"/>
  <c r="E119" i="27"/>
  <c r="T219" i="27"/>
  <c r="E124" i="27"/>
  <c r="E105" i="25"/>
  <c r="K196" i="22"/>
  <c r="AF115" i="22"/>
  <c r="E189" i="25"/>
  <c r="T110" i="25"/>
  <c r="P189" i="27"/>
  <c r="AH152" i="22"/>
  <c r="Z215" i="25"/>
  <c r="K120" i="25"/>
  <c r="I198" i="21"/>
  <c r="AD108" i="21"/>
  <c r="R184" i="24"/>
  <c r="C187" i="25"/>
  <c r="V100" i="25"/>
  <c r="K185" i="22"/>
  <c r="O210" i="22"/>
  <c r="O121" i="22"/>
  <c r="A147" i="24"/>
  <c r="X188" i="27"/>
  <c r="K215" i="22"/>
  <c r="AF125" i="22"/>
  <c r="T194" i="25"/>
  <c r="X197" i="22"/>
  <c r="A183" i="24"/>
  <c r="P185" i="24"/>
  <c r="Z209" i="25"/>
  <c r="Z115" i="25"/>
  <c r="C183" i="26"/>
  <c r="E107" i="26"/>
  <c r="Z114" i="24"/>
  <c r="K107" i="26"/>
  <c r="V109" i="26"/>
  <c r="C113" i="25"/>
  <c r="M119" i="22"/>
  <c r="I116" i="26"/>
  <c r="P110" i="26"/>
  <c r="Z77" i="24"/>
  <c r="G67" i="27"/>
  <c r="P109" i="25"/>
  <c r="T114" i="26"/>
  <c r="K114" i="21"/>
  <c r="AJ110" i="21"/>
  <c r="A109" i="26"/>
  <c r="K115" i="22"/>
  <c r="C99" i="26"/>
  <c r="Z104" i="25"/>
  <c r="T200" i="27"/>
  <c r="R192" i="24"/>
  <c r="I198" i="26"/>
  <c r="AH189" i="22"/>
  <c r="X213" i="22"/>
  <c r="X119" i="22"/>
  <c r="Z181" i="21"/>
  <c r="E186" i="21"/>
  <c r="C98" i="21"/>
  <c r="C126" i="21"/>
  <c r="AD213" i="22"/>
  <c r="AD119" i="22"/>
  <c r="X181" i="21"/>
  <c r="C186" i="21"/>
  <c r="I201" i="21"/>
  <c r="I114" i="21"/>
  <c r="A195" i="21"/>
  <c r="V107" i="21"/>
  <c r="AH198" i="21"/>
  <c r="M112" i="21"/>
  <c r="AJ181" i="21"/>
  <c r="O186" i="21"/>
  <c r="G201" i="21"/>
  <c r="G114" i="21"/>
  <c r="K98" i="21"/>
  <c r="K126" i="21"/>
  <c r="AH213" i="22"/>
  <c r="AH119" i="22"/>
  <c r="E188" i="22"/>
  <c r="Z191" i="22"/>
  <c r="C188" i="22"/>
  <c r="X191" i="22"/>
  <c r="Q197" i="22"/>
  <c r="AL107" i="22"/>
  <c r="A220" i="21"/>
  <c r="V119" i="21"/>
  <c r="E204" i="22"/>
  <c r="E117" i="22"/>
  <c r="M189" i="22"/>
  <c r="C122" i="24"/>
  <c r="R64" i="24"/>
  <c r="T208" i="24"/>
  <c r="T117" i="24"/>
  <c r="K73" i="24"/>
  <c r="Z197" i="24"/>
  <c r="E70" i="24"/>
  <c r="T127" i="24"/>
  <c r="G38" i="24"/>
  <c r="G149" i="24"/>
  <c r="P147" i="25"/>
  <c r="A100" i="25"/>
  <c r="E25" i="25"/>
  <c r="T119" i="25"/>
  <c r="V102" i="25"/>
  <c r="G134" i="25"/>
  <c r="G206" i="26"/>
  <c r="G117" i="26"/>
  <c r="K68" i="26"/>
  <c r="K127" i="26"/>
  <c r="G186" i="27"/>
  <c r="V187" i="27"/>
  <c r="P205" i="27"/>
  <c r="P117" i="27"/>
  <c r="Z198" i="27"/>
  <c r="E78" i="27"/>
  <c r="E134" i="27"/>
  <c r="G183" i="21"/>
  <c r="K211" i="21"/>
  <c r="AF121" i="21"/>
  <c r="G151" i="21"/>
  <c r="AB138" i="21"/>
  <c r="V214" i="22"/>
  <c r="A123" i="22"/>
  <c r="E148" i="21"/>
  <c r="AD212" i="21"/>
  <c r="I124" i="21"/>
  <c r="AL219" i="22"/>
  <c r="Q124" i="22"/>
  <c r="V147" i="22"/>
  <c r="M82" i="22"/>
  <c r="AB200" i="22"/>
  <c r="G115" i="22"/>
  <c r="I155" i="22"/>
  <c r="AD142" i="22"/>
  <c r="R209" i="24"/>
  <c r="R115" i="24"/>
  <c r="E71" i="24"/>
  <c r="E128" i="24"/>
  <c r="Z100" i="24"/>
  <c r="Z192" i="24"/>
  <c r="K39" i="24"/>
  <c r="Z194" i="24"/>
  <c r="E210" i="25"/>
  <c r="E64" i="25"/>
  <c r="I212" i="25"/>
  <c r="X120" i="25"/>
  <c r="Z133" i="25"/>
  <c r="K67" i="25"/>
  <c r="P48" i="25"/>
  <c r="P131" i="25"/>
  <c r="V147" i="26"/>
  <c r="G100" i="26"/>
  <c r="T209" i="26"/>
  <c r="T115" i="26"/>
  <c r="C211" i="26"/>
  <c r="R121" i="26"/>
  <c r="X64" i="26"/>
  <c r="X125" i="26"/>
  <c r="T12" i="26"/>
  <c r="E145" i="26"/>
  <c r="E216" i="27"/>
  <c r="T124" i="27"/>
  <c r="T129" i="27"/>
  <c r="E69" i="27"/>
  <c r="I73" i="27"/>
  <c r="I197" i="27"/>
  <c r="O208" i="21"/>
  <c r="O118" i="21"/>
  <c r="Q187" i="22"/>
  <c r="AL189" i="22"/>
  <c r="G219" i="21"/>
  <c r="AB125" i="21"/>
  <c r="AJ147" i="21"/>
  <c r="V188" i="21"/>
  <c r="A109" i="21"/>
  <c r="A186" i="22"/>
  <c r="V187" i="22"/>
  <c r="G205" i="22"/>
  <c r="G118" i="22"/>
  <c r="Q72" i="22"/>
  <c r="Q131" i="22"/>
  <c r="R191" i="24"/>
  <c r="C110" i="24"/>
  <c r="C97" i="24"/>
  <c r="C191" i="24"/>
  <c r="K68" i="24"/>
  <c r="K127" i="24"/>
  <c r="Z185" i="25"/>
  <c r="K190" i="25"/>
  <c r="T210" i="25"/>
  <c r="E119" i="25"/>
  <c r="I200" i="25"/>
  <c r="I113" i="25"/>
  <c r="P64" i="25"/>
  <c r="P125" i="25"/>
  <c r="A65" i="25"/>
  <c r="I137" i="25"/>
  <c r="Z69" i="27"/>
  <c r="Z128" i="27"/>
  <c r="X197" i="27"/>
  <c r="I111" i="27"/>
  <c r="Z106" i="27"/>
  <c r="K138" i="27"/>
  <c r="O206" i="21"/>
  <c r="O117" i="21"/>
  <c r="A194" i="21"/>
  <c r="V104" i="21"/>
  <c r="AL151" i="22"/>
  <c r="AL99" i="21"/>
  <c r="AL128" i="21"/>
  <c r="K102" i="22"/>
  <c r="K130" i="22"/>
  <c r="O104" i="22"/>
  <c r="C200" i="24"/>
  <c r="C113" i="24"/>
  <c r="E198" i="24"/>
  <c r="T108" i="24"/>
  <c r="X98" i="24"/>
  <c r="X129" i="24"/>
  <c r="T210" i="26"/>
  <c r="E119" i="26"/>
  <c r="V151" i="26"/>
  <c r="G200" i="26"/>
  <c r="C132" i="26"/>
  <c r="C195" i="26"/>
  <c r="I74" i="26"/>
  <c r="I130" i="26"/>
  <c r="K70" i="26"/>
  <c r="Z127" i="26"/>
  <c r="V209" i="27"/>
  <c r="V122" i="27"/>
  <c r="A212" i="27"/>
  <c r="A122" i="27"/>
  <c r="E191" i="27"/>
  <c r="C202" i="27"/>
  <c r="R112" i="27"/>
  <c r="P30" i="27"/>
  <c r="A125" i="27"/>
  <c r="M193" i="21"/>
  <c r="O97" i="21"/>
  <c r="AB209" i="21"/>
  <c r="AB115" i="21"/>
  <c r="AF98" i="21"/>
  <c r="AF129" i="21"/>
  <c r="AL215" i="21"/>
  <c r="Q120" i="21"/>
  <c r="G189" i="21"/>
  <c r="AB110" i="21"/>
  <c r="AD209" i="22"/>
  <c r="AD122" i="22"/>
  <c r="AF209" i="22"/>
  <c r="AF122" i="22"/>
  <c r="Q212" i="22"/>
  <c r="Q122" i="22"/>
  <c r="G216" i="22"/>
  <c r="AB124" i="22"/>
  <c r="AB193" i="21"/>
  <c r="G107" i="21"/>
  <c r="Z68" i="22"/>
  <c r="Z129" i="22"/>
  <c r="V69" i="22"/>
  <c r="V128" i="22"/>
  <c r="X69" i="22"/>
  <c r="X128" i="22"/>
  <c r="AH106" i="22"/>
  <c r="M138" i="22"/>
  <c r="E141" i="22"/>
  <c r="Z152" i="22"/>
  <c r="T210" i="24"/>
  <c r="E119" i="24"/>
  <c r="I186" i="24"/>
  <c r="X77" i="24"/>
  <c r="P65" i="24"/>
  <c r="P124" i="24"/>
  <c r="T196" i="24"/>
  <c r="E111" i="24"/>
  <c r="Z182" i="25"/>
  <c r="E188" i="25"/>
  <c r="T66" i="25"/>
  <c r="T122" i="25"/>
  <c r="P188" i="25"/>
  <c r="A109" i="25"/>
  <c r="K74" i="25"/>
  <c r="K130" i="25"/>
  <c r="K68" i="25"/>
  <c r="K127" i="25"/>
  <c r="K98" i="25"/>
  <c r="K126" i="25"/>
  <c r="T183" i="26"/>
  <c r="X207" i="26"/>
  <c r="X116" i="26"/>
  <c r="X198" i="26"/>
  <c r="I112" i="26"/>
  <c r="K98" i="26"/>
  <c r="K126" i="26"/>
  <c r="Z110" i="27"/>
  <c r="I72" i="27"/>
  <c r="I131" i="27"/>
  <c r="I74" i="27"/>
  <c r="X131" i="27"/>
  <c r="C200" i="27"/>
  <c r="R113" i="27"/>
  <c r="G104" i="27"/>
  <c r="V195" i="27"/>
  <c r="Z201" i="21"/>
  <c r="E70" i="21"/>
  <c r="Z127" i="21"/>
  <c r="AH197" i="21"/>
  <c r="AF184" i="21"/>
  <c r="E212" i="21"/>
  <c r="Z120" i="21"/>
  <c r="Z205" i="22"/>
  <c r="Z117" i="22"/>
  <c r="X212" i="22"/>
  <c r="X121" i="22"/>
  <c r="AJ212" i="22"/>
  <c r="AJ121" i="22"/>
  <c r="M77" i="22"/>
  <c r="AH201" i="22"/>
  <c r="AD70" i="22"/>
  <c r="AD126" i="22"/>
  <c r="E78" i="22"/>
  <c r="E134" i="22"/>
  <c r="G190" i="22"/>
  <c r="AH192" i="22"/>
  <c r="M113" i="22"/>
  <c r="AB199" i="22"/>
  <c r="G109" i="22"/>
  <c r="AF199" i="22"/>
  <c r="K109" i="22"/>
  <c r="E202" i="22"/>
  <c r="Z112" i="22"/>
  <c r="Z103" i="22"/>
  <c r="Z132" i="22"/>
  <c r="K210" i="24"/>
  <c r="K64" i="24"/>
  <c r="AL102" i="22"/>
  <c r="AL133" i="22"/>
  <c r="E78" i="25"/>
  <c r="T189" i="26"/>
  <c r="R190" i="27"/>
  <c r="C105" i="27"/>
  <c r="V192" i="21"/>
  <c r="AD200" i="21"/>
  <c r="AD114" i="21"/>
  <c r="AL186" i="21"/>
  <c r="X220" i="21"/>
  <c r="C122" i="21"/>
  <c r="Z220" i="21"/>
  <c r="E122" i="21"/>
  <c r="AH102" i="21"/>
  <c r="M134" i="21"/>
  <c r="AB71" i="21"/>
  <c r="AB195" i="21"/>
  <c r="X100" i="21"/>
  <c r="AL100" i="21"/>
  <c r="Q200" i="21"/>
  <c r="Q113" i="21"/>
  <c r="AH148" i="21"/>
  <c r="AH207" i="21"/>
  <c r="AH116" i="21"/>
  <c r="G182" i="21"/>
  <c r="C151" i="22"/>
  <c r="M214" i="21"/>
  <c r="AH123" i="21"/>
  <c r="G197" i="21"/>
  <c r="AF204" i="22"/>
  <c r="AF118" i="22"/>
  <c r="V101" i="22"/>
  <c r="A133" i="22"/>
  <c r="AD108" i="22"/>
  <c r="AD83" i="22"/>
  <c r="AL109" i="22"/>
  <c r="I135" i="22"/>
  <c r="E74" i="22"/>
  <c r="Z131" i="22"/>
  <c r="O74" i="22"/>
  <c r="AJ131" i="22"/>
  <c r="P102" i="24"/>
  <c r="A134" i="24"/>
  <c r="K208" i="24"/>
  <c r="K118" i="24"/>
  <c r="V195" i="24"/>
  <c r="G105" i="24"/>
  <c r="T181" i="25"/>
  <c r="E194" i="25"/>
  <c r="T104" i="25"/>
  <c r="P199" i="25"/>
  <c r="A79" i="25"/>
  <c r="R98" i="25"/>
  <c r="R129" i="25"/>
  <c r="I65" i="26"/>
  <c r="X188" i="26"/>
  <c r="I109" i="26"/>
  <c r="C205" i="27"/>
  <c r="C118" i="27"/>
  <c r="G135" i="27"/>
  <c r="P204" i="27"/>
  <c r="P118" i="27"/>
  <c r="I155" i="27"/>
  <c r="X142" i="27"/>
  <c r="C75" i="27"/>
  <c r="C132" i="27"/>
  <c r="X103" i="27"/>
  <c r="X132" i="27"/>
  <c r="Q190" i="21"/>
  <c r="Q204" i="21"/>
  <c r="Q116" i="21"/>
  <c r="Z196" i="21"/>
  <c r="E111" i="21"/>
  <c r="Z185" i="21"/>
  <c r="AH185" i="21"/>
  <c r="AF182" i="21"/>
  <c r="K96" i="21"/>
  <c r="E217" i="21"/>
  <c r="Z124" i="21"/>
  <c r="M217" i="21"/>
  <c r="AH124" i="21"/>
  <c r="Q208" i="22"/>
  <c r="Q120" i="22"/>
  <c r="A152" i="22"/>
  <c r="A119" i="22"/>
  <c r="C136" i="22"/>
  <c r="C199" i="22"/>
  <c r="C100" i="22"/>
  <c r="E191" i="22"/>
  <c r="O200" i="22"/>
  <c r="AJ113" i="22"/>
  <c r="AD203" i="22"/>
  <c r="AJ203" i="22"/>
  <c r="AD141" i="22"/>
  <c r="AF104" i="22"/>
  <c r="AF196" i="22"/>
  <c r="P148" i="24"/>
  <c r="A192" i="24"/>
  <c r="P111" i="24"/>
  <c r="G148" i="24"/>
  <c r="G115" i="24"/>
  <c r="I151" i="24"/>
  <c r="X138" i="24"/>
  <c r="C96" i="25"/>
  <c r="G208" i="25"/>
  <c r="G118" i="25"/>
  <c r="R201" i="25"/>
  <c r="R113" i="25"/>
  <c r="R65" i="25"/>
  <c r="R124" i="25"/>
  <c r="K211" i="25"/>
  <c r="Z121" i="25"/>
  <c r="C192" i="25"/>
  <c r="R111" i="25"/>
  <c r="I151" i="25"/>
  <c r="X138" i="25"/>
  <c r="C70" i="25"/>
  <c r="R127" i="25"/>
  <c r="R65" i="26"/>
  <c r="R124" i="26"/>
  <c r="R181" i="26"/>
  <c r="I212" i="26"/>
  <c r="X120" i="26"/>
  <c r="A190" i="26"/>
  <c r="K78" i="26"/>
  <c r="P185" i="27"/>
  <c r="Z186" i="27"/>
  <c r="K100" i="27"/>
  <c r="C204" i="27"/>
  <c r="C117" i="27"/>
  <c r="G152" i="27"/>
  <c r="G119" i="27"/>
  <c r="R219" i="27"/>
  <c r="C124" i="27"/>
  <c r="T72" i="27"/>
  <c r="E198" i="27"/>
  <c r="Z193" i="24"/>
  <c r="K107" i="24"/>
  <c r="Z63" i="24"/>
  <c r="I105" i="25"/>
  <c r="A97" i="26"/>
  <c r="I184" i="21"/>
  <c r="A196" i="22"/>
  <c r="V115" i="22"/>
  <c r="Z189" i="27"/>
  <c r="C198" i="21"/>
  <c r="X108" i="21"/>
  <c r="V184" i="24"/>
  <c r="I187" i="25"/>
  <c r="Z100" i="25"/>
  <c r="I185" i="22"/>
  <c r="X188" i="24"/>
  <c r="I109" i="24"/>
  <c r="G147" i="24"/>
  <c r="V188" i="24"/>
  <c r="K65" i="25"/>
  <c r="P188" i="27"/>
  <c r="A193" i="27"/>
  <c r="X195" i="22"/>
  <c r="C114" i="22"/>
  <c r="AJ197" i="22"/>
  <c r="O111" i="22"/>
  <c r="G183" i="24"/>
  <c r="V185" i="24"/>
  <c r="E183" i="26"/>
  <c r="K83" i="27"/>
  <c r="Z108" i="24"/>
  <c r="Z109" i="26"/>
  <c r="C120" i="22"/>
  <c r="I120" i="22"/>
  <c r="P116" i="26"/>
  <c r="C111" i="22"/>
  <c r="Z116" i="26"/>
  <c r="K117" i="22"/>
  <c r="AJ119" i="22"/>
  <c r="AF119" i="22"/>
  <c r="G67" i="25"/>
  <c r="AH191" i="21"/>
  <c r="I183" i="26"/>
  <c r="A100" i="27"/>
  <c r="I193" i="27"/>
  <c r="A100" i="26"/>
  <c r="C197" i="22"/>
  <c r="X107" i="22"/>
  <c r="C220" i="21"/>
  <c r="X119" i="21"/>
  <c r="M204" i="22"/>
  <c r="M117" i="22"/>
  <c r="G122" i="24"/>
  <c r="V64" i="24"/>
  <c r="P208" i="24"/>
  <c r="P117" i="24"/>
  <c r="C73" i="24"/>
  <c r="R197" i="24"/>
  <c r="A70" i="24"/>
  <c r="P127" i="24"/>
  <c r="V61" i="25"/>
  <c r="V119" i="25"/>
  <c r="P102" i="25"/>
  <c r="A134" i="25"/>
  <c r="G194" i="26"/>
  <c r="V104" i="26"/>
  <c r="E192" i="26"/>
  <c r="T111" i="26"/>
  <c r="E206" i="26"/>
  <c r="E117" i="26"/>
  <c r="R45" i="26"/>
  <c r="C149" i="26"/>
  <c r="K186" i="27"/>
  <c r="Z187" i="27"/>
  <c r="G78" i="27"/>
  <c r="G134" i="27"/>
  <c r="AJ210" i="21"/>
  <c r="O119" i="21"/>
  <c r="I100" i="21"/>
  <c r="AD191" i="21"/>
  <c r="O211" i="21"/>
  <c r="AJ121" i="21"/>
  <c r="M151" i="21"/>
  <c r="AH138" i="21"/>
  <c r="AJ214" i="22"/>
  <c r="O123" i="22"/>
  <c r="A63" i="22"/>
  <c r="A125" i="22"/>
  <c r="K148" i="21"/>
  <c r="K115" i="21"/>
  <c r="Z212" i="21"/>
  <c r="E124" i="21"/>
  <c r="V219" i="22"/>
  <c r="A124" i="22"/>
  <c r="AF219" i="22"/>
  <c r="K124" i="22"/>
  <c r="AB147" i="22"/>
  <c r="O82" i="22"/>
  <c r="AJ200" i="22"/>
  <c r="O115" i="22"/>
  <c r="Q155" i="22"/>
  <c r="AL142" i="22"/>
  <c r="X209" i="24"/>
  <c r="X115" i="24"/>
  <c r="K71" i="24"/>
  <c r="K128" i="24"/>
  <c r="V100" i="24"/>
  <c r="V192" i="24"/>
  <c r="I183" i="25"/>
  <c r="K196" i="25"/>
  <c r="Z109" i="25"/>
  <c r="K212" i="25"/>
  <c r="Z120" i="25"/>
  <c r="P133" i="25"/>
  <c r="A67" i="25"/>
  <c r="V48" i="25"/>
  <c r="V131" i="25"/>
  <c r="V209" i="26"/>
  <c r="V115" i="26"/>
  <c r="I211" i="26"/>
  <c r="X121" i="26"/>
  <c r="P64" i="26"/>
  <c r="P125" i="26"/>
  <c r="E196" i="26"/>
  <c r="T109" i="26"/>
  <c r="Z12" i="26"/>
  <c r="G190" i="27"/>
  <c r="V81" i="27"/>
  <c r="Z212" i="27"/>
  <c r="Z121" i="27"/>
  <c r="K216" i="27"/>
  <c r="Z124" i="27"/>
  <c r="X129" i="27"/>
  <c r="I69" i="27"/>
  <c r="Q19" i="14"/>
  <c r="E197" i="27"/>
  <c r="K187" i="22"/>
  <c r="AF189" i="22"/>
  <c r="C219" i="21"/>
  <c r="X125" i="21"/>
  <c r="X147" i="21"/>
  <c r="AD188" i="21"/>
  <c r="I109" i="21"/>
  <c r="I193" i="22"/>
  <c r="AD114" i="22"/>
  <c r="O186" i="22"/>
  <c r="AJ187" i="22"/>
  <c r="A205" i="22"/>
  <c r="A118" i="22"/>
  <c r="A72" i="22"/>
  <c r="A131" i="22"/>
  <c r="O72" i="22"/>
  <c r="O131" i="22"/>
  <c r="T191" i="24"/>
  <c r="E110" i="24"/>
  <c r="A97" i="24"/>
  <c r="A191" i="24"/>
  <c r="I68" i="24"/>
  <c r="I127" i="24"/>
  <c r="T185" i="25"/>
  <c r="E190" i="25"/>
  <c r="Z210" i="25"/>
  <c r="K119" i="25"/>
  <c r="A200" i="25"/>
  <c r="A113" i="25"/>
  <c r="R64" i="25"/>
  <c r="R125" i="25"/>
  <c r="C65" i="25"/>
  <c r="C137" i="25"/>
  <c r="R69" i="27"/>
  <c r="R128" i="27"/>
  <c r="P197" i="27"/>
  <c r="A111" i="27"/>
  <c r="P106" i="27"/>
  <c r="A138" i="27"/>
  <c r="C206" i="21"/>
  <c r="C117" i="21"/>
  <c r="O194" i="21"/>
  <c r="AJ104" i="21"/>
  <c r="Q194" i="21"/>
  <c r="AL104" i="21"/>
  <c r="Z151" i="22"/>
  <c r="AJ99" i="21"/>
  <c r="AJ128" i="21"/>
  <c r="AH202" i="22"/>
  <c r="M116" i="22"/>
  <c r="Q102" i="22"/>
  <c r="Q130" i="22"/>
  <c r="K104" i="22"/>
  <c r="AF195" i="22"/>
  <c r="M104" i="22"/>
  <c r="E200" i="24"/>
  <c r="E113" i="24"/>
  <c r="A198" i="24"/>
  <c r="T98" i="24"/>
  <c r="T129" i="24"/>
  <c r="V210" i="26"/>
  <c r="G119" i="26"/>
  <c r="Z66" i="26"/>
  <c r="Z122" i="26"/>
  <c r="Z200" i="26"/>
  <c r="Z114" i="26"/>
  <c r="R151" i="26"/>
  <c r="C200" i="26"/>
  <c r="Z209" i="27"/>
  <c r="Z122" i="27"/>
  <c r="I212" i="27"/>
  <c r="I122" i="27"/>
  <c r="K191" i="27"/>
  <c r="E202" i="27"/>
  <c r="T112" i="27"/>
  <c r="V30" i="27"/>
  <c r="G125" i="27"/>
  <c r="C193" i="21"/>
  <c r="AH98" i="21"/>
  <c r="AH129" i="21"/>
  <c r="AJ215" i="21"/>
  <c r="O120" i="21"/>
  <c r="M189" i="21"/>
  <c r="AH110" i="21"/>
  <c r="V209" i="22"/>
  <c r="V122" i="22"/>
  <c r="M212" i="22"/>
  <c r="M122" i="22"/>
  <c r="C212" i="22"/>
  <c r="C122" i="22"/>
  <c r="Q216" i="22"/>
  <c r="AL124" i="22"/>
  <c r="AJ193" i="21"/>
  <c r="O107" i="21"/>
  <c r="V68" i="22"/>
  <c r="V129" i="22"/>
  <c r="AJ69" i="22"/>
  <c r="AJ128" i="22"/>
  <c r="K103" i="22"/>
  <c r="AF197" i="22"/>
  <c r="AD106" i="22"/>
  <c r="I138" i="22"/>
  <c r="AF106" i="22"/>
  <c r="K138" i="22"/>
  <c r="A141" i="22"/>
  <c r="V152" i="22"/>
  <c r="K201" i="24"/>
  <c r="V210" i="24"/>
  <c r="G119" i="24"/>
  <c r="E186" i="24"/>
  <c r="T77" i="24"/>
  <c r="V65" i="24"/>
  <c r="V124" i="24"/>
  <c r="V196" i="24"/>
  <c r="T182" i="25"/>
  <c r="K188" i="25"/>
  <c r="V66" i="25"/>
  <c r="V122" i="25"/>
  <c r="E74" i="25"/>
  <c r="E130" i="25"/>
  <c r="E68" i="25"/>
  <c r="E127" i="25"/>
  <c r="E98" i="25"/>
  <c r="E126" i="25"/>
  <c r="V183" i="26"/>
  <c r="G183" i="26"/>
  <c r="A98" i="26"/>
  <c r="A126" i="26"/>
  <c r="X147" i="27"/>
  <c r="X200" i="27"/>
  <c r="C72" i="27"/>
  <c r="C131" i="27"/>
  <c r="G74" i="27"/>
  <c r="V131" i="27"/>
  <c r="G200" i="27"/>
  <c r="V113" i="27"/>
  <c r="V201" i="21"/>
  <c r="V113" i="21"/>
  <c r="C70" i="21"/>
  <c r="X127" i="21"/>
  <c r="Z197" i="21"/>
  <c r="AL184" i="21"/>
  <c r="K212" i="21"/>
  <c r="AF120" i="21"/>
  <c r="AF205" i="22"/>
  <c r="AF117" i="22"/>
  <c r="AH212" i="22"/>
  <c r="AH121" i="22"/>
  <c r="E77" i="22"/>
  <c r="Z201" i="22"/>
  <c r="AL70" i="22"/>
  <c r="AL126" i="22"/>
  <c r="I78" i="22"/>
  <c r="I134" i="22"/>
  <c r="A190" i="22"/>
  <c r="AB192" i="22"/>
  <c r="G113" i="22"/>
  <c r="AD199" i="22"/>
  <c r="I109" i="22"/>
  <c r="C202" i="22"/>
  <c r="X112" i="22"/>
  <c r="K202" i="22"/>
  <c r="AF112" i="22"/>
  <c r="AL103" i="22"/>
  <c r="AL132" i="22"/>
  <c r="G210" i="24"/>
  <c r="G64" i="24"/>
  <c r="AF102" i="22"/>
  <c r="AF133" i="22"/>
  <c r="AJ102" i="22"/>
  <c r="AJ133" i="22"/>
  <c r="P97" i="25"/>
  <c r="A129" i="25"/>
  <c r="V189" i="26"/>
  <c r="V193" i="26"/>
  <c r="G107" i="26"/>
  <c r="V133" i="26"/>
  <c r="G67" i="26"/>
  <c r="AJ200" i="21"/>
  <c r="X186" i="21"/>
  <c r="AF220" i="21"/>
  <c r="K122" i="21"/>
  <c r="AJ102" i="21"/>
  <c r="O134" i="21"/>
  <c r="Z102" i="21"/>
  <c r="E134" i="21"/>
  <c r="AH71" i="21"/>
  <c r="AH195" i="21"/>
  <c r="AF100" i="21"/>
  <c r="A200" i="21"/>
  <c r="M200" i="21"/>
  <c r="M113" i="21"/>
  <c r="AF148" i="21"/>
  <c r="AF207" i="21"/>
  <c r="AF116" i="21"/>
  <c r="M182" i="21"/>
  <c r="M151" i="22"/>
  <c r="O151" i="22"/>
  <c r="A214" i="21"/>
  <c r="V123" i="21"/>
  <c r="M197" i="21"/>
  <c r="AL204" i="22"/>
  <c r="AL118" i="22"/>
  <c r="AB204" i="22"/>
  <c r="AB118" i="22"/>
  <c r="AH136" i="22"/>
  <c r="M196" i="22"/>
  <c r="AB101" i="22"/>
  <c r="G133" i="22"/>
  <c r="X108" i="22"/>
  <c r="AF108" i="22"/>
  <c r="AJ83" i="22"/>
  <c r="V109" i="22"/>
  <c r="C135" i="22"/>
  <c r="K74" i="22"/>
  <c r="AF131" i="22"/>
  <c r="R200" i="24"/>
  <c r="R114" i="24"/>
  <c r="X182" i="24"/>
  <c r="I96" i="24"/>
  <c r="P147" i="24"/>
  <c r="E208" i="24"/>
  <c r="E118" i="24"/>
  <c r="X195" i="24"/>
  <c r="I105" i="24"/>
  <c r="E100" i="24"/>
  <c r="P181" i="25"/>
  <c r="C194" i="25"/>
  <c r="R104" i="25"/>
  <c r="X199" i="25"/>
  <c r="K79" i="25"/>
  <c r="R72" i="25"/>
  <c r="C198" i="25"/>
  <c r="X98" i="25"/>
  <c r="X129" i="25"/>
  <c r="K201" i="26"/>
  <c r="K114" i="26"/>
  <c r="K65" i="26"/>
  <c r="Z196" i="26"/>
  <c r="K111" i="26"/>
  <c r="A135" i="27"/>
  <c r="V204" i="27"/>
  <c r="V118" i="27"/>
  <c r="A155" i="27"/>
  <c r="P142" i="27"/>
  <c r="G75" i="27"/>
  <c r="G132" i="27"/>
  <c r="Z103" i="27"/>
  <c r="Z132" i="27"/>
  <c r="K136" i="27"/>
  <c r="K199" i="27"/>
  <c r="G204" i="21"/>
  <c r="G116" i="21"/>
  <c r="I204" i="21"/>
  <c r="I116" i="21"/>
  <c r="X196" i="21"/>
  <c r="AB185" i="21"/>
  <c r="AH182" i="21"/>
  <c r="M96" i="21"/>
  <c r="G217" i="21"/>
  <c r="AB124" i="21"/>
  <c r="E208" i="22"/>
  <c r="E120" i="22"/>
  <c r="G136" i="22"/>
  <c r="G199" i="22"/>
  <c r="E100" i="22"/>
  <c r="M191" i="22"/>
  <c r="G200" i="22"/>
  <c r="AB113" i="22"/>
  <c r="V203" i="22"/>
  <c r="AJ141" i="22"/>
  <c r="Z104" i="22"/>
  <c r="Z196" i="22"/>
  <c r="T148" i="24"/>
  <c r="K192" i="24"/>
  <c r="A194" i="24"/>
  <c r="P104" i="24"/>
  <c r="A148" i="24"/>
  <c r="A115" i="24"/>
  <c r="V74" i="24"/>
  <c r="G197" i="24"/>
  <c r="E96" i="25"/>
  <c r="I208" i="25"/>
  <c r="I118" i="25"/>
  <c r="X201" i="25"/>
  <c r="X113" i="25"/>
  <c r="R195" i="25"/>
  <c r="G211" i="25"/>
  <c r="V121" i="25"/>
  <c r="I192" i="25"/>
  <c r="X111" i="25"/>
  <c r="G70" i="25"/>
  <c r="V127" i="25"/>
  <c r="T187" i="26"/>
  <c r="E99" i="26"/>
  <c r="Z65" i="26"/>
  <c r="Z124" i="26"/>
  <c r="T181" i="26"/>
  <c r="C212" i="26"/>
  <c r="R120" i="26"/>
  <c r="A78" i="26"/>
  <c r="Z185" i="27"/>
  <c r="R186" i="27"/>
  <c r="C100" i="27"/>
  <c r="I204" i="27"/>
  <c r="I117" i="27"/>
  <c r="E210" i="27"/>
  <c r="E121" i="27"/>
  <c r="X219" i="27"/>
  <c r="I124" i="27"/>
  <c r="Z101" i="27"/>
  <c r="K133" i="27"/>
  <c r="C68" i="21"/>
  <c r="C127" i="21"/>
  <c r="C185" i="26"/>
  <c r="R193" i="24"/>
  <c r="R63" i="24"/>
  <c r="K105" i="25"/>
  <c r="G97" i="26"/>
  <c r="A184" i="21"/>
  <c r="C196" i="22"/>
  <c r="X115" i="22"/>
  <c r="R189" i="27"/>
  <c r="M199" i="21"/>
  <c r="V193" i="22"/>
  <c r="Q185" i="22"/>
  <c r="P188" i="24"/>
  <c r="A212" i="24"/>
  <c r="P120" i="24"/>
  <c r="E65" i="25"/>
  <c r="K75" i="22"/>
  <c r="K132" i="22"/>
  <c r="A102" i="27"/>
  <c r="A130" i="27"/>
  <c r="AH195" i="22"/>
  <c r="M114" i="22"/>
  <c r="C183" i="24"/>
  <c r="R185" i="24"/>
  <c r="R184" i="26"/>
  <c r="I83" i="27"/>
  <c r="A107" i="26"/>
  <c r="K111" i="24"/>
  <c r="E114" i="26"/>
  <c r="I115" i="21"/>
  <c r="I113" i="21"/>
  <c r="A64" i="24"/>
  <c r="P108" i="24"/>
  <c r="O109" i="21"/>
  <c r="O111" i="21"/>
  <c r="G112" i="21"/>
  <c r="Z111" i="24"/>
  <c r="Q118" i="22"/>
  <c r="A96" i="24"/>
  <c r="E199" i="27"/>
  <c r="X191" i="21"/>
  <c r="E105" i="24"/>
  <c r="Z113" i="25"/>
  <c r="H14" i="14"/>
  <c r="M20" i="14"/>
  <c r="G73" i="27"/>
  <c r="Q21" i="14"/>
  <c r="R22" i="14"/>
  <c r="M18" i="14"/>
  <c r="A69" i="24"/>
  <c r="L3" i="14"/>
  <c r="Q15" i="14"/>
  <c r="Q23" i="14"/>
  <c r="AF15" i="21"/>
  <c r="K71" i="21"/>
  <c r="V15" i="21"/>
  <c r="A71" i="21"/>
  <c r="Z15" i="21"/>
  <c r="E71" i="21"/>
  <c r="AB15" i="21"/>
  <c r="G71" i="21"/>
  <c r="X15" i="21"/>
  <c r="C71" i="21"/>
  <c r="AD15" i="21"/>
  <c r="I71" i="21"/>
  <c r="AH15" i="21"/>
  <c r="M71" i="21"/>
  <c r="AL15" i="21"/>
  <c r="Q71" i="21"/>
  <c r="AJ15" i="21"/>
  <c r="O71" i="21"/>
  <c r="AD64" i="21"/>
  <c r="I192" i="21"/>
  <c r="AL64" i="21"/>
  <c r="Q192" i="21"/>
  <c r="X64" i="21"/>
  <c r="C192" i="21"/>
  <c r="AJ64" i="21"/>
  <c r="O192" i="21"/>
  <c r="Z64" i="21"/>
  <c r="E192" i="21"/>
  <c r="AB64" i="21"/>
  <c r="G192" i="21"/>
  <c r="AH64" i="21"/>
  <c r="M192" i="21"/>
  <c r="AB56" i="21"/>
  <c r="G195" i="21"/>
  <c r="AJ56" i="21"/>
  <c r="O195" i="21"/>
  <c r="Z56" i="21"/>
  <c r="E195" i="21"/>
  <c r="AF56" i="21"/>
  <c r="K195" i="21"/>
  <c r="AL56" i="21"/>
  <c r="Q195" i="21"/>
  <c r="AL56" i="22"/>
  <c r="AL180" i="22"/>
  <c r="Z20" i="21"/>
  <c r="Z198" i="21"/>
  <c r="AL20" i="21"/>
  <c r="AL198" i="21"/>
  <c r="AF20" i="21"/>
  <c r="AF198" i="21"/>
  <c r="V20" i="21"/>
  <c r="V198" i="21"/>
  <c r="C33" i="21"/>
  <c r="X97" i="21"/>
  <c r="K33" i="21"/>
  <c r="AF97" i="21"/>
  <c r="I33" i="21"/>
  <c r="AD97" i="21"/>
  <c r="E33" i="21"/>
  <c r="Z97" i="21"/>
  <c r="A33" i="21"/>
  <c r="V97" i="21"/>
  <c r="G33" i="21"/>
  <c r="AB97" i="21"/>
  <c r="M33" i="21"/>
  <c r="AH97" i="21"/>
  <c r="Q33" i="21"/>
  <c r="AL97" i="21"/>
  <c r="O33" i="21"/>
  <c r="AJ97" i="21"/>
  <c r="O23" i="21"/>
  <c r="AJ214" i="21"/>
  <c r="Q23" i="21"/>
  <c r="AL214" i="21"/>
  <c r="E22" i="21"/>
  <c r="Z214" i="21"/>
  <c r="C22" i="21"/>
  <c r="X214" i="21"/>
  <c r="A23" i="21"/>
  <c r="V214" i="21"/>
  <c r="G22" i="21"/>
  <c r="AB214" i="21"/>
  <c r="M22" i="21"/>
  <c r="AH214" i="21"/>
  <c r="AL29" i="21"/>
  <c r="Q178" i="21"/>
  <c r="AF42" i="22"/>
  <c r="AF188" i="22"/>
  <c r="K59" i="22"/>
  <c r="AF184" i="22"/>
  <c r="Q8" i="22"/>
  <c r="AL184" i="22"/>
  <c r="O8" i="22"/>
  <c r="AJ184" i="22"/>
  <c r="A8" i="22"/>
  <c r="V184" i="22"/>
  <c r="I8" i="22"/>
  <c r="AD184" i="22"/>
  <c r="G8" i="22"/>
  <c r="AB184" i="22"/>
  <c r="C8" i="22"/>
  <c r="X184" i="22"/>
  <c r="AB71" i="22"/>
  <c r="G219" i="22"/>
  <c r="Q219" i="22"/>
  <c r="AL71" i="22"/>
  <c r="I219" i="22"/>
  <c r="AD71" i="22"/>
  <c r="C219" i="22"/>
  <c r="X71" i="22"/>
  <c r="M219" i="22"/>
  <c r="AH71" i="22"/>
  <c r="A219" i="22"/>
  <c r="V71" i="22"/>
  <c r="K219" i="22"/>
  <c r="AF71" i="22"/>
  <c r="E219" i="22"/>
  <c r="Z71" i="22"/>
  <c r="AJ71" i="22"/>
  <c r="O219" i="22"/>
  <c r="C17" i="21"/>
  <c r="X179" i="21"/>
  <c r="A17" i="21"/>
  <c r="V179" i="21"/>
  <c r="M17" i="21"/>
  <c r="AH179" i="21"/>
  <c r="G17" i="21"/>
  <c r="AB179" i="21"/>
  <c r="O17" i="21"/>
  <c r="AJ179" i="21"/>
  <c r="Q17" i="21"/>
  <c r="AL179" i="21"/>
  <c r="E17" i="21"/>
  <c r="Z179" i="21"/>
  <c r="K17" i="21"/>
  <c r="AF179" i="21"/>
  <c r="I17" i="21"/>
  <c r="AD179" i="21"/>
  <c r="G58" i="21"/>
  <c r="AB208" i="21"/>
  <c r="O58" i="21"/>
  <c r="AJ208" i="21"/>
  <c r="M58" i="21"/>
  <c r="AH208" i="21"/>
  <c r="A58" i="21"/>
  <c r="V208" i="21"/>
  <c r="E58" i="21"/>
  <c r="Z208" i="21"/>
  <c r="K58" i="21"/>
  <c r="AF208" i="21"/>
  <c r="Q58" i="21"/>
  <c r="AL208" i="21"/>
  <c r="AF61" i="21"/>
  <c r="K220" i="21"/>
  <c r="I143" i="21"/>
  <c r="I102" i="21"/>
  <c r="C102" i="21"/>
  <c r="C143" i="21"/>
  <c r="O143" i="21"/>
  <c r="O102" i="21"/>
  <c r="E102" i="21"/>
  <c r="E143" i="21"/>
  <c r="K102" i="21"/>
  <c r="K143" i="21"/>
  <c r="G102" i="21"/>
  <c r="G143" i="21"/>
  <c r="M143" i="21"/>
  <c r="M102" i="21"/>
  <c r="A143" i="21"/>
  <c r="A102" i="21"/>
  <c r="Q143" i="21"/>
  <c r="Q102" i="21"/>
  <c r="AH216" i="22"/>
  <c r="M68" i="22"/>
  <c r="Q68" i="22"/>
  <c r="AL216" i="22"/>
  <c r="AF216" i="22"/>
  <c r="K68" i="22"/>
  <c r="Z216" i="22"/>
  <c r="E68" i="22"/>
  <c r="AB216" i="22"/>
  <c r="G68" i="22"/>
  <c r="A68" i="22"/>
  <c r="V216" i="22"/>
  <c r="AJ216" i="22"/>
  <c r="O68" i="22"/>
  <c r="I68" i="22"/>
  <c r="AD216" i="22"/>
  <c r="X216" i="22"/>
  <c r="C68" i="22"/>
  <c r="M60" i="22"/>
  <c r="AH220" i="22"/>
  <c r="M70" i="22"/>
  <c r="C70" i="22"/>
  <c r="X220" i="22"/>
  <c r="Q60" i="22"/>
  <c r="AL220" i="22"/>
  <c r="Q70" i="22"/>
  <c r="Z220" i="22"/>
  <c r="E70" i="22"/>
  <c r="AB220" i="22"/>
  <c r="G70" i="22"/>
  <c r="V220" i="22"/>
  <c r="A70" i="22"/>
  <c r="O60" i="22"/>
  <c r="AJ220" i="22"/>
  <c r="O70" i="22"/>
  <c r="I60" i="22"/>
  <c r="AD220" i="22"/>
  <c r="I70" i="22"/>
  <c r="K70" i="22"/>
  <c r="AF220" i="22"/>
  <c r="V73" i="22"/>
  <c r="V153" i="22"/>
  <c r="AB153" i="22"/>
  <c r="AB73" i="22"/>
  <c r="Z73" i="22"/>
  <c r="Z153" i="22"/>
  <c r="AF73" i="22"/>
  <c r="AF153" i="22"/>
  <c r="AD73" i="22"/>
  <c r="AD153" i="22"/>
  <c r="X73" i="22"/>
  <c r="X153" i="22"/>
  <c r="AL73" i="22"/>
  <c r="AL153" i="22"/>
  <c r="AJ153" i="22"/>
  <c r="AJ73" i="22"/>
  <c r="AH73" i="22"/>
  <c r="AH153" i="22"/>
  <c r="E147" i="22"/>
  <c r="E106" i="22"/>
  <c r="O106" i="22"/>
  <c r="O147" i="22"/>
  <c r="A106" i="22"/>
  <c r="A147" i="22"/>
  <c r="I147" i="22"/>
  <c r="I106" i="22"/>
  <c r="C106" i="22"/>
  <c r="C147" i="22"/>
  <c r="M147" i="22"/>
  <c r="M106" i="22"/>
  <c r="K106" i="22"/>
  <c r="K147" i="22"/>
  <c r="Q106" i="22"/>
  <c r="Q147" i="22"/>
  <c r="G106" i="22"/>
  <c r="G147" i="22"/>
  <c r="C5" i="22"/>
  <c r="C110" i="22"/>
  <c r="C156" i="22"/>
  <c r="K156" i="22"/>
  <c r="K110" i="22"/>
  <c r="E156" i="22"/>
  <c r="E110" i="22"/>
  <c r="M110" i="22"/>
  <c r="M156" i="22"/>
  <c r="G156" i="22"/>
  <c r="G110" i="22"/>
  <c r="A110" i="22"/>
  <c r="A156" i="22"/>
  <c r="Q156" i="22"/>
  <c r="Q110" i="22"/>
  <c r="I110" i="22"/>
  <c r="I156" i="22"/>
  <c r="O5" i="22"/>
  <c r="O110" i="22"/>
  <c r="O156" i="22"/>
  <c r="A67" i="22"/>
  <c r="V215" i="22"/>
  <c r="X215" i="22"/>
  <c r="C67" i="22"/>
  <c r="E67" i="22"/>
  <c r="Z215" i="22"/>
  <c r="I67" i="22"/>
  <c r="AD215" i="22"/>
  <c r="Q67" i="22"/>
  <c r="AL215" i="22"/>
  <c r="AF215" i="22"/>
  <c r="K67" i="22"/>
  <c r="M67" i="22"/>
  <c r="AH215" i="22"/>
  <c r="AJ215" i="22"/>
  <c r="O67" i="22"/>
  <c r="AB215" i="22"/>
  <c r="G67" i="22"/>
  <c r="O139" i="22"/>
  <c r="AJ194" i="22"/>
  <c r="A139" i="22"/>
  <c r="V194" i="22"/>
  <c r="Q139" i="22"/>
  <c r="AL194" i="22"/>
  <c r="AB194" i="22"/>
  <c r="G139" i="22"/>
  <c r="I139" i="22"/>
  <c r="AD194" i="22"/>
  <c r="K139" i="22"/>
  <c r="AF194" i="22"/>
  <c r="E139" i="22"/>
  <c r="Z194" i="22"/>
  <c r="AH194" i="22"/>
  <c r="M139" i="22"/>
  <c r="C139" i="22"/>
  <c r="X194" i="22"/>
  <c r="V146" i="22"/>
  <c r="A107" i="22"/>
  <c r="X146" i="22"/>
  <c r="C107" i="22"/>
  <c r="AH146" i="22"/>
  <c r="M107" i="22"/>
  <c r="AB146" i="22"/>
  <c r="G107" i="22"/>
  <c r="AD146" i="22"/>
  <c r="I107" i="22"/>
  <c r="E107" i="22"/>
  <c r="Z146" i="22"/>
  <c r="K107" i="22"/>
  <c r="AF146" i="22"/>
  <c r="AL146" i="22"/>
  <c r="Q107" i="22"/>
  <c r="AJ146" i="22"/>
  <c r="O107" i="22"/>
  <c r="I158" i="22"/>
  <c r="I108" i="22"/>
  <c r="C108" i="22"/>
  <c r="C158" i="22"/>
  <c r="O108" i="22"/>
  <c r="O158" i="22"/>
  <c r="E158" i="22"/>
  <c r="E108" i="22"/>
  <c r="A108" i="22"/>
  <c r="A158" i="22"/>
  <c r="G158" i="22"/>
  <c r="G108" i="22"/>
  <c r="M158" i="22"/>
  <c r="M108" i="22"/>
  <c r="Q158" i="22"/>
  <c r="Q108" i="22"/>
  <c r="K108" i="22"/>
  <c r="K158" i="22"/>
  <c r="AD44" i="22"/>
  <c r="I101" i="22"/>
  <c r="T96" i="24"/>
  <c r="E176" i="24"/>
  <c r="V96" i="24"/>
  <c r="G176" i="24"/>
  <c r="A176" i="24"/>
  <c r="P96" i="24"/>
  <c r="R96" i="24"/>
  <c r="C176" i="24"/>
  <c r="X96" i="24"/>
  <c r="I176" i="24"/>
  <c r="Z96" i="24"/>
  <c r="K176" i="24"/>
  <c r="G58" i="24"/>
  <c r="V208" i="24"/>
  <c r="R144" i="24"/>
  <c r="R101" i="24"/>
  <c r="X144" i="24"/>
  <c r="X101" i="24"/>
  <c r="T144" i="24"/>
  <c r="T101" i="24"/>
  <c r="Z144" i="24"/>
  <c r="Z101" i="24"/>
  <c r="P144" i="24"/>
  <c r="P101" i="24"/>
  <c r="V144" i="24"/>
  <c r="V101" i="24"/>
  <c r="T18" i="24"/>
  <c r="T199" i="24"/>
  <c r="P18" i="24"/>
  <c r="P199" i="24"/>
  <c r="X18" i="24"/>
  <c r="X199" i="24"/>
  <c r="R18" i="24"/>
  <c r="R199" i="24"/>
  <c r="Z18" i="24"/>
  <c r="Z199" i="24"/>
  <c r="V18" i="24"/>
  <c r="V199" i="24"/>
  <c r="T150" i="24"/>
  <c r="E72" i="24"/>
  <c r="G53" i="24"/>
  <c r="G72" i="24"/>
  <c r="V150" i="24"/>
  <c r="I72" i="24"/>
  <c r="X150" i="24"/>
  <c r="A53" i="24"/>
  <c r="A72" i="24"/>
  <c r="P150" i="24"/>
  <c r="C53" i="24"/>
  <c r="C72" i="24"/>
  <c r="R150" i="24"/>
  <c r="K53" i="24"/>
  <c r="K72" i="24"/>
  <c r="Z150" i="24"/>
  <c r="A141" i="24"/>
  <c r="A77" i="24"/>
  <c r="G141" i="24"/>
  <c r="G77" i="24"/>
  <c r="I141" i="24"/>
  <c r="I77" i="24"/>
  <c r="E141" i="24"/>
  <c r="E77" i="24"/>
  <c r="K141" i="24"/>
  <c r="K77" i="24"/>
  <c r="C141" i="24"/>
  <c r="C77" i="24"/>
  <c r="P33" i="24"/>
  <c r="A98" i="24"/>
  <c r="T33" i="24"/>
  <c r="E98" i="24"/>
  <c r="Z33" i="24"/>
  <c r="K98" i="24"/>
  <c r="R33" i="24"/>
  <c r="C98" i="24"/>
  <c r="X33" i="24"/>
  <c r="I98" i="24"/>
  <c r="V33" i="24"/>
  <c r="G98" i="24"/>
  <c r="R95" i="25"/>
  <c r="C173" i="25"/>
  <c r="P95" i="25"/>
  <c r="A173" i="25"/>
  <c r="V95" i="25"/>
  <c r="G173" i="25"/>
  <c r="E173" i="25"/>
  <c r="T95" i="25"/>
  <c r="Z95" i="25"/>
  <c r="K173" i="25"/>
  <c r="I18" i="25"/>
  <c r="X95" i="25"/>
  <c r="I173" i="25"/>
  <c r="V62" i="25"/>
  <c r="V147" i="25"/>
  <c r="X62" i="25"/>
  <c r="X147" i="25"/>
  <c r="Z62" i="25"/>
  <c r="Z147" i="25"/>
  <c r="X17" i="25"/>
  <c r="I135" i="25"/>
  <c r="X190" i="25"/>
  <c r="Z17" i="25"/>
  <c r="Z190" i="25"/>
  <c r="K135" i="25"/>
  <c r="T17" i="25"/>
  <c r="E135" i="25"/>
  <c r="T190" i="25"/>
  <c r="P17" i="25"/>
  <c r="P190" i="25"/>
  <c r="A135" i="25"/>
  <c r="V17" i="25"/>
  <c r="G135" i="25"/>
  <c r="V190" i="25"/>
  <c r="R17" i="25"/>
  <c r="C135" i="25"/>
  <c r="R190" i="25"/>
  <c r="E140" i="25"/>
  <c r="T103" i="25"/>
  <c r="A140" i="25"/>
  <c r="P103" i="25"/>
  <c r="G140" i="25"/>
  <c r="V103" i="25"/>
  <c r="C140" i="25"/>
  <c r="R103" i="25"/>
  <c r="I140" i="25"/>
  <c r="X103" i="25"/>
  <c r="K140" i="25"/>
  <c r="Z103" i="25"/>
  <c r="R4" i="26"/>
  <c r="C178" i="26"/>
  <c r="Z4" i="26"/>
  <c r="K178" i="26"/>
  <c r="P4" i="26"/>
  <c r="A178" i="26"/>
  <c r="E4" i="26"/>
  <c r="E131" i="26"/>
  <c r="A4" i="26"/>
  <c r="A131" i="26"/>
  <c r="G4" i="26"/>
  <c r="G131" i="26"/>
  <c r="K4" i="26"/>
  <c r="K131" i="26"/>
  <c r="X216" i="26"/>
  <c r="I66" i="26"/>
  <c r="P216" i="26"/>
  <c r="A66" i="26"/>
  <c r="Z216" i="26"/>
  <c r="K66" i="26"/>
  <c r="R216" i="26"/>
  <c r="C66" i="26"/>
  <c r="V216" i="26"/>
  <c r="G66" i="26"/>
  <c r="T216" i="26"/>
  <c r="E66" i="26"/>
  <c r="I59" i="26"/>
  <c r="X197" i="26"/>
  <c r="K59" i="26"/>
  <c r="Z197" i="26"/>
  <c r="A59" i="26"/>
  <c r="P197" i="26"/>
  <c r="C59" i="26"/>
  <c r="R197" i="26"/>
  <c r="E59" i="26"/>
  <c r="T197" i="26"/>
  <c r="G59" i="26"/>
  <c r="V197" i="26"/>
  <c r="E7" i="26"/>
  <c r="E79" i="26"/>
  <c r="K7" i="26"/>
  <c r="K79" i="26"/>
  <c r="G7" i="26"/>
  <c r="G79" i="26"/>
  <c r="I7" i="26"/>
  <c r="I79" i="26"/>
  <c r="A7" i="26"/>
  <c r="A79" i="26"/>
  <c r="I28" i="26"/>
  <c r="X190" i="26"/>
  <c r="I135" i="26"/>
  <c r="K28" i="26"/>
  <c r="Z190" i="26"/>
  <c r="K135" i="26"/>
  <c r="C28" i="26"/>
  <c r="R190" i="26"/>
  <c r="C135" i="26"/>
  <c r="E28" i="26"/>
  <c r="E135" i="26"/>
  <c r="T190" i="26"/>
  <c r="G28" i="26"/>
  <c r="G135" i="26"/>
  <c r="V190" i="26"/>
  <c r="A28" i="26"/>
  <c r="P190" i="26"/>
  <c r="A135" i="26"/>
  <c r="T27" i="26"/>
  <c r="E68" i="26"/>
  <c r="E61" i="27"/>
  <c r="E214" i="27"/>
  <c r="K61" i="27"/>
  <c r="K214" i="27"/>
  <c r="C61" i="27"/>
  <c r="C214" i="27"/>
  <c r="I61" i="27"/>
  <c r="I214" i="27"/>
  <c r="G61" i="27"/>
  <c r="G214" i="27"/>
  <c r="A61" i="27"/>
  <c r="A214" i="27"/>
  <c r="V25" i="27"/>
  <c r="V202" i="27"/>
  <c r="Z25" i="27"/>
  <c r="Z202" i="27"/>
  <c r="P25" i="27"/>
  <c r="P202" i="27"/>
  <c r="T25" i="27"/>
  <c r="T202" i="27"/>
  <c r="R25" i="27"/>
  <c r="R202" i="27"/>
  <c r="X25" i="27"/>
  <c r="X202" i="27"/>
  <c r="C218" i="27"/>
  <c r="R67" i="27"/>
  <c r="K28" i="27"/>
  <c r="K218" i="27"/>
  <c r="Z67" i="27"/>
  <c r="E218" i="27"/>
  <c r="T67" i="27"/>
  <c r="I218" i="27"/>
  <c r="X67" i="27"/>
  <c r="A28" i="27"/>
  <c r="A218" i="27"/>
  <c r="P67" i="27"/>
  <c r="G218" i="27"/>
  <c r="V67" i="27"/>
  <c r="X220" i="27"/>
  <c r="I70" i="27"/>
  <c r="P220" i="27"/>
  <c r="A70" i="27"/>
  <c r="R220" i="27"/>
  <c r="C70" i="27"/>
  <c r="V220" i="27"/>
  <c r="G70" i="27"/>
  <c r="E70" i="27"/>
  <c r="T220" i="27"/>
  <c r="Z220" i="27"/>
  <c r="K70" i="27"/>
  <c r="M21" i="22"/>
  <c r="AH183" i="22"/>
  <c r="V27" i="22"/>
  <c r="V183" i="22"/>
  <c r="Q21" i="22"/>
  <c r="AL183" i="22"/>
  <c r="O21" i="22"/>
  <c r="AJ183" i="22"/>
  <c r="AF78" i="21"/>
  <c r="AF152" i="21"/>
  <c r="V152" i="21"/>
  <c r="V78" i="21"/>
  <c r="Z152" i="21"/>
  <c r="Z78" i="21"/>
  <c r="AB152" i="21"/>
  <c r="AB78" i="21"/>
  <c r="AL152" i="21"/>
  <c r="AL78" i="21"/>
  <c r="X78" i="21"/>
  <c r="X152" i="21"/>
  <c r="AD152" i="21"/>
  <c r="AD78" i="21"/>
  <c r="AJ152" i="21"/>
  <c r="AJ78" i="21"/>
  <c r="AH78" i="21"/>
  <c r="AH152" i="21"/>
  <c r="I57" i="21"/>
  <c r="AD210" i="21"/>
  <c r="AB28" i="21"/>
  <c r="G100" i="21"/>
  <c r="V28" i="21"/>
  <c r="A100" i="21"/>
  <c r="AJ28" i="21"/>
  <c r="O100" i="21"/>
  <c r="G61" i="22"/>
  <c r="AB214" i="22"/>
  <c r="K51" i="22"/>
  <c r="AF214" i="22"/>
  <c r="X34" i="22"/>
  <c r="C177" i="22"/>
  <c r="X99" i="22"/>
  <c r="M177" i="22"/>
  <c r="AH99" i="22"/>
  <c r="E177" i="22"/>
  <c r="Z99" i="22"/>
  <c r="Q177" i="22"/>
  <c r="AL99" i="22"/>
  <c r="V34" i="22"/>
  <c r="A177" i="22"/>
  <c r="V99" i="22"/>
  <c r="O45" i="22"/>
  <c r="O177" i="22"/>
  <c r="AJ99" i="22"/>
  <c r="AD34" i="22"/>
  <c r="I177" i="22"/>
  <c r="AD99" i="22"/>
  <c r="AF34" i="22"/>
  <c r="K177" i="22"/>
  <c r="AF99" i="22"/>
  <c r="G177" i="22"/>
  <c r="AB99" i="22"/>
  <c r="X12" i="21"/>
  <c r="X175" i="21"/>
  <c r="M39" i="21"/>
  <c r="AH175" i="21"/>
  <c r="G80" i="22"/>
  <c r="AB144" i="22"/>
  <c r="I80" i="22"/>
  <c r="AD144" i="22"/>
  <c r="M80" i="22"/>
  <c r="AH144" i="22"/>
  <c r="E80" i="22"/>
  <c r="Z144" i="22"/>
  <c r="O80" i="22"/>
  <c r="AJ144" i="22"/>
  <c r="X144" i="22"/>
  <c r="C80" i="22"/>
  <c r="A80" i="22"/>
  <c r="V144" i="22"/>
  <c r="Q80" i="22"/>
  <c r="AL144" i="22"/>
  <c r="AF144" i="22"/>
  <c r="K80" i="22"/>
  <c r="T54" i="24"/>
  <c r="E179" i="24"/>
  <c r="Z54" i="24"/>
  <c r="K179" i="24"/>
  <c r="R54" i="24"/>
  <c r="C179" i="24"/>
  <c r="X54" i="24"/>
  <c r="I179" i="24"/>
  <c r="AJ80" i="22"/>
  <c r="AJ140" i="22"/>
  <c r="Z80" i="22"/>
  <c r="Z140" i="22"/>
  <c r="AL80" i="22"/>
  <c r="AL140" i="22"/>
  <c r="V80" i="22"/>
  <c r="V140" i="22"/>
  <c r="X80" i="22"/>
  <c r="X140" i="22"/>
  <c r="AB80" i="22"/>
  <c r="AB140" i="22"/>
  <c r="AD80" i="22"/>
  <c r="AD140" i="22"/>
  <c r="AH80" i="22"/>
  <c r="AH140" i="22"/>
  <c r="AF80" i="22"/>
  <c r="AF140" i="22"/>
  <c r="P61" i="24"/>
  <c r="A175" i="24"/>
  <c r="X61" i="24"/>
  <c r="I175" i="24"/>
  <c r="Z16" i="24"/>
  <c r="K175" i="24"/>
  <c r="E12" i="24"/>
  <c r="E175" i="24"/>
  <c r="V61" i="24"/>
  <c r="G175" i="24"/>
  <c r="P73" i="24"/>
  <c r="A150" i="24"/>
  <c r="Z73" i="24"/>
  <c r="K150" i="24"/>
  <c r="T73" i="24"/>
  <c r="E150" i="24"/>
  <c r="G150" i="24"/>
  <c r="V73" i="24"/>
  <c r="C150" i="24"/>
  <c r="R73" i="24"/>
  <c r="X73" i="24"/>
  <c r="I150" i="24"/>
  <c r="T52" i="24"/>
  <c r="E211" i="24"/>
  <c r="R52" i="24"/>
  <c r="C211" i="24"/>
  <c r="X52" i="24"/>
  <c r="I211" i="24"/>
  <c r="P52" i="24"/>
  <c r="A211" i="24"/>
  <c r="V52" i="24"/>
  <c r="G211" i="24"/>
  <c r="Z52" i="24"/>
  <c r="K211" i="24"/>
  <c r="T149" i="24"/>
  <c r="T69" i="24"/>
  <c r="Z149" i="24"/>
  <c r="Z69" i="24"/>
  <c r="P149" i="24"/>
  <c r="P69" i="24"/>
  <c r="G26" i="24"/>
  <c r="V149" i="24"/>
  <c r="V69" i="24"/>
  <c r="R69" i="24"/>
  <c r="R149" i="24"/>
  <c r="X149" i="24"/>
  <c r="X69" i="24"/>
  <c r="P15" i="24"/>
  <c r="A71" i="24"/>
  <c r="V15" i="24"/>
  <c r="G71" i="24"/>
  <c r="X15" i="24"/>
  <c r="I71" i="24"/>
  <c r="C41" i="24"/>
  <c r="R99" i="24"/>
  <c r="I41" i="24"/>
  <c r="X99" i="24"/>
  <c r="E41" i="24"/>
  <c r="T99" i="24"/>
  <c r="K41" i="24"/>
  <c r="Z99" i="24"/>
  <c r="A41" i="24"/>
  <c r="P99" i="24"/>
  <c r="G41" i="24"/>
  <c r="V99" i="24"/>
  <c r="I37" i="25"/>
  <c r="I186" i="25"/>
  <c r="A37" i="25"/>
  <c r="A186" i="25"/>
  <c r="X12" i="25"/>
  <c r="X175" i="25"/>
  <c r="R12" i="25"/>
  <c r="R175" i="25"/>
  <c r="A52" i="25"/>
  <c r="A210" i="25"/>
  <c r="Z49" i="25"/>
  <c r="K210" i="25"/>
  <c r="C23" i="25"/>
  <c r="R192" i="25"/>
  <c r="G23" i="25"/>
  <c r="V192" i="25"/>
  <c r="K23" i="25"/>
  <c r="Z192" i="25"/>
  <c r="A103" i="25"/>
  <c r="P142" i="25"/>
  <c r="Z142" i="25"/>
  <c r="K103" i="25"/>
  <c r="T142" i="25"/>
  <c r="E103" i="25"/>
  <c r="C103" i="25"/>
  <c r="R142" i="25"/>
  <c r="X142" i="25"/>
  <c r="I103" i="25"/>
  <c r="V142" i="25"/>
  <c r="G103" i="25"/>
  <c r="X76" i="25"/>
  <c r="X136" i="25"/>
  <c r="Z76" i="25"/>
  <c r="Z136" i="25"/>
  <c r="R76" i="25"/>
  <c r="R136" i="25"/>
  <c r="T76" i="25"/>
  <c r="T136" i="25"/>
  <c r="V76" i="25"/>
  <c r="V136" i="25"/>
  <c r="P76" i="25"/>
  <c r="P136" i="25"/>
  <c r="T7" i="25"/>
  <c r="T105" i="25"/>
  <c r="R7" i="25"/>
  <c r="R105" i="25"/>
  <c r="K15" i="25"/>
  <c r="Z132" i="25"/>
  <c r="G15" i="25"/>
  <c r="V132" i="25"/>
  <c r="E15" i="25"/>
  <c r="T132" i="25"/>
  <c r="C15" i="25"/>
  <c r="R132" i="25"/>
  <c r="I15" i="25"/>
  <c r="X132" i="25"/>
  <c r="A15" i="25"/>
  <c r="P132" i="25"/>
  <c r="E141" i="25"/>
  <c r="E77" i="25"/>
  <c r="K77" i="25"/>
  <c r="K141" i="25"/>
  <c r="A77" i="25"/>
  <c r="A141" i="25"/>
  <c r="G141" i="25"/>
  <c r="G77" i="25"/>
  <c r="I141" i="25"/>
  <c r="I77" i="25"/>
  <c r="C77" i="25"/>
  <c r="C141" i="25"/>
  <c r="E3" i="26"/>
  <c r="T178" i="26"/>
  <c r="E95" i="26"/>
  <c r="G3" i="26"/>
  <c r="V178" i="26"/>
  <c r="G95" i="26"/>
  <c r="I3" i="26"/>
  <c r="X178" i="26"/>
  <c r="I95" i="26"/>
  <c r="K3" i="26"/>
  <c r="K95" i="26"/>
  <c r="Z178" i="26"/>
  <c r="C3" i="26"/>
  <c r="C95" i="26"/>
  <c r="R178" i="26"/>
  <c r="A3" i="26"/>
  <c r="P178" i="26"/>
  <c r="A95" i="26"/>
  <c r="R63" i="26"/>
  <c r="C214" i="26"/>
  <c r="Z63" i="26"/>
  <c r="K214" i="26"/>
  <c r="E214" i="26"/>
  <c r="T63" i="26"/>
  <c r="X63" i="26"/>
  <c r="I214" i="26"/>
  <c r="P52" i="26"/>
  <c r="A214" i="26"/>
  <c r="P63" i="26"/>
  <c r="G214" i="26"/>
  <c r="V63" i="26"/>
  <c r="Z212" i="26"/>
  <c r="K64" i="26"/>
  <c r="G64" i="26"/>
  <c r="V212" i="26"/>
  <c r="E64" i="26"/>
  <c r="T212" i="26"/>
  <c r="I64" i="26"/>
  <c r="X212" i="26"/>
  <c r="R212" i="26"/>
  <c r="C64" i="26"/>
  <c r="P212" i="26"/>
  <c r="A64" i="26"/>
  <c r="T30" i="26"/>
  <c r="E188" i="26"/>
  <c r="V30" i="26"/>
  <c r="G188" i="26"/>
  <c r="P30" i="26"/>
  <c r="A188" i="26"/>
  <c r="Z30" i="26"/>
  <c r="K188" i="26"/>
  <c r="A41" i="26"/>
  <c r="P106" i="26"/>
  <c r="G52" i="26"/>
  <c r="V106" i="26"/>
  <c r="C52" i="26"/>
  <c r="R106" i="26"/>
  <c r="I52" i="26"/>
  <c r="X106" i="26"/>
  <c r="E52" i="26"/>
  <c r="T106" i="26"/>
  <c r="K41" i="26"/>
  <c r="Z106" i="26"/>
  <c r="X103" i="26"/>
  <c r="I140" i="26"/>
  <c r="R103" i="26"/>
  <c r="C140" i="26"/>
  <c r="T103" i="26"/>
  <c r="E140" i="26"/>
  <c r="G140" i="26"/>
  <c r="V103" i="26"/>
  <c r="A140" i="26"/>
  <c r="P103" i="26"/>
  <c r="K140" i="26"/>
  <c r="Z103" i="26"/>
  <c r="P141" i="26"/>
  <c r="A101" i="26"/>
  <c r="G101" i="26"/>
  <c r="V141" i="26"/>
  <c r="C101" i="26"/>
  <c r="R141" i="26"/>
  <c r="X141" i="26"/>
  <c r="I101" i="26"/>
  <c r="E101" i="26"/>
  <c r="T141" i="26"/>
  <c r="Z141" i="26"/>
  <c r="K101" i="26"/>
  <c r="P27" i="27"/>
  <c r="P183" i="27"/>
  <c r="Z27" i="27"/>
  <c r="Z183" i="27"/>
  <c r="V27" i="27"/>
  <c r="V183" i="27"/>
  <c r="T27" i="27"/>
  <c r="T183" i="27"/>
  <c r="X27" i="27"/>
  <c r="X183" i="27"/>
  <c r="A36" i="27"/>
  <c r="A190" i="27"/>
  <c r="C36" i="27"/>
  <c r="C190" i="27"/>
  <c r="I36" i="27"/>
  <c r="I190" i="27"/>
  <c r="K36" i="27"/>
  <c r="K190" i="27"/>
  <c r="V71" i="27"/>
  <c r="G219" i="27"/>
  <c r="T71" i="27"/>
  <c r="E219" i="27"/>
  <c r="Z71" i="27"/>
  <c r="K219" i="27"/>
  <c r="R71" i="27"/>
  <c r="C219" i="27"/>
  <c r="X71" i="27"/>
  <c r="I219" i="27"/>
  <c r="P71" i="27"/>
  <c r="A219" i="27"/>
  <c r="Z58" i="27"/>
  <c r="Z68" i="27"/>
  <c r="R58" i="27"/>
  <c r="R68" i="27"/>
  <c r="T58" i="27"/>
  <c r="T68" i="27"/>
  <c r="X58" i="27"/>
  <c r="X68" i="27"/>
  <c r="P58" i="27"/>
  <c r="P68" i="27"/>
  <c r="V58" i="27"/>
  <c r="V68" i="27"/>
  <c r="A47" i="27"/>
  <c r="P154" i="27"/>
  <c r="A76" i="27"/>
  <c r="I47" i="27"/>
  <c r="X154" i="27"/>
  <c r="I76" i="27"/>
  <c r="G47" i="27"/>
  <c r="V154" i="27"/>
  <c r="G76" i="27"/>
  <c r="E47" i="27"/>
  <c r="T154" i="27"/>
  <c r="E76" i="27"/>
  <c r="K47" i="27"/>
  <c r="Z154" i="27"/>
  <c r="K76" i="27"/>
  <c r="C47" i="27"/>
  <c r="R154" i="27"/>
  <c r="C76" i="27"/>
  <c r="G12" i="27"/>
  <c r="V158" i="27"/>
  <c r="A12" i="27"/>
  <c r="P158" i="27"/>
  <c r="K6" i="27"/>
  <c r="Z158" i="27"/>
  <c r="E12" i="27"/>
  <c r="T158" i="27"/>
  <c r="V41" i="27"/>
  <c r="V76" i="27"/>
  <c r="C22" i="27"/>
  <c r="R83" i="27"/>
  <c r="E22" i="27"/>
  <c r="T83" i="27"/>
  <c r="K22" i="27"/>
  <c r="Z83" i="27"/>
  <c r="X80" i="27"/>
  <c r="X140" i="27"/>
  <c r="P80" i="27"/>
  <c r="P140" i="27"/>
  <c r="R140" i="27"/>
  <c r="R80" i="27"/>
  <c r="T80" i="27"/>
  <c r="T140" i="27"/>
  <c r="Z80" i="27"/>
  <c r="Z140" i="27"/>
  <c r="V80" i="27"/>
  <c r="V140" i="27"/>
  <c r="Z20" i="27"/>
  <c r="K73" i="27"/>
  <c r="R20" i="27"/>
  <c r="C73" i="27"/>
  <c r="T20" i="27"/>
  <c r="E73" i="27"/>
  <c r="R38" i="27"/>
  <c r="C103" i="27"/>
  <c r="V38" i="27"/>
  <c r="G103" i="27"/>
  <c r="X38" i="27"/>
  <c r="I103" i="27"/>
  <c r="T38" i="27"/>
  <c r="E103" i="27"/>
  <c r="Z38" i="27"/>
  <c r="K103" i="27"/>
  <c r="P38" i="27"/>
  <c r="A103" i="27"/>
  <c r="V74" i="27"/>
  <c r="G153" i="27"/>
  <c r="A153" i="27"/>
  <c r="P74" i="27"/>
  <c r="X74" i="27"/>
  <c r="I153" i="27"/>
  <c r="R74" i="27"/>
  <c r="C153" i="27"/>
  <c r="T74" i="27"/>
  <c r="E153" i="27"/>
  <c r="Z74" i="27"/>
  <c r="K153" i="27"/>
  <c r="AF36" i="21"/>
  <c r="K208" i="21"/>
  <c r="Z36" i="21"/>
  <c r="E208" i="21"/>
  <c r="AL36" i="21"/>
  <c r="Q208" i="21"/>
  <c r="AH36" i="21"/>
  <c r="M208" i="21"/>
  <c r="AJ22" i="21"/>
  <c r="O213" i="21"/>
  <c r="Z22" i="21"/>
  <c r="E213" i="21"/>
  <c r="AL22" i="21"/>
  <c r="Q213" i="21"/>
  <c r="C67" i="21"/>
  <c r="X213" i="21"/>
  <c r="I67" i="21"/>
  <c r="AD213" i="21"/>
  <c r="O67" i="21"/>
  <c r="AJ213" i="21"/>
  <c r="E67" i="21"/>
  <c r="Z213" i="21"/>
  <c r="AF213" i="21"/>
  <c r="K67" i="21"/>
  <c r="G67" i="21"/>
  <c r="AB213" i="21"/>
  <c r="M67" i="21"/>
  <c r="AH213" i="21"/>
  <c r="A67" i="21"/>
  <c r="V213" i="21"/>
  <c r="Q67" i="21"/>
  <c r="AL213" i="21"/>
  <c r="O10" i="22"/>
  <c r="O193" i="22"/>
  <c r="Q10" i="22"/>
  <c r="Q193" i="22"/>
  <c r="M10" i="22"/>
  <c r="M193" i="22"/>
  <c r="P39" i="24"/>
  <c r="A206" i="24"/>
  <c r="C43" i="24"/>
  <c r="R97" i="24"/>
  <c r="I43" i="24"/>
  <c r="X97" i="24"/>
  <c r="E43" i="24"/>
  <c r="T97" i="24"/>
  <c r="K43" i="24"/>
  <c r="Z97" i="24"/>
  <c r="A43" i="24"/>
  <c r="P97" i="24"/>
  <c r="G43" i="24"/>
  <c r="V97" i="24"/>
  <c r="P211" i="24"/>
  <c r="A63" i="24"/>
  <c r="X211" i="24"/>
  <c r="I63" i="24"/>
  <c r="R211" i="24"/>
  <c r="C63" i="24"/>
  <c r="G63" i="24"/>
  <c r="V211" i="24"/>
  <c r="E63" i="24"/>
  <c r="T211" i="24"/>
  <c r="Z211" i="24"/>
  <c r="K63" i="24"/>
  <c r="A60" i="25"/>
  <c r="A131" i="25"/>
  <c r="Z70" i="25"/>
  <c r="K149" i="25"/>
  <c r="X70" i="25"/>
  <c r="I149" i="25"/>
  <c r="T70" i="25"/>
  <c r="E149" i="25"/>
  <c r="P70" i="25"/>
  <c r="A149" i="25"/>
  <c r="V70" i="25"/>
  <c r="G149" i="25"/>
  <c r="R70" i="25"/>
  <c r="C149" i="25"/>
  <c r="G101" i="25"/>
  <c r="V141" i="25"/>
  <c r="I101" i="25"/>
  <c r="X141" i="25"/>
  <c r="P141" i="25"/>
  <c r="A101" i="25"/>
  <c r="R141" i="25"/>
  <c r="C101" i="25"/>
  <c r="E101" i="25"/>
  <c r="T141" i="25"/>
  <c r="K101" i="25"/>
  <c r="Z141" i="25"/>
  <c r="I143" i="25"/>
  <c r="I102" i="25"/>
  <c r="A143" i="25"/>
  <c r="A102" i="25"/>
  <c r="G102" i="25"/>
  <c r="G143" i="25"/>
  <c r="E102" i="25"/>
  <c r="E143" i="25"/>
  <c r="K102" i="25"/>
  <c r="K143" i="25"/>
  <c r="C143" i="25"/>
  <c r="C102" i="25"/>
  <c r="V95" i="26"/>
  <c r="G173" i="26"/>
  <c r="P95" i="26"/>
  <c r="A173" i="26"/>
  <c r="K173" i="26"/>
  <c r="Z95" i="26"/>
  <c r="R95" i="26"/>
  <c r="C173" i="26"/>
  <c r="X95" i="26"/>
  <c r="I173" i="26"/>
  <c r="T95" i="26"/>
  <c r="E173" i="26"/>
  <c r="X67" i="26"/>
  <c r="I215" i="26"/>
  <c r="P67" i="26"/>
  <c r="A215" i="26"/>
  <c r="R67" i="26"/>
  <c r="C215" i="26"/>
  <c r="T67" i="26"/>
  <c r="E215" i="26"/>
  <c r="V67" i="26"/>
  <c r="G215" i="26"/>
  <c r="Z67" i="26"/>
  <c r="K215" i="26"/>
  <c r="C37" i="26"/>
  <c r="R204" i="26"/>
  <c r="E37" i="26"/>
  <c r="T204" i="26"/>
  <c r="I37" i="26"/>
  <c r="X204" i="26"/>
  <c r="K37" i="26"/>
  <c r="Z204" i="26"/>
  <c r="Z28" i="26"/>
  <c r="K199" i="26"/>
  <c r="P28" i="26"/>
  <c r="A199" i="26"/>
  <c r="T28" i="26"/>
  <c r="E199" i="26"/>
  <c r="R28" i="26"/>
  <c r="C199" i="26"/>
  <c r="X28" i="26"/>
  <c r="I199" i="26"/>
  <c r="V28" i="26"/>
  <c r="G199" i="26"/>
  <c r="E102" i="26"/>
  <c r="E143" i="26"/>
  <c r="K143" i="26"/>
  <c r="K102" i="26"/>
  <c r="I102" i="26"/>
  <c r="I143" i="26"/>
  <c r="A102" i="26"/>
  <c r="A143" i="26"/>
  <c r="G102" i="26"/>
  <c r="G143" i="26"/>
  <c r="C102" i="26"/>
  <c r="C143" i="26"/>
  <c r="Z135" i="27"/>
  <c r="K184" i="27"/>
  <c r="A184" i="27"/>
  <c r="P135" i="27"/>
  <c r="G184" i="27"/>
  <c r="V135" i="27"/>
  <c r="T135" i="27"/>
  <c r="E184" i="27"/>
  <c r="C184" i="27"/>
  <c r="R135" i="27"/>
  <c r="X135" i="27"/>
  <c r="I184" i="27"/>
  <c r="X15" i="27"/>
  <c r="I206" i="27"/>
  <c r="P15" i="27"/>
  <c r="A206" i="27"/>
  <c r="R15" i="27"/>
  <c r="C206" i="27"/>
  <c r="Z15" i="27"/>
  <c r="K206" i="27"/>
  <c r="Z10" i="27"/>
  <c r="Z194" i="27"/>
  <c r="K139" i="27"/>
  <c r="T10" i="27"/>
  <c r="E139" i="27"/>
  <c r="T194" i="27"/>
  <c r="P10" i="27"/>
  <c r="A139" i="27"/>
  <c r="P194" i="27"/>
  <c r="C139" i="27"/>
  <c r="R194" i="27"/>
  <c r="X10" i="27"/>
  <c r="I139" i="27"/>
  <c r="X194" i="27"/>
  <c r="V10" i="27"/>
  <c r="V194" i="27"/>
  <c r="G139" i="27"/>
  <c r="Z66" i="27"/>
  <c r="K203" i="27"/>
  <c r="E80" i="27"/>
  <c r="T144" i="27"/>
  <c r="K80" i="27"/>
  <c r="Z144" i="27"/>
  <c r="R144" i="27"/>
  <c r="C80" i="27"/>
  <c r="I80" i="27"/>
  <c r="X144" i="27"/>
  <c r="P144" i="27"/>
  <c r="A80" i="27"/>
  <c r="G80" i="27"/>
  <c r="V144" i="27"/>
  <c r="O104" i="21"/>
  <c r="O154" i="21"/>
  <c r="AD6" i="21"/>
  <c r="I154" i="21"/>
  <c r="I104" i="21"/>
  <c r="Q104" i="21"/>
  <c r="Q154" i="21"/>
  <c r="C104" i="21"/>
  <c r="C154" i="21"/>
  <c r="K104" i="21"/>
  <c r="K154" i="21"/>
  <c r="A104" i="21"/>
  <c r="A154" i="21"/>
  <c r="G104" i="21"/>
  <c r="G154" i="21"/>
  <c r="AH6" i="21"/>
  <c r="M154" i="21"/>
  <c r="M104" i="21"/>
  <c r="E154" i="21"/>
  <c r="E104" i="21"/>
  <c r="AJ73" i="21"/>
  <c r="O150" i="21"/>
  <c r="AD73" i="21"/>
  <c r="I150" i="21"/>
  <c r="Q150" i="21"/>
  <c r="AL73" i="21"/>
  <c r="X73" i="21"/>
  <c r="C150" i="21"/>
  <c r="AF73" i="21"/>
  <c r="K150" i="21"/>
  <c r="A150" i="21"/>
  <c r="V73" i="21"/>
  <c r="G150" i="21"/>
  <c r="AB73" i="21"/>
  <c r="M150" i="21"/>
  <c r="AH73" i="21"/>
  <c r="Z73" i="21"/>
  <c r="E150" i="21"/>
  <c r="O6" i="22"/>
  <c r="AJ179" i="22"/>
  <c r="Q75" i="21"/>
  <c r="Q144" i="21"/>
  <c r="A75" i="21"/>
  <c r="A144" i="21"/>
  <c r="G75" i="21"/>
  <c r="G144" i="21"/>
  <c r="K144" i="21"/>
  <c r="K75" i="21"/>
  <c r="E75" i="21"/>
  <c r="E144" i="21"/>
  <c r="M75" i="21"/>
  <c r="M144" i="21"/>
  <c r="O75" i="21"/>
  <c r="O144" i="21"/>
  <c r="C75" i="21"/>
  <c r="C144" i="21"/>
  <c r="I75" i="21"/>
  <c r="I144" i="21"/>
  <c r="I218" i="22"/>
  <c r="AD67" i="22"/>
  <c r="X67" i="22"/>
  <c r="C218" i="22"/>
  <c r="A27" i="22"/>
  <c r="A218" i="22"/>
  <c r="V67" i="22"/>
  <c r="O28" i="22"/>
  <c r="O218" i="22"/>
  <c r="AJ67" i="22"/>
  <c r="Q28" i="22"/>
  <c r="Q218" i="22"/>
  <c r="AL67" i="22"/>
  <c r="AF67" i="22"/>
  <c r="K218" i="22"/>
  <c r="E218" i="22"/>
  <c r="Z67" i="22"/>
  <c r="M28" i="22"/>
  <c r="M218" i="22"/>
  <c r="AH67" i="22"/>
  <c r="G218" i="22"/>
  <c r="AB67" i="22"/>
  <c r="AJ150" i="21"/>
  <c r="O72" i="21"/>
  <c r="A72" i="21"/>
  <c r="V150" i="21"/>
  <c r="AD150" i="21"/>
  <c r="I72" i="21"/>
  <c r="C72" i="21"/>
  <c r="X150" i="21"/>
  <c r="G72" i="21"/>
  <c r="AB150" i="21"/>
  <c r="E72" i="21"/>
  <c r="Z150" i="21"/>
  <c r="K72" i="21"/>
  <c r="AF150" i="21"/>
  <c r="Q72" i="21"/>
  <c r="AL150" i="21"/>
  <c r="M72" i="21"/>
  <c r="AH150" i="21"/>
  <c r="T35" i="24"/>
  <c r="E203" i="24"/>
  <c r="V35" i="24"/>
  <c r="G203" i="24"/>
  <c r="Z35" i="24"/>
  <c r="K203" i="24"/>
  <c r="X35" i="24"/>
  <c r="I203" i="24"/>
  <c r="A35" i="24"/>
  <c r="A131" i="24"/>
  <c r="C35" i="24"/>
  <c r="C131" i="24"/>
  <c r="G35" i="24"/>
  <c r="G131" i="24"/>
  <c r="E35" i="24"/>
  <c r="E131" i="24"/>
  <c r="K35" i="24"/>
  <c r="K131" i="24"/>
  <c r="I35" i="24"/>
  <c r="I131" i="24"/>
  <c r="G6" i="24"/>
  <c r="G189" i="24"/>
  <c r="A6" i="24"/>
  <c r="A189" i="24"/>
  <c r="K6" i="24"/>
  <c r="K189" i="24"/>
  <c r="E6" i="24"/>
  <c r="E189" i="24"/>
  <c r="C6" i="24"/>
  <c r="C189" i="24"/>
  <c r="I6" i="24"/>
  <c r="I189" i="24"/>
  <c r="I140" i="24"/>
  <c r="X103" i="24"/>
  <c r="C140" i="24"/>
  <c r="R103" i="24"/>
  <c r="E140" i="24"/>
  <c r="T103" i="24"/>
  <c r="A140" i="24"/>
  <c r="P103" i="24"/>
  <c r="G140" i="24"/>
  <c r="V103" i="24"/>
  <c r="K140" i="24"/>
  <c r="Z103" i="24"/>
  <c r="K63" i="25"/>
  <c r="Z211" i="25"/>
  <c r="E63" i="25"/>
  <c r="T211" i="25"/>
  <c r="V211" i="25"/>
  <c r="G63" i="25"/>
  <c r="I63" i="25"/>
  <c r="X211" i="25"/>
  <c r="R211" i="25"/>
  <c r="C63" i="25"/>
  <c r="P211" i="25"/>
  <c r="A63" i="25"/>
  <c r="Z135" i="25"/>
  <c r="K191" i="25"/>
  <c r="A191" i="25"/>
  <c r="P135" i="25"/>
  <c r="G191" i="25"/>
  <c r="V135" i="25"/>
  <c r="C191" i="25"/>
  <c r="R135" i="25"/>
  <c r="X135" i="25"/>
  <c r="I191" i="25"/>
  <c r="T135" i="25"/>
  <c r="E191" i="25"/>
  <c r="E39" i="26"/>
  <c r="T148" i="26"/>
  <c r="C14" i="26"/>
  <c r="R66" i="26"/>
  <c r="C104" i="26"/>
  <c r="C154" i="26"/>
  <c r="I154" i="26"/>
  <c r="I104" i="26"/>
  <c r="E104" i="26"/>
  <c r="E154" i="26"/>
  <c r="K154" i="26"/>
  <c r="K104" i="26"/>
  <c r="A104" i="26"/>
  <c r="A154" i="26"/>
  <c r="G104" i="26"/>
  <c r="G154" i="26"/>
  <c r="T140" i="26"/>
  <c r="E76" i="26"/>
  <c r="G76" i="26"/>
  <c r="V140" i="26"/>
  <c r="X140" i="26"/>
  <c r="I76" i="26"/>
  <c r="R140" i="26"/>
  <c r="C76" i="26"/>
  <c r="Z140" i="26"/>
  <c r="K76" i="26"/>
  <c r="P140" i="26"/>
  <c r="A76" i="26"/>
  <c r="P5" i="27"/>
  <c r="P100" i="27"/>
  <c r="A180" i="27"/>
  <c r="X5" i="27"/>
  <c r="X100" i="27"/>
  <c r="I180" i="27"/>
  <c r="V5" i="27"/>
  <c r="V100" i="27"/>
  <c r="G180" i="27"/>
  <c r="R5" i="27"/>
  <c r="C180" i="27"/>
  <c r="R100" i="27"/>
  <c r="Z5" i="27"/>
  <c r="K180" i="27"/>
  <c r="Z100" i="27"/>
  <c r="T5" i="27"/>
  <c r="T100" i="27"/>
  <c r="E180" i="27"/>
  <c r="V60" i="27"/>
  <c r="G217" i="27"/>
  <c r="Z60" i="27"/>
  <c r="K217" i="27"/>
  <c r="K79" i="27"/>
  <c r="K148" i="27"/>
  <c r="E148" i="27"/>
  <c r="E79" i="27"/>
  <c r="A148" i="27"/>
  <c r="A79" i="27"/>
  <c r="G148" i="27"/>
  <c r="G79" i="27"/>
  <c r="C148" i="27"/>
  <c r="C79" i="27"/>
  <c r="I148" i="27"/>
  <c r="I79" i="27"/>
  <c r="T156" i="27"/>
  <c r="T82" i="27"/>
  <c r="V156" i="27"/>
  <c r="V82" i="27"/>
  <c r="P156" i="27"/>
  <c r="P82" i="27"/>
  <c r="Z82" i="27"/>
  <c r="Z156" i="27"/>
  <c r="X156" i="27"/>
  <c r="X82" i="27"/>
  <c r="R82" i="27"/>
  <c r="R156" i="27"/>
  <c r="E7" i="21"/>
  <c r="Z173" i="21"/>
  <c r="AB67" i="21"/>
  <c r="G215" i="21"/>
  <c r="K215" i="21"/>
  <c r="AF67" i="21"/>
  <c r="AL67" i="21"/>
  <c r="Q215" i="21"/>
  <c r="V67" i="21"/>
  <c r="A215" i="21"/>
  <c r="Z67" i="21"/>
  <c r="E215" i="21"/>
  <c r="AH67" i="21"/>
  <c r="M215" i="21"/>
  <c r="AJ67" i="21"/>
  <c r="O215" i="21"/>
  <c r="X67" i="21"/>
  <c r="C215" i="21"/>
  <c r="AD67" i="21"/>
  <c r="I215" i="21"/>
  <c r="AJ141" i="21"/>
  <c r="O101" i="21"/>
  <c r="Z141" i="21"/>
  <c r="E101" i="21"/>
  <c r="Q101" i="21"/>
  <c r="AL141" i="21"/>
  <c r="K101" i="21"/>
  <c r="AF141" i="21"/>
  <c r="C101" i="21"/>
  <c r="X141" i="21"/>
  <c r="V141" i="21"/>
  <c r="A101" i="21"/>
  <c r="G101" i="21"/>
  <c r="AB141" i="21"/>
  <c r="AH141" i="21"/>
  <c r="M101" i="21"/>
  <c r="I101" i="21"/>
  <c r="AD141" i="21"/>
  <c r="AH5" i="22"/>
  <c r="M180" i="22"/>
  <c r="AH100" i="22"/>
  <c r="Z5" i="22"/>
  <c r="E180" i="22"/>
  <c r="Z100" i="22"/>
  <c r="V5" i="22"/>
  <c r="A180" i="22"/>
  <c r="V100" i="22"/>
  <c r="AJ5" i="22"/>
  <c r="AJ100" i="22"/>
  <c r="O180" i="22"/>
  <c r="AD5" i="22"/>
  <c r="AD100" i="22"/>
  <c r="I180" i="22"/>
  <c r="X5" i="22"/>
  <c r="C180" i="22"/>
  <c r="X100" i="22"/>
  <c r="AL5" i="22"/>
  <c r="Q180" i="22"/>
  <c r="AL100" i="22"/>
  <c r="AF5" i="22"/>
  <c r="AF100" i="22"/>
  <c r="K180" i="22"/>
  <c r="AB5" i="22"/>
  <c r="AB100" i="22"/>
  <c r="G180" i="22"/>
  <c r="X135" i="21"/>
  <c r="C191" i="21"/>
  <c r="AF135" i="21"/>
  <c r="K191" i="21"/>
  <c r="O191" i="21"/>
  <c r="AJ135" i="21"/>
  <c r="Z135" i="21"/>
  <c r="E191" i="21"/>
  <c r="Q191" i="21"/>
  <c r="AL135" i="21"/>
  <c r="V135" i="21"/>
  <c r="A191" i="21"/>
  <c r="AB135" i="21"/>
  <c r="G191" i="21"/>
  <c r="M191" i="21"/>
  <c r="AH135" i="21"/>
  <c r="I191" i="21"/>
  <c r="AD135" i="21"/>
  <c r="I195" i="22"/>
  <c r="AD139" i="22"/>
  <c r="C195" i="22"/>
  <c r="X139" i="22"/>
  <c r="Q195" i="22"/>
  <c r="AL139" i="22"/>
  <c r="K195" i="22"/>
  <c r="AF139" i="22"/>
  <c r="Z139" i="22"/>
  <c r="E195" i="22"/>
  <c r="A195" i="22"/>
  <c r="V139" i="22"/>
  <c r="G195" i="22"/>
  <c r="AB139" i="22"/>
  <c r="AH139" i="22"/>
  <c r="M195" i="22"/>
  <c r="O195" i="22"/>
  <c r="AJ139" i="22"/>
  <c r="G3" i="21"/>
  <c r="AB131" i="21"/>
  <c r="G180" i="21"/>
  <c r="O3" i="21"/>
  <c r="AJ131" i="21"/>
  <c r="O180" i="21"/>
  <c r="A3" i="21"/>
  <c r="V131" i="21"/>
  <c r="A180" i="21"/>
  <c r="AH131" i="21"/>
  <c r="M180" i="21"/>
  <c r="X131" i="21"/>
  <c r="C180" i="21"/>
  <c r="Z131" i="21"/>
  <c r="E180" i="21"/>
  <c r="K3" i="21"/>
  <c r="AF131" i="21"/>
  <c r="K180" i="21"/>
  <c r="Q3" i="21"/>
  <c r="AL131" i="21"/>
  <c r="Q180" i="21"/>
  <c r="I3" i="21"/>
  <c r="AD131" i="21"/>
  <c r="I180" i="21"/>
  <c r="AL59" i="21"/>
  <c r="Q210" i="21"/>
  <c r="AD59" i="21"/>
  <c r="I210" i="21"/>
  <c r="C148" i="22"/>
  <c r="C79" i="22"/>
  <c r="E79" i="22"/>
  <c r="E148" i="22"/>
  <c r="Q79" i="22"/>
  <c r="Q148" i="22"/>
  <c r="I148" i="22"/>
  <c r="I79" i="22"/>
  <c r="K79" i="22"/>
  <c r="K148" i="22"/>
  <c r="A79" i="22"/>
  <c r="A148" i="22"/>
  <c r="G148" i="22"/>
  <c r="G79" i="22"/>
  <c r="M79" i="22"/>
  <c r="M148" i="22"/>
  <c r="O148" i="22"/>
  <c r="O79" i="22"/>
  <c r="AL81" i="22"/>
  <c r="Q140" i="22"/>
  <c r="V81" i="22"/>
  <c r="A140" i="22"/>
  <c r="K140" i="22"/>
  <c r="AF81" i="22"/>
  <c r="E140" i="22"/>
  <c r="Z81" i="22"/>
  <c r="G140" i="22"/>
  <c r="AB81" i="22"/>
  <c r="AH81" i="22"/>
  <c r="M140" i="22"/>
  <c r="X81" i="22"/>
  <c r="C140" i="22"/>
  <c r="AD81" i="22"/>
  <c r="I140" i="22"/>
  <c r="O140" i="22"/>
  <c r="AJ81" i="22"/>
  <c r="I51" i="24"/>
  <c r="X179" i="24"/>
  <c r="C51" i="24"/>
  <c r="R179" i="24"/>
  <c r="K51" i="24"/>
  <c r="Z179" i="24"/>
  <c r="E51" i="24"/>
  <c r="T179" i="24"/>
  <c r="A51" i="24"/>
  <c r="P179" i="24"/>
  <c r="G51" i="24"/>
  <c r="V179" i="24"/>
  <c r="I21" i="24"/>
  <c r="I196" i="24"/>
  <c r="C21" i="24"/>
  <c r="C196" i="24"/>
  <c r="K21" i="24"/>
  <c r="K196" i="24"/>
  <c r="E21" i="24"/>
  <c r="E196" i="24"/>
  <c r="G21" i="24"/>
  <c r="G196" i="24"/>
  <c r="A21" i="24"/>
  <c r="A196" i="24"/>
  <c r="V38" i="24"/>
  <c r="G207" i="24"/>
  <c r="X38" i="24"/>
  <c r="I207" i="24"/>
  <c r="A154" i="24"/>
  <c r="A104" i="24"/>
  <c r="G154" i="24"/>
  <c r="G104" i="24"/>
  <c r="C104" i="24"/>
  <c r="C154" i="24"/>
  <c r="E104" i="24"/>
  <c r="E154" i="24"/>
  <c r="K104" i="24"/>
  <c r="K154" i="24"/>
  <c r="I154" i="24"/>
  <c r="I104" i="24"/>
  <c r="X69" i="25"/>
  <c r="X149" i="25"/>
  <c r="R149" i="25"/>
  <c r="R69" i="25"/>
  <c r="Z149" i="25"/>
  <c r="Z69" i="25"/>
  <c r="T69" i="25"/>
  <c r="T149" i="25"/>
  <c r="P149" i="25"/>
  <c r="P69" i="25"/>
  <c r="V149" i="25"/>
  <c r="V69" i="25"/>
  <c r="C136" i="25"/>
  <c r="R77" i="25"/>
  <c r="E136" i="25"/>
  <c r="T77" i="25"/>
  <c r="V77" i="25"/>
  <c r="G136" i="25"/>
  <c r="P77" i="25"/>
  <c r="A136" i="25"/>
  <c r="X77" i="25"/>
  <c r="I136" i="25"/>
  <c r="K136" i="25"/>
  <c r="Z77" i="25"/>
  <c r="K76" i="25"/>
  <c r="Z140" i="25"/>
  <c r="T140" i="25"/>
  <c r="E76" i="25"/>
  <c r="V140" i="25"/>
  <c r="G76" i="25"/>
  <c r="C76" i="25"/>
  <c r="R140" i="25"/>
  <c r="I76" i="25"/>
  <c r="X140" i="25"/>
  <c r="A76" i="25"/>
  <c r="P140" i="25"/>
  <c r="A72" i="25"/>
  <c r="P150" i="25"/>
  <c r="V150" i="25"/>
  <c r="G72" i="25"/>
  <c r="C72" i="25"/>
  <c r="R150" i="25"/>
  <c r="I72" i="25"/>
  <c r="X150" i="25"/>
  <c r="T150" i="25"/>
  <c r="E72" i="25"/>
  <c r="K72" i="25"/>
  <c r="Z150" i="25"/>
  <c r="Z135" i="26"/>
  <c r="K191" i="26"/>
  <c r="E191" i="26"/>
  <c r="T135" i="26"/>
  <c r="V135" i="26"/>
  <c r="G191" i="26"/>
  <c r="P135" i="26"/>
  <c r="A191" i="26"/>
  <c r="X135" i="26"/>
  <c r="I191" i="26"/>
  <c r="R135" i="26"/>
  <c r="C191" i="26"/>
  <c r="Z9" i="26"/>
  <c r="Z198" i="26"/>
  <c r="R9" i="26"/>
  <c r="R198" i="26"/>
  <c r="E144" i="26"/>
  <c r="E75" i="26"/>
  <c r="A144" i="26"/>
  <c r="A75" i="26"/>
  <c r="G144" i="26"/>
  <c r="G75" i="26"/>
  <c r="C144" i="26"/>
  <c r="C75" i="26"/>
  <c r="I144" i="26"/>
  <c r="I75" i="26"/>
  <c r="K144" i="26"/>
  <c r="K75" i="26"/>
  <c r="C30" i="27"/>
  <c r="R218" i="27"/>
  <c r="I106" i="27"/>
  <c r="I147" i="27"/>
  <c r="G106" i="27"/>
  <c r="G147" i="27"/>
  <c r="A106" i="27"/>
  <c r="A147" i="27"/>
  <c r="C147" i="27"/>
  <c r="C106" i="27"/>
  <c r="E147" i="27"/>
  <c r="E106" i="27"/>
  <c r="K106" i="27"/>
  <c r="K147" i="27"/>
  <c r="G144" i="27"/>
  <c r="V107" i="27"/>
  <c r="Z107" i="27"/>
  <c r="K144" i="27"/>
  <c r="T107" i="27"/>
  <c r="E144" i="27"/>
  <c r="R107" i="27"/>
  <c r="C144" i="27"/>
  <c r="X107" i="27"/>
  <c r="I144" i="27"/>
  <c r="P107" i="27"/>
  <c r="A144" i="27"/>
  <c r="G14" i="21"/>
  <c r="AB132" i="21"/>
  <c r="C14" i="21"/>
  <c r="X132" i="21"/>
  <c r="E14" i="21"/>
  <c r="Z132" i="21"/>
  <c r="K14" i="21"/>
  <c r="AF132" i="21"/>
  <c r="O14" i="21"/>
  <c r="AJ132" i="21"/>
  <c r="M14" i="21"/>
  <c r="AH132" i="21"/>
  <c r="V190" i="21"/>
  <c r="A135" i="21"/>
  <c r="I135" i="21"/>
  <c r="AD190" i="21"/>
  <c r="C135" i="21"/>
  <c r="X190" i="21"/>
  <c r="AB190" i="21"/>
  <c r="G135" i="21"/>
  <c r="AJ190" i="21"/>
  <c r="O135" i="21"/>
  <c r="E135" i="21"/>
  <c r="Z190" i="21"/>
  <c r="AF190" i="21"/>
  <c r="K135" i="21"/>
  <c r="Q135" i="21"/>
  <c r="AL190" i="21"/>
  <c r="AH190" i="21"/>
  <c r="M135" i="21"/>
  <c r="X74" i="22"/>
  <c r="C153" i="22"/>
  <c r="Z74" i="22"/>
  <c r="E153" i="22"/>
  <c r="AF74" i="22"/>
  <c r="K153" i="22"/>
  <c r="AB74" i="22"/>
  <c r="G153" i="22"/>
  <c r="V74" i="22"/>
  <c r="A153" i="22"/>
  <c r="AD74" i="22"/>
  <c r="I153" i="22"/>
  <c r="AJ74" i="22"/>
  <c r="O153" i="22"/>
  <c r="AH74" i="22"/>
  <c r="M153" i="22"/>
  <c r="AL74" i="22"/>
  <c r="Q153" i="22"/>
  <c r="X216" i="24"/>
  <c r="I66" i="24"/>
  <c r="V216" i="24"/>
  <c r="G66" i="24"/>
  <c r="R216" i="24"/>
  <c r="C66" i="24"/>
  <c r="T216" i="24"/>
  <c r="E66" i="24"/>
  <c r="Z216" i="24"/>
  <c r="K66" i="24"/>
  <c r="P216" i="24"/>
  <c r="A66" i="24"/>
  <c r="G14" i="24"/>
  <c r="V132" i="24"/>
  <c r="C14" i="24"/>
  <c r="R132" i="24"/>
  <c r="I14" i="24"/>
  <c r="X132" i="24"/>
  <c r="E14" i="24"/>
  <c r="T132" i="24"/>
  <c r="K14" i="24"/>
  <c r="Z132" i="24"/>
  <c r="A14" i="24"/>
  <c r="P132" i="24"/>
  <c r="P21" i="25"/>
  <c r="P198" i="25"/>
  <c r="V21" i="25"/>
  <c r="V198" i="25"/>
  <c r="R21" i="25"/>
  <c r="R198" i="25"/>
  <c r="X21" i="25"/>
  <c r="X198" i="25"/>
  <c r="Z21" i="25"/>
  <c r="Z198" i="25"/>
  <c r="T21" i="25"/>
  <c r="T198" i="25"/>
  <c r="R73" i="25"/>
  <c r="C150" i="25"/>
  <c r="V73" i="25"/>
  <c r="G150" i="25"/>
  <c r="A150" i="25"/>
  <c r="P73" i="25"/>
  <c r="T73" i="25"/>
  <c r="E150" i="25"/>
  <c r="Z73" i="25"/>
  <c r="K150" i="25"/>
  <c r="X73" i="25"/>
  <c r="I150" i="25"/>
  <c r="Z76" i="26"/>
  <c r="Z136" i="26"/>
  <c r="P76" i="26"/>
  <c r="P136" i="26"/>
  <c r="V136" i="26"/>
  <c r="V76" i="26"/>
  <c r="R136" i="26"/>
  <c r="R76" i="26"/>
  <c r="X76" i="26"/>
  <c r="X136" i="26"/>
  <c r="T136" i="26"/>
  <c r="T76" i="26"/>
  <c r="G141" i="26"/>
  <c r="G77" i="26"/>
  <c r="A141" i="26"/>
  <c r="A77" i="26"/>
  <c r="I141" i="26"/>
  <c r="I77" i="26"/>
  <c r="K77" i="26"/>
  <c r="K141" i="26"/>
  <c r="E77" i="26"/>
  <c r="E141" i="26"/>
  <c r="C77" i="26"/>
  <c r="C141" i="26"/>
  <c r="A106" i="21"/>
  <c r="A152" i="21"/>
  <c r="M152" i="21"/>
  <c r="M106" i="21"/>
  <c r="G152" i="21"/>
  <c r="G106" i="21"/>
  <c r="O106" i="21"/>
  <c r="O152" i="21"/>
  <c r="C152" i="21"/>
  <c r="C106" i="21"/>
  <c r="E106" i="21"/>
  <c r="E152" i="21"/>
  <c r="K152" i="21"/>
  <c r="K106" i="21"/>
  <c r="Q152" i="21"/>
  <c r="Q106" i="21"/>
  <c r="I106" i="21"/>
  <c r="I152" i="21"/>
  <c r="G176" i="21"/>
  <c r="AB96" i="21"/>
  <c r="O176" i="21"/>
  <c r="AJ96" i="21"/>
  <c r="AD96" i="21"/>
  <c r="I176" i="21"/>
  <c r="C176" i="21"/>
  <c r="X96" i="21"/>
  <c r="M176" i="21"/>
  <c r="AH96" i="21"/>
  <c r="E176" i="21"/>
  <c r="Z96" i="21"/>
  <c r="K176" i="21"/>
  <c r="AF96" i="21"/>
  <c r="A176" i="21"/>
  <c r="V96" i="21"/>
  <c r="Q176" i="21"/>
  <c r="AL96" i="21"/>
  <c r="A149" i="21"/>
  <c r="V70" i="21"/>
  <c r="Z70" i="21"/>
  <c r="E149" i="21"/>
  <c r="AF70" i="21"/>
  <c r="K149" i="21"/>
  <c r="AB70" i="21"/>
  <c r="G149" i="21"/>
  <c r="I149" i="21"/>
  <c r="AD70" i="21"/>
  <c r="C149" i="21"/>
  <c r="X70" i="21"/>
  <c r="AJ70" i="21"/>
  <c r="O149" i="21"/>
  <c r="M149" i="21"/>
  <c r="AH70" i="21"/>
  <c r="Q149" i="21"/>
  <c r="AL70" i="21"/>
  <c r="AB142" i="21"/>
  <c r="G103" i="21"/>
  <c r="AJ142" i="21"/>
  <c r="O103" i="21"/>
  <c r="V142" i="21"/>
  <c r="A103" i="21"/>
  <c r="X142" i="21"/>
  <c r="C103" i="21"/>
  <c r="AH142" i="21"/>
  <c r="M103" i="21"/>
  <c r="Z142" i="21"/>
  <c r="E103" i="21"/>
  <c r="AF142" i="21"/>
  <c r="K103" i="21"/>
  <c r="AL142" i="21"/>
  <c r="Q103" i="21"/>
  <c r="I103" i="21"/>
  <c r="AD142" i="21"/>
  <c r="G7" i="22"/>
  <c r="AB136" i="22"/>
  <c r="O7" i="22"/>
  <c r="AJ136" i="22"/>
  <c r="K76" i="22"/>
  <c r="AF154" i="22"/>
  <c r="Z154" i="22"/>
  <c r="E76" i="22"/>
  <c r="AJ154" i="22"/>
  <c r="O76" i="22"/>
  <c r="Q76" i="22"/>
  <c r="AL154" i="22"/>
  <c r="V154" i="22"/>
  <c r="A76" i="22"/>
  <c r="AB154" i="22"/>
  <c r="G76" i="22"/>
  <c r="I76" i="22"/>
  <c r="AD154" i="22"/>
  <c r="AH154" i="22"/>
  <c r="M76" i="22"/>
  <c r="C76" i="22"/>
  <c r="X154" i="22"/>
  <c r="G8" i="24"/>
  <c r="G173" i="24"/>
  <c r="V95" i="24"/>
  <c r="P95" i="24"/>
  <c r="A173" i="24"/>
  <c r="I18" i="24"/>
  <c r="I173" i="24"/>
  <c r="X95" i="24"/>
  <c r="K18" i="24"/>
  <c r="K173" i="24"/>
  <c r="Z95" i="24"/>
  <c r="E173" i="24"/>
  <c r="T95" i="24"/>
  <c r="C18" i="24"/>
  <c r="C173" i="24"/>
  <c r="R95" i="24"/>
  <c r="K180" i="24"/>
  <c r="Z131" i="24"/>
  <c r="C180" i="24"/>
  <c r="R131" i="24"/>
  <c r="I22" i="24"/>
  <c r="I180" i="24"/>
  <c r="X131" i="24"/>
  <c r="E180" i="24"/>
  <c r="T131" i="24"/>
  <c r="A22" i="24"/>
  <c r="A180" i="24"/>
  <c r="P131" i="24"/>
  <c r="G22" i="24"/>
  <c r="G180" i="24"/>
  <c r="V131" i="24"/>
  <c r="I7" i="24"/>
  <c r="I79" i="24"/>
  <c r="C7" i="24"/>
  <c r="C79" i="24"/>
  <c r="A7" i="24"/>
  <c r="A79" i="24"/>
  <c r="G7" i="24"/>
  <c r="G79" i="24"/>
  <c r="E7" i="24"/>
  <c r="E79" i="24"/>
  <c r="K7" i="24"/>
  <c r="K79" i="24"/>
  <c r="E67" i="24"/>
  <c r="T213" i="24"/>
  <c r="V213" i="24"/>
  <c r="G67" i="24"/>
  <c r="P213" i="24"/>
  <c r="A67" i="24"/>
  <c r="I67" i="24"/>
  <c r="X213" i="24"/>
  <c r="Z213" i="24"/>
  <c r="K67" i="24"/>
  <c r="R213" i="24"/>
  <c r="C67" i="24"/>
  <c r="I102" i="24"/>
  <c r="I143" i="24"/>
  <c r="E102" i="24"/>
  <c r="E143" i="24"/>
  <c r="K102" i="24"/>
  <c r="K143" i="24"/>
  <c r="A102" i="24"/>
  <c r="A143" i="24"/>
  <c r="G102" i="24"/>
  <c r="G143" i="24"/>
  <c r="C102" i="24"/>
  <c r="C143" i="24"/>
  <c r="V67" i="25"/>
  <c r="G215" i="25"/>
  <c r="K215" i="25"/>
  <c r="Z67" i="25"/>
  <c r="R67" i="25"/>
  <c r="C215" i="25"/>
  <c r="P67" i="25"/>
  <c r="A215" i="25"/>
  <c r="I215" i="25"/>
  <c r="X67" i="25"/>
  <c r="T67" i="25"/>
  <c r="E215" i="25"/>
  <c r="I75" i="25"/>
  <c r="I144" i="25"/>
  <c r="A75" i="25"/>
  <c r="A144" i="25"/>
  <c r="K75" i="25"/>
  <c r="K144" i="25"/>
  <c r="C75" i="25"/>
  <c r="C144" i="25"/>
  <c r="E144" i="25"/>
  <c r="E75" i="25"/>
  <c r="G75" i="25"/>
  <c r="G144" i="25"/>
  <c r="E63" i="26"/>
  <c r="T211" i="26"/>
  <c r="G63" i="26"/>
  <c r="V211" i="26"/>
  <c r="P211" i="26"/>
  <c r="A63" i="26"/>
  <c r="R211" i="26"/>
  <c r="C63" i="26"/>
  <c r="X211" i="26"/>
  <c r="I63" i="26"/>
  <c r="Z211" i="26"/>
  <c r="K63" i="26"/>
  <c r="P142" i="26"/>
  <c r="A103" i="26"/>
  <c r="I103" i="26"/>
  <c r="X142" i="26"/>
  <c r="R142" i="26"/>
  <c r="C103" i="26"/>
  <c r="Z142" i="26"/>
  <c r="K103" i="26"/>
  <c r="E103" i="26"/>
  <c r="T142" i="26"/>
  <c r="G103" i="26"/>
  <c r="V142" i="26"/>
  <c r="T144" i="26"/>
  <c r="T101" i="26"/>
  <c r="V101" i="26"/>
  <c r="V144" i="26"/>
  <c r="P101" i="26"/>
  <c r="P144" i="26"/>
  <c r="X101" i="26"/>
  <c r="X144" i="26"/>
  <c r="R101" i="26"/>
  <c r="R144" i="26"/>
  <c r="Z144" i="26"/>
  <c r="Z101" i="26"/>
  <c r="X69" i="26"/>
  <c r="X149" i="26"/>
  <c r="P69" i="26"/>
  <c r="P149" i="26"/>
  <c r="Z69" i="26"/>
  <c r="Z149" i="26"/>
  <c r="R69" i="26"/>
  <c r="R149" i="26"/>
  <c r="V69" i="26"/>
  <c r="V149" i="26"/>
  <c r="T69" i="26"/>
  <c r="T149" i="26"/>
  <c r="Z73" i="26"/>
  <c r="K150" i="26"/>
  <c r="T73" i="26"/>
  <c r="E150" i="26"/>
  <c r="P73" i="26"/>
  <c r="A150" i="26"/>
  <c r="V73" i="26"/>
  <c r="G150" i="26"/>
  <c r="C150" i="26"/>
  <c r="R73" i="26"/>
  <c r="X73" i="26"/>
  <c r="I150" i="26"/>
  <c r="K110" i="27"/>
  <c r="K156" i="27"/>
  <c r="C110" i="27"/>
  <c r="C156" i="27"/>
  <c r="I110" i="27"/>
  <c r="I156" i="27"/>
  <c r="G110" i="27"/>
  <c r="G156" i="27"/>
  <c r="A110" i="27"/>
  <c r="A156" i="27"/>
  <c r="E110" i="27"/>
  <c r="E156" i="27"/>
  <c r="I140" i="21"/>
  <c r="AD103" i="21"/>
  <c r="C140" i="21"/>
  <c r="X103" i="21"/>
  <c r="AH103" i="21"/>
  <c r="M140" i="21"/>
  <c r="O140" i="21"/>
  <c r="AJ103" i="21"/>
  <c r="G140" i="21"/>
  <c r="AB103" i="21"/>
  <c r="E140" i="21"/>
  <c r="Z103" i="21"/>
  <c r="K140" i="21"/>
  <c r="AF103" i="21"/>
  <c r="V103" i="21"/>
  <c r="A140" i="21"/>
  <c r="Q140" i="21"/>
  <c r="AL103" i="21"/>
  <c r="AB101" i="21"/>
  <c r="AB144" i="21"/>
  <c r="AJ101" i="21"/>
  <c r="AJ144" i="21"/>
  <c r="V101" i="21"/>
  <c r="V144" i="21"/>
  <c r="AD101" i="21"/>
  <c r="AD144" i="21"/>
  <c r="X101" i="21"/>
  <c r="X144" i="21"/>
  <c r="Z101" i="21"/>
  <c r="Z144" i="21"/>
  <c r="AF101" i="21"/>
  <c r="AF144" i="21"/>
  <c r="AL101" i="21"/>
  <c r="AL144" i="21"/>
  <c r="AH101" i="21"/>
  <c r="AH144" i="21"/>
  <c r="M81" i="22"/>
  <c r="M145" i="22"/>
  <c r="E81" i="22"/>
  <c r="E145" i="22"/>
  <c r="Q81" i="22"/>
  <c r="Q145" i="22"/>
  <c r="K81" i="22"/>
  <c r="K145" i="22"/>
  <c r="A145" i="22"/>
  <c r="A81" i="22"/>
  <c r="C81" i="22"/>
  <c r="C145" i="22"/>
  <c r="I145" i="22"/>
  <c r="I81" i="22"/>
  <c r="O81" i="22"/>
  <c r="O145" i="22"/>
  <c r="G81" i="22"/>
  <c r="G145" i="22"/>
  <c r="AF217" i="22"/>
  <c r="K71" i="22"/>
  <c r="Q71" i="22"/>
  <c r="AL217" i="22"/>
  <c r="E71" i="22"/>
  <c r="Z217" i="22"/>
  <c r="A71" i="22"/>
  <c r="V217" i="22"/>
  <c r="O71" i="22"/>
  <c r="AJ217" i="22"/>
  <c r="I71" i="22"/>
  <c r="AD217" i="22"/>
  <c r="X217" i="22"/>
  <c r="C71" i="22"/>
  <c r="M71" i="22"/>
  <c r="AH217" i="22"/>
  <c r="G71" i="22"/>
  <c r="AB217" i="22"/>
  <c r="C154" i="22"/>
  <c r="X77" i="22"/>
  <c r="AB77" i="22"/>
  <c r="G154" i="22"/>
  <c r="AJ77" i="22"/>
  <c r="O154" i="22"/>
  <c r="AD77" i="22"/>
  <c r="I154" i="22"/>
  <c r="Q154" i="22"/>
  <c r="AL77" i="22"/>
  <c r="Z77" i="22"/>
  <c r="E154" i="22"/>
  <c r="AH77" i="22"/>
  <c r="M154" i="22"/>
  <c r="V77" i="22"/>
  <c r="A154" i="22"/>
  <c r="K154" i="22"/>
  <c r="AF77" i="22"/>
  <c r="G61" i="24"/>
  <c r="V180" i="24"/>
  <c r="A61" i="24"/>
  <c r="P180" i="24"/>
  <c r="I61" i="24"/>
  <c r="X180" i="24"/>
  <c r="E61" i="24"/>
  <c r="T180" i="24"/>
  <c r="I215" i="24"/>
  <c r="X67" i="24"/>
  <c r="C215" i="24"/>
  <c r="R67" i="24"/>
  <c r="K215" i="24"/>
  <c r="Z67" i="24"/>
  <c r="E215" i="24"/>
  <c r="T67" i="24"/>
  <c r="A215" i="24"/>
  <c r="P67" i="24"/>
  <c r="G215" i="24"/>
  <c r="V67" i="24"/>
  <c r="Q105" i="22"/>
  <c r="AL145" i="22"/>
  <c r="AF145" i="22"/>
  <c r="K105" i="22"/>
  <c r="X145" i="22"/>
  <c r="C105" i="22"/>
  <c r="AH145" i="22"/>
  <c r="M105" i="22"/>
  <c r="E105" i="22"/>
  <c r="Z145" i="22"/>
  <c r="A105" i="22"/>
  <c r="V145" i="22"/>
  <c r="I105" i="22"/>
  <c r="AD145" i="22"/>
  <c r="AB145" i="22"/>
  <c r="G105" i="22"/>
  <c r="AJ145" i="22"/>
  <c r="O105" i="22"/>
  <c r="X142" i="24"/>
  <c r="I103" i="24"/>
  <c r="Z142" i="24"/>
  <c r="K103" i="24"/>
  <c r="R142" i="24"/>
  <c r="C103" i="24"/>
  <c r="E103" i="24"/>
  <c r="T142" i="24"/>
  <c r="P142" i="24"/>
  <c r="A103" i="24"/>
  <c r="V142" i="24"/>
  <c r="G103" i="24"/>
  <c r="R140" i="24"/>
  <c r="C76" i="24"/>
  <c r="T140" i="24"/>
  <c r="E76" i="24"/>
  <c r="X140" i="24"/>
  <c r="I76" i="24"/>
  <c r="K76" i="24"/>
  <c r="Z140" i="24"/>
  <c r="G76" i="24"/>
  <c r="V140" i="24"/>
  <c r="P140" i="24"/>
  <c r="A76" i="24"/>
  <c r="G6" i="25"/>
  <c r="G96" i="25"/>
  <c r="C154" i="25"/>
  <c r="C104" i="25"/>
  <c r="A154" i="25"/>
  <c r="A104" i="25"/>
  <c r="G104" i="25"/>
  <c r="G154" i="25"/>
  <c r="K154" i="25"/>
  <c r="K104" i="25"/>
  <c r="E154" i="25"/>
  <c r="E104" i="25"/>
  <c r="I154" i="25"/>
  <c r="I104" i="25"/>
  <c r="R78" i="25"/>
  <c r="R152" i="25"/>
  <c r="T152" i="25"/>
  <c r="T78" i="25"/>
  <c r="Z78" i="25"/>
  <c r="Z152" i="25"/>
  <c r="P152" i="25"/>
  <c r="P78" i="25"/>
  <c r="X152" i="25"/>
  <c r="X78" i="25"/>
  <c r="V152" i="25"/>
  <c r="V78" i="25"/>
  <c r="T34" i="26"/>
  <c r="E213" i="26"/>
  <c r="P34" i="26"/>
  <c r="A213" i="26"/>
  <c r="Z34" i="26"/>
  <c r="K213" i="26"/>
  <c r="V34" i="26"/>
  <c r="G213" i="26"/>
  <c r="Z77" i="26"/>
  <c r="K136" i="26"/>
  <c r="E136" i="26"/>
  <c r="T77" i="26"/>
  <c r="P77" i="26"/>
  <c r="A136" i="26"/>
  <c r="G136" i="26"/>
  <c r="V77" i="26"/>
  <c r="X77" i="26"/>
  <c r="I136" i="26"/>
  <c r="R77" i="26"/>
  <c r="C136" i="26"/>
  <c r="I108" i="27"/>
  <c r="I158" i="27"/>
  <c r="C158" i="27"/>
  <c r="C108" i="27"/>
  <c r="K158" i="27"/>
  <c r="K108" i="27"/>
  <c r="E108" i="27"/>
  <c r="E158" i="27"/>
  <c r="G108" i="27"/>
  <c r="G158" i="27"/>
  <c r="A158" i="27"/>
  <c r="A108" i="27"/>
  <c r="P77" i="27"/>
  <c r="A154" i="27"/>
  <c r="G154" i="27"/>
  <c r="V77" i="27"/>
  <c r="T77" i="27"/>
  <c r="E154" i="27"/>
  <c r="Z77" i="27"/>
  <c r="K154" i="27"/>
  <c r="C154" i="27"/>
  <c r="R77" i="27"/>
  <c r="X77" i="27"/>
  <c r="I154" i="27"/>
  <c r="C146" i="27"/>
  <c r="R79" i="27"/>
  <c r="E146" i="27"/>
  <c r="T79" i="27"/>
  <c r="I146" i="27"/>
  <c r="X79" i="27"/>
  <c r="K146" i="27"/>
  <c r="Z79" i="27"/>
  <c r="P79" i="27"/>
  <c r="A146" i="27"/>
  <c r="V79" i="27"/>
  <c r="G146" i="27"/>
  <c r="R178" i="24"/>
  <c r="C95" i="24"/>
  <c r="X178" i="24"/>
  <c r="I95" i="24"/>
  <c r="T178" i="24"/>
  <c r="E95" i="24"/>
  <c r="Z178" i="24"/>
  <c r="K95" i="24"/>
  <c r="P178" i="24"/>
  <c r="A95" i="24"/>
  <c r="V178" i="24"/>
  <c r="G95" i="24"/>
  <c r="R76" i="24"/>
  <c r="R136" i="24"/>
  <c r="V76" i="24"/>
  <c r="V136" i="24"/>
  <c r="R213" i="25"/>
  <c r="C67" i="25"/>
  <c r="T213" i="25"/>
  <c r="E67" i="25"/>
  <c r="I67" i="25"/>
  <c r="X213" i="25"/>
  <c r="G105" i="27"/>
  <c r="V145" i="27"/>
  <c r="P145" i="27"/>
  <c r="A105" i="27"/>
  <c r="E105" i="27"/>
  <c r="T145" i="27"/>
  <c r="A95" i="21"/>
  <c r="V178" i="21"/>
  <c r="AJ178" i="21"/>
  <c r="O95" i="21"/>
  <c r="AB79" i="22"/>
  <c r="G146" i="22"/>
  <c r="V79" i="22"/>
  <c r="A146" i="22"/>
  <c r="V139" i="27"/>
  <c r="G195" i="27"/>
  <c r="P139" i="27"/>
  <c r="A195" i="27"/>
  <c r="V148" i="27"/>
  <c r="V105" i="27"/>
  <c r="P105" i="27"/>
  <c r="P148" i="27"/>
  <c r="Z148" i="27"/>
  <c r="Z105" i="27"/>
  <c r="Z135" i="22"/>
  <c r="E184" i="22"/>
  <c r="AD135" i="22"/>
  <c r="I184" i="22"/>
  <c r="A184" i="22"/>
  <c r="V135" i="22"/>
  <c r="AL135" i="22"/>
  <c r="Q184" i="22"/>
  <c r="AF135" i="22"/>
  <c r="K184" i="22"/>
  <c r="M184" i="22"/>
  <c r="AH135" i="22"/>
  <c r="E101" i="24"/>
  <c r="T141" i="24"/>
  <c r="G101" i="24"/>
  <c r="V141" i="24"/>
  <c r="P141" i="24"/>
  <c r="A101" i="24"/>
  <c r="K101" i="24"/>
  <c r="Z141" i="24"/>
  <c r="X141" i="24"/>
  <c r="I101" i="24"/>
  <c r="AB140" i="21"/>
  <c r="G76" i="21"/>
  <c r="V140" i="21"/>
  <c r="A76" i="21"/>
  <c r="I76" i="21"/>
  <c r="AD140" i="21"/>
  <c r="V73" i="27"/>
  <c r="V153" i="27"/>
  <c r="P73" i="27"/>
  <c r="P153" i="27"/>
  <c r="Z73" i="27"/>
  <c r="Z153" i="27"/>
  <c r="K24" i="24"/>
  <c r="Z214" i="24"/>
  <c r="E24" i="24"/>
  <c r="T214" i="24"/>
  <c r="V75" i="24"/>
  <c r="G142" i="24"/>
  <c r="P75" i="24"/>
  <c r="A142" i="24"/>
  <c r="Z75" i="24"/>
  <c r="K142" i="24"/>
  <c r="A152" i="24"/>
  <c r="A106" i="24"/>
  <c r="C152" i="24"/>
  <c r="C106" i="24"/>
  <c r="K152" i="25"/>
  <c r="K106" i="25"/>
  <c r="E152" i="25"/>
  <c r="E106" i="25"/>
  <c r="AD75" i="21"/>
  <c r="I142" i="21"/>
  <c r="AL75" i="21"/>
  <c r="Q142" i="21"/>
  <c r="AF75" i="21"/>
  <c r="K142" i="21"/>
  <c r="AH75" i="21"/>
  <c r="M142" i="21"/>
  <c r="Z75" i="21"/>
  <c r="E142" i="21"/>
  <c r="A142" i="21"/>
  <c r="V75" i="21"/>
  <c r="G142" i="21"/>
  <c r="AB75" i="21"/>
  <c r="R15" i="24"/>
  <c r="Z28" i="21"/>
  <c r="Z15" i="24"/>
  <c r="G39" i="21"/>
  <c r="C52" i="25"/>
  <c r="C60" i="25"/>
  <c r="I53" i="24"/>
  <c r="Q31" i="22"/>
  <c r="T15" i="24"/>
  <c r="I64" i="21"/>
  <c r="E52" i="25"/>
  <c r="E53" i="24"/>
  <c r="E64" i="22"/>
  <c r="AF33" i="21"/>
  <c r="M31" i="22"/>
  <c r="E64" i="21"/>
  <c r="A38" i="26"/>
  <c r="R11" i="25"/>
  <c r="C38" i="26"/>
  <c r="C64" i="21"/>
  <c r="O31" i="22"/>
  <c r="G64" i="21"/>
  <c r="Z33" i="21"/>
  <c r="Q64" i="21"/>
  <c r="K51" i="27"/>
  <c r="X33" i="21"/>
  <c r="O64" i="21"/>
  <c r="AL33" i="21"/>
  <c r="E60" i="24"/>
  <c r="G57" i="21"/>
  <c r="AD50" i="21"/>
  <c r="K61" i="22"/>
  <c r="V55" i="25"/>
  <c r="AH52" i="22"/>
  <c r="M57" i="21"/>
  <c r="R49" i="27"/>
  <c r="Q61" i="22"/>
  <c r="X60" i="27"/>
  <c r="Z16" i="27"/>
  <c r="I18" i="27"/>
  <c r="V33" i="21"/>
  <c r="K64" i="21"/>
  <c r="R16" i="27"/>
  <c r="T60" i="27"/>
  <c r="I11" i="24"/>
  <c r="T16" i="27"/>
  <c r="V12" i="24"/>
  <c r="AJ33" i="21"/>
  <c r="A64" i="21"/>
  <c r="K60" i="24"/>
  <c r="C57" i="21"/>
  <c r="Q57" i="21"/>
  <c r="AF50" i="21"/>
  <c r="R55" i="25"/>
  <c r="P12" i="24"/>
  <c r="A60" i="24"/>
  <c r="T61" i="25"/>
  <c r="C57" i="24"/>
  <c r="AB52" i="22"/>
  <c r="R12" i="24"/>
  <c r="V16" i="25"/>
  <c r="AB33" i="21"/>
  <c r="G60" i="24"/>
  <c r="O57" i="21"/>
  <c r="R61" i="25"/>
  <c r="V35" i="26"/>
  <c r="A11" i="24"/>
  <c r="X16" i="27"/>
  <c r="Z52" i="22"/>
  <c r="X12" i="24"/>
  <c r="P16" i="25"/>
  <c r="C60" i="24"/>
  <c r="E57" i="21"/>
  <c r="AH50" i="21"/>
  <c r="R35" i="26"/>
  <c r="G11" i="24"/>
  <c r="T12" i="24"/>
  <c r="T16" i="25"/>
  <c r="AH33" i="21"/>
  <c r="I60" i="24"/>
  <c r="K57" i="21"/>
  <c r="G63" i="22"/>
  <c r="I57" i="24"/>
  <c r="AF52" i="22"/>
  <c r="Z12" i="24"/>
  <c r="R16" i="25"/>
  <c r="K49" i="27"/>
  <c r="AD48" i="21"/>
  <c r="I19" i="24"/>
  <c r="V48" i="21"/>
  <c r="A45" i="21"/>
  <c r="AH28" i="21"/>
  <c r="X48" i="21"/>
  <c r="AL48" i="21"/>
  <c r="AL45" i="21"/>
  <c r="I9" i="21"/>
  <c r="AJ65" i="22"/>
  <c r="X49" i="25"/>
  <c r="Z55" i="27"/>
  <c r="AD28" i="21"/>
  <c r="X44" i="27"/>
  <c r="X28" i="21"/>
  <c r="AL28" i="21"/>
  <c r="O9" i="21"/>
  <c r="AF48" i="21"/>
  <c r="C3" i="21"/>
  <c r="AF28" i="21"/>
  <c r="E3" i="21"/>
  <c r="E49" i="27"/>
  <c r="I49" i="27"/>
  <c r="P23" i="27"/>
  <c r="C49" i="27"/>
  <c r="T23" i="27"/>
  <c r="G49" i="27"/>
  <c r="A49" i="27"/>
  <c r="I58" i="24"/>
  <c r="P44" i="27"/>
  <c r="G6" i="22"/>
  <c r="X7" i="27"/>
  <c r="C48" i="27"/>
  <c r="E45" i="22"/>
  <c r="A30" i="26"/>
  <c r="V33" i="26"/>
  <c r="R44" i="27"/>
  <c r="K58" i="24"/>
  <c r="X11" i="25"/>
  <c r="V44" i="27"/>
  <c r="C7" i="27"/>
  <c r="X2" i="27"/>
  <c r="C58" i="24"/>
  <c r="Q45" i="21"/>
  <c r="T11" i="25"/>
  <c r="I7" i="27"/>
  <c r="C6" i="22"/>
  <c r="R3" i="27"/>
  <c r="K28" i="24"/>
  <c r="P41" i="27"/>
  <c r="Z7" i="27"/>
  <c r="R34" i="26"/>
  <c r="K45" i="21"/>
  <c r="E58" i="24"/>
  <c r="P11" i="26"/>
  <c r="E45" i="21"/>
  <c r="Q45" i="22"/>
  <c r="P11" i="25"/>
  <c r="P3" i="27"/>
  <c r="A28" i="24"/>
  <c r="X6" i="21"/>
  <c r="G6" i="27"/>
  <c r="X34" i="26"/>
  <c r="A58" i="24"/>
  <c r="R11" i="26"/>
  <c r="P7" i="27"/>
  <c r="G28" i="24"/>
  <c r="AB6" i="21"/>
  <c r="R2" i="27"/>
  <c r="E6" i="27"/>
  <c r="K48" i="27"/>
  <c r="K7" i="27"/>
  <c r="C28" i="24"/>
  <c r="AJ6" i="21"/>
  <c r="I45" i="21"/>
  <c r="Z44" i="27"/>
  <c r="A7" i="27"/>
  <c r="T55" i="27"/>
  <c r="I28" i="24"/>
  <c r="I39" i="26"/>
  <c r="T41" i="27"/>
  <c r="Z6" i="21"/>
  <c r="G51" i="26"/>
  <c r="T2" i="27"/>
  <c r="T44" i="27"/>
  <c r="G7" i="27"/>
  <c r="C30" i="26"/>
  <c r="X3" i="27"/>
  <c r="E28" i="24"/>
  <c r="M45" i="21"/>
  <c r="E7" i="27"/>
  <c r="V2" i="27"/>
  <c r="E2" i="27"/>
  <c r="AH33" i="22"/>
  <c r="Z44" i="25"/>
  <c r="T28" i="25"/>
  <c r="G60" i="27"/>
  <c r="A64" i="27"/>
  <c r="R60" i="27"/>
  <c r="I30" i="27"/>
  <c r="E57" i="27"/>
  <c r="K64" i="27"/>
  <c r="K29" i="27"/>
  <c r="E60" i="27"/>
  <c r="Q51" i="22"/>
  <c r="A29" i="27"/>
  <c r="K25" i="21"/>
  <c r="K60" i="27"/>
  <c r="P28" i="25"/>
  <c r="G29" i="27"/>
  <c r="AH56" i="21"/>
  <c r="AD56" i="21"/>
  <c r="O25" i="21"/>
  <c r="Z33" i="27"/>
  <c r="Z52" i="26"/>
  <c r="C51" i="26"/>
  <c r="T52" i="26"/>
  <c r="K51" i="26"/>
  <c r="C46" i="22"/>
  <c r="P44" i="25"/>
  <c r="V32" i="22"/>
  <c r="K52" i="25"/>
  <c r="M45" i="22"/>
  <c r="E58" i="27"/>
  <c r="E29" i="27"/>
  <c r="Z58" i="21"/>
  <c r="T42" i="24"/>
  <c r="R50" i="25"/>
  <c r="K33" i="24"/>
  <c r="I60" i="27"/>
  <c r="AB46" i="21"/>
  <c r="AD46" i="21"/>
  <c r="G64" i="27"/>
  <c r="AB32" i="22"/>
  <c r="I52" i="25"/>
  <c r="V28" i="25"/>
  <c r="A58" i="27"/>
  <c r="A51" i="26"/>
  <c r="AF58" i="21"/>
  <c r="AL52" i="22"/>
  <c r="T50" i="25"/>
  <c r="I31" i="25"/>
  <c r="A33" i="24"/>
  <c r="A60" i="27"/>
  <c r="I45" i="22"/>
  <c r="A39" i="25"/>
  <c r="R52" i="26"/>
  <c r="AJ46" i="21"/>
  <c r="R44" i="25"/>
  <c r="X32" i="22"/>
  <c r="I22" i="21"/>
  <c r="A51" i="25"/>
  <c r="Z27" i="25"/>
  <c r="K58" i="27"/>
  <c r="V44" i="26"/>
  <c r="P47" i="27"/>
  <c r="AB58" i="21"/>
  <c r="V56" i="27"/>
  <c r="Z50" i="25"/>
  <c r="G33" i="24"/>
  <c r="V56" i="21"/>
  <c r="X56" i="21"/>
  <c r="C60" i="27"/>
  <c r="X52" i="26"/>
  <c r="AH46" i="21"/>
  <c r="C42" i="25"/>
  <c r="V44" i="25"/>
  <c r="AD32" i="22"/>
  <c r="I51" i="25"/>
  <c r="T27" i="25"/>
  <c r="C58" i="27"/>
  <c r="I51" i="26"/>
  <c r="V47" i="27"/>
  <c r="AH58" i="21"/>
  <c r="Z42" i="22"/>
  <c r="V46" i="21"/>
  <c r="E42" i="25"/>
  <c r="T44" i="25"/>
  <c r="Z32" i="22"/>
  <c r="E51" i="25"/>
  <c r="R27" i="25"/>
  <c r="I58" i="27"/>
  <c r="V58" i="21"/>
  <c r="Z56" i="27"/>
  <c r="X46" i="21"/>
  <c r="A22" i="21"/>
  <c r="AL32" i="22"/>
  <c r="X28" i="25"/>
  <c r="C51" i="25"/>
  <c r="P27" i="25"/>
  <c r="G58" i="27"/>
  <c r="AD58" i="21"/>
  <c r="AL58" i="21"/>
  <c r="P42" i="24"/>
  <c r="C54" i="24"/>
  <c r="A31" i="25"/>
  <c r="C33" i="24"/>
  <c r="G25" i="21"/>
  <c r="I25" i="21"/>
  <c r="P56" i="27"/>
  <c r="O51" i="22"/>
  <c r="V52" i="26"/>
  <c r="P33" i="27"/>
  <c r="Z46" i="21"/>
  <c r="X44" i="25"/>
  <c r="V22" i="21"/>
  <c r="AJ32" i="22"/>
  <c r="R28" i="25"/>
  <c r="K22" i="21"/>
  <c r="K51" i="25"/>
  <c r="V27" i="25"/>
  <c r="C29" i="27"/>
  <c r="X33" i="27"/>
  <c r="R47" i="27"/>
  <c r="AJ58" i="21"/>
  <c r="X50" i="25"/>
  <c r="I33" i="24"/>
  <c r="AJ33" i="22"/>
  <c r="O22" i="21"/>
  <c r="AF46" i="21"/>
  <c r="G46" i="22"/>
  <c r="AF32" i="22"/>
  <c r="AH32" i="22"/>
  <c r="Z28" i="25"/>
  <c r="T33" i="27"/>
  <c r="AF22" i="21"/>
  <c r="G51" i="25"/>
  <c r="X27" i="25"/>
  <c r="I29" i="27"/>
  <c r="E51" i="26"/>
  <c r="X58" i="21"/>
  <c r="AD52" i="22"/>
  <c r="P50" i="25"/>
  <c r="G31" i="25"/>
  <c r="E33" i="24"/>
  <c r="Q5" i="22"/>
  <c r="AF29" i="21"/>
  <c r="Q2" i="22"/>
  <c r="AF65" i="22"/>
  <c r="AB56" i="22"/>
  <c r="K43" i="26"/>
  <c r="AJ42" i="22"/>
  <c r="T27" i="24"/>
  <c r="P54" i="25"/>
  <c r="C44" i="21"/>
  <c r="AL34" i="22"/>
  <c r="R55" i="24"/>
  <c r="E39" i="21"/>
  <c r="G23" i="24"/>
  <c r="Z12" i="25"/>
  <c r="AH34" i="22"/>
  <c r="C48" i="24"/>
  <c r="V28" i="24"/>
  <c r="C13" i="24"/>
  <c r="G20" i="24"/>
  <c r="E22" i="24"/>
  <c r="K46" i="24"/>
  <c r="V50" i="25"/>
  <c r="P2" i="24"/>
  <c r="K12" i="24"/>
  <c r="E18" i="24"/>
  <c r="G18" i="24"/>
  <c r="Q25" i="21"/>
  <c r="I5" i="22"/>
  <c r="V30" i="22"/>
  <c r="AD56" i="22"/>
  <c r="C26" i="24"/>
  <c r="AD42" i="22"/>
  <c r="R40" i="24"/>
  <c r="Z27" i="24"/>
  <c r="I60" i="25"/>
  <c r="R54" i="25"/>
  <c r="AB27" i="22"/>
  <c r="A44" i="21"/>
  <c r="A39" i="21"/>
  <c r="K7" i="21"/>
  <c r="E63" i="22"/>
  <c r="C23" i="24"/>
  <c r="T12" i="25"/>
  <c r="P44" i="26"/>
  <c r="Z34" i="22"/>
  <c r="I48" i="24"/>
  <c r="R28" i="24"/>
  <c r="V4" i="26"/>
  <c r="I13" i="24"/>
  <c r="E63" i="27"/>
  <c r="P14" i="26"/>
  <c r="K22" i="24"/>
  <c r="E54" i="24"/>
  <c r="G19" i="24"/>
  <c r="V42" i="24"/>
  <c r="A8" i="24"/>
  <c r="X42" i="24"/>
  <c r="O2" i="22"/>
  <c r="AJ30" i="22"/>
  <c r="I26" i="24"/>
  <c r="A44" i="26"/>
  <c r="X27" i="24"/>
  <c r="X27" i="22"/>
  <c r="C48" i="26"/>
  <c r="G44" i="21"/>
  <c r="T55" i="24"/>
  <c r="T38" i="24"/>
  <c r="Q7" i="21"/>
  <c r="C40" i="24"/>
  <c r="T3" i="27"/>
  <c r="O46" i="22"/>
  <c r="A48" i="24"/>
  <c r="E16" i="24"/>
  <c r="X28" i="24"/>
  <c r="C2" i="27"/>
  <c r="G5" i="27"/>
  <c r="G13" i="24"/>
  <c r="X10" i="25"/>
  <c r="C22" i="24"/>
  <c r="G54" i="24"/>
  <c r="A46" i="24"/>
  <c r="X23" i="24"/>
  <c r="I8" i="24"/>
  <c r="K5" i="22"/>
  <c r="Z30" i="22"/>
  <c r="V56" i="22"/>
  <c r="E25" i="26"/>
  <c r="G44" i="26"/>
  <c r="X54" i="25"/>
  <c r="AL27" i="22"/>
  <c r="Z61" i="25"/>
  <c r="K48" i="26"/>
  <c r="M44" i="21"/>
  <c r="V55" i="24"/>
  <c r="P38" i="24"/>
  <c r="Z3" i="27"/>
  <c r="I40" i="24"/>
  <c r="P12" i="25"/>
  <c r="T47" i="27"/>
  <c r="G48" i="24"/>
  <c r="G2" i="27"/>
  <c r="E6" i="22"/>
  <c r="A13" i="24"/>
  <c r="A63" i="27"/>
  <c r="A54" i="24"/>
  <c r="E19" i="24"/>
  <c r="V2" i="24"/>
  <c r="AF64" i="21"/>
  <c r="A25" i="21"/>
  <c r="E5" i="22"/>
  <c r="AF30" i="22"/>
  <c r="AF56" i="22"/>
  <c r="A32" i="25"/>
  <c r="C44" i="26"/>
  <c r="X20" i="27"/>
  <c r="AL42" i="22"/>
  <c r="AB12" i="21"/>
  <c r="T11" i="26"/>
  <c r="E48" i="26"/>
  <c r="C24" i="27"/>
  <c r="O44" i="21"/>
  <c r="I44" i="21"/>
  <c r="P55" i="24"/>
  <c r="R38" i="24"/>
  <c r="Q39" i="21"/>
  <c r="K8" i="22"/>
  <c r="I23" i="24"/>
  <c r="G40" i="24"/>
  <c r="X44" i="26"/>
  <c r="Z47" i="27"/>
  <c r="K48" i="24"/>
  <c r="G16" i="24"/>
  <c r="A8" i="27"/>
  <c r="K61" i="24"/>
  <c r="K54" i="24"/>
  <c r="R23" i="24"/>
  <c r="R42" i="24"/>
  <c r="C8" i="24"/>
  <c r="X2" i="24"/>
  <c r="G12" i="24"/>
  <c r="C25" i="21"/>
  <c r="M5" i="22"/>
  <c r="AH12" i="21"/>
  <c r="AL30" i="22"/>
  <c r="AH56" i="22"/>
  <c r="E26" i="24"/>
  <c r="I32" i="25"/>
  <c r="E39" i="25"/>
  <c r="A43" i="26"/>
  <c r="I44" i="26"/>
  <c r="X42" i="22"/>
  <c r="AB42" i="22"/>
  <c r="P27" i="24"/>
  <c r="K18" i="25"/>
  <c r="Z11" i="26"/>
  <c r="V11" i="26"/>
  <c r="K24" i="27"/>
  <c r="E44" i="21"/>
  <c r="Z38" i="24"/>
  <c r="E23" i="24"/>
  <c r="A40" i="24"/>
  <c r="R44" i="26"/>
  <c r="T28" i="24"/>
  <c r="I8" i="27"/>
  <c r="I63" i="27"/>
  <c r="C61" i="24"/>
  <c r="I54" i="24"/>
  <c r="A12" i="24"/>
  <c r="Z42" i="24"/>
  <c r="A18" i="24"/>
  <c r="M25" i="21"/>
  <c r="G5" i="22"/>
  <c r="M2" i="22"/>
  <c r="AD30" i="22"/>
  <c r="X30" i="22"/>
  <c r="AJ56" i="22"/>
  <c r="K26" i="24"/>
  <c r="C39" i="25"/>
  <c r="K25" i="26"/>
  <c r="E44" i="26"/>
  <c r="P20" i="27"/>
  <c r="AH42" i="22"/>
  <c r="V27" i="24"/>
  <c r="G60" i="25"/>
  <c r="V54" i="25"/>
  <c r="G18" i="25"/>
  <c r="Z27" i="22"/>
  <c r="E24" i="27"/>
  <c r="Q44" i="21"/>
  <c r="E8" i="22"/>
  <c r="K23" i="24"/>
  <c r="E40" i="24"/>
  <c r="Z44" i="26"/>
  <c r="X47" i="27"/>
  <c r="Z28" i="24"/>
  <c r="V14" i="26"/>
  <c r="E13" i="24"/>
  <c r="C20" i="24"/>
  <c r="K63" i="27"/>
  <c r="C12" i="24"/>
  <c r="T23" i="24"/>
  <c r="Z2" i="24"/>
  <c r="C19" i="24"/>
  <c r="I12" i="24"/>
  <c r="I46" i="24"/>
  <c r="V64" i="21"/>
  <c r="E25" i="21"/>
  <c r="A5" i="22"/>
  <c r="Z29" i="21"/>
  <c r="AH30" i="22"/>
  <c r="AJ27" i="22"/>
  <c r="Z56" i="22"/>
  <c r="X56" i="22"/>
  <c r="AJ34" i="22"/>
  <c r="A26" i="24"/>
  <c r="E32" i="25"/>
  <c r="I39" i="25"/>
  <c r="K44" i="26"/>
  <c r="V20" i="27"/>
  <c r="V42" i="22"/>
  <c r="R27" i="24"/>
  <c r="T54" i="25"/>
  <c r="AL61" i="21"/>
  <c r="AH27" i="22"/>
  <c r="X11" i="26"/>
  <c r="G48" i="26"/>
  <c r="K44" i="21"/>
  <c r="X55" i="24"/>
  <c r="O39" i="21"/>
  <c r="AD12" i="21"/>
  <c r="A23" i="24"/>
  <c r="K40" i="24"/>
  <c r="V12" i="25"/>
  <c r="X14" i="26"/>
  <c r="T44" i="26"/>
  <c r="K39" i="21"/>
  <c r="AB22" i="21"/>
  <c r="AH22" i="21"/>
  <c r="E48" i="24"/>
  <c r="P28" i="24"/>
  <c r="K2" i="27"/>
  <c r="K13" i="24"/>
  <c r="V3" i="27"/>
  <c r="T2" i="24"/>
  <c r="R2" i="24"/>
  <c r="C46" i="24"/>
  <c r="AJ52" i="21"/>
  <c r="AL46" i="21"/>
  <c r="X63" i="21"/>
  <c r="AJ21" i="21"/>
  <c r="A57" i="21"/>
  <c r="AD33" i="21"/>
  <c r="Z63" i="21"/>
  <c r="AL52" i="21"/>
  <c r="M64" i="21"/>
  <c r="M3" i="21"/>
  <c r="P60" i="27"/>
  <c r="K25" i="27"/>
  <c r="G43" i="27"/>
  <c r="V39" i="24"/>
  <c r="T39" i="24"/>
  <c r="G50" i="25"/>
  <c r="K25" i="25"/>
  <c r="Q65" i="21"/>
  <c r="R49" i="25"/>
  <c r="AB44" i="22"/>
  <c r="E43" i="26"/>
  <c r="AD18" i="22"/>
  <c r="T48" i="24"/>
  <c r="X39" i="24"/>
  <c r="R48" i="24"/>
  <c r="T49" i="25"/>
  <c r="I43" i="26"/>
  <c r="Z50" i="26"/>
  <c r="K20" i="24"/>
  <c r="E65" i="21"/>
  <c r="A37" i="21"/>
  <c r="I37" i="21"/>
  <c r="X48" i="24"/>
  <c r="V50" i="26"/>
  <c r="A48" i="26"/>
  <c r="R50" i="26"/>
  <c r="I20" i="24"/>
  <c r="Q47" i="21"/>
  <c r="AL44" i="22"/>
  <c r="G25" i="25"/>
  <c r="M65" i="21"/>
  <c r="C37" i="21"/>
  <c r="Z36" i="26"/>
  <c r="T52" i="27"/>
  <c r="AD16" i="21"/>
  <c r="Z33" i="22"/>
  <c r="AF33" i="22"/>
  <c r="I32" i="27"/>
  <c r="AH59" i="22"/>
  <c r="T32" i="24"/>
  <c r="A19" i="25"/>
  <c r="AF25" i="21"/>
  <c r="V61" i="21"/>
  <c r="Q55" i="22"/>
  <c r="G4" i="24"/>
  <c r="A27" i="25"/>
  <c r="G43" i="25"/>
  <c r="R46" i="26"/>
  <c r="I22" i="27"/>
  <c r="AD60" i="22"/>
  <c r="G59" i="27"/>
  <c r="V32" i="25"/>
  <c r="C29" i="26"/>
  <c r="Z55" i="21"/>
  <c r="AH55" i="21"/>
  <c r="C59" i="24"/>
  <c r="C37" i="27"/>
  <c r="X52" i="22"/>
  <c r="Z3" i="24"/>
  <c r="T3" i="24"/>
  <c r="G49" i="24"/>
  <c r="A52" i="24"/>
  <c r="K32" i="24"/>
  <c r="K37" i="24"/>
  <c r="A49" i="24"/>
  <c r="G2" i="24"/>
  <c r="K49" i="24"/>
  <c r="M47" i="21"/>
  <c r="M37" i="21"/>
  <c r="P36" i="26"/>
  <c r="P52" i="27"/>
  <c r="V16" i="21"/>
  <c r="P35" i="25"/>
  <c r="AB59" i="22"/>
  <c r="V32" i="24"/>
  <c r="G19" i="25"/>
  <c r="AD25" i="21"/>
  <c r="E4" i="24"/>
  <c r="G27" i="25"/>
  <c r="C43" i="25"/>
  <c r="I41" i="26"/>
  <c r="Z49" i="27"/>
  <c r="K3" i="24"/>
  <c r="X32" i="25"/>
  <c r="T24" i="26"/>
  <c r="I59" i="24"/>
  <c r="P55" i="26"/>
  <c r="I37" i="27"/>
  <c r="AJ52" i="22"/>
  <c r="V46" i="24"/>
  <c r="P24" i="25"/>
  <c r="R37" i="27"/>
  <c r="A19" i="24"/>
  <c r="K11" i="24"/>
  <c r="I3" i="25"/>
  <c r="A2" i="24"/>
  <c r="G3" i="25"/>
  <c r="G25" i="24"/>
  <c r="C37" i="24"/>
  <c r="K29" i="24"/>
  <c r="V44" i="22"/>
  <c r="C25" i="25"/>
  <c r="K47" i="21"/>
  <c r="E37" i="21"/>
  <c r="P48" i="24"/>
  <c r="V49" i="25"/>
  <c r="X52" i="27"/>
  <c r="AB16" i="21"/>
  <c r="AB24" i="22"/>
  <c r="Z59" i="22"/>
  <c r="C15" i="24"/>
  <c r="X32" i="24"/>
  <c r="I50" i="25"/>
  <c r="C19" i="25"/>
  <c r="Q22" i="21"/>
  <c r="AL25" i="21"/>
  <c r="O55" i="22"/>
  <c r="C4" i="24"/>
  <c r="G48" i="25"/>
  <c r="G37" i="25"/>
  <c r="I43" i="25"/>
  <c r="P46" i="26"/>
  <c r="X60" i="22"/>
  <c r="C3" i="24"/>
  <c r="A27" i="24"/>
  <c r="R32" i="25"/>
  <c r="V24" i="26"/>
  <c r="AL55" i="21"/>
  <c r="O63" i="22"/>
  <c r="C31" i="24"/>
  <c r="E59" i="24"/>
  <c r="V55" i="26"/>
  <c r="E59" i="27"/>
  <c r="X26" i="21"/>
  <c r="R46" i="24"/>
  <c r="V37" i="27"/>
  <c r="C47" i="24"/>
  <c r="E11" i="24"/>
  <c r="X3" i="24"/>
  <c r="G46" i="24"/>
  <c r="C3" i="25"/>
  <c r="I29" i="24"/>
  <c r="I2" i="24"/>
  <c r="AF44" i="22"/>
  <c r="C47" i="21"/>
  <c r="V48" i="24"/>
  <c r="G43" i="26"/>
  <c r="I51" i="27"/>
  <c r="Z52" i="27"/>
  <c r="Z16" i="21"/>
  <c r="X33" i="22"/>
  <c r="V35" i="25"/>
  <c r="V59" i="22"/>
  <c r="I15" i="24"/>
  <c r="R32" i="24"/>
  <c r="AJ25" i="21"/>
  <c r="X61" i="21"/>
  <c r="AD61" i="21"/>
  <c r="M55" i="22"/>
  <c r="I4" i="24"/>
  <c r="E43" i="25"/>
  <c r="Z60" i="22"/>
  <c r="I3" i="24"/>
  <c r="C27" i="24"/>
  <c r="Z16" i="26"/>
  <c r="T50" i="26"/>
  <c r="P24" i="26"/>
  <c r="AF55" i="21"/>
  <c r="M63" i="22"/>
  <c r="K31" i="24"/>
  <c r="K59" i="24"/>
  <c r="V26" i="21"/>
  <c r="T46" i="24"/>
  <c r="G30" i="27"/>
  <c r="C11" i="24"/>
  <c r="I49" i="24"/>
  <c r="E3" i="25"/>
  <c r="C52" i="24"/>
  <c r="A2" i="27"/>
  <c r="E32" i="24"/>
  <c r="G29" i="24"/>
  <c r="A32" i="24"/>
  <c r="A16" i="24"/>
  <c r="C32" i="24"/>
  <c r="E46" i="24"/>
  <c r="I47" i="21"/>
  <c r="V36" i="26"/>
  <c r="V52" i="27"/>
  <c r="AJ16" i="21"/>
  <c r="AD65" i="22"/>
  <c r="X35" i="25"/>
  <c r="Z23" i="27"/>
  <c r="E15" i="24"/>
  <c r="Z32" i="24"/>
  <c r="A50" i="25"/>
  <c r="V25" i="21"/>
  <c r="K4" i="24"/>
  <c r="I27" i="25"/>
  <c r="E48" i="25"/>
  <c r="K43" i="25"/>
  <c r="M8" i="22"/>
  <c r="E3" i="24"/>
  <c r="I27" i="24"/>
  <c r="V38" i="25"/>
  <c r="R16" i="26"/>
  <c r="G41" i="26"/>
  <c r="P49" i="27"/>
  <c r="A20" i="24"/>
  <c r="E31" i="24"/>
  <c r="R55" i="26"/>
  <c r="K37" i="27"/>
  <c r="P46" i="24"/>
  <c r="C63" i="27"/>
  <c r="Q7" i="22"/>
  <c r="A30" i="27"/>
  <c r="P3" i="24"/>
  <c r="V3" i="24"/>
  <c r="I47" i="24"/>
  <c r="E49" i="24"/>
  <c r="K2" i="24"/>
  <c r="I16" i="24"/>
  <c r="I25" i="24"/>
  <c r="K52" i="24"/>
  <c r="A3" i="25"/>
  <c r="E2" i="24"/>
  <c r="K19" i="24"/>
  <c r="O47" i="21"/>
  <c r="X36" i="26"/>
  <c r="R52" i="27"/>
  <c r="AH16" i="21"/>
  <c r="X65" i="22"/>
  <c r="V33" i="22"/>
  <c r="AB29" i="21"/>
  <c r="AF59" i="22"/>
  <c r="A15" i="24"/>
  <c r="P32" i="24"/>
  <c r="AB25" i="21"/>
  <c r="AJ61" i="21"/>
  <c r="C27" i="25"/>
  <c r="A48" i="25"/>
  <c r="AB60" i="22"/>
  <c r="A3" i="24"/>
  <c r="E27" i="24"/>
  <c r="P32" i="25"/>
  <c r="P38" i="25"/>
  <c r="Z24" i="26"/>
  <c r="T49" i="27"/>
  <c r="P54" i="24"/>
  <c r="A31" i="24"/>
  <c r="E37" i="27"/>
  <c r="Z46" i="24"/>
  <c r="G63" i="27"/>
  <c r="T24" i="25"/>
  <c r="K30" i="27"/>
  <c r="C49" i="24"/>
  <c r="K3" i="25"/>
  <c r="K25" i="24"/>
  <c r="C16" i="24"/>
  <c r="I2" i="27"/>
  <c r="I52" i="24"/>
  <c r="G37" i="24"/>
  <c r="AH44" i="22"/>
  <c r="X44" i="22"/>
  <c r="G47" i="21"/>
  <c r="E47" i="21"/>
  <c r="K65" i="21"/>
  <c r="Z48" i="24"/>
  <c r="C43" i="26"/>
  <c r="R36" i="26"/>
  <c r="X16" i="21"/>
  <c r="AL16" i="21"/>
  <c r="AB33" i="22"/>
  <c r="X45" i="25"/>
  <c r="AD59" i="22"/>
  <c r="G15" i="24"/>
  <c r="I48" i="26"/>
  <c r="I25" i="27"/>
  <c r="AH25" i="21"/>
  <c r="Z61" i="21"/>
  <c r="K27" i="25"/>
  <c r="I48" i="25"/>
  <c r="C41" i="26"/>
  <c r="V60" i="22"/>
  <c r="AF60" i="22"/>
  <c r="G3" i="24"/>
  <c r="K27" i="24"/>
  <c r="Z32" i="25"/>
  <c r="P50" i="26"/>
  <c r="R24" i="26"/>
  <c r="I31" i="24"/>
  <c r="A59" i="24"/>
  <c r="G37" i="27"/>
  <c r="X23" i="27"/>
  <c r="X46" i="24"/>
  <c r="M7" i="22"/>
  <c r="Z37" i="27"/>
  <c r="X37" i="27"/>
  <c r="C30" i="24"/>
  <c r="I30" i="24"/>
  <c r="R3" i="24"/>
  <c r="G47" i="24"/>
  <c r="G32" i="24"/>
  <c r="I32" i="24"/>
  <c r="A37" i="24"/>
  <c r="K16" i="24"/>
  <c r="E52" i="24"/>
  <c r="V24" i="25"/>
  <c r="A29" i="24"/>
  <c r="E37" i="24"/>
  <c r="C25" i="24"/>
  <c r="C2" i="24"/>
  <c r="G52" i="24"/>
  <c r="AD21" i="21"/>
  <c r="AJ44" i="22"/>
  <c r="A47" i="21"/>
  <c r="O37" i="21"/>
  <c r="T36" i="26"/>
  <c r="AF16" i="21"/>
  <c r="C32" i="27"/>
  <c r="X59" i="22"/>
  <c r="K15" i="24"/>
  <c r="X25" i="21"/>
  <c r="Z25" i="21"/>
  <c r="A4" i="24"/>
  <c r="E27" i="25"/>
  <c r="A43" i="25"/>
  <c r="R23" i="27"/>
  <c r="X31" i="27"/>
  <c r="G27" i="24"/>
  <c r="T32" i="25"/>
  <c r="X16" i="26"/>
  <c r="X50" i="26"/>
  <c r="P45" i="26"/>
  <c r="K59" i="27"/>
  <c r="E20" i="24"/>
  <c r="G31" i="24"/>
  <c r="G59" i="24"/>
  <c r="A37" i="27"/>
  <c r="V52" i="22"/>
  <c r="T37" i="27"/>
  <c r="X24" i="25"/>
  <c r="A47" i="24"/>
  <c r="C29" i="24"/>
  <c r="E25" i="24"/>
  <c r="E29" i="24"/>
  <c r="A25" i="24"/>
  <c r="I37" i="24"/>
  <c r="I34" i="25"/>
  <c r="E33" i="25"/>
  <c r="C34" i="25"/>
  <c r="I23" i="21"/>
  <c r="K43" i="27"/>
  <c r="G33" i="25"/>
  <c r="R56" i="24"/>
  <c r="C38" i="24"/>
  <c r="Z44" i="22"/>
  <c r="X31" i="24"/>
  <c r="I10" i="24"/>
  <c r="V11" i="24"/>
  <c r="G42" i="24"/>
  <c r="X6" i="24"/>
  <c r="I55" i="24"/>
  <c r="K34" i="25"/>
  <c r="A44" i="25"/>
  <c r="T62" i="24"/>
  <c r="E17" i="24"/>
  <c r="A62" i="24"/>
  <c r="T8" i="24"/>
  <c r="E45" i="24"/>
  <c r="V58" i="24"/>
  <c r="A30" i="24"/>
  <c r="A57" i="24"/>
  <c r="Z31" i="24"/>
  <c r="K10" i="24"/>
  <c r="AJ29" i="22"/>
  <c r="P11" i="24"/>
  <c r="A42" i="24"/>
  <c r="T6" i="24"/>
  <c r="E55" i="24"/>
  <c r="N3" i="14"/>
  <c r="M3" i="14" s="1"/>
  <c r="A9" i="24"/>
  <c r="R62" i="24"/>
  <c r="C17" i="24"/>
  <c r="G62" i="24"/>
  <c r="P51" i="24"/>
  <c r="A5" i="24"/>
  <c r="Z8" i="24"/>
  <c r="K45" i="24"/>
  <c r="P58" i="24"/>
  <c r="E57" i="24"/>
  <c r="E30" i="24"/>
  <c r="T56" i="24"/>
  <c r="E38" i="24"/>
  <c r="P47" i="24"/>
  <c r="A50" i="24"/>
  <c r="Z6" i="24"/>
  <c r="K55" i="24"/>
  <c r="N5" i="14"/>
  <c r="M5" i="14" s="1"/>
  <c r="C9" i="24"/>
  <c r="X62" i="24"/>
  <c r="I17" i="24"/>
  <c r="V51" i="24"/>
  <c r="G5" i="24"/>
  <c r="I56" i="24"/>
  <c r="I34" i="24"/>
  <c r="X58" i="24"/>
  <c r="V47" i="24"/>
  <c r="G50" i="24"/>
  <c r="V6" i="24"/>
  <c r="G55" i="24"/>
  <c r="V50" i="22"/>
  <c r="N9" i="14"/>
  <c r="M9" i="14" s="1"/>
  <c r="G9" i="24"/>
  <c r="R51" i="24"/>
  <c r="C5" i="24"/>
  <c r="E56" i="24"/>
  <c r="E34" i="24"/>
  <c r="Z58" i="24"/>
  <c r="T31" i="24"/>
  <c r="E10" i="24"/>
  <c r="R11" i="24"/>
  <c r="C42" i="24"/>
  <c r="R47" i="24"/>
  <c r="C50" i="24"/>
  <c r="T40" i="24"/>
  <c r="N7" i="14"/>
  <c r="M7" i="14" s="1"/>
  <c r="E9" i="24"/>
  <c r="I62" i="24"/>
  <c r="T51" i="24"/>
  <c r="E5" i="24"/>
  <c r="X8" i="24"/>
  <c r="I45" i="24"/>
  <c r="K56" i="24"/>
  <c r="K34" i="24"/>
  <c r="AB45" i="21"/>
  <c r="T58" i="24"/>
  <c r="E47" i="24"/>
  <c r="E8" i="24"/>
  <c r="X29" i="22"/>
  <c r="X11" i="24"/>
  <c r="I42" i="24"/>
  <c r="X47" i="24"/>
  <c r="I50" i="24"/>
  <c r="N13" i="14"/>
  <c r="M13" i="14" s="1"/>
  <c r="K9" i="24"/>
  <c r="V62" i="24"/>
  <c r="G17" i="24"/>
  <c r="C62" i="24"/>
  <c r="Z51" i="24"/>
  <c r="K5" i="24"/>
  <c r="P8" i="24"/>
  <c r="A45" i="24"/>
  <c r="A56" i="24"/>
  <c r="A34" i="24"/>
  <c r="R58" i="24"/>
  <c r="K47" i="24"/>
  <c r="K8" i="24"/>
  <c r="V31" i="24"/>
  <c r="G10" i="24"/>
  <c r="X56" i="24"/>
  <c r="I38" i="24"/>
  <c r="T11" i="24"/>
  <c r="E42" i="24"/>
  <c r="T47" i="24"/>
  <c r="E50" i="24"/>
  <c r="P6" i="24"/>
  <c r="A55" i="24"/>
  <c r="N11" i="14"/>
  <c r="M11" i="14" s="1"/>
  <c r="I9" i="24"/>
  <c r="P62" i="24"/>
  <c r="A17" i="24"/>
  <c r="K62" i="24"/>
  <c r="X51" i="24"/>
  <c r="I5" i="24"/>
  <c r="R8" i="24"/>
  <c r="C45" i="24"/>
  <c r="G56" i="24"/>
  <c r="G34" i="24"/>
  <c r="K30" i="24"/>
  <c r="K57" i="24"/>
  <c r="P31" i="24"/>
  <c r="A10" i="24"/>
  <c r="R31" i="24"/>
  <c r="C10" i="24"/>
  <c r="C43" i="27"/>
  <c r="Z11" i="24"/>
  <c r="K42" i="24"/>
  <c r="Z47" i="24"/>
  <c r="K50" i="24"/>
  <c r="R6" i="24"/>
  <c r="C55" i="24"/>
  <c r="Z62" i="24"/>
  <c r="K17" i="24"/>
  <c r="E62" i="24"/>
  <c r="V8" i="24"/>
  <c r="G45" i="24"/>
  <c r="C56" i="24"/>
  <c r="C34" i="24"/>
  <c r="G57" i="24"/>
  <c r="G30" i="24"/>
  <c r="X24" i="27"/>
  <c r="A51" i="27"/>
  <c r="AB48" i="21"/>
  <c r="Z40" i="24"/>
  <c r="AF50" i="22"/>
  <c r="V31" i="27"/>
  <c r="A43" i="27"/>
  <c r="R31" i="27"/>
  <c r="K33" i="25"/>
  <c r="AJ45" i="21"/>
  <c r="I48" i="27"/>
  <c r="C33" i="25"/>
  <c r="X45" i="21"/>
  <c r="K9" i="26"/>
  <c r="G24" i="26"/>
  <c r="I57" i="27"/>
  <c r="V21" i="27"/>
  <c r="X40" i="24"/>
  <c r="AB50" i="21"/>
  <c r="Z31" i="27"/>
  <c r="I43" i="27"/>
  <c r="X66" i="27"/>
  <c r="E34" i="25"/>
  <c r="Z21" i="27"/>
  <c r="E23" i="21"/>
  <c r="T16" i="26"/>
  <c r="X52" i="21"/>
  <c r="AD29" i="22"/>
  <c r="T26" i="26"/>
  <c r="X43" i="21"/>
  <c r="P40" i="24"/>
  <c r="I24" i="25"/>
  <c r="I44" i="25"/>
  <c r="X57" i="26"/>
  <c r="C9" i="21"/>
  <c r="G27" i="22"/>
  <c r="E43" i="21"/>
  <c r="V37" i="22"/>
  <c r="I14" i="25"/>
  <c r="V32" i="26"/>
  <c r="P66" i="27"/>
  <c r="E51" i="27"/>
  <c r="AJ29" i="21"/>
  <c r="C48" i="21"/>
  <c r="AH65" i="22"/>
  <c r="AL24" i="22"/>
  <c r="M27" i="22"/>
  <c r="V47" i="22"/>
  <c r="Z50" i="24"/>
  <c r="V43" i="24"/>
  <c r="G52" i="27"/>
  <c r="AH24" i="21"/>
  <c r="K51" i="21"/>
  <c r="Z48" i="22"/>
  <c r="X54" i="22"/>
  <c r="Z48" i="26"/>
  <c r="G66" i="27"/>
  <c r="AF63" i="21"/>
  <c r="A24" i="21"/>
  <c r="Z36" i="24"/>
  <c r="V57" i="25"/>
  <c r="E33" i="26"/>
  <c r="K20" i="27"/>
  <c r="P62" i="27"/>
  <c r="AF32" i="21"/>
  <c r="AH32" i="21"/>
  <c r="Z44" i="24"/>
  <c r="P35" i="26"/>
  <c r="E33" i="27"/>
  <c r="Z61" i="24"/>
  <c r="V56" i="24"/>
  <c r="T14" i="24"/>
  <c r="AF52" i="21"/>
  <c r="AB29" i="22"/>
  <c r="Z43" i="21"/>
  <c r="V40" i="24"/>
  <c r="C24" i="25"/>
  <c r="P57" i="26"/>
  <c r="C16" i="26"/>
  <c r="AH28" i="22"/>
  <c r="K43" i="21"/>
  <c r="Z37" i="22"/>
  <c r="I9" i="25"/>
  <c r="Z32" i="26"/>
  <c r="V54" i="27"/>
  <c r="V29" i="21"/>
  <c r="Z24" i="22"/>
  <c r="AF47" i="22"/>
  <c r="T50" i="24"/>
  <c r="X43" i="24"/>
  <c r="G9" i="25"/>
  <c r="K52" i="27"/>
  <c r="T31" i="27"/>
  <c r="AB24" i="21"/>
  <c r="C51" i="21"/>
  <c r="AL48" i="22"/>
  <c r="AH54" i="22"/>
  <c r="O66" i="22"/>
  <c r="I66" i="27"/>
  <c r="V63" i="21"/>
  <c r="C45" i="21"/>
  <c r="O24" i="21"/>
  <c r="Q24" i="21"/>
  <c r="T36" i="24"/>
  <c r="Z57" i="25"/>
  <c r="P16" i="26"/>
  <c r="T40" i="26"/>
  <c r="G33" i="26"/>
  <c r="A20" i="27"/>
  <c r="R62" i="27"/>
  <c r="V32" i="21"/>
  <c r="AJ20" i="21"/>
  <c r="I59" i="25"/>
  <c r="X49" i="27"/>
  <c r="T24" i="27"/>
  <c r="P48" i="27"/>
  <c r="A33" i="27"/>
  <c r="C65" i="21"/>
  <c r="C48" i="25"/>
  <c r="R61" i="24"/>
  <c r="K31" i="25"/>
  <c r="P56" i="24"/>
  <c r="E43" i="27"/>
  <c r="AF43" i="21"/>
  <c r="K24" i="25"/>
  <c r="C44" i="25"/>
  <c r="R57" i="26"/>
  <c r="G16" i="26"/>
  <c r="A57" i="27"/>
  <c r="V50" i="27"/>
  <c r="X34" i="27"/>
  <c r="AB27" i="21"/>
  <c r="V28" i="22"/>
  <c r="Q43" i="21"/>
  <c r="AF37" i="22"/>
  <c r="K38" i="26"/>
  <c r="T32" i="26"/>
  <c r="AF57" i="21"/>
  <c r="Z47" i="22"/>
  <c r="V50" i="24"/>
  <c r="Z43" i="24"/>
  <c r="P30" i="24"/>
  <c r="A54" i="25"/>
  <c r="I51" i="21"/>
  <c r="AB48" i="22"/>
  <c r="AJ54" i="22"/>
  <c r="M66" i="22"/>
  <c r="C24" i="21"/>
  <c r="V36" i="24"/>
  <c r="E46" i="25"/>
  <c r="R57" i="25"/>
  <c r="C33" i="26"/>
  <c r="I20" i="27"/>
  <c r="T62" i="27"/>
  <c r="Z32" i="21"/>
  <c r="K39" i="25"/>
  <c r="G33" i="27"/>
  <c r="Z56" i="24"/>
  <c r="V14" i="24"/>
  <c r="Z52" i="21"/>
  <c r="AL29" i="22"/>
  <c r="V26" i="26"/>
  <c r="AB43" i="21"/>
  <c r="E24" i="25"/>
  <c r="E44" i="25"/>
  <c r="T57" i="26"/>
  <c r="A16" i="26"/>
  <c r="X50" i="27"/>
  <c r="T34" i="27"/>
  <c r="AH27" i="21"/>
  <c r="O43" i="21"/>
  <c r="M43" i="21"/>
  <c r="AL37" i="22"/>
  <c r="X32" i="26"/>
  <c r="V66" i="27"/>
  <c r="AL57" i="21"/>
  <c r="AH29" i="21"/>
  <c r="AL65" i="22"/>
  <c r="AF24" i="22"/>
  <c r="AB47" i="22"/>
  <c r="P50" i="24"/>
  <c r="R43" i="24"/>
  <c r="V30" i="24"/>
  <c r="G54" i="25"/>
  <c r="P31" i="27"/>
  <c r="X24" i="21"/>
  <c r="O51" i="21"/>
  <c r="AH48" i="22"/>
  <c r="I61" i="22"/>
  <c r="AD54" i="22"/>
  <c r="AF54" i="22"/>
  <c r="I33" i="25"/>
  <c r="R48" i="26"/>
  <c r="C23" i="21"/>
  <c r="O45" i="21"/>
  <c r="I24" i="21"/>
  <c r="R36" i="24"/>
  <c r="A46" i="25"/>
  <c r="P57" i="25"/>
  <c r="I33" i="26"/>
  <c r="C20" i="27"/>
  <c r="V62" i="27"/>
  <c r="AL32" i="21"/>
  <c r="C7" i="26"/>
  <c r="Z24" i="25"/>
  <c r="E31" i="25"/>
  <c r="R24" i="25"/>
  <c r="P14" i="24"/>
  <c r="AD20" i="21"/>
  <c r="I9" i="26"/>
  <c r="AD52" i="21"/>
  <c r="V29" i="22"/>
  <c r="AF29" i="22"/>
  <c r="P26" i="26"/>
  <c r="R24" i="27"/>
  <c r="AH43" i="21"/>
  <c r="G24" i="25"/>
  <c r="A34" i="25"/>
  <c r="K44" i="25"/>
  <c r="V57" i="26"/>
  <c r="I16" i="26"/>
  <c r="P50" i="27"/>
  <c r="X28" i="22"/>
  <c r="AJ28" i="22"/>
  <c r="A43" i="21"/>
  <c r="AD37" i="22"/>
  <c r="AJ37" i="22"/>
  <c r="E38" i="26"/>
  <c r="R32" i="26"/>
  <c r="T66" i="27"/>
  <c r="X29" i="21"/>
  <c r="AD24" i="22"/>
  <c r="AH47" i="22"/>
  <c r="T30" i="24"/>
  <c r="I54" i="25"/>
  <c r="I52" i="27"/>
  <c r="Z24" i="21"/>
  <c r="M51" i="21"/>
  <c r="E51" i="21"/>
  <c r="AD48" i="22"/>
  <c r="V54" i="22"/>
  <c r="E30" i="26"/>
  <c r="T48" i="26"/>
  <c r="K66" i="27"/>
  <c r="E24" i="21"/>
  <c r="E61" i="22"/>
  <c r="X36" i="24"/>
  <c r="C46" i="25"/>
  <c r="X57" i="25"/>
  <c r="Z40" i="26"/>
  <c r="A33" i="26"/>
  <c r="E20" i="27"/>
  <c r="X62" i="27"/>
  <c r="AB32" i="21"/>
  <c r="AH20" i="21"/>
  <c r="AJ11" i="22"/>
  <c r="P44" i="24"/>
  <c r="E59" i="25"/>
  <c r="X35" i="26"/>
  <c r="P43" i="26"/>
  <c r="R48" i="27"/>
  <c r="Z14" i="24"/>
  <c r="C9" i="26"/>
  <c r="AB52" i="21"/>
  <c r="AH29" i="22"/>
  <c r="X26" i="26"/>
  <c r="T64" i="27"/>
  <c r="V43" i="21"/>
  <c r="A24" i="25"/>
  <c r="G34" i="25"/>
  <c r="Z57" i="26"/>
  <c r="E16" i="26"/>
  <c r="R50" i="27"/>
  <c r="V24" i="27"/>
  <c r="V34" i="27"/>
  <c r="AJ27" i="21"/>
  <c r="AL27" i="21"/>
  <c r="AL28" i="22"/>
  <c r="I43" i="21"/>
  <c r="X37" i="22"/>
  <c r="Z54" i="27"/>
  <c r="Z57" i="21"/>
  <c r="G48" i="21"/>
  <c r="Z65" i="22"/>
  <c r="Q27" i="22"/>
  <c r="X47" i="22"/>
  <c r="R30" i="24"/>
  <c r="C54" i="25"/>
  <c r="C52" i="27"/>
  <c r="AF24" i="21"/>
  <c r="G51" i="21"/>
  <c r="AJ48" i="22"/>
  <c r="K64" i="22"/>
  <c r="AB54" i="22"/>
  <c r="V48" i="26"/>
  <c r="C66" i="27"/>
  <c r="AF45" i="21"/>
  <c r="AB63" i="21"/>
  <c r="K24" i="21"/>
  <c r="G46" i="25"/>
  <c r="T57" i="25"/>
  <c r="G20" i="27"/>
  <c r="X32" i="21"/>
  <c r="K59" i="25"/>
  <c r="G39" i="25"/>
  <c r="K57" i="27"/>
  <c r="I33" i="27"/>
  <c r="G65" i="21"/>
  <c r="X14" i="24"/>
  <c r="AH52" i="21"/>
  <c r="R26" i="26"/>
  <c r="AJ43" i="21"/>
  <c r="AL43" i="21"/>
  <c r="K16" i="26"/>
  <c r="T50" i="27"/>
  <c r="P34" i="27"/>
  <c r="AD27" i="21"/>
  <c r="AD28" i="22"/>
  <c r="E27" i="22"/>
  <c r="C43" i="21"/>
  <c r="AH37" i="22"/>
  <c r="I38" i="26"/>
  <c r="T54" i="27"/>
  <c r="P24" i="27"/>
  <c r="AH57" i="21"/>
  <c r="AD29" i="21"/>
  <c r="O48" i="21"/>
  <c r="V65" i="22"/>
  <c r="AD47" i="22"/>
  <c r="X50" i="24"/>
  <c r="P43" i="24"/>
  <c r="X30" i="24"/>
  <c r="E54" i="25"/>
  <c r="E52" i="27"/>
  <c r="A51" i="21"/>
  <c r="AF48" i="22"/>
  <c r="X48" i="22"/>
  <c r="AL54" i="22"/>
  <c r="Q66" i="22"/>
  <c r="P48" i="26"/>
  <c r="E66" i="27"/>
  <c r="G45" i="21"/>
  <c r="G24" i="21"/>
  <c r="I46" i="25"/>
  <c r="K52" i="26"/>
  <c r="AD32" i="21"/>
  <c r="AB20" i="21"/>
  <c r="G59" i="25"/>
  <c r="V49" i="27"/>
  <c r="K33" i="27"/>
  <c r="E9" i="26"/>
  <c r="V52" i="21"/>
  <c r="Z29" i="22"/>
  <c r="Z26" i="26"/>
  <c r="AD43" i="21"/>
  <c r="A9" i="25"/>
  <c r="G44" i="25"/>
  <c r="G14" i="25"/>
  <c r="Z50" i="27"/>
  <c r="Z27" i="21"/>
  <c r="AF28" i="22"/>
  <c r="G43" i="21"/>
  <c r="AB37" i="22"/>
  <c r="G38" i="26"/>
  <c r="P32" i="26"/>
  <c r="Z24" i="27"/>
  <c r="AB65" i="22"/>
  <c r="AL47" i="22"/>
  <c r="AJ47" i="22"/>
  <c r="R50" i="24"/>
  <c r="T43" i="24"/>
  <c r="Z30" i="24"/>
  <c r="K54" i="25"/>
  <c r="A52" i="27"/>
  <c r="V24" i="21"/>
  <c r="AD24" i="21"/>
  <c r="Q51" i="21"/>
  <c r="V48" i="22"/>
  <c r="Z54" i="22"/>
  <c r="A33" i="25"/>
  <c r="X48" i="26"/>
  <c r="A66" i="27"/>
  <c r="AH45" i="21"/>
  <c r="AF27" i="22"/>
  <c r="M24" i="21"/>
  <c r="Q64" i="22"/>
  <c r="P36" i="24"/>
  <c r="K46" i="25"/>
  <c r="K33" i="26"/>
  <c r="Z62" i="27"/>
  <c r="AJ32" i="21"/>
  <c r="X20" i="21"/>
  <c r="K37" i="21"/>
  <c r="C33" i="27"/>
  <c r="T61" i="24"/>
  <c r="R14" i="24"/>
  <c r="AF12" i="21"/>
  <c r="T44" i="24"/>
  <c r="X55" i="26"/>
  <c r="P27" i="26"/>
  <c r="V34" i="25"/>
  <c r="T48" i="27"/>
  <c r="AB21" i="21"/>
  <c r="E46" i="21"/>
  <c r="AH21" i="21"/>
  <c r="K46" i="21"/>
  <c r="Z43" i="26"/>
  <c r="V48" i="27"/>
  <c r="T55" i="26"/>
  <c r="T43" i="26"/>
  <c r="Z21" i="21"/>
  <c r="AL21" i="21"/>
  <c r="Q48" i="21"/>
  <c r="O52" i="22"/>
  <c r="V53" i="26"/>
  <c r="Z55" i="24"/>
  <c r="A46" i="21"/>
  <c r="Z46" i="25"/>
  <c r="Z15" i="25"/>
  <c r="V27" i="26"/>
  <c r="G51" i="22"/>
  <c r="M52" i="22"/>
  <c r="O32" i="22"/>
  <c r="I24" i="26"/>
  <c r="X53" i="26"/>
  <c r="A25" i="26"/>
  <c r="A13" i="26"/>
  <c r="A50" i="27"/>
  <c r="A19" i="27"/>
  <c r="K38" i="27"/>
  <c r="C62" i="21"/>
  <c r="C29" i="21"/>
  <c r="M62" i="21"/>
  <c r="M29" i="21"/>
  <c r="Z31" i="22"/>
  <c r="R34" i="25"/>
  <c r="C46" i="26"/>
  <c r="C15" i="26"/>
  <c r="K31" i="26"/>
  <c r="AB28" i="22"/>
  <c r="G59" i="22"/>
  <c r="C31" i="21"/>
  <c r="G60" i="22"/>
  <c r="X25" i="22"/>
  <c r="AJ62" i="22"/>
  <c r="Z50" i="22"/>
  <c r="Z19" i="22"/>
  <c r="Z57" i="24"/>
  <c r="Z24" i="24"/>
  <c r="P58" i="26"/>
  <c r="P25" i="26"/>
  <c r="T21" i="27"/>
  <c r="V61" i="27"/>
  <c r="V28" i="27"/>
  <c r="AD40" i="21"/>
  <c r="C54" i="21"/>
  <c r="A16" i="21"/>
  <c r="E48" i="21"/>
  <c r="A60" i="21"/>
  <c r="A27" i="21"/>
  <c r="E21" i="22"/>
  <c r="C10" i="22"/>
  <c r="Z38" i="22"/>
  <c r="X59" i="24"/>
  <c r="X26" i="24"/>
  <c r="P41" i="24"/>
  <c r="Z34" i="24"/>
  <c r="T17" i="24"/>
  <c r="X55" i="25"/>
  <c r="A26" i="25"/>
  <c r="P56" i="25"/>
  <c r="T26" i="25"/>
  <c r="X43" i="25"/>
  <c r="Z33" i="25"/>
  <c r="V46" i="26"/>
  <c r="V15" i="26"/>
  <c r="V21" i="26"/>
  <c r="G34" i="26"/>
  <c r="X33" i="26"/>
  <c r="E55" i="27"/>
  <c r="R64" i="27"/>
  <c r="Z32" i="27"/>
  <c r="AL24" i="21"/>
  <c r="AL12" i="21"/>
  <c r="C59" i="21"/>
  <c r="C26" i="21"/>
  <c r="Z44" i="21"/>
  <c r="G15" i="21"/>
  <c r="AF34" i="21"/>
  <c r="AB20" i="22"/>
  <c r="AD61" i="22"/>
  <c r="T25" i="24"/>
  <c r="T13" i="24"/>
  <c r="Z20" i="24"/>
  <c r="V21" i="24"/>
  <c r="V9" i="24"/>
  <c r="X59" i="27"/>
  <c r="G28" i="21"/>
  <c r="E34" i="21"/>
  <c r="Q37" i="22"/>
  <c r="O47" i="22"/>
  <c r="P4" i="24"/>
  <c r="Z22" i="24"/>
  <c r="T19" i="24"/>
  <c r="T7" i="24"/>
  <c r="V46" i="25"/>
  <c r="V15" i="25"/>
  <c r="G28" i="27"/>
  <c r="V57" i="27"/>
  <c r="A24" i="26"/>
  <c r="P53" i="26"/>
  <c r="I25" i="26"/>
  <c r="I13" i="26"/>
  <c r="G62" i="21"/>
  <c r="G29" i="21"/>
  <c r="A60" i="22"/>
  <c r="AF31" i="22"/>
  <c r="I46" i="26"/>
  <c r="I15" i="26"/>
  <c r="A31" i="26"/>
  <c r="K31" i="21"/>
  <c r="AL25" i="22"/>
  <c r="X62" i="22"/>
  <c r="AB50" i="22"/>
  <c r="AB19" i="22"/>
  <c r="T57" i="24"/>
  <c r="T24" i="24"/>
  <c r="Z58" i="25"/>
  <c r="E26" i="26"/>
  <c r="T56" i="26"/>
  <c r="Z58" i="26"/>
  <c r="Z25" i="26"/>
  <c r="X54" i="27"/>
  <c r="X21" i="27"/>
  <c r="X61" i="27"/>
  <c r="X28" i="27"/>
  <c r="AB40" i="21"/>
  <c r="E54" i="21"/>
  <c r="G16" i="21"/>
  <c r="E60" i="21"/>
  <c r="E27" i="21"/>
  <c r="G21" i="22"/>
  <c r="AJ38" i="22"/>
  <c r="R59" i="24"/>
  <c r="R26" i="24"/>
  <c r="V41" i="24"/>
  <c r="P34" i="24"/>
  <c r="V17" i="24"/>
  <c r="Z55" i="25"/>
  <c r="K26" i="25"/>
  <c r="Z56" i="25"/>
  <c r="Z26" i="25"/>
  <c r="Z43" i="25"/>
  <c r="T33" i="25"/>
  <c r="K55" i="27"/>
  <c r="P32" i="27"/>
  <c r="I59" i="21"/>
  <c r="I26" i="21"/>
  <c r="X44" i="21"/>
  <c r="C15" i="21"/>
  <c r="AJ34" i="21"/>
  <c r="X18" i="22"/>
  <c r="E51" i="22"/>
  <c r="AF20" i="22"/>
  <c r="O30" i="22"/>
  <c r="AJ60" i="22"/>
  <c r="Z61" i="22"/>
  <c r="X25" i="24"/>
  <c r="X13" i="24"/>
  <c r="R21" i="24"/>
  <c r="R9" i="24"/>
  <c r="P59" i="27"/>
  <c r="M28" i="21"/>
  <c r="K34" i="21"/>
  <c r="O37" i="22"/>
  <c r="O33" i="22"/>
  <c r="Q47" i="22"/>
  <c r="X37" i="24"/>
  <c r="V4" i="24"/>
  <c r="T22" i="24"/>
  <c r="P19" i="24"/>
  <c r="P7" i="24"/>
  <c r="R27" i="26"/>
  <c r="A51" i="22"/>
  <c r="O62" i="21"/>
  <c r="O29" i="21"/>
  <c r="AH31" i="22"/>
  <c r="T34" i="25"/>
  <c r="K46" i="26"/>
  <c r="K15" i="26"/>
  <c r="G31" i="26"/>
  <c r="E64" i="27"/>
  <c r="E31" i="27"/>
  <c r="AJ50" i="21"/>
  <c r="Z50" i="21"/>
  <c r="AJ18" i="22"/>
  <c r="A31" i="21"/>
  <c r="G10" i="22"/>
  <c r="Z25" i="22"/>
  <c r="AL62" i="22"/>
  <c r="P57" i="24"/>
  <c r="P24" i="24"/>
  <c r="T58" i="25"/>
  <c r="T25" i="25"/>
  <c r="G26" i="26"/>
  <c r="G14" i="26"/>
  <c r="V56" i="26"/>
  <c r="R58" i="26"/>
  <c r="R25" i="26"/>
  <c r="P54" i="27"/>
  <c r="P21" i="27"/>
  <c r="P61" i="27"/>
  <c r="P28" i="27"/>
  <c r="AJ40" i="21"/>
  <c r="K54" i="21"/>
  <c r="K16" i="21"/>
  <c r="K48" i="21"/>
  <c r="K60" i="21"/>
  <c r="K27" i="21"/>
  <c r="AB38" i="22"/>
  <c r="Z59" i="24"/>
  <c r="Z26" i="24"/>
  <c r="R41" i="24"/>
  <c r="V34" i="24"/>
  <c r="P55" i="25"/>
  <c r="E26" i="25"/>
  <c r="T56" i="25"/>
  <c r="C62" i="25"/>
  <c r="C29" i="25"/>
  <c r="P33" i="25"/>
  <c r="X46" i="26"/>
  <c r="X15" i="26"/>
  <c r="V32" i="27"/>
  <c r="O59" i="21"/>
  <c r="O26" i="21"/>
  <c r="AD44" i="21"/>
  <c r="E15" i="21"/>
  <c r="AD34" i="21"/>
  <c r="C45" i="22"/>
  <c r="AJ20" i="22"/>
  <c r="X61" i="22"/>
  <c r="AF61" i="22"/>
  <c r="Q35" i="22"/>
  <c r="M20" i="22"/>
  <c r="Z25" i="24"/>
  <c r="Z13" i="24"/>
  <c r="X21" i="24"/>
  <c r="X9" i="24"/>
  <c r="I60" i="26"/>
  <c r="Z59" i="27"/>
  <c r="Q28" i="21"/>
  <c r="G34" i="21"/>
  <c r="K60" i="22"/>
  <c r="I51" i="22"/>
  <c r="M33" i="22"/>
  <c r="R37" i="24"/>
  <c r="Z4" i="24"/>
  <c r="Q58" i="22"/>
  <c r="Q46" i="21"/>
  <c r="X19" i="24"/>
  <c r="X7" i="24"/>
  <c r="I25" i="25"/>
  <c r="I13" i="25"/>
  <c r="C13" i="25"/>
  <c r="X27" i="26"/>
  <c r="K50" i="27"/>
  <c r="K19" i="27"/>
  <c r="G38" i="27"/>
  <c r="A62" i="21"/>
  <c r="A29" i="21"/>
  <c r="K21" i="22"/>
  <c r="I10" i="22"/>
  <c r="AL31" i="22"/>
  <c r="Z34" i="25"/>
  <c r="G31" i="21"/>
  <c r="AD25" i="22"/>
  <c r="AF62" i="22"/>
  <c r="AL50" i="22"/>
  <c r="AL19" i="22"/>
  <c r="R58" i="25"/>
  <c r="A26" i="26"/>
  <c r="A14" i="26"/>
  <c r="P56" i="26"/>
  <c r="T58" i="26"/>
  <c r="T25" i="26"/>
  <c r="Z61" i="27"/>
  <c r="Z28" i="27"/>
  <c r="X64" i="27"/>
  <c r="X40" i="21"/>
  <c r="Q54" i="21"/>
  <c r="M16" i="21"/>
  <c r="I48" i="21"/>
  <c r="C60" i="22"/>
  <c r="Q60" i="21"/>
  <c r="Q27" i="21"/>
  <c r="X38" i="22"/>
  <c r="T59" i="24"/>
  <c r="T26" i="24"/>
  <c r="T41" i="24"/>
  <c r="X34" i="24"/>
  <c r="E23" i="25"/>
  <c r="G26" i="25"/>
  <c r="V56" i="25"/>
  <c r="G62" i="25"/>
  <c r="G29" i="25"/>
  <c r="V33" i="25"/>
  <c r="T46" i="26"/>
  <c r="T15" i="26"/>
  <c r="E9" i="21"/>
  <c r="A59" i="21"/>
  <c r="A26" i="21"/>
  <c r="AJ44" i="21"/>
  <c r="K15" i="21"/>
  <c r="AL34" i="21"/>
  <c r="Q50" i="22"/>
  <c r="O38" i="22"/>
  <c r="AH20" i="22"/>
  <c r="Q30" i="22"/>
  <c r="AL60" i="22"/>
  <c r="AL61" i="22"/>
  <c r="O35" i="22"/>
  <c r="Q20" i="22"/>
  <c r="V25" i="24"/>
  <c r="V13" i="24"/>
  <c r="P20" i="24"/>
  <c r="Z21" i="24"/>
  <c r="Z9" i="24"/>
  <c r="G13" i="25"/>
  <c r="C60" i="26"/>
  <c r="T59" i="27"/>
  <c r="A28" i="21"/>
  <c r="O28" i="21"/>
  <c r="I34" i="21"/>
  <c r="AD33" i="22"/>
  <c r="Q33" i="22"/>
  <c r="P37" i="24"/>
  <c r="X22" i="24"/>
  <c r="E28" i="25"/>
  <c r="C16" i="25"/>
  <c r="C54" i="26"/>
  <c r="AF21" i="21"/>
  <c r="X21" i="21"/>
  <c r="C46" i="21"/>
  <c r="I46" i="21"/>
  <c r="R19" i="24"/>
  <c r="R7" i="24"/>
  <c r="P46" i="25"/>
  <c r="P15" i="25"/>
  <c r="C28" i="27"/>
  <c r="R57" i="27"/>
  <c r="I21" i="22"/>
  <c r="Q52" i="22"/>
  <c r="T51" i="26"/>
  <c r="C50" i="27"/>
  <c r="C19" i="27"/>
  <c r="A38" i="27"/>
  <c r="I62" i="21"/>
  <c r="I29" i="21"/>
  <c r="AL33" i="22"/>
  <c r="V31" i="22"/>
  <c r="AJ31" i="22"/>
  <c r="X34" i="25"/>
  <c r="Z57" i="27"/>
  <c r="C64" i="27"/>
  <c r="C31" i="27"/>
  <c r="AL50" i="21"/>
  <c r="Q31" i="21"/>
  <c r="V25" i="22"/>
  <c r="Z62" i="22"/>
  <c r="AD50" i="22"/>
  <c r="AD19" i="22"/>
  <c r="P58" i="25"/>
  <c r="P25" i="25"/>
  <c r="I26" i="26"/>
  <c r="X56" i="26"/>
  <c r="V58" i="26"/>
  <c r="V25" i="26"/>
  <c r="R54" i="27"/>
  <c r="R21" i="27"/>
  <c r="Z40" i="21"/>
  <c r="G54" i="21"/>
  <c r="M54" i="21"/>
  <c r="Q16" i="21"/>
  <c r="C60" i="21"/>
  <c r="C27" i="21"/>
  <c r="I60" i="21"/>
  <c r="I27" i="21"/>
  <c r="AL38" i="22"/>
  <c r="V59" i="24"/>
  <c r="V26" i="24"/>
  <c r="Z41" i="24"/>
  <c r="P17" i="24"/>
  <c r="P5" i="24"/>
  <c r="I26" i="25"/>
  <c r="X56" i="25"/>
  <c r="V26" i="25"/>
  <c r="A62" i="25"/>
  <c r="A29" i="25"/>
  <c r="R43" i="25"/>
  <c r="X21" i="26"/>
  <c r="I34" i="26"/>
  <c r="T33" i="26"/>
  <c r="C55" i="27"/>
  <c r="AJ24" i="21"/>
  <c r="AJ12" i="21"/>
  <c r="Q59" i="21"/>
  <c r="Q26" i="21"/>
  <c r="AL44" i="21"/>
  <c r="AH44" i="21"/>
  <c r="A15" i="21"/>
  <c r="V34" i="21"/>
  <c r="K45" i="22"/>
  <c r="O50" i="22"/>
  <c r="M38" i="22"/>
  <c r="X20" i="22"/>
  <c r="AL20" i="22"/>
  <c r="AH61" i="22"/>
  <c r="M35" i="22"/>
  <c r="O20" i="22"/>
  <c r="P25" i="24"/>
  <c r="P13" i="24"/>
  <c r="X20" i="24"/>
  <c r="T21" i="24"/>
  <c r="T9" i="24"/>
  <c r="E60" i="26"/>
  <c r="V59" i="27"/>
  <c r="I28" i="21"/>
  <c r="C34" i="21"/>
  <c r="O19" i="22"/>
  <c r="V37" i="24"/>
  <c r="O58" i="22"/>
  <c r="G46" i="21"/>
  <c r="E60" i="22"/>
  <c r="Z19" i="24"/>
  <c r="Z7" i="24"/>
  <c r="R46" i="25"/>
  <c r="R15" i="25"/>
  <c r="AB30" i="22"/>
  <c r="AB18" i="22"/>
  <c r="C24" i="26"/>
  <c r="R53" i="26"/>
  <c r="C25" i="26"/>
  <c r="R51" i="26"/>
  <c r="E50" i="27"/>
  <c r="E19" i="27"/>
  <c r="I38" i="27"/>
  <c r="E62" i="21"/>
  <c r="E29" i="21"/>
  <c r="AD31" i="22"/>
  <c r="G46" i="26"/>
  <c r="G15" i="26"/>
  <c r="I64" i="27"/>
  <c r="I31" i="27"/>
  <c r="Z64" i="27"/>
  <c r="R10" i="27"/>
  <c r="X50" i="21"/>
  <c r="AF27" i="21"/>
  <c r="K9" i="21"/>
  <c r="Z28" i="22"/>
  <c r="E59" i="22"/>
  <c r="O31" i="21"/>
  <c r="AB25" i="22"/>
  <c r="AH62" i="22"/>
  <c r="AJ59" i="22"/>
  <c r="X50" i="22"/>
  <c r="X19" i="22"/>
  <c r="V57" i="24"/>
  <c r="V24" i="24"/>
  <c r="V58" i="25"/>
  <c r="V25" i="25"/>
  <c r="C26" i="26"/>
  <c r="R56" i="26"/>
  <c r="AF40" i="21"/>
  <c r="O54" i="21"/>
  <c r="E16" i="21"/>
  <c r="O16" i="21"/>
  <c r="A48" i="21"/>
  <c r="Z18" i="22"/>
  <c r="M60" i="21"/>
  <c r="M27" i="21"/>
  <c r="O59" i="22"/>
  <c r="AD38" i="22"/>
  <c r="P59" i="24"/>
  <c r="P26" i="24"/>
  <c r="X41" i="24"/>
  <c r="X17" i="24"/>
  <c r="C26" i="25"/>
  <c r="R56" i="25"/>
  <c r="R26" i="25"/>
  <c r="I62" i="25"/>
  <c r="I29" i="25"/>
  <c r="T43" i="25"/>
  <c r="T21" i="26"/>
  <c r="E34" i="26"/>
  <c r="Z33" i="26"/>
  <c r="G55" i="27"/>
  <c r="G22" i="27"/>
  <c r="T32" i="27"/>
  <c r="K59" i="21"/>
  <c r="K26" i="21"/>
  <c r="AB44" i="21"/>
  <c r="O15" i="21"/>
  <c r="AB34" i="21"/>
  <c r="AF18" i="22"/>
  <c r="M50" i="22"/>
  <c r="Q38" i="22"/>
  <c r="Z20" i="22"/>
  <c r="AB61" i="22"/>
  <c r="R20" i="24"/>
  <c r="A60" i="26"/>
  <c r="R59" i="27"/>
  <c r="C28" i="21"/>
  <c r="O34" i="21"/>
  <c r="V12" i="21"/>
  <c r="Z12" i="21"/>
  <c r="C21" i="22"/>
  <c r="M19" i="22"/>
  <c r="M47" i="22"/>
  <c r="T37" i="24"/>
  <c r="T4" i="24"/>
  <c r="V21" i="21"/>
  <c r="M58" i="22"/>
  <c r="O46" i="21"/>
  <c r="V19" i="24"/>
  <c r="V7" i="24"/>
  <c r="A25" i="25"/>
  <c r="A13" i="25"/>
  <c r="X46" i="25"/>
  <c r="X15" i="25"/>
  <c r="Z27" i="26"/>
  <c r="E28" i="27"/>
  <c r="T57" i="27"/>
  <c r="M32" i="22"/>
  <c r="K24" i="26"/>
  <c r="Z53" i="26"/>
  <c r="G25" i="26"/>
  <c r="G13" i="26"/>
  <c r="G50" i="27"/>
  <c r="G19" i="27"/>
  <c r="C38" i="27"/>
  <c r="K62" i="21"/>
  <c r="K29" i="21"/>
  <c r="AL18" i="22"/>
  <c r="X31" i="22"/>
  <c r="A23" i="25"/>
  <c r="A46" i="26"/>
  <c r="A15" i="26"/>
  <c r="E31" i="21"/>
  <c r="M31" i="21"/>
  <c r="C51" i="22"/>
  <c r="AH25" i="22"/>
  <c r="AD62" i="22"/>
  <c r="AB62" i="22"/>
  <c r="AL59" i="22"/>
  <c r="AH50" i="22"/>
  <c r="AH19" i="22"/>
  <c r="X57" i="24"/>
  <c r="X24" i="24"/>
  <c r="X58" i="25"/>
  <c r="X25" i="25"/>
  <c r="P51" i="26"/>
  <c r="X51" i="26"/>
  <c r="K26" i="26"/>
  <c r="Z56" i="26"/>
  <c r="R61" i="27"/>
  <c r="R28" i="27"/>
  <c r="AL40" i="21"/>
  <c r="A54" i="21"/>
  <c r="I16" i="21"/>
  <c r="G45" i="22"/>
  <c r="G60" i="21"/>
  <c r="G27" i="21"/>
  <c r="V38" i="22"/>
  <c r="AF38" i="22"/>
  <c r="R34" i="24"/>
  <c r="R17" i="24"/>
  <c r="P26" i="25"/>
  <c r="E62" i="25"/>
  <c r="E29" i="25"/>
  <c r="V43" i="25"/>
  <c r="X33" i="25"/>
  <c r="Z46" i="26"/>
  <c r="Z15" i="26"/>
  <c r="Z21" i="26"/>
  <c r="K34" i="26"/>
  <c r="P33" i="26"/>
  <c r="A55" i="27"/>
  <c r="A22" i="27"/>
  <c r="R32" i="27"/>
  <c r="M59" i="21"/>
  <c r="M26" i="21"/>
  <c r="AF44" i="21"/>
  <c r="M15" i="21"/>
  <c r="AH34" i="21"/>
  <c r="AD20" i="22"/>
  <c r="M30" i="22"/>
  <c r="AH60" i="22"/>
  <c r="V61" i="22"/>
  <c r="X5" i="24"/>
  <c r="T20" i="24"/>
  <c r="G60" i="26"/>
  <c r="E28" i="21"/>
  <c r="M34" i="21"/>
  <c r="Q19" i="22"/>
  <c r="Z37" i="24"/>
  <c r="R4" i="24"/>
  <c r="M46" i="21"/>
  <c r="T46" i="25"/>
  <c r="T15" i="25"/>
  <c r="I28" i="27"/>
  <c r="X57" i="27"/>
  <c r="Q32" i="22"/>
  <c r="E24" i="26"/>
  <c r="T53" i="26"/>
  <c r="I50" i="27"/>
  <c r="I19" i="27"/>
  <c r="E38" i="27"/>
  <c r="Q62" i="21"/>
  <c r="Q29" i="21"/>
  <c r="AB31" i="22"/>
  <c r="P34" i="25"/>
  <c r="E46" i="26"/>
  <c r="E15" i="26"/>
  <c r="E31" i="26"/>
  <c r="V50" i="21"/>
  <c r="I31" i="21"/>
  <c r="AF25" i="22"/>
  <c r="AJ25" i="22"/>
  <c r="V62" i="22"/>
  <c r="AJ50" i="22"/>
  <c r="AJ19" i="22"/>
  <c r="R57" i="24"/>
  <c r="R24" i="24"/>
  <c r="X58" i="26"/>
  <c r="X25" i="26"/>
  <c r="T61" i="27"/>
  <c r="T28" i="27"/>
  <c r="V40" i="21"/>
  <c r="AH40" i="21"/>
  <c r="I54" i="21"/>
  <c r="C16" i="21"/>
  <c r="M48" i="21"/>
  <c r="O60" i="21"/>
  <c r="O27" i="21"/>
  <c r="A10" i="22"/>
  <c r="AH38" i="22"/>
  <c r="T34" i="24"/>
  <c r="Z17" i="24"/>
  <c r="T55" i="25"/>
  <c r="X26" i="25"/>
  <c r="K62" i="25"/>
  <c r="K29" i="25"/>
  <c r="P43" i="25"/>
  <c r="R33" i="25"/>
  <c r="P21" i="26"/>
  <c r="A34" i="26"/>
  <c r="R33" i="26"/>
  <c r="I55" i="27"/>
  <c r="C25" i="27"/>
  <c r="X32" i="27"/>
  <c r="E59" i="21"/>
  <c r="E26" i="21"/>
  <c r="V44" i="21"/>
  <c r="I15" i="21"/>
  <c r="Q15" i="21"/>
  <c r="X34" i="21"/>
  <c r="Z34" i="21"/>
  <c r="V20" i="22"/>
  <c r="AJ61" i="22"/>
  <c r="R25" i="24"/>
  <c r="R13" i="24"/>
  <c r="V20" i="24"/>
  <c r="P21" i="24"/>
  <c r="P9" i="24"/>
  <c r="K60" i="26"/>
  <c r="T9" i="26"/>
  <c r="M9" i="21"/>
  <c r="K28" i="21"/>
  <c r="A34" i="21"/>
  <c r="Q34" i="21"/>
  <c r="AH18" i="22"/>
  <c r="C59" i="22"/>
  <c r="M37" i="22"/>
  <c r="V5" i="24"/>
  <c r="X4" i="24"/>
  <c r="R22" i="24"/>
  <c r="C28" i="25"/>
  <c r="K16" i="25"/>
  <c r="G54" i="26"/>
  <c r="G62" i="26"/>
  <c r="E27" i="26"/>
  <c r="K35" i="27"/>
  <c r="Z36" i="27"/>
  <c r="V36" i="22"/>
  <c r="Q48" i="22"/>
  <c r="O48" i="22"/>
  <c r="X45" i="24"/>
  <c r="Z60" i="24"/>
  <c r="X29" i="24"/>
  <c r="Z29" i="27"/>
  <c r="Q63" i="22"/>
  <c r="AJ55" i="21"/>
  <c r="E60" i="25"/>
  <c r="Z25" i="25"/>
  <c r="AD57" i="21"/>
  <c r="K29" i="26"/>
  <c r="Z23" i="24"/>
  <c r="C31" i="25"/>
  <c r="K48" i="25"/>
  <c r="V22" i="24"/>
  <c r="I28" i="25"/>
  <c r="A62" i="26"/>
  <c r="R19" i="27"/>
  <c r="A35" i="27"/>
  <c r="M7" i="21"/>
  <c r="Z36" i="22"/>
  <c r="V45" i="24"/>
  <c r="T29" i="24"/>
  <c r="V43" i="26"/>
  <c r="AD55" i="21"/>
  <c r="K60" i="25"/>
  <c r="M29" i="22"/>
  <c r="A32" i="27"/>
  <c r="X57" i="21"/>
  <c r="A29" i="26"/>
  <c r="I65" i="21"/>
  <c r="G28" i="25"/>
  <c r="X24" i="26"/>
  <c r="X12" i="26"/>
  <c r="T4" i="26"/>
  <c r="E62" i="26"/>
  <c r="V19" i="27"/>
  <c r="G35" i="27"/>
  <c r="AF36" i="22"/>
  <c r="P45" i="24"/>
  <c r="Z29" i="24"/>
  <c r="X43" i="26"/>
  <c r="V55" i="21"/>
  <c r="K32" i="27"/>
  <c r="G29" i="26"/>
  <c r="V16" i="24"/>
  <c r="G31" i="27"/>
  <c r="E29" i="26"/>
  <c r="A65" i="21"/>
  <c r="O65" i="21"/>
  <c r="P22" i="24"/>
  <c r="E16" i="25"/>
  <c r="I54" i="26"/>
  <c r="K62" i="26"/>
  <c r="I27" i="26"/>
  <c r="X19" i="27"/>
  <c r="V36" i="27"/>
  <c r="AD36" i="22"/>
  <c r="M48" i="22"/>
  <c r="P60" i="24"/>
  <c r="V44" i="24"/>
  <c r="X4" i="26"/>
  <c r="R43" i="26"/>
  <c r="P29" i="27"/>
  <c r="Z48" i="27"/>
  <c r="AB55" i="21"/>
  <c r="E32" i="27"/>
  <c r="AF19" i="22"/>
  <c r="P16" i="24"/>
  <c r="P37" i="27"/>
  <c r="O64" i="22"/>
  <c r="A31" i="27"/>
  <c r="G16" i="25"/>
  <c r="A54" i="26"/>
  <c r="I62" i="26"/>
  <c r="A27" i="26"/>
  <c r="T19" i="27"/>
  <c r="P36" i="27"/>
  <c r="AJ36" i="22"/>
  <c r="X60" i="24"/>
  <c r="V29" i="27"/>
  <c r="G48" i="27"/>
  <c r="P40" i="26"/>
  <c r="O29" i="22"/>
  <c r="G32" i="27"/>
  <c r="I31" i="26"/>
  <c r="V19" i="22"/>
  <c r="X16" i="24"/>
  <c r="K31" i="27"/>
  <c r="P35" i="24"/>
  <c r="V23" i="24"/>
  <c r="I29" i="26"/>
  <c r="V16" i="26"/>
  <c r="A28" i="25"/>
  <c r="A16" i="25"/>
  <c r="K54" i="26"/>
  <c r="K27" i="26"/>
  <c r="Z19" i="27"/>
  <c r="C35" i="27"/>
  <c r="X36" i="27"/>
  <c r="AH36" i="22"/>
  <c r="T45" i="24"/>
  <c r="R60" i="24"/>
  <c r="R44" i="24"/>
  <c r="P29" i="24"/>
  <c r="Z55" i="26"/>
  <c r="T29" i="27"/>
  <c r="X27" i="21"/>
  <c r="A48" i="27"/>
  <c r="V40" i="26"/>
  <c r="R15" i="26"/>
  <c r="AJ57" i="21"/>
  <c r="C31" i="26"/>
  <c r="R16" i="24"/>
  <c r="R35" i="24"/>
  <c r="P23" i="24"/>
  <c r="C27" i="26"/>
  <c r="P19" i="27"/>
  <c r="E35" i="27"/>
  <c r="R36" i="27"/>
  <c r="X36" i="22"/>
  <c r="AL36" i="22"/>
  <c r="Z45" i="24"/>
  <c r="T60" i="24"/>
  <c r="X44" i="24"/>
  <c r="V29" i="24"/>
  <c r="R29" i="27"/>
  <c r="V27" i="21"/>
  <c r="E48" i="27"/>
  <c r="A59" i="25"/>
  <c r="R40" i="26"/>
  <c r="Q29" i="22"/>
  <c r="P15" i="26"/>
  <c r="AB57" i="21"/>
  <c r="T16" i="24"/>
  <c r="M64" i="22"/>
  <c r="K28" i="25"/>
  <c r="I16" i="25"/>
  <c r="E54" i="26"/>
  <c r="C62" i="26"/>
  <c r="G27" i="26"/>
  <c r="I35" i="27"/>
  <c r="T36" i="27"/>
  <c r="AB36" i="22"/>
  <c r="R45" i="24"/>
  <c r="V60" i="24"/>
  <c r="R29" i="24"/>
  <c r="X29" i="27"/>
  <c r="X48" i="27"/>
  <c r="X55" i="21"/>
  <c r="C59" i="25"/>
  <c r="X40" i="26"/>
  <c r="R25" i="25"/>
  <c r="V57" i="21"/>
  <c r="R21" i="26"/>
  <c r="C34" i="26"/>
  <c r="G59" i="21"/>
  <c r="G26" i="21"/>
  <c r="Z35" i="25"/>
  <c r="K13" i="25"/>
  <c r="T35" i="25"/>
  <c r="E13" i="25"/>
  <c r="Z41" i="27"/>
  <c r="K12" i="27"/>
  <c r="X41" i="27"/>
  <c r="I12" i="27"/>
  <c r="R41" i="27"/>
  <c r="C12" i="27"/>
  <c r="K6" i="25"/>
  <c r="Z38" i="25"/>
  <c r="K29" i="22"/>
  <c r="P55" i="27"/>
  <c r="A4" i="27"/>
  <c r="G25" i="27"/>
  <c r="V64" i="27"/>
  <c r="O61" i="22"/>
  <c r="AJ24" i="22"/>
  <c r="A14" i="25"/>
  <c r="P45" i="25"/>
  <c r="C37" i="25"/>
  <c r="C9" i="25"/>
  <c r="Z7" i="25"/>
  <c r="K42" i="25"/>
  <c r="R62" i="25"/>
  <c r="C18" i="25"/>
  <c r="I4" i="27"/>
  <c r="X55" i="27"/>
  <c r="E7" i="22"/>
  <c r="Z11" i="22"/>
  <c r="E46" i="22"/>
  <c r="A59" i="27"/>
  <c r="A6" i="27"/>
  <c r="I59" i="22"/>
  <c r="I6" i="22"/>
  <c r="X7" i="25"/>
  <c r="I42" i="25"/>
  <c r="C63" i="22"/>
  <c r="C57" i="27"/>
  <c r="R7" i="27"/>
  <c r="A29" i="22"/>
  <c r="P62" i="25"/>
  <c r="A18" i="25"/>
  <c r="R55" i="27"/>
  <c r="C4" i="27"/>
  <c r="G24" i="27"/>
  <c r="I7" i="22"/>
  <c r="M46" i="22"/>
  <c r="AH11" i="22"/>
  <c r="I6" i="27"/>
  <c r="I59" i="27"/>
  <c r="A7" i="21"/>
  <c r="V36" i="21"/>
  <c r="A59" i="22"/>
  <c r="A6" i="22"/>
  <c r="G64" i="22"/>
  <c r="A42" i="25"/>
  <c r="P7" i="25"/>
  <c r="G57" i="27"/>
  <c r="V7" i="27"/>
  <c r="G29" i="22"/>
  <c r="T62" i="25"/>
  <c r="E18" i="25"/>
  <c r="A24" i="27"/>
  <c r="A7" i="22"/>
  <c r="A46" i="22"/>
  <c r="V11" i="22"/>
  <c r="V11" i="25"/>
  <c r="G32" i="25"/>
  <c r="C59" i="27"/>
  <c r="C6" i="27"/>
  <c r="AB36" i="21"/>
  <c r="G7" i="21"/>
  <c r="Q59" i="22"/>
  <c r="Q6" i="22"/>
  <c r="A64" i="22"/>
  <c r="G42" i="25"/>
  <c r="V7" i="25"/>
  <c r="I5" i="27"/>
  <c r="X56" i="27"/>
  <c r="C51" i="27"/>
  <c r="R33" i="27"/>
  <c r="K46" i="22"/>
  <c r="AF11" i="22"/>
  <c r="K32" i="25"/>
  <c r="Z11" i="25"/>
  <c r="AJ36" i="21"/>
  <c r="O7" i="21"/>
  <c r="M59" i="22"/>
  <c r="M6" i="22"/>
  <c r="I64" i="22"/>
  <c r="R56" i="27"/>
  <c r="C5" i="27"/>
  <c r="R38" i="25"/>
  <c r="C6" i="25"/>
  <c r="C29" i="22"/>
  <c r="M23" i="21"/>
  <c r="AH61" i="21"/>
  <c r="V33" i="27"/>
  <c r="G51" i="27"/>
  <c r="V24" i="22"/>
  <c r="A61" i="22"/>
  <c r="K7" i="22"/>
  <c r="AL11" i="22"/>
  <c r="Q46" i="22"/>
  <c r="E14" i="25"/>
  <c r="T45" i="25"/>
  <c r="R30" i="26"/>
  <c r="C4" i="26"/>
  <c r="C7" i="21"/>
  <c r="X36" i="21"/>
  <c r="C64" i="22"/>
  <c r="T56" i="27"/>
  <c r="E5" i="27"/>
  <c r="T38" i="25"/>
  <c r="E6" i="25"/>
  <c r="I29" i="22"/>
  <c r="G23" i="21"/>
  <c r="AB61" i="21"/>
  <c r="A37" i="26"/>
  <c r="A9" i="26"/>
  <c r="AD22" i="21"/>
  <c r="I58" i="21"/>
  <c r="X24" i="22"/>
  <c r="C61" i="22"/>
  <c r="K14" i="25"/>
  <c r="Z45" i="25"/>
  <c r="X30" i="26"/>
  <c r="I4" i="26"/>
  <c r="T15" i="27"/>
  <c r="E36" i="27"/>
  <c r="AD36" i="21"/>
  <c r="I7" i="21"/>
  <c r="E50" i="25"/>
  <c r="K9" i="25"/>
  <c r="K37" i="25"/>
  <c r="I6" i="25"/>
  <c r="X38" i="25"/>
  <c r="E29" i="22"/>
  <c r="V55" i="27"/>
  <c r="G4" i="27"/>
  <c r="G37" i="26"/>
  <c r="G9" i="26"/>
  <c r="P64" i="27"/>
  <c r="A25" i="27"/>
  <c r="X22" i="21"/>
  <c r="C58" i="21"/>
  <c r="M61" i="22"/>
  <c r="AH24" i="22"/>
  <c r="C14" i="25"/>
  <c r="R45" i="25"/>
  <c r="G36" i="27"/>
  <c r="V15" i="27"/>
  <c r="C50" i="25"/>
  <c r="E37" i="25"/>
  <c r="E9" i="25"/>
  <c r="E53" i="22"/>
  <c r="Z6" i="22"/>
  <c r="B15" i="14"/>
  <c r="AH54" i="21"/>
  <c r="A56" i="22"/>
  <c r="A3" i="22"/>
  <c r="K58" i="22"/>
  <c r="AD45" i="22"/>
  <c r="I9" i="22"/>
  <c r="A50" i="21"/>
  <c r="G12" i="21"/>
  <c r="AB42" i="21"/>
  <c r="Q53" i="22"/>
  <c r="AL6" i="22"/>
  <c r="B5" i="14"/>
  <c r="X54" i="21"/>
  <c r="M56" i="22"/>
  <c r="M3" i="22"/>
  <c r="G50" i="21"/>
  <c r="K42" i="21"/>
  <c r="AF7" i="21"/>
  <c r="I31" i="22"/>
  <c r="M17" i="22"/>
  <c r="AH39" i="22"/>
  <c r="AH22" i="22"/>
  <c r="M65" i="22"/>
  <c r="Z45" i="22"/>
  <c r="E9" i="22"/>
  <c r="R18" i="25"/>
  <c r="C61" i="25"/>
  <c r="X36" i="25"/>
  <c r="I7" i="25"/>
  <c r="S5" i="14"/>
  <c r="C10" i="26"/>
  <c r="Z18" i="26"/>
  <c r="K61" i="26"/>
  <c r="V40" i="27"/>
  <c r="G11" i="27"/>
  <c r="T51" i="27"/>
  <c r="E44" i="27"/>
  <c r="E39" i="27"/>
  <c r="T12" i="27"/>
  <c r="K54" i="22"/>
  <c r="AF4" i="22"/>
  <c r="G7" i="14"/>
  <c r="Z3" i="22"/>
  <c r="Z58" i="22"/>
  <c r="G41" i="21"/>
  <c r="AB14" i="21"/>
  <c r="AB4" i="21"/>
  <c r="G38" i="21"/>
  <c r="M35" i="21"/>
  <c r="AH8" i="21"/>
  <c r="V3" i="21"/>
  <c r="A53" i="21"/>
  <c r="E52" i="22"/>
  <c r="AL64" i="22"/>
  <c r="Q25" i="22"/>
  <c r="M16" i="22"/>
  <c r="AH46" i="22"/>
  <c r="Z21" i="22"/>
  <c r="X53" i="24"/>
  <c r="K32" i="22"/>
  <c r="R10" i="24"/>
  <c r="R49" i="24"/>
  <c r="I22" i="25"/>
  <c r="X59" i="25"/>
  <c r="C56" i="25"/>
  <c r="R23" i="25"/>
  <c r="E35" i="25"/>
  <c r="T8" i="25"/>
  <c r="Z6" i="25"/>
  <c r="K45" i="25"/>
  <c r="X59" i="26"/>
  <c r="I22" i="26"/>
  <c r="C17" i="26"/>
  <c r="X13" i="26"/>
  <c r="I36" i="26"/>
  <c r="C54" i="27"/>
  <c r="R4" i="27"/>
  <c r="K41" i="27"/>
  <c r="K13" i="27"/>
  <c r="C34" i="27"/>
  <c r="R13" i="27"/>
  <c r="D17" i="14"/>
  <c r="O10" i="21"/>
  <c r="G49" i="21"/>
  <c r="AB2" i="21"/>
  <c r="AH53" i="22"/>
  <c r="AH14" i="22"/>
  <c r="AJ51" i="21"/>
  <c r="AL51" i="21"/>
  <c r="Q22" i="22"/>
  <c r="AL66" i="22"/>
  <c r="N23" i="14"/>
  <c r="M23" i="14" s="1"/>
  <c r="I10" i="25"/>
  <c r="C30" i="25"/>
  <c r="R9" i="25"/>
  <c r="K23" i="26"/>
  <c r="Z61" i="26"/>
  <c r="E35" i="26"/>
  <c r="T8" i="26"/>
  <c r="A65" i="27"/>
  <c r="P22" i="27"/>
  <c r="K42" i="27"/>
  <c r="Z8" i="27"/>
  <c r="AJ41" i="21"/>
  <c r="O5" i="21"/>
  <c r="E5" i="21"/>
  <c r="Z41" i="21"/>
  <c r="O52" i="21"/>
  <c r="O63" i="21"/>
  <c r="AJ19" i="21"/>
  <c r="M57" i="22"/>
  <c r="AH7" i="22"/>
  <c r="E6" i="21"/>
  <c r="Z38" i="21"/>
  <c r="K21" i="21"/>
  <c r="AF60" i="21"/>
  <c r="AB30" i="21"/>
  <c r="G4" i="21"/>
  <c r="E28" i="22"/>
  <c r="O42" i="22"/>
  <c r="AJ8" i="22"/>
  <c r="M41" i="22"/>
  <c r="M13" i="22"/>
  <c r="AJ41" i="22"/>
  <c r="O12" i="22"/>
  <c r="X41" i="22"/>
  <c r="C12" i="22"/>
  <c r="AJ40" i="22"/>
  <c r="O11" i="22"/>
  <c r="I49" i="25"/>
  <c r="X2" i="25"/>
  <c r="I20" i="25"/>
  <c r="A47" i="25"/>
  <c r="P29" i="25"/>
  <c r="K56" i="26"/>
  <c r="Z23" i="26"/>
  <c r="T39" i="26"/>
  <c r="T5" i="26"/>
  <c r="A47" i="26"/>
  <c r="P29" i="26"/>
  <c r="I11" i="26"/>
  <c r="X31" i="26"/>
  <c r="I2" i="21"/>
  <c r="I55" i="21"/>
  <c r="M55" i="21"/>
  <c r="M2" i="21"/>
  <c r="G20" i="21"/>
  <c r="AB66" i="21"/>
  <c r="K18" i="21"/>
  <c r="AF62" i="21"/>
  <c r="M24" i="22"/>
  <c r="V57" i="22"/>
  <c r="V2" i="22"/>
  <c r="I55" i="22"/>
  <c r="I17" i="25"/>
  <c r="Z39" i="25"/>
  <c r="Z5" i="25"/>
  <c r="V47" i="25"/>
  <c r="G40" i="25"/>
  <c r="X2" i="26"/>
  <c r="I49" i="26"/>
  <c r="Z35" i="27"/>
  <c r="K15" i="27"/>
  <c r="P42" i="27"/>
  <c r="A10" i="27"/>
  <c r="X63" i="27"/>
  <c r="I26" i="27"/>
  <c r="Z31" i="21"/>
  <c r="E11" i="21"/>
  <c r="AH10" i="21"/>
  <c r="AH49" i="21"/>
  <c r="K61" i="21"/>
  <c r="AF18" i="21"/>
  <c r="Z37" i="21"/>
  <c r="E8" i="21"/>
  <c r="C50" i="22"/>
  <c r="AB43" i="22"/>
  <c r="AB9" i="22"/>
  <c r="C30" i="22"/>
  <c r="A66" i="22"/>
  <c r="V26" i="22"/>
  <c r="A62" i="22"/>
  <c r="K35" i="22"/>
  <c r="K20" i="22"/>
  <c r="E36" i="25"/>
  <c r="T13" i="25"/>
  <c r="P42" i="25"/>
  <c r="A12" i="25"/>
  <c r="G53" i="26"/>
  <c r="V3" i="26"/>
  <c r="X19" i="26"/>
  <c r="P20" i="26"/>
  <c r="A57" i="26"/>
  <c r="AF35" i="21"/>
  <c r="K13" i="21"/>
  <c r="V23" i="21"/>
  <c r="A56" i="21"/>
  <c r="G40" i="21"/>
  <c r="AB47" i="21"/>
  <c r="V11" i="21"/>
  <c r="A32" i="21"/>
  <c r="C4" i="22"/>
  <c r="X55" i="22"/>
  <c r="O36" i="21"/>
  <c r="AJ13" i="21"/>
  <c r="A23" i="22"/>
  <c r="I37" i="22"/>
  <c r="E33" i="22"/>
  <c r="AB16" i="22"/>
  <c r="G43" i="22"/>
  <c r="A34" i="22"/>
  <c r="V13" i="22"/>
  <c r="M39" i="22"/>
  <c r="AH12" i="22"/>
  <c r="I47" i="22"/>
  <c r="I9" i="14"/>
  <c r="G14" i="22"/>
  <c r="AH35" i="22"/>
  <c r="M15" i="22"/>
  <c r="X53" i="25"/>
  <c r="C55" i="25"/>
  <c r="C2" i="25"/>
  <c r="I8" i="25"/>
  <c r="X37" i="25"/>
  <c r="V49" i="26"/>
  <c r="V10" i="26"/>
  <c r="E55" i="26"/>
  <c r="E2" i="26"/>
  <c r="K53" i="27"/>
  <c r="Z6" i="27"/>
  <c r="S21" i="14"/>
  <c r="R21" i="14" s="1"/>
  <c r="G14" i="27"/>
  <c r="Z39" i="27"/>
  <c r="K17" i="27"/>
  <c r="T43" i="27"/>
  <c r="T9" i="27"/>
  <c r="A19" i="21"/>
  <c r="V65" i="21"/>
  <c r="X5" i="21"/>
  <c r="X39" i="21"/>
  <c r="E66" i="21"/>
  <c r="Z17" i="21"/>
  <c r="I30" i="21"/>
  <c r="AD9" i="21"/>
  <c r="AD53" i="21"/>
  <c r="AH49" i="22"/>
  <c r="M18" i="22"/>
  <c r="AB10" i="22"/>
  <c r="G49" i="22"/>
  <c r="AJ51" i="22"/>
  <c r="O44" i="22"/>
  <c r="AB63" i="22"/>
  <c r="G26" i="22"/>
  <c r="V23" i="22"/>
  <c r="AD17" i="22"/>
  <c r="I40" i="22"/>
  <c r="AJ15" i="22"/>
  <c r="O36" i="22"/>
  <c r="K5" i="25"/>
  <c r="Z41" i="25"/>
  <c r="V14" i="25"/>
  <c r="G41" i="25"/>
  <c r="E19" i="26"/>
  <c r="Z42" i="26"/>
  <c r="K12" i="26"/>
  <c r="V45" i="27"/>
  <c r="G9" i="27"/>
  <c r="V46" i="27"/>
  <c r="G16" i="27"/>
  <c r="A58" i="22"/>
  <c r="Q12" i="21"/>
  <c r="AL42" i="21"/>
  <c r="K56" i="22"/>
  <c r="K3" i="22"/>
  <c r="K50" i="21"/>
  <c r="AB7" i="21"/>
  <c r="G42" i="21"/>
  <c r="G56" i="22"/>
  <c r="G3" i="22"/>
  <c r="C50" i="21"/>
  <c r="I50" i="21"/>
  <c r="O42" i="21"/>
  <c r="AJ7" i="21"/>
  <c r="I65" i="22"/>
  <c r="AD22" i="22"/>
  <c r="AF45" i="22"/>
  <c r="K9" i="22"/>
  <c r="O3" i="22"/>
  <c r="O56" i="22"/>
  <c r="E31" i="22"/>
  <c r="Z42" i="21"/>
  <c r="E12" i="21"/>
  <c r="AH42" i="21"/>
  <c r="M12" i="21"/>
  <c r="G53" i="22"/>
  <c r="AB6" i="22"/>
  <c r="B19" i="14"/>
  <c r="AL54" i="21"/>
  <c r="I56" i="22"/>
  <c r="I3" i="22"/>
  <c r="O50" i="21"/>
  <c r="AL7" i="21"/>
  <c r="Q42" i="21"/>
  <c r="C31" i="22"/>
  <c r="AB39" i="22"/>
  <c r="G17" i="22"/>
  <c r="O65" i="22"/>
  <c r="AJ22" i="22"/>
  <c r="X22" i="22"/>
  <c r="C65" i="22"/>
  <c r="V45" i="22"/>
  <c r="A9" i="22"/>
  <c r="C7" i="25"/>
  <c r="R36" i="25"/>
  <c r="Q11" i="14"/>
  <c r="X54" i="26"/>
  <c r="S7" i="14"/>
  <c r="E10" i="26"/>
  <c r="G21" i="26"/>
  <c r="V60" i="26"/>
  <c r="T37" i="26"/>
  <c r="E8" i="26"/>
  <c r="R18" i="26"/>
  <c r="C61" i="26"/>
  <c r="I44" i="27"/>
  <c r="X51" i="27"/>
  <c r="K39" i="27"/>
  <c r="Z12" i="27"/>
  <c r="Q54" i="22"/>
  <c r="AL4" i="22"/>
  <c r="G5" i="14"/>
  <c r="X3" i="22"/>
  <c r="X58" i="22"/>
  <c r="Q41" i="21"/>
  <c r="AL14" i="21"/>
  <c r="AH4" i="21"/>
  <c r="M38" i="21"/>
  <c r="A35" i="21"/>
  <c r="V8" i="21"/>
  <c r="A2" i="22"/>
  <c r="I53" i="21"/>
  <c r="AD3" i="21"/>
  <c r="A52" i="22"/>
  <c r="AF64" i="22"/>
  <c r="K25" i="22"/>
  <c r="O16" i="22"/>
  <c r="AJ46" i="22"/>
  <c r="AH21" i="22"/>
  <c r="Z49" i="24"/>
  <c r="Z10" i="24"/>
  <c r="G22" i="25"/>
  <c r="V59" i="25"/>
  <c r="I56" i="25"/>
  <c r="X23" i="25"/>
  <c r="G35" i="25"/>
  <c r="V8" i="25"/>
  <c r="V6" i="25"/>
  <c r="G45" i="25"/>
  <c r="C22" i="26"/>
  <c r="R59" i="26"/>
  <c r="K17" i="26"/>
  <c r="G36" i="26"/>
  <c r="V13" i="26"/>
  <c r="G54" i="27"/>
  <c r="V4" i="27"/>
  <c r="C41" i="27"/>
  <c r="C13" i="27"/>
  <c r="I34" i="27"/>
  <c r="X13" i="27"/>
  <c r="D11" i="14"/>
  <c r="I10" i="21"/>
  <c r="X2" i="21"/>
  <c r="C49" i="21"/>
  <c r="AH2" i="21"/>
  <c r="M49" i="21"/>
  <c r="AD14" i="22"/>
  <c r="AD53" i="22"/>
  <c r="X51" i="21"/>
  <c r="V66" i="22"/>
  <c r="A22" i="22"/>
  <c r="N17" i="14"/>
  <c r="M17" i="14" s="1"/>
  <c r="C10" i="25"/>
  <c r="K30" i="25"/>
  <c r="Z9" i="25"/>
  <c r="P61" i="26"/>
  <c r="A23" i="26"/>
  <c r="K35" i="26"/>
  <c r="Z8" i="26"/>
  <c r="C65" i="27"/>
  <c r="R22" i="27"/>
  <c r="E42" i="27"/>
  <c r="T8" i="27"/>
  <c r="I5" i="21"/>
  <c r="AD41" i="21"/>
  <c r="E52" i="21"/>
  <c r="X19" i="21"/>
  <c r="C63" i="21"/>
  <c r="AB7" i="22"/>
  <c r="G57" i="22"/>
  <c r="V38" i="21"/>
  <c r="A6" i="21"/>
  <c r="AB60" i="21"/>
  <c r="G21" i="21"/>
  <c r="AJ30" i="21"/>
  <c r="O4" i="21"/>
  <c r="E42" i="22"/>
  <c r="Z8" i="22"/>
  <c r="E41" i="22"/>
  <c r="E13" i="22"/>
  <c r="G12" i="22"/>
  <c r="AB41" i="22"/>
  <c r="M11" i="22"/>
  <c r="AH40" i="22"/>
  <c r="K11" i="22"/>
  <c r="AF40" i="22"/>
  <c r="Z2" i="25"/>
  <c r="K49" i="25"/>
  <c r="E20" i="25"/>
  <c r="V29" i="25"/>
  <c r="G47" i="25"/>
  <c r="C56" i="26"/>
  <c r="R23" i="26"/>
  <c r="Z5" i="26"/>
  <c r="Z39" i="26"/>
  <c r="C47" i="26"/>
  <c r="R29" i="26"/>
  <c r="Z31" i="26"/>
  <c r="K11" i="26"/>
  <c r="E45" i="27"/>
  <c r="T18" i="27"/>
  <c r="Q2" i="21"/>
  <c r="Q55" i="21"/>
  <c r="AH66" i="21"/>
  <c r="M20" i="21"/>
  <c r="AD62" i="21"/>
  <c r="I18" i="21"/>
  <c r="I24" i="22"/>
  <c r="O24" i="22"/>
  <c r="X57" i="22"/>
  <c r="X2" i="22"/>
  <c r="G17" i="25"/>
  <c r="R5" i="25"/>
  <c r="R39" i="25"/>
  <c r="C40" i="25"/>
  <c r="R47" i="25"/>
  <c r="R2" i="26"/>
  <c r="C49" i="26"/>
  <c r="C46" i="27"/>
  <c r="R11" i="27"/>
  <c r="T35" i="27"/>
  <c r="E15" i="27"/>
  <c r="X42" i="27"/>
  <c r="I10" i="27"/>
  <c r="T63" i="27"/>
  <c r="E26" i="27"/>
  <c r="C11" i="21"/>
  <c r="X31" i="21"/>
  <c r="AL49" i="21"/>
  <c r="AL10" i="21"/>
  <c r="Q61" i="21"/>
  <c r="AL18" i="21"/>
  <c r="AF37" i="21"/>
  <c r="K8" i="21"/>
  <c r="C38" i="22"/>
  <c r="AD9" i="22"/>
  <c r="AD43" i="22"/>
  <c r="E30" i="22"/>
  <c r="O62" i="22"/>
  <c r="AJ26" i="22"/>
  <c r="G35" i="22"/>
  <c r="I20" i="22"/>
  <c r="I36" i="25"/>
  <c r="X13" i="25"/>
  <c r="X42" i="25"/>
  <c r="I12" i="25"/>
  <c r="I53" i="26"/>
  <c r="X3" i="26"/>
  <c r="Z19" i="26"/>
  <c r="E57" i="26"/>
  <c r="T20" i="26"/>
  <c r="C23" i="27"/>
  <c r="Q13" i="21"/>
  <c r="AL35" i="21"/>
  <c r="AD23" i="21"/>
  <c r="I56" i="21"/>
  <c r="AD47" i="21"/>
  <c r="I40" i="21"/>
  <c r="O32" i="21"/>
  <c r="AJ11" i="21"/>
  <c r="AJ55" i="22"/>
  <c r="O4" i="22"/>
  <c r="E36" i="21"/>
  <c r="Z13" i="21"/>
  <c r="O23" i="22"/>
  <c r="A37" i="22"/>
  <c r="A33" i="22"/>
  <c r="AJ16" i="22"/>
  <c r="O43" i="22"/>
  <c r="Z13" i="22"/>
  <c r="E34" i="22"/>
  <c r="X12" i="22"/>
  <c r="C39" i="22"/>
  <c r="AB12" i="22"/>
  <c r="G39" i="22"/>
  <c r="I3" i="14"/>
  <c r="A14" i="22"/>
  <c r="Q15" i="22"/>
  <c r="AL35" i="22"/>
  <c r="K55" i="25"/>
  <c r="K2" i="25"/>
  <c r="P37" i="25"/>
  <c r="A8" i="25"/>
  <c r="X49" i="26"/>
  <c r="X10" i="26"/>
  <c r="G55" i="26"/>
  <c r="G2" i="26"/>
  <c r="A53" i="27"/>
  <c r="P6" i="27"/>
  <c r="S15" i="14"/>
  <c r="R15" i="14" s="1"/>
  <c r="A14" i="27"/>
  <c r="C17" i="27"/>
  <c r="R39" i="27"/>
  <c r="V43" i="27"/>
  <c r="V9" i="27"/>
  <c r="E19" i="21"/>
  <c r="Z65" i="21"/>
  <c r="AD39" i="21"/>
  <c r="AD5" i="21"/>
  <c r="X17" i="21"/>
  <c r="C66" i="21"/>
  <c r="X9" i="21"/>
  <c r="C30" i="21"/>
  <c r="AJ53" i="21"/>
  <c r="AL49" i="22"/>
  <c r="Q18" i="22"/>
  <c r="K18" i="22"/>
  <c r="AF49" i="22"/>
  <c r="AH10" i="22"/>
  <c r="M49" i="22"/>
  <c r="AF51" i="22"/>
  <c r="K44" i="22"/>
  <c r="AD63" i="22"/>
  <c r="I26" i="22"/>
  <c r="X23" i="22"/>
  <c r="V17" i="22"/>
  <c r="A40" i="22"/>
  <c r="M36" i="22"/>
  <c r="AH15" i="22"/>
  <c r="E48" i="22"/>
  <c r="C58" i="25"/>
  <c r="R22" i="25"/>
  <c r="T41" i="25"/>
  <c r="E5" i="25"/>
  <c r="P31" i="25"/>
  <c r="A11" i="25"/>
  <c r="G19" i="26"/>
  <c r="P42" i="26"/>
  <c r="A12" i="26"/>
  <c r="P45" i="27"/>
  <c r="A9" i="27"/>
  <c r="Z46" i="27"/>
  <c r="K16" i="27"/>
  <c r="V39" i="22"/>
  <c r="A17" i="22"/>
  <c r="A65" i="22"/>
  <c r="V22" i="22"/>
  <c r="G9" i="22"/>
  <c r="AB45" i="22"/>
  <c r="K7" i="25"/>
  <c r="Z36" i="25"/>
  <c r="Q5" i="14"/>
  <c r="R54" i="26"/>
  <c r="S3" i="14"/>
  <c r="A10" i="26"/>
  <c r="A21" i="26"/>
  <c r="P60" i="26"/>
  <c r="Z37" i="26"/>
  <c r="K8" i="26"/>
  <c r="T18" i="26"/>
  <c r="E61" i="26"/>
  <c r="Z51" i="27"/>
  <c r="K44" i="27"/>
  <c r="A39" i="27"/>
  <c r="P12" i="27"/>
  <c r="C54" i="22"/>
  <c r="X4" i="22"/>
  <c r="G3" i="14"/>
  <c r="V58" i="22"/>
  <c r="V3" i="22"/>
  <c r="G17" i="14"/>
  <c r="AJ3" i="22"/>
  <c r="AJ58" i="22"/>
  <c r="X14" i="21"/>
  <c r="C41" i="21"/>
  <c r="V4" i="21"/>
  <c r="A38" i="21"/>
  <c r="O35" i="21"/>
  <c r="AJ8" i="21"/>
  <c r="Q35" i="21"/>
  <c r="AL8" i="21"/>
  <c r="C53" i="21"/>
  <c r="X3" i="21"/>
  <c r="G52" i="22"/>
  <c r="Z64" i="22"/>
  <c r="E25" i="22"/>
  <c r="E16" i="22"/>
  <c r="Z46" i="22"/>
  <c r="X46" i="22"/>
  <c r="C16" i="22"/>
  <c r="AB21" i="22"/>
  <c r="T10" i="24"/>
  <c r="T49" i="24"/>
  <c r="Z3" i="25"/>
  <c r="K53" i="25"/>
  <c r="E56" i="25"/>
  <c r="T23" i="25"/>
  <c r="P8" i="25"/>
  <c r="A35" i="25"/>
  <c r="Z59" i="26"/>
  <c r="K22" i="26"/>
  <c r="A42" i="26"/>
  <c r="P7" i="26"/>
  <c r="E54" i="27"/>
  <c r="T4" i="27"/>
  <c r="E41" i="27"/>
  <c r="E13" i="27"/>
  <c r="E34" i="27"/>
  <c r="T13" i="27"/>
  <c r="D19" i="14"/>
  <c r="Q10" i="21"/>
  <c r="AF2" i="21"/>
  <c r="K49" i="21"/>
  <c r="X14" i="22"/>
  <c r="X53" i="22"/>
  <c r="AD51" i="21"/>
  <c r="G22" i="22"/>
  <c r="AB66" i="22"/>
  <c r="R51" i="25"/>
  <c r="N25" i="14"/>
  <c r="M25" i="14" s="1"/>
  <c r="K10" i="25"/>
  <c r="X20" i="25"/>
  <c r="I57" i="25"/>
  <c r="V9" i="25"/>
  <c r="G30" i="25"/>
  <c r="T61" i="26"/>
  <c r="E23" i="26"/>
  <c r="P8" i="26"/>
  <c r="A35" i="26"/>
  <c r="I65" i="27"/>
  <c r="X22" i="27"/>
  <c r="C21" i="27"/>
  <c r="Z65" i="27"/>
  <c r="K27" i="27"/>
  <c r="G42" i="27"/>
  <c r="V8" i="27"/>
  <c r="AL41" i="21"/>
  <c r="Q5" i="21"/>
  <c r="I52" i="21"/>
  <c r="G63" i="21"/>
  <c r="AB19" i="21"/>
  <c r="I63" i="21"/>
  <c r="AD19" i="21"/>
  <c r="V7" i="22"/>
  <c r="A57" i="22"/>
  <c r="C57" i="22"/>
  <c r="X7" i="22"/>
  <c r="AB38" i="21"/>
  <c r="G6" i="21"/>
  <c r="M21" i="21"/>
  <c r="AH60" i="21"/>
  <c r="AD30" i="21"/>
  <c r="I4" i="21"/>
  <c r="I28" i="22"/>
  <c r="G28" i="22"/>
  <c r="M42" i="22"/>
  <c r="AH8" i="22"/>
  <c r="O13" i="22"/>
  <c r="O41" i="22"/>
  <c r="AD41" i="22"/>
  <c r="I12" i="22"/>
  <c r="G11" i="22"/>
  <c r="AB40" i="22"/>
  <c r="P52" i="25"/>
  <c r="V22" i="26"/>
  <c r="G58" i="26"/>
  <c r="T23" i="26"/>
  <c r="E56" i="26"/>
  <c r="P39" i="26"/>
  <c r="P5" i="26"/>
  <c r="C5" i="26"/>
  <c r="R41" i="26"/>
  <c r="K47" i="26"/>
  <c r="Z29" i="26"/>
  <c r="V18" i="27"/>
  <c r="G45" i="27"/>
  <c r="C2" i="21"/>
  <c r="C55" i="21"/>
  <c r="X66" i="21"/>
  <c r="C20" i="21"/>
  <c r="AD66" i="21"/>
  <c r="I20" i="21"/>
  <c r="AL62" i="21"/>
  <c r="Q18" i="21"/>
  <c r="C24" i="22"/>
  <c r="AL57" i="22"/>
  <c r="AL2" i="22"/>
  <c r="C55" i="22"/>
  <c r="A17" i="25"/>
  <c r="G38" i="25"/>
  <c r="V4" i="25"/>
  <c r="T5" i="25"/>
  <c r="T39" i="25"/>
  <c r="I40" i="25"/>
  <c r="X47" i="25"/>
  <c r="Z2" i="26"/>
  <c r="K49" i="26"/>
  <c r="V62" i="26"/>
  <c r="G18" i="26"/>
  <c r="K20" i="26"/>
  <c r="I6" i="26"/>
  <c r="X38" i="26"/>
  <c r="A45" i="26"/>
  <c r="P6" i="26"/>
  <c r="I40" i="26"/>
  <c r="X47" i="26"/>
  <c r="V11" i="27"/>
  <c r="G46" i="27"/>
  <c r="X35" i="27"/>
  <c r="I15" i="27"/>
  <c r="R42" i="27"/>
  <c r="C10" i="27"/>
  <c r="Z63" i="27"/>
  <c r="K26" i="27"/>
  <c r="AD31" i="21"/>
  <c r="I11" i="21"/>
  <c r="AB49" i="21"/>
  <c r="AB10" i="21"/>
  <c r="V18" i="21"/>
  <c r="A61" i="21"/>
  <c r="M61" i="21"/>
  <c r="AH18" i="21"/>
  <c r="Q8" i="21"/>
  <c r="AL37" i="21"/>
  <c r="G50" i="22"/>
  <c r="E38" i="22"/>
  <c r="V9" i="22"/>
  <c r="V43" i="22"/>
  <c r="C62" i="22"/>
  <c r="X26" i="22"/>
  <c r="A35" i="22"/>
  <c r="C20" i="22"/>
  <c r="A36" i="25"/>
  <c r="P13" i="25"/>
  <c r="X30" i="25"/>
  <c r="I4" i="25"/>
  <c r="Z42" i="25"/>
  <c r="K12" i="25"/>
  <c r="K53" i="26"/>
  <c r="Z3" i="26"/>
  <c r="G57" i="26"/>
  <c r="V20" i="26"/>
  <c r="E56" i="27"/>
  <c r="E3" i="27"/>
  <c r="I23" i="27"/>
  <c r="V35" i="21"/>
  <c r="A13" i="21"/>
  <c r="AD35" i="21"/>
  <c r="I13" i="21"/>
  <c r="C56" i="21"/>
  <c r="X23" i="21"/>
  <c r="C40" i="21"/>
  <c r="X47" i="21"/>
  <c r="M32" i="21"/>
  <c r="AH11" i="21"/>
  <c r="E4" i="22"/>
  <c r="Z55" i="22"/>
  <c r="AF13" i="21"/>
  <c r="K36" i="21"/>
  <c r="Q23" i="22"/>
  <c r="C19" i="22"/>
  <c r="G37" i="22"/>
  <c r="C33" i="22"/>
  <c r="AL16" i="22"/>
  <c r="Q43" i="22"/>
  <c r="K34" i="22"/>
  <c r="AF13" i="22"/>
  <c r="AJ12" i="22"/>
  <c r="O39" i="22"/>
  <c r="K47" i="22"/>
  <c r="C47" i="22"/>
  <c r="I17" i="14"/>
  <c r="O14" i="22"/>
  <c r="Z35" i="22"/>
  <c r="E15" i="22"/>
  <c r="AJ35" i="22"/>
  <c r="O15" i="22"/>
  <c r="G21" i="25"/>
  <c r="V60" i="25"/>
  <c r="R19" i="25"/>
  <c r="Z37" i="25"/>
  <c r="K8" i="25"/>
  <c r="G50" i="26"/>
  <c r="Z17" i="26"/>
  <c r="R53" i="27"/>
  <c r="R14" i="27"/>
  <c r="I53" i="27"/>
  <c r="X6" i="27"/>
  <c r="S23" i="14"/>
  <c r="R23" i="14" s="1"/>
  <c r="I14" i="27"/>
  <c r="C40" i="27"/>
  <c r="R17" i="27"/>
  <c r="X39" i="27"/>
  <c r="I17" i="27"/>
  <c r="P43" i="27"/>
  <c r="P9" i="27"/>
  <c r="Q19" i="21"/>
  <c r="AL65" i="21"/>
  <c r="AJ39" i="21"/>
  <c r="AJ5" i="21"/>
  <c r="I66" i="21"/>
  <c r="AD17" i="21"/>
  <c r="Z9" i="21"/>
  <c r="E30" i="21"/>
  <c r="V53" i="21"/>
  <c r="AD49" i="22"/>
  <c r="I18" i="22"/>
  <c r="I49" i="22"/>
  <c r="AD10" i="22"/>
  <c r="AJ10" i="22"/>
  <c r="O49" i="22"/>
  <c r="AH51" i="22"/>
  <c r="M44" i="22"/>
  <c r="X63" i="22"/>
  <c r="C26" i="22"/>
  <c r="AL23" i="22"/>
  <c r="C40" i="22"/>
  <c r="X17" i="22"/>
  <c r="A36" i="22"/>
  <c r="V15" i="22"/>
  <c r="Q36" i="22"/>
  <c r="AL15" i="22"/>
  <c r="A48" i="22"/>
  <c r="K58" i="25"/>
  <c r="Z22" i="25"/>
  <c r="I5" i="25"/>
  <c r="X41" i="25"/>
  <c r="C11" i="25"/>
  <c r="R31" i="25"/>
  <c r="A19" i="26"/>
  <c r="G12" i="26"/>
  <c r="V42" i="26"/>
  <c r="E62" i="27"/>
  <c r="T26" i="27"/>
  <c r="X6" i="22"/>
  <c r="C53" i="22"/>
  <c r="B3" i="14"/>
  <c r="V54" i="21"/>
  <c r="Q50" i="21"/>
  <c r="C42" i="21"/>
  <c r="X7" i="21"/>
  <c r="AD7" i="21"/>
  <c r="I42" i="21"/>
  <c r="I58" i="22"/>
  <c r="E50" i="21"/>
  <c r="M42" i="21"/>
  <c r="AH7" i="21"/>
  <c r="Q17" i="22"/>
  <c r="AL39" i="22"/>
  <c r="Q65" i="22"/>
  <c r="AL22" i="22"/>
  <c r="AH45" i="22"/>
  <c r="M9" i="22"/>
  <c r="I61" i="25"/>
  <c r="X18" i="25"/>
  <c r="T36" i="25"/>
  <c r="E7" i="25"/>
  <c r="Q13" i="14"/>
  <c r="Z54" i="26"/>
  <c r="S9" i="14"/>
  <c r="G10" i="26"/>
  <c r="I21" i="26"/>
  <c r="X60" i="26"/>
  <c r="G8" i="26"/>
  <c r="V37" i="26"/>
  <c r="G61" i="26"/>
  <c r="V18" i="26"/>
  <c r="T40" i="27"/>
  <c r="E11" i="27"/>
  <c r="V51" i="27"/>
  <c r="G44" i="27"/>
  <c r="AH4" i="22"/>
  <c r="M54" i="22"/>
  <c r="AJ4" i="22"/>
  <c r="O54" i="22"/>
  <c r="G15" i="14"/>
  <c r="AH3" i="22"/>
  <c r="AH58" i="22"/>
  <c r="I41" i="21"/>
  <c r="AD14" i="21"/>
  <c r="E38" i="21"/>
  <c r="Z4" i="21"/>
  <c r="AL4" i="21"/>
  <c r="Q38" i="21"/>
  <c r="E35" i="21"/>
  <c r="Z8" i="21"/>
  <c r="I2" i="22"/>
  <c r="E53" i="21"/>
  <c r="Z3" i="21"/>
  <c r="C25" i="22"/>
  <c r="X64" i="22"/>
  <c r="G25" i="22"/>
  <c r="AB64" i="22"/>
  <c r="G16" i="22"/>
  <c r="AB46" i="22"/>
  <c r="AJ21" i="22"/>
  <c r="T53" i="24"/>
  <c r="I32" i="22"/>
  <c r="V49" i="24"/>
  <c r="V10" i="24"/>
  <c r="I53" i="25"/>
  <c r="X3" i="25"/>
  <c r="P23" i="25"/>
  <c r="A56" i="25"/>
  <c r="X8" i="25"/>
  <c r="I35" i="25"/>
  <c r="T59" i="26"/>
  <c r="E22" i="26"/>
  <c r="G42" i="26"/>
  <c r="V7" i="26"/>
  <c r="I54" i="27"/>
  <c r="X4" i="27"/>
  <c r="I41" i="27"/>
  <c r="I13" i="27"/>
  <c r="G34" i="27"/>
  <c r="V13" i="27"/>
  <c r="D3" i="14"/>
  <c r="A10" i="21"/>
  <c r="Z2" i="21"/>
  <c r="E49" i="21"/>
  <c r="AF14" i="22"/>
  <c r="AF53" i="22"/>
  <c r="AJ14" i="22"/>
  <c r="AJ53" i="22"/>
  <c r="Z51" i="21"/>
  <c r="AH66" i="22"/>
  <c r="M22" i="22"/>
  <c r="Z51" i="25"/>
  <c r="N19" i="14"/>
  <c r="M19" i="14" s="1"/>
  <c r="E10" i="25"/>
  <c r="C57" i="25"/>
  <c r="R20" i="25"/>
  <c r="A30" i="25"/>
  <c r="P9" i="25"/>
  <c r="C23" i="26"/>
  <c r="R61" i="26"/>
  <c r="G35" i="26"/>
  <c r="V8" i="26"/>
  <c r="V22" i="27"/>
  <c r="G65" i="27"/>
  <c r="I21" i="27"/>
  <c r="P65" i="27"/>
  <c r="A27" i="27"/>
  <c r="I42" i="27"/>
  <c r="X8" i="27"/>
  <c r="X41" i="21"/>
  <c r="C5" i="21"/>
  <c r="G52" i="21"/>
  <c r="AF19" i="21"/>
  <c r="K63" i="21"/>
  <c r="AJ7" i="22"/>
  <c r="O57" i="22"/>
  <c r="M6" i="21"/>
  <c r="AH38" i="21"/>
  <c r="V60" i="21"/>
  <c r="A21" i="21"/>
  <c r="Z30" i="21"/>
  <c r="E4" i="21"/>
  <c r="C28" i="22"/>
  <c r="AD8" i="22"/>
  <c r="I42" i="22"/>
  <c r="G42" i="22"/>
  <c r="AB8" i="22"/>
  <c r="A13" i="22"/>
  <c r="A41" i="22"/>
  <c r="V41" i="22"/>
  <c r="A12" i="22"/>
  <c r="V40" i="22"/>
  <c r="A11" i="22"/>
  <c r="X52" i="25"/>
  <c r="A58" i="26"/>
  <c r="P22" i="26"/>
  <c r="G56" i="26"/>
  <c r="V23" i="26"/>
  <c r="V39" i="26"/>
  <c r="V5" i="26"/>
  <c r="I5" i="26"/>
  <c r="X41" i="26"/>
  <c r="T29" i="26"/>
  <c r="E47" i="26"/>
  <c r="A45" i="27"/>
  <c r="P18" i="27"/>
  <c r="K55" i="21"/>
  <c r="K2" i="21"/>
  <c r="AF66" i="21"/>
  <c r="K20" i="21"/>
  <c r="AJ62" i="21"/>
  <c r="O18" i="21"/>
  <c r="Q24" i="22"/>
  <c r="Z57" i="22"/>
  <c r="Z2" i="22"/>
  <c r="C17" i="25"/>
  <c r="C38" i="25"/>
  <c r="R4" i="25"/>
  <c r="V39" i="25"/>
  <c r="V5" i="25"/>
  <c r="K40" i="25"/>
  <c r="Z47" i="25"/>
  <c r="G49" i="26"/>
  <c r="V2" i="26"/>
  <c r="P62" i="26"/>
  <c r="A18" i="26"/>
  <c r="E20" i="26"/>
  <c r="T38" i="26"/>
  <c r="E6" i="26"/>
  <c r="V6" i="26"/>
  <c r="G45" i="26"/>
  <c r="C40" i="26"/>
  <c r="R47" i="26"/>
  <c r="A46" i="27"/>
  <c r="P11" i="27"/>
  <c r="G15" i="27"/>
  <c r="V35" i="27"/>
  <c r="Z42" i="27"/>
  <c r="K10" i="27"/>
  <c r="K11" i="21"/>
  <c r="AF31" i="21"/>
  <c r="AF10" i="21"/>
  <c r="AF49" i="21"/>
  <c r="I61" i="21"/>
  <c r="AD18" i="21"/>
  <c r="C8" i="21"/>
  <c r="X37" i="21"/>
  <c r="M8" i="21"/>
  <c r="AH37" i="21"/>
  <c r="I50" i="22"/>
  <c r="K38" i="22"/>
  <c r="X43" i="22"/>
  <c r="X9" i="22"/>
  <c r="G30" i="22"/>
  <c r="G66" i="22"/>
  <c r="Q62" i="22"/>
  <c r="AL26" i="22"/>
  <c r="C35" i="22"/>
  <c r="E20" i="22"/>
  <c r="C36" i="25"/>
  <c r="R13" i="25"/>
  <c r="V30" i="25"/>
  <c r="G4" i="25"/>
  <c r="R42" i="25"/>
  <c r="C12" i="25"/>
  <c r="T3" i="26"/>
  <c r="E53" i="26"/>
  <c r="I57" i="26"/>
  <c r="X20" i="26"/>
  <c r="I56" i="27"/>
  <c r="I3" i="27"/>
  <c r="E23" i="27"/>
  <c r="M13" i="21"/>
  <c r="AH35" i="21"/>
  <c r="E56" i="21"/>
  <c r="Z23" i="21"/>
  <c r="Z47" i="21"/>
  <c r="E40" i="21"/>
  <c r="C32" i="21"/>
  <c r="X11" i="21"/>
  <c r="AL11" i="21"/>
  <c r="Q32" i="21"/>
  <c r="M4" i="22"/>
  <c r="AH55" i="22"/>
  <c r="G36" i="21"/>
  <c r="AB13" i="21"/>
  <c r="K23" i="22"/>
  <c r="E19" i="22"/>
  <c r="I33" i="22"/>
  <c r="V16" i="22"/>
  <c r="A43" i="22"/>
  <c r="Q34" i="22"/>
  <c r="AL13" i="22"/>
  <c r="E39" i="22"/>
  <c r="Z12" i="22"/>
  <c r="E47" i="22"/>
  <c r="I19" i="14"/>
  <c r="Q14" i="22"/>
  <c r="I13" i="14"/>
  <c r="K14" i="22"/>
  <c r="AF35" i="22"/>
  <c r="K15" i="22"/>
  <c r="V53" i="25"/>
  <c r="K21" i="25"/>
  <c r="Z60" i="25"/>
  <c r="Z19" i="25"/>
  <c r="T37" i="25"/>
  <c r="E8" i="25"/>
  <c r="A50" i="26"/>
  <c r="T17" i="26"/>
  <c r="Z53" i="27"/>
  <c r="Z14" i="27"/>
  <c r="C53" i="27"/>
  <c r="R6" i="27"/>
  <c r="S19" i="14"/>
  <c r="R19" i="14" s="1"/>
  <c r="E14" i="27"/>
  <c r="Z17" i="27"/>
  <c r="K40" i="27"/>
  <c r="V39" i="27"/>
  <c r="G17" i="27"/>
  <c r="X43" i="27"/>
  <c r="X9" i="27"/>
  <c r="AB65" i="21"/>
  <c r="G19" i="21"/>
  <c r="AB5" i="21"/>
  <c r="AB39" i="21"/>
  <c r="Z5" i="21"/>
  <c r="Z39" i="21"/>
  <c r="AJ17" i="21"/>
  <c r="O66" i="21"/>
  <c r="AF9" i="21"/>
  <c r="K30" i="21"/>
  <c r="AF53" i="21"/>
  <c r="AL53" i="21"/>
  <c r="X49" i="22"/>
  <c r="C18" i="22"/>
  <c r="K49" i="22"/>
  <c r="AF10" i="22"/>
  <c r="I44" i="22"/>
  <c r="AD51" i="22"/>
  <c r="AL63" i="22"/>
  <c r="Q26" i="22"/>
  <c r="AF23" i="22"/>
  <c r="E40" i="22"/>
  <c r="Z17" i="22"/>
  <c r="AF15" i="22"/>
  <c r="K36" i="22"/>
  <c r="I48" i="22"/>
  <c r="T22" i="25"/>
  <c r="E58" i="25"/>
  <c r="C41" i="25"/>
  <c r="R14" i="25"/>
  <c r="G11" i="25"/>
  <c r="V31" i="25"/>
  <c r="R42" i="26"/>
  <c r="C12" i="26"/>
  <c r="V26" i="27"/>
  <c r="G62" i="27"/>
  <c r="C56" i="22"/>
  <c r="C3" i="22"/>
  <c r="X42" i="21"/>
  <c r="C12" i="21"/>
  <c r="G58" i="22"/>
  <c r="A31" i="22"/>
  <c r="I17" i="22"/>
  <c r="AD39" i="22"/>
  <c r="G65" i="22"/>
  <c r="AB22" i="22"/>
  <c r="AL45" i="22"/>
  <c r="Q9" i="22"/>
  <c r="Z18" i="25"/>
  <c r="K61" i="25"/>
  <c r="A7" i="25"/>
  <c r="P36" i="25"/>
  <c r="Q7" i="14"/>
  <c r="T54" i="26"/>
  <c r="S13" i="14"/>
  <c r="K10" i="26"/>
  <c r="C21" i="26"/>
  <c r="R60" i="26"/>
  <c r="C8" i="26"/>
  <c r="R37" i="26"/>
  <c r="A61" i="26"/>
  <c r="P18" i="26"/>
  <c r="P40" i="27"/>
  <c r="A11" i="27"/>
  <c r="R51" i="27"/>
  <c r="C44" i="27"/>
  <c r="Z4" i="22"/>
  <c r="E54" i="22"/>
  <c r="G9" i="14"/>
  <c r="AB58" i="22"/>
  <c r="AB3" i="22"/>
  <c r="O41" i="21"/>
  <c r="AJ14" i="21"/>
  <c r="AD4" i="21"/>
  <c r="I38" i="21"/>
  <c r="C35" i="21"/>
  <c r="X8" i="21"/>
  <c r="K2" i="22"/>
  <c r="K53" i="21"/>
  <c r="AF3" i="21"/>
  <c r="C52" i="22"/>
  <c r="M25" i="22"/>
  <c r="AH64" i="22"/>
  <c r="AD46" i="22"/>
  <c r="I16" i="22"/>
  <c r="V21" i="22"/>
  <c r="P53" i="24"/>
  <c r="A32" i="22"/>
  <c r="E53" i="25"/>
  <c r="T3" i="25"/>
  <c r="K22" i="25"/>
  <c r="Z59" i="25"/>
  <c r="V23" i="25"/>
  <c r="G56" i="25"/>
  <c r="C35" i="25"/>
  <c r="R8" i="25"/>
  <c r="I45" i="25"/>
  <c r="X6" i="25"/>
  <c r="E17" i="26"/>
  <c r="T13" i="26"/>
  <c r="E36" i="26"/>
  <c r="C42" i="26"/>
  <c r="R7" i="26"/>
  <c r="A34" i="27"/>
  <c r="P13" i="27"/>
  <c r="D9" i="14"/>
  <c r="G10" i="21"/>
  <c r="I49" i="21"/>
  <c r="AD2" i="21"/>
  <c r="Z53" i="22"/>
  <c r="Z14" i="22"/>
  <c r="AF51" i="21"/>
  <c r="Z66" i="22"/>
  <c r="E22" i="22"/>
  <c r="K22" i="22"/>
  <c r="AF66" i="22"/>
  <c r="T51" i="25"/>
  <c r="N15" i="14"/>
  <c r="M15" i="14" s="1"/>
  <c r="A10" i="25"/>
  <c r="Z20" i="25"/>
  <c r="K57" i="25"/>
  <c r="I30" i="25"/>
  <c r="X9" i="25"/>
  <c r="I23" i="26"/>
  <c r="X61" i="26"/>
  <c r="C35" i="26"/>
  <c r="R8" i="26"/>
  <c r="E21" i="27"/>
  <c r="T65" i="27"/>
  <c r="E27" i="27"/>
  <c r="R8" i="27"/>
  <c r="C42" i="27"/>
  <c r="K5" i="21"/>
  <c r="AF41" i="21"/>
  <c r="M52" i="21"/>
  <c r="V19" i="21"/>
  <c r="A63" i="21"/>
  <c r="AD7" i="22"/>
  <c r="I57" i="22"/>
  <c r="AL38" i="21"/>
  <c r="Q6" i="21"/>
  <c r="AD38" i="21"/>
  <c r="I6" i="21"/>
  <c r="AJ60" i="21"/>
  <c r="O21" i="21"/>
  <c r="AL60" i="21"/>
  <c r="Q21" i="21"/>
  <c r="K4" i="21"/>
  <c r="AF30" i="21"/>
  <c r="A28" i="22"/>
  <c r="Q42" i="22"/>
  <c r="AL8" i="22"/>
  <c r="Q13" i="22"/>
  <c r="Q41" i="22"/>
  <c r="G41" i="22"/>
  <c r="G13" i="22"/>
  <c r="AH41" i="22"/>
  <c r="M12" i="22"/>
  <c r="Q11" i="22"/>
  <c r="AL40" i="22"/>
  <c r="A49" i="25"/>
  <c r="P2" i="25"/>
  <c r="Z52" i="25"/>
  <c r="K20" i="25"/>
  <c r="E47" i="25"/>
  <c r="T29" i="25"/>
  <c r="X22" i="26"/>
  <c r="I58" i="26"/>
  <c r="P23" i="26"/>
  <c r="A56" i="26"/>
  <c r="R39" i="26"/>
  <c r="R5" i="26"/>
  <c r="T41" i="26"/>
  <c r="E5" i="26"/>
  <c r="G11" i="26"/>
  <c r="V31" i="26"/>
  <c r="K45" i="27"/>
  <c r="Z18" i="27"/>
  <c r="O55" i="21"/>
  <c r="O2" i="21"/>
  <c r="O20" i="21"/>
  <c r="AJ66" i="21"/>
  <c r="V62" i="21"/>
  <c r="A18" i="21"/>
  <c r="K24" i="22"/>
  <c r="AH57" i="22"/>
  <c r="AH2" i="22"/>
  <c r="K55" i="22"/>
  <c r="E17" i="25"/>
  <c r="T4" i="25"/>
  <c r="E38" i="25"/>
  <c r="P5" i="25"/>
  <c r="P39" i="25"/>
  <c r="K18" i="26"/>
  <c r="Z62" i="26"/>
  <c r="G20" i="26"/>
  <c r="K6" i="26"/>
  <c r="Z38" i="26"/>
  <c r="C45" i="26"/>
  <c r="R6" i="26"/>
  <c r="G40" i="26"/>
  <c r="V47" i="26"/>
  <c r="I46" i="27"/>
  <c r="X11" i="27"/>
  <c r="C15" i="27"/>
  <c r="R35" i="27"/>
  <c r="T42" i="27"/>
  <c r="E10" i="27"/>
  <c r="M11" i="21"/>
  <c r="AH31" i="21"/>
  <c r="V10" i="21"/>
  <c r="V49" i="21"/>
  <c r="C61" i="21"/>
  <c r="X18" i="21"/>
  <c r="AB37" i="21"/>
  <c r="G8" i="21"/>
  <c r="A50" i="22"/>
  <c r="G38" i="22"/>
  <c r="AH9" i="22"/>
  <c r="AH43" i="22"/>
  <c r="AF43" i="22"/>
  <c r="AF9" i="22"/>
  <c r="A30" i="22"/>
  <c r="K30" i="22"/>
  <c r="E66" i="22"/>
  <c r="E62" i="22"/>
  <c r="Z26" i="22"/>
  <c r="I35" i="22"/>
  <c r="G20" i="22"/>
  <c r="A4" i="25"/>
  <c r="P30" i="25"/>
  <c r="G12" i="25"/>
  <c r="V42" i="25"/>
  <c r="A53" i="26"/>
  <c r="P3" i="26"/>
  <c r="T19" i="26"/>
  <c r="C57" i="26"/>
  <c r="R20" i="26"/>
  <c r="C56" i="27"/>
  <c r="C3" i="27"/>
  <c r="K23" i="27"/>
  <c r="AB35" i="21"/>
  <c r="G13" i="21"/>
  <c r="AF23" i="21"/>
  <c r="K56" i="21"/>
  <c r="AF47" i="21"/>
  <c r="K40" i="21"/>
  <c r="K32" i="21"/>
  <c r="AF11" i="21"/>
  <c r="AF55" i="22"/>
  <c r="K4" i="22"/>
  <c r="M36" i="21"/>
  <c r="AH13" i="21"/>
  <c r="E23" i="22"/>
  <c r="I19" i="22"/>
  <c r="K33" i="22"/>
  <c r="I43" i="22"/>
  <c r="AD16" i="22"/>
  <c r="I34" i="22"/>
  <c r="AD13" i="22"/>
  <c r="AL12" i="22"/>
  <c r="Q39" i="22"/>
  <c r="I11" i="14"/>
  <c r="I14" i="22"/>
  <c r="G15" i="22"/>
  <c r="AB35" i="22"/>
  <c r="P53" i="25"/>
  <c r="A2" i="25"/>
  <c r="A55" i="25"/>
  <c r="T60" i="25"/>
  <c r="E21" i="25"/>
  <c r="T19" i="25"/>
  <c r="G8" i="25"/>
  <c r="V37" i="25"/>
  <c r="P49" i="26"/>
  <c r="P10" i="26"/>
  <c r="C50" i="26"/>
  <c r="A55" i="26"/>
  <c r="A2" i="26"/>
  <c r="V17" i="26"/>
  <c r="T53" i="27"/>
  <c r="T14" i="27"/>
  <c r="E53" i="27"/>
  <c r="T6" i="27"/>
  <c r="S25" i="14"/>
  <c r="K14" i="27"/>
  <c r="E40" i="27"/>
  <c r="T17" i="27"/>
  <c r="P39" i="27"/>
  <c r="A17" i="27"/>
  <c r="C19" i="21"/>
  <c r="X65" i="21"/>
  <c r="AH5" i="21"/>
  <c r="AH39" i="21"/>
  <c r="AL17" i="21"/>
  <c r="Q66" i="21"/>
  <c r="AH17" i="21"/>
  <c r="M66" i="21"/>
  <c r="Q30" i="21"/>
  <c r="AL9" i="21"/>
  <c r="AH53" i="21"/>
  <c r="O18" i="22"/>
  <c r="AJ49" i="22"/>
  <c r="X10" i="22"/>
  <c r="C49" i="22"/>
  <c r="X51" i="22"/>
  <c r="C44" i="22"/>
  <c r="Z63" i="22"/>
  <c r="E26" i="22"/>
  <c r="Z23" i="22"/>
  <c r="K40" i="22"/>
  <c r="AF17" i="22"/>
  <c r="Z15" i="22"/>
  <c r="E36" i="22"/>
  <c r="G48" i="22"/>
  <c r="A58" i="25"/>
  <c r="P22" i="25"/>
  <c r="E41" i="25"/>
  <c r="T14" i="25"/>
  <c r="I11" i="25"/>
  <c r="X31" i="25"/>
  <c r="X42" i="26"/>
  <c r="I12" i="26"/>
  <c r="A62" i="27"/>
  <c r="P26" i="27"/>
  <c r="X45" i="27"/>
  <c r="I9" i="27"/>
  <c r="X46" i="27"/>
  <c r="I16" i="27"/>
  <c r="K53" i="22"/>
  <c r="AF6" i="22"/>
  <c r="AF42" i="21"/>
  <c r="K12" i="21"/>
  <c r="B13" i="14"/>
  <c r="AF54" i="21"/>
  <c r="C58" i="22"/>
  <c r="E61" i="25"/>
  <c r="T18" i="25"/>
  <c r="Q9" i="14"/>
  <c r="V54" i="26"/>
  <c r="Z60" i="26"/>
  <c r="K21" i="26"/>
  <c r="X37" i="26"/>
  <c r="I8" i="26"/>
  <c r="X40" i="27"/>
  <c r="I11" i="27"/>
  <c r="X12" i="27"/>
  <c r="I39" i="27"/>
  <c r="AB4" i="22"/>
  <c r="G54" i="22"/>
  <c r="G11" i="14"/>
  <c r="AD3" i="22"/>
  <c r="AD58" i="22"/>
  <c r="K41" i="21"/>
  <c r="AF14" i="21"/>
  <c r="M41" i="21"/>
  <c r="AH14" i="21"/>
  <c r="C38" i="21"/>
  <c r="X4" i="21"/>
  <c r="K35" i="21"/>
  <c r="AF8" i="21"/>
  <c r="C2" i="22"/>
  <c r="G2" i="22"/>
  <c r="Q53" i="21"/>
  <c r="AL3" i="21"/>
  <c r="I52" i="22"/>
  <c r="O25" i="22"/>
  <c r="AJ64" i="22"/>
  <c r="Q16" i="22"/>
  <c r="AL46" i="22"/>
  <c r="AD21" i="22"/>
  <c r="V53" i="24"/>
  <c r="C32" i="22"/>
  <c r="A53" i="25"/>
  <c r="P3" i="25"/>
  <c r="T59" i="25"/>
  <c r="E22" i="25"/>
  <c r="Z23" i="25"/>
  <c r="K56" i="25"/>
  <c r="Z8" i="25"/>
  <c r="K35" i="25"/>
  <c r="A45" i="25"/>
  <c r="P6" i="25"/>
  <c r="G17" i="26"/>
  <c r="Z13" i="26"/>
  <c r="K36" i="26"/>
  <c r="I42" i="26"/>
  <c r="X7" i="26"/>
  <c r="K34" i="27"/>
  <c r="Z13" i="27"/>
  <c r="D15" i="14"/>
  <c r="M10" i="21"/>
  <c r="Q49" i="21"/>
  <c r="AL2" i="21"/>
  <c r="AL53" i="22"/>
  <c r="AL14" i="22"/>
  <c r="AB51" i="21"/>
  <c r="AJ66" i="22"/>
  <c r="O22" i="22"/>
  <c r="P51" i="25"/>
  <c r="N21" i="14"/>
  <c r="M21" i="14" s="1"/>
  <c r="G10" i="25"/>
  <c r="E57" i="25"/>
  <c r="T20" i="25"/>
  <c r="T9" i="25"/>
  <c r="E30" i="25"/>
  <c r="G23" i="26"/>
  <c r="V61" i="26"/>
  <c r="X8" i="26"/>
  <c r="I35" i="26"/>
  <c r="K21" i="27"/>
  <c r="G27" i="27"/>
  <c r="V65" i="27"/>
  <c r="A42" i="27"/>
  <c r="P8" i="27"/>
  <c r="V41" i="21"/>
  <c r="A5" i="21"/>
  <c r="A52" i="21"/>
  <c r="E63" i="21"/>
  <c r="Z19" i="21"/>
  <c r="AL7" i="22"/>
  <c r="Q57" i="22"/>
  <c r="K6" i="21"/>
  <c r="AF38" i="21"/>
  <c r="I21" i="21"/>
  <c r="AD60" i="21"/>
  <c r="V30" i="21"/>
  <c r="A4" i="21"/>
  <c r="V8" i="22"/>
  <c r="A42" i="22"/>
  <c r="I13" i="22"/>
  <c r="I41" i="22"/>
  <c r="Z41" i="22"/>
  <c r="E12" i="22"/>
  <c r="E11" i="22"/>
  <c r="Z40" i="22"/>
  <c r="E49" i="25"/>
  <c r="T2" i="25"/>
  <c r="T52" i="25"/>
  <c r="A20" i="25"/>
  <c r="X29" i="25"/>
  <c r="I47" i="25"/>
  <c r="K58" i="26"/>
  <c r="Z22" i="26"/>
  <c r="I56" i="26"/>
  <c r="X23" i="26"/>
  <c r="X5" i="26"/>
  <c r="X39" i="26"/>
  <c r="K5" i="26"/>
  <c r="Z41" i="26"/>
  <c r="P31" i="26"/>
  <c r="A11" i="26"/>
  <c r="I45" i="27"/>
  <c r="X18" i="27"/>
  <c r="E55" i="21"/>
  <c r="E2" i="21"/>
  <c r="Z66" i="21"/>
  <c r="E20" i="21"/>
  <c r="AB62" i="21"/>
  <c r="G18" i="21"/>
  <c r="E24" i="22"/>
  <c r="AF2" i="22"/>
  <c r="AF57" i="22"/>
  <c r="E55" i="22"/>
  <c r="K17" i="25"/>
  <c r="A38" i="25"/>
  <c r="P4" i="25"/>
  <c r="X39" i="25"/>
  <c r="X5" i="25"/>
  <c r="T62" i="26"/>
  <c r="E18" i="26"/>
  <c r="A20" i="26"/>
  <c r="P38" i="26"/>
  <c r="A6" i="26"/>
  <c r="I45" i="26"/>
  <c r="X6" i="26"/>
  <c r="P47" i="26"/>
  <c r="A40" i="26"/>
  <c r="E46" i="27"/>
  <c r="T11" i="27"/>
  <c r="P63" i="27"/>
  <c r="A26" i="27"/>
  <c r="AL31" i="21"/>
  <c r="Q11" i="21"/>
  <c r="AJ10" i="21"/>
  <c r="AJ49" i="21"/>
  <c r="G61" i="21"/>
  <c r="AB18" i="21"/>
  <c r="AJ37" i="21"/>
  <c r="O8" i="21"/>
  <c r="E50" i="22"/>
  <c r="A38" i="22"/>
  <c r="Z9" i="22"/>
  <c r="Z43" i="22"/>
  <c r="K66" i="22"/>
  <c r="G62" i="22"/>
  <c r="AB26" i="22"/>
  <c r="K62" i="22"/>
  <c r="AF26" i="22"/>
  <c r="E35" i="22"/>
  <c r="A20" i="22"/>
  <c r="R30" i="25"/>
  <c r="C4" i="25"/>
  <c r="T42" i="25"/>
  <c r="E12" i="25"/>
  <c r="C53" i="26"/>
  <c r="R3" i="26"/>
  <c r="P19" i="26"/>
  <c r="K57" i="26"/>
  <c r="Z20" i="26"/>
  <c r="K56" i="27"/>
  <c r="K3" i="27"/>
  <c r="A23" i="27"/>
  <c r="AJ35" i="21"/>
  <c r="O13" i="21"/>
  <c r="Q56" i="21"/>
  <c r="AL23" i="21"/>
  <c r="V47" i="21"/>
  <c r="A40" i="21"/>
  <c r="I32" i="21"/>
  <c r="AD11" i="21"/>
  <c r="Q4" i="22"/>
  <c r="AL55" i="22"/>
  <c r="AB55" i="22"/>
  <c r="G4" i="22"/>
  <c r="V13" i="21"/>
  <c r="A36" i="21"/>
  <c r="M23" i="22"/>
  <c r="C23" i="22"/>
  <c r="K19" i="22"/>
  <c r="C37" i="22"/>
  <c r="X16" i="22"/>
  <c r="C43" i="22"/>
  <c r="K43" i="22"/>
  <c r="AF16" i="22"/>
  <c r="O34" i="22"/>
  <c r="AJ13" i="22"/>
  <c r="V12" i="22"/>
  <c r="A39" i="22"/>
  <c r="I5" i="14"/>
  <c r="C14" i="22"/>
  <c r="X35" i="22"/>
  <c r="C15" i="22"/>
  <c r="Z53" i="25"/>
  <c r="I2" i="25"/>
  <c r="I55" i="25"/>
  <c r="C21" i="25"/>
  <c r="R60" i="25"/>
  <c r="V19" i="25"/>
  <c r="C8" i="25"/>
  <c r="R37" i="25"/>
  <c r="Z10" i="26"/>
  <c r="Z49" i="26"/>
  <c r="E50" i="26"/>
  <c r="C55" i="26"/>
  <c r="C2" i="26"/>
  <c r="R17" i="26"/>
  <c r="P53" i="27"/>
  <c r="P14" i="27"/>
  <c r="G53" i="27"/>
  <c r="V6" i="27"/>
  <c r="G40" i="27"/>
  <c r="V17" i="27"/>
  <c r="T39" i="27"/>
  <c r="E17" i="27"/>
  <c r="I19" i="21"/>
  <c r="AD65" i="21"/>
  <c r="V39" i="21"/>
  <c r="V5" i="21"/>
  <c r="G66" i="21"/>
  <c r="AB17" i="21"/>
  <c r="G30" i="21"/>
  <c r="AB9" i="21"/>
  <c r="AH9" i="21"/>
  <c r="M30" i="21"/>
  <c r="Z53" i="21"/>
  <c r="Z49" i="22"/>
  <c r="E18" i="22"/>
  <c r="Z10" i="22"/>
  <c r="E49" i="22"/>
  <c r="Q44" i="22"/>
  <c r="AL51" i="22"/>
  <c r="M26" i="22"/>
  <c r="AH63" i="22"/>
  <c r="AH23" i="22"/>
  <c r="AL17" i="22"/>
  <c r="Q40" i="22"/>
  <c r="I36" i="22"/>
  <c r="AD15" i="22"/>
  <c r="I58" i="25"/>
  <c r="X22" i="25"/>
  <c r="R41" i="25"/>
  <c r="C5" i="25"/>
  <c r="K41" i="25"/>
  <c r="Z14" i="25"/>
  <c r="E11" i="25"/>
  <c r="T31" i="25"/>
  <c r="I19" i="26"/>
  <c r="C62" i="27"/>
  <c r="R26" i="27"/>
  <c r="R45" i="27"/>
  <c r="C9" i="27"/>
  <c r="R46" i="27"/>
  <c r="C16" i="27"/>
  <c r="AD42" i="21"/>
  <c r="I12" i="21"/>
  <c r="Q56" i="22"/>
  <c r="Q3" i="22"/>
  <c r="A53" i="22"/>
  <c r="V6" i="22"/>
  <c r="B11" i="14"/>
  <c r="AD54" i="21"/>
  <c r="C17" i="22"/>
  <c r="X39" i="22"/>
  <c r="O12" i="21"/>
  <c r="AJ42" i="21"/>
  <c r="A42" i="21"/>
  <c r="V7" i="21"/>
  <c r="K65" i="22"/>
  <c r="AF22" i="22"/>
  <c r="X45" i="22"/>
  <c r="C9" i="22"/>
  <c r="A61" i="25"/>
  <c r="P18" i="25"/>
  <c r="Q3" i="14"/>
  <c r="P54" i="26"/>
  <c r="T60" i="26"/>
  <c r="E21" i="26"/>
  <c r="P37" i="26"/>
  <c r="A8" i="26"/>
  <c r="R40" i="27"/>
  <c r="C11" i="27"/>
  <c r="C39" i="27"/>
  <c r="R12" i="27"/>
  <c r="V4" i="22"/>
  <c r="A54" i="22"/>
  <c r="G13" i="14"/>
  <c r="AF3" i="22"/>
  <c r="AF58" i="22"/>
  <c r="A41" i="21"/>
  <c r="V14" i="21"/>
  <c r="AF4" i="21"/>
  <c r="K38" i="21"/>
  <c r="I35" i="21"/>
  <c r="AD8" i="21"/>
  <c r="G53" i="21"/>
  <c r="AB3" i="21"/>
  <c r="M53" i="21"/>
  <c r="AH3" i="21"/>
  <c r="K52" i="22"/>
  <c r="A25" i="22"/>
  <c r="V64" i="22"/>
  <c r="V46" i="22"/>
  <c r="A16" i="22"/>
  <c r="AF21" i="22"/>
  <c r="X21" i="22"/>
  <c r="Z53" i="24"/>
  <c r="G32" i="22"/>
  <c r="P10" i="24"/>
  <c r="P49" i="24"/>
  <c r="G53" i="25"/>
  <c r="V3" i="25"/>
  <c r="A22" i="25"/>
  <c r="P59" i="25"/>
  <c r="T6" i="25"/>
  <c r="E45" i="25"/>
  <c r="V59" i="26"/>
  <c r="G22" i="26"/>
  <c r="A17" i="26"/>
  <c r="A36" i="26"/>
  <c r="P13" i="26"/>
  <c r="T7" i="26"/>
  <c r="E42" i="26"/>
  <c r="A54" i="27"/>
  <c r="P4" i="27"/>
  <c r="G41" i="27"/>
  <c r="G13" i="27"/>
  <c r="D5" i="14"/>
  <c r="C10" i="21"/>
  <c r="D7" i="14"/>
  <c r="E10" i="21"/>
  <c r="O49" i="21"/>
  <c r="AJ2" i="21"/>
  <c r="AB53" i="22"/>
  <c r="AB14" i="22"/>
  <c r="AH51" i="21"/>
  <c r="AD66" i="22"/>
  <c r="I22" i="22"/>
  <c r="V51" i="25"/>
  <c r="V20" i="25"/>
  <c r="G57" i="25"/>
  <c r="K65" i="27"/>
  <c r="Z22" i="27"/>
  <c r="G21" i="27"/>
  <c r="R65" i="27"/>
  <c r="C27" i="27"/>
  <c r="G5" i="21"/>
  <c r="AB41" i="21"/>
  <c r="C52" i="21"/>
  <c r="Q52" i="21"/>
  <c r="M63" i="21"/>
  <c r="AH19" i="21"/>
  <c r="AF7" i="22"/>
  <c r="K57" i="22"/>
  <c r="C6" i="21"/>
  <c r="X38" i="21"/>
  <c r="E21" i="21"/>
  <c r="Z60" i="21"/>
  <c r="C4" i="21"/>
  <c r="X30" i="21"/>
  <c r="AL30" i="21"/>
  <c r="Q4" i="21"/>
  <c r="C42" i="22"/>
  <c r="X8" i="22"/>
  <c r="K41" i="22"/>
  <c r="K13" i="22"/>
  <c r="K12" i="22"/>
  <c r="AF41" i="22"/>
  <c r="C11" i="22"/>
  <c r="X40" i="22"/>
  <c r="V2" i="25"/>
  <c r="G49" i="25"/>
  <c r="V52" i="25"/>
  <c r="G20" i="25"/>
  <c r="C47" i="25"/>
  <c r="R29" i="25"/>
  <c r="C58" i="26"/>
  <c r="R22" i="26"/>
  <c r="A5" i="26"/>
  <c r="P41" i="26"/>
  <c r="G47" i="26"/>
  <c r="V29" i="26"/>
  <c r="C11" i="26"/>
  <c r="R31" i="26"/>
  <c r="C45" i="27"/>
  <c r="R18" i="27"/>
  <c r="A55" i="21"/>
  <c r="A2" i="21"/>
  <c r="Q20" i="21"/>
  <c r="AL66" i="21"/>
  <c r="M18" i="21"/>
  <c r="AH62" i="21"/>
  <c r="A24" i="22"/>
  <c r="AD57" i="22"/>
  <c r="AD2" i="22"/>
  <c r="AB2" i="22"/>
  <c r="AB57" i="22"/>
  <c r="G55" i="22"/>
  <c r="I38" i="25"/>
  <c r="X4" i="25"/>
  <c r="A40" i="25"/>
  <c r="P47" i="25"/>
  <c r="E49" i="26"/>
  <c r="T2" i="26"/>
  <c r="C18" i="26"/>
  <c r="R62" i="26"/>
  <c r="I20" i="26"/>
  <c r="V38" i="26"/>
  <c r="G6" i="26"/>
  <c r="T6" i="26"/>
  <c r="E45" i="26"/>
  <c r="T47" i="26"/>
  <c r="E40" i="26"/>
  <c r="K46" i="27"/>
  <c r="Z11" i="27"/>
  <c r="R63" i="27"/>
  <c r="C26" i="27"/>
  <c r="V31" i="21"/>
  <c r="A11" i="21"/>
  <c r="AJ31" i="21"/>
  <c r="O11" i="21"/>
  <c r="X10" i="21"/>
  <c r="X49" i="21"/>
  <c r="O61" i="21"/>
  <c r="AJ18" i="21"/>
  <c r="A8" i="21"/>
  <c r="V37" i="21"/>
  <c r="K50" i="22"/>
  <c r="I38" i="22"/>
  <c r="AJ9" i="22"/>
  <c r="AJ43" i="22"/>
  <c r="I30" i="22"/>
  <c r="I62" i="22"/>
  <c r="AD26" i="22"/>
  <c r="V13" i="25"/>
  <c r="G36" i="25"/>
  <c r="T30" i="25"/>
  <c r="E4" i="25"/>
  <c r="V19" i="26"/>
  <c r="A56" i="27"/>
  <c r="A3" i="27"/>
  <c r="G23" i="27"/>
  <c r="X35" i="21"/>
  <c r="C13" i="21"/>
  <c r="AB23" i="21"/>
  <c r="G56" i="21"/>
  <c r="M56" i="21"/>
  <c r="AH23" i="21"/>
  <c r="M40" i="21"/>
  <c r="AH47" i="21"/>
  <c r="AL47" i="21"/>
  <c r="Q40" i="21"/>
  <c r="Z11" i="21"/>
  <c r="E32" i="21"/>
  <c r="I4" i="22"/>
  <c r="AD55" i="22"/>
  <c r="AD13" i="21"/>
  <c r="I36" i="21"/>
  <c r="Q36" i="21"/>
  <c r="AL13" i="21"/>
  <c r="I23" i="22"/>
  <c r="A19" i="22"/>
  <c r="K37" i="22"/>
  <c r="Z16" i="22"/>
  <c r="E43" i="22"/>
  <c r="AH13" i="22"/>
  <c r="M34" i="22"/>
  <c r="X13" i="22"/>
  <c r="C34" i="22"/>
  <c r="AF12" i="22"/>
  <c r="K39" i="22"/>
  <c r="A47" i="22"/>
  <c r="I7" i="14"/>
  <c r="E14" i="22"/>
  <c r="I15" i="22"/>
  <c r="AD35" i="22"/>
  <c r="T53" i="25"/>
  <c r="E55" i="25"/>
  <c r="E2" i="25"/>
  <c r="I21" i="25"/>
  <c r="X60" i="25"/>
  <c r="P19" i="25"/>
  <c r="R10" i="26"/>
  <c r="R49" i="26"/>
  <c r="K50" i="26"/>
  <c r="I2" i="26"/>
  <c r="I55" i="26"/>
  <c r="X17" i="26"/>
  <c r="V53" i="27"/>
  <c r="V14" i="27"/>
  <c r="A40" i="27"/>
  <c r="P17" i="27"/>
  <c r="R43" i="27"/>
  <c r="R9" i="27"/>
  <c r="O19" i="21"/>
  <c r="AJ65" i="21"/>
  <c r="AL39" i="21"/>
  <c r="AL5" i="21"/>
  <c r="K66" i="21"/>
  <c r="AF17" i="21"/>
  <c r="AJ9" i="21"/>
  <c r="O30" i="21"/>
  <c r="AB53" i="21"/>
  <c r="V49" i="22"/>
  <c r="A18" i="22"/>
  <c r="AL10" i="22"/>
  <c r="Q49" i="22"/>
  <c r="A44" i="22"/>
  <c r="V51" i="22"/>
  <c r="G44" i="22"/>
  <c r="AB51" i="22"/>
  <c r="V63" i="22"/>
  <c r="A26" i="22"/>
  <c r="AF63" i="22"/>
  <c r="K26" i="22"/>
  <c r="AB23" i="22"/>
  <c r="M40" i="22"/>
  <c r="AH17" i="22"/>
  <c r="X15" i="22"/>
  <c r="C36" i="22"/>
  <c r="K48" i="22"/>
  <c r="V22" i="25"/>
  <c r="G58" i="25"/>
  <c r="A5" i="25"/>
  <c r="P41" i="25"/>
  <c r="A41" i="25"/>
  <c r="P14" i="25"/>
  <c r="K11" i="25"/>
  <c r="Z31" i="25"/>
  <c r="C19" i="26"/>
  <c r="I62" i="27"/>
  <c r="X26" i="27"/>
  <c r="Z45" i="27"/>
  <c r="K9" i="27"/>
  <c r="T46" i="27"/>
  <c r="E16" i="27"/>
  <c r="AH6" i="22"/>
  <c r="M53" i="22"/>
  <c r="B9" i="14"/>
  <c r="AB54" i="21"/>
  <c r="G31" i="22"/>
  <c r="AJ39" i="22"/>
  <c r="O17" i="22"/>
  <c r="I53" i="22"/>
  <c r="AD6" i="22"/>
  <c r="B17" i="14"/>
  <c r="AJ54" i="21"/>
  <c r="K17" i="22"/>
  <c r="AF39" i="22"/>
  <c r="V42" i="21"/>
  <c r="A12" i="21"/>
  <c r="O53" i="22"/>
  <c r="AJ6" i="22"/>
  <c r="B7" i="14"/>
  <c r="Z54" i="21"/>
  <c r="E56" i="22"/>
  <c r="E3" i="22"/>
  <c r="E58" i="22"/>
  <c r="M50" i="21"/>
  <c r="Z7" i="21"/>
  <c r="E42" i="21"/>
  <c r="K31" i="22"/>
  <c r="E17" i="22"/>
  <c r="Z39" i="22"/>
  <c r="E65" i="22"/>
  <c r="Z22" i="22"/>
  <c r="AJ45" i="22"/>
  <c r="O9" i="22"/>
  <c r="G61" i="25"/>
  <c r="V18" i="25"/>
  <c r="V36" i="25"/>
  <c r="G7" i="25"/>
  <c r="S11" i="14"/>
  <c r="I10" i="26"/>
  <c r="I61" i="26"/>
  <c r="X18" i="26"/>
  <c r="Z40" i="27"/>
  <c r="K11" i="27"/>
  <c r="A44" i="27"/>
  <c r="P51" i="27"/>
  <c r="G39" i="27"/>
  <c r="V12" i="27"/>
  <c r="I54" i="22"/>
  <c r="AD4" i="22"/>
  <c r="G19" i="14"/>
  <c r="AL58" i="22"/>
  <c r="AL3" i="22"/>
  <c r="E41" i="21"/>
  <c r="Z14" i="21"/>
  <c r="AJ4" i="21"/>
  <c r="O38" i="21"/>
  <c r="AB8" i="21"/>
  <c r="G35" i="21"/>
  <c r="E2" i="22"/>
  <c r="AJ3" i="21"/>
  <c r="O53" i="21"/>
  <c r="I25" i="22"/>
  <c r="AD64" i="22"/>
  <c r="AF46" i="22"/>
  <c r="K16" i="22"/>
  <c r="AL21" i="22"/>
  <c r="R53" i="24"/>
  <c r="E32" i="22"/>
  <c r="X10" i="24"/>
  <c r="X49" i="24"/>
  <c r="C53" i="25"/>
  <c r="R3" i="25"/>
  <c r="C22" i="25"/>
  <c r="R59" i="25"/>
  <c r="C45" i="25"/>
  <c r="R6" i="25"/>
  <c r="P59" i="26"/>
  <c r="A22" i="26"/>
  <c r="I17" i="26"/>
  <c r="C36" i="26"/>
  <c r="R13" i="26"/>
  <c r="K42" i="26"/>
  <c r="Z7" i="26"/>
  <c r="K54" i="27"/>
  <c r="Z4" i="27"/>
  <c r="A41" i="27"/>
  <c r="A13" i="27"/>
  <c r="D13" i="14"/>
  <c r="K10" i="21"/>
  <c r="A49" i="21"/>
  <c r="V2" i="21"/>
  <c r="V14" i="22"/>
  <c r="V53" i="22"/>
  <c r="V51" i="21"/>
  <c r="C22" i="22"/>
  <c r="X66" i="22"/>
  <c r="X51" i="25"/>
  <c r="P20" i="25"/>
  <c r="A57" i="25"/>
  <c r="E65" i="27"/>
  <c r="T22" i="27"/>
  <c r="A21" i="27"/>
  <c r="I27" i="27"/>
  <c r="X65" i="27"/>
  <c r="M5" i="21"/>
  <c r="AH41" i="21"/>
  <c r="K52" i="21"/>
  <c r="AL19" i="21"/>
  <c r="Q63" i="21"/>
  <c r="Z7" i="22"/>
  <c r="E57" i="22"/>
  <c r="AJ38" i="21"/>
  <c r="O6" i="21"/>
  <c r="C21" i="21"/>
  <c r="X60" i="21"/>
  <c r="M4" i="21"/>
  <c r="AH30" i="21"/>
  <c r="K28" i="22"/>
  <c r="AF8" i="22"/>
  <c r="K42" i="22"/>
  <c r="C41" i="22"/>
  <c r="C13" i="22"/>
  <c r="AL41" i="22"/>
  <c r="Q12" i="22"/>
  <c r="I11" i="22"/>
  <c r="AD40" i="22"/>
  <c r="R2" i="25"/>
  <c r="C49" i="25"/>
  <c r="R52" i="25"/>
  <c r="C20" i="25"/>
  <c r="K47" i="25"/>
  <c r="Z29" i="25"/>
  <c r="T22" i="26"/>
  <c r="E58" i="26"/>
  <c r="G5" i="26"/>
  <c r="V41" i="26"/>
  <c r="X29" i="26"/>
  <c r="I47" i="26"/>
  <c r="T31" i="26"/>
  <c r="E11" i="26"/>
  <c r="G55" i="21"/>
  <c r="G2" i="21"/>
  <c r="V66" i="21"/>
  <c r="A20" i="21"/>
  <c r="X62" i="21"/>
  <c r="C18" i="21"/>
  <c r="Z62" i="21"/>
  <c r="E18" i="21"/>
  <c r="G24" i="22"/>
  <c r="AJ2" i="22"/>
  <c r="AJ57" i="22"/>
  <c r="A55" i="22"/>
  <c r="K38" i="25"/>
  <c r="Z4" i="25"/>
  <c r="E40" i="25"/>
  <c r="T47" i="25"/>
  <c r="P2" i="26"/>
  <c r="A49" i="26"/>
  <c r="I18" i="26"/>
  <c r="X62" i="26"/>
  <c r="C20" i="26"/>
  <c r="C6" i="26"/>
  <c r="R38" i="26"/>
  <c r="K45" i="26"/>
  <c r="Z6" i="26"/>
  <c r="K40" i="26"/>
  <c r="Z47" i="26"/>
  <c r="P35" i="27"/>
  <c r="A15" i="27"/>
  <c r="V42" i="27"/>
  <c r="G10" i="27"/>
  <c r="V63" i="27"/>
  <c r="G26" i="27"/>
  <c r="G11" i="21"/>
  <c r="AB31" i="21"/>
  <c r="Z10" i="21"/>
  <c r="Z49" i="21"/>
  <c r="AD10" i="21"/>
  <c r="AD49" i="21"/>
  <c r="E61" i="21"/>
  <c r="Z18" i="21"/>
  <c r="I8" i="21"/>
  <c r="AD37" i="21"/>
  <c r="AL9" i="22"/>
  <c r="AL43" i="22"/>
  <c r="I66" i="22"/>
  <c r="C66" i="22"/>
  <c r="M62" i="22"/>
  <c r="AH26" i="22"/>
  <c r="K36" i="25"/>
  <c r="Z13" i="25"/>
  <c r="Z30" i="25"/>
  <c r="K4" i="25"/>
  <c r="R19" i="26"/>
  <c r="G56" i="27"/>
  <c r="G3" i="27"/>
  <c r="E13" i="21"/>
  <c r="Z35" i="21"/>
  <c r="O56" i="21"/>
  <c r="AJ23" i="21"/>
  <c r="O40" i="21"/>
  <c r="AJ47" i="21"/>
  <c r="AB11" i="21"/>
  <c r="G32" i="21"/>
  <c r="A4" i="22"/>
  <c r="V55" i="22"/>
  <c r="C36" i="21"/>
  <c r="X13" i="21"/>
  <c r="G23" i="22"/>
  <c r="G19" i="22"/>
  <c r="E37" i="22"/>
  <c r="G33" i="22"/>
  <c r="AH16" i="22"/>
  <c r="M43" i="22"/>
  <c r="G34" i="22"/>
  <c r="AB13" i="22"/>
  <c r="AD12" i="22"/>
  <c r="I39" i="22"/>
  <c r="G47" i="22"/>
  <c r="I15" i="14"/>
  <c r="M14" i="22"/>
  <c r="V35" i="22"/>
  <c r="A15" i="22"/>
  <c r="R53" i="25"/>
  <c r="G55" i="25"/>
  <c r="G2" i="25"/>
  <c r="A21" i="25"/>
  <c r="P60" i="25"/>
  <c r="X19" i="25"/>
  <c r="T49" i="26"/>
  <c r="T10" i="26"/>
  <c r="I50" i="26"/>
  <c r="K55" i="26"/>
  <c r="K2" i="26"/>
  <c r="P17" i="26"/>
  <c r="X53" i="27"/>
  <c r="X14" i="27"/>
  <c r="S17" i="14"/>
  <c r="R17" i="14" s="1"/>
  <c r="C14" i="27"/>
  <c r="I40" i="27"/>
  <c r="X17" i="27"/>
  <c r="Z43" i="27"/>
  <c r="Z9" i="27"/>
  <c r="K19" i="21"/>
  <c r="AF65" i="21"/>
  <c r="M19" i="21"/>
  <c r="AH65" i="21"/>
  <c r="AF39" i="21"/>
  <c r="AF5" i="21"/>
  <c r="A66" i="21"/>
  <c r="V17" i="21"/>
  <c r="A30" i="21"/>
  <c r="V9" i="21"/>
  <c r="X53" i="21"/>
  <c r="G18" i="22"/>
  <c r="AB49" i="22"/>
  <c r="V10" i="22"/>
  <c r="A49" i="22"/>
  <c r="Z51" i="22"/>
  <c r="E44" i="22"/>
  <c r="AJ63" i="22"/>
  <c r="O26" i="22"/>
  <c r="AD23" i="22"/>
  <c r="AJ23" i="22"/>
  <c r="O40" i="22"/>
  <c r="AJ17" i="22"/>
  <c r="AB17" i="22"/>
  <c r="G40" i="22"/>
  <c r="AB15" i="22"/>
  <c r="G36" i="22"/>
  <c r="C48" i="22"/>
  <c r="V41" i="25"/>
  <c r="G5" i="25"/>
  <c r="I41" i="25"/>
  <c r="X14" i="25"/>
  <c r="K19" i="26"/>
  <c r="T42" i="26"/>
  <c r="E12" i="26"/>
  <c r="K62" i="27"/>
  <c r="Z26" i="27"/>
  <c r="T45" i="27"/>
  <c r="E9" i="27"/>
  <c r="A16" i="27"/>
  <c r="P46" i="27"/>
  <c r="R25" i="14" l="1"/>
  <c r="R5" i="14"/>
  <c r="C11" i="14"/>
  <c r="H19" i="14"/>
  <c r="H3" i="14"/>
  <c r="H13" i="14"/>
  <c r="R7" i="14"/>
  <c r="H9" i="14"/>
  <c r="C17" i="14"/>
  <c r="R3" i="14"/>
  <c r="R13" i="14"/>
  <c r="H11" i="14"/>
  <c r="H15" i="14"/>
  <c r="H5" i="14"/>
  <c r="C9" i="14"/>
  <c r="C13" i="14"/>
  <c r="R11" i="14"/>
  <c r="R9" i="14"/>
  <c r="C5" i="14"/>
  <c r="C19" i="14"/>
  <c r="C3" i="14"/>
  <c r="C15" i="14"/>
  <c r="C7" i="14"/>
  <c r="H17" i="14"/>
  <c r="H7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43182E-957D-4815-B2F4-78FCE7670C80}" keepAlive="1" name="Query - Fixtures" description="Connection to the 'Fixtures' query in the workbook." type="5" refreshedVersion="6" background="1" saveData="1">
    <dbPr connection="Provider=Microsoft.Mashup.OleDb.1;Data Source=$Workbook$;Location=Fixtures;Extended Properties=&quot;&quot;" command="SELECT * FROM [Fixtures]"/>
  </connection>
  <connection id="2" xr16:uid="{393EA4F6-C939-41E1-A99E-5FED2959CC1D}" keepAlive="1" name="Query - Stats" description="Connection to the 'Stats' query in the workbook." type="5" refreshedVersion="6" background="1" saveData="1">
    <dbPr connection="Provider=Microsoft.Mashup.OleDb.1;Data Source=$Workbook$;Location=Stats;Extended Properties=&quot;&quot;" command="SELECT * FROM [Stats]"/>
  </connection>
</connections>
</file>

<file path=xl/sharedStrings.xml><?xml version="1.0" encoding="utf-8"?>
<sst xmlns="http://schemas.openxmlformats.org/spreadsheetml/2006/main" count="2820" uniqueCount="490">
  <si>
    <t>Home Team</t>
  </si>
  <si>
    <t>Away Team</t>
  </si>
  <si>
    <t>BTTS</t>
  </si>
  <si>
    <t>AFC Bournemouth</t>
  </si>
  <si>
    <t>Cardiff City</t>
  </si>
  <si>
    <t>Arsenal</t>
  </si>
  <si>
    <t>Manchester City</t>
  </si>
  <si>
    <t>Fulham</t>
  </si>
  <si>
    <t>Crystal Palace</t>
  </si>
  <si>
    <t>Huddersfield Town</t>
  </si>
  <si>
    <t>Chelsea</t>
  </si>
  <si>
    <t>Liverpool</t>
  </si>
  <si>
    <t>West Ham United</t>
  </si>
  <si>
    <t>Manchester United</t>
  </si>
  <si>
    <t>Leicester City</t>
  </si>
  <si>
    <t>Newcastle United</t>
  </si>
  <si>
    <t>Tottenham Hotspur</t>
  </si>
  <si>
    <t>Southampton</t>
  </si>
  <si>
    <t>Burnley</t>
  </si>
  <si>
    <t>Watford</t>
  </si>
  <si>
    <t>Brighton &amp; Hove Albion</t>
  </si>
  <si>
    <t>Wolverhampton Wanderers</t>
  </si>
  <si>
    <t>Everton</t>
  </si>
  <si>
    <t>Team</t>
  </si>
  <si>
    <t>Home</t>
  </si>
  <si>
    <t>Avg Match Goals</t>
  </si>
  <si>
    <t>Avg Team Cards</t>
  </si>
  <si>
    <t>Games</t>
  </si>
  <si>
    <t>Total</t>
  </si>
  <si>
    <t>Away</t>
  </si>
  <si>
    <t>Goals Scored</t>
  </si>
  <si>
    <t>Goals Conceded</t>
  </si>
  <si>
    <t>FH Match Goals</t>
  </si>
  <si>
    <t>FH Goals Scored</t>
  </si>
  <si>
    <t>FH Goals Conc</t>
  </si>
  <si>
    <t>SH Match Goals</t>
  </si>
  <si>
    <t>SH Goals Scored</t>
  </si>
  <si>
    <t>SH Goals Conc</t>
  </si>
  <si>
    <t>&gt;0.5 Match Goals</t>
  </si>
  <si>
    <t>&gt;1.5 Match Goals</t>
  </si>
  <si>
    <t>&gt;2.5 Match Goals</t>
  </si>
  <si>
    <t>&gt;3.5 Match Goals</t>
  </si>
  <si>
    <t>&gt;0.5 Team Goals</t>
  </si>
  <si>
    <t>&gt;1.5 Team Goals</t>
  </si>
  <si>
    <t>&gt;0.5 Conceded</t>
  </si>
  <si>
    <t>&gt;1.5 Conceded</t>
  </si>
  <si>
    <t>&gt;0.5 FH Goals</t>
  </si>
  <si>
    <t>&gt;1.5 FH Goals</t>
  </si>
  <si>
    <t>&gt;0.5 FH Team Goals</t>
  </si>
  <si>
    <t>&gt;1.5 FH Team Goals</t>
  </si>
  <si>
    <t>&gt;0.5 FH Conceded</t>
  </si>
  <si>
    <t>&gt;1.5 FH Conceded</t>
  </si>
  <si>
    <t>&gt;0.5 SH Goals</t>
  </si>
  <si>
    <t>&gt;1.5 SH Goals</t>
  </si>
  <si>
    <t>&gt;0.5 SH Team Goals</t>
  </si>
  <si>
    <t>&gt;1.5 SH Team Goals</t>
  </si>
  <si>
    <t>&gt;0.5 SH Conceded</t>
  </si>
  <si>
    <t>&gt;1.5 SH Conceded</t>
  </si>
  <si>
    <t>Avg Match Cards</t>
  </si>
  <si>
    <t>&gt;2.5 Match Cards</t>
  </si>
  <si>
    <t>&gt;4.5 Match Cards</t>
  </si>
  <si>
    <t>&gt;0.5 Team Cards</t>
  </si>
  <si>
    <t>&gt;1.5 Team Cards</t>
  </si>
  <si>
    <t>Avg Team Corners</t>
  </si>
  <si>
    <t>Avg Corners Conc</t>
  </si>
  <si>
    <t>&gt;8 Corners</t>
  </si>
  <si>
    <t>&gt;10 Corners</t>
  </si>
  <si>
    <t>Avg Match Corners</t>
  </si>
  <si>
    <t>&lt;12 Corners</t>
  </si>
  <si>
    <t>&gt;0.5 Goals Scored</t>
  </si>
  <si>
    <t>&gt;0.5 Goals Conc</t>
  </si>
  <si>
    <t>&gt;0.5 FH Goals Scored</t>
  </si>
  <si>
    <t>&gt;1.5 FH Goals Scored</t>
  </si>
  <si>
    <t>&gt;1.5 Goals Scored</t>
  </si>
  <si>
    <t>&gt;1.5 Goals Conc</t>
  </si>
  <si>
    <t>Goals Conc</t>
  </si>
  <si>
    <t>&gt;0.5 FH Match Goals</t>
  </si>
  <si>
    <t>&gt;1.5 FH Match Goals</t>
  </si>
  <si>
    <t>&gt;0.5 FH Goals Conc</t>
  </si>
  <si>
    <t>&gt;1.5 FH Goals Conc</t>
  </si>
  <si>
    <t>&gt;0.5 SH Match Goals</t>
  </si>
  <si>
    <t>&gt;1.5 SH Match Goals</t>
  </si>
  <si>
    <t>&gt;0.5 SH Goals Scored</t>
  </si>
  <si>
    <t>&gt;1.5 SH Goals Scored</t>
  </si>
  <si>
    <t>&gt;0.5 SH Goals Conc</t>
  </si>
  <si>
    <t>&gt;1.5 SH Goals Conc</t>
  </si>
  <si>
    <t>Juventus</t>
  </si>
  <si>
    <t>Napoli</t>
  </si>
  <si>
    <t>Internazionale</t>
  </si>
  <si>
    <t>Lazio</t>
  </si>
  <si>
    <t>Sampdoria</t>
  </si>
  <si>
    <t>Milan</t>
  </si>
  <si>
    <t>Roma</t>
  </si>
  <si>
    <t>Torino</t>
  </si>
  <si>
    <t>Atalanta</t>
  </si>
  <si>
    <t>Fiorentina</t>
  </si>
  <si>
    <t>Sassuolo</t>
  </si>
  <si>
    <t>Parma</t>
  </si>
  <si>
    <t>Cagliari</t>
  </si>
  <si>
    <t>Genoa</t>
  </si>
  <si>
    <t>SPAL</t>
  </si>
  <si>
    <t>Empoli</t>
  </si>
  <si>
    <t>Udinese</t>
  </si>
  <si>
    <t>Bologna</t>
  </si>
  <si>
    <t>Frosinone</t>
  </si>
  <si>
    <t>Chievo</t>
  </si>
  <si>
    <t>Matches Played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</si>
  <si>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</si>
  <si>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</si>
  <si>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</si>
  <si>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</si>
  <si>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</si>
  <si>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</si>
  <si>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</si>
  <si>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</si>
  <si>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</si>
  <si>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</si>
  <si>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</si>
  <si>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</si>
  <si>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</si>
  <si>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</si>
  <si>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</si>
  <si>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</si>
  <si>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</si>
  <si>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</si>
  <si>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</si>
  <si>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</si>
  <si>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</si>
  <si>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</si>
  <si>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</si>
  <si>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</si>
  <si>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</si>
  <si>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Den Bosch</t>
  </si>
  <si>
    <t>Go Ahead Eagles</t>
  </si>
  <si>
    <t>Sparta Rotterdam</t>
  </si>
  <si>
    <t>Twente</t>
  </si>
  <si>
    <t>TOP Oss</t>
  </si>
  <si>
    <t>PSV II</t>
  </si>
  <si>
    <t>Ajax</t>
  </si>
  <si>
    <t>Ajax II</t>
  </si>
  <si>
    <t>Roda JC</t>
  </si>
  <si>
    <t>Cambuur</t>
  </si>
  <si>
    <t>Almere City</t>
  </si>
  <si>
    <t>MVV</t>
  </si>
  <si>
    <t>NEC</t>
  </si>
  <si>
    <t>Volendam</t>
  </si>
  <si>
    <t>RKC Waalwijk</t>
  </si>
  <si>
    <t>Eindhoven</t>
  </si>
  <si>
    <t>Telstar</t>
  </si>
  <si>
    <t>Utrecht II</t>
  </si>
  <si>
    <t>Helmond Sport</t>
  </si>
  <si>
    <t>Dordrecht</t>
  </si>
  <si>
    <t>AZ II</t>
  </si>
  <si>
    <t>PSV</t>
  </si>
  <si>
    <t>Feyenoord</t>
  </si>
  <si>
    <t>Utrecht</t>
  </si>
  <si>
    <t>Vitesse</t>
  </si>
  <si>
    <t>Heracles</t>
  </si>
  <si>
    <t>AZ</t>
  </si>
  <si>
    <t>VVV</t>
  </si>
  <si>
    <t>Fortuna Sittard</t>
  </si>
  <si>
    <t>Heerenveen</t>
  </si>
  <si>
    <t>ADO Den Haag</t>
  </si>
  <si>
    <t>Willem II</t>
  </si>
  <si>
    <t>Emmen</t>
  </si>
  <si>
    <t>Groningen</t>
  </si>
  <si>
    <t>PEC Zwolle</t>
  </si>
  <si>
    <t>NAC Breda</t>
  </si>
  <si>
    <t>De Graafschap</t>
  </si>
  <si>
    <t>Excelsior</t>
  </si>
  <si>
    <t>Leeds United</t>
  </si>
  <si>
    <t>Norwich City</t>
  </si>
  <si>
    <t>West Bromwich Albion</t>
  </si>
  <si>
    <t>Sheffield United</t>
  </si>
  <si>
    <t>Middlesbrough</t>
  </si>
  <si>
    <t>Derby County</t>
  </si>
  <si>
    <t>Birmingham City</t>
  </si>
  <si>
    <t>Queens Park Rangers</t>
  </si>
  <si>
    <t>Aston Villa</t>
  </si>
  <si>
    <t>Nottingham Forest</t>
  </si>
  <si>
    <t>Bristol City</t>
  </si>
  <si>
    <t>Stoke City</t>
  </si>
  <si>
    <t>Swansea City</t>
  </si>
  <si>
    <t>Hull City</t>
  </si>
  <si>
    <t>Blackburn Rovers</t>
  </si>
  <si>
    <t>Sheffield Wednesday</t>
  </si>
  <si>
    <t>Preston North End</t>
  </si>
  <si>
    <t>Brentford</t>
  </si>
  <si>
    <t>Wigan Athletic</t>
  </si>
  <si>
    <t>Millwall</t>
  </si>
  <si>
    <t>Bolton Wanderers</t>
  </si>
  <si>
    <t>Rotherham United</t>
  </si>
  <si>
    <t>Reading</t>
  </si>
  <si>
    <t>Ipswich Town</t>
  </si>
  <si>
    <t>Portsmouth</t>
  </si>
  <si>
    <t>Luton Town</t>
  </si>
  <si>
    <t>Sunderland</t>
  </si>
  <si>
    <t>Barnsley</t>
  </si>
  <si>
    <t>Peterborough United</t>
  </si>
  <si>
    <t>Charlton Athletic</t>
  </si>
  <si>
    <t>Doncaster Rovers</t>
  </si>
  <si>
    <t>Blackpool</t>
  </si>
  <si>
    <t>Coventry City</t>
  </si>
  <si>
    <t>Accrington Stanley</t>
  </si>
  <si>
    <t>Fleetwood Town</t>
  </si>
  <si>
    <t>Southend United</t>
  </si>
  <si>
    <t>Wycombe Wanderers</t>
  </si>
  <si>
    <t>Walsall</t>
  </si>
  <si>
    <t>Burton Albion</t>
  </si>
  <si>
    <t>Rochdale</t>
  </si>
  <si>
    <t>Shrewsbury Town</t>
  </si>
  <si>
    <t>Gillingham</t>
  </si>
  <si>
    <t>Bristol Rovers</t>
  </si>
  <si>
    <t>Oxford United</t>
  </si>
  <si>
    <t>Bradford City</t>
  </si>
  <si>
    <t>Scunthorpe United</t>
  </si>
  <si>
    <t>AFC Wimbledon</t>
  </si>
  <si>
    <t>Plymouth Argyle</t>
  </si>
  <si>
    <t>Lincoln City</t>
  </si>
  <si>
    <t>Milton Keynes Dons</t>
  </si>
  <si>
    <t>Mansfield Town</t>
  </si>
  <si>
    <t>Colchester United</t>
  </si>
  <si>
    <t>Bury</t>
  </si>
  <si>
    <t>Forest Green Rovers</t>
  </si>
  <si>
    <t>Exeter City</t>
  </si>
  <si>
    <t>Carlisle United</t>
  </si>
  <si>
    <t>Tranmere Rovers</t>
  </si>
  <si>
    <t>Newport County</t>
  </si>
  <si>
    <t>Oldham Athletic</t>
  </si>
  <si>
    <t>Stevenage</t>
  </si>
  <si>
    <t>Grimsby Town</t>
  </si>
  <si>
    <t>Swindon Town</t>
  </si>
  <si>
    <t>Crewe Alexandra</t>
  </si>
  <si>
    <t>Northampton Town</t>
  </si>
  <si>
    <t>Port Vale</t>
  </si>
  <si>
    <t>Crawley Town</t>
  </si>
  <si>
    <t>Cheltenham Town</t>
  </si>
  <si>
    <t>Morecambe</t>
  </si>
  <si>
    <t>Yeovil Town</t>
  </si>
  <si>
    <t>Cambridge United</t>
  </si>
  <si>
    <t>Macclesfield Town</t>
  </si>
  <si>
    <t>Notts County</t>
  </si>
  <si>
    <t>Date</t>
  </si>
  <si>
    <t>Werder Bremen</t>
  </si>
  <si>
    <t>Hoffenheim</t>
  </si>
  <si>
    <t>Borussia Dortmund</t>
  </si>
  <si>
    <t>Bayer Leverkusen</t>
  </si>
  <si>
    <t>Hertha BSC</t>
  </si>
  <si>
    <t>Nürnberg</t>
  </si>
  <si>
    <t>Freiburg</t>
  </si>
  <si>
    <t>RB Leipzig</t>
  </si>
  <si>
    <t>Stuttgart</t>
  </si>
  <si>
    <t>Schalke 04</t>
  </si>
  <si>
    <t>Hannover 96</t>
  </si>
  <si>
    <t>Fortuna Düsseldorf</t>
  </si>
  <si>
    <t>Bayern München</t>
  </si>
  <si>
    <t>Augsburg</t>
  </si>
  <si>
    <t>Wolfsburg</t>
  </si>
  <si>
    <t>Mainz 05</t>
  </si>
  <si>
    <t>Vitória Guimarães</t>
  </si>
  <si>
    <t>Sporting CP</t>
  </si>
  <si>
    <t>Santa Clara</t>
  </si>
  <si>
    <t>Tondela</t>
  </si>
  <si>
    <t>Nacional</t>
  </si>
  <si>
    <t>Boavista</t>
  </si>
  <si>
    <t>Vitória Setúbal</t>
  </si>
  <si>
    <t>Sporting Braga</t>
  </si>
  <si>
    <t>Marítimo</t>
  </si>
  <si>
    <t>Portimonense</t>
  </si>
  <si>
    <t>Benfica</t>
  </si>
  <si>
    <t>Rio Ave</t>
  </si>
  <si>
    <t>Moreirense</t>
  </si>
  <si>
    <t>Chaves</t>
  </si>
  <si>
    <t>Feirense</t>
  </si>
  <si>
    <t>Belenenses</t>
  </si>
  <si>
    <t>Desportivo Aves</t>
  </si>
  <si>
    <t>Porto</t>
  </si>
  <si>
    <t>PSG</t>
  </si>
  <si>
    <t>Nantes</t>
  </si>
  <si>
    <t>Lille</t>
  </si>
  <si>
    <t>Toulouse</t>
  </si>
  <si>
    <t>Reims</t>
  </si>
  <si>
    <t>Caen</t>
  </si>
  <si>
    <t>Strasbourg</t>
  </si>
  <si>
    <t>Nice</t>
  </si>
  <si>
    <t>Angers SCO</t>
  </si>
  <si>
    <t>Montpellier</t>
  </si>
  <si>
    <t>Olympique Lyonnais</t>
  </si>
  <si>
    <t>Rennes</t>
  </si>
  <si>
    <t>Nîmes</t>
  </si>
  <si>
    <t>Monaco</t>
  </si>
  <si>
    <t>Guingamp</t>
  </si>
  <si>
    <t>Saint-Étienne</t>
  </si>
  <si>
    <t>Dijon</t>
  </si>
  <si>
    <t>Bordeaux</t>
  </si>
  <si>
    <t>Amiens SC</t>
  </si>
  <si>
    <t>Real Betis</t>
  </si>
  <si>
    <t>Eibar</t>
  </si>
  <si>
    <t>Atlético Madrid</t>
  </si>
  <si>
    <t>Espanyol</t>
  </si>
  <si>
    <t>Barcelona</t>
  </si>
  <si>
    <t>Celta de Vigo</t>
  </si>
  <si>
    <t>Athletic Club</t>
  </si>
  <si>
    <t>Real Valladolid</t>
  </si>
  <si>
    <t>Valencia</t>
  </si>
  <si>
    <t>Huesca</t>
  </si>
  <si>
    <t>Leganés</t>
  </si>
  <si>
    <t>Sevilla</t>
  </si>
  <si>
    <t>Rayo Vallecano</t>
  </si>
  <si>
    <t>Levante</t>
  </si>
  <si>
    <t>Villarreal</t>
  </si>
  <si>
    <t>Real Madrid</t>
  </si>
  <si>
    <t>Girona</t>
  </si>
  <si>
    <t>Deportivo Alavés</t>
  </si>
  <si>
    <t>Getafe</t>
  </si>
  <si>
    <t>Real Sociedad</t>
  </si>
  <si>
    <t>Olympique Marseille</t>
  </si>
  <si>
    <t>Borussia M'gladbach</t>
  </si>
  <si>
    <t>Eintracht Frankfurt</t>
  </si>
  <si>
    <t>Leyton Orient</t>
  </si>
  <si>
    <t>Wrexham</t>
  </si>
  <si>
    <t>Salford City</t>
  </si>
  <si>
    <t>Fylde</t>
  </si>
  <si>
    <t>Solihull Moors</t>
  </si>
  <si>
    <t>Harrogate Town</t>
  </si>
  <si>
    <t>Gateshead</t>
  </si>
  <si>
    <t>Sutton United</t>
  </si>
  <si>
    <t>Ebbsfleet United</t>
  </si>
  <si>
    <t>Eastleigh</t>
  </si>
  <si>
    <t>Barrow</t>
  </si>
  <si>
    <t>Boreham Wood</t>
  </si>
  <si>
    <t>Hartlepool United</t>
  </si>
  <si>
    <t>Barnet</t>
  </si>
  <si>
    <t>Bromley</t>
  </si>
  <si>
    <t>Halifax Town</t>
  </si>
  <si>
    <t>Dover Athletic</t>
  </si>
  <si>
    <t>Aldershot Town</t>
  </si>
  <si>
    <t>Chesterfield</t>
  </si>
  <si>
    <t>Maidenhead United</t>
  </si>
  <si>
    <t>Maidstone United</t>
  </si>
  <si>
    <t>Braintree Town</t>
  </si>
  <si>
    <t>Dagenham &amp; Redbridge</t>
  </si>
  <si>
    <t>Havant &amp; Waterlooville</t>
  </si>
  <si>
    <t>Hamburger SV</t>
  </si>
  <si>
    <t>Köln</t>
  </si>
  <si>
    <t>St. Pauli</t>
  </si>
  <si>
    <t>Union Berlin</t>
  </si>
  <si>
    <t>Holstein Kiel</t>
  </si>
  <si>
    <t>Heidenheim</t>
  </si>
  <si>
    <t>Paderborn</t>
  </si>
  <si>
    <t>Bochum</t>
  </si>
  <si>
    <t>Jahn Regensburg</t>
  </si>
  <si>
    <t>Dynamo Dresden</t>
  </si>
  <si>
    <t>Greuther Fürth</t>
  </si>
  <si>
    <t>Erzgebirge Aue</t>
  </si>
  <si>
    <t>Darmstadt 98</t>
  </si>
  <si>
    <t>Arminia Bielefeld</t>
  </si>
  <si>
    <t>Sandhausen</t>
  </si>
  <si>
    <t>MSV Duisburg</t>
  </si>
  <si>
    <t>Magdeburg</t>
  </si>
  <si>
    <t>Ingolstadt</t>
  </si>
  <si>
    <t>Brescia</t>
  </si>
  <si>
    <t>Perugia</t>
  </si>
  <si>
    <t>Cremonese</t>
  </si>
  <si>
    <t>Pescara</t>
  </si>
  <si>
    <t>Salernitana</t>
  </si>
  <si>
    <t>Palermo</t>
  </si>
  <si>
    <t>Venezia</t>
  </si>
  <si>
    <t>Spezia</t>
  </si>
  <si>
    <t>Hellas Verona</t>
  </si>
  <si>
    <t>Calcio Padova</t>
  </si>
  <si>
    <t>Ascoli</t>
  </si>
  <si>
    <t>Cosenza</t>
  </si>
  <si>
    <t>Cittadella</t>
  </si>
  <si>
    <t>Crotone</t>
  </si>
  <si>
    <t>Foggia</t>
  </si>
  <si>
    <t>Carpi</t>
  </si>
  <si>
    <t>Benevento</t>
  </si>
  <si>
    <t>Lecce</t>
  </si>
  <si>
    <t>Auxerre</t>
  </si>
  <si>
    <t>Valenciennes</t>
  </si>
  <si>
    <t>Béziers</t>
  </si>
  <si>
    <t>Nancy</t>
  </si>
  <si>
    <t>Châteauroux</t>
  </si>
  <si>
    <t>Clermont</t>
  </si>
  <si>
    <t>Le Havre</t>
  </si>
  <si>
    <t>Lorient</t>
  </si>
  <si>
    <t>Lens</t>
  </si>
  <si>
    <t>Orléans</t>
  </si>
  <si>
    <t>Metz</t>
  </si>
  <si>
    <t>Brest</t>
  </si>
  <si>
    <t>Niort</t>
  </si>
  <si>
    <t>Red Star</t>
  </si>
  <si>
    <t>Paris</t>
  </si>
  <si>
    <t>Gazélec Ajaccio</t>
  </si>
  <si>
    <t>Sochaux</t>
  </si>
  <si>
    <t>Grenoble Foot 38</t>
  </si>
  <si>
    <t>Troyes</t>
  </si>
  <si>
    <t>Ajaccio</t>
  </si>
  <si>
    <t>Estoril</t>
  </si>
  <si>
    <t>Famalicão</t>
  </si>
  <si>
    <t>Farense</t>
  </si>
  <si>
    <t>Academico Viseu</t>
  </si>
  <si>
    <t>Paços de Ferreira</t>
  </si>
  <si>
    <t>Cova Piedade</t>
  </si>
  <si>
    <t>Sporting Covilhã</t>
  </si>
  <si>
    <t>Mafra</t>
  </si>
  <si>
    <t>Porto II</t>
  </si>
  <si>
    <t>Varzim</t>
  </si>
  <si>
    <t>Académica</t>
  </si>
  <si>
    <t>UD Oliveirense</t>
  </si>
  <si>
    <t>Arouca</t>
  </si>
  <si>
    <t>Penafiel</t>
  </si>
  <si>
    <t>Leixões</t>
  </si>
  <si>
    <t>Sporting Braga II</t>
  </si>
  <si>
    <t>Benfica II</t>
  </si>
  <si>
    <t>Extremadura UD</t>
  </si>
  <si>
    <t>Mallorca</t>
  </si>
  <si>
    <t>Rayo Majadahonda</t>
  </si>
  <si>
    <t>Reus Deportiu</t>
  </si>
  <si>
    <t>Osasuna</t>
  </si>
  <si>
    <t>Real Oviedo</t>
  </si>
  <si>
    <t>Tenerife</t>
  </si>
  <si>
    <t>Real Zaragoza</t>
  </si>
  <si>
    <t>Almería</t>
  </si>
  <si>
    <t>Albacete</t>
  </si>
  <si>
    <t>Granada</t>
  </si>
  <si>
    <t>Alcorcón</t>
  </si>
  <si>
    <t>Sporting Gijón</t>
  </si>
  <si>
    <t>Cádiz</t>
  </si>
  <si>
    <t>Córdoba</t>
  </si>
  <si>
    <t>Málaga</t>
  </si>
  <si>
    <t>Elche</t>
  </si>
  <si>
    <t>Numancia</t>
  </si>
  <si>
    <t>Las Palmas</t>
  </si>
  <si>
    <t>Lugo</t>
  </si>
  <si>
    <t>Celtic</t>
  </si>
  <si>
    <t>Livingston</t>
  </si>
  <si>
    <t>Hearts</t>
  </si>
  <si>
    <t>Hibernian</t>
  </si>
  <si>
    <t>Motherwell</t>
  </si>
  <si>
    <t>Rangers</t>
  </si>
  <si>
    <t>St. Mirren</t>
  </si>
  <si>
    <t>Kilmarnock</t>
  </si>
  <si>
    <t>St. Johnstone</t>
  </si>
  <si>
    <t>Dundee</t>
  </si>
  <si>
    <t>Aberdeen</t>
  </si>
  <si>
    <t>Vitória Guimarães II</t>
  </si>
  <si>
    <t>Deportivo La Coruña</t>
  </si>
  <si>
    <t>Gimnàstic Tarragona</t>
  </si>
  <si>
    <t>Hamilton Academical</t>
  </si>
  <si>
    <t>Greenock Morton</t>
  </si>
  <si>
    <t>Queen of the South</t>
  </si>
  <si>
    <t>Dundee United</t>
  </si>
  <si>
    <t>Ayr United</t>
  </si>
  <si>
    <t>Partick Thistle</t>
  </si>
  <si>
    <t>Ross County</t>
  </si>
  <si>
    <t>Alloa Athletic</t>
  </si>
  <si>
    <t>Falkirk</t>
  </si>
  <si>
    <t>Inverness CT</t>
  </si>
  <si>
    <t>Dunfermline Athletic</t>
  </si>
  <si>
    <t>Adelaide United</t>
  </si>
  <si>
    <t>Sydney</t>
  </si>
  <si>
    <t>Newcastle Jets</t>
  </si>
  <si>
    <t>Melbourne City</t>
  </si>
  <si>
    <t>Perth Glory</t>
  </si>
  <si>
    <t>Melbourne Victory</t>
  </si>
  <si>
    <t>Wellington Phoenix</t>
  </si>
  <si>
    <t>Brisbane Roar</t>
  </si>
  <si>
    <t>Central Coast Mariners</t>
  </si>
  <si>
    <t>Western Sydney Wanderers</t>
  </si>
  <si>
    <t xml:space="preserve">  </t>
  </si>
  <si>
    <t>Cerezo Osaka</t>
  </si>
  <si>
    <t>Vissel Kobe</t>
  </si>
  <si>
    <t>Vegalta Sendai</t>
  </si>
  <si>
    <t>Urawa Reds</t>
  </si>
  <si>
    <t>Kawasaki Frontale</t>
  </si>
  <si>
    <t>Tokyo</t>
  </si>
  <si>
    <t>Sanfrecce Hiroshima</t>
  </si>
  <si>
    <t>Shimizu S-Pulse</t>
  </si>
  <si>
    <t>Sagan Tosu</t>
  </si>
  <si>
    <t>Nagoya Grampus</t>
  </si>
  <si>
    <t>Kashima Antlers</t>
  </si>
  <si>
    <t>Oita Trinita</t>
  </si>
  <si>
    <t>Júbilo Iwata</t>
  </si>
  <si>
    <t>Matsumoto Yamaga</t>
  </si>
  <si>
    <t>Gamba Osaka</t>
  </si>
  <si>
    <t>Yokohama F. Marinos</t>
  </si>
  <si>
    <t>Shonan Bellmare</t>
  </si>
  <si>
    <t>Consadole Sapporo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</si>
</sst>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5"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 applyAlignment="1">
      <alignment vertical="center"/>
    </xf>
    <xf numFmtId="0" fontId="0" fillId="0" borderId="0" xfId="0" applyAlignment="1"/>
    <xf numFmtId="0" fontId="0" fillId="0" borderId="1" xfId="0" applyNumberFormat="1" applyFont="1" applyBorder="1" applyAlignment="1"/>
    <xf numFmtId="2" fontId="0" fillId="0" borderId="0" xfId="0" applyNumberFormat="1" applyAlignment="1"/>
    <xf numFmtId="10" fontId="0" fillId="0" borderId="0" xfId="0" applyNumberFormat="1" applyAlignment="1"/>
    <xf numFmtId="10" fontId="0" fillId="0" borderId="0" xfId="1" applyNumberFormat="1" applyFont="1" applyAlignment="1"/>
    <xf numFmtId="0" fontId="0" fillId="0" borderId="2" xfId="0" applyBorder="1" applyAlignment="1"/>
    <xf numFmtId="2" fontId="0" fillId="0" borderId="2" xfId="0" applyNumberFormat="1" applyBorder="1" applyAlignment="1"/>
    <xf numFmtId="10" fontId="0" fillId="0" borderId="2" xfId="1" applyNumberFormat="1" applyFont="1" applyBorder="1" applyAlignment="1"/>
    <xf numFmtId="10" fontId="0" fillId="0" borderId="2" xfId="0" applyNumberFormat="1" applyBorder="1" applyAlignment="1"/>
    <xf numFmtId="0" fontId="1" fillId="0" borderId="3" xfId="0" applyFont="1" applyBorder="1" applyAlignment="1"/>
    <xf numFmtId="2" fontId="0" fillId="0" borderId="4" xfId="0" applyNumberFormat="1" applyBorder="1" applyAlignment="1"/>
    <xf numFmtId="0" fontId="0" fillId="0" borderId="4" xfId="0" applyBorder="1" applyAlignment="1"/>
    <xf numFmtId="10" fontId="0" fillId="0" borderId="4" xfId="1" applyNumberFormat="1" applyFont="1" applyBorder="1" applyAlignment="1"/>
    <xf numFmtId="0" fontId="0" fillId="2" borderId="5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0" fillId="4" borderId="5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3" borderId="7" xfId="0" applyFill="1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/>
    <xf numFmtId="0" fontId="3" fillId="0" borderId="8" xfId="0" applyFont="1" applyBorder="1"/>
    <xf numFmtId="2" fontId="3" fillId="0" borderId="9" xfId="0" applyNumberFormat="1" applyFont="1" applyBorder="1"/>
    <xf numFmtId="0" fontId="3" fillId="0" borderId="10" xfId="0" applyFont="1" applyBorder="1" applyAlignment="1">
      <alignment horizontal="right"/>
    </xf>
    <xf numFmtId="10" fontId="3" fillId="0" borderId="9" xfId="0" applyNumberFormat="1" applyFont="1" applyBorder="1"/>
    <xf numFmtId="0" fontId="3" fillId="0" borderId="10" xfId="0" applyFont="1" applyFill="1" applyBorder="1" applyAlignment="1">
      <alignment horizontal="right"/>
    </xf>
    <xf numFmtId="0" fontId="3" fillId="0" borderId="8" xfId="0" applyFont="1" applyFill="1" applyBorder="1"/>
    <xf numFmtId="0" fontId="3" fillId="0" borderId="2" xfId="0" applyFont="1" applyFill="1" applyBorder="1"/>
    <xf numFmtId="2" fontId="3" fillId="0" borderId="0" xfId="0" applyNumberFormat="1" applyFont="1" applyFill="1" applyBorder="1"/>
    <xf numFmtId="0" fontId="3" fillId="0" borderId="4" xfId="0" applyFont="1" applyFill="1" applyBorder="1" applyAlignment="1">
      <alignment horizontal="right"/>
    </xf>
    <xf numFmtId="10" fontId="3" fillId="0" borderId="0" xfId="0" applyNumberFormat="1" applyFont="1" applyFill="1" applyBorder="1"/>
    <xf numFmtId="0" fontId="3" fillId="0" borderId="11" xfId="0" applyFont="1" applyFill="1" applyBorder="1"/>
    <xf numFmtId="10" fontId="3" fillId="0" borderId="12" xfId="0" applyNumberFormat="1" applyFont="1" applyFill="1" applyBorder="1"/>
    <xf numFmtId="0" fontId="3" fillId="0" borderId="13" xfId="0" applyFont="1" applyFill="1" applyBorder="1" applyAlignment="1">
      <alignment horizontal="right"/>
    </xf>
    <xf numFmtId="2" fontId="3" fillId="0" borderId="12" xfId="0" applyNumberFormat="1" applyFont="1" applyFill="1" applyBorder="1"/>
    <xf numFmtId="2" fontId="3" fillId="0" borderId="0" xfId="0" applyNumberFormat="1" applyFont="1" applyBorder="1"/>
    <xf numFmtId="2" fontId="3" fillId="0" borderId="12" xfId="0" applyNumberFormat="1" applyFont="1" applyBorder="1"/>
    <xf numFmtId="0" fontId="3" fillId="0" borderId="5" xfId="0" applyFont="1" applyBorder="1" applyAlignment="1"/>
    <xf numFmtId="0" fontId="3" fillId="0" borderId="7" xfId="0" applyFont="1" applyBorder="1"/>
    <xf numFmtId="0" fontId="3" fillId="0" borderId="5" xfId="0" applyFont="1" applyBorder="1" applyAlignment="1">
      <alignment horizontal="right"/>
    </xf>
    <xf numFmtId="0" fontId="4" fillId="0" borderId="14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10" fontId="3" fillId="0" borderId="0" xfId="0" applyNumberFormat="1" applyFont="1" applyBorder="1"/>
    <xf numFmtId="10" fontId="3" fillId="0" borderId="12" xfId="0" applyNumberFormat="1" applyFont="1" applyBorder="1"/>
    <xf numFmtId="164" fontId="0" fillId="0" borderId="0" xfId="0" applyNumberFormat="1"/>
    <xf numFmtId="0" fontId="3" fillId="0" borderId="0" xfId="0" applyFont="1" applyAlignment="1">
      <alignment vertical="center"/>
    </xf>
    <xf numFmtId="2" fontId="3" fillId="0" borderId="0" xfId="0" applyNumberFormat="1" applyFont="1" applyFill="1" applyBorder="1" applyAlignment="1">
      <alignment vertical="center"/>
    </xf>
    <xf numFmtId="2" fontId="3" fillId="0" borderId="0" xfId="0" applyNumberFormat="1" applyFont="1" applyBorder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Border="1" applyAlignment="1">
      <alignment vertical="center"/>
    </xf>
    <xf numFmtId="14" fontId="3" fillId="0" borderId="0" xfId="0" applyNumberFormat="1" applyFont="1" applyBorder="1" applyAlignment="1">
      <alignment vertical="center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165" fontId="3" fillId="0" borderId="0" xfId="1" applyNumberFormat="1" applyFont="1" applyBorder="1" applyAlignment="1">
      <alignment vertical="center"/>
    </xf>
    <xf numFmtId="165" fontId="3" fillId="0" borderId="0" xfId="1" applyNumberFormat="1" applyFont="1" applyFill="1" applyBorder="1" applyAlignment="1">
      <alignment vertical="center"/>
    </xf>
    <xf numFmtId="2" fontId="3" fillId="0" borderId="3" xfId="0" applyNumberFormat="1" applyFont="1" applyBorder="1" applyAlignment="1">
      <alignment horizontal="center" vertical="center" wrapText="1"/>
    </xf>
    <xf numFmtId="2" fontId="3" fillId="0" borderId="0" xfId="1" applyNumberFormat="1" applyFont="1" applyBorder="1" applyAlignment="1">
      <alignment vertical="center"/>
    </xf>
    <xf numFmtId="2" fontId="3" fillId="0" borderId="0" xfId="0" applyNumberFormat="1" applyFont="1" applyAlignment="1">
      <alignment vertical="center"/>
    </xf>
    <xf numFmtId="0" fontId="0" fillId="0" borderId="0" xfId="0" applyFill="1"/>
    <xf numFmtId="0" fontId="1" fillId="0" borderId="3" xfId="0" applyFont="1" applyBorder="1" applyAlignment="1">
      <alignment horizontal="center"/>
    </xf>
    <xf numFmtId="0" fontId="1" fillId="0" borderId="3" xfId="0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6">
    <dxf>
      <numFmt numFmtId="164" formatCode="[$-F800]dddd\,\ mmmm\ dd\,\ 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6C858CB-DDF6-4301-AEB7-CD4D1C197593}" autoFormatId="16" applyNumberFormats="0" applyBorderFormats="0" applyFontFormats="0" applyPatternFormats="0" applyAlignmentFormats="0" applyWidthHeightFormats="0">
  <queryTableRefresh nextId="27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7DCB9F8-6810-42F3-939C-E06DDB73D887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17808A-0AF6-4E44-BD7D-673433C188E7}" name="Stats" displayName="Stats" ref="A1:Y2" tableType="queryTable" insertRow="1" totalsRowShown="0">
  <autoFilter ref="A1:Y2" xr:uid="{1A4C3A97-BF6B-4687-AC1E-D09FD490A1D0}"/>
  <tableColumns count="25">
    <tableColumn id="1" xr3:uid="{3B7FB8C7-3257-4ABD-A961-AE48E0EC9284}" uniqueName="1" name="Column1" queryTableFieldId="1" dataDxfId="5"/>
    <tableColumn id="2" xr3:uid="{12DB033A-E5D0-4197-A5F1-9D7B36F930F3}" uniqueName="2" name="Column2" queryTableFieldId="2" dataDxfId="4"/>
    <tableColumn id="3" xr3:uid="{4F3345FF-F0C8-4A85-A5E2-02CD40C7F704}" uniqueName="3" name="Column3" queryTableFieldId="3"/>
    <tableColumn id="4" xr3:uid="{8E1758C4-5317-4F87-9B69-EDEEBCB5D7F3}" uniqueName="4" name="Column4" queryTableFieldId="4"/>
    <tableColumn id="5" xr3:uid="{A0F088EC-A614-4803-9663-B3982BD36BEE}" uniqueName="5" name="Column5" queryTableFieldId="5"/>
    <tableColumn id="6" xr3:uid="{926BCDC9-1439-4699-9C29-988E302255A1}" uniqueName="6" name="Column6" queryTableFieldId="6"/>
    <tableColumn id="7" xr3:uid="{5CE81C02-9DA0-49D5-8EFD-765155D7599D}" uniqueName="7" name="Column7" queryTableFieldId="7" dataDxfId="3"/>
    <tableColumn id="8" xr3:uid="{84EDF8B9-C928-4FF4-A2FF-4A72F0B51C8E}" uniqueName="8" name="Column8" queryTableFieldId="8"/>
    <tableColumn id="9" xr3:uid="{9F15D1DD-9866-4124-938C-6607050A6313}" uniqueName="9" name="Column9" queryTableFieldId="9"/>
    <tableColumn id="10" xr3:uid="{635F7EA8-BF24-4EC9-82FF-31CF1ACB3EB1}" uniqueName="10" name="Column10" queryTableFieldId="10"/>
    <tableColumn id="11" xr3:uid="{0A4359C5-3879-496C-8FC2-DAA7B1632F10}" uniqueName="11" name="Column11" queryTableFieldId="11"/>
    <tableColumn id="12" xr3:uid="{1E1DE1B2-8975-4C8F-9E0D-F575CF59DD49}" uniqueName="12" name="Column12" queryTableFieldId="12"/>
    <tableColumn id="13" xr3:uid="{0224EEE8-1567-424C-A137-FCC77487D681}" uniqueName="13" name="Column13" queryTableFieldId="13"/>
    <tableColumn id="14" xr3:uid="{299CDA7B-CBB1-48F2-9637-4062240AD526}" uniqueName="14" name="Column14" queryTableFieldId="14"/>
    <tableColumn id="15" xr3:uid="{9E711F02-C450-4388-8524-3E14E7F5D2D4}" uniqueName="15" name="Column15" queryTableFieldId="15"/>
    <tableColumn id="16" xr3:uid="{ABCB2B09-4DD8-44AC-9785-660CDAC04F63}" uniqueName="16" name="Column16" queryTableFieldId="16"/>
    <tableColumn id="17" xr3:uid="{808FDDD8-4670-4071-A9E8-AF5313AFC841}" uniqueName="17" name="Column17" queryTableFieldId="17"/>
    <tableColumn id="18" xr3:uid="{233FB527-DB09-4CE4-9064-071653C3F57D}" uniqueName="18" name="Column18" queryTableFieldId="18"/>
    <tableColumn id="19" xr3:uid="{9E1FD757-92EE-4350-9C33-DCD7CEC56159}" uniqueName="19" name="Column19" queryTableFieldId="19"/>
    <tableColumn id="20" xr3:uid="{CDEF85FC-64F6-410B-9BEA-35497F020908}" uniqueName="20" name="Column20" queryTableFieldId="20"/>
    <tableColumn id="21" xr3:uid="{54600E70-C55E-41ED-9170-DABB1C866994}" uniqueName="21" name="Column21" queryTableFieldId="21"/>
    <tableColumn id="22" xr3:uid="{620C2843-5605-4C65-8710-AFC49AC46774}" uniqueName="22" name="Column22" queryTableFieldId="22"/>
    <tableColumn id="23" xr3:uid="{6D4D2C4D-F80F-4993-9232-14A924A6241A}" uniqueName="23" name="Column23" queryTableFieldId="23"/>
    <tableColumn id="24" xr3:uid="{426CD62A-6737-4ABE-A0F4-0B7D28A4BBCD}" uniqueName="24" name="Column24" queryTableFieldId="24"/>
    <tableColumn id="25" xr3:uid="{1A3AE6FC-189F-4E43-9E75-42A3D7569A90}" uniqueName="25" name="Column25" queryTableFieldId="2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56046F-0EA8-41B9-AB45-5366448DF800}" name="Fixtures" displayName="Fixtures" ref="A1:D2" tableType="queryTable" insertRow="1" totalsRowShown="0">
  <autoFilter ref="A1:D2" xr:uid="{DF36134F-C5A1-4B3A-90DB-3E7D33F4BB98}"/>
  <sortState xmlns:xlrd2="http://schemas.microsoft.com/office/spreadsheetml/2017/richdata2" ref="A2:D2">
    <sortCondition ref="D1:D2"/>
  </sortState>
  <tableColumns count="4">
    <tableColumn id="1" xr3:uid="{F88A13B9-DA5E-40C0-9615-52832A75AAE6}" uniqueName="1" name="Column1" queryTableFieldId="1" dataDxfId="2"/>
    <tableColumn id="2" xr3:uid="{11923DC5-9689-49EB-8C26-A7EDA77C84DE}" uniqueName="2" name="Column2" queryTableFieldId="2" dataDxfId="1"/>
    <tableColumn id="3" xr3:uid="{E5D3AC1F-62A6-4C57-BF44-24BFF5EB8D2E}" uniqueName="3" name="Column3" queryTableFieldId="3"/>
    <tableColumn id="4" xr3:uid="{7D251279-58EA-44C1-8A66-917142876B3C}" uniqueName="4" name="Column4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5A7FA-6E0B-4843-A151-23F1B19CF77C}">
  <dimension ref="A1:Y5"/>
  <sheetViews>
    <sheetView workbookViewId="0">
      <selection activeCell="C8" sqref="A1:XFD1048576"/>
    </sheetView>
  </sheetViews>
  <sheetFormatPr defaultRowHeight="14.4" x14ac:dyDescent="0.3"/>
  <cols>
    <col min="8" max="20" width="8.88671875" customWidth="1"/>
  </cols>
  <sheetData>
    <row r="1" spans="1:25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x14ac:dyDescent="0.3">
      <c r="A4" s="1"/>
      <c r="B4" s="1"/>
      <c r="G4" s="1"/>
      <c r="U4" s="1"/>
      <c r="V4" s="1"/>
      <c r="W4" s="1"/>
      <c r="X4" s="1"/>
      <c r="Y4" s="1"/>
    </row>
    <row r="5" spans="1:25" x14ac:dyDescent="0.3">
      <c r="A5" s="1"/>
      <c r="B5" s="1"/>
      <c r="G5" s="1"/>
      <c r="U5" s="1"/>
      <c r="V5" s="1"/>
      <c r="W5" s="1"/>
      <c r="X5" s="1"/>
      <c r="Y5" s="1"/>
    </row>
  </sheetData>
  <sortState xmlns:xlrd2="http://schemas.microsoft.com/office/spreadsheetml/2017/richdata2" ref="C8:C26">
    <sortCondition ref="C8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04139-C265-4C6B-A493-EAB0EFA79F55}">
  <dimension ref="A1:Z2203"/>
  <sheetViews>
    <sheetView workbookViewId="0">
      <selection activeCell="V10" sqref="V10"/>
    </sheetView>
  </sheetViews>
  <sheetFormatPr defaultRowHeight="14.4" x14ac:dyDescent="0.3"/>
  <cols>
    <col min="1" max="7" width="10.77734375" bestFit="1" customWidth="1"/>
    <col min="8" max="9" width="10.77734375" hidden="1" customWidth="1"/>
    <col min="10" max="20" width="11.77734375" hidden="1" customWidth="1"/>
    <col min="21" max="25" width="11.77734375" bestFit="1" customWidth="1"/>
  </cols>
  <sheetData>
    <row r="1" spans="1:25" x14ac:dyDescent="0.3">
      <c r="A1" t="s">
        <v>107</v>
      </c>
      <c r="B1" t="s">
        <v>108</v>
      </c>
      <c r="C1" t="s">
        <v>109</v>
      </c>
      <c r="D1" t="s">
        <v>110</v>
      </c>
      <c r="E1" t="s">
        <v>111</v>
      </c>
      <c r="F1" t="s">
        <v>112</v>
      </c>
      <c r="G1" t="s">
        <v>113</v>
      </c>
      <c r="H1" t="s">
        <v>114</v>
      </c>
      <c r="I1" t="s">
        <v>115</v>
      </c>
      <c r="J1" t="s">
        <v>116</v>
      </c>
      <c r="K1" t="s">
        <v>117</v>
      </c>
      <c r="L1" t="s">
        <v>118</v>
      </c>
      <c r="M1" t="s">
        <v>119</v>
      </c>
      <c r="N1" t="s">
        <v>120</v>
      </c>
      <c r="O1" t="s">
        <v>121</v>
      </c>
      <c r="P1" t="s">
        <v>122</v>
      </c>
      <c r="Q1" t="s">
        <v>123</v>
      </c>
      <c r="R1" t="s">
        <v>124</v>
      </c>
      <c r="S1" t="s">
        <v>125</v>
      </c>
      <c r="T1" t="s">
        <v>126</v>
      </c>
      <c r="U1" t="s">
        <v>127</v>
      </c>
      <c r="V1" t="s">
        <v>128</v>
      </c>
      <c r="W1" t="s">
        <v>129</v>
      </c>
      <c r="X1" t="s">
        <v>130</v>
      </c>
      <c r="Y1" t="s">
        <v>131</v>
      </c>
    </row>
    <row r="2" spans="1:25" x14ac:dyDescent="0.3">
      <c r="A2" s="1"/>
      <c r="B2" s="1"/>
      <c r="G2" s="1"/>
    </row>
    <row r="2203" spans="26:26" x14ac:dyDescent="0.3">
      <c r="Z2203" t="s">
        <v>471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A79FA-1FBE-4012-AE56-1CE5780CA6D0}">
  <dimension ref="A1:D2"/>
  <sheetViews>
    <sheetView tabSelected="1" workbookViewId="0">
      <selection activeCell="F20" sqref="F20"/>
    </sheetView>
  </sheetViews>
  <sheetFormatPr defaultRowHeight="14.4" x14ac:dyDescent="0.3"/>
  <cols>
    <col min="1" max="3" width="10.77734375" bestFit="1" customWidth="1"/>
    <col min="4" max="4" width="10.77734375" style="48" bestFit="1" customWidth="1"/>
  </cols>
  <sheetData>
    <row r="1" spans="1:4" x14ac:dyDescent="0.3">
      <c r="A1" t="s">
        <v>107</v>
      </c>
      <c r="B1" t="s">
        <v>108</v>
      </c>
      <c r="C1" t="s">
        <v>109</v>
      </c>
      <c r="D1" s="48" t="s">
        <v>110</v>
      </c>
    </row>
    <row r="2" spans="1:4" x14ac:dyDescent="0.3">
      <c r="A2" s="1"/>
      <c r="B2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2B5C2-6460-4C2C-9CEA-FC2748D0CF1C}">
  <dimension ref="A1:AE380"/>
  <sheetViews>
    <sheetView workbookViewId="0">
      <selection activeCell="A3" sqref="A3:A20"/>
    </sheetView>
  </sheetViews>
  <sheetFormatPr defaultRowHeight="14.4" x14ac:dyDescent="0.3"/>
  <cols>
    <col min="1" max="1" width="23.88671875" style="4" bestFit="1" customWidth="1"/>
    <col min="2" max="2" width="5.88671875" style="9" bestFit="1" customWidth="1"/>
    <col min="3" max="3" width="5.44140625" style="4" bestFit="1" customWidth="1"/>
    <col min="4" max="4" width="5.21875" style="4" bestFit="1" customWidth="1"/>
    <col min="5" max="5" width="7.33203125" style="9" bestFit="1" customWidth="1"/>
    <col min="6" max="7" width="7.33203125" style="4" bestFit="1" customWidth="1"/>
    <col min="8" max="8" width="7.33203125" style="9" bestFit="1" customWidth="1"/>
    <col min="9" max="10" width="7.33203125" style="4" bestFit="1" customWidth="1"/>
    <col min="11" max="11" width="7.33203125" style="9" bestFit="1" customWidth="1"/>
    <col min="12" max="13" width="7.33203125" style="4" bestFit="1" customWidth="1"/>
    <col min="14" max="14" width="7.33203125" style="9" bestFit="1" customWidth="1"/>
    <col min="15" max="15" width="6.109375" style="4" bestFit="1" customWidth="1"/>
    <col min="16" max="16" width="7.33203125" style="4" bestFit="1" customWidth="1"/>
    <col min="17" max="17" width="7.33203125" style="9" bestFit="1" customWidth="1"/>
    <col min="18" max="18" width="7.33203125" style="4" bestFit="1" customWidth="1"/>
    <col min="19" max="19" width="5.6640625" style="4" bestFit="1" customWidth="1"/>
    <col min="20" max="20" width="5.21875" style="9" bestFit="1" customWidth="1"/>
    <col min="21" max="22" width="7.33203125" style="4" bestFit="1" customWidth="1"/>
    <col min="23" max="23" width="7.33203125" style="9" bestFit="1" customWidth="1"/>
    <col min="24" max="25" width="7.33203125" style="4" bestFit="1" customWidth="1"/>
    <col min="26" max="26" width="7.33203125" style="9" bestFit="1" customWidth="1"/>
    <col min="27" max="28" width="7.33203125" style="4" bestFit="1" customWidth="1"/>
    <col min="29" max="29" width="7.33203125" style="9" bestFit="1" customWidth="1"/>
    <col min="30" max="30" width="7.33203125" style="4" bestFit="1" customWidth="1"/>
    <col min="31" max="31" width="7.33203125" style="15" bestFit="1" customWidth="1"/>
    <col min="32" max="16384" width="8.88671875" style="4"/>
  </cols>
  <sheetData>
    <row r="1" spans="1:31" s="2" customFormat="1" ht="15.6" thickTop="1" thickBot="1" x14ac:dyDescent="0.35">
      <c r="A1" s="64" t="s">
        <v>23</v>
      </c>
      <c r="B1" s="63" t="s">
        <v>27</v>
      </c>
      <c r="C1" s="63"/>
      <c r="D1" s="63"/>
      <c r="E1" s="63" t="s">
        <v>25</v>
      </c>
      <c r="F1" s="63"/>
      <c r="G1" s="63"/>
      <c r="H1" s="63" t="s">
        <v>30</v>
      </c>
      <c r="I1" s="63"/>
      <c r="J1" s="63"/>
      <c r="K1" s="63" t="s">
        <v>31</v>
      </c>
      <c r="L1" s="63"/>
      <c r="M1" s="63"/>
      <c r="N1" s="63" t="s">
        <v>32</v>
      </c>
      <c r="O1" s="63"/>
      <c r="P1" s="63"/>
      <c r="Q1" s="63" t="s">
        <v>33</v>
      </c>
      <c r="R1" s="63"/>
      <c r="S1" s="63"/>
      <c r="T1" s="63" t="s">
        <v>34</v>
      </c>
      <c r="U1" s="63"/>
      <c r="V1" s="63"/>
      <c r="W1" s="63" t="s">
        <v>35</v>
      </c>
      <c r="X1" s="63"/>
      <c r="Y1" s="63"/>
      <c r="Z1" s="63" t="s">
        <v>36</v>
      </c>
      <c r="AA1" s="63"/>
      <c r="AB1" s="63"/>
      <c r="AC1" s="63" t="s">
        <v>37</v>
      </c>
      <c r="AD1" s="63"/>
      <c r="AE1" s="63"/>
    </row>
    <row r="2" spans="1:31" s="3" customFormat="1" ht="15.6" thickTop="1" thickBot="1" x14ac:dyDescent="0.35">
      <c r="A2" s="64"/>
      <c r="B2" s="17" t="s">
        <v>24</v>
      </c>
      <c r="C2" s="18" t="s">
        <v>29</v>
      </c>
      <c r="D2" s="19" t="s">
        <v>28</v>
      </c>
      <c r="E2" s="20" t="s">
        <v>28</v>
      </c>
      <c r="F2" s="21" t="s">
        <v>24</v>
      </c>
      <c r="G2" s="18" t="s">
        <v>29</v>
      </c>
      <c r="H2" s="20" t="s">
        <v>28</v>
      </c>
      <c r="I2" s="21" t="s">
        <v>24</v>
      </c>
      <c r="J2" s="18" t="s">
        <v>29</v>
      </c>
      <c r="K2" s="20" t="s">
        <v>28</v>
      </c>
      <c r="L2" s="21" t="s">
        <v>24</v>
      </c>
      <c r="M2" s="18" t="s">
        <v>29</v>
      </c>
      <c r="N2" s="20" t="s">
        <v>28</v>
      </c>
      <c r="O2" s="21" t="s">
        <v>24</v>
      </c>
      <c r="P2" s="18" t="s">
        <v>29</v>
      </c>
      <c r="Q2" s="20" t="s">
        <v>28</v>
      </c>
      <c r="R2" s="21" t="s">
        <v>24</v>
      </c>
      <c r="S2" s="18" t="s">
        <v>29</v>
      </c>
      <c r="T2" s="20" t="s">
        <v>28</v>
      </c>
      <c r="U2" s="21" t="s">
        <v>24</v>
      </c>
      <c r="V2" s="18" t="s">
        <v>29</v>
      </c>
      <c r="W2" s="20" t="s">
        <v>28</v>
      </c>
      <c r="X2" s="21" t="s">
        <v>24</v>
      </c>
      <c r="Y2" s="18" t="s">
        <v>29</v>
      </c>
      <c r="Z2" s="20" t="s">
        <v>28</v>
      </c>
      <c r="AA2" s="21" t="s">
        <v>24</v>
      </c>
      <c r="AB2" s="18" t="s">
        <v>29</v>
      </c>
      <c r="AC2" s="20" t="s">
        <v>28</v>
      </c>
      <c r="AD2" s="21" t="s">
        <v>24</v>
      </c>
      <c r="AE2" s="22" t="s">
        <v>29</v>
      </c>
    </row>
    <row r="3" spans="1:31" ht="15" thickTop="1" x14ac:dyDescent="0.3">
      <c r="A3" t="s">
        <v>472</v>
      </c>
      <c r="B3" s="9">
        <f>COUNTIF(Sta!A:A,A3)</f>
        <v>0</v>
      </c>
      <c r="C3" s="4">
        <f>COUNTIF(Sta!B:B,A3)</f>
        <v>0</v>
      </c>
      <c r="D3" s="4">
        <f>B3+C3</f>
        <v>0</v>
      </c>
      <c r="E3" s="10" t="e">
        <f>(SUMIF(Sta!$A:$A,$A3,Sta!F:F) +SUMIF(Sta!$B:$B,$A3,Sta!F:F))/$D3</f>
        <v>#DIV/0!</v>
      </c>
      <c r="F3" s="6" t="e">
        <f>SUMIF(Sta!$A:$A,$A3,Sta!F:F)/$B3</f>
        <v>#DIV/0!</v>
      </c>
      <c r="G3" s="6" t="e">
        <f>SUMIF(Sta!$B:$B,$A3,Sta!F:F)/$C3</f>
        <v>#DIV/0!</v>
      </c>
      <c r="H3" s="10" t="e">
        <f>(SUMIF(Sta!$A:$A,$A3,Sta!D:D) +SUMIF(Sta!$B:$B,$A3,Sta!E:E))/$D3</f>
        <v>#DIV/0!</v>
      </c>
      <c r="I3" s="6" t="e">
        <f>SUMIF(Sta!$A:$A,$A3,Sta!D:D)/$B3</f>
        <v>#DIV/0!</v>
      </c>
      <c r="J3" s="6" t="e">
        <f>SUMIF(Sta!$B:$B,$A3,Sta!E:E)/$C3</f>
        <v>#DIV/0!</v>
      </c>
      <c r="K3" s="10" t="e">
        <f>(SUMIF(Sta!$A:$A,$A3,Sta!E:E) +SUMIF(Sta!$B:$B,$A3,Sta!D:D))/$D3</f>
        <v>#DIV/0!</v>
      </c>
      <c r="L3" s="6" t="e">
        <f>SUMIF(Sta!$A:$A,$A3,Sta!E:E)/$B3</f>
        <v>#DIV/0!</v>
      </c>
      <c r="M3" s="6" t="e">
        <f>SUMIF(Sta!$B:$B,$A3,Sta!D:D)/$C3</f>
        <v>#DIV/0!</v>
      </c>
      <c r="N3" s="10" t="e">
        <f>(SUMIF(Sta!$A:$A,$A3,Sta!L:L) +SUMIF(Sta!$B:$B,$A3,Sta!L:L))/$D3</f>
        <v>#DIV/0!</v>
      </c>
      <c r="O3" s="6" t="e">
        <f>SUMIF(Sta!$A:$A,$A3,Sta!L:L)/$B3</f>
        <v>#DIV/0!</v>
      </c>
      <c r="P3" s="6" t="e">
        <f>SUMIF(Sta!$B:$B,$A3,Sta!L:L)/$C3</f>
        <v>#DIV/0!</v>
      </c>
      <c r="Q3" s="10" t="e">
        <f>(SUMIF(Sta!$A:$A,$A3,Sta!H:H) +SUMIF(Sta!$B:$B,$A3,Sta!J:J))/$D3</f>
        <v>#DIV/0!</v>
      </c>
      <c r="R3" s="6" t="e">
        <f>SUMIF(Sta!$A:$A,$A3,Sta!H:H)/$B3</f>
        <v>#DIV/0!</v>
      </c>
      <c r="S3" s="6" t="e">
        <f>SUMIF(Sta!$B:$B,$A3,Sta!J:J)/$C3</f>
        <v>#DIV/0!</v>
      </c>
      <c r="T3" s="10" t="e">
        <f>(SUMIF(Sta!$A:$A,$A3,Sta!I:I) +SUMIF(Sta!$B:$B,$A3,Sta!K:K))/$D3</f>
        <v>#DIV/0!</v>
      </c>
      <c r="U3" s="6" t="e">
        <f>SUMIF(Sta!$A:$A,$A3,Sta!I:I)/$B3</f>
        <v>#DIV/0!</v>
      </c>
      <c r="V3" s="6" t="e">
        <f>SUMIF(Sta!$B:$B,$A3,Sta!K:K)/$C3</f>
        <v>#DIV/0!</v>
      </c>
      <c r="W3" s="10" t="e">
        <f>(SUMIF(Sta!$A:$A,$A3,Sta!Q:Q) +SUMIF(Sta!$B:$B,$A3,Sta!Q:Q))/$D3</f>
        <v>#DIV/0!</v>
      </c>
      <c r="X3" s="6" t="e">
        <f>SUMIF(Sta!$A:$A,$A3,Sta!Q:Q)/$B3</f>
        <v>#DIV/0!</v>
      </c>
      <c r="Y3" s="6" t="e">
        <f>SUMIF(Sta!$B:$B,$A3,Sta!Q:Q)/$C3</f>
        <v>#DIV/0!</v>
      </c>
      <c r="Z3" s="10" t="e">
        <f>(SUMIF(Sta!$A:$A,$A3,Sta!M:M) +SUMIF(Sta!$B:$B,$A3,Sta!O:O))/$D3</f>
        <v>#DIV/0!</v>
      </c>
      <c r="AA3" s="6" t="e">
        <f>SUMIF(Sta!$A:$A,$A3,Sta!M:M)/$B3</f>
        <v>#DIV/0!</v>
      </c>
      <c r="AB3" s="6" t="e">
        <f>SUMIF(Sta!$B:$B,$A3,Sta!O:O)/$C3</f>
        <v>#DIV/0!</v>
      </c>
      <c r="AC3" s="10" t="e">
        <f>(SUMIF(Sta!$A:$A,$A3,Sta!N:N) +SUMIF(Sta!$B:$B,$A3,Sta!P:P))/$D3</f>
        <v>#DIV/0!</v>
      </c>
      <c r="AD3" s="6" t="e">
        <f>SUMIF(Sta!$A:$A,$A3,Sta!N:N)/$B3</f>
        <v>#DIV/0!</v>
      </c>
      <c r="AE3" s="14" t="e">
        <f>SUMIF(Sta!$B:$B,$A3,Sta!P:P)/$C3</f>
        <v>#DIV/0!</v>
      </c>
    </row>
    <row r="4" spans="1:31" x14ac:dyDescent="0.3">
      <c r="A4" t="s">
        <v>489</v>
      </c>
      <c r="B4" s="9">
        <f>COUNTIF(Sta!A:A,A4)</f>
        <v>0</v>
      </c>
      <c r="C4" s="4">
        <f>COUNTIF(Sta!B:B,A4)</f>
        <v>0</v>
      </c>
      <c r="D4" s="4">
        <f t="shared" ref="D4:D22" si="0">B4+C4</f>
        <v>0</v>
      </c>
      <c r="E4" s="10" t="e">
        <f>(SUMIF(Sta!$A:$A,$A4,Sta!F:F) +SUMIF(Sta!$B:$B,$A4,Sta!F:F))/$D4</f>
        <v>#DIV/0!</v>
      </c>
      <c r="F4" s="6" t="e">
        <f>SUMIF(Sta!$A:$A,$A4,Sta!F:F)/$B4</f>
        <v>#DIV/0!</v>
      </c>
      <c r="G4" s="6" t="e">
        <f>SUMIF(Sta!$B:$B,$A4,Sta!F:F)/$C4</f>
        <v>#DIV/0!</v>
      </c>
      <c r="H4" s="10" t="e">
        <f>(SUMIF(Sta!$A:$A,$A4,Sta!D:D) +SUMIF(Sta!$B:$B,$A4,Sta!E:E))/$D4</f>
        <v>#DIV/0!</v>
      </c>
      <c r="I4" s="6" t="e">
        <f>SUMIF(Sta!$A:$A,$A4,Sta!D:D)/$B4</f>
        <v>#DIV/0!</v>
      </c>
      <c r="J4" s="6" t="e">
        <f>SUMIF(Sta!$B:$B,$A4,Sta!E:E)/$C4</f>
        <v>#DIV/0!</v>
      </c>
      <c r="K4" s="10" t="e">
        <f>(SUMIF(Sta!$A:$A,$A4,Sta!E:E) +SUMIF(Sta!$B:$B,$A4,Sta!D:D))/$D4</f>
        <v>#DIV/0!</v>
      </c>
      <c r="L4" s="6" t="e">
        <f>SUMIF(Sta!$A:$A,$A4,Sta!E:E)/$B4</f>
        <v>#DIV/0!</v>
      </c>
      <c r="M4" s="6" t="e">
        <f>SUMIF(Sta!$B:$B,$A4,Sta!D:D)/$C4</f>
        <v>#DIV/0!</v>
      </c>
      <c r="N4" s="10" t="e">
        <f>(SUMIF(Sta!$A:$A,$A4,Sta!L:L) +SUMIF(Sta!$B:$B,$A4,Sta!L:L))/$D4</f>
        <v>#DIV/0!</v>
      </c>
      <c r="O4" s="6" t="e">
        <f>SUMIF(Sta!$A:$A,$A4,Sta!L:L)/$B4</f>
        <v>#DIV/0!</v>
      </c>
      <c r="P4" s="6" t="e">
        <f>SUMIF(Sta!$B:$B,$A4,Sta!L:L)/$C4</f>
        <v>#DIV/0!</v>
      </c>
      <c r="Q4" s="10" t="e">
        <f>(SUMIF(Sta!$A:$A,$A4,Sta!H:H) +SUMIF(Sta!$B:$B,$A4,Sta!J:J))/$D4</f>
        <v>#DIV/0!</v>
      </c>
      <c r="R4" s="6" t="e">
        <f>SUMIF(Sta!$A:$A,$A4,Sta!H:H)/$B4</f>
        <v>#DIV/0!</v>
      </c>
      <c r="S4" s="6" t="e">
        <f>SUMIF(Sta!$B:$B,$A4,Sta!J:J)/$C4</f>
        <v>#DIV/0!</v>
      </c>
      <c r="T4" s="10" t="e">
        <f>(SUMIF(Sta!$A:$A,$A4,Sta!I:I) +SUMIF(Sta!$B:$B,$A4,Sta!K:K))/$D4</f>
        <v>#DIV/0!</v>
      </c>
      <c r="U4" s="6" t="e">
        <f>SUMIF(Sta!$A:$A,$A4,Sta!I:I)/$B4</f>
        <v>#DIV/0!</v>
      </c>
      <c r="V4" s="6" t="e">
        <f>SUMIF(Sta!$B:$B,$A4,Sta!K:K)/$C4</f>
        <v>#DIV/0!</v>
      </c>
      <c r="W4" s="10" t="e">
        <f>(SUMIF(Sta!$A:$A,$A4,Sta!Q:Q) +SUMIF(Sta!$B:$B,$A4,Sta!Q:Q))/$D4</f>
        <v>#DIV/0!</v>
      </c>
      <c r="X4" s="6" t="e">
        <f>SUMIF(Sta!$A:$A,$A4,Sta!Q:Q)/$B4</f>
        <v>#DIV/0!</v>
      </c>
      <c r="Y4" s="6" t="e">
        <f>SUMIF(Sta!$B:$B,$A4,Sta!Q:Q)/$C4</f>
        <v>#DIV/0!</v>
      </c>
      <c r="Z4" s="10" t="e">
        <f>(SUMIF(Sta!$A:$A,$A4,Sta!M:M) +SUMIF(Sta!$B:$B,$A4,Sta!O:O))/$D4</f>
        <v>#DIV/0!</v>
      </c>
      <c r="AA4" s="6" t="e">
        <f>SUMIF(Sta!$A:$A,$A4,Sta!M:M)/$B4</f>
        <v>#DIV/0!</v>
      </c>
      <c r="AB4" s="6" t="e">
        <f>SUMIF(Sta!$B:$B,$A4,Sta!O:O)/$C4</f>
        <v>#DIV/0!</v>
      </c>
      <c r="AC4" s="10" t="e">
        <f>(SUMIF(Sta!$A:$A,$A4,Sta!N:N) +SUMIF(Sta!$B:$B,$A4,Sta!P:P))/$D4</f>
        <v>#DIV/0!</v>
      </c>
      <c r="AD4" s="6" t="e">
        <f>SUMIF(Sta!$A:$A,$A4,Sta!N:N)/$B4</f>
        <v>#DIV/0!</v>
      </c>
      <c r="AE4" s="14" t="e">
        <f>SUMIF(Sta!$B:$B,$A4,Sta!P:P)/$C4</f>
        <v>#DIV/0!</v>
      </c>
    </row>
    <row r="5" spans="1:31" x14ac:dyDescent="0.3">
      <c r="A5" t="s">
        <v>486</v>
      </c>
      <c r="B5" s="9">
        <f>COUNTIF(Sta!A:A,A5)</f>
        <v>0</v>
      </c>
      <c r="C5" s="4">
        <f>COUNTIF(Sta!B:B,A5)</f>
        <v>0</v>
      </c>
      <c r="D5" s="4">
        <f t="shared" si="0"/>
        <v>0</v>
      </c>
      <c r="E5" s="10" t="e">
        <f>(SUMIF(Sta!$A:$A,$A5,Sta!F:F) +SUMIF(Sta!$B:$B,$A5,Sta!F:F))/$D5</f>
        <v>#DIV/0!</v>
      </c>
      <c r="F5" s="6" t="e">
        <f>SUMIF(Sta!$A:$A,$A5,Sta!F:F)/$B5</f>
        <v>#DIV/0!</v>
      </c>
      <c r="G5" s="6" t="e">
        <f>SUMIF(Sta!$B:$B,$A5,Sta!F:F)/$C5</f>
        <v>#DIV/0!</v>
      </c>
      <c r="H5" s="10" t="e">
        <f>(SUMIF(Sta!$A:$A,$A5,Sta!D:D) +SUMIF(Sta!$B:$B,$A5,Sta!E:E))/$D5</f>
        <v>#DIV/0!</v>
      </c>
      <c r="I5" s="6" t="e">
        <f>SUMIF(Sta!$A:$A,$A5,Sta!D:D)/$B5</f>
        <v>#DIV/0!</v>
      </c>
      <c r="J5" s="6" t="e">
        <f>SUMIF(Sta!$B:$B,$A5,Sta!E:E)/$C5</f>
        <v>#DIV/0!</v>
      </c>
      <c r="K5" s="10" t="e">
        <f>(SUMIF(Sta!$A:$A,$A5,Sta!E:E) +SUMIF(Sta!$B:$B,$A5,Sta!D:D))/$D5</f>
        <v>#DIV/0!</v>
      </c>
      <c r="L5" s="6" t="e">
        <f>SUMIF(Sta!$A:$A,$A5,Sta!E:E)/$B5</f>
        <v>#DIV/0!</v>
      </c>
      <c r="M5" s="6" t="e">
        <f>SUMIF(Sta!$B:$B,$A5,Sta!D:D)/$C5</f>
        <v>#DIV/0!</v>
      </c>
      <c r="N5" s="10" t="e">
        <f>(SUMIF(Sta!$A:$A,$A5,Sta!L:L) +SUMIF(Sta!$B:$B,$A5,Sta!L:L))/$D5</f>
        <v>#DIV/0!</v>
      </c>
      <c r="O5" s="6" t="e">
        <f>SUMIF(Sta!$A:$A,$A5,Sta!L:L)/$B5</f>
        <v>#DIV/0!</v>
      </c>
      <c r="P5" s="6" t="e">
        <f>SUMIF(Sta!$B:$B,$A5,Sta!L:L)/$C5</f>
        <v>#DIV/0!</v>
      </c>
      <c r="Q5" s="10" t="e">
        <f>(SUMIF(Sta!$A:$A,$A5,Sta!H:H) +SUMIF(Sta!$B:$B,$A5,Sta!J:J))/$D5</f>
        <v>#DIV/0!</v>
      </c>
      <c r="R5" s="6" t="e">
        <f>SUMIF(Sta!$A:$A,$A5,Sta!H:H)/$B5</f>
        <v>#DIV/0!</v>
      </c>
      <c r="S5" s="6" t="e">
        <f>SUMIF(Sta!$B:$B,$A5,Sta!J:J)/$C5</f>
        <v>#DIV/0!</v>
      </c>
      <c r="T5" s="10" t="e">
        <f>(SUMIF(Sta!$A:$A,$A5,Sta!I:I) +SUMIF(Sta!$B:$B,$A5,Sta!K:K))/$D5</f>
        <v>#DIV/0!</v>
      </c>
      <c r="U5" s="6" t="e">
        <f>SUMIF(Sta!$A:$A,$A5,Sta!I:I)/$B5</f>
        <v>#DIV/0!</v>
      </c>
      <c r="V5" s="6" t="e">
        <f>SUMIF(Sta!$B:$B,$A5,Sta!K:K)/$C5</f>
        <v>#DIV/0!</v>
      </c>
      <c r="W5" s="10" t="e">
        <f>(SUMIF(Sta!$A:$A,$A5,Sta!Q:Q) +SUMIF(Sta!$B:$B,$A5,Sta!Q:Q))/$D5</f>
        <v>#DIV/0!</v>
      </c>
      <c r="X5" s="6" t="e">
        <f>SUMIF(Sta!$A:$A,$A5,Sta!Q:Q)/$B5</f>
        <v>#DIV/0!</v>
      </c>
      <c r="Y5" s="6" t="e">
        <f>SUMIF(Sta!$B:$B,$A5,Sta!Q:Q)/$C5</f>
        <v>#DIV/0!</v>
      </c>
      <c r="Z5" s="10" t="e">
        <f>(SUMIF(Sta!$A:$A,$A5,Sta!M:M) +SUMIF(Sta!$B:$B,$A5,Sta!O:O))/$D5</f>
        <v>#DIV/0!</v>
      </c>
      <c r="AA5" s="6" t="e">
        <f>SUMIF(Sta!$A:$A,$A5,Sta!M:M)/$B5</f>
        <v>#DIV/0!</v>
      </c>
      <c r="AB5" s="6" t="e">
        <f>SUMIF(Sta!$B:$B,$A5,Sta!O:O)/$C5</f>
        <v>#DIV/0!</v>
      </c>
      <c r="AC5" s="10" t="e">
        <f>(SUMIF(Sta!$A:$A,$A5,Sta!N:N) +SUMIF(Sta!$B:$B,$A5,Sta!P:P))/$D5</f>
        <v>#DIV/0!</v>
      </c>
      <c r="AD5" s="6" t="e">
        <f>SUMIF(Sta!$A:$A,$A5,Sta!N:N)/$B5</f>
        <v>#DIV/0!</v>
      </c>
      <c r="AE5" s="14" t="e">
        <f>SUMIF(Sta!$B:$B,$A5,Sta!P:P)/$C5</f>
        <v>#DIV/0!</v>
      </c>
    </row>
    <row r="6" spans="1:31" x14ac:dyDescent="0.3">
      <c r="A6" t="s">
        <v>484</v>
      </c>
      <c r="B6" s="9">
        <f>COUNTIF(Sta!A:A,A6)</f>
        <v>0</v>
      </c>
      <c r="C6" s="4">
        <f>COUNTIF(Sta!B:B,A6)</f>
        <v>0</v>
      </c>
      <c r="D6" s="4">
        <f t="shared" si="0"/>
        <v>0</v>
      </c>
      <c r="E6" s="10" t="e">
        <f>(SUMIF(Sta!$A:$A,$A6,Sta!F:F) +SUMIF(Sta!$B:$B,$A6,Sta!F:F))/$D6</f>
        <v>#DIV/0!</v>
      </c>
      <c r="F6" s="6" t="e">
        <f>SUMIF(Sta!$A:$A,$A6,Sta!F:F)/$B6</f>
        <v>#DIV/0!</v>
      </c>
      <c r="G6" s="6" t="e">
        <f>SUMIF(Sta!$B:$B,$A6,Sta!F:F)/$C6</f>
        <v>#DIV/0!</v>
      </c>
      <c r="H6" s="10" t="e">
        <f>(SUMIF(Sta!$A:$A,$A6,Sta!D:D) +SUMIF(Sta!$B:$B,$A6,Sta!E:E))/$D6</f>
        <v>#DIV/0!</v>
      </c>
      <c r="I6" s="6" t="e">
        <f>SUMIF(Sta!$A:$A,$A6,Sta!D:D)/$B6</f>
        <v>#DIV/0!</v>
      </c>
      <c r="J6" s="6" t="e">
        <f>SUMIF(Sta!$B:$B,$A6,Sta!E:E)/$C6</f>
        <v>#DIV/0!</v>
      </c>
      <c r="K6" s="10" t="e">
        <f>(SUMIF(Sta!$A:$A,$A6,Sta!E:E) +SUMIF(Sta!$B:$B,$A6,Sta!D:D))/$D6</f>
        <v>#DIV/0!</v>
      </c>
      <c r="L6" s="6" t="e">
        <f>SUMIF(Sta!$A:$A,$A6,Sta!E:E)/$B6</f>
        <v>#DIV/0!</v>
      </c>
      <c r="M6" s="6" t="e">
        <f>SUMIF(Sta!$B:$B,$A6,Sta!D:D)/$C6</f>
        <v>#DIV/0!</v>
      </c>
      <c r="N6" s="10" t="e">
        <f>(SUMIF(Sta!$A:$A,$A6,Sta!L:L) +SUMIF(Sta!$B:$B,$A6,Sta!L:L))/$D6</f>
        <v>#DIV/0!</v>
      </c>
      <c r="O6" s="6" t="e">
        <f>SUMIF(Sta!$A:$A,$A6,Sta!L:L)/$B6</f>
        <v>#DIV/0!</v>
      </c>
      <c r="P6" s="6" t="e">
        <f>SUMIF(Sta!$B:$B,$A6,Sta!L:L)/$C6</f>
        <v>#DIV/0!</v>
      </c>
      <c r="Q6" s="10" t="e">
        <f>(SUMIF(Sta!$A:$A,$A6,Sta!H:H) +SUMIF(Sta!$B:$B,$A6,Sta!J:J))/$D6</f>
        <v>#DIV/0!</v>
      </c>
      <c r="R6" s="6" t="e">
        <f>SUMIF(Sta!$A:$A,$A6,Sta!H:H)/$B6</f>
        <v>#DIV/0!</v>
      </c>
      <c r="S6" s="6" t="e">
        <f>SUMIF(Sta!$B:$B,$A6,Sta!J:J)/$C6</f>
        <v>#DIV/0!</v>
      </c>
      <c r="T6" s="10" t="e">
        <f>(SUMIF(Sta!$A:$A,$A6,Sta!I:I) +SUMIF(Sta!$B:$B,$A6,Sta!K:K))/$D6</f>
        <v>#DIV/0!</v>
      </c>
      <c r="U6" s="6" t="e">
        <f>SUMIF(Sta!$A:$A,$A6,Sta!I:I)/$B6</f>
        <v>#DIV/0!</v>
      </c>
      <c r="V6" s="6" t="e">
        <f>SUMIF(Sta!$B:$B,$A6,Sta!K:K)/$C6</f>
        <v>#DIV/0!</v>
      </c>
      <c r="W6" s="10" t="e">
        <f>(SUMIF(Sta!$A:$A,$A6,Sta!Q:Q) +SUMIF(Sta!$B:$B,$A6,Sta!Q:Q))/$D6</f>
        <v>#DIV/0!</v>
      </c>
      <c r="X6" s="6" t="e">
        <f>SUMIF(Sta!$A:$A,$A6,Sta!Q:Q)/$B6</f>
        <v>#DIV/0!</v>
      </c>
      <c r="Y6" s="6" t="e">
        <f>SUMIF(Sta!$B:$B,$A6,Sta!Q:Q)/$C6</f>
        <v>#DIV/0!</v>
      </c>
      <c r="Z6" s="10" t="e">
        <f>(SUMIF(Sta!$A:$A,$A6,Sta!M:M) +SUMIF(Sta!$B:$B,$A6,Sta!O:O))/$D6</f>
        <v>#DIV/0!</v>
      </c>
      <c r="AA6" s="6" t="e">
        <f>SUMIF(Sta!$A:$A,$A6,Sta!M:M)/$B6</f>
        <v>#DIV/0!</v>
      </c>
      <c r="AB6" s="6" t="e">
        <f>SUMIF(Sta!$B:$B,$A6,Sta!O:O)/$C6</f>
        <v>#DIV/0!</v>
      </c>
      <c r="AC6" s="10" t="e">
        <f>(SUMIF(Sta!$A:$A,$A6,Sta!N:N) +SUMIF(Sta!$B:$B,$A6,Sta!P:P))/$D6</f>
        <v>#DIV/0!</v>
      </c>
      <c r="AD6" s="6" t="e">
        <f>SUMIF(Sta!$A:$A,$A6,Sta!N:N)/$B6</f>
        <v>#DIV/0!</v>
      </c>
      <c r="AE6" s="14" t="e">
        <f>SUMIF(Sta!$B:$B,$A6,Sta!P:P)/$C6</f>
        <v>#DIV/0!</v>
      </c>
    </row>
    <row r="7" spans="1:31" x14ac:dyDescent="0.3">
      <c r="A7" t="s">
        <v>482</v>
      </c>
      <c r="B7" s="9">
        <f>COUNTIF(Sta!A:A,A7)</f>
        <v>0</v>
      </c>
      <c r="C7" s="4">
        <f>COUNTIF(Sta!B:B,A7)</f>
        <v>0</v>
      </c>
      <c r="D7" s="4">
        <f t="shared" si="0"/>
        <v>0</v>
      </c>
      <c r="E7" s="10" t="e">
        <f>(SUMIF(Sta!$A:$A,$A7,Sta!F:F) +SUMIF(Sta!$B:$B,$A7,Sta!F:F))/$D7</f>
        <v>#DIV/0!</v>
      </c>
      <c r="F7" s="6" t="e">
        <f>SUMIF(Sta!$A:$A,$A7,Sta!F:F)/$B7</f>
        <v>#DIV/0!</v>
      </c>
      <c r="G7" s="6" t="e">
        <f>SUMIF(Sta!$B:$B,$A7,Sta!F:F)/$C7</f>
        <v>#DIV/0!</v>
      </c>
      <c r="H7" s="10" t="e">
        <f>(SUMIF(Sta!$A:$A,$A7,Sta!D:D) +SUMIF(Sta!$B:$B,$A7,Sta!E:E))/$D7</f>
        <v>#DIV/0!</v>
      </c>
      <c r="I7" s="6" t="e">
        <f>SUMIF(Sta!$A:$A,$A7,Sta!D:D)/$B7</f>
        <v>#DIV/0!</v>
      </c>
      <c r="J7" s="6" t="e">
        <f>SUMIF(Sta!$B:$B,$A7,Sta!E:E)/$C7</f>
        <v>#DIV/0!</v>
      </c>
      <c r="K7" s="10" t="e">
        <f>(SUMIF(Sta!$A:$A,$A7,Sta!E:E) +SUMIF(Sta!$B:$B,$A7,Sta!D:D))/$D7</f>
        <v>#DIV/0!</v>
      </c>
      <c r="L7" s="6" t="e">
        <f>SUMIF(Sta!$A:$A,$A7,Sta!E:E)/$B7</f>
        <v>#DIV/0!</v>
      </c>
      <c r="M7" s="6" t="e">
        <f>SUMIF(Sta!$B:$B,$A7,Sta!D:D)/$C7</f>
        <v>#DIV/0!</v>
      </c>
      <c r="N7" s="10" t="e">
        <f>(SUMIF(Sta!$A:$A,$A7,Sta!L:L) +SUMIF(Sta!$B:$B,$A7,Sta!L:L))/$D7</f>
        <v>#DIV/0!</v>
      </c>
      <c r="O7" s="6" t="e">
        <f>SUMIF(Sta!$A:$A,$A7,Sta!L:L)/$B7</f>
        <v>#DIV/0!</v>
      </c>
      <c r="P7" s="6" t="e">
        <f>SUMIF(Sta!$B:$B,$A7,Sta!L:L)/$C7</f>
        <v>#DIV/0!</v>
      </c>
      <c r="Q7" s="10" t="e">
        <f>(SUMIF(Sta!$A:$A,$A7,Sta!H:H) +SUMIF(Sta!$B:$B,$A7,Sta!J:J))/$D7</f>
        <v>#DIV/0!</v>
      </c>
      <c r="R7" s="6" t="e">
        <f>SUMIF(Sta!$A:$A,$A7,Sta!H:H)/$B7</f>
        <v>#DIV/0!</v>
      </c>
      <c r="S7" s="6" t="e">
        <f>SUMIF(Sta!$B:$B,$A7,Sta!J:J)/$C7</f>
        <v>#DIV/0!</v>
      </c>
      <c r="T7" s="10" t="e">
        <f>(SUMIF(Sta!$A:$A,$A7,Sta!I:I) +SUMIF(Sta!$B:$B,$A7,Sta!K:K))/$D7</f>
        <v>#DIV/0!</v>
      </c>
      <c r="U7" s="6" t="e">
        <f>SUMIF(Sta!$A:$A,$A7,Sta!I:I)/$B7</f>
        <v>#DIV/0!</v>
      </c>
      <c r="V7" s="6" t="e">
        <f>SUMIF(Sta!$B:$B,$A7,Sta!K:K)/$C7</f>
        <v>#DIV/0!</v>
      </c>
      <c r="W7" s="10" t="e">
        <f>(SUMIF(Sta!$A:$A,$A7,Sta!Q:Q) +SUMIF(Sta!$B:$B,$A7,Sta!Q:Q))/$D7</f>
        <v>#DIV/0!</v>
      </c>
      <c r="X7" s="6" t="e">
        <f>SUMIF(Sta!$A:$A,$A7,Sta!Q:Q)/$B7</f>
        <v>#DIV/0!</v>
      </c>
      <c r="Y7" s="6" t="e">
        <f>SUMIF(Sta!$B:$B,$A7,Sta!Q:Q)/$C7</f>
        <v>#DIV/0!</v>
      </c>
      <c r="Z7" s="10" t="e">
        <f>(SUMIF(Sta!$A:$A,$A7,Sta!M:M) +SUMIF(Sta!$B:$B,$A7,Sta!O:O))/$D7</f>
        <v>#DIV/0!</v>
      </c>
      <c r="AA7" s="6" t="e">
        <f>SUMIF(Sta!$A:$A,$A7,Sta!M:M)/$B7</f>
        <v>#DIV/0!</v>
      </c>
      <c r="AB7" s="6" t="e">
        <f>SUMIF(Sta!$B:$B,$A7,Sta!O:O)/$C7</f>
        <v>#DIV/0!</v>
      </c>
      <c r="AC7" s="10" t="e">
        <f>(SUMIF(Sta!$A:$A,$A7,Sta!N:N) +SUMIF(Sta!$B:$B,$A7,Sta!P:P))/$D7</f>
        <v>#DIV/0!</v>
      </c>
      <c r="AD7" s="6" t="e">
        <f>SUMIF(Sta!$A:$A,$A7,Sta!N:N)/$B7</f>
        <v>#DIV/0!</v>
      </c>
      <c r="AE7" s="14" t="e">
        <f>SUMIF(Sta!$B:$B,$A7,Sta!P:P)/$C7</f>
        <v>#DIV/0!</v>
      </c>
    </row>
    <row r="8" spans="1:31" x14ac:dyDescent="0.3">
      <c r="A8" t="s">
        <v>476</v>
      </c>
      <c r="B8" s="9">
        <f>COUNTIF(Sta!A:A,A8)</f>
        <v>0</v>
      </c>
      <c r="C8" s="4">
        <f>COUNTIF(Sta!B:B,A8)</f>
        <v>0</v>
      </c>
      <c r="D8" s="4">
        <f t="shared" si="0"/>
        <v>0</v>
      </c>
      <c r="E8" s="10" t="e">
        <f>(SUMIF(Sta!$A:$A,$A8,Sta!F:F) +SUMIF(Sta!$B:$B,$A8,Sta!F:F))/$D8</f>
        <v>#DIV/0!</v>
      </c>
      <c r="F8" s="6" t="e">
        <f>SUMIF(Sta!$A:$A,$A8,Sta!F:F)/$B8</f>
        <v>#DIV/0!</v>
      </c>
      <c r="G8" s="6" t="e">
        <f>SUMIF(Sta!$B:$B,$A8,Sta!F:F)/$C8</f>
        <v>#DIV/0!</v>
      </c>
      <c r="H8" s="10" t="e">
        <f>(SUMIF(Sta!$A:$A,$A8,Sta!D:D) +SUMIF(Sta!$B:$B,$A8,Sta!E:E))/$D8</f>
        <v>#DIV/0!</v>
      </c>
      <c r="I8" s="6" t="e">
        <f>SUMIF(Sta!$A:$A,$A8,Sta!D:D)/$B8</f>
        <v>#DIV/0!</v>
      </c>
      <c r="J8" s="6" t="e">
        <f>SUMIF(Sta!$B:$B,$A8,Sta!E:E)/$C8</f>
        <v>#DIV/0!</v>
      </c>
      <c r="K8" s="10" t="e">
        <f>(SUMIF(Sta!$A:$A,$A8,Sta!E:E) +SUMIF(Sta!$B:$B,$A8,Sta!D:D))/$D8</f>
        <v>#DIV/0!</v>
      </c>
      <c r="L8" s="6" t="e">
        <f>SUMIF(Sta!$A:$A,$A8,Sta!E:E)/$B8</f>
        <v>#DIV/0!</v>
      </c>
      <c r="M8" s="6" t="e">
        <f>SUMIF(Sta!$B:$B,$A8,Sta!D:D)/$C8</f>
        <v>#DIV/0!</v>
      </c>
      <c r="N8" s="10" t="e">
        <f>(SUMIF(Sta!$A:$A,$A8,Sta!L:L) +SUMIF(Sta!$B:$B,$A8,Sta!L:L))/$D8</f>
        <v>#DIV/0!</v>
      </c>
      <c r="O8" s="6" t="e">
        <f>SUMIF(Sta!$A:$A,$A8,Sta!L:L)/$B8</f>
        <v>#DIV/0!</v>
      </c>
      <c r="P8" s="6" t="e">
        <f>SUMIF(Sta!$B:$B,$A8,Sta!L:L)/$C8</f>
        <v>#DIV/0!</v>
      </c>
      <c r="Q8" s="10" t="e">
        <f>(SUMIF(Sta!$A:$A,$A8,Sta!H:H) +SUMIF(Sta!$B:$B,$A8,Sta!J:J))/$D8</f>
        <v>#DIV/0!</v>
      </c>
      <c r="R8" s="6" t="e">
        <f>SUMIF(Sta!$A:$A,$A8,Sta!H:H)/$B8</f>
        <v>#DIV/0!</v>
      </c>
      <c r="S8" s="6" t="e">
        <f>SUMIF(Sta!$B:$B,$A8,Sta!J:J)/$C8</f>
        <v>#DIV/0!</v>
      </c>
      <c r="T8" s="10" t="e">
        <f>(SUMIF(Sta!$A:$A,$A8,Sta!I:I) +SUMIF(Sta!$B:$B,$A8,Sta!K:K))/$D8</f>
        <v>#DIV/0!</v>
      </c>
      <c r="U8" s="6" t="e">
        <f>SUMIF(Sta!$A:$A,$A8,Sta!I:I)/$B8</f>
        <v>#DIV/0!</v>
      </c>
      <c r="V8" s="6" t="e">
        <f>SUMIF(Sta!$B:$B,$A8,Sta!K:K)/$C8</f>
        <v>#DIV/0!</v>
      </c>
      <c r="W8" s="10" t="e">
        <f>(SUMIF(Sta!$A:$A,$A8,Sta!Q:Q) +SUMIF(Sta!$B:$B,$A8,Sta!Q:Q))/$D8</f>
        <v>#DIV/0!</v>
      </c>
      <c r="X8" s="6" t="e">
        <f>SUMIF(Sta!$A:$A,$A8,Sta!Q:Q)/$B8</f>
        <v>#DIV/0!</v>
      </c>
      <c r="Y8" s="6" t="e">
        <f>SUMIF(Sta!$B:$B,$A8,Sta!Q:Q)/$C8</f>
        <v>#DIV/0!</v>
      </c>
      <c r="Z8" s="10" t="e">
        <f>(SUMIF(Sta!$A:$A,$A8,Sta!M:M) +SUMIF(Sta!$B:$B,$A8,Sta!O:O))/$D8</f>
        <v>#DIV/0!</v>
      </c>
      <c r="AA8" s="6" t="e">
        <f>SUMIF(Sta!$A:$A,$A8,Sta!M:M)/$B8</f>
        <v>#DIV/0!</v>
      </c>
      <c r="AB8" s="6" t="e">
        <f>SUMIF(Sta!$B:$B,$A8,Sta!O:O)/$C8</f>
        <v>#DIV/0!</v>
      </c>
      <c r="AC8" s="10" t="e">
        <f>(SUMIF(Sta!$A:$A,$A8,Sta!N:N) +SUMIF(Sta!$B:$B,$A8,Sta!P:P))/$D8</f>
        <v>#DIV/0!</v>
      </c>
      <c r="AD8" s="6" t="e">
        <f>SUMIF(Sta!$A:$A,$A8,Sta!N:N)/$B8</f>
        <v>#DIV/0!</v>
      </c>
      <c r="AE8" s="14" t="e">
        <f>SUMIF(Sta!$B:$B,$A8,Sta!P:P)/$C8</f>
        <v>#DIV/0!</v>
      </c>
    </row>
    <row r="9" spans="1:31" x14ac:dyDescent="0.3">
      <c r="A9" t="s">
        <v>485</v>
      </c>
      <c r="B9" s="9">
        <f>COUNTIF(Sta!A:A,A9)</f>
        <v>0</v>
      </c>
      <c r="C9" s="4">
        <f>COUNTIF(Sta!B:B,A9)</f>
        <v>0</v>
      </c>
      <c r="D9" s="4">
        <f t="shared" si="0"/>
        <v>0</v>
      </c>
      <c r="E9" s="10" t="e">
        <f>(SUMIF(Sta!$A:$A,$A9,Sta!F:F) +SUMIF(Sta!$B:$B,$A9,Sta!F:F))/$D9</f>
        <v>#DIV/0!</v>
      </c>
      <c r="F9" s="6" t="e">
        <f>SUMIF(Sta!$A:$A,$A9,Sta!F:F)/$B9</f>
        <v>#DIV/0!</v>
      </c>
      <c r="G9" s="6" t="e">
        <f>SUMIF(Sta!$B:$B,$A9,Sta!F:F)/$C9</f>
        <v>#DIV/0!</v>
      </c>
      <c r="H9" s="10" t="e">
        <f>(SUMIF(Sta!$A:$A,$A9,Sta!D:D) +SUMIF(Sta!$B:$B,$A9,Sta!E:E))/$D9</f>
        <v>#DIV/0!</v>
      </c>
      <c r="I9" s="6" t="e">
        <f>SUMIF(Sta!$A:$A,$A9,Sta!D:D)/$B9</f>
        <v>#DIV/0!</v>
      </c>
      <c r="J9" s="6" t="e">
        <f>SUMIF(Sta!$B:$B,$A9,Sta!E:E)/$C9</f>
        <v>#DIV/0!</v>
      </c>
      <c r="K9" s="10" t="e">
        <f>(SUMIF(Sta!$A:$A,$A9,Sta!E:E) +SUMIF(Sta!$B:$B,$A9,Sta!D:D))/$D9</f>
        <v>#DIV/0!</v>
      </c>
      <c r="L9" s="6" t="e">
        <f>SUMIF(Sta!$A:$A,$A9,Sta!E:E)/$B9</f>
        <v>#DIV/0!</v>
      </c>
      <c r="M9" s="6" t="e">
        <f>SUMIF(Sta!$B:$B,$A9,Sta!D:D)/$C9</f>
        <v>#DIV/0!</v>
      </c>
      <c r="N9" s="10" t="e">
        <f>(SUMIF(Sta!$A:$A,$A9,Sta!L:L) +SUMIF(Sta!$B:$B,$A9,Sta!L:L))/$D9</f>
        <v>#DIV/0!</v>
      </c>
      <c r="O9" s="6" t="e">
        <f>SUMIF(Sta!$A:$A,$A9,Sta!L:L)/$B9</f>
        <v>#DIV/0!</v>
      </c>
      <c r="P9" s="6" t="e">
        <f>SUMIF(Sta!$B:$B,$A9,Sta!L:L)/$C9</f>
        <v>#DIV/0!</v>
      </c>
      <c r="Q9" s="10" t="e">
        <f>(SUMIF(Sta!$A:$A,$A9,Sta!H:H) +SUMIF(Sta!$B:$B,$A9,Sta!J:J))/$D9</f>
        <v>#DIV/0!</v>
      </c>
      <c r="R9" s="6" t="e">
        <f>SUMIF(Sta!$A:$A,$A9,Sta!H:H)/$B9</f>
        <v>#DIV/0!</v>
      </c>
      <c r="S9" s="6" t="e">
        <f>SUMIF(Sta!$B:$B,$A9,Sta!J:J)/$C9</f>
        <v>#DIV/0!</v>
      </c>
      <c r="T9" s="10" t="e">
        <f>(SUMIF(Sta!$A:$A,$A9,Sta!I:I) +SUMIF(Sta!$B:$B,$A9,Sta!K:K))/$D9</f>
        <v>#DIV/0!</v>
      </c>
      <c r="U9" s="6" t="e">
        <f>SUMIF(Sta!$A:$A,$A9,Sta!I:I)/$B9</f>
        <v>#DIV/0!</v>
      </c>
      <c r="V9" s="6" t="e">
        <f>SUMIF(Sta!$B:$B,$A9,Sta!K:K)/$C9</f>
        <v>#DIV/0!</v>
      </c>
      <c r="W9" s="10" t="e">
        <f>(SUMIF(Sta!$A:$A,$A9,Sta!Q:Q) +SUMIF(Sta!$B:$B,$A9,Sta!Q:Q))/$D9</f>
        <v>#DIV/0!</v>
      </c>
      <c r="X9" s="6" t="e">
        <f>SUMIF(Sta!$A:$A,$A9,Sta!Q:Q)/$B9</f>
        <v>#DIV/0!</v>
      </c>
      <c r="Y9" s="6" t="e">
        <f>SUMIF(Sta!$B:$B,$A9,Sta!Q:Q)/$C9</f>
        <v>#DIV/0!</v>
      </c>
      <c r="Z9" s="10" t="e">
        <f>(SUMIF(Sta!$A:$A,$A9,Sta!M:M) +SUMIF(Sta!$B:$B,$A9,Sta!O:O))/$D9</f>
        <v>#DIV/0!</v>
      </c>
      <c r="AA9" s="6" t="e">
        <f>SUMIF(Sta!$A:$A,$A9,Sta!M:M)/$B9</f>
        <v>#DIV/0!</v>
      </c>
      <c r="AB9" s="6" t="e">
        <f>SUMIF(Sta!$B:$B,$A9,Sta!O:O)/$C9</f>
        <v>#DIV/0!</v>
      </c>
      <c r="AC9" s="10" t="e">
        <f>(SUMIF(Sta!$A:$A,$A9,Sta!N:N) +SUMIF(Sta!$B:$B,$A9,Sta!P:P))/$D9</f>
        <v>#DIV/0!</v>
      </c>
      <c r="AD9" s="6" t="e">
        <f>SUMIF(Sta!$A:$A,$A9,Sta!N:N)/$B9</f>
        <v>#DIV/0!</v>
      </c>
      <c r="AE9" s="14" t="e">
        <f>SUMIF(Sta!$B:$B,$A9,Sta!P:P)/$C9</f>
        <v>#DIV/0!</v>
      </c>
    </row>
    <row r="10" spans="1:31" x14ac:dyDescent="0.3">
      <c r="A10" t="s">
        <v>481</v>
      </c>
      <c r="B10" s="9">
        <f>COUNTIF(Sta!A:A,A10)</f>
        <v>0</v>
      </c>
      <c r="C10" s="4">
        <f>COUNTIF(Sta!B:B,A10)</f>
        <v>0</v>
      </c>
      <c r="D10" s="4">
        <f t="shared" si="0"/>
        <v>0</v>
      </c>
      <c r="E10" s="10" t="e">
        <f>(SUMIF(Sta!$A:$A,$A10,Sta!F:F) +SUMIF(Sta!$B:$B,$A10,Sta!F:F))/$D10</f>
        <v>#DIV/0!</v>
      </c>
      <c r="F10" s="6" t="e">
        <f>SUMIF(Sta!$A:$A,$A10,Sta!F:F)/$B10</f>
        <v>#DIV/0!</v>
      </c>
      <c r="G10" s="6" t="e">
        <f>SUMIF(Sta!$B:$B,$A10,Sta!F:F)/$C10</f>
        <v>#DIV/0!</v>
      </c>
      <c r="H10" s="10" t="e">
        <f>(SUMIF(Sta!$A:$A,$A10,Sta!D:D) +SUMIF(Sta!$B:$B,$A10,Sta!E:E))/$D10</f>
        <v>#DIV/0!</v>
      </c>
      <c r="I10" s="6" t="e">
        <f>SUMIF(Sta!$A:$A,$A10,Sta!D:D)/$B10</f>
        <v>#DIV/0!</v>
      </c>
      <c r="J10" s="6" t="e">
        <f>SUMIF(Sta!$B:$B,$A10,Sta!E:E)/$C10</f>
        <v>#DIV/0!</v>
      </c>
      <c r="K10" s="10" t="e">
        <f>(SUMIF(Sta!$A:$A,$A10,Sta!E:E) +SUMIF(Sta!$B:$B,$A10,Sta!D:D))/$D10</f>
        <v>#DIV/0!</v>
      </c>
      <c r="L10" s="6" t="e">
        <f>SUMIF(Sta!$A:$A,$A10,Sta!E:E)/$B10</f>
        <v>#DIV/0!</v>
      </c>
      <c r="M10" s="6" t="e">
        <f>SUMIF(Sta!$B:$B,$A10,Sta!D:D)/$C10</f>
        <v>#DIV/0!</v>
      </c>
      <c r="N10" s="10" t="e">
        <f>(SUMIF(Sta!$A:$A,$A10,Sta!L:L) +SUMIF(Sta!$B:$B,$A10,Sta!L:L))/$D10</f>
        <v>#DIV/0!</v>
      </c>
      <c r="O10" s="6" t="e">
        <f>SUMIF(Sta!$A:$A,$A10,Sta!L:L)/$B10</f>
        <v>#DIV/0!</v>
      </c>
      <c r="P10" s="6" t="e">
        <f>SUMIF(Sta!$B:$B,$A10,Sta!L:L)/$C10</f>
        <v>#DIV/0!</v>
      </c>
      <c r="Q10" s="10" t="e">
        <f>(SUMIF(Sta!$A:$A,$A10,Sta!H:H) +SUMIF(Sta!$B:$B,$A10,Sta!J:J))/$D10</f>
        <v>#DIV/0!</v>
      </c>
      <c r="R10" s="6" t="e">
        <f>SUMIF(Sta!$A:$A,$A10,Sta!H:H)/$B10</f>
        <v>#DIV/0!</v>
      </c>
      <c r="S10" s="6" t="e">
        <f>SUMIF(Sta!$B:$B,$A10,Sta!J:J)/$C10</f>
        <v>#DIV/0!</v>
      </c>
      <c r="T10" s="10" t="e">
        <f>(SUMIF(Sta!$A:$A,$A10,Sta!I:I) +SUMIF(Sta!$B:$B,$A10,Sta!K:K))/$D10</f>
        <v>#DIV/0!</v>
      </c>
      <c r="U10" s="6" t="e">
        <f>SUMIF(Sta!$A:$A,$A10,Sta!I:I)/$B10</f>
        <v>#DIV/0!</v>
      </c>
      <c r="V10" s="6" t="e">
        <f>SUMIF(Sta!$B:$B,$A10,Sta!K:K)/$C10</f>
        <v>#DIV/0!</v>
      </c>
      <c r="W10" s="10" t="e">
        <f>(SUMIF(Sta!$A:$A,$A10,Sta!Q:Q) +SUMIF(Sta!$B:$B,$A10,Sta!Q:Q))/$D10</f>
        <v>#DIV/0!</v>
      </c>
      <c r="X10" s="6" t="e">
        <f>SUMIF(Sta!$A:$A,$A10,Sta!Q:Q)/$B10</f>
        <v>#DIV/0!</v>
      </c>
      <c r="Y10" s="6" t="e">
        <f>SUMIF(Sta!$B:$B,$A10,Sta!Q:Q)/$C10</f>
        <v>#DIV/0!</v>
      </c>
      <c r="Z10" s="10" t="e">
        <f>(SUMIF(Sta!$A:$A,$A10,Sta!M:M) +SUMIF(Sta!$B:$B,$A10,Sta!O:O))/$D10</f>
        <v>#DIV/0!</v>
      </c>
      <c r="AA10" s="6" t="e">
        <f>SUMIF(Sta!$A:$A,$A10,Sta!M:M)/$B10</f>
        <v>#DIV/0!</v>
      </c>
      <c r="AB10" s="6" t="e">
        <f>SUMIF(Sta!$B:$B,$A10,Sta!O:O)/$C10</f>
        <v>#DIV/0!</v>
      </c>
      <c r="AC10" s="10" t="e">
        <f>(SUMIF(Sta!$A:$A,$A10,Sta!N:N) +SUMIF(Sta!$B:$B,$A10,Sta!P:P))/$D10</f>
        <v>#DIV/0!</v>
      </c>
      <c r="AD10" s="6" t="e">
        <f>SUMIF(Sta!$A:$A,$A10,Sta!N:N)/$B10</f>
        <v>#DIV/0!</v>
      </c>
      <c r="AE10" s="14" t="e">
        <f>SUMIF(Sta!$B:$B,$A10,Sta!P:P)/$C10</f>
        <v>#DIV/0!</v>
      </c>
    </row>
    <row r="11" spans="1:31" x14ac:dyDescent="0.3">
      <c r="A11" t="s">
        <v>483</v>
      </c>
      <c r="B11" s="9">
        <f>COUNTIF(Sta!A:A,A11)</f>
        <v>0</v>
      </c>
      <c r="C11" s="4">
        <f>COUNTIF(Sta!B:B,A11)</f>
        <v>0</v>
      </c>
      <c r="D11" s="4">
        <f t="shared" si="0"/>
        <v>0</v>
      </c>
      <c r="E11" s="10" t="e">
        <f>(SUMIF(Sta!$A:$A,$A11,Sta!F:F) +SUMIF(Sta!$B:$B,$A11,Sta!F:F))/$D11</f>
        <v>#DIV/0!</v>
      </c>
      <c r="F11" s="6" t="e">
        <f>SUMIF(Sta!$A:$A,$A11,Sta!F:F)/$B11</f>
        <v>#DIV/0!</v>
      </c>
      <c r="G11" s="6" t="e">
        <f>SUMIF(Sta!$B:$B,$A11,Sta!F:F)/$C11</f>
        <v>#DIV/0!</v>
      </c>
      <c r="H11" s="10" t="e">
        <f>(SUMIF(Sta!$A:$A,$A11,Sta!D:D) +SUMIF(Sta!$B:$B,$A11,Sta!E:E))/$D11</f>
        <v>#DIV/0!</v>
      </c>
      <c r="I11" s="6" t="e">
        <f>SUMIF(Sta!$A:$A,$A11,Sta!D:D)/$B11</f>
        <v>#DIV/0!</v>
      </c>
      <c r="J11" s="6" t="e">
        <f>SUMIF(Sta!$B:$B,$A11,Sta!E:E)/$C11</f>
        <v>#DIV/0!</v>
      </c>
      <c r="K11" s="10" t="e">
        <f>(SUMIF(Sta!$A:$A,$A11,Sta!E:E) +SUMIF(Sta!$B:$B,$A11,Sta!D:D))/$D11</f>
        <v>#DIV/0!</v>
      </c>
      <c r="L11" s="6" t="e">
        <f>SUMIF(Sta!$A:$A,$A11,Sta!E:E)/$B11</f>
        <v>#DIV/0!</v>
      </c>
      <c r="M11" s="6" t="e">
        <f>SUMIF(Sta!$B:$B,$A11,Sta!D:D)/$C11</f>
        <v>#DIV/0!</v>
      </c>
      <c r="N11" s="10" t="e">
        <f>(SUMIF(Sta!$A:$A,$A11,Sta!L:L) +SUMIF(Sta!$B:$B,$A11,Sta!L:L))/$D11</f>
        <v>#DIV/0!</v>
      </c>
      <c r="O11" s="6" t="e">
        <f>SUMIF(Sta!$A:$A,$A11,Sta!L:L)/$B11</f>
        <v>#DIV/0!</v>
      </c>
      <c r="P11" s="6" t="e">
        <f>SUMIF(Sta!$B:$B,$A11,Sta!L:L)/$C11</f>
        <v>#DIV/0!</v>
      </c>
      <c r="Q11" s="10" t="e">
        <f>(SUMIF(Sta!$A:$A,$A11,Sta!H:H) +SUMIF(Sta!$B:$B,$A11,Sta!J:J))/$D11</f>
        <v>#DIV/0!</v>
      </c>
      <c r="R11" s="6" t="e">
        <f>SUMIF(Sta!$A:$A,$A11,Sta!H:H)/$B11</f>
        <v>#DIV/0!</v>
      </c>
      <c r="S11" s="6" t="e">
        <f>SUMIF(Sta!$B:$B,$A11,Sta!J:J)/$C11</f>
        <v>#DIV/0!</v>
      </c>
      <c r="T11" s="10" t="e">
        <f>(SUMIF(Sta!$A:$A,$A11,Sta!I:I) +SUMIF(Sta!$B:$B,$A11,Sta!K:K))/$D11</f>
        <v>#DIV/0!</v>
      </c>
      <c r="U11" s="6" t="e">
        <f>SUMIF(Sta!$A:$A,$A11,Sta!I:I)/$B11</f>
        <v>#DIV/0!</v>
      </c>
      <c r="V11" s="6" t="e">
        <f>SUMIF(Sta!$B:$B,$A11,Sta!K:K)/$C11</f>
        <v>#DIV/0!</v>
      </c>
      <c r="W11" s="10" t="e">
        <f>(SUMIF(Sta!$A:$A,$A11,Sta!Q:Q) +SUMIF(Sta!$B:$B,$A11,Sta!Q:Q))/$D11</f>
        <v>#DIV/0!</v>
      </c>
      <c r="X11" s="6" t="e">
        <f>SUMIF(Sta!$A:$A,$A11,Sta!Q:Q)/$B11</f>
        <v>#DIV/0!</v>
      </c>
      <c r="Y11" s="6" t="e">
        <f>SUMIF(Sta!$B:$B,$A11,Sta!Q:Q)/$C11</f>
        <v>#DIV/0!</v>
      </c>
      <c r="Z11" s="10" t="e">
        <f>(SUMIF(Sta!$A:$A,$A11,Sta!M:M) +SUMIF(Sta!$B:$B,$A11,Sta!O:O))/$D11</f>
        <v>#DIV/0!</v>
      </c>
      <c r="AA11" s="6" t="e">
        <f>SUMIF(Sta!$A:$A,$A11,Sta!M:M)/$B11</f>
        <v>#DIV/0!</v>
      </c>
      <c r="AB11" s="6" t="e">
        <f>SUMIF(Sta!$B:$B,$A11,Sta!O:O)/$C11</f>
        <v>#DIV/0!</v>
      </c>
      <c r="AC11" s="10" t="e">
        <f>(SUMIF(Sta!$A:$A,$A11,Sta!N:N) +SUMIF(Sta!$B:$B,$A11,Sta!P:P))/$D11</f>
        <v>#DIV/0!</v>
      </c>
      <c r="AD11" s="6" t="e">
        <f>SUMIF(Sta!$A:$A,$A11,Sta!N:N)/$B11</f>
        <v>#DIV/0!</v>
      </c>
      <c r="AE11" s="14" t="e">
        <f>SUMIF(Sta!$B:$B,$A11,Sta!P:P)/$C11</f>
        <v>#DIV/0!</v>
      </c>
    </row>
    <row r="12" spans="1:31" x14ac:dyDescent="0.3">
      <c r="A12" t="s">
        <v>480</v>
      </c>
      <c r="B12" s="9">
        <f>COUNTIF(Sta!A:A,A12)</f>
        <v>0</v>
      </c>
      <c r="C12" s="4">
        <f>COUNTIF(Sta!B:B,A12)</f>
        <v>0</v>
      </c>
      <c r="D12" s="4">
        <f t="shared" si="0"/>
        <v>0</v>
      </c>
      <c r="E12" s="10" t="e">
        <f>(SUMIF(Sta!$A:$A,$A12,Sta!F:F) +SUMIF(Sta!$B:$B,$A12,Sta!F:F))/$D12</f>
        <v>#DIV/0!</v>
      </c>
      <c r="F12" s="6" t="e">
        <f>SUMIF(Sta!$A:$A,$A12,Sta!F:F)/$B12</f>
        <v>#DIV/0!</v>
      </c>
      <c r="G12" s="6" t="e">
        <f>SUMIF(Sta!$B:$B,$A12,Sta!F:F)/$C12</f>
        <v>#DIV/0!</v>
      </c>
      <c r="H12" s="10" t="e">
        <f>(SUMIF(Sta!$A:$A,$A12,Sta!D:D) +SUMIF(Sta!$B:$B,$A12,Sta!E:E))/$D12</f>
        <v>#DIV/0!</v>
      </c>
      <c r="I12" s="6" t="e">
        <f>SUMIF(Sta!$A:$A,$A12,Sta!D:D)/$B12</f>
        <v>#DIV/0!</v>
      </c>
      <c r="J12" s="6" t="e">
        <f>SUMIF(Sta!$B:$B,$A12,Sta!E:E)/$C12</f>
        <v>#DIV/0!</v>
      </c>
      <c r="K12" s="10" t="e">
        <f>(SUMIF(Sta!$A:$A,$A12,Sta!E:E) +SUMIF(Sta!$B:$B,$A12,Sta!D:D))/$D12</f>
        <v>#DIV/0!</v>
      </c>
      <c r="L12" s="6" t="e">
        <f>SUMIF(Sta!$A:$A,$A12,Sta!E:E)/$B12</f>
        <v>#DIV/0!</v>
      </c>
      <c r="M12" s="6" t="e">
        <f>SUMIF(Sta!$B:$B,$A12,Sta!D:D)/$C12</f>
        <v>#DIV/0!</v>
      </c>
      <c r="N12" s="10" t="e">
        <f>(SUMIF(Sta!$A:$A,$A12,Sta!L:L) +SUMIF(Sta!$B:$B,$A12,Sta!L:L))/$D12</f>
        <v>#DIV/0!</v>
      </c>
      <c r="O12" s="6" t="e">
        <f>SUMIF(Sta!$A:$A,$A12,Sta!L:L)/$B12</f>
        <v>#DIV/0!</v>
      </c>
      <c r="P12" s="6" t="e">
        <f>SUMIF(Sta!$B:$B,$A12,Sta!L:L)/$C12</f>
        <v>#DIV/0!</v>
      </c>
      <c r="Q12" s="10" t="e">
        <f>(SUMIF(Sta!$A:$A,$A12,Sta!H:H) +SUMIF(Sta!$B:$B,$A12,Sta!J:J))/$D12</f>
        <v>#DIV/0!</v>
      </c>
      <c r="R12" s="6" t="e">
        <f>SUMIF(Sta!$A:$A,$A12,Sta!H:H)/$B12</f>
        <v>#DIV/0!</v>
      </c>
      <c r="S12" s="6" t="e">
        <f>SUMIF(Sta!$B:$B,$A12,Sta!J:J)/$C12</f>
        <v>#DIV/0!</v>
      </c>
      <c r="T12" s="10" t="e">
        <f>(SUMIF(Sta!$A:$A,$A12,Sta!I:I) +SUMIF(Sta!$B:$B,$A12,Sta!K:K))/$D12</f>
        <v>#DIV/0!</v>
      </c>
      <c r="U12" s="6" t="e">
        <f>SUMIF(Sta!$A:$A,$A12,Sta!I:I)/$B12</f>
        <v>#DIV/0!</v>
      </c>
      <c r="V12" s="6" t="e">
        <f>SUMIF(Sta!$B:$B,$A12,Sta!K:K)/$C12</f>
        <v>#DIV/0!</v>
      </c>
      <c r="W12" s="10" t="e">
        <f>(SUMIF(Sta!$A:$A,$A12,Sta!Q:Q) +SUMIF(Sta!$B:$B,$A12,Sta!Q:Q))/$D12</f>
        <v>#DIV/0!</v>
      </c>
      <c r="X12" s="6" t="e">
        <f>SUMIF(Sta!$A:$A,$A12,Sta!Q:Q)/$B12</f>
        <v>#DIV/0!</v>
      </c>
      <c r="Y12" s="6" t="e">
        <f>SUMIF(Sta!$B:$B,$A12,Sta!Q:Q)/$C12</f>
        <v>#DIV/0!</v>
      </c>
      <c r="Z12" s="10" t="e">
        <f>(SUMIF(Sta!$A:$A,$A12,Sta!M:M) +SUMIF(Sta!$B:$B,$A12,Sta!O:O))/$D12</f>
        <v>#DIV/0!</v>
      </c>
      <c r="AA12" s="6" t="e">
        <f>SUMIF(Sta!$A:$A,$A12,Sta!M:M)/$B12</f>
        <v>#DIV/0!</v>
      </c>
      <c r="AB12" s="6" t="e">
        <f>SUMIF(Sta!$B:$B,$A12,Sta!O:O)/$C12</f>
        <v>#DIV/0!</v>
      </c>
      <c r="AC12" s="10" t="e">
        <f>(SUMIF(Sta!$A:$A,$A12,Sta!N:N) +SUMIF(Sta!$B:$B,$A12,Sta!P:P))/$D12</f>
        <v>#DIV/0!</v>
      </c>
      <c r="AD12" s="6" t="e">
        <f>SUMIF(Sta!$A:$A,$A12,Sta!N:N)/$B12</f>
        <v>#DIV/0!</v>
      </c>
      <c r="AE12" s="14" t="e">
        <f>SUMIF(Sta!$B:$B,$A12,Sta!P:P)/$C12</f>
        <v>#DIV/0!</v>
      </c>
    </row>
    <row r="13" spans="1:31" x14ac:dyDescent="0.3">
      <c r="A13" t="s">
        <v>478</v>
      </c>
      <c r="B13" s="9">
        <f>COUNTIF(Sta!A:A,A13)</f>
        <v>0</v>
      </c>
      <c r="C13" s="4">
        <f>COUNTIF(Sta!B:B,A13)</f>
        <v>0</v>
      </c>
      <c r="D13" s="4">
        <f t="shared" si="0"/>
        <v>0</v>
      </c>
      <c r="E13" s="10" t="e">
        <f>(SUMIF(Sta!$A:$A,$A13,Sta!F:F) +SUMIF(Sta!$B:$B,$A13,Sta!F:F))/$D13</f>
        <v>#DIV/0!</v>
      </c>
      <c r="F13" s="6" t="e">
        <f>SUMIF(Sta!$A:$A,$A13,Sta!F:F)/$B13</f>
        <v>#DIV/0!</v>
      </c>
      <c r="G13" s="6" t="e">
        <f>SUMIF(Sta!$B:$B,$A13,Sta!F:F)/$C13</f>
        <v>#DIV/0!</v>
      </c>
      <c r="H13" s="10" t="e">
        <f>(SUMIF(Sta!$A:$A,$A13,Sta!D:D) +SUMIF(Sta!$B:$B,$A13,Sta!E:E))/$D13</f>
        <v>#DIV/0!</v>
      </c>
      <c r="I13" s="6" t="e">
        <f>SUMIF(Sta!$A:$A,$A13,Sta!D:D)/$B13</f>
        <v>#DIV/0!</v>
      </c>
      <c r="J13" s="6" t="e">
        <f>SUMIF(Sta!$B:$B,$A13,Sta!E:E)/$C13</f>
        <v>#DIV/0!</v>
      </c>
      <c r="K13" s="10" t="e">
        <f>(SUMIF(Sta!$A:$A,$A13,Sta!E:E) +SUMIF(Sta!$B:$B,$A13,Sta!D:D))/$D13</f>
        <v>#DIV/0!</v>
      </c>
      <c r="L13" s="6" t="e">
        <f>SUMIF(Sta!$A:$A,$A13,Sta!E:E)/$B13</f>
        <v>#DIV/0!</v>
      </c>
      <c r="M13" s="6" t="e">
        <f>SUMIF(Sta!$B:$B,$A13,Sta!D:D)/$C13</f>
        <v>#DIV/0!</v>
      </c>
      <c r="N13" s="10" t="e">
        <f>(SUMIF(Sta!$A:$A,$A13,Sta!L:L) +SUMIF(Sta!$B:$B,$A13,Sta!L:L))/$D13</f>
        <v>#DIV/0!</v>
      </c>
      <c r="O13" s="6" t="e">
        <f>SUMIF(Sta!$A:$A,$A13,Sta!L:L)/$B13</f>
        <v>#DIV/0!</v>
      </c>
      <c r="P13" s="6" t="e">
        <f>SUMIF(Sta!$B:$B,$A13,Sta!L:L)/$C13</f>
        <v>#DIV/0!</v>
      </c>
      <c r="Q13" s="10" t="e">
        <f>(SUMIF(Sta!$A:$A,$A13,Sta!H:H) +SUMIF(Sta!$B:$B,$A13,Sta!J:J))/$D13</f>
        <v>#DIV/0!</v>
      </c>
      <c r="R13" s="6" t="e">
        <f>SUMIF(Sta!$A:$A,$A13,Sta!H:H)/$B13</f>
        <v>#DIV/0!</v>
      </c>
      <c r="S13" s="6" t="e">
        <f>SUMIF(Sta!$B:$B,$A13,Sta!J:J)/$C13</f>
        <v>#DIV/0!</v>
      </c>
      <c r="T13" s="10" t="e">
        <f>(SUMIF(Sta!$A:$A,$A13,Sta!I:I) +SUMIF(Sta!$B:$B,$A13,Sta!K:K))/$D13</f>
        <v>#DIV/0!</v>
      </c>
      <c r="U13" s="6" t="e">
        <f>SUMIF(Sta!$A:$A,$A13,Sta!I:I)/$B13</f>
        <v>#DIV/0!</v>
      </c>
      <c r="V13" s="6" t="e">
        <f>SUMIF(Sta!$B:$B,$A13,Sta!K:K)/$C13</f>
        <v>#DIV/0!</v>
      </c>
      <c r="W13" s="10" t="e">
        <f>(SUMIF(Sta!$A:$A,$A13,Sta!Q:Q) +SUMIF(Sta!$B:$B,$A13,Sta!Q:Q))/$D13</f>
        <v>#DIV/0!</v>
      </c>
      <c r="X13" s="6" t="e">
        <f>SUMIF(Sta!$A:$A,$A13,Sta!Q:Q)/$B13</f>
        <v>#DIV/0!</v>
      </c>
      <c r="Y13" s="6" t="e">
        <f>SUMIF(Sta!$B:$B,$A13,Sta!Q:Q)/$C13</f>
        <v>#DIV/0!</v>
      </c>
      <c r="Z13" s="10" t="e">
        <f>(SUMIF(Sta!$A:$A,$A13,Sta!M:M) +SUMIF(Sta!$B:$B,$A13,Sta!O:O))/$D13</f>
        <v>#DIV/0!</v>
      </c>
      <c r="AA13" s="6" t="e">
        <f>SUMIF(Sta!$A:$A,$A13,Sta!M:M)/$B13</f>
        <v>#DIV/0!</v>
      </c>
      <c r="AB13" s="6" t="e">
        <f>SUMIF(Sta!$B:$B,$A13,Sta!O:O)/$C13</f>
        <v>#DIV/0!</v>
      </c>
      <c r="AC13" s="10" t="e">
        <f>(SUMIF(Sta!$A:$A,$A13,Sta!N:N) +SUMIF(Sta!$B:$B,$A13,Sta!P:P))/$D13</f>
        <v>#DIV/0!</v>
      </c>
      <c r="AD13" s="6" t="e">
        <f>SUMIF(Sta!$A:$A,$A13,Sta!N:N)/$B13</f>
        <v>#DIV/0!</v>
      </c>
      <c r="AE13" s="14" t="e">
        <f>SUMIF(Sta!$B:$B,$A13,Sta!P:P)/$C13</f>
        <v>#DIV/0!</v>
      </c>
    </row>
    <row r="14" spans="1:31" x14ac:dyDescent="0.3">
      <c r="A14" t="s">
        <v>479</v>
      </c>
      <c r="B14" s="9">
        <f>COUNTIF(Sta!A:A,A14)</f>
        <v>0</v>
      </c>
      <c r="C14" s="4">
        <f>COUNTIF(Sta!B:B,A14)</f>
        <v>0</v>
      </c>
      <c r="D14" s="4">
        <f t="shared" si="0"/>
        <v>0</v>
      </c>
      <c r="E14" s="10" t="e">
        <f>(SUMIF(Sta!$A:$A,$A14,Sta!F:F) +SUMIF(Sta!$B:$B,$A14,Sta!F:F))/$D14</f>
        <v>#DIV/0!</v>
      </c>
      <c r="F14" s="6" t="e">
        <f>SUMIF(Sta!$A:$A,$A14,Sta!F:F)/$B14</f>
        <v>#DIV/0!</v>
      </c>
      <c r="G14" s="6" t="e">
        <f>SUMIF(Sta!$B:$B,$A14,Sta!F:F)/$C14</f>
        <v>#DIV/0!</v>
      </c>
      <c r="H14" s="10" t="e">
        <f>(SUMIF(Sta!$A:$A,$A14,Sta!D:D) +SUMIF(Sta!$B:$B,$A14,Sta!E:E))/$D14</f>
        <v>#DIV/0!</v>
      </c>
      <c r="I14" s="6" t="e">
        <f>SUMIF(Sta!$A:$A,$A14,Sta!D:D)/$B14</f>
        <v>#DIV/0!</v>
      </c>
      <c r="J14" s="6" t="e">
        <f>SUMIF(Sta!$B:$B,$A14,Sta!E:E)/$C14</f>
        <v>#DIV/0!</v>
      </c>
      <c r="K14" s="10" t="e">
        <f>(SUMIF(Sta!$A:$A,$A14,Sta!E:E) +SUMIF(Sta!$B:$B,$A14,Sta!D:D))/$D14</f>
        <v>#DIV/0!</v>
      </c>
      <c r="L14" s="6" t="e">
        <f>SUMIF(Sta!$A:$A,$A14,Sta!E:E)/$B14</f>
        <v>#DIV/0!</v>
      </c>
      <c r="M14" s="6" t="e">
        <f>SUMIF(Sta!$B:$B,$A14,Sta!D:D)/$C14</f>
        <v>#DIV/0!</v>
      </c>
      <c r="N14" s="10" t="e">
        <f>(SUMIF(Sta!$A:$A,$A14,Sta!L:L) +SUMIF(Sta!$B:$B,$A14,Sta!L:L))/$D14</f>
        <v>#DIV/0!</v>
      </c>
      <c r="O14" s="6" t="e">
        <f>SUMIF(Sta!$A:$A,$A14,Sta!L:L)/$B14</f>
        <v>#DIV/0!</v>
      </c>
      <c r="P14" s="6" t="e">
        <f>SUMIF(Sta!$B:$B,$A14,Sta!L:L)/$C14</f>
        <v>#DIV/0!</v>
      </c>
      <c r="Q14" s="10" t="e">
        <f>(SUMIF(Sta!$A:$A,$A14,Sta!H:H) +SUMIF(Sta!$B:$B,$A14,Sta!J:J))/$D14</f>
        <v>#DIV/0!</v>
      </c>
      <c r="R14" s="6" t="e">
        <f>SUMIF(Sta!$A:$A,$A14,Sta!H:H)/$B14</f>
        <v>#DIV/0!</v>
      </c>
      <c r="S14" s="6" t="e">
        <f>SUMIF(Sta!$B:$B,$A14,Sta!J:J)/$C14</f>
        <v>#DIV/0!</v>
      </c>
      <c r="T14" s="10" t="e">
        <f>(SUMIF(Sta!$A:$A,$A14,Sta!I:I) +SUMIF(Sta!$B:$B,$A14,Sta!K:K))/$D14</f>
        <v>#DIV/0!</v>
      </c>
      <c r="U14" s="6" t="e">
        <f>SUMIF(Sta!$A:$A,$A14,Sta!I:I)/$B14</f>
        <v>#DIV/0!</v>
      </c>
      <c r="V14" s="6" t="e">
        <f>SUMIF(Sta!$B:$B,$A14,Sta!K:K)/$C14</f>
        <v>#DIV/0!</v>
      </c>
      <c r="W14" s="10" t="e">
        <f>(SUMIF(Sta!$A:$A,$A14,Sta!Q:Q) +SUMIF(Sta!$B:$B,$A14,Sta!Q:Q))/$D14</f>
        <v>#DIV/0!</v>
      </c>
      <c r="X14" s="6" t="e">
        <f>SUMIF(Sta!$A:$A,$A14,Sta!Q:Q)/$B14</f>
        <v>#DIV/0!</v>
      </c>
      <c r="Y14" s="6" t="e">
        <f>SUMIF(Sta!$B:$B,$A14,Sta!Q:Q)/$C14</f>
        <v>#DIV/0!</v>
      </c>
      <c r="Z14" s="10" t="e">
        <f>(SUMIF(Sta!$A:$A,$A14,Sta!M:M) +SUMIF(Sta!$B:$B,$A14,Sta!O:O))/$D14</f>
        <v>#DIV/0!</v>
      </c>
      <c r="AA14" s="6" t="e">
        <f>SUMIF(Sta!$A:$A,$A14,Sta!M:M)/$B14</f>
        <v>#DIV/0!</v>
      </c>
      <c r="AB14" s="6" t="e">
        <f>SUMIF(Sta!$B:$B,$A14,Sta!O:O)/$C14</f>
        <v>#DIV/0!</v>
      </c>
      <c r="AC14" s="10" t="e">
        <f>(SUMIF(Sta!$A:$A,$A14,Sta!N:N) +SUMIF(Sta!$B:$B,$A14,Sta!P:P))/$D14</f>
        <v>#DIV/0!</v>
      </c>
      <c r="AD14" s="6" t="e">
        <f>SUMIF(Sta!$A:$A,$A14,Sta!N:N)/$B14</f>
        <v>#DIV/0!</v>
      </c>
      <c r="AE14" s="14" t="e">
        <f>SUMIF(Sta!$B:$B,$A14,Sta!P:P)/$C14</f>
        <v>#DIV/0!</v>
      </c>
    </row>
    <row r="15" spans="1:31" x14ac:dyDescent="0.3">
      <c r="A15" t="s">
        <v>488</v>
      </c>
      <c r="B15" s="9">
        <f>COUNTIF(Sta!A:A,A15)</f>
        <v>0</v>
      </c>
      <c r="C15" s="4">
        <f>COUNTIF(Sta!B:B,A15)</f>
        <v>0</v>
      </c>
      <c r="D15" s="4">
        <f t="shared" si="0"/>
        <v>0</v>
      </c>
      <c r="E15" s="10" t="e">
        <f>(SUMIF(Sta!$A:$A,$A15,Sta!F:F) +SUMIF(Sta!$B:$B,$A15,Sta!F:F))/$D15</f>
        <v>#DIV/0!</v>
      </c>
      <c r="F15" s="6" t="e">
        <f>SUMIF(Sta!$A:$A,$A15,Sta!F:F)/$B15</f>
        <v>#DIV/0!</v>
      </c>
      <c r="G15" s="6" t="e">
        <f>SUMIF(Sta!$B:$B,$A15,Sta!F:F)/$C15</f>
        <v>#DIV/0!</v>
      </c>
      <c r="H15" s="10" t="e">
        <f>(SUMIF(Sta!$A:$A,$A15,Sta!D:D) +SUMIF(Sta!$B:$B,$A15,Sta!E:E))/$D15</f>
        <v>#DIV/0!</v>
      </c>
      <c r="I15" s="6" t="e">
        <f>SUMIF(Sta!$A:$A,$A15,Sta!D:D)/$B15</f>
        <v>#DIV/0!</v>
      </c>
      <c r="J15" s="6" t="e">
        <f>SUMIF(Sta!$B:$B,$A15,Sta!E:E)/$C15</f>
        <v>#DIV/0!</v>
      </c>
      <c r="K15" s="10" t="e">
        <f>(SUMIF(Sta!$A:$A,$A15,Sta!E:E) +SUMIF(Sta!$B:$B,$A15,Sta!D:D))/$D15</f>
        <v>#DIV/0!</v>
      </c>
      <c r="L15" s="6" t="e">
        <f>SUMIF(Sta!$A:$A,$A15,Sta!E:E)/$B15</f>
        <v>#DIV/0!</v>
      </c>
      <c r="M15" s="6" t="e">
        <f>SUMIF(Sta!$B:$B,$A15,Sta!D:D)/$C15</f>
        <v>#DIV/0!</v>
      </c>
      <c r="N15" s="10" t="e">
        <f>(SUMIF(Sta!$A:$A,$A15,Sta!L:L) +SUMIF(Sta!$B:$B,$A15,Sta!L:L))/$D15</f>
        <v>#DIV/0!</v>
      </c>
      <c r="O15" s="6" t="e">
        <f>SUMIF(Sta!$A:$A,$A15,Sta!L:L)/$B15</f>
        <v>#DIV/0!</v>
      </c>
      <c r="P15" s="6" t="e">
        <f>SUMIF(Sta!$B:$B,$A15,Sta!L:L)/$C15</f>
        <v>#DIV/0!</v>
      </c>
      <c r="Q15" s="10" t="e">
        <f>(SUMIF(Sta!$A:$A,$A15,Sta!H:H) +SUMIF(Sta!$B:$B,$A15,Sta!J:J))/$D15</f>
        <v>#DIV/0!</v>
      </c>
      <c r="R15" s="6" t="e">
        <f>SUMIF(Sta!$A:$A,$A15,Sta!H:H)/$B15</f>
        <v>#DIV/0!</v>
      </c>
      <c r="S15" s="6" t="e">
        <f>SUMIF(Sta!$B:$B,$A15,Sta!J:J)/$C15</f>
        <v>#DIV/0!</v>
      </c>
      <c r="T15" s="10" t="e">
        <f>(SUMIF(Sta!$A:$A,$A15,Sta!I:I) +SUMIF(Sta!$B:$B,$A15,Sta!K:K))/$D15</f>
        <v>#DIV/0!</v>
      </c>
      <c r="U15" s="6" t="e">
        <f>SUMIF(Sta!$A:$A,$A15,Sta!I:I)/$B15</f>
        <v>#DIV/0!</v>
      </c>
      <c r="V15" s="6" t="e">
        <f>SUMIF(Sta!$B:$B,$A15,Sta!K:K)/$C15</f>
        <v>#DIV/0!</v>
      </c>
      <c r="W15" s="10" t="e">
        <f>(SUMIF(Sta!$A:$A,$A15,Sta!Q:Q) +SUMIF(Sta!$B:$B,$A15,Sta!Q:Q))/$D15</f>
        <v>#DIV/0!</v>
      </c>
      <c r="X15" s="6" t="e">
        <f>SUMIF(Sta!$A:$A,$A15,Sta!Q:Q)/$B15</f>
        <v>#DIV/0!</v>
      </c>
      <c r="Y15" s="6" t="e">
        <f>SUMIF(Sta!$B:$B,$A15,Sta!Q:Q)/$C15</f>
        <v>#DIV/0!</v>
      </c>
      <c r="Z15" s="10" t="e">
        <f>(SUMIF(Sta!$A:$A,$A15,Sta!M:M) +SUMIF(Sta!$B:$B,$A15,Sta!O:O))/$D15</f>
        <v>#DIV/0!</v>
      </c>
      <c r="AA15" s="6" t="e">
        <f>SUMIF(Sta!$A:$A,$A15,Sta!M:M)/$B15</f>
        <v>#DIV/0!</v>
      </c>
      <c r="AB15" s="6" t="e">
        <f>SUMIF(Sta!$B:$B,$A15,Sta!O:O)/$C15</f>
        <v>#DIV/0!</v>
      </c>
      <c r="AC15" s="10" t="e">
        <f>(SUMIF(Sta!$A:$A,$A15,Sta!N:N) +SUMIF(Sta!$B:$B,$A15,Sta!P:P))/$D15</f>
        <v>#DIV/0!</v>
      </c>
      <c r="AD15" s="6" t="e">
        <f>SUMIF(Sta!$A:$A,$A15,Sta!N:N)/$B15</f>
        <v>#DIV/0!</v>
      </c>
      <c r="AE15" s="14" t="e">
        <f>SUMIF(Sta!$B:$B,$A15,Sta!P:P)/$C15</f>
        <v>#DIV/0!</v>
      </c>
    </row>
    <row r="16" spans="1:31" x14ac:dyDescent="0.3">
      <c r="A16" t="s">
        <v>477</v>
      </c>
      <c r="B16" s="9">
        <f>COUNTIF(Sta!A:A,A16)</f>
        <v>0</v>
      </c>
      <c r="C16" s="4">
        <f>COUNTIF(Sta!B:B,A16)</f>
        <v>0</v>
      </c>
      <c r="D16" s="4">
        <f t="shared" si="0"/>
        <v>0</v>
      </c>
      <c r="E16" s="10" t="e">
        <f>(SUMIF(Sta!$A:$A,$A16,Sta!F:F) +SUMIF(Sta!$B:$B,$A16,Sta!F:F))/$D16</f>
        <v>#DIV/0!</v>
      </c>
      <c r="F16" s="6" t="e">
        <f>SUMIF(Sta!$A:$A,$A16,Sta!F:F)/$B16</f>
        <v>#DIV/0!</v>
      </c>
      <c r="G16" s="6" t="e">
        <f>SUMIF(Sta!$B:$B,$A16,Sta!F:F)/$C16</f>
        <v>#DIV/0!</v>
      </c>
      <c r="H16" s="10" t="e">
        <f>(SUMIF(Sta!$A:$A,$A16,Sta!D:D) +SUMIF(Sta!$B:$B,$A16,Sta!E:E))/$D16</f>
        <v>#DIV/0!</v>
      </c>
      <c r="I16" s="6" t="e">
        <f>SUMIF(Sta!$A:$A,$A16,Sta!D:D)/$B16</f>
        <v>#DIV/0!</v>
      </c>
      <c r="J16" s="6" t="e">
        <f>SUMIF(Sta!$B:$B,$A16,Sta!E:E)/$C16</f>
        <v>#DIV/0!</v>
      </c>
      <c r="K16" s="10" t="e">
        <f>(SUMIF(Sta!$A:$A,$A16,Sta!E:E) +SUMIF(Sta!$B:$B,$A16,Sta!D:D))/$D16</f>
        <v>#DIV/0!</v>
      </c>
      <c r="L16" s="6" t="e">
        <f>SUMIF(Sta!$A:$A,$A16,Sta!E:E)/$B16</f>
        <v>#DIV/0!</v>
      </c>
      <c r="M16" s="6" t="e">
        <f>SUMIF(Sta!$B:$B,$A16,Sta!D:D)/$C16</f>
        <v>#DIV/0!</v>
      </c>
      <c r="N16" s="10" t="e">
        <f>(SUMIF(Sta!$A:$A,$A16,Sta!L:L) +SUMIF(Sta!$B:$B,$A16,Sta!L:L))/$D16</f>
        <v>#DIV/0!</v>
      </c>
      <c r="O16" s="6" t="e">
        <f>SUMIF(Sta!$A:$A,$A16,Sta!L:L)/$B16</f>
        <v>#DIV/0!</v>
      </c>
      <c r="P16" s="6" t="e">
        <f>SUMIF(Sta!$B:$B,$A16,Sta!L:L)/$C16</f>
        <v>#DIV/0!</v>
      </c>
      <c r="Q16" s="10" t="e">
        <f>(SUMIF(Sta!$A:$A,$A16,Sta!H:H) +SUMIF(Sta!$B:$B,$A16,Sta!J:J))/$D16</f>
        <v>#DIV/0!</v>
      </c>
      <c r="R16" s="6" t="e">
        <f>SUMIF(Sta!$A:$A,$A16,Sta!H:H)/$B16</f>
        <v>#DIV/0!</v>
      </c>
      <c r="S16" s="6" t="e">
        <f>SUMIF(Sta!$B:$B,$A16,Sta!J:J)/$C16</f>
        <v>#DIV/0!</v>
      </c>
      <c r="T16" s="10" t="e">
        <f>(SUMIF(Sta!$A:$A,$A16,Sta!I:I) +SUMIF(Sta!$B:$B,$A16,Sta!K:K))/$D16</f>
        <v>#DIV/0!</v>
      </c>
      <c r="U16" s="6" t="e">
        <f>SUMIF(Sta!$A:$A,$A16,Sta!I:I)/$B16</f>
        <v>#DIV/0!</v>
      </c>
      <c r="V16" s="6" t="e">
        <f>SUMIF(Sta!$B:$B,$A16,Sta!K:K)/$C16</f>
        <v>#DIV/0!</v>
      </c>
      <c r="W16" s="10" t="e">
        <f>(SUMIF(Sta!$A:$A,$A16,Sta!Q:Q) +SUMIF(Sta!$B:$B,$A16,Sta!Q:Q))/$D16</f>
        <v>#DIV/0!</v>
      </c>
      <c r="X16" s="6" t="e">
        <f>SUMIF(Sta!$A:$A,$A16,Sta!Q:Q)/$B16</f>
        <v>#DIV/0!</v>
      </c>
      <c r="Y16" s="6" t="e">
        <f>SUMIF(Sta!$B:$B,$A16,Sta!Q:Q)/$C16</f>
        <v>#DIV/0!</v>
      </c>
      <c r="Z16" s="10" t="e">
        <f>(SUMIF(Sta!$A:$A,$A16,Sta!M:M) +SUMIF(Sta!$B:$B,$A16,Sta!O:O))/$D16</f>
        <v>#DIV/0!</v>
      </c>
      <c r="AA16" s="6" t="e">
        <f>SUMIF(Sta!$A:$A,$A16,Sta!M:M)/$B16</f>
        <v>#DIV/0!</v>
      </c>
      <c r="AB16" s="6" t="e">
        <f>SUMIF(Sta!$B:$B,$A16,Sta!O:O)/$C16</f>
        <v>#DIV/0!</v>
      </c>
      <c r="AC16" s="10" t="e">
        <f>(SUMIF(Sta!$A:$A,$A16,Sta!N:N) +SUMIF(Sta!$B:$B,$A16,Sta!P:P))/$D16</f>
        <v>#DIV/0!</v>
      </c>
      <c r="AD16" s="6" t="e">
        <f>SUMIF(Sta!$A:$A,$A16,Sta!N:N)/$B16</f>
        <v>#DIV/0!</v>
      </c>
      <c r="AE16" s="14" t="e">
        <f>SUMIF(Sta!$B:$B,$A16,Sta!P:P)/$C16</f>
        <v>#DIV/0!</v>
      </c>
    </row>
    <row r="17" spans="1:31" x14ac:dyDescent="0.3">
      <c r="A17" t="s">
        <v>475</v>
      </c>
      <c r="B17" s="9">
        <f>COUNTIF(Sta!A:A,A17)</f>
        <v>0</v>
      </c>
      <c r="C17" s="4">
        <f>COUNTIF(Sta!B:B,A17)</f>
        <v>0</v>
      </c>
      <c r="D17" s="4">
        <f t="shared" si="0"/>
        <v>0</v>
      </c>
      <c r="E17" s="10" t="e">
        <f>(SUMIF(Sta!$A:$A,$A17,Sta!F:F) +SUMIF(Sta!$B:$B,$A17,Sta!F:F))/$D17</f>
        <v>#DIV/0!</v>
      </c>
      <c r="F17" s="6" t="e">
        <f>SUMIF(Sta!$A:$A,$A17,Sta!F:F)/$B17</f>
        <v>#DIV/0!</v>
      </c>
      <c r="G17" s="6" t="e">
        <f>SUMIF(Sta!$B:$B,$A17,Sta!F:F)/$C17</f>
        <v>#DIV/0!</v>
      </c>
      <c r="H17" s="10" t="e">
        <f>(SUMIF(Sta!$A:$A,$A17,Sta!D:D) +SUMIF(Sta!$B:$B,$A17,Sta!E:E))/$D17</f>
        <v>#DIV/0!</v>
      </c>
      <c r="I17" s="6" t="e">
        <f>SUMIF(Sta!$A:$A,$A17,Sta!D:D)/$B17</f>
        <v>#DIV/0!</v>
      </c>
      <c r="J17" s="6" t="e">
        <f>SUMIF(Sta!$B:$B,$A17,Sta!E:E)/$C17</f>
        <v>#DIV/0!</v>
      </c>
      <c r="K17" s="10" t="e">
        <f>(SUMIF(Sta!$A:$A,$A17,Sta!E:E) +SUMIF(Sta!$B:$B,$A17,Sta!D:D))/$D17</f>
        <v>#DIV/0!</v>
      </c>
      <c r="L17" s="6" t="e">
        <f>SUMIF(Sta!$A:$A,$A17,Sta!E:E)/$B17</f>
        <v>#DIV/0!</v>
      </c>
      <c r="M17" s="6" t="e">
        <f>SUMIF(Sta!$B:$B,$A17,Sta!D:D)/$C17</f>
        <v>#DIV/0!</v>
      </c>
      <c r="N17" s="10" t="e">
        <f>(SUMIF(Sta!$A:$A,$A17,Sta!L:L) +SUMIF(Sta!$B:$B,$A17,Sta!L:L))/$D17</f>
        <v>#DIV/0!</v>
      </c>
      <c r="O17" s="6" t="e">
        <f>SUMIF(Sta!$A:$A,$A17,Sta!L:L)/$B17</f>
        <v>#DIV/0!</v>
      </c>
      <c r="P17" s="6" t="e">
        <f>SUMIF(Sta!$B:$B,$A17,Sta!L:L)/$C17</f>
        <v>#DIV/0!</v>
      </c>
      <c r="Q17" s="10" t="e">
        <f>(SUMIF(Sta!$A:$A,$A17,Sta!H:H) +SUMIF(Sta!$B:$B,$A17,Sta!J:J))/$D17</f>
        <v>#DIV/0!</v>
      </c>
      <c r="R17" s="6" t="e">
        <f>SUMIF(Sta!$A:$A,$A17,Sta!H:H)/$B17</f>
        <v>#DIV/0!</v>
      </c>
      <c r="S17" s="6" t="e">
        <f>SUMIF(Sta!$B:$B,$A17,Sta!J:J)/$C17</f>
        <v>#DIV/0!</v>
      </c>
      <c r="T17" s="10" t="e">
        <f>(SUMIF(Sta!$A:$A,$A17,Sta!I:I) +SUMIF(Sta!$B:$B,$A17,Sta!K:K))/$D17</f>
        <v>#DIV/0!</v>
      </c>
      <c r="U17" s="6" t="e">
        <f>SUMIF(Sta!$A:$A,$A17,Sta!I:I)/$B17</f>
        <v>#DIV/0!</v>
      </c>
      <c r="V17" s="6" t="e">
        <f>SUMIF(Sta!$B:$B,$A17,Sta!K:K)/$C17</f>
        <v>#DIV/0!</v>
      </c>
      <c r="W17" s="10" t="e">
        <f>(SUMIF(Sta!$A:$A,$A17,Sta!Q:Q) +SUMIF(Sta!$B:$B,$A17,Sta!Q:Q))/$D17</f>
        <v>#DIV/0!</v>
      </c>
      <c r="X17" s="6" t="e">
        <f>SUMIF(Sta!$A:$A,$A17,Sta!Q:Q)/$B17</f>
        <v>#DIV/0!</v>
      </c>
      <c r="Y17" s="6" t="e">
        <f>SUMIF(Sta!$B:$B,$A17,Sta!Q:Q)/$C17</f>
        <v>#DIV/0!</v>
      </c>
      <c r="Z17" s="10" t="e">
        <f>(SUMIF(Sta!$A:$A,$A17,Sta!M:M) +SUMIF(Sta!$B:$B,$A17,Sta!O:O))/$D17</f>
        <v>#DIV/0!</v>
      </c>
      <c r="AA17" s="6" t="e">
        <f>SUMIF(Sta!$A:$A,$A17,Sta!M:M)/$B17</f>
        <v>#DIV/0!</v>
      </c>
      <c r="AB17" s="6" t="e">
        <f>SUMIF(Sta!$B:$B,$A17,Sta!O:O)/$C17</f>
        <v>#DIV/0!</v>
      </c>
      <c r="AC17" s="10" t="e">
        <f>(SUMIF(Sta!$A:$A,$A17,Sta!N:N) +SUMIF(Sta!$B:$B,$A17,Sta!P:P))/$D17</f>
        <v>#DIV/0!</v>
      </c>
      <c r="AD17" s="6" t="e">
        <f>SUMIF(Sta!$A:$A,$A17,Sta!N:N)/$B17</f>
        <v>#DIV/0!</v>
      </c>
      <c r="AE17" s="14" t="e">
        <f>SUMIF(Sta!$B:$B,$A17,Sta!P:P)/$C17</f>
        <v>#DIV/0!</v>
      </c>
    </row>
    <row r="18" spans="1:31" x14ac:dyDescent="0.3">
      <c r="A18" t="s">
        <v>474</v>
      </c>
      <c r="B18" s="9">
        <f>COUNTIF(Sta!A:A,A18)</f>
        <v>0</v>
      </c>
      <c r="C18" s="4">
        <f>COUNTIF(Sta!B:B,A18)</f>
        <v>0</v>
      </c>
      <c r="D18" s="4">
        <f t="shared" si="0"/>
        <v>0</v>
      </c>
      <c r="E18" s="10" t="e">
        <f>(SUMIF(Sta!$A:$A,$A18,Sta!F:F) +SUMIF(Sta!$B:$B,$A18,Sta!F:F))/$D18</f>
        <v>#DIV/0!</v>
      </c>
      <c r="F18" s="6" t="e">
        <f>SUMIF(Sta!$A:$A,$A18,Sta!F:F)/$B18</f>
        <v>#DIV/0!</v>
      </c>
      <c r="G18" s="6" t="e">
        <f>SUMIF(Sta!$B:$B,$A18,Sta!F:F)/$C18</f>
        <v>#DIV/0!</v>
      </c>
      <c r="H18" s="10" t="e">
        <f>(SUMIF(Sta!$A:$A,$A18,Sta!D:D) +SUMIF(Sta!$B:$B,$A18,Sta!E:E))/$D18</f>
        <v>#DIV/0!</v>
      </c>
      <c r="I18" s="6" t="e">
        <f>SUMIF(Sta!$A:$A,$A18,Sta!D:D)/$B18</f>
        <v>#DIV/0!</v>
      </c>
      <c r="J18" s="6" t="e">
        <f>SUMIF(Sta!$B:$B,$A18,Sta!E:E)/$C18</f>
        <v>#DIV/0!</v>
      </c>
      <c r="K18" s="10" t="e">
        <f>(SUMIF(Sta!$A:$A,$A18,Sta!E:E) +SUMIF(Sta!$B:$B,$A18,Sta!D:D))/$D18</f>
        <v>#DIV/0!</v>
      </c>
      <c r="L18" s="6" t="e">
        <f>SUMIF(Sta!$A:$A,$A18,Sta!E:E)/$B18</f>
        <v>#DIV/0!</v>
      </c>
      <c r="M18" s="6" t="e">
        <f>SUMIF(Sta!$B:$B,$A18,Sta!D:D)/$C18</f>
        <v>#DIV/0!</v>
      </c>
      <c r="N18" s="10" t="e">
        <f>(SUMIF(Sta!$A:$A,$A18,Sta!L:L) +SUMIF(Sta!$B:$B,$A18,Sta!L:L))/$D18</f>
        <v>#DIV/0!</v>
      </c>
      <c r="O18" s="6" t="e">
        <f>SUMIF(Sta!$A:$A,$A18,Sta!L:L)/$B18</f>
        <v>#DIV/0!</v>
      </c>
      <c r="P18" s="6" t="e">
        <f>SUMIF(Sta!$B:$B,$A18,Sta!L:L)/$C18</f>
        <v>#DIV/0!</v>
      </c>
      <c r="Q18" s="10" t="e">
        <f>(SUMIF(Sta!$A:$A,$A18,Sta!H:H) +SUMIF(Sta!$B:$B,$A18,Sta!J:J))/$D18</f>
        <v>#DIV/0!</v>
      </c>
      <c r="R18" s="6" t="e">
        <f>SUMIF(Sta!$A:$A,$A18,Sta!H:H)/$B18</f>
        <v>#DIV/0!</v>
      </c>
      <c r="S18" s="6" t="e">
        <f>SUMIF(Sta!$B:$B,$A18,Sta!J:J)/$C18</f>
        <v>#DIV/0!</v>
      </c>
      <c r="T18" s="10" t="e">
        <f>(SUMIF(Sta!$A:$A,$A18,Sta!I:I) +SUMIF(Sta!$B:$B,$A18,Sta!K:K))/$D18</f>
        <v>#DIV/0!</v>
      </c>
      <c r="U18" s="6" t="e">
        <f>SUMIF(Sta!$A:$A,$A18,Sta!I:I)/$B18</f>
        <v>#DIV/0!</v>
      </c>
      <c r="V18" s="6" t="e">
        <f>SUMIF(Sta!$B:$B,$A18,Sta!K:K)/$C18</f>
        <v>#DIV/0!</v>
      </c>
      <c r="W18" s="10" t="e">
        <f>(SUMIF(Sta!$A:$A,$A18,Sta!Q:Q) +SUMIF(Sta!$B:$B,$A18,Sta!Q:Q))/$D18</f>
        <v>#DIV/0!</v>
      </c>
      <c r="X18" s="6" t="e">
        <f>SUMIF(Sta!$A:$A,$A18,Sta!Q:Q)/$B18</f>
        <v>#DIV/0!</v>
      </c>
      <c r="Y18" s="6" t="e">
        <f>SUMIF(Sta!$B:$B,$A18,Sta!Q:Q)/$C18</f>
        <v>#DIV/0!</v>
      </c>
      <c r="Z18" s="10" t="e">
        <f>(SUMIF(Sta!$A:$A,$A18,Sta!M:M) +SUMIF(Sta!$B:$B,$A18,Sta!O:O))/$D18</f>
        <v>#DIV/0!</v>
      </c>
      <c r="AA18" s="6" t="e">
        <f>SUMIF(Sta!$A:$A,$A18,Sta!M:M)/$B18</f>
        <v>#DIV/0!</v>
      </c>
      <c r="AB18" s="6" t="e">
        <f>SUMIF(Sta!$B:$B,$A18,Sta!O:O)/$C18</f>
        <v>#DIV/0!</v>
      </c>
      <c r="AC18" s="10" t="e">
        <f>(SUMIF(Sta!$A:$A,$A18,Sta!N:N) +SUMIF(Sta!$B:$B,$A18,Sta!P:P))/$D18</f>
        <v>#DIV/0!</v>
      </c>
      <c r="AD18" s="6" t="e">
        <f>SUMIF(Sta!$A:$A,$A18,Sta!N:N)/$B18</f>
        <v>#DIV/0!</v>
      </c>
      <c r="AE18" s="14" t="e">
        <f>SUMIF(Sta!$B:$B,$A18,Sta!P:P)/$C18</f>
        <v>#DIV/0!</v>
      </c>
    </row>
    <row r="19" spans="1:31" x14ac:dyDescent="0.3">
      <c r="A19" t="s">
        <v>473</v>
      </c>
      <c r="B19" s="9">
        <f>COUNTIF(Sta!A:A,A19)</f>
        <v>0</v>
      </c>
      <c r="C19" s="4">
        <f>COUNTIF(Sta!B:B,A19)</f>
        <v>0</v>
      </c>
      <c r="D19" s="4">
        <f t="shared" si="0"/>
        <v>0</v>
      </c>
      <c r="E19" s="10" t="e">
        <f>(SUMIF(Sta!$A:$A,$A19,Sta!F:F) +SUMIF(Sta!$B:$B,$A19,Sta!F:F))/$D19</f>
        <v>#DIV/0!</v>
      </c>
      <c r="F19" s="6" t="e">
        <f>SUMIF(Sta!$A:$A,$A19,Sta!F:F)/$B19</f>
        <v>#DIV/0!</v>
      </c>
      <c r="G19" s="6" t="e">
        <f>SUMIF(Sta!$B:$B,$A19,Sta!F:F)/$C19</f>
        <v>#DIV/0!</v>
      </c>
      <c r="H19" s="10" t="e">
        <f>(SUMIF(Sta!$A:$A,$A19,Sta!D:D) +SUMIF(Sta!$B:$B,$A19,Sta!E:E))/$D19</f>
        <v>#DIV/0!</v>
      </c>
      <c r="I19" s="6" t="e">
        <f>SUMIF(Sta!$A:$A,$A19,Sta!D:D)/$B19</f>
        <v>#DIV/0!</v>
      </c>
      <c r="J19" s="6" t="e">
        <f>SUMIF(Sta!$B:$B,$A19,Sta!E:E)/$C19</f>
        <v>#DIV/0!</v>
      </c>
      <c r="K19" s="10" t="e">
        <f>(SUMIF(Sta!$A:$A,$A19,Sta!E:E) +SUMIF(Sta!$B:$B,$A19,Sta!D:D))/$D19</f>
        <v>#DIV/0!</v>
      </c>
      <c r="L19" s="6" t="e">
        <f>SUMIF(Sta!$A:$A,$A19,Sta!E:E)/$B19</f>
        <v>#DIV/0!</v>
      </c>
      <c r="M19" s="6" t="e">
        <f>SUMIF(Sta!$B:$B,$A19,Sta!D:D)/$C19</f>
        <v>#DIV/0!</v>
      </c>
      <c r="N19" s="10" t="e">
        <f>(SUMIF(Sta!$A:$A,$A19,Sta!L:L) +SUMIF(Sta!$B:$B,$A19,Sta!L:L))/$D19</f>
        <v>#DIV/0!</v>
      </c>
      <c r="O19" s="6" t="e">
        <f>SUMIF(Sta!$A:$A,$A19,Sta!L:L)/$B19</f>
        <v>#DIV/0!</v>
      </c>
      <c r="P19" s="6" t="e">
        <f>SUMIF(Sta!$B:$B,$A19,Sta!L:L)/$C19</f>
        <v>#DIV/0!</v>
      </c>
      <c r="Q19" s="10" t="e">
        <f>(SUMIF(Sta!$A:$A,$A19,Sta!H:H) +SUMIF(Sta!$B:$B,$A19,Sta!J:J))/$D19</f>
        <v>#DIV/0!</v>
      </c>
      <c r="R19" s="6" t="e">
        <f>SUMIF(Sta!$A:$A,$A19,Sta!H:H)/$B19</f>
        <v>#DIV/0!</v>
      </c>
      <c r="S19" s="6" t="e">
        <f>SUMIF(Sta!$B:$B,$A19,Sta!J:J)/$C19</f>
        <v>#DIV/0!</v>
      </c>
      <c r="T19" s="10" t="e">
        <f>(SUMIF(Sta!$A:$A,$A19,Sta!I:I) +SUMIF(Sta!$B:$B,$A19,Sta!K:K))/$D19</f>
        <v>#DIV/0!</v>
      </c>
      <c r="U19" s="6" t="e">
        <f>SUMIF(Sta!$A:$A,$A19,Sta!I:I)/$B19</f>
        <v>#DIV/0!</v>
      </c>
      <c r="V19" s="6" t="e">
        <f>SUMIF(Sta!$B:$B,$A19,Sta!K:K)/$C19</f>
        <v>#DIV/0!</v>
      </c>
      <c r="W19" s="10" t="e">
        <f>(SUMIF(Sta!$A:$A,$A19,Sta!Q:Q) +SUMIF(Sta!$B:$B,$A19,Sta!Q:Q))/$D19</f>
        <v>#DIV/0!</v>
      </c>
      <c r="X19" s="6" t="e">
        <f>SUMIF(Sta!$A:$A,$A19,Sta!Q:Q)/$B19</f>
        <v>#DIV/0!</v>
      </c>
      <c r="Y19" s="6" t="e">
        <f>SUMIF(Sta!$B:$B,$A19,Sta!Q:Q)/$C19</f>
        <v>#DIV/0!</v>
      </c>
      <c r="Z19" s="10" t="e">
        <f>(SUMIF(Sta!$A:$A,$A19,Sta!M:M) +SUMIF(Sta!$B:$B,$A19,Sta!O:O))/$D19</f>
        <v>#DIV/0!</v>
      </c>
      <c r="AA19" s="6" t="e">
        <f>SUMIF(Sta!$A:$A,$A19,Sta!M:M)/$B19</f>
        <v>#DIV/0!</v>
      </c>
      <c r="AB19" s="6" t="e">
        <f>SUMIF(Sta!$B:$B,$A19,Sta!O:O)/$C19</f>
        <v>#DIV/0!</v>
      </c>
      <c r="AC19" s="10" t="e">
        <f>(SUMIF(Sta!$A:$A,$A19,Sta!N:N) +SUMIF(Sta!$B:$B,$A19,Sta!P:P))/$D19</f>
        <v>#DIV/0!</v>
      </c>
      <c r="AD19" s="6" t="e">
        <f>SUMIF(Sta!$A:$A,$A19,Sta!N:N)/$B19</f>
        <v>#DIV/0!</v>
      </c>
      <c r="AE19" s="14" t="e">
        <f>SUMIF(Sta!$B:$B,$A19,Sta!P:P)/$C19</f>
        <v>#DIV/0!</v>
      </c>
    </row>
    <row r="20" spans="1:31" x14ac:dyDescent="0.3">
      <c r="A20" t="s">
        <v>487</v>
      </c>
      <c r="B20" s="9">
        <f>COUNTIF(Sta!A:A,A20)</f>
        <v>0</v>
      </c>
      <c r="C20" s="4">
        <f>COUNTIF(Sta!B:B,A20)</f>
        <v>0</v>
      </c>
      <c r="D20" s="4">
        <f t="shared" si="0"/>
        <v>0</v>
      </c>
      <c r="E20" s="10" t="e">
        <f>(SUMIF(Sta!$A:$A,$A20,Sta!F:F) +SUMIF(Sta!$B:$B,$A20,Sta!F:F))/$D20</f>
        <v>#DIV/0!</v>
      </c>
      <c r="F20" s="6" t="e">
        <f>SUMIF(Sta!$A:$A,$A20,Sta!F:F)/$B20</f>
        <v>#DIV/0!</v>
      </c>
      <c r="G20" s="6" t="e">
        <f>SUMIF(Sta!$B:$B,$A20,Sta!F:F)/$C20</f>
        <v>#DIV/0!</v>
      </c>
      <c r="H20" s="10" t="e">
        <f>(SUMIF(Sta!$A:$A,$A20,Sta!D:D) +SUMIF(Sta!$B:$B,$A20,Sta!E:E))/$D20</f>
        <v>#DIV/0!</v>
      </c>
      <c r="I20" s="6" t="e">
        <f>SUMIF(Sta!$A:$A,$A20,Sta!D:D)/$B20</f>
        <v>#DIV/0!</v>
      </c>
      <c r="J20" s="6" t="e">
        <f>SUMIF(Sta!$B:$B,$A20,Sta!E:E)/$C20</f>
        <v>#DIV/0!</v>
      </c>
      <c r="K20" s="10" t="e">
        <f>(SUMIF(Sta!$A:$A,$A20,Sta!E:E) +SUMIF(Sta!$B:$B,$A20,Sta!D:D))/$D20</f>
        <v>#DIV/0!</v>
      </c>
      <c r="L20" s="6" t="e">
        <f>SUMIF(Sta!$A:$A,$A20,Sta!E:E)/$B20</f>
        <v>#DIV/0!</v>
      </c>
      <c r="M20" s="6" t="e">
        <f>SUMIF(Sta!$B:$B,$A20,Sta!D:D)/$C20</f>
        <v>#DIV/0!</v>
      </c>
      <c r="N20" s="10" t="e">
        <f>(SUMIF(Sta!$A:$A,$A20,Sta!L:L) +SUMIF(Sta!$B:$B,$A20,Sta!L:L))/$D20</f>
        <v>#DIV/0!</v>
      </c>
      <c r="O20" s="6" t="e">
        <f>SUMIF(Sta!$A:$A,$A20,Sta!L:L)/$B20</f>
        <v>#DIV/0!</v>
      </c>
      <c r="P20" s="6" t="e">
        <f>SUMIF(Sta!$B:$B,$A20,Sta!L:L)/$C20</f>
        <v>#DIV/0!</v>
      </c>
      <c r="Q20" s="10" t="e">
        <f>(SUMIF(Sta!$A:$A,$A20,Sta!H:H) +SUMIF(Sta!$B:$B,$A20,Sta!J:J))/$D20</f>
        <v>#DIV/0!</v>
      </c>
      <c r="R20" s="6" t="e">
        <f>SUMIF(Sta!$A:$A,$A20,Sta!H:H)/$B20</f>
        <v>#DIV/0!</v>
      </c>
      <c r="S20" s="6" t="e">
        <f>SUMIF(Sta!$B:$B,$A20,Sta!J:J)/$C20</f>
        <v>#DIV/0!</v>
      </c>
      <c r="T20" s="10" t="e">
        <f>(SUMIF(Sta!$A:$A,$A20,Sta!I:I) +SUMIF(Sta!$B:$B,$A20,Sta!K:K))/$D20</f>
        <v>#DIV/0!</v>
      </c>
      <c r="U20" s="6" t="e">
        <f>SUMIF(Sta!$A:$A,$A20,Sta!I:I)/$B20</f>
        <v>#DIV/0!</v>
      </c>
      <c r="V20" s="6" t="e">
        <f>SUMIF(Sta!$B:$B,$A20,Sta!K:K)/$C20</f>
        <v>#DIV/0!</v>
      </c>
      <c r="W20" s="10" t="e">
        <f>(SUMIF(Sta!$A:$A,$A20,Sta!Q:Q) +SUMIF(Sta!$B:$B,$A20,Sta!Q:Q))/$D20</f>
        <v>#DIV/0!</v>
      </c>
      <c r="X20" s="6" t="e">
        <f>SUMIF(Sta!$A:$A,$A20,Sta!Q:Q)/$B20</f>
        <v>#DIV/0!</v>
      </c>
      <c r="Y20" s="6" t="e">
        <f>SUMIF(Sta!$B:$B,$A20,Sta!Q:Q)/$C20</f>
        <v>#DIV/0!</v>
      </c>
      <c r="Z20" s="10" t="e">
        <f>(SUMIF(Sta!$A:$A,$A20,Sta!M:M) +SUMIF(Sta!$B:$B,$A20,Sta!O:O))/$D20</f>
        <v>#DIV/0!</v>
      </c>
      <c r="AA20" s="6" t="e">
        <f>SUMIF(Sta!$A:$A,$A20,Sta!M:M)/$B20</f>
        <v>#DIV/0!</v>
      </c>
      <c r="AB20" s="6" t="e">
        <f>SUMIF(Sta!$B:$B,$A20,Sta!O:O)/$C20</f>
        <v>#DIV/0!</v>
      </c>
      <c r="AC20" s="10" t="e">
        <f>(SUMIF(Sta!$A:$A,$A20,Sta!N:N) +SUMIF(Sta!$B:$B,$A20,Sta!P:P))/$D20</f>
        <v>#DIV/0!</v>
      </c>
      <c r="AD20" s="6" t="e">
        <f>SUMIF(Sta!$A:$A,$A20,Sta!N:N)/$B20</f>
        <v>#DIV/0!</v>
      </c>
      <c r="AE20" s="14" t="e">
        <f>SUMIF(Sta!$B:$B,$A20,Sta!P:P)/$C20</f>
        <v>#DIV/0!</v>
      </c>
    </row>
    <row r="21" spans="1:31" x14ac:dyDescent="0.3">
      <c r="A21" s="4" t="s">
        <v>12</v>
      </c>
      <c r="B21" s="9">
        <f>COUNTIF(Sta!A:A,A21)</f>
        <v>0</v>
      </c>
      <c r="C21" s="4">
        <f>COUNTIF(Sta!B:B,A21)</f>
        <v>0</v>
      </c>
      <c r="D21" s="4">
        <f t="shared" si="0"/>
        <v>0</v>
      </c>
      <c r="E21" s="10" t="e">
        <f>(SUMIF(Sta!$A:$A,$A21,Sta!F:F) +SUMIF(Sta!$B:$B,$A21,Sta!F:F))/$D21</f>
        <v>#DIV/0!</v>
      </c>
      <c r="F21" s="6" t="e">
        <f>SUMIF(Sta!$A:$A,$A21,Sta!F:F)/$B21</f>
        <v>#DIV/0!</v>
      </c>
      <c r="G21" s="6" t="e">
        <f>SUMIF(Sta!$B:$B,$A21,Sta!F:F)/$C21</f>
        <v>#DIV/0!</v>
      </c>
      <c r="H21" s="10" t="e">
        <f>(SUMIF(Sta!$A:$A,$A21,Sta!D:D) +SUMIF(Sta!$B:$B,$A21,Sta!E:E))/$D21</f>
        <v>#DIV/0!</v>
      </c>
      <c r="I21" s="6" t="e">
        <f>SUMIF(Sta!$A:$A,$A21,Sta!D:D)/$B21</f>
        <v>#DIV/0!</v>
      </c>
      <c r="J21" s="6" t="e">
        <f>SUMIF(Sta!$B:$B,$A21,Sta!E:E)/$C21</f>
        <v>#DIV/0!</v>
      </c>
      <c r="K21" s="10" t="e">
        <f>(SUMIF(Sta!$A:$A,$A21,Sta!E:E) +SUMIF(Sta!$B:$B,$A21,Sta!D:D))/$D21</f>
        <v>#DIV/0!</v>
      </c>
      <c r="L21" s="6" t="e">
        <f>SUMIF(Sta!$A:$A,$A21,Sta!E:E)/$B21</f>
        <v>#DIV/0!</v>
      </c>
      <c r="M21" s="6" t="e">
        <f>SUMIF(Sta!$B:$B,$A21,Sta!D:D)/$C21</f>
        <v>#DIV/0!</v>
      </c>
      <c r="N21" s="10" t="e">
        <f>(SUMIF(Sta!$A:$A,$A21,Sta!L:L) +SUMIF(Sta!$B:$B,$A21,Sta!L:L))/$D21</f>
        <v>#DIV/0!</v>
      </c>
      <c r="O21" s="6" t="e">
        <f>SUMIF(Sta!$A:$A,$A21,Sta!L:L)/$B21</f>
        <v>#DIV/0!</v>
      </c>
      <c r="P21" s="6" t="e">
        <f>SUMIF(Sta!$B:$B,$A21,Sta!L:L)/$C21</f>
        <v>#DIV/0!</v>
      </c>
      <c r="Q21" s="10" t="e">
        <f>(SUMIF(Sta!$A:$A,$A21,Sta!H:H) +SUMIF(Sta!$B:$B,$A21,Sta!J:J))/$D21</f>
        <v>#DIV/0!</v>
      </c>
      <c r="R21" s="6" t="e">
        <f>SUMIF(Sta!$A:$A,$A21,Sta!H:H)/$B21</f>
        <v>#DIV/0!</v>
      </c>
      <c r="S21" s="6" t="e">
        <f>SUMIF(Sta!$B:$B,$A21,Sta!J:J)/$C21</f>
        <v>#DIV/0!</v>
      </c>
      <c r="T21" s="10" t="e">
        <f>(SUMIF(Sta!$A:$A,$A21,Sta!I:I) +SUMIF(Sta!$B:$B,$A21,Sta!K:K))/$D21</f>
        <v>#DIV/0!</v>
      </c>
      <c r="U21" s="6" t="e">
        <f>SUMIF(Sta!$A:$A,$A21,Sta!I:I)/$B21</f>
        <v>#DIV/0!</v>
      </c>
      <c r="V21" s="6" t="e">
        <f>SUMIF(Sta!$B:$B,$A21,Sta!K:K)/$C21</f>
        <v>#DIV/0!</v>
      </c>
      <c r="W21" s="10" t="e">
        <f>(SUMIF(Sta!$A:$A,$A21,Sta!Q:Q) +SUMIF(Sta!$B:$B,$A21,Sta!Q:Q))/$D21</f>
        <v>#DIV/0!</v>
      </c>
      <c r="X21" s="6" t="e">
        <f>SUMIF(Sta!$A:$A,$A21,Sta!Q:Q)/$B21</f>
        <v>#DIV/0!</v>
      </c>
      <c r="Y21" s="6" t="e">
        <f>SUMIF(Sta!$B:$B,$A21,Sta!Q:Q)/$C21</f>
        <v>#DIV/0!</v>
      </c>
      <c r="Z21" s="10" t="e">
        <f>(SUMIF(Sta!$A:$A,$A21,Sta!M:M) +SUMIF(Sta!$B:$B,$A21,Sta!O:O))/$D21</f>
        <v>#DIV/0!</v>
      </c>
      <c r="AA21" s="6" t="e">
        <f>SUMIF(Sta!$A:$A,$A21,Sta!M:M)/$B21</f>
        <v>#DIV/0!</v>
      </c>
      <c r="AB21" s="6" t="e">
        <f>SUMIF(Sta!$B:$B,$A21,Sta!O:O)/$C21</f>
        <v>#DIV/0!</v>
      </c>
      <c r="AC21" s="10" t="e">
        <f>(SUMIF(Sta!$A:$A,$A21,Sta!N:N) +SUMIF(Sta!$B:$B,$A21,Sta!P:P))/$D21</f>
        <v>#DIV/0!</v>
      </c>
      <c r="AD21" s="6" t="e">
        <f>SUMIF(Sta!$A:$A,$A21,Sta!N:N)/$B21</f>
        <v>#DIV/0!</v>
      </c>
      <c r="AE21" s="14" t="e">
        <f>SUMIF(Sta!$B:$B,$A21,Sta!P:P)/$C21</f>
        <v>#DIV/0!</v>
      </c>
    </row>
    <row r="22" spans="1:31" x14ac:dyDescent="0.3">
      <c r="A22" s="4" t="s">
        <v>21</v>
      </c>
      <c r="B22" s="9">
        <f>COUNTIF(Sta!A:A,A22)</f>
        <v>0</v>
      </c>
      <c r="C22" s="4">
        <f>COUNTIF(Sta!B:B,A22)</f>
        <v>0</v>
      </c>
      <c r="D22" s="4">
        <f t="shared" si="0"/>
        <v>0</v>
      </c>
      <c r="E22" s="10" t="e">
        <f>(SUMIF(Sta!$A:$A,$A22,Sta!F:F) +SUMIF(Sta!$B:$B,$A22,Sta!F:F))/$D22</f>
        <v>#DIV/0!</v>
      </c>
      <c r="F22" s="6" t="e">
        <f>SUMIF(Sta!$A:$A,$A22,Sta!F:F)/$B22</f>
        <v>#DIV/0!</v>
      </c>
      <c r="G22" s="6" t="e">
        <f>SUMIF(Sta!$B:$B,$A22,Sta!F:F)/$C22</f>
        <v>#DIV/0!</v>
      </c>
      <c r="H22" s="10" t="e">
        <f>(SUMIF(Sta!$A:$A,$A22,Sta!D:D) +SUMIF(Sta!$B:$B,$A22,Sta!E:E))/$D22</f>
        <v>#DIV/0!</v>
      </c>
      <c r="I22" s="6" t="e">
        <f>SUMIF(Sta!$A:$A,$A22,Sta!D:D)/$B22</f>
        <v>#DIV/0!</v>
      </c>
      <c r="J22" s="6" t="e">
        <f>SUMIF(Sta!$B:$B,$A22,Sta!E:E)/$C22</f>
        <v>#DIV/0!</v>
      </c>
      <c r="K22" s="10" t="e">
        <f>(SUMIF(Sta!$A:$A,$A22,Sta!E:E) +SUMIF(Sta!$B:$B,$A22,Sta!D:D))/$D22</f>
        <v>#DIV/0!</v>
      </c>
      <c r="L22" s="6" t="e">
        <f>SUMIF(Sta!$A:$A,$A22,Sta!E:E)/$B22</f>
        <v>#DIV/0!</v>
      </c>
      <c r="M22" s="6" t="e">
        <f>SUMIF(Sta!$B:$B,$A22,Sta!D:D)/$C22</f>
        <v>#DIV/0!</v>
      </c>
      <c r="N22" s="10" t="e">
        <f>(SUMIF(Sta!$A:$A,$A22,Sta!L:L) +SUMIF(Sta!$B:$B,$A22,Sta!L:L))/$D22</f>
        <v>#DIV/0!</v>
      </c>
      <c r="O22" s="6" t="e">
        <f>SUMIF(Sta!$A:$A,$A22,Sta!L:L)/$B22</f>
        <v>#DIV/0!</v>
      </c>
      <c r="P22" s="6" t="e">
        <f>SUMIF(Sta!$B:$B,$A22,Sta!L:L)/$C22</f>
        <v>#DIV/0!</v>
      </c>
      <c r="Q22" s="10" t="e">
        <f>(SUMIF(Sta!$A:$A,$A22,Sta!H:H) +SUMIF(Sta!$B:$B,$A22,Sta!J:J))/$D22</f>
        <v>#DIV/0!</v>
      </c>
      <c r="R22" s="6" t="e">
        <f>SUMIF(Sta!$A:$A,$A22,Sta!H:H)/$B22</f>
        <v>#DIV/0!</v>
      </c>
      <c r="S22" s="6" t="e">
        <f>SUMIF(Sta!$B:$B,$A22,Sta!J:J)/$C22</f>
        <v>#DIV/0!</v>
      </c>
      <c r="T22" s="10" t="e">
        <f>(SUMIF(Sta!$A:$A,$A22,Sta!I:I) +SUMIF(Sta!$B:$B,$A22,Sta!K:K))/$D22</f>
        <v>#DIV/0!</v>
      </c>
      <c r="U22" s="6" t="e">
        <f>SUMIF(Sta!$A:$A,$A22,Sta!I:I)/$B22</f>
        <v>#DIV/0!</v>
      </c>
      <c r="V22" s="6" t="e">
        <f>SUMIF(Sta!$B:$B,$A22,Sta!K:K)/$C22</f>
        <v>#DIV/0!</v>
      </c>
      <c r="W22" s="10" t="e">
        <f>(SUMIF(Sta!$A:$A,$A22,Sta!Q:Q) +SUMIF(Sta!$B:$B,$A22,Sta!Q:Q))/$D22</f>
        <v>#DIV/0!</v>
      </c>
      <c r="X22" s="6" t="e">
        <f>SUMIF(Sta!$A:$A,$A22,Sta!Q:Q)/$B22</f>
        <v>#DIV/0!</v>
      </c>
      <c r="Y22" s="6" t="e">
        <f>SUMIF(Sta!$B:$B,$A22,Sta!Q:Q)/$C22</f>
        <v>#DIV/0!</v>
      </c>
      <c r="Z22" s="10" t="e">
        <f>(SUMIF(Sta!$A:$A,$A22,Sta!M:M) +SUMIF(Sta!$B:$B,$A22,Sta!O:O))/$D22</f>
        <v>#DIV/0!</v>
      </c>
      <c r="AA22" s="6" t="e">
        <f>SUMIF(Sta!$A:$A,$A22,Sta!M:M)/$B22</f>
        <v>#DIV/0!</v>
      </c>
      <c r="AB22" s="6" t="e">
        <f>SUMIF(Sta!$B:$B,$A22,Sta!O:O)/$C22</f>
        <v>#DIV/0!</v>
      </c>
      <c r="AC22" s="10" t="e">
        <f>(SUMIF(Sta!$A:$A,$A22,Sta!N:N) +SUMIF(Sta!$B:$B,$A22,Sta!P:P))/$D22</f>
        <v>#DIV/0!</v>
      </c>
      <c r="AD22" s="6" t="e">
        <f>SUMIF(Sta!$A:$A,$A22,Sta!N:N)/$B22</f>
        <v>#DIV/0!</v>
      </c>
      <c r="AE22" s="14" t="e">
        <f>SUMIF(Sta!$B:$B,$A22,Sta!P:P)/$C22</f>
        <v>#DIV/0!</v>
      </c>
    </row>
    <row r="23" spans="1:31" x14ac:dyDescent="0.3">
      <c r="A23" s="4" t="s">
        <v>94</v>
      </c>
      <c r="B23" s="9">
        <f>COUNTIF(Sta!A:A,A23)</f>
        <v>0</v>
      </c>
      <c r="C23" s="4">
        <f>COUNTIF(Sta!B:B,A23)</f>
        <v>0</v>
      </c>
      <c r="D23" s="4">
        <f t="shared" ref="D23:D42" si="1">B23+C23</f>
        <v>0</v>
      </c>
      <c r="E23" s="10" t="e">
        <f>(SUMIF(Sta!$A:$A,$A23,Sta!F:F) +SUMIF(Sta!$B:$B,$A23,Sta!F:F))/$D23</f>
        <v>#DIV/0!</v>
      </c>
      <c r="F23" s="6" t="e">
        <f>SUMIF(Sta!$A:$A,$A23,Sta!F:F)/$B23</f>
        <v>#DIV/0!</v>
      </c>
      <c r="G23" s="6" t="e">
        <f>SUMIF(Sta!$B:$B,$A23,Sta!F:F)/$C23</f>
        <v>#DIV/0!</v>
      </c>
      <c r="H23" s="10" t="e">
        <f>(SUMIF(Sta!$A:$A,$A23,Sta!D:D) +SUMIF(Sta!$B:$B,$A23,Sta!E:E))/$D23</f>
        <v>#DIV/0!</v>
      </c>
      <c r="I23" s="6" t="e">
        <f>SUMIF(Sta!$A:$A,$A23,Sta!D:D)/$B23</f>
        <v>#DIV/0!</v>
      </c>
      <c r="J23" s="6" t="e">
        <f>SUMIF(Sta!$B:$B,$A23,Sta!E:E)/$C23</f>
        <v>#DIV/0!</v>
      </c>
      <c r="K23" s="10" t="e">
        <f>(SUMIF(Sta!$A:$A,$A23,Sta!E:E) +SUMIF(Sta!$B:$B,$A23,Sta!D:D))/$D23</f>
        <v>#DIV/0!</v>
      </c>
      <c r="L23" s="6" t="e">
        <f>SUMIF(Sta!$A:$A,$A23,Sta!E:E)/$B23</f>
        <v>#DIV/0!</v>
      </c>
      <c r="M23" s="6" t="e">
        <f>SUMIF(Sta!$B:$B,$A23,Sta!D:D)/$C23</f>
        <v>#DIV/0!</v>
      </c>
      <c r="N23" s="10" t="e">
        <f>(SUMIF(Sta!$A:$A,$A23,Sta!L:L) +SUMIF(Sta!$B:$B,$A23,Sta!L:L))/$D23</f>
        <v>#DIV/0!</v>
      </c>
      <c r="O23" s="6" t="e">
        <f>SUMIF(Sta!$A:$A,$A23,Sta!L:L)/$B23</f>
        <v>#DIV/0!</v>
      </c>
      <c r="P23" s="6" t="e">
        <f>SUMIF(Sta!$B:$B,$A23,Sta!L:L)/$C23</f>
        <v>#DIV/0!</v>
      </c>
      <c r="Q23" s="10" t="e">
        <f>(SUMIF(Sta!$A:$A,$A23,Sta!H:H) +SUMIF(Sta!$B:$B,$A23,Sta!J:J))/$D23</f>
        <v>#DIV/0!</v>
      </c>
      <c r="R23" s="6" t="e">
        <f>SUMIF(Sta!$A:$A,$A23,Sta!H:H)/$B23</f>
        <v>#DIV/0!</v>
      </c>
      <c r="S23" s="6" t="e">
        <f>SUMIF(Sta!$B:$B,$A23,Sta!J:J)/$C23</f>
        <v>#DIV/0!</v>
      </c>
      <c r="T23" s="10" t="e">
        <f>(SUMIF(Sta!$A:$A,$A23,Sta!I:I) +SUMIF(Sta!$B:$B,$A23,Sta!K:K))/$D23</f>
        <v>#DIV/0!</v>
      </c>
      <c r="U23" s="6" t="e">
        <f>SUMIF(Sta!$A:$A,$A23,Sta!I:I)/$B23</f>
        <v>#DIV/0!</v>
      </c>
      <c r="V23" s="6" t="e">
        <f>SUMIF(Sta!$B:$B,$A23,Sta!K:K)/$C23</f>
        <v>#DIV/0!</v>
      </c>
      <c r="W23" s="10" t="e">
        <f>(SUMIF(Sta!$A:$A,$A23,Sta!Q:Q) +SUMIF(Sta!$B:$B,$A23,Sta!Q:Q))/$D23</f>
        <v>#DIV/0!</v>
      </c>
      <c r="X23" s="6" t="e">
        <f>SUMIF(Sta!$A:$A,$A23,Sta!Q:Q)/$B23</f>
        <v>#DIV/0!</v>
      </c>
      <c r="Y23" s="6" t="e">
        <f>SUMIF(Sta!$B:$B,$A23,Sta!Q:Q)/$C23</f>
        <v>#DIV/0!</v>
      </c>
      <c r="Z23" s="10" t="e">
        <f>(SUMIF(Sta!$A:$A,$A23,Sta!M:M) +SUMIF(Sta!$B:$B,$A23,Sta!O:O))/$D23</f>
        <v>#DIV/0!</v>
      </c>
      <c r="AA23" s="6" t="e">
        <f>SUMIF(Sta!$A:$A,$A23,Sta!M:M)/$B23</f>
        <v>#DIV/0!</v>
      </c>
      <c r="AB23" s="6" t="e">
        <f>SUMIF(Sta!$B:$B,$A23,Sta!O:O)/$C23</f>
        <v>#DIV/0!</v>
      </c>
      <c r="AC23" s="10" t="e">
        <f>(SUMIF(Sta!$A:$A,$A23,Sta!N:N) +SUMIF(Sta!$B:$B,$A23,Sta!P:P))/$D23</f>
        <v>#DIV/0!</v>
      </c>
      <c r="AD23" s="6" t="e">
        <f>SUMIF(Sta!$A:$A,$A23,Sta!N:N)/$B23</f>
        <v>#DIV/0!</v>
      </c>
      <c r="AE23" s="14" t="e">
        <f>SUMIF(Sta!$B:$B,$A23,Sta!P:P)/$C23</f>
        <v>#DIV/0!</v>
      </c>
    </row>
    <row r="24" spans="1:31" x14ac:dyDescent="0.3">
      <c r="A24" s="4" t="s">
        <v>103</v>
      </c>
      <c r="B24" s="9">
        <f>COUNTIF(Sta!A:A,A24)</f>
        <v>0</v>
      </c>
      <c r="C24" s="4">
        <f>COUNTIF(Sta!B:B,A24)</f>
        <v>0</v>
      </c>
      <c r="D24" s="4">
        <f t="shared" si="1"/>
        <v>0</v>
      </c>
      <c r="E24" s="10" t="e">
        <f>(SUMIF(Sta!$A:$A,$A24,Sta!F:F) +SUMIF(Sta!$B:$B,$A24,Sta!F:F))/$D24</f>
        <v>#DIV/0!</v>
      </c>
      <c r="F24" s="6" t="e">
        <f>SUMIF(Sta!$A:$A,$A24,Sta!F:F)/$B24</f>
        <v>#DIV/0!</v>
      </c>
      <c r="G24" s="6" t="e">
        <f>SUMIF(Sta!$B:$B,$A24,Sta!F:F)/$C24</f>
        <v>#DIV/0!</v>
      </c>
      <c r="H24" s="10" t="e">
        <f>(SUMIF(Sta!$A:$A,$A24,Sta!D:D) +SUMIF(Sta!$B:$B,$A24,Sta!E:E))/$D24</f>
        <v>#DIV/0!</v>
      </c>
      <c r="I24" s="6" t="e">
        <f>SUMIF(Sta!$A:$A,$A24,Sta!D:D)/$B24</f>
        <v>#DIV/0!</v>
      </c>
      <c r="J24" s="6" t="e">
        <f>SUMIF(Sta!$B:$B,$A24,Sta!E:E)/$C24</f>
        <v>#DIV/0!</v>
      </c>
      <c r="K24" s="10" t="e">
        <f>(SUMIF(Sta!$A:$A,$A24,Sta!E:E) +SUMIF(Sta!$B:$B,$A24,Sta!D:D))/$D24</f>
        <v>#DIV/0!</v>
      </c>
      <c r="L24" s="6" t="e">
        <f>SUMIF(Sta!$A:$A,$A24,Sta!E:E)/$B24</f>
        <v>#DIV/0!</v>
      </c>
      <c r="M24" s="6" t="e">
        <f>SUMIF(Sta!$B:$B,$A24,Sta!D:D)/$C24</f>
        <v>#DIV/0!</v>
      </c>
      <c r="N24" s="10" t="e">
        <f>(SUMIF(Sta!$A:$A,$A24,Sta!L:L) +SUMIF(Sta!$B:$B,$A24,Sta!L:L))/$D24</f>
        <v>#DIV/0!</v>
      </c>
      <c r="O24" s="6" t="e">
        <f>SUMIF(Sta!$A:$A,$A24,Sta!L:L)/$B24</f>
        <v>#DIV/0!</v>
      </c>
      <c r="P24" s="6" t="e">
        <f>SUMIF(Sta!$B:$B,$A24,Sta!L:L)/$C24</f>
        <v>#DIV/0!</v>
      </c>
      <c r="Q24" s="10" t="e">
        <f>(SUMIF(Sta!$A:$A,$A24,Sta!H:H) +SUMIF(Sta!$B:$B,$A24,Sta!J:J))/$D24</f>
        <v>#DIV/0!</v>
      </c>
      <c r="R24" s="6" t="e">
        <f>SUMIF(Sta!$A:$A,$A24,Sta!H:H)/$B24</f>
        <v>#DIV/0!</v>
      </c>
      <c r="S24" s="6" t="e">
        <f>SUMIF(Sta!$B:$B,$A24,Sta!J:J)/$C24</f>
        <v>#DIV/0!</v>
      </c>
      <c r="T24" s="10" t="e">
        <f>(SUMIF(Sta!$A:$A,$A24,Sta!I:I) +SUMIF(Sta!$B:$B,$A24,Sta!K:K))/$D24</f>
        <v>#DIV/0!</v>
      </c>
      <c r="U24" s="6" t="e">
        <f>SUMIF(Sta!$A:$A,$A24,Sta!I:I)/$B24</f>
        <v>#DIV/0!</v>
      </c>
      <c r="V24" s="6" t="e">
        <f>SUMIF(Sta!$B:$B,$A24,Sta!K:K)/$C24</f>
        <v>#DIV/0!</v>
      </c>
      <c r="W24" s="10" t="e">
        <f>(SUMIF(Sta!$A:$A,$A24,Sta!Q:Q) +SUMIF(Sta!$B:$B,$A24,Sta!Q:Q))/$D24</f>
        <v>#DIV/0!</v>
      </c>
      <c r="X24" s="6" t="e">
        <f>SUMIF(Sta!$A:$A,$A24,Sta!Q:Q)/$B24</f>
        <v>#DIV/0!</v>
      </c>
      <c r="Y24" s="6" t="e">
        <f>SUMIF(Sta!$B:$B,$A24,Sta!Q:Q)/$C24</f>
        <v>#DIV/0!</v>
      </c>
      <c r="Z24" s="10" t="e">
        <f>(SUMIF(Sta!$A:$A,$A24,Sta!M:M) +SUMIF(Sta!$B:$B,$A24,Sta!O:O))/$D24</f>
        <v>#DIV/0!</v>
      </c>
      <c r="AA24" s="6" t="e">
        <f>SUMIF(Sta!$A:$A,$A24,Sta!M:M)/$B24</f>
        <v>#DIV/0!</v>
      </c>
      <c r="AB24" s="6" t="e">
        <f>SUMIF(Sta!$B:$B,$A24,Sta!O:O)/$C24</f>
        <v>#DIV/0!</v>
      </c>
      <c r="AC24" s="10" t="e">
        <f>(SUMIF(Sta!$A:$A,$A24,Sta!N:N) +SUMIF(Sta!$B:$B,$A24,Sta!P:P))/$D24</f>
        <v>#DIV/0!</v>
      </c>
      <c r="AD24" s="6" t="e">
        <f>SUMIF(Sta!$A:$A,$A24,Sta!N:N)/$B24</f>
        <v>#DIV/0!</v>
      </c>
      <c r="AE24" s="14" t="e">
        <f>SUMIF(Sta!$B:$B,$A24,Sta!P:P)/$C24</f>
        <v>#DIV/0!</v>
      </c>
    </row>
    <row r="25" spans="1:31" x14ac:dyDescent="0.3">
      <c r="A25" s="4" t="s">
        <v>98</v>
      </c>
      <c r="B25" s="9">
        <f>COUNTIF(Sta!A:A,A25)</f>
        <v>0</v>
      </c>
      <c r="C25" s="4">
        <f>COUNTIF(Sta!B:B,A25)</f>
        <v>0</v>
      </c>
      <c r="D25" s="4">
        <f t="shared" si="1"/>
        <v>0</v>
      </c>
      <c r="E25" s="10" t="e">
        <f>(SUMIF(Sta!$A:$A,$A25,Sta!F:F) +SUMIF(Sta!$B:$B,$A25,Sta!F:F))/$D25</f>
        <v>#DIV/0!</v>
      </c>
      <c r="F25" s="6" t="e">
        <f>SUMIF(Sta!$A:$A,$A25,Sta!F:F)/$B25</f>
        <v>#DIV/0!</v>
      </c>
      <c r="G25" s="6" t="e">
        <f>SUMIF(Sta!$B:$B,$A25,Sta!F:F)/$C25</f>
        <v>#DIV/0!</v>
      </c>
      <c r="H25" s="10" t="e">
        <f>(SUMIF(Sta!$A:$A,$A25,Sta!D:D) +SUMIF(Sta!$B:$B,$A25,Sta!E:E))/$D25</f>
        <v>#DIV/0!</v>
      </c>
      <c r="I25" s="6" t="e">
        <f>SUMIF(Sta!$A:$A,$A25,Sta!D:D)/$B25</f>
        <v>#DIV/0!</v>
      </c>
      <c r="J25" s="6" t="e">
        <f>SUMIF(Sta!$B:$B,$A25,Sta!E:E)/$C25</f>
        <v>#DIV/0!</v>
      </c>
      <c r="K25" s="10" t="e">
        <f>(SUMIF(Sta!$A:$A,$A25,Sta!E:E) +SUMIF(Sta!$B:$B,$A25,Sta!D:D))/$D25</f>
        <v>#DIV/0!</v>
      </c>
      <c r="L25" s="6" t="e">
        <f>SUMIF(Sta!$A:$A,$A25,Sta!E:E)/$B25</f>
        <v>#DIV/0!</v>
      </c>
      <c r="M25" s="6" t="e">
        <f>SUMIF(Sta!$B:$B,$A25,Sta!D:D)/$C25</f>
        <v>#DIV/0!</v>
      </c>
      <c r="N25" s="10" t="e">
        <f>(SUMIF(Sta!$A:$A,$A25,Sta!L:L) +SUMIF(Sta!$B:$B,$A25,Sta!L:L))/$D25</f>
        <v>#DIV/0!</v>
      </c>
      <c r="O25" s="6" t="e">
        <f>SUMIF(Sta!$A:$A,$A25,Sta!L:L)/$B25</f>
        <v>#DIV/0!</v>
      </c>
      <c r="P25" s="6" t="e">
        <f>SUMIF(Sta!$B:$B,$A25,Sta!L:L)/$C25</f>
        <v>#DIV/0!</v>
      </c>
      <c r="Q25" s="10" t="e">
        <f>(SUMIF(Sta!$A:$A,$A25,Sta!H:H) +SUMIF(Sta!$B:$B,$A25,Sta!J:J))/$D25</f>
        <v>#DIV/0!</v>
      </c>
      <c r="R25" s="6" t="e">
        <f>SUMIF(Sta!$A:$A,$A25,Sta!H:H)/$B25</f>
        <v>#DIV/0!</v>
      </c>
      <c r="S25" s="6" t="e">
        <f>SUMIF(Sta!$B:$B,$A25,Sta!J:J)/$C25</f>
        <v>#DIV/0!</v>
      </c>
      <c r="T25" s="10" t="e">
        <f>(SUMIF(Sta!$A:$A,$A25,Sta!I:I) +SUMIF(Sta!$B:$B,$A25,Sta!K:K))/$D25</f>
        <v>#DIV/0!</v>
      </c>
      <c r="U25" s="6" t="e">
        <f>SUMIF(Sta!$A:$A,$A25,Sta!I:I)/$B25</f>
        <v>#DIV/0!</v>
      </c>
      <c r="V25" s="6" t="e">
        <f>SUMIF(Sta!$B:$B,$A25,Sta!K:K)/$C25</f>
        <v>#DIV/0!</v>
      </c>
      <c r="W25" s="10" t="e">
        <f>(SUMIF(Sta!$A:$A,$A25,Sta!Q:Q) +SUMIF(Sta!$B:$B,$A25,Sta!Q:Q))/$D25</f>
        <v>#DIV/0!</v>
      </c>
      <c r="X25" s="6" t="e">
        <f>SUMIF(Sta!$A:$A,$A25,Sta!Q:Q)/$B25</f>
        <v>#DIV/0!</v>
      </c>
      <c r="Y25" s="6" t="e">
        <f>SUMIF(Sta!$B:$B,$A25,Sta!Q:Q)/$C25</f>
        <v>#DIV/0!</v>
      </c>
      <c r="Z25" s="10" t="e">
        <f>(SUMIF(Sta!$A:$A,$A25,Sta!M:M) +SUMIF(Sta!$B:$B,$A25,Sta!O:O))/$D25</f>
        <v>#DIV/0!</v>
      </c>
      <c r="AA25" s="6" t="e">
        <f>SUMIF(Sta!$A:$A,$A25,Sta!M:M)/$B25</f>
        <v>#DIV/0!</v>
      </c>
      <c r="AB25" s="6" t="e">
        <f>SUMIF(Sta!$B:$B,$A25,Sta!O:O)/$C25</f>
        <v>#DIV/0!</v>
      </c>
      <c r="AC25" s="10" t="e">
        <f>(SUMIF(Sta!$A:$A,$A25,Sta!N:N) +SUMIF(Sta!$B:$B,$A25,Sta!P:P))/$D25</f>
        <v>#DIV/0!</v>
      </c>
      <c r="AD25" s="6" t="e">
        <f>SUMIF(Sta!$A:$A,$A25,Sta!N:N)/$B25</f>
        <v>#DIV/0!</v>
      </c>
      <c r="AE25" s="14" t="e">
        <f>SUMIF(Sta!$B:$B,$A25,Sta!P:P)/$C25</f>
        <v>#DIV/0!</v>
      </c>
    </row>
    <row r="26" spans="1:31" x14ac:dyDescent="0.3">
      <c r="A26" s="4" t="s">
        <v>105</v>
      </c>
      <c r="B26" s="9">
        <f>COUNTIF(Sta!A:A,A26)</f>
        <v>0</v>
      </c>
      <c r="C26" s="4">
        <f>COUNTIF(Sta!B:B,A26)</f>
        <v>0</v>
      </c>
      <c r="D26" s="4">
        <f t="shared" si="1"/>
        <v>0</v>
      </c>
      <c r="E26" s="10" t="e">
        <f>(SUMIF(Sta!$A:$A,$A26,Sta!F:F) +SUMIF(Sta!$B:$B,$A26,Sta!F:F))/$D26</f>
        <v>#DIV/0!</v>
      </c>
      <c r="F26" s="6" t="e">
        <f>SUMIF(Sta!$A:$A,$A26,Sta!F:F)/$B26</f>
        <v>#DIV/0!</v>
      </c>
      <c r="G26" s="6" t="e">
        <f>SUMIF(Sta!$B:$B,$A26,Sta!F:F)/$C26</f>
        <v>#DIV/0!</v>
      </c>
      <c r="H26" s="10" t="e">
        <f>(SUMIF(Sta!$A:$A,$A26,Sta!D:D) +SUMIF(Sta!$B:$B,$A26,Sta!E:E))/$D26</f>
        <v>#DIV/0!</v>
      </c>
      <c r="I26" s="6" t="e">
        <f>SUMIF(Sta!$A:$A,$A26,Sta!D:D)/$B26</f>
        <v>#DIV/0!</v>
      </c>
      <c r="J26" s="6" t="e">
        <f>SUMIF(Sta!$B:$B,$A26,Sta!E:E)/$C26</f>
        <v>#DIV/0!</v>
      </c>
      <c r="K26" s="10" t="e">
        <f>(SUMIF(Sta!$A:$A,$A26,Sta!E:E) +SUMIF(Sta!$B:$B,$A26,Sta!D:D))/$D26</f>
        <v>#DIV/0!</v>
      </c>
      <c r="L26" s="6" t="e">
        <f>SUMIF(Sta!$A:$A,$A26,Sta!E:E)/$B26</f>
        <v>#DIV/0!</v>
      </c>
      <c r="M26" s="6" t="e">
        <f>SUMIF(Sta!$B:$B,$A26,Sta!D:D)/$C26</f>
        <v>#DIV/0!</v>
      </c>
      <c r="N26" s="10" t="e">
        <f>(SUMIF(Sta!$A:$A,$A26,Sta!L:L) +SUMIF(Sta!$B:$B,$A26,Sta!L:L))/$D26</f>
        <v>#DIV/0!</v>
      </c>
      <c r="O26" s="6" t="e">
        <f>SUMIF(Sta!$A:$A,$A26,Sta!L:L)/$B26</f>
        <v>#DIV/0!</v>
      </c>
      <c r="P26" s="6" t="e">
        <f>SUMIF(Sta!$B:$B,$A26,Sta!L:L)/$C26</f>
        <v>#DIV/0!</v>
      </c>
      <c r="Q26" s="10" t="e">
        <f>(SUMIF(Sta!$A:$A,$A26,Sta!H:H) +SUMIF(Sta!$B:$B,$A26,Sta!J:J))/$D26</f>
        <v>#DIV/0!</v>
      </c>
      <c r="R26" s="6" t="e">
        <f>SUMIF(Sta!$A:$A,$A26,Sta!H:H)/$B26</f>
        <v>#DIV/0!</v>
      </c>
      <c r="S26" s="6" t="e">
        <f>SUMIF(Sta!$B:$B,$A26,Sta!J:J)/$C26</f>
        <v>#DIV/0!</v>
      </c>
      <c r="T26" s="10" t="e">
        <f>(SUMIF(Sta!$A:$A,$A26,Sta!I:I) +SUMIF(Sta!$B:$B,$A26,Sta!K:K))/$D26</f>
        <v>#DIV/0!</v>
      </c>
      <c r="U26" s="6" t="e">
        <f>SUMIF(Sta!$A:$A,$A26,Sta!I:I)/$B26</f>
        <v>#DIV/0!</v>
      </c>
      <c r="V26" s="6" t="e">
        <f>SUMIF(Sta!$B:$B,$A26,Sta!K:K)/$C26</f>
        <v>#DIV/0!</v>
      </c>
      <c r="W26" s="10" t="e">
        <f>(SUMIF(Sta!$A:$A,$A26,Sta!Q:Q) +SUMIF(Sta!$B:$B,$A26,Sta!Q:Q))/$D26</f>
        <v>#DIV/0!</v>
      </c>
      <c r="X26" s="6" t="e">
        <f>SUMIF(Sta!$A:$A,$A26,Sta!Q:Q)/$B26</f>
        <v>#DIV/0!</v>
      </c>
      <c r="Y26" s="6" t="e">
        <f>SUMIF(Sta!$B:$B,$A26,Sta!Q:Q)/$C26</f>
        <v>#DIV/0!</v>
      </c>
      <c r="Z26" s="10" t="e">
        <f>(SUMIF(Sta!$A:$A,$A26,Sta!M:M) +SUMIF(Sta!$B:$B,$A26,Sta!O:O))/$D26</f>
        <v>#DIV/0!</v>
      </c>
      <c r="AA26" s="6" t="e">
        <f>SUMIF(Sta!$A:$A,$A26,Sta!M:M)/$B26</f>
        <v>#DIV/0!</v>
      </c>
      <c r="AB26" s="6" t="e">
        <f>SUMIF(Sta!$B:$B,$A26,Sta!O:O)/$C26</f>
        <v>#DIV/0!</v>
      </c>
      <c r="AC26" s="10" t="e">
        <f>(SUMIF(Sta!$A:$A,$A26,Sta!N:N) +SUMIF(Sta!$B:$B,$A26,Sta!P:P))/$D26</f>
        <v>#DIV/0!</v>
      </c>
      <c r="AD26" s="6" t="e">
        <f>SUMIF(Sta!$A:$A,$A26,Sta!N:N)/$B26</f>
        <v>#DIV/0!</v>
      </c>
      <c r="AE26" s="14" t="e">
        <f>SUMIF(Sta!$B:$B,$A26,Sta!P:P)/$C26</f>
        <v>#DIV/0!</v>
      </c>
    </row>
    <row r="27" spans="1:31" x14ac:dyDescent="0.3">
      <c r="A27" s="4" t="s">
        <v>101</v>
      </c>
      <c r="B27" s="9">
        <f>COUNTIF(Sta!A:A,A27)</f>
        <v>0</v>
      </c>
      <c r="C27" s="4">
        <f>COUNTIF(Sta!B:B,A27)</f>
        <v>0</v>
      </c>
      <c r="D27" s="4">
        <f t="shared" si="1"/>
        <v>0</v>
      </c>
      <c r="E27" s="10" t="e">
        <f>(SUMIF(Sta!$A:$A,$A27,Sta!F:F) +SUMIF(Sta!$B:$B,$A27,Sta!F:F))/$D27</f>
        <v>#DIV/0!</v>
      </c>
      <c r="F27" s="6" t="e">
        <f>SUMIF(Sta!$A:$A,$A27,Sta!F:F)/$B27</f>
        <v>#DIV/0!</v>
      </c>
      <c r="G27" s="6" t="e">
        <f>SUMIF(Sta!$B:$B,$A27,Sta!F:F)/$C27</f>
        <v>#DIV/0!</v>
      </c>
      <c r="H27" s="10" t="e">
        <f>(SUMIF(Sta!$A:$A,$A27,Sta!D:D) +SUMIF(Sta!$B:$B,$A27,Sta!E:E))/$D27</f>
        <v>#DIV/0!</v>
      </c>
      <c r="I27" s="6" t="e">
        <f>SUMIF(Sta!$A:$A,$A27,Sta!D:D)/$B27</f>
        <v>#DIV/0!</v>
      </c>
      <c r="J27" s="6" t="e">
        <f>SUMIF(Sta!$B:$B,$A27,Sta!E:E)/$C27</f>
        <v>#DIV/0!</v>
      </c>
      <c r="K27" s="10" t="e">
        <f>(SUMIF(Sta!$A:$A,$A27,Sta!E:E) +SUMIF(Sta!$B:$B,$A27,Sta!D:D))/$D27</f>
        <v>#DIV/0!</v>
      </c>
      <c r="L27" s="6" t="e">
        <f>SUMIF(Sta!$A:$A,$A27,Sta!E:E)/$B27</f>
        <v>#DIV/0!</v>
      </c>
      <c r="M27" s="6" t="e">
        <f>SUMIF(Sta!$B:$B,$A27,Sta!D:D)/$C27</f>
        <v>#DIV/0!</v>
      </c>
      <c r="N27" s="10" t="e">
        <f>(SUMIF(Sta!$A:$A,$A27,Sta!L:L) +SUMIF(Sta!$B:$B,$A27,Sta!L:L))/$D27</f>
        <v>#DIV/0!</v>
      </c>
      <c r="O27" s="6" t="e">
        <f>SUMIF(Sta!$A:$A,$A27,Sta!L:L)/$B27</f>
        <v>#DIV/0!</v>
      </c>
      <c r="P27" s="6" t="e">
        <f>SUMIF(Sta!$B:$B,$A27,Sta!L:L)/$C27</f>
        <v>#DIV/0!</v>
      </c>
      <c r="Q27" s="10" t="e">
        <f>(SUMIF(Sta!$A:$A,$A27,Sta!H:H) +SUMIF(Sta!$B:$B,$A27,Sta!J:J))/$D27</f>
        <v>#DIV/0!</v>
      </c>
      <c r="R27" s="6" t="e">
        <f>SUMIF(Sta!$A:$A,$A27,Sta!H:H)/$B27</f>
        <v>#DIV/0!</v>
      </c>
      <c r="S27" s="6" t="e">
        <f>SUMIF(Sta!$B:$B,$A27,Sta!J:J)/$C27</f>
        <v>#DIV/0!</v>
      </c>
      <c r="T27" s="10" t="e">
        <f>(SUMIF(Sta!$A:$A,$A27,Sta!I:I) +SUMIF(Sta!$B:$B,$A27,Sta!K:K))/$D27</f>
        <v>#DIV/0!</v>
      </c>
      <c r="U27" s="6" t="e">
        <f>SUMIF(Sta!$A:$A,$A27,Sta!I:I)/$B27</f>
        <v>#DIV/0!</v>
      </c>
      <c r="V27" s="6" t="e">
        <f>SUMIF(Sta!$B:$B,$A27,Sta!K:K)/$C27</f>
        <v>#DIV/0!</v>
      </c>
      <c r="W27" s="10" t="e">
        <f>(SUMIF(Sta!$A:$A,$A27,Sta!Q:Q) +SUMIF(Sta!$B:$B,$A27,Sta!Q:Q))/$D27</f>
        <v>#DIV/0!</v>
      </c>
      <c r="X27" s="6" t="e">
        <f>SUMIF(Sta!$A:$A,$A27,Sta!Q:Q)/$B27</f>
        <v>#DIV/0!</v>
      </c>
      <c r="Y27" s="6" t="e">
        <f>SUMIF(Sta!$B:$B,$A27,Sta!Q:Q)/$C27</f>
        <v>#DIV/0!</v>
      </c>
      <c r="Z27" s="10" t="e">
        <f>(SUMIF(Sta!$A:$A,$A27,Sta!M:M) +SUMIF(Sta!$B:$B,$A27,Sta!O:O))/$D27</f>
        <v>#DIV/0!</v>
      </c>
      <c r="AA27" s="6" t="e">
        <f>SUMIF(Sta!$A:$A,$A27,Sta!M:M)/$B27</f>
        <v>#DIV/0!</v>
      </c>
      <c r="AB27" s="6" t="e">
        <f>SUMIF(Sta!$B:$B,$A27,Sta!O:O)/$C27</f>
        <v>#DIV/0!</v>
      </c>
      <c r="AC27" s="10" t="e">
        <f>(SUMIF(Sta!$A:$A,$A27,Sta!N:N) +SUMIF(Sta!$B:$B,$A27,Sta!P:P))/$D27</f>
        <v>#DIV/0!</v>
      </c>
      <c r="AD27" s="6" t="e">
        <f>SUMIF(Sta!$A:$A,$A27,Sta!N:N)/$B27</f>
        <v>#DIV/0!</v>
      </c>
      <c r="AE27" s="14" t="e">
        <f>SUMIF(Sta!$B:$B,$A27,Sta!P:P)/$C27</f>
        <v>#DIV/0!</v>
      </c>
    </row>
    <row r="28" spans="1:31" x14ac:dyDescent="0.3">
      <c r="A28" s="4" t="s">
        <v>95</v>
      </c>
      <c r="B28" s="9">
        <f>COUNTIF(Sta!A:A,A28)</f>
        <v>0</v>
      </c>
      <c r="C28" s="4">
        <f>COUNTIF(Sta!B:B,A28)</f>
        <v>0</v>
      </c>
      <c r="D28" s="4">
        <f t="shared" si="1"/>
        <v>0</v>
      </c>
      <c r="E28" s="10" t="e">
        <f>(SUMIF(Sta!$A:$A,$A28,Sta!F:F) +SUMIF(Sta!$B:$B,$A28,Sta!F:F))/$D28</f>
        <v>#DIV/0!</v>
      </c>
      <c r="F28" s="6" t="e">
        <f>SUMIF(Sta!$A:$A,$A28,Sta!F:F)/$B28</f>
        <v>#DIV/0!</v>
      </c>
      <c r="G28" s="6" t="e">
        <f>SUMIF(Sta!$B:$B,$A28,Sta!F:F)/$C28</f>
        <v>#DIV/0!</v>
      </c>
      <c r="H28" s="10" t="e">
        <f>(SUMIF(Sta!$A:$A,$A28,Sta!D:D) +SUMIF(Sta!$B:$B,$A28,Sta!E:E))/$D28</f>
        <v>#DIV/0!</v>
      </c>
      <c r="I28" s="6" t="e">
        <f>SUMIF(Sta!$A:$A,$A28,Sta!D:D)/$B28</f>
        <v>#DIV/0!</v>
      </c>
      <c r="J28" s="6" t="e">
        <f>SUMIF(Sta!$B:$B,$A28,Sta!E:E)/$C28</f>
        <v>#DIV/0!</v>
      </c>
      <c r="K28" s="10" t="e">
        <f>(SUMIF(Sta!$A:$A,$A28,Sta!E:E) +SUMIF(Sta!$B:$B,$A28,Sta!D:D))/$D28</f>
        <v>#DIV/0!</v>
      </c>
      <c r="L28" s="6" t="e">
        <f>SUMIF(Sta!$A:$A,$A28,Sta!E:E)/$B28</f>
        <v>#DIV/0!</v>
      </c>
      <c r="M28" s="6" t="e">
        <f>SUMIF(Sta!$B:$B,$A28,Sta!D:D)/$C28</f>
        <v>#DIV/0!</v>
      </c>
      <c r="N28" s="10" t="e">
        <f>(SUMIF(Sta!$A:$A,$A28,Sta!L:L) +SUMIF(Sta!$B:$B,$A28,Sta!L:L))/$D28</f>
        <v>#DIV/0!</v>
      </c>
      <c r="O28" s="6" t="e">
        <f>SUMIF(Sta!$A:$A,$A28,Sta!L:L)/$B28</f>
        <v>#DIV/0!</v>
      </c>
      <c r="P28" s="6" t="e">
        <f>SUMIF(Sta!$B:$B,$A28,Sta!L:L)/$C28</f>
        <v>#DIV/0!</v>
      </c>
      <c r="Q28" s="10" t="e">
        <f>(SUMIF(Sta!$A:$A,$A28,Sta!H:H) +SUMIF(Sta!$B:$B,$A28,Sta!J:J))/$D28</f>
        <v>#DIV/0!</v>
      </c>
      <c r="R28" s="6" t="e">
        <f>SUMIF(Sta!$A:$A,$A28,Sta!H:H)/$B28</f>
        <v>#DIV/0!</v>
      </c>
      <c r="S28" s="6" t="e">
        <f>SUMIF(Sta!$B:$B,$A28,Sta!J:J)/$C28</f>
        <v>#DIV/0!</v>
      </c>
      <c r="T28" s="10" t="e">
        <f>(SUMIF(Sta!$A:$A,$A28,Sta!I:I) +SUMIF(Sta!$B:$B,$A28,Sta!K:K))/$D28</f>
        <v>#DIV/0!</v>
      </c>
      <c r="U28" s="6" t="e">
        <f>SUMIF(Sta!$A:$A,$A28,Sta!I:I)/$B28</f>
        <v>#DIV/0!</v>
      </c>
      <c r="V28" s="6" t="e">
        <f>SUMIF(Sta!$B:$B,$A28,Sta!K:K)/$C28</f>
        <v>#DIV/0!</v>
      </c>
      <c r="W28" s="10" t="e">
        <f>(SUMIF(Sta!$A:$A,$A28,Sta!Q:Q) +SUMIF(Sta!$B:$B,$A28,Sta!Q:Q))/$D28</f>
        <v>#DIV/0!</v>
      </c>
      <c r="X28" s="6" t="e">
        <f>SUMIF(Sta!$A:$A,$A28,Sta!Q:Q)/$B28</f>
        <v>#DIV/0!</v>
      </c>
      <c r="Y28" s="6" t="e">
        <f>SUMIF(Sta!$B:$B,$A28,Sta!Q:Q)/$C28</f>
        <v>#DIV/0!</v>
      </c>
      <c r="Z28" s="10" t="e">
        <f>(SUMIF(Sta!$A:$A,$A28,Sta!M:M) +SUMIF(Sta!$B:$B,$A28,Sta!O:O))/$D28</f>
        <v>#DIV/0!</v>
      </c>
      <c r="AA28" s="6" t="e">
        <f>SUMIF(Sta!$A:$A,$A28,Sta!M:M)/$B28</f>
        <v>#DIV/0!</v>
      </c>
      <c r="AB28" s="6" t="e">
        <f>SUMIF(Sta!$B:$B,$A28,Sta!O:O)/$C28</f>
        <v>#DIV/0!</v>
      </c>
      <c r="AC28" s="10" t="e">
        <f>(SUMIF(Sta!$A:$A,$A28,Sta!N:N) +SUMIF(Sta!$B:$B,$A28,Sta!P:P))/$D28</f>
        <v>#DIV/0!</v>
      </c>
      <c r="AD28" s="6" t="e">
        <f>SUMIF(Sta!$A:$A,$A28,Sta!N:N)/$B28</f>
        <v>#DIV/0!</v>
      </c>
      <c r="AE28" s="14" t="e">
        <f>SUMIF(Sta!$B:$B,$A28,Sta!P:P)/$C28</f>
        <v>#DIV/0!</v>
      </c>
    </row>
    <row r="29" spans="1:31" x14ac:dyDescent="0.3">
      <c r="A29" s="4" t="s">
        <v>104</v>
      </c>
      <c r="B29" s="9">
        <f>COUNTIF(Sta!A:A,A29)</f>
        <v>0</v>
      </c>
      <c r="C29" s="4">
        <f>COUNTIF(Sta!B:B,A29)</f>
        <v>0</v>
      </c>
      <c r="D29" s="4">
        <f t="shared" si="1"/>
        <v>0</v>
      </c>
      <c r="E29" s="10" t="e">
        <f>(SUMIF(Sta!$A:$A,$A29,Sta!F:F) +SUMIF(Sta!$B:$B,$A29,Sta!F:F))/$D29</f>
        <v>#DIV/0!</v>
      </c>
      <c r="F29" s="6" t="e">
        <f>SUMIF(Sta!$A:$A,$A29,Sta!F:F)/$B29</f>
        <v>#DIV/0!</v>
      </c>
      <c r="G29" s="6" t="e">
        <f>SUMIF(Sta!$B:$B,$A29,Sta!F:F)/$C29</f>
        <v>#DIV/0!</v>
      </c>
      <c r="H29" s="10" t="e">
        <f>(SUMIF(Sta!$A:$A,$A29,Sta!D:D) +SUMIF(Sta!$B:$B,$A29,Sta!E:E))/$D29</f>
        <v>#DIV/0!</v>
      </c>
      <c r="I29" s="6" t="e">
        <f>SUMIF(Sta!$A:$A,$A29,Sta!D:D)/$B29</f>
        <v>#DIV/0!</v>
      </c>
      <c r="J29" s="6" t="e">
        <f>SUMIF(Sta!$B:$B,$A29,Sta!E:E)/$C29</f>
        <v>#DIV/0!</v>
      </c>
      <c r="K29" s="10" t="e">
        <f>(SUMIF(Sta!$A:$A,$A29,Sta!E:E) +SUMIF(Sta!$B:$B,$A29,Sta!D:D))/$D29</f>
        <v>#DIV/0!</v>
      </c>
      <c r="L29" s="6" t="e">
        <f>SUMIF(Sta!$A:$A,$A29,Sta!E:E)/$B29</f>
        <v>#DIV/0!</v>
      </c>
      <c r="M29" s="6" t="e">
        <f>SUMIF(Sta!$B:$B,$A29,Sta!D:D)/$C29</f>
        <v>#DIV/0!</v>
      </c>
      <c r="N29" s="10" t="e">
        <f>(SUMIF(Sta!$A:$A,$A29,Sta!L:L) +SUMIF(Sta!$B:$B,$A29,Sta!L:L))/$D29</f>
        <v>#DIV/0!</v>
      </c>
      <c r="O29" s="6" t="e">
        <f>SUMIF(Sta!$A:$A,$A29,Sta!L:L)/$B29</f>
        <v>#DIV/0!</v>
      </c>
      <c r="P29" s="6" t="e">
        <f>SUMIF(Sta!$B:$B,$A29,Sta!L:L)/$C29</f>
        <v>#DIV/0!</v>
      </c>
      <c r="Q29" s="10" t="e">
        <f>(SUMIF(Sta!$A:$A,$A29,Sta!H:H) +SUMIF(Sta!$B:$B,$A29,Sta!J:J))/$D29</f>
        <v>#DIV/0!</v>
      </c>
      <c r="R29" s="6" t="e">
        <f>SUMIF(Sta!$A:$A,$A29,Sta!H:H)/$B29</f>
        <v>#DIV/0!</v>
      </c>
      <c r="S29" s="6" t="e">
        <f>SUMIF(Sta!$B:$B,$A29,Sta!J:J)/$C29</f>
        <v>#DIV/0!</v>
      </c>
      <c r="T29" s="10" t="e">
        <f>(SUMIF(Sta!$A:$A,$A29,Sta!I:I) +SUMIF(Sta!$B:$B,$A29,Sta!K:K))/$D29</f>
        <v>#DIV/0!</v>
      </c>
      <c r="U29" s="6" t="e">
        <f>SUMIF(Sta!$A:$A,$A29,Sta!I:I)/$B29</f>
        <v>#DIV/0!</v>
      </c>
      <c r="V29" s="6" t="e">
        <f>SUMIF(Sta!$B:$B,$A29,Sta!K:K)/$C29</f>
        <v>#DIV/0!</v>
      </c>
      <c r="W29" s="10" t="e">
        <f>(SUMIF(Sta!$A:$A,$A29,Sta!Q:Q) +SUMIF(Sta!$B:$B,$A29,Sta!Q:Q))/$D29</f>
        <v>#DIV/0!</v>
      </c>
      <c r="X29" s="6" t="e">
        <f>SUMIF(Sta!$A:$A,$A29,Sta!Q:Q)/$B29</f>
        <v>#DIV/0!</v>
      </c>
      <c r="Y29" s="6" t="e">
        <f>SUMIF(Sta!$B:$B,$A29,Sta!Q:Q)/$C29</f>
        <v>#DIV/0!</v>
      </c>
      <c r="Z29" s="10" t="e">
        <f>(SUMIF(Sta!$A:$A,$A29,Sta!M:M) +SUMIF(Sta!$B:$B,$A29,Sta!O:O))/$D29</f>
        <v>#DIV/0!</v>
      </c>
      <c r="AA29" s="6" t="e">
        <f>SUMIF(Sta!$A:$A,$A29,Sta!M:M)/$B29</f>
        <v>#DIV/0!</v>
      </c>
      <c r="AB29" s="6" t="e">
        <f>SUMIF(Sta!$B:$B,$A29,Sta!O:O)/$C29</f>
        <v>#DIV/0!</v>
      </c>
      <c r="AC29" s="10" t="e">
        <f>(SUMIF(Sta!$A:$A,$A29,Sta!N:N) +SUMIF(Sta!$B:$B,$A29,Sta!P:P))/$D29</f>
        <v>#DIV/0!</v>
      </c>
      <c r="AD29" s="6" t="e">
        <f>SUMIF(Sta!$A:$A,$A29,Sta!N:N)/$B29</f>
        <v>#DIV/0!</v>
      </c>
      <c r="AE29" s="14" t="e">
        <f>SUMIF(Sta!$B:$B,$A29,Sta!P:P)/$C29</f>
        <v>#DIV/0!</v>
      </c>
    </row>
    <row r="30" spans="1:31" x14ac:dyDescent="0.3">
      <c r="A30" s="4" t="s">
        <v>99</v>
      </c>
      <c r="B30" s="9">
        <f>COUNTIF(Sta!A:A,A30)</f>
        <v>0</v>
      </c>
      <c r="C30" s="4">
        <f>COUNTIF(Sta!B:B,A30)</f>
        <v>0</v>
      </c>
      <c r="D30" s="4">
        <f t="shared" si="1"/>
        <v>0</v>
      </c>
      <c r="E30" s="10" t="e">
        <f>(SUMIF(Sta!$A:$A,$A30,Sta!F:F) +SUMIF(Sta!$B:$B,$A30,Sta!F:F))/$D30</f>
        <v>#DIV/0!</v>
      </c>
      <c r="F30" s="6" t="e">
        <f>SUMIF(Sta!$A:$A,$A30,Sta!F:F)/$B30</f>
        <v>#DIV/0!</v>
      </c>
      <c r="G30" s="6" t="e">
        <f>SUMIF(Sta!$B:$B,$A30,Sta!F:F)/$C30</f>
        <v>#DIV/0!</v>
      </c>
      <c r="H30" s="10" t="e">
        <f>(SUMIF(Sta!$A:$A,$A30,Sta!D:D) +SUMIF(Sta!$B:$B,$A30,Sta!E:E))/$D30</f>
        <v>#DIV/0!</v>
      </c>
      <c r="I30" s="6" t="e">
        <f>SUMIF(Sta!$A:$A,$A30,Sta!D:D)/$B30</f>
        <v>#DIV/0!</v>
      </c>
      <c r="J30" s="6" t="e">
        <f>SUMIF(Sta!$B:$B,$A30,Sta!E:E)/$C30</f>
        <v>#DIV/0!</v>
      </c>
      <c r="K30" s="10" t="e">
        <f>(SUMIF(Sta!$A:$A,$A30,Sta!E:E) +SUMIF(Sta!$B:$B,$A30,Sta!D:D))/$D30</f>
        <v>#DIV/0!</v>
      </c>
      <c r="L30" s="6" t="e">
        <f>SUMIF(Sta!$A:$A,$A30,Sta!E:E)/$B30</f>
        <v>#DIV/0!</v>
      </c>
      <c r="M30" s="6" t="e">
        <f>SUMIF(Sta!$B:$B,$A30,Sta!D:D)/$C30</f>
        <v>#DIV/0!</v>
      </c>
      <c r="N30" s="10" t="e">
        <f>(SUMIF(Sta!$A:$A,$A30,Sta!L:L) +SUMIF(Sta!$B:$B,$A30,Sta!L:L))/$D30</f>
        <v>#DIV/0!</v>
      </c>
      <c r="O30" s="6" t="e">
        <f>SUMIF(Sta!$A:$A,$A30,Sta!L:L)/$B30</f>
        <v>#DIV/0!</v>
      </c>
      <c r="P30" s="6" t="e">
        <f>SUMIF(Sta!$B:$B,$A30,Sta!L:L)/$C30</f>
        <v>#DIV/0!</v>
      </c>
      <c r="Q30" s="10" t="e">
        <f>(SUMIF(Sta!$A:$A,$A30,Sta!H:H) +SUMIF(Sta!$B:$B,$A30,Sta!J:J))/$D30</f>
        <v>#DIV/0!</v>
      </c>
      <c r="R30" s="6" t="e">
        <f>SUMIF(Sta!$A:$A,$A30,Sta!H:H)/$B30</f>
        <v>#DIV/0!</v>
      </c>
      <c r="S30" s="6" t="e">
        <f>SUMIF(Sta!$B:$B,$A30,Sta!J:J)/$C30</f>
        <v>#DIV/0!</v>
      </c>
      <c r="T30" s="10" t="e">
        <f>(SUMIF(Sta!$A:$A,$A30,Sta!I:I) +SUMIF(Sta!$B:$B,$A30,Sta!K:K))/$D30</f>
        <v>#DIV/0!</v>
      </c>
      <c r="U30" s="6" t="e">
        <f>SUMIF(Sta!$A:$A,$A30,Sta!I:I)/$B30</f>
        <v>#DIV/0!</v>
      </c>
      <c r="V30" s="6" t="e">
        <f>SUMIF(Sta!$B:$B,$A30,Sta!K:K)/$C30</f>
        <v>#DIV/0!</v>
      </c>
      <c r="W30" s="10" t="e">
        <f>(SUMIF(Sta!$A:$A,$A30,Sta!Q:Q) +SUMIF(Sta!$B:$B,$A30,Sta!Q:Q))/$D30</f>
        <v>#DIV/0!</v>
      </c>
      <c r="X30" s="6" t="e">
        <f>SUMIF(Sta!$A:$A,$A30,Sta!Q:Q)/$B30</f>
        <v>#DIV/0!</v>
      </c>
      <c r="Y30" s="6" t="e">
        <f>SUMIF(Sta!$B:$B,$A30,Sta!Q:Q)/$C30</f>
        <v>#DIV/0!</v>
      </c>
      <c r="Z30" s="10" t="e">
        <f>(SUMIF(Sta!$A:$A,$A30,Sta!M:M) +SUMIF(Sta!$B:$B,$A30,Sta!O:O))/$D30</f>
        <v>#DIV/0!</v>
      </c>
      <c r="AA30" s="6" t="e">
        <f>SUMIF(Sta!$A:$A,$A30,Sta!M:M)/$B30</f>
        <v>#DIV/0!</v>
      </c>
      <c r="AB30" s="6" t="e">
        <f>SUMIF(Sta!$B:$B,$A30,Sta!O:O)/$C30</f>
        <v>#DIV/0!</v>
      </c>
      <c r="AC30" s="10" t="e">
        <f>(SUMIF(Sta!$A:$A,$A30,Sta!N:N) +SUMIF(Sta!$B:$B,$A30,Sta!P:P))/$D30</f>
        <v>#DIV/0!</v>
      </c>
      <c r="AD30" s="6" t="e">
        <f>SUMIF(Sta!$A:$A,$A30,Sta!N:N)/$B30</f>
        <v>#DIV/0!</v>
      </c>
      <c r="AE30" s="14" t="e">
        <f>SUMIF(Sta!$B:$B,$A30,Sta!P:P)/$C30</f>
        <v>#DIV/0!</v>
      </c>
    </row>
    <row r="31" spans="1:31" x14ac:dyDescent="0.3">
      <c r="A31" s="4" t="s">
        <v>88</v>
      </c>
      <c r="B31" s="9">
        <f>COUNTIF(Sta!A:A,A31)</f>
        <v>0</v>
      </c>
      <c r="C31" s="4">
        <f>COUNTIF(Sta!B:B,A31)</f>
        <v>0</v>
      </c>
      <c r="D31" s="4">
        <f t="shared" si="1"/>
        <v>0</v>
      </c>
      <c r="E31" s="10" t="e">
        <f>(SUMIF(Sta!$A:$A,$A31,Sta!F:F) +SUMIF(Sta!$B:$B,$A31,Sta!F:F))/$D31</f>
        <v>#DIV/0!</v>
      </c>
      <c r="F31" s="6" t="e">
        <f>SUMIF(Sta!$A:$A,$A31,Sta!F:F)/$B31</f>
        <v>#DIV/0!</v>
      </c>
      <c r="G31" s="6" t="e">
        <f>SUMIF(Sta!$B:$B,$A31,Sta!F:F)/$C31</f>
        <v>#DIV/0!</v>
      </c>
      <c r="H31" s="10" t="e">
        <f>(SUMIF(Sta!$A:$A,$A31,Sta!D:D) +SUMIF(Sta!$B:$B,$A31,Sta!E:E))/$D31</f>
        <v>#DIV/0!</v>
      </c>
      <c r="I31" s="6" t="e">
        <f>SUMIF(Sta!$A:$A,$A31,Sta!D:D)/$B31</f>
        <v>#DIV/0!</v>
      </c>
      <c r="J31" s="6" t="e">
        <f>SUMIF(Sta!$B:$B,$A31,Sta!E:E)/$C31</f>
        <v>#DIV/0!</v>
      </c>
      <c r="K31" s="10" t="e">
        <f>(SUMIF(Sta!$A:$A,$A31,Sta!E:E) +SUMIF(Sta!$B:$B,$A31,Sta!D:D))/$D31</f>
        <v>#DIV/0!</v>
      </c>
      <c r="L31" s="6" t="e">
        <f>SUMIF(Sta!$A:$A,$A31,Sta!E:E)/$B31</f>
        <v>#DIV/0!</v>
      </c>
      <c r="M31" s="6" t="e">
        <f>SUMIF(Sta!$B:$B,$A31,Sta!D:D)/$C31</f>
        <v>#DIV/0!</v>
      </c>
      <c r="N31" s="10" t="e">
        <f>(SUMIF(Sta!$A:$A,$A31,Sta!L:L) +SUMIF(Sta!$B:$B,$A31,Sta!L:L))/$D31</f>
        <v>#DIV/0!</v>
      </c>
      <c r="O31" s="6" t="e">
        <f>SUMIF(Sta!$A:$A,$A31,Sta!L:L)/$B31</f>
        <v>#DIV/0!</v>
      </c>
      <c r="P31" s="6" t="e">
        <f>SUMIF(Sta!$B:$B,$A31,Sta!L:L)/$C31</f>
        <v>#DIV/0!</v>
      </c>
      <c r="Q31" s="10" t="e">
        <f>(SUMIF(Sta!$A:$A,$A31,Sta!H:H) +SUMIF(Sta!$B:$B,$A31,Sta!J:J))/$D31</f>
        <v>#DIV/0!</v>
      </c>
      <c r="R31" s="6" t="e">
        <f>SUMIF(Sta!$A:$A,$A31,Sta!H:H)/$B31</f>
        <v>#DIV/0!</v>
      </c>
      <c r="S31" s="6" t="e">
        <f>SUMIF(Sta!$B:$B,$A31,Sta!J:J)/$C31</f>
        <v>#DIV/0!</v>
      </c>
      <c r="T31" s="10" t="e">
        <f>(SUMIF(Sta!$A:$A,$A31,Sta!I:I) +SUMIF(Sta!$B:$B,$A31,Sta!K:K))/$D31</f>
        <v>#DIV/0!</v>
      </c>
      <c r="U31" s="6" t="e">
        <f>SUMIF(Sta!$A:$A,$A31,Sta!I:I)/$B31</f>
        <v>#DIV/0!</v>
      </c>
      <c r="V31" s="6" t="e">
        <f>SUMIF(Sta!$B:$B,$A31,Sta!K:K)/$C31</f>
        <v>#DIV/0!</v>
      </c>
      <c r="W31" s="10" t="e">
        <f>(SUMIF(Sta!$A:$A,$A31,Sta!Q:Q) +SUMIF(Sta!$B:$B,$A31,Sta!Q:Q))/$D31</f>
        <v>#DIV/0!</v>
      </c>
      <c r="X31" s="6" t="e">
        <f>SUMIF(Sta!$A:$A,$A31,Sta!Q:Q)/$B31</f>
        <v>#DIV/0!</v>
      </c>
      <c r="Y31" s="6" t="e">
        <f>SUMIF(Sta!$B:$B,$A31,Sta!Q:Q)/$C31</f>
        <v>#DIV/0!</v>
      </c>
      <c r="Z31" s="10" t="e">
        <f>(SUMIF(Sta!$A:$A,$A31,Sta!M:M) +SUMIF(Sta!$B:$B,$A31,Sta!O:O))/$D31</f>
        <v>#DIV/0!</v>
      </c>
      <c r="AA31" s="6" t="e">
        <f>SUMIF(Sta!$A:$A,$A31,Sta!M:M)/$B31</f>
        <v>#DIV/0!</v>
      </c>
      <c r="AB31" s="6" t="e">
        <f>SUMIF(Sta!$B:$B,$A31,Sta!O:O)/$C31</f>
        <v>#DIV/0!</v>
      </c>
      <c r="AC31" s="10" t="e">
        <f>(SUMIF(Sta!$A:$A,$A31,Sta!N:N) +SUMIF(Sta!$B:$B,$A31,Sta!P:P))/$D31</f>
        <v>#DIV/0!</v>
      </c>
      <c r="AD31" s="6" t="e">
        <f>SUMIF(Sta!$A:$A,$A31,Sta!N:N)/$B31</f>
        <v>#DIV/0!</v>
      </c>
      <c r="AE31" s="14" t="e">
        <f>SUMIF(Sta!$B:$B,$A31,Sta!P:P)/$C31</f>
        <v>#DIV/0!</v>
      </c>
    </row>
    <row r="32" spans="1:31" x14ac:dyDescent="0.3">
      <c r="A32" s="4" t="s">
        <v>86</v>
      </c>
      <c r="B32" s="9">
        <f>COUNTIF(Sta!A:A,A32)</f>
        <v>0</v>
      </c>
      <c r="C32" s="4">
        <f>COUNTIF(Sta!B:B,A32)</f>
        <v>0</v>
      </c>
      <c r="D32" s="4">
        <f t="shared" si="1"/>
        <v>0</v>
      </c>
      <c r="E32" s="10" t="e">
        <f>(SUMIF(Sta!$A:$A,$A32,Sta!F:F) +SUMIF(Sta!$B:$B,$A32,Sta!F:F))/$D32</f>
        <v>#DIV/0!</v>
      </c>
      <c r="F32" s="6" t="e">
        <f>SUMIF(Sta!$A:$A,$A32,Sta!F:F)/$B32</f>
        <v>#DIV/0!</v>
      </c>
      <c r="G32" s="6" t="e">
        <f>SUMIF(Sta!$B:$B,$A32,Sta!F:F)/$C32</f>
        <v>#DIV/0!</v>
      </c>
      <c r="H32" s="10" t="e">
        <f>(SUMIF(Sta!$A:$A,$A32,Sta!D:D) +SUMIF(Sta!$B:$B,$A32,Sta!E:E))/$D32</f>
        <v>#DIV/0!</v>
      </c>
      <c r="I32" s="6" t="e">
        <f>SUMIF(Sta!$A:$A,$A32,Sta!D:D)/$B32</f>
        <v>#DIV/0!</v>
      </c>
      <c r="J32" s="6" t="e">
        <f>SUMIF(Sta!$B:$B,$A32,Sta!E:E)/$C32</f>
        <v>#DIV/0!</v>
      </c>
      <c r="K32" s="10" t="e">
        <f>(SUMIF(Sta!$A:$A,$A32,Sta!E:E) +SUMIF(Sta!$B:$B,$A32,Sta!D:D))/$D32</f>
        <v>#DIV/0!</v>
      </c>
      <c r="L32" s="6" t="e">
        <f>SUMIF(Sta!$A:$A,$A32,Sta!E:E)/$B32</f>
        <v>#DIV/0!</v>
      </c>
      <c r="M32" s="6" t="e">
        <f>SUMIF(Sta!$B:$B,$A32,Sta!D:D)/$C32</f>
        <v>#DIV/0!</v>
      </c>
      <c r="N32" s="10" t="e">
        <f>(SUMIF(Sta!$A:$A,$A32,Sta!L:L) +SUMIF(Sta!$B:$B,$A32,Sta!L:L))/$D32</f>
        <v>#DIV/0!</v>
      </c>
      <c r="O32" s="6" t="e">
        <f>SUMIF(Sta!$A:$A,$A32,Sta!L:L)/$B32</f>
        <v>#DIV/0!</v>
      </c>
      <c r="P32" s="6" t="e">
        <f>SUMIF(Sta!$B:$B,$A32,Sta!L:L)/$C32</f>
        <v>#DIV/0!</v>
      </c>
      <c r="Q32" s="10" t="e">
        <f>(SUMIF(Sta!$A:$A,$A32,Sta!H:H) +SUMIF(Sta!$B:$B,$A32,Sta!J:J))/$D32</f>
        <v>#DIV/0!</v>
      </c>
      <c r="R32" s="6" t="e">
        <f>SUMIF(Sta!$A:$A,$A32,Sta!H:H)/$B32</f>
        <v>#DIV/0!</v>
      </c>
      <c r="S32" s="6" t="e">
        <f>SUMIF(Sta!$B:$B,$A32,Sta!J:J)/$C32</f>
        <v>#DIV/0!</v>
      </c>
      <c r="T32" s="10" t="e">
        <f>(SUMIF(Sta!$A:$A,$A32,Sta!I:I) +SUMIF(Sta!$B:$B,$A32,Sta!K:K))/$D32</f>
        <v>#DIV/0!</v>
      </c>
      <c r="U32" s="6" t="e">
        <f>SUMIF(Sta!$A:$A,$A32,Sta!I:I)/$B32</f>
        <v>#DIV/0!</v>
      </c>
      <c r="V32" s="6" t="e">
        <f>SUMIF(Sta!$B:$B,$A32,Sta!K:K)/$C32</f>
        <v>#DIV/0!</v>
      </c>
      <c r="W32" s="10" t="e">
        <f>(SUMIF(Sta!$A:$A,$A32,Sta!Q:Q) +SUMIF(Sta!$B:$B,$A32,Sta!Q:Q))/$D32</f>
        <v>#DIV/0!</v>
      </c>
      <c r="X32" s="6" t="e">
        <f>SUMIF(Sta!$A:$A,$A32,Sta!Q:Q)/$B32</f>
        <v>#DIV/0!</v>
      </c>
      <c r="Y32" s="6" t="e">
        <f>SUMIF(Sta!$B:$B,$A32,Sta!Q:Q)/$C32</f>
        <v>#DIV/0!</v>
      </c>
      <c r="Z32" s="10" t="e">
        <f>(SUMIF(Sta!$A:$A,$A32,Sta!M:M) +SUMIF(Sta!$B:$B,$A32,Sta!O:O))/$D32</f>
        <v>#DIV/0!</v>
      </c>
      <c r="AA32" s="6" t="e">
        <f>SUMIF(Sta!$A:$A,$A32,Sta!M:M)/$B32</f>
        <v>#DIV/0!</v>
      </c>
      <c r="AB32" s="6" t="e">
        <f>SUMIF(Sta!$B:$B,$A32,Sta!O:O)/$C32</f>
        <v>#DIV/0!</v>
      </c>
      <c r="AC32" s="10" t="e">
        <f>(SUMIF(Sta!$A:$A,$A32,Sta!N:N) +SUMIF(Sta!$B:$B,$A32,Sta!P:P))/$D32</f>
        <v>#DIV/0!</v>
      </c>
      <c r="AD32" s="6" t="e">
        <f>SUMIF(Sta!$A:$A,$A32,Sta!N:N)/$B32</f>
        <v>#DIV/0!</v>
      </c>
      <c r="AE32" s="14" t="e">
        <f>SUMIF(Sta!$B:$B,$A32,Sta!P:P)/$C32</f>
        <v>#DIV/0!</v>
      </c>
    </row>
    <row r="33" spans="1:31" x14ac:dyDescent="0.3">
      <c r="A33" s="4" t="s">
        <v>89</v>
      </c>
      <c r="B33" s="9">
        <f>COUNTIF(Sta!A:A,A33)</f>
        <v>0</v>
      </c>
      <c r="C33" s="4">
        <f>COUNTIF(Sta!B:B,A33)</f>
        <v>0</v>
      </c>
      <c r="D33" s="4">
        <f t="shared" si="1"/>
        <v>0</v>
      </c>
      <c r="E33" s="10" t="e">
        <f>(SUMIF(Sta!$A:$A,$A33,Sta!F:F) +SUMIF(Sta!$B:$B,$A33,Sta!F:F))/$D33</f>
        <v>#DIV/0!</v>
      </c>
      <c r="F33" s="6" t="e">
        <f>SUMIF(Sta!$A:$A,$A33,Sta!F:F)/$B33</f>
        <v>#DIV/0!</v>
      </c>
      <c r="G33" s="6" t="e">
        <f>SUMIF(Sta!$B:$B,$A33,Sta!F:F)/$C33</f>
        <v>#DIV/0!</v>
      </c>
      <c r="H33" s="10" t="e">
        <f>(SUMIF(Sta!$A:$A,$A33,Sta!D:D) +SUMIF(Sta!$B:$B,$A33,Sta!E:E))/$D33</f>
        <v>#DIV/0!</v>
      </c>
      <c r="I33" s="6" t="e">
        <f>SUMIF(Sta!$A:$A,$A33,Sta!D:D)/$B33</f>
        <v>#DIV/0!</v>
      </c>
      <c r="J33" s="6" t="e">
        <f>SUMIF(Sta!$B:$B,$A33,Sta!E:E)/$C33</f>
        <v>#DIV/0!</v>
      </c>
      <c r="K33" s="10" t="e">
        <f>(SUMIF(Sta!$A:$A,$A33,Sta!E:E) +SUMIF(Sta!$B:$B,$A33,Sta!D:D))/$D33</f>
        <v>#DIV/0!</v>
      </c>
      <c r="L33" s="6" t="e">
        <f>SUMIF(Sta!$A:$A,$A33,Sta!E:E)/$B33</f>
        <v>#DIV/0!</v>
      </c>
      <c r="M33" s="6" t="e">
        <f>SUMIF(Sta!$B:$B,$A33,Sta!D:D)/$C33</f>
        <v>#DIV/0!</v>
      </c>
      <c r="N33" s="10" t="e">
        <f>(SUMIF(Sta!$A:$A,$A33,Sta!L:L) +SUMIF(Sta!$B:$B,$A33,Sta!L:L))/$D33</f>
        <v>#DIV/0!</v>
      </c>
      <c r="O33" s="6" t="e">
        <f>SUMIF(Sta!$A:$A,$A33,Sta!L:L)/$B33</f>
        <v>#DIV/0!</v>
      </c>
      <c r="P33" s="6" t="e">
        <f>SUMIF(Sta!$B:$B,$A33,Sta!L:L)/$C33</f>
        <v>#DIV/0!</v>
      </c>
      <c r="Q33" s="10" t="e">
        <f>(SUMIF(Sta!$A:$A,$A33,Sta!H:H) +SUMIF(Sta!$B:$B,$A33,Sta!J:J))/$D33</f>
        <v>#DIV/0!</v>
      </c>
      <c r="R33" s="6" t="e">
        <f>SUMIF(Sta!$A:$A,$A33,Sta!H:H)/$B33</f>
        <v>#DIV/0!</v>
      </c>
      <c r="S33" s="6" t="e">
        <f>SUMIF(Sta!$B:$B,$A33,Sta!J:J)/$C33</f>
        <v>#DIV/0!</v>
      </c>
      <c r="T33" s="10" t="e">
        <f>(SUMIF(Sta!$A:$A,$A33,Sta!I:I) +SUMIF(Sta!$B:$B,$A33,Sta!K:K))/$D33</f>
        <v>#DIV/0!</v>
      </c>
      <c r="U33" s="6" t="e">
        <f>SUMIF(Sta!$A:$A,$A33,Sta!I:I)/$B33</f>
        <v>#DIV/0!</v>
      </c>
      <c r="V33" s="6" t="e">
        <f>SUMIF(Sta!$B:$B,$A33,Sta!K:K)/$C33</f>
        <v>#DIV/0!</v>
      </c>
      <c r="W33" s="10" t="e">
        <f>(SUMIF(Sta!$A:$A,$A33,Sta!Q:Q) +SUMIF(Sta!$B:$B,$A33,Sta!Q:Q))/$D33</f>
        <v>#DIV/0!</v>
      </c>
      <c r="X33" s="6" t="e">
        <f>SUMIF(Sta!$A:$A,$A33,Sta!Q:Q)/$B33</f>
        <v>#DIV/0!</v>
      </c>
      <c r="Y33" s="6" t="e">
        <f>SUMIF(Sta!$B:$B,$A33,Sta!Q:Q)/$C33</f>
        <v>#DIV/0!</v>
      </c>
      <c r="Z33" s="10" t="e">
        <f>(SUMIF(Sta!$A:$A,$A33,Sta!M:M) +SUMIF(Sta!$B:$B,$A33,Sta!O:O))/$D33</f>
        <v>#DIV/0!</v>
      </c>
      <c r="AA33" s="6" t="e">
        <f>SUMIF(Sta!$A:$A,$A33,Sta!M:M)/$B33</f>
        <v>#DIV/0!</v>
      </c>
      <c r="AB33" s="6" t="e">
        <f>SUMIF(Sta!$B:$B,$A33,Sta!O:O)/$C33</f>
        <v>#DIV/0!</v>
      </c>
      <c r="AC33" s="10" t="e">
        <f>(SUMIF(Sta!$A:$A,$A33,Sta!N:N) +SUMIF(Sta!$B:$B,$A33,Sta!P:P))/$D33</f>
        <v>#DIV/0!</v>
      </c>
      <c r="AD33" s="6" t="e">
        <f>SUMIF(Sta!$A:$A,$A33,Sta!N:N)/$B33</f>
        <v>#DIV/0!</v>
      </c>
      <c r="AE33" s="14" t="e">
        <f>SUMIF(Sta!$B:$B,$A33,Sta!P:P)/$C33</f>
        <v>#DIV/0!</v>
      </c>
    </row>
    <row r="34" spans="1:31" x14ac:dyDescent="0.3">
      <c r="A34" s="4" t="s">
        <v>91</v>
      </c>
      <c r="B34" s="9">
        <f>COUNTIF(Sta!A:A,A34)</f>
        <v>0</v>
      </c>
      <c r="C34" s="4">
        <f>COUNTIF(Sta!B:B,A34)</f>
        <v>0</v>
      </c>
      <c r="D34" s="4">
        <f t="shared" si="1"/>
        <v>0</v>
      </c>
      <c r="E34" s="10" t="e">
        <f>(SUMIF(Sta!$A:$A,$A34,Sta!F:F) +SUMIF(Sta!$B:$B,$A34,Sta!F:F))/$D34</f>
        <v>#DIV/0!</v>
      </c>
      <c r="F34" s="6" t="e">
        <f>SUMIF(Sta!$A:$A,$A34,Sta!F:F)/$B34</f>
        <v>#DIV/0!</v>
      </c>
      <c r="G34" s="6" t="e">
        <f>SUMIF(Sta!$B:$B,$A34,Sta!F:F)/$C34</f>
        <v>#DIV/0!</v>
      </c>
      <c r="H34" s="10" t="e">
        <f>(SUMIF(Sta!$A:$A,$A34,Sta!D:D) +SUMIF(Sta!$B:$B,$A34,Sta!E:E))/$D34</f>
        <v>#DIV/0!</v>
      </c>
      <c r="I34" s="6" t="e">
        <f>SUMIF(Sta!$A:$A,$A34,Sta!D:D)/$B34</f>
        <v>#DIV/0!</v>
      </c>
      <c r="J34" s="6" t="e">
        <f>SUMIF(Sta!$B:$B,$A34,Sta!E:E)/$C34</f>
        <v>#DIV/0!</v>
      </c>
      <c r="K34" s="10" t="e">
        <f>(SUMIF(Sta!$A:$A,$A34,Sta!E:E) +SUMIF(Sta!$B:$B,$A34,Sta!D:D))/$D34</f>
        <v>#DIV/0!</v>
      </c>
      <c r="L34" s="6" t="e">
        <f>SUMIF(Sta!$A:$A,$A34,Sta!E:E)/$B34</f>
        <v>#DIV/0!</v>
      </c>
      <c r="M34" s="6" t="e">
        <f>SUMIF(Sta!$B:$B,$A34,Sta!D:D)/$C34</f>
        <v>#DIV/0!</v>
      </c>
      <c r="N34" s="10" t="e">
        <f>(SUMIF(Sta!$A:$A,$A34,Sta!L:L) +SUMIF(Sta!$B:$B,$A34,Sta!L:L))/$D34</f>
        <v>#DIV/0!</v>
      </c>
      <c r="O34" s="6" t="e">
        <f>SUMIF(Sta!$A:$A,$A34,Sta!L:L)/$B34</f>
        <v>#DIV/0!</v>
      </c>
      <c r="P34" s="6" t="e">
        <f>SUMIF(Sta!$B:$B,$A34,Sta!L:L)/$C34</f>
        <v>#DIV/0!</v>
      </c>
      <c r="Q34" s="10" t="e">
        <f>(SUMIF(Sta!$A:$A,$A34,Sta!H:H) +SUMIF(Sta!$B:$B,$A34,Sta!J:J))/$D34</f>
        <v>#DIV/0!</v>
      </c>
      <c r="R34" s="6" t="e">
        <f>SUMIF(Sta!$A:$A,$A34,Sta!H:H)/$B34</f>
        <v>#DIV/0!</v>
      </c>
      <c r="S34" s="6" t="e">
        <f>SUMIF(Sta!$B:$B,$A34,Sta!J:J)/$C34</f>
        <v>#DIV/0!</v>
      </c>
      <c r="T34" s="10" t="e">
        <f>(SUMIF(Sta!$A:$A,$A34,Sta!I:I) +SUMIF(Sta!$B:$B,$A34,Sta!K:K))/$D34</f>
        <v>#DIV/0!</v>
      </c>
      <c r="U34" s="6" t="e">
        <f>SUMIF(Sta!$A:$A,$A34,Sta!I:I)/$B34</f>
        <v>#DIV/0!</v>
      </c>
      <c r="V34" s="6" t="e">
        <f>SUMIF(Sta!$B:$B,$A34,Sta!K:K)/$C34</f>
        <v>#DIV/0!</v>
      </c>
      <c r="W34" s="10" t="e">
        <f>(SUMIF(Sta!$A:$A,$A34,Sta!Q:Q) +SUMIF(Sta!$B:$B,$A34,Sta!Q:Q))/$D34</f>
        <v>#DIV/0!</v>
      </c>
      <c r="X34" s="6" t="e">
        <f>SUMIF(Sta!$A:$A,$A34,Sta!Q:Q)/$B34</f>
        <v>#DIV/0!</v>
      </c>
      <c r="Y34" s="6" t="e">
        <f>SUMIF(Sta!$B:$B,$A34,Sta!Q:Q)/$C34</f>
        <v>#DIV/0!</v>
      </c>
      <c r="Z34" s="10" t="e">
        <f>(SUMIF(Sta!$A:$A,$A34,Sta!M:M) +SUMIF(Sta!$B:$B,$A34,Sta!O:O))/$D34</f>
        <v>#DIV/0!</v>
      </c>
      <c r="AA34" s="6" t="e">
        <f>SUMIF(Sta!$A:$A,$A34,Sta!M:M)/$B34</f>
        <v>#DIV/0!</v>
      </c>
      <c r="AB34" s="6" t="e">
        <f>SUMIF(Sta!$B:$B,$A34,Sta!O:O)/$C34</f>
        <v>#DIV/0!</v>
      </c>
      <c r="AC34" s="10" t="e">
        <f>(SUMIF(Sta!$A:$A,$A34,Sta!N:N) +SUMIF(Sta!$B:$B,$A34,Sta!P:P))/$D34</f>
        <v>#DIV/0!</v>
      </c>
      <c r="AD34" s="6" t="e">
        <f>SUMIF(Sta!$A:$A,$A34,Sta!N:N)/$B34</f>
        <v>#DIV/0!</v>
      </c>
      <c r="AE34" s="14" t="e">
        <f>SUMIF(Sta!$B:$B,$A34,Sta!P:P)/$C34</f>
        <v>#DIV/0!</v>
      </c>
    </row>
    <row r="35" spans="1:31" x14ac:dyDescent="0.3">
      <c r="A35" s="4" t="s">
        <v>87</v>
      </c>
      <c r="B35" s="9">
        <f>COUNTIF(Sta!A:A,A35)</f>
        <v>0</v>
      </c>
      <c r="C35" s="4">
        <f>COUNTIF(Sta!B:B,A35)</f>
        <v>0</v>
      </c>
      <c r="D35" s="4">
        <f t="shared" si="1"/>
        <v>0</v>
      </c>
      <c r="E35" s="10" t="e">
        <f>(SUMIF(Sta!$A:$A,$A35,Sta!F:F) +SUMIF(Sta!$B:$B,$A35,Sta!F:F))/$D35</f>
        <v>#DIV/0!</v>
      </c>
      <c r="F35" s="6" t="e">
        <f>SUMIF(Sta!$A:$A,$A35,Sta!F:F)/$B35</f>
        <v>#DIV/0!</v>
      </c>
      <c r="G35" s="6" t="e">
        <f>SUMIF(Sta!$B:$B,$A35,Sta!F:F)/$C35</f>
        <v>#DIV/0!</v>
      </c>
      <c r="H35" s="10" t="e">
        <f>(SUMIF(Sta!$A:$A,$A35,Sta!D:D) +SUMIF(Sta!$B:$B,$A35,Sta!E:E))/$D35</f>
        <v>#DIV/0!</v>
      </c>
      <c r="I35" s="6" t="e">
        <f>SUMIF(Sta!$A:$A,$A35,Sta!D:D)/$B35</f>
        <v>#DIV/0!</v>
      </c>
      <c r="J35" s="6" t="e">
        <f>SUMIF(Sta!$B:$B,$A35,Sta!E:E)/$C35</f>
        <v>#DIV/0!</v>
      </c>
      <c r="K35" s="10" t="e">
        <f>(SUMIF(Sta!$A:$A,$A35,Sta!E:E) +SUMIF(Sta!$B:$B,$A35,Sta!D:D))/$D35</f>
        <v>#DIV/0!</v>
      </c>
      <c r="L35" s="6" t="e">
        <f>SUMIF(Sta!$A:$A,$A35,Sta!E:E)/$B35</f>
        <v>#DIV/0!</v>
      </c>
      <c r="M35" s="6" t="e">
        <f>SUMIF(Sta!$B:$B,$A35,Sta!D:D)/$C35</f>
        <v>#DIV/0!</v>
      </c>
      <c r="N35" s="10" t="e">
        <f>(SUMIF(Sta!$A:$A,$A35,Sta!L:L) +SUMIF(Sta!$B:$B,$A35,Sta!L:L))/$D35</f>
        <v>#DIV/0!</v>
      </c>
      <c r="O35" s="6" t="e">
        <f>SUMIF(Sta!$A:$A,$A35,Sta!L:L)/$B35</f>
        <v>#DIV/0!</v>
      </c>
      <c r="P35" s="6" t="e">
        <f>SUMIF(Sta!$B:$B,$A35,Sta!L:L)/$C35</f>
        <v>#DIV/0!</v>
      </c>
      <c r="Q35" s="10" t="e">
        <f>(SUMIF(Sta!$A:$A,$A35,Sta!H:H) +SUMIF(Sta!$B:$B,$A35,Sta!J:J))/$D35</f>
        <v>#DIV/0!</v>
      </c>
      <c r="R35" s="6" t="e">
        <f>SUMIF(Sta!$A:$A,$A35,Sta!H:H)/$B35</f>
        <v>#DIV/0!</v>
      </c>
      <c r="S35" s="6" t="e">
        <f>SUMIF(Sta!$B:$B,$A35,Sta!J:J)/$C35</f>
        <v>#DIV/0!</v>
      </c>
      <c r="T35" s="10" t="e">
        <f>(SUMIF(Sta!$A:$A,$A35,Sta!I:I) +SUMIF(Sta!$B:$B,$A35,Sta!K:K))/$D35</f>
        <v>#DIV/0!</v>
      </c>
      <c r="U35" s="6" t="e">
        <f>SUMIF(Sta!$A:$A,$A35,Sta!I:I)/$B35</f>
        <v>#DIV/0!</v>
      </c>
      <c r="V35" s="6" t="e">
        <f>SUMIF(Sta!$B:$B,$A35,Sta!K:K)/$C35</f>
        <v>#DIV/0!</v>
      </c>
      <c r="W35" s="10" t="e">
        <f>(SUMIF(Sta!$A:$A,$A35,Sta!Q:Q) +SUMIF(Sta!$B:$B,$A35,Sta!Q:Q))/$D35</f>
        <v>#DIV/0!</v>
      </c>
      <c r="X35" s="6" t="e">
        <f>SUMIF(Sta!$A:$A,$A35,Sta!Q:Q)/$B35</f>
        <v>#DIV/0!</v>
      </c>
      <c r="Y35" s="6" t="e">
        <f>SUMIF(Sta!$B:$B,$A35,Sta!Q:Q)/$C35</f>
        <v>#DIV/0!</v>
      </c>
      <c r="Z35" s="10" t="e">
        <f>(SUMIF(Sta!$A:$A,$A35,Sta!M:M) +SUMIF(Sta!$B:$B,$A35,Sta!O:O))/$D35</f>
        <v>#DIV/0!</v>
      </c>
      <c r="AA35" s="6" t="e">
        <f>SUMIF(Sta!$A:$A,$A35,Sta!M:M)/$B35</f>
        <v>#DIV/0!</v>
      </c>
      <c r="AB35" s="6" t="e">
        <f>SUMIF(Sta!$B:$B,$A35,Sta!O:O)/$C35</f>
        <v>#DIV/0!</v>
      </c>
      <c r="AC35" s="10" t="e">
        <f>(SUMIF(Sta!$A:$A,$A35,Sta!N:N) +SUMIF(Sta!$B:$B,$A35,Sta!P:P))/$D35</f>
        <v>#DIV/0!</v>
      </c>
      <c r="AD35" s="6" t="e">
        <f>SUMIF(Sta!$A:$A,$A35,Sta!N:N)/$B35</f>
        <v>#DIV/0!</v>
      </c>
      <c r="AE35" s="14" t="e">
        <f>SUMIF(Sta!$B:$B,$A35,Sta!P:P)/$C35</f>
        <v>#DIV/0!</v>
      </c>
    </row>
    <row r="36" spans="1:31" x14ac:dyDescent="0.3">
      <c r="A36" s="4" t="s">
        <v>97</v>
      </c>
      <c r="B36" s="9">
        <f>COUNTIF(Sta!A:A,A36)</f>
        <v>0</v>
      </c>
      <c r="C36" s="4">
        <f>COUNTIF(Sta!B:B,A36)</f>
        <v>0</v>
      </c>
      <c r="D36" s="4">
        <f t="shared" si="1"/>
        <v>0</v>
      </c>
      <c r="E36" s="10" t="e">
        <f>(SUMIF(Sta!$A:$A,$A36,Sta!F:F) +SUMIF(Sta!$B:$B,$A36,Sta!F:F))/$D36</f>
        <v>#DIV/0!</v>
      </c>
      <c r="F36" s="6" t="e">
        <f>SUMIF(Sta!$A:$A,$A36,Sta!F:F)/$B36</f>
        <v>#DIV/0!</v>
      </c>
      <c r="G36" s="6" t="e">
        <f>SUMIF(Sta!$B:$B,$A36,Sta!F:F)/$C36</f>
        <v>#DIV/0!</v>
      </c>
      <c r="H36" s="10" t="e">
        <f>(SUMIF(Sta!$A:$A,$A36,Sta!D:D) +SUMIF(Sta!$B:$B,$A36,Sta!E:E))/$D36</f>
        <v>#DIV/0!</v>
      </c>
      <c r="I36" s="6" t="e">
        <f>SUMIF(Sta!$A:$A,$A36,Sta!D:D)/$B36</f>
        <v>#DIV/0!</v>
      </c>
      <c r="J36" s="6" t="e">
        <f>SUMIF(Sta!$B:$B,$A36,Sta!E:E)/$C36</f>
        <v>#DIV/0!</v>
      </c>
      <c r="K36" s="10" t="e">
        <f>(SUMIF(Sta!$A:$A,$A36,Sta!E:E) +SUMIF(Sta!$B:$B,$A36,Sta!D:D))/$D36</f>
        <v>#DIV/0!</v>
      </c>
      <c r="L36" s="6" t="e">
        <f>SUMIF(Sta!$A:$A,$A36,Sta!E:E)/$B36</f>
        <v>#DIV/0!</v>
      </c>
      <c r="M36" s="6" t="e">
        <f>SUMIF(Sta!$B:$B,$A36,Sta!D:D)/$C36</f>
        <v>#DIV/0!</v>
      </c>
      <c r="N36" s="10" t="e">
        <f>(SUMIF(Sta!$A:$A,$A36,Sta!L:L) +SUMIF(Sta!$B:$B,$A36,Sta!L:L))/$D36</f>
        <v>#DIV/0!</v>
      </c>
      <c r="O36" s="6" t="e">
        <f>SUMIF(Sta!$A:$A,$A36,Sta!L:L)/$B36</f>
        <v>#DIV/0!</v>
      </c>
      <c r="P36" s="6" t="e">
        <f>SUMIF(Sta!$B:$B,$A36,Sta!L:L)/$C36</f>
        <v>#DIV/0!</v>
      </c>
      <c r="Q36" s="10" t="e">
        <f>(SUMIF(Sta!$A:$A,$A36,Sta!H:H) +SUMIF(Sta!$B:$B,$A36,Sta!J:J))/$D36</f>
        <v>#DIV/0!</v>
      </c>
      <c r="R36" s="6" t="e">
        <f>SUMIF(Sta!$A:$A,$A36,Sta!H:H)/$B36</f>
        <v>#DIV/0!</v>
      </c>
      <c r="S36" s="6" t="e">
        <f>SUMIF(Sta!$B:$B,$A36,Sta!J:J)/$C36</f>
        <v>#DIV/0!</v>
      </c>
      <c r="T36" s="10" t="e">
        <f>(SUMIF(Sta!$A:$A,$A36,Sta!I:I) +SUMIF(Sta!$B:$B,$A36,Sta!K:K))/$D36</f>
        <v>#DIV/0!</v>
      </c>
      <c r="U36" s="6" t="e">
        <f>SUMIF(Sta!$A:$A,$A36,Sta!I:I)/$B36</f>
        <v>#DIV/0!</v>
      </c>
      <c r="V36" s="6" t="e">
        <f>SUMIF(Sta!$B:$B,$A36,Sta!K:K)/$C36</f>
        <v>#DIV/0!</v>
      </c>
      <c r="W36" s="10" t="e">
        <f>(SUMIF(Sta!$A:$A,$A36,Sta!Q:Q) +SUMIF(Sta!$B:$B,$A36,Sta!Q:Q))/$D36</f>
        <v>#DIV/0!</v>
      </c>
      <c r="X36" s="6" t="e">
        <f>SUMIF(Sta!$A:$A,$A36,Sta!Q:Q)/$B36</f>
        <v>#DIV/0!</v>
      </c>
      <c r="Y36" s="6" t="e">
        <f>SUMIF(Sta!$B:$B,$A36,Sta!Q:Q)/$C36</f>
        <v>#DIV/0!</v>
      </c>
      <c r="Z36" s="10" t="e">
        <f>(SUMIF(Sta!$A:$A,$A36,Sta!M:M) +SUMIF(Sta!$B:$B,$A36,Sta!O:O))/$D36</f>
        <v>#DIV/0!</v>
      </c>
      <c r="AA36" s="6" t="e">
        <f>SUMIF(Sta!$A:$A,$A36,Sta!M:M)/$B36</f>
        <v>#DIV/0!</v>
      </c>
      <c r="AB36" s="6" t="e">
        <f>SUMIF(Sta!$B:$B,$A36,Sta!O:O)/$C36</f>
        <v>#DIV/0!</v>
      </c>
      <c r="AC36" s="10" t="e">
        <f>(SUMIF(Sta!$A:$A,$A36,Sta!N:N) +SUMIF(Sta!$B:$B,$A36,Sta!P:P))/$D36</f>
        <v>#DIV/0!</v>
      </c>
      <c r="AD36" s="6" t="e">
        <f>SUMIF(Sta!$A:$A,$A36,Sta!N:N)/$B36</f>
        <v>#DIV/0!</v>
      </c>
      <c r="AE36" s="14" t="e">
        <f>SUMIF(Sta!$B:$B,$A36,Sta!P:P)/$C36</f>
        <v>#DIV/0!</v>
      </c>
    </row>
    <row r="37" spans="1:31" x14ac:dyDescent="0.3">
      <c r="A37" s="4" t="s">
        <v>92</v>
      </c>
      <c r="B37" s="9">
        <f>COUNTIF(Sta!A:A,A37)</f>
        <v>0</v>
      </c>
      <c r="C37" s="4">
        <f>COUNTIF(Sta!B:B,A37)</f>
        <v>0</v>
      </c>
      <c r="D37" s="4">
        <f t="shared" si="1"/>
        <v>0</v>
      </c>
      <c r="E37" s="10" t="e">
        <f>(SUMIF(Sta!$A:$A,$A37,Sta!F:F) +SUMIF(Sta!$B:$B,$A37,Sta!F:F))/$D37</f>
        <v>#DIV/0!</v>
      </c>
      <c r="F37" s="6" t="e">
        <f>SUMIF(Sta!$A:$A,$A37,Sta!F:F)/$B37</f>
        <v>#DIV/0!</v>
      </c>
      <c r="G37" s="6" t="e">
        <f>SUMIF(Sta!$B:$B,$A37,Sta!F:F)/$C37</f>
        <v>#DIV/0!</v>
      </c>
      <c r="H37" s="10" t="e">
        <f>(SUMIF(Sta!$A:$A,$A37,Sta!D:D) +SUMIF(Sta!$B:$B,$A37,Sta!E:E))/$D37</f>
        <v>#DIV/0!</v>
      </c>
      <c r="I37" s="6" t="e">
        <f>SUMIF(Sta!$A:$A,$A37,Sta!D:D)/$B37</f>
        <v>#DIV/0!</v>
      </c>
      <c r="J37" s="6" t="e">
        <f>SUMIF(Sta!$B:$B,$A37,Sta!E:E)/$C37</f>
        <v>#DIV/0!</v>
      </c>
      <c r="K37" s="10" t="e">
        <f>(SUMIF(Sta!$A:$A,$A37,Sta!E:E) +SUMIF(Sta!$B:$B,$A37,Sta!D:D))/$D37</f>
        <v>#DIV/0!</v>
      </c>
      <c r="L37" s="6" t="e">
        <f>SUMIF(Sta!$A:$A,$A37,Sta!E:E)/$B37</f>
        <v>#DIV/0!</v>
      </c>
      <c r="M37" s="6" t="e">
        <f>SUMIF(Sta!$B:$B,$A37,Sta!D:D)/$C37</f>
        <v>#DIV/0!</v>
      </c>
      <c r="N37" s="10" t="e">
        <f>(SUMIF(Sta!$A:$A,$A37,Sta!L:L) +SUMIF(Sta!$B:$B,$A37,Sta!L:L))/$D37</f>
        <v>#DIV/0!</v>
      </c>
      <c r="O37" s="6" t="e">
        <f>SUMIF(Sta!$A:$A,$A37,Sta!L:L)/$B37</f>
        <v>#DIV/0!</v>
      </c>
      <c r="P37" s="6" t="e">
        <f>SUMIF(Sta!$B:$B,$A37,Sta!L:L)/$C37</f>
        <v>#DIV/0!</v>
      </c>
      <c r="Q37" s="10" t="e">
        <f>(SUMIF(Sta!$A:$A,$A37,Sta!H:H) +SUMIF(Sta!$B:$B,$A37,Sta!J:J))/$D37</f>
        <v>#DIV/0!</v>
      </c>
      <c r="R37" s="6" t="e">
        <f>SUMIF(Sta!$A:$A,$A37,Sta!H:H)/$B37</f>
        <v>#DIV/0!</v>
      </c>
      <c r="S37" s="6" t="e">
        <f>SUMIF(Sta!$B:$B,$A37,Sta!J:J)/$C37</f>
        <v>#DIV/0!</v>
      </c>
      <c r="T37" s="10" t="e">
        <f>(SUMIF(Sta!$A:$A,$A37,Sta!I:I) +SUMIF(Sta!$B:$B,$A37,Sta!K:K))/$D37</f>
        <v>#DIV/0!</v>
      </c>
      <c r="U37" s="6" t="e">
        <f>SUMIF(Sta!$A:$A,$A37,Sta!I:I)/$B37</f>
        <v>#DIV/0!</v>
      </c>
      <c r="V37" s="6" t="e">
        <f>SUMIF(Sta!$B:$B,$A37,Sta!K:K)/$C37</f>
        <v>#DIV/0!</v>
      </c>
      <c r="W37" s="10" t="e">
        <f>(SUMIF(Sta!$A:$A,$A37,Sta!Q:Q) +SUMIF(Sta!$B:$B,$A37,Sta!Q:Q))/$D37</f>
        <v>#DIV/0!</v>
      </c>
      <c r="X37" s="6" t="e">
        <f>SUMIF(Sta!$A:$A,$A37,Sta!Q:Q)/$B37</f>
        <v>#DIV/0!</v>
      </c>
      <c r="Y37" s="6" t="e">
        <f>SUMIF(Sta!$B:$B,$A37,Sta!Q:Q)/$C37</f>
        <v>#DIV/0!</v>
      </c>
      <c r="Z37" s="10" t="e">
        <f>(SUMIF(Sta!$A:$A,$A37,Sta!M:M) +SUMIF(Sta!$B:$B,$A37,Sta!O:O))/$D37</f>
        <v>#DIV/0!</v>
      </c>
      <c r="AA37" s="6" t="e">
        <f>SUMIF(Sta!$A:$A,$A37,Sta!M:M)/$B37</f>
        <v>#DIV/0!</v>
      </c>
      <c r="AB37" s="6" t="e">
        <f>SUMIF(Sta!$B:$B,$A37,Sta!O:O)/$C37</f>
        <v>#DIV/0!</v>
      </c>
      <c r="AC37" s="10" t="e">
        <f>(SUMIF(Sta!$A:$A,$A37,Sta!N:N) +SUMIF(Sta!$B:$B,$A37,Sta!P:P))/$D37</f>
        <v>#DIV/0!</v>
      </c>
      <c r="AD37" s="6" t="e">
        <f>SUMIF(Sta!$A:$A,$A37,Sta!N:N)/$B37</f>
        <v>#DIV/0!</v>
      </c>
      <c r="AE37" s="14" t="e">
        <f>SUMIF(Sta!$B:$B,$A37,Sta!P:P)/$C37</f>
        <v>#DIV/0!</v>
      </c>
    </row>
    <row r="38" spans="1:31" x14ac:dyDescent="0.3">
      <c r="A38" s="4" t="s">
        <v>90</v>
      </c>
      <c r="B38" s="9">
        <f>COUNTIF(Sta!A:A,A38)</f>
        <v>0</v>
      </c>
      <c r="C38" s="4">
        <f>COUNTIF(Sta!B:B,A38)</f>
        <v>0</v>
      </c>
      <c r="D38" s="4">
        <f t="shared" si="1"/>
        <v>0</v>
      </c>
      <c r="E38" s="10" t="e">
        <f>(SUMIF(Sta!$A:$A,$A38,Sta!F:F) +SUMIF(Sta!$B:$B,$A38,Sta!F:F))/$D38</f>
        <v>#DIV/0!</v>
      </c>
      <c r="F38" s="6" t="e">
        <f>SUMIF(Sta!$A:$A,$A38,Sta!F:F)/$B38</f>
        <v>#DIV/0!</v>
      </c>
      <c r="G38" s="6" t="e">
        <f>SUMIF(Sta!$B:$B,$A38,Sta!F:F)/$C38</f>
        <v>#DIV/0!</v>
      </c>
      <c r="H38" s="10" t="e">
        <f>(SUMIF(Sta!$A:$A,$A38,Sta!D:D) +SUMIF(Sta!$B:$B,$A38,Sta!E:E))/$D38</f>
        <v>#DIV/0!</v>
      </c>
      <c r="I38" s="6" t="e">
        <f>SUMIF(Sta!$A:$A,$A38,Sta!D:D)/$B38</f>
        <v>#DIV/0!</v>
      </c>
      <c r="J38" s="6" t="e">
        <f>SUMIF(Sta!$B:$B,$A38,Sta!E:E)/$C38</f>
        <v>#DIV/0!</v>
      </c>
      <c r="K38" s="10" t="e">
        <f>(SUMIF(Sta!$A:$A,$A38,Sta!E:E) +SUMIF(Sta!$B:$B,$A38,Sta!D:D))/$D38</f>
        <v>#DIV/0!</v>
      </c>
      <c r="L38" s="6" t="e">
        <f>SUMIF(Sta!$A:$A,$A38,Sta!E:E)/$B38</f>
        <v>#DIV/0!</v>
      </c>
      <c r="M38" s="6" t="e">
        <f>SUMIF(Sta!$B:$B,$A38,Sta!D:D)/$C38</f>
        <v>#DIV/0!</v>
      </c>
      <c r="N38" s="10" t="e">
        <f>(SUMIF(Sta!$A:$A,$A38,Sta!L:L) +SUMIF(Sta!$B:$B,$A38,Sta!L:L))/$D38</f>
        <v>#DIV/0!</v>
      </c>
      <c r="O38" s="6" t="e">
        <f>SUMIF(Sta!$A:$A,$A38,Sta!L:L)/$B38</f>
        <v>#DIV/0!</v>
      </c>
      <c r="P38" s="6" t="e">
        <f>SUMIF(Sta!$B:$B,$A38,Sta!L:L)/$C38</f>
        <v>#DIV/0!</v>
      </c>
      <c r="Q38" s="10" t="e">
        <f>(SUMIF(Sta!$A:$A,$A38,Sta!H:H) +SUMIF(Sta!$B:$B,$A38,Sta!J:J))/$D38</f>
        <v>#DIV/0!</v>
      </c>
      <c r="R38" s="6" t="e">
        <f>SUMIF(Sta!$A:$A,$A38,Sta!H:H)/$B38</f>
        <v>#DIV/0!</v>
      </c>
      <c r="S38" s="6" t="e">
        <f>SUMIF(Sta!$B:$B,$A38,Sta!J:J)/$C38</f>
        <v>#DIV/0!</v>
      </c>
      <c r="T38" s="10" t="e">
        <f>(SUMIF(Sta!$A:$A,$A38,Sta!I:I) +SUMIF(Sta!$B:$B,$A38,Sta!K:K))/$D38</f>
        <v>#DIV/0!</v>
      </c>
      <c r="U38" s="6" t="e">
        <f>SUMIF(Sta!$A:$A,$A38,Sta!I:I)/$B38</f>
        <v>#DIV/0!</v>
      </c>
      <c r="V38" s="6" t="e">
        <f>SUMIF(Sta!$B:$B,$A38,Sta!K:K)/$C38</f>
        <v>#DIV/0!</v>
      </c>
      <c r="W38" s="10" t="e">
        <f>(SUMIF(Sta!$A:$A,$A38,Sta!Q:Q) +SUMIF(Sta!$B:$B,$A38,Sta!Q:Q))/$D38</f>
        <v>#DIV/0!</v>
      </c>
      <c r="X38" s="6" t="e">
        <f>SUMIF(Sta!$A:$A,$A38,Sta!Q:Q)/$B38</f>
        <v>#DIV/0!</v>
      </c>
      <c r="Y38" s="6" t="e">
        <f>SUMIF(Sta!$B:$B,$A38,Sta!Q:Q)/$C38</f>
        <v>#DIV/0!</v>
      </c>
      <c r="Z38" s="10" t="e">
        <f>(SUMIF(Sta!$A:$A,$A38,Sta!M:M) +SUMIF(Sta!$B:$B,$A38,Sta!O:O))/$D38</f>
        <v>#DIV/0!</v>
      </c>
      <c r="AA38" s="6" t="e">
        <f>SUMIF(Sta!$A:$A,$A38,Sta!M:M)/$B38</f>
        <v>#DIV/0!</v>
      </c>
      <c r="AB38" s="6" t="e">
        <f>SUMIF(Sta!$B:$B,$A38,Sta!O:O)/$C38</f>
        <v>#DIV/0!</v>
      </c>
      <c r="AC38" s="10" t="e">
        <f>(SUMIF(Sta!$A:$A,$A38,Sta!N:N) +SUMIF(Sta!$B:$B,$A38,Sta!P:P))/$D38</f>
        <v>#DIV/0!</v>
      </c>
      <c r="AD38" s="6" t="e">
        <f>SUMIF(Sta!$A:$A,$A38,Sta!N:N)/$B38</f>
        <v>#DIV/0!</v>
      </c>
      <c r="AE38" s="14" t="e">
        <f>SUMIF(Sta!$B:$B,$A38,Sta!P:P)/$C38</f>
        <v>#DIV/0!</v>
      </c>
    </row>
    <row r="39" spans="1:31" x14ac:dyDescent="0.3">
      <c r="A39" s="4" t="s">
        <v>96</v>
      </c>
      <c r="B39" s="9">
        <f>COUNTIF(Sta!A:A,A39)</f>
        <v>0</v>
      </c>
      <c r="C39" s="4">
        <f>COUNTIF(Sta!B:B,A39)</f>
        <v>0</v>
      </c>
      <c r="D39" s="4">
        <f t="shared" si="1"/>
        <v>0</v>
      </c>
      <c r="E39" s="10" t="e">
        <f>(SUMIF(Sta!$A:$A,$A39,Sta!F:F) +SUMIF(Sta!$B:$B,$A39,Sta!F:F))/$D39</f>
        <v>#DIV/0!</v>
      </c>
      <c r="F39" s="6" t="e">
        <f>SUMIF(Sta!$A:$A,$A39,Sta!F:F)/$B39</f>
        <v>#DIV/0!</v>
      </c>
      <c r="G39" s="6" t="e">
        <f>SUMIF(Sta!$B:$B,$A39,Sta!F:F)/$C39</f>
        <v>#DIV/0!</v>
      </c>
      <c r="H39" s="10" t="e">
        <f>(SUMIF(Sta!$A:$A,$A39,Sta!D:D) +SUMIF(Sta!$B:$B,$A39,Sta!E:E))/$D39</f>
        <v>#DIV/0!</v>
      </c>
      <c r="I39" s="6" t="e">
        <f>SUMIF(Sta!$A:$A,$A39,Sta!D:D)/$B39</f>
        <v>#DIV/0!</v>
      </c>
      <c r="J39" s="6" t="e">
        <f>SUMIF(Sta!$B:$B,$A39,Sta!E:E)/$C39</f>
        <v>#DIV/0!</v>
      </c>
      <c r="K39" s="10" t="e">
        <f>(SUMIF(Sta!$A:$A,$A39,Sta!E:E) +SUMIF(Sta!$B:$B,$A39,Sta!D:D))/$D39</f>
        <v>#DIV/0!</v>
      </c>
      <c r="L39" s="6" t="e">
        <f>SUMIF(Sta!$A:$A,$A39,Sta!E:E)/$B39</f>
        <v>#DIV/0!</v>
      </c>
      <c r="M39" s="6" t="e">
        <f>SUMIF(Sta!$B:$B,$A39,Sta!D:D)/$C39</f>
        <v>#DIV/0!</v>
      </c>
      <c r="N39" s="10" t="e">
        <f>(SUMIF(Sta!$A:$A,$A39,Sta!L:L) +SUMIF(Sta!$B:$B,$A39,Sta!L:L))/$D39</f>
        <v>#DIV/0!</v>
      </c>
      <c r="O39" s="6" t="e">
        <f>SUMIF(Sta!$A:$A,$A39,Sta!L:L)/$B39</f>
        <v>#DIV/0!</v>
      </c>
      <c r="P39" s="6" t="e">
        <f>SUMIF(Sta!$B:$B,$A39,Sta!L:L)/$C39</f>
        <v>#DIV/0!</v>
      </c>
      <c r="Q39" s="10" t="e">
        <f>(SUMIF(Sta!$A:$A,$A39,Sta!H:H) +SUMIF(Sta!$B:$B,$A39,Sta!J:J))/$D39</f>
        <v>#DIV/0!</v>
      </c>
      <c r="R39" s="6" t="e">
        <f>SUMIF(Sta!$A:$A,$A39,Sta!H:H)/$B39</f>
        <v>#DIV/0!</v>
      </c>
      <c r="S39" s="6" t="e">
        <f>SUMIF(Sta!$B:$B,$A39,Sta!J:J)/$C39</f>
        <v>#DIV/0!</v>
      </c>
      <c r="T39" s="10" t="e">
        <f>(SUMIF(Sta!$A:$A,$A39,Sta!I:I) +SUMIF(Sta!$B:$B,$A39,Sta!K:K))/$D39</f>
        <v>#DIV/0!</v>
      </c>
      <c r="U39" s="6" t="e">
        <f>SUMIF(Sta!$A:$A,$A39,Sta!I:I)/$B39</f>
        <v>#DIV/0!</v>
      </c>
      <c r="V39" s="6" t="e">
        <f>SUMIF(Sta!$B:$B,$A39,Sta!K:K)/$C39</f>
        <v>#DIV/0!</v>
      </c>
      <c r="W39" s="10" t="e">
        <f>(SUMIF(Sta!$A:$A,$A39,Sta!Q:Q) +SUMIF(Sta!$B:$B,$A39,Sta!Q:Q))/$D39</f>
        <v>#DIV/0!</v>
      </c>
      <c r="X39" s="6" t="e">
        <f>SUMIF(Sta!$A:$A,$A39,Sta!Q:Q)/$B39</f>
        <v>#DIV/0!</v>
      </c>
      <c r="Y39" s="6" t="e">
        <f>SUMIF(Sta!$B:$B,$A39,Sta!Q:Q)/$C39</f>
        <v>#DIV/0!</v>
      </c>
      <c r="Z39" s="10" t="e">
        <f>(SUMIF(Sta!$A:$A,$A39,Sta!M:M) +SUMIF(Sta!$B:$B,$A39,Sta!O:O))/$D39</f>
        <v>#DIV/0!</v>
      </c>
      <c r="AA39" s="6" t="e">
        <f>SUMIF(Sta!$A:$A,$A39,Sta!M:M)/$B39</f>
        <v>#DIV/0!</v>
      </c>
      <c r="AB39" s="6" t="e">
        <f>SUMIF(Sta!$B:$B,$A39,Sta!O:O)/$C39</f>
        <v>#DIV/0!</v>
      </c>
      <c r="AC39" s="10" t="e">
        <f>(SUMIF(Sta!$A:$A,$A39,Sta!N:N) +SUMIF(Sta!$B:$B,$A39,Sta!P:P))/$D39</f>
        <v>#DIV/0!</v>
      </c>
      <c r="AD39" s="6" t="e">
        <f>SUMIF(Sta!$A:$A,$A39,Sta!N:N)/$B39</f>
        <v>#DIV/0!</v>
      </c>
      <c r="AE39" s="14" t="e">
        <f>SUMIF(Sta!$B:$B,$A39,Sta!P:P)/$C39</f>
        <v>#DIV/0!</v>
      </c>
    </row>
    <row r="40" spans="1:31" x14ac:dyDescent="0.3">
      <c r="A40" s="4" t="s">
        <v>100</v>
      </c>
      <c r="B40" s="9">
        <f>COUNTIF(Sta!A:A,A40)</f>
        <v>0</v>
      </c>
      <c r="C40" s="4">
        <f>COUNTIF(Sta!B:B,A40)</f>
        <v>0</v>
      </c>
      <c r="D40" s="4">
        <f t="shared" si="1"/>
        <v>0</v>
      </c>
      <c r="E40" s="10" t="e">
        <f>(SUMIF(Sta!$A:$A,$A40,Sta!F:F) +SUMIF(Sta!$B:$B,$A40,Sta!F:F))/$D40</f>
        <v>#DIV/0!</v>
      </c>
      <c r="F40" s="6" t="e">
        <f>SUMIF(Sta!$A:$A,$A40,Sta!F:F)/$B40</f>
        <v>#DIV/0!</v>
      </c>
      <c r="G40" s="6" t="e">
        <f>SUMIF(Sta!$B:$B,$A40,Sta!F:F)/$C40</f>
        <v>#DIV/0!</v>
      </c>
      <c r="H40" s="10" t="e">
        <f>(SUMIF(Sta!$A:$A,$A40,Sta!D:D) +SUMIF(Sta!$B:$B,$A40,Sta!E:E))/$D40</f>
        <v>#DIV/0!</v>
      </c>
      <c r="I40" s="6" t="e">
        <f>SUMIF(Sta!$A:$A,$A40,Sta!D:D)/$B40</f>
        <v>#DIV/0!</v>
      </c>
      <c r="J40" s="6" t="e">
        <f>SUMIF(Sta!$B:$B,$A40,Sta!E:E)/$C40</f>
        <v>#DIV/0!</v>
      </c>
      <c r="K40" s="10" t="e">
        <f>(SUMIF(Sta!$A:$A,$A40,Sta!E:E) +SUMIF(Sta!$B:$B,$A40,Sta!D:D))/$D40</f>
        <v>#DIV/0!</v>
      </c>
      <c r="L40" s="6" t="e">
        <f>SUMIF(Sta!$A:$A,$A40,Sta!E:E)/$B40</f>
        <v>#DIV/0!</v>
      </c>
      <c r="M40" s="6" t="e">
        <f>SUMIF(Sta!$B:$B,$A40,Sta!D:D)/$C40</f>
        <v>#DIV/0!</v>
      </c>
      <c r="N40" s="10" t="e">
        <f>(SUMIF(Sta!$A:$A,$A40,Sta!L:L) +SUMIF(Sta!$B:$B,$A40,Sta!L:L))/$D40</f>
        <v>#DIV/0!</v>
      </c>
      <c r="O40" s="6" t="e">
        <f>SUMIF(Sta!$A:$A,$A40,Sta!L:L)/$B40</f>
        <v>#DIV/0!</v>
      </c>
      <c r="P40" s="6" t="e">
        <f>SUMIF(Sta!$B:$B,$A40,Sta!L:L)/$C40</f>
        <v>#DIV/0!</v>
      </c>
      <c r="Q40" s="10" t="e">
        <f>(SUMIF(Sta!$A:$A,$A40,Sta!H:H) +SUMIF(Sta!$B:$B,$A40,Sta!J:J))/$D40</f>
        <v>#DIV/0!</v>
      </c>
      <c r="R40" s="6" t="e">
        <f>SUMIF(Sta!$A:$A,$A40,Sta!H:H)/$B40</f>
        <v>#DIV/0!</v>
      </c>
      <c r="S40" s="6" t="e">
        <f>SUMIF(Sta!$B:$B,$A40,Sta!J:J)/$C40</f>
        <v>#DIV/0!</v>
      </c>
      <c r="T40" s="10" t="e">
        <f>(SUMIF(Sta!$A:$A,$A40,Sta!I:I) +SUMIF(Sta!$B:$B,$A40,Sta!K:K))/$D40</f>
        <v>#DIV/0!</v>
      </c>
      <c r="U40" s="6" t="e">
        <f>SUMIF(Sta!$A:$A,$A40,Sta!I:I)/$B40</f>
        <v>#DIV/0!</v>
      </c>
      <c r="V40" s="6" t="e">
        <f>SUMIF(Sta!$B:$B,$A40,Sta!K:K)/$C40</f>
        <v>#DIV/0!</v>
      </c>
      <c r="W40" s="10" t="e">
        <f>(SUMIF(Sta!$A:$A,$A40,Sta!Q:Q) +SUMIF(Sta!$B:$B,$A40,Sta!Q:Q))/$D40</f>
        <v>#DIV/0!</v>
      </c>
      <c r="X40" s="6" t="e">
        <f>SUMIF(Sta!$A:$A,$A40,Sta!Q:Q)/$B40</f>
        <v>#DIV/0!</v>
      </c>
      <c r="Y40" s="6" t="e">
        <f>SUMIF(Sta!$B:$B,$A40,Sta!Q:Q)/$C40</f>
        <v>#DIV/0!</v>
      </c>
      <c r="Z40" s="10" t="e">
        <f>(SUMIF(Sta!$A:$A,$A40,Sta!M:M) +SUMIF(Sta!$B:$B,$A40,Sta!O:O))/$D40</f>
        <v>#DIV/0!</v>
      </c>
      <c r="AA40" s="6" t="e">
        <f>SUMIF(Sta!$A:$A,$A40,Sta!M:M)/$B40</f>
        <v>#DIV/0!</v>
      </c>
      <c r="AB40" s="6" t="e">
        <f>SUMIF(Sta!$B:$B,$A40,Sta!O:O)/$C40</f>
        <v>#DIV/0!</v>
      </c>
      <c r="AC40" s="10" t="e">
        <f>(SUMIF(Sta!$A:$A,$A40,Sta!N:N) +SUMIF(Sta!$B:$B,$A40,Sta!P:P))/$D40</f>
        <v>#DIV/0!</v>
      </c>
      <c r="AD40" s="6" t="e">
        <f>SUMIF(Sta!$A:$A,$A40,Sta!N:N)/$B40</f>
        <v>#DIV/0!</v>
      </c>
      <c r="AE40" s="14" t="e">
        <f>SUMIF(Sta!$B:$B,$A40,Sta!P:P)/$C40</f>
        <v>#DIV/0!</v>
      </c>
    </row>
    <row r="41" spans="1:31" x14ac:dyDescent="0.3">
      <c r="A41" s="4" t="s">
        <v>93</v>
      </c>
      <c r="B41" s="9">
        <f>COUNTIF(Sta!A:A,A41)</f>
        <v>0</v>
      </c>
      <c r="C41" s="4">
        <f>COUNTIF(Sta!B:B,A41)</f>
        <v>0</v>
      </c>
      <c r="D41" s="4">
        <f t="shared" si="1"/>
        <v>0</v>
      </c>
      <c r="E41" s="10" t="e">
        <f>(SUMIF(Sta!$A:$A,$A41,Sta!F:F) +SUMIF(Sta!$B:$B,$A41,Sta!F:F))/$D41</f>
        <v>#DIV/0!</v>
      </c>
      <c r="F41" s="6" t="e">
        <f>SUMIF(Sta!$A:$A,$A41,Sta!F:F)/$B41</f>
        <v>#DIV/0!</v>
      </c>
      <c r="G41" s="6" t="e">
        <f>SUMIF(Sta!$B:$B,$A41,Sta!F:F)/$C41</f>
        <v>#DIV/0!</v>
      </c>
      <c r="H41" s="10" t="e">
        <f>(SUMIF(Sta!$A:$A,$A41,Sta!D:D) +SUMIF(Sta!$B:$B,$A41,Sta!E:E))/$D41</f>
        <v>#DIV/0!</v>
      </c>
      <c r="I41" s="6" t="e">
        <f>SUMIF(Sta!$A:$A,$A41,Sta!D:D)/$B41</f>
        <v>#DIV/0!</v>
      </c>
      <c r="J41" s="6" t="e">
        <f>SUMIF(Sta!$B:$B,$A41,Sta!E:E)/$C41</f>
        <v>#DIV/0!</v>
      </c>
      <c r="K41" s="10" t="e">
        <f>(SUMIF(Sta!$A:$A,$A41,Sta!E:E) +SUMIF(Sta!$B:$B,$A41,Sta!D:D))/$D41</f>
        <v>#DIV/0!</v>
      </c>
      <c r="L41" s="6" t="e">
        <f>SUMIF(Sta!$A:$A,$A41,Sta!E:E)/$B41</f>
        <v>#DIV/0!</v>
      </c>
      <c r="M41" s="6" t="e">
        <f>SUMIF(Sta!$B:$B,$A41,Sta!D:D)/$C41</f>
        <v>#DIV/0!</v>
      </c>
      <c r="N41" s="10" t="e">
        <f>(SUMIF(Sta!$A:$A,$A41,Sta!L:L) +SUMIF(Sta!$B:$B,$A41,Sta!L:L))/$D41</f>
        <v>#DIV/0!</v>
      </c>
      <c r="O41" s="6" t="e">
        <f>SUMIF(Sta!$A:$A,$A41,Sta!L:L)/$B41</f>
        <v>#DIV/0!</v>
      </c>
      <c r="P41" s="6" t="e">
        <f>SUMIF(Sta!$B:$B,$A41,Sta!L:L)/$C41</f>
        <v>#DIV/0!</v>
      </c>
      <c r="Q41" s="10" t="e">
        <f>(SUMIF(Sta!$A:$A,$A41,Sta!H:H) +SUMIF(Sta!$B:$B,$A41,Sta!J:J))/$D41</f>
        <v>#DIV/0!</v>
      </c>
      <c r="R41" s="6" t="e">
        <f>SUMIF(Sta!$A:$A,$A41,Sta!H:H)/$B41</f>
        <v>#DIV/0!</v>
      </c>
      <c r="S41" s="6" t="e">
        <f>SUMIF(Sta!$B:$B,$A41,Sta!J:J)/$C41</f>
        <v>#DIV/0!</v>
      </c>
      <c r="T41" s="10" t="e">
        <f>(SUMIF(Sta!$A:$A,$A41,Sta!I:I) +SUMIF(Sta!$B:$B,$A41,Sta!K:K))/$D41</f>
        <v>#DIV/0!</v>
      </c>
      <c r="U41" s="6" t="e">
        <f>SUMIF(Sta!$A:$A,$A41,Sta!I:I)/$B41</f>
        <v>#DIV/0!</v>
      </c>
      <c r="V41" s="6" t="e">
        <f>SUMIF(Sta!$B:$B,$A41,Sta!K:K)/$C41</f>
        <v>#DIV/0!</v>
      </c>
      <c r="W41" s="10" t="e">
        <f>(SUMIF(Sta!$A:$A,$A41,Sta!Q:Q) +SUMIF(Sta!$B:$B,$A41,Sta!Q:Q))/$D41</f>
        <v>#DIV/0!</v>
      </c>
      <c r="X41" s="6" t="e">
        <f>SUMIF(Sta!$A:$A,$A41,Sta!Q:Q)/$B41</f>
        <v>#DIV/0!</v>
      </c>
      <c r="Y41" s="6" t="e">
        <f>SUMIF(Sta!$B:$B,$A41,Sta!Q:Q)/$C41</f>
        <v>#DIV/0!</v>
      </c>
      <c r="Z41" s="10" t="e">
        <f>(SUMIF(Sta!$A:$A,$A41,Sta!M:M) +SUMIF(Sta!$B:$B,$A41,Sta!O:O))/$D41</f>
        <v>#DIV/0!</v>
      </c>
      <c r="AA41" s="6" t="e">
        <f>SUMIF(Sta!$A:$A,$A41,Sta!M:M)/$B41</f>
        <v>#DIV/0!</v>
      </c>
      <c r="AB41" s="6" t="e">
        <f>SUMIF(Sta!$B:$B,$A41,Sta!O:O)/$C41</f>
        <v>#DIV/0!</v>
      </c>
      <c r="AC41" s="10" t="e">
        <f>(SUMIF(Sta!$A:$A,$A41,Sta!N:N) +SUMIF(Sta!$B:$B,$A41,Sta!P:P))/$D41</f>
        <v>#DIV/0!</v>
      </c>
      <c r="AD41" s="6" t="e">
        <f>SUMIF(Sta!$A:$A,$A41,Sta!N:N)/$B41</f>
        <v>#DIV/0!</v>
      </c>
      <c r="AE41" s="14" t="e">
        <f>SUMIF(Sta!$B:$B,$A41,Sta!P:P)/$C41</f>
        <v>#DIV/0!</v>
      </c>
    </row>
    <row r="42" spans="1:31" x14ac:dyDescent="0.3">
      <c r="A42" s="4" t="s">
        <v>102</v>
      </c>
      <c r="B42" s="9">
        <f>COUNTIF(Sta!A:A,A42)</f>
        <v>0</v>
      </c>
      <c r="C42" s="4">
        <f>COUNTIF(Sta!B:B,A42)</f>
        <v>0</v>
      </c>
      <c r="D42" s="4">
        <f t="shared" si="1"/>
        <v>0</v>
      </c>
      <c r="E42" s="10" t="e">
        <f>(SUMIF(Sta!$A:$A,$A42,Sta!F:F) +SUMIF(Sta!$B:$B,$A42,Sta!F:F))/$D42</f>
        <v>#DIV/0!</v>
      </c>
      <c r="F42" s="6" t="e">
        <f>SUMIF(Sta!$A:$A,$A42,Sta!F:F)/$B42</f>
        <v>#DIV/0!</v>
      </c>
      <c r="G42" s="6" t="e">
        <f>SUMIF(Sta!$B:$B,$A42,Sta!F:F)/$C42</f>
        <v>#DIV/0!</v>
      </c>
      <c r="H42" s="10" t="e">
        <f>(SUMIF(Sta!$A:$A,$A42,Sta!D:D) +SUMIF(Sta!$B:$B,$A42,Sta!E:E))/$D42</f>
        <v>#DIV/0!</v>
      </c>
      <c r="I42" s="6" t="e">
        <f>SUMIF(Sta!$A:$A,$A42,Sta!D:D)/$B42</f>
        <v>#DIV/0!</v>
      </c>
      <c r="J42" s="6" t="e">
        <f>SUMIF(Sta!$B:$B,$A42,Sta!E:E)/$C42</f>
        <v>#DIV/0!</v>
      </c>
      <c r="K42" s="10" t="e">
        <f>(SUMIF(Sta!$A:$A,$A42,Sta!E:E) +SUMIF(Sta!$B:$B,$A42,Sta!D:D))/$D42</f>
        <v>#DIV/0!</v>
      </c>
      <c r="L42" s="6" t="e">
        <f>SUMIF(Sta!$A:$A,$A42,Sta!E:E)/$B42</f>
        <v>#DIV/0!</v>
      </c>
      <c r="M42" s="6" t="e">
        <f>SUMIF(Sta!$B:$B,$A42,Sta!D:D)/$C42</f>
        <v>#DIV/0!</v>
      </c>
      <c r="N42" s="10" t="e">
        <f>(SUMIF(Sta!$A:$A,$A42,Sta!L:L) +SUMIF(Sta!$B:$B,$A42,Sta!L:L))/$D42</f>
        <v>#DIV/0!</v>
      </c>
      <c r="O42" s="6" t="e">
        <f>SUMIF(Sta!$A:$A,$A42,Sta!L:L)/$B42</f>
        <v>#DIV/0!</v>
      </c>
      <c r="P42" s="6" t="e">
        <f>SUMIF(Sta!$B:$B,$A42,Sta!L:L)/$C42</f>
        <v>#DIV/0!</v>
      </c>
      <c r="Q42" s="10" t="e">
        <f>(SUMIF(Sta!$A:$A,$A42,Sta!H:H) +SUMIF(Sta!$B:$B,$A42,Sta!J:J))/$D42</f>
        <v>#DIV/0!</v>
      </c>
      <c r="R42" s="6" t="e">
        <f>SUMIF(Sta!$A:$A,$A42,Sta!H:H)/$B42</f>
        <v>#DIV/0!</v>
      </c>
      <c r="S42" s="6" t="e">
        <f>SUMIF(Sta!$B:$B,$A42,Sta!J:J)/$C42</f>
        <v>#DIV/0!</v>
      </c>
      <c r="T42" s="10" t="e">
        <f>(SUMIF(Sta!$A:$A,$A42,Sta!I:I) +SUMIF(Sta!$B:$B,$A42,Sta!K:K))/$D42</f>
        <v>#DIV/0!</v>
      </c>
      <c r="U42" s="6" t="e">
        <f>SUMIF(Sta!$A:$A,$A42,Sta!I:I)/$B42</f>
        <v>#DIV/0!</v>
      </c>
      <c r="V42" s="6" t="e">
        <f>SUMIF(Sta!$B:$B,$A42,Sta!K:K)/$C42</f>
        <v>#DIV/0!</v>
      </c>
      <c r="W42" s="10" t="e">
        <f>(SUMIF(Sta!$A:$A,$A42,Sta!Q:Q) +SUMIF(Sta!$B:$B,$A42,Sta!Q:Q))/$D42</f>
        <v>#DIV/0!</v>
      </c>
      <c r="X42" s="6" t="e">
        <f>SUMIF(Sta!$A:$A,$A42,Sta!Q:Q)/$B42</f>
        <v>#DIV/0!</v>
      </c>
      <c r="Y42" s="6" t="e">
        <f>SUMIF(Sta!$B:$B,$A42,Sta!Q:Q)/$C42</f>
        <v>#DIV/0!</v>
      </c>
      <c r="Z42" s="10" t="e">
        <f>(SUMIF(Sta!$A:$A,$A42,Sta!M:M) +SUMIF(Sta!$B:$B,$A42,Sta!O:O))/$D42</f>
        <v>#DIV/0!</v>
      </c>
      <c r="AA42" s="6" t="e">
        <f>SUMIF(Sta!$A:$A,$A42,Sta!M:M)/$B42</f>
        <v>#DIV/0!</v>
      </c>
      <c r="AB42" s="6" t="e">
        <f>SUMIF(Sta!$B:$B,$A42,Sta!O:O)/$C42</f>
        <v>#DIV/0!</v>
      </c>
      <c r="AC42" s="10" t="e">
        <f>(SUMIF(Sta!$A:$A,$A42,Sta!N:N) +SUMIF(Sta!$B:$B,$A42,Sta!P:P))/$D42</f>
        <v>#DIV/0!</v>
      </c>
      <c r="AD42" s="6" t="e">
        <f>SUMIF(Sta!$A:$A,$A42,Sta!N:N)/$B42</f>
        <v>#DIV/0!</v>
      </c>
      <c r="AE42" s="14" t="e">
        <f>SUMIF(Sta!$B:$B,$A42,Sta!P:P)/$C42</f>
        <v>#DIV/0!</v>
      </c>
    </row>
    <row r="43" spans="1:31" x14ac:dyDescent="0.3">
      <c r="A43" s="4" t="s">
        <v>162</v>
      </c>
      <c r="B43" s="9">
        <f>COUNTIF(Sta!A:A,A43)</f>
        <v>0</v>
      </c>
      <c r="C43" s="4">
        <f>COUNTIF(Sta!B:B,A43)</f>
        <v>0</v>
      </c>
      <c r="D43" s="4">
        <f t="shared" ref="D43:D60" si="2">B43+C43</f>
        <v>0</v>
      </c>
      <c r="E43" s="10" t="e">
        <f>(SUMIF(Sta!$A:$A,$A43,Sta!F:F) +SUMIF(Sta!$B:$B,$A43,Sta!F:F))/$D43</f>
        <v>#DIV/0!</v>
      </c>
      <c r="F43" s="6" t="e">
        <f>SUMIF(Sta!$A:$A,$A43,Sta!F:F)/$B43</f>
        <v>#DIV/0!</v>
      </c>
      <c r="G43" s="6" t="e">
        <f>SUMIF(Sta!$B:$B,$A43,Sta!F:F)/$C43</f>
        <v>#DIV/0!</v>
      </c>
      <c r="H43" s="10" t="e">
        <f>(SUMIF(Sta!$A:$A,$A43,Sta!D:D) +SUMIF(Sta!$B:$B,$A43,Sta!E:E))/$D43</f>
        <v>#DIV/0!</v>
      </c>
      <c r="I43" s="6" t="e">
        <f>SUMIF(Sta!$A:$A,$A43,Sta!D:D)/$B43</f>
        <v>#DIV/0!</v>
      </c>
      <c r="J43" s="6" t="e">
        <f>SUMIF(Sta!$B:$B,$A43,Sta!E:E)/$C43</f>
        <v>#DIV/0!</v>
      </c>
      <c r="K43" s="10" t="e">
        <f>(SUMIF(Sta!$A:$A,$A43,Sta!E:E) +SUMIF(Sta!$B:$B,$A43,Sta!D:D))/$D43</f>
        <v>#DIV/0!</v>
      </c>
      <c r="L43" s="6" t="e">
        <f>SUMIF(Sta!$A:$A,$A43,Sta!E:E)/$B43</f>
        <v>#DIV/0!</v>
      </c>
      <c r="M43" s="6" t="e">
        <f>SUMIF(Sta!$B:$B,$A43,Sta!D:D)/$C43</f>
        <v>#DIV/0!</v>
      </c>
      <c r="N43" s="10" t="e">
        <f>(SUMIF(Sta!$A:$A,$A43,Sta!L:L) +SUMIF(Sta!$B:$B,$A43,Sta!L:L))/$D43</f>
        <v>#DIV/0!</v>
      </c>
      <c r="O43" s="6" t="e">
        <f>SUMIF(Sta!$A:$A,$A43,Sta!L:L)/$B43</f>
        <v>#DIV/0!</v>
      </c>
      <c r="P43" s="6" t="e">
        <f>SUMIF(Sta!$B:$B,$A43,Sta!L:L)/$C43</f>
        <v>#DIV/0!</v>
      </c>
      <c r="Q43" s="10" t="e">
        <f>(SUMIF(Sta!$A:$A,$A43,Sta!H:H) +SUMIF(Sta!$B:$B,$A43,Sta!J:J))/$D43</f>
        <v>#DIV/0!</v>
      </c>
      <c r="R43" s="6" t="e">
        <f>SUMIF(Sta!$A:$A,$A43,Sta!H:H)/$B43</f>
        <v>#DIV/0!</v>
      </c>
      <c r="S43" s="6" t="e">
        <f>SUMIF(Sta!$B:$B,$A43,Sta!J:J)/$C43</f>
        <v>#DIV/0!</v>
      </c>
      <c r="T43" s="10" t="e">
        <f>(SUMIF(Sta!$A:$A,$A43,Sta!I:I) +SUMIF(Sta!$B:$B,$A43,Sta!K:K))/$D43</f>
        <v>#DIV/0!</v>
      </c>
      <c r="U43" s="6" t="e">
        <f>SUMIF(Sta!$A:$A,$A43,Sta!I:I)/$B43</f>
        <v>#DIV/0!</v>
      </c>
      <c r="V43" s="6" t="e">
        <f>SUMIF(Sta!$B:$B,$A43,Sta!K:K)/$C43</f>
        <v>#DIV/0!</v>
      </c>
      <c r="W43" s="10" t="e">
        <f>(SUMIF(Sta!$A:$A,$A43,Sta!Q:Q) +SUMIF(Sta!$B:$B,$A43,Sta!Q:Q))/$D43</f>
        <v>#DIV/0!</v>
      </c>
      <c r="X43" s="6" t="e">
        <f>SUMIF(Sta!$A:$A,$A43,Sta!Q:Q)/$B43</f>
        <v>#DIV/0!</v>
      </c>
      <c r="Y43" s="6" t="e">
        <f>SUMIF(Sta!$B:$B,$A43,Sta!Q:Q)/$C43</f>
        <v>#DIV/0!</v>
      </c>
      <c r="Z43" s="10" t="e">
        <f>(SUMIF(Sta!$A:$A,$A43,Sta!M:M) +SUMIF(Sta!$B:$B,$A43,Sta!O:O))/$D43</f>
        <v>#DIV/0!</v>
      </c>
      <c r="AA43" s="6" t="e">
        <f>SUMIF(Sta!$A:$A,$A43,Sta!M:M)/$B43</f>
        <v>#DIV/0!</v>
      </c>
      <c r="AB43" s="6" t="e">
        <f>SUMIF(Sta!$B:$B,$A43,Sta!O:O)/$C43</f>
        <v>#DIV/0!</v>
      </c>
      <c r="AC43" s="10" t="e">
        <f>(SUMIF(Sta!$A:$A,$A43,Sta!N:N) +SUMIF(Sta!$B:$B,$A43,Sta!P:P))/$D43</f>
        <v>#DIV/0!</v>
      </c>
      <c r="AD43" s="6" t="e">
        <f>SUMIF(Sta!$A:$A,$A43,Sta!N:N)/$B43</f>
        <v>#DIV/0!</v>
      </c>
      <c r="AE43" s="14" t="e">
        <f>SUMIF(Sta!$B:$B,$A43,Sta!P:P)/$C43</f>
        <v>#DIV/0!</v>
      </c>
    </row>
    <row r="44" spans="1:31" x14ac:dyDescent="0.3">
      <c r="A44" s="4" t="s">
        <v>138</v>
      </c>
      <c r="B44" s="9">
        <f>COUNTIF(Sta!A:A,A44)</f>
        <v>0</v>
      </c>
      <c r="C44" s="4">
        <f>COUNTIF(Sta!B:B,A44)</f>
        <v>0</v>
      </c>
      <c r="D44" s="4">
        <f t="shared" si="2"/>
        <v>0</v>
      </c>
      <c r="E44" s="10" t="e">
        <f>(SUMIF(Sta!$A:$A,$A44,Sta!F:F) +SUMIF(Sta!$B:$B,$A44,Sta!F:F))/$D44</f>
        <v>#DIV/0!</v>
      </c>
      <c r="F44" s="6" t="e">
        <f>SUMIF(Sta!$A:$A,$A44,Sta!F:F)/$B44</f>
        <v>#DIV/0!</v>
      </c>
      <c r="G44" s="6" t="e">
        <f>SUMIF(Sta!$B:$B,$A44,Sta!F:F)/$C44</f>
        <v>#DIV/0!</v>
      </c>
      <c r="H44" s="10" t="e">
        <f>(SUMIF(Sta!$A:$A,$A44,Sta!D:D) +SUMIF(Sta!$B:$B,$A44,Sta!E:E))/$D44</f>
        <v>#DIV/0!</v>
      </c>
      <c r="I44" s="6" t="e">
        <f>SUMIF(Sta!$A:$A,$A44,Sta!D:D)/$B44</f>
        <v>#DIV/0!</v>
      </c>
      <c r="J44" s="6" t="e">
        <f>SUMIF(Sta!$B:$B,$A44,Sta!E:E)/$C44</f>
        <v>#DIV/0!</v>
      </c>
      <c r="K44" s="10" t="e">
        <f>(SUMIF(Sta!$A:$A,$A44,Sta!E:E) +SUMIF(Sta!$B:$B,$A44,Sta!D:D))/$D44</f>
        <v>#DIV/0!</v>
      </c>
      <c r="L44" s="6" t="e">
        <f>SUMIF(Sta!$A:$A,$A44,Sta!E:E)/$B44</f>
        <v>#DIV/0!</v>
      </c>
      <c r="M44" s="6" t="e">
        <f>SUMIF(Sta!$B:$B,$A44,Sta!D:D)/$C44</f>
        <v>#DIV/0!</v>
      </c>
      <c r="N44" s="10" t="e">
        <f>(SUMIF(Sta!$A:$A,$A44,Sta!L:L) +SUMIF(Sta!$B:$B,$A44,Sta!L:L))/$D44</f>
        <v>#DIV/0!</v>
      </c>
      <c r="O44" s="6" t="e">
        <f>SUMIF(Sta!$A:$A,$A44,Sta!L:L)/$B44</f>
        <v>#DIV/0!</v>
      </c>
      <c r="P44" s="6" t="e">
        <f>SUMIF(Sta!$B:$B,$A44,Sta!L:L)/$C44</f>
        <v>#DIV/0!</v>
      </c>
      <c r="Q44" s="10" t="e">
        <f>(SUMIF(Sta!$A:$A,$A44,Sta!H:H) +SUMIF(Sta!$B:$B,$A44,Sta!J:J))/$D44</f>
        <v>#DIV/0!</v>
      </c>
      <c r="R44" s="6" t="e">
        <f>SUMIF(Sta!$A:$A,$A44,Sta!H:H)/$B44</f>
        <v>#DIV/0!</v>
      </c>
      <c r="S44" s="6" t="e">
        <f>SUMIF(Sta!$B:$B,$A44,Sta!J:J)/$C44</f>
        <v>#DIV/0!</v>
      </c>
      <c r="T44" s="10" t="e">
        <f>(SUMIF(Sta!$A:$A,$A44,Sta!I:I) +SUMIF(Sta!$B:$B,$A44,Sta!K:K))/$D44</f>
        <v>#DIV/0!</v>
      </c>
      <c r="U44" s="6" t="e">
        <f>SUMIF(Sta!$A:$A,$A44,Sta!I:I)/$B44</f>
        <v>#DIV/0!</v>
      </c>
      <c r="V44" s="6" t="e">
        <f>SUMIF(Sta!$B:$B,$A44,Sta!K:K)/$C44</f>
        <v>#DIV/0!</v>
      </c>
      <c r="W44" s="10" t="e">
        <f>(SUMIF(Sta!$A:$A,$A44,Sta!Q:Q) +SUMIF(Sta!$B:$B,$A44,Sta!Q:Q))/$D44</f>
        <v>#DIV/0!</v>
      </c>
      <c r="X44" s="6" t="e">
        <f>SUMIF(Sta!$A:$A,$A44,Sta!Q:Q)/$B44</f>
        <v>#DIV/0!</v>
      </c>
      <c r="Y44" s="6" t="e">
        <f>SUMIF(Sta!$B:$B,$A44,Sta!Q:Q)/$C44</f>
        <v>#DIV/0!</v>
      </c>
      <c r="Z44" s="10" t="e">
        <f>(SUMIF(Sta!$A:$A,$A44,Sta!M:M) +SUMIF(Sta!$B:$B,$A44,Sta!O:O))/$D44</f>
        <v>#DIV/0!</v>
      </c>
      <c r="AA44" s="6" t="e">
        <f>SUMIF(Sta!$A:$A,$A44,Sta!M:M)/$B44</f>
        <v>#DIV/0!</v>
      </c>
      <c r="AB44" s="6" t="e">
        <f>SUMIF(Sta!$B:$B,$A44,Sta!O:O)/$C44</f>
        <v>#DIV/0!</v>
      </c>
      <c r="AC44" s="10" t="e">
        <f>(SUMIF(Sta!$A:$A,$A44,Sta!N:N) +SUMIF(Sta!$B:$B,$A44,Sta!P:P))/$D44</f>
        <v>#DIV/0!</v>
      </c>
      <c r="AD44" s="6" t="e">
        <f>SUMIF(Sta!$A:$A,$A44,Sta!N:N)/$B44</f>
        <v>#DIV/0!</v>
      </c>
      <c r="AE44" s="14" t="e">
        <f>SUMIF(Sta!$B:$B,$A44,Sta!P:P)/$C44</f>
        <v>#DIV/0!</v>
      </c>
    </row>
    <row r="45" spans="1:31" x14ac:dyDescent="0.3">
      <c r="A45" s="4" t="s">
        <v>158</v>
      </c>
      <c r="B45" s="9">
        <f>COUNTIF(Sta!A:A,A45)</f>
        <v>0</v>
      </c>
      <c r="C45" s="4">
        <f>COUNTIF(Sta!B:B,A45)</f>
        <v>0</v>
      </c>
      <c r="D45" s="4">
        <f t="shared" si="2"/>
        <v>0</v>
      </c>
      <c r="E45" s="10" t="e">
        <f>(SUMIF(Sta!$A:$A,$A45,Sta!F:F) +SUMIF(Sta!$B:$B,$A45,Sta!F:F))/$D45</f>
        <v>#DIV/0!</v>
      </c>
      <c r="F45" s="6" t="e">
        <f>SUMIF(Sta!$A:$A,$A45,Sta!F:F)/$B45</f>
        <v>#DIV/0!</v>
      </c>
      <c r="G45" s="6" t="e">
        <f>SUMIF(Sta!$B:$B,$A45,Sta!F:F)/$C45</f>
        <v>#DIV/0!</v>
      </c>
      <c r="H45" s="10" t="e">
        <f>(SUMIF(Sta!$A:$A,$A45,Sta!D:D) +SUMIF(Sta!$B:$B,$A45,Sta!E:E))/$D45</f>
        <v>#DIV/0!</v>
      </c>
      <c r="I45" s="6" t="e">
        <f>SUMIF(Sta!$A:$A,$A45,Sta!D:D)/$B45</f>
        <v>#DIV/0!</v>
      </c>
      <c r="J45" s="6" t="e">
        <f>SUMIF(Sta!$B:$B,$A45,Sta!E:E)/$C45</f>
        <v>#DIV/0!</v>
      </c>
      <c r="K45" s="10" t="e">
        <f>(SUMIF(Sta!$A:$A,$A45,Sta!E:E) +SUMIF(Sta!$B:$B,$A45,Sta!D:D))/$D45</f>
        <v>#DIV/0!</v>
      </c>
      <c r="L45" s="6" t="e">
        <f>SUMIF(Sta!$A:$A,$A45,Sta!E:E)/$B45</f>
        <v>#DIV/0!</v>
      </c>
      <c r="M45" s="6" t="e">
        <f>SUMIF(Sta!$B:$B,$A45,Sta!D:D)/$C45</f>
        <v>#DIV/0!</v>
      </c>
      <c r="N45" s="10" t="e">
        <f>(SUMIF(Sta!$A:$A,$A45,Sta!L:L) +SUMIF(Sta!$B:$B,$A45,Sta!L:L))/$D45</f>
        <v>#DIV/0!</v>
      </c>
      <c r="O45" s="6" t="e">
        <f>SUMIF(Sta!$A:$A,$A45,Sta!L:L)/$B45</f>
        <v>#DIV/0!</v>
      </c>
      <c r="P45" s="6" t="e">
        <f>SUMIF(Sta!$B:$B,$A45,Sta!L:L)/$C45</f>
        <v>#DIV/0!</v>
      </c>
      <c r="Q45" s="10" t="e">
        <f>(SUMIF(Sta!$A:$A,$A45,Sta!H:H) +SUMIF(Sta!$B:$B,$A45,Sta!J:J))/$D45</f>
        <v>#DIV/0!</v>
      </c>
      <c r="R45" s="6" t="e">
        <f>SUMIF(Sta!$A:$A,$A45,Sta!H:H)/$B45</f>
        <v>#DIV/0!</v>
      </c>
      <c r="S45" s="6" t="e">
        <f>SUMIF(Sta!$B:$B,$A45,Sta!J:J)/$C45</f>
        <v>#DIV/0!</v>
      </c>
      <c r="T45" s="10" t="e">
        <f>(SUMIF(Sta!$A:$A,$A45,Sta!I:I) +SUMIF(Sta!$B:$B,$A45,Sta!K:K))/$D45</f>
        <v>#DIV/0!</v>
      </c>
      <c r="U45" s="6" t="e">
        <f>SUMIF(Sta!$A:$A,$A45,Sta!I:I)/$B45</f>
        <v>#DIV/0!</v>
      </c>
      <c r="V45" s="6" t="e">
        <f>SUMIF(Sta!$B:$B,$A45,Sta!K:K)/$C45</f>
        <v>#DIV/0!</v>
      </c>
      <c r="W45" s="10" t="e">
        <f>(SUMIF(Sta!$A:$A,$A45,Sta!Q:Q) +SUMIF(Sta!$B:$B,$A45,Sta!Q:Q))/$D45</f>
        <v>#DIV/0!</v>
      </c>
      <c r="X45" s="6" t="e">
        <f>SUMIF(Sta!$A:$A,$A45,Sta!Q:Q)/$B45</f>
        <v>#DIV/0!</v>
      </c>
      <c r="Y45" s="6" t="e">
        <f>SUMIF(Sta!$B:$B,$A45,Sta!Q:Q)/$C45</f>
        <v>#DIV/0!</v>
      </c>
      <c r="Z45" s="10" t="e">
        <f>(SUMIF(Sta!$A:$A,$A45,Sta!M:M) +SUMIF(Sta!$B:$B,$A45,Sta!O:O))/$D45</f>
        <v>#DIV/0!</v>
      </c>
      <c r="AA45" s="6" t="e">
        <f>SUMIF(Sta!$A:$A,$A45,Sta!M:M)/$B45</f>
        <v>#DIV/0!</v>
      </c>
      <c r="AB45" s="6" t="e">
        <f>SUMIF(Sta!$B:$B,$A45,Sta!O:O)/$C45</f>
        <v>#DIV/0!</v>
      </c>
      <c r="AC45" s="10" t="e">
        <f>(SUMIF(Sta!$A:$A,$A45,Sta!N:N) +SUMIF(Sta!$B:$B,$A45,Sta!P:P))/$D45</f>
        <v>#DIV/0!</v>
      </c>
      <c r="AD45" s="6" t="e">
        <f>SUMIF(Sta!$A:$A,$A45,Sta!N:N)/$B45</f>
        <v>#DIV/0!</v>
      </c>
      <c r="AE45" s="14" t="e">
        <f>SUMIF(Sta!$B:$B,$A45,Sta!P:P)/$C45</f>
        <v>#DIV/0!</v>
      </c>
    </row>
    <row r="46" spans="1:31" x14ac:dyDescent="0.3">
      <c r="A46" s="4" t="s">
        <v>168</v>
      </c>
      <c r="B46" s="9">
        <f>COUNTIF(Sta!A:A,A46)</f>
        <v>0</v>
      </c>
      <c r="C46" s="4">
        <f>COUNTIF(Sta!B:B,A46)</f>
        <v>0</v>
      </c>
      <c r="D46" s="4">
        <f t="shared" si="2"/>
        <v>0</v>
      </c>
      <c r="E46" s="10" t="e">
        <f>(SUMIF(Sta!$A:$A,$A46,Sta!F:F) +SUMIF(Sta!$B:$B,$A46,Sta!F:F))/$D46</f>
        <v>#DIV/0!</v>
      </c>
      <c r="F46" s="6" t="e">
        <f>SUMIF(Sta!$A:$A,$A46,Sta!F:F)/$B46</f>
        <v>#DIV/0!</v>
      </c>
      <c r="G46" s="6" t="e">
        <f>SUMIF(Sta!$B:$B,$A46,Sta!F:F)/$C46</f>
        <v>#DIV/0!</v>
      </c>
      <c r="H46" s="10" t="e">
        <f>(SUMIF(Sta!$A:$A,$A46,Sta!D:D) +SUMIF(Sta!$B:$B,$A46,Sta!E:E))/$D46</f>
        <v>#DIV/0!</v>
      </c>
      <c r="I46" s="6" t="e">
        <f>SUMIF(Sta!$A:$A,$A46,Sta!D:D)/$B46</f>
        <v>#DIV/0!</v>
      </c>
      <c r="J46" s="6" t="e">
        <f>SUMIF(Sta!$B:$B,$A46,Sta!E:E)/$C46</f>
        <v>#DIV/0!</v>
      </c>
      <c r="K46" s="10" t="e">
        <f>(SUMIF(Sta!$A:$A,$A46,Sta!E:E) +SUMIF(Sta!$B:$B,$A46,Sta!D:D))/$D46</f>
        <v>#DIV/0!</v>
      </c>
      <c r="L46" s="6" t="e">
        <f>SUMIF(Sta!$A:$A,$A46,Sta!E:E)/$B46</f>
        <v>#DIV/0!</v>
      </c>
      <c r="M46" s="6" t="e">
        <f>SUMIF(Sta!$B:$B,$A46,Sta!D:D)/$C46</f>
        <v>#DIV/0!</v>
      </c>
      <c r="N46" s="10" t="e">
        <f>(SUMIF(Sta!$A:$A,$A46,Sta!L:L) +SUMIF(Sta!$B:$B,$A46,Sta!L:L))/$D46</f>
        <v>#DIV/0!</v>
      </c>
      <c r="O46" s="6" t="e">
        <f>SUMIF(Sta!$A:$A,$A46,Sta!L:L)/$B46</f>
        <v>#DIV/0!</v>
      </c>
      <c r="P46" s="6" t="e">
        <f>SUMIF(Sta!$B:$B,$A46,Sta!L:L)/$C46</f>
        <v>#DIV/0!</v>
      </c>
      <c r="Q46" s="10" t="e">
        <f>(SUMIF(Sta!$A:$A,$A46,Sta!H:H) +SUMIF(Sta!$B:$B,$A46,Sta!J:J))/$D46</f>
        <v>#DIV/0!</v>
      </c>
      <c r="R46" s="6" t="e">
        <f>SUMIF(Sta!$A:$A,$A46,Sta!H:H)/$B46</f>
        <v>#DIV/0!</v>
      </c>
      <c r="S46" s="6" t="e">
        <f>SUMIF(Sta!$B:$B,$A46,Sta!J:J)/$C46</f>
        <v>#DIV/0!</v>
      </c>
      <c r="T46" s="10" t="e">
        <f>(SUMIF(Sta!$A:$A,$A46,Sta!I:I) +SUMIF(Sta!$B:$B,$A46,Sta!K:K))/$D46</f>
        <v>#DIV/0!</v>
      </c>
      <c r="U46" s="6" t="e">
        <f>SUMIF(Sta!$A:$A,$A46,Sta!I:I)/$B46</f>
        <v>#DIV/0!</v>
      </c>
      <c r="V46" s="6" t="e">
        <f>SUMIF(Sta!$B:$B,$A46,Sta!K:K)/$C46</f>
        <v>#DIV/0!</v>
      </c>
      <c r="W46" s="10" t="e">
        <f>(SUMIF(Sta!$A:$A,$A46,Sta!Q:Q) +SUMIF(Sta!$B:$B,$A46,Sta!Q:Q))/$D46</f>
        <v>#DIV/0!</v>
      </c>
      <c r="X46" s="6" t="e">
        <f>SUMIF(Sta!$A:$A,$A46,Sta!Q:Q)/$B46</f>
        <v>#DIV/0!</v>
      </c>
      <c r="Y46" s="6" t="e">
        <f>SUMIF(Sta!$B:$B,$A46,Sta!Q:Q)/$C46</f>
        <v>#DIV/0!</v>
      </c>
      <c r="Z46" s="10" t="e">
        <f>(SUMIF(Sta!$A:$A,$A46,Sta!M:M) +SUMIF(Sta!$B:$B,$A46,Sta!O:O))/$D46</f>
        <v>#DIV/0!</v>
      </c>
      <c r="AA46" s="6" t="e">
        <f>SUMIF(Sta!$A:$A,$A46,Sta!M:M)/$B46</f>
        <v>#DIV/0!</v>
      </c>
      <c r="AB46" s="6" t="e">
        <f>SUMIF(Sta!$B:$B,$A46,Sta!O:O)/$C46</f>
        <v>#DIV/0!</v>
      </c>
      <c r="AC46" s="10" t="e">
        <f>(SUMIF(Sta!$A:$A,$A46,Sta!N:N) +SUMIF(Sta!$B:$B,$A46,Sta!P:P))/$D46</f>
        <v>#DIV/0!</v>
      </c>
      <c r="AD46" s="6" t="e">
        <f>SUMIF(Sta!$A:$A,$A46,Sta!N:N)/$B46</f>
        <v>#DIV/0!</v>
      </c>
      <c r="AE46" s="14" t="e">
        <f>SUMIF(Sta!$B:$B,$A46,Sta!P:P)/$C46</f>
        <v>#DIV/0!</v>
      </c>
    </row>
    <row r="47" spans="1:31" x14ac:dyDescent="0.3">
      <c r="A47" s="4" t="s">
        <v>164</v>
      </c>
      <c r="B47" s="9">
        <f>COUNTIF(Sta!A:A,A47)</f>
        <v>0</v>
      </c>
      <c r="C47" s="4">
        <f>COUNTIF(Sta!B:B,A47)</f>
        <v>0</v>
      </c>
      <c r="D47" s="4">
        <f t="shared" si="2"/>
        <v>0</v>
      </c>
      <c r="E47" s="10" t="e">
        <f>(SUMIF(Sta!$A:$A,$A47,Sta!F:F) +SUMIF(Sta!$B:$B,$A47,Sta!F:F))/$D47</f>
        <v>#DIV/0!</v>
      </c>
      <c r="F47" s="6" t="e">
        <f>SUMIF(Sta!$A:$A,$A47,Sta!F:F)/$B47</f>
        <v>#DIV/0!</v>
      </c>
      <c r="G47" s="6" t="e">
        <f>SUMIF(Sta!$B:$B,$A47,Sta!F:F)/$C47</f>
        <v>#DIV/0!</v>
      </c>
      <c r="H47" s="10" t="e">
        <f>(SUMIF(Sta!$A:$A,$A47,Sta!D:D) +SUMIF(Sta!$B:$B,$A47,Sta!E:E))/$D47</f>
        <v>#DIV/0!</v>
      </c>
      <c r="I47" s="6" t="e">
        <f>SUMIF(Sta!$A:$A,$A47,Sta!D:D)/$B47</f>
        <v>#DIV/0!</v>
      </c>
      <c r="J47" s="6" t="e">
        <f>SUMIF(Sta!$B:$B,$A47,Sta!E:E)/$C47</f>
        <v>#DIV/0!</v>
      </c>
      <c r="K47" s="10" t="e">
        <f>(SUMIF(Sta!$A:$A,$A47,Sta!E:E) +SUMIF(Sta!$B:$B,$A47,Sta!D:D))/$D47</f>
        <v>#DIV/0!</v>
      </c>
      <c r="L47" s="6" t="e">
        <f>SUMIF(Sta!$A:$A,$A47,Sta!E:E)/$B47</f>
        <v>#DIV/0!</v>
      </c>
      <c r="M47" s="6" t="e">
        <f>SUMIF(Sta!$B:$B,$A47,Sta!D:D)/$C47</f>
        <v>#DIV/0!</v>
      </c>
      <c r="N47" s="10" t="e">
        <f>(SUMIF(Sta!$A:$A,$A47,Sta!L:L) +SUMIF(Sta!$B:$B,$A47,Sta!L:L))/$D47</f>
        <v>#DIV/0!</v>
      </c>
      <c r="O47" s="6" t="e">
        <f>SUMIF(Sta!$A:$A,$A47,Sta!L:L)/$B47</f>
        <v>#DIV/0!</v>
      </c>
      <c r="P47" s="6" t="e">
        <f>SUMIF(Sta!$B:$B,$A47,Sta!L:L)/$C47</f>
        <v>#DIV/0!</v>
      </c>
      <c r="Q47" s="10" t="e">
        <f>(SUMIF(Sta!$A:$A,$A47,Sta!H:H) +SUMIF(Sta!$B:$B,$A47,Sta!J:J))/$D47</f>
        <v>#DIV/0!</v>
      </c>
      <c r="R47" s="6" t="e">
        <f>SUMIF(Sta!$A:$A,$A47,Sta!H:H)/$B47</f>
        <v>#DIV/0!</v>
      </c>
      <c r="S47" s="6" t="e">
        <f>SUMIF(Sta!$B:$B,$A47,Sta!J:J)/$C47</f>
        <v>#DIV/0!</v>
      </c>
      <c r="T47" s="10" t="e">
        <f>(SUMIF(Sta!$A:$A,$A47,Sta!I:I) +SUMIF(Sta!$B:$B,$A47,Sta!K:K))/$D47</f>
        <v>#DIV/0!</v>
      </c>
      <c r="U47" s="6" t="e">
        <f>SUMIF(Sta!$A:$A,$A47,Sta!I:I)/$B47</f>
        <v>#DIV/0!</v>
      </c>
      <c r="V47" s="6" t="e">
        <f>SUMIF(Sta!$B:$B,$A47,Sta!K:K)/$C47</f>
        <v>#DIV/0!</v>
      </c>
      <c r="W47" s="10" t="e">
        <f>(SUMIF(Sta!$A:$A,$A47,Sta!Q:Q) +SUMIF(Sta!$B:$B,$A47,Sta!Q:Q))/$D47</f>
        <v>#DIV/0!</v>
      </c>
      <c r="X47" s="6" t="e">
        <f>SUMIF(Sta!$A:$A,$A47,Sta!Q:Q)/$B47</f>
        <v>#DIV/0!</v>
      </c>
      <c r="Y47" s="6" t="e">
        <f>SUMIF(Sta!$B:$B,$A47,Sta!Q:Q)/$C47</f>
        <v>#DIV/0!</v>
      </c>
      <c r="Z47" s="10" t="e">
        <f>(SUMIF(Sta!$A:$A,$A47,Sta!M:M) +SUMIF(Sta!$B:$B,$A47,Sta!O:O))/$D47</f>
        <v>#DIV/0!</v>
      </c>
      <c r="AA47" s="6" t="e">
        <f>SUMIF(Sta!$A:$A,$A47,Sta!M:M)/$B47</f>
        <v>#DIV/0!</v>
      </c>
      <c r="AB47" s="6" t="e">
        <f>SUMIF(Sta!$B:$B,$A47,Sta!O:O)/$C47</f>
        <v>#DIV/0!</v>
      </c>
      <c r="AC47" s="10" t="e">
        <f>(SUMIF(Sta!$A:$A,$A47,Sta!N:N) +SUMIF(Sta!$B:$B,$A47,Sta!P:P))/$D47</f>
        <v>#DIV/0!</v>
      </c>
      <c r="AD47" s="6" t="e">
        <f>SUMIF(Sta!$A:$A,$A47,Sta!N:N)/$B47</f>
        <v>#DIV/0!</v>
      </c>
      <c r="AE47" s="14" t="e">
        <f>SUMIF(Sta!$B:$B,$A47,Sta!P:P)/$C47</f>
        <v>#DIV/0!</v>
      </c>
    </row>
    <row r="48" spans="1:31" x14ac:dyDescent="0.3">
      <c r="A48" s="4" t="s">
        <v>169</v>
      </c>
      <c r="B48" s="9">
        <f>COUNTIF(Sta!A:A,A48)</f>
        <v>0</v>
      </c>
      <c r="C48" s="4">
        <f>COUNTIF(Sta!B:B,A48)</f>
        <v>0</v>
      </c>
      <c r="D48" s="4">
        <f t="shared" si="2"/>
        <v>0</v>
      </c>
      <c r="E48" s="10" t="e">
        <f>(SUMIF(Sta!$A:$A,$A48,Sta!F:F) +SUMIF(Sta!$B:$B,$A48,Sta!F:F))/$D48</f>
        <v>#DIV/0!</v>
      </c>
      <c r="F48" s="6" t="e">
        <f>SUMIF(Sta!$A:$A,$A48,Sta!F:F)/$B48</f>
        <v>#DIV/0!</v>
      </c>
      <c r="G48" s="6" t="e">
        <f>SUMIF(Sta!$B:$B,$A48,Sta!F:F)/$C48</f>
        <v>#DIV/0!</v>
      </c>
      <c r="H48" s="10" t="e">
        <f>(SUMIF(Sta!$A:$A,$A48,Sta!D:D) +SUMIF(Sta!$B:$B,$A48,Sta!E:E))/$D48</f>
        <v>#DIV/0!</v>
      </c>
      <c r="I48" s="6" t="e">
        <f>SUMIF(Sta!$A:$A,$A48,Sta!D:D)/$B48</f>
        <v>#DIV/0!</v>
      </c>
      <c r="J48" s="6" t="e">
        <f>SUMIF(Sta!$B:$B,$A48,Sta!E:E)/$C48</f>
        <v>#DIV/0!</v>
      </c>
      <c r="K48" s="10" t="e">
        <f>(SUMIF(Sta!$A:$A,$A48,Sta!E:E) +SUMIF(Sta!$B:$B,$A48,Sta!D:D))/$D48</f>
        <v>#DIV/0!</v>
      </c>
      <c r="L48" s="6" t="e">
        <f>SUMIF(Sta!$A:$A,$A48,Sta!E:E)/$B48</f>
        <v>#DIV/0!</v>
      </c>
      <c r="M48" s="6" t="e">
        <f>SUMIF(Sta!$B:$B,$A48,Sta!D:D)/$C48</f>
        <v>#DIV/0!</v>
      </c>
      <c r="N48" s="10" t="e">
        <f>(SUMIF(Sta!$A:$A,$A48,Sta!L:L) +SUMIF(Sta!$B:$B,$A48,Sta!L:L))/$D48</f>
        <v>#DIV/0!</v>
      </c>
      <c r="O48" s="6" t="e">
        <f>SUMIF(Sta!$A:$A,$A48,Sta!L:L)/$B48</f>
        <v>#DIV/0!</v>
      </c>
      <c r="P48" s="6" t="e">
        <f>SUMIF(Sta!$B:$B,$A48,Sta!L:L)/$C48</f>
        <v>#DIV/0!</v>
      </c>
      <c r="Q48" s="10" t="e">
        <f>(SUMIF(Sta!$A:$A,$A48,Sta!H:H) +SUMIF(Sta!$B:$B,$A48,Sta!J:J))/$D48</f>
        <v>#DIV/0!</v>
      </c>
      <c r="R48" s="6" t="e">
        <f>SUMIF(Sta!$A:$A,$A48,Sta!H:H)/$B48</f>
        <v>#DIV/0!</v>
      </c>
      <c r="S48" s="6" t="e">
        <f>SUMIF(Sta!$B:$B,$A48,Sta!J:J)/$C48</f>
        <v>#DIV/0!</v>
      </c>
      <c r="T48" s="10" t="e">
        <f>(SUMIF(Sta!$A:$A,$A48,Sta!I:I) +SUMIF(Sta!$B:$B,$A48,Sta!K:K))/$D48</f>
        <v>#DIV/0!</v>
      </c>
      <c r="U48" s="6" t="e">
        <f>SUMIF(Sta!$A:$A,$A48,Sta!I:I)/$B48</f>
        <v>#DIV/0!</v>
      </c>
      <c r="V48" s="6" t="e">
        <f>SUMIF(Sta!$B:$B,$A48,Sta!K:K)/$C48</f>
        <v>#DIV/0!</v>
      </c>
      <c r="W48" s="10" t="e">
        <f>(SUMIF(Sta!$A:$A,$A48,Sta!Q:Q) +SUMIF(Sta!$B:$B,$A48,Sta!Q:Q))/$D48</f>
        <v>#DIV/0!</v>
      </c>
      <c r="X48" s="6" t="e">
        <f>SUMIF(Sta!$A:$A,$A48,Sta!Q:Q)/$B48</f>
        <v>#DIV/0!</v>
      </c>
      <c r="Y48" s="6" t="e">
        <f>SUMIF(Sta!$B:$B,$A48,Sta!Q:Q)/$C48</f>
        <v>#DIV/0!</v>
      </c>
      <c r="Z48" s="10" t="e">
        <f>(SUMIF(Sta!$A:$A,$A48,Sta!M:M) +SUMIF(Sta!$B:$B,$A48,Sta!O:O))/$D48</f>
        <v>#DIV/0!</v>
      </c>
      <c r="AA48" s="6" t="e">
        <f>SUMIF(Sta!$A:$A,$A48,Sta!M:M)/$B48</f>
        <v>#DIV/0!</v>
      </c>
      <c r="AB48" s="6" t="e">
        <f>SUMIF(Sta!$B:$B,$A48,Sta!O:O)/$C48</f>
        <v>#DIV/0!</v>
      </c>
      <c r="AC48" s="10" t="e">
        <f>(SUMIF(Sta!$A:$A,$A48,Sta!N:N) +SUMIF(Sta!$B:$B,$A48,Sta!P:P))/$D48</f>
        <v>#DIV/0!</v>
      </c>
      <c r="AD48" s="6" t="e">
        <f>SUMIF(Sta!$A:$A,$A48,Sta!N:N)/$B48</f>
        <v>#DIV/0!</v>
      </c>
      <c r="AE48" s="14" t="e">
        <f>SUMIF(Sta!$B:$B,$A48,Sta!P:P)/$C48</f>
        <v>#DIV/0!</v>
      </c>
    </row>
    <row r="49" spans="1:31" x14ac:dyDescent="0.3">
      <c r="A49" s="4" t="s">
        <v>154</v>
      </c>
      <c r="B49" s="9">
        <f>COUNTIF(Sta!A:A,A49)</f>
        <v>0</v>
      </c>
      <c r="C49" s="4">
        <f>COUNTIF(Sta!B:B,A49)</f>
        <v>0</v>
      </c>
      <c r="D49" s="4">
        <f t="shared" si="2"/>
        <v>0</v>
      </c>
      <c r="E49" s="10" t="e">
        <f>(SUMIF(Sta!$A:$A,$A49,Sta!F:F) +SUMIF(Sta!$B:$B,$A49,Sta!F:F))/$D49</f>
        <v>#DIV/0!</v>
      </c>
      <c r="F49" s="6" t="e">
        <f>SUMIF(Sta!$A:$A,$A49,Sta!F:F)/$B49</f>
        <v>#DIV/0!</v>
      </c>
      <c r="G49" s="6" t="e">
        <f>SUMIF(Sta!$B:$B,$A49,Sta!F:F)/$C49</f>
        <v>#DIV/0!</v>
      </c>
      <c r="H49" s="10" t="e">
        <f>(SUMIF(Sta!$A:$A,$A49,Sta!D:D) +SUMIF(Sta!$B:$B,$A49,Sta!E:E))/$D49</f>
        <v>#DIV/0!</v>
      </c>
      <c r="I49" s="6" t="e">
        <f>SUMIF(Sta!$A:$A,$A49,Sta!D:D)/$B49</f>
        <v>#DIV/0!</v>
      </c>
      <c r="J49" s="6" t="e">
        <f>SUMIF(Sta!$B:$B,$A49,Sta!E:E)/$C49</f>
        <v>#DIV/0!</v>
      </c>
      <c r="K49" s="10" t="e">
        <f>(SUMIF(Sta!$A:$A,$A49,Sta!E:E) +SUMIF(Sta!$B:$B,$A49,Sta!D:D))/$D49</f>
        <v>#DIV/0!</v>
      </c>
      <c r="L49" s="6" t="e">
        <f>SUMIF(Sta!$A:$A,$A49,Sta!E:E)/$B49</f>
        <v>#DIV/0!</v>
      </c>
      <c r="M49" s="6" t="e">
        <f>SUMIF(Sta!$B:$B,$A49,Sta!D:D)/$C49</f>
        <v>#DIV/0!</v>
      </c>
      <c r="N49" s="10" t="e">
        <f>(SUMIF(Sta!$A:$A,$A49,Sta!L:L) +SUMIF(Sta!$B:$B,$A49,Sta!L:L))/$D49</f>
        <v>#DIV/0!</v>
      </c>
      <c r="O49" s="6" t="e">
        <f>SUMIF(Sta!$A:$A,$A49,Sta!L:L)/$B49</f>
        <v>#DIV/0!</v>
      </c>
      <c r="P49" s="6" t="e">
        <f>SUMIF(Sta!$B:$B,$A49,Sta!L:L)/$C49</f>
        <v>#DIV/0!</v>
      </c>
      <c r="Q49" s="10" t="e">
        <f>(SUMIF(Sta!$A:$A,$A49,Sta!H:H) +SUMIF(Sta!$B:$B,$A49,Sta!J:J))/$D49</f>
        <v>#DIV/0!</v>
      </c>
      <c r="R49" s="6" t="e">
        <f>SUMIF(Sta!$A:$A,$A49,Sta!H:H)/$B49</f>
        <v>#DIV/0!</v>
      </c>
      <c r="S49" s="6" t="e">
        <f>SUMIF(Sta!$B:$B,$A49,Sta!J:J)/$C49</f>
        <v>#DIV/0!</v>
      </c>
      <c r="T49" s="10" t="e">
        <f>(SUMIF(Sta!$A:$A,$A49,Sta!I:I) +SUMIF(Sta!$B:$B,$A49,Sta!K:K))/$D49</f>
        <v>#DIV/0!</v>
      </c>
      <c r="U49" s="6" t="e">
        <f>SUMIF(Sta!$A:$A,$A49,Sta!I:I)/$B49</f>
        <v>#DIV/0!</v>
      </c>
      <c r="V49" s="6" t="e">
        <f>SUMIF(Sta!$B:$B,$A49,Sta!K:K)/$C49</f>
        <v>#DIV/0!</v>
      </c>
      <c r="W49" s="10" t="e">
        <f>(SUMIF(Sta!$A:$A,$A49,Sta!Q:Q) +SUMIF(Sta!$B:$B,$A49,Sta!Q:Q))/$D49</f>
        <v>#DIV/0!</v>
      </c>
      <c r="X49" s="6" t="e">
        <f>SUMIF(Sta!$A:$A,$A49,Sta!Q:Q)/$B49</f>
        <v>#DIV/0!</v>
      </c>
      <c r="Y49" s="6" t="e">
        <f>SUMIF(Sta!$B:$B,$A49,Sta!Q:Q)/$C49</f>
        <v>#DIV/0!</v>
      </c>
      <c r="Z49" s="10" t="e">
        <f>(SUMIF(Sta!$A:$A,$A49,Sta!M:M) +SUMIF(Sta!$B:$B,$A49,Sta!O:O))/$D49</f>
        <v>#DIV/0!</v>
      </c>
      <c r="AA49" s="6" t="e">
        <f>SUMIF(Sta!$A:$A,$A49,Sta!M:M)/$B49</f>
        <v>#DIV/0!</v>
      </c>
      <c r="AB49" s="6" t="e">
        <f>SUMIF(Sta!$B:$B,$A49,Sta!O:O)/$C49</f>
        <v>#DIV/0!</v>
      </c>
      <c r="AC49" s="10" t="e">
        <f>(SUMIF(Sta!$A:$A,$A49,Sta!N:N) +SUMIF(Sta!$B:$B,$A49,Sta!P:P))/$D49</f>
        <v>#DIV/0!</v>
      </c>
      <c r="AD49" s="6" t="e">
        <f>SUMIF(Sta!$A:$A,$A49,Sta!N:N)/$B49</f>
        <v>#DIV/0!</v>
      </c>
      <c r="AE49" s="14" t="e">
        <f>SUMIF(Sta!$B:$B,$A49,Sta!P:P)/$C49</f>
        <v>#DIV/0!</v>
      </c>
    </row>
    <row r="50" spans="1:31" x14ac:dyDescent="0.3">
      <c r="A50" s="4" t="s">
        <v>160</v>
      </c>
      <c r="B50" s="9">
        <f>COUNTIF(Sta!A:A,A50)</f>
        <v>0</v>
      </c>
      <c r="C50" s="4">
        <f>COUNTIF(Sta!B:B,A50)</f>
        <v>0</v>
      </c>
      <c r="D50" s="4">
        <f t="shared" si="2"/>
        <v>0</v>
      </c>
      <c r="E50" s="10" t="e">
        <f>(SUMIF(Sta!$A:$A,$A50,Sta!F:F) +SUMIF(Sta!$B:$B,$A50,Sta!F:F))/$D50</f>
        <v>#DIV/0!</v>
      </c>
      <c r="F50" s="6" t="e">
        <f>SUMIF(Sta!$A:$A,$A50,Sta!F:F)/$B50</f>
        <v>#DIV/0!</v>
      </c>
      <c r="G50" s="6" t="e">
        <f>SUMIF(Sta!$B:$B,$A50,Sta!F:F)/$C50</f>
        <v>#DIV/0!</v>
      </c>
      <c r="H50" s="10" t="e">
        <f>(SUMIF(Sta!$A:$A,$A50,Sta!D:D) +SUMIF(Sta!$B:$B,$A50,Sta!E:E))/$D50</f>
        <v>#DIV/0!</v>
      </c>
      <c r="I50" s="6" t="e">
        <f>SUMIF(Sta!$A:$A,$A50,Sta!D:D)/$B50</f>
        <v>#DIV/0!</v>
      </c>
      <c r="J50" s="6" t="e">
        <f>SUMIF(Sta!$B:$B,$A50,Sta!E:E)/$C50</f>
        <v>#DIV/0!</v>
      </c>
      <c r="K50" s="10" t="e">
        <f>(SUMIF(Sta!$A:$A,$A50,Sta!E:E) +SUMIF(Sta!$B:$B,$A50,Sta!D:D))/$D50</f>
        <v>#DIV/0!</v>
      </c>
      <c r="L50" s="6" t="e">
        <f>SUMIF(Sta!$A:$A,$A50,Sta!E:E)/$B50</f>
        <v>#DIV/0!</v>
      </c>
      <c r="M50" s="6" t="e">
        <f>SUMIF(Sta!$B:$B,$A50,Sta!D:D)/$C50</f>
        <v>#DIV/0!</v>
      </c>
      <c r="N50" s="10" t="e">
        <f>(SUMIF(Sta!$A:$A,$A50,Sta!L:L) +SUMIF(Sta!$B:$B,$A50,Sta!L:L))/$D50</f>
        <v>#DIV/0!</v>
      </c>
      <c r="O50" s="6" t="e">
        <f>SUMIF(Sta!$A:$A,$A50,Sta!L:L)/$B50</f>
        <v>#DIV/0!</v>
      </c>
      <c r="P50" s="6" t="e">
        <f>SUMIF(Sta!$B:$B,$A50,Sta!L:L)/$C50</f>
        <v>#DIV/0!</v>
      </c>
      <c r="Q50" s="10" t="e">
        <f>(SUMIF(Sta!$A:$A,$A50,Sta!H:H) +SUMIF(Sta!$B:$B,$A50,Sta!J:J))/$D50</f>
        <v>#DIV/0!</v>
      </c>
      <c r="R50" s="6" t="e">
        <f>SUMIF(Sta!$A:$A,$A50,Sta!H:H)/$B50</f>
        <v>#DIV/0!</v>
      </c>
      <c r="S50" s="6" t="e">
        <f>SUMIF(Sta!$B:$B,$A50,Sta!J:J)/$C50</f>
        <v>#DIV/0!</v>
      </c>
      <c r="T50" s="10" t="e">
        <f>(SUMIF(Sta!$A:$A,$A50,Sta!I:I) +SUMIF(Sta!$B:$B,$A50,Sta!K:K))/$D50</f>
        <v>#DIV/0!</v>
      </c>
      <c r="U50" s="6" t="e">
        <f>SUMIF(Sta!$A:$A,$A50,Sta!I:I)/$B50</f>
        <v>#DIV/0!</v>
      </c>
      <c r="V50" s="6" t="e">
        <f>SUMIF(Sta!$B:$B,$A50,Sta!K:K)/$C50</f>
        <v>#DIV/0!</v>
      </c>
      <c r="W50" s="10" t="e">
        <f>(SUMIF(Sta!$A:$A,$A50,Sta!Q:Q) +SUMIF(Sta!$B:$B,$A50,Sta!Q:Q))/$D50</f>
        <v>#DIV/0!</v>
      </c>
      <c r="X50" s="6" t="e">
        <f>SUMIF(Sta!$A:$A,$A50,Sta!Q:Q)/$B50</f>
        <v>#DIV/0!</v>
      </c>
      <c r="Y50" s="6" t="e">
        <f>SUMIF(Sta!$B:$B,$A50,Sta!Q:Q)/$C50</f>
        <v>#DIV/0!</v>
      </c>
      <c r="Z50" s="10" t="e">
        <f>(SUMIF(Sta!$A:$A,$A50,Sta!M:M) +SUMIF(Sta!$B:$B,$A50,Sta!O:O))/$D50</f>
        <v>#DIV/0!</v>
      </c>
      <c r="AA50" s="6" t="e">
        <f>SUMIF(Sta!$A:$A,$A50,Sta!M:M)/$B50</f>
        <v>#DIV/0!</v>
      </c>
      <c r="AB50" s="6" t="e">
        <f>SUMIF(Sta!$B:$B,$A50,Sta!O:O)/$C50</f>
        <v>#DIV/0!</v>
      </c>
      <c r="AC50" s="10" t="e">
        <f>(SUMIF(Sta!$A:$A,$A50,Sta!N:N) +SUMIF(Sta!$B:$B,$A50,Sta!P:P))/$D50</f>
        <v>#DIV/0!</v>
      </c>
      <c r="AD50" s="6" t="e">
        <f>SUMIF(Sta!$A:$A,$A50,Sta!N:N)/$B50</f>
        <v>#DIV/0!</v>
      </c>
      <c r="AE50" s="14" t="e">
        <f>SUMIF(Sta!$B:$B,$A50,Sta!P:P)/$C50</f>
        <v>#DIV/0!</v>
      </c>
    </row>
    <row r="51" spans="1:31" x14ac:dyDescent="0.3">
      <c r="A51" s="4" t="s">
        <v>165</v>
      </c>
      <c r="B51" s="9">
        <f>COUNTIF(Sta!A:A,A51)</f>
        <v>0</v>
      </c>
      <c r="C51" s="4">
        <f>COUNTIF(Sta!B:B,A51)</f>
        <v>0</v>
      </c>
      <c r="D51" s="4">
        <f t="shared" si="2"/>
        <v>0</v>
      </c>
      <c r="E51" s="10" t="e">
        <f>(SUMIF(Sta!$A:$A,$A51,Sta!F:F) +SUMIF(Sta!$B:$B,$A51,Sta!F:F))/$D51</f>
        <v>#DIV/0!</v>
      </c>
      <c r="F51" s="6" t="e">
        <f>SUMIF(Sta!$A:$A,$A51,Sta!F:F)/$B51</f>
        <v>#DIV/0!</v>
      </c>
      <c r="G51" s="6" t="e">
        <f>SUMIF(Sta!$B:$B,$A51,Sta!F:F)/$C51</f>
        <v>#DIV/0!</v>
      </c>
      <c r="H51" s="10" t="e">
        <f>(SUMIF(Sta!$A:$A,$A51,Sta!D:D) +SUMIF(Sta!$B:$B,$A51,Sta!E:E))/$D51</f>
        <v>#DIV/0!</v>
      </c>
      <c r="I51" s="6" t="e">
        <f>SUMIF(Sta!$A:$A,$A51,Sta!D:D)/$B51</f>
        <v>#DIV/0!</v>
      </c>
      <c r="J51" s="6" t="e">
        <f>SUMIF(Sta!$B:$B,$A51,Sta!E:E)/$C51</f>
        <v>#DIV/0!</v>
      </c>
      <c r="K51" s="10" t="e">
        <f>(SUMIF(Sta!$A:$A,$A51,Sta!E:E) +SUMIF(Sta!$B:$B,$A51,Sta!D:D))/$D51</f>
        <v>#DIV/0!</v>
      </c>
      <c r="L51" s="6" t="e">
        <f>SUMIF(Sta!$A:$A,$A51,Sta!E:E)/$B51</f>
        <v>#DIV/0!</v>
      </c>
      <c r="M51" s="6" t="e">
        <f>SUMIF(Sta!$B:$B,$A51,Sta!D:D)/$C51</f>
        <v>#DIV/0!</v>
      </c>
      <c r="N51" s="10" t="e">
        <f>(SUMIF(Sta!$A:$A,$A51,Sta!L:L) +SUMIF(Sta!$B:$B,$A51,Sta!L:L))/$D51</f>
        <v>#DIV/0!</v>
      </c>
      <c r="O51" s="6" t="e">
        <f>SUMIF(Sta!$A:$A,$A51,Sta!L:L)/$B51</f>
        <v>#DIV/0!</v>
      </c>
      <c r="P51" s="6" t="e">
        <f>SUMIF(Sta!$B:$B,$A51,Sta!L:L)/$C51</f>
        <v>#DIV/0!</v>
      </c>
      <c r="Q51" s="10" t="e">
        <f>(SUMIF(Sta!$A:$A,$A51,Sta!H:H) +SUMIF(Sta!$B:$B,$A51,Sta!J:J))/$D51</f>
        <v>#DIV/0!</v>
      </c>
      <c r="R51" s="6" t="e">
        <f>SUMIF(Sta!$A:$A,$A51,Sta!H:H)/$B51</f>
        <v>#DIV/0!</v>
      </c>
      <c r="S51" s="6" t="e">
        <f>SUMIF(Sta!$B:$B,$A51,Sta!J:J)/$C51</f>
        <v>#DIV/0!</v>
      </c>
      <c r="T51" s="10" t="e">
        <f>(SUMIF(Sta!$A:$A,$A51,Sta!I:I) +SUMIF(Sta!$B:$B,$A51,Sta!K:K))/$D51</f>
        <v>#DIV/0!</v>
      </c>
      <c r="U51" s="6" t="e">
        <f>SUMIF(Sta!$A:$A,$A51,Sta!I:I)/$B51</f>
        <v>#DIV/0!</v>
      </c>
      <c r="V51" s="6" t="e">
        <f>SUMIF(Sta!$B:$B,$A51,Sta!K:K)/$C51</f>
        <v>#DIV/0!</v>
      </c>
      <c r="W51" s="10" t="e">
        <f>(SUMIF(Sta!$A:$A,$A51,Sta!Q:Q) +SUMIF(Sta!$B:$B,$A51,Sta!Q:Q))/$D51</f>
        <v>#DIV/0!</v>
      </c>
      <c r="X51" s="6" t="e">
        <f>SUMIF(Sta!$A:$A,$A51,Sta!Q:Q)/$B51</f>
        <v>#DIV/0!</v>
      </c>
      <c r="Y51" s="6" t="e">
        <f>SUMIF(Sta!$B:$B,$A51,Sta!Q:Q)/$C51</f>
        <v>#DIV/0!</v>
      </c>
      <c r="Z51" s="10" t="e">
        <f>(SUMIF(Sta!$A:$A,$A51,Sta!M:M) +SUMIF(Sta!$B:$B,$A51,Sta!O:O))/$D51</f>
        <v>#DIV/0!</v>
      </c>
      <c r="AA51" s="6" t="e">
        <f>SUMIF(Sta!$A:$A,$A51,Sta!M:M)/$B51</f>
        <v>#DIV/0!</v>
      </c>
      <c r="AB51" s="6" t="e">
        <f>SUMIF(Sta!$B:$B,$A51,Sta!O:O)/$C51</f>
        <v>#DIV/0!</v>
      </c>
      <c r="AC51" s="10" t="e">
        <f>(SUMIF(Sta!$A:$A,$A51,Sta!N:N) +SUMIF(Sta!$B:$B,$A51,Sta!P:P))/$D51</f>
        <v>#DIV/0!</v>
      </c>
      <c r="AD51" s="6" t="e">
        <f>SUMIF(Sta!$A:$A,$A51,Sta!N:N)/$B51</f>
        <v>#DIV/0!</v>
      </c>
      <c r="AE51" s="14" t="e">
        <f>SUMIF(Sta!$B:$B,$A51,Sta!P:P)/$C51</f>
        <v>#DIV/0!</v>
      </c>
    </row>
    <row r="52" spans="1:31" x14ac:dyDescent="0.3">
      <c r="A52" s="4" t="s">
        <v>161</v>
      </c>
      <c r="B52" s="9">
        <f>COUNTIF(Sta!A:A,A52)</f>
        <v>0</v>
      </c>
      <c r="C52" s="4">
        <f>COUNTIF(Sta!B:B,A52)</f>
        <v>0</v>
      </c>
      <c r="D52" s="4">
        <f t="shared" si="2"/>
        <v>0</v>
      </c>
      <c r="E52" s="10" t="e">
        <f>(SUMIF(Sta!$A:$A,$A52,Sta!F:F) +SUMIF(Sta!$B:$B,$A52,Sta!F:F))/$D52</f>
        <v>#DIV/0!</v>
      </c>
      <c r="F52" s="6" t="e">
        <f>SUMIF(Sta!$A:$A,$A52,Sta!F:F)/$B52</f>
        <v>#DIV/0!</v>
      </c>
      <c r="G52" s="6" t="e">
        <f>SUMIF(Sta!$B:$B,$A52,Sta!F:F)/$C52</f>
        <v>#DIV/0!</v>
      </c>
      <c r="H52" s="10" t="e">
        <f>(SUMIF(Sta!$A:$A,$A52,Sta!D:D) +SUMIF(Sta!$B:$B,$A52,Sta!E:E))/$D52</f>
        <v>#DIV/0!</v>
      </c>
      <c r="I52" s="6" t="e">
        <f>SUMIF(Sta!$A:$A,$A52,Sta!D:D)/$B52</f>
        <v>#DIV/0!</v>
      </c>
      <c r="J52" s="6" t="e">
        <f>SUMIF(Sta!$B:$B,$A52,Sta!E:E)/$C52</f>
        <v>#DIV/0!</v>
      </c>
      <c r="K52" s="10" t="e">
        <f>(SUMIF(Sta!$A:$A,$A52,Sta!E:E) +SUMIF(Sta!$B:$B,$A52,Sta!D:D))/$D52</f>
        <v>#DIV/0!</v>
      </c>
      <c r="L52" s="6" t="e">
        <f>SUMIF(Sta!$A:$A,$A52,Sta!E:E)/$B52</f>
        <v>#DIV/0!</v>
      </c>
      <c r="M52" s="6" t="e">
        <f>SUMIF(Sta!$B:$B,$A52,Sta!D:D)/$C52</f>
        <v>#DIV/0!</v>
      </c>
      <c r="N52" s="10" t="e">
        <f>(SUMIF(Sta!$A:$A,$A52,Sta!L:L) +SUMIF(Sta!$B:$B,$A52,Sta!L:L))/$D52</f>
        <v>#DIV/0!</v>
      </c>
      <c r="O52" s="6" t="e">
        <f>SUMIF(Sta!$A:$A,$A52,Sta!L:L)/$B52</f>
        <v>#DIV/0!</v>
      </c>
      <c r="P52" s="6" t="e">
        <f>SUMIF(Sta!$B:$B,$A52,Sta!L:L)/$C52</f>
        <v>#DIV/0!</v>
      </c>
      <c r="Q52" s="10" t="e">
        <f>(SUMIF(Sta!$A:$A,$A52,Sta!H:H) +SUMIF(Sta!$B:$B,$A52,Sta!J:J))/$D52</f>
        <v>#DIV/0!</v>
      </c>
      <c r="R52" s="6" t="e">
        <f>SUMIF(Sta!$A:$A,$A52,Sta!H:H)/$B52</f>
        <v>#DIV/0!</v>
      </c>
      <c r="S52" s="6" t="e">
        <f>SUMIF(Sta!$B:$B,$A52,Sta!J:J)/$C52</f>
        <v>#DIV/0!</v>
      </c>
      <c r="T52" s="10" t="e">
        <f>(SUMIF(Sta!$A:$A,$A52,Sta!I:I) +SUMIF(Sta!$B:$B,$A52,Sta!K:K))/$D52</f>
        <v>#DIV/0!</v>
      </c>
      <c r="U52" s="6" t="e">
        <f>SUMIF(Sta!$A:$A,$A52,Sta!I:I)/$B52</f>
        <v>#DIV/0!</v>
      </c>
      <c r="V52" s="6" t="e">
        <f>SUMIF(Sta!$B:$B,$A52,Sta!K:K)/$C52</f>
        <v>#DIV/0!</v>
      </c>
      <c r="W52" s="10" t="e">
        <f>(SUMIF(Sta!$A:$A,$A52,Sta!Q:Q) +SUMIF(Sta!$B:$B,$A52,Sta!Q:Q))/$D52</f>
        <v>#DIV/0!</v>
      </c>
      <c r="X52" s="6" t="e">
        <f>SUMIF(Sta!$A:$A,$A52,Sta!Q:Q)/$B52</f>
        <v>#DIV/0!</v>
      </c>
      <c r="Y52" s="6" t="e">
        <f>SUMIF(Sta!$B:$B,$A52,Sta!Q:Q)/$C52</f>
        <v>#DIV/0!</v>
      </c>
      <c r="Z52" s="10" t="e">
        <f>(SUMIF(Sta!$A:$A,$A52,Sta!M:M) +SUMIF(Sta!$B:$B,$A52,Sta!O:O))/$D52</f>
        <v>#DIV/0!</v>
      </c>
      <c r="AA52" s="6" t="e">
        <f>SUMIF(Sta!$A:$A,$A52,Sta!M:M)/$B52</f>
        <v>#DIV/0!</v>
      </c>
      <c r="AB52" s="6" t="e">
        <f>SUMIF(Sta!$B:$B,$A52,Sta!O:O)/$C52</f>
        <v>#DIV/0!</v>
      </c>
      <c r="AC52" s="10" t="e">
        <f>(SUMIF(Sta!$A:$A,$A52,Sta!N:N) +SUMIF(Sta!$B:$B,$A52,Sta!P:P))/$D52</f>
        <v>#DIV/0!</v>
      </c>
      <c r="AD52" s="6" t="e">
        <f>SUMIF(Sta!$A:$A,$A52,Sta!N:N)/$B52</f>
        <v>#DIV/0!</v>
      </c>
      <c r="AE52" s="14" t="e">
        <f>SUMIF(Sta!$B:$B,$A52,Sta!P:P)/$C52</f>
        <v>#DIV/0!</v>
      </c>
    </row>
    <row r="53" spans="1:31" x14ac:dyDescent="0.3">
      <c r="A53" s="4" t="s">
        <v>157</v>
      </c>
      <c r="B53" s="9">
        <f>COUNTIF(Sta!A:A,A53)</f>
        <v>0</v>
      </c>
      <c r="C53" s="4">
        <f>COUNTIF(Sta!B:B,A53)</f>
        <v>0</v>
      </c>
      <c r="D53" s="4">
        <f t="shared" si="2"/>
        <v>0</v>
      </c>
      <c r="E53" s="10" t="e">
        <f>(SUMIF(Sta!$A:$A,$A53,Sta!F:F) +SUMIF(Sta!$B:$B,$A53,Sta!F:F))/$D53</f>
        <v>#DIV/0!</v>
      </c>
      <c r="F53" s="6" t="e">
        <f>SUMIF(Sta!$A:$A,$A53,Sta!F:F)/$B53</f>
        <v>#DIV/0!</v>
      </c>
      <c r="G53" s="6" t="e">
        <f>SUMIF(Sta!$B:$B,$A53,Sta!F:F)/$C53</f>
        <v>#DIV/0!</v>
      </c>
      <c r="H53" s="10" t="e">
        <f>(SUMIF(Sta!$A:$A,$A53,Sta!D:D) +SUMIF(Sta!$B:$B,$A53,Sta!E:E))/$D53</f>
        <v>#DIV/0!</v>
      </c>
      <c r="I53" s="6" t="e">
        <f>SUMIF(Sta!$A:$A,$A53,Sta!D:D)/$B53</f>
        <v>#DIV/0!</v>
      </c>
      <c r="J53" s="6" t="e">
        <f>SUMIF(Sta!$B:$B,$A53,Sta!E:E)/$C53</f>
        <v>#DIV/0!</v>
      </c>
      <c r="K53" s="10" t="e">
        <f>(SUMIF(Sta!$A:$A,$A53,Sta!E:E) +SUMIF(Sta!$B:$B,$A53,Sta!D:D))/$D53</f>
        <v>#DIV/0!</v>
      </c>
      <c r="L53" s="6" t="e">
        <f>SUMIF(Sta!$A:$A,$A53,Sta!E:E)/$B53</f>
        <v>#DIV/0!</v>
      </c>
      <c r="M53" s="6" t="e">
        <f>SUMIF(Sta!$B:$B,$A53,Sta!D:D)/$C53</f>
        <v>#DIV/0!</v>
      </c>
      <c r="N53" s="10" t="e">
        <f>(SUMIF(Sta!$A:$A,$A53,Sta!L:L) +SUMIF(Sta!$B:$B,$A53,Sta!L:L))/$D53</f>
        <v>#DIV/0!</v>
      </c>
      <c r="O53" s="6" t="e">
        <f>SUMIF(Sta!$A:$A,$A53,Sta!L:L)/$B53</f>
        <v>#DIV/0!</v>
      </c>
      <c r="P53" s="6" t="e">
        <f>SUMIF(Sta!$B:$B,$A53,Sta!L:L)/$C53</f>
        <v>#DIV/0!</v>
      </c>
      <c r="Q53" s="10" t="e">
        <f>(SUMIF(Sta!$A:$A,$A53,Sta!H:H) +SUMIF(Sta!$B:$B,$A53,Sta!J:J))/$D53</f>
        <v>#DIV/0!</v>
      </c>
      <c r="R53" s="6" t="e">
        <f>SUMIF(Sta!$A:$A,$A53,Sta!H:H)/$B53</f>
        <v>#DIV/0!</v>
      </c>
      <c r="S53" s="6" t="e">
        <f>SUMIF(Sta!$B:$B,$A53,Sta!J:J)/$C53</f>
        <v>#DIV/0!</v>
      </c>
      <c r="T53" s="10" t="e">
        <f>(SUMIF(Sta!$A:$A,$A53,Sta!I:I) +SUMIF(Sta!$B:$B,$A53,Sta!K:K))/$D53</f>
        <v>#DIV/0!</v>
      </c>
      <c r="U53" s="6" t="e">
        <f>SUMIF(Sta!$A:$A,$A53,Sta!I:I)/$B53</f>
        <v>#DIV/0!</v>
      </c>
      <c r="V53" s="6" t="e">
        <f>SUMIF(Sta!$B:$B,$A53,Sta!K:K)/$C53</f>
        <v>#DIV/0!</v>
      </c>
      <c r="W53" s="10" t="e">
        <f>(SUMIF(Sta!$A:$A,$A53,Sta!Q:Q) +SUMIF(Sta!$B:$B,$A53,Sta!Q:Q))/$D53</f>
        <v>#DIV/0!</v>
      </c>
      <c r="X53" s="6" t="e">
        <f>SUMIF(Sta!$A:$A,$A53,Sta!Q:Q)/$B53</f>
        <v>#DIV/0!</v>
      </c>
      <c r="Y53" s="6" t="e">
        <f>SUMIF(Sta!$B:$B,$A53,Sta!Q:Q)/$C53</f>
        <v>#DIV/0!</v>
      </c>
      <c r="Z53" s="10" t="e">
        <f>(SUMIF(Sta!$A:$A,$A53,Sta!M:M) +SUMIF(Sta!$B:$B,$A53,Sta!O:O))/$D53</f>
        <v>#DIV/0!</v>
      </c>
      <c r="AA53" s="6" t="e">
        <f>SUMIF(Sta!$A:$A,$A53,Sta!M:M)/$B53</f>
        <v>#DIV/0!</v>
      </c>
      <c r="AB53" s="6" t="e">
        <f>SUMIF(Sta!$B:$B,$A53,Sta!O:O)/$C53</f>
        <v>#DIV/0!</v>
      </c>
      <c r="AC53" s="10" t="e">
        <f>(SUMIF(Sta!$A:$A,$A53,Sta!N:N) +SUMIF(Sta!$B:$B,$A53,Sta!P:P))/$D53</f>
        <v>#DIV/0!</v>
      </c>
      <c r="AD53" s="6" t="e">
        <f>SUMIF(Sta!$A:$A,$A53,Sta!N:N)/$B53</f>
        <v>#DIV/0!</v>
      </c>
      <c r="AE53" s="14" t="e">
        <f>SUMIF(Sta!$B:$B,$A53,Sta!P:P)/$C53</f>
        <v>#DIV/0!</v>
      </c>
    </row>
    <row r="54" spans="1:31" x14ac:dyDescent="0.3">
      <c r="A54" s="4" t="s">
        <v>167</v>
      </c>
      <c r="B54" s="9">
        <f>COUNTIF(Sta!A:A,A54)</f>
        <v>0</v>
      </c>
      <c r="C54" s="4">
        <f>COUNTIF(Sta!B:B,A54)</f>
        <v>0</v>
      </c>
      <c r="D54" s="4">
        <f t="shared" si="2"/>
        <v>0</v>
      </c>
      <c r="E54" s="10" t="e">
        <f>(SUMIF(Sta!$A:$A,$A54,Sta!F:F) +SUMIF(Sta!$B:$B,$A54,Sta!F:F))/$D54</f>
        <v>#DIV/0!</v>
      </c>
      <c r="F54" s="6" t="e">
        <f>SUMIF(Sta!$A:$A,$A54,Sta!F:F)/$B54</f>
        <v>#DIV/0!</v>
      </c>
      <c r="G54" s="6" t="e">
        <f>SUMIF(Sta!$B:$B,$A54,Sta!F:F)/$C54</f>
        <v>#DIV/0!</v>
      </c>
      <c r="H54" s="10" t="e">
        <f>(SUMIF(Sta!$A:$A,$A54,Sta!D:D) +SUMIF(Sta!$B:$B,$A54,Sta!E:E))/$D54</f>
        <v>#DIV/0!</v>
      </c>
      <c r="I54" s="6" t="e">
        <f>SUMIF(Sta!$A:$A,$A54,Sta!D:D)/$B54</f>
        <v>#DIV/0!</v>
      </c>
      <c r="J54" s="6" t="e">
        <f>SUMIF(Sta!$B:$B,$A54,Sta!E:E)/$C54</f>
        <v>#DIV/0!</v>
      </c>
      <c r="K54" s="10" t="e">
        <f>(SUMIF(Sta!$A:$A,$A54,Sta!E:E) +SUMIF(Sta!$B:$B,$A54,Sta!D:D))/$D54</f>
        <v>#DIV/0!</v>
      </c>
      <c r="L54" s="6" t="e">
        <f>SUMIF(Sta!$A:$A,$A54,Sta!E:E)/$B54</f>
        <v>#DIV/0!</v>
      </c>
      <c r="M54" s="6" t="e">
        <f>SUMIF(Sta!$B:$B,$A54,Sta!D:D)/$C54</f>
        <v>#DIV/0!</v>
      </c>
      <c r="N54" s="10" t="e">
        <f>(SUMIF(Sta!$A:$A,$A54,Sta!L:L) +SUMIF(Sta!$B:$B,$A54,Sta!L:L))/$D54</f>
        <v>#DIV/0!</v>
      </c>
      <c r="O54" s="6" t="e">
        <f>SUMIF(Sta!$A:$A,$A54,Sta!L:L)/$B54</f>
        <v>#DIV/0!</v>
      </c>
      <c r="P54" s="6" t="e">
        <f>SUMIF(Sta!$B:$B,$A54,Sta!L:L)/$C54</f>
        <v>#DIV/0!</v>
      </c>
      <c r="Q54" s="10" t="e">
        <f>(SUMIF(Sta!$A:$A,$A54,Sta!H:H) +SUMIF(Sta!$B:$B,$A54,Sta!J:J))/$D54</f>
        <v>#DIV/0!</v>
      </c>
      <c r="R54" s="6" t="e">
        <f>SUMIF(Sta!$A:$A,$A54,Sta!H:H)/$B54</f>
        <v>#DIV/0!</v>
      </c>
      <c r="S54" s="6" t="e">
        <f>SUMIF(Sta!$B:$B,$A54,Sta!J:J)/$C54</f>
        <v>#DIV/0!</v>
      </c>
      <c r="T54" s="10" t="e">
        <f>(SUMIF(Sta!$A:$A,$A54,Sta!I:I) +SUMIF(Sta!$B:$B,$A54,Sta!K:K))/$D54</f>
        <v>#DIV/0!</v>
      </c>
      <c r="U54" s="6" t="e">
        <f>SUMIF(Sta!$A:$A,$A54,Sta!I:I)/$B54</f>
        <v>#DIV/0!</v>
      </c>
      <c r="V54" s="6" t="e">
        <f>SUMIF(Sta!$B:$B,$A54,Sta!K:K)/$C54</f>
        <v>#DIV/0!</v>
      </c>
      <c r="W54" s="10" t="e">
        <f>(SUMIF(Sta!$A:$A,$A54,Sta!Q:Q) +SUMIF(Sta!$B:$B,$A54,Sta!Q:Q))/$D54</f>
        <v>#DIV/0!</v>
      </c>
      <c r="X54" s="6" t="e">
        <f>SUMIF(Sta!$A:$A,$A54,Sta!Q:Q)/$B54</f>
        <v>#DIV/0!</v>
      </c>
      <c r="Y54" s="6" t="e">
        <f>SUMIF(Sta!$B:$B,$A54,Sta!Q:Q)/$C54</f>
        <v>#DIV/0!</v>
      </c>
      <c r="Z54" s="10" t="e">
        <f>(SUMIF(Sta!$A:$A,$A54,Sta!M:M) +SUMIF(Sta!$B:$B,$A54,Sta!O:O))/$D54</f>
        <v>#DIV/0!</v>
      </c>
      <c r="AA54" s="6" t="e">
        <f>SUMIF(Sta!$A:$A,$A54,Sta!M:M)/$B54</f>
        <v>#DIV/0!</v>
      </c>
      <c r="AB54" s="6" t="e">
        <f>SUMIF(Sta!$B:$B,$A54,Sta!O:O)/$C54</f>
        <v>#DIV/0!</v>
      </c>
      <c r="AC54" s="10" t="e">
        <f>(SUMIF(Sta!$A:$A,$A54,Sta!N:N) +SUMIF(Sta!$B:$B,$A54,Sta!P:P))/$D54</f>
        <v>#DIV/0!</v>
      </c>
      <c r="AD54" s="6" t="e">
        <f>SUMIF(Sta!$A:$A,$A54,Sta!N:N)/$B54</f>
        <v>#DIV/0!</v>
      </c>
      <c r="AE54" s="14" t="e">
        <f>SUMIF(Sta!$B:$B,$A54,Sta!P:P)/$C54</f>
        <v>#DIV/0!</v>
      </c>
    </row>
    <row r="55" spans="1:31" x14ac:dyDescent="0.3">
      <c r="A55" s="4" t="s">
        <v>166</v>
      </c>
      <c r="B55" s="9">
        <f>COUNTIF(Sta!A:A,A55)</f>
        <v>0</v>
      </c>
      <c r="C55" s="4">
        <f>COUNTIF(Sta!B:B,A55)</f>
        <v>0</v>
      </c>
      <c r="D55" s="4">
        <f t="shared" si="2"/>
        <v>0</v>
      </c>
      <c r="E55" s="10" t="e">
        <f>(SUMIF(Sta!$A:$A,$A55,Sta!F:F) +SUMIF(Sta!$B:$B,$A55,Sta!F:F))/$D55</f>
        <v>#DIV/0!</v>
      </c>
      <c r="F55" s="6" t="e">
        <f>SUMIF(Sta!$A:$A,$A55,Sta!F:F)/$B55</f>
        <v>#DIV/0!</v>
      </c>
      <c r="G55" s="6" t="e">
        <f>SUMIF(Sta!$B:$B,$A55,Sta!F:F)/$C55</f>
        <v>#DIV/0!</v>
      </c>
      <c r="H55" s="10" t="e">
        <f>(SUMIF(Sta!$A:$A,$A55,Sta!D:D) +SUMIF(Sta!$B:$B,$A55,Sta!E:E))/$D55</f>
        <v>#DIV/0!</v>
      </c>
      <c r="I55" s="6" t="e">
        <f>SUMIF(Sta!$A:$A,$A55,Sta!D:D)/$B55</f>
        <v>#DIV/0!</v>
      </c>
      <c r="J55" s="6" t="e">
        <f>SUMIF(Sta!$B:$B,$A55,Sta!E:E)/$C55</f>
        <v>#DIV/0!</v>
      </c>
      <c r="K55" s="10" t="e">
        <f>(SUMIF(Sta!$A:$A,$A55,Sta!E:E) +SUMIF(Sta!$B:$B,$A55,Sta!D:D))/$D55</f>
        <v>#DIV/0!</v>
      </c>
      <c r="L55" s="6" t="e">
        <f>SUMIF(Sta!$A:$A,$A55,Sta!E:E)/$B55</f>
        <v>#DIV/0!</v>
      </c>
      <c r="M55" s="6" t="e">
        <f>SUMIF(Sta!$B:$B,$A55,Sta!D:D)/$C55</f>
        <v>#DIV/0!</v>
      </c>
      <c r="N55" s="10" t="e">
        <f>(SUMIF(Sta!$A:$A,$A55,Sta!L:L) +SUMIF(Sta!$B:$B,$A55,Sta!L:L))/$D55</f>
        <v>#DIV/0!</v>
      </c>
      <c r="O55" s="6" t="e">
        <f>SUMIF(Sta!$A:$A,$A55,Sta!L:L)/$B55</f>
        <v>#DIV/0!</v>
      </c>
      <c r="P55" s="6" t="e">
        <f>SUMIF(Sta!$B:$B,$A55,Sta!L:L)/$C55</f>
        <v>#DIV/0!</v>
      </c>
      <c r="Q55" s="10" t="e">
        <f>(SUMIF(Sta!$A:$A,$A55,Sta!H:H) +SUMIF(Sta!$B:$B,$A55,Sta!J:J))/$D55</f>
        <v>#DIV/0!</v>
      </c>
      <c r="R55" s="6" t="e">
        <f>SUMIF(Sta!$A:$A,$A55,Sta!H:H)/$B55</f>
        <v>#DIV/0!</v>
      </c>
      <c r="S55" s="6" t="e">
        <f>SUMIF(Sta!$B:$B,$A55,Sta!J:J)/$C55</f>
        <v>#DIV/0!</v>
      </c>
      <c r="T55" s="10" t="e">
        <f>(SUMIF(Sta!$A:$A,$A55,Sta!I:I) +SUMIF(Sta!$B:$B,$A55,Sta!K:K))/$D55</f>
        <v>#DIV/0!</v>
      </c>
      <c r="U55" s="6" t="e">
        <f>SUMIF(Sta!$A:$A,$A55,Sta!I:I)/$B55</f>
        <v>#DIV/0!</v>
      </c>
      <c r="V55" s="6" t="e">
        <f>SUMIF(Sta!$B:$B,$A55,Sta!K:K)/$C55</f>
        <v>#DIV/0!</v>
      </c>
      <c r="W55" s="10" t="e">
        <f>(SUMIF(Sta!$A:$A,$A55,Sta!Q:Q) +SUMIF(Sta!$B:$B,$A55,Sta!Q:Q))/$D55</f>
        <v>#DIV/0!</v>
      </c>
      <c r="X55" s="6" t="e">
        <f>SUMIF(Sta!$A:$A,$A55,Sta!Q:Q)/$B55</f>
        <v>#DIV/0!</v>
      </c>
      <c r="Y55" s="6" t="e">
        <f>SUMIF(Sta!$B:$B,$A55,Sta!Q:Q)/$C55</f>
        <v>#DIV/0!</v>
      </c>
      <c r="Z55" s="10" t="e">
        <f>(SUMIF(Sta!$A:$A,$A55,Sta!M:M) +SUMIF(Sta!$B:$B,$A55,Sta!O:O))/$D55</f>
        <v>#DIV/0!</v>
      </c>
      <c r="AA55" s="6" t="e">
        <f>SUMIF(Sta!$A:$A,$A55,Sta!M:M)/$B55</f>
        <v>#DIV/0!</v>
      </c>
      <c r="AB55" s="6" t="e">
        <f>SUMIF(Sta!$B:$B,$A55,Sta!O:O)/$C55</f>
        <v>#DIV/0!</v>
      </c>
      <c r="AC55" s="10" t="e">
        <f>(SUMIF(Sta!$A:$A,$A55,Sta!N:N) +SUMIF(Sta!$B:$B,$A55,Sta!P:P))/$D55</f>
        <v>#DIV/0!</v>
      </c>
      <c r="AD55" s="6" t="e">
        <f>SUMIF(Sta!$A:$A,$A55,Sta!N:N)/$B55</f>
        <v>#DIV/0!</v>
      </c>
      <c r="AE55" s="14" t="e">
        <f>SUMIF(Sta!$B:$B,$A55,Sta!P:P)/$C55</f>
        <v>#DIV/0!</v>
      </c>
    </row>
    <row r="56" spans="1:31" x14ac:dyDescent="0.3">
      <c r="A56" s="4" t="s">
        <v>153</v>
      </c>
      <c r="B56" s="9">
        <f>COUNTIF(Sta!A:A,A56)</f>
        <v>0</v>
      </c>
      <c r="C56" s="4">
        <f>COUNTIF(Sta!B:B,A56)</f>
        <v>0</v>
      </c>
      <c r="D56" s="4">
        <f t="shared" si="2"/>
        <v>0</v>
      </c>
      <c r="E56" s="10" t="e">
        <f>(SUMIF(Sta!$A:$A,$A56,Sta!F:F) +SUMIF(Sta!$B:$B,$A56,Sta!F:F))/$D56</f>
        <v>#DIV/0!</v>
      </c>
      <c r="F56" s="6" t="e">
        <f>SUMIF(Sta!$A:$A,$A56,Sta!F:F)/$B56</f>
        <v>#DIV/0!</v>
      </c>
      <c r="G56" s="6" t="e">
        <f>SUMIF(Sta!$B:$B,$A56,Sta!F:F)/$C56</f>
        <v>#DIV/0!</v>
      </c>
      <c r="H56" s="10" t="e">
        <f>(SUMIF(Sta!$A:$A,$A56,Sta!D:D) +SUMIF(Sta!$B:$B,$A56,Sta!E:E))/$D56</f>
        <v>#DIV/0!</v>
      </c>
      <c r="I56" s="6" t="e">
        <f>SUMIF(Sta!$A:$A,$A56,Sta!D:D)/$B56</f>
        <v>#DIV/0!</v>
      </c>
      <c r="J56" s="6" t="e">
        <f>SUMIF(Sta!$B:$B,$A56,Sta!E:E)/$C56</f>
        <v>#DIV/0!</v>
      </c>
      <c r="K56" s="10" t="e">
        <f>(SUMIF(Sta!$A:$A,$A56,Sta!E:E) +SUMIF(Sta!$B:$B,$A56,Sta!D:D))/$D56</f>
        <v>#DIV/0!</v>
      </c>
      <c r="L56" s="6" t="e">
        <f>SUMIF(Sta!$A:$A,$A56,Sta!E:E)/$B56</f>
        <v>#DIV/0!</v>
      </c>
      <c r="M56" s="6" t="e">
        <f>SUMIF(Sta!$B:$B,$A56,Sta!D:D)/$C56</f>
        <v>#DIV/0!</v>
      </c>
      <c r="N56" s="10" t="e">
        <f>(SUMIF(Sta!$A:$A,$A56,Sta!L:L) +SUMIF(Sta!$B:$B,$A56,Sta!L:L))/$D56</f>
        <v>#DIV/0!</v>
      </c>
      <c r="O56" s="6" t="e">
        <f>SUMIF(Sta!$A:$A,$A56,Sta!L:L)/$B56</f>
        <v>#DIV/0!</v>
      </c>
      <c r="P56" s="6" t="e">
        <f>SUMIF(Sta!$B:$B,$A56,Sta!L:L)/$C56</f>
        <v>#DIV/0!</v>
      </c>
      <c r="Q56" s="10" t="e">
        <f>(SUMIF(Sta!$A:$A,$A56,Sta!H:H) +SUMIF(Sta!$B:$B,$A56,Sta!J:J))/$D56</f>
        <v>#DIV/0!</v>
      </c>
      <c r="R56" s="6" t="e">
        <f>SUMIF(Sta!$A:$A,$A56,Sta!H:H)/$B56</f>
        <v>#DIV/0!</v>
      </c>
      <c r="S56" s="6" t="e">
        <f>SUMIF(Sta!$B:$B,$A56,Sta!J:J)/$C56</f>
        <v>#DIV/0!</v>
      </c>
      <c r="T56" s="10" t="e">
        <f>(SUMIF(Sta!$A:$A,$A56,Sta!I:I) +SUMIF(Sta!$B:$B,$A56,Sta!K:K))/$D56</f>
        <v>#DIV/0!</v>
      </c>
      <c r="U56" s="6" t="e">
        <f>SUMIF(Sta!$A:$A,$A56,Sta!I:I)/$B56</f>
        <v>#DIV/0!</v>
      </c>
      <c r="V56" s="6" t="e">
        <f>SUMIF(Sta!$B:$B,$A56,Sta!K:K)/$C56</f>
        <v>#DIV/0!</v>
      </c>
      <c r="W56" s="10" t="e">
        <f>(SUMIF(Sta!$A:$A,$A56,Sta!Q:Q) +SUMIF(Sta!$B:$B,$A56,Sta!Q:Q))/$D56</f>
        <v>#DIV/0!</v>
      </c>
      <c r="X56" s="6" t="e">
        <f>SUMIF(Sta!$A:$A,$A56,Sta!Q:Q)/$B56</f>
        <v>#DIV/0!</v>
      </c>
      <c r="Y56" s="6" t="e">
        <f>SUMIF(Sta!$B:$B,$A56,Sta!Q:Q)/$C56</f>
        <v>#DIV/0!</v>
      </c>
      <c r="Z56" s="10" t="e">
        <f>(SUMIF(Sta!$A:$A,$A56,Sta!M:M) +SUMIF(Sta!$B:$B,$A56,Sta!O:O))/$D56</f>
        <v>#DIV/0!</v>
      </c>
      <c r="AA56" s="6" t="e">
        <f>SUMIF(Sta!$A:$A,$A56,Sta!M:M)/$B56</f>
        <v>#DIV/0!</v>
      </c>
      <c r="AB56" s="6" t="e">
        <f>SUMIF(Sta!$B:$B,$A56,Sta!O:O)/$C56</f>
        <v>#DIV/0!</v>
      </c>
      <c r="AC56" s="10" t="e">
        <f>(SUMIF(Sta!$A:$A,$A56,Sta!N:N) +SUMIF(Sta!$B:$B,$A56,Sta!P:P))/$D56</f>
        <v>#DIV/0!</v>
      </c>
      <c r="AD56" s="6" t="e">
        <f>SUMIF(Sta!$A:$A,$A56,Sta!N:N)/$B56</f>
        <v>#DIV/0!</v>
      </c>
      <c r="AE56" s="14" t="e">
        <f>SUMIF(Sta!$B:$B,$A56,Sta!P:P)/$C56</f>
        <v>#DIV/0!</v>
      </c>
    </row>
    <row r="57" spans="1:31" x14ac:dyDescent="0.3">
      <c r="A57" s="4" t="s">
        <v>155</v>
      </c>
      <c r="B57" s="9">
        <f>COUNTIF(Sta!A:A,A57)</f>
        <v>0</v>
      </c>
      <c r="C57" s="4">
        <f>COUNTIF(Sta!B:B,A57)</f>
        <v>0</v>
      </c>
      <c r="D57" s="4">
        <f t="shared" si="2"/>
        <v>0</v>
      </c>
      <c r="E57" s="10" t="e">
        <f>(SUMIF(Sta!$A:$A,$A57,Sta!F:F) +SUMIF(Sta!$B:$B,$A57,Sta!F:F))/$D57</f>
        <v>#DIV/0!</v>
      </c>
      <c r="F57" s="6" t="e">
        <f>SUMIF(Sta!$A:$A,$A57,Sta!F:F)/$B57</f>
        <v>#DIV/0!</v>
      </c>
      <c r="G57" s="6" t="e">
        <f>SUMIF(Sta!$B:$B,$A57,Sta!F:F)/$C57</f>
        <v>#DIV/0!</v>
      </c>
      <c r="H57" s="10" t="e">
        <f>(SUMIF(Sta!$A:$A,$A57,Sta!D:D) +SUMIF(Sta!$B:$B,$A57,Sta!E:E))/$D57</f>
        <v>#DIV/0!</v>
      </c>
      <c r="I57" s="6" t="e">
        <f>SUMIF(Sta!$A:$A,$A57,Sta!D:D)/$B57</f>
        <v>#DIV/0!</v>
      </c>
      <c r="J57" s="6" t="e">
        <f>SUMIF(Sta!$B:$B,$A57,Sta!E:E)/$C57</f>
        <v>#DIV/0!</v>
      </c>
      <c r="K57" s="10" t="e">
        <f>(SUMIF(Sta!$A:$A,$A57,Sta!E:E) +SUMIF(Sta!$B:$B,$A57,Sta!D:D))/$D57</f>
        <v>#DIV/0!</v>
      </c>
      <c r="L57" s="6" t="e">
        <f>SUMIF(Sta!$A:$A,$A57,Sta!E:E)/$B57</f>
        <v>#DIV/0!</v>
      </c>
      <c r="M57" s="6" t="e">
        <f>SUMIF(Sta!$B:$B,$A57,Sta!D:D)/$C57</f>
        <v>#DIV/0!</v>
      </c>
      <c r="N57" s="10" t="e">
        <f>(SUMIF(Sta!$A:$A,$A57,Sta!L:L) +SUMIF(Sta!$B:$B,$A57,Sta!L:L))/$D57</f>
        <v>#DIV/0!</v>
      </c>
      <c r="O57" s="6" t="e">
        <f>SUMIF(Sta!$A:$A,$A57,Sta!L:L)/$B57</f>
        <v>#DIV/0!</v>
      </c>
      <c r="P57" s="6" t="e">
        <f>SUMIF(Sta!$B:$B,$A57,Sta!L:L)/$C57</f>
        <v>#DIV/0!</v>
      </c>
      <c r="Q57" s="10" t="e">
        <f>(SUMIF(Sta!$A:$A,$A57,Sta!H:H) +SUMIF(Sta!$B:$B,$A57,Sta!J:J))/$D57</f>
        <v>#DIV/0!</v>
      </c>
      <c r="R57" s="6" t="e">
        <f>SUMIF(Sta!$A:$A,$A57,Sta!H:H)/$B57</f>
        <v>#DIV/0!</v>
      </c>
      <c r="S57" s="6" t="e">
        <f>SUMIF(Sta!$B:$B,$A57,Sta!J:J)/$C57</f>
        <v>#DIV/0!</v>
      </c>
      <c r="T57" s="10" t="e">
        <f>(SUMIF(Sta!$A:$A,$A57,Sta!I:I) +SUMIF(Sta!$B:$B,$A57,Sta!K:K))/$D57</f>
        <v>#DIV/0!</v>
      </c>
      <c r="U57" s="6" t="e">
        <f>SUMIF(Sta!$A:$A,$A57,Sta!I:I)/$B57</f>
        <v>#DIV/0!</v>
      </c>
      <c r="V57" s="6" t="e">
        <f>SUMIF(Sta!$B:$B,$A57,Sta!K:K)/$C57</f>
        <v>#DIV/0!</v>
      </c>
      <c r="W57" s="10" t="e">
        <f>(SUMIF(Sta!$A:$A,$A57,Sta!Q:Q) +SUMIF(Sta!$B:$B,$A57,Sta!Q:Q))/$D57</f>
        <v>#DIV/0!</v>
      </c>
      <c r="X57" s="6" t="e">
        <f>SUMIF(Sta!$A:$A,$A57,Sta!Q:Q)/$B57</f>
        <v>#DIV/0!</v>
      </c>
      <c r="Y57" s="6" t="e">
        <f>SUMIF(Sta!$B:$B,$A57,Sta!Q:Q)/$C57</f>
        <v>#DIV/0!</v>
      </c>
      <c r="Z57" s="10" t="e">
        <f>(SUMIF(Sta!$A:$A,$A57,Sta!M:M) +SUMIF(Sta!$B:$B,$A57,Sta!O:O))/$D57</f>
        <v>#DIV/0!</v>
      </c>
      <c r="AA57" s="6" t="e">
        <f>SUMIF(Sta!$A:$A,$A57,Sta!M:M)/$B57</f>
        <v>#DIV/0!</v>
      </c>
      <c r="AB57" s="6" t="e">
        <f>SUMIF(Sta!$B:$B,$A57,Sta!O:O)/$C57</f>
        <v>#DIV/0!</v>
      </c>
      <c r="AC57" s="10" t="e">
        <f>(SUMIF(Sta!$A:$A,$A57,Sta!N:N) +SUMIF(Sta!$B:$B,$A57,Sta!P:P))/$D57</f>
        <v>#DIV/0!</v>
      </c>
      <c r="AD57" s="6" t="e">
        <f>SUMIF(Sta!$A:$A,$A57,Sta!N:N)/$B57</f>
        <v>#DIV/0!</v>
      </c>
      <c r="AE57" s="14" t="e">
        <f>SUMIF(Sta!$B:$B,$A57,Sta!P:P)/$C57</f>
        <v>#DIV/0!</v>
      </c>
    </row>
    <row r="58" spans="1:31" x14ac:dyDescent="0.3">
      <c r="A58" s="4" t="s">
        <v>156</v>
      </c>
      <c r="B58" s="9">
        <f>COUNTIF(Sta!A:A,A58)</f>
        <v>0</v>
      </c>
      <c r="C58" s="4">
        <f>COUNTIF(Sta!B:B,A58)</f>
        <v>0</v>
      </c>
      <c r="D58" s="4">
        <f t="shared" si="2"/>
        <v>0</v>
      </c>
      <c r="E58" s="10" t="e">
        <f>(SUMIF(Sta!$A:$A,$A58,Sta!F:F) +SUMIF(Sta!$B:$B,$A58,Sta!F:F))/$D58</f>
        <v>#DIV/0!</v>
      </c>
      <c r="F58" s="6" t="e">
        <f>SUMIF(Sta!$A:$A,$A58,Sta!F:F)/$B58</f>
        <v>#DIV/0!</v>
      </c>
      <c r="G58" s="6" t="e">
        <f>SUMIF(Sta!$B:$B,$A58,Sta!F:F)/$C58</f>
        <v>#DIV/0!</v>
      </c>
      <c r="H58" s="10" t="e">
        <f>(SUMIF(Sta!$A:$A,$A58,Sta!D:D) +SUMIF(Sta!$B:$B,$A58,Sta!E:E))/$D58</f>
        <v>#DIV/0!</v>
      </c>
      <c r="I58" s="6" t="e">
        <f>SUMIF(Sta!$A:$A,$A58,Sta!D:D)/$B58</f>
        <v>#DIV/0!</v>
      </c>
      <c r="J58" s="6" t="e">
        <f>SUMIF(Sta!$B:$B,$A58,Sta!E:E)/$C58</f>
        <v>#DIV/0!</v>
      </c>
      <c r="K58" s="10" t="e">
        <f>(SUMIF(Sta!$A:$A,$A58,Sta!E:E) +SUMIF(Sta!$B:$B,$A58,Sta!D:D))/$D58</f>
        <v>#DIV/0!</v>
      </c>
      <c r="L58" s="6" t="e">
        <f>SUMIF(Sta!$A:$A,$A58,Sta!E:E)/$B58</f>
        <v>#DIV/0!</v>
      </c>
      <c r="M58" s="6" t="e">
        <f>SUMIF(Sta!$B:$B,$A58,Sta!D:D)/$C58</f>
        <v>#DIV/0!</v>
      </c>
      <c r="N58" s="10" t="e">
        <f>(SUMIF(Sta!$A:$A,$A58,Sta!L:L) +SUMIF(Sta!$B:$B,$A58,Sta!L:L))/$D58</f>
        <v>#DIV/0!</v>
      </c>
      <c r="O58" s="6" t="e">
        <f>SUMIF(Sta!$A:$A,$A58,Sta!L:L)/$B58</f>
        <v>#DIV/0!</v>
      </c>
      <c r="P58" s="6" t="e">
        <f>SUMIF(Sta!$B:$B,$A58,Sta!L:L)/$C58</f>
        <v>#DIV/0!</v>
      </c>
      <c r="Q58" s="10" t="e">
        <f>(SUMIF(Sta!$A:$A,$A58,Sta!H:H) +SUMIF(Sta!$B:$B,$A58,Sta!J:J))/$D58</f>
        <v>#DIV/0!</v>
      </c>
      <c r="R58" s="6" t="e">
        <f>SUMIF(Sta!$A:$A,$A58,Sta!H:H)/$B58</f>
        <v>#DIV/0!</v>
      </c>
      <c r="S58" s="6" t="e">
        <f>SUMIF(Sta!$B:$B,$A58,Sta!J:J)/$C58</f>
        <v>#DIV/0!</v>
      </c>
      <c r="T58" s="10" t="e">
        <f>(SUMIF(Sta!$A:$A,$A58,Sta!I:I) +SUMIF(Sta!$B:$B,$A58,Sta!K:K))/$D58</f>
        <v>#DIV/0!</v>
      </c>
      <c r="U58" s="6" t="e">
        <f>SUMIF(Sta!$A:$A,$A58,Sta!I:I)/$B58</f>
        <v>#DIV/0!</v>
      </c>
      <c r="V58" s="6" t="e">
        <f>SUMIF(Sta!$B:$B,$A58,Sta!K:K)/$C58</f>
        <v>#DIV/0!</v>
      </c>
      <c r="W58" s="10" t="e">
        <f>(SUMIF(Sta!$A:$A,$A58,Sta!Q:Q) +SUMIF(Sta!$B:$B,$A58,Sta!Q:Q))/$D58</f>
        <v>#DIV/0!</v>
      </c>
      <c r="X58" s="6" t="e">
        <f>SUMIF(Sta!$A:$A,$A58,Sta!Q:Q)/$B58</f>
        <v>#DIV/0!</v>
      </c>
      <c r="Y58" s="6" t="e">
        <f>SUMIF(Sta!$B:$B,$A58,Sta!Q:Q)/$C58</f>
        <v>#DIV/0!</v>
      </c>
      <c r="Z58" s="10" t="e">
        <f>(SUMIF(Sta!$A:$A,$A58,Sta!M:M) +SUMIF(Sta!$B:$B,$A58,Sta!O:O))/$D58</f>
        <v>#DIV/0!</v>
      </c>
      <c r="AA58" s="6" t="e">
        <f>SUMIF(Sta!$A:$A,$A58,Sta!M:M)/$B58</f>
        <v>#DIV/0!</v>
      </c>
      <c r="AB58" s="6" t="e">
        <f>SUMIF(Sta!$B:$B,$A58,Sta!O:O)/$C58</f>
        <v>#DIV/0!</v>
      </c>
      <c r="AC58" s="10" t="e">
        <f>(SUMIF(Sta!$A:$A,$A58,Sta!N:N) +SUMIF(Sta!$B:$B,$A58,Sta!P:P))/$D58</f>
        <v>#DIV/0!</v>
      </c>
      <c r="AD58" s="6" t="e">
        <f>SUMIF(Sta!$A:$A,$A58,Sta!N:N)/$B58</f>
        <v>#DIV/0!</v>
      </c>
      <c r="AE58" s="14" t="e">
        <f>SUMIF(Sta!$B:$B,$A58,Sta!P:P)/$C58</f>
        <v>#DIV/0!</v>
      </c>
    </row>
    <row r="59" spans="1:31" x14ac:dyDescent="0.3">
      <c r="A59" s="4" t="s">
        <v>159</v>
      </c>
      <c r="B59" s="9">
        <f>COUNTIF(Sta!A:A,A59)</f>
        <v>0</v>
      </c>
      <c r="C59" s="4">
        <f>COUNTIF(Sta!B:B,A59)</f>
        <v>0</v>
      </c>
      <c r="D59" s="4">
        <f t="shared" si="2"/>
        <v>0</v>
      </c>
      <c r="E59" s="10" t="e">
        <f>(SUMIF(Sta!$A:$A,$A59,Sta!F:F) +SUMIF(Sta!$B:$B,$A59,Sta!F:F))/$D59</f>
        <v>#DIV/0!</v>
      </c>
      <c r="F59" s="6" t="e">
        <f>SUMIF(Sta!$A:$A,$A59,Sta!F:F)/$B59</f>
        <v>#DIV/0!</v>
      </c>
      <c r="G59" s="6" t="e">
        <f>SUMIF(Sta!$B:$B,$A59,Sta!F:F)/$C59</f>
        <v>#DIV/0!</v>
      </c>
      <c r="H59" s="10" t="e">
        <f>(SUMIF(Sta!$A:$A,$A59,Sta!D:D) +SUMIF(Sta!$B:$B,$A59,Sta!E:E))/$D59</f>
        <v>#DIV/0!</v>
      </c>
      <c r="I59" s="6" t="e">
        <f>SUMIF(Sta!$A:$A,$A59,Sta!D:D)/$B59</f>
        <v>#DIV/0!</v>
      </c>
      <c r="J59" s="6" t="e">
        <f>SUMIF(Sta!$B:$B,$A59,Sta!E:E)/$C59</f>
        <v>#DIV/0!</v>
      </c>
      <c r="K59" s="10" t="e">
        <f>(SUMIF(Sta!$A:$A,$A59,Sta!E:E) +SUMIF(Sta!$B:$B,$A59,Sta!D:D))/$D59</f>
        <v>#DIV/0!</v>
      </c>
      <c r="L59" s="6" t="e">
        <f>SUMIF(Sta!$A:$A,$A59,Sta!E:E)/$B59</f>
        <v>#DIV/0!</v>
      </c>
      <c r="M59" s="6" t="e">
        <f>SUMIF(Sta!$B:$B,$A59,Sta!D:D)/$C59</f>
        <v>#DIV/0!</v>
      </c>
      <c r="N59" s="10" t="e">
        <f>(SUMIF(Sta!$A:$A,$A59,Sta!L:L) +SUMIF(Sta!$B:$B,$A59,Sta!L:L))/$D59</f>
        <v>#DIV/0!</v>
      </c>
      <c r="O59" s="6" t="e">
        <f>SUMIF(Sta!$A:$A,$A59,Sta!L:L)/$B59</f>
        <v>#DIV/0!</v>
      </c>
      <c r="P59" s="6" t="e">
        <f>SUMIF(Sta!$B:$B,$A59,Sta!L:L)/$C59</f>
        <v>#DIV/0!</v>
      </c>
      <c r="Q59" s="10" t="e">
        <f>(SUMIF(Sta!$A:$A,$A59,Sta!H:H) +SUMIF(Sta!$B:$B,$A59,Sta!J:J))/$D59</f>
        <v>#DIV/0!</v>
      </c>
      <c r="R59" s="6" t="e">
        <f>SUMIF(Sta!$A:$A,$A59,Sta!H:H)/$B59</f>
        <v>#DIV/0!</v>
      </c>
      <c r="S59" s="6" t="e">
        <f>SUMIF(Sta!$B:$B,$A59,Sta!J:J)/$C59</f>
        <v>#DIV/0!</v>
      </c>
      <c r="T59" s="10" t="e">
        <f>(SUMIF(Sta!$A:$A,$A59,Sta!I:I) +SUMIF(Sta!$B:$B,$A59,Sta!K:K))/$D59</f>
        <v>#DIV/0!</v>
      </c>
      <c r="U59" s="6" t="e">
        <f>SUMIF(Sta!$A:$A,$A59,Sta!I:I)/$B59</f>
        <v>#DIV/0!</v>
      </c>
      <c r="V59" s="6" t="e">
        <f>SUMIF(Sta!$B:$B,$A59,Sta!K:K)/$C59</f>
        <v>#DIV/0!</v>
      </c>
      <c r="W59" s="10" t="e">
        <f>(SUMIF(Sta!$A:$A,$A59,Sta!Q:Q) +SUMIF(Sta!$B:$B,$A59,Sta!Q:Q))/$D59</f>
        <v>#DIV/0!</v>
      </c>
      <c r="X59" s="6" t="e">
        <f>SUMIF(Sta!$A:$A,$A59,Sta!Q:Q)/$B59</f>
        <v>#DIV/0!</v>
      </c>
      <c r="Y59" s="6" t="e">
        <f>SUMIF(Sta!$B:$B,$A59,Sta!Q:Q)/$C59</f>
        <v>#DIV/0!</v>
      </c>
      <c r="Z59" s="10" t="e">
        <f>(SUMIF(Sta!$A:$A,$A59,Sta!M:M) +SUMIF(Sta!$B:$B,$A59,Sta!O:O))/$D59</f>
        <v>#DIV/0!</v>
      </c>
      <c r="AA59" s="6" t="e">
        <f>SUMIF(Sta!$A:$A,$A59,Sta!M:M)/$B59</f>
        <v>#DIV/0!</v>
      </c>
      <c r="AB59" s="6" t="e">
        <f>SUMIF(Sta!$B:$B,$A59,Sta!O:O)/$C59</f>
        <v>#DIV/0!</v>
      </c>
      <c r="AC59" s="10" t="e">
        <f>(SUMIF(Sta!$A:$A,$A59,Sta!N:N) +SUMIF(Sta!$B:$B,$A59,Sta!P:P))/$D59</f>
        <v>#DIV/0!</v>
      </c>
      <c r="AD59" s="6" t="e">
        <f>SUMIF(Sta!$A:$A,$A59,Sta!N:N)/$B59</f>
        <v>#DIV/0!</v>
      </c>
      <c r="AE59" s="14" t="e">
        <f>SUMIF(Sta!$B:$B,$A59,Sta!P:P)/$C59</f>
        <v>#DIV/0!</v>
      </c>
    </row>
    <row r="60" spans="1:31" x14ac:dyDescent="0.3">
      <c r="A60" s="4" t="s">
        <v>163</v>
      </c>
      <c r="B60" s="9">
        <f>COUNTIF(Sta!A:A,A60)</f>
        <v>0</v>
      </c>
      <c r="C60" s="4">
        <f>COUNTIF(Sta!B:B,A60)</f>
        <v>0</v>
      </c>
      <c r="D60" s="4">
        <f t="shared" si="2"/>
        <v>0</v>
      </c>
      <c r="E60" s="10" t="e">
        <f>(SUMIF(Sta!$A:$A,$A60,Sta!F:F) +SUMIF(Sta!$B:$B,$A60,Sta!F:F))/$D60</f>
        <v>#DIV/0!</v>
      </c>
      <c r="F60" s="6" t="e">
        <f>SUMIF(Sta!$A:$A,$A60,Sta!F:F)/$B60</f>
        <v>#DIV/0!</v>
      </c>
      <c r="G60" s="6" t="e">
        <f>SUMIF(Sta!$B:$B,$A60,Sta!F:F)/$C60</f>
        <v>#DIV/0!</v>
      </c>
      <c r="H60" s="10" t="e">
        <f>(SUMIF(Sta!$A:$A,$A60,Sta!D:D) +SUMIF(Sta!$B:$B,$A60,Sta!E:E))/$D60</f>
        <v>#DIV/0!</v>
      </c>
      <c r="I60" s="6" t="e">
        <f>SUMIF(Sta!$A:$A,$A60,Sta!D:D)/$B60</f>
        <v>#DIV/0!</v>
      </c>
      <c r="J60" s="6" t="e">
        <f>SUMIF(Sta!$B:$B,$A60,Sta!E:E)/$C60</f>
        <v>#DIV/0!</v>
      </c>
      <c r="K60" s="10" t="e">
        <f>(SUMIF(Sta!$A:$A,$A60,Sta!E:E) +SUMIF(Sta!$B:$B,$A60,Sta!D:D))/$D60</f>
        <v>#DIV/0!</v>
      </c>
      <c r="L60" s="6" t="e">
        <f>SUMIF(Sta!$A:$A,$A60,Sta!E:E)/$B60</f>
        <v>#DIV/0!</v>
      </c>
      <c r="M60" s="6" t="e">
        <f>SUMIF(Sta!$B:$B,$A60,Sta!D:D)/$C60</f>
        <v>#DIV/0!</v>
      </c>
      <c r="N60" s="10" t="e">
        <f>(SUMIF(Sta!$A:$A,$A60,Sta!L:L) +SUMIF(Sta!$B:$B,$A60,Sta!L:L))/$D60</f>
        <v>#DIV/0!</v>
      </c>
      <c r="O60" s="6" t="e">
        <f>SUMIF(Sta!$A:$A,$A60,Sta!L:L)/$B60</f>
        <v>#DIV/0!</v>
      </c>
      <c r="P60" s="6" t="e">
        <f>SUMIF(Sta!$B:$B,$A60,Sta!L:L)/$C60</f>
        <v>#DIV/0!</v>
      </c>
      <c r="Q60" s="10" t="e">
        <f>(SUMIF(Sta!$A:$A,$A60,Sta!H:H) +SUMIF(Sta!$B:$B,$A60,Sta!J:J))/$D60</f>
        <v>#DIV/0!</v>
      </c>
      <c r="R60" s="6" t="e">
        <f>SUMIF(Sta!$A:$A,$A60,Sta!H:H)/$B60</f>
        <v>#DIV/0!</v>
      </c>
      <c r="S60" s="6" t="e">
        <f>SUMIF(Sta!$B:$B,$A60,Sta!J:J)/$C60</f>
        <v>#DIV/0!</v>
      </c>
      <c r="T60" s="10" t="e">
        <f>(SUMIF(Sta!$A:$A,$A60,Sta!I:I) +SUMIF(Sta!$B:$B,$A60,Sta!K:K))/$D60</f>
        <v>#DIV/0!</v>
      </c>
      <c r="U60" s="6" t="e">
        <f>SUMIF(Sta!$A:$A,$A60,Sta!I:I)/$B60</f>
        <v>#DIV/0!</v>
      </c>
      <c r="V60" s="6" t="e">
        <f>SUMIF(Sta!$B:$B,$A60,Sta!K:K)/$C60</f>
        <v>#DIV/0!</v>
      </c>
      <c r="W60" s="10" t="e">
        <f>(SUMIF(Sta!$A:$A,$A60,Sta!Q:Q) +SUMIF(Sta!$B:$B,$A60,Sta!Q:Q))/$D60</f>
        <v>#DIV/0!</v>
      </c>
      <c r="X60" s="6" t="e">
        <f>SUMIF(Sta!$A:$A,$A60,Sta!Q:Q)/$B60</f>
        <v>#DIV/0!</v>
      </c>
      <c r="Y60" s="6" t="e">
        <f>SUMIF(Sta!$B:$B,$A60,Sta!Q:Q)/$C60</f>
        <v>#DIV/0!</v>
      </c>
      <c r="Z60" s="10" t="e">
        <f>(SUMIF(Sta!$A:$A,$A60,Sta!M:M) +SUMIF(Sta!$B:$B,$A60,Sta!O:O))/$D60</f>
        <v>#DIV/0!</v>
      </c>
      <c r="AA60" s="6" t="e">
        <f>SUMIF(Sta!$A:$A,$A60,Sta!M:M)/$B60</f>
        <v>#DIV/0!</v>
      </c>
      <c r="AB60" s="6" t="e">
        <f>SUMIF(Sta!$B:$B,$A60,Sta!O:O)/$C60</f>
        <v>#DIV/0!</v>
      </c>
      <c r="AC60" s="10" t="e">
        <f>(SUMIF(Sta!$A:$A,$A60,Sta!N:N) +SUMIF(Sta!$B:$B,$A60,Sta!P:P))/$D60</f>
        <v>#DIV/0!</v>
      </c>
      <c r="AD60" s="6" t="e">
        <f>SUMIF(Sta!$A:$A,$A60,Sta!N:N)/$B60</f>
        <v>#DIV/0!</v>
      </c>
      <c r="AE60" s="14" t="e">
        <f>SUMIF(Sta!$B:$B,$A60,Sta!P:P)/$C60</f>
        <v>#DIV/0!</v>
      </c>
    </row>
    <row r="61" spans="1:31" x14ac:dyDescent="0.3">
      <c r="A61" t="s">
        <v>178</v>
      </c>
      <c r="B61" s="9">
        <f>COUNTIF(Sta!A:A,A61)</f>
        <v>0</v>
      </c>
      <c r="C61" s="4">
        <f>COUNTIF(Sta!B:B,A61)</f>
        <v>0</v>
      </c>
      <c r="D61" s="4">
        <f t="shared" ref="D61:D124" si="3">B61+C61</f>
        <v>0</v>
      </c>
      <c r="E61" s="10" t="e">
        <f>(SUMIF(Sta!$A:$A,$A61,Sta!F:F) +SUMIF(Sta!$B:$B,$A61,Sta!F:F))/$D61</f>
        <v>#DIV/0!</v>
      </c>
      <c r="F61" s="6" t="e">
        <f>SUMIF(Sta!$A:$A,$A61,Sta!F:F)/$B61</f>
        <v>#DIV/0!</v>
      </c>
      <c r="G61" s="6" t="e">
        <f>SUMIF(Sta!$B:$B,$A61,Sta!F:F)/$C61</f>
        <v>#DIV/0!</v>
      </c>
      <c r="H61" s="10" t="e">
        <f>(SUMIF(Sta!$A:$A,$A61,Sta!D:D) +SUMIF(Sta!$B:$B,$A61,Sta!E:E))/$D61</f>
        <v>#DIV/0!</v>
      </c>
      <c r="I61" s="6" t="e">
        <f>SUMIF(Sta!$A:$A,$A61,Sta!D:D)/$B61</f>
        <v>#DIV/0!</v>
      </c>
      <c r="J61" s="6" t="e">
        <f>SUMIF(Sta!$B:$B,$A61,Sta!E:E)/$C61</f>
        <v>#DIV/0!</v>
      </c>
      <c r="K61" s="10" t="e">
        <f>(SUMIF(Sta!$A:$A,$A61,Sta!E:E) +SUMIF(Sta!$B:$B,$A61,Sta!D:D))/$D61</f>
        <v>#DIV/0!</v>
      </c>
      <c r="L61" s="6" t="e">
        <f>SUMIF(Sta!$A:$A,$A61,Sta!E:E)/$B61</f>
        <v>#DIV/0!</v>
      </c>
      <c r="M61" s="6" t="e">
        <f>SUMIF(Sta!$B:$B,$A61,Sta!D:D)/$C61</f>
        <v>#DIV/0!</v>
      </c>
      <c r="N61" s="10" t="e">
        <f>(SUMIF(Sta!$A:$A,$A61,Sta!L:L) +SUMIF(Sta!$B:$B,$A61,Sta!L:L))/$D61</f>
        <v>#DIV/0!</v>
      </c>
      <c r="O61" s="6" t="e">
        <f>SUMIF(Sta!$A:$A,$A61,Sta!L:L)/$B61</f>
        <v>#DIV/0!</v>
      </c>
      <c r="P61" s="6" t="e">
        <f>SUMIF(Sta!$B:$B,$A61,Sta!L:L)/$C61</f>
        <v>#DIV/0!</v>
      </c>
      <c r="Q61" s="10" t="e">
        <f>(SUMIF(Sta!$A:$A,$A61,Sta!H:H) +SUMIF(Sta!$B:$B,$A61,Sta!J:J))/$D61</f>
        <v>#DIV/0!</v>
      </c>
      <c r="R61" s="6" t="e">
        <f>SUMIF(Sta!$A:$A,$A61,Sta!H:H)/$B61</f>
        <v>#DIV/0!</v>
      </c>
      <c r="S61" s="6" t="e">
        <f>SUMIF(Sta!$B:$B,$A61,Sta!J:J)/$C61</f>
        <v>#DIV/0!</v>
      </c>
      <c r="T61" s="10" t="e">
        <f>(SUMIF(Sta!$A:$A,$A61,Sta!I:I) +SUMIF(Sta!$B:$B,$A61,Sta!K:K))/$D61</f>
        <v>#DIV/0!</v>
      </c>
      <c r="U61" s="6" t="e">
        <f>SUMIF(Sta!$A:$A,$A61,Sta!I:I)/$B61</f>
        <v>#DIV/0!</v>
      </c>
      <c r="V61" s="6" t="e">
        <f>SUMIF(Sta!$B:$B,$A61,Sta!K:K)/$C61</f>
        <v>#DIV/0!</v>
      </c>
      <c r="W61" s="10" t="e">
        <f>(SUMIF(Sta!$A:$A,$A61,Sta!Q:Q) +SUMIF(Sta!$B:$B,$A61,Sta!Q:Q))/$D61</f>
        <v>#DIV/0!</v>
      </c>
      <c r="X61" s="6" t="e">
        <f>SUMIF(Sta!$A:$A,$A61,Sta!Q:Q)/$B61</f>
        <v>#DIV/0!</v>
      </c>
      <c r="Y61" s="6" t="e">
        <f>SUMIF(Sta!$B:$B,$A61,Sta!Q:Q)/$C61</f>
        <v>#DIV/0!</v>
      </c>
      <c r="Z61" s="10" t="e">
        <f>(SUMIF(Sta!$A:$A,$A61,Sta!M:M) +SUMIF(Sta!$B:$B,$A61,Sta!O:O))/$D61</f>
        <v>#DIV/0!</v>
      </c>
      <c r="AA61" s="6" t="e">
        <f>SUMIF(Sta!$A:$A,$A61,Sta!M:M)/$B61</f>
        <v>#DIV/0!</v>
      </c>
      <c r="AB61" s="6" t="e">
        <f>SUMIF(Sta!$B:$B,$A61,Sta!O:O)/$C61</f>
        <v>#DIV/0!</v>
      </c>
      <c r="AC61" s="10" t="e">
        <f>(SUMIF(Sta!$A:$A,$A61,Sta!N:N) +SUMIF(Sta!$B:$B,$A61,Sta!P:P))/$D61</f>
        <v>#DIV/0!</v>
      </c>
      <c r="AD61" s="6" t="e">
        <f>SUMIF(Sta!$A:$A,$A61,Sta!N:N)/$B61</f>
        <v>#DIV/0!</v>
      </c>
      <c r="AE61" s="14" t="e">
        <f>SUMIF(Sta!$B:$B,$A61,Sta!P:P)/$C61</f>
        <v>#DIV/0!</v>
      </c>
    </row>
    <row r="62" spans="1:31" x14ac:dyDescent="0.3">
      <c r="A62" t="s">
        <v>176</v>
      </c>
      <c r="B62" s="9">
        <f>COUNTIF(Sta!A:A,A62)</f>
        <v>0</v>
      </c>
      <c r="C62" s="4">
        <f>COUNTIF(Sta!B:B,A62)</f>
        <v>0</v>
      </c>
      <c r="D62" s="4">
        <f t="shared" si="3"/>
        <v>0</v>
      </c>
      <c r="E62" s="10" t="e">
        <f>(SUMIF(Sta!$A:$A,$A62,Sta!F:F) +SUMIF(Sta!$B:$B,$A62,Sta!F:F))/$D62</f>
        <v>#DIV/0!</v>
      </c>
      <c r="F62" s="6" t="e">
        <f>SUMIF(Sta!$A:$A,$A62,Sta!F:F)/$B62</f>
        <v>#DIV/0!</v>
      </c>
      <c r="G62" s="6" t="e">
        <f>SUMIF(Sta!$B:$B,$A62,Sta!F:F)/$C62</f>
        <v>#DIV/0!</v>
      </c>
      <c r="H62" s="10" t="e">
        <f>(SUMIF(Sta!$A:$A,$A62,Sta!D:D) +SUMIF(Sta!$B:$B,$A62,Sta!E:E))/$D62</f>
        <v>#DIV/0!</v>
      </c>
      <c r="I62" s="6" t="e">
        <f>SUMIF(Sta!$A:$A,$A62,Sta!D:D)/$B62</f>
        <v>#DIV/0!</v>
      </c>
      <c r="J62" s="6" t="e">
        <f>SUMIF(Sta!$B:$B,$A62,Sta!E:E)/$C62</f>
        <v>#DIV/0!</v>
      </c>
      <c r="K62" s="10" t="e">
        <f>(SUMIF(Sta!$A:$A,$A62,Sta!E:E) +SUMIF(Sta!$B:$B,$A62,Sta!D:D))/$D62</f>
        <v>#DIV/0!</v>
      </c>
      <c r="L62" s="6" t="e">
        <f>SUMIF(Sta!$A:$A,$A62,Sta!E:E)/$B62</f>
        <v>#DIV/0!</v>
      </c>
      <c r="M62" s="6" t="e">
        <f>SUMIF(Sta!$B:$B,$A62,Sta!D:D)/$C62</f>
        <v>#DIV/0!</v>
      </c>
      <c r="N62" s="10" t="e">
        <f>(SUMIF(Sta!$A:$A,$A62,Sta!L:L) +SUMIF(Sta!$B:$B,$A62,Sta!L:L))/$D62</f>
        <v>#DIV/0!</v>
      </c>
      <c r="O62" s="6" t="e">
        <f>SUMIF(Sta!$A:$A,$A62,Sta!L:L)/$B62</f>
        <v>#DIV/0!</v>
      </c>
      <c r="P62" s="6" t="e">
        <f>SUMIF(Sta!$B:$B,$A62,Sta!L:L)/$C62</f>
        <v>#DIV/0!</v>
      </c>
      <c r="Q62" s="10" t="e">
        <f>(SUMIF(Sta!$A:$A,$A62,Sta!H:H) +SUMIF(Sta!$B:$B,$A62,Sta!J:J))/$D62</f>
        <v>#DIV/0!</v>
      </c>
      <c r="R62" s="6" t="e">
        <f>SUMIF(Sta!$A:$A,$A62,Sta!H:H)/$B62</f>
        <v>#DIV/0!</v>
      </c>
      <c r="S62" s="6" t="e">
        <f>SUMIF(Sta!$B:$B,$A62,Sta!J:J)/$C62</f>
        <v>#DIV/0!</v>
      </c>
      <c r="T62" s="10" t="e">
        <f>(SUMIF(Sta!$A:$A,$A62,Sta!I:I) +SUMIF(Sta!$B:$B,$A62,Sta!K:K))/$D62</f>
        <v>#DIV/0!</v>
      </c>
      <c r="U62" s="6" t="e">
        <f>SUMIF(Sta!$A:$A,$A62,Sta!I:I)/$B62</f>
        <v>#DIV/0!</v>
      </c>
      <c r="V62" s="6" t="e">
        <f>SUMIF(Sta!$B:$B,$A62,Sta!K:K)/$C62</f>
        <v>#DIV/0!</v>
      </c>
      <c r="W62" s="10" t="e">
        <f>(SUMIF(Sta!$A:$A,$A62,Sta!Q:Q) +SUMIF(Sta!$B:$B,$A62,Sta!Q:Q))/$D62</f>
        <v>#DIV/0!</v>
      </c>
      <c r="X62" s="6" t="e">
        <f>SUMIF(Sta!$A:$A,$A62,Sta!Q:Q)/$B62</f>
        <v>#DIV/0!</v>
      </c>
      <c r="Y62" s="6" t="e">
        <f>SUMIF(Sta!$B:$B,$A62,Sta!Q:Q)/$C62</f>
        <v>#DIV/0!</v>
      </c>
      <c r="Z62" s="10" t="e">
        <f>(SUMIF(Sta!$A:$A,$A62,Sta!M:M) +SUMIF(Sta!$B:$B,$A62,Sta!O:O))/$D62</f>
        <v>#DIV/0!</v>
      </c>
      <c r="AA62" s="6" t="e">
        <f>SUMIF(Sta!$A:$A,$A62,Sta!M:M)/$B62</f>
        <v>#DIV/0!</v>
      </c>
      <c r="AB62" s="6" t="e">
        <f>SUMIF(Sta!$B:$B,$A62,Sta!O:O)/$C62</f>
        <v>#DIV/0!</v>
      </c>
      <c r="AC62" s="10" t="e">
        <f>(SUMIF(Sta!$A:$A,$A62,Sta!N:N) +SUMIF(Sta!$B:$B,$A62,Sta!P:P))/$D62</f>
        <v>#DIV/0!</v>
      </c>
      <c r="AD62" s="6" t="e">
        <f>SUMIF(Sta!$A:$A,$A62,Sta!N:N)/$B62</f>
        <v>#DIV/0!</v>
      </c>
      <c r="AE62" s="14" t="e">
        <f>SUMIF(Sta!$B:$B,$A62,Sta!P:P)/$C62</f>
        <v>#DIV/0!</v>
      </c>
    </row>
    <row r="63" spans="1:31" x14ac:dyDescent="0.3">
      <c r="A63" t="s">
        <v>184</v>
      </c>
      <c r="B63" s="9">
        <f>COUNTIF(Sta!A:A,A63)</f>
        <v>0</v>
      </c>
      <c r="C63" s="4">
        <f>COUNTIF(Sta!B:B,A63)</f>
        <v>0</v>
      </c>
      <c r="D63" s="4">
        <f t="shared" si="3"/>
        <v>0</v>
      </c>
      <c r="E63" s="10" t="e">
        <f>(SUMIF(Sta!$A:$A,$A63,Sta!F:F) +SUMIF(Sta!$B:$B,$A63,Sta!F:F))/$D63</f>
        <v>#DIV/0!</v>
      </c>
      <c r="F63" s="6" t="e">
        <f>SUMIF(Sta!$A:$A,$A63,Sta!F:F)/$B63</f>
        <v>#DIV/0!</v>
      </c>
      <c r="G63" s="6" t="e">
        <f>SUMIF(Sta!$B:$B,$A63,Sta!F:F)/$C63</f>
        <v>#DIV/0!</v>
      </c>
      <c r="H63" s="10" t="e">
        <f>(SUMIF(Sta!$A:$A,$A63,Sta!D:D) +SUMIF(Sta!$B:$B,$A63,Sta!E:E))/$D63</f>
        <v>#DIV/0!</v>
      </c>
      <c r="I63" s="6" t="e">
        <f>SUMIF(Sta!$A:$A,$A63,Sta!D:D)/$B63</f>
        <v>#DIV/0!</v>
      </c>
      <c r="J63" s="6" t="e">
        <f>SUMIF(Sta!$B:$B,$A63,Sta!E:E)/$C63</f>
        <v>#DIV/0!</v>
      </c>
      <c r="K63" s="10" t="e">
        <f>(SUMIF(Sta!$A:$A,$A63,Sta!E:E) +SUMIF(Sta!$B:$B,$A63,Sta!D:D))/$D63</f>
        <v>#DIV/0!</v>
      </c>
      <c r="L63" s="6" t="e">
        <f>SUMIF(Sta!$A:$A,$A63,Sta!E:E)/$B63</f>
        <v>#DIV/0!</v>
      </c>
      <c r="M63" s="6" t="e">
        <f>SUMIF(Sta!$B:$B,$A63,Sta!D:D)/$C63</f>
        <v>#DIV/0!</v>
      </c>
      <c r="N63" s="10" t="e">
        <f>(SUMIF(Sta!$A:$A,$A63,Sta!L:L) +SUMIF(Sta!$B:$B,$A63,Sta!L:L))/$D63</f>
        <v>#DIV/0!</v>
      </c>
      <c r="O63" s="6" t="e">
        <f>SUMIF(Sta!$A:$A,$A63,Sta!L:L)/$B63</f>
        <v>#DIV/0!</v>
      </c>
      <c r="P63" s="6" t="e">
        <f>SUMIF(Sta!$B:$B,$A63,Sta!L:L)/$C63</f>
        <v>#DIV/0!</v>
      </c>
      <c r="Q63" s="10" t="e">
        <f>(SUMIF(Sta!$A:$A,$A63,Sta!H:H) +SUMIF(Sta!$B:$B,$A63,Sta!J:J))/$D63</f>
        <v>#DIV/0!</v>
      </c>
      <c r="R63" s="6" t="e">
        <f>SUMIF(Sta!$A:$A,$A63,Sta!H:H)/$B63</f>
        <v>#DIV/0!</v>
      </c>
      <c r="S63" s="6" t="e">
        <f>SUMIF(Sta!$B:$B,$A63,Sta!J:J)/$C63</f>
        <v>#DIV/0!</v>
      </c>
      <c r="T63" s="10" t="e">
        <f>(SUMIF(Sta!$A:$A,$A63,Sta!I:I) +SUMIF(Sta!$B:$B,$A63,Sta!K:K))/$D63</f>
        <v>#DIV/0!</v>
      </c>
      <c r="U63" s="6" t="e">
        <f>SUMIF(Sta!$A:$A,$A63,Sta!I:I)/$B63</f>
        <v>#DIV/0!</v>
      </c>
      <c r="V63" s="6" t="e">
        <f>SUMIF(Sta!$B:$B,$A63,Sta!K:K)/$C63</f>
        <v>#DIV/0!</v>
      </c>
      <c r="W63" s="10" t="e">
        <f>(SUMIF(Sta!$A:$A,$A63,Sta!Q:Q) +SUMIF(Sta!$B:$B,$A63,Sta!Q:Q))/$D63</f>
        <v>#DIV/0!</v>
      </c>
      <c r="X63" s="6" t="e">
        <f>SUMIF(Sta!$A:$A,$A63,Sta!Q:Q)/$B63</f>
        <v>#DIV/0!</v>
      </c>
      <c r="Y63" s="6" t="e">
        <f>SUMIF(Sta!$B:$B,$A63,Sta!Q:Q)/$C63</f>
        <v>#DIV/0!</v>
      </c>
      <c r="Z63" s="10" t="e">
        <f>(SUMIF(Sta!$A:$A,$A63,Sta!M:M) +SUMIF(Sta!$B:$B,$A63,Sta!O:O))/$D63</f>
        <v>#DIV/0!</v>
      </c>
      <c r="AA63" s="6" t="e">
        <f>SUMIF(Sta!$A:$A,$A63,Sta!M:M)/$B63</f>
        <v>#DIV/0!</v>
      </c>
      <c r="AB63" s="6" t="e">
        <f>SUMIF(Sta!$B:$B,$A63,Sta!O:O)/$C63</f>
        <v>#DIV/0!</v>
      </c>
      <c r="AC63" s="10" t="e">
        <f>(SUMIF(Sta!$A:$A,$A63,Sta!N:N) +SUMIF(Sta!$B:$B,$A63,Sta!P:P))/$D63</f>
        <v>#DIV/0!</v>
      </c>
      <c r="AD63" s="6" t="e">
        <f>SUMIF(Sta!$A:$A,$A63,Sta!N:N)/$B63</f>
        <v>#DIV/0!</v>
      </c>
      <c r="AE63" s="14" t="e">
        <f>SUMIF(Sta!$B:$B,$A63,Sta!P:P)/$C63</f>
        <v>#DIV/0!</v>
      </c>
    </row>
    <row r="64" spans="1:31" x14ac:dyDescent="0.3">
      <c r="A64" t="s">
        <v>190</v>
      </c>
      <c r="B64" s="9">
        <f>COUNTIF(Sta!A:A,A64)</f>
        <v>0</v>
      </c>
      <c r="C64" s="4">
        <f>COUNTIF(Sta!B:B,A64)</f>
        <v>0</v>
      </c>
      <c r="D64" s="4">
        <f t="shared" si="3"/>
        <v>0</v>
      </c>
      <c r="E64" s="10" t="e">
        <f>(SUMIF(Sta!$A:$A,$A64,Sta!F:F) +SUMIF(Sta!$B:$B,$A64,Sta!F:F))/$D64</f>
        <v>#DIV/0!</v>
      </c>
      <c r="F64" s="6" t="e">
        <f>SUMIF(Sta!$A:$A,$A64,Sta!F:F)/$B64</f>
        <v>#DIV/0!</v>
      </c>
      <c r="G64" s="6" t="e">
        <f>SUMIF(Sta!$B:$B,$A64,Sta!F:F)/$C64</f>
        <v>#DIV/0!</v>
      </c>
      <c r="H64" s="10" t="e">
        <f>(SUMIF(Sta!$A:$A,$A64,Sta!D:D) +SUMIF(Sta!$B:$B,$A64,Sta!E:E))/$D64</f>
        <v>#DIV/0!</v>
      </c>
      <c r="I64" s="6" t="e">
        <f>SUMIF(Sta!$A:$A,$A64,Sta!D:D)/$B64</f>
        <v>#DIV/0!</v>
      </c>
      <c r="J64" s="6" t="e">
        <f>SUMIF(Sta!$B:$B,$A64,Sta!E:E)/$C64</f>
        <v>#DIV/0!</v>
      </c>
      <c r="K64" s="10" t="e">
        <f>(SUMIF(Sta!$A:$A,$A64,Sta!E:E) +SUMIF(Sta!$B:$B,$A64,Sta!D:D))/$D64</f>
        <v>#DIV/0!</v>
      </c>
      <c r="L64" s="6" t="e">
        <f>SUMIF(Sta!$A:$A,$A64,Sta!E:E)/$B64</f>
        <v>#DIV/0!</v>
      </c>
      <c r="M64" s="6" t="e">
        <f>SUMIF(Sta!$B:$B,$A64,Sta!D:D)/$C64</f>
        <v>#DIV/0!</v>
      </c>
      <c r="N64" s="10" t="e">
        <f>(SUMIF(Sta!$A:$A,$A64,Sta!L:L) +SUMIF(Sta!$B:$B,$A64,Sta!L:L))/$D64</f>
        <v>#DIV/0!</v>
      </c>
      <c r="O64" s="6" t="e">
        <f>SUMIF(Sta!$A:$A,$A64,Sta!L:L)/$B64</f>
        <v>#DIV/0!</v>
      </c>
      <c r="P64" s="6" t="e">
        <f>SUMIF(Sta!$B:$B,$A64,Sta!L:L)/$C64</f>
        <v>#DIV/0!</v>
      </c>
      <c r="Q64" s="10" t="e">
        <f>(SUMIF(Sta!$A:$A,$A64,Sta!H:H) +SUMIF(Sta!$B:$B,$A64,Sta!J:J))/$D64</f>
        <v>#DIV/0!</v>
      </c>
      <c r="R64" s="6" t="e">
        <f>SUMIF(Sta!$A:$A,$A64,Sta!H:H)/$B64</f>
        <v>#DIV/0!</v>
      </c>
      <c r="S64" s="6" t="e">
        <f>SUMIF(Sta!$B:$B,$A64,Sta!J:J)/$C64</f>
        <v>#DIV/0!</v>
      </c>
      <c r="T64" s="10" t="e">
        <f>(SUMIF(Sta!$A:$A,$A64,Sta!I:I) +SUMIF(Sta!$B:$B,$A64,Sta!K:K))/$D64</f>
        <v>#DIV/0!</v>
      </c>
      <c r="U64" s="6" t="e">
        <f>SUMIF(Sta!$A:$A,$A64,Sta!I:I)/$B64</f>
        <v>#DIV/0!</v>
      </c>
      <c r="V64" s="6" t="e">
        <f>SUMIF(Sta!$B:$B,$A64,Sta!K:K)/$C64</f>
        <v>#DIV/0!</v>
      </c>
      <c r="W64" s="10" t="e">
        <f>(SUMIF(Sta!$A:$A,$A64,Sta!Q:Q) +SUMIF(Sta!$B:$B,$A64,Sta!Q:Q))/$D64</f>
        <v>#DIV/0!</v>
      </c>
      <c r="X64" s="6" t="e">
        <f>SUMIF(Sta!$A:$A,$A64,Sta!Q:Q)/$B64</f>
        <v>#DIV/0!</v>
      </c>
      <c r="Y64" s="6" t="e">
        <f>SUMIF(Sta!$B:$B,$A64,Sta!Q:Q)/$C64</f>
        <v>#DIV/0!</v>
      </c>
      <c r="Z64" s="10" t="e">
        <f>(SUMIF(Sta!$A:$A,$A64,Sta!M:M) +SUMIF(Sta!$B:$B,$A64,Sta!O:O))/$D64</f>
        <v>#DIV/0!</v>
      </c>
      <c r="AA64" s="6" t="e">
        <f>SUMIF(Sta!$A:$A,$A64,Sta!M:M)/$B64</f>
        <v>#DIV/0!</v>
      </c>
      <c r="AB64" s="6" t="e">
        <f>SUMIF(Sta!$B:$B,$A64,Sta!O:O)/$C64</f>
        <v>#DIV/0!</v>
      </c>
      <c r="AC64" s="10" t="e">
        <f>(SUMIF(Sta!$A:$A,$A64,Sta!N:N) +SUMIF(Sta!$B:$B,$A64,Sta!P:P))/$D64</f>
        <v>#DIV/0!</v>
      </c>
      <c r="AD64" s="6" t="e">
        <f>SUMIF(Sta!$A:$A,$A64,Sta!N:N)/$B64</f>
        <v>#DIV/0!</v>
      </c>
      <c r="AE64" s="14" t="e">
        <f>SUMIF(Sta!$B:$B,$A64,Sta!P:P)/$C64</f>
        <v>#DIV/0!</v>
      </c>
    </row>
    <row r="65" spans="1:31" x14ac:dyDescent="0.3">
      <c r="A65" t="s">
        <v>187</v>
      </c>
      <c r="B65" s="9">
        <f>COUNTIF(Sta!A:A,A65)</f>
        <v>0</v>
      </c>
      <c r="C65" s="4">
        <f>COUNTIF(Sta!B:B,A65)</f>
        <v>0</v>
      </c>
      <c r="D65" s="4">
        <f t="shared" si="3"/>
        <v>0</v>
      </c>
      <c r="E65" s="10" t="e">
        <f>(SUMIF(Sta!$A:$A,$A65,Sta!F:F) +SUMIF(Sta!$B:$B,$A65,Sta!F:F))/$D65</f>
        <v>#DIV/0!</v>
      </c>
      <c r="F65" s="6" t="e">
        <f>SUMIF(Sta!$A:$A,$A65,Sta!F:F)/$B65</f>
        <v>#DIV/0!</v>
      </c>
      <c r="G65" s="6" t="e">
        <f>SUMIF(Sta!$B:$B,$A65,Sta!F:F)/$C65</f>
        <v>#DIV/0!</v>
      </c>
      <c r="H65" s="10" t="e">
        <f>(SUMIF(Sta!$A:$A,$A65,Sta!D:D) +SUMIF(Sta!$B:$B,$A65,Sta!E:E))/$D65</f>
        <v>#DIV/0!</v>
      </c>
      <c r="I65" s="6" t="e">
        <f>SUMIF(Sta!$A:$A,$A65,Sta!D:D)/$B65</f>
        <v>#DIV/0!</v>
      </c>
      <c r="J65" s="6" t="e">
        <f>SUMIF(Sta!$B:$B,$A65,Sta!E:E)/$C65</f>
        <v>#DIV/0!</v>
      </c>
      <c r="K65" s="10" t="e">
        <f>(SUMIF(Sta!$A:$A,$A65,Sta!E:E) +SUMIF(Sta!$B:$B,$A65,Sta!D:D))/$D65</f>
        <v>#DIV/0!</v>
      </c>
      <c r="L65" s="6" t="e">
        <f>SUMIF(Sta!$A:$A,$A65,Sta!E:E)/$B65</f>
        <v>#DIV/0!</v>
      </c>
      <c r="M65" s="6" t="e">
        <f>SUMIF(Sta!$B:$B,$A65,Sta!D:D)/$C65</f>
        <v>#DIV/0!</v>
      </c>
      <c r="N65" s="10" t="e">
        <f>(SUMIF(Sta!$A:$A,$A65,Sta!L:L) +SUMIF(Sta!$B:$B,$A65,Sta!L:L))/$D65</f>
        <v>#DIV/0!</v>
      </c>
      <c r="O65" s="6" t="e">
        <f>SUMIF(Sta!$A:$A,$A65,Sta!L:L)/$B65</f>
        <v>#DIV/0!</v>
      </c>
      <c r="P65" s="6" t="e">
        <f>SUMIF(Sta!$B:$B,$A65,Sta!L:L)/$C65</f>
        <v>#DIV/0!</v>
      </c>
      <c r="Q65" s="10" t="e">
        <f>(SUMIF(Sta!$A:$A,$A65,Sta!H:H) +SUMIF(Sta!$B:$B,$A65,Sta!J:J))/$D65</f>
        <v>#DIV/0!</v>
      </c>
      <c r="R65" s="6" t="e">
        <f>SUMIF(Sta!$A:$A,$A65,Sta!H:H)/$B65</f>
        <v>#DIV/0!</v>
      </c>
      <c r="S65" s="6" t="e">
        <f>SUMIF(Sta!$B:$B,$A65,Sta!J:J)/$C65</f>
        <v>#DIV/0!</v>
      </c>
      <c r="T65" s="10" t="e">
        <f>(SUMIF(Sta!$A:$A,$A65,Sta!I:I) +SUMIF(Sta!$B:$B,$A65,Sta!K:K))/$D65</f>
        <v>#DIV/0!</v>
      </c>
      <c r="U65" s="6" t="e">
        <f>SUMIF(Sta!$A:$A,$A65,Sta!I:I)/$B65</f>
        <v>#DIV/0!</v>
      </c>
      <c r="V65" s="6" t="e">
        <f>SUMIF(Sta!$B:$B,$A65,Sta!K:K)/$C65</f>
        <v>#DIV/0!</v>
      </c>
      <c r="W65" s="10" t="e">
        <f>(SUMIF(Sta!$A:$A,$A65,Sta!Q:Q) +SUMIF(Sta!$B:$B,$A65,Sta!Q:Q))/$D65</f>
        <v>#DIV/0!</v>
      </c>
      <c r="X65" s="6" t="e">
        <f>SUMIF(Sta!$A:$A,$A65,Sta!Q:Q)/$B65</f>
        <v>#DIV/0!</v>
      </c>
      <c r="Y65" s="6" t="e">
        <f>SUMIF(Sta!$B:$B,$A65,Sta!Q:Q)/$C65</f>
        <v>#DIV/0!</v>
      </c>
      <c r="Z65" s="10" t="e">
        <f>(SUMIF(Sta!$A:$A,$A65,Sta!M:M) +SUMIF(Sta!$B:$B,$A65,Sta!O:O))/$D65</f>
        <v>#DIV/0!</v>
      </c>
      <c r="AA65" s="6" t="e">
        <f>SUMIF(Sta!$A:$A,$A65,Sta!M:M)/$B65</f>
        <v>#DIV/0!</v>
      </c>
      <c r="AB65" s="6" t="e">
        <f>SUMIF(Sta!$B:$B,$A65,Sta!O:O)/$C65</f>
        <v>#DIV/0!</v>
      </c>
      <c r="AC65" s="10" t="e">
        <f>(SUMIF(Sta!$A:$A,$A65,Sta!N:N) +SUMIF(Sta!$B:$B,$A65,Sta!P:P))/$D65</f>
        <v>#DIV/0!</v>
      </c>
      <c r="AD65" s="6" t="e">
        <f>SUMIF(Sta!$A:$A,$A65,Sta!N:N)/$B65</f>
        <v>#DIV/0!</v>
      </c>
      <c r="AE65" s="14" t="e">
        <f>SUMIF(Sta!$B:$B,$A65,Sta!P:P)/$C65</f>
        <v>#DIV/0!</v>
      </c>
    </row>
    <row r="66" spans="1:31" x14ac:dyDescent="0.3">
      <c r="A66" t="s">
        <v>180</v>
      </c>
      <c r="B66" s="9">
        <f>COUNTIF(Sta!A:A,A66)</f>
        <v>0</v>
      </c>
      <c r="C66" s="4">
        <f>COUNTIF(Sta!B:B,A66)</f>
        <v>0</v>
      </c>
      <c r="D66" s="4">
        <f t="shared" si="3"/>
        <v>0</v>
      </c>
      <c r="E66" s="10" t="e">
        <f>(SUMIF(Sta!$A:$A,$A66,Sta!F:F) +SUMIF(Sta!$B:$B,$A66,Sta!F:F))/$D66</f>
        <v>#DIV/0!</v>
      </c>
      <c r="F66" s="6" t="e">
        <f>SUMIF(Sta!$A:$A,$A66,Sta!F:F)/$B66</f>
        <v>#DIV/0!</v>
      </c>
      <c r="G66" s="6" t="e">
        <f>SUMIF(Sta!$B:$B,$A66,Sta!F:F)/$C66</f>
        <v>#DIV/0!</v>
      </c>
      <c r="H66" s="10" t="e">
        <f>(SUMIF(Sta!$A:$A,$A66,Sta!D:D) +SUMIF(Sta!$B:$B,$A66,Sta!E:E))/$D66</f>
        <v>#DIV/0!</v>
      </c>
      <c r="I66" s="6" t="e">
        <f>SUMIF(Sta!$A:$A,$A66,Sta!D:D)/$B66</f>
        <v>#DIV/0!</v>
      </c>
      <c r="J66" s="6" t="e">
        <f>SUMIF(Sta!$B:$B,$A66,Sta!E:E)/$C66</f>
        <v>#DIV/0!</v>
      </c>
      <c r="K66" s="10" t="e">
        <f>(SUMIF(Sta!$A:$A,$A66,Sta!E:E) +SUMIF(Sta!$B:$B,$A66,Sta!D:D))/$D66</f>
        <v>#DIV/0!</v>
      </c>
      <c r="L66" s="6" t="e">
        <f>SUMIF(Sta!$A:$A,$A66,Sta!E:E)/$B66</f>
        <v>#DIV/0!</v>
      </c>
      <c r="M66" s="6" t="e">
        <f>SUMIF(Sta!$B:$B,$A66,Sta!D:D)/$C66</f>
        <v>#DIV/0!</v>
      </c>
      <c r="N66" s="10" t="e">
        <f>(SUMIF(Sta!$A:$A,$A66,Sta!L:L) +SUMIF(Sta!$B:$B,$A66,Sta!L:L))/$D66</f>
        <v>#DIV/0!</v>
      </c>
      <c r="O66" s="6" t="e">
        <f>SUMIF(Sta!$A:$A,$A66,Sta!L:L)/$B66</f>
        <v>#DIV/0!</v>
      </c>
      <c r="P66" s="6" t="e">
        <f>SUMIF(Sta!$B:$B,$A66,Sta!L:L)/$C66</f>
        <v>#DIV/0!</v>
      </c>
      <c r="Q66" s="10" t="e">
        <f>(SUMIF(Sta!$A:$A,$A66,Sta!H:H) +SUMIF(Sta!$B:$B,$A66,Sta!J:J))/$D66</f>
        <v>#DIV/0!</v>
      </c>
      <c r="R66" s="6" t="e">
        <f>SUMIF(Sta!$A:$A,$A66,Sta!H:H)/$B66</f>
        <v>#DIV/0!</v>
      </c>
      <c r="S66" s="6" t="e">
        <f>SUMIF(Sta!$B:$B,$A66,Sta!J:J)/$C66</f>
        <v>#DIV/0!</v>
      </c>
      <c r="T66" s="10" t="e">
        <f>(SUMIF(Sta!$A:$A,$A66,Sta!I:I) +SUMIF(Sta!$B:$B,$A66,Sta!K:K))/$D66</f>
        <v>#DIV/0!</v>
      </c>
      <c r="U66" s="6" t="e">
        <f>SUMIF(Sta!$A:$A,$A66,Sta!I:I)/$B66</f>
        <v>#DIV/0!</v>
      </c>
      <c r="V66" s="6" t="e">
        <f>SUMIF(Sta!$B:$B,$A66,Sta!K:K)/$C66</f>
        <v>#DIV/0!</v>
      </c>
      <c r="W66" s="10" t="e">
        <f>(SUMIF(Sta!$A:$A,$A66,Sta!Q:Q) +SUMIF(Sta!$B:$B,$A66,Sta!Q:Q))/$D66</f>
        <v>#DIV/0!</v>
      </c>
      <c r="X66" s="6" t="e">
        <f>SUMIF(Sta!$A:$A,$A66,Sta!Q:Q)/$B66</f>
        <v>#DIV/0!</v>
      </c>
      <c r="Y66" s="6" t="e">
        <f>SUMIF(Sta!$B:$B,$A66,Sta!Q:Q)/$C66</f>
        <v>#DIV/0!</v>
      </c>
      <c r="Z66" s="10" t="e">
        <f>(SUMIF(Sta!$A:$A,$A66,Sta!M:M) +SUMIF(Sta!$B:$B,$A66,Sta!O:O))/$D66</f>
        <v>#DIV/0!</v>
      </c>
      <c r="AA66" s="6" t="e">
        <f>SUMIF(Sta!$A:$A,$A66,Sta!M:M)/$B66</f>
        <v>#DIV/0!</v>
      </c>
      <c r="AB66" s="6" t="e">
        <f>SUMIF(Sta!$B:$B,$A66,Sta!O:O)/$C66</f>
        <v>#DIV/0!</v>
      </c>
      <c r="AC66" s="10" t="e">
        <f>(SUMIF(Sta!$A:$A,$A66,Sta!N:N) +SUMIF(Sta!$B:$B,$A66,Sta!P:P))/$D66</f>
        <v>#DIV/0!</v>
      </c>
      <c r="AD66" s="6" t="e">
        <f>SUMIF(Sta!$A:$A,$A66,Sta!N:N)/$B66</f>
        <v>#DIV/0!</v>
      </c>
      <c r="AE66" s="14" t="e">
        <f>SUMIF(Sta!$B:$B,$A66,Sta!P:P)/$C66</f>
        <v>#DIV/0!</v>
      </c>
    </row>
    <row r="67" spans="1:31" x14ac:dyDescent="0.3">
      <c r="A67" t="s">
        <v>175</v>
      </c>
      <c r="B67" s="9">
        <f>COUNTIF(Sta!A:A,A67)</f>
        <v>0</v>
      </c>
      <c r="C67" s="4">
        <f>COUNTIF(Sta!B:B,A67)</f>
        <v>0</v>
      </c>
      <c r="D67" s="4">
        <f t="shared" si="3"/>
        <v>0</v>
      </c>
      <c r="E67" s="10" t="e">
        <f>(SUMIF(Sta!$A:$A,$A67,Sta!F:F) +SUMIF(Sta!$B:$B,$A67,Sta!F:F))/$D67</f>
        <v>#DIV/0!</v>
      </c>
      <c r="F67" s="6" t="e">
        <f>SUMIF(Sta!$A:$A,$A67,Sta!F:F)/$B67</f>
        <v>#DIV/0!</v>
      </c>
      <c r="G67" s="6" t="e">
        <f>SUMIF(Sta!$B:$B,$A67,Sta!F:F)/$C67</f>
        <v>#DIV/0!</v>
      </c>
      <c r="H67" s="10" t="e">
        <f>(SUMIF(Sta!$A:$A,$A67,Sta!D:D) +SUMIF(Sta!$B:$B,$A67,Sta!E:E))/$D67</f>
        <v>#DIV/0!</v>
      </c>
      <c r="I67" s="6" t="e">
        <f>SUMIF(Sta!$A:$A,$A67,Sta!D:D)/$B67</f>
        <v>#DIV/0!</v>
      </c>
      <c r="J67" s="6" t="e">
        <f>SUMIF(Sta!$B:$B,$A67,Sta!E:E)/$C67</f>
        <v>#DIV/0!</v>
      </c>
      <c r="K67" s="10" t="e">
        <f>(SUMIF(Sta!$A:$A,$A67,Sta!E:E) +SUMIF(Sta!$B:$B,$A67,Sta!D:D))/$D67</f>
        <v>#DIV/0!</v>
      </c>
      <c r="L67" s="6" t="e">
        <f>SUMIF(Sta!$A:$A,$A67,Sta!E:E)/$B67</f>
        <v>#DIV/0!</v>
      </c>
      <c r="M67" s="6" t="e">
        <f>SUMIF(Sta!$B:$B,$A67,Sta!D:D)/$C67</f>
        <v>#DIV/0!</v>
      </c>
      <c r="N67" s="10" t="e">
        <f>(SUMIF(Sta!$A:$A,$A67,Sta!L:L) +SUMIF(Sta!$B:$B,$A67,Sta!L:L))/$D67</f>
        <v>#DIV/0!</v>
      </c>
      <c r="O67" s="6" t="e">
        <f>SUMIF(Sta!$A:$A,$A67,Sta!L:L)/$B67</f>
        <v>#DIV/0!</v>
      </c>
      <c r="P67" s="6" t="e">
        <f>SUMIF(Sta!$B:$B,$A67,Sta!L:L)/$C67</f>
        <v>#DIV/0!</v>
      </c>
      <c r="Q67" s="10" t="e">
        <f>(SUMIF(Sta!$A:$A,$A67,Sta!H:H) +SUMIF(Sta!$B:$B,$A67,Sta!J:J))/$D67</f>
        <v>#DIV/0!</v>
      </c>
      <c r="R67" s="6" t="e">
        <f>SUMIF(Sta!$A:$A,$A67,Sta!H:H)/$B67</f>
        <v>#DIV/0!</v>
      </c>
      <c r="S67" s="6" t="e">
        <f>SUMIF(Sta!$B:$B,$A67,Sta!J:J)/$C67</f>
        <v>#DIV/0!</v>
      </c>
      <c r="T67" s="10" t="e">
        <f>(SUMIF(Sta!$A:$A,$A67,Sta!I:I) +SUMIF(Sta!$B:$B,$A67,Sta!K:K))/$D67</f>
        <v>#DIV/0!</v>
      </c>
      <c r="U67" s="6" t="e">
        <f>SUMIF(Sta!$A:$A,$A67,Sta!I:I)/$B67</f>
        <v>#DIV/0!</v>
      </c>
      <c r="V67" s="6" t="e">
        <f>SUMIF(Sta!$B:$B,$A67,Sta!K:K)/$C67</f>
        <v>#DIV/0!</v>
      </c>
      <c r="W67" s="10" t="e">
        <f>(SUMIF(Sta!$A:$A,$A67,Sta!Q:Q) +SUMIF(Sta!$B:$B,$A67,Sta!Q:Q))/$D67</f>
        <v>#DIV/0!</v>
      </c>
      <c r="X67" s="6" t="e">
        <f>SUMIF(Sta!$A:$A,$A67,Sta!Q:Q)/$B67</f>
        <v>#DIV/0!</v>
      </c>
      <c r="Y67" s="6" t="e">
        <f>SUMIF(Sta!$B:$B,$A67,Sta!Q:Q)/$C67</f>
        <v>#DIV/0!</v>
      </c>
      <c r="Z67" s="10" t="e">
        <f>(SUMIF(Sta!$A:$A,$A67,Sta!M:M) +SUMIF(Sta!$B:$B,$A67,Sta!O:O))/$D67</f>
        <v>#DIV/0!</v>
      </c>
      <c r="AA67" s="6" t="e">
        <f>SUMIF(Sta!$A:$A,$A67,Sta!M:M)/$B67</f>
        <v>#DIV/0!</v>
      </c>
      <c r="AB67" s="6" t="e">
        <f>SUMIF(Sta!$B:$B,$A67,Sta!O:O)/$C67</f>
        <v>#DIV/0!</v>
      </c>
      <c r="AC67" s="10" t="e">
        <f>(SUMIF(Sta!$A:$A,$A67,Sta!N:N) +SUMIF(Sta!$B:$B,$A67,Sta!P:P))/$D67</f>
        <v>#DIV/0!</v>
      </c>
      <c r="AD67" s="6" t="e">
        <f>SUMIF(Sta!$A:$A,$A67,Sta!N:N)/$B67</f>
        <v>#DIV/0!</v>
      </c>
      <c r="AE67" s="14" t="e">
        <f>SUMIF(Sta!$B:$B,$A67,Sta!P:P)/$C67</f>
        <v>#DIV/0!</v>
      </c>
    </row>
    <row r="68" spans="1:31" x14ac:dyDescent="0.3">
      <c r="A68" t="s">
        <v>183</v>
      </c>
      <c r="B68" s="9">
        <f>COUNTIF(Sta!A:A,A68)</f>
        <v>0</v>
      </c>
      <c r="C68" s="4">
        <f>COUNTIF(Sta!B:B,A68)</f>
        <v>0</v>
      </c>
      <c r="D68" s="4">
        <f t="shared" si="3"/>
        <v>0</v>
      </c>
      <c r="E68" s="10" t="e">
        <f>(SUMIF(Sta!$A:$A,$A68,Sta!F:F) +SUMIF(Sta!$B:$B,$A68,Sta!F:F))/$D68</f>
        <v>#DIV/0!</v>
      </c>
      <c r="F68" s="6" t="e">
        <f>SUMIF(Sta!$A:$A,$A68,Sta!F:F)/$B68</f>
        <v>#DIV/0!</v>
      </c>
      <c r="G68" s="6" t="e">
        <f>SUMIF(Sta!$B:$B,$A68,Sta!F:F)/$C68</f>
        <v>#DIV/0!</v>
      </c>
      <c r="H68" s="10" t="e">
        <f>(SUMIF(Sta!$A:$A,$A68,Sta!D:D) +SUMIF(Sta!$B:$B,$A68,Sta!E:E))/$D68</f>
        <v>#DIV/0!</v>
      </c>
      <c r="I68" s="6" t="e">
        <f>SUMIF(Sta!$A:$A,$A68,Sta!D:D)/$B68</f>
        <v>#DIV/0!</v>
      </c>
      <c r="J68" s="6" t="e">
        <f>SUMIF(Sta!$B:$B,$A68,Sta!E:E)/$C68</f>
        <v>#DIV/0!</v>
      </c>
      <c r="K68" s="10" t="e">
        <f>(SUMIF(Sta!$A:$A,$A68,Sta!E:E) +SUMIF(Sta!$B:$B,$A68,Sta!D:D))/$D68</f>
        <v>#DIV/0!</v>
      </c>
      <c r="L68" s="6" t="e">
        <f>SUMIF(Sta!$A:$A,$A68,Sta!E:E)/$B68</f>
        <v>#DIV/0!</v>
      </c>
      <c r="M68" s="6" t="e">
        <f>SUMIF(Sta!$B:$B,$A68,Sta!D:D)/$C68</f>
        <v>#DIV/0!</v>
      </c>
      <c r="N68" s="10" t="e">
        <f>(SUMIF(Sta!$A:$A,$A68,Sta!L:L) +SUMIF(Sta!$B:$B,$A68,Sta!L:L))/$D68</f>
        <v>#DIV/0!</v>
      </c>
      <c r="O68" s="6" t="e">
        <f>SUMIF(Sta!$A:$A,$A68,Sta!L:L)/$B68</f>
        <v>#DIV/0!</v>
      </c>
      <c r="P68" s="6" t="e">
        <f>SUMIF(Sta!$B:$B,$A68,Sta!L:L)/$C68</f>
        <v>#DIV/0!</v>
      </c>
      <c r="Q68" s="10" t="e">
        <f>(SUMIF(Sta!$A:$A,$A68,Sta!H:H) +SUMIF(Sta!$B:$B,$A68,Sta!J:J))/$D68</f>
        <v>#DIV/0!</v>
      </c>
      <c r="R68" s="6" t="e">
        <f>SUMIF(Sta!$A:$A,$A68,Sta!H:H)/$B68</f>
        <v>#DIV/0!</v>
      </c>
      <c r="S68" s="6" t="e">
        <f>SUMIF(Sta!$B:$B,$A68,Sta!J:J)/$C68</f>
        <v>#DIV/0!</v>
      </c>
      <c r="T68" s="10" t="e">
        <f>(SUMIF(Sta!$A:$A,$A68,Sta!I:I) +SUMIF(Sta!$B:$B,$A68,Sta!K:K))/$D68</f>
        <v>#DIV/0!</v>
      </c>
      <c r="U68" s="6" t="e">
        <f>SUMIF(Sta!$A:$A,$A68,Sta!I:I)/$B68</f>
        <v>#DIV/0!</v>
      </c>
      <c r="V68" s="6" t="e">
        <f>SUMIF(Sta!$B:$B,$A68,Sta!K:K)/$C68</f>
        <v>#DIV/0!</v>
      </c>
      <c r="W68" s="10" t="e">
        <f>(SUMIF(Sta!$A:$A,$A68,Sta!Q:Q) +SUMIF(Sta!$B:$B,$A68,Sta!Q:Q))/$D68</f>
        <v>#DIV/0!</v>
      </c>
      <c r="X68" s="6" t="e">
        <f>SUMIF(Sta!$A:$A,$A68,Sta!Q:Q)/$B68</f>
        <v>#DIV/0!</v>
      </c>
      <c r="Y68" s="6" t="e">
        <f>SUMIF(Sta!$B:$B,$A68,Sta!Q:Q)/$C68</f>
        <v>#DIV/0!</v>
      </c>
      <c r="Z68" s="10" t="e">
        <f>(SUMIF(Sta!$A:$A,$A68,Sta!M:M) +SUMIF(Sta!$B:$B,$A68,Sta!O:O))/$D68</f>
        <v>#DIV/0!</v>
      </c>
      <c r="AA68" s="6" t="e">
        <f>SUMIF(Sta!$A:$A,$A68,Sta!M:M)/$B68</f>
        <v>#DIV/0!</v>
      </c>
      <c r="AB68" s="6" t="e">
        <f>SUMIF(Sta!$B:$B,$A68,Sta!O:O)/$C68</f>
        <v>#DIV/0!</v>
      </c>
      <c r="AC68" s="10" t="e">
        <f>(SUMIF(Sta!$A:$A,$A68,Sta!N:N) +SUMIF(Sta!$B:$B,$A68,Sta!P:P))/$D68</f>
        <v>#DIV/0!</v>
      </c>
      <c r="AD68" s="6" t="e">
        <f>SUMIF(Sta!$A:$A,$A68,Sta!N:N)/$B68</f>
        <v>#DIV/0!</v>
      </c>
      <c r="AE68" s="14" t="e">
        <f>SUMIF(Sta!$B:$B,$A68,Sta!P:P)/$C68</f>
        <v>#DIV/0!</v>
      </c>
    </row>
    <row r="69" spans="1:31" x14ac:dyDescent="0.3">
      <c r="A69" t="s">
        <v>193</v>
      </c>
      <c r="B69" s="9">
        <f>COUNTIF(Sta!A:A,A69)</f>
        <v>0</v>
      </c>
      <c r="C69" s="4">
        <f>COUNTIF(Sta!B:B,A69)</f>
        <v>0</v>
      </c>
      <c r="D69" s="4">
        <f t="shared" si="3"/>
        <v>0</v>
      </c>
      <c r="E69" s="10" t="e">
        <f>(SUMIF(Sta!$A:$A,$A69,Sta!F:F) +SUMIF(Sta!$B:$B,$A69,Sta!F:F))/$D69</f>
        <v>#DIV/0!</v>
      </c>
      <c r="F69" s="6" t="e">
        <f>SUMIF(Sta!$A:$A,$A69,Sta!F:F)/$B69</f>
        <v>#DIV/0!</v>
      </c>
      <c r="G69" s="6" t="e">
        <f>SUMIF(Sta!$B:$B,$A69,Sta!F:F)/$C69</f>
        <v>#DIV/0!</v>
      </c>
      <c r="H69" s="10" t="e">
        <f>(SUMIF(Sta!$A:$A,$A69,Sta!D:D) +SUMIF(Sta!$B:$B,$A69,Sta!E:E))/$D69</f>
        <v>#DIV/0!</v>
      </c>
      <c r="I69" s="6" t="e">
        <f>SUMIF(Sta!$A:$A,$A69,Sta!D:D)/$B69</f>
        <v>#DIV/0!</v>
      </c>
      <c r="J69" s="6" t="e">
        <f>SUMIF(Sta!$B:$B,$A69,Sta!E:E)/$C69</f>
        <v>#DIV/0!</v>
      </c>
      <c r="K69" s="10" t="e">
        <f>(SUMIF(Sta!$A:$A,$A69,Sta!E:E) +SUMIF(Sta!$B:$B,$A69,Sta!D:D))/$D69</f>
        <v>#DIV/0!</v>
      </c>
      <c r="L69" s="6" t="e">
        <f>SUMIF(Sta!$A:$A,$A69,Sta!E:E)/$B69</f>
        <v>#DIV/0!</v>
      </c>
      <c r="M69" s="6" t="e">
        <f>SUMIF(Sta!$B:$B,$A69,Sta!D:D)/$C69</f>
        <v>#DIV/0!</v>
      </c>
      <c r="N69" s="10" t="e">
        <f>(SUMIF(Sta!$A:$A,$A69,Sta!L:L) +SUMIF(Sta!$B:$B,$A69,Sta!L:L))/$D69</f>
        <v>#DIV/0!</v>
      </c>
      <c r="O69" s="6" t="e">
        <f>SUMIF(Sta!$A:$A,$A69,Sta!L:L)/$B69</f>
        <v>#DIV/0!</v>
      </c>
      <c r="P69" s="6" t="e">
        <f>SUMIF(Sta!$B:$B,$A69,Sta!L:L)/$C69</f>
        <v>#DIV/0!</v>
      </c>
      <c r="Q69" s="10" t="e">
        <f>(SUMIF(Sta!$A:$A,$A69,Sta!H:H) +SUMIF(Sta!$B:$B,$A69,Sta!J:J))/$D69</f>
        <v>#DIV/0!</v>
      </c>
      <c r="R69" s="6" t="e">
        <f>SUMIF(Sta!$A:$A,$A69,Sta!H:H)/$B69</f>
        <v>#DIV/0!</v>
      </c>
      <c r="S69" s="6" t="e">
        <f>SUMIF(Sta!$B:$B,$A69,Sta!J:J)/$C69</f>
        <v>#DIV/0!</v>
      </c>
      <c r="T69" s="10" t="e">
        <f>(SUMIF(Sta!$A:$A,$A69,Sta!I:I) +SUMIF(Sta!$B:$B,$A69,Sta!K:K))/$D69</f>
        <v>#DIV/0!</v>
      </c>
      <c r="U69" s="6" t="e">
        <f>SUMIF(Sta!$A:$A,$A69,Sta!I:I)/$B69</f>
        <v>#DIV/0!</v>
      </c>
      <c r="V69" s="6" t="e">
        <f>SUMIF(Sta!$B:$B,$A69,Sta!K:K)/$C69</f>
        <v>#DIV/0!</v>
      </c>
      <c r="W69" s="10" t="e">
        <f>(SUMIF(Sta!$A:$A,$A69,Sta!Q:Q) +SUMIF(Sta!$B:$B,$A69,Sta!Q:Q))/$D69</f>
        <v>#DIV/0!</v>
      </c>
      <c r="X69" s="6" t="e">
        <f>SUMIF(Sta!$A:$A,$A69,Sta!Q:Q)/$B69</f>
        <v>#DIV/0!</v>
      </c>
      <c r="Y69" s="6" t="e">
        <f>SUMIF(Sta!$B:$B,$A69,Sta!Q:Q)/$C69</f>
        <v>#DIV/0!</v>
      </c>
      <c r="Z69" s="10" t="e">
        <f>(SUMIF(Sta!$A:$A,$A69,Sta!M:M) +SUMIF(Sta!$B:$B,$A69,Sta!O:O))/$D69</f>
        <v>#DIV/0!</v>
      </c>
      <c r="AA69" s="6" t="e">
        <f>SUMIF(Sta!$A:$A,$A69,Sta!M:M)/$B69</f>
        <v>#DIV/0!</v>
      </c>
      <c r="AB69" s="6" t="e">
        <f>SUMIF(Sta!$B:$B,$A69,Sta!O:O)/$C69</f>
        <v>#DIV/0!</v>
      </c>
      <c r="AC69" s="10" t="e">
        <f>(SUMIF(Sta!$A:$A,$A69,Sta!N:N) +SUMIF(Sta!$B:$B,$A69,Sta!P:P))/$D69</f>
        <v>#DIV/0!</v>
      </c>
      <c r="AD69" s="6" t="e">
        <f>SUMIF(Sta!$A:$A,$A69,Sta!N:N)/$B69</f>
        <v>#DIV/0!</v>
      </c>
      <c r="AE69" s="14" t="e">
        <f>SUMIF(Sta!$B:$B,$A69,Sta!P:P)/$C69</f>
        <v>#DIV/0!</v>
      </c>
    </row>
    <row r="70" spans="1:31" x14ac:dyDescent="0.3">
      <c r="A70" t="s">
        <v>170</v>
      </c>
      <c r="B70" s="9">
        <f>COUNTIF(Sta!A:A,A70)</f>
        <v>0</v>
      </c>
      <c r="C70" s="4">
        <f>COUNTIF(Sta!B:B,A70)</f>
        <v>0</v>
      </c>
      <c r="D70" s="4">
        <f t="shared" si="3"/>
        <v>0</v>
      </c>
      <c r="E70" s="10" t="e">
        <f>(SUMIF(Sta!$A:$A,$A70,Sta!F:F) +SUMIF(Sta!$B:$B,$A70,Sta!F:F))/$D70</f>
        <v>#DIV/0!</v>
      </c>
      <c r="F70" s="6" t="e">
        <f>SUMIF(Sta!$A:$A,$A70,Sta!F:F)/$B70</f>
        <v>#DIV/0!</v>
      </c>
      <c r="G70" s="6" t="e">
        <f>SUMIF(Sta!$B:$B,$A70,Sta!F:F)/$C70</f>
        <v>#DIV/0!</v>
      </c>
      <c r="H70" s="10" t="e">
        <f>(SUMIF(Sta!$A:$A,$A70,Sta!D:D) +SUMIF(Sta!$B:$B,$A70,Sta!E:E))/$D70</f>
        <v>#DIV/0!</v>
      </c>
      <c r="I70" s="6" t="e">
        <f>SUMIF(Sta!$A:$A,$A70,Sta!D:D)/$B70</f>
        <v>#DIV/0!</v>
      </c>
      <c r="J70" s="6" t="e">
        <f>SUMIF(Sta!$B:$B,$A70,Sta!E:E)/$C70</f>
        <v>#DIV/0!</v>
      </c>
      <c r="K70" s="10" t="e">
        <f>(SUMIF(Sta!$A:$A,$A70,Sta!E:E) +SUMIF(Sta!$B:$B,$A70,Sta!D:D))/$D70</f>
        <v>#DIV/0!</v>
      </c>
      <c r="L70" s="6" t="e">
        <f>SUMIF(Sta!$A:$A,$A70,Sta!E:E)/$B70</f>
        <v>#DIV/0!</v>
      </c>
      <c r="M70" s="6" t="e">
        <f>SUMIF(Sta!$B:$B,$A70,Sta!D:D)/$C70</f>
        <v>#DIV/0!</v>
      </c>
      <c r="N70" s="10" t="e">
        <f>(SUMIF(Sta!$A:$A,$A70,Sta!L:L) +SUMIF(Sta!$B:$B,$A70,Sta!L:L))/$D70</f>
        <v>#DIV/0!</v>
      </c>
      <c r="O70" s="6" t="e">
        <f>SUMIF(Sta!$A:$A,$A70,Sta!L:L)/$B70</f>
        <v>#DIV/0!</v>
      </c>
      <c r="P70" s="6" t="e">
        <f>SUMIF(Sta!$B:$B,$A70,Sta!L:L)/$C70</f>
        <v>#DIV/0!</v>
      </c>
      <c r="Q70" s="10" t="e">
        <f>(SUMIF(Sta!$A:$A,$A70,Sta!H:H) +SUMIF(Sta!$B:$B,$A70,Sta!J:J))/$D70</f>
        <v>#DIV/0!</v>
      </c>
      <c r="R70" s="6" t="e">
        <f>SUMIF(Sta!$A:$A,$A70,Sta!H:H)/$B70</f>
        <v>#DIV/0!</v>
      </c>
      <c r="S70" s="6" t="e">
        <f>SUMIF(Sta!$B:$B,$A70,Sta!J:J)/$C70</f>
        <v>#DIV/0!</v>
      </c>
      <c r="T70" s="10" t="e">
        <f>(SUMIF(Sta!$A:$A,$A70,Sta!I:I) +SUMIF(Sta!$B:$B,$A70,Sta!K:K))/$D70</f>
        <v>#DIV/0!</v>
      </c>
      <c r="U70" s="6" t="e">
        <f>SUMIF(Sta!$A:$A,$A70,Sta!I:I)/$B70</f>
        <v>#DIV/0!</v>
      </c>
      <c r="V70" s="6" t="e">
        <f>SUMIF(Sta!$B:$B,$A70,Sta!K:K)/$C70</f>
        <v>#DIV/0!</v>
      </c>
      <c r="W70" s="10" t="e">
        <f>(SUMIF(Sta!$A:$A,$A70,Sta!Q:Q) +SUMIF(Sta!$B:$B,$A70,Sta!Q:Q))/$D70</f>
        <v>#DIV/0!</v>
      </c>
      <c r="X70" s="6" t="e">
        <f>SUMIF(Sta!$A:$A,$A70,Sta!Q:Q)/$B70</f>
        <v>#DIV/0!</v>
      </c>
      <c r="Y70" s="6" t="e">
        <f>SUMIF(Sta!$B:$B,$A70,Sta!Q:Q)/$C70</f>
        <v>#DIV/0!</v>
      </c>
      <c r="Z70" s="10" t="e">
        <f>(SUMIF(Sta!$A:$A,$A70,Sta!M:M) +SUMIF(Sta!$B:$B,$A70,Sta!O:O))/$D70</f>
        <v>#DIV/0!</v>
      </c>
      <c r="AA70" s="6" t="e">
        <f>SUMIF(Sta!$A:$A,$A70,Sta!M:M)/$B70</f>
        <v>#DIV/0!</v>
      </c>
      <c r="AB70" s="6" t="e">
        <f>SUMIF(Sta!$B:$B,$A70,Sta!O:O)/$C70</f>
        <v>#DIV/0!</v>
      </c>
      <c r="AC70" s="10" t="e">
        <f>(SUMIF(Sta!$A:$A,$A70,Sta!N:N) +SUMIF(Sta!$B:$B,$A70,Sta!P:P))/$D70</f>
        <v>#DIV/0!</v>
      </c>
      <c r="AD70" s="6" t="e">
        <f>SUMIF(Sta!$A:$A,$A70,Sta!N:N)/$B70</f>
        <v>#DIV/0!</v>
      </c>
      <c r="AE70" s="14" t="e">
        <f>SUMIF(Sta!$B:$B,$A70,Sta!P:P)/$C70</f>
        <v>#DIV/0!</v>
      </c>
    </row>
    <row r="71" spans="1:31" x14ac:dyDescent="0.3">
      <c r="A71" t="s">
        <v>174</v>
      </c>
      <c r="B71" s="9">
        <f>COUNTIF(Sta!A:A,A71)</f>
        <v>0</v>
      </c>
      <c r="C71" s="4">
        <f>COUNTIF(Sta!B:B,A71)</f>
        <v>0</v>
      </c>
      <c r="D71" s="4">
        <f t="shared" si="3"/>
        <v>0</v>
      </c>
      <c r="E71" s="10" t="e">
        <f>(SUMIF(Sta!$A:$A,$A71,Sta!F:F) +SUMIF(Sta!$B:$B,$A71,Sta!F:F))/$D71</f>
        <v>#DIV/0!</v>
      </c>
      <c r="F71" s="6" t="e">
        <f>SUMIF(Sta!$A:$A,$A71,Sta!F:F)/$B71</f>
        <v>#DIV/0!</v>
      </c>
      <c r="G71" s="6" t="e">
        <f>SUMIF(Sta!$B:$B,$A71,Sta!F:F)/$C71</f>
        <v>#DIV/0!</v>
      </c>
      <c r="H71" s="10" t="e">
        <f>(SUMIF(Sta!$A:$A,$A71,Sta!D:D) +SUMIF(Sta!$B:$B,$A71,Sta!E:E))/$D71</f>
        <v>#DIV/0!</v>
      </c>
      <c r="I71" s="6" t="e">
        <f>SUMIF(Sta!$A:$A,$A71,Sta!D:D)/$B71</f>
        <v>#DIV/0!</v>
      </c>
      <c r="J71" s="6" t="e">
        <f>SUMIF(Sta!$B:$B,$A71,Sta!E:E)/$C71</f>
        <v>#DIV/0!</v>
      </c>
      <c r="K71" s="10" t="e">
        <f>(SUMIF(Sta!$A:$A,$A71,Sta!E:E) +SUMIF(Sta!$B:$B,$A71,Sta!D:D))/$D71</f>
        <v>#DIV/0!</v>
      </c>
      <c r="L71" s="6" t="e">
        <f>SUMIF(Sta!$A:$A,$A71,Sta!E:E)/$B71</f>
        <v>#DIV/0!</v>
      </c>
      <c r="M71" s="6" t="e">
        <f>SUMIF(Sta!$B:$B,$A71,Sta!D:D)/$C71</f>
        <v>#DIV/0!</v>
      </c>
      <c r="N71" s="10" t="e">
        <f>(SUMIF(Sta!$A:$A,$A71,Sta!L:L) +SUMIF(Sta!$B:$B,$A71,Sta!L:L))/$D71</f>
        <v>#DIV/0!</v>
      </c>
      <c r="O71" s="6" t="e">
        <f>SUMIF(Sta!$A:$A,$A71,Sta!L:L)/$B71</f>
        <v>#DIV/0!</v>
      </c>
      <c r="P71" s="6" t="e">
        <f>SUMIF(Sta!$B:$B,$A71,Sta!L:L)/$C71</f>
        <v>#DIV/0!</v>
      </c>
      <c r="Q71" s="10" t="e">
        <f>(SUMIF(Sta!$A:$A,$A71,Sta!H:H) +SUMIF(Sta!$B:$B,$A71,Sta!J:J))/$D71</f>
        <v>#DIV/0!</v>
      </c>
      <c r="R71" s="6" t="e">
        <f>SUMIF(Sta!$A:$A,$A71,Sta!H:H)/$B71</f>
        <v>#DIV/0!</v>
      </c>
      <c r="S71" s="6" t="e">
        <f>SUMIF(Sta!$B:$B,$A71,Sta!J:J)/$C71</f>
        <v>#DIV/0!</v>
      </c>
      <c r="T71" s="10" t="e">
        <f>(SUMIF(Sta!$A:$A,$A71,Sta!I:I) +SUMIF(Sta!$B:$B,$A71,Sta!K:K))/$D71</f>
        <v>#DIV/0!</v>
      </c>
      <c r="U71" s="6" t="e">
        <f>SUMIF(Sta!$A:$A,$A71,Sta!I:I)/$B71</f>
        <v>#DIV/0!</v>
      </c>
      <c r="V71" s="6" t="e">
        <f>SUMIF(Sta!$B:$B,$A71,Sta!K:K)/$C71</f>
        <v>#DIV/0!</v>
      </c>
      <c r="W71" s="10" t="e">
        <f>(SUMIF(Sta!$A:$A,$A71,Sta!Q:Q) +SUMIF(Sta!$B:$B,$A71,Sta!Q:Q))/$D71</f>
        <v>#DIV/0!</v>
      </c>
      <c r="X71" s="6" t="e">
        <f>SUMIF(Sta!$A:$A,$A71,Sta!Q:Q)/$B71</f>
        <v>#DIV/0!</v>
      </c>
      <c r="Y71" s="6" t="e">
        <f>SUMIF(Sta!$B:$B,$A71,Sta!Q:Q)/$C71</f>
        <v>#DIV/0!</v>
      </c>
      <c r="Z71" s="10" t="e">
        <f>(SUMIF(Sta!$A:$A,$A71,Sta!M:M) +SUMIF(Sta!$B:$B,$A71,Sta!O:O))/$D71</f>
        <v>#DIV/0!</v>
      </c>
      <c r="AA71" s="6" t="e">
        <f>SUMIF(Sta!$A:$A,$A71,Sta!M:M)/$B71</f>
        <v>#DIV/0!</v>
      </c>
      <c r="AB71" s="6" t="e">
        <f>SUMIF(Sta!$B:$B,$A71,Sta!O:O)/$C71</f>
        <v>#DIV/0!</v>
      </c>
      <c r="AC71" s="10" t="e">
        <f>(SUMIF(Sta!$A:$A,$A71,Sta!N:N) +SUMIF(Sta!$B:$B,$A71,Sta!P:P))/$D71</f>
        <v>#DIV/0!</v>
      </c>
      <c r="AD71" s="6" t="e">
        <f>SUMIF(Sta!$A:$A,$A71,Sta!N:N)/$B71</f>
        <v>#DIV/0!</v>
      </c>
      <c r="AE71" s="14" t="e">
        <f>SUMIF(Sta!$B:$B,$A71,Sta!P:P)/$C71</f>
        <v>#DIV/0!</v>
      </c>
    </row>
    <row r="72" spans="1:31" x14ac:dyDescent="0.3">
      <c r="A72" t="s">
        <v>189</v>
      </c>
      <c r="B72" s="9">
        <f>COUNTIF(Sta!A:A,A72)</f>
        <v>0</v>
      </c>
      <c r="C72" s="4">
        <f>COUNTIF(Sta!B:B,A72)</f>
        <v>0</v>
      </c>
      <c r="D72" s="4">
        <f t="shared" si="3"/>
        <v>0</v>
      </c>
      <c r="E72" s="10" t="e">
        <f>(SUMIF(Sta!$A:$A,$A72,Sta!F:F) +SUMIF(Sta!$B:$B,$A72,Sta!F:F))/$D72</f>
        <v>#DIV/0!</v>
      </c>
      <c r="F72" s="6" t="e">
        <f>SUMIF(Sta!$A:$A,$A72,Sta!F:F)/$B72</f>
        <v>#DIV/0!</v>
      </c>
      <c r="G72" s="6" t="e">
        <f>SUMIF(Sta!$B:$B,$A72,Sta!F:F)/$C72</f>
        <v>#DIV/0!</v>
      </c>
      <c r="H72" s="10" t="e">
        <f>(SUMIF(Sta!$A:$A,$A72,Sta!D:D) +SUMIF(Sta!$B:$B,$A72,Sta!E:E))/$D72</f>
        <v>#DIV/0!</v>
      </c>
      <c r="I72" s="6" t="e">
        <f>SUMIF(Sta!$A:$A,$A72,Sta!D:D)/$B72</f>
        <v>#DIV/0!</v>
      </c>
      <c r="J72" s="6" t="e">
        <f>SUMIF(Sta!$B:$B,$A72,Sta!E:E)/$C72</f>
        <v>#DIV/0!</v>
      </c>
      <c r="K72" s="10" t="e">
        <f>(SUMIF(Sta!$A:$A,$A72,Sta!E:E) +SUMIF(Sta!$B:$B,$A72,Sta!D:D))/$D72</f>
        <v>#DIV/0!</v>
      </c>
      <c r="L72" s="6" t="e">
        <f>SUMIF(Sta!$A:$A,$A72,Sta!E:E)/$B72</f>
        <v>#DIV/0!</v>
      </c>
      <c r="M72" s="6" t="e">
        <f>SUMIF(Sta!$B:$B,$A72,Sta!D:D)/$C72</f>
        <v>#DIV/0!</v>
      </c>
      <c r="N72" s="10" t="e">
        <f>(SUMIF(Sta!$A:$A,$A72,Sta!L:L) +SUMIF(Sta!$B:$B,$A72,Sta!L:L))/$D72</f>
        <v>#DIV/0!</v>
      </c>
      <c r="O72" s="6" t="e">
        <f>SUMIF(Sta!$A:$A,$A72,Sta!L:L)/$B72</f>
        <v>#DIV/0!</v>
      </c>
      <c r="P72" s="6" t="e">
        <f>SUMIF(Sta!$B:$B,$A72,Sta!L:L)/$C72</f>
        <v>#DIV/0!</v>
      </c>
      <c r="Q72" s="10" t="e">
        <f>(SUMIF(Sta!$A:$A,$A72,Sta!H:H) +SUMIF(Sta!$B:$B,$A72,Sta!J:J))/$D72</f>
        <v>#DIV/0!</v>
      </c>
      <c r="R72" s="6" t="e">
        <f>SUMIF(Sta!$A:$A,$A72,Sta!H:H)/$B72</f>
        <v>#DIV/0!</v>
      </c>
      <c r="S72" s="6" t="e">
        <f>SUMIF(Sta!$B:$B,$A72,Sta!J:J)/$C72</f>
        <v>#DIV/0!</v>
      </c>
      <c r="T72" s="10" t="e">
        <f>(SUMIF(Sta!$A:$A,$A72,Sta!I:I) +SUMIF(Sta!$B:$B,$A72,Sta!K:K))/$D72</f>
        <v>#DIV/0!</v>
      </c>
      <c r="U72" s="6" t="e">
        <f>SUMIF(Sta!$A:$A,$A72,Sta!I:I)/$B72</f>
        <v>#DIV/0!</v>
      </c>
      <c r="V72" s="6" t="e">
        <f>SUMIF(Sta!$B:$B,$A72,Sta!K:K)/$C72</f>
        <v>#DIV/0!</v>
      </c>
      <c r="W72" s="10" t="e">
        <f>(SUMIF(Sta!$A:$A,$A72,Sta!Q:Q) +SUMIF(Sta!$B:$B,$A72,Sta!Q:Q))/$D72</f>
        <v>#DIV/0!</v>
      </c>
      <c r="X72" s="6" t="e">
        <f>SUMIF(Sta!$A:$A,$A72,Sta!Q:Q)/$B72</f>
        <v>#DIV/0!</v>
      </c>
      <c r="Y72" s="6" t="e">
        <f>SUMIF(Sta!$B:$B,$A72,Sta!Q:Q)/$C72</f>
        <v>#DIV/0!</v>
      </c>
      <c r="Z72" s="10" t="e">
        <f>(SUMIF(Sta!$A:$A,$A72,Sta!M:M) +SUMIF(Sta!$B:$B,$A72,Sta!O:O))/$D72</f>
        <v>#DIV/0!</v>
      </c>
      <c r="AA72" s="6" t="e">
        <f>SUMIF(Sta!$A:$A,$A72,Sta!M:M)/$B72</f>
        <v>#DIV/0!</v>
      </c>
      <c r="AB72" s="6" t="e">
        <f>SUMIF(Sta!$B:$B,$A72,Sta!O:O)/$C72</f>
        <v>#DIV/0!</v>
      </c>
      <c r="AC72" s="10" t="e">
        <f>(SUMIF(Sta!$A:$A,$A72,Sta!N:N) +SUMIF(Sta!$B:$B,$A72,Sta!P:P))/$D72</f>
        <v>#DIV/0!</v>
      </c>
      <c r="AD72" s="6" t="e">
        <f>SUMIF(Sta!$A:$A,$A72,Sta!N:N)/$B72</f>
        <v>#DIV/0!</v>
      </c>
      <c r="AE72" s="14" t="e">
        <f>SUMIF(Sta!$B:$B,$A72,Sta!P:P)/$C72</f>
        <v>#DIV/0!</v>
      </c>
    </row>
    <row r="73" spans="1:31" x14ac:dyDescent="0.3">
      <c r="A73" t="s">
        <v>171</v>
      </c>
      <c r="B73" s="9">
        <f>COUNTIF(Sta!A:A,A73)</f>
        <v>0</v>
      </c>
      <c r="C73" s="4">
        <f>COUNTIF(Sta!B:B,A73)</f>
        <v>0</v>
      </c>
      <c r="D73" s="4">
        <f t="shared" si="3"/>
        <v>0</v>
      </c>
      <c r="E73" s="10" t="e">
        <f>(SUMIF(Sta!$A:$A,$A73,Sta!F:F) +SUMIF(Sta!$B:$B,$A73,Sta!F:F))/$D73</f>
        <v>#DIV/0!</v>
      </c>
      <c r="F73" s="6" t="e">
        <f>SUMIF(Sta!$A:$A,$A73,Sta!F:F)/$B73</f>
        <v>#DIV/0!</v>
      </c>
      <c r="G73" s="6" t="e">
        <f>SUMIF(Sta!$B:$B,$A73,Sta!F:F)/$C73</f>
        <v>#DIV/0!</v>
      </c>
      <c r="H73" s="10" t="e">
        <f>(SUMIF(Sta!$A:$A,$A73,Sta!D:D) +SUMIF(Sta!$B:$B,$A73,Sta!E:E))/$D73</f>
        <v>#DIV/0!</v>
      </c>
      <c r="I73" s="6" t="e">
        <f>SUMIF(Sta!$A:$A,$A73,Sta!D:D)/$B73</f>
        <v>#DIV/0!</v>
      </c>
      <c r="J73" s="6" t="e">
        <f>SUMIF(Sta!$B:$B,$A73,Sta!E:E)/$C73</f>
        <v>#DIV/0!</v>
      </c>
      <c r="K73" s="10" t="e">
        <f>(SUMIF(Sta!$A:$A,$A73,Sta!E:E) +SUMIF(Sta!$B:$B,$A73,Sta!D:D))/$D73</f>
        <v>#DIV/0!</v>
      </c>
      <c r="L73" s="6" t="e">
        <f>SUMIF(Sta!$A:$A,$A73,Sta!E:E)/$B73</f>
        <v>#DIV/0!</v>
      </c>
      <c r="M73" s="6" t="e">
        <f>SUMIF(Sta!$B:$B,$A73,Sta!D:D)/$C73</f>
        <v>#DIV/0!</v>
      </c>
      <c r="N73" s="10" t="e">
        <f>(SUMIF(Sta!$A:$A,$A73,Sta!L:L) +SUMIF(Sta!$B:$B,$A73,Sta!L:L))/$D73</f>
        <v>#DIV/0!</v>
      </c>
      <c r="O73" s="6" t="e">
        <f>SUMIF(Sta!$A:$A,$A73,Sta!L:L)/$B73</f>
        <v>#DIV/0!</v>
      </c>
      <c r="P73" s="6" t="e">
        <f>SUMIF(Sta!$B:$B,$A73,Sta!L:L)/$C73</f>
        <v>#DIV/0!</v>
      </c>
      <c r="Q73" s="10" t="e">
        <f>(SUMIF(Sta!$A:$A,$A73,Sta!H:H) +SUMIF(Sta!$B:$B,$A73,Sta!J:J))/$D73</f>
        <v>#DIV/0!</v>
      </c>
      <c r="R73" s="6" t="e">
        <f>SUMIF(Sta!$A:$A,$A73,Sta!H:H)/$B73</f>
        <v>#DIV/0!</v>
      </c>
      <c r="S73" s="6" t="e">
        <f>SUMIF(Sta!$B:$B,$A73,Sta!J:J)/$C73</f>
        <v>#DIV/0!</v>
      </c>
      <c r="T73" s="10" t="e">
        <f>(SUMIF(Sta!$A:$A,$A73,Sta!I:I) +SUMIF(Sta!$B:$B,$A73,Sta!K:K))/$D73</f>
        <v>#DIV/0!</v>
      </c>
      <c r="U73" s="6" t="e">
        <f>SUMIF(Sta!$A:$A,$A73,Sta!I:I)/$B73</f>
        <v>#DIV/0!</v>
      </c>
      <c r="V73" s="6" t="e">
        <f>SUMIF(Sta!$B:$B,$A73,Sta!K:K)/$C73</f>
        <v>#DIV/0!</v>
      </c>
      <c r="W73" s="10" t="e">
        <f>(SUMIF(Sta!$A:$A,$A73,Sta!Q:Q) +SUMIF(Sta!$B:$B,$A73,Sta!Q:Q))/$D73</f>
        <v>#DIV/0!</v>
      </c>
      <c r="X73" s="6" t="e">
        <f>SUMIF(Sta!$A:$A,$A73,Sta!Q:Q)/$B73</f>
        <v>#DIV/0!</v>
      </c>
      <c r="Y73" s="6" t="e">
        <f>SUMIF(Sta!$B:$B,$A73,Sta!Q:Q)/$C73</f>
        <v>#DIV/0!</v>
      </c>
      <c r="Z73" s="10" t="e">
        <f>(SUMIF(Sta!$A:$A,$A73,Sta!M:M) +SUMIF(Sta!$B:$B,$A73,Sta!O:O))/$D73</f>
        <v>#DIV/0!</v>
      </c>
      <c r="AA73" s="6" t="e">
        <f>SUMIF(Sta!$A:$A,$A73,Sta!M:M)/$B73</f>
        <v>#DIV/0!</v>
      </c>
      <c r="AB73" s="6" t="e">
        <f>SUMIF(Sta!$B:$B,$A73,Sta!O:O)/$C73</f>
        <v>#DIV/0!</v>
      </c>
      <c r="AC73" s="10" t="e">
        <f>(SUMIF(Sta!$A:$A,$A73,Sta!N:N) +SUMIF(Sta!$B:$B,$A73,Sta!P:P))/$D73</f>
        <v>#DIV/0!</v>
      </c>
      <c r="AD73" s="6" t="e">
        <f>SUMIF(Sta!$A:$A,$A73,Sta!N:N)/$B73</f>
        <v>#DIV/0!</v>
      </c>
      <c r="AE73" s="14" t="e">
        <f>SUMIF(Sta!$B:$B,$A73,Sta!P:P)/$C73</f>
        <v>#DIV/0!</v>
      </c>
    </row>
    <row r="74" spans="1:31" x14ac:dyDescent="0.3">
      <c r="A74" t="s">
        <v>179</v>
      </c>
      <c r="B74" s="9">
        <f>COUNTIF(Sta!A:A,A74)</f>
        <v>0</v>
      </c>
      <c r="C74" s="4">
        <f>COUNTIF(Sta!B:B,A74)</f>
        <v>0</v>
      </c>
      <c r="D74" s="4">
        <f t="shared" si="3"/>
        <v>0</v>
      </c>
      <c r="E74" s="10" t="e">
        <f>(SUMIF(Sta!$A:$A,$A74,Sta!F:F) +SUMIF(Sta!$B:$B,$A74,Sta!F:F))/$D74</f>
        <v>#DIV/0!</v>
      </c>
      <c r="F74" s="6" t="e">
        <f>SUMIF(Sta!$A:$A,$A74,Sta!F:F)/$B74</f>
        <v>#DIV/0!</v>
      </c>
      <c r="G74" s="6" t="e">
        <f>SUMIF(Sta!$B:$B,$A74,Sta!F:F)/$C74</f>
        <v>#DIV/0!</v>
      </c>
      <c r="H74" s="10" t="e">
        <f>(SUMIF(Sta!$A:$A,$A74,Sta!D:D) +SUMIF(Sta!$B:$B,$A74,Sta!E:E))/$D74</f>
        <v>#DIV/0!</v>
      </c>
      <c r="I74" s="6" t="e">
        <f>SUMIF(Sta!$A:$A,$A74,Sta!D:D)/$B74</f>
        <v>#DIV/0!</v>
      </c>
      <c r="J74" s="6" t="e">
        <f>SUMIF(Sta!$B:$B,$A74,Sta!E:E)/$C74</f>
        <v>#DIV/0!</v>
      </c>
      <c r="K74" s="10" t="e">
        <f>(SUMIF(Sta!$A:$A,$A74,Sta!E:E) +SUMIF(Sta!$B:$B,$A74,Sta!D:D))/$D74</f>
        <v>#DIV/0!</v>
      </c>
      <c r="L74" s="6" t="e">
        <f>SUMIF(Sta!$A:$A,$A74,Sta!E:E)/$B74</f>
        <v>#DIV/0!</v>
      </c>
      <c r="M74" s="6" t="e">
        <f>SUMIF(Sta!$B:$B,$A74,Sta!D:D)/$C74</f>
        <v>#DIV/0!</v>
      </c>
      <c r="N74" s="10" t="e">
        <f>(SUMIF(Sta!$A:$A,$A74,Sta!L:L) +SUMIF(Sta!$B:$B,$A74,Sta!L:L))/$D74</f>
        <v>#DIV/0!</v>
      </c>
      <c r="O74" s="6" t="e">
        <f>SUMIF(Sta!$A:$A,$A74,Sta!L:L)/$B74</f>
        <v>#DIV/0!</v>
      </c>
      <c r="P74" s="6" t="e">
        <f>SUMIF(Sta!$B:$B,$A74,Sta!L:L)/$C74</f>
        <v>#DIV/0!</v>
      </c>
      <c r="Q74" s="10" t="e">
        <f>(SUMIF(Sta!$A:$A,$A74,Sta!H:H) +SUMIF(Sta!$B:$B,$A74,Sta!J:J))/$D74</f>
        <v>#DIV/0!</v>
      </c>
      <c r="R74" s="6" t="e">
        <f>SUMIF(Sta!$A:$A,$A74,Sta!H:H)/$B74</f>
        <v>#DIV/0!</v>
      </c>
      <c r="S74" s="6" t="e">
        <f>SUMIF(Sta!$B:$B,$A74,Sta!J:J)/$C74</f>
        <v>#DIV/0!</v>
      </c>
      <c r="T74" s="10" t="e">
        <f>(SUMIF(Sta!$A:$A,$A74,Sta!I:I) +SUMIF(Sta!$B:$B,$A74,Sta!K:K))/$D74</f>
        <v>#DIV/0!</v>
      </c>
      <c r="U74" s="6" t="e">
        <f>SUMIF(Sta!$A:$A,$A74,Sta!I:I)/$B74</f>
        <v>#DIV/0!</v>
      </c>
      <c r="V74" s="6" t="e">
        <f>SUMIF(Sta!$B:$B,$A74,Sta!K:K)/$C74</f>
        <v>#DIV/0!</v>
      </c>
      <c r="W74" s="10" t="e">
        <f>(SUMIF(Sta!$A:$A,$A74,Sta!Q:Q) +SUMIF(Sta!$B:$B,$A74,Sta!Q:Q))/$D74</f>
        <v>#DIV/0!</v>
      </c>
      <c r="X74" s="6" t="e">
        <f>SUMIF(Sta!$A:$A,$A74,Sta!Q:Q)/$B74</f>
        <v>#DIV/0!</v>
      </c>
      <c r="Y74" s="6" t="e">
        <f>SUMIF(Sta!$B:$B,$A74,Sta!Q:Q)/$C74</f>
        <v>#DIV/0!</v>
      </c>
      <c r="Z74" s="10" t="e">
        <f>(SUMIF(Sta!$A:$A,$A74,Sta!M:M) +SUMIF(Sta!$B:$B,$A74,Sta!O:O))/$D74</f>
        <v>#DIV/0!</v>
      </c>
      <c r="AA74" s="6" t="e">
        <f>SUMIF(Sta!$A:$A,$A74,Sta!M:M)/$B74</f>
        <v>#DIV/0!</v>
      </c>
      <c r="AB74" s="6" t="e">
        <f>SUMIF(Sta!$B:$B,$A74,Sta!O:O)/$C74</f>
        <v>#DIV/0!</v>
      </c>
      <c r="AC74" s="10" t="e">
        <f>(SUMIF(Sta!$A:$A,$A74,Sta!N:N) +SUMIF(Sta!$B:$B,$A74,Sta!P:P))/$D74</f>
        <v>#DIV/0!</v>
      </c>
      <c r="AD74" s="6" t="e">
        <f>SUMIF(Sta!$A:$A,$A74,Sta!N:N)/$B74</f>
        <v>#DIV/0!</v>
      </c>
      <c r="AE74" s="14" t="e">
        <f>SUMIF(Sta!$B:$B,$A74,Sta!P:P)/$C74</f>
        <v>#DIV/0!</v>
      </c>
    </row>
    <row r="75" spans="1:31" x14ac:dyDescent="0.3">
      <c r="A75" t="s">
        <v>186</v>
      </c>
      <c r="B75" s="9">
        <f>COUNTIF(Sta!A:A,A75)</f>
        <v>0</v>
      </c>
      <c r="C75" s="4">
        <f>COUNTIF(Sta!B:B,A75)</f>
        <v>0</v>
      </c>
      <c r="D75" s="4">
        <f t="shared" si="3"/>
        <v>0</v>
      </c>
      <c r="E75" s="10" t="e">
        <f>(SUMIF(Sta!$A:$A,$A75,Sta!F:F) +SUMIF(Sta!$B:$B,$A75,Sta!F:F))/$D75</f>
        <v>#DIV/0!</v>
      </c>
      <c r="F75" s="6" t="e">
        <f>SUMIF(Sta!$A:$A,$A75,Sta!F:F)/$B75</f>
        <v>#DIV/0!</v>
      </c>
      <c r="G75" s="6" t="e">
        <f>SUMIF(Sta!$B:$B,$A75,Sta!F:F)/$C75</f>
        <v>#DIV/0!</v>
      </c>
      <c r="H75" s="10" t="e">
        <f>(SUMIF(Sta!$A:$A,$A75,Sta!D:D) +SUMIF(Sta!$B:$B,$A75,Sta!E:E))/$D75</f>
        <v>#DIV/0!</v>
      </c>
      <c r="I75" s="6" t="e">
        <f>SUMIF(Sta!$A:$A,$A75,Sta!D:D)/$B75</f>
        <v>#DIV/0!</v>
      </c>
      <c r="J75" s="6" t="e">
        <f>SUMIF(Sta!$B:$B,$A75,Sta!E:E)/$C75</f>
        <v>#DIV/0!</v>
      </c>
      <c r="K75" s="10" t="e">
        <f>(SUMIF(Sta!$A:$A,$A75,Sta!E:E) +SUMIF(Sta!$B:$B,$A75,Sta!D:D))/$D75</f>
        <v>#DIV/0!</v>
      </c>
      <c r="L75" s="6" t="e">
        <f>SUMIF(Sta!$A:$A,$A75,Sta!E:E)/$B75</f>
        <v>#DIV/0!</v>
      </c>
      <c r="M75" s="6" t="e">
        <f>SUMIF(Sta!$B:$B,$A75,Sta!D:D)/$C75</f>
        <v>#DIV/0!</v>
      </c>
      <c r="N75" s="10" t="e">
        <f>(SUMIF(Sta!$A:$A,$A75,Sta!L:L) +SUMIF(Sta!$B:$B,$A75,Sta!L:L))/$D75</f>
        <v>#DIV/0!</v>
      </c>
      <c r="O75" s="6" t="e">
        <f>SUMIF(Sta!$A:$A,$A75,Sta!L:L)/$B75</f>
        <v>#DIV/0!</v>
      </c>
      <c r="P75" s="6" t="e">
        <f>SUMIF(Sta!$B:$B,$A75,Sta!L:L)/$C75</f>
        <v>#DIV/0!</v>
      </c>
      <c r="Q75" s="10" t="e">
        <f>(SUMIF(Sta!$A:$A,$A75,Sta!H:H) +SUMIF(Sta!$B:$B,$A75,Sta!J:J))/$D75</f>
        <v>#DIV/0!</v>
      </c>
      <c r="R75" s="6" t="e">
        <f>SUMIF(Sta!$A:$A,$A75,Sta!H:H)/$B75</f>
        <v>#DIV/0!</v>
      </c>
      <c r="S75" s="6" t="e">
        <f>SUMIF(Sta!$B:$B,$A75,Sta!J:J)/$C75</f>
        <v>#DIV/0!</v>
      </c>
      <c r="T75" s="10" t="e">
        <f>(SUMIF(Sta!$A:$A,$A75,Sta!I:I) +SUMIF(Sta!$B:$B,$A75,Sta!K:K))/$D75</f>
        <v>#DIV/0!</v>
      </c>
      <c r="U75" s="6" t="e">
        <f>SUMIF(Sta!$A:$A,$A75,Sta!I:I)/$B75</f>
        <v>#DIV/0!</v>
      </c>
      <c r="V75" s="6" t="e">
        <f>SUMIF(Sta!$B:$B,$A75,Sta!K:K)/$C75</f>
        <v>#DIV/0!</v>
      </c>
      <c r="W75" s="10" t="e">
        <f>(SUMIF(Sta!$A:$A,$A75,Sta!Q:Q) +SUMIF(Sta!$B:$B,$A75,Sta!Q:Q))/$D75</f>
        <v>#DIV/0!</v>
      </c>
      <c r="X75" s="6" t="e">
        <f>SUMIF(Sta!$A:$A,$A75,Sta!Q:Q)/$B75</f>
        <v>#DIV/0!</v>
      </c>
      <c r="Y75" s="6" t="e">
        <f>SUMIF(Sta!$B:$B,$A75,Sta!Q:Q)/$C75</f>
        <v>#DIV/0!</v>
      </c>
      <c r="Z75" s="10" t="e">
        <f>(SUMIF(Sta!$A:$A,$A75,Sta!M:M) +SUMIF(Sta!$B:$B,$A75,Sta!O:O))/$D75</f>
        <v>#DIV/0!</v>
      </c>
      <c r="AA75" s="6" t="e">
        <f>SUMIF(Sta!$A:$A,$A75,Sta!M:M)/$B75</f>
        <v>#DIV/0!</v>
      </c>
      <c r="AB75" s="6" t="e">
        <f>SUMIF(Sta!$B:$B,$A75,Sta!O:O)/$C75</f>
        <v>#DIV/0!</v>
      </c>
      <c r="AC75" s="10" t="e">
        <f>(SUMIF(Sta!$A:$A,$A75,Sta!N:N) +SUMIF(Sta!$B:$B,$A75,Sta!P:P))/$D75</f>
        <v>#DIV/0!</v>
      </c>
      <c r="AD75" s="6" t="e">
        <f>SUMIF(Sta!$A:$A,$A75,Sta!N:N)/$B75</f>
        <v>#DIV/0!</v>
      </c>
      <c r="AE75" s="14" t="e">
        <f>SUMIF(Sta!$B:$B,$A75,Sta!P:P)/$C75</f>
        <v>#DIV/0!</v>
      </c>
    </row>
    <row r="76" spans="1:31" x14ac:dyDescent="0.3">
      <c r="A76" t="s">
        <v>177</v>
      </c>
      <c r="B76" s="9">
        <f>COUNTIF(Sta!A:A,A76)</f>
        <v>0</v>
      </c>
      <c r="C76" s="4">
        <f>COUNTIF(Sta!B:B,A76)</f>
        <v>0</v>
      </c>
      <c r="D76" s="4">
        <f t="shared" si="3"/>
        <v>0</v>
      </c>
      <c r="E76" s="10" t="e">
        <f>(SUMIF(Sta!$A:$A,$A76,Sta!F:F) +SUMIF(Sta!$B:$B,$A76,Sta!F:F))/$D76</f>
        <v>#DIV/0!</v>
      </c>
      <c r="F76" s="6" t="e">
        <f>SUMIF(Sta!$A:$A,$A76,Sta!F:F)/$B76</f>
        <v>#DIV/0!</v>
      </c>
      <c r="G76" s="6" t="e">
        <f>SUMIF(Sta!$B:$B,$A76,Sta!F:F)/$C76</f>
        <v>#DIV/0!</v>
      </c>
      <c r="H76" s="10" t="e">
        <f>(SUMIF(Sta!$A:$A,$A76,Sta!D:D) +SUMIF(Sta!$B:$B,$A76,Sta!E:E))/$D76</f>
        <v>#DIV/0!</v>
      </c>
      <c r="I76" s="6" t="e">
        <f>SUMIF(Sta!$A:$A,$A76,Sta!D:D)/$B76</f>
        <v>#DIV/0!</v>
      </c>
      <c r="J76" s="6" t="e">
        <f>SUMIF(Sta!$B:$B,$A76,Sta!E:E)/$C76</f>
        <v>#DIV/0!</v>
      </c>
      <c r="K76" s="10" t="e">
        <f>(SUMIF(Sta!$A:$A,$A76,Sta!E:E) +SUMIF(Sta!$B:$B,$A76,Sta!D:D))/$D76</f>
        <v>#DIV/0!</v>
      </c>
      <c r="L76" s="6" t="e">
        <f>SUMIF(Sta!$A:$A,$A76,Sta!E:E)/$B76</f>
        <v>#DIV/0!</v>
      </c>
      <c r="M76" s="6" t="e">
        <f>SUMIF(Sta!$B:$B,$A76,Sta!D:D)/$C76</f>
        <v>#DIV/0!</v>
      </c>
      <c r="N76" s="10" t="e">
        <f>(SUMIF(Sta!$A:$A,$A76,Sta!L:L) +SUMIF(Sta!$B:$B,$A76,Sta!L:L))/$D76</f>
        <v>#DIV/0!</v>
      </c>
      <c r="O76" s="6" t="e">
        <f>SUMIF(Sta!$A:$A,$A76,Sta!L:L)/$B76</f>
        <v>#DIV/0!</v>
      </c>
      <c r="P76" s="6" t="e">
        <f>SUMIF(Sta!$B:$B,$A76,Sta!L:L)/$C76</f>
        <v>#DIV/0!</v>
      </c>
      <c r="Q76" s="10" t="e">
        <f>(SUMIF(Sta!$A:$A,$A76,Sta!H:H) +SUMIF(Sta!$B:$B,$A76,Sta!J:J))/$D76</f>
        <v>#DIV/0!</v>
      </c>
      <c r="R76" s="6" t="e">
        <f>SUMIF(Sta!$A:$A,$A76,Sta!H:H)/$B76</f>
        <v>#DIV/0!</v>
      </c>
      <c r="S76" s="6" t="e">
        <f>SUMIF(Sta!$B:$B,$A76,Sta!J:J)/$C76</f>
        <v>#DIV/0!</v>
      </c>
      <c r="T76" s="10" t="e">
        <f>(SUMIF(Sta!$A:$A,$A76,Sta!I:I) +SUMIF(Sta!$B:$B,$A76,Sta!K:K))/$D76</f>
        <v>#DIV/0!</v>
      </c>
      <c r="U76" s="6" t="e">
        <f>SUMIF(Sta!$A:$A,$A76,Sta!I:I)/$B76</f>
        <v>#DIV/0!</v>
      </c>
      <c r="V76" s="6" t="e">
        <f>SUMIF(Sta!$B:$B,$A76,Sta!K:K)/$C76</f>
        <v>#DIV/0!</v>
      </c>
      <c r="W76" s="10" t="e">
        <f>(SUMIF(Sta!$A:$A,$A76,Sta!Q:Q) +SUMIF(Sta!$B:$B,$A76,Sta!Q:Q))/$D76</f>
        <v>#DIV/0!</v>
      </c>
      <c r="X76" s="6" t="e">
        <f>SUMIF(Sta!$A:$A,$A76,Sta!Q:Q)/$B76</f>
        <v>#DIV/0!</v>
      </c>
      <c r="Y76" s="6" t="e">
        <f>SUMIF(Sta!$B:$B,$A76,Sta!Q:Q)/$C76</f>
        <v>#DIV/0!</v>
      </c>
      <c r="Z76" s="10" t="e">
        <f>(SUMIF(Sta!$A:$A,$A76,Sta!M:M) +SUMIF(Sta!$B:$B,$A76,Sta!O:O))/$D76</f>
        <v>#DIV/0!</v>
      </c>
      <c r="AA76" s="6" t="e">
        <f>SUMIF(Sta!$A:$A,$A76,Sta!M:M)/$B76</f>
        <v>#DIV/0!</v>
      </c>
      <c r="AB76" s="6" t="e">
        <f>SUMIF(Sta!$B:$B,$A76,Sta!O:O)/$C76</f>
        <v>#DIV/0!</v>
      </c>
      <c r="AC76" s="10" t="e">
        <f>(SUMIF(Sta!$A:$A,$A76,Sta!N:N) +SUMIF(Sta!$B:$B,$A76,Sta!P:P))/$D76</f>
        <v>#DIV/0!</v>
      </c>
      <c r="AD76" s="6" t="e">
        <f>SUMIF(Sta!$A:$A,$A76,Sta!N:N)/$B76</f>
        <v>#DIV/0!</v>
      </c>
      <c r="AE76" s="14" t="e">
        <f>SUMIF(Sta!$B:$B,$A76,Sta!P:P)/$C76</f>
        <v>#DIV/0!</v>
      </c>
    </row>
    <row r="77" spans="1:31" x14ac:dyDescent="0.3">
      <c r="A77" t="s">
        <v>192</v>
      </c>
      <c r="B77" s="9">
        <f>COUNTIF(Sta!A:A,A77)</f>
        <v>0</v>
      </c>
      <c r="C77" s="4">
        <f>COUNTIF(Sta!B:B,A77)</f>
        <v>0</v>
      </c>
      <c r="D77" s="4">
        <f t="shared" si="3"/>
        <v>0</v>
      </c>
      <c r="E77" s="10" t="e">
        <f>(SUMIF(Sta!$A:$A,$A77,Sta!F:F) +SUMIF(Sta!$B:$B,$A77,Sta!F:F))/$D77</f>
        <v>#DIV/0!</v>
      </c>
      <c r="F77" s="6" t="e">
        <f>SUMIF(Sta!$A:$A,$A77,Sta!F:F)/$B77</f>
        <v>#DIV/0!</v>
      </c>
      <c r="G77" s="6" t="e">
        <f>SUMIF(Sta!$B:$B,$A77,Sta!F:F)/$C77</f>
        <v>#DIV/0!</v>
      </c>
      <c r="H77" s="10" t="e">
        <f>(SUMIF(Sta!$A:$A,$A77,Sta!D:D) +SUMIF(Sta!$B:$B,$A77,Sta!E:E))/$D77</f>
        <v>#DIV/0!</v>
      </c>
      <c r="I77" s="6" t="e">
        <f>SUMIF(Sta!$A:$A,$A77,Sta!D:D)/$B77</f>
        <v>#DIV/0!</v>
      </c>
      <c r="J77" s="6" t="e">
        <f>SUMIF(Sta!$B:$B,$A77,Sta!E:E)/$C77</f>
        <v>#DIV/0!</v>
      </c>
      <c r="K77" s="10" t="e">
        <f>(SUMIF(Sta!$A:$A,$A77,Sta!E:E) +SUMIF(Sta!$B:$B,$A77,Sta!D:D))/$D77</f>
        <v>#DIV/0!</v>
      </c>
      <c r="L77" s="6" t="e">
        <f>SUMIF(Sta!$A:$A,$A77,Sta!E:E)/$B77</f>
        <v>#DIV/0!</v>
      </c>
      <c r="M77" s="6" t="e">
        <f>SUMIF(Sta!$B:$B,$A77,Sta!D:D)/$C77</f>
        <v>#DIV/0!</v>
      </c>
      <c r="N77" s="10" t="e">
        <f>(SUMIF(Sta!$A:$A,$A77,Sta!L:L) +SUMIF(Sta!$B:$B,$A77,Sta!L:L))/$D77</f>
        <v>#DIV/0!</v>
      </c>
      <c r="O77" s="6" t="e">
        <f>SUMIF(Sta!$A:$A,$A77,Sta!L:L)/$B77</f>
        <v>#DIV/0!</v>
      </c>
      <c r="P77" s="6" t="e">
        <f>SUMIF(Sta!$B:$B,$A77,Sta!L:L)/$C77</f>
        <v>#DIV/0!</v>
      </c>
      <c r="Q77" s="10" t="e">
        <f>(SUMIF(Sta!$A:$A,$A77,Sta!H:H) +SUMIF(Sta!$B:$B,$A77,Sta!J:J))/$D77</f>
        <v>#DIV/0!</v>
      </c>
      <c r="R77" s="6" t="e">
        <f>SUMIF(Sta!$A:$A,$A77,Sta!H:H)/$B77</f>
        <v>#DIV/0!</v>
      </c>
      <c r="S77" s="6" t="e">
        <f>SUMIF(Sta!$B:$B,$A77,Sta!J:J)/$C77</f>
        <v>#DIV/0!</v>
      </c>
      <c r="T77" s="10" t="e">
        <f>(SUMIF(Sta!$A:$A,$A77,Sta!I:I) +SUMIF(Sta!$B:$B,$A77,Sta!K:K))/$D77</f>
        <v>#DIV/0!</v>
      </c>
      <c r="U77" s="6" t="e">
        <f>SUMIF(Sta!$A:$A,$A77,Sta!I:I)/$B77</f>
        <v>#DIV/0!</v>
      </c>
      <c r="V77" s="6" t="e">
        <f>SUMIF(Sta!$B:$B,$A77,Sta!K:K)/$C77</f>
        <v>#DIV/0!</v>
      </c>
      <c r="W77" s="10" t="e">
        <f>(SUMIF(Sta!$A:$A,$A77,Sta!Q:Q) +SUMIF(Sta!$B:$B,$A77,Sta!Q:Q))/$D77</f>
        <v>#DIV/0!</v>
      </c>
      <c r="X77" s="6" t="e">
        <f>SUMIF(Sta!$A:$A,$A77,Sta!Q:Q)/$B77</f>
        <v>#DIV/0!</v>
      </c>
      <c r="Y77" s="6" t="e">
        <f>SUMIF(Sta!$B:$B,$A77,Sta!Q:Q)/$C77</f>
        <v>#DIV/0!</v>
      </c>
      <c r="Z77" s="10" t="e">
        <f>(SUMIF(Sta!$A:$A,$A77,Sta!M:M) +SUMIF(Sta!$B:$B,$A77,Sta!O:O))/$D77</f>
        <v>#DIV/0!</v>
      </c>
      <c r="AA77" s="6" t="e">
        <f>SUMIF(Sta!$A:$A,$A77,Sta!M:M)/$B77</f>
        <v>#DIV/0!</v>
      </c>
      <c r="AB77" s="6" t="e">
        <f>SUMIF(Sta!$B:$B,$A77,Sta!O:O)/$C77</f>
        <v>#DIV/0!</v>
      </c>
      <c r="AC77" s="10" t="e">
        <f>(SUMIF(Sta!$A:$A,$A77,Sta!N:N) +SUMIF(Sta!$B:$B,$A77,Sta!P:P))/$D77</f>
        <v>#DIV/0!</v>
      </c>
      <c r="AD77" s="6" t="e">
        <f>SUMIF(Sta!$A:$A,$A77,Sta!N:N)/$B77</f>
        <v>#DIV/0!</v>
      </c>
      <c r="AE77" s="14" t="e">
        <f>SUMIF(Sta!$B:$B,$A77,Sta!P:P)/$C77</f>
        <v>#DIV/0!</v>
      </c>
    </row>
    <row r="78" spans="1:31" x14ac:dyDescent="0.3">
      <c r="A78" t="s">
        <v>191</v>
      </c>
      <c r="B78" s="9">
        <f>COUNTIF(Sta!A:A,A78)</f>
        <v>0</v>
      </c>
      <c r="C78" s="4">
        <f>COUNTIF(Sta!B:B,A78)</f>
        <v>0</v>
      </c>
      <c r="D78" s="4">
        <f t="shared" si="3"/>
        <v>0</v>
      </c>
      <c r="E78" s="10" t="e">
        <f>(SUMIF(Sta!$A:$A,$A78,Sta!F:F) +SUMIF(Sta!$B:$B,$A78,Sta!F:F))/$D78</f>
        <v>#DIV/0!</v>
      </c>
      <c r="F78" s="6" t="e">
        <f>SUMIF(Sta!$A:$A,$A78,Sta!F:F)/$B78</f>
        <v>#DIV/0!</v>
      </c>
      <c r="G78" s="6" t="e">
        <f>SUMIF(Sta!$B:$B,$A78,Sta!F:F)/$C78</f>
        <v>#DIV/0!</v>
      </c>
      <c r="H78" s="10" t="e">
        <f>(SUMIF(Sta!$A:$A,$A78,Sta!D:D) +SUMIF(Sta!$B:$B,$A78,Sta!E:E))/$D78</f>
        <v>#DIV/0!</v>
      </c>
      <c r="I78" s="6" t="e">
        <f>SUMIF(Sta!$A:$A,$A78,Sta!D:D)/$B78</f>
        <v>#DIV/0!</v>
      </c>
      <c r="J78" s="6" t="e">
        <f>SUMIF(Sta!$B:$B,$A78,Sta!E:E)/$C78</f>
        <v>#DIV/0!</v>
      </c>
      <c r="K78" s="10" t="e">
        <f>(SUMIF(Sta!$A:$A,$A78,Sta!E:E) +SUMIF(Sta!$B:$B,$A78,Sta!D:D))/$D78</f>
        <v>#DIV/0!</v>
      </c>
      <c r="L78" s="6" t="e">
        <f>SUMIF(Sta!$A:$A,$A78,Sta!E:E)/$B78</f>
        <v>#DIV/0!</v>
      </c>
      <c r="M78" s="6" t="e">
        <f>SUMIF(Sta!$B:$B,$A78,Sta!D:D)/$C78</f>
        <v>#DIV/0!</v>
      </c>
      <c r="N78" s="10" t="e">
        <f>(SUMIF(Sta!$A:$A,$A78,Sta!L:L) +SUMIF(Sta!$B:$B,$A78,Sta!L:L))/$D78</f>
        <v>#DIV/0!</v>
      </c>
      <c r="O78" s="6" t="e">
        <f>SUMIF(Sta!$A:$A,$A78,Sta!L:L)/$B78</f>
        <v>#DIV/0!</v>
      </c>
      <c r="P78" s="6" t="e">
        <f>SUMIF(Sta!$B:$B,$A78,Sta!L:L)/$C78</f>
        <v>#DIV/0!</v>
      </c>
      <c r="Q78" s="10" t="e">
        <f>(SUMIF(Sta!$A:$A,$A78,Sta!H:H) +SUMIF(Sta!$B:$B,$A78,Sta!J:J))/$D78</f>
        <v>#DIV/0!</v>
      </c>
      <c r="R78" s="6" t="e">
        <f>SUMIF(Sta!$A:$A,$A78,Sta!H:H)/$B78</f>
        <v>#DIV/0!</v>
      </c>
      <c r="S78" s="6" t="e">
        <f>SUMIF(Sta!$B:$B,$A78,Sta!J:J)/$C78</f>
        <v>#DIV/0!</v>
      </c>
      <c r="T78" s="10" t="e">
        <f>(SUMIF(Sta!$A:$A,$A78,Sta!I:I) +SUMIF(Sta!$B:$B,$A78,Sta!K:K))/$D78</f>
        <v>#DIV/0!</v>
      </c>
      <c r="U78" s="6" t="e">
        <f>SUMIF(Sta!$A:$A,$A78,Sta!I:I)/$B78</f>
        <v>#DIV/0!</v>
      </c>
      <c r="V78" s="6" t="e">
        <f>SUMIF(Sta!$B:$B,$A78,Sta!K:K)/$C78</f>
        <v>#DIV/0!</v>
      </c>
      <c r="W78" s="10" t="e">
        <f>(SUMIF(Sta!$A:$A,$A78,Sta!Q:Q) +SUMIF(Sta!$B:$B,$A78,Sta!Q:Q))/$D78</f>
        <v>#DIV/0!</v>
      </c>
      <c r="X78" s="6" t="e">
        <f>SUMIF(Sta!$A:$A,$A78,Sta!Q:Q)/$B78</f>
        <v>#DIV/0!</v>
      </c>
      <c r="Y78" s="6" t="e">
        <f>SUMIF(Sta!$B:$B,$A78,Sta!Q:Q)/$C78</f>
        <v>#DIV/0!</v>
      </c>
      <c r="Z78" s="10" t="e">
        <f>(SUMIF(Sta!$A:$A,$A78,Sta!M:M) +SUMIF(Sta!$B:$B,$A78,Sta!O:O))/$D78</f>
        <v>#DIV/0!</v>
      </c>
      <c r="AA78" s="6" t="e">
        <f>SUMIF(Sta!$A:$A,$A78,Sta!M:M)/$B78</f>
        <v>#DIV/0!</v>
      </c>
      <c r="AB78" s="6" t="e">
        <f>SUMIF(Sta!$B:$B,$A78,Sta!O:O)/$C78</f>
        <v>#DIV/0!</v>
      </c>
      <c r="AC78" s="10" t="e">
        <f>(SUMIF(Sta!$A:$A,$A78,Sta!N:N) +SUMIF(Sta!$B:$B,$A78,Sta!P:P))/$D78</f>
        <v>#DIV/0!</v>
      </c>
      <c r="AD78" s="6" t="e">
        <f>SUMIF(Sta!$A:$A,$A78,Sta!N:N)/$B78</f>
        <v>#DIV/0!</v>
      </c>
      <c r="AE78" s="14" t="e">
        <f>SUMIF(Sta!$B:$B,$A78,Sta!P:P)/$C78</f>
        <v>#DIV/0!</v>
      </c>
    </row>
    <row r="79" spans="1:31" x14ac:dyDescent="0.3">
      <c r="A79" t="s">
        <v>173</v>
      </c>
      <c r="B79" s="9">
        <f>COUNTIF(Sta!A:A,A79)</f>
        <v>0</v>
      </c>
      <c r="C79" s="4">
        <f>COUNTIF(Sta!B:B,A79)</f>
        <v>0</v>
      </c>
      <c r="D79" s="4">
        <f t="shared" si="3"/>
        <v>0</v>
      </c>
      <c r="E79" s="10" t="e">
        <f>(SUMIF(Sta!$A:$A,$A79,Sta!F:F) +SUMIF(Sta!$B:$B,$A79,Sta!F:F))/$D79</f>
        <v>#DIV/0!</v>
      </c>
      <c r="F79" s="6" t="e">
        <f>SUMIF(Sta!$A:$A,$A79,Sta!F:F)/$B79</f>
        <v>#DIV/0!</v>
      </c>
      <c r="G79" s="6" t="e">
        <f>SUMIF(Sta!$B:$B,$A79,Sta!F:F)/$C79</f>
        <v>#DIV/0!</v>
      </c>
      <c r="H79" s="10" t="e">
        <f>(SUMIF(Sta!$A:$A,$A79,Sta!D:D) +SUMIF(Sta!$B:$B,$A79,Sta!E:E))/$D79</f>
        <v>#DIV/0!</v>
      </c>
      <c r="I79" s="6" t="e">
        <f>SUMIF(Sta!$A:$A,$A79,Sta!D:D)/$B79</f>
        <v>#DIV/0!</v>
      </c>
      <c r="J79" s="6" t="e">
        <f>SUMIF(Sta!$B:$B,$A79,Sta!E:E)/$C79</f>
        <v>#DIV/0!</v>
      </c>
      <c r="K79" s="10" t="e">
        <f>(SUMIF(Sta!$A:$A,$A79,Sta!E:E) +SUMIF(Sta!$B:$B,$A79,Sta!D:D))/$D79</f>
        <v>#DIV/0!</v>
      </c>
      <c r="L79" s="6" t="e">
        <f>SUMIF(Sta!$A:$A,$A79,Sta!E:E)/$B79</f>
        <v>#DIV/0!</v>
      </c>
      <c r="M79" s="6" t="e">
        <f>SUMIF(Sta!$B:$B,$A79,Sta!D:D)/$C79</f>
        <v>#DIV/0!</v>
      </c>
      <c r="N79" s="10" t="e">
        <f>(SUMIF(Sta!$A:$A,$A79,Sta!L:L) +SUMIF(Sta!$B:$B,$A79,Sta!L:L))/$D79</f>
        <v>#DIV/0!</v>
      </c>
      <c r="O79" s="6" t="e">
        <f>SUMIF(Sta!$A:$A,$A79,Sta!L:L)/$B79</f>
        <v>#DIV/0!</v>
      </c>
      <c r="P79" s="6" t="e">
        <f>SUMIF(Sta!$B:$B,$A79,Sta!L:L)/$C79</f>
        <v>#DIV/0!</v>
      </c>
      <c r="Q79" s="10" t="e">
        <f>(SUMIF(Sta!$A:$A,$A79,Sta!H:H) +SUMIF(Sta!$B:$B,$A79,Sta!J:J))/$D79</f>
        <v>#DIV/0!</v>
      </c>
      <c r="R79" s="6" t="e">
        <f>SUMIF(Sta!$A:$A,$A79,Sta!H:H)/$B79</f>
        <v>#DIV/0!</v>
      </c>
      <c r="S79" s="6" t="e">
        <f>SUMIF(Sta!$B:$B,$A79,Sta!J:J)/$C79</f>
        <v>#DIV/0!</v>
      </c>
      <c r="T79" s="10" t="e">
        <f>(SUMIF(Sta!$A:$A,$A79,Sta!I:I) +SUMIF(Sta!$B:$B,$A79,Sta!K:K))/$D79</f>
        <v>#DIV/0!</v>
      </c>
      <c r="U79" s="6" t="e">
        <f>SUMIF(Sta!$A:$A,$A79,Sta!I:I)/$B79</f>
        <v>#DIV/0!</v>
      </c>
      <c r="V79" s="6" t="e">
        <f>SUMIF(Sta!$B:$B,$A79,Sta!K:K)/$C79</f>
        <v>#DIV/0!</v>
      </c>
      <c r="W79" s="10" t="e">
        <f>(SUMIF(Sta!$A:$A,$A79,Sta!Q:Q) +SUMIF(Sta!$B:$B,$A79,Sta!Q:Q))/$D79</f>
        <v>#DIV/0!</v>
      </c>
      <c r="X79" s="6" t="e">
        <f>SUMIF(Sta!$A:$A,$A79,Sta!Q:Q)/$B79</f>
        <v>#DIV/0!</v>
      </c>
      <c r="Y79" s="6" t="e">
        <f>SUMIF(Sta!$B:$B,$A79,Sta!Q:Q)/$C79</f>
        <v>#DIV/0!</v>
      </c>
      <c r="Z79" s="10" t="e">
        <f>(SUMIF(Sta!$A:$A,$A79,Sta!M:M) +SUMIF(Sta!$B:$B,$A79,Sta!O:O))/$D79</f>
        <v>#DIV/0!</v>
      </c>
      <c r="AA79" s="6" t="e">
        <f>SUMIF(Sta!$A:$A,$A79,Sta!M:M)/$B79</f>
        <v>#DIV/0!</v>
      </c>
      <c r="AB79" s="6" t="e">
        <f>SUMIF(Sta!$B:$B,$A79,Sta!O:O)/$C79</f>
        <v>#DIV/0!</v>
      </c>
      <c r="AC79" s="10" t="e">
        <f>(SUMIF(Sta!$A:$A,$A79,Sta!N:N) +SUMIF(Sta!$B:$B,$A79,Sta!P:P))/$D79</f>
        <v>#DIV/0!</v>
      </c>
      <c r="AD79" s="6" t="e">
        <f>SUMIF(Sta!$A:$A,$A79,Sta!N:N)/$B79</f>
        <v>#DIV/0!</v>
      </c>
      <c r="AE79" s="14" t="e">
        <f>SUMIF(Sta!$B:$B,$A79,Sta!P:P)/$C79</f>
        <v>#DIV/0!</v>
      </c>
    </row>
    <row r="80" spans="1:31" x14ac:dyDescent="0.3">
      <c r="A80" t="s">
        <v>185</v>
      </c>
      <c r="B80" s="9">
        <f>COUNTIF(Sta!A:A,A80)</f>
        <v>0</v>
      </c>
      <c r="C80" s="4">
        <f>COUNTIF(Sta!B:B,A80)</f>
        <v>0</v>
      </c>
      <c r="D80" s="4">
        <f t="shared" si="3"/>
        <v>0</v>
      </c>
      <c r="E80" s="10" t="e">
        <f>(SUMIF(Sta!$A:$A,$A80,Sta!F:F) +SUMIF(Sta!$B:$B,$A80,Sta!F:F))/$D80</f>
        <v>#DIV/0!</v>
      </c>
      <c r="F80" s="6" t="e">
        <f>SUMIF(Sta!$A:$A,$A80,Sta!F:F)/$B80</f>
        <v>#DIV/0!</v>
      </c>
      <c r="G80" s="6" t="e">
        <f>SUMIF(Sta!$B:$B,$A80,Sta!F:F)/$C80</f>
        <v>#DIV/0!</v>
      </c>
      <c r="H80" s="10" t="e">
        <f>(SUMIF(Sta!$A:$A,$A80,Sta!D:D) +SUMIF(Sta!$B:$B,$A80,Sta!E:E))/$D80</f>
        <v>#DIV/0!</v>
      </c>
      <c r="I80" s="6" t="e">
        <f>SUMIF(Sta!$A:$A,$A80,Sta!D:D)/$B80</f>
        <v>#DIV/0!</v>
      </c>
      <c r="J80" s="6" t="e">
        <f>SUMIF(Sta!$B:$B,$A80,Sta!E:E)/$C80</f>
        <v>#DIV/0!</v>
      </c>
      <c r="K80" s="10" t="e">
        <f>(SUMIF(Sta!$A:$A,$A80,Sta!E:E) +SUMIF(Sta!$B:$B,$A80,Sta!D:D))/$D80</f>
        <v>#DIV/0!</v>
      </c>
      <c r="L80" s="6" t="e">
        <f>SUMIF(Sta!$A:$A,$A80,Sta!E:E)/$B80</f>
        <v>#DIV/0!</v>
      </c>
      <c r="M80" s="6" t="e">
        <f>SUMIF(Sta!$B:$B,$A80,Sta!D:D)/$C80</f>
        <v>#DIV/0!</v>
      </c>
      <c r="N80" s="10" t="e">
        <f>(SUMIF(Sta!$A:$A,$A80,Sta!L:L) +SUMIF(Sta!$B:$B,$A80,Sta!L:L))/$D80</f>
        <v>#DIV/0!</v>
      </c>
      <c r="O80" s="6" t="e">
        <f>SUMIF(Sta!$A:$A,$A80,Sta!L:L)/$B80</f>
        <v>#DIV/0!</v>
      </c>
      <c r="P80" s="6" t="e">
        <f>SUMIF(Sta!$B:$B,$A80,Sta!L:L)/$C80</f>
        <v>#DIV/0!</v>
      </c>
      <c r="Q80" s="10" t="e">
        <f>(SUMIF(Sta!$A:$A,$A80,Sta!H:H) +SUMIF(Sta!$B:$B,$A80,Sta!J:J))/$D80</f>
        <v>#DIV/0!</v>
      </c>
      <c r="R80" s="6" t="e">
        <f>SUMIF(Sta!$A:$A,$A80,Sta!H:H)/$B80</f>
        <v>#DIV/0!</v>
      </c>
      <c r="S80" s="6" t="e">
        <f>SUMIF(Sta!$B:$B,$A80,Sta!J:J)/$C80</f>
        <v>#DIV/0!</v>
      </c>
      <c r="T80" s="10" t="e">
        <f>(SUMIF(Sta!$A:$A,$A80,Sta!I:I) +SUMIF(Sta!$B:$B,$A80,Sta!K:K))/$D80</f>
        <v>#DIV/0!</v>
      </c>
      <c r="U80" s="6" t="e">
        <f>SUMIF(Sta!$A:$A,$A80,Sta!I:I)/$B80</f>
        <v>#DIV/0!</v>
      </c>
      <c r="V80" s="6" t="e">
        <f>SUMIF(Sta!$B:$B,$A80,Sta!K:K)/$C80</f>
        <v>#DIV/0!</v>
      </c>
      <c r="W80" s="10" t="e">
        <f>(SUMIF(Sta!$A:$A,$A80,Sta!Q:Q) +SUMIF(Sta!$B:$B,$A80,Sta!Q:Q))/$D80</f>
        <v>#DIV/0!</v>
      </c>
      <c r="X80" s="6" t="e">
        <f>SUMIF(Sta!$A:$A,$A80,Sta!Q:Q)/$B80</f>
        <v>#DIV/0!</v>
      </c>
      <c r="Y80" s="6" t="e">
        <f>SUMIF(Sta!$B:$B,$A80,Sta!Q:Q)/$C80</f>
        <v>#DIV/0!</v>
      </c>
      <c r="Z80" s="10" t="e">
        <f>(SUMIF(Sta!$A:$A,$A80,Sta!M:M) +SUMIF(Sta!$B:$B,$A80,Sta!O:O))/$D80</f>
        <v>#DIV/0!</v>
      </c>
      <c r="AA80" s="6" t="e">
        <f>SUMIF(Sta!$A:$A,$A80,Sta!M:M)/$B80</f>
        <v>#DIV/0!</v>
      </c>
      <c r="AB80" s="6" t="e">
        <f>SUMIF(Sta!$B:$B,$A80,Sta!O:O)/$C80</f>
        <v>#DIV/0!</v>
      </c>
      <c r="AC80" s="10" t="e">
        <f>(SUMIF(Sta!$A:$A,$A80,Sta!N:N) +SUMIF(Sta!$B:$B,$A80,Sta!P:P))/$D80</f>
        <v>#DIV/0!</v>
      </c>
      <c r="AD80" s="6" t="e">
        <f>SUMIF(Sta!$A:$A,$A80,Sta!N:N)/$B80</f>
        <v>#DIV/0!</v>
      </c>
      <c r="AE80" s="14" t="e">
        <f>SUMIF(Sta!$B:$B,$A80,Sta!P:P)/$C80</f>
        <v>#DIV/0!</v>
      </c>
    </row>
    <row r="81" spans="1:31" x14ac:dyDescent="0.3">
      <c r="A81" t="s">
        <v>181</v>
      </c>
      <c r="B81" s="9">
        <f>COUNTIF(Sta!A:A,A81)</f>
        <v>0</v>
      </c>
      <c r="C81" s="4">
        <f>COUNTIF(Sta!B:B,A81)</f>
        <v>0</v>
      </c>
      <c r="D81" s="4">
        <f t="shared" si="3"/>
        <v>0</v>
      </c>
      <c r="E81" s="10" t="e">
        <f>(SUMIF(Sta!$A:$A,$A81,Sta!F:F) +SUMIF(Sta!$B:$B,$A81,Sta!F:F))/$D81</f>
        <v>#DIV/0!</v>
      </c>
      <c r="F81" s="6" t="e">
        <f>SUMIF(Sta!$A:$A,$A81,Sta!F:F)/$B81</f>
        <v>#DIV/0!</v>
      </c>
      <c r="G81" s="6" t="e">
        <f>SUMIF(Sta!$B:$B,$A81,Sta!F:F)/$C81</f>
        <v>#DIV/0!</v>
      </c>
      <c r="H81" s="10" t="e">
        <f>(SUMIF(Sta!$A:$A,$A81,Sta!D:D) +SUMIF(Sta!$B:$B,$A81,Sta!E:E))/$D81</f>
        <v>#DIV/0!</v>
      </c>
      <c r="I81" s="6" t="e">
        <f>SUMIF(Sta!$A:$A,$A81,Sta!D:D)/$B81</f>
        <v>#DIV/0!</v>
      </c>
      <c r="J81" s="6" t="e">
        <f>SUMIF(Sta!$B:$B,$A81,Sta!E:E)/$C81</f>
        <v>#DIV/0!</v>
      </c>
      <c r="K81" s="10" t="e">
        <f>(SUMIF(Sta!$A:$A,$A81,Sta!E:E) +SUMIF(Sta!$B:$B,$A81,Sta!D:D))/$D81</f>
        <v>#DIV/0!</v>
      </c>
      <c r="L81" s="6" t="e">
        <f>SUMIF(Sta!$A:$A,$A81,Sta!E:E)/$B81</f>
        <v>#DIV/0!</v>
      </c>
      <c r="M81" s="6" t="e">
        <f>SUMIF(Sta!$B:$B,$A81,Sta!D:D)/$C81</f>
        <v>#DIV/0!</v>
      </c>
      <c r="N81" s="10" t="e">
        <f>(SUMIF(Sta!$A:$A,$A81,Sta!L:L) +SUMIF(Sta!$B:$B,$A81,Sta!L:L))/$D81</f>
        <v>#DIV/0!</v>
      </c>
      <c r="O81" s="6" t="e">
        <f>SUMIF(Sta!$A:$A,$A81,Sta!L:L)/$B81</f>
        <v>#DIV/0!</v>
      </c>
      <c r="P81" s="6" t="e">
        <f>SUMIF(Sta!$B:$B,$A81,Sta!L:L)/$C81</f>
        <v>#DIV/0!</v>
      </c>
      <c r="Q81" s="10" t="e">
        <f>(SUMIF(Sta!$A:$A,$A81,Sta!H:H) +SUMIF(Sta!$B:$B,$A81,Sta!J:J))/$D81</f>
        <v>#DIV/0!</v>
      </c>
      <c r="R81" s="6" t="e">
        <f>SUMIF(Sta!$A:$A,$A81,Sta!H:H)/$B81</f>
        <v>#DIV/0!</v>
      </c>
      <c r="S81" s="6" t="e">
        <f>SUMIF(Sta!$B:$B,$A81,Sta!J:J)/$C81</f>
        <v>#DIV/0!</v>
      </c>
      <c r="T81" s="10" t="e">
        <f>(SUMIF(Sta!$A:$A,$A81,Sta!I:I) +SUMIF(Sta!$B:$B,$A81,Sta!K:K))/$D81</f>
        <v>#DIV/0!</v>
      </c>
      <c r="U81" s="6" t="e">
        <f>SUMIF(Sta!$A:$A,$A81,Sta!I:I)/$B81</f>
        <v>#DIV/0!</v>
      </c>
      <c r="V81" s="6" t="e">
        <f>SUMIF(Sta!$B:$B,$A81,Sta!K:K)/$C81</f>
        <v>#DIV/0!</v>
      </c>
      <c r="W81" s="10" t="e">
        <f>(SUMIF(Sta!$A:$A,$A81,Sta!Q:Q) +SUMIF(Sta!$B:$B,$A81,Sta!Q:Q))/$D81</f>
        <v>#DIV/0!</v>
      </c>
      <c r="X81" s="6" t="e">
        <f>SUMIF(Sta!$A:$A,$A81,Sta!Q:Q)/$B81</f>
        <v>#DIV/0!</v>
      </c>
      <c r="Y81" s="6" t="e">
        <f>SUMIF(Sta!$B:$B,$A81,Sta!Q:Q)/$C81</f>
        <v>#DIV/0!</v>
      </c>
      <c r="Z81" s="10" t="e">
        <f>(SUMIF(Sta!$A:$A,$A81,Sta!M:M) +SUMIF(Sta!$B:$B,$A81,Sta!O:O))/$D81</f>
        <v>#DIV/0!</v>
      </c>
      <c r="AA81" s="6" t="e">
        <f>SUMIF(Sta!$A:$A,$A81,Sta!M:M)/$B81</f>
        <v>#DIV/0!</v>
      </c>
      <c r="AB81" s="6" t="e">
        <f>SUMIF(Sta!$B:$B,$A81,Sta!O:O)/$C81</f>
        <v>#DIV/0!</v>
      </c>
      <c r="AC81" s="10" t="e">
        <f>(SUMIF(Sta!$A:$A,$A81,Sta!N:N) +SUMIF(Sta!$B:$B,$A81,Sta!P:P))/$D81</f>
        <v>#DIV/0!</v>
      </c>
      <c r="AD81" s="6" t="e">
        <f>SUMIF(Sta!$A:$A,$A81,Sta!N:N)/$B81</f>
        <v>#DIV/0!</v>
      </c>
      <c r="AE81" s="14" t="e">
        <f>SUMIF(Sta!$B:$B,$A81,Sta!P:P)/$C81</f>
        <v>#DIV/0!</v>
      </c>
    </row>
    <row r="82" spans="1:31" x14ac:dyDescent="0.3">
      <c r="A82" t="s">
        <v>182</v>
      </c>
      <c r="B82" s="9">
        <f>COUNTIF(Sta!A:A,A82)</f>
        <v>0</v>
      </c>
      <c r="C82" s="4">
        <f>COUNTIF(Sta!B:B,A82)</f>
        <v>0</v>
      </c>
      <c r="D82" s="4">
        <f t="shared" si="3"/>
        <v>0</v>
      </c>
      <c r="E82" s="10" t="e">
        <f>(SUMIF(Sta!$A:$A,$A82,Sta!F:F) +SUMIF(Sta!$B:$B,$A82,Sta!F:F))/$D82</f>
        <v>#DIV/0!</v>
      </c>
      <c r="F82" s="6" t="e">
        <f>SUMIF(Sta!$A:$A,$A82,Sta!F:F)/$B82</f>
        <v>#DIV/0!</v>
      </c>
      <c r="G82" s="6" t="e">
        <f>SUMIF(Sta!$B:$B,$A82,Sta!F:F)/$C82</f>
        <v>#DIV/0!</v>
      </c>
      <c r="H82" s="10" t="e">
        <f>(SUMIF(Sta!$A:$A,$A82,Sta!D:D) +SUMIF(Sta!$B:$B,$A82,Sta!E:E))/$D82</f>
        <v>#DIV/0!</v>
      </c>
      <c r="I82" s="6" t="e">
        <f>SUMIF(Sta!$A:$A,$A82,Sta!D:D)/$B82</f>
        <v>#DIV/0!</v>
      </c>
      <c r="J82" s="6" t="e">
        <f>SUMIF(Sta!$B:$B,$A82,Sta!E:E)/$C82</f>
        <v>#DIV/0!</v>
      </c>
      <c r="K82" s="10" t="e">
        <f>(SUMIF(Sta!$A:$A,$A82,Sta!E:E) +SUMIF(Sta!$B:$B,$A82,Sta!D:D))/$D82</f>
        <v>#DIV/0!</v>
      </c>
      <c r="L82" s="6" t="e">
        <f>SUMIF(Sta!$A:$A,$A82,Sta!E:E)/$B82</f>
        <v>#DIV/0!</v>
      </c>
      <c r="M82" s="6" t="e">
        <f>SUMIF(Sta!$B:$B,$A82,Sta!D:D)/$C82</f>
        <v>#DIV/0!</v>
      </c>
      <c r="N82" s="10" t="e">
        <f>(SUMIF(Sta!$A:$A,$A82,Sta!L:L) +SUMIF(Sta!$B:$B,$A82,Sta!L:L))/$D82</f>
        <v>#DIV/0!</v>
      </c>
      <c r="O82" s="6" t="e">
        <f>SUMIF(Sta!$A:$A,$A82,Sta!L:L)/$B82</f>
        <v>#DIV/0!</v>
      </c>
      <c r="P82" s="6" t="e">
        <f>SUMIF(Sta!$B:$B,$A82,Sta!L:L)/$C82</f>
        <v>#DIV/0!</v>
      </c>
      <c r="Q82" s="10" t="e">
        <f>(SUMIF(Sta!$A:$A,$A82,Sta!H:H) +SUMIF(Sta!$B:$B,$A82,Sta!J:J))/$D82</f>
        <v>#DIV/0!</v>
      </c>
      <c r="R82" s="6" t="e">
        <f>SUMIF(Sta!$A:$A,$A82,Sta!H:H)/$B82</f>
        <v>#DIV/0!</v>
      </c>
      <c r="S82" s="6" t="e">
        <f>SUMIF(Sta!$B:$B,$A82,Sta!J:J)/$C82</f>
        <v>#DIV/0!</v>
      </c>
      <c r="T82" s="10" t="e">
        <f>(SUMIF(Sta!$A:$A,$A82,Sta!I:I) +SUMIF(Sta!$B:$B,$A82,Sta!K:K))/$D82</f>
        <v>#DIV/0!</v>
      </c>
      <c r="U82" s="6" t="e">
        <f>SUMIF(Sta!$A:$A,$A82,Sta!I:I)/$B82</f>
        <v>#DIV/0!</v>
      </c>
      <c r="V82" s="6" t="e">
        <f>SUMIF(Sta!$B:$B,$A82,Sta!K:K)/$C82</f>
        <v>#DIV/0!</v>
      </c>
      <c r="W82" s="10" t="e">
        <f>(SUMIF(Sta!$A:$A,$A82,Sta!Q:Q) +SUMIF(Sta!$B:$B,$A82,Sta!Q:Q))/$D82</f>
        <v>#DIV/0!</v>
      </c>
      <c r="X82" s="6" t="e">
        <f>SUMIF(Sta!$A:$A,$A82,Sta!Q:Q)/$B82</f>
        <v>#DIV/0!</v>
      </c>
      <c r="Y82" s="6" t="e">
        <f>SUMIF(Sta!$B:$B,$A82,Sta!Q:Q)/$C82</f>
        <v>#DIV/0!</v>
      </c>
      <c r="Z82" s="10" t="e">
        <f>(SUMIF(Sta!$A:$A,$A82,Sta!M:M) +SUMIF(Sta!$B:$B,$A82,Sta!O:O))/$D82</f>
        <v>#DIV/0!</v>
      </c>
      <c r="AA82" s="6" t="e">
        <f>SUMIF(Sta!$A:$A,$A82,Sta!M:M)/$B82</f>
        <v>#DIV/0!</v>
      </c>
      <c r="AB82" s="6" t="e">
        <f>SUMIF(Sta!$B:$B,$A82,Sta!O:O)/$C82</f>
        <v>#DIV/0!</v>
      </c>
      <c r="AC82" s="10" t="e">
        <f>(SUMIF(Sta!$A:$A,$A82,Sta!N:N) +SUMIF(Sta!$B:$B,$A82,Sta!P:P))/$D82</f>
        <v>#DIV/0!</v>
      </c>
      <c r="AD82" s="6" t="e">
        <f>SUMIF(Sta!$A:$A,$A82,Sta!N:N)/$B82</f>
        <v>#DIV/0!</v>
      </c>
      <c r="AE82" s="14" t="e">
        <f>SUMIF(Sta!$B:$B,$A82,Sta!P:P)/$C82</f>
        <v>#DIV/0!</v>
      </c>
    </row>
    <row r="83" spans="1:31" x14ac:dyDescent="0.3">
      <c r="A83" t="s">
        <v>172</v>
      </c>
      <c r="B83" s="9">
        <f>COUNTIF(Sta!A:A,A83)</f>
        <v>0</v>
      </c>
      <c r="C83" s="4">
        <f>COUNTIF(Sta!B:B,A83)</f>
        <v>0</v>
      </c>
      <c r="D83" s="4">
        <f t="shared" si="3"/>
        <v>0</v>
      </c>
      <c r="E83" s="10" t="e">
        <f>(SUMIF(Sta!$A:$A,$A83,Sta!F:F) +SUMIF(Sta!$B:$B,$A83,Sta!F:F))/$D83</f>
        <v>#DIV/0!</v>
      </c>
      <c r="F83" s="6" t="e">
        <f>SUMIF(Sta!$A:$A,$A83,Sta!F:F)/$B83</f>
        <v>#DIV/0!</v>
      </c>
      <c r="G83" s="6" t="e">
        <f>SUMIF(Sta!$B:$B,$A83,Sta!F:F)/$C83</f>
        <v>#DIV/0!</v>
      </c>
      <c r="H83" s="10" t="e">
        <f>(SUMIF(Sta!$A:$A,$A83,Sta!D:D) +SUMIF(Sta!$B:$B,$A83,Sta!E:E))/$D83</f>
        <v>#DIV/0!</v>
      </c>
      <c r="I83" s="6" t="e">
        <f>SUMIF(Sta!$A:$A,$A83,Sta!D:D)/$B83</f>
        <v>#DIV/0!</v>
      </c>
      <c r="J83" s="6" t="e">
        <f>SUMIF(Sta!$B:$B,$A83,Sta!E:E)/$C83</f>
        <v>#DIV/0!</v>
      </c>
      <c r="K83" s="10" t="e">
        <f>(SUMIF(Sta!$A:$A,$A83,Sta!E:E) +SUMIF(Sta!$B:$B,$A83,Sta!D:D))/$D83</f>
        <v>#DIV/0!</v>
      </c>
      <c r="L83" s="6" t="e">
        <f>SUMIF(Sta!$A:$A,$A83,Sta!E:E)/$B83</f>
        <v>#DIV/0!</v>
      </c>
      <c r="M83" s="6" t="e">
        <f>SUMIF(Sta!$B:$B,$A83,Sta!D:D)/$C83</f>
        <v>#DIV/0!</v>
      </c>
      <c r="N83" s="10" t="e">
        <f>(SUMIF(Sta!$A:$A,$A83,Sta!L:L) +SUMIF(Sta!$B:$B,$A83,Sta!L:L))/$D83</f>
        <v>#DIV/0!</v>
      </c>
      <c r="O83" s="6" t="e">
        <f>SUMIF(Sta!$A:$A,$A83,Sta!L:L)/$B83</f>
        <v>#DIV/0!</v>
      </c>
      <c r="P83" s="6" t="e">
        <f>SUMIF(Sta!$B:$B,$A83,Sta!L:L)/$C83</f>
        <v>#DIV/0!</v>
      </c>
      <c r="Q83" s="10" t="e">
        <f>(SUMIF(Sta!$A:$A,$A83,Sta!H:H) +SUMIF(Sta!$B:$B,$A83,Sta!J:J))/$D83</f>
        <v>#DIV/0!</v>
      </c>
      <c r="R83" s="6" t="e">
        <f>SUMIF(Sta!$A:$A,$A83,Sta!H:H)/$B83</f>
        <v>#DIV/0!</v>
      </c>
      <c r="S83" s="6" t="e">
        <f>SUMIF(Sta!$B:$B,$A83,Sta!J:J)/$C83</f>
        <v>#DIV/0!</v>
      </c>
      <c r="T83" s="10" t="e">
        <f>(SUMIF(Sta!$A:$A,$A83,Sta!I:I) +SUMIF(Sta!$B:$B,$A83,Sta!K:K))/$D83</f>
        <v>#DIV/0!</v>
      </c>
      <c r="U83" s="6" t="e">
        <f>SUMIF(Sta!$A:$A,$A83,Sta!I:I)/$B83</f>
        <v>#DIV/0!</v>
      </c>
      <c r="V83" s="6" t="e">
        <f>SUMIF(Sta!$B:$B,$A83,Sta!K:K)/$C83</f>
        <v>#DIV/0!</v>
      </c>
      <c r="W83" s="10" t="e">
        <f>(SUMIF(Sta!$A:$A,$A83,Sta!Q:Q) +SUMIF(Sta!$B:$B,$A83,Sta!Q:Q))/$D83</f>
        <v>#DIV/0!</v>
      </c>
      <c r="X83" s="6" t="e">
        <f>SUMIF(Sta!$A:$A,$A83,Sta!Q:Q)/$B83</f>
        <v>#DIV/0!</v>
      </c>
      <c r="Y83" s="6" t="e">
        <f>SUMIF(Sta!$B:$B,$A83,Sta!Q:Q)/$C83</f>
        <v>#DIV/0!</v>
      </c>
      <c r="Z83" s="10" t="e">
        <f>(SUMIF(Sta!$A:$A,$A83,Sta!M:M) +SUMIF(Sta!$B:$B,$A83,Sta!O:O))/$D83</f>
        <v>#DIV/0!</v>
      </c>
      <c r="AA83" s="6" t="e">
        <f>SUMIF(Sta!$A:$A,$A83,Sta!M:M)/$B83</f>
        <v>#DIV/0!</v>
      </c>
      <c r="AB83" s="6" t="e">
        <f>SUMIF(Sta!$B:$B,$A83,Sta!O:O)/$C83</f>
        <v>#DIV/0!</v>
      </c>
      <c r="AC83" s="10" t="e">
        <f>(SUMIF(Sta!$A:$A,$A83,Sta!N:N) +SUMIF(Sta!$B:$B,$A83,Sta!P:P))/$D83</f>
        <v>#DIV/0!</v>
      </c>
      <c r="AD83" s="6" t="e">
        <f>SUMIF(Sta!$A:$A,$A83,Sta!N:N)/$B83</f>
        <v>#DIV/0!</v>
      </c>
      <c r="AE83" s="14" t="e">
        <f>SUMIF(Sta!$B:$B,$A83,Sta!P:P)/$C83</f>
        <v>#DIV/0!</v>
      </c>
    </row>
    <row r="84" spans="1:31" x14ac:dyDescent="0.3">
      <c r="A84" t="s">
        <v>188</v>
      </c>
      <c r="B84" s="9">
        <f>COUNTIF(Sta!A:A,A84)</f>
        <v>0</v>
      </c>
      <c r="C84" s="4">
        <f>COUNTIF(Sta!B:B,A84)</f>
        <v>0</v>
      </c>
      <c r="D84" s="4">
        <f t="shared" si="3"/>
        <v>0</v>
      </c>
      <c r="E84" s="10" t="e">
        <f>(SUMIF(Sta!$A:$A,$A84,Sta!F:F) +SUMIF(Sta!$B:$B,$A84,Sta!F:F))/$D84</f>
        <v>#DIV/0!</v>
      </c>
      <c r="F84" s="6" t="e">
        <f>SUMIF(Sta!$A:$A,$A84,Sta!F:F)/$B84</f>
        <v>#DIV/0!</v>
      </c>
      <c r="G84" s="6" t="e">
        <f>SUMIF(Sta!$B:$B,$A84,Sta!F:F)/$C84</f>
        <v>#DIV/0!</v>
      </c>
      <c r="H84" s="10" t="e">
        <f>(SUMIF(Sta!$A:$A,$A84,Sta!D:D) +SUMIF(Sta!$B:$B,$A84,Sta!E:E))/$D84</f>
        <v>#DIV/0!</v>
      </c>
      <c r="I84" s="6" t="e">
        <f>SUMIF(Sta!$A:$A,$A84,Sta!D:D)/$B84</f>
        <v>#DIV/0!</v>
      </c>
      <c r="J84" s="6" t="e">
        <f>SUMIF(Sta!$B:$B,$A84,Sta!E:E)/$C84</f>
        <v>#DIV/0!</v>
      </c>
      <c r="K84" s="10" t="e">
        <f>(SUMIF(Sta!$A:$A,$A84,Sta!E:E) +SUMIF(Sta!$B:$B,$A84,Sta!D:D))/$D84</f>
        <v>#DIV/0!</v>
      </c>
      <c r="L84" s="6" t="e">
        <f>SUMIF(Sta!$A:$A,$A84,Sta!E:E)/$B84</f>
        <v>#DIV/0!</v>
      </c>
      <c r="M84" s="6" t="e">
        <f>SUMIF(Sta!$B:$B,$A84,Sta!D:D)/$C84</f>
        <v>#DIV/0!</v>
      </c>
      <c r="N84" s="10" t="e">
        <f>(SUMIF(Sta!$A:$A,$A84,Sta!L:L) +SUMIF(Sta!$B:$B,$A84,Sta!L:L))/$D84</f>
        <v>#DIV/0!</v>
      </c>
      <c r="O84" s="6" t="e">
        <f>SUMIF(Sta!$A:$A,$A84,Sta!L:L)/$B84</f>
        <v>#DIV/0!</v>
      </c>
      <c r="P84" s="6" t="e">
        <f>SUMIF(Sta!$B:$B,$A84,Sta!L:L)/$C84</f>
        <v>#DIV/0!</v>
      </c>
      <c r="Q84" s="10" t="e">
        <f>(SUMIF(Sta!$A:$A,$A84,Sta!H:H) +SUMIF(Sta!$B:$B,$A84,Sta!J:J))/$D84</f>
        <v>#DIV/0!</v>
      </c>
      <c r="R84" s="6" t="e">
        <f>SUMIF(Sta!$A:$A,$A84,Sta!H:H)/$B84</f>
        <v>#DIV/0!</v>
      </c>
      <c r="S84" s="6" t="e">
        <f>SUMIF(Sta!$B:$B,$A84,Sta!J:J)/$C84</f>
        <v>#DIV/0!</v>
      </c>
      <c r="T84" s="10" t="e">
        <f>(SUMIF(Sta!$A:$A,$A84,Sta!I:I) +SUMIF(Sta!$B:$B,$A84,Sta!K:K))/$D84</f>
        <v>#DIV/0!</v>
      </c>
      <c r="U84" s="6" t="e">
        <f>SUMIF(Sta!$A:$A,$A84,Sta!I:I)/$B84</f>
        <v>#DIV/0!</v>
      </c>
      <c r="V84" s="6" t="e">
        <f>SUMIF(Sta!$B:$B,$A84,Sta!K:K)/$C84</f>
        <v>#DIV/0!</v>
      </c>
      <c r="W84" s="10" t="e">
        <f>(SUMIF(Sta!$A:$A,$A84,Sta!Q:Q) +SUMIF(Sta!$B:$B,$A84,Sta!Q:Q))/$D84</f>
        <v>#DIV/0!</v>
      </c>
      <c r="X84" s="6" t="e">
        <f>SUMIF(Sta!$A:$A,$A84,Sta!Q:Q)/$B84</f>
        <v>#DIV/0!</v>
      </c>
      <c r="Y84" s="6" t="e">
        <f>SUMIF(Sta!$B:$B,$A84,Sta!Q:Q)/$C84</f>
        <v>#DIV/0!</v>
      </c>
      <c r="Z84" s="10" t="e">
        <f>(SUMIF(Sta!$A:$A,$A84,Sta!M:M) +SUMIF(Sta!$B:$B,$A84,Sta!O:O))/$D84</f>
        <v>#DIV/0!</v>
      </c>
      <c r="AA84" s="6" t="e">
        <f>SUMIF(Sta!$A:$A,$A84,Sta!M:M)/$B84</f>
        <v>#DIV/0!</v>
      </c>
      <c r="AB84" s="6" t="e">
        <f>SUMIF(Sta!$B:$B,$A84,Sta!O:O)/$C84</f>
        <v>#DIV/0!</v>
      </c>
      <c r="AC84" s="10" t="e">
        <f>(SUMIF(Sta!$A:$A,$A84,Sta!N:N) +SUMIF(Sta!$B:$B,$A84,Sta!P:P))/$D84</f>
        <v>#DIV/0!</v>
      </c>
      <c r="AD84" s="6" t="e">
        <f>SUMIF(Sta!$A:$A,$A84,Sta!N:N)/$B84</f>
        <v>#DIV/0!</v>
      </c>
      <c r="AE84" s="14" t="e">
        <f>SUMIF(Sta!$B:$B,$A84,Sta!P:P)/$C84</f>
        <v>#DIV/0!</v>
      </c>
    </row>
    <row r="85" spans="1:31" x14ac:dyDescent="0.3">
      <c r="A85" t="s">
        <v>203</v>
      </c>
      <c r="B85" s="9">
        <f>COUNTIF(Sta!A:A,A85)</f>
        <v>0</v>
      </c>
      <c r="C85" s="4">
        <f>COUNTIF(Sta!B:B,A85)</f>
        <v>0</v>
      </c>
      <c r="D85" s="4">
        <f t="shared" si="3"/>
        <v>0</v>
      </c>
      <c r="E85" s="10" t="e">
        <f>(SUMIF(Sta!$A:$A,$A85,Sta!F:F) +SUMIF(Sta!$B:$B,$A85,Sta!F:F))/$D85</f>
        <v>#DIV/0!</v>
      </c>
      <c r="F85" s="6" t="e">
        <f>SUMIF(Sta!$A:$A,$A85,Sta!F:F)/$B85</f>
        <v>#DIV/0!</v>
      </c>
      <c r="G85" s="6" t="e">
        <f>SUMIF(Sta!$B:$B,$A85,Sta!F:F)/$C85</f>
        <v>#DIV/0!</v>
      </c>
      <c r="H85" s="10" t="e">
        <f>(SUMIF(Sta!$A:$A,$A85,Sta!D:D) +SUMIF(Sta!$B:$B,$A85,Sta!E:E))/$D85</f>
        <v>#DIV/0!</v>
      </c>
      <c r="I85" s="6" t="e">
        <f>SUMIF(Sta!$A:$A,$A85,Sta!D:D)/$B85</f>
        <v>#DIV/0!</v>
      </c>
      <c r="J85" s="6" t="e">
        <f>SUMIF(Sta!$B:$B,$A85,Sta!E:E)/$C85</f>
        <v>#DIV/0!</v>
      </c>
      <c r="K85" s="10" t="e">
        <f>(SUMIF(Sta!$A:$A,$A85,Sta!E:E) +SUMIF(Sta!$B:$B,$A85,Sta!D:D))/$D85</f>
        <v>#DIV/0!</v>
      </c>
      <c r="L85" s="6" t="e">
        <f>SUMIF(Sta!$A:$A,$A85,Sta!E:E)/$B85</f>
        <v>#DIV/0!</v>
      </c>
      <c r="M85" s="6" t="e">
        <f>SUMIF(Sta!$B:$B,$A85,Sta!D:D)/$C85</f>
        <v>#DIV/0!</v>
      </c>
      <c r="N85" s="10" t="e">
        <f>(SUMIF(Sta!$A:$A,$A85,Sta!L:L) +SUMIF(Sta!$B:$B,$A85,Sta!L:L))/$D85</f>
        <v>#DIV/0!</v>
      </c>
      <c r="O85" s="6" t="e">
        <f>SUMIF(Sta!$A:$A,$A85,Sta!L:L)/$B85</f>
        <v>#DIV/0!</v>
      </c>
      <c r="P85" s="6" t="e">
        <f>SUMIF(Sta!$B:$B,$A85,Sta!L:L)/$C85</f>
        <v>#DIV/0!</v>
      </c>
      <c r="Q85" s="10" t="e">
        <f>(SUMIF(Sta!$A:$A,$A85,Sta!H:H) +SUMIF(Sta!$B:$B,$A85,Sta!J:J))/$D85</f>
        <v>#DIV/0!</v>
      </c>
      <c r="R85" s="6" t="e">
        <f>SUMIF(Sta!$A:$A,$A85,Sta!H:H)/$B85</f>
        <v>#DIV/0!</v>
      </c>
      <c r="S85" s="6" t="e">
        <f>SUMIF(Sta!$B:$B,$A85,Sta!J:J)/$C85</f>
        <v>#DIV/0!</v>
      </c>
      <c r="T85" s="10" t="e">
        <f>(SUMIF(Sta!$A:$A,$A85,Sta!I:I) +SUMIF(Sta!$B:$B,$A85,Sta!K:K))/$D85</f>
        <v>#DIV/0!</v>
      </c>
      <c r="U85" s="6" t="e">
        <f>SUMIF(Sta!$A:$A,$A85,Sta!I:I)/$B85</f>
        <v>#DIV/0!</v>
      </c>
      <c r="V85" s="6" t="e">
        <f>SUMIF(Sta!$B:$B,$A85,Sta!K:K)/$C85</f>
        <v>#DIV/0!</v>
      </c>
      <c r="W85" s="10" t="e">
        <f>(SUMIF(Sta!$A:$A,$A85,Sta!Q:Q) +SUMIF(Sta!$B:$B,$A85,Sta!Q:Q))/$D85</f>
        <v>#DIV/0!</v>
      </c>
      <c r="X85" s="6" t="e">
        <f>SUMIF(Sta!$A:$A,$A85,Sta!Q:Q)/$B85</f>
        <v>#DIV/0!</v>
      </c>
      <c r="Y85" s="6" t="e">
        <f>SUMIF(Sta!$B:$B,$A85,Sta!Q:Q)/$C85</f>
        <v>#DIV/0!</v>
      </c>
      <c r="Z85" s="10" t="e">
        <f>(SUMIF(Sta!$A:$A,$A85,Sta!M:M) +SUMIF(Sta!$B:$B,$A85,Sta!O:O))/$D85</f>
        <v>#DIV/0!</v>
      </c>
      <c r="AA85" s="6" t="e">
        <f>SUMIF(Sta!$A:$A,$A85,Sta!M:M)/$B85</f>
        <v>#DIV/0!</v>
      </c>
      <c r="AB85" s="6" t="e">
        <f>SUMIF(Sta!$B:$B,$A85,Sta!O:O)/$C85</f>
        <v>#DIV/0!</v>
      </c>
      <c r="AC85" s="10" t="e">
        <f>(SUMIF(Sta!$A:$A,$A85,Sta!N:N) +SUMIF(Sta!$B:$B,$A85,Sta!P:P))/$D85</f>
        <v>#DIV/0!</v>
      </c>
      <c r="AD85" s="6" t="e">
        <f>SUMIF(Sta!$A:$A,$A85,Sta!N:N)/$B85</f>
        <v>#DIV/0!</v>
      </c>
      <c r="AE85" s="14" t="e">
        <f>SUMIF(Sta!$B:$B,$A85,Sta!P:P)/$C85</f>
        <v>#DIV/0!</v>
      </c>
    </row>
    <row r="86" spans="1:31" x14ac:dyDescent="0.3">
      <c r="A86" t="s">
        <v>216</v>
      </c>
      <c r="B86" s="9">
        <f>COUNTIF(Sta!A:A,A86)</f>
        <v>0</v>
      </c>
      <c r="C86" s="4">
        <f>COUNTIF(Sta!B:B,A86)</f>
        <v>0</v>
      </c>
      <c r="D86" s="4">
        <f t="shared" si="3"/>
        <v>0</v>
      </c>
      <c r="E86" s="10" t="e">
        <f>(SUMIF(Sta!$A:$A,$A86,Sta!F:F) +SUMIF(Sta!$B:$B,$A86,Sta!F:F))/$D86</f>
        <v>#DIV/0!</v>
      </c>
      <c r="F86" s="6" t="e">
        <f>SUMIF(Sta!$A:$A,$A86,Sta!F:F)/$B86</f>
        <v>#DIV/0!</v>
      </c>
      <c r="G86" s="6" t="e">
        <f>SUMIF(Sta!$B:$B,$A86,Sta!F:F)/$C86</f>
        <v>#DIV/0!</v>
      </c>
      <c r="H86" s="10" t="e">
        <f>(SUMIF(Sta!$A:$A,$A86,Sta!D:D) +SUMIF(Sta!$B:$B,$A86,Sta!E:E))/$D86</f>
        <v>#DIV/0!</v>
      </c>
      <c r="I86" s="6" t="e">
        <f>SUMIF(Sta!$A:$A,$A86,Sta!D:D)/$B86</f>
        <v>#DIV/0!</v>
      </c>
      <c r="J86" s="6" t="e">
        <f>SUMIF(Sta!$B:$B,$A86,Sta!E:E)/$C86</f>
        <v>#DIV/0!</v>
      </c>
      <c r="K86" s="10" t="e">
        <f>(SUMIF(Sta!$A:$A,$A86,Sta!E:E) +SUMIF(Sta!$B:$B,$A86,Sta!D:D))/$D86</f>
        <v>#DIV/0!</v>
      </c>
      <c r="L86" s="6" t="e">
        <f>SUMIF(Sta!$A:$A,$A86,Sta!E:E)/$B86</f>
        <v>#DIV/0!</v>
      </c>
      <c r="M86" s="6" t="e">
        <f>SUMIF(Sta!$B:$B,$A86,Sta!D:D)/$C86</f>
        <v>#DIV/0!</v>
      </c>
      <c r="N86" s="10" t="e">
        <f>(SUMIF(Sta!$A:$A,$A86,Sta!L:L) +SUMIF(Sta!$B:$B,$A86,Sta!L:L))/$D86</f>
        <v>#DIV/0!</v>
      </c>
      <c r="O86" s="6" t="e">
        <f>SUMIF(Sta!$A:$A,$A86,Sta!L:L)/$B86</f>
        <v>#DIV/0!</v>
      </c>
      <c r="P86" s="6" t="e">
        <f>SUMIF(Sta!$B:$B,$A86,Sta!L:L)/$C86</f>
        <v>#DIV/0!</v>
      </c>
      <c r="Q86" s="10" t="e">
        <f>(SUMIF(Sta!$A:$A,$A86,Sta!H:H) +SUMIF(Sta!$B:$B,$A86,Sta!J:J))/$D86</f>
        <v>#DIV/0!</v>
      </c>
      <c r="R86" s="6" t="e">
        <f>SUMIF(Sta!$A:$A,$A86,Sta!H:H)/$B86</f>
        <v>#DIV/0!</v>
      </c>
      <c r="S86" s="6" t="e">
        <f>SUMIF(Sta!$B:$B,$A86,Sta!J:J)/$C86</f>
        <v>#DIV/0!</v>
      </c>
      <c r="T86" s="10" t="e">
        <f>(SUMIF(Sta!$A:$A,$A86,Sta!I:I) +SUMIF(Sta!$B:$B,$A86,Sta!K:K))/$D86</f>
        <v>#DIV/0!</v>
      </c>
      <c r="U86" s="6" t="e">
        <f>SUMIF(Sta!$A:$A,$A86,Sta!I:I)/$B86</f>
        <v>#DIV/0!</v>
      </c>
      <c r="V86" s="6" t="e">
        <f>SUMIF(Sta!$B:$B,$A86,Sta!K:K)/$C86</f>
        <v>#DIV/0!</v>
      </c>
      <c r="W86" s="10" t="e">
        <f>(SUMIF(Sta!$A:$A,$A86,Sta!Q:Q) +SUMIF(Sta!$B:$B,$A86,Sta!Q:Q))/$D86</f>
        <v>#DIV/0!</v>
      </c>
      <c r="X86" s="6" t="e">
        <f>SUMIF(Sta!$A:$A,$A86,Sta!Q:Q)/$B86</f>
        <v>#DIV/0!</v>
      </c>
      <c r="Y86" s="6" t="e">
        <f>SUMIF(Sta!$B:$B,$A86,Sta!Q:Q)/$C86</f>
        <v>#DIV/0!</v>
      </c>
      <c r="Z86" s="10" t="e">
        <f>(SUMIF(Sta!$A:$A,$A86,Sta!M:M) +SUMIF(Sta!$B:$B,$A86,Sta!O:O))/$D86</f>
        <v>#DIV/0!</v>
      </c>
      <c r="AA86" s="6" t="e">
        <f>SUMIF(Sta!$A:$A,$A86,Sta!M:M)/$B86</f>
        <v>#DIV/0!</v>
      </c>
      <c r="AB86" s="6" t="e">
        <f>SUMIF(Sta!$B:$B,$A86,Sta!O:O)/$C86</f>
        <v>#DIV/0!</v>
      </c>
      <c r="AC86" s="10" t="e">
        <f>(SUMIF(Sta!$A:$A,$A86,Sta!N:N) +SUMIF(Sta!$B:$B,$A86,Sta!P:P))/$D86</f>
        <v>#DIV/0!</v>
      </c>
      <c r="AD86" s="6" t="e">
        <f>SUMIF(Sta!$A:$A,$A86,Sta!N:N)/$B86</f>
        <v>#DIV/0!</v>
      </c>
      <c r="AE86" s="14" t="e">
        <f>SUMIF(Sta!$B:$B,$A86,Sta!P:P)/$C86</f>
        <v>#DIV/0!</v>
      </c>
    </row>
    <row r="87" spans="1:31" x14ac:dyDescent="0.3">
      <c r="A87" t="s">
        <v>197</v>
      </c>
      <c r="B87" s="9">
        <f>COUNTIF(Sta!A:A,A87)</f>
        <v>0</v>
      </c>
      <c r="C87" s="4">
        <f>COUNTIF(Sta!B:B,A87)</f>
        <v>0</v>
      </c>
      <c r="D87" s="4">
        <f t="shared" si="3"/>
        <v>0</v>
      </c>
      <c r="E87" s="10" t="e">
        <f>(SUMIF(Sta!$A:$A,$A87,Sta!F:F) +SUMIF(Sta!$B:$B,$A87,Sta!F:F))/$D87</f>
        <v>#DIV/0!</v>
      </c>
      <c r="F87" s="6" t="e">
        <f>SUMIF(Sta!$A:$A,$A87,Sta!F:F)/$B87</f>
        <v>#DIV/0!</v>
      </c>
      <c r="G87" s="6" t="e">
        <f>SUMIF(Sta!$B:$B,$A87,Sta!F:F)/$C87</f>
        <v>#DIV/0!</v>
      </c>
      <c r="H87" s="10" t="e">
        <f>(SUMIF(Sta!$A:$A,$A87,Sta!D:D) +SUMIF(Sta!$B:$B,$A87,Sta!E:E))/$D87</f>
        <v>#DIV/0!</v>
      </c>
      <c r="I87" s="6" t="e">
        <f>SUMIF(Sta!$A:$A,$A87,Sta!D:D)/$B87</f>
        <v>#DIV/0!</v>
      </c>
      <c r="J87" s="6" t="e">
        <f>SUMIF(Sta!$B:$B,$A87,Sta!E:E)/$C87</f>
        <v>#DIV/0!</v>
      </c>
      <c r="K87" s="10" t="e">
        <f>(SUMIF(Sta!$A:$A,$A87,Sta!E:E) +SUMIF(Sta!$B:$B,$A87,Sta!D:D))/$D87</f>
        <v>#DIV/0!</v>
      </c>
      <c r="L87" s="6" t="e">
        <f>SUMIF(Sta!$A:$A,$A87,Sta!E:E)/$B87</f>
        <v>#DIV/0!</v>
      </c>
      <c r="M87" s="6" t="e">
        <f>SUMIF(Sta!$B:$B,$A87,Sta!D:D)/$C87</f>
        <v>#DIV/0!</v>
      </c>
      <c r="N87" s="10" t="e">
        <f>(SUMIF(Sta!$A:$A,$A87,Sta!L:L) +SUMIF(Sta!$B:$B,$A87,Sta!L:L))/$D87</f>
        <v>#DIV/0!</v>
      </c>
      <c r="O87" s="6" t="e">
        <f>SUMIF(Sta!$A:$A,$A87,Sta!L:L)/$B87</f>
        <v>#DIV/0!</v>
      </c>
      <c r="P87" s="6" t="e">
        <f>SUMIF(Sta!$B:$B,$A87,Sta!L:L)/$C87</f>
        <v>#DIV/0!</v>
      </c>
      <c r="Q87" s="10" t="e">
        <f>(SUMIF(Sta!$A:$A,$A87,Sta!H:H) +SUMIF(Sta!$B:$B,$A87,Sta!J:J))/$D87</f>
        <v>#DIV/0!</v>
      </c>
      <c r="R87" s="6" t="e">
        <f>SUMIF(Sta!$A:$A,$A87,Sta!H:H)/$B87</f>
        <v>#DIV/0!</v>
      </c>
      <c r="S87" s="6" t="e">
        <f>SUMIF(Sta!$B:$B,$A87,Sta!J:J)/$C87</f>
        <v>#DIV/0!</v>
      </c>
      <c r="T87" s="10" t="e">
        <f>(SUMIF(Sta!$A:$A,$A87,Sta!I:I) +SUMIF(Sta!$B:$B,$A87,Sta!K:K))/$D87</f>
        <v>#DIV/0!</v>
      </c>
      <c r="U87" s="6" t="e">
        <f>SUMIF(Sta!$A:$A,$A87,Sta!I:I)/$B87</f>
        <v>#DIV/0!</v>
      </c>
      <c r="V87" s="6" t="e">
        <f>SUMIF(Sta!$B:$B,$A87,Sta!K:K)/$C87</f>
        <v>#DIV/0!</v>
      </c>
      <c r="W87" s="10" t="e">
        <f>(SUMIF(Sta!$A:$A,$A87,Sta!Q:Q) +SUMIF(Sta!$B:$B,$A87,Sta!Q:Q))/$D87</f>
        <v>#DIV/0!</v>
      </c>
      <c r="X87" s="6" t="e">
        <f>SUMIF(Sta!$A:$A,$A87,Sta!Q:Q)/$B87</f>
        <v>#DIV/0!</v>
      </c>
      <c r="Y87" s="6" t="e">
        <f>SUMIF(Sta!$B:$B,$A87,Sta!Q:Q)/$C87</f>
        <v>#DIV/0!</v>
      </c>
      <c r="Z87" s="10" t="e">
        <f>(SUMIF(Sta!$A:$A,$A87,Sta!M:M) +SUMIF(Sta!$B:$B,$A87,Sta!O:O))/$D87</f>
        <v>#DIV/0!</v>
      </c>
      <c r="AA87" s="6" t="e">
        <f>SUMIF(Sta!$A:$A,$A87,Sta!M:M)/$B87</f>
        <v>#DIV/0!</v>
      </c>
      <c r="AB87" s="6" t="e">
        <f>SUMIF(Sta!$B:$B,$A87,Sta!O:O)/$C87</f>
        <v>#DIV/0!</v>
      </c>
      <c r="AC87" s="10" t="e">
        <f>(SUMIF(Sta!$A:$A,$A87,Sta!N:N) +SUMIF(Sta!$B:$B,$A87,Sta!P:P))/$D87</f>
        <v>#DIV/0!</v>
      </c>
      <c r="AD87" s="6" t="e">
        <f>SUMIF(Sta!$A:$A,$A87,Sta!N:N)/$B87</f>
        <v>#DIV/0!</v>
      </c>
      <c r="AE87" s="14" t="e">
        <f>SUMIF(Sta!$B:$B,$A87,Sta!P:P)/$C87</f>
        <v>#DIV/0!</v>
      </c>
    </row>
    <row r="88" spans="1:31" x14ac:dyDescent="0.3">
      <c r="A88" t="s">
        <v>201</v>
      </c>
      <c r="B88" s="9">
        <f>COUNTIF(Sta!A:A,A88)</f>
        <v>0</v>
      </c>
      <c r="C88" s="4">
        <f>COUNTIF(Sta!B:B,A88)</f>
        <v>0</v>
      </c>
      <c r="D88" s="4">
        <f t="shared" si="3"/>
        <v>0</v>
      </c>
      <c r="E88" s="10" t="e">
        <f>(SUMIF(Sta!$A:$A,$A88,Sta!F:F) +SUMIF(Sta!$B:$B,$A88,Sta!F:F))/$D88</f>
        <v>#DIV/0!</v>
      </c>
      <c r="F88" s="6" t="e">
        <f>SUMIF(Sta!$A:$A,$A88,Sta!F:F)/$B88</f>
        <v>#DIV/0!</v>
      </c>
      <c r="G88" s="6" t="e">
        <f>SUMIF(Sta!$B:$B,$A88,Sta!F:F)/$C88</f>
        <v>#DIV/0!</v>
      </c>
      <c r="H88" s="10" t="e">
        <f>(SUMIF(Sta!$A:$A,$A88,Sta!D:D) +SUMIF(Sta!$B:$B,$A88,Sta!E:E))/$D88</f>
        <v>#DIV/0!</v>
      </c>
      <c r="I88" s="6" t="e">
        <f>SUMIF(Sta!$A:$A,$A88,Sta!D:D)/$B88</f>
        <v>#DIV/0!</v>
      </c>
      <c r="J88" s="6" t="e">
        <f>SUMIF(Sta!$B:$B,$A88,Sta!E:E)/$C88</f>
        <v>#DIV/0!</v>
      </c>
      <c r="K88" s="10" t="e">
        <f>(SUMIF(Sta!$A:$A,$A88,Sta!E:E) +SUMIF(Sta!$B:$B,$A88,Sta!D:D))/$D88</f>
        <v>#DIV/0!</v>
      </c>
      <c r="L88" s="6" t="e">
        <f>SUMIF(Sta!$A:$A,$A88,Sta!E:E)/$B88</f>
        <v>#DIV/0!</v>
      </c>
      <c r="M88" s="6" t="e">
        <f>SUMIF(Sta!$B:$B,$A88,Sta!D:D)/$C88</f>
        <v>#DIV/0!</v>
      </c>
      <c r="N88" s="10" t="e">
        <f>(SUMIF(Sta!$A:$A,$A88,Sta!L:L) +SUMIF(Sta!$B:$B,$A88,Sta!L:L))/$D88</f>
        <v>#DIV/0!</v>
      </c>
      <c r="O88" s="6" t="e">
        <f>SUMIF(Sta!$A:$A,$A88,Sta!L:L)/$B88</f>
        <v>#DIV/0!</v>
      </c>
      <c r="P88" s="6" t="e">
        <f>SUMIF(Sta!$B:$B,$A88,Sta!L:L)/$C88</f>
        <v>#DIV/0!</v>
      </c>
      <c r="Q88" s="10" t="e">
        <f>(SUMIF(Sta!$A:$A,$A88,Sta!H:H) +SUMIF(Sta!$B:$B,$A88,Sta!J:J))/$D88</f>
        <v>#DIV/0!</v>
      </c>
      <c r="R88" s="6" t="e">
        <f>SUMIF(Sta!$A:$A,$A88,Sta!H:H)/$B88</f>
        <v>#DIV/0!</v>
      </c>
      <c r="S88" s="6" t="e">
        <f>SUMIF(Sta!$B:$B,$A88,Sta!J:J)/$C88</f>
        <v>#DIV/0!</v>
      </c>
      <c r="T88" s="10" t="e">
        <f>(SUMIF(Sta!$A:$A,$A88,Sta!I:I) +SUMIF(Sta!$B:$B,$A88,Sta!K:K))/$D88</f>
        <v>#DIV/0!</v>
      </c>
      <c r="U88" s="6" t="e">
        <f>SUMIF(Sta!$A:$A,$A88,Sta!I:I)/$B88</f>
        <v>#DIV/0!</v>
      </c>
      <c r="V88" s="6" t="e">
        <f>SUMIF(Sta!$B:$B,$A88,Sta!K:K)/$C88</f>
        <v>#DIV/0!</v>
      </c>
      <c r="W88" s="10" t="e">
        <f>(SUMIF(Sta!$A:$A,$A88,Sta!Q:Q) +SUMIF(Sta!$B:$B,$A88,Sta!Q:Q))/$D88</f>
        <v>#DIV/0!</v>
      </c>
      <c r="X88" s="6" t="e">
        <f>SUMIF(Sta!$A:$A,$A88,Sta!Q:Q)/$B88</f>
        <v>#DIV/0!</v>
      </c>
      <c r="Y88" s="6" t="e">
        <f>SUMIF(Sta!$B:$B,$A88,Sta!Q:Q)/$C88</f>
        <v>#DIV/0!</v>
      </c>
      <c r="Z88" s="10" t="e">
        <f>(SUMIF(Sta!$A:$A,$A88,Sta!M:M) +SUMIF(Sta!$B:$B,$A88,Sta!O:O))/$D88</f>
        <v>#DIV/0!</v>
      </c>
      <c r="AA88" s="6" t="e">
        <f>SUMIF(Sta!$A:$A,$A88,Sta!M:M)/$B88</f>
        <v>#DIV/0!</v>
      </c>
      <c r="AB88" s="6" t="e">
        <f>SUMIF(Sta!$B:$B,$A88,Sta!O:O)/$C88</f>
        <v>#DIV/0!</v>
      </c>
      <c r="AC88" s="10" t="e">
        <f>(SUMIF(Sta!$A:$A,$A88,Sta!N:N) +SUMIF(Sta!$B:$B,$A88,Sta!P:P))/$D88</f>
        <v>#DIV/0!</v>
      </c>
      <c r="AD88" s="6" t="e">
        <f>SUMIF(Sta!$A:$A,$A88,Sta!N:N)/$B88</f>
        <v>#DIV/0!</v>
      </c>
      <c r="AE88" s="14" t="e">
        <f>SUMIF(Sta!$B:$B,$A88,Sta!P:P)/$C88</f>
        <v>#DIV/0!</v>
      </c>
    </row>
    <row r="89" spans="1:31" x14ac:dyDescent="0.3">
      <c r="A89" t="s">
        <v>214</v>
      </c>
      <c r="B89" s="9">
        <f>COUNTIF(Sta!A:A,A89)</f>
        <v>0</v>
      </c>
      <c r="C89" s="4">
        <f>COUNTIF(Sta!B:B,A89)</f>
        <v>0</v>
      </c>
      <c r="D89" s="4">
        <f t="shared" si="3"/>
        <v>0</v>
      </c>
      <c r="E89" s="10" t="e">
        <f>(SUMIF(Sta!$A:$A,$A89,Sta!F:F) +SUMIF(Sta!$B:$B,$A89,Sta!F:F))/$D89</f>
        <v>#DIV/0!</v>
      </c>
      <c r="F89" s="6" t="e">
        <f>SUMIF(Sta!$A:$A,$A89,Sta!F:F)/$B89</f>
        <v>#DIV/0!</v>
      </c>
      <c r="G89" s="6" t="e">
        <f>SUMIF(Sta!$B:$B,$A89,Sta!F:F)/$C89</f>
        <v>#DIV/0!</v>
      </c>
      <c r="H89" s="10" t="e">
        <f>(SUMIF(Sta!$A:$A,$A89,Sta!D:D) +SUMIF(Sta!$B:$B,$A89,Sta!E:E))/$D89</f>
        <v>#DIV/0!</v>
      </c>
      <c r="I89" s="6" t="e">
        <f>SUMIF(Sta!$A:$A,$A89,Sta!D:D)/$B89</f>
        <v>#DIV/0!</v>
      </c>
      <c r="J89" s="6" t="e">
        <f>SUMIF(Sta!$B:$B,$A89,Sta!E:E)/$C89</f>
        <v>#DIV/0!</v>
      </c>
      <c r="K89" s="10" t="e">
        <f>(SUMIF(Sta!$A:$A,$A89,Sta!E:E) +SUMIF(Sta!$B:$B,$A89,Sta!D:D))/$D89</f>
        <v>#DIV/0!</v>
      </c>
      <c r="L89" s="6" t="e">
        <f>SUMIF(Sta!$A:$A,$A89,Sta!E:E)/$B89</f>
        <v>#DIV/0!</v>
      </c>
      <c r="M89" s="6" t="e">
        <f>SUMIF(Sta!$B:$B,$A89,Sta!D:D)/$C89</f>
        <v>#DIV/0!</v>
      </c>
      <c r="N89" s="10" t="e">
        <f>(SUMIF(Sta!$A:$A,$A89,Sta!L:L) +SUMIF(Sta!$B:$B,$A89,Sta!L:L))/$D89</f>
        <v>#DIV/0!</v>
      </c>
      <c r="O89" s="6" t="e">
        <f>SUMIF(Sta!$A:$A,$A89,Sta!L:L)/$B89</f>
        <v>#DIV/0!</v>
      </c>
      <c r="P89" s="6" t="e">
        <f>SUMIF(Sta!$B:$B,$A89,Sta!L:L)/$C89</f>
        <v>#DIV/0!</v>
      </c>
      <c r="Q89" s="10" t="e">
        <f>(SUMIF(Sta!$A:$A,$A89,Sta!H:H) +SUMIF(Sta!$B:$B,$A89,Sta!J:J))/$D89</f>
        <v>#DIV/0!</v>
      </c>
      <c r="R89" s="6" t="e">
        <f>SUMIF(Sta!$A:$A,$A89,Sta!H:H)/$B89</f>
        <v>#DIV/0!</v>
      </c>
      <c r="S89" s="6" t="e">
        <f>SUMIF(Sta!$B:$B,$A89,Sta!J:J)/$C89</f>
        <v>#DIV/0!</v>
      </c>
      <c r="T89" s="10" t="e">
        <f>(SUMIF(Sta!$A:$A,$A89,Sta!I:I) +SUMIF(Sta!$B:$B,$A89,Sta!K:K))/$D89</f>
        <v>#DIV/0!</v>
      </c>
      <c r="U89" s="6" t="e">
        <f>SUMIF(Sta!$A:$A,$A89,Sta!I:I)/$B89</f>
        <v>#DIV/0!</v>
      </c>
      <c r="V89" s="6" t="e">
        <f>SUMIF(Sta!$B:$B,$A89,Sta!K:K)/$C89</f>
        <v>#DIV/0!</v>
      </c>
      <c r="W89" s="10" t="e">
        <f>(SUMIF(Sta!$A:$A,$A89,Sta!Q:Q) +SUMIF(Sta!$B:$B,$A89,Sta!Q:Q))/$D89</f>
        <v>#DIV/0!</v>
      </c>
      <c r="X89" s="6" t="e">
        <f>SUMIF(Sta!$A:$A,$A89,Sta!Q:Q)/$B89</f>
        <v>#DIV/0!</v>
      </c>
      <c r="Y89" s="6" t="e">
        <f>SUMIF(Sta!$B:$B,$A89,Sta!Q:Q)/$C89</f>
        <v>#DIV/0!</v>
      </c>
      <c r="Z89" s="10" t="e">
        <f>(SUMIF(Sta!$A:$A,$A89,Sta!M:M) +SUMIF(Sta!$B:$B,$A89,Sta!O:O))/$D89</f>
        <v>#DIV/0!</v>
      </c>
      <c r="AA89" s="6" t="e">
        <f>SUMIF(Sta!$A:$A,$A89,Sta!M:M)/$B89</f>
        <v>#DIV/0!</v>
      </c>
      <c r="AB89" s="6" t="e">
        <f>SUMIF(Sta!$B:$B,$A89,Sta!O:O)/$C89</f>
        <v>#DIV/0!</v>
      </c>
      <c r="AC89" s="10" t="e">
        <f>(SUMIF(Sta!$A:$A,$A89,Sta!N:N) +SUMIF(Sta!$B:$B,$A89,Sta!P:P))/$D89</f>
        <v>#DIV/0!</v>
      </c>
      <c r="AD89" s="6" t="e">
        <f>SUMIF(Sta!$A:$A,$A89,Sta!N:N)/$B89</f>
        <v>#DIV/0!</v>
      </c>
      <c r="AE89" s="14" t="e">
        <f>SUMIF(Sta!$B:$B,$A89,Sta!P:P)/$C89</f>
        <v>#DIV/0!</v>
      </c>
    </row>
    <row r="90" spans="1:31" x14ac:dyDescent="0.3">
      <c r="A90" t="s">
        <v>212</v>
      </c>
      <c r="B90" s="9">
        <f>COUNTIF(Sta!A:A,A90)</f>
        <v>0</v>
      </c>
      <c r="C90" s="4">
        <f>COUNTIF(Sta!B:B,A90)</f>
        <v>0</v>
      </c>
      <c r="D90" s="4">
        <f t="shared" si="3"/>
        <v>0</v>
      </c>
      <c r="E90" s="10" t="e">
        <f>(SUMIF(Sta!$A:$A,$A90,Sta!F:F) +SUMIF(Sta!$B:$B,$A90,Sta!F:F))/$D90</f>
        <v>#DIV/0!</v>
      </c>
      <c r="F90" s="6" t="e">
        <f>SUMIF(Sta!$A:$A,$A90,Sta!F:F)/$B90</f>
        <v>#DIV/0!</v>
      </c>
      <c r="G90" s="6" t="e">
        <f>SUMIF(Sta!$B:$B,$A90,Sta!F:F)/$C90</f>
        <v>#DIV/0!</v>
      </c>
      <c r="H90" s="10" t="e">
        <f>(SUMIF(Sta!$A:$A,$A90,Sta!D:D) +SUMIF(Sta!$B:$B,$A90,Sta!E:E))/$D90</f>
        <v>#DIV/0!</v>
      </c>
      <c r="I90" s="6" t="e">
        <f>SUMIF(Sta!$A:$A,$A90,Sta!D:D)/$B90</f>
        <v>#DIV/0!</v>
      </c>
      <c r="J90" s="6" t="e">
        <f>SUMIF(Sta!$B:$B,$A90,Sta!E:E)/$C90</f>
        <v>#DIV/0!</v>
      </c>
      <c r="K90" s="10" t="e">
        <f>(SUMIF(Sta!$A:$A,$A90,Sta!E:E) +SUMIF(Sta!$B:$B,$A90,Sta!D:D))/$D90</f>
        <v>#DIV/0!</v>
      </c>
      <c r="L90" s="6" t="e">
        <f>SUMIF(Sta!$A:$A,$A90,Sta!E:E)/$B90</f>
        <v>#DIV/0!</v>
      </c>
      <c r="M90" s="6" t="e">
        <f>SUMIF(Sta!$B:$B,$A90,Sta!D:D)/$C90</f>
        <v>#DIV/0!</v>
      </c>
      <c r="N90" s="10" t="e">
        <f>(SUMIF(Sta!$A:$A,$A90,Sta!L:L) +SUMIF(Sta!$B:$B,$A90,Sta!L:L))/$D90</f>
        <v>#DIV/0!</v>
      </c>
      <c r="O90" s="6" t="e">
        <f>SUMIF(Sta!$A:$A,$A90,Sta!L:L)/$B90</f>
        <v>#DIV/0!</v>
      </c>
      <c r="P90" s="6" t="e">
        <f>SUMIF(Sta!$B:$B,$A90,Sta!L:L)/$C90</f>
        <v>#DIV/0!</v>
      </c>
      <c r="Q90" s="10" t="e">
        <f>(SUMIF(Sta!$A:$A,$A90,Sta!H:H) +SUMIF(Sta!$B:$B,$A90,Sta!J:J))/$D90</f>
        <v>#DIV/0!</v>
      </c>
      <c r="R90" s="6" t="e">
        <f>SUMIF(Sta!$A:$A,$A90,Sta!H:H)/$B90</f>
        <v>#DIV/0!</v>
      </c>
      <c r="S90" s="6" t="e">
        <f>SUMIF(Sta!$B:$B,$A90,Sta!J:J)/$C90</f>
        <v>#DIV/0!</v>
      </c>
      <c r="T90" s="10" t="e">
        <f>(SUMIF(Sta!$A:$A,$A90,Sta!I:I) +SUMIF(Sta!$B:$B,$A90,Sta!K:K))/$D90</f>
        <v>#DIV/0!</v>
      </c>
      <c r="U90" s="6" t="e">
        <f>SUMIF(Sta!$A:$A,$A90,Sta!I:I)/$B90</f>
        <v>#DIV/0!</v>
      </c>
      <c r="V90" s="6" t="e">
        <f>SUMIF(Sta!$B:$B,$A90,Sta!K:K)/$C90</f>
        <v>#DIV/0!</v>
      </c>
      <c r="W90" s="10" t="e">
        <f>(SUMIF(Sta!$A:$A,$A90,Sta!Q:Q) +SUMIF(Sta!$B:$B,$A90,Sta!Q:Q))/$D90</f>
        <v>#DIV/0!</v>
      </c>
      <c r="X90" s="6" t="e">
        <f>SUMIF(Sta!$A:$A,$A90,Sta!Q:Q)/$B90</f>
        <v>#DIV/0!</v>
      </c>
      <c r="Y90" s="6" t="e">
        <f>SUMIF(Sta!$B:$B,$A90,Sta!Q:Q)/$C90</f>
        <v>#DIV/0!</v>
      </c>
      <c r="Z90" s="10" t="e">
        <f>(SUMIF(Sta!$A:$A,$A90,Sta!M:M) +SUMIF(Sta!$B:$B,$A90,Sta!O:O))/$D90</f>
        <v>#DIV/0!</v>
      </c>
      <c r="AA90" s="6" t="e">
        <f>SUMIF(Sta!$A:$A,$A90,Sta!M:M)/$B90</f>
        <v>#DIV/0!</v>
      </c>
      <c r="AB90" s="6" t="e">
        <f>SUMIF(Sta!$B:$B,$A90,Sta!O:O)/$C90</f>
        <v>#DIV/0!</v>
      </c>
      <c r="AC90" s="10" t="e">
        <f>(SUMIF(Sta!$A:$A,$A90,Sta!N:N) +SUMIF(Sta!$B:$B,$A90,Sta!P:P))/$D90</f>
        <v>#DIV/0!</v>
      </c>
      <c r="AD90" s="6" t="e">
        <f>SUMIF(Sta!$A:$A,$A90,Sta!N:N)/$B90</f>
        <v>#DIV/0!</v>
      </c>
      <c r="AE90" s="14" t="e">
        <f>SUMIF(Sta!$B:$B,$A90,Sta!P:P)/$C90</f>
        <v>#DIV/0!</v>
      </c>
    </row>
    <row r="91" spans="1:31" x14ac:dyDescent="0.3">
      <c r="A91" t="s">
        <v>208</v>
      </c>
      <c r="B91" s="9">
        <f>COUNTIF(Sta!A:A,A91)</f>
        <v>0</v>
      </c>
      <c r="C91" s="4">
        <f>COUNTIF(Sta!B:B,A91)</f>
        <v>0</v>
      </c>
      <c r="D91" s="4">
        <f t="shared" si="3"/>
        <v>0</v>
      </c>
      <c r="E91" s="10" t="e">
        <f>(SUMIF(Sta!$A:$A,$A91,Sta!F:F) +SUMIF(Sta!$B:$B,$A91,Sta!F:F))/$D91</f>
        <v>#DIV/0!</v>
      </c>
      <c r="F91" s="6" t="e">
        <f>SUMIF(Sta!$A:$A,$A91,Sta!F:F)/$B91</f>
        <v>#DIV/0!</v>
      </c>
      <c r="G91" s="6" t="e">
        <f>SUMIF(Sta!$B:$B,$A91,Sta!F:F)/$C91</f>
        <v>#DIV/0!</v>
      </c>
      <c r="H91" s="10" t="e">
        <f>(SUMIF(Sta!$A:$A,$A91,Sta!D:D) +SUMIF(Sta!$B:$B,$A91,Sta!E:E))/$D91</f>
        <v>#DIV/0!</v>
      </c>
      <c r="I91" s="6" t="e">
        <f>SUMIF(Sta!$A:$A,$A91,Sta!D:D)/$B91</f>
        <v>#DIV/0!</v>
      </c>
      <c r="J91" s="6" t="e">
        <f>SUMIF(Sta!$B:$B,$A91,Sta!E:E)/$C91</f>
        <v>#DIV/0!</v>
      </c>
      <c r="K91" s="10" t="e">
        <f>(SUMIF(Sta!$A:$A,$A91,Sta!E:E) +SUMIF(Sta!$B:$B,$A91,Sta!D:D))/$D91</f>
        <v>#DIV/0!</v>
      </c>
      <c r="L91" s="6" t="e">
        <f>SUMIF(Sta!$A:$A,$A91,Sta!E:E)/$B91</f>
        <v>#DIV/0!</v>
      </c>
      <c r="M91" s="6" t="e">
        <f>SUMIF(Sta!$B:$B,$A91,Sta!D:D)/$C91</f>
        <v>#DIV/0!</v>
      </c>
      <c r="N91" s="10" t="e">
        <f>(SUMIF(Sta!$A:$A,$A91,Sta!L:L) +SUMIF(Sta!$B:$B,$A91,Sta!L:L))/$D91</f>
        <v>#DIV/0!</v>
      </c>
      <c r="O91" s="6" t="e">
        <f>SUMIF(Sta!$A:$A,$A91,Sta!L:L)/$B91</f>
        <v>#DIV/0!</v>
      </c>
      <c r="P91" s="6" t="e">
        <f>SUMIF(Sta!$B:$B,$A91,Sta!L:L)/$C91</f>
        <v>#DIV/0!</v>
      </c>
      <c r="Q91" s="10" t="e">
        <f>(SUMIF(Sta!$A:$A,$A91,Sta!H:H) +SUMIF(Sta!$B:$B,$A91,Sta!J:J))/$D91</f>
        <v>#DIV/0!</v>
      </c>
      <c r="R91" s="6" t="e">
        <f>SUMIF(Sta!$A:$A,$A91,Sta!H:H)/$B91</f>
        <v>#DIV/0!</v>
      </c>
      <c r="S91" s="6" t="e">
        <f>SUMIF(Sta!$B:$B,$A91,Sta!J:J)/$C91</f>
        <v>#DIV/0!</v>
      </c>
      <c r="T91" s="10" t="e">
        <f>(SUMIF(Sta!$A:$A,$A91,Sta!I:I) +SUMIF(Sta!$B:$B,$A91,Sta!K:K))/$D91</f>
        <v>#DIV/0!</v>
      </c>
      <c r="U91" s="6" t="e">
        <f>SUMIF(Sta!$A:$A,$A91,Sta!I:I)/$B91</f>
        <v>#DIV/0!</v>
      </c>
      <c r="V91" s="6" t="e">
        <f>SUMIF(Sta!$B:$B,$A91,Sta!K:K)/$C91</f>
        <v>#DIV/0!</v>
      </c>
      <c r="W91" s="10" t="e">
        <f>(SUMIF(Sta!$A:$A,$A91,Sta!Q:Q) +SUMIF(Sta!$B:$B,$A91,Sta!Q:Q))/$D91</f>
        <v>#DIV/0!</v>
      </c>
      <c r="X91" s="6" t="e">
        <f>SUMIF(Sta!$A:$A,$A91,Sta!Q:Q)/$B91</f>
        <v>#DIV/0!</v>
      </c>
      <c r="Y91" s="6" t="e">
        <f>SUMIF(Sta!$B:$B,$A91,Sta!Q:Q)/$C91</f>
        <v>#DIV/0!</v>
      </c>
      <c r="Z91" s="10" t="e">
        <f>(SUMIF(Sta!$A:$A,$A91,Sta!M:M) +SUMIF(Sta!$B:$B,$A91,Sta!O:O))/$D91</f>
        <v>#DIV/0!</v>
      </c>
      <c r="AA91" s="6" t="e">
        <f>SUMIF(Sta!$A:$A,$A91,Sta!M:M)/$B91</f>
        <v>#DIV/0!</v>
      </c>
      <c r="AB91" s="6" t="e">
        <f>SUMIF(Sta!$B:$B,$A91,Sta!O:O)/$C91</f>
        <v>#DIV/0!</v>
      </c>
      <c r="AC91" s="10" t="e">
        <f>(SUMIF(Sta!$A:$A,$A91,Sta!N:N) +SUMIF(Sta!$B:$B,$A91,Sta!P:P))/$D91</f>
        <v>#DIV/0!</v>
      </c>
      <c r="AD91" s="6" t="e">
        <f>SUMIF(Sta!$A:$A,$A91,Sta!N:N)/$B91</f>
        <v>#DIV/0!</v>
      </c>
      <c r="AE91" s="14" t="e">
        <f>SUMIF(Sta!$B:$B,$A91,Sta!P:P)/$C91</f>
        <v>#DIV/0!</v>
      </c>
    </row>
    <row r="92" spans="1:31" x14ac:dyDescent="0.3">
      <c r="A92" t="s">
        <v>199</v>
      </c>
      <c r="B92" s="9">
        <f>COUNTIF(Sta!A:A,A92)</f>
        <v>0</v>
      </c>
      <c r="C92" s="4">
        <f>COUNTIF(Sta!B:B,A92)</f>
        <v>0</v>
      </c>
      <c r="D92" s="4">
        <f t="shared" si="3"/>
        <v>0</v>
      </c>
      <c r="E92" s="10" t="e">
        <f>(SUMIF(Sta!$A:$A,$A92,Sta!F:F) +SUMIF(Sta!$B:$B,$A92,Sta!F:F))/$D92</f>
        <v>#DIV/0!</v>
      </c>
      <c r="F92" s="6" t="e">
        <f>SUMIF(Sta!$A:$A,$A92,Sta!F:F)/$B92</f>
        <v>#DIV/0!</v>
      </c>
      <c r="G92" s="6" t="e">
        <f>SUMIF(Sta!$B:$B,$A92,Sta!F:F)/$C92</f>
        <v>#DIV/0!</v>
      </c>
      <c r="H92" s="10" t="e">
        <f>(SUMIF(Sta!$A:$A,$A92,Sta!D:D) +SUMIF(Sta!$B:$B,$A92,Sta!E:E))/$D92</f>
        <v>#DIV/0!</v>
      </c>
      <c r="I92" s="6" t="e">
        <f>SUMIF(Sta!$A:$A,$A92,Sta!D:D)/$B92</f>
        <v>#DIV/0!</v>
      </c>
      <c r="J92" s="6" t="e">
        <f>SUMIF(Sta!$B:$B,$A92,Sta!E:E)/$C92</f>
        <v>#DIV/0!</v>
      </c>
      <c r="K92" s="10" t="e">
        <f>(SUMIF(Sta!$A:$A,$A92,Sta!E:E) +SUMIF(Sta!$B:$B,$A92,Sta!D:D))/$D92</f>
        <v>#DIV/0!</v>
      </c>
      <c r="L92" s="6" t="e">
        <f>SUMIF(Sta!$A:$A,$A92,Sta!E:E)/$B92</f>
        <v>#DIV/0!</v>
      </c>
      <c r="M92" s="6" t="e">
        <f>SUMIF(Sta!$B:$B,$A92,Sta!D:D)/$C92</f>
        <v>#DIV/0!</v>
      </c>
      <c r="N92" s="10" t="e">
        <f>(SUMIF(Sta!$A:$A,$A92,Sta!L:L) +SUMIF(Sta!$B:$B,$A92,Sta!L:L))/$D92</f>
        <v>#DIV/0!</v>
      </c>
      <c r="O92" s="6" t="e">
        <f>SUMIF(Sta!$A:$A,$A92,Sta!L:L)/$B92</f>
        <v>#DIV/0!</v>
      </c>
      <c r="P92" s="6" t="e">
        <f>SUMIF(Sta!$B:$B,$A92,Sta!L:L)/$C92</f>
        <v>#DIV/0!</v>
      </c>
      <c r="Q92" s="10" t="e">
        <f>(SUMIF(Sta!$A:$A,$A92,Sta!H:H) +SUMIF(Sta!$B:$B,$A92,Sta!J:J))/$D92</f>
        <v>#DIV/0!</v>
      </c>
      <c r="R92" s="6" t="e">
        <f>SUMIF(Sta!$A:$A,$A92,Sta!H:H)/$B92</f>
        <v>#DIV/0!</v>
      </c>
      <c r="S92" s="6" t="e">
        <f>SUMIF(Sta!$B:$B,$A92,Sta!J:J)/$C92</f>
        <v>#DIV/0!</v>
      </c>
      <c r="T92" s="10" t="e">
        <f>(SUMIF(Sta!$A:$A,$A92,Sta!I:I) +SUMIF(Sta!$B:$B,$A92,Sta!K:K))/$D92</f>
        <v>#DIV/0!</v>
      </c>
      <c r="U92" s="6" t="e">
        <f>SUMIF(Sta!$A:$A,$A92,Sta!I:I)/$B92</f>
        <v>#DIV/0!</v>
      </c>
      <c r="V92" s="6" t="e">
        <f>SUMIF(Sta!$B:$B,$A92,Sta!K:K)/$C92</f>
        <v>#DIV/0!</v>
      </c>
      <c r="W92" s="10" t="e">
        <f>(SUMIF(Sta!$A:$A,$A92,Sta!Q:Q) +SUMIF(Sta!$B:$B,$A92,Sta!Q:Q))/$D92</f>
        <v>#DIV/0!</v>
      </c>
      <c r="X92" s="6" t="e">
        <f>SUMIF(Sta!$A:$A,$A92,Sta!Q:Q)/$B92</f>
        <v>#DIV/0!</v>
      </c>
      <c r="Y92" s="6" t="e">
        <f>SUMIF(Sta!$B:$B,$A92,Sta!Q:Q)/$C92</f>
        <v>#DIV/0!</v>
      </c>
      <c r="Z92" s="10" t="e">
        <f>(SUMIF(Sta!$A:$A,$A92,Sta!M:M) +SUMIF(Sta!$B:$B,$A92,Sta!O:O))/$D92</f>
        <v>#DIV/0!</v>
      </c>
      <c r="AA92" s="6" t="e">
        <f>SUMIF(Sta!$A:$A,$A92,Sta!M:M)/$B92</f>
        <v>#DIV/0!</v>
      </c>
      <c r="AB92" s="6" t="e">
        <f>SUMIF(Sta!$B:$B,$A92,Sta!O:O)/$C92</f>
        <v>#DIV/0!</v>
      </c>
      <c r="AC92" s="10" t="e">
        <f>(SUMIF(Sta!$A:$A,$A92,Sta!N:N) +SUMIF(Sta!$B:$B,$A92,Sta!P:P))/$D92</f>
        <v>#DIV/0!</v>
      </c>
      <c r="AD92" s="6" t="e">
        <f>SUMIF(Sta!$A:$A,$A92,Sta!N:N)/$B92</f>
        <v>#DIV/0!</v>
      </c>
      <c r="AE92" s="14" t="e">
        <f>SUMIF(Sta!$B:$B,$A92,Sta!P:P)/$C92</f>
        <v>#DIV/0!</v>
      </c>
    </row>
    <row r="93" spans="1:31" x14ac:dyDescent="0.3">
      <c r="A93" t="s">
        <v>202</v>
      </c>
      <c r="B93" s="9">
        <f>COUNTIF(Sta!A:A,A93)</f>
        <v>0</v>
      </c>
      <c r="C93" s="4">
        <f>COUNTIF(Sta!B:B,A93)</f>
        <v>0</v>
      </c>
      <c r="D93" s="4">
        <f t="shared" si="3"/>
        <v>0</v>
      </c>
      <c r="E93" s="10" t="e">
        <f>(SUMIF(Sta!$A:$A,$A93,Sta!F:F) +SUMIF(Sta!$B:$B,$A93,Sta!F:F))/$D93</f>
        <v>#DIV/0!</v>
      </c>
      <c r="F93" s="6" t="e">
        <f>SUMIF(Sta!$A:$A,$A93,Sta!F:F)/$B93</f>
        <v>#DIV/0!</v>
      </c>
      <c r="G93" s="6" t="e">
        <f>SUMIF(Sta!$B:$B,$A93,Sta!F:F)/$C93</f>
        <v>#DIV/0!</v>
      </c>
      <c r="H93" s="10" t="e">
        <f>(SUMIF(Sta!$A:$A,$A93,Sta!D:D) +SUMIF(Sta!$B:$B,$A93,Sta!E:E))/$D93</f>
        <v>#DIV/0!</v>
      </c>
      <c r="I93" s="6" t="e">
        <f>SUMIF(Sta!$A:$A,$A93,Sta!D:D)/$B93</f>
        <v>#DIV/0!</v>
      </c>
      <c r="J93" s="6" t="e">
        <f>SUMIF(Sta!$B:$B,$A93,Sta!E:E)/$C93</f>
        <v>#DIV/0!</v>
      </c>
      <c r="K93" s="10" t="e">
        <f>(SUMIF(Sta!$A:$A,$A93,Sta!E:E) +SUMIF(Sta!$B:$B,$A93,Sta!D:D))/$D93</f>
        <v>#DIV/0!</v>
      </c>
      <c r="L93" s="6" t="e">
        <f>SUMIF(Sta!$A:$A,$A93,Sta!E:E)/$B93</f>
        <v>#DIV/0!</v>
      </c>
      <c r="M93" s="6" t="e">
        <f>SUMIF(Sta!$B:$B,$A93,Sta!D:D)/$C93</f>
        <v>#DIV/0!</v>
      </c>
      <c r="N93" s="10" t="e">
        <f>(SUMIF(Sta!$A:$A,$A93,Sta!L:L) +SUMIF(Sta!$B:$B,$A93,Sta!L:L))/$D93</f>
        <v>#DIV/0!</v>
      </c>
      <c r="O93" s="6" t="e">
        <f>SUMIF(Sta!$A:$A,$A93,Sta!L:L)/$B93</f>
        <v>#DIV/0!</v>
      </c>
      <c r="P93" s="6" t="e">
        <f>SUMIF(Sta!$B:$B,$A93,Sta!L:L)/$C93</f>
        <v>#DIV/0!</v>
      </c>
      <c r="Q93" s="10" t="e">
        <f>(SUMIF(Sta!$A:$A,$A93,Sta!H:H) +SUMIF(Sta!$B:$B,$A93,Sta!J:J))/$D93</f>
        <v>#DIV/0!</v>
      </c>
      <c r="R93" s="6" t="e">
        <f>SUMIF(Sta!$A:$A,$A93,Sta!H:H)/$B93</f>
        <v>#DIV/0!</v>
      </c>
      <c r="S93" s="6" t="e">
        <f>SUMIF(Sta!$B:$B,$A93,Sta!J:J)/$C93</f>
        <v>#DIV/0!</v>
      </c>
      <c r="T93" s="10" t="e">
        <f>(SUMIF(Sta!$A:$A,$A93,Sta!I:I) +SUMIF(Sta!$B:$B,$A93,Sta!K:K))/$D93</f>
        <v>#DIV/0!</v>
      </c>
      <c r="U93" s="6" t="e">
        <f>SUMIF(Sta!$A:$A,$A93,Sta!I:I)/$B93</f>
        <v>#DIV/0!</v>
      </c>
      <c r="V93" s="6" t="e">
        <f>SUMIF(Sta!$B:$B,$A93,Sta!K:K)/$C93</f>
        <v>#DIV/0!</v>
      </c>
      <c r="W93" s="10" t="e">
        <f>(SUMIF(Sta!$A:$A,$A93,Sta!Q:Q) +SUMIF(Sta!$B:$B,$A93,Sta!Q:Q))/$D93</f>
        <v>#DIV/0!</v>
      </c>
      <c r="X93" s="6" t="e">
        <f>SUMIF(Sta!$A:$A,$A93,Sta!Q:Q)/$B93</f>
        <v>#DIV/0!</v>
      </c>
      <c r="Y93" s="6" t="e">
        <f>SUMIF(Sta!$B:$B,$A93,Sta!Q:Q)/$C93</f>
        <v>#DIV/0!</v>
      </c>
      <c r="Z93" s="10" t="e">
        <f>(SUMIF(Sta!$A:$A,$A93,Sta!M:M) +SUMIF(Sta!$B:$B,$A93,Sta!O:O))/$D93</f>
        <v>#DIV/0!</v>
      </c>
      <c r="AA93" s="6" t="e">
        <f>SUMIF(Sta!$A:$A,$A93,Sta!M:M)/$B93</f>
        <v>#DIV/0!</v>
      </c>
      <c r="AB93" s="6" t="e">
        <f>SUMIF(Sta!$B:$B,$A93,Sta!O:O)/$C93</f>
        <v>#DIV/0!</v>
      </c>
      <c r="AC93" s="10" t="e">
        <f>(SUMIF(Sta!$A:$A,$A93,Sta!N:N) +SUMIF(Sta!$B:$B,$A93,Sta!P:P))/$D93</f>
        <v>#DIV/0!</v>
      </c>
      <c r="AD93" s="6" t="e">
        <f>SUMIF(Sta!$A:$A,$A93,Sta!N:N)/$B93</f>
        <v>#DIV/0!</v>
      </c>
      <c r="AE93" s="14" t="e">
        <f>SUMIF(Sta!$B:$B,$A93,Sta!P:P)/$C93</f>
        <v>#DIV/0!</v>
      </c>
    </row>
    <row r="94" spans="1:31" x14ac:dyDescent="0.3">
      <c r="A94" t="s">
        <v>200</v>
      </c>
      <c r="B94" s="9">
        <f>COUNTIF(Sta!A:A,A94)</f>
        <v>0</v>
      </c>
      <c r="C94" s="4">
        <f>COUNTIF(Sta!B:B,A94)</f>
        <v>0</v>
      </c>
      <c r="D94" s="4">
        <f t="shared" si="3"/>
        <v>0</v>
      </c>
      <c r="E94" s="10" t="e">
        <f>(SUMIF(Sta!$A:$A,$A94,Sta!F:F) +SUMIF(Sta!$B:$B,$A94,Sta!F:F))/$D94</f>
        <v>#DIV/0!</v>
      </c>
      <c r="F94" s="6" t="e">
        <f>SUMIF(Sta!$A:$A,$A94,Sta!F:F)/$B94</f>
        <v>#DIV/0!</v>
      </c>
      <c r="G94" s="6" t="e">
        <f>SUMIF(Sta!$B:$B,$A94,Sta!F:F)/$C94</f>
        <v>#DIV/0!</v>
      </c>
      <c r="H94" s="10" t="e">
        <f>(SUMIF(Sta!$A:$A,$A94,Sta!D:D) +SUMIF(Sta!$B:$B,$A94,Sta!E:E))/$D94</f>
        <v>#DIV/0!</v>
      </c>
      <c r="I94" s="6" t="e">
        <f>SUMIF(Sta!$A:$A,$A94,Sta!D:D)/$B94</f>
        <v>#DIV/0!</v>
      </c>
      <c r="J94" s="6" t="e">
        <f>SUMIF(Sta!$B:$B,$A94,Sta!E:E)/$C94</f>
        <v>#DIV/0!</v>
      </c>
      <c r="K94" s="10" t="e">
        <f>(SUMIF(Sta!$A:$A,$A94,Sta!E:E) +SUMIF(Sta!$B:$B,$A94,Sta!D:D))/$D94</f>
        <v>#DIV/0!</v>
      </c>
      <c r="L94" s="6" t="e">
        <f>SUMIF(Sta!$A:$A,$A94,Sta!E:E)/$B94</f>
        <v>#DIV/0!</v>
      </c>
      <c r="M94" s="6" t="e">
        <f>SUMIF(Sta!$B:$B,$A94,Sta!D:D)/$C94</f>
        <v>#DIV/0!</v>
      </c>
      <c r="N94" s="10" t="e">
        <f>(SUMIF(Sta!$A:$A,$A94,Sta!L:L) +SUMIF(Sta!$B:$B,$A94,Sta!L:L))/$D94</f>
        <v>#DIV/0!</v>
      </c>
      <c r="O94" s="6" t="e">
        <f>SUMIF(Sta!$A:$A,$A94,Sta!L:L)/$B94</f>
        <v>#DIV/0!</v>
      </c>
      <c r="P94" s="6" t="e">
        <f>SUMIF(Sta!$B:$B,$A94,Sta!L:L)/$C94</f>
        <v>#DIV/0!</v>
      </c>
      <c r="Q94" s="10" t="e">
        <f>(SUMIF(Sta!$A:$A,$A94,Sta!H:H) +SUMIF(Sta!$B:$B,$A94,Sta!J:J))/$D94</f>
        <v>#DIV/0!</v>
      </c>
      <c r="R94" s="6" t="e">
        <f>SUMIF(Sta!$A:$A,$A94,Sta!H:H)/$B94</f>
        <v>#DIV/0!</v>
      </c>
      <c r="S94" s="6" t="e">
        <f>SUMIF(Sta!$B:$B,$A94,Sta!J:J)/$C94</f>
        <v>#DIV/0!</v>
      </c>
      <c r="T94" s="10" t="e">
        <f>(SUMIF(Sta!$A:$A,$A94,Sta!I:I) +SUMIF(Sta!$B:$B,$A94,Sta!K:K))/$D94</f>
        <v>#DIV/0!</v>
      </c>
      <c r="U94" s="6" t="e">
        <f>SUMIF(Sta!$A:$A,$A94,Sta!I:I)/$B94</f>
        <v>#DIV/0!</v>
      </c>
      <c r="V94" s="6" t="e">
        <f>SUMIF(Sta!$B:$B,$A94,Sta!K:K)/$C94</f>
        <v>#DIV/0!</v>
      </c>
      <c r="W94" s="10" t="e">
        <f>(SUMIF(Sta!$A:$A,$A94,Sta!Q:Q) +SUMIF(Sta!$B:$B,$A94,Sta!Q:Q))/$D94</f>
        <v>#DIV/0!</v>
      </c>
      <c r="X94" s="6" t="e">
        <f>SUMIF(Sta!$A:$A,$A94,Sta!Q:Q)/$B94</f>
        <v>#DIV/0!</v>
      </c>
      <c r="Y94" s="6" t="e">
        <f>SUMIF(Sta!$B:$B,$A94,Sta!Q:Q)/$C94</f>
        <v>#DIV/0!</v>
      </c>
      <c r="Z94" s="10" t="e">
        <f>(SUMIF(Sta!$A:$A,$A94,Sta!M:M) +SUMIF(Sta!$B:$B,$A94,Sta!O:O))/$D94</f>
        <v>#DIV/0!</v>
      </c>
      <c r="AA94" s="6" t="e">
        <f>SUMIF(Sta!$A:$A,$A94,Sta!M:M)/$B94</f>
        <v>#DIV/0!</v>
      </c>
      <c r="AB94" s="6" t="e">
        <f>SUMIF(Sta!$B:$B,$A94,Sta!O:O)/$C94</f>
        <v>#DIV/0!</v>
      </c>
      <c r="AC94" s="10" t="e">
        <f>(SUMIF(Sta!$A:$A,$A94,Sta!N:N) +SUMIF(Sta!$B:$B,$A94,Sta!P:P))/$D94</f>
        <v>#DIV/0!</v>
      </c>
      <c r="AD94" s="6" t="e">
        <f>SUMIF(Sta!$A:$A,$A94,Sta!N:N)/$B94</f>
        <v>#DIV/0!</v>
      </c>
      <c r="AE94" s="14" t="e">
        <f>SUMIF(Sta!$B:$B,$A94,Sta!P:P)/$C94</f>
        <v>#DIV/0!</v>
      </c>
    </row>
    <row r="95" spans="1:31" x14ac:dyDescent="0.3">
      <c r="A95" t="s">
        <v>204</v>
      </c>
      <c r="B95" s="9">
        <f>COUNTIF(Sta!A:A,A95)</f>
        <v>0</v>
      </c>
      <c r="C95" s="4">
        <f>COUNTIF(Sta!B:B,A95)</f>
        <v>0</v>
      </c>
      <c r="D95" s="4">
        <f t="shared" si="3"/>
        <v>0</v>
      </c>
      <c r="E95" s="10" t="e">
        <f>(SUMIF(Sta!$A:$A,$A95,Sta!F:F) +SUMIF(Sta!$B:$B,$A95,Sta!F:F))/$D95</f>
        <v>#DIV/0!</v>
      </c>
      <c r="F95" s="6" t="e">
        <f>SUMIF(Sta!$A:$A,$A95,Sta!F:F)/$B95</f>
        <v>#DIV/0!</v>
      </c>
      <c r="G95" s="6" t="e">
        <f>SUMIF(Sta!$B:$B,$A95,Sta!F:F)/$C95</f>
        <v>#DIV/0!</v>
      </c>
      <c r="H95" s="10" t="e">
        <f>(SUMIF(Sta!$A:$A,$A95,Sta!D:D) +SUMIF(Sta!$B:$B,$A95,Sta!E:E))/$D95</f>
        <v>#DIV/0!</v>
      </c>
      <c r="I95" s="6" t="e">
        <f>SUMIF(Sta!$A:$A,$A95,Sta!D:D)/$B95</f>
        <v>#DIV/0!</v>
      </c>
      <c r="J95" s="6" t="e">
        <f>SUMIF(Sta!$B:$B,$A95,Sta!E:E)/$C95</f>
        <v>#DIV/0!</v>
      </c>
      <c r="K95" s="10" t="e">
        <f>(SUMIF(Sta!$A:$A,$A95,Sta!E:E) +SUMIF(Sta!$B:$B,$A95,Sta!D:D))/$D95</f>
        <v>#DIV/0!</v>
      </c>
      <c r="L95" s="6" t="e">
        <f>SUMIF(Sta!$A:$A,$A95,Sta!E:E)/$B95</f>
        <v>#DIV/0!</v>
      </c>
      <c r="M95" s="6" t="e">
        <f>SUMIF(Sta!$B:$B,$A95,Sta!D:D)/$C95</f>
        <v>#DIV/0!</v>
      </c>
      <c r="N95" s="10" t="e">
        <f>(SUMIF(Sta!$A:$A,$A95,Sta!L:L) +SUMIF(Sta!$B:$B,$A95,Sta!L:L))/$D95</f>
        <v>#DIV/0!</v>
      </c>
      <c r="O95" s="6" t="e">
        <f>SUMIF(Sta!$A:$A,$A95,Sta!L:L)/$B95</f>
        <v>#DIV/0!</v>
      </c>
      <c r="P95" s="6" t="e">
        <f>SUMIF(Sta!$B:$B,$A95,Sta!L:L)/$C95</f>
        <v>#DIV/0!</v>
      </c>
      <c r="Q95" s="10" t="e">
        <f>(SUMIF(Sta!$A:$A,$A95,Sta!H:H) +SUMIF(Sta!$B:$B,$A95,Sta!J:J))/$D95</f>
        <v>#DIV/0!</v>
      </c>
      <c r="R95" s="6" t="e">
        <f>SUMIF(Sta!$A:$A,$A95,Sta!H:H)/$B95</f>
        <v>#DIV/0!</v>
      </c>
      <c r="S95" s="6" t="e">
        <f>SUMIF(Sta!$B:$B,$A95,Sta!J:J)/$C95</f>
        <v>#DIV/0!</v>
      </c>
      <c r="T95" s="10" t="e">
        <f>(SUMIF(Sta!$A:$A,$A95,Sta!I:I) +SUMIF(Sta!$B:$B,$A95,Sta!K:K))/$D95</f>
        <v>#DIV/0!</v>
      </c>
      <c r="U95" s="6" t="e">
        <f>SUMIF(Sta!$A:$A,$A95,Sta!I:I)/$B95</f>
        <v>#DIV/0!</v>
      </c>
      <c r="V95" s="6" t="e">
        <f>SUMIF(Sta!$B:$B,$A95,Sta!K:K)/$C95</f>
        <v>#DIV/0!</v>
      </c>
      <c r="W95" s="10" t="e">
        <f>(SUMIF(Sta!$A:$A,$A95,Sta!Q:Q) +SUMIF(Sta!$B:$B,$A95,Sta!Q:Q))/$D95</f>
        <v>#DIV/0!</v>
      </c>
      <c r="X95" s="6" t="e">
        <f>SUMIF(Sta!$A:$A,$A95,Sta!Q:Q)/$B95</f>
        <v>#DIV/0!</v>
      </c>
      <c r="Y95" s="6" t="e">
        <f>SUMIF(Sta!$B:$B,$A95,Sta!Q:Q)/$C95</f>
        <v>#DIV/0!</v>
      </c>
      <c r="Z95" s="10" t="e">
        <f>(SUMIF(Sta!$A:$A,$A95,Sta!M:M) +SUMIF(Sta!$B:$B,$A95,Sta!O:O))/$D95</f>
        <v>#DIV/0!</v>
      </c>
      <c r="AA95" s="6" t="e">
        <f>SUMIF(Sta!$A:$A,$A95,Sta!M:M)/$B95</f>
        <v>#DIV/0!</v>
      </c>
      <c r="AB95" s="6" t="e">
        <f>SUMIF(Sta!$B:$B,$A95,Sta!O:O)/$C95</f>
        <v>#DIV/0!</v>
      </c>
      <c r="AC95" s="10" t="e">
        <f>(SUMIF(Sta!$A:$A,$A95,Sta!N:N) +SUMIF(Sta!$B:$B,$A95,Sta!P:P))/$D95</f>
        <v>#DIV/0!</v>
      </c>
      <c r="AD95" s="6" t="e">
        <f>SUMIF(Sta!$A:$A,$A95,Sta!N:N)/$B95</f>
        <v>#DIV/0!</v>
      </c>
      <c r="AE95" s="14" t="e">
        <f>SUMIF(Sta!$B:$B,$A95,Sta!P:P)/$C95</f>
        <v>#DIV/0!</v>
      </c>
    </row>
    <row r="96" spans="1:31" x14ac:dyDescent="0.3">
      <c r="A96" t="s">
        <v>211</v>
      </c>
      <c r="B96" s="9">
        <f>COUNTIF(Sta!A:A,A96)</f>
        <v>0</v>
      </c>
      <c r="C96" s="4">
        <f>COUNTIF(Sta!B:B,A96)</f>
        <v>0</v>
      </c>
      <c r="D96" s="4">
        <f t="shared" si="3"/>
        <v>0</v>
      </c>
      <c r="E96" s="10" t="e">
        <f>(SUMIF(Sta!$A:$A,$A96,Sta!F:F) +SUMIF(Sta!$B:$B,$A96,Sta!F:F))/$D96</f>
        <v>#DIV/0!</v>
      </c>
      <c r="F96" s="6" t="e">
        <f>SUMIF(Sta!$A:$A,$A96,Sta!F:F)/$B96</f>
        <v>#DIV/0!</v>
      </c>
      <c r="G96" s="6" t="e">
        <f>SUMIF(Sta!$B:$B,$A96,Sta!F:F)/$C96</f>
        <v>#DIV/0!</v>
      </c>
      <c r="H96" s="10" t="e">
        <f>(SUMIF(Sta!$A:$A,$A96,Sta!D:D) +SUMIF(Sta!$B:$B,$A96,Sta!E:E))/$D96</f>
        <v>#DIV/0!</v>
      </c>
      <c r="I96" s="6" t="e">
        <f>SUMIF(Sta!$A:$A,$A96,Sta!D:D)/$B96</f>
        <v>#DIV/0!</v>
      </c>
      <c r="J96" s="6" t="e">
        <f>SUMIF(Sta!$B:$B,$A96,Sta!E:E)/$C96</f>
        <v>#DIV/0!</v>
      </c>
      <c r="K96" s="10" t="e">
        <f>(SUMIF(Sta!$A:$A,$A96,Sta!E:E) +SUMIF(Sta!$B:$B,$A96,Sta!D:D))/$D96</f>
        <v>#DIV/0!</v>
      </c>
      <c r="L96" s="6" t="e">
        <f>SUMIF(Sta!$A:$A,$A96,Sta!E:E)/$B96</f>
        <v>#DIV/0!</v>
      </c>
      <c r="M96" s="6" t="e">
        <f>SUMIF(Sta!$B:$B,$A96,Sta!D:D)/$C96</f>
        <v>#DIV/0!</v>
      </c>
      <c r="N96" s="10" t="e">
        <f>(SUMIF(Sta!$A:$A,$A96,Sta!L:L) +SUMIF(Sta!$B:$B,$A96,Sta!L:L))/$D96</f>
        <v>#DIV/0!</v>
      </c>
      <c r="O96" s="6" t="e">
        <f>SUMIF(Sta!$A:$A,$A96,Sta!L:L)/$B96</f>
        <v>#DIV/0!</v>
      </c>
      <c r="P96" s="6" t="e">
        <f>SUMIF(Sta!$B:$B,$A96,Sta!L:L)/$C96</f>
        <v>#DIV/0!</v>
      </c>
      <c r="Q96" s="10" t="e">
        <f>(SUMIF(Sta!$A:$A,$A96,Sta!H:H) +SUMIF(Sta!$B:$B,$A96,Sta!J:J))/$D96</f>
        <v>#DIV/0!</v>
      </c>
      <c r="R96" s="6" t="e">
        <f>SUMIF(Sta!$A:$A,$A96,Sta!H:H)/$B96</f>
        <v>#DIV/0!</v>
      </c>
      <c r="S96" s="6" t="e">
        <f>SUMIF(Sta!$B:$B,$A96,Sta!J:J)/$C96</f>
        <v>#DIV/0!</v>
      </c>
      <c r="T96" s="10" t="e">
        <f>(SUMIF(Sta!$A:$A,$A96,Sta!I:I) +SUMIF(Sta!$B:$B,$A96,Sta!K:K))/$D96</f>
        <v>#DIV/0!</v>
      </c>
      <c r="U96" s="6" t="e">
        <f>SUMIF(Sta!$A:$A,$A96,Sta!I:I)/$B96</f>
        <v>#DIV/0!</v>
      </c>
      <c r="V96" s="6" t="e">
        <f>SUMIF(Sta!$B:$B,$A96,Sta!K:K)/$C96</f>
        <v>#DIV/0!</v>
      </c>
      <c r="W96" s="10" t="e">
        <f>(SUMIF(Sta!$A:$A,$A96,Sta!Q:Q) +SUMIF(Sta!$B:$B,$A96,Sta!Q:Q))/$D96</f>
        <v>#DIV/0!</v>
      </c>
      <c r="X96" s="6" t="e">
        <f>SUMIF(Sta!$A:$A,$A96,Sta!Q:Q)/$B96</f>
        <v>#DIV/0!</v>
      </c>
      <c r="Y96" s="6" t="e">
        <f>SUMIF(Sta!$B:$B,$A96,Sta!Q:Q)/$C96</f>
        <v>#DIV/0!</v>
      </c>
      <c r="Z96" s="10" t="e">
        <f>(SUMIF(Sta!$A:$A,$A96,Sta!M:M) +SUMIF(Sta!$B:$B,$A96,Sta!O:O))/$D96</f>
        <v>#DIV/0!</v>
      </c>
      <c r="AA96" s="6" t="e">
        <f>SUMIF(Sta!$A:$A,$A96,Sta!M:M)/$B96</f>
        <v>#DIV/0!</v>
      </c>
      <c r="AB96" s="6" t="e">
        <f>SUMIF(Sta!$B:$B,$A96,Sta!O:O)/$C96</f>
        <v>#DIV/0!</v>
      </c>
      <c r="AC96" s="10" t="e">
        <f>(SUMIF(Sta!$A:$A,$A96,Sta!N:N) +SUMIF(Sta!$B:$B,$A96,Sta!P:P))/$D96</f>
        <v>#DIV/0!</v>
      </c>
      <c r="AD96" s="6" t="e">
        <f>SUMIF(Sta!$A:$A,$A96,Sta!N:N)/$B96</f>
        <v>#DIV/0!</v>
      </c>
      <c r="AE96" s="14" t="e">
        <f>SUMIF(Sta!$B:$B,$A96,Sta!P:P)/$C96</f>
        <v>#DIV/0!</v>
      </c>
    </row>
    <row r="97" spans="1:31" x14ac:dyDescent="0.3">
      <c r="A97" t="s">
        <v>195</v>
      </c>
      <c r="B97" s="9">
        <f>COUNTIF(Sta!A:A,A97)</f>
        <v>0</v>
      </c>
      <c r="C97" s="4">
        <f>COUNTIF(Sta!B:B,A97)</f>
        <v>0</v>
      </c>
      <c r="D97" s="4">
        <f t="shared" si="3"/>
        <v>0</v>
      </c>
      <c r="E97" s="10" t="e">
        <f>(SUMIF(Sta!$A:$A,$A97,Sta!F:F) +SUMIF(Sta!$B:$B,$A97,Sta!F:F))/$D97</f>
        <v>#DIV/0!</v>
      </c>
      <c r="F97" s="6" t="e">
        <f>SUMIF(Sta!$A:$A,$A97,Sta!F:F)/$B97</f>
        <v>#DIV/0!</v>
      </c>
      <c r="G97" s="6" t="e">
        <f>SUMIF(Sta!$B:$B,$A97,Sta!F:F)/$C97</f>
        <v>#DIV/0!</v>
      </c>
      <c r="H97" s="10" t="e">
        <f>(SUMIF(Sta!$A:$A,$A97,Sta!D:D) +SUMIF(Sta!$B:$B,$A97,Sta!E:E))/$D97</f>
        <v>#DIV/0!</v>
      </c>
      <c r="I97" s="6" t="e">
        <f>SUMIF(Sta!$A:$A,$A97,Sta!D:D)/$B97</f>
        <v>#DIV/0!</v>
      </c>
      <c r="J97" s="6" t="e">
        <f>SUMIF(Sta!$B:$B,$A97,Sta!E:E)/$C97</f>
        <v>#DIV/0!</v>
      </c>
      <c r="K97" s="10" t="e">
        <f>(SUMIF(Sta!$A:$A,$A97,Sta!E:E) +SUMIF(Sta!$B:$B,$A97,Sta!D:D))/$D97</f>
        <v>#DIV/0!</v>
      </c>
      <c r="L97" s="6" t="e">
        <f>SUMIF(Sta!$A:$A,$A97,Sta!E:E)/$B97</f>
        <v>#DIV/0!</v>
      </c>
      <c r="M97" s="6" t="e">
        <f>SUMIF(Sta!$B:$B,$A97,Sta!D:D)/$C97</f>
        <v>#DIV/0!</v>
      </c>
      <c r="N97" s="10" t="e">
        <f>(SUMIF(Sta!$A:$A,$A97,Sta!L:L) +SUMIF(Sta!$B:$B,$A97,Sta!L:L))/$D97</f>
        <v>#DIV/0!</v>
      </c>
      <c r="O97" s="6" t="e">
        <f>SUMIF(Sta!$A:$A,$A97,Sta!L:L)/$B97</f>
        <v>#DIV/0!</v>
      </c>
      <c r="P97" s="6" t="e">
        <f>SUMIF(Sta!$B:$B,$A97,Sta!L:L)/$C97</f>
        <v>#DIV/0!</v>
      </c>
      <c r="Q97" s="10" t="e">
        <f>(SUMIF(Sta!$A:$A,$A97,Sta!H:H) +SUMIF(Sta!$B:$B,$A97,Sta!J:J))/$D97</f>
        <v>#DIV/0!</v>
      </c>
      <c r="R97" s="6" t="e">
        <f>SUMIF(Sta!$A:$A,$A97,Sta!H:H)/$B97</f>
        <v>#DIV/0!</v>
      </c>
      <c r="S97" s="6" t="e">
        <f>SUMIF(Sta!$B:$B,$A97,Sta!J:J)/$C97</f>
        <v>#DIV/0!</v>
      </c>
      <c r="T97" s="10" t="e">
        <f>(SUMIF(Sta!$A:$A,$A97,Sta!I:I) +SUMIF(Sta!$B:$B,$A97,Sta!K:K))/$D97</f>
        <v>#DIV/0!</v>
      </c>
      <c r="U97" s="6" t="e">
        <f>SUMIF(Sta!$A:$A,$A97,Sta!I:I)/$B97</f>
        <v>#DIV/0!</v>
      </c>
      <c r="V97" s="6" t="e">
        <f>SUMIF(Sta!$B:$B,$A97,Sta!K:K)/$C97</f>
        <v>#DIV/0!</v>
      </c>
      <c r="W97" s="10" t="e">
        <f>(SUMIF(Sta!$A:$A,$A97,Sta!Q:Q) +SUMIF(Sta!$B:$B,$A97,Sta!Q:Q))/$D97</f>
        <v>#DIV/0!</v>
      </c>
      <c r="X97" s="6" t="e">
        <f>SUMIF(Sta!$A:$A,$A97,Sta!Q:Q)/$B97</f>
        <v>#DIV/0!</v>
      </c>
      <c r="Y97" s="6" t="e">
        <f>SUMIF(Sta!$B:$B,$A97,Sta!Q:Q)/$C97</f>
        <v>#DIV/0!</v>
      </c>
      <c r="Z97" s="10" t="e">
        <f>(SUMIF(Sta!$A:$A,$A97,Sta!M:M) +SUMIF(Sta!$B:$B,$A97,Sta!O:O))/$D97</f>
        <v>#DIV/0!</v>
      </c>
      <c r="AA97" s="6" t="e">
        <f>SUMIF(Sta!$A:$A,$A97,Sta!M:M)/$B97</f>
        <v>#DIV/0!</v>
      </c>
      <c r="AB97" s="6" t="e">
        <f>SUMIF(Sta!$B:$B,$A97,Sta!O:O)/$C97</f>
        <v>#DIV/0!</v>
      </c>
      <c r="AC97" s="10" t="e">
        <f>(SUMIF(Sta!$A:$A,$A97,Sta!N:N) +SUMIF(Sta!$B:$B,$A97,Sta!P:P))/$D97</f>
        <v>#DIV/0!</v>
      </c>
      <c r="AD97" s="6" t="e">
        <f>SUMIF(Sta!$A:$A,$A97,Sta!N:N)/$B97</f>
        <v>#DIV/0!</v>
      </c>
      <c r="AE97" s="14" t="e">
        <f>SUMIF(Sta!$B:$B,$A97,Sta!P:P)/$C97</f>
        <v>#DIV/0!</v>
      </c>
    </row>
    <row r="98" spans="1:31" x14ac:dyDescent="0.3">
      <c r="A98" t="s">
        <v>213</v>
      </c>
      <c r="B98" s="9">
        <f>COUNTIF(Sta!A:A,A98)</f>
        <v>0</v>
      </c>
      <c r="C98" s="4">
        <f>COUNTIF(Sta!B:B,A98)</f>
        <v>0</v>
      </c>
      <c r="D98" s="4">
        <f t="shared" si="3"/>
        <v>0</v>
      </c>
      <c r="E98" s="10" t="e">
        <f>(SUMIF(Sta!$A:$A,$A98,Sta!F:F) +SUMIF(Sta!$B:$B,$A98,Sta!F:F))/$D98</f>
        <v>#DIV/0!</v>
      </c>
      <c r="F98" s="6" t="e">
        <f>SUMIF(Sta!$A:$A,$A98,Sta!F:F)/$B98</f>
        <v>#DIV/0!</v>
      </c>
      <c r="G98" s="6" t="e">
        <f>SUMIF(Sta!$B:$B,$A98,Sta!F:F)/$C98</f>
        <v>#DIV/0!</v>
      </c>
      <c r="H98" s="10" t="e">
        <f>(SUMIF(Sta!$A:$A,$A98,Sta!D:D) +SUMIF(Sta!$B:$B,$A98,Sta!E:E))/$D98</f>
        <v>#DIV/0!</v>
      </c>
      <c r="I98" s="6" t="e">
        <f>SUMIF(Sta!$A:$A,$A98,Sta!D:D)/$B98</f>
        <v>#DIV/0!</v>
      </c>
      <c r="J98" s="6" t="e">
        <f>SUMIF(Sta!$B:$B,$A98,Sta!E:E)/$C98</f>
        <v>#DIV/0!</v>
      </c>
      <c r="K98" s="10" t="e">
        <f>(SUMIF(Sta!$A:$A,$A98,Sta!E:E) +SUMIF(Sta!$B:$B,$A98,Sta!D:D))/$D98</f>
        <v>#DIV/0!</v>
      </c>
      <c r="L98" s="6" t="e">
        <f>SUMIF(Sta!$A:$A,$A98,Sta!E:E)/$B98</f>
        <v>#DIV/0!</v>
      </c>
      <c r="M98" s="6" t="e">
        <f>SUMIF(Sta!$B:$B,$A98,Sta!D:D)/$C98</f>
        <v>#DIV/0!</v>
      </c>
      <c r="N98" s="10" t="e">
        <f>(SUMIF(Sta!$A:$A,$A98,Sta!L:L) +SUMIF(Sta!$B:$B,$A98,Sta!L:L))/$D98</f>
        <v>#DIV/0!</v>
      </c>
      <c r="O98" s="6" t="e">
        <f>SUMIF(Sta!$A:$A,$A98,Sta!L:L)/$B98</f>
        <v>#DIV/0!</v>
      </c>
      <c r="P98" s="6" t="e">
        <f>SUMIF(Sta!$B:$B,$A98,Sta!L:L)/$C98</f>
        <v>#DIV/0!</v>
      </c>
      <c r="Q98" s="10" t="e">
        <f>(SUMIF(Sta!$A:$A,$A98,Sta!H:H) +SUMIF(Sta!$B:$B,$A98,Sta!J:J))/$D98</f>
        <v>#DIV/0!</v>
      </c>
      <c r="R98" s="6" t="e">
        <f>SUMIF(Sta!$A:$A,$A98,Sta!H:H)/$B98</f>
        <v>#DIV/0!</v>
      </c>
      <c r="S98" s="6" t="e">
        <f>SUMIF(Sta!$B:$B,$A98,Sta!J:J)/$C98</f>
        <v>#DIV/0!</v>
      </c>
      <c r="T98" s="10" t="e">
        <f>(SUMIF(Sta!$A:$A,$A98,Sta!I:I) +SUMIF(Sta!$B:$B,$A98,Sta!K:K))/$D98</f>
        <v>#DIV/0!</v>
      </c>
      <c r="U98" s="6" t="e">
        <f>SUMIF(Sta!$A:$A,$A98,Sta!I:I)/$B98</f>
        <v>#DIV/0!</v>
      </c>
      <c r="V98" s="6" t="e">
        <f>SUMIF(Sta!$B:$B,$A98,Sta!K:K)/$C98</f>
        <v>#DIV/0!</v>
      </c>
      <c r="W98" s="10" t="e">
        <f>(SUMIF(Sta!$A:$A,$A98,Sta!Q:Q) +SUMIF(Sta!$B:$B,$A98,Sta!Q:Q))/$D98</f>
        <v>#DIV/0!</v>
      </c>
      <c r="X98" s="6" t="e">
        <f>SUMIF(Sta!$A:$A,$A98,Sta!Q:Q)/$B98</f>
        <v>#DIV/0!</v>
      </c>
      <c r="Y98" s="6" t="e">
        <f>SUMIF(Sta!$B:$B,$A98,Sta!Q:Q)/$C98</f>
        <v>#DIV/0!</v>
      </c>
      <c r="Z98" s="10" t="e">
        <f>(SUMIF(Sta!$A:$A,$A98,Sta!M:M) +SUMIF(Sta!$B:$B,$A98,Sta!O:O))/$D98</f>
        <v>#DIV/0!</v>
      </c>
      <c r="AA98" s="6" t="e">
        <f>SUMIF(Sta!$A:$A,$A98,Sta!M:M)/$B98</f>
        <v>#DIV/0!</v>
      </c>
      <c r="AB98" s="6" t="e">
        <f>SUMIF(Sta!$B:$B,$A98,Sta!O:O)/$C98</f>
        <v>#DIV/0!</v>
      </c>
      <c r="AC98" s="10" t="e">
        <f>(SUMIF(Sta!$A:$A,$A98,Sta!N:N) +SUMIF(Sta!$B:$B,$A98,Sta!P:P))/$D98</f>
        <v>#DIV/0!</v>
      </c>
      <c r="AD98" s="6" t="e">
        <f>SUMIF(Sta!$A:$A,$A98,Sta!N:N)/$B98</f>
        <v>#DIV/0!</v>
      </c>
      <c r="AE98" s="14" t="e">
        <f>SUMIF(Sta!$B:$B,$A98,Sta!P:P)/$C98</f>
        <v>#DIV/0!</v>
      </c>
    </row>
    <row r="99" spans="1:31" x14ac:dyDescent="0.3">
      <c r="A99" t="s">
        <v>198</v>
      </c>
      <c r="B99" s="9">
        <f>COUNTIF(Sta!A:A,A99)</f>
        <v>0</v>
      </c>
      <c r="C99" s="4">
        <f>COUNTIF(Sta!B:B,A99)</f>
        <v>0</v>
      </c>
      <c r="D99" s="4">
        <f t="shared" si="3"/>
        <v>0</v>
      </c>
      <c r="E99" s="10" t="e">
        <f>(SUMIF(Sta!$A:$A,$A99,Sta!F:F) +SUMIF(Sta!$B:$B,$A99,Sta!F:F))/$D99</f>
        <v>#DIV/0!</v>
      </c>
      <c r="F99" s="6" t="e">
        <f>SUMIF(Sta!$A:$A,$A99,Sta!F:F)/$B99</f>
        <v>#DIV/0!</v>
      </c>
      <c r="G99" s="6" t="e">
        <f>SUMIF(Sta!$B:$B,$A99,Sta!F:F)/$C99</f>
        <v>#DIV/0!</v>
      </c>
      <c r="H99" s="10" t="e">
        <f>(SUMIF(Sta!$A:$A,$A99,Sta!D:D) +SUMIF(Sta!$B:$B,$A99,Sta!E:E))/$D99</f>
        <v>#DIV/0!</v>
      </c>
      <c r="I99" s="6" t="e">
        <f>SUMIF(Sta!$A:$A,$A99,Sta!D:D)/$B99</f>
        <v>#DIV/0!</v>
      </c>
      <c r="J99" s="6" t="e">
        <f>SUMIF(Sta!$B:$B,$A99,Sta!E:E)/$C99</f>
        <v>#DIV/0!</v>
      </c>
      <c r="K99" s="10" t="e">
        <f>(SUMIF(Sta!$A:$A,$A99,Sta!E:E) +SUMIF(Sta!$B:$B,$A99,Sta!D:D))/$D99</f>
        <v>#DIV/0!</v>
      </c>
      <c r="L99" s="6" t="e">
        <f>SUMIF(Sta!$A:$A,$A99,Sta!E:E)/$B99</f>
        <v>#DIV/0!</v>
      </c>
      <c r="M99" s="6" t="e">
        <f>SUMIF(Sta!$B:$B,$A99,Sta!D:D)/$C99</f>
        <v>#DIV/0!</v>
      </c>
      <c r="N99" s="10" t="e">
        <f>(SUMIF(Sta!$A:$A,$A99,Sta!L:L) +SUMIF(Sta!$B:$B,$A99,Sta!L:L))/$D99</f>
        <v>#DIV/0!</v>
      </c>
      <c r="O99" s="6" t="e">
        <f>SUMIF(Sta!$A:$A,$A99,Sta!L:L)/$B99</f>
        <v>#DIV/0!</v>
      </c>
      <c r="P99" s="6" t="e">
        <f>SUMIF(Sta!$B:$B,$A99,Sta!L:L)/$C99</f>
        <v>#DIV/0!</v>
      </c>
      <c r="Q99" s="10" t="e">
        <f>(SUMIF(Sta!$A:$A,$A99,Sta!H:H) +SUMIF(Sta!$B:$B,$A99,Sta!J:J))/$D99</f>
        <v>#DIV/0!</v>
      </c>
      <c r="R99" s="6" t="e">
        <f>SUMIF(Sta!$A:$A,$A99,Sta!H:H)/$B99</f>
        <v>#DIV/0!</v>
      </c>
      <c r="S99" s="6" t="e">
        <f>SUMIF(Sta!$B:$B,$A99,Sta!J:J)/$C99</f>
        <v>#DIV/0!</v>
      </c>
      <c r="T99" s="10" t="e">
        <f>(SUMIF(Sta!$A:$A,$A99,Sta!I:I) +SUMIF(Sta!$B:$B,$A99,Sta!K:K))/$D99</f>
        <v>#DIV/0!</v>
      </c>
      <c r="U99" s="6" t="e">
        <f>SUMIF(Sta!$A:$A,$A99,Sta!I:I)/$B99</f>
        <v>#DIV/0!</v>
      </c>
      <c r="V99" s="6" t="e">
        <f>SUMIF(Sta!$B:$B,$A99,Sta!K:K)/$C99</f>
        <v>#DIV/0!</v>
      </c>
      <c r="W99" s="10" t="e">
        <f>(SUMIF(Sta!$A:$A,$A99,Sta!Q:Q) +SUMIF(Sta!$B:$B,$A99,Sta!Q:Q))/$D99</f>
        <v>#DIV/0!</v>
      </c>
      <c r="X99" s="6" t="e">
        <f>SUMIF(Sta!$A:$A,$A99,Sta!Q:Q)/$B99</f>
        <v>#DIV/0!</v>
      </c>
      <c r="Y99" s="6" t="e">
        <f>SUMIF(Sta!$B:$B,$A99,Sta!Q:Q)/$C99</f>
        <v>#DIV/0!</v>
      </c>
      <c r="Z99" s="10" t="e">
        <f>(SUMIF(Sta!$A:$A,$A99,Sta!M:M) +SUMIF(Sta!$B:$B,$A99,Sta!O:O))/$D99</f>
        <v>#DIV/0!</v>
      </c>
      <c r="AA99" s="6" t="e">
        <f>SUMIF(Sta!$A:$A,$A99,Sta!M:M)/$B99</f>
        <v>#DIV/0!</v>
      </c>
      <c r="AB99" s="6" t="e">
        <f>SUMIF(Sta!$B:$B,$A99,Sta!O:O)/$C99</f>
        <v>#DIV/0!</v>
      </c>
      <c r="AC99" s="10" t="e">
        <f>(SUMIF(Sta!$A:$A,$A99,Sta!N:N) +SUMIF(Sta!$B:$B,$A99,Sta!P:P))/$D99</f>
        <v>#DIV/0!</v>
      </c>
      <c r="AD99" s="6" t="e">
        <f>SUMIF(Sta!$A:$A,$A99,Sta!N:N)/$B99</f>
        <v>#DIV/0!</v>
      </c>
      <c r="AE99" s="14" t="e">
        <f>SUMIF(Sta!$B:$B,$A99,Sta!P:P)/$C99</f>
        <v>#DIV/0!</v>
      </c>
    </row>
    <row r="100" spans="1:31" x14ac:dyDescent="0.3">
      <c r="A100" t="s">
        <v>217</v>
      </c>
      <c r="B100" s="9">
        <f>COUNTIF(Sta!A:A,A100)</f>
        <v>0</v>
      </c>
      <c r="C100" s="4">
        <f>COUNTIF(Sta!B:B,A100)</f>
        <v>0</v>
      </c>
      <c r="D100" s="4">
        <f t="shared" si="3"/>
        <v>0</v>
      </c>
      <c r="E100" s="10" t="e">
        <f>(SUMIF(Sta!$A:$A,$A100,Sta!F:F) +SUMIF(Sta!$B:$B,$A100,Sta!F:F))/$D100</f>
        <v>#DIV/0!</v>
      </c>
      <c r="F100" s="6" t="e">
        <f>SUMIF(Sta!$A:$A,$A100,Sta!F:F)/$B100</f>
        <v>#DIV/0!</v>
      </c>
      <c r="G100" s="6" t="e">
        <f>SUMIF(Sta!$B:$B,$A100,Sta!F:F)/$C100</f>
        <v>#DIV/0!</v>
      </c>
      <c r="H100" s="10" t="e">
        <f>(SUMIF(Sta!$A:$A,$A100,Sta!D:D) +SUMIF(Sta!$B:$B,$A100,Sta!E:E))/$D100</f>
        <v>#DIV/0!</v>
      </c>
      <c r="I100" s="6" t="e">
        <f>SUMIF(Sta!$A:$A,$A100,Sta!D:D)/$B100</f>
        <v>#DIV/0!</v>
      </c>
      <c r="J100" s="6" t="e">
        <f>SUMIF(Sta!$B:$B,$A100,Sta!E:E)/$C100</f>
        <v>#DIV/0!</v>
      </c>
      <c r="K100" s="10" t="e">
        <f>(SUMIF(Sta!$A:$A,$A100,Sta!E:E) +SUMIF(Sta!$B:$B,$A100,Sta!D:D))/$D100</f>
        <v>#DIV/0!</v>
      </c>
      <c r="L100" s="6" t="e">
        <f>SUMIF(Sta!$A:$A,$A100,Sta!E:E)/$B100</f>
        <v>#DIV/0!</v>
      </c>
      <c r="M100" s="6" t="e">
        <f>SUMIF(Sta!$B:$B,$A100,Sta!D:D)/$C100</f>
        <v>#DIV/0!</v>
      </c>
      <c r="N100" s="10" t="e">
        <f>(SUMIF(Sta!$A:$A,$A100,Sta!L:L) +SUMIF(Sta!$B:$B,$A100,Sta!L:L))/$D100</f>
        <v>#DIV/0!</v>
      </c>
      <c r="O100" s="6" t="e">
        <f>SUMIF(Sta!$A:$A,$A100,Sta!L:L)/$B100</f>
        <v>#DIV/0!</v>
      </c>
      <c r="P100" s="6" t="e">
        <f>SUMIF(Sta!$B:$B,$A100,Sta!L:L)/$C100</f>
        <v>#DIV/0!</v>
      </c>
      <c r="Q100" s="10" t="e">
        <f>(SUMIF(Sta!$A:$A,$A100,Sta!H:H) +SUMIF(Sta!$B:$B,$A100,Sta!J:J))/$D100</f>
        <v>#DIV/0!</v>
      </c>
      <c r="R100" s="6" t="e">
        <f>SUMIF(Sta!$A:$A,$A100,Sta!H:H)/$B100</f>
        <v>#DIV/0!</v>
      </c>
      <c r="S100" s="6" t="e">
        <f>SUMIF(Sta!$B:$B,$A100,Sta!J:J)/$C100</f>
        <v>#DIV/0!</v>
      </c>
      <c r="T100" s="10" t="e">
        <f>(SUMIF(Sta!$A:$A,$A100,Sta!I:I) +SUMIF(Sta!$B:$B,$A100,Sta!K:K))/$D100</f>
        <v>#DIV/0!</v>
      </c>
      <c r="U100" s="6" t="e">
        <f>SUMIF(Sta!$A:$A,$A100,Sta!I:I)/$B100</f>
        <v>#DIV/0!</v>
      </c>
      <c r="V100" s="6" t="e">
        <f>SUMIF(Sta!$B:$B,$A100,Sta!K:K)/$C100</f>
        <v>#DIV/0!</v>
      </c>
      <c r="W100" s="10" t="e">
        <f>(SUMIF(Sta!$A:$A,$A100,Sta!Q:Q) +SUMIF(Sta!$B:$B,$A100,Sta!Q:Q))/$D100</f>
        <v>#DIV/0!</v>
      </c>
      <c r="X100" s="6" t="e">
        <f>SUMIF(Sta!$A:$A,$A100,Sta!Q:Q)/$B100</f>
        <v>#DIV/0!</v>
      </c>
      <c r="Y100" s="6" t="e">
        <f>SUMIF(Sta!$B:$B,$A100,Sta!Q:Q)/$C100</f>
        <v>#DIV/0!</v>
      </c>
      <c r="Z100" s="10" t="e">
        <f>(SUMIF(Sta!$A:$A,$A100,Sta!M:M) +SUMIF(Sta!$B:$B,$A100,Sta!O:O))/$D100</f>
        <v>#DIV/0!</v>
      </c>
      <c r="AA100" s="6" t="e">
        <f>SUMIF(Sta!$A:$A,$A100,Sta!M:M)/$B100</f>
        <v>#DIV/0!</v>
      </c>
      <c r="AB100" s="6" t="e">
        <f>SUMIF(Sta!$B:$B,$A100,Sta!O:O)/$C100</f>
        <v>#DIV/0!</v>
      </c>
      <c r="AC100" s="10" t="e">
        <f>(SUMIF(Sta!$A:$A,$A100,Sta!N:N) +SUMIF(Sta!$B:$B,$A100,Sta!P:P))/$D100</f>
        <v>#DIV/0!</v>
      </c>
      <c r="AD100" s="6" t="e">
        <f>SUMIF(Sta!$A:$A,$A100,Sta!N:N)/$B100</f>
        <v>#DIV/0!</v>
      </c>
      <c r="AE100" s="14" t="e">
        <f>SUMIF(Sta!$B:$B,$A100,Sta!P:P)/$C100</f>
        <v>#DIV/0!</v>
      </c>
    </row>
    <row r="101" spans="1:31" x14ac:dyDescent="0.3">
      <c r="A101" t="s">
        <v>194</v>
      </c>
      <c r="B101" s="9">
        <f>COUNTIF(Sta!A:A,A101)</f>
        <v>0</v>
      </c>
      <c r="C101" s="4">
        <f>COUNTIF(Sta!B:B,A101)</f>
        <v>0</v>
      </c>
      <c r="D101" s="4">
        <f t="shared" si="3"/>
        <v>0</v>
      </c>
      <c r="E101" s="10" t="e">
        <f>(SUMIF(Sta!$A:$A,$A101,Sta!F:F) +SUMIF(Sta!$B:$B,$A101,Sta!F:F))/$D101</f>
        <v>#DIV/0!</v>
      </c>
      <c r="F101" s="6" t="e">
        <f>SUMIF(Sta!$A:$A,$A101,Sta!F:F)/$B101</f>
        <v>#DIV/0!</v>
      </c>
      <c r="G101" s="6" t="e">
        <f>SUMIF(Sta!$B:$B,$A101,Sta!F:F)/$C101</f>
        <v>#DIV/0!</v>
      </c>
      <c r="H101" s="10" t="e">
        <f>(SUMIF(Sta!$A:$A,$A101,Sta!D:D) +SUMIF(Sta!$B:$B,$A101,Sta!E:E))/$D101</f>
        <v>#DIV/0!</v>
      </c>
      <c r="I101" s="6" t="e">
        <f>SUMIF(Sta!$A:$A,$A101,Sta!D:D)/$B101</f>
        <v>#DIV/0!</v>
      </c>
      <c r="J101" s="6" t="e">
        <f>SUMIF(Sta!$B:$B,$A101,Sta!E:E)/$C101</f>
        <v>#DIV/0!</v>
      </c>
      <c r="K101" s="10" t="e">
        <f>(SUMIF(Sta!$A:$A,$A101,Sta!E:E) +SUMIF(Sta!$B:$B,$A101,Sta!D:D))/$D101</f>
        <v>#DIV/0!</v>
      </c>
      <c r="L101" s="6" t="e">
        <f>SUMIF(Sta!$A:$A,$A101,Sta!E:E)/$B101</f>
        <v>#DIV/0!</v>
      </c>
      <c r="M101" s="6" t="e">
        <f>SUMIF(Sta!$B:$B,$A101,Sta!D:D)/$C101</f>
        <v>#DIV/0!</v>
      </c>
      <c r="N101" s="10" t="e">
        <f>(SUMIF(Sta!$A:$A,$A101,Sta!L:L) +SUMIF(Sta!$B:$B,$A101,Sta!L:L))/$D101</f>
        <v>#DIV/0!</v>
      </c>
      <c r="O101" s="6" t="e">
        <f>SUMIF(Sta!$A:$A,$A101,Sta!L:L)/$B101</f>
        <v>#DIV/0!</v>
      </c>
      <c r="P101" s="6" t="e">
        <f>SUMIF(Sta!$B:$B,$A101,Sta!L:L)/$C101</f>
        <v>#DIV/0!</v>
      </c>
      <c r="Q101" s="10" t="e">
        <f>(SUMIF(Sta!$A:$A,$A101,Sta!H:H) +SUMIF(Sta!$B:$B,$A101,Sta!J:J))/$D101</f>
        <v>#DIV/0!</v>
      </c>
      <c r="R101" s="6" t="e">
        <f>SUMIF(Sta!$A:$A,$A101,Sta!H:H)/$B101</f>
        <v>#DIV/0!</v>
      </c>
      <c r="S101" s="6" t="e">
        <f>SUMIF(Sta!$B:$B,$A101,Sta!J:J)/$C101</f>
        <v>#DIV/0!</v>
      </c>
      <c r="T101" s="10" t="e">
        <f>(SUMIF(Sta!$A:$A,$A101,Sta!I:I) +SUMIF(Sta!$B:$B,$A101,Sta!K:K))/$D101</f>
        <v>#DIV/0!</v>
      </c>
      <c r="U101" s="6" t="e">
        <f>SUMIF(Sta!$A:$A,$A101,Sta!I:I)/$B101</f>
        <v>#DIV/0!</v>
      </c>
      <c r="V101" s="6" t="e">
        <f>SUMIF(Sta!$B:$B,$A101,Sta!K:K)/$C101</f>
        <v>#DIV/0!</v>
      </c>
      <c r="W101" s="10" t="e">
        <f>(SUMIF(Sta!$A:$A,$A101,Sta!Q:Q) +SUMIF(Sta!$B:$B,$A101,Sta!Q:Q))/$D101</f>
        <v>#DIV/0!</v>
      </c>
      <c r="X101" s="6" t="e">
        <f>SUMIF(Sta!$A:$A,$A101,Sta!Q:Q)/$B101</f>
        <v>#DIV/0!</v>
      </c>
      <c r="Y101" s="6" t="e">
        <f>SUMIF(Sta!$B:$B,$A101,Sta!Q:Q)/$C101</f>
        <v>#DIV/0!</v>
      </c>
      <c r="Z101" s="10" t="e">
        <f>(SUMIF(Sta!$A:$A,$A101,Sta!M:M) +SUMIF(Sta!$B:$B,$A101,Sta!O:O))/$D101</f>
        <v>#DIV/0!</v>
      </c>
      <c r="AA101" s="6" t="e">
        <f>SUMIF(Sta!$A:$A,$A101,Sta!M:M)/$B101</f>
        <v>#DIV/0!</v>
      </c>
      <c r="AB101" s="6" t="e">
        <f>SUMIF(Sta!$B:$B,$A101,Sta!O:O)/$C101</f>
        <v>#DIV/0!</v>
      </c>
      <c r="AC101" s="10" t="e">
        <f>(SUMIF(Sta!$A:$A,$A101,Sta!N:N) +SUMIF(Sta!$B:$B,$A101,Sta!P:P))/$D101</f>
        <v>#DIV/0!</v>
      </c>
      <c r="AD101" s="6" t="e">
        <f>SUMIF(Sta!$A:$A,$A101,Sta!N:N)/$B101</f>
        <v>#DIV/0!</v>
      </c>
      <c r="AE101" s="14" t="e">
        <f>SUMIF(Sta!$B:$B,$A101,Sta!P:P)/$C101</f>
        <v>#DIV/0!</v>
      </c>
    </row>
    <row r="102" spans="1:31" x14ac:dyDescent="0.3">
      <c r="A102" t="s">
        <v>209</v>
      </c>
      <c r="B102" s="9">
        <f>COUNTIF(Sta!A:A,A102)</f>
        <v>0</v>
      </c>
      <c r="C102" s="4">
        <f>COUNTIF(Sta!B:B,A102)</f>
        <v>0</v>
      </c>
      <c r="D102" s="4">
        <f t="shared" si="3"/>
        <v>0</v>
      </c>
      <c r="E102" s="10" t="e">
        <f>(SUMIF(Sta!$A:$A,$A102,Sta!F:F) +SUMIF(Sta!$B:$B,$A102,Sta!F:F))/$D102</f>
        <v>#DIV/0!</v>
      </c>
      <c r="F102" s="6" t="e">
        <f>SUMIF(Sta!$A:$A,$A102,Sta!F:F)/$B102</f>
        <v>#DIV/0!</v>
      </c>
      <c r="G102" s="6" t="e">
        <f>SUMIF(Sta!$B:$B,$A102,Sta!F:F)/$C102</f>
        <v>#DIV/0!</v>
      </c>
      <c r="H102" s="10" t="e">
        <f>(SUMIF(Sta!$A:$A,$A102,Sta!D:D) +SUMIF(Sta!$B:$B,$A102,Sta!E:E))/$D102</f>
        <v>#DIV/0!</v>
      </c>
      <c r="I102" s="6" t="e">
        <f>SUMIF(Sta!$A:$A,$A102,Sta!D:D)/$B102</f>
        <v>#DIV/0!</v>
      </c>
      <c r="J102" s="6" t="e">
        <f>SUMIF(Sta!$B:$B,$A102,Sta!E:E)/$C102</f>
        <v>#DIV/0!</v>
      </c>
      <c r="K102" s="10" t="e">
        <f>(SUMIF(Sta!$A:$A,$A102,Sta!E:E) +SUMIF(Sta!$B:$B,$A102,Sta!D:D))/$D102</f>
        <v>#DIV/0!</v>
      </c>
      <c r="L102" s="6" t="e">
        <f>SUMIF(Sta!$A:$A,$A102,Sta!E:E)/$B102</f>
        <v>#DIV/0!</v>
      </c>
      <c r="M102" s="6" t="e">
        <f>SUMIF(Sta!$B:$B,$A102,Sta!D:D)/$C102</f>
        <v>#DIV/0!</v>
      </c>
      <c r="N102" s="10" t="e">
        <f>(SUMIF(Sta!$A:$A,$A102,Sta!L:L) +SUMIF(Sta!$B:$B,$A102,Sta!L:L))/$D102</f>
        <v>#DIV/0!</v>
      </c>
      <c r="O102" s="6" t="e">
        <f>SUMIF(Sta!$A:$A,$A102,Sta!L:L)/$B102</f>
        <v>#DIV/0!</v>
      </c>
      <c r="P102" s="6" t="e">
        <f>SUMIF(Sta!$B:$B,$A102,Sta!L:L)/$C102</f>
        <v>#DIV/0!</v>
      </c>
      <c r="Q102" s="10" t="e">
        <f>(SUMIF(Sta!$A:$A,$A102,Sta!H:H) +SUMIF(Sta!$B:$B,$A102,Sta!J:J))/$D102</f>
        <v>#DIV/0!</v>
      </c>
      <c r="R102" s="6" t="e">
        <f>SUMIF(Sta!$A:$A,$A102,Sta!H:H)/$B102</f>
        <v>#DIV/0!</v>
      </c>
      <c r="S102" s="6" t="e">
        <f>SUMIF(Sta!$B:$B,$A102,Sta!J:J)/$C102</f>
        <v>#DIV/0!</v>
      </c>
      <c r="T102" s="10" t="e">
        <f>(SUMIF(Sta!$A:$A,$A102,Sta!I:I) +SUMIF(Sta!$B:$B,$A102,Sta!K:K))/$D102</f>
        <v>#DIV/0!</v>
      </c>
      <c r="U102" s="6" t="e">
        <f>SUMIF(Sta!$A:$A,$A102,Sta!I:I)/$B102</f>
        <v>#DIV/0!</v>
      </c>
      <c r="V102" s="6" t="e">
        <f>SUMIF(Sta!$B:$B,$A102,Sta!K:K)/$C102</f>
        <v>#DIV/0!</v>
      </c>
      <c r="W102" s="10" t="e">
        <f>(SUMIF(Sta!$A:$A,$A102,Sta!Q:Q) +SUMIF(Sta!$B:$B,$A102,Sta!Q:Q))/$D102</f>
        <v>#DIV/0!</v>
      </c>
      <c r="X102" s="6" t="e">
        <f>SUMIF(Sta!$A:$A,$A102,Sta!Q:Q)/$B102</f>
        <v>#DIV/0!</v>
      </c>
      <c r="Y102" s="6" t="e">
        <f>SUMIF(Sta!$B:$B,$A102,Sta!Q:Q)/$C102</f>
        <v>#DIV/0!</v>
      </c>
      <c r="Z102" s="10" t="e">
        <f>(SUMIF(Sta!$A:$A,$A102,Sta!M:M) +SUMIF(Sta!$B:$B,$A102,Sta!O:O))/$D102</f>
        <v>#DIV/0!</v>
      </c>
      <c r="AA102" s="6" t="e">
        <f>SUMIF(Sta!$A:$A,$A102,Sta!M:M)/$B102</f>
        <v>#DIV/0!</v>
      </c>
      <c r="AB102" s="6" t="e">
        <f>SUMIF(Sta!$B:$B,$A102,Sta!O:O)/$C102</f>
        <v>#DIV/0!</v>
      </c>
      <c r="AC102" s="10" t="e">
        <f>(SUMIF(Sta!$A:$A,$A102,Sta!N:N) +SUMIF(Sta!$B:$B,$A102,Sta!P:P))/$D102</f>
        <v>#DIV/0!</v>
      </c>
      <c r="AD102" s="6" t="e">
        <f>SUMIF(Sta!$A:$A,$A102,Sta!N:N)/$B102</f>
        <v>#DIV/0!</v>
      </c>
      <c r="AE102" s="14" t="e">
        <f>SUMIF(Sta!$B:$B,$A102,Sta!P:P)/$C102</f>
        <v>#DIV/0!</v>
      </c>
    </row>
    <row r="103" spans="1:31" x14ac:dyDescent="0.3">
      <c r="A103" t="s">
        <v>215</v>
      </c>
      <c r="B103" s="9">
        <f>COUNTIF(Sta!A:A,A103)</f>
        <v>0</v>
      </c>
      <c r="C103" s="4">
        <f>COUNTIF(Sta!B:B,A103)</f>
        <v>0</v>
      </c>
      <c r="D103" s="4">
        <f t="shared" si="3"/>
        <v>0</v>
      </c>
      <c r="E103" s="10" t="e">
        <f>(SUMIF(Sta!$A:$A,$A103,Sta!F:F) +SUMIF(Sta!$B:$B,$A103,Sta!F:F))/$D103</f>
        <v>#DIV/0!</v>
      </c>
      <c r="F103" s="6" t="e">
        <f>SUMIF(Sta!$A:$A,$A103,Sta!F:F)/$B103</f>
        <v>#DIV/0!</v>
      </c>
      <c r="G103" s="6" t="e">
        <f>SUMIF(Sta!$B:$B,$A103,Sta!F:F)/$C103</f>
        <v>#DIV/0!</v>
      </c>
      <c r="H103" s="10" t="e">
        <f>(SUMIF(Sta!$A:$A,$A103,Sta!D:D) +SUMIF(Sta!$B:$B,$A103,Sta!E:E))/$D103</f>
        <v>#DIV/0!</v>
      </c>
      <c r="I103" s="6" t="e">
        <f>SUMIF(Sta!$A:$A,$A103,Sta!D:D)/$B103</f>
        <v>#DIV/0!</v>
      </c>
      <c r="J103" s="6" t="e">
        <f>SUMIF(Sta!$B:$B,$A103,Sta!E:E)/$C103</f>
        <v>#DIV/0!</v>
      </c>
      <c r="K103" s="10" t="e">
        <f>(SUMIF(Sta!$A:$A,$A103,Sta!E:E) +SUMIF(Sta!$B:$B,$A103,Sta!D:D))/$D103</f>
        <v>#DIV/0!</v>
      </c>
      <c r="L103" s="6" t="e">
        <f>SUMIF(Sta!$A:$A,$A103,Sta!E:E)/$B103</f>
        <v>#DIV/0!</v>
      </c>
      <c r="M103" s="6" t="e">
        <f>SUMIF(Sta!$B:$B,$A103,Sta!D:D)/$C103</f>
        <v>#DIV/0!</v>
      </c>
      <c r="N103" s="10" t="e">
        <f>(SUMIF(Sta!$A:$A,$A103,Sta!L:L) +SUMIF(Sta!$B:$B,$A103,Sta!L:L))/$D103</f>
        <v>#DIV/0!</v>
      </c>
      <c r="O103" s="6" t="e">
        <f>SUMIF(Sta!$A:$A,$A103,Sta!L:L)/$B103</f>
        <v>#DIV/0!</v>
      </c>
      <c r="P103" s="6" t="e">
        <f>SUMIF(Sta!$B:$B,$A103,Sta!L:L)/$C103</f>
        <v>#DIV/0!</v>
      </c>
      <c r="Q103" s="10" t="e">
        <f>(SUMIF(Sta!$A:$A,$A103,Sta!H:H) +SUMIF(Sta!$B:$B,$A103,Sta!J:J))/$D103</f>
        <v>#DIV/0!</v>
      </c>
      <c r="R103" s="6" t="e">
        <f>SUMIF(Sta!$A:$A,$A103,Sta!H:H)/$B103</f>
        <v>#DIV/0!</v>
      </c>
      <c r="S103" s="6" t="e">
        <f>SUMIF(Sta!$B:$B,$A103,Sta!J:J)/$C103</f>
        <v>#DIV/0!</v>
      </c>
      <c r="T103" s="10" t="e">
        <f>(SUMIF(Sta!$A:$A,$A103,Sta!I:I) +SUMIF(Sta!$B:$B,$A103,Sta!K:K))/$D103</f>
        <v>#DIV/0!</v>
      </c>
      <c r="U103" s="6" t="e">
        <f>SUMIF(Sta!$A:$A,$A103,Sta!I:I)/$B103</f>
        <v>#DIV/0!</v>
      </c>
      <c r="V103" s="6" t="e">
        <f>SUMIF(Sta!$B:$B,$A103,Sta!K:K)/$C103</f>
        <v>#DIV/0!</v>
      </c>
      <c r="W103" s="10" t="e">
        <f>(SUMIF(Sta!$A:$A,$A103,Sta!Q:Q) +SUMIF(Sta!$B:$B,$A103,Sta!Q:Q))/$D103</f>
        <v>#DIV/0!</v>
      </c>
      <c r="X103" s="6" t="e">
        <f>SUMIF(Sta!$A:$A,$A103,Sta!Q:Q)/$B103</f>
        <v>#DIV/0!</v>
      </c>
      <c r="Y103" s="6" t="e">
        <f>SUMIF(Sta!$B:$B,$A103,Sta!Q:Q)/$C103</f>
        <v>#DIV/0!</v>
      </c>
      <c r="Z103" s="10" t="e">
        <f>(SUMIF(Sta!$A:$A,$A103,Sta!M:M) +SUMIF(Sta!$B:$B,$A103,Sta!O:O))/$D103</f>
        <v>#DIV/0!</v>
      </c>
      <c r="AA103" s="6" t="e">
        <f>SUMIF(Sta!$A:$A,$A103,Sta!M:M)/$B103</f>
        <v>#DIV/0!</v>
      </c>
      <c r="AB103" s="6" t="e">
        <f>SUMIF(Sta!$B:$B,$A103,Sta!O:O)/$C103</f>
        <v>#DIV/0!</v>
      </c>
      <c r="AC103" s="10" t="e">
        <f>(SUMIF(Sta!$A:$A,$A103,Sta!N:N) +SUMIF(Sta!$B:$B,$A103,Sta!P:P))/$D103</f>
        <v>#DIV/0!</v>
      </c>
      <c r="AD103" s="6" t="e">
        <f>SUMIF(Sta!$A:$A,$A103,Sta!N:N)/$B103</f>
        <v>#DIV/0!</v>
      </c>
      <c r="AE103" s="14" t="e">
        <f>SUMIF(Sta!$B:$B,$A103,Sta!P:P)/$C103</f>
        <v>#DIV/0!</v>
      </c>
    </row>
    <row r="104" spans="1:31" x14ac:dyDescent="0.3">
      <c r="A104" t="s">
        <v>210</v>
      </c>
      <c r="B104" s="9">
        <f>COUNTIF(Sta!A:A,A104)</f>
        <v>0</v>
      </c>
      <c r="C104" s="4">
        <f>COUNTIF(Sta!B:B,A104)</f>
        <v>0</v>
      </c>
      <c r="D104" s="4">
        <f t="shared" si="3"/>
        <v>0</v>
      </c>
      <c r="E104" s="10" t="e">
        <f>(SUMIF(Sta!$A:$A,$A104,Sta!F:F) +SUMIF(Sta!$B:$B,$A104,Sta!F:F))/$D104</f>
        <v>#DIV/0!</v>
      </c>
      <c r="F104" s="6" t="e">
        <f>SUMIF(Sta!$A:$A,$A104,Sta!F:F)/$B104</f>
        <v>#DIV/0!</v>
      </c>
      <c r="G104" s="6" t="e">
        <f>SUMIF(Sta!$B:$B,$A104,Sta!F:F)/$C104</f>
        <v>#DIV/0!</v>
      </c>
      <c r="H104" s="10" t="e">
        <f>(SUMIF(Sta!$A:$A,$A104,Sta!D:D) +SUMIF(Sta!$B:$B,$A104,Sta!E:E))/$D104</f>
        <v>#DIV/0!</v>
      </c>
      <c r="I104" s="6" t="e">
        <f>SUMIF(Sta!$A:$A,$A104,Sta!D:D)/$B104</f>
        <v>#DIV/0!</v>
      </c>
      <c r="J104" s="6" t="e">
        <f>SUMIF(Sta!$B:$B,$A104,Sta!E:E)/$C104</f>
        <v>#DIV/0!</v>
      </c>
      <c r="K104" s="10" t="e">
        <f>(SUMIF(Sta!$A:$A,$A104,Sta!E:E) +SUMIF(Sta!$B:$B,$A104,Sta!D:D))/$D104</f>
        <v>#DIV/0!</v>
      </c>
      <c r="L104" s="6" t="e">
        <f>SUMIF(Sta!$A:$A,$A104,Sta!E:E)/$B104</f>
        <v>#DIV/0!</v>
      </c>
      <c r="M104" s="6" t="e">
        <f>SUMIF(Sta!$B:$B,$A104,Sta!D:D)/$C104</f>
        <v>#DIV/0!</v>
      </c>
      <c r="N104" s="10" t="e">
        <f>(SUMIF(Sta!$A:$A,$A104,Sta!L:L) +SUMIF(Sta!$B:$B,$A104,Sta!L:L))/$D104</f>
        <v>#DIV/0!</v>
      </c>
      <c r="O104" s="6" t="e">
        <f>SUMIF(Sta!$A:$A,$A104,Sta!L:L)/$B104</f>
        <v>#DIV/0!</v>
      </c>
      <c r="P104" s="6" t="e">
        <f>SUMIF(Sta!$B:$B,$A104,Sta!L:L)/$C104</f>
        <v>#DIV/0!</v>
      </c>
      <c r="Q104" s="10" t="e">
        <f>(SUMIF(Sta!$A:$A,$A104,Sta!H:H) +SUMIF(Sta!$B:$B,$A104,Sta!J:J))/$D104</f>
        <v>#DIV/0!</v>
      </c>
      <c r="R104" s="6" t="e">
        <f>SUMIF(Sta!$A:$A,$A104,Sta!H:H)/$B104</f>
        <v>#DIV/0!</v>
      </c>
      <c r="S104" s="6" t="e">
        <f>SUMIF(Sta!$B:$B,$A104,Sta!J:J)/$C104</f>
        <v>#DIV/0!</v>
      </c>
      <c r="T104" s="10" t="e">
        <f>(SUMIF(Sta!$A:$A,$A104,Sta!I:I) +SUMIF(Sta!$B:$B,$A104,Sta!K:K))/$D104</f>
        <v>#DIV/0!</v>
      </c>
      <c r="U104" s="6" t="e">
        <f>SUMIF(Sta!$A:$A,$A104,Sta!I:I)/$B104</f>
        <v>#DIV/0!</v>
      </c>
      <c r="V104" s="6" t="e">
        <f>SUMIF(Sta!$B:$B,$A104,Sta!K:K)/$C104</f>
        <v>#DIV/0!</v>
      </c>
      <c r="W104" s="10" t="e">
        <f>(SUMIF(Sta!$A:$A,$A104,Sta!Q:Q) +SUMIF(Sta!$B:$B,$A104,Sta!Q:Q))/$D104</f>
        <v>#DIV/0!</v>
      </c>
      <c r="X104" s="6" t="e">
        <f>SUMIF(Sta!$A:$A,$A104,Sta!Q:Q)/$B104</f>
        <v>#DIV/0!</v>
      </c>
      <c r="Y104" s="6" t="e">
        <f>SUMIF(Sta!$B:$B,$A104,Sta!Q:Q)/$C104</f>
        <v>#DIV/0!</v>
      </c>
      <c r="Z104" s="10" t="e">
        <f>(SUMIF(Sta!$A:$A,$A104,Sta!M:M) +SUMIF(Sta!$B:$B,$A104,Sta!O:O))/$D104</f>
        <v>#DIV/0!</v>
      </c>
      <c r="AA104" s="6" t="e">
        <f>SUMIF(Sta!$A:$A,$A104,Sta!M:M)/$B104</f>
        <v>#DIV/0!</v>
      </c>
      <c r="AB104" s="6" t="e">
        <f>SUMIF(Sta!$B:$B,$A104,Sta!O:O)/$C104</f>
        <v>#DIV/0!</v>
      </c>
      <c r="AC104" s="10" t="e">
        <f>(SUMIF(Sta!$A:$A,$A104,Sta!N:N) +SUMIF(Sta!$B:$B,$A104,Sta!P:P))/$D104</f>
        <v>#DIV/0!</v>
      </c>
      <c r="AD104" s="6" t="e">
        <f>SUMIF(Sta!$A:$A,$A104,Sta!N:N)/$B104</f>
        <v>#DIV/0!</v>
      </c>
      <c r="AE104" s="14" t="e">
        <f>SUMIF(Sta!$B:$B,$A104,Sta!P:P)/$C104</f>
        <v>#DIV/0!</v>
      </c>
    </row>
    <row r="105" spans="1:31" x14ac:dyDescent="0.3">
      <c r="A105" t="s">
        <v>205</v>
      </c>
      <c r="B105" s="9">
        <f>COUNTIF(Sta!A:A,A105)</f>
        <v>0</v>
      </c>
      <c r="C105" s="4">
        <f>COUNTIF(Sta!B:B,A105)</f>
        <v>0</v>
      </c>
      <c r="D105" s="4">
        <f t="shared" si="3"/>
        <v>0</v>
      </c>
      <c r="E105" s="10" t="e">
        <f>(SUMIF(Sta!$A:$A,$A105,Sta!F:F) +SUMIF(Sta!$B:$B,$A105,Sta!F:F))/$D105</f>
        <v>#DIV/0!</v>
      </c>
      <c r="F105" s="6" t="e">
        <f>SUMIF(Sta!$A:$A,$A105,Sta!F:F)/$B105</f>
        <v>#DIV/0!</v>
      </c>
      <c r="G105" s="6" t="e">
        <f>SUMIF(Sta!$B:$B,$A105,Sta!F:F)/$C105</f>
        <v>#DIV/0!</v>
      </c>
      <c r="H105" s="10" t="e">
        <f>(SUMIF(Sta!$A:$A,$A105,Sta!D:D) +SUMIF(Sta!$B:$B,$A105,Sta!E:E))/$D105</f>
        <v>#DIV/0!</v>
      </c>
      <c r="I105" s="6" t="e">
        <f>SUMIF(Sta!$A:$A,$A105,Sta!D:D)/$B105</f>
        <v>#DIV/0!</v>
      </c>
      <c r="J105" s="6" t="e">
        <f>SUMIF(Sta!$B:$B,$A105,Sta!E:E)/$C105</f>
        <v>#DIV/0!</v>
      </c>
      <c r="K105" s="10" t="e">
        <f>(SUMIF(Sta!$A:$A,$A105,Sta!E:E) +SUMIF(Sta!$B:$B,$A105,Sta!D:D))/$D105</f>
        <v>#DIV/0!</v>
      </c>
      <c r="L105" s="6" t="e">
        <f>SUMIF(Sta!$A:$A,$A105,Sta!E:E)/$B105</f>
        <v>#DIV/0!</v>
      </c>
      <c r="M105" s="6" t="e">
        <f>SUMIF(Sta!$B:$B,$A105,Sta!D:D)/$C105</f>
        <v>#DIV/0!</v>
      </c>
      <c r="N105" s="10" t="e">
        <f>(SUMIF(Sta!$A:$A,$A105,Sta!L:L) +SUMIF(Sta!$B:$B,$A105,Sta!L:L))/$D105</f>
        <v>#DIV/0!</v>
      </c>
      <c r="O105" s="6" t="e">
        <f>SUMIF(Sta!$A:$A,$A105,Sta!L:L)/$B105</f>
        <v>#DIV/0!</v>
      </c>
      <c r="P105" s="6" t="e">
        <f>SUMIF(Sta!$B:$B,$A105,Sta!L:L)/$C105</f>
        <v>#DIV/0!</v>
      </c>
      <c r="Q105" s="10" t="e">
        <f>(SUMIF(Sta!$A:$A,$A105,Sta!H:H) +SUMIF(Sta!$B:$B,$A105,Sta!J:J))/$D105</f>
        <v>#DIV/0!</v>
      </c>
      <c r="R105" s="6" t="e">
        <f>SUMIF(Sta!$A:$A,$A105,Sta!H:H)/$B105</f>
        <v>#DIV/0!</v>
      </c>
      <c r="S105" s="6" t="e">
        <f>SUMIF(Sta!$B:$B,$A105,Sta!J:J)/$C105</f>
        <v>#DIV/0!</v>
      </c>
      <c r="T105" s="10" t="e">
        <f>(SUMIF(Sta!$A:$A,$A105,Sta!I:I) +SUMIF(Sta!$B:$B,$A105,Sta!K:K))/$D105</f>
        <v>#DIV/0!</v>
      </c>
      <c r="U105" s="6" t="e">
        <f>SUMIF(Sta!$A:$A,$A105,Sta!I:I)/$B105</f>
        <v>#DIV/0!</v>
      </c>
      <c r="V105" s="6" t="e">
        <f>SUMIF(Sta!$B:$B,$A105,Sta!K:K)/$C105</f>
        <v>#DIV/0!</v>
      </c>
      <c r="W105" s="10" t="e">
        <f>(SUMIF(Sta!$A:$A,$A105,Sta!Q:Q) +SUMIF(Sta!$B:$B,$A105,Sta!Q:Q))/$D105</f>
        <v>#DIV/0!</v>
      </c>
      <c r="X105" s="6" t="e">
        <f>SUMIF(Sta!$A:$A,$A105,Sta!Q:Q)/$B105</f>
        <v>#DIV/0!</v>
      </c>
      <c r="Y105" s="6" t="e">
        <f>SUMIF(Sta!$B:$B,$A105,Sta!Q:Q)/$C105</f>
        <v>#DIV/0!</v>
      </c>
      <c r="Z105" s="10" t="e">
        <f>(SUMIF(Sta!$A:$A,$A105,Sta!M:M) +SUMIF(Sta!$B:$B,$A105,Sta!O:O))/$D105</f>
        <v>#DIV/0!</v>
      </c>
      <c r="AA105" s="6" t="e">
        <f>SUMIF(Sta!$A:$A,$A105,Sta!M:M)/$B105</f>
        <v>#DIV/0!</v>
      </c>
      <c r="AB105" s="6" t="e">
        <f>SUMIF(Sta!$B:$B,$A105,Sta!O:O)/$C105</f>
        <v>#DIV/0!</v>
      </c>
      <c r="AC105" s="10" t="e">
        <f>(SUMIF(Sta!$A:$A,$A105,Sta!N:N) +SUMIF(Sta!$B:$B,$A105,Sta!P:P))/$D105</f>
        <v>#DIV/0!</v>
      </c>
      <c r="AD105" s="6" t="e">
        <f>SUMIF(Sta!$A:$A,$A105,Sta!N:N)/$B105</f>
        <v>#DIV/0!</v>
      </c>
      <c r="AE105" s="14" t="e">
        <f>SUMIF(Sta!$B:$B,$A105,Sta!P:P)/$C105</f>
        <v>#DIV/0!</v>
      </c>
    </row>
    <row r="106" spans="1:31" x14ac:dyDescent="0.3">
      <c r="A106" t="s">
        <v>196</v>
      </c>
      <c r="B106" s="9">
        <f>COUNTIF(Sta!A:A,A106)</f>
        <v>0</v>
      </c>
      <c r="C106" s="4">
        <f>COUNTIF(Sta!B:B,A106)</f>
        <v>0</v>
      </c>
      <c r="D106" s="4">
        <f t="shared" si="3"/>
        <v>0</v>
      </c>
      <c r="E106" s="10" t="e">
        <f>(SUMIF(Sta!$A:$A,$A106,Sta!F:F) +SUMIF(Sta!$B:$B,$A106,Sta!F:F))/$D106</f>
        <v>#DIV/0!</v>
      </c>
      <c r="F106" s="6" t="e">
        <f>SUMIF(Sta!$A:$A,$A106,Sta!F:F)/$B106</f>
        <v>#DIV/0!</v>
      </c>
      <c r="G106" s="6" t="e">
        <f>SUMIF(Sta!$B:$B,$A106,Sta!F:F)/$C106</f>
        <v>#DIV/0!</v>
      </c>
      <c r="H106" s="10" t="e">
        <f>(SUMIF(Sta!$A:$A,$A106,Sta!D:D) +SUMIF(Sta!$B:$B,$A106,Sta!E:E))/$D106</f>
        <v>#DIV/0!</v>
      </c>
      <c r="I106" s="6" t="e">
        <f>SUMIF(Sta!$A:$A,$A106,Sta!D:D)/$B106</f>
        <v>#DIV/0!</v>
      </c>
      <c r="J106" s="6" t="e">
        <f>SUMIF(Sta!$B:$B,$A106,Sta!E:E)/$C106</f>
        <v>#DIV/0!</v>
      </c>
      <c r="K106" s="10" t="e">
        <f>(SUMIF(Sta!$A:$A,$A106,Sta!E:E) +SUMIF(Sta!$B:$B,$A106,Sta!D:D))/$D106</f>
        <v>#DIV/0!</v>
      </c>
      <c r="L106" s="6" t="e">
        <f>SUMIF(Sta!$A:$A,$A106,Sta!E:E)/$B106</f>
        <v>#DIV/0!</v>
      </c>
      <c r="M106" s="6" t="e">
        <f>SUMIF(Sta!$B:$B,$A106,Sta!D:D)/$C106</f>
        <v>#DIV/0!</v>
      </c>
      <c r="N106" s="10" t="e">
        <f>(SUMIF(Sta!$A:$A,$A106,Sta!L:L) +SUMIF(Sta!$B:$B,$A106,Sta!L:L))/$D106</f>
        <v>#DIV/0!</v>
      </c>
      <c r="O106" s="6" t="e">
        <f>SUMIF(Sta!$A:$A,$A106,Sta!L:L)/$B106</f>
        <v>#DIV/0!</v>
      </c>
      <c r="P106" s="6" t="e">
        <f>SUMIF(Sta!$B:$B,$A106,Sta!L:L)/$C106</f>
        <v>#DIV/0!</v>
      </c>
      <c r="Q106" s="10" t="e">
        <f>(SUMIF(Sta!$A:$A,$A106,Sta!H:H) +SUMIF(Sta!$B:$B,$A106,Sta!J:J))/$D106</f>
        <v>#DIV/0!</v>
      </c>
      <c r="R106" s="6" t="e">
        <f>SUMIF(Sta!$A:$A,$A106,Sta!H:H)/$B106</f>
        <v>#DIV/0!</v>
      </c>
      <c r="S106" s="6" t="e">
        <f>SUMIF(Sta!$B:$B,$A106,Sta!J:J)/$C106</f>
        <v>#DIV/0!</v>
      </c>
      <c r="T106" s="10" t="e">
        <f>(SUMIF(Sta!$A:$A,$A106,Sta!I:I) +SUMIF(Sta!$B:$B,$A106,Sta!K:K))/$D106</f>
        <v>#DIV/0!</v>
      </c>
      <c r="U106" s="6" t="e">
        <f>SUMIF(Sta!$A:$A,$A106,Sta!I:I)/$B106</f>
        <v>#DIV/0!</v>
      </c>
      <c r="V106" s="6" t="e">
        <f>SUMIF(Sta!$B:$B,$A106,Sta!K:K)/$C106</f>
        <v>#DIV/0!</v>
      </c>
      <c r="W106" s="10" t="e">
        <f>(SUMIF(Sta!$A:$A,$A106,Sta!Q:Q) +SUMIF(Sta!$B:$B,$A106,Sta!Q:Q))/$D106</f>
        <v>#DIV/0!</v>
      </c>
      <c r="X106" s="6" t="e">
        <f>SUMIF(Sta!$A:$A,$A106,Sta!Q:Q)/$B106</f>
        <v>#DIV/0!</v>
      </c>
      <c r="Y106" s="6" t="e">
        <f>SUMIF(Sta!$B:$B,$A106,Sta!Q:Q)/$C106</f>
        <v>#DIV/0!</v>
      </c>
      <c r="Z106" s="10" t="e">
        <f>(SUMIF(Sta!$A:$A,$A106,Sta!M:M) +SUMIF(Sta!$B:$B,$A106,Sta!O:O))/$D106</f>
        <v>#DIV/0!</v>
      </c>
      <c r="AA106" s="6" t="e">
        <f>SUMIF(Sta!$A:$A,$A106,Sta!M:M)/$B106</f>
        <v>#DIV/0!</v>
      </c>
      <c r="AB106" s="6" t="e">
        <f>SUMIF(Sta!$B:$B,$A106,Sta!O:O)/$C106</f>
        <v>#DIV/0!</v>
      </c>
      <c r="AC106" s="10" t="e">
        <f>(SUMIF(Sta!$A:$A,$A106,Sta!N:N) +SUMIF(Sta!$B:$B,$A106,Sta!P:P))/$D106</f>
        <v>#DIV/0!</v>
      </c>
      <c r="AD106" s="6" t="e">
        <f>SUMIF(Sta!$A:$A,$A106,Sta!N:N)/$B106</f>
        <v>#DIV/0!</v>
      </c>
      <c r="AE106" s="14" t="e">
        <f>SUMIF(Sta!$B:$B,$A106,Sta!P:P)/$C106</f>
        <v>#DIV/0!</v>
      </c>
    </row>
    <row r="107" spans="1:31" x14ac:dyDescent="0.3">
      <c r="A107" t="s">
        <v>207</v>
      </c>
      <c r="B107" s="9">
        <f>COUNTIF(Sta!A:A,A107)</f>
        <v>0</v>
      </c>
      <c r="C107" s="4">
        <f>COUNTIF(Sta!B:B,A107)</f>
        <v>0</v>
      </c>
      <c r="D107" s="4">
        <f t="shared" si="3"/>
        <v>0</v>
      </c>
      <c r="E107" s="10" t="e">
        <f>(SUMIF(Sta!$A:$A,$A107,Sta!F:F) +SUMIF(Sta!$B:$B,$A107,Sta!F:F))/$D107</f>
        <v>#DIV/0!</v>
      </c>
      <c r="F107" s="6" t="e">
        <f>SUMIF(Sta!$A:$A,$A107,Sta!F:F)/$B107</f>
        <v>#DIV/0!</v>
      </c>
      <c r="G107" s="6" t="e">
        <f>SUMIF(Sta!$B:$B,$A107,Sta!F:F)/$C107</f>
        <v>#DIV/0!</v>
      </c>
      <c r="H107" s="10" t="e">
        <f>(SUMIF(Sta!$A:$A,$A107,Sta!D:D) +SUMIF(Sta!$B:$B,$A107,Sta!E:E))/$D107</f>
        <v>#DIV/0!</v>
      </c>
      <c r="I107" s="6" t="e">
        <f>SUMIF(Sta!$A:$A,$A107,Sta!D:D)/$B107</f>
        <v>#DIV/0!</v>
      </c>
      <c r="J107" s="6" t="e">
        <f>SUMIF(Sta!$B:$B,$A107,Sta!E:E)/$C107</f>
        <v>#DIV/0!</v>
      </c>
      <c r="K107" s="10" t="e">
        <f>(SUMIF(Sta!$A:$A,$A107,Sta!E:E) +SUMIF(Sta!$B:$B,$A107,Sta!D:D))/$D107</f>
        <v>#DIV/0!</v>
      </c>
      <c r="L107" s="6" t="e">
        <f>SUMIF(Sta!$A:$A,$A107,Sta!E:E)/$B107</f>
        <v>#DIV/0!</v>
      </c>
      <c r="M107" s="6" t="e">
        <f>SUMIF(Sta!$B:$B,$A107,Sta!D:D)/$C107</f>
        <v>#DIV/0!</v>
      </c>
      <c r="N107" s="10" t="e">
        <f>(SUMIF(Sta!$A:$A,$A107,Sta!L:L) +SUMIF(Sta!$B:$B,$A107,Sta!L:L))/$D107</f>
        <v>#DIV/0!</v>
      </c>
      <c r="O107" s="6" t="e">
        <f>SUMIF(Sta!$A:$A,$A107,Sta!L:L)/$B107</f>
        <v>#DIV/0!</v>
      </c>
      <c r="P107" s="6" t="e">
        <f>SUMIF(Sta!$B:$B,$A107,Sta!L:L)/$C107</f>
        <v>#DIV/0!</v>
      </c>
      <c r="Q107" s="10" t="e">
        <f>(SUMIF(Sta!$A:$A,$A107,Sta!H:H) +SUMIF(Sta!$B:$B,$A107,Sta!J:J))/$D107</f>
        <v>#DIV/0!</v>
      </c>
      <c r="R107" s="6" t="e">
        <f>SUMIF(Sta!$A:$A,$A107,Sta!H:H)/$B107</f>
        <v>#DIV/0!</v>
      </c>
      <c r="S107" s="6" t="e">
        <f>SUMIF(Sta!$B:$B,$A107,Sta!J:J)/$C107</f>
        <v>#DIV/0!</v>
      </c>
      <c r="T107" s="10" t="e">
        <f>(SUMIF(Sta!$A:$A,$A107,Sta!I:I) +SUMIF(Sta!$B:$B,$A107,Sta!K:K))/$D107</f>
        <v>#DIV/0!</v>
      </c>
      <c r="U107" s="6" t="e">
        <f>SUMIF(Sta!$A:$A,$A107,Sta!I:I)/$B107</f>
        <v>#DIV/0!</v>
      </c>
      <c r="V107" s="6" t="e">
        <f>SUMIF(Sta!$B:$B,$A107,Sta!K:K)/$C107</f>
        <v>#DIV/0!</v>
      </c>
      <c r="W107" s="10" t="e">
        <f>(SUMIF(Sta!$A:$A,$A107,Sta!Q:Q) +SUMIF(Sta!$B:$B,$A107,Sta!Q:Q))/$D107</f>
        <v>#DIV/0!</v>
      </c>
      <c r="X107" s="6" t="e">
        <f>SUMIF(Sta!$A:$A,$A107,Sta!Q:Q)/$B107</f>
        <v>#DIV/0!</v>
      </c>
      <c r="Y107" s="6" t="e">
        <f>SUMIF(Sta!$B:$B,$A107,Sta!Q:Q)/$C107</f>
        <v>#DIV/0!</v>
      </c>
      <c r="Z107" s="10" t="e">
        <f>(SUMIF(Sta!$A:$A,$A107,Sta!M:M) +SUMIF(Sta!$B:$B,$A107,Sta!O:O))/$D107</f>
        <v>#DIV/0!</v>
      </c>
      <c r="AA107" s="6" t="e">
        <f>SUMIF(Sta!$A:$A,$A107,Sta!M:M)/$B107</f>
        <v>#DIV/0!</v>
      </c>
      <c r="AB107" s="6" t="e">
        <f>SUMIF(Sta!$B:$B,$A107,Sta!O:O)/$C107</f>
        <v>#DIV/0!</v>
      </c>
      <c r="AC107" s="10" t="e">
        <f>(SUMIF(Sta!$A:$A,$A107,Sta!N:N) +SUMIF(Sta!$B:$B,$A107,Sta!P:P))/$D107</f>
        <v>#DIV/0!</v>
      </c>
      <c r="AD107" s="6" t="e">
        <f>SUMIF(Sta!$A:$A,$A107,Sta!N:N)/$B107</f>
        <v>#DIV/0!</v>
      </c>
      <c r="AE107" s="14" t="e">
        <f>SUMIF(Sta!$B:$B,$A107,Sta!P:P)/$C107</f>
        <v>#DIV/0!</v>
      </c>
    </row>
    <row r="108" spans="1:31" x14ac:dyDescent="0.3">
      <c r="A108" t="s">
        <v>206</v>
      </c>
      <c r="B108" s="9">
        <f>COUNTIF(Sta!A:A,A108)</f>
        <v>0</v>
      </c>
      <c r="C108" s="4">
        <f>COUNTIF(Sta!B:B,A108)</f>
        <v>0</v>
      </c>
      <c r="D108" s="4">
        <f t="shared" si="3"/>
        <v>0</v>
      </c>
      <c r="E108" s="10" t="e">
        <f>(SUMIF(Sta!$A:$A,$A108,Sta!F:F) +SUMIF(Sta!$B:$B,$A108,Sta!F:F))/$D108</f>
        <v>#DIV/0!</v>
      </c>
      <c r="F108" s="6" t="e">
        <f>SUMIF(Sta!$A:$A,$A108,Sta!F:F)/$B108</f>
        <v>#DIV/0!</v>
      </c>
      <c r="G108" s="6" t="e">
        <f>SUMIF(Sta!$B:$B,$A108,Sta!F:F)/$C108</f>
        <v>#DIV/0!</v>
      </c>
      <c r="H108" s="10" t="e">
        <f>(SUMIF(Sta!$A:$A,$A108,Sta!D:D) +SUMIF(Sta!$B:$B,$A108,Sta!E:E))/$D108</f>
        <v>#DIV/0!</v>
      </c>
      <c r="I108" s="6" t="e">
        <f>SUMIF(Sta!$A:$A,$A108,Sta!D:D)/$B108</f>
        <v>#DIV/0!</v>
      </c>
      <c r="J108" s="6" t="e">
        <f>SUMIF(Sta!$B:$B,$A108,Sta!E:E)/$C108</f>
        <v>#DIV/0!</v>
      </c>
      <c r="K108" s="10" t="e">
        <f>(SUMIF(Sta!$A:$A,$A108,Sta!E:E) +SUMIF(Sta!$B:$B,$A108,Sta!D:D))/$D108</f>
        <v>#DIV/0!</v>
      </c>
      <c r="L108" s="6" t="e">
        <f>SUMIF(Sta!$A:$A,$A108,Sta!E:E)/$B108</f>
        <v>#DIV/0!</v>
      </c>
      <c r="M108" s="6" t="e">
        <f>SUMIF(Sta!$B:$B,$A108,Sta!D:D)/$C108</f>
        <v>#DIV/0!</v>
      </c>
      <c r="N108" s="10" t="e">
        <f>(SUMIF(Sta!$A:$A,$A108,Sta!L:L) +SUMIF(Sta!$B:$B,$A108,Sta!L:L))/$D108</f>
        <v>#DIV/0!</v>
      </c>
      <c r="O108" s="6" t="e">
        <f>SUMIF(Sta!$A:$A,$A108,Sta!L:L)/$B108</f>
        <v>#DIV/0!</v>
      </c>
      <c r="P108" s="6" t="e">
        <f>SUMIF(Sta!$B:$B,$A108,Sta!L:L)/$C108</f>
        <v>#DIV/0!</v>
      </c>
      <c r="Q108" s="10" t="e">
        <f>(SUMIF(Sta!$A:$A,$A108,Sta!H:H) +SUMIF(Sta!$B:$B,$A108,Sta!J:J))/$D108</f>
        <v>#DIV/0!</v>
      </c>
      <c r="R108" s="6" t="e">
        <f>SUMIF(Sta!$A:$A,$A108,Sta!H:H)/$B108</f>
        <v>#DIV/0!</v>
      </c>
      <c r="S108" s="6" t="e">
        <f>SUMIF(Sta!$B:$B,$A108,Sta!J:J)/$C108</f>
        <v>#DIV/0!</v>
      </c>
      <c r="T108" s="10" t="e">
        <f>(SUMIF(Sta!$A:$A,$A108,Sta!I:I) +SUMIF(Sta!$B:$B,$A108,Sta!K:K))/$D108</f>
        <v>#DIV/0!</v>
      </c>
      <c r="U108" s="6" t="e">
        <f>SUMIF(Sta!$A:$A,$A108,Sta!I:I)/$B108</f>
        <v>#DIV/0!</v>
      </c>
      <c r="V108" s="6" t="e">
        <f>SUMIF(Sta!$B:$B,$A108,Sta!K:K)/$C108</f>
        <v>#DIV/0!</v>
      </c>
      <c r="W108" s="10" t="e">
        <f>(SUMIF(Sta!$A:$A,$A108,Sta!Q:Q) +SUMIF(Sta!$B:$B,$A108,Sta!Q:Q))/$D108</f>
        <v>#DIV/0!</v>
      </c>
      <c r="X108" s="6" t="e">
        <f>SUMIF(Sta!$A:$A,$A108,Sta!Q:Q)/$B108</f>
        <v>#DIV/0!</v>
      </c>
      <c r="Y108" s="6" t="e">
        <f>SUMIF(Sta!$B:$B,$A108,Sta!Q:Q)/$C108</f>
        <v>#DIV/0!</v>
      </c>
      <c r="Z108" s="10" t="e">
        <f>(SUMIF(Sta!$A:$A,$A108,Sta!M:M) +SUMIF(Sta!$B:$B,$A108,Sta!O:O))/$D108</f>
        <v>#DIV/0!</v>
      </c>
      <c r="AA108" s="6" t="e">
        <f>SUMIF(Sta!$A:$A,$A108,Sta!M:M)/$B108</f>
        <v>#DIV/0!</v>
      </c>
      <c r="AB108" s="6" t="e">
        <f>SUMIF(Sta!$B:$B,$A108,Sta!O:O)/$C108</f>
        <v>#DIV/0!</v>
      </c>
      <c r="AC108" s="10" t="e">
        <f>(SUMIF(Sta!$A:$A,$A108,Sta!N:N) +SUMIF(Sta!$B:$B,$A108,Sta!P:P))/$D108</f>
        <v>#DIV/0!</v>
      </c>
      <c r="AD108" s="6" t="e">
        <f>SUMIF(Sta!$A:$A,$A108,Sta!N:N)/$B108</f>
        <v>#DIV/0!</v>
      </c>
      <c r="AE108" s="14" t="e">
        <f>SUMIF(Sta!$B:$B,$A108,Sta!P:P)/$C108</f>
        <v>#DIV/0!</v>
      </c>
    </row>
    <row r="109" spans="1:31" x14ac:dyDescent="0.3">
      <c r="A109" t="s">
        <v>222</v>
      </c>
      <c r="B109" s="9">
        <f>COUNTIF(Sta!A:A,A109)</f>
        <v>0</v>
      </c>
      <c r="C109" s="4">
        <f>COUNTIF(Sta!B:B,A109)</f>
        <v>0</v>
      </c>
      <c r="D109" s="4">
        <f t="shared" si="3"/>
        <v>0</v>
      </c>
      <c r="E109" s="10" t="e">
        <f>(SUMIF(Sta!$A:$A,$A109,Sta!F:F) +SUMIF(Sta!$B:$B,$A109,Sta!F:F))/$D109</f>
        <v>#DIV/0!</v>
      </c>
      <c r="F109" s="6" t="e">
        <f>SUMIF(Sta!$A:$A,$A109,Sta!F:F)/$B109</f>
        <v>#DIV/0!</v>
      </c>
      <c r="G109" s="6" t="e">
        <f>SUMIF(Sta!$B:$B,$A109,Sta!F:F)/$C109</f>
        <v>#DIV/0!</v>
      </c>
      <c r="H109" s="10" t="e">
        <f>(SUMIF(Sta!$A:$A,$A109,Sta!D:D) +SUMIF(Sta!$B:$B,$A109,Sta!E:E))/$D109</f>
        <v>#DIV/0!</v>
      </c>
      <c r="I109" s="6" t="e">
        <f>SUMIF(Sta!$A:$A,$A109,Sta!D:D)/$B109</f>
        <v>#DIV/0!</v>
      </c>
      <c r="J109" s="6" t="e">
        <f>SUMIF(Sta!$B:$B,$A109,Sta!E:E)/$C109</f>
        <v>#DIV/0!</v>
      </c>
      <c r="K109" s="10" t="e">
        <f>(SUMIF(Sta!$A:$A,$A109,Sta!E:E) +SUMIF(Sta!$B:$B,$A109,Sta!D:D))/$D109</f>
        <v>#DIV/0!</v>
      </c>
      <c r="L109" s="6" t="e">
        <f>SUMIF(Sta!$A:$A,$A109,Sta!E:E)/$B109</f>
        <v>#DIV/0!</v>
      </c>
      <c r="M109" s="6" t="e">
        <f>SUMIF(Sta!$B:$B,$A109,Sta!D:D)/$C109</f>
        <v>#DIV/0!</v>
      </c>
      <c r="N109" s="10" t="e">
        <f>(SUMIF(Sta!$A:$A,$A109,Sta!L:L) +SUMIF(Sta!$B:$B,$A109,Sta!L:L))/$D109</f>
        <v>#DIV/0!</v>
      </c>
      <c r="O109" s="6" t="e">
        <f>SUMIF(Sta!$A:$A,$A109,Sta!L:L)/$B109</f>
        <v>#DIV/0!</v>
      </c>
      <c r="P109" s="6" t="e">
        <f>SUMIF(Sta!$B:$B,$A109,Sta!L:L)/$C109</f>
        <v>#DIV/0!</v>
      </c>
      <c r="Q109" s="10" t="e">
        <f>(SUMIF(Sta!$A:$A,$A109,Sta!H:H) +SUMIF(Sta!$B:$B,$A109,Sta!J:J))/$D109</f>
        <v>#DIV/0!</v>
      </c>
      <c r="R109" s="6" t="e">
        <f>SUMIF(Sta!$A:$A,$A109,Sta!H:H)/$B109</f>
        <v>#DIV/0!</v>
      </c>
      <c r="S109" s="6" t="e">
        <f>SUMIF(Sta!$B:$B,$A109,Sta!J:J)/$C109</f>
        <v>#DIV/0!</v>
      </c>
      <c r="T109" s="10" t="e">
        <f>(SUMIF(Sta!$A:$A,$A109,Sta!I:I) +SUMIF(Sta!$B:$B,$A109,Sta!K:K))/$D109</f>
        <v>#DIV/0!</v>
      </c>
      <c r="U109" s="6" t="e">
        <f>SUMIF(Sta!$A:$A,$A109,Sta!I:I)/$B109</f>
        <v>#DIV/0!</v>
      </c>
      <c r="V109" s="6" t="e">
        <f>SUMIF(Sta!$B:$B,$A109,Sta!K:K)/$C109</f>
        <v>#DIV/0!</v>
      </c>
      <c r="W109" s="10" t="e">
        <f>(SUMIF(Sta!$A:$A,$A109,Sta!Q:Q) +SUMIF(Sta!$B:$B,$A109,Sta!Q:Q))/$D109</f>
        <v>#DIV/0!</v>
      </c>
      <c r="X109" s="6" t="e">
        <f>SUMIF(Sta!$A:$A,$A109,Sta!Q:Q)/$B109</f>
        <v>#DIV/0!</v>
      </c>
      <c r="Y109" s="6" t="e">
        <f>SUMIF(Sta!$B:$B,$A109,Sta!Q:Q)/$C109</f>
        <v>#DIV/0!</v>
      </c>
      <c r="Z109" s="10" t="e">
        <f>(SUMIF(Sta!$A:$A,$A109,Sta!M:M) +SUMIF(Sta!$B:$B,$A109,Sta!O:O))/$D109</f>
        <v>#DIV/0!</v>
      </c>
      <c r="AA109" s="6" t="e">
        <f>SUMIF(Sta!$A:$A,$A109,Sta!M:M)/$B109</f>
        <v>#DIV/0!</v>
      </c>
      <c r="AB109" s="6" t="e">
        <f>SUMIF(Sta!$B:$B,$A109,Sta!O:O)/$C109</f>
        <v>#DIV/0!</v>
      </c>
      <c r="AC109" s="10" t="e">
        <f>(SUMIF(Sta!$A:$A,$A109,Sta!N:N) +SUMIF(Sta!$B:$B,$A109,Sta!P:P))/$D109</f>
        <v>#DIV/0!</v>
      </c>
      <c r="AD109" s="6" t="e">
        <f>SUMIF(Sta!$A:$A,$A109,Sta!N:N)/$B109</f>
        <v>#DIV/0!</v>
      </c>
      <c r="AE109" s="14" t="e">
        <f>SUMIF(Sta!$B:$B,$A109,Sta!P:P)/$C109</f>
        <v>#DIV/0!</v>
      </c>
    </row>
    <row r="110" spans="1:31" x14ac:dyDescent="0.3">
      <c r="A110" t="s">
        <v>239</v>
      </c>
      <c r="B110" s="9">
        <f>COUNTIF(Sta!A:A,A110)</f>
        <v>0</v>
      </c>
      <c r="C110" s="4">
        <f>COUNTIF(Sta!B:B,A110)</f>
        <v>0</v>
      </c>
      <c r="D110" s="4">
        <f t="shared" si="3"/>
        <v>0</v>
      </c>
      <c r="E110" s="10" t="e">
        <f>(SUMIF(Sta!$A:$A,$A110,Sta!F:F) +SUMIF(Sta!$B:$B,$A110,Sta!F:F))/$D110</f>
        <v>#DIV/0!</v>
      </c>
      <c r="F110" s="6" t="e">
        <f>SUMIF(Sta!$A:$A,$A110,Sta!F:F)/$B110</f>
        <v>#DIV/0!</v>
      </c>
      <c r="G110" s="6" t="e">
        <f>SUMIF(Sta!$B:$B,$A110,Sta!F:F)/$C110</f>
        <v>#DIV/0!</v>
      </c>
      <c r="H110" s="10" t="e">
        <f>(SUMIF(Sta!$A:$A,$A110,Sta!D:D) +SUMIF(Sta!$B:$B,$A110,Sta!E:E))/$D110</f>
        <v>#DIV/0!</v>
      </c>
      <c r="I110" s="6" t="e">
        <f>SUMIF(Sta!$A:$A,$A110,Sta!D:D)/$B110</f>
        <v>#DIV/0!</v>
      </c>
      <c r="J110" s="6" t="e">
        <f>SUMIF(Sta!$B:$B,$A110,Sta!E:E)/$C110</f>
        <v>#DIV/0!</v>
      </c>
      <c r="K110" s="10" t="e">
        <f>(SUMIF(Sta!$A:$A,$A110,Sta!E:E) +SUMIF(Sta!$B:$B,$A110,Sta!D:D))/$D110</f>
        <v>#DIV/0!</v>
      </c>
      <c r="L110" s="6" t="e">
        <f>SUMIF(Sta!$A:$A,$A110,Sta!E:E)/$B110</f>
        <v>#DIV/0!</v>
      </c>
      <c r="M110" s="6" t="e">
        <f>SUMIF(Sta!$B:$B,$A110,Sta!D:D)/$C110</f>
        <v>#DIV/0!</v>
      </c>
      <c r="N110" s="10" t="e">
        <f>(SUMIF(Sta!$A:$A,$A110,Sta!L:L) +SUMIF(Sta!$B:$B,$A110,Sta!L:L))/$D110</f>
        <v>#DIV/0!</v>
      </c>
      <c r="O110" s="6" t="e">
        <f>SUMIF(Sta!$A:$A,$A110,Sta!L:L)/$B110</f>
        <v>#DIV/0!</v>
      </c>
      <c r="P110" s="6" t="e">
        <f>SUMIF(Sta!$B:$B,$A110,Sta!L:L)/$C110</f>
        <v>#DIV/0!</v>
      </c>
      <c r="Q110" s="10" t="e">
        <f>(SUMIF(Sta!$A:$A,$A110,Sta!H:H) +SUMIF(Sta!$B:$B,$A110,Sta!J:J))/$D110</f>
        <v>#DIV/0!</v>
      </c>
      <c r="R110" s="6" t="e">
        <f>SUMIF(Sta!$A:$A,$A110,Sta!H:H)/$B110</f>
        <v>#DIV/0!</v>
      </c>
      <c r="S110" s="6" t="e">
        <f>SUMIF(Sta!$B:$B,$A110,Sta!J:J)/$C110</f>
        <v>#DIV/0!</v>
      </c>
      <c r="T110" s="10" t="e">
        <f>(SUMIF(Sta!$A:$A,$A110,Sta!I:I) +SUMIF(Sta!$B:$B,$A110,Sta!K:K))/$D110</f>
        <v>#DIV/0!</v>
      </c>
      <c r="U110" s="6" t="e">
        <f>SUMIF(Sta!$A:$A,$A110,Sta!I:I)/$B110</f>
        <v>#DIV/0!</v>
      </c>
      <c r="V110" s="6" t="e">
        <f>SUMIF(Sta!$B:$B,$A110,Sta!K:K)/$C110</f>
        <v>#DIV/0!</v>
      </c>
      <c r="W110" s="10" t="e">
        <f>(SUMIF(Sta!$A:$A,$A110,Sta!Q:Q) +SUMIF(Sta!$B:$B,$A110,Sta!Q:Q))/$D110</f>
        <v>#DIV/0!</v>
      </c>
      <c r="X110" s="6" t="e">
        <f>SUMIF(Sta!$A:$A,$A110,Sta!Q:Q)/$B110</f>
        <v>#DIV/0!</v>
      </c>
      <c r="Y110" s="6" t="e">
        <f>SUMIF(Sta!$B:$B,$A110,Sta!Q:Q)/$C110</f>
        <v>#DIV/0!</v>
      </c>
      <c r="Z110" s="10" t="e">
        <f>(SUMIF(Sta!$A:$A,$A110,Sta!M:M) +SUMIF(Sta!$B:$B,$A110,Sta!O:O))/$D110</f>
        <v>#DIV/0!</v>
      </c>
      <c r="AA110" s="6" t="e">
        <f>SUMIF(Sta!$A:$A,$A110,Sta!M:M)/$B110</f>
        <v>#DIV/0!</v>
      </c>
      <c r="AB110" s="6" t="e">
        <f>SUMIF(Sta!$B:$B,$A110,Sta!O:O)/$C110</f>
        <v>#DIV/0!</v>
      </c>
      <c r="AC110" s="10" t="e">
        <f>(SUMIF(Sta!$A:$A,$A110,Sta!N:N) +SUMIF(Sta!$B:$B,$A110,Sta!P:P))/$D110</f>
        <v>#DIV/0!</v>
      </c>
      <c r="AD110" s="6" t="e">
        <f>SUMIF(Sta!$A:$A,$A110,Sta!N:N)/$B110</f>
        <v>#DIV/0!</v>
      </c>
      <c r="AE110" s="14" t="e">
        <f>SUMIF(Sta!$B:$B,$A110,Sta!P:P)/$C110</f>
        <v>#DIV/0!</v>
      </c>
    </row>
    <row r="111" spans="1:31" x14ac:dyDescent="0.3">
      <c r="A111" t="s">
        <v>225</v>
      </c>
      <c r="B111" s="9">
        <f>COUNTIF(Sta!A:A,A111)</f>
        <v>0</v>
      </c>
      <c r="C111" s="4">
        <f>COUNTIF(Sta!B:B,A111)</f>
        <v>0</v>
      </c>
      <c r="D111" s="4">
        <f t="shared" si="3"/>
        <v>0</v>
      </c>
      <c r="E111" s="10" t="e">
        <f>(SUMIF(Sta!$A:$A,$A111,Sta!F:F) +SUMIF(Sta!$B:$B,$A111,Sta!F:F))/$D111</f>
        <v>#DIV/0!</v>
      </c>
      <c r="F111" s="6" t="e">
        <f>SUMIF(Sta!$A:$A,$A111,Sta!F:F)/$B111</f>
        <v>#DIV/0!</v>
      </c>
      <c r="G111" s="6" t="e">
        <f>SUMIF(Sta!$B:$B,$A111,Sta!F:F)/$C111</f>
        <v>#DIV/0!</v>
      </c>
      <c r="H111" s="10" t="e">
        <f>(SUMIF(Sta!$A:$A,$A111,Sta!D:D) +SUMIF(Sta!$B:$B,$A111,Sta!E:E))/$D111</f>
        <v>#DIV/0!</v>
      </c>
      <c r="I111" s="6" t="e">
        <f>SUMIF(Sta!$A:$A,$A111,Sta!D:D)/$B111</f>
        <v>#DIV/0!</v>
      </c>
      <c r="J111" s="6" t="e">
        <f>SUMIF(Sta!$B:$B,$A111,Sta!E:E)/$C111</f>
        <v>#DIV/0!</v>
      </c>
      <c r="K111" s="10" t="e">
        <f>(SUMIF(Sta!$A:$A,$A111,Sta!E:E) +SUMIF(Sta!$B:$B,$A111,Sta!D:D))/$D111</f>
        <v>#DIV/0!</v>
      </c>
      <c r="L111" s="6" t="e">
        <f>SUMIF(Sta!$A:$A,$A111,Sta!E:E)/$B111</f>
        <v>#DIV/0!</v>
      </c>
      <c r="M111" s="6" t="e">
        <f>SUMIF(Sta!$B:$B,$A111,Sta!D:D)/$C111</f>
        <v>#DIV/0!</v>
      </c>
      <c r="N111" s="10" t="e">
        <f>(SUMIF(Sta!$A:$A,$A111,Sta!L:L) +SUMIF(Sta!$B:$B,$A111,Sta!L:L))/$D111</f>
        <v>#DIV/0!</v>
      </c>
      <c r="O111" s="6" t="e">
        <f>SUMIF(Sta!$A:$A,$A111,Sta!L:L)/$B111</f>
        <v>#DIV/0!</v>
      </c>
      <c r="P111" s="6" t="e">
        <f>SUMIF(Sta!$B:$B,$A111,Sta!L:L)/$C111</f>
        <v>#DIV/0!</v>
      </c>
      <c r="Q111" s="10" t="e">
        <f>(SUMIF(Sta!$A:$A,$A111,Sta!H:H) +SUMIF(Sta!$B:$B,$A111,Sta!J:J))/$D111</f>
        <v>#DIV/0!</v>
      </c>
      <c r="R111" s="6" t="e">
        <f>SUMIF(Sta!$A:$A,$A111,Sta!H:H)/$B111</f>
        <v>#DIV/0!</v>
      </c>
      <c r="S111" s="6" t="e">
        <f>SUMIF(Sta!$B:$B,$A111,Sta!J:J)/$C111</f>
        <v>#DIV/0!</v>
      </c>
      <c r="T111" s="10" t="e">
        <f>(SUMIF(Sta!$A:$A,$A111,Sta!I:I) +SUMIF(Sta!$B:$B,$A111,Sta!K:K))/$D111</f>
        <v>#DIV/0!</v>
      </c>
      <c r="U111" s="6" t="e">
        <f>SUMIF(Sta!$A:$A,$A111,Sta!I:I)/$B111</f>
        <v>#DIV/0!</v>
      </c>
      <c r="V111" s="6" t="e">
        <f>SUMIF(Sta!$B:$B,$A111,Sta!K:K)/$C111</f>
        <v>#DIV/0!</v>
      </c>
      <c r="W111" s="10" t="e">
        <f>(SUMIF(Sta!$A:$A,$A111,Sta!Q:Q) +SUMIF(Sta!$B:$B,$A111,Sta!Q:Q))/$D111</f>
        <v>#DIV/0!</v>
      </c>
      <c r="X111" s="6" t="e">
        <f>SUMIF(Sta!$A:$A,$A111,Sta!Q:Q)/$B111</f>
        <v>#DIV/0!</v>
      </c>
      <c r="Y111" s="6" t="e">
        <f>SUMIF(Sta!$B:$B,$A111,Sta!Q:Q)/$C111</f>
        <v>#DIV/0!</v>
      </c>
      <c r="Z111" s="10" t="e">
        <f>(SUMIF(Sta!$A:$A,$A111,Sta!M:M) +SUMIF(Sta!$B:$B,$A111,Sta!O:O))/$D111</f>
        <v>#DIV/0!</v>
      </c>
      <c r="AA111" s="6" t="e">
        <f>SUMIF(Sta!$A:$A,$A111,Sta!M:M)/$B111</f>
        <v>#DIV/0!</v>
      </c>
      <c r="AB111" s="6" t="e">
        <f>SUMIF(Sta!$B:$B,$A111,Sta!O:O)/$C111</f>
        <v>#DIV/0!</v>
      </c>
      <c r="AC111" s="10" t="e">
        <f>(SUMIF(Sta!$A:$A,$A111,Sta!N:N) +SUMIF(Sta!$B:$B,$A111,Sta!P:P))/$D111</f>
        <v>#DIV/0!</v>
      </c>
      <c r="AD111" s="6" t="e">
        <f>SUMIF(Sta!$A:$A,$A111,Sta!N:N)/$B111</f>
        <v>#DIV/0!</v>
      </c>
      <c r="AE111" s="14" t="e">
        <f>SUMIF(Sta!$B:$B,$A111,Sta!P:P)/$C111</f>
        <v>#DIV/0!</v>
      </c>
    </row>
    <row r="112" spans="1:31" x14ac:dyDescent="0.3">
      <c r="A112" t="s">
        <v>236</v>
      </c>
      <c r="B112" s="9">
        <f>COUNTIF(Sta!A:A,A112)</f>
        <v>0</v>
      </c>
      <c r="C112" s="4">
        <f>COUNTIF(Sta!B:B,A112)</f>
        <v>0</v>
      </c>
      <c r="D112" s="4">
        <f t="shared" si="3"/>
        <v>0</v>
      </c>
      <c r="E112" s="10" t="e">
        <f>(SUMIF(Sta!$A:$A,$A112,Sta!F:F) +SUMIF(Sta!$B:$B,$A112,Sta!F:F))/$D112</f>
        <v>#DIV/0!</v>
      </c>
      <c r="F112" s="6" t="e">
        <f>SUMIF(Sta!$A:$A,$A112,Sta!F:F)/$B112</f>
        <v>#DIV/0!</v>
      </c>
      <c r="G112" s="6" t="e">
        <f>SUMIF(Sta!$B:$B,$A112,Sta!F:F)/$C112</f>
        <v>#DIV/0!</v>
      </c>
      <c r="H112" s="10" t="e">
        <f>(SUMIF(Sta!$A:$A,$A112,Sta!D:D) +SUMIF(Sta!$B:$B,$A112,Sta!E:E))/$D112</f>
        <v>#DIV/0!</v>
      </c>
      <c r="I112" s="6" t="e">
        <f>SUMIF(Sta!$A:$A,$A112,Sta!D:D)/$B112</f>
        <v>#DIV/0!</v>
      </c>
      <c r="J112" s="6" t="e">
        <f>SUMIF(Sta!$B:$B,$A112,Sta!E:E)/$C112</f>
        <v>#DIV/0!</v>
      </c>
      <c r="K112" s="10" t="e">
        <f>(SUMIF(Sta!$A:$A,$A112,Sta!E:E) +SUMIF(Sta!$B:$B,$A112,Sta!D:D))/$D112</f>
        <v>#DIV/0!</v>
      </c>
      <c r="L112" s="6" t="e">
        <f>SUMIF(Sta!$A:$A,$A112,Sta!E:E)/$B112</f>
        <v>#DIV/0!</v>
      </c>
      <c r="M112" s="6" t="e">
        <f>SUMIF(Sta!$B:$B,$A112,Sta!D:D)/$C112</f>
        <v>#DIV/0!</v>
      </c>
      <c r="N112" s="10" t="e">
        <f>(SUMIF(Sta!$A:$A,$A112,Sta!L:L) +SUMIF(Sta!$B:$B,$A112,Sta!L:L))/$D112</f>
        <v>#DIV/0!</v>
      </c>
      <c r="O112" s="6" t="e">
        <f>SUMIF(Sta!$A:$A,$A112,Sta!L:L)/$B112</f>
        <v>#DIV/0!</v>
      </c>
      <c r="P112" s="6" t="e">
        <f>SUMIF(Sta!$B:$B,$A112,Sta!L:L)/$C112</f>
        <v>#DIV/0!</v>
      </c>
      <c r="Q112" s="10" t="e">
        <f>(SUMIF(Sta!$A:$A,$A112,Sta!H:H) +SUMIF(Sta!$B:$B,$A112,Sta!J:J))/$D112</f>
        <v>#DIV/0!</v>
      </c>
      <c r="R112" s="6" t="e">
        <f>SUMIF(Sta!$A:$A,$A112,Sta!H:H)/$B112</f>
        <v>#DIV/0!</v>
      </c>
      <c r="S112" s="6" t="e">
        <f>SUMIF(Sta!$B:$B,$A112,Sta!J:J)/$C112</f>
        <v>#DIV/0!</v>
      </c>
      <c r="T112" s="10" t="e">
        <f>(SUMIF(Sta!$A:$A,$A112,Sta!I:I) +SUMIF(Sta!$B:$B,$A112,Sta!K:K))/$D112</f>
        <v>#DIV/0!</v>
      </c>
      <c r="U112" s="6" t="e">
        <f>SUMIF(Sta!$A:$A,$A112,Sta!I:I)/$B112</f>
        <v>#DIV/0!</v>
      </c>
      <c r="V112" s="6" t="e">
        <f>SUMIF(Sta!$B:$B,$A112,Sta!K:K)/$C112</f>
        <v>#DIV/0!</v>
      </c>
      <c r="W112" s="10" t="e">
        <f>(SUMIF(Sta!$A:$A,$A112,Sta!Q:Q) +SUMIF(Sta!$B:$B,$A112,Sta!Q:Q))/$D112</f>
        <v>#DIV/0!</v>
      </c>
      <c r="X112" s="6" t="e">
        <f>SUMIF(Sta!$A:$A,$A112,Sta!Q:Q)/$B112</f>
        <v>#DIV/0!</v>
      </c>
      <c r="Y112" s="6" t="e">
        <f>SUMIF(Sta!$B:$B,$A112,Sta!Q:Q)/$C112</f>
        <v>#DIV/0!</v>
      </c>
      <c r="Z112" s="10" t="e">
        <f>(SUMIF(Sta!$A:$A,$A112,Sta!M:M) +SUMIF(Sta!$B:$B,$A112,Sta!O:O))/$D112</f>
        <v>#DIV/0!</v>
      </c>
      <c r="AA112" s="6" t="e">
        <f>SUMIF(Sta!$A:$A,$A112,Sta!M:M)/$B112</f>
        <v>#DIV/0!</v>
      </c>
      <c r="AB112" s="6" t="e">
        <f>SUMIF(Sta!$B:$B,$A112,Sta!O:O)/$C112</f>
        <v>#DIV/0!</v>
      </c>
      <c r="AC112" s="10" t="e">
        <f>(SUMIF(Sta!$A:$A,$A112,Sta!N:N) +SUMIF(Sta!$B:$B,$A112,Sta!P:P))/$D112</f>
        <v>#DIV/0!</v>
      </c>
      <c r="AD112" s="6" t="e">
        <f>SUMIF(Sta!$A:$A,$A112,Sta!N:N)/$B112</f>
        <v>#DIV/0!</v>
      </c>
      <c r="AE112" s="14" t="e">
        <f>SUMIF(Sta!$B:$B,$A112,Sta!P:P)/$C112</f>
        <v>#DIV/0!</v>
      </c>
    </row>
    <row r="113" spans="1:31" x14ac:dyDescent="0.3">
      <c r="A113" t="s">
        <v>221</v>
      </c>
      <c r="B113" s="9">
        <f>COUNTIF(Sta!A:A,A113)</f>
        <v>0</v>
      </c>
      <c r="C113" s="4">
        <f>COUNTIF(Sta!B:B,A113)</f>
        <v>0</v>
      </c>
      <c r="D113" s="4">
        <f t="shared" si="3"/>
        <v>0</v>
      </c>
      <c r="E113" s="10" t="e">
        <f>(SUMIF(Sta!$A:$A,$A113,Sta!F:F) +SUMIF(Sta!$B:$B,$A113,Sta!F:F))/$D113</f>
        <v>#DIV/0!</v>
      </c>
      <c r="F113" s="6" t="e">
        <f>SUMIF(Sta!$A:$A,$A113,Sta!F:F)/$B113</f>
        <v>#DIV/0!</v>
      </c>
      <c r="G113" s="6" t="e">
        <f>SUMIF(Sta!$B:$B,$A113,Sta!F:F)/$C113</f>
        <v>#DIV/0!</v>
      </c>
      <c r="H113" s="10" t="e">
        <f>(SUMIF(Sta!$A:$A,$A113,Sta!D:D) +SUMIF(Sta!$B:$B,$A113,Sta!E:E))/$D113</f>
        <v>#DIV/0!</v>
      </c>
      <c r="I113" s="6" t="e">
        <f>SUMIF(Sta!$A:$A,$A113,Sta!D:D)/$B113</f>
        <v>#DIV/0!</v>
      </c>
      <c r="J113" s="6" t="e">
        <f>SUMIF(Sta!$B:$B,$A113,Sta!E:E)/$C113</f>
        <v>#DIV/0!</v>
      </c>
      <c r="K113" s="10" t="e">
        <f>(SUMIF(Sta!$A:$A,$A113,Sta!E:E) +SUMIF(Sta!$B:$B,$A113,Sta!D:D))/$D113</f>
        <v>#DIV/0!</v>
      </c>
      <c r="L113" s="6" t="e">
        <f>SUMIF(Sta!$A:$A,$A113,Sta!E:E)/$B113</f>
        <v>#DIV/0!</v>
      </c>
      <c r="M113" s="6" t="e">
        <f>SUMIF(Sta!$B:$B,$A113,Sta!D:D)/$C113</f>
        <v>#DIV/0!</v>
      </c>
      <c r="N113" s="10" t="e">
        <f>(SUMIF(Sta!$A:$A,$A113,Sta!L:L) +SUMIF(Sta!$B:$B,$A113,Sta!L:L))/$D113</f>
        <v>#DIV/0!</v>
      </c>
      <c r="O113" s="6" t="e">
        <f>SUMIF(Sta!$A:$A,$A113,Sta!L:L)/$B113</f>
        <v>#DIV/0!</v>
      </c>
      <c r="P113" s="6" t="e">
        <f>SUMIF(Sta!$B:$B,$A113,Sta!L:L)/$C113</f>
        <v>#DIV/0!</v>
      </c>
      <c r="Q113" s="10" t="e">
        <f>(SUMIF(Sta!$A:$A,$A113,Sta!H:H) +SUMIF(Sta!$B:$B,$A113,Sta!J:J))/$D113</f>
        <v>#DIV/0!</v>
      </c>
      <c r="R113" s="6" t="e">
        <f>SUMIF(Sta!$A:$A,$A113,Sta!H:H)/$B113</f>
        <v>#DIV/0!</v>
      </c>
      <c r="S113" s="6" t="e">
        <f>SUMIF(Sta!$B:$B,$A113,Sta!J:J)/$C113</f>
        <v>#DIV/0!</v>
      </c>
      <c r="T113" s="10" t="e">
        <f>(SUMIF(Sta!$A:$A,$A113,Sta!I:I) +SUMIF(Sta!$B:$B,$A113,Sta!K:K))/$D113</f>
        <v>#DIV/0!</v>
      </c>
      <c r="U113" s="6" t="e">
        <f>SUMIF(Sta!$A:$A,$A113,Sta!I:I)/$B113</f>
        <v>#DIV/0!</v>
      </c>
      <c r="V113" s="6" t="e">
        <f>SUMIF(Sta!$B:$B,$A113,Sta!K:K)/$C113</f>
        <v>#DIV/0!</v>
      </c>
      <c r="W113" s="10" t="e">
        <f>(SUMIF(Sta!$A:$A,$A113,Sta!Q:Q) +SUMIF(Sta!$B:$B,$A113,Sta!Q:Q))/$D113</f>
        <v>#DIV/0!</v>
      </c>
      <c r="X113" s="6" t="e">
        <f>SUMIF(Sta!$A:$A,$A113,Sta!Q:Q)/$B113</f>
        <v>#DIV/0!</v>
      </c>
      <c r="Y113" s="6" t="e">
        <f>SUMIF(Sta!$B:$B,$A113,Sta!Q:Q)/$C113</f>
        <v>#DIV/0!</v>
      </c>
      <c r="Z113" s="10" t="e">
        <f>(SUMIF(Sta!$A:$A,$A113,Sta!M:M) +SUMIF(Sta!$B:$B,$A113,Sta!O:O))/$D113</f>
        <v>#DIV/0!</v>
      </c>
      <c r="AA113" s="6" t="e">
        <f>SUMIF(Sta!$A:$A,$A113,Sta!M:M)/$B113</f>
        <v>#DIV/0!</v>
      </c>
      <c r="AB113" s="6" t="e">
        <f>SUMIF(Sta!$B:$B,$A113,Sta!O:O)/$C113</f>
        <v>#DIV/0!</v>
      </c>
      <c r="AC113" s="10" t="e">
        <f>(SUMIF(Sta!$A:$A,$A113,Sta!N:N) +SUMIF(Sta!$B:$B,$A113,Sta!P:P))/$D113</f>
        <v>#DIV/0!</v>
      </c>
      <c r="AD113" s="6" t="e">
        <f>SUMIF(Sta!$A:$A,$A113,Sta!N:N)/$B113</f>
        <v>#DIV/0!</v>
      </c>
      <c r="AE113" s="14" t="e">
        <f>SUMIF(Sta!$B:$B,$A113,Sta!P:P)/$C113</f>
        <v>#DIV/0!</v>
      </c>
    </row>
    <row r="114" spans="1:31" x14ac:dyDescent="0.3">
      <c r="A114" t="s">
        <v>235</v>
      </c>
      <c r="B114" s="9">
        <f>COUNTIF(Sta!A:A,A114)</f>
        <v>0</v>
      </c>
      <c r="C114" s="4">
        <f>COUNTIF(Sta!B:B,A114)</f>
        <v>0</v>
      </c>
      <c r="D114" s="4">
        <f t="shared" si="3"/>
        <v>0</v>
      </c>
      <c r="E114" s="10" t="e">
        <f>(SUMIF(Sta!$A:$A,$A114,Sta!F:F) +SUMIF(Sta!$B:$B,$A114,Sta!F:F))/$D114</f>
        <v>#DIV/0!</v>
      </c>
      <c r="F114" s="6" t="e">
        <f>SUMIF(Sta!$A:$A,$A114,Sta!F:F)/$B114</f>
        <v>#DIV/0!</v>
      </c>
      <c r="G114" s="6" t="e">
        <f>SUMIF(Sta!$B:$B,$A114,Sta!F:F)/$C114</f>
        <v>#DIV/0!</v>
      </c>
      <c r="H114" s="10" t="e">
        <f>(SUMIF(Sta!$A:$A,$A114,Sta!D:D) +SUMIF(Sta!$B:$B,$A114,Sta!E:E))/$D114</f>
        <v>#DIV/0!</v>
      </c>
      <c r="I114" s="6" t="e">
        <f>SUMIF(Sta!$A:$A,$A114,Sta!D:D)/$B114</f>
        <v>#DIV/0!</v>
      </c>
      <c r="J114" s="6" t="e">
        <f>SUMIF(Sta!$B:$B,$A114,Sta!E:E)/$C114</f>
        <v>#DIV/0!</v>
      </c>
      <c r="K114" s="10" t="e">
        <f>(SUMIF(Sta!$A:$A,$A114,Sta!E:E) +SUMIF(Sta!$B:$B,$A114,Sta!D:D))/$D114</f>
        <v>#DIV/0!</v>
      </c>
      <c r="L114" s="6" t="e">
        <f>SUMIF(Sta!$A:$A,$A114,Sta!E:E)/$B114</f>
        <v>#DIV/0!</v>
      </c>
      <c r="M114" s="6" t="e">
        <f>SUMIF(Sta!$B:$B,$A114,Sta!D:D)/$C114</f>
        <v>#DIV/0!</v>
      </c>
      <c r="N114" s="10" t="e">
        <f>(SUMIF(Sta!$A:$A,$A114,Sta!L:L) +SUMIF(Sta!$B:$B,$A114,Sta!L:L))/$D114</f>
        <v>#DIV/0!</v>
      </c>
      <c r="O114" s="6" t="e">
        <f>SUMIF(Sta!$A:$A,$A114,Sta!L:L)/$B114</f>
        <v>#DIV/0!</v>
      </c>
      <c r="P114" s="6" t="e">
        <f>SUMIF(Sta!$B:$B,$A114,Sta!L:L)/$C114</f>
        <v>#DIV/0!</v>
      </c>
      <c r="Q114" s="10" t="e">
        <f>(SUMIF(Sta!$A:$A,$A114,Sta!H:H) +SUMIF(Sta!$B:$B,$A114,Sta!J:J))/$D114</f>
        <v>#DIV/0!</v>
      </c>
      <c r="R114" s="6" t="e">
        <f>SUMIF(Sta!$A:$A,$A114,Sta!H:H)/$B114</f>
        <v>#DIV/0!</v>
      </c>
      <c r="S114" s="6" t="e">
        <f>SUMIF(Sta!$B:$B,$A114,Sta!J:J)/$C114</f>
        <v>#DIV/0!</v>
      </c>
      <c r="T114" s="10" t="e">
        <f>(SUMIF(Sta!$A:$A,$A114,Sta!I:I) +SUMIF(Sta!$B:$B,$A114,Sta!K:K))/$D114</f>
        <v>#DIV/0!</v>
      </c>
      <c r="U114" s="6" t="e">
        <f>SUMIF(Sta!$A:$A,$A114,Sta!I:I)/$B114</f>
        <v>#DIV/0!</v>
      </c>
      <c r="V114" s="6" t="e">
        <f>SUMIF(Sta!$B:$B,$A114,Sta!K:K)/$C114</f>
        <v>#DIV/0!</v>
      </c>
      <c r="W114" s="10" t="e">
        <f>(SUMIF(Sta!$A:$A,$A114,Sta!Q:Q) +SUMIF(Sta!$B:$B,$A114,Sta!Q:Q))/$D114</f>
        <v>#DIV/0!</v>
      </c>
      <c r="X114" s="6" t="e">
        <f>SUMIF(Sta!$A:$A,$A114,Sta!Q:Q)/$B114</f>
        <v>#DIV/0!</v>
      </c>
      <c r="Y114" s="6" t="e">
        <f>SUMIF(Sta!$B:$B,$A114,Sta!Q:Q)/$C114</f>
        <v>#DIV/0!</v>
      </c>
      <c r="Z114" s="10" t="e">
        <f>(SUMIF(Sta!$A:$A,$A114,Sta!M:M) +SUMIF(Sta!$B:$B,$A114,Sta!O:O))/$D114</f>
        <v>#DIV/0!</v>
      </c>
      <c r="AA114" s="6" t="e">
        <f>SUMIF(Sta!$A:$A,$A114,Sta!M:M)/$B114</f>
        <v>#DIV/0!</v>
      </c>
      <c r="AB114" s="6" t="e">
        <f>SUMIF(Sta!$B:$B,$A114,Sta!O:O)/$C114</f>
        <v>#DIV/0!</v>
      </c>
      <c r="AC114" s="10" t="e">
        <f>(SUMIF(Sta!$A:$A,$A114,Sta!N:N) +SUMIF(Sta!$B:$B,$A114,Sta!P:P))/$D114</f>
        <v>#DIV/0!</v>
      </c>
      <c r="AD114" s="6" t="e">
        <f>SUMIF(Sta!$A:$A,$A114,Sta!N:N)/$B114</f>
        <v>#DIV/0!</v>
      </c>
      <c r="AE114" s="14" t="e">
        <f>SUMIF(Sta!$B:$B,$A114,Sta!P:P)/$C114</f>
        <v>#DIV/0!</v>
      </c>
    </row>
    <row r="115" spans="1:31" x14ac:dyDescent="0.3">
      <c r="A115" t="s">
        <v>232</v>
      </c>
      <c r="B115" s="9">
        <f>COUNTIF(Sta!A:A,A115)</f>
        <v>0</v>
      </c>
      <c r="C115" s="4">
        <f>COUNTIF(Sta!B:B,A115)</f>
        <v>0</v>
      </c>
      <c r="D115" s="4">
        <f t="shared" si="3"/>
        <v>0</v>
      </c>
      <c r="E115" s="10" t="e">
        <f>(SUMIF(Sta!$A:$A,$A115,Sta!F:F) +SUMIF(Sta!$B:$B,$A115,Sta!F:F))/$D115</f>
        <v>#DIV/0!</v>
      </c>
      <c r="F115" s="6" t="e">
        <f>SUMIF(Sta!$A:$A,$A115,Sta!F:F)/$B115</f>
        <v>#DIV/0!</v>
      </c>
      <c r="G115" s="6" t="e">
        <f>SUMIF(Sta!$B:$B,$A115,Sta!F:F)/$C115</f>
        <v>#DIV/0!</v>
      </c>
      <c r="H115" s="10" t="e">
        <f>(SUMIF(Sta!$A:$A,$A115,Sta!D:D) +SUMIF(Sta!$B:$B,$A115,Sta!E:E))/$D115</f>
        <v>#DIV/0!</v>
      </c>
      <c r="I115" s="6" t="e">
        <f>SUMIF(Sta!$A:$A,$A115,Sta!D:D)/$B115</f>
        <v>#DIV/0!</v>
      </c>
      <c r="J115" s="6" t="e">
        <f>SUMIF(Sta!$B:$B,$A115,Sta!E:E)/$C115</f>
        <v>#DIV/0!</v>
      </c>
      <c r="K115" s="10" t="e">
        <f>(SUMIF(Sta!$A:$A,$A115,Sta!E:E) +SUMIF(Sta!$B:$B,$A115,Sta!D:D))/$D115</f>
        <v>#DIV/0!</v>
      </c>
      <c r="L115" s="6" t="e">
        <f>SUMIF(Sta!$A:$A,$A115,Sta!E:E)/$B115</f>
        <v>#DIV/0!</v>
      </c>
      <c r="M115" s="6" t="e">
        <f>SUMIF(Sta!$B:$B,$A115,Sta!D:D)/$C115</f>
        <v>#DIV/0!</v>
      </c>
      <c r="N115" s="10" t="e">
        <f>(SUMIF(Sta!$A:$A,$A115,Sta!L:L) +SUMIF(Sta!$B:$B,$A115,Sta!L:L))/$D115</f>
        <v>#DIV/0!</v>
      </c>
      <c r="O115" s="6" t="e">
        <f>SUMIF(Sta!$A:$A,$A115,Sta!L:L)/$B115</f>
        <v>#DIV/0!</v>
      </c>
      <c r="P115" s="6" t="e">
        <f>SUMIF(Sta!$B:$B,$A115,Sta!L:L)/$C115</f>
        <v>#DIV/0!</v>
      </c>
      <c r="Q115" s="10" t="e">
        <f>(SUMIF(Sta!$A:$A,$A115,Sta!H:H) +SUMIF(Sta!$B:$B,$A115,Sta!J:J))/$D115</f>
        <v>#DIV/0!</v>
      </c>
      <c r="R115" s="6" t="e">
        <f>SUMIF(Sta!$A:$A,$A115,Sta!H:H)/$B115</f>
        <v>#DIV/0!</v>
      </c>
      <c r="S115" s="6" t="e">
        <f>SUMIF(Sta!$B:$B,$A115,Sta!J:J)/$C115</f>
        <v>#DIV/0!</v>
      </c>
      <c r="T115" s="10" t="e">
        <f>(SUMIF(Sta!$A:$A,$A115,Sta!I:I) +SUMIF(Sta!$B:$B,$A115,Sta!K:K))/$D115</f>
        <v>#DIV/0!</v>
      </c>
      <c r="U115" s="6" t="e">
        <f>SUMIF(Sta!$A:$A,$A115,Sta!I:I)/$B115</f>
        <v>#DIV/0!</v>
      </c>
      <c r="V115" s="6" t="e">
        <f>SUMIF(Sta!$B:$B,$A115,Sta!K:K)/$C115</f>
        <v>#DIV/0!</v>
      </c>
      <c r="W115" s="10" t="e">
        <f>(SUMIF(Sta!$A:$A,$A115,Sta!Q:Q) +SUMIF(Sta!$B:$B,$A115,Sta!Q:Q))/$D115</f>
        <v>#DIV/0!</v>
      </c>
      <c r="X115" s="6" t="e">
        <f>SUMIF(Sta!$A:$A,$A115,Sta!Q:Q)/$B115</f>
        <v>#DIV/0!</v>
      </c>
      <c r="Y115" s="6" t="e">
        <f>SUMIF(Sta!$B:$B,$A115,Sta!Q:Q)/$C115</f>
        <v>#DIV/0!</v>
      </c>
      <c r="Z115" s="10" t="e">
        <f>(SUMIF(Sta!$A:$A,$A115,Sta!M:M) +SUMIF(Sta!$B:$B,$A115,Sta!O:O))/$D115</f>
        <v>#DIV/0!</v>
      </c>
      <c r="AA115" s="6" t="e">
        <f>SUMIF(Sta!$A:$A,$A115,Sta!M:M)/$B115</f>
        <v>#DIV/0!</v>
      </c>
      <c r="AB115" s="6" t="e">
        <f>SUMIF(Sta!$B:$B,$A115,Sta!O:O)/$C115</f>
        <v>#DIV/0!</v>
      </c>
      <c r="AC115" s="10" t="e">
        <f>(SUMIF(Sta!$A:$A,$A115,Sta!N:N) +SUMIF(Sta!$B:$B,$A115,Sta!P:P))/$D115</f>
        <v>#DIV/0!</v>
      </c>
      <c r="AD115" s="6" t="e">
        <f>SUMIF(Sta!$A:$A,$A115,Sta!N:N)/$B115</f>
        <v>#DIV/0!</v>
      </c>
      <c r="AE115" s="14" t="e">
        <f>SUMIF(Sta!$B:$B,$A115,Sta!P:P)/$C115</f>
        <v>#DIV/0!</v>
      </c>
    </row>
    <row r="116" spans="1:31" x14ac:dyDescent="0.3">
      <c r="A116" t="s">
        <v>224</v>
      </c>
      <c r="B116" s="9">
        <f>COUNTIF(Sta!A:A,A116)</f>
        <v>0</v>
      </c>
      <c r="C116" s="4">
        <f>COUNTIF(Sta!B:B,A116)</f>
        <v>0</v>
      </c>
      <c r="D116" s="4">
        <f t="shared" si="3"/>
        <v>0</v>
      </c>
      <c r="E116" s="10" t="e">
        <f>(SUMIF(Sta!$A:$A,$A116,Sta!F:F) +SUMIF(Sta!$B:$B,$A116,Sta!F:F))/$D116</f>
        <v>#DIV/0!</v>
      </c>
      <c r="F116" s="6" t="e">
        <f>SUMIF(Sta!$A:$A,$A116,Sta!F:F)/$B116</f>
        <v>#DIV/0!</v>
      </c>
      <c r="G116" s="6" t="e">
        <f>SUMIF(Sta!$B:$B,$A116,Sta!F:F)/$C116</f>
        <v>#DIV/0!</v>
      </c>
      <c r="H116" s="10" t="e">
        <f>(SUMIF(Sta!$A:$A,$A116,Sta!D:D) +SUMIF(Sta!$B:$B,$A116,Sta!E:E))/$D116</f>
        <v>#DIV/0!</v>
      </c>
      <c r="I116" s="6" t="e">
        <f>SUMIF(Sta!$A:$A,$A116,Sta!D:D)/$B116</f>
        <v>#DIV/0!</v>
      </c>
      <c r="J116" s="6" t="e">
        <f>SUMIF(Sta!$B:$B,$A116,Sta!E:E)/$C116</f>
        <v>#DIV/0!</v>
      </c>
      <c r="K116" s="10" t="e">
        <f>(SUMIF(Sta!$A:$A,$A116,Sta!E:E) +SUMIF(Sta!$B:$B,$A116,Sta!D:D))/$D116</f>
        <v>#DIV/0!</v>
      </c>
      <c r="L116" s="6" t="e">
        <f>SUMIF(Sta!$A:$A,$A116,Sta!E:E)/$B116</f>
        <v>#DIV/0!</v>
      </c>
      <c r="M116" s="6" t="e">
        <f>SUMIF(Sta!$B:$B,$A116,Sta!D:D)/$C116</f>
        <v>#DIV/0!</v>
      </c>
      <c r="N116" s="10" t="e">
        <f>(SUMIF(Sta!$A:$A,$A116,Sta!L:L) +SUMIF(Sta!$B:$B,$A116,Sta!L:L))/$D116</f>
        <v>#DIV/0!</v>
      </c>
      <c r="O116" s="6" t="e">
        <f>SUMIF(Sta!$A:$A,$A116,Sta!L:L)/$B116</f>
        <v>#DIV/0!</v>
      </c>
      <c r="P116" s="6" t="e">
        <f>SUMIF(Sta!$B:$B,$A116,Sta!L:L)/$C116</f>
        <v>#DIV/0!</v>
      </c>
      <c r="Q116" s="10" t="e">
        <f>(SUMIF(Sta!$A:$A,$A116,Sta!H:H) +SUMIF(Sta!$B:$B,$A116,Sta!J:J))/$D116</f>
        <v>#DIV/0!</v>
      </c>
      <c r="R116" s="6" t="e">
        <f>SUMIF(Sta!$A:$A,$A116,Sta!H:H)/$B116</f>
        <v>#DIV/0!</v>
      </c>
      <c r="S116" s="6" t="e">
        <f>SUMIF(Sta!$B:$B,$A116,Sta!J:J)/$C116</f>
        <v>#DIV/0!</v>
      </c>
      <c r="T116" s="10" t="e">
        <f>(SUMIF(Sta!$A:$A,$A116,Sta!I:I) +SUMIF(Sta!$B:$B,$A116,Sta!K:K))/$D116</f>
        <v>#DIV/0!</v>
      </c>
      <c r="U116" s="6" t="e">
        <f>SUMIF(Sta!$A:$A,$A116,Sta!I:I)/$B116</f>
        <v>#DIV/0!</v>
      </c>
      <c r="V116" s="6" t="e">
        <f>SUMIF(Sta!$B:$B,$A116,Sta!K:K)/$C116</f>
        <v>#DIV/0!</v>
      </c>
      <c r="W116" s="10" t="e">
        <f>(SUMIF(Sta!$A:$A,$A116,Sta!Q:Q) +SUMIF(Sta!$B:$B,$A116,Sta!Q:Q))/$D116</f>
        <v>#DIV/0!</v>
      </c>
      <c r="X116" s="6" t="e">
        <f>SUMIF(Sta!$A:$A,$A116,Sta!Q:Q)/$B116</f>
        <v>#DIV/0!</v>
      </c>
      <c r="Y116" s="6" t="e">
        <f>SUMIF(Sta!$B:$B,$A116,Sta!Q:Q)/$C116</f>
        <v>#DIV/0!</v>
      </c>
      <c r="Z116" s="10" t="e">
        <f>(SUMIF(Sta!$A:$A,$A116,Sta!M:M) +SUMIF(Sta!$B:$B,$A116,Sta!O:O))/$D116</f>
        <v>#DIV/0!</v>
      </c>
      <c r="AA116" s="6" t="e">
        <f>SUMIF(Sta!$A:$A,$A116,Sta!M:M)/$B116</f>
        <v>#DIV/0!</v>
      </c>
      <c r="AB116" s="6" t="e">
        <f>SUMIF(Sta!$B:$B,$A116,Sta!O:O)/$C116</f>
        <v>#DIV/0!</v>
      </c>
      <c r="AC116" s="10" t="e">
        <f>(SUMIF(Sta!$A:$A,$A116,Sta!N:N) +SUMIF(Sta!$B:$B,$A116,Sta!P:P))/$D116</f>
        <v>#DIV/0!</v>
      </c>
      <c r="AD116" s="6" t="e">
        <f>SUMIF(Sta!$A:$A,$A116,Sta!N:N)/$B116</f>
        <v>#DIV/0!</v>
      </c>
      <c r="AE116" s="14" t="e">
        <f>SUMIF(Sta!$B:$B,$A116,Sta!P:P)/$C116</f>
        <v>#DIV/0!</v>
      </c>
    </row>
    <row r="117" spans="1:31" x14ac:dyDescent="0.3">
      <c r="A117" t="s">
        <v>223</v>
      </c>
      <c r="B117" s="9">
        <f>COUNTIF(Sta!A:A,A117)</f>
        <v>0</v>
      </c>
      <c r="C117" s="4">
        <f>COUNTIF(Sta!B:B,A117)</f>
        <v>0</v>
      </c>
      <c r="D117" s="4">
        <f t="shared" si="3"/>
        <v>0</v>
      </c>
      <c r="E117" s="10" t="e">
        <f>(SUMIF(Sta!$A:$A,$A117,Sta!F:F) +SUMIF(Sta!$B:$B,$A117,Sta!F:F))/$D117</f>
        <v>#DIV/0!</v>
      </c>
      <c r="F117" s="6" t="e">
        <f>SUMIF(Sta!$A:$A,$A117,Sta!F:F)/$B117</f>
        <v>#DIV/0!</v>
      </c>
      <c r="G117" s="6" t="e">
        <f>SUMIF(Sta!$B:$B,$A117,Sta!F:F)/$C117</f>
        <v>#DIV/0!</v>
      </c>
      <c r="H117" s="10" t="e">
        <f>(SUMIF(Sta!$A:$A,$A117,Sta!D:D) +SUMIF(Sta!$B:$B,$A117,Sta!E:E))/$D117</f>
        <v>#DIV/0!</v>
      </c>
      <c r="I117" s="6" t="e">
        <f>SUMIF(Sta!$A:$A,$A117,Sta!D:D)/$B117</f>
        <v>#DIV/0!</v>
      </c>
      <c r="J117" s="6" t="e">
        <f>SUMIF(Sta!$B:$B,$A117,Sta!E:E)/$C117</f>
        <v>#DIV/0!</v>
      </c>
      <c r="K117" s="10" t="e">
        <f>(SUMIF(Sta!$A:$A,$A117,Sta!E:E) +SUMIF(Sta!$B:$B,$A117,Sta!D:D))/$D117</f>
        <v>#DIV/0!</v>
      </c>
      <c r="L117" s="6" t="e">
        <f>SUMIF(Sta!$A:$A,$A117,Sta!E:E)/$B117</f>
        <v>#DIV/0!</v>
      </c>
      <c r="M117" s="6" t="e">
        <f>SUMIF(Sta!$B:$B,$A117,Sta!D:D)/$C117</f>
        <v>#DIV/0!</v>
      </c>
      <c r="N117" s="10" t="e">
        <f>(SUMIF(Sta!$A:$A,$A117,Sta!L:L) +SUMIF(Sta!$B:$B,$A117,Sta!L:L))/$D117</f>
        <v>#DIV/0!</v>
      </c>
      <c r="O117" s="6" t="e">
        <f>SUMIF(Sta!$A:$A,$A117,Sta!L:L)/$B117</f>
        <v>#DIV/0!</v>
      </c>
      <c r="P117" s="6" t="e">
        <f>SUMIF(Sta!$B:$B,$A117,Sta!L:L)/$C117</f>
        <v>#DIV/0!</v>
      </c>
      <c r="Q117" s="10" t="e">
        <f>(SUMIF(Sta!$A:$A,$A117,Sta!H:H) +SUMIF(Sta!$B:$B,$A117,Sta!J:J))/$D117</f>
        <v>#DIV/0!</v>
      </c>
      <c r="R117" s="6" t="e">
        <f>SUMIF(Sta!$A:$A,$A117,Sta!H:H)/$B117</f>
        <v>#DIV/0!</v>
      </c>
      <c r="S117" s="6" t="e">
        <f>SUMIF(Sta!$B:$B,$A117,Sta!J:J)/$C117</f>
        <v>#DIV/0!</v>
      </c>
      <c r="T117" s="10" t="e">
        <f>(SUMIF(Sta!$A:$A,$A117,Sta!I:I) +SUMIF(Sta!$B:$B,$A117,Sta!K:K))/$D117</f>
        <v>#DIV/0!</v>
      </c>
      <c r="U117" s="6" t="e">
        <f>SUMIF(Sta!$A:$A,$A117,Sta!I:I)/$B117</f>
        <v>#DIV/0!</v>
      </c>
      <c r="V117" s="6" t="e">
        <f>SUMIF(Sta!$B:$B,$A117,Sta!K:K)/$C117</f>
        <v>#DIV/0!</v>
      </c>
      <c r="W117" s="10" t="e">
        <f>(SUMIF(Sta!$A:$A,$A117,Sta!Q:Q) +SUMIF(Sta!$B:$B,$A117,Sta!Q:Q))/$D117</f>
        <v>#DIV/0!</v>
      </c>
      <c r="X117" s="6" t="e">
        <f>SUMIF(Sta!$A:$A,$A117,Sta!Q:Q)/$B117</f>
        <v>#DIV/0!</v>
      </c>
      <c r="Y117" s="6" t="e">
        <f>SUMIF(Sta!$B:$B,$A117,Sta!Q:Q)/$C117</f>
        <v>#DIV/0!</v>
      </c>
      <c r="Z117" s="10" t="e">
        <f>(SUMIF(Sta!$A:$A,$A117,Sta!M:M) +SUMIF(Sta!$B:$B,$A117,Sta!O:O))/$D117</f>
        <v>#DIV/0!</v>
      </c>
      <c r="AA117" s="6" t="e">
        <f>SUMIF(Sta!$A:$A,$A117,Sta!M:M)/$B117</f>
        <v>#DIV/0!</v>
      </c>
      <c r="AB117" s="6" t="e">
        <f>SUMIF(Sta!$B:$B,$A117,Sta!O:O)/$C117</f>
        <v>#DIV/0!</v>
      </c>
      <c r="AC117" s="10" t="e">
        <f>(SUMIF(Sta!$A:$A,$A117,Sta!N:N) +SUMIF(Sta!$B:$B,$A117,Sta!P:P))/$D117</f>
        <v>#DIV/0!</v>
      </c>
      <c r="AD117" s="6" t="e">
        <f>SUMIF(Sta!$A:$A,$A117,Sta!N:N)/$B117</f>
        <v>#DIV/0!</v>
      </c>
      <c r="AE117" s="14" t="e">
        <f>SUMIF(Sta!$B:$B,$A117,Sta!P:P)/$C117</f>
        <v>#DIV/0!</v>
      </c>
    </row>
    <row r="118" spans="1:31" x14ac:dyDescent="0.3">
      <c r="A118" t="s">
        <v>230</v>
      </c>
      <c r="B118" s="9">
        <f>COUNTIF(Sta!A:A,A118)</f>
        <v>0</v>
      </c>
      <c r="C118" s="4">
        <f>COUNTIF(Sta!B:B,A118)</f>
        <v>0</v>
      </c>
      <c r="D118" s="4">
        <f t="shared" si="3"/>
        <v>0</v>
      </c>
      <c r="E118" s="10" t="e">
        <f>(SUMIF(Sta!$A:$A,$A118,Sta!F:F) +SUMIF(Sta!$B:$B,$A118,Sta!F:F))/$D118</f>
        <v>#DIV/0!</v>
      </c>
      <c r="F118" s="6" t="e">
        <f>SUMIF(Sta!$A:$A,$A118,Sta!F:F)/$B118</f>
        <v>#DIV/0!</v>
      </c>
      <c r="G118" s="6" t="e">
        <f>SUMIF(Sta!$B:$B,$A118,Sta!F:F)/$C118</f>
        <v>#DIV/0!</v>
      </c>
      <c r="H118" s="10" t="e">
        <f>(SUMIF(Sta!$A:$A,$A118,Sta!D:D) +SUMIF(Sta!$B:$B,$A118,Sta!E:E))/$D118</f>
        <v>#DIV/0!</v>
      </c>
      <c r="I118" s="6" t="e">
        <f>SUMIF(Sta!$A:$A,$A118,Sta!D:D)/$B118</f>
        <v>#DIV/0!</v>
      </c>
      <c r="J118" s="6" t="e">
        <f>SUMIF(Sta!$B:$B,$A118,Sta!E:E)/$C118</f>
        <v>#DIV/0!</v>
      </c>
      <c r="K118" s="10" t="e">
        <f>(SUMIF(Sta!$A:$A,$A118,Sta!E:E) +SUMIF(Sta!$B:$B,$A118,Sta!D:D))/$D118</f>
        <v>#DIV/0!</v>
      </c>
      <c r="L118" s="6" t="e">
        <f>SUMIF(Sta!$A:$A,$A118,Sta!E:E)/$B118</f>
        <v>#DIV/0!</v>
      </c>
      <c r="M118" s="6" t="e">
        <f>SUMIF(Sta!$B:$B,$A118,Sta!D:D)/$C118</f>
        <v>#DIV/0!</v>
      </c>
      <c r="N118" s="10" t="e">
        <f>(SUMIF(Sta!$A:$A,$A118,Sta!L:L) +SUMIF(Sta!$B:$B,$A118,Sta!L:L))/$D118</f>
        <v>#DIV/0!</v>
      </c>
      <c r="O118" s="6" t="e">
        <f>SUMIF(Sta!$A:$A,$A118,Sta!L:L)/$B118</f>
        <v>#DIV/0!</v>
      </c>
      <c r="P118" s="6" t="e">
        <f>SUMIF(Sta!$B:$B,$A118,Sta!L:L)/$C118</f>
        <v>#DIV/0!</v>
      </c>
      <c r="Q118" s="10" t="e">
        <f>(SUMIF(Sta!$A:$A,$A118,Sta!H:H) +SUMIF(Sta!$B:$B,$A118,Sta!J:J))/$D118</f>
        <v>#DIV/0!</v>
      </c>
      <c r="R118" s="6" t="e">
        <f>SUMIF(Sta!$A:$A,$A118,Sta!H:H)/$B118</f>
        <v>#DIV/0!</v>
      </c>
      <c r="S118" s="6" t="e">
        <f>SUMIF(Sta!$B:$B,$A118,Sta!J:J)/$C118</f>
        <v>#DIV/0!</v>
      </c>
      <c r="T118" s="10" t="e">
        <f>(SUMIF(Sta!$A:$A,$A118,Sta!I:I) +SUMIF(Sta!$B:$B,$A118,Sta!K:K))/$D118</f>
        <v>#DIV/0!</v>
      </c>
      <c r="U118" s="6" t="e">
        <f>SUMIF(Sta!$A:$A,$A118,Sta!I:I)/$B118</f>
        <v>#DIV/0!</v>
      </c>
      <c r="V118" s="6" t="e">
        <f>SUMIF(Sta!$B:$B,$A118,Sta!K:K)/$C118</f>
        <v>#DIV/0!</v>
      </c>
      <c r="W118" s="10" t="e">
        <f>(SUMIF(Sta!$A:$A,$A118,Sta!Q:Q) +SUMIF(Sta!$B:$B,$A118,Sta!Q:Q))/$D118</f>
        <v>#DIV/0!</v>
      </c>
      <c r="X118" s="6" t="e">
        <f>SUMIF(Sta!$A:$A,$A118,Sta!Q:Q)/$B118</f>
        <v>#DIV/0!</v>
      </c>
      <c r="Y118" s="6" t="e">
        <f>SUMIF(Sta!$B:$B,$A118,Sta!Q:Q)/$C118</f>
        <v>#DIV/0!</v>
      </c>
      <c r="Z118" s="10" t="e">
        <f>(SUMIF(Sta!$A:$A,$A118,Sta!M:M) +SUMIF(Sta!$B:$B,$A118,Sta!O:O))/$D118</f>
        <v>#DIV/0!</v>
      </c>
      <c r="AA118" s="6" t="e">
        <f>SUMIF(Sta!$A:$A,$A118,Sta!M:M)/$B118</f>
        <v>#DIV/0!</v>
      </c>
      <c r="AB118" s="6" t="e">
        <f>SUMIF(Sta!$B:$B,$A118,Sta!O:O)/$C118</f>
        <v>#DIV/0!</v>
      </c>
      <c r="AC118" s="10" t="e">
        <f>(SUMIF(Sta!$A:$A,$A118,Sta!N:N) +SUMIF(Sta!$B:$B,$A118,Sta!P:P))/$D118</f>
        <v>#DIV/0!</v>
      </c>
      <c r="AD118" s="6" t="e">
        <f>SUMIF(Sta!$A:$A,$A118,Sta!N:N)/$B118</f>
        <v>#DIV/0!</v>
      </c>
      <c r="AE118" s="14" t="e">
        <f>SUMIF(Sta!$B:$B,$A118,Sta!P:P)/$C118</f>
        <v>#DIV/0!</v>
      </c>
    </row>
    <row r="119" spans="1:31" x14ac:dyDescent="0.3">
      <c r="A119" t="s">
        <v>218</v>
      </c>
      <c r="B119" s="9">
        <f>COUNTIF(Sta!A:A,A119)</f>
        <v>0</v>
      </c>
      <c r="C119" s="4">
        <f>COUNTIF(Sta!B:B,A119)</f>
        <v>0</v>
      </c>
      <c r="D119" s="4">
        <f t="shared" si="3"/>
        <v>0</v>
      </c>
      <c r="E119" s="10" t="e">
        <f>(SUMIF(Sta!$A:$A,$A119,Sta!F:F) +SUMIF(Sta!$B:$B,$A119,Sta!F:F))/$D119</f>
        <v>#DIV/0!</v>
      </c>
      <c r="F119" s="6" t="e">
        <f>SUMIF(Sta!$A:$A,$A119,Sta!F:F)/$B119</f>
        <v>#DIV/0!</v>
      </c>
      <c r="G119" s="6" t="e">
        <f>SUMIF(Sta!$B:$B,$A119,Sta!F:F)/$C119</f>
        <v>#DIV/0!</v>
      </c>
      <c r="H119" s="10" t="e">
        <f>(SUMIF(Sta!$A:$A,$A119,Sta!D:D) +SUMIF(Sta!$B:$B,$A119,Sta!E:E))/$D119</f>
        <v>#DIV/0!</v>
      </c>
      <c r="I119" s="6" t="e">
        <f>SUMIF(Sta!$A:$A,$A119,Sta!D:D)/$B119</f>
        <v>#DIV/0!</v>
      </c>
      <c r="J119" s="6" t="e">
        <f>SUMIF(Sta!$B:$B,$A119,Sta!E:E)/$C119</f>
        <v>#DIV/0!</v>
      </c>
      <c r="K119" s="10" t="e">
        <f>(SUMIF(Sta!$A:$A,$A119,Sta!E:E) +SUMIF(Sta!$B:$B,$A119,Sta!D:D))/$D119</f>
        <v>#DIV/0!</v>
      </c>
      <c r="L119" s="6" t="e">
        <f>SUMIF(Sta!$A:$A,$A119,Sta!E:E)/$B119</f>
        <v>#DIV/0!</v>
      </c>
      <c r="M119" s="6" t="e">
        <f>SUMIF(Sta!$B:$B,$A119,Sta!D:D)/$C119</f>
        <v>#DIV/0!</v>
      </c>
      <c r="N119" s="10" t="e">
        <f>(SUMIF(Sta!$A:$A,$A119,Sta!L:L) +SUMIF(Sta!$B:$B,$A119,Sta!L:L))/$D119</f>
        <v>#DIV/0!</v>
      </c>
      <c r="O119" s="6" t="e">
        <f>SUMIF(Sta!$A:$A,$A119,Sta!L:L)/$B119</f>
        <v>#DIV/0!</v>
      </c>
      <c r="P119" s="6" t="e">
        <f>SUMIF(Sta!$B:$B,$A119,Sta!L:L)/$C119</f>
        <v>#DIV/0!</v>
      </c>
      <c r="Q119" s="10" t="e">
        <f>(SUMIF(Sta!$A:$A,$A119,Sta!H:H) +SUMIF(Sta!$B:$B,$A119,Sta!J:J))/$D119</f>
        <v>#DIV/0!</v>
      </c>
      <c r="R119" s="6" t="e">
        <f>SUMIF(Sta!$A:$A,$A119,Sta!H:H)/$B119</f>
        <v>#DIV/0!</v>
      </c>
      <c r="S119" s="6" t="e">
        <f>SUMIF(Sta!$B:$B,$A119,Sta!J:J)/$C119</f>
        <v>#DIV/0!</v>
      </c>
      <c r="T119" s="10" t="e">
        <f>(SUMIF(Sta!$A:$A,$A119,Sta!I:I) +SUMIF(Sta!$B:$B,$A119,Sta!K:K))/$D119</f>
        <v>#DIV/0!</v>
      </c>
      <c r="U119" s="6" t="e">
        <f>SUMIF(Sta!$A:$A,$A119,Sta!I:I)/$B119</f>
        <v>#DIV/0!</v>
      </c>
      <c r="V119" s="6" t="e">
        <f>SUMIF(Sta!$B:$B,$A119,Sta!K:K)/$C119</f>
        <v>#DIV/0!</v>
      </c>
      <c r="W119" s="10" t="e">
        <f>(SUMIF(Sta!$A:$A,$A119,Sta!Q:Q) +SUMIF(Sta!$B:$B,$A119,Sta!Q:Q))/$D119</f>
        <v>#DIV/0!</v>
      </c>
      <c r="X119" s="6" t="e">
        <f>SUMIF(Sta!$A:$A,$A119,Sta!Q:Q)/$B119</f>
        <v>#DIV/0!</v>
      </c>
      <c r="Y119" s="6" t="e">
        <f>SUMIF(Sta!$B:$B,$A119,Sta!Q:Q)/$C119</f>
        <v>#DIV/0!</v>
      </c>
      <c r="Z119" s="10" t="e">
        <f>(SUMIF(Sta!$A:$A,$A119,Sta!M:M) +SUMIF(Sta!$B:$B,$A119,Sta!O:O))/$D119</f>
        <v>#DIV/0!</v>
      </c>
      <c r="AA119" s="6" t="e">
        <f>SUMIF(Sta!$A:$A,$A119,Sta!M:M)/$B119</f>
        <v>#DIV/0!</v>
      </c>
      <c r="AB119" s="6" t="e">
        <f>SUMIF(Sta!$B:$B,$A119,Sta!O:O)/$C119</f>
        <v>#DIV/0!</v>
      </c>
      <c r="AC119" s="10" t="e">
        <f>(SUMIF(Sta!$A:$A,$A119,Sta!N:N) +SUMIF(Sta!$B:$B,$A119,Sta!P:P))/$D119</f>
        <v>#DIV/0!</v>
      </c>
      <c r="AD119" s="6" t="e">
        <f>SUMIF(Sta!$A:$A,$A119,Sta!N:N)/$B119</f>
        <v>#DIV/0!</v>
      </c>
      <c r="AE119" s="14" t="e">
        <f>SUMIF(Sta!$B:$B,$A119,Sta!P:P)/$C119</f>
        <v>#DIV/0!</v>
      </c>
    </row>
    <row r="120" spans="1:31" x14ac:dyDescent="0.3">
      <c r="A120" t="s">
        <v>240</v>
      </c>
      <c r="B120" s="9">
        <f>COUNTIF(Sta!A:A,A120)</f>
        <v>0</v>
      </c>
      <c r="C120" s="4">
        <f>COUNTIF(Sta!B:B,A120)</f>
        <v>0</v>
      </c>
      <c r="D120" s="4">
        <f t="shared" si="3"/>
        <v>0</v>
      </c>
      <c r="E120" s="10" t="e">
        <f>(SUMIF(Sta!$A:$A,$A120,Sta!F:F) +SUMIF(Sta!$B:$B,$A120,Sta!F:F))/$D120</f>
        <v>#DIV/0!</v>
      </c>
      <c r="F120" s="6" t="e">
        <f>SUMIF(Sta!$A:$A,$A120,Sta!F:F)/$B120</f>
        <v>#DIV/0!</v>
      </c>
      <c r="G120" s="6" t="e">
        <f>SUMIF(Sta!$B:$B,$A120,Sta!F:F)/$C120</f>
        <v>#DIV/0!</v>
      </c>
      <c r="H120" s="10" t="e">
        <f>(SUMIF(Sta!$A:$A,$A120,Sta!D:D) +SUMIF(Sta!$B:$B,$A120,Sta!E:E))/$D120</f>
        <v>#DIV/0!</v>
      </c>
      <c r="I120" s="6" t="e">
        <f>SUMIF(Sta!$A:$A,$A120,Sta!D:D)/$B120</f>
        <v>#DIV/0!</v>
      </c>
      <c r="J120" s="6" t="e">
        <f>SUMIF(Sta!$B:$B,$A120,Sta!E:E)/$C120</f>
        <v>#DIV/0!</v>
      </c>
      <c r="K120" s="10" t="e">
        <f>(SUMIF(Sta!$A:$A,$A120,Sta!E:E) +SUMIF(Sta!$B:$B,$A120,Sta!D:D))/$D120</f>
        <v>#DIV/0!</v>
      </c>
      <c r="L120" s="6" t="e">
        <f>SUMIF(Sta!$A:$A,$A120,Sta!E:E)/$B120</f>
        <v>#DIV/0!</v>
      </c>
      <c r="M120" s="6" t="e">
        <f>SUMIF(Sta!$B:$B,$A120,Sta!D:D)/$C120</f>
        <v>#DIV/0!</v>
      </c>
      <c r="N120" s="10" t="e">
        <f>(SUMIF(Sta!$A:$A,$A120,Sta!L:L) +SUMIF(Sta!$B:$B,$A120,Sta!L:L))/$D120</f>
        <v>#DIV/0!</v>
      </c>
      <c r="O120" s="6" t="e">
        <f>SUMIF(Sta!$A:$A,$A120,Sta!L:L)/$B120</f>
        <v>#DIV/0!</v>
      </c>
      <c r="P120" s="6" t="e">
        <f>SUMIF(Sta!$B:$B,$A120,Sta!L:L)/$C120</f>
        <v>#DIV/0!</v>
      </c>
      <c r="Q120" s="10" t="e">
        <f>(SUMIF(Sta!$A:$A,$A120,Sta!H:H) +SUMIF(Sta!$B:$B,$A120,Sta!J:J))/$D120</f>
        <v>#DIV/0!</v>
      </c>
      <c r="R120" s="6" t="e">
        <f>SUMIF(Sta!$A:$A,$A120,Sta!H:H)/$B120</f>
        <v>#DIV/0!</v>
      </c>
      <c r="S120" s="6" t="e">
        <f>SUMIF(Sta!$B:$B,$A120,Sta!J:J)/$C120</f>
        <v>#DIV/0!</v>
      </c>
      <c r="T120" s="10" t="e">
        <f>(SUMIF(Sta!$A:$A,$A120,Sta!I:I) +SUMIF(Sta!$B:$B,$A120,Sta!K:K))/$D120</f>
        <v>#DIV/0!</v>
      </c>
      <c r="U120" s="6" t="e">
        <f>SUMIF(Sta!$A:$A,$A120,Sta!I:I)/$B120</f>
        <v>#DIV/0!</v>
      </c>
      <c r="V120" s="6" t="e">
        <f>SUMIF(Sta!$B:$B,$A120,Sta!K:K)/$C120</f>
        <v>#DIV/0!</v>
      </c>
      <c r="W120" s="10" t="e">
        <f>(SUMIF(Sta!$A:$A,$A120,Sta!Q:Q) +SUMIF(Sta!$B:$B,$A120,Sta!Q:Q))/$D120</f>
        <v>#DIV/0!</v>
      </c>
      <c r="X120" s="6" t="e">
        <f>SUMIF(Sta!$A:$A,$A120,Sta!Q:Q)/$B120</f>
        <v>#DIV/0!</v>
      </c>
      <c r="Y120" s="6" t="e">
        <f>SUMIF(Sta!$B:$B,$A120,Sta!Q:Q)/$C120</f>
        <v>#DIV/0!</v>
      </c>
      <c r="Z120" s="10" t="e">
        <f>(SUMIF(Sta!$A:$A,$A120,Sta!M:M) +SUMIF(Sta!$B:$B,$A120,Sta!O:O))/$D120</f>
        <v>#DIV/0!</v>
      </c>
      <c r="AA120" s="6" t="e">
        <f>SUMIF(Sta!$A:$A,$A120,Sta!M:M)/$B120</f>
        <v>#DIV/0!</v>
      </c>
      <c r="AB120" s="6" t="e">
        <f>SUMIF(Sta!$B:$B,$A120,Sta!O:O)/$C120</f>
        <v>#DIV/0!</v>
      </c>
      <c r="AC120" s="10" t="e">
        <f>(SUMIF(Sta!$A:$A,$A120,Sta!N:N) +SUMIF(Sta!$B:$B,$A120,Sta!P:P))/$D120</f>
        <v>#DIV/0!</v>
      </c>
      <c r="AD120" s="6" t="e">
        <f>SUMIF(Sta!$A:$A,$A120,Sta!N:N)/$B120</f>
        <v>#DIV/0!</v>
      </c>
      <c r="AE120" s="14" t="e">
        <f>SUMIF(Sta!$B:$B,$A120,Sta!P:P)/$C120</f>
        <v>#DIV/0!</v>
      </c>
    </row>
    <row r="121" spans="1:31" x14ac:dyDescent="0.3">
      <c r="A121" t="s">
        <v>220</v>
      </c>
      <c r="B121" s="9">
        <f>COUNTIF(Sta!A:A,A121)</f>
        <v>0</v>
      </c>
      <c r="C121" s="4">
        <f>COUNTIF(Sta!B:B,A121)</f>
        <v>0</v>
      </c>
      <c r="D121" s="4">
        <f t="shared" si="3"/>
        <v>0</v>
      </c>
      <c r="E121" s="10" t="e">
        <f>(SUMIF(Sta!$A:$A,$A121,Sta!F:F) +SUMIF(Sta!$B:$B,$A121,Sta!F:F))/$D121</f>
        <v>#DIV/0!</v>
      </c>
      <c r="F121" s="6" t="e">
        <f>SUMIF(Sta!$A:$A,$A121,Sta!F:F)/$B121</f>
        <v>#DIV/0!</v>
      </c>
      <c r="G121" s="6" t="e">
        <f>SUMIF(Sta!$B:$B,$A121,Sta!F:F)/$C121</f>
        <v>#DIV/0!</v>
      </c>
      <c r="H121" s="10" t="e">
        <f>(SUMIF(Sta!$A:$A,$A121,Sta!D:D) +SUMIF(Sta!$B:$B,$A121,Sta!E:E))/$D121</f>
        <v>#DIV/0!</v>
      </c>
      <c r="I121" s="6" t="e">
        <f>SUMIF(Sta!$A:$A,$A121,Sta!D:D)/$B121</f>
        <v>#DIV/0!</v>
      </c>
      <c r="J121" s="6" t="e">
        <f>SUMIF(Sta!$B:$B,$A121,Sta!E:E)/$C121</f>
        <v>#DIV/0!</v>
      </c>
      <c r="K121" s="10" t="e">
        <f>(SUMIF(Sta!$A:$A,$A121,Sta!E:E) +SUMIF(Sta!$B:$B,$A121,Sta!D:D))/$D121</f>
        <v>#DIV/0!</v>
      </c>
      <c r="L121" s="6" t="e">
        <f>SUMIF(Sta!$A:$A,$A121,Sta!E:E)/$B121</f>
        <v>#DIV/0!</v>
      </c>
      <c r="M121" s="6" t="e">
        <f>SUMIF(Sta!$B:$B,$A121,Sta!D:D)/$C121</f>
        <v>#DIV/0!</v>
      </c>
      <c r="N121" s="10" t="e">
        <f>(SUMIF(Sta!$A:$A,$A121,Sta!L:L) +SUMIF(Sta!$B:$B,$A121,Sta!L:L))/$D121</f>
        <v>#DIV/0!</v>
      </c>
      <c r="O121" s="6" t="e">
        <f>SUMIF(Sta!$A:$A,$A121,Sta!L:L)/$B121</f>
        <v>#DIV/0!</v>
      </c>
      <c r="P121" s="6" t="e">
        <f>SUMIF(Sta!$B:$B,$A121,Sta!L:L)/$C121</f>
        <v>#DIV/0!</v>
      </c>
      <c r="Q121" s="10" t="e">
        <f>(SUMIF(Sta!$A:$A,$A121,Sta!H:H) +SUMIF(Sta!$B:$B,$A121,Sta!J:J))/$D121</f>
        <v>#DIV/0!</v>
      </c>
      <c r="R121" s="6" t="e">
        <f>SUMIF(Sta!$A:$A,$A121,Sta!H:H)/$B121</f>
        <v>#DIV/0!</v>
      </c>
      <c r="S121" s="6" t="e">
        <f>SUMIF(Sta!$B:$B,$A121,Sta!J:J)/$C121</f>
        <v>#DIV/0!</v>
      </c>
      <c r="T121" s="10" t="e">
        <f>(SUMIF(Sta!$A:$A,$A121,Sta!I:I) +SUMIF(Sta!$B:$B,$A121,Sta!K:K))/$D121</f>
        <v>#DIV/0!</v>
      </c>
      <c r="U121" s="6" t="e">
        <f>SUMIF(Sta!$A:$A,$A121,Sta!I:I)/$B121</f>
        <v>#DIV/0!</v>
      </c>
      <c r="V121" s="6" t="e">
        <f>SUMIF(Sta!$B:$B,$A121,Sta!K:K)/$C121</f>
        <v>#DIV/0!</v>
      </c>
      <c r="W121" s="10" t="e">
        <f>(SUMIF(Sta!$A:$A,$A121,Sta!Q:Q) +SUMIF(Sta!$B:$B,$A121,Sta!Q:Q))/$D121</f>
        <v>#DIV/0!</v>
      </c>
      <c r="X121" s="6" t="e">
        <f>SUMIF(Sta!$A:$A,$A121,Sta!Q:Q)/$B121</f>
        <v>#DIV/0!</v>
      </c>
      <c r="Y121" s="6" t="e">
        <f>SUMIF(Sta!$B:$B,$A121,Sta!Q:Q)/$C121</f>
        <v>#DIV/0!</v>
      </c>
      <c r="Z121" s="10" t="e">
        <f>(SUMIF(Sta!$A:$A,$A121,Sta!M:M) +SUMIF(Sta!$B:$B,$A121,Sta!O:O))/$D121</f>
        <v>#DIV/0!</v>
      </c>
      <c r="AA121" s="6" t="e">
        <f>SUMIF(Sta!$A:$A,$A121,Sta!M:M)/$B121</f>
        <v>#DIV/0!</v>
      </c>
      <c r="AB121" s="6" t="e">
        <f>SUMIF(Sta!$B:$B,$A121,Sta!O:O)/$C121</f>
        <v>#DIV/0!</v>
      </c>
      <c r="AC121" s="10" t="e">
        <f>(SUMIF(Sta!$A:$A,$A121,Sta!N:N) +SUMIF(Sta!$B:$B,$A121,Sta!P:P))/$D121</f>
        <v>#DIV/0!</v>
      </c>
      <c r="AD121" s="6" t="e">
        <f>SUMIF(Sta!$A:$A,$A121,Sta!N:N)/$B121</f>
        <v>#DIV/0!</v>
      </c>
      <c r="AE121" s="14" t="e">
        <f>SUMIF(Sta!$B:$B,$A121,Sta!P:P)/$C121</f>
        <v>#DIV/0!</v>
      </c>
    </row>
    <row r="122" spans="1:31" x14ac:dyDescent="0.3">
      <c r="A122" t="s">
        <v>219</v>
      </c>
      <c r="B122" s="9">
        <f>COUNTIF(Sta!A:A,A122)</f>
        <v>0</v>
      </c>
      <c r="C122" s="4">
        <f>COUNTIF(Sta!B:B,A122)</f>
        <v>0</v>
      </c>
      <c r="D122" s="4">
        <f t="shared" si="3"/>
        <v>0</v>
      </c>
      <c r="E122" s="10" t="e">
        <f>(SUMIF(Sta!$A:$A,$A122,Sta!F:F) +SUMIF(Sta!$B:$B,$A122,Sta!F:F))/$D122</f>
        <v>#DIV/0!</v>
      </c>
      <c r="F122" s="6" t="e">
        <f>SUMIF(Sta!$A:$A,$A122,Sta!F:F)/$B122</f>
        <v>#DIV/0!</v>
      </c>
      <c r="G122" s="6" t="e">
        <f>SUMIF(Sta!$B:$B,$A122,Sta!F:F)/$C122</f>
        <v>#DIV/0!</v>
      </c>
      <c r="H122" s="10" t="e">
        <f>(SUMIF(Sta!$A:$A,$A122,Sta!D:D) +SUMIF(Sta!$B:$B,$A122,Sta!E:E))/$D122</f>
        <v>#DIV/0!</v>
      </c>
      <c r="I122" s="6" t="e">
        <f>SUMIF(Sta!$A:$A,$A122,Sta!D:D)/$B122</f>
        <v>#DIV/0!</v>
      </c>
      <c r="J122" s="6" t="e">
        <f>SUMIF(Sta!$B:$B,$A122,Sta!E:E)/$C122</f>
        <v>#DIV/0!</v>
      </c>
      <c r="K122" s="10" t="e">
        <f>(SUMIF(Sta!$A:$A,$A122,Sta!E:E) +SUMIF(Sta!$B:$B,$A122,Sta!D:D))/$D122</f>
        <v>#DIV/0!</v>
      </c>
      <c r="L122" s="6" t="e">
        <f>SUMIF(Sta!$A:$A,$A122,Sta!E:E)/$B122</f>
        <v>#DIV/0!</v>
      </c>
      <c r="M122" s="6" t="e">
        <f>SUMIF(Sta!$B:$B,$A122,Sta!D:D)/$C122</f>
        <v>#DIV/0!</v>
      </c>
      <c r="N122" s="10" t="e">
        <f>(SUMIF(Sta!$A:$A,$A122,Sta!L:L) +SUMIF(Sta!$B:$B,$A122,Sta!L:L))/$D122</f>
        <v>#DIV/0!</v>
      </c>
      <c r="O122" s="6" t="e">
        <f>SUMIF(Sta!$A:$A,$A122,Sta!L:L)/$B122</f>
        <v>#DIV/0!</v>
      </c>
      <c r="P122" s="6" t="e">
        <f>SUMIF(Sta!$B:$B,$A122,Sta!L:L)/$C122</f>
        <v>#DIV/0!</v>
      </c>
      <c r="Q122" s="10" t="e">
        <f>(SUMIF(Sta!$A:$A,$A122,Sta!H:H) +SUMIF(Sta!$B:$B,$A122,Sta!J:J))/$D122</f>
        <v>#DIV/0!</v>
      </c>
      <c r="R122" s="6" t="e">
        <f>SUMIF(Sta!$A:$A,$A122,Sta!H:H)/$B122</f>
        <v>#DIV/0!</v>
      </c>
      <c r="S122" s="6" t="e">
        <f>SUMIF(Sta!$B:$B,$A122,Sta!J:J)/$C122</f>
        <v>#DIV/0!</v>
      </c>
      <c r="T122" s="10" t="e">
        <f>(SUMIF(Sta!$A:$A,$A122,Sta!I:I) +SUMIF(Sta!$B:$B,$A122,Sta!K:K))/$D122</f>
        <v>#DIV/0!</v>
      </c>
      <c r="U122" s="6" t="e">
        <f>SUMIF(Sta!$A:$A,$A122,Sta!I:I)/$B122</f>
        <v>#DIV/0!</v>
      </c>
      <c r="V122" s="6" t="e">
        <f>SUMIF(Sta!$B:$B,$A122,Sta!K:K)/$C122</f>
        <v>#DIV/0!</v>
      </c>
      <c r="W122" s="10" t="e">
        <f>(SUMIF(Sta!$A:$A,$A122,Sta!Q:Q) +SUMIF(Sta!$B:$B,$A122,Sta!Q:Q))/$D122</f>
        <v>#DIV/0!</v>
      </c>
      <c r="X122" s="6" t="e">
        <f>SUMIF(Sta!$A:$A,$A122,Sta!Q:Q)/$B122</f>
        <v>#DIV/0!</v>
      </c>
      <c r="Y122" s="6" t="e">
        <f>SUMIF(Sta!$B:$B,$A122,Sta!Q:Q)/$C122</f>
        <v>#DIV/0!</v>
      </c>
      <c r="Z122" s="10" t="e">
        <f>(SUMIF(Sta!$A:$A,$A122,Sta!M:M) +SUMIF(Sta!$B:$B,$A122,Sta!O:O))/$D122</f>
        <v>#DIV/0!</v>
      </c>
      <c r="AA122" s="6" t="e">
        <f>SUMIF(Sta!$A:$A,$A122,Sta!M:M)/$B122</f>
        <v>#DIV/0!</v>
      </c>
      <c r="AB122" s="6" t="e">
        <f>SUMIF(Sta!$B:$B,$A122,Sta!O:O)/$C122</f>
        <v>#DIV/0!</v>
      </c>
      <c r="AC122" s="10" t="e">
        <f>(SUMIF(Sta!$A:$A,$A122,Sta!N:N) +SUMIF(Sta!$B:$B,$A122,Sta!P:P))/$D122</f>
        <v>#DIV/0!</v>
      </c>
      <c r="AD122" s="6" t="e">
        <f>SUMIF(Sta!$A:$A,$A122,Sta!N:N)/$B122</f>
        <v>#DIV/0!</v>
      </c>
      <c r="AE122" s="14" t="e">
        <f>SUMIF(Sta!$B:$B,$A122,Sta!P:P)/$C122</f>
        <v>#DIV/0!</v>
      </c>
    </row>
    <row r="123" spans="1:31" x14ac:dyDescent="0.3">
      <c r="A123" t="s">
        <v>237</v>
      </c>
      <c r="B123" s="9">
        <f>COUNTIF(Sta!A:A,A123)</f>
        <v>0</v>
      </c>
      <c r="C123" s="4">
        <f>COUNTIF(Sta!B:B,A123)</f>
        <v>0</v>
      </c>
      <c r="D123" s="4">
        <f t="shared" si="3"/>
        <v>0</v>
      </c>
      <c r="E123" s="10" t="e">
        <f>(SUMIF(Sta!$A:$A,$A123,Sta!F:F) +SUMIF(Sta!$B:$B,$A123,Sta!F:F))/$D123</f>
        <v>#DIV/0!</v>
      </c>
      <c r="F123" s="6" t="e">
        <f>SUMIF(Sta!$A:$A,$A123,Sta!F:F)/$B123</f>
        <v>#DIV/0!</v>
      </c>
      <c r="G123" s="6" t="e">
        <f>SUMIF(Sta!$B:$B,$A123,Sta!F:F)/$C123</f>
        <v>#DIV/0!</v>
      </c>
      <c r="H123" s="10" t="e">
        <f>(SUMIF(Sta!$A:$A,$A123,Sta!D:D) +SUMIF(Sta!$B:$B,$A123,Sta!E:E))/$D123</f>
        <v>#DIV/0!</v>
      </c>
      <c r="I123" s="6" t="e">
        <f>SUMIF(Sta!$A:$A,$A123,Sta!D:D)/$B123</f>
        <v>#DIV/0!</v>
      </c>
      <c r="J123" s="6" t="e">
        <f>SUMIF(Sta!$B:$B,$A123,Sta!E:E)/$C123</f>
        <v>#DIV/0!</v>
      </c>
      <c r="K123" s="10" t="e">
        <f>(SUMIF(Sta!$A:$A,$A123,Sta!E:E) +SUMIF(Sta!$B:$B,$A123,Sta!D:D))/$D123</f>
        <v>#DIV/0!</v>
      </c>
      <c r="L123" s="6" t="e">
        <f>SUMIF(Sta!$A:$A,$A123,Sta!E:E)/$B123</f>
        <v>#DIV/0!</v>
      </c>
      <c r="M123" s="6" t="e">
        <f>SUMIF(Sta!$B:$B,$A123,Sta!D:D)/$C123</f>
        <v>#DIV/0!</v>
      </c>
      <c r="N123" s="10" t="e">
        <f>(SUMIF(Sta!$A:$A,$A123,Sta!L:L) +SUMIF(Sta!$B:$B,$A123,Sta!L:L))/$D123</f>
        <v>#DIV/0!</v>
      </c>
      <c r="O123" s="6" t="e">
        <f>SUMIF(Sta!$A:$A,$A123,Sta!L:L)/$B123</f>
        <v>#DIV/0!</v>
      </c>
      <c r="P123" s="6" t="e">
        <f>SUMIF(Sta!$B:$B,$A123,Sta!L:L)/$C123</f>
        <v>#DIV/0!</v>
      </c>
      <c r="Q123" s="10" t="e">
        <f>(SUMIF(Sta!$A:$A,$A123,Sta!H:H) +SUMIF(Sta!$B:$B,$A123,Sta!J:J))/$D123</f>
        <v>#DIV/0!</v>
      </c>
      <c r="R123" s="6" t="e">
        <f>SUMIF(Sta!$A:$A,$A123,Sta!H:H)/$B123</f>
        <v>#DIV/0!</v>
      </c>
      <c r="S123" s="6" t="e">
        <f>SUMIF(Sta!$B:$B,$A123,Sta!J:J)/$C123</f>
        <v>#DIV/0!</v>
      </c>
      <c r="T123" s="10" t="e">
        <f>(SUMIF(Sta!$A:$A,$A123,Sta!I:I) +SUMIF(Sta!$B:$B,$A123,Sta!K:K))/$D123</f>
        <v>#DIV/0!</v>
      </c>
      <c r="U123" s="6" t="e">
        <f>SUMIF(Sta!$A:$A,$A123,Sta!I:I)/$B123</f>
        <v>#DIV/0!</v>
      </c>
      <c r="V123" s="6" t="e">
        <f>SUMIF(Sta!$B:$B,$A123,Sta!K:K)/$C123</f>
        <v>#DIV/0!</v>
      </c>
      <c r="W123" s="10" t="e">
        <f>(SUMIF(Sta!$A:$A,$A123,Sta!Q:Q) +SUMIF(Sta!$B:$B,$A123,Sta!Q:Q))/$D123</f>
        <v>#DIV/0!</v>
      </c>
      <c r="X123" s="6" t="e">
        <f>SUMIF(Sta!$A:$A,$A123,Sta!Q:Q)/$B123</f>
        <v>#DIV/0!</v>
      </c>
      <c r="Y123" s="6" t="e">
        <f>SUMIF(Sta!$B:$B,$A123,Sta!Q:Q)/$C123</f>
        <v>#DIV/0!</v>
      </c>
      <c r="Z123" s="10" t="e">
        <f>(SUMIF(Sta!$A:$A,$A123,Sta!M:M) +SUMIF(Sta!$B:$B,$A123,Sta!O:O))/$D123</f>
        <v>#DIV/0!</v>
      </c>
      <c r="AA123" s="6" t="e">
        <f>SUMIF(Sta!$A:$A,$A123,Sta!M:M)/$B123</f>
        <v>#DIV/0!</v>
      </c>
      <c r="AB123" s="6" t="e">
        <f>SUMIF(Sta!$B:$B,$A123,Sta!O:O)/$C123</f>
        <v>#DIV/0!</v>
      </c>
      <c r="AC123" s="10" t="e">
        <f>(SUMIF(Sta!$A:$A,$A123,Sta!N:N) +SUMIF(Sta!$B:$B,$A123,Sta!P:P))/$D123</f>
        <v>#DIV/0!</v>
      </c>
      <c r="AD123" s="6" t="e">
        <f>SUMIF(Sta!$A:$A,$A123,Sta!N:N)/$B123</f>
        <v>#DIV/0!</v>
      </c>
      <c r="AE123" s="14" t="e">
        <f>SUMIF(Sta!$B:$B,$A123,Sta!P:P)/$C123</f>
        <v>#DIV/0!</v>
      </c>
    </row>
    <row r="124" spans="1:31" x14ac:dyDescent="0.3">
      <c r="A124" t="s">
        <v>227</v>
      </c>
      <c r="B124" s="9">
        <f>COUNTIF(Sta!A:A,A124)</f>
        <v>0</v>
      </c>
      <c r="C124" s="4">
        <f>COUNTIF(Sta!B:B,A124)</f>
        <v>0</v>
      </c>
      <c r="D124" s="4">
        <f t="shared" si="3"/>
        <v>0</v>
      </c>
      <c r="E124" s="10" t="e">
        <f>(SUMIF(Sta!$A:$A,$A124,Sta!F:F) +SUMIF(Sta!$B:$B,$A124,Sta!F:F))/$D124</f>
        <v>#DIV/0!</v>
      </c>
      <c r="F124" s="6" t="e">
        <f>SUMIF(Sta!$A:$A,$A124,Sta!F:F)/$B124</f>
        <v>#DIV/0!</v>
      </c>
      <c r="G124" s="6" t="e">
        <f>SUMIF(Sta!$B:$B,$A124,Sta!F:F)/$C124</f>
        <v>#DIV/0!</v>
      </c>
      <c r="H124" s="10" t="e">
        <f>(SUMIF(Sta!$A:$A,$A124,Sta!D:D) +SUMIF(Sta!$B:$B,$A124,Sta!E:E))/$D124</f>
        <v>#DIV/0!</v>
      </c>
      <c r="I124" s="6" t="e">
        <f>SUMIF(Sta!$A:$A,$A124,Sta!D:D)/$B124</f>
        <v>#DIV/0!</v>
      </c>
      <c r="J124" s="6" t="e">
        <f>SUMIF(Sta!$B:$B,$A124,Sta!E:E)/$C124</f>
        <v>#DIV/0!</v>
      </c>
      <c r="K124" s="10" t="e">
        <f>(SUMIF(Sta!$A:$A,$A124,Sta!E:E) +SUMIF(Sta!$B:$B,$A124,Sta!D:D))/$D124</f>
        <v>#DIV/0!</v>
      </c>
      <c r="L124" s="6" t="e">
        <f>SUMIF(Sta!$A:$A,$A124,Sta!E:E)/$B124</f>
        <v>#DIV/0!</v>
      </c>
      <c r="M124" s="6" t="e">
        <f>SUMIF(Sta!$B:$B,$A124,Sta!D:D)/$C124</f>
        <v>#DIV/0!</v>
      </c>
      <c r="N124" s="10" t="e">
        <f>(SUMIF(Sta!$A:$A,$A124,Sta!L:L) +SUMIF(Sta!$B:$B,$A124,Sta!L:L))/$D124</f>
        <v>#DIV/0!</v>
      </c>
      <c r="O124" s="6" t="e">
        <f>SUMIF(Sta!$A:$A,$A124,Sta!L:L)/$B124</f>
        <v>#DIV/0!</v>
      </c>
      <c r="P124" s="6" t="e">
        <f>SUMIF(Sta!$B:$B,$A124,Sta!L:L)/$C124</f>
        <v>#DIV/0!</v>
      </c>
      <c r="Q124" s="10" t="e">
        <f>(SUMIF(Sta!$A:$A,$A124,Sta!H:H) +SUMIF(Sta!$B:$B,$A124,Sta!J:J))/$D124</f>
        <v>#DIV/0!</v>
      </c>
      <c r="R124" s="6" t="e">
        <f>SUMIF(Sta!$A:$A,$A124,Sta!H:H)/$B124</f>
        <v>#DIV/0!</v>
      </c>
      <c r="S124" s="6" t="e">
        <f>SUMIF(Sta!$B:$B,$A124,Sta!J:J)/$C124</f>
        <v>#DIV/0!</v>
      </c>
      <c r="T124" s="10" t="e">
        <f>(SUMIF(Sta!$A:$A,$A124,Sta!I:I) +SUMIF(Sta!$B:$B,$A124,Sta!K:K))/$D124</f>
        <v>#DIV/0!</v>
      </c>
      <c r="U124" s="6" t="e">
        <f>SUMIF(Sta!$A:$A,$A124,Sta!I:I)/$B124</f>
        <v>#DIV/0!</v>
      </c>
      <c r="V124" s="6" t="e">
        <f>SUMIF(Sta!$B:$B,$A124,Sta!K:K)/$C124</f>
        <v>#DIV/0!</v>
      </c>
      <c r="W124" s="10" t="e">
        <f>(SUMIF(Sta!$A:$A,$A124,Sta!Q:Q) +SUMIF(Sta!$B:$B,$A124,Sta!Q:Q))/$D124</f>
        <v>#DIV/0!</v>
      </c>
      <c r="X124" s="6" t="e">
        <f>SUMIF(Sta!$A:$A,$A124,Sta!Q:Q)/$B124</f>
        <v>#DIV/0!</v>
      </c>
      <c r="Y124" s="6" t="e">
        <f>SUMIF(Sta!$B:$B,$A124,Sta!Q:Q)/$C124</f>
        <v>#DIV/0!</v>
      </c>
      <c r="Z124" s="10" t="e">
        <f>(SUMIF(Sta!$A:$A,$A124,Sta!M:M) +SUMIF(Sta!$B:$B,$A124,Sta!O:O))/$D124</f>
        <v>#DIV/0!</v>
      </c>
      <c r="AA124" s="6" t="e">
        <f>SUMIF(Sta!$A:$A,$A124,Sta!M:M)/$B124</f>
        <v>#DIV/0!</v>
      </c>
      <c r="AB124" s="6" t="e">
        <f>SUMIF(Sta!$B:$B,$A124,Sta!O:O)/$C124</f>
        <v>#DIV/0!</v>
      </c>
      <c r="AC124" s="10" t="e">
        <f>(SUMIF(Sta!$A:$A,$A124,Sta!N:N) +SUMIF(Sta!$B:$B,$A124,Sta!P:P))/$D124</f>
        <v>#DIV/0!</v>
      </c>
      <c r="AD124" s="6" t="e">
        <f>SUMIF(Sta!$A:$A,$A124,Sta!N:N)/$B124</f>
        <v>#DIV/0!</v>
      </c>
      <c r="AE124" s="14" t="e">
        <f>SUMIF(Sta!$B:$B,$A124,Sta!P:P)/$C124</f>
        <v>#DIV/0!</v>
      </c>
    </row>
    <row r="125" spans="1:31" x14ac:dyDescent="0.3">
      <c r="A125" t="s">
        <v>233</v>
      </c>
      <c r="B125" s="9">
        <f>COUNTIF(Sta!A:A,A125)</f>
        <v>0</v>
      </c>
      <c r="C125" s="4">
        <f>COUNTIF(Sta!B:B,A125)</f>
        <v>0</v>
      </c>
      <c r="D125" s="4">
        <f t="shared" ref="D125:D132" si="4">B125+C125</f>
        <v>0</v>
      </c>
      <c r="E125" s="10" t="e">
        <f>(SUMIF(Sta!$A:$A,$A125,Sta!F:F) +SUMIF(Sta!$B:$B,$A125,Sta!F:F))/$D125</f>
        <v>#DIV/0!</v>
      </c>
      <c r="F125" s="6" t="e">
        <f>SUMIF(Sta!$A:$A,$A125,Sta!F:F)/$B125</f>
        <v>#DIV/0!</v>
      </c>
      <c r="G125" s="6" t="e">
        <f>SUMIF(Sta!$B:$B,$A125,Sta!F:F)/$C125</f>
        <v>#DIV/0!</v>
      </c>
      <c r="H125" s="10" t="e">
        <f>(SUMIF(Sta!$A:$A,$A125,Sta!D:D) +SUMIF(Sta!$B:$B,$A125,Sta!E:E))/$D125</f>
        <v>#DIV/0!</v>
      </c>
      <c r="I125" s="6" t="e">
        <f>SUMIF(Sta!$A:$A,$A125,Sta!D:D)/$B125</f>
        <v>#DIV/0!</v>
      </c>
      <c r="J125" s="6" t="e">
        <f>SUMIF(Sta!$B:$B,$A125,Sta!E:E)/$C125</f>
        <v>#DIV/0!</v>
      </c>
      <c r="K125" s="10" t="e">
        <f>(SUMIF(Sta!$A:$A,$A125,Sta!E:E) +SUMIF(Sta!$B:$B,$A125,Sta!D:D))/$D125</f>
        <v>#DIV/0!</v>
      </c>
      <c r="L125" s="6" t="e">
        <f>SUMIF(Sta!$A:$A,$A125,Sta!E:E)/$B125</f>
        <v>#DIV/0!</v>
      </c>
      <c r="M125" s="6" t="e">
        <f>SUMIF(Sta!$B:$B,$A125,Sta!D:D)/$C125</f>
        <v>#DIV/0!</v>
      </c>
      <c r="N125" s="10" t="e">
        <f>(SUMIF(Sta!$A:$A,$A125,Sta!L:L) +SUMIF(Sta!$B:$B,$A125,Sta!L:L))/$D125</f>
        <v>#DIV/0!</v>
      </c>
      <c r="O125" s="6" t="e">
        <f>SUMIF(Sta!$A:$A,$A125,Sta!L:L)/$B125</f>
        <v>#DIV/0!</v>
      </c>
      <c r="P125" s="6" t="e">
        <f>SUMIF(Sta!$B:$B,$A125,Sta!L:L)/$C125</f>
        <v>#DIV/0!</v>
      </c>
      <c r="Q125" s="10" t="e">
        <f>(SUMIF(Sta!$A:$A,$A125,Sta!H:H) +SUMIF(Sta!$B:$B,$A125,Sta!J:J))/$D125</f>
        <v>#DIV/0!</v>
      </c>
      <c r="R125" s="6" t="e">
        <f>SUMIF(Sta!$A:$A,$A125,Sta!H:H)/$B125</f>
        <v>#DIV/0!</v>
      </c>
      <c r="S125" s="6" t="e">
        <f>SUMIF(Sta!$B:$B,$A125,Sta!J:J)/$C125</f>
        <v>#DIV/0!</v>
      </c>
      <c r="T125" s="10" t="e">
        <f>(SUMIF(Sta!$A:$A,$A125,Sta!I:I) +SUMIF(Sta!$B:$B,$A125,Sta!K:K))/$D125</f>
        <v>#DIV/0!</v>
      </c>
      <c r="U125" s="6" t="e">
        <f>SUMIF(Sta!$A:$A,$A125,Sta!I:I)/$B125</f>
        <v>#DIV/0!</v>
      </c>
      <c r="V125" s="6" t="e">
        <f>SUMIF(Sta!$B:$B,$A125,Sta!K:K)/$C125</f>
        <v>#DIV/0!</v>
      </c>
      <c r="W125" s="10" t="e">
        <f>(SUMIF(Sta!$A:$A,$A125,Sta!Q:Q) +SUMIF(Sta!$B:$B,$A125,Sta!Q:Q))/$D125</f>
        <v>#DIV/0!</v>
      </c>
      <c r="X125" s="6" t="e">
        <f>SUMIF(Sta!$A:$A,$A125,Sta!Q:Q)/$B125</f>
        <v>#DIV/0!</v>
      </c>
      <c r="Y125" s="6" t="e">
        <f>SUMIF(Sta!$B:$B,$A125,Sta!Q:Q)/$C125</f>
        <v>#DIV/0!</v>
      </c>
      <c r="Z125" s="10" t="e">
        <f>(SUMIF(Sta!$A:$A,$A125,Sta!M:M) +SUMIF(Sta!$B:$B,$A125,Sta!O:O))/$D125</f>
        <v>#DIV/0!</v>
      </c>
      <c r="AA125" s="6" t="e">
        <f>SUMIF(Sta!$A:$A,$A125,Sta!M:M)/$B125</f>
        <v>#DIV/0!</v>
      </c>
      <c r="AB125" s="6" t="e">
        <f>SUMIF(Sta!$B:$B,$A125,Sta!O:O)/$C125</f>
        <v>#DIV/0!</v>
      </c>
      <c r="AC125" s="10" t="e">
        <f>(SUMIF(Sta!$A:$A,$A125,Sta!N:N) +SUMIF(Sta!$B:$B,$A125,Sta!P:P))/$D125</f>
        <v>#DIV/0!</v>
      </c>
      <c r="AD125" s="6" t="e">
        <f>SUMIF(Sta!$A:$A,$A125,Sta!N:N)/$B125</f>
        <v>#DIV/0!</v>
      </c>
      <c r="AE125" s="14" t="e">
        <f>SUMIF(Sta!$B:$B,$A125,Sta!P:P)/$C125</f>
        <v>#DIV/0!</v>
      </c>
    </row>
    <row r="126" spans="1:31" x14ac:dyDescent="0.3">
      <c r="A126" t="s">
        <v>241</v>
      </c>
      <c r="B126" s="9">
        <f>COUNTIF(Sta!A:A,A126)</f>
        <v>0</v>
      </c>
      <c r="C126" s="4">
        <f>COUNTIF(Sta!B:B,A126)</f>
        <v>0</v>
      </c>
      <c r="D126" s="4">
        <f t="shared" si="4"/>
        <v>0</v>
      </c>
      <c r="E126" s="10" t="e">
        <f>(SUMIF(Sta!$A:$A,$A126,Sta!F:F) +SUMIF(Sta!$B:$B,$A126,Sta!F:F))/$D126</f>
        <v>#DIV/0!</v>
      </c>
      <c r="F126" s="6" t="e">
        <f>SUMIF(Sta!$A:$A,$A126,Sta!F:F)/$B126</f>
        <v>#DIV/0!</v>
      </c>
      <c r="G126" s="6" t="e">
        <f>SUMIF(Sta!$B:$B,$A126,Sta!F:F)/$C126</f>
        <v>#DIV/0!</v>
      </c>
      <c r="H126" s="10" t="e">
        <f>(SUMIF(Sta!$A:$A,$A126,Sta!D:D) +SUMIF(Sta!$B:$B,$A126,Sta!E:E))/$D126</f>
        <v>#DIV/0!</v>
      </c>
      <c r="I126" s="6" t="e">
        <f>SUMIF(Sta!$A:$A,$A126,Sta!D:D)/$B126</f>
        <v>#DIV/0!</v>
      </c>
      <c r="J126" s="6" t="e">
        <f>SUMIF(Sta!$B:$B,$A126,Sta!E:E)/$C126</f>
        <v>#DIV/0!</v>
      </c>
      <c r="K126" s="10" t="e">
        <f>(SUMIF(Sta!$A:$A,$A126,Sta!E:E) +SUMIF(Sta!$B:$B,$A126,Sta!D:D))/$D126</f>
        <v>#DIV/0!</v>
      </c>
      <c r="L126" s="6" t="e">
        <f>SUMIF(Sta!$A:$A,$A126,Sta!E:E)/$B126</f>
        <v>#DIV/0!</v>
      </c>
      <c r="M126" s="6" t="e">
        <f>SUMIF(Sta!$B:$B,$A126,Sta!D:D)/$C126</f>
        <v>#DIV/0!</v>
      </c>
      <c r="N126" s="10" t="e">
        <f>(SUMIF(Sta!$A:$A,$A126,Sta!L:L) +SUMIF(Sta!$B:$B,$A126,Sta!L:L))/$D126</f>
        <v>#DIV/0!</v>
      </c>
      <c r="O126" s="6" t="e">
        <f>SUMIF(Sta!$A:$A,$A126,Sta!L:L)/$B126</f>
        <v>#DIV/0!</v>
      </c>
      <c r="P126" s="6" t="e">
        <f>SUMIF(Sta!$B:$B,$A126,Sta!L:L)/$C126</f>
        <v>#DIV/0!</v>
      </c>
      <c r="Q126" s="10" t="e">
        <f>(SUMIF(Sta!$A:$A,$A126,Sta!H:H) +SUMIF(Sta!$B:$B,$A126,Sta!J:J))/$D126</f>
        <v>#DIV/0!</v>
      </c>
      <c r="R126" s="6" t="e">
        <f>SUMIF(Sta!$A:$A,$A126,Sta!H:H)/$B126</f>
        <v>#DIV/0!</v>
      </c>
      <c r="S126" s="6" t="e">
        <f>SUMIF(Sta!$B:$B,$A126,Sta!J:J)/$C126</f>
        <v>#DIV/0!</v>
      </c>
      <c r="T126" s="10" t="e">
        <f>(SUMIF(Sta!$A:$A,$A126,Sta!I:I) +SUMIF(Sta!$B:$B,$A126,Sta!K:K))/$D126</f>
        <v>#DIV/0!</v>
      </c>
      <c r="U126" s="6" t="e">
        <f>SUMIF(Sta!$A:$A,$A126,Sta!I:I)/$B126</f>
        <v>#DIV/0!</v>
      </c>
      <c r="V126" s="6" t="e">
        <f>SUMIF(Sta!$B:$B,$A126,Sta!K:K)/$C126</f>
        <v>#DIV/0!</v>
      </c>
      <c r="W126" s="10" t="e">
        <f>(SUMIF(Sta!$A:$A,$A126,Sta!Q:Q) +SUMIF(Sta!$B:$B,$A126,Sta!Q:Q))/$D126</f>
        <v>#DIV/0!</v>
      </c>
      <c r="X126" s="6" t="e">
        <f>SUMIF(Sta!$A:$A,$A126,Sta!Q:Q)/$B126</f>
        <v>#DIV/0!</v>
      </c>
      <c r="Y126" s="6" t="e">
        <f>SUMIF(Sta!$B:$B,$A126,Sta!Q:Q)/$C126</f>
        <v>#DIV/0!</v>
      </c>
      <c r="Z126" s="10" t="e">
        <f>(SUMIF(Sta!$A:$A,$A126,Sta!M:M) +SUMIF(Sta!$B:$B,$A126,Sta!O:O))/$D126</f>
        <v>#DIV/0!</v>
      </c>
      <c r="AA126" s="6" t="e">
        <f>SUMIF(Sta!$A:$A,$A126,Sta!M:M)/$B126</f>
        <v>#DIV/0!</v>
      </c>
      <c r="AB126" s="6" t="e">
        <f>SUMIF(Sta!$B:$B,$A126,Sta!O:O)/$C126</f>
        <v>#DIV/0!</v>
      </c>
      <c r="AC126" s="10" t="e">
        <f>(SUMIF(Sta!$A:$A,$A126,Sta!N:N) +SUMIF(Sta!$B:$B,$A126,Sta!P:P))/$D126</f>
        <v>#DIV/0!</v>
      </c>
      <c r="AD126" s="6" t="e">
        <f>SUMIF(Sta!$A:$A,$A126,Sta!N:N)/$B126</f>
        <v>#DIV/0!</v>
      </c>
      <c r="AE126" s="14" t="e">
        <f>SUMIF(Sta!$B:$B,$A126,Sta!P:P)/$C126</f>
        <v>#DIV/0!</v>
      </c>
    </row>
    <row r="127" spans="1:31" x14ac:dyDescent="0.3">
      <c r="A127" t="s">
        <v>228</v>
      </c>
      <c r="B127" s="9">
        <f>COUNTIF(Sta!A:A,A127)</f>
        <v>0</v>
      </c>
      <c r="C127" s="4">
        <f>COUNTIF(Sta!B:B,A127)</f>
        <v>0</v>
      </c>
      <c r="D127" s="4">
        <f t="shared" si="4"/>
        <v>0</v>
      </c>
      <c r="E127" s="10" t="e">
        <f>(SUMIF(Sta!$A:$A,$A127,Sta!F:F) +SUMIF(Sta!$B:$B,$A127,Sta!F:F))/$D127</f>
        <v>#DIV/0!</v>
      </c>
      <c r="F127" s="6" t="e">
        <f>SUMIF(Sta!$A:$A,$A127,Sta!F:F)/$B127</f>
        <v>#DIV/0!</v>
      </c>
      <c r="G127" s="6" t="e">
        <f>SUMIF(Sta!$B:$B,$A127,Sta!F:F)/$C127</f>
        <v>#DIV/0!</v>
      </c>
      <c r="H127" s="10" t="e">
        <f>(SUMIF(Sta!$A:$A,$A127,Sta!D:D) +SUMIF(Sta!$B:$B,$A127,Sta!E:E))/$D127</f>
        <v>#DIV/0!</v>
      </c>
      <c r="I127" s="6" t="e">
        <f>SUMIF(Sta!$A:$A,$A127,Sta!D:D)/$B127</f>
        <v>#DIV/0!</v>
      </c>
      <c r="J127" s="6" t="e">
        <f>SUMIF(Sta!$B:$B,$A127,Sta!E:E)/$C127</f>
        <v>#DIV/0!</v>
      </c>
      <c r="K127" s="10" t="e">
        <f>(SUMIF(Sta!$A:$A,$A127,Sta!E:E) +SUMIF(Sta!$B:$B,$A127,Sta!D:D))/$D127</f>
        <v>#DIV/0!</v>
      </c>
      <c r="L127" s="6" t="e">
        <f>SUMIF(Sta!$A:$A,$A127,Sta!E:E)/$B127</f>
        <v>#DIV/0!</v>
      </c>
      <c r="M127" s="6" t="e">
        <f>SUMIF(Sta!$B:$B,$A127,Sta!D:D)/$C127</f>
        <v>#DIV/0!</v>
      </c>
      <c r="N127" s="10" t="e">
        <f>(SUMIF(Sta!$A:$A,$A127,Sta!L:L) +SUMIF(Sta!$B:$B,$A127,Sta!L:L))/$D127</f>
        <v>#DIV/0!</v>
      </c>
      <c r="O127" s="6" t="e">
        <f>SUMIF(Sta!$A:$A,$A127,Sta!L:L)/$B127</f>
        <v>#DIV/0!</v>
      </c>
      <c r="P127" s="6" t="e">
        <f>SUMIF(Sta!$B:$B,$A127,Sta!L:L)/$C127</f>
        <v>#DIV/0!</v>
      </c>
      <c r="Q127" s="10" t="e">
        <f>(SUMIF(Sta!$A:$A,$A127,Sta!H:H) +SUMIF(Sta!$B:$B,$A127,Sta!J:J))/$D127</f>
        <v>#DIV/0!</v>
      </c>
      <c r="R127" s="6" t="e">
        <f>SUMIF(Sta!$A:$A,$A127,Sta!H:H)/$B127</f>
        <v>#DIV/0!</v>
      </c>
      <c r="S127" s="6" t="e">
        <f>SUMIF(Sta!$B:$B,$A127,Sta!J:J)/$C127</f>
        <v>#DIV/0!</v>
      </c>
      <c r="T127" s="10" t="e">
        <f>(SUMIF(Sta!$A:$A,$A127,Sta!I:I) +SUMIF(Sta!$B:$B,$A127,Sta!K:K))/$D127</f>
        <v>#DIV/0!</v>
      </c>
      <c r="U127" s="6" t="e">
        <f>SUMIF(Sta!$A:$A,$A127,Sta!I:I)/$B127</f>
        <v>#DIV/0!</v>
      </c>
      <c r="V127" s="6" t="e">
        <f>SUMIF(Sta!$B:$B,$A127,Sta!K:K)/$C127</f>
        <v>#DIV/0!</v>
      </c>
      <c r="W127" s="10" t="e">
        <f>(SUMIF(Sta!$A:$A,$A127,Sta!Q:Q) +SUMIF(Sta!$B:$B,$A127,Sta!Q:Q))/$D127</f>
        <v>#DIV/0!</v>
      </c>
      <c r="X127" s="6" t="e">
        <f>SUMIF(Sta!$A:$A,$A127,Sta!Q:Q)/$B127</f>
        <v>#DIV/0!</v>
      </c>
      <c r="Y127" s="6" t="e">
        <f>SUMIF(Sta!$B:$B,$A127,Sta!Q:Q)/$C127</f>
        <v>#DIV/0!</v>
      </c>
      <c r="Z127" s="10" t="e">
        <f>(SUMIF(Sta!$A:$A,$A127,Sta!M:M) +SUMIF(Sta!$B:$B,$A127,Sta!O:O))/$D127</f>
        <v>#DIV/0!</v>
      </c>
      <c r="AA127" s="6" t="e">
        <f>SUMIF(Sta!$A:$A,$A127,Sta!M:M)/$B127</f>
        <v>#DIV/0!</v>
      </c>
      <c r="AB127" s="6" t="e">
        <f>SUMIF(Sta!$B:$B,$A127,Sta!O:O)/$C127</f>
        <v>#DIV/0!</v>
      </c>
      <c r="AC127" s="10" t="e">
        <f>(SUMIF(Sta!$A:$A,$A127,Sta!N:N) +SUMIF(Sta!$B:$B,$A127,Sta!P:P))/$D127</f>
        <v>#DIV/0!</v>
      </c>
      <c r="AD127" s="6" t="e">
        <f>SUMIF(Sta!$A:$A,$A127,Sta!N:N)/$B127</f>
        <v>#DIV/0!</v>
      </c>
      <c r="AE127" s="14" t="e">
        <f>SUMIF(Sta!$B:$B,$A127,Sta!P:P)/$C127</f>
        <v>#DIV/0!</v>
      </c>
    </row>
    <row r="128" spans="1:31" x14ac:dyDescent="0.3">
      <c r="A128" t="s">
        <v>234</v>
      </c>
      <c r="B128" s="9">
        <f>COUNTIF(Sta!A:A,A128)</f>
        <v>0</v>
      </c>
      <c r="C128" s="4">
        <f>COUNTIF(Sta!B:B,A128)</f>
        <v>0</v>
      </c>
      <c r="D128" s="4">
        <f t="shared" si="4"/>
        <v>0</v>
      </c>
      <c r="E128" s="10" t="e">
        <f>(SUMIF(Sta!$A:$A,$A128,Sta!F:F) +SUMIF(Sta!$B:$B,$A128,Sta!F:F))/$D128</f>
        <v>#DIV/0!</v>
      </c>
      <c r="F128" s="6" t="e">
        <f>SUMIF(Sta!$A:$A,$A128,Sta!F:F)/$B128</f>
        <v>#DIV/0!</v>
      </c>
      <c r="G128" s="6" t="e">
        <f>SUMIF(Sta!$B:$B,$A128,Sta!F:F)/$C128</f>
        <v>#DIV/0!</v>
      </c>
      <c r="H128" s="10" t="e">
        <f>(SUMIF(Sta!$A:$A,$A128,Sta!D:D) +SUMIF(Sta!$B:$B,$A128,Sta!E:E))/$D128</f>
        <v>#DIV/0!</v>
      </c>
      <c r="I128" s="6" t="e">
        <f>SUMIF(Sta!$A:$A,$A128,Sta!D:D)/$B128</f>
        <v>#DIV/0!</v>
      </c>
      <c r="J128" s="6" t="e">
        <f>SUMIF(Sta!$B:$B,$A128,Sta!E:E)/$C128</f>
        <v>#DIV/0!</v>
      </c>
      <c r="K128" s="10" t="e">
        <f>(SUMIF(Sta!$A:$A,$A128,Sta!E:E) +SUMIF(Sta!$B:$B,$A128,Sta!D:D))/$D128</f>
        <v>#DIV/0!</v>
      </c>
      <c r="L128" s="6" t="e">
        <f>SUMIF(Sta!$A:$A,$A128,Sta!E:E)/$B128</f>
        <v>#DIV/0!</v>
      </c>
      <c r="M128" s="6" t="e">
        <f>SUMIF(Sta!$B:$B,$A128,Sta!D:D)/$C128</f>
        <v>#DIV/0!</v>
      </c>
      <c r="N128" s="10" t="e">
        <f>(SUMIF(Sta!$A:$A,$A128,Sta!L:L) +SUMIF(Sta!$B:$B,$A128,Sta!L:L))/$D128</f>
        <v>#DIV/0!</v>
      </c>
      <c r="O128" s="6" t="e">
        <f>SUMIF(Sta!$A:$A,$A128,Sta!L:L)/$B128</f>
        <v>#DIV/0!</v>
      </c>
      <c r="P128" s="6" t="e">
        <f>SUMIF(Sta!$B:$B,$A128,Sta!L:L)/$C128</f>
        <v>#DIV/0!</v>
      </c>
      <c r="Q128" s="10" t="e">
        <f>(SUMIF(Sta!$A:$A,$A128,Sta!H:H) +SUMIF(Sta!$B:$B,$A128,Sta!J:J))/$D128</f>
        <v>#DIV/0!</v>
      </c>
      <c r="R128" s="6" t="e">
        <f>SUMIF(Sta!$A:$A,$A128,Sta!H:H)/$B128</f>
        <v>#DIV/0!</v>
      </c>
      <c r="S128" s="6" t="e">
        <f>SUMIF(Sta!$B:$B,$A128,Sta!J:J)/$C128</f>
        <v>#DIV/0!</v>
      </c>
      <c r="T128" s="10" t="e">
        <f>(SUMIF(Sta!$A:$A,$A128,Sta!I:I) +SUMIF(Sta!$B:$B,$A128,Sta!K:K))/$D128</f>
        <v>#DIV/0!</v>
      </c>
      <c r="U128" s="6" t="e">
        <f>SUMIF(Sta!$A:$A,$A128,Sta!I:I)/$B128</f>
        <v>#DIV/0!</v>
      </c>
      <c r="V128" s="6" t="e">
        <f>SUMIF(Sta!$B:$B,$A128,Sta!K:K)/$C128</f>
        <v>#DIV/0!</v>
      </c>
      <c r="W128" s="10" t="e">
        <f>(SUMIF(Sta!$A:$A,$A128,Sta!Q:Q) +SUMIF(Sta!$B:$B,$A128,Sta!Q:Q))/$D128</f>
        <v>#DIV/0!</v>
      </c>
      <c r="X128" s="6" t="e">
        <f>SUMIF(Sta!$A:$A,$A128,Sta!Q:Q)/$B128</f>
        <v>#DIV/0!</v>
      </c>
      <c r="Y128" s="6" t="e">
        <f>SUMIF(Sta!$B:$B,$A128,Sta!Q:Q)/$C128</f>
        <v>#DIV/0!</v>
      </c>
      <c r="Z128" s="10" t="e">
        <f>(SUMIF(Sta!$A:$A,$A128,Sta!M:M) +SUMIF(Sta!$B:$B,$A128,Sta!O:O))/$D128</f>
        <v>#DIV/0!</v>
      </c>
      <c r="AA128" s="6" t="e">
        <f>SUMIF(Sta!$A:$A,$A128,Sta!M:M)/$B128</f>
        <v>#DIV/0!</v>
      </c>
      <c r="AB128" s="6" t="e">
        <f>SUMIF(Sta!$B:$B,$A128,Sta!O:O)/$C128</f>
        <v>#DIV/0!</v>
      </c>
      <c r="AC128" s="10" t="e">
        <f>(SUMIF(Sta!$A:$A,$A128,Sta!N:N) +SUMIF(Sta!$B:$B,$A128,Sta!P:P))/$D128</f>
        <v>#DIV/0!</v>
      </c>
      <c r="AD128" s="6" t="e">
        <f>SUMIF(Sta!$A:$A,$A128,Sta!N:N)/$B128</f>
        <v>#DIV/0!</v>
      </c>
      <c r="AE128" s="14" t="e">
        <f>SUMIF(Sta!$B:$B,$A128,Sta!P:P)/$C128</f>
        <v>#DIV/0!</v>
      </c>
    </row>
    <row r="129" spans="1:31" x14ac:dyDescent="0.3">
      <c r="A129" t="s">
        <v>229</v>
      </c>
      <c r="B129" s="9">
        <f>COUNTIF(Sta!A:A,A129)</f>
        <v>0</v>
      </c>
      <c r="C129" s="4">
        <f>COUNTIF(Sta!B:B,A129)</f>
        <v>0</v>
      </c>
      <c r="D129" s="4">
        <f t="shared" si="4"/>
        <v>0</v>
      </c>
      <c r="E129" s="10" t="e">
        <f>(SUMIF(Sta!$A:$A,$A129,Sta!F:F) +SUMIF(Sta!$B:$B,$A129,Sta!F:F))/$D129</f>
        <v>#DIV/0!</v>
      </c>
      <c r="F129" s="6" t="e">
        <f>SUMIF(Sta!$A:$A,$A129,Sta!F:F)/$B129</f>
        <v>#DIV/0!</v>
      </c>
      <c r="G129" s="6" t="e">
        <f>SUMIF(Sta!$B:$B,$A129,Sta!F:F)/$C129</f>
        <v>#DIV/0!</v>
      </c>
      <c r="H129" s="10" t="e">
        <f>(SUMIF(Sta!$A:$A,$A129,Sta!D:D) +SUMIF(Sta!$B:$B,$A129,Sta!E:E))/$D129</f>
        <v>#DIV/0!</v>
      </c>
      <c r="I129" s="6" t="e">
        <f>SUMIF(Sta!$A:$A,$A129,Sta!D:D)/$B129</f>
        <v>#DIV/0!</v>
      </c>
      <c r="J129" s="6" t="e">
        <f>SUMIF(Sta!$B:$B,$A129,Sta!E:E)/$C129</f>
        <v>#DIV/0!</v>
      </c>
      <c r="K129" s="10" t="e">
        <f>(SUMIF(Sta!$A:$A,$A129,Sta!E:E) +SUMIF(Sta!$B:$B,$A129,Sta!D:D))/$D129</f>
        <v>#DIV/0!</v>
      </c>
      <c r="L129" s="6" t="e">
        <f>SUMIF(Sta!$A:$A,$A129,Sta!E:E)/$B129</f>
        <v>#DIV/0!</v>
      </c>
      <c r="M129" s="6" t="e">
        <f>SUMIF(Sta!$B:$B,$A129,Sta!D:D)/$C129</f>
        <v>#DIV/0!</v>
      </c>
      <c r="N129" s="10" t="e">
        <f>(SUMIF(Sta!$A:$A,$A129,Sta!L:L) +SUMIF(Sta!$B:$B,$A129,Sta!L:L))/$D129</f>
        <v>#DIV/0!</v>
      </c>
      <c r="O129" s="6" t="e">
        <f>SUMIF(Sta!$A:$A,$A129,Sta!L:L)/$B129</f>
        <v>#DIV/0!</v>
      </c>
      <c r="P129" s="6" t="e">
        <f>SUMIF(Sta!$B:$B,$A129,Sta!L:L)/$C129</f>
        <v>#DIV/0!</v>
      </c>
      <c r="Q129" s="10" t="e">
        <f>(SUMIF(Sta!$A:$A,$A129,Sta!H:H) +SUMIF(Sta!$B:$B,$A129,Sta!J:J))/$D129</f>
        <v>#DIV/0!</v>
      </c>
      <c r="R129" s="6" t="e">
        <f>SUMIF(Sta!$A:$A,$A129,Sta!H:H)/$B129</f>
        <v>#DIV/0!</v>
      </c>
      <c r="S129" s="6" t="e">
        <f>SUMIF(Sta!$B:$B,$A129,Sta!J:J)/$C129</f>
        <v>#DIV/0!</v>
      </c>
      <c r="T129" s="10" t="e">
        <f>(SUMIF(Sta!$A:$A,$A129,Sta!I:I) +SUMIF(Sta!$B:$B,$A129,Sta!K:K))/$D129</f>
        <v>#DIV/0!</v>
      </c>
      <c r="U129" s="6" t="e">
        <f>SUMIF(Sta!$A:$A,$A129,Sta!I:I)/$B129</f>
        <v>#DIV/0!</v>
      </c>
      <c r="V129" s="6" t="e">
        <f>SUMIF(Sta!$B:$B,$A129,Sta!K:K)/$C129</f>
        <v>#DIV/0!</v>
      </c>
      <c r="W129" s="10" t="e">
        <f>(SUMIF(Sta!$A:$A,$A129,Sta!Q:Q) +SUMIF(Sta!$B:$B,$A129,Sta!Q:Q))/$D129</f>
        <v>#DIV/0!</v>
      </c>
      <c r="X129" s="6" t="e">
        <f>SUMIF(Sta!$A:$A,$A129,Sta!Q:Q)/$B129</f>
        <v>#DIV/0!</v>
      </c>
      <c r="Y129" s="6" t="e">
        <f>SUMIF(Sta!$B:$B,$A129,Sta!Q:Q)/$C129</f>
        <v>#DIV/0!</v>
      </c>
      <c r="Z129" s="10" t="e">
        <f>(SUMIF(Sta!$A:$A,$A129,Sta!M:M) +SUMIF(Sta!$B:$B,$A129,Sta!O:O))/$D129</f>
        <v>#DIV/0!</v>
      </c>
      <c r="AA129" s="6" t="e">
        <f>SUMIF(Sta!$A:$A,$A129,Sta!M:M)/$B129</f>
        <v>#DIV/0!</v>
      </c>
      <c r="AB129" s="6" t="e">
        <f>SUMIF(Sta!$B:$B,$A129,Sta!O:O)/$C129</f>
        <v>#DIV/0!</v>
      </c>
      <c r="AC129" s="10" t="e">
        <f>(SUMIF(Sta!$A:$A,$A129,Sta!N:N) +SUMIF(Sta!$B:$B,$A129,Sta!P:P))/$D129</f>
        <v>#DIV/0!</v>
      </c>
      <c r="AD129" s="6" t="e">
        <f>SUMIF(Sta!$A:$A,$A129,Sta!N:N)/$B129</f>
        <v>#DIV/0!</v>
      </c>
      <c r="AE129" s="14" t="e">
        <f>SUMIF(Sta!$B:$B,$A129,Sta!P:P)/$C129</f>
        <v>#DIV/0!</v>
      </c>
    </row>
    <row r="130" spans="1:31" x14ac:dyDescent="0.3">
      <c r="A130" t="s">
        <v>231</v>
      </c>
      <c r="B130" s="9">
        <f>COUNTIF(Sta!A:A,A130)</f>
        <v>0</v>
      </c>
      <c r="C130" s="4">
        <f>COUNTIF(Sta!B:B,A130)</f>
        <v>0</v>
      </c>
      <c r="D130" s="4">
        <f t="shared" si="4"/>
        <v>0</v>
      </c>
      <c r="E130" s="10" t="e">
        <f>(SUMIF(Sta!$A:$A,$A130,Sta!F:F) +SUMIF(Sta!$B:$B,$A130,Sta!F:F))/$D130</f>
        <v>#DIV/0!</v>
      </c>
      <c r="F130" s="6" t="e">
        <f>SUMIF(Sta!$A:$A,$A130,Sta!F:F)/$B130</f>
        <v>#DIV/0!</v>
      </c>
      <c r="G130" s="6" t="e">
        <f>SUMIF(Sta!$B:$B,$A130,Sta!F:F)/$C130</f>
        <v>#DIV/0!</v>
      </c>
      <c r="H130" s="10" t="e">
        <f>(SUMIF(Sta!$A:$A,$A130,Sta!D:D) +SUMIF(Sta!$B:$B,$A130,Sta!E:E))/$D130</f>
        <v>#DIV/0!</v>
      </c>
      <c r="I130" s="6" t="e">
        <f>SUMIF(Sta!$A:$A,$A130,Sta!D:D)/$B130</f>
        <v>#DIV/0!</v>
      </c>
      <c r="J130" s="6" t="e">
        <f>SUMIF(Sta!$B:$B,$A130,Sta!E:E)/$C130</f>
        <v>#DIV/0!</v>
      </c>
      <c r="K130" s="10" t="e">
        <f>(SUMIF(Sta!$A:$A,$A130,Sta!E:E) +SUMIF(Sta!$B:$B,$A130,Sta!D:D))/$D130</f>
        <v>#DIV/0!</v>
      </c>
      <c r="L130" s="6" t="e">
        <f>SUMIF(Sta!$A:$A,$A130,Sta!E:E)/$B130</f>
        <v>#DIV/0!</v>
      </c>
      <c r="M130" s="6" t="e">
        <f>SUMIF(Sta!$B:$B,$A130,Sta!D:D)/$C130</f>
        <v>#DIV/0!</v>
      </c>
      <c r="N130" s="10" t="e">
        <f>(SUMIF(Sta!$A:$A,$A130,Sta!L:L) +SUMIF(Sta!$B:$B,$A130,Sta!L:L))/$D130</f>
        <v>#DIV/0!</v>
      </c>
      <c r="O130" s="6" t="e">
        <f>SUMIF(Sta!$A:$A,$A130,Sta!L:L)/$B130</f>
        <v>#DIV/0!</v>
      </c>
      <c r="P130" s="6" t="e">
        <f>SUMIF(Sta!$B:$B,$A130,Sta!L:L)/$C130</f>
        <v>#DIV/0!</v>
      </c>
      <c r="Q130" s="10" t="e">
        <f>(SUMIF(Sta!$A:$A,$A130,Sta!H:H) +SUMIF(Sta!$B:$B,$A130,Sta!J:J))/$D130</f>
        <v>#DIV/0!</v>
      </c>
      <c r="R130" s="6" t="e">
        <f>SUMIF(Sta!$A:$A,$A130,Sta!H:H)/$B130</f>
        <v>#DIV/0!</v>
      </c>
      <c r="S130" s="6" t="e">
        <f>SUMIF(Sta!$B:$B,$A130,Sta!J:J)/$C130</f>
        <v>#DIV/0!</v>
      </c>
      <c r="T130" s="10" t="e">
        <f>(SUMIF(Sta!$A:$A,$A130,Sta!I:I) +SUMIF(Sta!$B:$B,$A130,Sta!K:K))/$D130</f>
        <v>#DIV/0!</v>
      </c>
      <c r="U130" s="6" t="e">
        <f>SUMIF(Sta!$A:$A,$A130,Sta!I:I)/$B130</f>
        <v>#DIV/0!</v>
      </c>
      <c r="V130" s="6" t="e">
        <f>SUMIF(Sta!$B:$B,$A130,Sta!K:K)/$C130</f>
        <v>#DIV/0!</v>
      </c>
      <c r="W130" s="10" t="e">
        <f>(SUMIF(Sta!$A:$A,$A130,Sta!Q:Q) +SUMIF(Sta!$B:$B,$A130,Sta!Q:Q))/$D130</f>
        <v>#DIV/0!</v>
      </c>
      <c r="X130" s="6" t="e">
        <f>SUMIF(Sta!$A:$A,$A130,Sta!Q:Q)/$B130</f>
        <v>#DIV/0!</v>
      </c>
      <c r="Y130" s="6" t="e">
        <f>SUMIF(Sta!$B:$B,$A130,Sta!Q:Q)/$C130</f>
        <v>#DIV/0!</v>
      </c>
      <c r="Z130" s="10" t="e">
        <f>(SUMIF(Sta!$A:$A,$A130,Sta!M:M) +SUMIF(Sta!$B:$B,$A130,Sta!O:O))/$D130</f>
        <v>#DIV/0!</v>
      </c>
      <c r="AA130" s="6" t="e">
        <f>SUMIF(Sta!$A:$A,$A130,Sta!M:M)/$B130</f>
        <v>#DIV/0!</v>
      </c>
      <c r="AB130" s="6" t="e">
        <f>SUMIF(Sta!$B:$B,$A130,Sta!O:O)/$C130</f>
        <v>#DIV/0!</v>
      </c>
      <c r="AC130" s="10" t="e">
        <f>(SUMIF(Sta!$A:$A,$A130,Sta!N:N) +SUMIF(Sta!$B:$B,$A130,Sta!P:P))/$D130</f>
        <v>#DIV/0!</v>
      </c>
      <c r="AD130" s="6" t="e">
        <f>SUMIF(Sta!$A:$A,$A130,Sta!N:N)/$B130</f>
        <v>#DIV/0!</v>
      </c>
      <c r="AE130" s="14" t="e">
        <f>SUMIF(Sta!$B:$B,$A130,Sta!P:P)/$C130</f>
        <v>#DIV/0!</v>
      </c>
    </row>
    <row r="131" spans="1:31" x14ac:dyDescent="0.3">
      <c r="A131" t="s">
        <v>226</v>
      </c>
      <c r="B131" s="9">
        <f>COUNTIF(Sta!A:A,A131)</f>
        <v>0</v>
      </c>
      <c r="C131" s="4">
        <f>COUNTIF(Sta!B:B,A131)</f>
        <v>0</v>
      </c>
      <c r="D131" s="4">
        <f t="shared" si="4"/>
        <v>0</v>
      </c>
      <c r="E131" s="10" t="e">
        <f>(SUMIF(Sta!$A:$A,$A131,Sta!F:F) +SUMIF(Sta!$B:$B,$A131,Sta!F:F))/$D131</f>
        <v>#DIV/0!</v>
      </c>
      <c r="F131" s="6" t="e">
        <f>SUMIF(Sta!$A:$A,$A131,Sta!F:F)/$B131</f>
        <v>#DIV/0!</v>
      </c>
      <c r="G131" s="6" t="e">
        <f>SUMIF(Sta!$B:$B,$A131,Sta!F:F)/$C131</f>
        <v>#DIV/0!</v>
      </c>
      <c r="H131" s="10" t="e">
        <f>(SUMIF(Sta!$A:$A,$A131,Sta!D:D) +SUMIF(Sta!$B:$B,$A131,Sta!E:E))/$D131</f>
        <v>#DIV/0!</v>
      </c>
      <c r="I131" s="6" t="e">
        <f>SUMIF(Sta!$A:$A,$A131,Sta!D:D)/$B131</f>
        <v>#DIV/0!</v>
      </c>
      <c r="J131" s="6" t="e">
        <f>SUMIF(Sta!$B:$B,$A131,Sta!E:E)/$C131</f>
        <v>#DIV/0!</v>
      </c>
      <c r="K131" s="10" t="e">
        <f>(SUMIF(Sta!$A:$A,$A131,Sta!E:E) +SUMIF(Sta!$B:$B,$A131,Sta!D:D))/$D131</f>
        <v>#DIV/0!</v>
      </c>
      <c r="L131" s="6" t="e">
        <f>SUMIF(Sta!$A:$A,$A131,Sta!E:E)/$B131</f>
        <v>#DIV/0!</v>
      </c>
      <c r="M131" s="6" t="e">
        <f>SUMIF(Sta!$B:$B,$A131,Sta!D:D)/$C131</f>
        <v>#DIV/0!</v>
      </c>
      <c r="N131" s="10" t="e">
        <f>(SUMIF(Sta!$A:$A,$A131,Sta!L:L) +SUMIF(Sta!$B:$B,$A131,Sta!L:L))/$D131</f>
        <v>#DIV/0!</v>
      </c>
      <c r="O131" s="6" t="e">
        <f>SUMIF(Sta!$A:$A,$A131,Sta!L:L)/$B131</f>
        <v>#DIV/0!</v>
      </c>
      <c r="P131" s="6" t="e">
        <f>SUMIF(Sta!$B:$B,$A131,Sta!L:L)/$C131</f>
        <v>#DIV/0!</v>
      </c>
      <c r="Q131" s="10" t="e">
        <f>(SUMIF(Sta!$A:$A,$A131,Sta!H:H) +SUMIF(Sta!$B:$B,$A131,Sta!J:J))/$D131</f>
        <v>#DIV/0!</v>
      </c>
      <c r="R131" s="6" t="e">
        <f>SUMIF(Sta!$A:$A,$A131,Sta!H:H)/$B131</f>
        <v>#DIV/0!</v>
      </c>
      <c r="S131" s="6" t="e">
        <f>SUMIF(Sta!$B:$B,$A131,Sta!J:J)/$C131</f>
        <v>#DIV/0!</v>
      </c>
      <c r="T131" s="10" t="e">
        <f>(SUMIF(Sta!$A:$A,$A131,Sta!I:I) +SUMIF(Sta!$B:$B,$A131,Sta!K:K))/$D131</f>
        <v>#DIV/0!</v>
      </c>
      <c r="U131" s="6" t="e">
        <f>SUMIF(Sta!$A:$A,$A131,Sta!I:I)/$B131</f>
        <v>#DIV/0!</v>
      </c>
      <c r="V131" s="6" t="e">
        <f>SUMIF(Sta!$B:$B,$A131,Sta!K:K)/$C131</f>
        <v>#DIV/0!</v>
      </c>
      <c r="W131" s="10" t="e">
        <f>(SUMIF(Sta!$A:$A,$A131,Sta!Q:Q) +SUMIF(Sta!$B:$B,$A131,Sta!Q:Q))/$D131</f>
        <v>#DIV/0!</v>
      </c>
      <c r="X131" s="6" t="e">
        <f>SUMIF(Sta!$A:$A,$A131,Sta!Q:Q)/$B131</f>
        <v>#DIV/0!</v>
      </c>
      <c r="Y131" s="6" t="e">
        <f>SUMIF(Sta!$B:$B,$A131,Sta!Q:Q)/$C131</f>
        <v>#DIV/0!</v>
      </c>
      <c r="Z131" s="10" t="e">
        <f>(SUMIF(Sta!$A:$A,$A131,Sta!M:M) +SUMIF(Sta!$B:$B,$A131,Sta!O:O))/$D131</f>
        <v>#DIV/0!</v>
      </c>
      <c r="AA131" s="6" t="e">
        <f>SUMIF(Sta!$A:$A,$A131,Sta!M:M)/$B131</f>
        <v>#DIV/0!</v>
      </c>
      <c r="AB131" s="6" t="e">
        <f>SUMIF(Sta!$B:$B,$A131,Sta!O:O)/$C131</f>
        <v>#DIV/0!</v>
      </c>
      <c r="AC131" s="10" t="e">
        <f>(SUMIF(Sta!$A:$A,$A131,Sta!N:N) +SUMIF(Sta!$B:$B,$A131,Sta!P:P))/$D131</f>
        <v>#DIV/0!</v>
      </c>
      <c r="AD131" s="6" t="e">
        <f>SUMIF(Sta!$A:$A,$A131,Sta!N:N)/$B131</f>
        <v>#DIV/0!</v>
      </c>
      <c r="AE131" s="14" t="e">
        <f>SUMIF(Sta!$B:$B,$A131,Sta!P:P)/$C131</f>
        <v>#DIV/0!</v>
      </c>
    </row>
    <row r="132" spans="1:31" x14ac:dyDescent="0.3">
      <c r="A132" t="s">
        <v>238</v>
      </c>
      <c r="B132" s="9">
        <f>COUNTIF(Sta!A:A,A132)</f>
        <v>0</v>
      </c>
      <c r="C132" s="4">
        <f>COUNTIF(Sta!B:B,A132)</f>
        <v>0</v>
      </c>
      <c r="D132" s="4">
        <f t="shared" si="4"/>
        <v>0</v>
      </c>
      <c r="E132" s="10" t="e">
        <f>(SUMIF(Sta!$A:$A,$A132,Sta!F:F) +SUMIF(Sta!$B:$B,$A132,Sta!F:F))/$D132</f>
        <v>#DIV/0!</v>
      </c>
      <c r="F132" s="6" t="e">
        <f>SUMIF(Sta!$A:$A,$A132,Sta!F:F)/$B132</f>
        <v>#DIV/0!</v>
      </c>
      <c r="G132" s="6" t="e">
        <f>SUMIF(Sta!$B:$B,$A132,Sta!F:F)/$C132</f>
        <v>#DIV/0!</v>
      </c>
      <c r="H132" s="10" t="e">
        <f>(SUMIF(Sta!$A:$A,$A132,Sta!D:D) +SUMIF(Sta!$B:$B,$A132,Sta!E:E))/$D132</f>
        <v>#DIV/0!</v>
      </c>
      <c r="I132" s="6" t="e">
        <f>SUMIF(Sta!$A:$A,$A132,Sta!D:D)/$B132</f>
        <v>#DIV/0!</v>
      </c>
      <c r="J132" s="6" t="e">
        <f>SUMIF(Sta!$B:$B,$A132,Sta!E:E)/$C132</f>
        <v>#DIV/0!</v>
      </c>
      <c r="K132" s="10" t="e">
        <f>(SUMIF(Sta!$A:$A,$A132,Sta!E:E) +SUMIF(Sta!$B:$B,$A132,Sta!D:D))/$D132</f>
        <v>#DIV/0!</v>
      </c>
      <c r="L132" s="6" t="e">
        <f>SUMIF(Sta!$A:$A,$A132,Sta!E:E)/$B132</f>
        <v>#DIV/0!</v>
      </c>
      <c r="M132" s="6" t="e">
        <f>SUMIF(Sta!$B:$B,$A132,Sta!D:D)/$C132</f>
        <v>#DIV/0!</v>
      </c>
      <c r="N132" s="10" t="e">
        <f>(SUMIF(Sta!$A:$A,$A132,Sta!L:L) +SUMIF(Sta!$B:$B,$A132,Sta!L:L))/$D132</f>
        <v>#DIV/0!</v>
      </c>
      <c r="O132" s="6" t="e">
        <f>SUMIF(Sta!$A:$A,$A132,Sta!L:L)/$B132</f>
        <v>#DIV/0!</v>
      </c>
      <c r="P132" s="6" t="e">
        <f>SUMIF(Sta!$B:$B,$A132,Sta!L:L)/$C132</f>
        <v>#DIV/0!</v>
      </c>
      <c r="Q132" s="10" t="e">
        <f>(SUMIF(Sta!$A:$A,$A132,Sta!H:H) +SUMIF(Sta!$B:$B,$A132,Sta!J:J))/$D132</f>
        <v>#DIV/0!</v>
      </c>
      <c r="R132" s="6" t="e">
        <f>SUMIF(Sta!$A:$A,$A132,Sta!H:H)/$B132</f>
        <v>#DIV/0!</v>
      </c>
      <c r="S132" s="6" t="e">
        <f>SUMIF(Sta!$B:$B,$A132,Sta!J:J)/$C132</f>
        <v>#DIV/0!</v>
      </c>
      <c r="T132" s="10" t="e">
        <f>(SUMIF(Sta!$A:$A,$A132,Sta!I:I) +SUMIF(Sta!$B:$B,$A132,Sta!K:K))/$D132</f>
        <v>#DIV/0!</v>
      </c>
      <c r="U132" s="6" t="e">
        <f>SUMIF(Sta!$A:$A,$A132,Sta!I:I)/$B132</f>
        <v>#DIV/0!</v>
      </c>
      <c r="V132" s="6" t="e">
        <f>SUMIF(Sta!$B:$B,$A132,Sta!K:K)/$C132</f>
        <v>#DIV/0!</v>
      </c>
      <c r="W132" s="10" t="e">
        <f>(SUMIF(Sta!$A:$A,$A132,Sta!Q:Q) +SUMIF(Sta!$B:$B,$A132,Sta!Q:Q))/$D132</f>
        <v>#DIV/0!</v>
      </c>
      <c r="X132" s="6" t="e">
        <f>SUMIF(Sta!$A:$A,$A132,Sta!Q:Q)/$B132</f>
        <v>#DIV/0!</v>
      </c>
      <c r="Y132" s="6" t="e">
        <f>SUMIF(Sta!$B:$B,$A132,Sta!Q:Q)/$C132</f>
        <v>#DIV/0!</v>
      </c>
      <c r="Z132" s="10" t="e">
        <f>(SUMIF(Sta!$A:$A,$A132,Sta!M:M) +SUMIF(Sta!$B:$B,$A132,Sta!O:O))/$D132</f>
        <v>#DIV/0!</v>
      </c>
      <c r="AA132" s="6" t="e">
        <f>SUMIF(Sta!$A:$A,$A132,Sta!M:M)/$B132</f>
        <v>#DIV/0!</v>
      </c>
      <c r="AB132" s="6" t="e">
        <f>SUMIF(Sta!$B:$B,$A132,Sta!O:O)/$C132</f>
        <v>#DIV/0!</v>
      </c>
      <c r="AC132" s="10" t="e">
        <f>(SUMIF(Sta!$A:$A,$A132,Sta!N:N) +SUMIF(Sta!$B:$B,$A132,Sta!P:P))/$D132</f>
        <v>#DIV/0!</v>
      </c>
      <c r="AD132" s="6" t="e">
        <f>SUMIF(Sta!$A:$A,$A132,Sta!N:N)/$B132</f>
        <v>#DIV/0!</v>
      </c>
      <c r="AE132" s="14" t="e">
        <f>SUMIF(Sta!$B:$B,$A132,Sta!P:P)/$C132</f>
        <v>#DIV/0!</v>
      </c>
    </row>
    <row r="133" spans="1:31" x14ac:dyDescent="0.3">
      <c r="A133" s="62" t="s">
        <v>256</v>
      </c>
      <c r="B133" s="9">
        <f>COUNTIF(Sta!A:A,A133)</f>
        <v>0</v>
      </c>
      <c r="C133" s="4">
        <f>COUNTIF(Sta!B:B,A133)</f>
        <v>0</v>
      </c>
      <c r="D133" s="4">
        <f t="shared" ref="D133:D195" si="5">B133+C133</f>
        <v>0</v>
      </c>
      <c r="E133" s="10" t="e">
        <f>(SUMIF(Sta!$A:$A,$A133,Sta!F:F) +SUMIF(Sta!$B:$B,$A133,Sta!F:F))/$D133</f>
        <v>#DIV/0!</v>
      </c>
      <c r="F133" s="6" t="e">
        <f>SUMIF(Sta!$A:$A,$A133,Sta!F:F)/$B133</f>
        <v>#DIV/0!</v>
      </c>
      <c r="G133" s="6" t="e">
        <f>SUMIF(Sta!$B:$B,$A133,Sta!F:F)/$C133</f>
        <v>#DIV/0!</v>
      </c>
      <c r="H133" s="10" t="e">
        <f>(SUMIF(Sta!$A:$A,$A133,Sta!D:D) +SUMIF(Sta!$B:$B,$A133,Sta!E:E))/$D133</f>
        <v>#DIV/0!</v>
      </c>
      <c r="I133" s="6" t="e">
        <f>SUMIF(Sta!$A:$A,$A133,Sta!D:D)/$B133</f>
        <v>#DIV/0!</v>
      </c>
      <c r="J133" s="6" t="e">
        <f>SUMIF(Sta!$B:$B,$A133,Sta!E:E)/$C133</f>
        <v>#DIV/0!</v>
      </c>
      <c r="K133" s="10" t="e">
        <f>(SUMIF(Sta!$A:$A,$A133,Sta!E:E) +SUMIF(Sta!$B:$B,$A133,Sta!D:D))/$D133</f>
        <v>#DIV/0!</v>
      </c>
      <c r="L133" s="6" t="e">
        <f>SUMIF(Sta!$A:$A,$A133,Sta!E:E)/$B133</f>
        <v>#DIV/0!</v>
      </c>
      <c r="M133" s="6" t="e">
        <f>SUMIF(Sta!$B:$B,$A133,Sta!D:D)/$C133</f>
        <v>#DIV/0!</v>
      </c>
      <c r="N133" s="10" t="e">
        <f>(SUMIF(Sta!$A:$A,$A133,Sta!L:L) +SUMIF(Sta!$B:$B,$A133,Sta!L:L))/$D133</f>
        <v>#DIV/0!</v>
      </c>
      <c r="O133" s="6" t="e">
        <f>SUMIF(Sta!$A:$A,$A133,Sta!L:L)/$B133</f>
        <v>#DIV/0!</v>
      </c>
      <c r="P133" s="6" t="e">
        <f>SUMIF(Sta!$B:$B,$A133,Sta!L:L)/$C133</f>
        <v>#DIV/0!</v>
      </c>
      <c r="Q133" s="10" t="e">
        <f>(SUMIF(Sta!$A:$A,$A133,Sta!H:H) +SUMIF(Sta!$B:$B,$A133,Sta!J:J))/$D133</f>
        <v>#DIV/0!</v>
      </c>
      <c r="R133" s="6" t="e">
        <f>SUMIF(Sta!$A:$A,$A133,Sta!H:H)/$B133</f>
        <v>#DIV/0!</v>
      </c>
      <c r="S133" s="6" t="e">
        <f>SUMIF(Sta!$B:$B,$A133,Sta!J:J)/$C133</f>
        <v>#DIV/0!</v>
      </c>
      <c r="T133" s="10" t="e">
        <f>(SUMIF(Sta!$A:$A,$A133,Sta!I:I) +SUMIF(Sta!$B:$B,$A133,Sta!K:K))/$D133</f>
        <v>#DIV/0!</v>
      </c>
      <c r="U133" s="6" t="e">
        <f>SUMIF(Sta!$A:$A,$A133,Sta!I:I)/$B133</f>
        <v>#DIV/0!</v>
      </c>
      <c r="V133" s="6" t="e">
        <f>SUMIF(Sta!$B:$B,$A133,Sta!K:K)/$C133</f>
        <v>#DIV/0!</v>
      </c>
      <c r="W133" s="10" t="e">
        <f>(SUMIF(Sta!$A:$A,$A133,Sta!Q:Q) +SUMIF(Sta!$B:$B,$A133,Sta!Q:Q))/$D133</f>
        <v>#DIV/0!</v>
      </c>
      <c r="X133" s="6" t="e">
        <f>SUMIF(Sta!$A:$A,$A133,Sta!Q:Q)/$B133</f>
        <v>#DIV/0!</v>
      </c>
      <c r="Y133" s="6" t="e">
        <f>SUMIF(Sta!$B:$B,$A133,Sta!Q:Q)/$C133</f>
        <v>#DIV/0!</v>
      </c>
      <c r="Z133" s="10" t="e">
        <f>(SUMIF(Sta!$A:$A,$A133,Sta!M:M) +SUMIF(Sta!$B:$B,$A133,Sta!O:O))/$D133</f>
        <v>#DIV/0!</v>
      </c>
      <c r="AA133" s="6" t="e">
        <f>SUMIF(Sta!$A:$A,$A133,Sta!M:M)/$B133</f>
        <v>#DIV/0!</v>
      </c>
      <c r="AB133" s="6" t="e">
        <f>SUMIF(Sta!$B:$B,$A133,Sta!O:O)/$C133</f>
        <v>#DIV/0!</v>
      </c>
      <c r="AC133" s="10" t="e">
        <f>(SUMIF(Sta!$A:$A,$A133,Sta!N:N) +SUMIF(Sta!$B:$B,$A133,Sta!P:P))/$D133</f>
        <v>#DIV/0!</v>
      </c>
      <c r="AD133" s="6" t="e">
        <f>SUMIF(Sta!$A:$A,$A133,Sta!N:N)/$B133</f>
        <v>#DIV/0!</v>
      </c>
      <c r="AE133" s="14" t="e">
        <f>SUMIF(Sta!$B:$B,$A133,Sta!P:P)/$C133</f>
        <v>#DIV/0!</v>
      </c>
    </row>
    <row r="134" spans="1:31" x14ac:dyDescent="0.3">
      <c r="A134" s="62" t="s">
        <v>246</v>
      </c>
      <c r="B134" s="9">
        <f>COUNTIF(Sta!A:A,A134)</f>
        <v>0</v>
      </c>
      <c r="C134" s="4">
        <f>COUNTIF(Sta!B:B,A134)</f>
        <v>0</v>
      </c>
      <c r="D134" s="4">
        <f t="shared" si="5"/>
        <v>0</v>
      </c>
      <c r="E134" s="10" t="e">
        <f>(SUMIF(Sta!$A:$A,$A134,Sta!F:F) +SUMIF(Sta!$B:$B,$A134,Sta!F:F))/$D134</f>
        <v>#DIV/0!</v>
      </c>
      <c r="F134" s="6" t="e">
        <f>SUMIF(Sta!$A:$A,$A134,Sta!F:F)/$B134</f>
        <v>#DIV/0!</v>
      </c>
      <c r="G134" s="6" t="e">
        <f>SUMIF(Sta!$B:$B,$A134,Sta!F:F)/$C134</f>
        <v>#DIV/0!</v>
      </c>
      <c r="H134" s="10" t="e">
        <f>(SUMIF(Sta!$A:$A,$A134,Sta!D:D) +SUMIF(Sta!$B:$B,$A134,Sta!E:E))/$D134</f>
        <v>#DIV/0!</v>
      </c>
      <c r="I134" s="6" t="e">
        <f>SUMIF(Sta!$A:$A,$A134,Sta!D:D)/$B134</f>
        <v>#DIV/0!</v>
      </c>
      <c r="J134" s="6" t="e">
        <f>SUMIF(Sta!$B:$B,$A134,Sta!E:E)/$C134</f>
        <v>#DIV/0!</v>
      </c>
      <c r="K134" s="10" t="e">
        <f>(SUMIF(Sta!$A:$A,$A134,Sta!E:E) +SUMIF(Sta!$B:$B,$A134,Sta!D:D))/$D134</f>
        <v>#DIV/0!</v>
      </c>
      <c r="L134" s="6" t="e">
        <f>SUMIF(Sta!$A:$A,$A134,Sta!E:E)/$B134</f>
        <v>#DIV/0!</v>
      </c>
      <c r="M134" s="6" t="e">
        <f>SUMIF(Sta!$B:$B,$A134,Sta!D:D)/$C134</f>
        <v>#DIV/0!</v>
      </c>
      <c r="N134" s="10" t="e">
        <f>(SUMIF(Sta!$A:$A,$A134,Sta!L:L) +SUMIF(Sta!$B:$B,$A134,Sta!L:L))/$D134</f>
        <v>#DIV/0!</v>
      </c>
      <c r="O134" s="6" t="e">
        <f>SUMIF(Sta!$A:$A,$A134,Sta!L:L)/$B134</f>
        <v>#DIV/0!</v>
      </c>
      <c r="P134" s="6" t="e">
        <f>SUMIF(Sta!$B:$B,$A134,Sta!L:L)/$C134</f>
        <v>#DIV/0!</v>
      </c>
      <c r="Q134" s="10" t="e">
        <f>(SUMIF(Sta!$A:$A,$A134,Sta!H:H) +SUMIF(Sta!$B:$B,$A134,Sta!J:J))/$D134</f>
        <v>#DIV/0!</v>
      </c>
      <c r="R134" s="6" t="e">
        <f>SUMIF(Sta!$A:$A,$A134,Sta!H:H)/$B134</f>
        <v>#DIV/0!</v>
      </c>
      <c r="S134" s="6" t="e">
        <f>SUMIF(Sta!$B:$B,$A134,Sta!J:J)/$C134</f>
        <v>#DIV/0!</v>
      </c>
      <c r="T134" s="10" t="e">
        <f>(SUMIF(Sta!$A:$A,$A134,Sta!I:I) +SUMIF(Sta!$B:$B,$A134,Sta!K:K))/$D134</f>
        <v>#DIV/0!</v>
      </c>
      <c r="U134" s="6" t="e">
        <f>SUMIF(Sta!$A:$A,$A134,Sta!I:I)/$B134</f>
        <v>#DIV/0!</v>
      </c>
      <c r="V134" s="6" t="e">
        <f>SUMIF(Sta!$B:$B,$A134,Sta!K:K)/$C134</f>
        <v>#DIV/0!</v>
      </c>
      <c r="W134" s="10" t="e">
        <f>(SUMIF(Sta!$A:$A,$A134,Sta!Q:Q) +SUMIF(Sta!$B:$B,$A134,Sta!Q:Q))/$D134</f>
        <v>#DIV/0!</v>
      </c>
      <c r="X134" s="6" t="e">
        <f>SUMIF(Sta!$A:$A,$A134,Sta!Q:Q)/$B134</f>
        <v>#DIV/0!</v>
      </c>
      <c r="Y134" s="6" t="e">
        <f>SUMIF(Sta!$B:$B,$A134,Sta!Q:Q)/$C134</f>
        <v>#DIV/0!</v>
      </c>
      <c r="Z134" s="10" t="e">
        <f>(SUMIF(Sta!$A:$A,$A134,Sta!M:M) +SUMIF(Sta!$B:$B,$A134,Sta!O:O))/$D134</f>
        <v>#DIV/0!</v>
      </c>
      <c r="AA134" s="6" t="e">
        <f>SUMIF(Sta!$A:$A,$A134,Sta!M:M)/$B134</f>
        <v>#DIV/0!</v>
      </c>
      <c r="AB134" s="6" t="e">
        <f>SUMIF(Sta!$B:$B,$A134,Sta!O:O)/$C134</f>
        <v>#DIV/0!</v>
      </c>
      <c r="AC134" s="10" t="e">
        <f>(SUMIF(Sta!$A:$A,$A134,Sta!N:N) +SUMIF(Sta!$B:$B,$A134,Sta!P:P))/$D134</f>
        <v>#DIV/0!</v>
      </c>
      <c r="AD134" s="6" t="e">
        <f>SUMIF(Sta!$A:$A,$A134,Sta!N:N)/$B134</f>
        <v>#DIV/0!</v>
      </c>
      <c r="AE134" s="14" t="e">
        <f>SUMIF(Sta!$B:$B,$A134,Sta!P:P)/$C134</f>
        <v>#DIV/0!</v>
      </c>
    </row>
    <row r="135" spans="1:31" x14ac:dyDescent="0.3">
      <c r="A135" s="62" t="s">
        <v>255</v>
      </c>
      <c r="B135" s="9">
        <f>COUNTIF(Sta!A:A,A135)</f>
        <v>0</v>
      </c>
      <c r="C135" s="4">
        <f>COUNTIF(Sta!B:B,A135)</f>
        <v>0</v>
      </c>
      <c r="D135" s="4">
        <f t="shared" si="5"/>
        <v>0</v>
      </c>
      <c r="E135" s="10" t="e">
        <f>(SUMIF(Sta!$A:$A,$A135,Sta!F:F) +SUMIF(Sta!$B:$B,$A135,Sta!F:F))/$D135</f>
        <v>#DIV/0!</v>
      </c>
      <c r="F135" s="6" t="e">
        <f>SUMIF(Sta!$A:$A,$A135,Sta!F:F)/$B135</f>
        <v>#DIV/0!</v>
      </c>
      <c r="G135" s="6" t="e">
        <f>SUMIF(Sta!$B:$B,$A135,Sta!F:F)/$C135</f>
        <v>#DIV/0!</v>
      </c>
      <c r="H135" s="10" t="e">
        <f>(SUMIF(Sta!$A:$A,$A135,Sta!D:D) +SUMIF(Sta!$B:$B,$A135,Sta!E:E))/$D135</f>
        <v>#DIV/0!</v>
      </c>
      <c r="I135" s="6" t="e">
        <f>SUMIF(Sta!$A:$A,$A135,Sta!D:D)/$B135</f>
        <v>#DIV/0!</v>
      </c>
      <c r="J135" s="6" t="e">
        <f>SUMIF(Sta!$B:$B,$A135,Sta!E:E)/$C135</f>
        <v>#DIV/0!</v>
      </c>
      <c r="K135" s="10" t="e">
        <f>(SUMIF(Sta!$A:$A,$A135,Sta!E:E) +SUMIF(Sta!$B:$B,$A135,Sta!D:D))/$D135</f>
        <v>#DIV/0!</v>
      </c>
      <c r="L135" s="6" t="e">
        <f>SUMIF(Sta!$A:$A,$A135,Sta!E:E)/$B135</f>
        <v>#DIV/0!</v>
      </c>
      <c r="M135" s="6" t="e">
        <f>SUMIF(Sta!$B:$B,$A135,Sta!D:D)/$C135</f>
        <v>#DIV/0!</v>
      </c>
      <c r="N135" s="10" t="e">
        <f>(SUMIF(Sta!$A:$A,$A135,Sta!L:L) +SUMIF(Sta!$B:$B,$A135,Sta!L:L))/$D135</f>
        <v>#DIV/0!</v>
      </c>
      <c r="O135" s="6" t="e">
        <f>SUMIF(Sta!$A:$A,$A135,Sta!L:L)/$B135</f>
        <v>#DIV/0!</v>
      </c>
      <c r="P135" s="6" t="e">
        <f>SUMIF(Sta!$B:$B,$A135,Sta!L:L)/$C135</f>
        <v>#DIV/0!</v>
      </c>
      <c r="Q135" s="10" t="e">
        <f>(SUMIF(Sta!$A:$A,$A135,Sta!H:H) +SUMIF(Sta!$B:$B,$A135,Sta!J:J))/$D135</f>
        <v>#DIV/0!</v>
      </c>
      <c r="R135" s="6" t="e">
        <f>SUMIF(Sta!$A:$A,$A135,Sta!H:H)/$B135</f>
        <v>#DIV/0!</v>
      </c>
      <c r="S135" s="6" t="e">
        <f>SUMIF(Sta!$B:$B,$A135,Sta!J:J)/$C135</f>
        <v>#DIV/0!</v>
      </c>
      <c r="T135" s="10" t="e">
        <f>(SUMIF(Sta!$A:$A,$A135,Sta!I:I) +SUMIF(Sta!$B:$B,$A135,Sta!K:K))/$D135</f>
        <v>#DIV/0!</v>
      </c>
      <c r="U135" s="6" t="e">
        <f>SUMIF(Sta!$A:$A,$A135,Sta!I:I)/$B135</f>
        <v>#DIV/0!</v>
      </c>
      <c r="V135" s="6" t="e">
        <f>SUMIF(Sta!$B:$B,$A135,Sta!K:K)/$C135</f>
        <v>#DIV/0!</v>
      </c>
      <c r="W135" s="10" t="e">
        <f>(SUMIF(Sta!$A:$A,$A135,Sta!Q:Q) +SUMIF(Sta!$B:$B,$A135,Sta!Q:Q))/$D135</f>
        <v>#DIV/0!</v>
      </c>
      <c r="X135" s="6" t="e">
        <f>SUMIF(Sta!$A:$A,$A135,Sta!Q:Q)/$B135</f>
        <v>#DIV/0!</v>
      </c>
      <c r="Y135" s="6" t="e">
        <f>SUMIF(Sta!$B:$B,$A135,Sta!Q:Q)/$C135</f>
        <v>#DIV/0!</v>
      </c>
      <c r="Z135" s="10" t="e">
        <f>(SUMIF(Sta!$A:$A,$A135,Sta!M:M) +SUMIF(Sta!$B:$B,$A135,Sta!O:O))/$D135</f>
        <v>#DIV/0!</v>
      </c>
      <c r="AA135" s="6" t="e">
        <f>SUMIF(Sta!$A:$A,$A135,Sta!M:M)/$B135</f>
        <v>#DIV/0!</v>
      </c>
      <c r="AB135" s="6" t="e">
        <f>SUMIF(Sta!$B:$B,$A135,Sta!O:O)/$C135</f>
        <v>#DIV/0!</v>
      </c>
      <c r="AC135" s="10" t="e">
        <f>(SUMIF(Sta!$A:$A,$A135,Sta!N:N) +SUMIF(Sta!$B:$B,$A135,Sta!P:P))/$D135</f>
        <v>#DIV/0!</v>
      </c>
      <c r="AD135" s="6" t="e">
        <f>SUMIF(Sta!$A:$A,$A135,Sta!N:N)/$B135</f>
        <v>#DIV/0!</v>
      </c>
      <c r="AE135" s="14" t="e">
        <f>SUMIF(Sta!$B:$B,$A135,Sta!P:P)/$C135</f>
        <v>#DIV/0!</v>
      </c>
    </row>
    <row r="136" spans="1:31" x14ac:dyDescent="0.3">
      <c r="A136" s="62" t="s">
        <v>245</v>
      </c>
      <c r="B136" s="9">
        <f>COUNTIF(Sta!A:A,A136)</f>
        <v>0</v>
      </c>
      <c r="C136" s="4">
        <f>COUNTIF(Sta!B:B,A136)</f>
        <v>0</v>
      </c>
      <c r="D136" s="4">
        <f t="shared" si="5"/>
        <v>0</v>
      </c>
      <c r="E136" s="10" t="e">
        <f>(SUMIF(Sta!$A:$A,$A136,Sta!F:F) +SUMIF(Sta!$B:$B,$A136,Sta!F:F))/$D136</f>
        <v>#DIV/0!</v>
      </c>
      <c r="F136" s="6" t="e">
        <f>SUMIF(Sta!$A:$A,$A136,Sta!F:F)/$B136</f>
        <v>#DIV/0!</v>
      </c>
      <c r="G136" s="6" t="e">
        <f>SUMIF(Sta!$B:$B,$A136,Sta!F:F)/$C136</f>
        <v>#DIV/0!</v>
      </c>
      <c r="H136" s="10" t="e">
        <f>(SUMIF(Sta!$A:$A,$A136,Sta!D:D) +SUMIF(Sta!$B:$B,$A136,Sta!E:E))/$D136</f>
        <v>#DIV/0!</v>
      </c>
      <c r="I136" s="6" t="e">
        <f>SUMIF(Sta!$A:$A,$A136,Sta!D:D)/$B136</f>
        <v>#DIV/0!</v>
      </c>
      <c r="J136" s="6" t="e">
        <f>SUMIF(Sta!$B:$B,$A136,Sta!E:E)/$C136</f>
        <v>#DIV/0!</v>
      </c>
      <c r="K136" s="10" t="e">
        <f>(SUMIF(Sta!$A:$A,$A136,Sta!E:E) +SUMIF(Sta!$B:$B,$A136,Sta!D:D))/$D136</f>
        <v>#DIV/0!</v>
      </c>
      <c r="L136" s="6" t="e">
        <f>SUMIF(Sta!$A:$A,$A136,Sta!E:E)/$B136</f>
        <v>#DIV/0!</v>
      </c>
      <c r="M136" s="6" t="e">
        <f>SUMIF(Sta!$B:$B,$A136,Sta!D:D)/$C136</f>
        <v>#DIV/0!</v>
      </c>
      <c r="N136" s="10" t="e">
        <f>(SUMIF(Sta!$A:$A,$A136,Sta!L:L) +SUMIF(Sta!$B:$B,$A136,Sta!L:L))/$D136</f>
        <v>#DIV/0!</v>
      </c>
      <c r="O136" s="6" t="e">
        <f>SUMIF(Sta!$A:$A,$A136,Sta!L:L)/$B136</f>
        <v>#DIV/0!</v>
      </c>
      <c r="P136" s="6" t="e">
        <f>SUMIF(Sta!$B:$B,$A136,Sta!L:L)/$C136</f>
        <v>#DIV/0!</v>
      </c>
      <c r="Q136" s="10" t="e">
        <f>(SUMIF(Sta!$A:$A,$A136,Sta!H:H) +SUMIF(Sta!$B:$B,$A136,Sta!J:J))/$D136</f>
        <v>#DIV/0!</v>
      </c>
      <c r="R136" s="6" t="e">
        <f>SUMIF(Sta!$A:$A,$A136,Sta!H:H)/$B136</f>
        <v>#DIV/0!</v>
      </c>
      <c r="S136" s="6" t="e">
        <f>SUMIF(Sta!$B:$B,$A136,Sta!J:J)/$C136</f>
        <v>#DIV/0!</v>
      </c>
      <c r="T136" s="10" t="e">
        <f>(SUMIF(Sta!$A:$A,$A136,Sta!I:I) +SUMIF(Sta!$B:$B,$A136,Sta!K:K))/$D136</f>
        <v>#DIV/0!</v>
      </c>
      <c r="U136" s="6" t="e">
        <f>SUMIF(Sta!$A:$A,$A136,Sta!I:I)/$B136</f>
        <v>#DIV/0!</v>
      </c>
      <c r="V136" s="6" t="e">
        <f>SUMIF(Sta!$B:$B,$A136,Sta!K:K)/$C136</f>
        <v>#DIV/0!</v>
      </c>
      <c r="W136" s="10" t="e">
        <f>(SUMIF(Sta!$A:$A,$A136,Sta!Q:Q) +SUMIF(Sta!$B:$B,$A136,Sta!Q:Q))/$D136</f>
        <v>#DIV/0!</v>
      </c>
      <c r="X136" s="6" t="e">
        <f>SUMIF(Sta!$A:$A,$A136,Sta!Q:Q)/$B136</f>
        <v>#DIV/0!</v>
      </c>
      <c r="Y136" s="6" t="e">
        <f>SUMIF(Sta!$B:$B,$A136,Sta!Q:Q)/$C136</f>
        <v>#DIV/0!</v>
      </c>
      <c r="Z136" s="10" t="e">
        <f>(SUMIF(Sta!$A:$A,$A136,Sta!M:M) +SUMIF(Sta!$B:$B,$A136,Sta!O:O))/$D136</f>
        <v>#DIV/0!</v>
      </c>
      <c r="AA136" s="6" t="e">
        <f>SUMIF(Sta!$A:$A,$A136,Sta!M:M)/$B136</f>
        <v>#DIV/0!</v>
      </c>
      <c r="AB136" s="6" t="e">
        <f>SUMIF(Sta!$B:$B,$A136,Sta!O:O)/$C136</f>
        <v>#DIV/0!</v>
      </c>
      <c r="AC136" s="10" t="e">
        <f>(SUMIF(Sta!$A:$A,$A136,Sta!N:N) +SUMIF(Sta!$B:$B,$A136,Sta!P:P))/$D136</f>
        <v>#DIV/0!</v>
      </c>
      <c r="AD136" s="6" t="e">
        <f>SUMIF(Sta!$A:$A,$A136,Sta!N:N)/$B136</f>
        <v>#DIV/0!</v>
      </c>
      <c r="AE136" s="14" t="e">
        <f>SUMIF(Sta!$B:$B,$A136,Sta!P:P)/$C136</f>
        <v>#DIV/0!</v>
      </c>
    </row>
    <row r="137" spans="1:31" x14ac:dyDescent="0.3">
      <c r="A137" t="s">
        <v>317</v>
      </c>
      <c r="B137" s="9">
        <f>COUNTIF(Sta!A:A,A137)</f>
        <v>0</v>
      </c>
      <c r="C137" s="4">
        <f>COUNTIF(Sta!B:B,A137)</f>
        <v>0</v>
      </c>
      <c r="D137" s="4">
        <f t="shared" si="5"/>
        <v>0</v>
      </c>
      <c r="E137" s="10" t="e">
        <f>(SUMIF(Sta!$A:$A,$A137,Sta!F:F) +SUMIF(Sta!$B:$B,$A137,Sta!F:F))/$D137</f>
        <v>#DIV/0!</v>
      </c>
      <c r="F137" s="6" t="e">
        <f>SUMIF(Sta!$A:$A,$A137,Sta!F:F)/$B137</f>
        <v>#DIV/0!</v>
      </c>
      <c r="G137" s="6" t="e">
        <f>SUMIF(Sta!$B:$B,$A137,Sta!F:F)/$C137</f>
        <v>#DIV/0!</v>
      </c>
      <c r="H137" s="10" t="e">
        <f>(SUMIF(Sta!$A:$A,$A137,Sta!D:D) +SUMIF(Sta!$B:$B,$A137,Sta!E:E))/$D137</f>
        <v>#DIV/0!</v>
      </c>
      <c r="I137" s="6" t="e">
        <f>SUMIF(Sta!$A:$A,$A137,Sta!D:D)/$B137</f>
        <v>#DIV/0!</v>
      </c>
      <c r="J137" s="6" t="e">
        <f>SUMIF(Sta!$B:$B,$A137,Sta!E:E)/$C137</f>
        <v>#DIV/0!</v>
      </c>
      <c r="K137" s="10" t="e">
        <f>(SUMIF(Sta!$A:$A,$A137,Sta!E:E) +SUMIF(Sta!$B:$B,$A137,Sta!D:D))/$D137</f>
        <v>#DIV/0!</v>
      </c>
      <c r="L137" s="6" t="e">
        <f>SUMIF(Sta!$A:$A,$A137,Sta!E:E)/$B137</f>
        <v>#DIV/0!</v>
      </c>
      <c r="M137" s="6" t="e">
        <f>SUMIF(Sta!$B:$B,$A137,Sta!D:D)/$C137</f>
        <v>#DIV/0!</v>
      </c>
      <c r="N137" s="10" t="e">
        <f>(SUMIF(Sta!$A:$A,$A137,Sta!L:L) +SUMIF(Sta!$B:$B,$A137,Sta!L:L))/$D137</f>
        <v>#DIV/0!</v>
      </c>
      <c r="O137" s="6" t="e">
        <f>SUMIF(Sta!$A:$A,$A137,Sta!L:L)/$B137</f>
        <v>#DIV/0!</v>
      </c>
      <c r="P137" s="6" t="e">
        <f>SUMIF(Sta!$B:$B,$A137,Sta!L:L)/$C137</f>
        <v>#DIV/0!</v>
      </c>
      <c r="Q137" s="10" t="e">
        <f>(SUMIF(Sta!$A:$A,$A137,Sta!H:H) +SUMIF(Sta!$B:$B,$A137,Sta!J:J))/$D137</f>
        <v>#DIV/0!</v>
      </c>
      <c r="R137" s="6" t="e">
        <f>SUMIF(Sta!$A:$A,$A137,Sta!H:H)/$B137</f>
        <v>#DIV/0!</v>
      </c>
      <c r="S137" s="6" t="e">
        <f>SUMIF(Sta!$B:$B,$A137,Sta!J:J)/$C137</f>
        <v>#DIV/0!</v>
      </c>
      <c r="T137" s="10" t="e">
        <f>(SUMIF(Sta!$A:$A,$A137,Sta!I:I) +SUMIF(Sta!$B:$B,$A137,Sta!K:K))/$D137</f>
        <v>#DIV/0!</v>
      </c>
      <c r="U137" s="6" t="e">
        <f>SUMIF(Sta!$A:$A,$A137,Sta!I:I)/$B137</f>
        <v>#DIV/0!</v>
      </c>
      <c r="V137" s="6" t="e">
        <f>SUMIF(Sta!$B:$B,$A137,Sta!K:K)/$C137</f>
        <v>#DIV/0!</v>
      </c>
      <c r="W137" s="10" t="e">
        <f>(SUMIF(Sta!$A:$A,$A137,Sta!Q:Q) +SUMIF(Sta!$B:$B,$A137,Sta!Q:Q))/$D137</f>
        <v>#DIV/0!</v>
      </c>
      <c r="X137" s="6" t="e">
        <f>SUMIF(Sta!$A:$A,$A137,Sta!Q:Q)/$B137</f>
        <v>#DIV/0!</v>
      </c>
      <c r="Y137" s="6" t="e">
        <f>SUMIF(Sta!$B:$B,$A137,Sta!Q:Q)/$C137</f>
        <v>#DIV/0!</v>
      </c>
      <c r="Z137" s="10" t="e">
        <f>(SUMIF(Sta!$A:$A,$A137,Sta!M:M) +SUMIF(Sta!$B:$B,$A137,Sta!O:O))/$D137</f>
        <v>#DIV/0!</v>
      </c>
      <c r="AA137" s="6" t="e">
        <f>SUMIF(Sta!$A:$A,$A137,Sta!M:M)/$B137</f>
        <v>#DIV/0!</v>
      </c>
      <c r="AB137" s="6" t="e">
        <f>SUMIF(Sta!$B:$B,$A137,Sta!O:O)/$C137</f>
        <v>#DIV/0!</v>
      </c>
      <c r="AC137" s="10" t="e">
        <f>(SUMIF(Sta!$A:$A,$A137,Sta!N:N) +SUMIF(Sta!$B:$B,$A137,Sta!P:P))/$D137</f>
        <v>#DIV/0!</v>
      </c>
      <c r="AD137" s="6" t="e">
        <f>SUMIF(Sta!$A:$A,$A137,Sta!N:N)/$B137</f>
        <v>#DIV/0!</v>
      </c>
      <c r="AE137" s="14" t="e">
        <f>SUMIF(Sta!$B:$B,$A137,Sta!P:P)/$C137</f>
        <v>#DIV/0!</v>
      </c>
    </row>
    <row r="138" spans="1:31" x14ac:dyDescent="0.3">
      <c r="A138" s="62" t="s">
        <v>318</v>
      </c>
      <c r="B138" s="9">
        <f>COUNTIF(Sta!A:A,A138)</f>
        <v>0</v>
      </c>
      <c r="C138" s="4">
        <f>COUNTIF(Sta!B:B,A138)</f>
        <v>0</v>
      </c>
      <c r="D138" s="4">
        <f t="shared" si="5"/>
        <v>0</v>
      </c>
      <c r="E138" s="10" t="e">
        <f>(SUMIF(Sta!$A:$A,$A138,Sta!F:F) +SUMIF(Sta!$B:$B,$A138,Sta!F:F))/$D138</f>
        <v>#DIV/0!</v>
      </c>
      <c r="F138" s="6" t="e">
        <f>SUMIF(Sta!$A:$A,$A138,Sta!F:F)/$B138</f>
        <v>#DIV/0!</v>
      </c>
      <c r="G138" s="6" t="e">
        <f>SUMIF(Sta!$B:$B,$A138,Sta!F:F)/$C138</f>
        <v>#DIV/0!</v>
      </c>
      <c r="H138" s="10" t="e">
        <f>(SUMIF(Sta!$A:$A,$A138,Sta!D:D) +SUMIF(Sta!$B:$B,$A138,Sta!E:E))/$D138</f>
        <v>#DIV/0!</v>
      </c>
      <c r="I138" s="6" t="e">
        <f>SUMIF(Sta!$A:$A,$A138,Sta!D:D)/$B138</f>
        <v>#DIV/0!</v>
      </c>
      <c r="J138" s="6" t="e">
        <f>SUMIF(Sta!$B:$B,$A138,Sta!E:E)/$C138</f>
        <v>#DIV/0!</v>
      </c>
      <c r="K138" s="10" t="e">
        <f>(SUMIF(Sta!$A:$A,$A138,Sta!E:E) +SUMIF(Sta!$B:$B,$A138,Sta!D:D))/$D138</f>
        <v>#DIV/0!</v>
      </c>
      <c r="L138" s="6" t="e">
        <f>SUMIF(Sta!$A:$A,$A138,Sta!E:E)/$B138</f>
        <v>#DIV/0!</v>
      </c>
      <c r="M138" s="6" t="e">
        <f>SUMIF(Sta!$B:$B,$A138,Sta!D:D)/$C138</f>
        <v>#DIV/0!</v>
      </c>
      <c r="N138" s="10" t="e">
        <f>(SUMIF(Sta!$A:$A,$A138,Sta!L:L) +SUMIF(Sta!$B:$B,$A138,Sta!L:L))/$D138</f>
        <v>#DIV/0!</v>
      </c>
      <c r="O138" s="6" t="e">
        <f>SUMIF(Sta!$A:$A,$A138,Sta!L:L)/$B138</f>
        <v>#DIV/0!</v>
      </c>
      <c r="P138" s="6" t="e">
        <f>SUMIF(Sta!$B:$B,$A138,Sta!L:L)/$C138</f>
        <v>#DIV/0!</v>
      </c>
      <c r="Q138" s="10" t="e">
        <f>(SUMIF(Sta!$A:$A,$A138,Sta!H:H) +SUMIF(Sta!$B:$B,$A138,Sta!J:J))/$D138</f>
        <v>#DIV/0!</v>
      </c>
      <c r="R138" s="6" t="e">
        <f>SUMIF(Sta!$A:$A,$A138,Sta!H:H)/$B138</f>
        <v>#DIV/0!</v>
      </c>
      <c r="S138" s="6" t="e">
        <f>SUMIF(Sta!$B:$B,$A138,Sta!J:J)/$C138</f>
        <v>#DIV/0!</v>
      </c>
      <c r="T138" s="10" t="e">
        <f>(SUMIF(Sta!$A:$A,$A138,Sta!I:I) +SUMIF(Sta!$B:$B,$A138,Sta!K:K))/$D138</f>
        <v>#DIV/0!</v>
      </c>
      <c r="U138" s="6" t="e">
        <f>SUMIF(Sta!$A:$A,$A138,Sta!I:I)/$B138</f>
        <v>#DIV/0!</v>
      </c>
      <c r="V138" s="6" t="e">
        <f>SUMIF(Sta!$B:$B,$A138,Sta!K:K)/$C138</f>
        <v>#DIV/0!</v>
      </c>
      <c r="W138" s="10" t="e">
        <f>(SUMIF(Sta!$A:$A,$A138,Sta!Q:Q) +SUMIF(Sta!$B:$B,$A138,Sta!Q:Q))/$D138</f>
        <v>#DIV/0!</v>
      </c>
      <c r="X138" s="6" t="e">
        <f>SUMIF(Sta!$A:$A,$A138,Sta!Q:Q)/$B138</f>
        <v>#DIV/0!</v>
      </c>
      <c r="Y138" s="6" t="e">
        <f>SUMIF(Sta!$B:$B,$A138,Sta!Q:Q)/$C138</f>
        <v>#DIV/0!</v>
      </c>
      <c r="Z138" s="10" t="e">
        <f>(SUMIF(Sta!$A:$A,$A138,Sta!M:M) +SUMIF(Sta!$B:$B,$A138,Sta!O:O))/$D138</f>
        <v>#DIV/0!</v>
      </c>
      <c r="AA138" s="6" t="e">
        <f>SUMIF(Sta!$A:$A,$A138,Sta!M:M)/$B138</f>
        <v>#DIV/0!</v>
      </c>
      <c r="AB138" s="6" t="e">
        <f>SUMIF(Sta!$B:$B,$A138,Sta!O:O)/$C138</f>
        <v>#DIV/0!</v>
      </c>
      <c r="AC138" s="10" t="e">
        <f>(SUMIF(Sta!$A:$A,$A138,Sta!N:N) +SUMIF(Sta!$B:$B,$A138,Sta!P:P))/$D138</f>
        <v>#DIV/0!</v>
      </c>
      <c r="AD138" s="6" t="e">
        <f>SUMIF(Sta!$A:$A,$A138,Sta!N:N)/$B138</f>
        <v>#DIV/0!</v>
      </c>
      <c r="AE138" s="14" t="e">
        <f>SUMIF(Sta!$B:$B,$A138,Sta!P:P)/$C138</f>
        <v>#DIV/0!</v>
      </c>
    </row>
    <row r="139" spans="1:31" x14ac:dyDescent="0.3">
      <c r="A139" s="62" t="s">
        <v>254</v>
      </c>
      <c r="B139" s="9">
        <f>COUNTIF(Sta!A:A,A139)</f>
        <v>0</v>
      </c>
      <c r="C139" s="4">
        <f>COUNTIF(Sta!B:B,A139)</f>
        <v>0</v>
      </c>
      <c r="D139" s="4">
        <f t="shared" si="5"/>
        <v>0</v>
      </c>
      <c r="E139" s="10" t="e">
        <f>(SUMIF(Sta!$A:$A,$A139,Sta!F:F) +SUMIF(Sta!$B:$B,$A139,Sta!F:F))/$D139</f>
        <v>#DIV/0!</v>
      </c>
      <c r="F139" s="6" t="e">
        <f>SUMIF(Sta!$A:$A,$A139,Sta!F:F)/$B139</f>
        <v>#DIV/0!</v>
      </c>
      <c r="G139" s="6" t="e">
        <f>SUMIF(Sta!$B:$B,$A139,Sta!F:F)/$C139</f>
        <v>#DIV/0!</v>
      </c>
      <c r="H139" s="10" t="e">
        <f>(SUMIF(Sta!$A:$A,$A139,Sta!D:D) +SUMIF(Sta!$B:$B,$A139,Sta!E:E))/$D139</f>
        <v>#DIV/0!</v>
      </c>
      <c r="I139" s="6" t="e">
        <f>SUMIF(Sta!$A:$A,$A139,Sta!D:D)/$B139</f>
        <v>#DIV/0!</v>
      </c>
      <c r="J139" s="6" t="e">
        <f>SUMIF(Sta!$B:$B,$A139,Sta!E:E)/$C139</f>
        <v>#DIV/0!</v>
      </c>
      <c r="K139" s="10" t="e">
        <f>(SUMIF(Sta!$A:$A,$A139,Sta!E:E) +SUMIF(Sta!$B:$B,$A139,Sta!D:D))/$D139</f>
        <v>#DIV/0!</v>
      </c>
      <c r="L139" s="6" t="e">
        <f>SUMIF(Sta!$A:$A,$A139,Sta!E:E)/$B139</f>
        <v>#DIV/0!</v>
      </c>
      <c r="M139" s="6" t="e">
        <f>SUMIF(Sta!$B:$B,$A139,Sta!D:D)/$C139</f>
        <v>#DIV/0!</v>
      </c>
      <c r="N139" s="10" t="e">
        <f>(SUMIF(Sta!$A:$A,$A139,Sta!L:L) +SUMIF(Sta!$B:$B,$A139,Sta!L:L))/$D139</f>
        <v>#DIV/0!</v>
      </c>
      <c r="O139" s="6" t="e">
        <f>SUMIF(Sta!$A:$A,$A139,Sta!L:L)/$B139</f>
        <v>#DIV/0!</v>
      </c>
      <c r="P139" s="6" t="e">
        <f>SUMIF(Sta!$B:$B,$A139,Sta!L:L)/$C139</f>
        <v>#DIV/0!</v>
      </c>
      <c r="Q139" s="10" t="e">
        <f>(SUMIF(Sta!$A:$A,$A139,Sta!H:H) +SUMIF(Sta!$B:$B,$A139,Sta!J:J))/$D139</f>
        <v>#DIV/0!</v>
      </c>
      <c r="R139" s="6" t="e">
        <f>SUMIF(Sta!$A:$A,$A139,Sta!H:H)/$B139</f>
        <v>#DIV/0!</v>
      </c>
      <c r="S139" s="6" t="e">
        <f>SUMIF(Sta!$B:$B,$A139,Sta!J:J)/$C139</f>
        <v>#DIV/0!</v>
      </c>
      <c r="T139" s="10" t="e">
        <f>(SUMIF(Sta!$A:$A,$A139,Sta!I:I) +SUMIF(Sta!$B:$B,$A139,Sta!K:K))/$D139</f>
        <v>#DIV/0!</v>
      </c>
      <c r="U139" s="6" t="e">
        <f>SUMIF(Sta!$A:$A,$A139,Sta!I:I)/$B139</f>
        <v>#DIV/0!</v>
      </c>
      <c r="V139" s="6" t="e">
        <f>SUMIF(Sta!$B:$B,$A139,Sta!K:K)/$C139</f>
        <v>#DIV/0!</v>
      </c>
      <c r="W139" s="10" t="e">
        <f>(SUMIF(Sta!$A:$A,$A139,Sta!Q:Q) +SUMIF(Sta!$B:$B,$A139,Sta!Q:Q))/$D139</f>
        <v>#DIV/0!</v>
      </c>
      <c r="X139" s="6" t="e">
        <f>SUMIF(Sta!$A:$A,$A139,Sta!Q:Q)/$B139</f>
        <v>#DIV/0!</v>
      </c>
      <c r="Y139" s="6" t="e">
        <f>SUMIF(Sta!$B:$B,$A139,Sta!Q:Q)/$C139</f>
        <v>#DIV/0!</v>
      </c>
      <c r="Z139" s="10" t="e">
        <f>(SUMIF(Sta!$A:$A,$A139,Sta!M:M) +SUMIF(Sta!$B:$B,$A139,Sta!O:O))/$D139</f>
        <v>#DIV/0!</v>
      </c>
      <c r="AA139" s="6" t="e">
        <f>SUMIF(Sta!$A:$A,$A139,Sta!M:M)/$B139</f>
        <v>#DIV/0!</v>
      </c>
      <c r="AB139" s="6" t="e">
        <f>SUMIF(Sta!$B:$B,$A139,Sta!O:O)/$C139</f>
        <v>#DIV/0!</v>
      </c>
      <c r="AC139" s="10" t="e">
        <f>(SUMIF(Sta!$A:$A,$A139,Sta!N:N) +SUMIF(Sta!$B:$B,$A139,Sta!P:P))/$D139</f>
        <v>#DIV/0!</v>
      </c>
      <c r="AD139" s="6" t="e">
        <f>SUMIF(Sta!$A:$A,$A139,Sta!N:N)/$B139</f>
        <v>#DIV/0!</v>
      </c>
      <c r="AE139" s="14" t="e">
        <f>SUMIF(Sta!$B:$B,$A139,Sta!P:P)/$C139</f>
        <v>#DIV/0!</v>
      </c>
    </row>
    <row r="140" spans="1:31" x14ac:dyDescent="0.3">
      <c r="A140" s="62" t="s">
        <v>249</v>
      </c>
      <c r="B140" s="9">
        <f>COUNTIF(Sta!A:A,A140)</f>
        <v>0</v>
      </c>
      <c r="C140" s="4">
        <f>COUNTIF(Sta!B:B,A140)</f>
        <v>0</v>
      </c>
      <c r="D140" s="4">
        <f t="shared" si="5"/>
        <v>0</v>
      </c>
      <c r="E140" s="10" t="e">
        <f>(SUMIF(Sta!$A:$A,$A140,Sta!F:F) +SUMIF(Sta!$B:$B,$A140,Sta!F:F))/$D140</f>
        <v>#DIV/0!</v>
      </c>
      <c r="F140" s="6" t="e">
        <f>SUMIF(Sta!$A:$A,$A140,Sta!F:F)/$B140</f>
        <v>#DIV/0!</v>
      </c>
      <c r="G140" s="6" t="e">
        <f>SUMIF(Sta!$B:$B,$A140,Sta!F:F)/$C140</f>
        <v>#DIV/0!</v>
      </c>
      <c r="H140" s="10" t="e">
        <f>(SUMIF(Sta!$A:$A,$A140,Sta!D:D) +SUMIF(Sta!$B:$B,$A140,Sta!E:E))/$D140</f>
        <v>#DIV/0!</v>
      </c>
      <c r="I140" s="6" t="e">
        <f>SUMIF(Sta!$A:$A,$A140,Sta!D:D)/$B140</f>
        <v>#DIV/0!</v>
      </c>
      <c r="J140" s="6" t="e">
        <f>SUMIF(Sta!$B:$B,$A140,Sta!E:E)/$C140</f>
        <v>#DIV/0!</v>
      </c>
      <c r="K140" s="10" t="e">
        <f>(SUMIF(Sta!$A:$A,$A140,Sta!E:E) +SUMIF(Sta!$B:$B,$A140,Sta!D:D))/$D140</f>
        <v>#DIV/0!</v>
      </c>
      <c r="L140" s="6" t="e">
        <f>SUMIF(Sta!$A:$A,$A140,Sta!E:E)/$B140</f>
        <v>#DIV/0!</v>
      </c>
      <c r="M140" s="6" t="e">
        <f>SUMIF(Sta!$B:$B,$A140,Sta!D:D)/$C140</f>
        <v>#DIV/0!</v>
      </c>
      <c r="N140" s="10" t="e">
        <f>(SUMIF(Sta!$A:$A,$A140,Sta!L:L) +SUMIF(Sta!$B:$B,$A140,Sta!L:L))/$D140</f>
        <v>#DIV/0!</v>
      </c>
      <c r="O140" s="6" t="e">
        <f>SUMIF(Sta!$A:$A,$A140,Sta!L:L)/$B140</f>
        <v>#DIV/0!</v>
      </c>
      <c r="P140" s="6" t="e">
        <f>SUMIF(Sta!$B:$B,$A140,Sta!L:L)/$C140</f>
        <v>#DIV/0!</v>
      </c>
      <c r="Q140" s="10" t="e">
        <f>(SUMIF(Sta!$A:$A,$A140,Sta!H:H) +SUMIF(Sta!$B:$B,$A140,Sta!J:J))/$D140</f>
        <v>#DIV/0!</v>
      </c>
      <c r="R140" s="6" t="e">
        <f>SUMIF(Sta!$A:$A,$A140,Sta!H:H)/$B140</f>
        <v>#DIV/0!</v>
      </c>
      <c r="S140" s="6" t="e">
        <f>SUMIF(Sta!$B:$B,$A140,Sta!J:J)/$C140</f>
        <v>#DIV/0!</v>
      </c>
      <c r="T140" s="10" t="e">
        <f>(SUMIF(Sta!$A:$A,$A140,Sta!I:I) +SUMIF(Sta!$B:$B,$A140,Sta!K:K))/$D140</f>
        <v>#DIV/0!</v>
      </c>
      <c r="U140" s="6" t="e">
        <f>SUMIF(Sta!$A:$A,$A140,Sta!I:I)/$B140</f>
        <v>#DIV/0!</v>
      </c>
      <c r="V140" s="6" t="e">
        <f>SUMIF(Sta!$B:$B,$A140,Sta!K:K)/$C140</f>
        <v>#DIV/0!</v>
      </c>
      <c r="W140" s="10" t="e">
        <f>(SUMIF(Sta!$A:$A,$A140,Sta!Q:Q) +SUMIF(Sta!$B:$B,$A140,Sta!Q:Q))/$D140</f>
        <v>#DIV/0!</v>
      </c>
      <c r="X140" s="6" t="e">
        <f>SUMIF(Sta!$A:$A,$A140,Sta!Q:Q)/$B140</f>
        <v>#DIV/0!</v>
      </c>
      <c r="Y140" s="6" t="e">
        <f>SUMIF(Sta!$B:$B,$A140,Sta!Q:Q)/$C140</f>
        <v>#DIV/0!</v>
      </c>
      <c r="Z140" s="10" t="e">
        <f>(SUMIF(Sta!$A:$A,$A140,Sta!M:M) +SUMIF(Sta!$B:$B,$A140,Sta!O:O))/$D140</f>
        <v>#DIV/0!</v>
      </c>
      <c r="AA140" s="6" t="e">
        <f>SUMIF(Sta!$A:$A,$A140,Sta!M:M)/$B140</f>
        <v>#DIV/0!</v>
      </c>
      <c r="AB140" s="6" t="e">
        <f>SUMIF(Sta!$B:$B,$A140,Sta!O:O)/$C140</f>
        <v>#DIV/0!</v>
      </c>
      <c r="AC140" s="10" t="e">
        <f>(SUMIF(Sta!$A:$A,$A140,Sta!N:N) +SUMIF(Sta!$B:$B,$A140,Sta!P:P))/$D140</f>
        <v>#DIV/0!</v>
      </c>
      <c r="AD140" s="6" t="e">
        <f>SUMIF(Sta!$A:$A,$A140,Sta!N:N)/$B140</f>
        <v>#DIV/0!</v>
      </c>
      <c r="AE140" s="14" t="e">
        <f>SUMIF(Sta!$B:$B,$A140,Sta!P:P)/$C140</f>
        <v>#DIV/0!</v>
      </c>
    </row>
    <row r="141" spans="1:31" x14ac:dyDescent="0.3">
      <c r="A141" s="62" t="s">
        <v>253</v>
      </c>
      <c r="B141" s="9">
        <f>COUNTIF(Sta!A:A,A141)</f>
        <v>0</v>
      </c>
      <c r="C141" s="4">
        <f>COUNTIF(Sta!B:B,A141)</f>
        <v>0</v>
      </c>
      <c r="D141" s="4">
        <f t="shared" si="5"/>
        <v>0</v>
      </c>
      <c r="E141" s="10" t="e">
        <f>(SUMIF(Sta!$A:$A,$A141,Sta!F:F) +SUMIF(Sta!$B:$B,$A141,Sta!F:F))/$D141</f>
        <v>#DIV/0!</v>
      </c>
      <c r="F141" s="6" t="e">
        <f>SUMIF(Sta!$A:$A,$A141,Sta!F:F)/$B141</f>
        <v>#DIV/0!</v>
      </c>
      <c r="G141" s="6" t="e">
        <f>SUMIF(Sta!$B:$B,$A141,Sta!F:F)/$C141</f>
        <v>#DIV/0!</v>
      </c>
      <c r="H141" s="10" t="e">
        <f>(SUMIF(Sta!$A:$A,$A141,Sta!D:D) +SUMIF(Sta!$B:$B,$A141,Sta!E:E))/$D141</f>
        <v>#DIV/0!</v>
      </c>
      <c r="I141" s="6" t="e">
        <f>SUMIF(Sta!$A:$A,$A141,Sta!D:D)/$B141</f>
        <v>#DIV/0!</v>
      </c>
      <c r="J141" s="6" t="e">
        <f>SUMIF(Sta!$B:$B,$A141,Sta!E:E)/$C141</f>
        <v>#DIV/0!</v>
      </c>
      <c r="K141" s="10" t="e">
        <f>(SUMIF(Sta!$A:$A,$A141,Sta!E:E) +SUMIF(Sta!$B:$B,$A141,Sta!D:D))/$D141</f>
        <v>#DIV/0!</v>
      </c>
      <c r="L141" s="6" t="e">
        <f>SUMIF(Sta!$A:$A,$A141,Sta!E:E)/$B141</f>
        <v>#DIV/0!</v>
      </c>
      <c r="M141" s="6" t="e">
        <f>SUMIF(Sta!$B:$B,$A141,Sta!D:D)/$C141</f>
        <v>#DIV/0!</v>
      </c>
      <c r="N141" s="10" t="e">
        <f>(SUMIF(Sta!$A:$A,$A141,Sta!L:L) +SUMIF(Sta!$B:$B,$A141,Sta!L:L))/$D141</f>
        <v>#DIV/0!</v>
      </c>
      <c r="O141" s="6" t="e">
        <f>SUMIF(Sta!$A:$A,$A141,Sta!L:L)/$B141</f>
        <v>#DIV/0!</v>
      </c>
      <c r="P141" s="6" t="e">
        <f>SUMIF(Sta!$B:$B,$A141,Sta!L:L)/$C141</f>
        <v>#DIV/0!</v>
      </c>
      <c r="Q141" s="10" t="e">
        <f>(SUMIF(Sta!$A:$A,$A141,Sta!H:H) +SUMIF(Sta!$B:$B,$A141,Sta!J:J))/$D141</f>
        <v>#DIV/0!</v>
      </c>
      <c r="R141" s="6" t="e">
        <f>SUMIF(Sta!$A:$A,$A141,Sta!H:H)/$B141</f>
        <v>#DIV/0!</v>
      </c>
      <c r="S141" s="6" t="e">
        <f>SUMIF(Sta!$B:$B,$A141,Sta!J:J)/$C141</f>
        <v>#DIV/0!</v>
      </c>
      <c r="T141" s="10" t="e">
        <f>(SUMIF(Sta!$A:$A,$A141,Sta!I:I) +SUMIF(Sta!$B:$B,$A141,Sta!K:K))/$D141</f>
        <v>#DIV/0!</v>
      </c>
      <c r="U141" s="6" t="e">
        <f>SUMIF(Sta!$A:$A,$A141,Sta!I:I)/$B141</f>
        <v>#DIV/0!</v>
      </c>
      <c r="V141" s="6" t="e">
        <f>SUMIF(Sta!$B:$B,$A141,Sta!K:K)/$C141</f>
        <v>#DIV/0!</v>
      </c>
      <c r="W141" s="10" t="e">
        <f>(SUMIF(Sta!$A:$A,$A141,Sta!Q:Q) +SUMIF(Sta!$B:$B,$A141,Sta!Q:Q))/$D141</f>
        <v>#DIV/0!</v>
      </c>
      <c r="X141" s="6" t="e">
        <f>SUMIF(Sta!$A:$A,$A141,Sta!Q:Q)/$B141</f>
        <v>#DIV/0!</v>
      </c>
      <c r="Y141" s="6" t="e">
        <f>SUMIF(Sta!$B:$B,$A141,Sta!Q:Q)/$C141</f>
        <v>#DIV/0!</v>
      </c>
      <c r="Z141" s="10" t="e">
        <f>(SUMIF(Sta!$A:$A,$A141,Sta!M:M) +SUMIF(Sta!$B:$B,$A141,Sta!O:O))/$D141</f>
        <v>#DIV/0!</v>
      </c>
      <c r="AA141" s="6" t="e">
        <f>SUMIF(Sta!$A:$A,$A141,Sta!M:M)/$B141</f>
        <v>#DIV/0!</v>
      </c>
      <c r="AB141" s="6" t="e">
        <f>SUMIF(Sta!$B:$B,$A141,Sta!O:O)/$C141</f>
        <v>#DIV/0!</v>
      </c>
      <c r="AC141" s="10" t="e">
        <f>(SUMIF(Sta!$A:$A,$A141,Sta!N:N) +SUMIF(Sta!$B:$B,$A141,Sta!P:P))/$D141</f>
        <v>#DIV/0!</v>
      </c>
      <c r="AD141" s="6" t="e">
        <f>SUMIF(Sta!$A:$A,$A141,Sta!N:N)/$B141</f>
        <v>#DIV/0!</v>
      </c>
      <c r="AE141" s="14" t="e">
        <f>SUMIF(Sta!$B:$B,$A141,Sta!P:P)/$C141</f>
        <v>#DIV/0!</v>
      </c>
    </row>
    <row r="142" spans="1:31" x14ac:dyDescent="0.3">
      <c r="A142" s="62" t="s">
        <v>247</v>
      </c>
      <c r="B142" s="9">
        <f>COUNTIF(Sta!A:A,A142)</f>
        <v>0</v>
      </c>
      <c r="C142" s="4">
        <f>COUNTIF(Sta!B:B,A142)</f>
        <v>0</v>
      </c>
      <c r="D142" s="4">
        <f t="shared" si="5"/>
        <v>0</v>
      </c>
      <c r="E142" s="10" t="e">
        <f>(SUMIF(Sta!$A:$A,$A142,Sta!F:F) +SUMIF(Sta!$B:$B,$A142,Sta!F:F))/$D142</f>
        <v>#DIV/0!</v>
      </c>
      <c r="F142" s="6" t="e">
        <f>SUMIF(Sta!$A:$A,$A142,Sta!F:F)/$B142</f>
        <v>#DIV/0!</v>
      </c>
      <c r="G142" s="6" t="e">
        <f>SUMIF(Sta!$B:$B,$A142,Sta!F:F)/$C142</f>
        <v>#DIV/0!</v>
      </c>
      <c r="H142" s="10" t="e">
        <f>(SUMIF(Sta!$A:$A,$A142,Sta!D:D) +SUMIF(Sta!$B:$B,$A142,Sta!E:E))/$D142</f>
        <v>#DIV/0!</v>
      </c>
      <c r="I142" s="6" t="e">
        <f>SUMIF(Sta!$A:$A,$A142,Sta!D:D)/$B142</f>
        <v>#DIV/0!</v>
      </c>
      <c r="J142" s="6" t="e">
        <f>SUMIF(Sta!$B:$B,$A142,Sta!E:E)/$C142</f>
        <v>#DIV/0!</v>
      </c>
      <c r="K142" s="10" t="e">
        <f>(SUMIF(Sta!$A:$A,$A142,Sta!E:E) +SUMIF(Sta!$B:$B,$A142,Sta!D:D))/$D142</f>
        <v>#DIV/0!</v>
      </c>
      <c r="L142" s="6" t="e">
        <f>SUMIF(Sta!$A:$A,$A142,Sta!E:E)/$B142</f>
        <v>#DIV/0!</v>
      </c>
      <c r="M142" s="6" t="e">
        <f>SUMIF(Sta!$B:$B,$A142,Sta!D:D)/$C142</f>
        <v>#DIV/0!</v>
      </c>
      <c r="N142" s="10" t="e">
        <f>(SUMIF(Sta!$A:$A,$A142,Sta!L:L) +SUMIF(Sta!$B:$B,$A142,Sta!L:L))/$D142</f>
        <v>#DIV/0!</v>
      </c>
      <c r="O142" s="6" t="e">
        <f>SUMIF(Sta!$A:$A,$A142,Sta!L:L)/$B142</f>
        <v>#DIV/0!</v>
      </c>
      <c r="P142" s="6" t="e">
        <f>SUMIF(Sta!$B:$B,$A142,Sta!L:L)/$C142</f>
        <v>#DIV/0!</v>
      </c>
      <c r="Q142" s="10" t="e">
        <f>(SUMIF(Sta!$A:$A,$A142,Sta!H:H) +SUMIF(Sta!$B:$B,$A142,Sta!J:J))/$D142</f>
        <v>#DIV/0!</v>
      </c>
      <c r="R142" s="6" t="e">
        <f>SUMIF(Sta!$A:$A,$A142,Sta!H:H)/$B142</f>
        <v>#DIV/0!</v>
      </c>
      <c r="S142" s="6" t="e">
        <f>SUMIF(Sta!$B:$B,$A142,Sta!J:J)/$C142</f>
        <v>#DIV/0!</v>
      </c>
      <c r="T142" s="10" t="e">
        <f>(SUMIF(Sta!$A:$A,$A142,Sta!I:I) +SUMIF(Sta!$B:$B,$A142,Sta!K:K))/$D142</f>
        <v>#DIV/0!</v>
      </c>
      <c r="U142" s="6" t="e">
        <f>SUMIF(Sta!$A:$A,$A142,Sta!I:I)/$B142</f>
        <v>#DIV/0!</v>
      </c>
      <c r="V142" s="6" t="e">
        <f>SUMIF(Sta!$B:$B,$A142,Sta!K:K)/$C142</f>
        <v>#DIV/0!</v>
      </c>
      <c r="W142" s="10" t="e">
        <f>(SUMIF(Sta!$A:$A,$A142,Sta!Q:Q) +SUMIF(Sta!$B:$B,$A142,Sta!Q:Q))/$D142</f>
        <v>#DIV/0!</v>
      </c>
      <c r="X142" s="6" t="e">
        <f>SUMIF(Sta!$A:$A,$A142,Sta!Q:Q)/$B142</f>
        <v>#DIV/0!</v>
      </c>
      <c r="Y142" s="6" t="e">
        <f>SUMIF(Sta!$B:$B,$A142,Sta!Q:Q)/$C142</f>
        <v>#DIV/0!</v>
      </c>
      <c r="Z142" s="10" t="e">
        <f>(SUMIF(Sta!$A:$A,$A142,Sta!M:M) +SUMIF(Sta!$B:$B,$A142,Sta!O:O))/$D142</f>
        <v>#DIV/0!</v>
      </c>
      <c r="AA142" s="6" t="e">
        <f>SUMIF(Sta!$A:$A,$A142,Sta!M:M)/$B142</f>
        <v>#DIV/0!</v>
      </c>
      <c r="AB142" s="6" t="e">
        <f>SUMIF(Sta!$B:$B,$A142,Sta!O:O)/$C142</f>
        <v>#DIV/0!</v>
      </c>
      <c r="AC142" s="10" t="e">
        <f>(SUMIF(Sta!$A:$A,$A142,Sta!N:N) +SUMIF(Sta!$B:$B,$A142,Sta!P:P))/$D142</f>
        <v>#DIV/0!</v>
      </c>
      <c r="AD142" s="6" t="e">
        <f>SUMIF(Sta!$A:$A,$A142,Sta!N:N)/$B142</f>
        <v>#DIV/0!</v>
      </c>
      <c r="AE142" s="14" t="e">
        <f>SUMIF(Sta!$B:$B,$A142,Sta!P:P)/$C142</f>
        <v>#DIV/0!</v>
      </c>
    </row>
    <row r="143" spans="1:31" x14ac:dyDescent="0.3">
      <c r="A143" s="62" t="s">
        <v>244</v>
      </c>
      <c r="B143" s="9">
        <f>COUNTIF(Sta!A:A,A143)</f>
        <v>0</v>
      </c>
      <c r="C143" s="4">
        <f>COUNTIF(Sta!B:B,A143)</f>
        <v>0</v>
      </c>
      <c r="D143" s="4">
        <f t="shared" si="5"/>
        <v>0</v>
      </c>
      <c r="E143" s="10" t="e">
        <f>(SUMIF(Sta!$A:$A,$A143,Sta!F:F) +SUMIF(Sta!$B:$B,$A143,Sta!F:F))/$D143</f>
        <v>#DIV/0!</v>
      </c>
      <c r="F143" s="6" t="e">
        <f>SUMIF(Sta!$A:$A,$A143,Sta!F:F)/$B143</f>
        <v>#DIV/0!</v>
      </c>
      <c r="G143" s="6" t="e">
        <f>SUMIF(Sta!$B:$B,$A143,Sta!F:F)/$C143</f>
        <v>#DIV/0!</v>
      </c>
      <c r="H143" s="10" t="e">
        <f>(SUMIF(Sta!$A:$A,$A143,Sta!D:D) +SUMIF(Sta!$B:$B,$A143,Sta!E:E))/$D143</f>
        <v>#DIV/0!</v>
      </c>
      <c r="I143" s="6" t="e">
        <f>SUMIF(Sta!$A:$A,$A143,Sta!D:D)/$B143</f>
        <v>#DIV/0!</v>
      </c>
      <c r="J143" s="6" t="e">
        <f>SUMIF(Sta!$B:$B,$A143,Sta!E:E)/$C143</f>
        <v>#DIV/0!</v>
      </c>
      <c r="K143" s="10" t="e">
        <f>(SUMIF(Sta!$A:$A,$A143,Sta!E:E) +SUMIF(Sta!$B:$B,$A143,Sta!D:D))/$D143</f>
        <v>#DIV/0!</v>
      </c>
      <c r="L143" s="6" t="e">
        <f>SUMIF(Sta!$A:$A,$A143,Sta!E:E)/$B143</f>
        <v>#DIV/0!</v>
      </c>
      <c r="M143" s="6" t="e">
        <f>SUMIF(Sta!$B:$B,$A143,Sta!D:D)/$C143</f>
        <v>#DIV/0!</v>
      </c>
      <c r="N143" s="10" t="e">
        <f>(SUMIF(Sta!$A:$A,$A143,Sta!L:L) +SUMIF(Sta!$B:$B,$A143,Sta!L:L))/$D143</f>
        <v>#DIV/0!</v>
      </c>
      <c r="O143" s="6" t="e">
        <f>SUMIF(Sta!$A:$A,$A143,Sta!L:L)/$B143</f>
        <v>#DIV/0!</v>
      </c>
      <c r="P143" s="6" t="e">
        <f>SUMIF(Sta!$B:$B,$A143,Sta!L:L)/$C143</f>
        <v>#DIV/0!</v>
      </c>
      <c r="Q143" s="10" t="e">
        <f>(SUMIF(Sta!$A:$A,$A143,Sta!H:H) +SUMIF(Sta!$B:$B,$A143,Sta!J:J))/$D143</f>
        <v>#DIV/0!</v>
      </c>
      <c r="R143" s="6" t="e">
        <f>SUMIF(Sta!$A:$A,$A143,Sta!H:H)/$B143</f>
        <v>#DIV/0!</v>
      </c>
      <c r="S143" s="6" t="e">
        <f>SUMIF(Sta!$B:$B,$A143,Sta!J:J)/$C143</f>
        <v>#DIV/0!</v>
      </c>
      <c r="T143" s="10" t="e">
        <f>(SUMIF(Sta!$A:$A,$A143,Sta!I:I) +SUMIF(Sta!$B:$B,$A143,Sta!K:K))/$D143</f>
        <v>#DIV/0!</v>
      </c>
      <c r="U143" s="6" t="e">
        <f>SUMIF(Sta!$A:$A,$A143,Sta!I:I)/$B143</f>
        <v>#DIV/0!</v>
      </c>
      <c r="V143" s="6" t="e">
        <f>SUMIF(Sta!$B:$B,$A143,Sta!K:K)/$C143</f>
        <v>#DIV/0!</v>
      </c>
      <c r="W143" s="10" t="e">
        <f>(SUMIF(Sta!$A:$A,$A143,Sta!Q:Q) +SUMIF(Sta!$B:$B,$A143,Sta!Q:Q))/$D143</f>
        <v>#DIV/0!</v>
      </c>
      <c r="X143" s="6" t="e">
        <f>SUMIF(Sta!$A:$A,$A143,Sta!Q:Q)/$B143</f>
        <v>#DIV/0!</v>
      </c>
      <c r="Y143" s="6" t="e">
        <f>SUMIF(Sta!$B:$B,$A143,Sta!Q:Q)/$C143</f>
        <v>#DIV/0!</v>
      </c>
      <c r="Z143" s="10" t="e">
        <f>(SUMIF(Sta!$A:$A,$A143,Sta!M:M) +SUMIF(Sta!$B:$B,$A143,Sta!O:O))/$D143</f>
        <v>#DIV/0!</v>
      </c>
      <c r="AA143" s="6" t="e">
        <f>SUMIF(Sta!$A:$A,$A143,Sta!M:M)/$B143</f>
        <v>#DIV/0!</v>
      </c>
      <c r="AB143" s="6" t="e">
        <f>SUMIF(Sta!$B:$B,$A143,Sta!O:O)/$C143</f>
        <v>#DIV/0!</v>
      </c>
      <c r="AC143" s="10" t="e">
        <f>(SUMIF(Sta!$A:$A,$A143,Sta!N:N) +SUMIF(Sta!$B:$B,$A143,Sta!P:P))/$D143</f>
        <v>#DIV/0!</v>
      </c>
      <c r="AD143" s="6" t="e">
        <f>SUMIF(Sta!$A:$A,$A143,Sta!N:N)/$B143</f>
        <v>#DIV/0!</v>
      </c>
      <c r="AE143" s="14" t="e">
        <f>SUMIF(Sta!$B:$B,$A143,Sta!P:P)/$C143</f>
        <v>#DIV/0!</v>
      </c>
    </row>
    <row r="144" spans="1:31" x14ac:dyDescent="0.3">
      <c r="A144" s="62" t="s">
        <v>258</v>
      </c>
      <c r="B144" s="9">
        <f>COUNTIF(Sta!A:A,A144)</f>
        <v>0</v>
      </c>
      <c r="C144" s="4">
        <f>COUNTIF(Sta!B:B,A144)</f>
        <v>0</v>
      </c>
      <c r="D144" s="4">
        <f t="shared" si="5"/>
        <v>0</v>
      </c>
      <c r="E144" s="10" t="e">
        <f>(SUMIF(Sta!$A:$A,$A144,Sta!F:F) +SUMIF(Sta!$B:$B,$A144,Sta!F:F))/$D144</f>
        <v>#DIV/0!</v>
      </c>
      <c r="F144" s="6" t="e">
        <f>SUMIF(Sta!$A:$A,$A144,Sta!F:F)/$B144</f>
        <v>#DIV/0!</v>
      </c>
      <c r="G144" s="6" t="e">
        <f>SUMIF(Sta!$B:$B,$A144,Sta!F:F)/$C144</f>
        <v>#DIV/0!</v>
      </c>
      <c r="H144" s="10" t="e">
        <f>(SUMIF(Sta!$A:$A,$A144,Sta!D:D) +SUMIF(Sta!$B:$B,$A144,Sta!E:E))/$D144</f>
        <v>#DIV/0!</v>
      </c>
      <c r="I144" s="6" t="e">
        <f>SUMIF(Sta!$A:$A,$A144,Sta!D:D)/$B144</f>
        <v>#DIV/0!</v>
      </c>
      <c r="J144" s="6" t="e">
        <f>SUMIF(Sta!$B:$B,$A144,Sta!E:E)/$C144</f>
        <v>#DIV/0!</v>
      </c>
      <c r="K144" s="10" t="e">
        <f>(SUMIF(Sta!$A:$A,$A144,Sta!E:E) +SUMIF(Sta!$B:$B,$A144,Sta!D:D))/$D144</f>
        <v>#DIV/0!</v>
      </c>
      <c r="L144" s="6" t="e">
        <f>SUMIF(Sta!$A:$A,$A144,Sta!E:E)/$B144</f>
        <v>#DIV/0!</v>
      </c>
      <c r="M144" s="6" t="e">
        <f>SUMIF(Sta!$B:$B,$A144,Sta!D:D)/$C144</f>
        <v>#DIV/0!</v>
      </c>
      <c r="N144" s="10" t="e">
        <f>(SUMIF(Sta!$A:$A,$A144,Sta!L:L) +SUMIF(Sta!$B:$B,$A144,Sta!L:L))/$D144</f>
        <v>#DIV/0!</v>
      </c>
      <c r="O144" s="6" t="e">
        <f>SUMIF(Sta!$A:$A,$A144,Sta!L:L)/$B144</f>
        <v>#DIV/0!</v>
      </c>
      <c r="P144" s="6" t="e">
        <f>SUMIF(Sta!$B:$B,$A144,Sta!L:L)/$C144</f>
        <v>#DIV/0!</v>
      </c>
      <c r="Q144" s="10" t="e">
        <f>(SUMIF(Sta!$A:$A,$A144,Sta!H:H) +SUMIF(Sta!$B:$B,$A144,Sta!J:J))/$D144</f>
        <v>#DIV/0!</v>
      </c>
      <c r="R144" s="6" t="e">
        <f>SUMIF(Sta!$A:$A,$A144,Sta!H:H)/$B144</f>
        <v>#DIV/0!</v>
      </c>
      <c r="S144" s="6" t="e">
        <f>SUMIF(Sta!$B:$B,$A144,Sta!J:J)/$C144</f>
        <v>#DIV/0!</v>
      </c>
      <c r="T144" s="10" t="e">
        <f>(SUMIF(Sta!$A:$A,$A144,Sta!I:I) +SUMIF(Sta!$B:$B,$A144,Sta!K:K))/$D144</f>
        <v>#DIV/0!</v>
      </c>
      <c r="U144" s="6" t="e">
        <f>SUMIF(Sta!$A:$A,$A144,Sta!I:I)/$B144</f>
        <v>#DIV/0!</v>
      </c>
      <c r="V144" s="6" t="e">
        <f>SUMIF(Sta!$B:$B,$A144,Sta!K:K)/$C144</f>
        <v>#DIV/0!</v>
      </c>
      <c r="W144" s="10" t="e">
        <f>(SUMIF(Sta!$A:$A,$A144,Sta!Q:Q) +SUMIF(Sta!$B:$B,$A144,Sta!Q:Q))/$D144</f>
        <v>#DIV/0!</v>
      </c>
      <c r="X144" s="6" t="e">
        <f>SUMIF(Sta!$A:$A,$A144,Sta!Q:Q)/$B144</f>
        <v>#DIV/0!</v>
      </c>
      <c r="Y144" s="6" t="e">
        <f>SUMIF(Sta!$B:$B,$A144,Sta!Q:Q)/$C144</f>
        <v>#DIV/0!</v>
      </c>
      <c r="Z144" s="10" t="e">
        <f>(SUMIF(Sta!$A:$A,$A144,Sta!M:M) +SUMIF(Sta!$B:$B,$A144,Sta!O:O))/$D144</f>
        <v>#DIV/0!</v>
      </c>
      <c r="AA144" s="6" t="e">
        <f>SUMIF(Sta!$A:$A,$A144,Sta!M:M)/$B144</f>
        <v>#DIV/0!</v>
      </c>
      <c r="AB144" s="6" t="e">
        <f>SUMIF(Sta!$B:$B,$A144,Sta!O:O)/$C144</f>
        <v>#DIV/0!</v>
      </c>
      <c r="AC144" s="10" t="e">
        <f>(SUMIF(Sta!$A:$A,$A144,Sta!N:N) +SUMIF(Sta!$B:$B,$A144,Sta!P:P))/$D144</f>
        <v>#DIV/0!</v>
      </c>
      <c r="AD144" s="6" t="e">
        <f>SUMIF(Sta!$A:$A,$A144,Sta!N:N)/$B144</f>
        <v>#DIV/0!</v>
      </c>
      <c r="AE144" s="14" t="e">
        <f>SUMIF(Sta!$B:$B,$A144,Sta!P:P)/$C144</f>
        <v>#DIV/0!</v>
      </c>
    </row>
    <row r="145" spans="1:31" x14ac:dyDescent="0.3">
      <c r="A145" s="62" t="s">
        <v>248</v>
      </c>
      <c r="B145" s="9">
        <f>COUNTIF(Sta!A:A,A145)</f>
        <v>0</v>
      </c>
      <c r="C145" s="4">
        <f>COUNTIF(Sta!B:B,A145)</f>
        <v>0</v>
      </c>
      <c r="D145" s="4">
        <f t="shared" si="5"/>
        <v>0</v>
      </c>
      <c r="E145" s="10" t="e">
        <f>(SUMIF(Sta!$A:$A,$A145,Sta!F:F) +SUMIF(Sta!$B:$B,$A145,Sta!F:F))/$D145</f>
        <v>#DIV/0!</v>
      </c>
      <c r="F145" s="6" t="e">
        <f>SUMIF(Sta!$A:$A,$A145,Sta!F:F)/$B145</f>
        <v>#DIV/0!</v>
      </c>
      <c r="G145" s="6" t="e">
        <f>SUMIF(Sta!$B:$B,$A145,Sta!F:F)/$C145</f>
        <v>#DIV/0!</v>
      </c>
      <c r="H145" s="10" t="e">
        <f>(SUMIF(Sta!$A:$A,$A145,Sta!D:D) +SUMIF(Sta!$B:$B,$A145,Sta!E:E))/$D145</f>
        <v>#DIV/0!</v>
      </c>
      <c r="I145" s="6" t="e">
        <f>SUMIF(Sta!$A:$A,$A145,Sta!D:D)/$B145</f>
        <v>#DIV/0!</v>
      </c>
      <c r="J145" s="6" t="e">
        <f>SUMIF(Sta!$B:$B,$A145,Sta!E:E)/$C145</f>
        <v>#DIV/0!</v>
      </c>
      <c r="K145" s="10" t="e">
        <f>(SUMIF(Sta!$A:$A,$A145,Sta!E:E) +SUMIF(Sta!$B:$B,$A145,Sta!D:D))/$D145</f>
        <v>#DIV/0!</v>
      </c>
      <c r="L145" s="6" t="e">
        <f>SUMIF(Sta!$A:$A,$A145,Sta!E:E)/$B145</f>
        <v>#DIV/0!</v>
      </c>
      <c r="M145" s="6" t="e">
        <f>SUMIF(Sta!$B:$B,$A145,Sta!D:D)/$C145</f>
        <v>#DIV/0!</v>
      </c>
      <c r="N145" s="10" t="e">
        <f>(SUMIF(Sta!$A:$A,$A145,Sta!L:L) +SUMIF(Sta!$B:$B,$A145,Sta!L:L))/$D145</f>
        <v>#DIV/0!</v>
      </c>
      <c r="O145" s="6" t="e">
        <f>SUMIF(Sta!$A:$A,$A145,Sta!L:L)/$B145</f>
        <v>#DIV/0!</v>
      </c>
      <c r="P145" s="6" t="e">
        <f>SUMIF(Sta!$B:$B,$A145,Sta!L:L)/$C145</f>
        <v>#DIV/0!</v>
      </c>
      <c r="Q145" s="10" t="e">
        <f>(SUMIF(Sta!$A:$A,$A145,Sta!H:H) +SUMIF(Sta!$B:$B,$A145,Sta!J:J))/$D145</f>
        <v>#DIV/0!</v>
      </c>
      <c r="R145" s="6" t="e">
        <f>SUMIF(Sta!$A:$A,$A145,Sta!H:H)/$B145</f>
        <v>#DIV/0!</v>
      </c>
      <c r="S145" s="6" t="e">
        <f>SUMIF(Sta!$B:$B,$A145,Sta!J:J)/$C145</f>
        <v>#DIV/0!</v>
      </c>
      <c r="T145" s="10" t="e">
        <f>(SUMIF(Sta!$A:$A,$A145,Sta!I:I) +SUMIF(Sta!$B:$B,$A145,Sta!K:K))/$D145</f>
        <v>#DIV/0!</v>
      </c>
      <c r="U145" s="6" t="e">
        <f>SUMIF(Sta!$A:$A,$A145,Sta!I:I)/$B145</f>
        <v>#DIV/0!</v>
      </c>
      <c r="V145" s="6" t="e">
        <f>SUMIF(Sta!$B:$B,$A145,Sta!K:K)/$C145</f>
        <v>#DIV/0!</v>
      </c>
      <c r="W145" s="10" t="e">
        <f>(SUMIF(Sta!$A:$A,$A145,Sta!Q:Q) +SUMIF(Sta!$B:$B,$A145,Sta!Q:Q))/$D145</f>
        <v>#DIV/0!</v>
      </c>
      <c r="X145" s="6" t="e">
        <f>SUMIF(Sta!$A:$A,$A145,Sta!Q:Q)/$B145</f>
        <v>#DIV/0!</v>
      </c>
      <c r="Y145" s="6" t="e">
        <f>SUMIF(Sta!$B:$B,$A145,Sta!Q:Q)/$C145</f>
        <v>#DIV/0!</v>
      </c>
      <c r="Z145" s="10" t="e">
        <f>(SUMIF(Sta!$A:$A,$A145,Sta!M:M) +SUMIF(Sta!$B:$B,$A145,Sta!O:O))/$D145</f>
        <v>#DIV/0!</v>
      </c>
      <c r="AA145" s="6" t="e">
        <f>SUMIF(Sta!$A:$A,$A145,Sta!M:M)/$B145</f>
        <v>#DIV/0!</v>
      </c>
      <c r="AB145" s="6" t="e">
        <f>SUMIF(Sta!$B:$B,$A145,Sta!O:O)/$C145</f>
        <v>#DIV/0!</v>
      </c>
      <c r="AC145" s="10" t="e">
        <f>(SUMIF(Sta!$A:$A,$A145,Sta!N:N) +SUMIF(Sta!$B:$B,$A145,Sta!P:P))/$D145</f>
        <v>#DIV/0!</v>
      </c>
      <c r="AD145" s="6" t="e">
        <f>SUMIF(Sta!$A:$A,$A145,Sta!N:N)/$B145</f>
        <v>#DIV/0!</v>
      </c>
      <c r="AE145" s="14" t="e">
        <f>SUMIF(Sta!$B:$B,$A145,Sta!P:P)/$C145</f>
        <v>#DIV/0!</v>
      </c>
    </row>
    <row r="146" spans="1:31" x14ac:dyDescent="0.3">
      <c r="A146" s="62" t="s">
        <v>250</v>
      </c>
      <c r="B146" s="9">
        <f>COUNTIF(Sta!A:A,A146)</f>
        <v>0</v>
      </c>
      <c r="C146" s="4">
        <f>COUNTIF(Sta!B:B,A146)</f>
        <v>0</v>
      </c>
      <c r="D146" s="4">
        <f t="shared" si="5"/>
        <v>0</v>
      </c>
      <c r="E146" s="10" t="e">
        <f>(SUMIF(Sta!$A:$A,$A146,Sta!F:F) +SUMIF(Sta!$B:$B,$A146,Sta!F:F))/$D146</f>
        <v>#DIV/0!</v>
      </c>
      <c r="F146" s="6" t="e">
        <f>SUMIF(Sta!$A:$A,$A146,Sta!F:F)/$B146</f>
        <v>#DIV/0!</v>
      </c>
      <c r="G146" s="6" t="e">
        <f>SUMIF(Sta!$B:$B,$A146,Sta!F:F)/$C146</f>
        <v>#DIV/0!</v>
      </c>
      <c r="H146" s="10" t="e">
        <f>(SUMIF(Sta!$A:$A,$A146,Sta!D:D) +SUMIF(Sta!$B:$B,$A146,Sta!E:E))/$D146</f>
        <v>#DIV/0!</v>
      </c>
      <c r="I146" s="6" t="e">
        <f>SUMIF(Sta!$A:$A,$A146,Sta!D:D)/$B146</f>
        <v>#DIV/0!</v>
      </c>
      <c r="J146" s="6" t="e">
        <f>SUMIF(Sta!$B:$B,$A146,Sta!E:E)/$C146</f>
        <v>#DIV/0!</v>
      </c>
      <c r="K146" s="10" t="e">
        <f>(SUMIF(Sta!$A:$A,$A146,Sta!E:E) +SUMIF(Sta!$B:$B,$A146,Sta!D:D))/$D146</f>
        <v>#DIV/0!</v>
      </c>
      <c r="L146" s="6" t="e">
        <f>SUMIF(Sta!$A:$A,$A146,Sta!E:E)/$B146</f>
        <v>#DIV/0!</v>
      </c>
      <c r="M146" s="6" t="e">
        <f>SUMIF(Sta!$B:$B,$A146,Sta!D:D)/$C146</f>
        <v>#DIV/0!</v>
      </c>
      <c r="N146" s="10" t="e">
        <f>(SUMIF(Sta!$A:$A,$A146,Sta!L:L) +SUMIF(Sta!$B:$B,$A146,Sta!L:L))/$D146</f>
        <v>#DIV/0!</v>
      </c>
      <c r="O146" s="6" t="e">
        <f>SUMIF(Sta!$A:$A,$A146,Sta!L:L)/$B146</f>
        <v>#DIV/0!</v>
      </c>
      <c r="P146" s="6" t="e">
        <f>SUMIF(Sta!$B:$B,$A146,Sta!L:L)/$C146</f>
        <v>#DIV/0!</v>
      </c>
      <c r="Q146" s="10" t="e">
        <f>(SUMIF(Sta!$A:$A,$A146,Sta!H:H) +SUMIF(Sta!$B:$B,$A146,Sta!J:J))/$D146</f>
        <v>#DIV/0!</v>
      </c>
      <c r="R146" s="6" t="e">
        <f>SUMIF(Sta!$A:$A,$A146,Sta!H:H)/$B146</f>
        <v>#DIV/0!</v>
      </c>
      <c r="S146" s="6" t="e">
        <f>SUMIF(Sta!$B:$B,$A146,Sta!J:J)/$C146</f>
        <v>#DIV/0!</v>
      </c>
      <c r="T146" s="10" t="e">
        <f>(SUMIF(Sta!$A:$A,$A146,Sta!I:I) +SUMIF(Sta!$B:$B,$A146,Sta!K:K))/$D146</f>
        <v>#DIV/0!</v>
      </c>
      <c r="U146" s="6" t="e">
        <f>SUMIF(Sta!$A:$A,$A146,Sta!I:I)/$B146</f>
        <v>#DIV/0!</v>
      </c>
      <c r="V146" s="6" t="e">
        <f>SUMIF(Sta!$B:$B,$A146,Sta!K:K)/$C146</f>
        <v>#DIV/0!</v>
      </c>
      <c r="W146" s="10" t="e">
        <f>(SUMIF(Sta!$A:$A,$A146,Sta!Q:Q) +SUMIF(Sta!$B:$B,$A146,Sta!Q:Q))/$D146</f>
        <v>#DIV/0!</v>
      </c>
      <c r="X146" s="6" t="e">
        <f>SUMIF(Sta!$A:$A,$A146,Sta!Q:Q)/$B146</f>
        <v>#DIV/0!</v>
      </c>
      <c r="Y146" s="6" t="e">
        <f>SUMIF(Sta!$B:$B,$A146,Sta!Q:Q)/$C146</f>
        <v>#DIV/0!</v>
      </c>
      <c r="Z146" s="10" t="e">
        <f>(SUMIF(Sta!$A:$A,$A146,Sta!M:M) +SUMIF(Sta!$B:$B,$A146,Sta!O:O))/$D146</f>
        <v>#DIV/0!</v>
      </c>
      <c r="AA146" s="6" t="e">
        <f>SUMIF(Sta!$A:$A,$A146,Sta!M:M)/$B146</f>
        <v>#DIV/0!</v>
      </c>
      <c r="AB146" s="6" t="e">
        <f>SUMIF(Sta!$B:$B,$A146,Sta!O:O)/$C146</f>
        <v>#DIV/0!</v>
      </c>
      <c r="AC146" s="10" t="e">
        <f>(SUMIF(Sta!$A:$A,$A146,Sta!N:N) +SUMIF(Sta!$B:$B,$A146,Sta!P:P))/$D146</f>
        <v>#DIV/0!</v>
      </c>
      <c r="AD146" s="6" t="e">
        <f>SUMIF(Sta!$A:$A,$A146,Sta!N:N)/$B146</f>
        <v>#DIV/0!</v>
      </c>
      <c r="AE146" s="14" t="e">
        <f>SUMIF(Sta!$B:$B,$A146,Sta!P:P)/$C146</f>
        <v>#DIV/0!</v>
      </c>
    </row>
    <row r="147" spans="1:31" x14ac:dyDescent="0.3">
      <c r="A147" s="62" t="s">
        <v>252</v>
      </c>
      <c r="B147" s="9">
        <f>COUNTIF(Sta!A:A,A147)</f>
        <v>0</v>
      </c>
      <c r="C147" s="4">
        <f>COUNTIF(Sta!B:B,A147)</f>
        <v>0</v>
      </c>
      <c r="D147" s="4">
        <f t="shared" si="5"/>
        <v>0</v>
      </c>
      <c r="E147" s="10" t="e">
        <f>(SUMIF(Sta!$A:$A,$A147,Sta!F:F) +SUMIF(Sta!$B:$B,$A147,Sta!F:F))/$D147</f>
        <v>#DIV/0!</v>
      </c>
      <c r="F147" s="6" t="e">
        <f>SUMIF(Sta!$A:$A,$A147,Sta!F:F)/$B147</f>
        <v>#DIV/0!</v>
      </c>
      <c r="G147" s="6" t="e">
        <f>SUMIF(Sta!$B:$B,$A147,Sta!F:F)/$C147</f>
        <v>#DIV/0!</v>
      </c>
      <c r="H147" s="10" t="e">
        <f>(SUMIF(Sta!$A:$A,$A147,Sta!D:D) +SUMIF(Sta!$B:$B,$A147,Sta!E:E))/$D147</f>
        <v>#DIV/0!</v>
      </c>
      <c r="I147" s="6" t="e">
        <f>SUMIF(Sta!$A:$A,$A147,Sta!D:D)/$B147</f>
        <v>#DIV/0!</v>
      </c>
      <c r="J147" s="6" t="e">
        <f>SUMIF(Sta!$B:$B,$A147,Sta!E:E)/$C147</f>
        <v>#DIV/0!</v>
      </c>
      <c r="K147" s="10" t="e">
        <f>(SUMIF(Sta!$A:$A,$A147,Sta!E:E) +SUMIF(Sta!$B:$B,$A147,Sta!D:D))/$D147</f>
        <v>#DIV/0!</v>
      </c>
      <c r="L147" s="6" t="e">
        <f>SUMIF(Sta!$A:$A,$A147,Sta!E:E)/$B147</f>
        <v>#DIV/0!</v>
      </c>
      <c r="M147" s="6" t="e">
        <f>SUMIF(Sta!$B:$B,$A147,Sta!D:D)/$C147</f>
        <v>#DIV/0!</v>
      </c>
      <c r="N147" s="10" t="e">
        <f>(SUMIF(Sta!$A:$A,$A147,Sta!L:L) +SUMIF(Sta!$B:$B,$A147,Sta!L:L))/$D147</f>
        <v>#DIV/0!</v>
      </c>
      <c r="O147" s="6" t="e">
        <f>SUMIF(Sta!$A:$A,$A147,Sta!L:L)/$B147</f>
        <v>#DIV/0!</v>
      </c>
      <c r="P147" s="6" t="e">
        <f>SUMIF(Sta!$B:$B,$A147,Sta!L:L)/$C147</f>
        <v>#DIV/0!</v>
      </c>
      <c r="Q147" s="10" t="e">
        <f>(SUMIF(Sta!$A:$A,$A147,Sta!H:H) +SUMIF(Sta!$B:$B,$A147,Sta!J:J))/$D147</f>
        <v>#DIV/0!</v>
      </c>
      <c r="R147" s="6" t="e">
        <f>SUMIF(Sta!$A:$A,$A147,Sta!H:H)/$B147</f>
        <v>#DIV/0!</v>
      </c>
      <c r="S147" s="6" t="e">
        <f>SUMIF(Sta!$B:$B,$A147,Sta!J:J)/$C147</f>
        <v>#DIV/0!</v>
      </c>
      <c r="T147" s="10" t="e">
        <f>(SUMIF(Sta!$A:$A,$A147,Sta!I:I) +SUMIF(Sta!$B:$B,$A147,Sta!K:K))/$D147</f>
        <v>#DIV/0!</v>
      </c>
      <c r="U147" s="6" t="e">
        <f>SUMIF(Sta!$A:$A,$A147,Sta!I:I)/$B147</f>
        <v>#DIV/0!</v>
      </c>
      <c r="V147" s="6" t="e">
        <f>SUMIF(Sta!$B:$B,$A147,Sta!K:K)/$C147</f>
        <v>#DIV/0!</v>
      </c>
      <c r="W147" s="10" t="e">
        <f>(SUMIF(Sta!$A:$A,$A147,Sta!Q:Q) +SUMIF(Sta!$B:$B,$A147,Sta!Q:Q))/$D147</f>
        <v>#DIV/0!</v>
      </c>
      <c r="X147" s="6" t="e">
        <f>SUMIF(Sta!$A:$A,$A147,Sta!Q:Q)/$B147</f>
        <v>#DIV/0!</v>
      </c>
      <c r="Y147" s="6" t="e">
        <f>SUMIF(Sta!$B:$B,$A147,Sta!Q:Q)/$C147</f>
        <v>#DIV/0!</v>
      </c>
      <c r="Z147" s="10" t="e">
        <f>(SUMIF(Sta!$A:$A,$A147,Sta!M:M) +SUMIF(Sta!$B:$B,$A147,Sta!O:O))/$D147</f>
        <v>#DIV/0!</v>
      </c>
      <c r="AA147" s="6" t="e">
        <f>SUMIF(Sta!$A:$A,$A147,Sta!M:M)/$B147</f>
        <v>#DIV/0!</v>
      </c>
      <c r="AB147" s="6" t="e">
        <f>SUMIF(Sta!$B:$B,$A147,Sta!O:O)/$C147</f>
        <v>#DIV/0!</v>
      </c>
      <c r="AC147" s="10" t="e">
        <f>(SUMIF(Sta!$A:$A,$A147,Sta!N:N) +SUMIF(Sta!$B:$B,$A147,Sta!P:P))/$D147</f>
        <v>#DIV/0!</v>
      </c>
      <c r="AD147" s="6" t="e">
        <f>SUMIF(Sta!$A:$A,$A147,Sta!N:N)/$B147</f>
        <v>#DIV/0!</v>
      </c>
      <c r="AE147" s="14" t="e">
        <f>SUMIF(Sta!$B:$B,$A147,Sta!P:P)/$C147</f>
        <v>#DIV/0!</v>
      </c>
    </row>
    <row r="148" spans="1:31" x14ac:dyDescent="0.3">
      <c r="A148" s="62" t="s">
        <v>251</v>
      </c>
      <c r="B148" s="9">
        <f>COUNTIF(Sta!A:A,A148)</f>
        <v>0</v>
      </c>
      <c r="C148" s="4">
        <f>COUNTIF(Sta!B:B,A148)</f>
        <v>0</v>
      </c>
      <c r="D148" s="4">
        <f t="shared" si="5"/>
        <v>0</v>
      </c>
      <c r="E148" s="10" t="e">
        <f>(SUMIF(Sta!$A:$A,$A148,Sta!F:F) +SUMIF(Sta!$B:$B,$A148,Sta!F:F))/$D148</f>
        <v>#DIV/0!</v>
      </c>
      <c r="F148" s="6" t="e">
        <f>SUMIF(Sta!$A:$A,$A148,Sta!F:F)/$B148</f>
        <v>#DIV/0!</v>
      </c>
      <c r="G148" s="6" t="e">
        <f>SUMIF(Sta!$B:$B,$A148,Sta!F:F)/$C148</f>
        <v>#DIV/0!</v>
      </c>
      <c r="H148" s="10" t="e">
        <f>(SUMIF(Sta!$A:$A,$A148,Sta!D:D) +SUMIF(Sta!$B:$B,$A148,Sta!E:E))/$D148</f>
        <v>#DIV/0!</v>
      </c>
      <c r="I148" s="6" t="e">
        <f>SUMIF(Sta!$A:$A,$A148,Sta!D:D)/$B148</f>
        <v>#DIV/0!</v>
      </c>
      <c r="J148" s="6" t="e">
        <f>SUMIF(Sta!$B:$B,$A148,Sta!E:E)/$C148</f>
        <v>#DIV/0!</v>
      </c>
      <c r="K148" s="10" t="e">
        <f>(SUMIF(Sta!$A:$A,$A148,Sta!E:E) +SUMIF(Sta!$B:$B,$A148,Sta!D:D))/$D148</f>
        <v>#DIV/0!</v>
      </c>
      <c r="L148" s="6" t="e">
        <f>SUMIF(Sta!$A:$A,$A148,Sta!E:E)/$B148</f>
        <v>#DIV/0!</v>
      </c>
      <c r="M148" s="6" t="e">
        <f>SUMIF(Sta!$B:$B,$A148,Sta!D:D)/$C148</f>
        <v>#DIV/0!</v>
      </c>
      <c r="N148" s="10" t="e">
        <f>(SUMIF(Sta!$A:$A,$A148,Sta!L:L) +SUMIF(Sta!$B:$B,$A148,Sta!L:L))/$D148</f>
        <v>#DIV/0!</v>
      </c>
      <c r="O148" s="6" t="e">
        <f>SUMIF(Sta!$A:$A,$A148,Sta!L:L)/$B148</f>
        <v>#DIV/0!</v>
      </c>
      <c r="P148" s="6" t="e">
        <f>SUMIF(Sta!$B:$B,$A148,Sta!L:L)/$C148</f>
        <v>#DIV/0!</v>
      </c>
      <c r="Q148" s="10" t="e">
        <f>(SUMIF(Sta!$A:$A,$A148,Sta!H:H) +SUMIF(Sta!$B:$B,$A148,Sta!J:J))/$D148</f>
        <v>#DIV/0!</v>
      </c>
      <c r="R148" s="6" t="e">
        <f>SUMIF(Sta!$A:$A,$A148,Sta!H:H)/$B148</f>
        <v>#DIV/0!</v>
      </c>
      <c r="S148" s="6" t="e">
        <f>SUMIF(Sta!$B:$B,$A148,Sta!J:J)/$C148</f>
        <v>#DIV/0!</v>
      </c>
      <c r="T148" s="10" t="e">
        <f>(SUMIF(Sta!$A:$A,$A148,Sta!I:I) +SUMIF(Sta!$B:$B,$A148,Sta!K:K))/$D148</f>
        <v>#DIV/0!</v>
      </c>
      <c r="U148" s="6" t="e">
        <f>SUMIF(Sta!$A:$A,$A148,Sta!I:I)/$B148</f>
        <v>#DIV/0!</v>
      </c>
      <c r="V148" s="6" t="e">
        <f>SUMIF(Sta!$B:$B,$A148,Sta!K:K)/$C148</f>
        <v>#DIV/0!</v>
      </c>
      <c r="W148" s="10" t="e">
        <f>(SUMIF(Sta!$A:$A,$A148,Sta!Q:Q) +SUMIF(Sta!$B:$B,$A148,Sta!Q:Q))/$D148</f>
        <v>#DIV/0!</v>
      </c>
      <c r="X148" s="6" t="e">
        <f>SUMIF(Sta!$A:$A,$A148,Sta!Q:Q)/$B148</f>
        <v>#DIV/0!</v>
      </c>
      <c r="Y148" s="6" t="e">
        <f>SUMIF(Sta!$B:$B,$A148,Sta!Q:Q)/$C148</f>
        <v>#DIV/0!</v>
      </c>
      <c r="Z148" s="10" t="e">
        <f>(SUMIF(Sta!$A:$A,$A148,Sta!M:M) +SUMIF(Sta!$B:$B,$A148,Sta!O:O))/$D148</f>
        <v>#DIV/0!</v>
      </c>
      <c r="AA148" s="6" t="e">
        <f>SUMIF(Sta!$A:$A,$A148,Sta!M:M)/$B148</f>
        <v>#DIV/0!</v>
      </c>
      <c r="AB148" s="6" t="e">
        <f>SUMIF(Sta!$B:$B,$A148,Sta!O:O)/$C148</f>
        <v>#DIV/0!</v>
      </c>
      <c r="AC148" s="10" t="e">
        <f>(SUMIF(Sta!$A:$A,$A148,Sta!N:N) +SUMIF(Sta!$B:$B,$A148,Sta!P:P))/$D148</f>
        <v>#DIV/0!</v>
      </c>
      <c r="AD148" s="6" t="e">
        <f>SUMIF(Sta!$A:$A,$A148,Sta!N:N)/$B148</f>
        <v>#DIV/0!</v>
      </c>
      <c r="AE148" s="14" t="e">
        <f>SUMIF(Sta!$B:$B,$A148,Sta!P:P)/$C148</f>
        <v>#DIV/0!</v>
      </c>
    </row>
    <row r="149" spans="1:31" x14ac:dyDescent="0.3">
      <c r="A149" s="62" t="s">
        <v>243</v>
      </c>
      <c r="B149" s="9">
        <f>COUNTIF(Sta!A:A,A149)</f>
        <v>0</v>
      </c>
      <c r="C149" s="4">
        <f>COUNTIF(Sta!B:B,A149)</f>
        <v>0</v>
      </c>
      <c r="D149" s="4">
        <f t="shared" si="5"/>
        <v>0</v>
      </c>
      <c r="E149" s="10" t="e">
        <f>(SUMIF(Sta!$A:$A,$A149,Sta!F:F) +SUMIF(Sta!$B:$B,$A149,Sta!F:F))/$D149</f>
        <v>#DIV/0!</v>
      </c>
      <c r="F149" s="6" t="e">
        <f>SUMIF(Sta!$A:$A,$A149,Sta!F:F)/$B149</f>
        <v>#DIV/0!</v>
      </c>
      <c r="G149" s="6" t="e">
        <f>SUMIF(Sta!$B:$B,$A149,Sta!F:F)/$C149</f>
        <v>#DIV/0!</v>
      </c>
      <c r="H149" s="10" t="e">
        <f>(SUMIF(Sta!$A:$A,$A149,Sta!D:D) +SUMIF(Sta!$B:$B,$A149,Sta!E:E))/$D149</f>
        <v>#DIV/0!</v>
      </c>
      <c r="I149" s="6" t="e">
        <f>SUMIF(Sta!$A:$A,$A149,Sta!D:D)/$B149</f>
        <v>#DIV/0!</v>
      </c>
      <c r="J149" s="6" t="e">
        <f>SUMIF(Sta!$B:$B,$A149,Sta!E:E)/$C149</f>
        <v>#DIV/0!</v>
      </c>
      <c r="K149" s="10" t="e">
        <f>(SUMIF(Sta!$A:$A,$A149,Sta!E:E) +SUMIF(Sta!$B:$B,$A149,Sta!D:D))/$D149</f>
        <v>#DIV/0!</v>
      </c>
      <c r="L149" s="6" t="e">
        <f>SUMIF(Sta!$A:$A,$A149,Sta!E:E)/$B149</f>
        <v>#DIV/0!</v>
      </c>
      <c r="M149" s="6" t="e">
        <f>SUMIF(Sta!$B:$B,$A149,Sta!D:D)/$C149</f>
        <v>#DIV/0!</v>
      </c>
      <c r="N149" s="10" t="e">
        <f>(SUMIF(Sta!$A:$A,$A149,Sta!L:L) +SUMIF(Sta!$B:$B,$A149,Sta!L:L))/$D149</f>
        <v>#DIV/0!</v>
      </c>
      <c r="O149" s="6" t="e">
        <f>SUMIF(Sta!$A:$A,$A149,Sta!L:L)/$B149</f>
        <v>#DIV/0!</v>
      </c>
      <c r="P149" s="6" t="e">
        <f>SUMIF(Sta!$B:$B,$A149,Sta!L:L)/$C149</f>
        <v>#DIV/0!</v>
      </c>
      <c r="Q149" s="10" t="e">
        <f>(SUMIF(Sta!$A:$A,$A149,Sta!H:H) +SUMIF(Sta!$B:$B,$A149,Sta!J:J))/$D149</f>
        <v>#DIV/0!</v>
      </c>
      <c r="R149" s="6" t="e">
        <f>SUMIF(Sta!$A:$A,$A149,Sta!H:H)/$B149</f>
        <v>#DIV/0!</v>
      </c>
      <c r="S149" s="6" t="e">
        <f>SUMIF(Sta!$B:$B,$A149,Sta!J:J)/$C149</f>
        <v>#DIV/0!</v>
      </c>
      <c r="T149" s="10" t="e">
        <f>(SUMIF(Sta!$A:$A,$A149,Sta!I:I) +SUMIF(Sta!$B:$B,$A149,Sta!K:K))/$D149</f>
        <v>#DIV/0!</v>
      </c>
      <c r="U149" s="6" t="e">
        <f>SUMIF(Sta!$A:$A,$A149,Sta!I:I)/$B149</f>
        <v>#DIV/0!</v>
      </c>
      <c r="V149" s="6" t="e">
        <f>SUMIF(Sta!$B:$B,$A149,Sta!K:K)/$C149</f>
        <v>#DIV/0!</v>
      </c>
      <c r="W149" s="10" t="e">
        <f>(SUMIF(Sta!$A:$A,$A149,Sta!Q:Q) +SUMIF(Sta!$B:$B,$A149,Sta!Q:Q))/$D149</f>
        <v>#DIV/0!</v>
      </c>
      <c r="X149" s="6" t="e">
        <f>SUMIF(Sta!$A:$A,$A149,Sta!Q:Q)/$B149</f>
        <v>#DIV/0!</v>
      </c>
      <c r="Y149" s="6" t="e">
        <f>SUMIF(Sta!$B:$B,$A149,Sta!Q:Q)/$C149</f>
        <v>#DIV/0!</v>
      </c>
      <c r="Z149" s="10" t="e">
        <f>(SUMIF(Sta!$A:$A,$A149,Sta!M:M) +SUMIF(Sta!$B:$B,$A149,Sta!O:O))/$D149</f>
        <v>#DIV/0!</v>
      </c>
      <c r="AA149" s="6" t="e">
        <f>SUMIF(Sta!$A:$A,$A149,Sta!M:M)/$B149</f>
        <v>#DIV/0!</v>
      </c>
      <c r="AB149" s="6" t="e">
        <f>SUMIF(Sta!$B:$B,$A149,Sta!O:O)/$C149</f>
        <v>#DIV/0!</v>
      </c>
      <c r="AC149" s="10" t="e">
        <f>(SUMIF(Sta!$A:$A,$A149,Sta!N:N) +SUMIF(Sta!$B:$B,$A149,Sta!P:P))/$D149</f>
        <v>#DIV/0!</v>
      </c>
      <c r="AD149" s="6" t="e">
        <f>SUMIF(Sta!$A:$A,$A149,Sta!N:N)/$B149</f>
        <v>#DIV/0!</v>
      </c>
      <c r="AE149" s="14" t="e">
        <f>SUMIF(Sta!$B:$B,$A149,Sta!P:P)/$C149</f>
        <v>#DIV/0!</v>
      </c>
    </row>
    <row r="150" spans="1:31" x14ac:dyDescent="0.3">
      <c r="A150" s="62" t="s">
        <v>257</v>
      </c>
      <c r="B150" s="9">
        <f>COUNTIF(Sta!A:A,A150)</f>
        <v>0</v>
      </c>
      <c r="C150" s="4">
        <f>COUNTIF(Sta!B:B,A150)</f>
        <v>0</v>
      </c>
      <c r="D150" s="4">
        <f t="shared" si="5"/>
        <v>0</v>
      </c>
      <c r="E150" s="10" t="e">
        <f>(SUMIF(Sta!$A:$A,$A150,Sta!F:F) +SUMIF(Sta!$B:$B,$A150,Sta!F:F))/$D150</f>
        <v>#DIV/0!</v>
      </c>
      <c r="F150" s="6" t="e">
        <f>SUMIF(Sta!$A:$A,$A150,Sta!F:F)/$B150</f>
        <v>#DIV/0!</v>
      </c>
      <c r="G150" s="6" t="e">
        <f>SUMIF(Sta!$B:$B,$A150,Sta!F:F)/$C150</f>
        <v>#DIV/0!</v>
      </c>
      <c r="H150" s="10" t="e">
        <f>(SUMIF(Sta!$A:$A,$A150,Sta!D:D) +SUMIF(Sta!$B:$B,$A150,Sta!E:E))/$D150</f>
        <v>#DIV/0!</v>
      </c>
      <c r="I150" s="6" t="e">
        <f>SUMIF(Sta!$A:$A,$A150,Sta!D:D)/$B150</f>
        <v>#DIV/0!</v>
      </c>
      <c r="J150" s="6" t="e">
        <f>SUMIF(Sta!$B:$B,$A150,Sta!E:E)/$C150</f>
        <v>#DIV/0!</v>
      </c>
      <c r="K150" s="10" t="e">
        <f>(SUMIF(Sta!$A:$A,$A150,Sta!E:E) +SUMIF(Sta!$B:$B,$A150,Sta!D:D))/$D150</f>
        <v>#DIV/0!</v>
      </c>
      <c r="L150" s="6" t="e">
        <f>SUMIF(Sta!$A:$A,$A150,Sta!E:E)/$B150</f>
        <v>#DIV/0!</v>
      </c>
      <c r="M150" s="6" t="e">
        <f>SUMIF(Sta!$B:$B,$A150,Sta!D:D)/$C150</f>
        <v>#DIV/0!</v>
      </c>
      <c r="N150" s="10" t="e">
        <f>(SUMIF(Sta!$A:$A,$A150,Sta!L:L) +SUMIF(Sta!$B:$B,$A150,Sta!L:L))/$D150</f>
        <v>#DIV/0!</v>
      </c>
      <c r="O150" s="6" t="e">
        <f>SUMIF(Sta!$A:$A,$A150,Sta!L:L)/$B150</f>
        <v>#DIV/0!</v>
      </c>
      <c r="P150" s="6" t="e">
        <f>SUMIF(Sta!$B:$B,$A150,Sta!L:L)/$C150</f>
        <v>#DIV/0!</v>
      </c>
      <c r="Q150" s="10" t="e">
        <f>(SUMIF(Sta!$A:$A,$A150,Sta!H:H) +SUMIF(Sta!$B:$B,$A150,Sta!J:J))/$D150</f>
        <v>#DIV/0!</v>
      </c>
      <c r="R150" s="6" t="e">
        <f>SUMIF(Sta!$A:$A,$A150,Sta!H:H)/$B150</f>
        <v>#DIV/0!</v>
      </c>
      <c r="S150" s="6" t="e">
        <f>SUMIF(Sta!$B:$B,$A150,Sta!J:J)/$C150</f>
        <v>#DIV/0!</v>
      </c>
      <c r="T150" s="10" t="e">
        <f>(SUMIF(Sta!$A:$A,$A150,Sta!I:I) +SUMIF(Sta!$B:$B,$A150,Sta!K:K))/$D150</f>
        <v>#DIV/0!</v>
      </c>
      <c r="U150" s="6" t="e">
        <f>SUMIF(Sta!$A:$A,$A150,Sta!I:I)/$B150</f>
        <v>#DIV/0!</v>
      </c>
      <c r="V150" s="6" t="e">
        <f>SUMIF(Sta!$B:$B,$A150,Sta!K:K)/$C150</f>
        <v>#DIV/0!</v>
      </c>
      <c r="W150" s="10" t="e">
        <f>(SUMIF(Sta!$A:$A,$A150,Sta!Q:Q) +SUMIF(Sta!$B:$B,$A150,Sta!Q:Q))/$D150</f>
        <v>#DIV/0!</v>
      </c>
      <c r="X150" s="6" t="e">
        <f>SUMIF(Sta!$A:$A,$A150,Sta!Q:Q)/$B150</f>
        <v>#DIV/0!</v>
      </c>
      <c r="Y150" s="6" t="e">
        <f>SUMIF(Sta!$B:$B,$A150,Sta!Q:Q)/$C150</f>
        <v>#DIV/0!</v>
      </c>
      <c r="Z150" s="10" t="e">
        <f>(SUMIF(Sta!$A:$A,$A150,Sta!M:M) +SUMIF(Sta!$B:$B,$A150,Sta!O:O))/$D150</f>
        <v>#DIV/0!</v>
      </c>
      <c r="AA150" s="6" t="e">
        <f>SUMIF(Sta!$A:$A,$A150,Sta!M:M)/$B150</f>
        <v>#DIV/0!</v>
      </c>
      <c r="AB150" s="6" t="e">
        <f>SUMIF(Sta!$B:$B,$A150,Sta!O:O)/$C150</f>
        <v>#DIV/0!</v>
      </c>
      <c r="AC150" s="10" t="e">
        <f>(SUMIF(Sta!$A:$A,$A150,Sta!N:N) +SUMIF(Sta!$B:$B,$A150,Sta!P:P))/$D150</f>
        <v>#DIV/0!</v>
      </c>
      <c r="AD150" s="6" t="e">
        <f>SUMIF(Sta!$A:$A,$A150,Sta!N:N)/$B150</f>
        <v>#DIV/0!</v>
      </c>
      <c r="AE150" s="14" t="e">
        <f>SUMIF(Sta!$B:$B,$A150,Sta!P:P)/$C150</f>
        <v>#DIV/0!</v>
      </c>
    </row>
    <row r="151" spans="1:31" x14ac:dyDescent="0.3">
      <c r="A151" s="62" t="s">
        <v>274</v>
      </c>
      <c r="B151" s="9">
        <f>COUNTIF(Sta!A:A,A151)</f>
        <v>0</v>
      </c>
      <c r="C151" s="4">
        <f>COUNTIF(Sta!B:B,A151)</f>
        <v>0</v>
      </c>
      <c r="D151" s="4">
        <f t="shared" si="5"/>
        <v>0</v>
      </c>
      <c r="E151" s="10" t="e">
        <f>(SUMIF(Sta!$A:$A,$A151,Sta!F:F) +SUMIF(Sta!$B:$B,$A151,Sta!F:F))/$D151</f>
        <v>#DIV/0!</v>
      </c>
      <c r="F151" s="6" t="e">
        <f>SUMIF(Sta!$A:$A,$A151,Sta!F:F)/$B151</f>
        <v>#DIV/0!</v>
      </c>
      <c r="G151" s="6" t="e">
        <f>SUMIF(Sta!$B:$B,$A151,Sta!F:F)/$C151</f>
        <v>#DIV/0!</v>
      </c>
      <c r="H151" s="10" t="e">
        <f>(SUMIF(Sta!$A:$A,$A151,Sta!D:D) +SUMIF(Sta!$B:$B,$A151,Sta!E:E))/$D151</f>
        <v>#DIV/0!</v>
      </c>
      <c r="I151" s="6" t="e">
        <f>SUMIF(Sta!$A:$A,$A151,Sta!D:D)/$B151</f>
        <v>#DIV/0!</v>
      </c>
      <c r="J151" s="6" t="e">
        <f>SUMIF(Sta!$B:$B,$A151,Sta!E:E)/$C151</f>
        <v>#DIV/0!</v>
      </c>
      <c r="K151" s="10" t="e">
        <f>(SUMIF(Sta!$A:$A,$A151,Sta!E:E) +SUMIF(Sta!$B:$B,$A151,Sta!D:D))/$D151</f>
        <v>#DIV/0!</v>
      </c>
      <c r="L151" s="6" t="e">
        <f>SUMIF(Sta!$A:$A,$A151,Sta!E:E)/$B151</f>
        <v>#DIV/0!</v>
      </c>
      <c r="M151" s="6" t="e">
        <f>SUMIF(Sta!$B:$B,$A151,Sta!D:D)/$C151</f>
        <v>#DIV/0!</v>
      </c>
      <c r="N151" s="10" t="e">
        <f>(SUMIF(Sta!$A:$A,$A151,Sta!L:L) +SUMIF(Sta!$B:$B,$A151,Sta!L:L))/$D151</f>
        <v>#DIV/0!</v>
      </c>
      <c r="O151" s="6" t="e">
        <f>SUMIF(Sta!$A:$A,$A151,Sta!L:L)/$B151</f>
        <v>#DIV/0!</v>
      </c>
      <c r="P151" s="6" t="e">
        <f>SUMIF(Sta!$B:$B,$A151,Sta!L:L)/$C151</f>
        <v>#DIV/0!</v>
      </c>
      <c r="Q151" s="10" t="e">
        <f>(SUMIF(Sta!$A:$A,$A151,Sta!H:H) +SUMIF(Sta!$B:$B,$A151,Sta!J:J))/$D151</f>
        <v>#DIV/0!</v>
      </c>
      <c r="R151" s="6" t="e">
        <f>SUMIF(Sta!$A:$A,$A151,Sta!H:H)/$B151</f>
        <v>#DIV/0!</v>
      </c>
      <c r="S151" s="6" t="e">
        <f>SUMIF(Sta!$B:$B,$A151,Sta!J:J)/$C151</f>
        <v>#DIV/0!</v>
      </c>
      <c r="T151" s="10" t="e">
        <f>(SUMIF(Sta!$A:$A,$A151,Sta!I:I) +SUMIF(Sta!$B:$B,$A151,Sta!K:K))/$D151</f>
        <v>#DIV/0!</v>
      </c>
      <c r="U151" s="6" t="e">
        <f>SUMIF(Sta!$A:$A,$A151,Sta!I:I)/$B151</f>
        <v>#DIV/0!</v>
      </c>
      <c r="V151" s="6" t="e">
        <f>SUMIF(Sta!$B:$B,$A151,Sta!K:K)/$C151</f>
        <v>#DIV/0!</v>
      </c>
      <c r="W151" s="10" t="e">
        <f>(SUMIF(Sta!$A:$A,$A151,Sta!Q:Q) +SUMIF(Sta!$B:$B,$A151,Sta!Q:Q))/$D151</f>
        <v>#DIV/0!</v>
      </c>
      <c r="X151" s="6" t="e">
        <f>SUMIF(Sta!$A:$A,$A151,Sta!Q:Q)/$B151</f>
        <v>#DIV/0!</v>
      </c>
      <c r="Y151" s="6" t="e">
        <f>SUMIF(Sta!$B:$B,$A151,Sta!Q:Q)/$C151</f>
        <v>#DIV/0!</v>
      </c>
      <c r="Z151" s="10" t="e">
        <f>(SUMIF(Sta!$A:$A,$A151,Sta!M:M) +SUMIF(Sta!$B:$B,$A151,Sta!O:O))/$D151</f>
        <v>#DIV/0!</v>
      </c>
      <c r="AA151" s="6" t="e">
        <f>SUMIF(Sta!$A:$A,$A151,Sta!M:M)/$B151</f>
        <v>#DIV/0!</v>
      </c>
      <c r="AB151" s="6" t="e">
        <f>SUMIF(Sta!$B:$B,$A151,Sta!O:O)/$C151</f>
        <v>#DIV/0!</v>
      </c>
      <c r="AC151" s="10" t="e">
        <f>(SUMIF(Sta!$A:$A,$A151,Sta!N:N) +SUMIF(Sta!$B:$B,$A151,Sta!P:P))/$D151</f>
        <v>#DIV/0!</v>
      </c>
      <c r="AD151" s="6" t="e">
        <f>SUMIF(Sta!$A:$A,$A151,Sta!N:N)/$B151</f>
        <v>#DIV/0!</v>
      </c>
      <c r="AE151" s="14" t="e">
        <f>SUMIF(Sta!$B:$B,$A151,Sta!P:P)/$C151</f>
        <v>#DIV/0!</v>
      </c>
    </row>
    <row r="152" spans="1:31" x14ac:dyDescent="0.3">
      <c r="A152" s="62" t="s">
        <v>269</v>
      </c>
      <c r="B152" s="9">
        <f>COUNTIF(Sta!A:A,A152)</f>
        <v>0</v>
      </c>
      <c r="C152" s="4">
        <f>COUNTIF(Sta!B:B,A152)</f>
        <v>0</v>
      </c>
      <c r="D152" s="4">
        <f t="shared" si="5"/>
        <v>0</v>
      </c>
      <c r="E152" s="10" t="e">
        <f>(SUMIF(Sta!$A:$A,$A152,Sta!F:F) +SUMIF(Sta!$B:$B,$A152,Sta!F:F))/$D152</f>
        <v>#DIV/0!</v>
      </c>
      <c r="F152" s="6" t="e">
        <f>SUMIF(Sta!$A:$A,$A152,Sta!F:F)/$B152</f>
        <v>#DIV/0!</v>
      </c>
      <c r="G152" s="6" t="e">
        <f>SUMIF(Sta!$B:$B,$A152,Sta!F:F)/$C152</f>
        <v>#DIV/0!</v>
      </c>
      <c r="H152" s="10" t="e">
        <f>(SUMIF(Sta!$A:$A,$A152,Sta!D:D) +SUMIF(Sta!$B:$B,$A152,Sta!E:E))/$D152</f>
        <v>#DIV/0!</v>
      </c>
      <c r="I152" s="6" t="e">
        <f>SUMIF(Sta!$A:$A,$A152,Sta!D:D)/$B152</f>
        <v>#DIV/0!</v>
      </c>
      <c r="J152" s="6" t="e">
        <f>SUMIF(Sta!$B:$B,$A152,Sta!E:E)/$C152</f>
        <v>#DIV/0!</v>
      </c>
      <c r="K152" s="10" t="e">
        <f>(SUMIF(Sta!$A:$A,$A152,Sta!E:E) +SUMIF(Sta!$B:$B,$A152,Sta!D:D))/$D152</f>
        <v>#DIV/0!</v>
      </c>
      <c r="L152" s="6" t="e">
        <f>SUMIF(Sta!$A:$A,$A152,Sta!E:E)/$B152</f>
        <v>#DIV/0!</v>
      </c>
      <c r="M152" s="6" t="e">
        <f>SUMIF(Sta!$B:$B,$A152,Sta!D:D)/$C152</f>
        <v>#DIV/0!</v>
      </c>
      <c r="N152" s="10" t="e">
        <f>(SUMIF(Sta!$A:$A,$A152,Sta!L:L) +SUMIF(Sta!$B:$B,$A152,Sta!L:L))/$D152</f>
        <v>#DIV/0!</v>
      </c>
      <c r="O152" s="6" t="e">
        <f>SUMIF(Sta!$A:$A,$A152,Sta!L:L)/$B152</f>
        <v>#DIV/0!</v>
      </c>
      <c r="P152" s="6" t="e">
        <f>SUMIF(Sta!$B:$B,$A152,Sta!L:L)/$C152</f>
        <v>#DIV/0!</v>
      </c>
      <c r="Q152" s="10" t="e">
        <f>(SUMIF(Sta!$A:$A,$A152,Sta!H:H) +SUMIF(Sta!$B:$B,$A152,Sta!J:J))/$D152</f>
        <v>#DIV/0!</v>
      </c>
      <c r="R152" s="6" t="e">
        <f>SUMIF(Sta!$A:$A,$A152,Sta!H:H)/$B152</f>
        <v>#DIV/0!</v>
      </c>
      <c r="S152" s="6" t="e">
        <f>SUMIF(Sta!$B:$B,$A152,Sta!J:J)/$C152</f>
        <v>#DIV/0!</v>
      </c>
      <c r="T152" s="10" t="e">
        <f>(SUMIF(Sta!$A:$A,$A152,Sta!I:I) +SUMIF(Sta!$B:$B,$A152,Sta!K:K))/$D152</f>
        <v>#DIV/0!</v>
      </c>
      <c r="U152" s="6" t="e">
        <f>SUMIF(Sta!$A:$A,$A152,Sta!I:I)/$B152</f>
        <v>#DIV/0!</v>
      </c>
      <c r="V152" s="6" t="e">
        <f>SUMIF(Sta!$B:$B,$A152,Sta!K:K)/$C152</f>
        <v>#DIV/0!</v>
      </c>
      <c r="W152" s="10" t="e">
        <f>(SUMIF(Sta!$A:$A,$A152,Sta!Q:Q) +SUMIF(Sta!$B:$B,$A152,Sta!Q:Q))/$D152</f>
        <v>#DIV/0!</v>
      </c>
      <c r="X152" s="6" t="e">
        <f>SUMIF(Sta!$A:$A,$A152,Sta!Q:Q)/$B152</f>
        <v>#DIV/0!</v>
      </c>
      <c r="Y152" s="6" t="e">
        <f>SUMIF(Sta!$B:$B,$A152,Sta!Q:Q)/$C152</f>
        <v>#DIV/0!</v>
      </c>
      <c r="Z152" s="10" t="e">
        <f>(SUMIF(Sta!$A:$A,$A152,Sta!M:M) +SUMIF(Sta!$B:$B,$A152,Sta!O:O))/$D152</f>
        <v>#DIV/0!</v>
      </c>
      <c r="AA152" s="6" t="e">
        <f>SUMIF(Sta!$A:$A,$A152,Sta!M:M)/$B152</f>
        <v>#DIV/0!</v>
      </c>
      <c r="AB152" s="6" t="e">
        <f>SUMIF(Sta!$B:$B,$A152,Sta!O:O)/$C152</f>
        <v>#DIV/0!</v>
      </c>
      <c r="AC152" s="10" t="e">
        <f>(SUMIF(Sta!$A:$A,$A152,Sta!N:N) +SUMIF(Sta!$B:$B,$A152,Sta!P:P))/$D152</f>
        <v>#DIV/0!</v>
      </c>
      <c r="AD152" s="6" t="e">
        <f>SUMIF(Sta!$A:$A,$A152,Sta!N:N)/$B152</f>
        <v>#DIV/0!</v>
      </c>
      <c r="AE152" s="14" t="e">
        <f>SUMIF(Sta!$B:$B,$A152,Sta!P:P)/$C152</f>
        <v>#DIV/0!</v>
      </c>
    </row>
    <row r="153" spans="1:31" x14ac:dyDescent="0.3">
      <c r="A153" s="62" t="s">
        <v>264</v>
      </c>
      <c r="B153" s="9">
        <f>COUNTIF(Sta!A:A,A153)</f>
        <v>0</v>
      </c>
      <c r="C153" s="4">
        <f>COUNTIF(Sta!B:B,A153)</f>
        <v>0</v>
      </c>
      <c r="D153" s="4">
        <f t="shared" si="5"/>
        <v>0</v>
      </c>
      <c r="E153" s="10" t="e">
        <f>(SUMIF(Sta!$A:$A,$A153,Sta!F:F) +SUMIF(Sta!$B:$B,$A153,Sta!F:F))/$D153</f>
        <v>#DIV/0!</v>
      </c>
      <c r="F153" s="6" t="e">
        <f>SUMIF(Sta!$A:$A,$A153,Sta!F:F)/$B153</f>
        <v>#DIV/0!</v>
      </c>
      <c r="G153" s="6" t="e">
        <f>SUMIF(Sta!$B:$B,$A153,Sta!F:F)/$C153</f>
        <v>#DIV/0!</v>
      </c>
      <c r="H153" s="10" t="e">
        <f>(SUMIF(Sta!$A:$A,$A153,Sta!D:D) +SUMIF(Sta!$B:$B,$A153,Sta!E:E))/$D153</f>
        <v>#DIV/0!</v>
      </c>
      <c r="I153" s="6" t="e">
        <f>SUMIF(Sta!$A:$A,$A153,Sta!D:D)/$B153</f>
        <v>#DIV/0!</v>
      </c>
      <c r="J153" s="6" t="e">
        <f>SUMIF(Sta!$B:$B,$A153,Sta!E:E)/$C153</f>
        <v>#DIV/0!</v>
      </c>
      <c r="K153" s="10" t="e">
        <f>(SUMIF(Sta!$A:$A,$A153,Sta!E:E) +SUMIF(Sta!$B:$B,$A153,Sta!D:D))/$D153</f>
        <v>#DIV/0!</v>
      </c>
      <c r="L153" s="6" t="e">
        <f>SUMIF(Sta!$A:$A,$A153,Sta!E:E)/$B153</f>
        <v>#DIV/0!</v>
      </c>
      <c r="M153" s="6" t="e">
        <f>SUMIF(Sta!$B:$B,$A153,Sta!D:D)/$C153</f>
        <v>#DIV/0!</v>
      </c>
      <c r="N153" s="10" t="e">
        <f>(SUMIF(Sta!$A:$A,$A153,Sta!L:L) +SUMIF(Sta!$B:$B,$A153,Sta!L:L))/$D153</f>
        <v>#DIV/0!</v>
      </c>
      <c r="O153" s="6" t="e">
        <f>SUMIF(Sta!$A:$A,$A153,Sta!L:L)/$B153</f>
        <v>#DIV/0!</v>
      </c>
      <c r="P153" s="6" t="e">
        <f>SUMIF(Sta!$B:$B,$A153,Sta!L:L)/$C153</f>
        <v>#DIV/0!</v>
      </c>
      <c r="Q153" s="10" t="e">
        <f>(SUMIF(Sta!$A:$A,$A153,Sta!H:H) +SUMIF(Sta!$B:$B,$A153,Sta!J:J))/$D153</f>
        <v>#DIV/0!</v>
      </c>
      <c r="R153" s="6" t="e">
        <f>SUMIF(Sta!$A:$A,$A153,Sta!H:H)/$B153</f>
        <v>#DIV/0!</v>
      </c>
      <c r="S153" s="6" t="e">
        <f>SUMIF(Sta!$B:$B,$A153,Sta!J:J)/$C153</f>
        <v>#DIV/0!</v>
      </c>
      <c r="T153" s="10" t="e">
        <f>(SUMIF(Sta!$A:$A,$A153,Sta!I:I) +SUMIF(Sta!$B:$B,$A153,Sta!K:K))/$D153</f>
        <v>#DIV/0!</v>
      </c>
      <c r="U153" s="6" t="e">
        <f>SUMIF(Sta!$A:$A,$A153,Sta!I:I)/$B153</f>
        <v>#DIV/0!</v>
      </c>
      <c r="V153" s="6" t="e">
        <f>SUMIF(Sta!$B:$B,$A153,Sta!K:K)/$C153</f>
        <v>#DIV/0!</v>
      </c>
      <c r="W153" s="10" t="e">
        <f>(SUMIF(Sta!$A:$A,$A153,Sta!Q:Q) +SUMIF(Sta!$B:$B,$A153,Sta!Q:Q))/$D153</f>
        <v>#DIV/0!</v>
      </c>
      <c r="X153" s="6" t="e">
        <f>SUMIF(Sta!$A:$A,$A153,Sta!Q:Q)/$B153</f>
        <v>#DIV/0!</v>
      </c>
      <c r="Y153" s="6" t="e">
        <f>SUMIF(Sta!$B:$B,$A153,Sta!Q:Q)/$C153</f>
        <v>#DIV/0!</v>
      </c>
      <c r="Z153" s="10" t="e">
        <f>(SUMIF(Sta!$A:$A,$A153,Sta!M:M) +SUMIF(Sta!$B:$B,$A153,Sta!O:O))/$D153</f>
        <v>#DIV/0!</v>
      </c>
      <c r="AA153" s="6" t="e">
        <f>SUMIF(Sta!$A:$A,$A153,Sta!M:M)/$B153</f>
        <v>#DIV/0!</v>
      </c>
      <c r="AB153" s="6" t="e">
        <f>SUMIF(Sta!$B:$B,$A153,Sta!O:O)/$C153</f>
        <v>#DIV/0!</v>
      </c>
      <c r="AC153" s="10" t="e">
        <f>(SUMIF(Sta!$A:$A,$A153,Sta!N:N) +SUMIF(Sta!$B:$B,$A153,Sta!P:P))/$D153</f>
        <v>#DIV/0!</v>
      </c>
      <c r="AD153" s="6" t="e">
        <f>SUMIF(Sta!$A:$A,$A153,Sta!N:N)/$B153</f>
        <v>#DIV/0!</v>
      </c>
      <c r="AE153" s="14" t="e">
        <f>SUMIF(Sta!$B:$B,$A153,Sta!P:P)/$C153</f>
        <v>#DIV/0!</v>
      </c>
    </row>
    <row r="154" spans="1:31" x14ac:dyDescent="0.3">
      <c r="A154" s="62" t="s">
        <v>272</v>
      </c>
      <c r="B154" s="9">
        <f>COUNTIF(Sta!A:A,A154)</f>
        <v>0</v>
      </c>
      <c r="C154" s="4">
        <f>COUNTIF(Sta!B:B,A154)</f>
        <v>0</v>
      </c>
      <c r="D154" s="4">
        <f t="shared" si="5"/>
        <v>0</v>
      </c>
      <c r="E154" s="10" t="e">
        <f>(SUMIF(Sta!$A:$A,$A154,Sta!F:F) +SUMIF(Sta!$B:$B,$A154,Sta!F:F))/$D154</f>
        <v>#DIV/0!</v>
      </c>
      <c r="F154" s="6" t="e">
        <f>SUMIF(Sta!$A:$A,$A154,Sta!F:F)/$B154</f>
        <v>#DIV/0!</v>
      </c>
      <c r="G154" s="6" t="e">
        <f>SUMIF(Sta!$B:$B,$A154,Sta!F:F)/$C154</f>
        <v>#DIV/0!</v>
      </c>
      <c r="H154" s="10" t="e">
        <f>(SUMIF(Sta!$A:$A,$A154,Sta!D:D) +SUMIF(Sta!$B:$B,$A154,Sta!E:E))/$D154</f>
        <v>#DIV/0!</v>
      </c>
      <c r="I154" s="6" t="e">
        <f>SUMIF(Sta!$A:$A,$A154,Sta!D:D)/$B154</f>
        <v>#DIV/0!</v>
      </c>
      <c r="J154" s="6" t="e">
        <f>SUMIF(Sta!$B:$B,$A154,Sta!E:E)/$C154</f>
        <v>#DIV/0!</v>
      </c>
      <c r="K154" s="10" t="e">
        <f>(SUMIF(Sta!$A:$A,$A154,Sta!E:E) +SUMIF(Sta!$B:$B,$A154,Sta!D:D))/$D154</f>
        <v>#DIV/0!</v>
      </c>
      <c r="L154" s="6" t="e">
        <f>SUMIF(Sta!$A:$A,$A154,Sta!E:E)/$B154</f>
        <v>#DIV/0!</v>
      </c>
      <c r="M154" s="6" t="e">
        <f>SUMIF(Sta!$B:$B,$A154,Sta!D:D)/$C154</f>
        <v>#DIV/0!</v>
      </c>
      <c r="N154" s="10" t="e">
        <f>(SUMIF(Sta!$A:$A,$A154,Sta!L:L) +SUMIF(Sta!$B:$B,$A154,Sta!L:L))/$D154</f>
        <v>#DIV/0!</v>
      </c>
      <c r="O154" s="6" t="e">
        <f>SUMIF(Sta!$A:$A,$A154,Sta!L:L)/$B154</f>
        <v>#DIV/0!</v>
      </c>
      <c r="P154" s="6" t="e">
        <f>SUMIF(Sta!$B:$B,$A154,Sta!L:L)/$C154</f>
        <v>#DIV/0!</v>
      </c>
      <c r="Q154" s="10" t="e">
        <f>(SUMIF(Sta!$A:$A,$A154,Sta!H:H) +SUMIF(Sta!$B:$B,$A154,Sta!J:J))/$D154</f>
        <v>#DIV/0!</v>
      </c>
      <c r="R154" s="6" t="e">
        <f>SUMIF(Sta!$A:$A,$A154,Sta!H:H)/$B154</f>
        <v>#DIV/0!</v>
      </c>
      <c r="S154" s="6" t="e">
        <f>SUMIF(Sta!$B:$B,$A154,Sta!J:J)/$C154</f>
        <v>#DIV/0!</v>
      </c>
      <c r="T154" s="10" t="e">
        <f>(SUMIF(Sta!$A:$A,$A154,Sta!I:I) +SUMIF(Sta!$B:$B,$A154,Sta!K:K))/$D154</f>
        <v>#DIV/0!</v>
      </c>
      <c r="U154" s="6" t="e">
        <f>SUMIF(Sta!$A:$A,$A154,Sta!I:I)/$B154</f>
        <v>#DIV/0!</v>
      </c>
      <c r="V154" s="6" t="e">
        <f>SUMIF(Sta!$B:$B,$A154,Sta!K:K)/$C154</f>
        <v>#DIV/0!</v>
      </c>
      <c r="W154" s="10" t="e">
        <f>(SUMIF(Sta!$A:$A,$A154,Sta!Q:Q) +SUMIF(Sta!$B:$B,$A154,Sta!Q:Q))/$D154</f>
        <v>#DIV/0!</v>
      </c>
      <c r="X154" s="6" t="e">
        <f>SUMIF(Sta!$A:$A,$A154,Sta!Q:Q)/$B154</f>
        <v>#DIV/0!</v>
      </c>
      <c r="Y154" s="6" t="e">
        <f>SUMIF(Sta!$B:$B,$A154,Sta!Q:Q)/$C154</f>
        <v>#DIV/0!</v>
      </c>
      <c r="Z154" s="10" t="e">
        <f>(SUMIF(Sta!$A:$A,$A154,Sta!M:M) +SUMIF(Sta!$B:$B,$A154,Sta!O:O))/$D154</f>
        <v>#DIV/0!</v>
      </c>
      <c r="AA154" s="6" t="e">
        <f>SUMIF(Sta!$A:$A,$A154,Sta!M:M)/$B154</f>
        <v>#DIV/0!</v>
      </c>
      <c r="AB154" s="6" t="e">
        <f>SUMIF(Sta!$B:$B,$A154,Sta!O:O)/$C154</f>
        <v>#DIV/0!</v>
      </c>
      <c r="AC154" s="10" t="e">
        <f>(SUMIF(Sta!$A:$A,$A154,Sta!N:N) +SUMIF(Sta!$B:$B,$A154,Sta!P:P))/$D154</f>
        <v>#DIV/0!</v>
      </c>
      <c r="AD154" s="6" t="e">
        <f>SUMIF(Sta!$A:$A,$A154,Sta!N:N)/$B154</f>
        <v>#DIV/0!</v>
      </c>
      <c r="AE154" s="14" t="e">
        <f>SUMIF(Sta!$B:$B,$A154,Sta!P:P)/$C154</f>
        <v>#DIV/0!</v>
      </c>
    </row>
    <row r="155" spans="1:31" x14ac:dyDescent="0.3">
      <c r="A155" s="62" t="s">
        <v>275</v>
      </c>
      <c r="B155" s="9">
        <f>COUNTIF(Sta!A:A,A155)</f>
        <v>0</v>
      </c>
      <c r="C155" s="4">
        <f>COUNTIF(Sta!B:B,A155)</f>
        <v>0</v>
      </c>
      <c r="D155" s="4">
        <f t="shared" si="5"/>
        <v>0</v>
      </c>
      <c r="E155" s="10" t="e">
        <f>(SUMIF(Sta!$A:$A,$A155,Sta!F:F) +SUMIF(Sta!$B:$B,$A155,Sta!F:F))/$D155</f>
        <v>#DIV/0!</v>
      </c>
      <c r="F155" s="6" t="e">
        <f>SUMIF(Sta!$A:$A,$A155,Sta!F:F)/$B155</f>
        <v>#DIV/0!</v>
      </c>
      <c r="G155" s="6" t="e">
        <f>SUMIF(Sta!$B:$B,$A155,Sta!F:F)/$C155</f>
        <v>#DIV/0!</v>
      </c>
      <c r="H155" s="10" t="e">
        <f>(SUMIF(Sta!$A:$A,$A155,Sta!D:D) +SUMIF(Sta!$B:$B,$A155,Sta!E:E))/$D155</f>
        <v>#DIV/0!</v>
      </c>
      <c r="I155" s="6" t="e">
        <f>SUMIF(Sta!$A:$A,$A155,Sta!D:D)/$B155</f>
        <v>#DIV/0!</v>
      </c>
      <c r="J155" s="6" t="e">
        <f>SUMIF(Sta!$B:$B,$A155,Sta!E:E)/$C155</f>
        <v>#DIV/0!</v>
      </c>
      <c r="K155" s="10" t="e">
        <f>(SUMIF(Sta!$A:$A,$A155,Sta!E:E) +SUMIF(Sta!$B:$B,$A155,Sta!D:D))/$D155</f>
        <v>#DIV/0!</v>
      </c>
      <c r="L155" s="6" t="e">
        <f>SUMIF(Sta!$A:$A,$A155,Sta!E:E)/$B155</f>
        <v>#DIV/0!</v>
      </c>
      <c r="M155" s="6" t="e">
        <f>SUMIF(Sta!$B:$B,$A155,Sta!D:D)/$C155</f>
        <v>#DIV/0!</v>
      </c>
      <c r="N155" s="10" t="e">
        <f>(SUMIF(Sta!$A:$A,$A155,Sta!L:L) +SUMIF(Sta!$B:$B,$A155,Sta!L:L))/$D155</f>
        <v>#DIV/0!</v>
      </c>
      <c r="O155" s="6" t="e">
        <f>SUMIF(Sta!$A:$A,$A155,Sta!L:L)/$B155</f>
        <v>#DIV/0!</v>
      </c>
      <c r="P155" s="6" t="e">
        <f>SUMIF(Sta!$B:$B,$A155,Sta!L:L)/$C155</f>
        <v>#DIV/0!</v>
      </c>
      <c r="Q155" s="10" t="e">
        <f>(SUMIF(Sta!$A:$A,$A155,Sta!H:H) +SUMIF(Sta!$B:$B,$A155,Sta!J:J))/$D155</f>
        <v>#DIV/0!</v>
      </c>
      <c r="R155" s="6" t="e">
        <f>SUMIF(Sta!$A:$A,$A155,Sta!H:H)/$B155</f>
        <v>#DIV/0!</v>
      </c>
      <c r="S155" s="6" t="e">
        <f>SUMIF(Sta!$B:$B,$A155,Sta!J:J)/$C155</f>
        <v>#DIV/0!</v>
      </c>
      <c r="T155" s="10" t="e">
        <f>(SUMIF(Sta!$A:$A,$A155,Sta!I:I) +SUMIF(Sta!$B:$B,$A155,Sta!K:K))/$D155</f>
        <v>#DIV/0!</v>
      </c>
      <c r="U155" s="6" t="e">
        <f>SUMIF(Sta!$A:$A,$A155,Sta!I:I)/$B155</f>
        <v>#DIV/0!</v>
      </c>
      <c r="V155" s="6" t="e">
        <f>SUMIF(Sta!$B:$B,$A155,Sta!K:K)/$C155</f>
        <v>#DIV/0!</v>
      </c>
      <c r="W155" s="10" t="e">
        <f>(SUMIF(Sta!$A:$A,$A155,Sta!Q:Q) +SUMIF(Sta!$B:$B,$A155,Sta!Q:Q))/$D155</f>
        <v>#DIV/0!</v>
      </c>
      <c r="X155" s="6" t="e">
        <f>SUMIF(Sta!$A:$A,$A155,Sta!Q:Q)/$B155</f>
        <v>#DIV/0!</v>
      </c>
      <c r="Y155" s="6" t="e">
        <f>SUMIF(Sta!$B:$B,$A155,Sta!Q:Q)/$C155</f>
        <v>#DIV/0!</v>
      </c>
      <c r="Z155" s="10" t="e">
        <f>(SUMIF(Sta!$A:$A,$A155,Sta!M:M) +SUMIF(Sta!$B:$B,$A155,Sta!O:O))/$D155</f>
        <v>#DIV/0!</v>
      </c>
      <c r="AA155" s="6" t="e">
        <f>SUMIF(Sta!$A:$A,$A155,Sta!M:M)/$B155</f>
        <v>#DIV/0!</v>
      </c>
      <c r="AB155" s="6" t="e">
        <f>SUMIF(Sta!$B:$B,$A155,Sta!O:O)/$C155</f>
        <v>#DIV/0!</v>
      </c>
      <c r="AC155" s="10" t="e">
        <f>(SUMIF(Sta!$A:$A,$A155,Sta!N:N) +SUMIF(Sta!$B:$B,$A155,Sta!P:P))/$D155</f>
        <v>#DIV/0!</v>
      </c>
      <c r="AD155" s="6" t="e">
        <f>SUMIF(Sta!$A:$A,$A155,Sta!N:N)/$B155</f>
        <v>#DIV/0!</v>
      </c>
      <c r="AE155" s="14" t="e">
        <f>SUMIF(Sta!$B:$B,$A155,Sta!P:P)/$C155</f>
        <v>#DIV/0!</v>
      </c>
    </row>
    <row r="156" spans="1:31" x14ac:dyDescent="0.3">
      <c r="A156" s="62" t="s">
        <v>273</v>
      </c>
      <c r="B156" s="9">
        <f>COUNTIF(Sta!A:A,A156)</f>
        <v>0</v>
      </c>
      <c r="C156" s="4">
        <f>COUNTIF(Sta!B:B,A156)</f>
        <v>0</v>
      </c>
      <c r="D156" s="4">
        <f t="shared" si="5"/>
        <v>0</v>
      </c>
      <c r="E156" s="10" t="e">
        <f>(SUMIF(Sta!$A:$A,$A156,Sta!F:F) +SUMIF(Sta!$B:$B,$A156,Sta!F:F))/$D156</f>
        <v>#DIV/0!</v>
      </c>
      <c r="F156" s="6" t="e">
        <f>SUMIF(Sta!$A:$A,$A156,Sta!F:F)/$B156</f>
        <v>#DIV/0!</v>
      </c>
      <c r="G156" s="6" t="e">
        <f>SUMIF(Sta!$B:$B,$A156,Sta!F:F)/$C156</f>
        <v>#DIV/0!</v>
      </c>
      <c r="H156" s="10" t="e">
        <f>(SUMIF(Sta!$A:$A,$A156,Sta!D:D) +SUMIF(Sta!$B:$B,$A156,Sta!E:E))/$D156</f>
        <v>#DIV/0!</v>
      </c>
      <c r="I156" s="6" t="e">
        <f>SUMIF(Sta!$A:$A,$A156,Sta!D:D)/$B156</f>
        <v>#DIV/0!</v>
      </c>
      <c r="J156" s="6" t="e">
        <f>SUMIF(Sta!$B:$B,$A156,Sta!E:E)/$C156</f>
        <v>#DIV/0!</v>
      </c>
      <c r="K156" s="10" t="e">
        <f>(SUMIF(Sta!$A:$A,$A156,Sta!E:E) +SUMIF(Sta!$B:$B,$A156,Sta!D:D))/$D156</f>
        <v>#DIV/0!</v>
      </c>
      <c r="L156" s="6" t="e">
        <f>SUMIF(Sta!$A:$A,$A156,Sta!E:E)/$B156</f>
        <v>#DIV/0!</v>
      </c>
      <c r="M156" s="6" t="e">
        <f>SUMIF(Sta!$B:$B,$A156,Sta!D:D)/$C156</f>
        <v>#DIV/0!</v>
      </c>
      <c r="N156" s="10" t="e">
        <f>(SUMIF(Sta!$A:$A,$A156,Sta!L:L) +SUMIF(Sta!$B:$B,$A156,Sta!L:L))/$D156</f>
        <v>#DIV/0!</v>
      </c>
      <c r="O156" s="6" t="e">
        <f>SUMIF(Sta!$A:$A,$A156,Sta!L:L)/$B156</f>
        <v>#DIV/0!</v>
      </c>
      <c r="P156" s="6" t="e">
        <f>SUMIF(Sta!$B:$B,$A156,Sta!L:L)/$C156</f>
        <v>#DIV/0!</v>
      </c>
      <c r="Q156" s="10" t="e">
        <f>(SUMIF(Sta!$A:$A,$A156,Sta!H:H) +SUMIF(Sta!$B:$B,$A156,Sta!J:J))/$D156</f>
        <v>#DIV/0!</v>
      </c>
      <c r="R156" s="6" t="e">
        <f>SUMIF(Sta!$A:$A,$A156,Sta!H:H)/$B156</f>
        <v>#DIV/0!</v>
      </c>
      <c r="S156" s="6" t="e">
        <f>SUMIF(Sta!$B:$B,$A156,Sta!J:J)/$C156</f>
        <v>#DIV/0!</v>
      </c>
      <c r="T156" s="10" t="e">
        <f>(SUMIF(Sta!$A:$A,$A156,Sta!I:I) +SUMIF(Sta!$B:$B,$A156,Sta!K:K))/$D156</f>
        <v>#DIV/0!</v>
      </c>
      <c r="U156" s="6" t="e">
        <f>SUMIF(Sta!$A:$A,$A156,Sta!I:I)/$B156</f>
        <v>#DIV/0!</v>
      </c>
      <c r="V156" s="6" t="e">
        <f>SUMIF(Sta!$B:$B,$A156,Sta!K:K)/$C156</f>
        <v>#DIV/0!</v>
      </c>
      <c r="W156" s="10" t="e">
        <f>(SUMIF(Sta!$A:$A,$A156,Sta!Q:Q) +SUMIF(Sta!$B:$B,$A156,Sta!Q:Q))/$D156</f>
        <v>#DIV/0!</v>
      </c>
      <c r="X156" s="6" t="e">
        <f>SUMIF(Sta!$A:$A,$A156,Sta!Q:Q)/$B156</f>
        <v>#DIV/0!</v>
      </c>
      <c r="Y156" s="6" t="e">
        <f>SUMIF(Sta!$B:$B,$A156,Sta!Q:Q)/$C156</f>
        <v>#DIV/0!</v>
      </c>
      <c r="Z156" s="10" t="e">
        <f>(SUMIF(Sta!$A:$A,$A156,Sta!M:M) +SUMIF(Sta!$B:$B,$A156,Sta!O:O))/$D156</f>
        <v>#DIV/0!</v>
      </c>
      <c r="AA156" s="6" t="e">
        <f>SUMIF(Sta!$A:$A,$A156,Sta!M:M)/$B156</f>
        <v>#DIV/0!</v>
      </c>
      <c r="AB156" s="6" t="e">
        <f>SUMIF(Sta!$B:$B,$A156,Sta!O:O)/$C156</f>
        <v>#DIV/0!</v>
      </c>
      <c r="AC156" s="10" t="e">
        <f>(SUMIF(Sta!$A:$A,$A156,Sta!N:N) +SUMIF(Sta!$B:$B,$A156,Sta!P:P))/$D156</f>
        <v>#DIV/0!</v>
      </c>
      <c r="AD156" s="6" t="e">
        <f>SUMIF(Sta!$A:$A,$A156,Sta!N:N)/$B156</f>
        <v>#DIV/0!</v>
      </c>
      <c r="AE156" s="14" t="e">
        <f>SUMIF(Sta!$B:$B,$A156,Sta!P:P)/$C156</f>
        <v>#DIV/0!</v>
      </c>
    </row>
    <row r="157" spans="1:31" x14ac:dyDescent="0.3">
      <c r="A157" s="62" t="s">
        <v>267</v>
      </c>
      <c r="B157" s="9">
        <f>COUNTIF(Sta!A:A,A157)</f>
        <v>0</v>
      </c>
      <c r="C157" s="4">
        <f>COUNTIF(Sta!B:B,A157)</f>
        <v>0</v>
      </c>
      <c r="D157" s="4">
        <f t="shared" si="5"/>
        <v>0</v>
      </c>
      <c r="E157" s="10" t="e">
        <f>(SUMIF(Sta!$A:$A,$A157,Sta!F:F) +SUMIF(Sta!$B:$B,$A157,Sta!F:F))/$D157</f>
        <v>#DIV/0!</v>
      </c>
      <c r="F157" s="6" t="e">
        <f>SUMIF(Sta!$A:$A,$A157,Sta!F:F)/$B157</f>
        <v>#DIV/0!</v>
      </c>
      <c r="G157" s="6" t="e">
        <f>SUMIF(Sta!$B:$B,$A157,Sta!F:F)/$C157</f>
        <v>#DIV/0!</v>
      </c>
      <c r="H157" s="10" t="e">
        <f>(SUMIF(Sta!$A:$A,$A157,Sta!D:D) +SUMIF(Sta!$B:$B,$A157,Sta!E:E))/$D157</f>
        <v>#DIV/0!</v>
      </c>
      <c r="I157" s="6" t="e">
        <f>SUMIF(Sta!$A:$A,$A157,Sta!D:D)/$B157</f>
        <v>#DIV/0!</v>
      </c>
      <c r="J157" s="6" t="e">
        <f>SUMIF(Sta!$B:$B,$A157,Sta!E:E)/$C157</f>
        <v>#DIV/0!</v>
      </c>
      <c r="K157" s="10" t="e">
        <f>(SUMIF(Sta!$A:$A,$A157,Sta!E:E) +SUMIF(Sta!$B:$B,$A157,Sta!D:D))/$D157</f>
        <v>#DIV/0!</v>
      </c>
      <c r="L157" s="6" t="e">
        <f>SUMIF(Sta!$A:$A,$A157,Sta!E:E)/$B157</f>
        <v>#DIV/0!</v>
      </c>
      <c r="M157" s="6" t="e">
        <f>SUMIF(Sta!$B:$B,$A157,Sta!D:D)/$C157</f>
        <v>#DIV/0!</v>
      </c>
      <c r="N157" s="10" t="e">
        <f>(SUMIF(Sta!$A:$A,$A157,Sta!L:L) +SUMIF(Sta!$B:$B,$A157,Sta!L:L))/$D157</f>
        <v>#DIV/0!</v>
      </c>
      <c r="O157" s="6" t="e">
        <f>SUMIF(Sta!$A:$A,$A157,Sta!L:L)/$B157</f>
        <v>#DIV/0!</v>
      </c>
      <c r="P157" s="6" t="e">
        <f>SUMIF(Sta!$B:$B,$A157,Sta!L:L)/$C157</f>
        <v>#DIV/0!</v>
      </c>
      <c r="Q157" s="10" t="e">
        <f>(SUMIF(Sta!$A:$A,$A157,Sta!H:H) +SUMIF(Sta!$B:$B,$A157,Sta!J:J))/$D157</f>
        <v>#DIV/0!</v>
      </c>
      <c r="R157" s="6" t="e">
        <f>SUMIF(Sta!$A:$A,$A157,Sta!H:H)/$B157</f>
        <v>#DIV/0!</v>
      </c>
      <c r="S157" s="6" t="e">
        <f>SUMIF(Sta!$B:$B,$A157,Sta!J:J)/$C157</f>
        <v>#DIV/0!</v>
      </c>
      <c r="T157" s="10" t="e">
        <f>(SUMIF(Sta!$A:$A,$A157,Sta!I:I) +SUMIF(Sta!$B:$B,$A157,Sta!K:K))/$D157</f>
        <v>#DIV/0!</v>
      </c>
      <c r="U157" s="6" t="e">
        <f>SUMIF(Sta!$A:$A,$A157,Sta!I:I)/$B157</f>
        <v>#DIV/0!</v>
      </c>
      <c r="V157" s="6" t="e">
        <f>SUMIF(Sta!$B:$B,$A157,Sta!K:K)/$C157</f>
        <v>#DIV/0!</v>
      </c>
      <c r="W157" s="10" t="e">
        <f>(SUMIF(Sta!$A:$A,$A157,Sta!Q:Q) +SUMIF(Sta!$B:$B,$A157,Sta!Q:Q))/$D157</f>
        <v>#DIV/0!</v>
      </c>
      <c r="X157" s="6" t="e">
        <f>SUMIF(Sta!$A:$A,$A157,Sta!Q:Q)/$B157</f>
        <v>#DIV/0!</v>
      </c>
      <c r="Y157" s="6" t="e">
        <f>SUMIF(Sta!$B:$B,$A157,Sta!Q:Q)/$C157</f>
        <v>#DIV/0!</v>
      </c>
      <c r="Z157" s="10" t="e">
        <f>(SUMIF(Sta!$A:$A,$A157,Sta!M:M) +SUMIF(Sta!$B:$B,$A157,Sta!O:O))/$D157</f>
        <v>#DIV/0!</v>
      </c>
      <c r="AA157" s="6" t="e">
        <f>SUMIF(Sta!$A:$A,$A157,Sta!M:M)/$B157</f>
        <v>#DIV/0!</v>
      </c>
      <c r="AB157" s="6" t="e">
        <f>SUMIF(Sta!$B:$B,$A157,Sta!O:O)/$C157</f>
        <v>#DIV/0!</v>
      </c>
      <c r="AC157" s="10" t="e">
        <f>(SUMIF(Sta!$A:$A,$A157,Sta!N:N) +SUMIF(Sta!$B:$B,$A157,Sta!P:P))/$D157</f>
        <v>#DIV/0!</v>
      </c>
      <c r="AD157" s="6" t="e">
        <f>SUMIF(Sta!$A:$A,$A157,Sta!N:N)/$B157</f>
        <v>#DIV/0!</v>
      </c>
      <c r="AE157" s="14" t="e">
        <f>SUMIF(Sta!$B:$B,$A157,Sta!P:P)/$C157</f>
        <v>#DIV/0!</v>
      </c>
    </row>
    <row r="158" spans="1:31" x14ac:dyDescent="0.3">
      <c r="A158" s="62" t="s">
        <v>271</v>
      </c>
      <c r="B158" s="9">
        <f>COUNTIF(Sta!A:A,A158)</f>
        <v>0</v>
      </c>
      <c r="C158" s="4">
        <f>COUNTIF(Sta!B:B,A158)</f>
        <v>0</v>
      </c>
      <c r="D158" s="4">
        <f t="shared" si="5"/>
        <v>0</v>
      </c>
      <c r="E158" s="10" t="e">
        <f>(SUMIF(Sta!$A:$A,$A158,Sta!F:F) +SUMIF(Sta!$B:$B,$A158,Sta!F:F))/$D158</f>
        <v>#DIV/0!</v>
      </c>
      <c r="F158" s="6" t="e">
        <f>SUMIF(Sta!$A:$A,$A158,Sta!F:F)/$B158</f>
        <v>#DIV/0!</v>
      </c>
      <c r="G158" s="6" t="e">
        <f>SUMIF(Sta!$B:$B,$A158,Sta!F:F)/$C158</f>
        <v>#DIV/0!</v>
      </c>
      <c r="H158" s="10" t="e">
        <f>(SUMIF(Sta!$A:$A,$A158,Sta!D:D) +SUMIF(Sta!$B:$B,$A158,Sta!E:E))/$D158</f>
        <v>#DIV/0!</v>
      </c>
      <c r="I158" s="6" t="e">
        <f>SUMIF(Sta!$A:$A,$A158,Sta!D:D)/$B158</f>
        <v>#DIV/0!</v>
      </c>
      <c r="J158" s="6" t="e">
        <f>SUMIF(Sta!$B:$B,$A158,Sta!E:E)/$C158</f>
        <v>#DIV/0!</v>
      </c>
      <c r="K158" s="10" t="e">
        <f>(SUMIF(Sta!$A:$A,$A158,Sta!E:E) +SUMIF(Sta!$B:$B,$A158,Sta!D:D))/$D158</f>
        <v>#DIV/0!</v>
      </c>
      <c r="L158" s="6" t="e">
        <f>SUMIF(Sta!$A:$A,$A158,Sta!E:E)/$B158</f>
        <v>#DIV/0!</v>
      </c>
      <c r="M158" s="6" t="e">
        <f>SUMIF(Sta!$B:$B,$A158,Sta!D:D)/$C158</f>
        <v>#DIV/0!</v>
      </c>
      <c r="N158" s="10" t="e">
        <f>(SUMIF(Sta!$A:$A,$A158,Sta!L:L) +SUMIF(Sta!$B:$B,$A158,Sta!L:L))/$D158</f>
        <v>#DIV/0!</v>
      </c>
      <c r="O158" s="6" t="e">
        <f>SUMIF(Sta!$A:$A,$A158,Sta!L:L)/$B158</f>
        <v>#DIV/0!</v>
      </c>
      <c r="P158" s="6" t="e">
        <f>SUMIF(Sta!$B:$B,$A158,Sta!L:L)/$C158</f>
        <v>#DIV/0!</v>
      </c>
      <c r="Q158" s="10" t="e">
        <f>(SUMIF(Sta!$A:$A,$A158,Sta!H:H) +SUMIF(Sta!$B:$B,$A158,Sta!J:J))/$D158</f>
        <v>#DIV/0!</v>
      </c>
      <c r="R158" s="6" t="e">
        <f>SUMIF(Sta!$A:$A,$A158,Sta!H:H)/$B158</f>
        <v>#DIV/0!</v>
      </c>
      <c r="S158" s="6" t="e">
        <f>SUMIF(Sta!$B:$B,$A158,Sta!J:J)/$C158</f>
        <v>#DIV/0!</v>
      </c>
      <c r="T158" s="10" t="e">
        <f>(SUMIF(Sta!$A:$A,$A158,Sta!I:I) +SUMIF(Sta!$B:$B,$A158,Sta!K:K))/$D158</f>
        <v>#DIV/0!</v>
      </c>
      <c r="U158" s="6" t="e">
        <f>SUMIF(Sta!$A:$A,$A158,Sta!I:I)/$B158</f>
        <v>#DIV/0!</v>
      </c>
      <c r="V158" s="6" t="e">
        <f>SUMIF(Sta!$B:$B,$A158,Sta!K:K)/$C158</f>
        <v>#DIV/0!</v>
      </c>
      <c r="W158" s="10" t="e">
        <f>(SUMIF(Sta!$A:$A,$A158,Sta!Q:Q) +SUMIF(Sta!$B:$B,$A158,Sta!Q:Q))/$D158</f>
        <v>#DIV/0!</v>
      </c>
      <c r="X158" s="6" t="e">
        <f>SUMIF(Sta!$A:$A,$A158,Sta!Q:Q)/$B158</f>
        <v>#DIV/0!</v>
      </c>
      <c r="Y158" s="6" t="e">
        <f>SUMIF(Sta!$B:$B,$A158,Sta!Q:Q)/$C158</f>
        <v>#DIV/0!</v>
      </c>
      <c r="Z158" s="10" t="e">
        <f>(SUMIF(Sta!$A:$A,$A158,Sta!M:M) +SUMIF(Sta!$B:$B,$A158,Sta!O:O))/$D158</f>
        <v>#DIV/0!</v>
      </c>
      <c r="AA158" s="6" t="e">
        <f>SUMIF(Sta!$A:$A,$A158,Sta!M:M)/$B158</f>
        <v>#DIV/0!</v>
      </c>
      <c r="AB158" s="6" t="e">
        <f>SUMIF(Sta!$B:$B,$A158,Sta!O:O)/$C158</f>
        <v>#DIV/0!</v>
      </c>
      <c r="AC158" s="10" t="e">
        <f>(SUMIF(Sta!$A:$A,$A158,Sta!N:N) +SUMIF(Sta!$B:$B,$A158,Sta!P:P))/$D158</f>
        <v>#DIV/0!</v>
      </c>
      <c r="AD158" s="6" t="e">
        <f>SUMIF(Sta!$A:$A,$A158,Sta!N:N)/$B158</f>
        <v>#DIV/0!</v>
      </c>
      <c r="AE158" s="14" t="e">
        <f>SUMIF(Sta!$B:$B,$A158,Sta!P:P)/$C158</f>
        <v>#DIV/0!</v>
      </c>
    </row>
    <row r="159" spans="1:31" x14ac:dyDescent="0.3">
      <c r="A159" s="62" t="s">
        <v>263</v>
      </c>
      <c r="B159" s="9">
        <f>COUNTIF(Sta!A:A,A159)</f>
        <v>0</v>
      </c>
      <c r="C159" s="4">
        <f>COUNTIF(Sta!B:B,A159)</f>
        <v>0</v>
      </c>
      <c r="D159" s="4">
        <f t="shared" si="5"/>
        <v>0</v>
      </c>
      <c r="E159" s="10" t="e">
        <f>(SUMIF(Sta!$A:$A,$A159,Sta!F:F) +SUMIF(Sta!$B:$B,$A159,Sta!F:F))/$D159</f>
        <v>#DIV/0!</v>
      </c>
      <c r="F159" s="6" t="e">
        <f>SUMIF(Sta!$A:$A,$A159,Sta!F:F)/$B159</f>
        <v>#DIV/0!</v>
      </c>
      <c r="G159" s="6" t="e">
        <f>SUMIF(Sta!$B:$B,$A159,Sta!F:F)/$C159</f>
        <v>#DIV/0!</v>
      </c>
      <c r="H159" s="10" t="e">
        <f>(SUMIF(Sta!$A:$A,$A159,Sta!D:D) +SUMIF(Sta!$B:$B,$A159,Sta!E:E))/$D159</f>
        <v>#DIV/0!</v>
      </c>
      <c r="I159" s="6" t="e">
        <f>SUMIF(Sta!$A:$A,$A159,Sta!D:D)/$B159</f>
        <v>#DIV/0!</v>
      </c>
      <c r="J159" s="6" t="e">
        <f>SUMIF(Sta!$B:$B,$A159,Sta!E:E)/$C159</f>
        <v>#DIV/0!</v>
      </c>
      <c r="K159" s="10" t="e">
        <f>(SUMIF(Sta!$A:$A,$A159,Sta!E:E) +SUMIF(Sta!$B:$B,$A159,Sta!D:D))/$D159</f>
        <v>#DIV/0!</v>
      </c>
      <c r="L159" s="6" t="e">
        <f>SUMIF(Sta!$A:$A,$A159,Sta!E:E)/$B159</f>
        <v>#DIV/0!</v>
      </c>
      <c r="M159" s="6" t="e">
        <f>SUMIF(Sta!$B:$B,$A159,Sta!D:D)/$C159</f>
        <v>#DIV/0!</v>
      </c>
      <c r="N159" s="10" t="e">
        <f>(SUMIF(Sta!$A:$A,$A159,Sta!L:L) +SUMIF(Sta!$B:$B,$A159,Sta!L:L))/$D159</f>
        <v>#DIV/0!</v>
      </c>
      <c r="O159" s="6" t="e">
        <f>SUMIF(Sta!$A:$A,$A159,Sta!L:L)/$B159</f>
        <v>#DIV/0!</v>
      </c>
      <c r="P159" s="6" t="e">
        <f>SUMIF(Sta!$B:$B,$A159,Sta!L:L)/$C159</f>
        <v>#DIV/0!</v>
      </c>
      <c r="Q159" s="10" t="e">
        <f>(SUMIF(Sta!$A:$A,$A159,Sta!H:H) +SUMIF(Sta!$B:$B,$A159,Sta!J:J))/$D159</f>
        <v>#DIV/0!</v>
      </c>
      <c r="R159" s="6" t="e">
        <f>SUMIF(Sta!$A:$A,$A159,Sta!H:H)/$B159</f>
        <v>#DIV/0!</v>
      </c>
      <c r="S159" s="6" t="e">
        <f>SUMIF(Sta!$B:$B,$A159,Sta!J:J)/$C159</f>
        <v>#DIV/0!</v>
      </c>
      <c r="T159" s="10" t="e">
        <f>(SUMIF(Sta!$A:$A,$A159,Sta!I:I) +SUMIF(Sta!$B:$B,$A159,Sta!K:K))/$D159</f>
        <v>#DIV/0!</v>
      </c>
      <c r="U159" s="6" t="e">
        <f>SUMIF(Sta!$A:$A,$A159,Sta!I:I)/$B159</f>
        <v>#DIV/0!</v>
      </c>
      <c r="V159" s="6" t="e">
        <f>SUMIF(Sta!$B:$B,$A159,Sta!K:K)/$C159</f>
        <v>#DIV/0!</v>
      </c>
      <c r="W159" s="10" t="e">
        <f>(SUMIF(Sta!$A:$A,$A159,Sta!Q:Q) +SUMIF(Sta!$B:$B,$A159,Sta!Q:Q))/$D159</f>
        <v>#DIV/0!</v>
      </c>
      <c r="X159" s="6" t="e">
        <f>SUMIF(Sta!$A:$A,$A159,Sta!Q:Q)/$B159</f>
        <v>#DIV/0!</v>
      </c>
      <c r="Y159" s="6" t="e">
        <f>SUMIF(Sta!$B:$B,$A159,Sta!Q:Q)/$C159</f>
        <v>#DIV/0!</v>
      </c>
      <c r="Z159" s="10" t="e">
        <f>(SUMIF(Sta!$A:$A,$A159,Sta!M:M) +SUMIF(Sta!$B:$B,$A159,Sta!O:O))/$D159</f>
        <v>#DIV/0!</v>
      </c>
      <c r="AA159" s="6" t="e">
        <f>SUMIF(Sta!$A:$A,$A159,Sta!M:M)/$B159</f>
        <v>#DIV/0!</v>
      </c>
      <c r="AB159" s="6" t="e">
        <f>SUMIF(Sta!$B:$B,$A159,Sta!O:O)/$C159</f>
        <v>#DIV/0!</v>
      </c>
      <c r="AC159" s="10" t="e">
        <f>(SUMIF(Sta!$A:$A,$A159,Sta!N:N) +SUMIF(Sta!$B:$B,$A159,Sta!P:P))/$D159</f>
        <v>#DIV/0!</v>
      </c>
      <c r="AD159" s="6" t="e">
        <f>SUMIF(Sta!$A:$A,$A159,Sta!N:N)/$B159</f>
        <v>#DIV/0!</v>
      </c>
      <c r="AE159" s="14" t="e">
        <f>SUMIF(Sta!$B:$B,$A159,Sta!P:P)/$C159</f>
        <v>#DIV/0!</v>
      </c>
    </row>
    <row r="160" spans="1:31" x14ac:dyDescent="0.3">
      <c r="A160" s="62" t="s">
        <v>268</v>
      </c>
      <c r="B160" s="9">
        <f>COUNTIF(Sta!A:A,A160)</f>
        <v>0</v>
      </c>
      <c r="C160" s="4">
        <f>COUNTIF(Sta!B:B,A160)</f>
        <v>0</v>
      </c>
      <c r="D160" s="4">
        <f t="shared" si="5"/>
        <v>0</v>
      </c>
      <c r="E160" s="10" t="e">
        <f>(SUMIF(Sta!$A:$A,$A160,Sta!F:F) +SUMIF(Sta!$B:$B,$A160,Sta!F:F))/$D160</f>
        <v>#DIV/0!</v>
      </c>
      <c r="F160" s="6" t="e">
        <f>SUMIF(Sta!$A:$A,$A160,Sta!F:F)/$B160</f>
        <v>#DIV/0!</v>
      </c>
      <c r="G160" s="6" t="e">
        <f>SUMIF(Sta!$B:$B,$A160,Sta!F:F)/$C160</f>
        <v>#DIV/0!</v>
      </c>
      <c r="H160" s="10" t="e">
        <f>(SUMIF(Sta!$A:$A,$A160,Sta!D:D) +SUMIF(Sta!$B:$B,$A160,Sta!E:E))/$D160</f>
        <v>#DIV/0!</v>
      </c>
      <c r="I160" s="6" t="e">
        <f>SUMIF(Sta!$A:$A,$A160,Sta!D:D)/$B160</f>
        <v>#DIV/0!</v>
      </c>
      <c r="J160" s="6" t="e">
        <f>SUMIF(Sta!$B:$B,$A160,Sta!E:E)/$C160</f>
        <v>#DIV/0!</v>
      </c>
      <c r="K160" s="10" t="e">
        <f>(SUMIF(Sta!$A:$A,$A160,Sta!E:E) +SUMIF(Sta!$B:$B,$A160,Sta!D:D))/$D160</f>
        <v>#DIV/0!</v>
      </c>
      <c r="L160" s="6" t="e">
        <f>SUMIF(Sta!$A:$A,$A160,Sta!E:E)/$B160</f>
        <v>#DIV/0!</v>
      </c>
      <c r="M160" s="6" t="e">
        <f>SUMIF(Sta!$B:$B,$A160,Sta!D:D)/$C160</f>
        <v>#DIV/0!</v>
      </c>
      <c r="N160" s="10" t="e">
        <f>(SUMIF(Sta!$A:$A,$A160,Sta!L:L) +SUMIF(Sta!$B:$B,$A160,Sta!L:L))/$D160</f>
        <v>#DIV/0!</v>
      </c>
      <c r="O160" s="6" t="e">
        <f>SUMIF(Sta!$A:$A,$A160,Sta!L:L)/$B160</f>
        <v>#DIV/0!</v>
      </c>
      <c r="P160" s="6" t="e">
        <f>SUMIF(Sta!$B:$B,$A160,Sta!L:L)/$C160</f>
        <v>#DIV/0!</v>
      </c>
      <c r="Q160" s="10" t="e">
        <f>(SUMIF(Sta!$A:$A,$A160,Sta!H:H) +SUMIF(Sta!$B:$B,$A160,Sta!J:J))/$D160</f>
        <v>#DIV/0!</v>
      </c>
      <c r="R160" s="6" t="e">
        <f>SUMIF(Sta!$A:$A,$A160,Sta!H:H)/$B160</f>
        <v>#DIV/0!</v>
      </c>
      <c r="S160" s="6" t="e">
        <f>SUMIF(Sta!$B:$B,$A160,Sta!J:J)/$C160</f>
        <v>#DIV/0!</v>
      </c>
      <c r="T160" s="10" t="e">
        <f>(SUMIF(Sta!$A:$A,$A160,Sta!I:I) +SUMIF(Sta!$B:$B,$A160,Sta!K:K))/$D160</f>
        <v>#DIV/0!</v>
      </c>
      <c r="U160" s="6" t="e">
        <f>SUMIF(Sta!$A:$A,$A160,Sta!I:I)/$B160</f>
        <v>#DIV/0!</v>
      </c>
      <c r="V160" s="6" t="e">
        <f>SUMIF(Sta!$B:$B,$A160,Sta!K:K)/$C160</f>
        <v>#DIV/0!</v>
      </c>
      <c r="W160" s="10" t="e">
        <f>(SUMIF(Sta!$A:$A,$A160,Sta!Q:Q) +SUMIF(Sta!$B:$B,$A160,Sta!Q:Q))/$D160</f>
        <v>#DIV/0!</v>
      </c>
      <c r="X160" s="6" t="e">
        <f>SUMIF(Sta!$A:$A,$A160,Sta!Q:Q)/$B160</f>
        <v>#DIV/0!</v>
      </c>
      <c r="Y160" s="6" t="e">
        <f>SUMIF(Sta!$B:$B,$A160,Sta!Q:Q)/$C160</f>
        <v>#DIV/0!</v>
      </c>
      <c r="Z160" s="10" t="e">
        <f>(SUMIF(Sta!$A:$A,$A160,Sta!M:M) +SUMIF(Sta!$B:$B,$A160,Sta!O:O))/$D160</f>
        <v>#DIV/0!</v>
      </c>
      <c r="AA160" s="6" t="e">
        <f>SUMIF(Sta!$A:$A,$A160,Sta!M:M)/$B160</f>
        <v>#DIV/0!</v>
      </c>
      <c r="AB160" s="6" t="e">
        <f>SUMIF(Sta!$B:$B,$A160,Sta!O:O)/$C160</f>
        <v>#DIV/0!</v>
      </c>
      <c r="AC160" s="10" t="e">
        <f>(SUMIF(Sta!$A:$A,$A160,Sta!N:N) +SUMIF(Sta!$B:$B,$A160,Sta!P:P))/$D160</f>
        <v>#DIV/0!</v>
      </c>
      <c r="AD160" s="6" t="e">
        <f>SUMIF(Sta!$A:$A,$A160,Sta!N:N)/$B160</f>
        <v>#DIV/0!</v>
      </c>
      <c r="AE160" s="14" t="e">
        <f>SUMIF(Sta!$B:$B,$A160,Sta!P:P)/$C160</f>
        <v>#DIV/0!</v>
      </c>
    </row>
    <row r="161" spans="1:31" x14ac:dyDescent="0.3">
      <c r="A161" s="62" t="s">
        <v>276</v>
      </c>
      <c r="B161" s="9">
        <f>COUNTIF(Sta!A:A,A161)</f>
        <v>0</v>
      </c>
      <c r="C161" s="4">
        <f>COUNTIF(Sta!B:B,A161)</f>
        <v>0</v>
      </c>
      <c r="D161" s="4">
        <f t="shared" si="5"/>
        <v>0</v>
      </c>
      <c r="E161" s="10" t="e">
        <f>(SUMIF(Sta!$A:$A,$A161,Sta!F:F) +SUMIF(Sta!$B:$B,$A161,Sta!F:F))/$D161</f>
        <v>#DIV/0!</v>
      </c>
      <c r="F161" s="6" t="e">
        <f>SUMIF(Sta!$A:$A,$A161,Sta!F:F)/$B161</f>
        <v>#DIV/0!</v>
      </c>
      <c r="G161" s="6" t="e">
        <f>SUMIF(Sta!$B:$B,$A161,Sta!F:F)/$C161</f>
        <v>#DIV/0!</v>
      </c>
      <c r="H161" s="10" t="e">
        <f>(SUMIF(Sta!$A:$A,$A161,Sta!D:D) +SUMIF(Sta!$B:$B,$A161,Sta!E:E))/$D161</f>
        <v>#DIV/0!</v>
      </c>
      <c r="I161" s="6" t="e">
        <f>SUMIF(Sta!$A:$A,$A161,Sta!D:D)/$B161</f>
        <v>#DIV/0!</v>
      </c>
      <c r="J161" s="6" t="e">
        <f>SUMIF(Sta!$B:$B,$A161,Sta!E:E)/$C161</f>
        <v>#DIV/0!</v>
      </c>
      <c r="K161" s="10" t="e">
        <f>(SUMIF(Sta!$A:$A,$A161,Sta!E:E) +SUMIF(Sta!$B:$B,$A161,Sta!D:D))/$D161</f>
        <v>#DIV/0!</v>
      </c>
      <c r="L161" s="6" t="e">
        <f>SUMIF(Sta!$A:$A,$A161,Sta!E:E)/$B161</f>
        <v>#DIV/0!</v>
      </c>
      <c r="M161" s="6" t="e">
        <f>SUMIF(Sta!$B:$B,$A161,Sta!D:D)/$C161</f>
        <v>#DIV/0!</v>
      </c>
      <c r="N161" s="10" t="e">
        <f>(SUMIF(Sta!$A:$A,$A161,Sta!L:L) +SUMIF(Sta!$B:$B,$A161,Sta!L:L))/$D161</f>
        <v>#DIV/0!</v>
      </c>
      <c r="O161" s="6" t="e">
        <f>SUMIF(Sta!$A:$A,$A161,Sta!L:L)/$B161</f>
        <v>#DIV/0!</v>
      </c>
      <c r="P161" s="6" t="e">
        <f>SUMIF(Sta!$B:$B,$A161,Sta!L:L)/$C161</f>
        <v>#DIV/0!</v>
      </c>
      <c r="Q161" s="10" t="e">
        <f>(SUMIF(Sta!$A:$A,$A161,Sta!H:H) +SUMIF(Sta!$B:$B,$A161,Sta!J:J))/$D161</f>
        <v>#DIV/0!</v>
      </c>
      <c r="R161" s="6" t="e">
        <f>SUMIF(Sta!$A:$A,$A161,Sta!H:H)/$B161</f>
        <v>#DIV/0!</v>
      </c>
      <c r="S161" s="6" t="e">
        <f>SUMIF(Sta!$B:$B,$A161,Sta!J:J)/$C161</f>
        <v>#DIV/0!</v>
      </c>
      <c r="T161" s="10" t="e">
        <f>(SUMIF(Sta!$A:$A,$A161,Sta!I:I) +SUMIF(Sta!$B:$B,$A161,Sta!K:K))/$D161</f>
        <v>#DIV/0!</v>
      </c>
      <c r="U161" s="6" t="e">
        <f>SUMIF(Sta!$A:$A,$A161,Sta!I:I)/$B161</f>
        <v>#DIV/0!</v>
      </c>
      <c r="V161" s="6" t="e">
        <f>SUMIF(Sta!$B:$B,$A161,Sta!K:K)/$C161</f>
        <v>#DIV/0!</v>
      </c>
      <c r="W161" s="10" t="e">
        <f>(SUMIF(Sta!$A:$A,$A161,Sta!Q:Q) +SUMIF(Sta!$B:$B,$A161,Sta!Q:Q))/$D161</f>
        <v>#DIV/0!</v>
      </c>
      <c r="X161" s="6" t="e">
        <f>SUMIF(Sta!$A:$A,$A161,Sta!Q:Q)/$B161</f>
        <v>#DIV/0!</v>
      </c>
      <c r="Y161" s="6" t="e">
        <f>SUMIF(Sta!$B:$B,$A161,Sta!Q:Q)/$C161</f>
        <v>#DIV/0!</v>
      </c>
      <c r="Z161" s="10" t="e">
        <f>(SUMIF(Sta!$A:$A,$A161,Sta!M:M) +SUMIF(Sta!$B:$B,$A161,Sta!O:O))/$D161</f>
        <v>#DIV/0!</v>
      </c>
      <c r="AA161" s="6" t="e">
        <f>SUMIF(Sta!$A:$A,$A161,Sta!M:M)/$B161</f>
        <v>#DIV/0!</v>
      </c>
      <c r="AB161" s="6" t="e">
        <f>SUMIF(Sta!$B:$B,$A161,Sta!O:O)/$C161</f>
        <v>#DIV/0!</v>
      </c>
      <c r="AC161" s="10" t="e">
        <f>(SUMIF(Sta!$A:$A,$A161,Sta!N:N) +SUMIF(Sta!$B:$B,$A161,Sta!P:P))/$D161</f>
        <v>#DIV/0!</v>
      </c>
      <c r="AD161" s="6" t="e">
        <f>SUMIF(Sta!$A:$A,$A161,Sta!N:N)/$B161</f>
        <v>#DIV/0!</v>
      </c>
      <c r="AE161" s="14" t="e">
        <f>SUMIF(Sta!$B:$B,$A161,Sta!P:P)/$C161</f>
        <v>#DIV/0!</v>
      </c>
    </row>
    <row r="162" spans="1:31" x14ac:dyDescent="0.3">
      <c r="A162" s="62" t="s">
        <v>270</v>
      </c>
      <c r="B162" s="9">
        <f>COUNTIF(Sta!A:A,A162)</f>
        <v>0</v>
      </c>
      <c r="C162" s="4">
        <f>COUNTIF(Sta!B:B,A162)</f>
        <v>0</v>
      </c>
      <c r="D162" s="4">
        <f t="shared" si="5"/>
        <v>0</v>
      </c>
      <c r="E162" s="10" t="e">
        <f>(SUMIF(Sta!$A:$A,$A162,Sta!F:F) +SUMIF(Sta!$B:$B,$A162,Sta!F:F))/$D162</f>
        <v>#DIV/0!</v>
      </c>
      <c r="F162" s="6" t="e">
        <f>SUMIF(Sta!$A:$A,$A162,Sta!F:F)/$B162</f>
        <v>#DIV/0!</v>
      </c>
      <c r="G162" s="6" t="e">
        <f>SUMIF(Sta!$B:$B,$A162,Sta!F:F)/$C162</f>
        <v>#DIV/0!</v>
      </c>
      <c r="H162" s="10" t="e">
        <f>(SUMIF(Sta!$A:$A,$A162,Sta!D:D) +SUMIF(Sta!$B:$B,$A162,Sta!E:E))/$D162</f>
        <v>#DIV/0!</v>
      </c>
      <c r="I162" s="6" t="e">
        <f>SUMIF(Sta!$A:$A,$A162,Sta!D:D)/$B162</f>
        <v>#DIV/0!</v>
      </c>
      <c r="J162" s="6" t="e">
        <f>SUMIF(Sta!$B:$B,$A162,Sta!E:E)/$C162</f>
        <v>#DIV/0!</v>
      </c>
      <c r="K162" s="10" t="e">
        <f>(SUMIF(Sta!$A:$A,$A162,Sta!E:E) +SUMIF(Sta!$B:$B,$A162,Sta!D:D))/$D162</f>
        <v>#DIV/0!</v>
      </c>
      <c r="L162" s="6" t="e">
        <f>SUMIF(Sta!$A:$A,$A162,Sta!E:E)/$B162</f>
        <v>#DIV/0!</v>
      </c>
      <c r="M162" s="6" t="e">
        <f>SUMIF(Sta!$B:$B,$A162,Sta!D:D)/$C162</f>
        <v>#DIV/0!</v>
      </c>
      <c r="N162" s="10" t="e">
        <f>(SUMIF(Sta!$A:$A,$A162,Sta!L:L) +SUMIF(Sta!$B:$B,$A162,Sta!L:L))/$D162</f>
        <v>#DIV/0!</v>
      </c>
      <c r="O162" s="6" t="e">
        <f>SUMIF(Sta!$A:$A,$A162,Sta!L:L)/$B162</f>
        <v>#DIV/0!</v>
      </c>
      <c r="P162" s="6" t="e">
        <f>SUMIF(Sta!$B:$B,$A162,Sta!L:L)/$C162</f>
        <v>#DIV/0!</v>
      </c>
      <c r="Q162" s="10" t="e">
        <f>(SUMIF(Sta!$A:$A,$A162,Sta!H:H) +SUMIF(Sta!$B:$B,$A162,Sta!J:J))/$D162</f>
        <v>#DIV/0!</v>
      </c>
      <c r="R162" s="6" t="e">
        <f>SUMIF(Sta!$A:$A,$A162,Sta!H:H)/$B162</f>
        <v>#DIV/0!</v>
      </c>
      <c r="S162" s="6" t="e">
        <f>SUMIF(Sta!$B:$B,$A162,Sta!J:J)/$C162</f>
        <v>#DIV/0!</v>
      </c>
      <c r="T162" s="10" t="e">
        <f>(SUMIF(Sta!$A:$A,$A162,Sta!I:I) +SUMIF(Sta!$B:$B,$A162,Sta!K:K))/$D162</f>
        <v>#DIV/0!</v>
      </c>
      <c r="U162" s="6" t="e">
        <f>SUMIF(Sta!$A:$A,$A162,Sta!I:I)/$B162</f>
        <v>#DIV/0!</v>
      </c>
      <c r="V162" s="6" t="e">
        <f>SUMIF(Sta!$B:$B,$A162,Sta!K:K)/$C162</f>
        <v>#DIV/0!</v>
      </c>
      <c r="W162" s="10" t="e">
        <f>(SUMIF(Sta!$A:$A,$A162,Sta!Q:Q) +SUMIF(Sta!$B:$B,$A162,Sta!Q:Q))/$D162</f>
        <v>#DIV/0!</v>
      </c>
      <c r="X162" s="6" t="e">
        <f>SUMIF(Sta!$A:$A,$A162,Sta!Q:Q)/$B162</f>
        <v>#DIV/0!</v>
      </c>
      <c r="Y162" s="6" t="e">
        <f>SUMIF(Sta!$B:$B,$A162,Sta!Q:Q)/$C162</f>
        <v>#DIV/0!</v>
      </c>
      <c r="Z162" s="10" t="e">
        <f>(SUMIF(Sta!$A:$A,$A162,Sta!M:M) +SUMIF(Sta!$B:$B,$A162,Sta!O:O))/$D162</f>
        <v>#DIV/0!</v>
      </c>
      <c r="AA162" s="6" t="e">
        <f>SUMIF(Sta!$A:$A,$A162,Sta!M:M)/$B162</f>
        <v>#DIV/0!</v>
      </c>
      <c r="AB162" s="6" t="e">
        <f>SUMIF(Sta!$B:$B,$A162,Sta!O:O)/$C162</f>
        <v>#DIV/0!</v>
      </c>
      <c r="AC162" s="10" t="e">
        <f>(SUMIF(Sta!$A:$A,$A162,Sta!N:N) +SUMIF(Sta!$B:$B,$A162,Sta!P:P))/$D162</f>
        <v>#DIV/0!</v>
      </c>
      <c r="AD162" s="6" t="e">
        <f>SUMIF(Sta!$A:$A,$A162,Sta!N:N)/$B162</f>
        <v>#DIV/0!</v>
      </c>
      <c r="AE162" s="14" t="e">
        <f>SUMIF(Sta!$B:$B,$A162,Sta!P:P)/$C162</f>
        <v>#DIV/0!</v>
      </c>
    </row>
    <row r="163" spans="1:31" x14ac:dyDescent="0.3">
      <c r="A163" s="62" t="s">
        <v>261</v>
      </c>
      <c r="B163" s="9">
        <f>COUNTIF(Sta!A:A,A163)</f>
        <v>0</v>
      </c>
      <c r="C163" s="4">
        <f>COUNTIF(Sta!B:B,A163)</f>
        <v>0</v>
      </c>
      <c r="D163" s="4">
        <f t="shared" si="5"/>
        <v>0</v>
      </c>
      <c r="E163" s="10" t="e">
        <f>(SUMIF(Sta!$A:$A,$A163,Sta!F:F) +SUMIF(Sta!$B:$B,$A163,Sta!F:F))/$D163</f>
        <v>#DIV/0!</v>
      </c>
      <c r="F163" s="6" t="e">
        <f>SUMIF(Sta!$A:$A,$A163,Sta!F:F)/$B163</f>
        <v>#DIV/0!</v>
      </c>
      <c r="G163" s="6" t="e">
        <f>SUMIF(Sta!$B:$B,$A163,Sta!F:F)/$C163</f>
        <v>#DIV/0!</v>
      </c>
      <c r="H163" s="10" t="e">
        <f>(SUMIF(Sta!$A:$A,$A163,Sta!D:D) +SUMIF(Sta!$B:$B,$A163,Sta!E:E))/$D163</f>
        <v>#DIV/0!</v>
      </c>
      <c r="I163" s="6" t="e">
        <f>SUMIF(Sta!$A:$A,$A163,Sta!D:D)/$B163</f>
        <v>#DIV/0!</v>
      </c>
      <c r="J163" s="6" t="e">
        <f>SUMIF(Sta!$B:$B,$A163,Sta!E:E)/$C163</f>
        <v>#DIV/0!</v>
      </c>
      <c r="K163" s="10" t="e">
        <f>(SUMIF(Sta!$A:$A,$A163,Sta!E:E) +SUMIF(Sta!$B:$B,$A163,Sta!D:D))/$D163</f>
        <v>#DIV/0!</v>
      </c>
      <c r="L163" s="6" t="e">
        <f>SUMIF(Sta!$A:$A,$A163,Sta!E:E)/$B163</f>
        <v>#DIV/0!</v>
      </c>
      <c r="M163" s="6" t="e">
        <f>SUMIF(Sta!$B:$B,$A163,Sta!D:D)/$C163</f>
        <v>#DIV/0!</v>
      </c>
      <c r="N163" s="10" t="e">
        <f>(SUMIF(Sta!$A:$A,$A163,Sta!L:L) +SUMIF(Sta!$B:$B,$A163,Sta!L:L))/$D163</f>
        <v>#DIV/0!</v>
      </c>
      <c r="O163" s="6" t="e">
        <f>SUMIF(Sta!$A:$A,$A163,Sta!L:L)/$B163</f>
        <v>#DIV/0!</v>
      </c>
      <c r="P163" s="6" t="e">
        <f>SUMIF(Sta!$B:$B,$A163,Sta!L:L)/$C163</f>
        <v>#DIV/0!</v>
      </c>
      <c r="Q163" s="10" t="e">
        <f>(SUMIF(Sta!$A:$A,$A163,Sta!H:H) +SUMIF(Sta!$B:$B,$A163,Sta!J:J))/$D163</f>
        <v>#DIV/0!</v>
      </c>
      <c r="R163" s="6" t="e">
        <f>SUMIF(Sta!$A:$A,$A163,Sta!H:H)/$B163</f>
        <v>#DIV/0!</v>
      </c>
      <c r="S163" s="6" t="e">
        <f>SUMIF(Sta!$B:$B,$A163,Sta!J:J)/$C163</f>
        <v>#DIV/0!</v>
      </c>
      <c r="T163" s="10" t="e">
        <f>(SUMIF(Sta!$A:$A,$A163,Sta!I:I) +SUMIF(Sta!$B:$B,$A163,Sta!K:K))/$D163</f>
        <v>#DIV/0!</v>
      </c>
      <c r="U163" s="6" t="e">
        <f>SUMIF(Sta!$A:$A,$A163,Sta!I:I)/$B163</f>
        <v>#DIV/0!</v>
      </c>
      <c r="V163" s="6" t="e">
        <f>SUMIF(Sta!$B:$B,$A163,Sta!K:K)/$C163</f>
        <v>#DIV/0!</v>
      </c>
      <c r="W163" s="10" t="e">
        <f>(SUMIF(Sta!$A:$A,$A163,Sta!Q:Q) +SUMIF(Sta!$B:$B,$A163,Sta!Q:Q))/$D163</f>
        <v>#DIV/0!</v>
      </c>
      <c r="X163" s="6" t="e">
        <f>SUMIF(Sta!$A:$A,$A163,Sta!Q:Q)/$B163</f>
        <v>#DIV/0!</v>
      </c>
      <c r="Y163" s="6" t="e">
        <f>SUMIF(Sta!$B:$B,$A163,Sta!Q:Q)/$C163</f>
        <v>#DIV/0!</v>
      </c>
      <c r="Z163" s="10" t="e">
        <f>(SUMIF(Sta!$A:$A,$A163,Sta!M:M) +SUMIF(Sta!$B:$B,$A163,Sta!O:O))/$D163</f>
        <v>#DIV/0!</v>
      </c>
      <c r="AA163" s="6" t="e">
        <f>SUMIF(Sta!$A:$A,$A163,Sta!M:M)/$B163</f>
        <v>#DIV/0!</v>
      </c>
      <c r="AB163" s="6" t="e">
        <f>SUMIF(Sta!$B:$B,$A163,Sta!O:O)/$C163</f>
        <v>#DIV/0!</v>
      </c>
      <c r="AC163" s="10" t="e">
        <f>(SUMIF(Sta!$A:$A,$A163,Sta!N:N) +SUMIF(Sta!$B:$B,$A163,Sta!P:P))/$D163</f>
        <v>#DIV/0!</v>
      </c>
      <c r="AD163" s="6" t="e">
        <f>SUMIF(Sta!$A:$A,$A163,Sta!N:N)/$B163</f>
        <v>#DIV/0!</v>
      </c>
      <c r="AE163" s="14" t="e">
        <f>SUMIF(Sta!$B:$B,$A163,Sta!P:P)/$C163</f>
        <v>#DIV/0!</v>
      </c>
    </row>
    <row r="164" spans="1:31" x14ac:dyDescent="0.3">
      <c r="A164" s="62" t="s">
        <v>266</v>
      </c>
      <c r="B164" s="9">
        <f>COUNTIF(Sta!A:A,A164)</f>
        <v>0</v>
      </c>
      <c r="C164" s="4">
        <f>COUNTIF(Sta!B:B,A164)</f>
        <v>0</v>
      </c>
      <c r="D164" s="4">
        <f t="shared" si="5"/>
        <v>0</v>
      </c>
      <c r="E164" s="10" t="e">
        <f>(SUMIF(Sta!$A:$A,$A164,Sta!F:F) +SUMIF(Sta!$B:$B,$A164,Sta!F:F))/$D164</f>
        <v>#DIV/0!</v>
      </c>
      <c r="F164" s="6" t="e">
        <f>SUMIF(Sta!$A:$A,$A164,Sta!F:F)/$B164</f>
        <v>#DIV/0!</v>
      </c>
      <c r="G164" s="6" t="e">
        <f>SUMIF(Sta!$B:$B,$A164,Sta!F:F)/$C164</f>
        <v>#DIV/0!</v>
      </c>
      <c r="H164" s="10" t="e">
        <f>(SUMIF(Sta!$A:$A,$A164,Sta!D:D) +SUMIF(Sta!$B:$B,$A164,Sta!E:E))/$D164</f>
        <v>#DIV/0!</v>
      </c>
      <c r="I164" s="6" t="e">
        <f>SUMIF(Sta!$A:$A,$A164,Sta!D:D)/$B164</f>
        <v>#DIV/0!</v>
      </c>
      <c r="J164" s="6" t="e">
        <f>SUMIF(Sta!$B:$B,$A164,Sta!E:E)/$C164</f>
        <v>#DIV/0!</v>
      </c>
      <c r="K164" s="10" t="e">
        <f>(SUMIF(Sta!$A:$A,$A164,Sta!E:E) +SUMIF(Sta!$B:$B,$A164,Sta!D:D))/$D164</f>
        <v>#DIV/0!</v>
      </c>
      <c r="L164" s="6" t="e">
        <f>SUMIF(Sta!$A:$A,$A164,Sta!E:E)/$B164</f>
        <v>#DIV/0!</v>
      </c>
      <c r="M164" s="6" t="e">
        <f>SUMIF(Sta!$B:$B,$A164,Sta!D:D)/$C164</f>
        <v>#DIV/0!</v>
      </c>
      <c r="N164" s="10" t="e">
        <f>(SUMIF(Sta!$A:$A,$A164,Sta!L:L) +SUMIF(Sta!$B:$B,$A164,Sta!L:L))/$D164</f>
        <v>#DIV/0!</v>
      </c>
      <c r="O164" s="6" t="e">
        <f>SUMIF(Sta!$A:$A,$A164,Sta!L:L)/$B164</f>
        <v>#DIV/0!</v>
      </c>
      <c r="P164" s="6" t="e">
        <f>SUMIF(Sta!$B:$B,$A164,Sta!L:L)/$C164</f>
        <v>#DIV/0!</v>
      </c>
      <c r="Q164" s="10" t="e">
        <f>(SUMIF(Sta!$A:$A,$A164,Sta!H:H) +SUMIF(Sta!$B:$B,$A164,Sta!J:J))/$D164</f>
        <v>#DIV/0!</v>
      </c>
      <c r="R164" s="6" t="e">
        <f>SUMIF(Sta!$A:$A,$A164,Sta!H:H)/$B164</f>
        <v>#DIV/0!</v>
      </c>
      <c r="S164" s="6" t="e">
        <f>SUMIF(Sta!$B:$B,$A164,Sta!J:J)/$C164</f>
        <v>#DIV/0!</v>
      </c>
      <c r="T164" s="10" t="e">
        <f>(SUMIF(Sta!$A:$A,$A164,Sta!I:I) +SUMIF(Sta!$B:$B,$A164,Sta!K:K))/$D164</f>
        <v>#DIV/0!</v>
      </c>
      <c r="U164" s="6" t="e">
        <f>SUMIF(Sta!$A:$A,$A164,Sta!I:I)/$B164</f>
        <v>#DIV/0!</v>
      </c>
      <c r="V164" s="6" t="e">
        <f>SUMIF(Sta!$B:$B,$A164,Sta!K:K)/$C164</f>
        <v>#DIV/0!</v>
      </c>
      <c r="W164" s="10" t="e">
        <f>(SUMIF(Sta!$A:$A,$A164,Sta!Q:Q) +SUMIF(Sta!$B:$B,$A164,Sta!Q:Q))/$D164</f>
        <v>#DIV/0!</v>
      </c>
      <c r="X164" s="6" t="e">
        <f>SUMIF(Sta!$A:$A,$A164,Sta!Q:Q)/$B164</f>
        <v>#DIV/0!</v>
      </c>
      <c r="Y164" s="6" t="e">
        <f>SUMIF(Sta!$B:$B,$A164,Sta!Q:Q)/$C164</f>
        <v>#DIV/0!</v>
      </c>
      <c r="Z164" s="10" t="e">
        <f>(SUMIF(Sta!$A:$A,$A164,Sta!M:M) +SUMIF(Sta!$B:$B,$A164,Sta!O:O))/$D164</f>
        <v>#DIV/0!</v>
      </c>
      <c r="AA164" s="6" t="e">
        <f>SUMIF(Sta!$A:$A,$A164,Sta!M:M)/$B164</f>
        <v>#DIV/0!</v>
      </c>
      <c r="AB164" s="6" t="e">
        <f>SUMIF(Sta!$B:$B,$A164,Sta!O:O)/$C164</f>
        <v>#DIV/0!</v>
      </c>
      <c r="AC164" s="10" t="e">
        <f>(SUMIF(Sta!$A:$A,$A164,Sta!N:N) +SUMIF(Sta!$B:$B,$A164,Sta!P:P))/$D164</f>
        <v>#DIV/0!</v>
      </c>
      <c r="AD164" s="6" t="e">
        <f>SUMIF(Sta!$A:$A,$A164,Sta!N:N)/$B164</f>
        <v>#DIV/0!</v>
      </c>
      <c r="AE164" s="14" t="e">
        <f>SUMIF(Sta!$B:$B,$A164,Sta!P:P)/$C164</f>
        <v>#DIV/0!</v>
      </c>
    </row>
    <row r="165" spans="1:31" x14ac:dyDescent="0.3">
      <c r="A165" s="62" t="s">
        <v>260</v>
      </c>
      <c r="B165" s="9">
        <f>COUNTIF(Sta!A:A,A165)</f>
        <v>0</v>
      </c>
      <c r="C165" s="4">
        <f>COUNTIF(Sta!B:B,A165)</f>
        <v>0</v>
      </c>
      <c r="D165" s="4">
        <f t="shared" si="5"/>
        <v>0</v>
      </c>
      <c r="E165" s="10" t="e">
        <f>(SUMIF(Sta!$A:$A,$A165,Sta!F:F) +SUMIF(Sta!$B:$B,$A165,Sta!F:F))/$D165</f>
        <v>#DIV/0!</v>
      </c>
      <c r="F165" s="6" t="e">
        <f>SUMIF(Sta!$A:$A,$A165,Sta!F:F)/$B165</f>
        <v>#DIV/0!</v>
      </c>
      <c r="G165" s="6" t="e">
        <f>SUMIF(Sta!$B:$B,$A165,Sta!F:F)/$C165</f>
        <v>#DIV/0!</v>
      </c>
      <c r="H165" s="10" t="e">
        <f>(SUMIF(Sta!$A:$A,$A165,Sta!D:D) +SUMIF(Sta!$B:$B,$A165,Sta!E:E))/$D165</f>
        <v>#DIV/0!</v>
      </c>
      <c r="I165" s="6" t="e">
        <f>SUMIF(Sta!$A:$A,$A165,Sta!D:D)/$B165</f>
        <v>#DIV/0!</v>
      </c>
      <c r="J165" s="6" t="e">
        <f>SUMIF(Sta!$B:$B,$A165,Sta!E:E)/$C165</f>
        <v>#DIV/0!</v>
      </c>
      <c r="K165" s="10" t="e">
        <f>(SUMIF(Sta!$A:$A,$A165,Sta!E:E) +SUMIF(Sta!$B:$B,$A165,Sta!D:D))/$D165</f>
        <v>#DIV/0!</v>
      </c>
      <c r="L165" s="6" t="e">
        <f>SUMIF(Sta!$A:$A,$A165,Sta!E:E)/$B165</f>
        <v>#DIV/0!</v>
      </c>
      <c r="M165" s="6" t="e">
        <f>SUMIF(Sta!$B:$B,$A165,Sta!D:D)/$C165</f>
        <v>#DIV/0!</v>
      </c>
      <c r="N165" s="10" t="e">
        <f>(SUMIF(Sta!$A:$A,$A165,Sta!L:L) +SUMIF(Sta!$B:$B,$A165,Sta!L:L))/$D165</f>
        <v>#DIV/0!</v>
      </c>
      <c r="O165" s="6" t="e">
        <f>SUMIF(Sta!$A:$A,$A165,Sta!L:L)/$B165</f>
        <v>#DIV/0!</v>
      </c>
      <c r="P165" s="6" t="e">
        <f>SUMIF(Sta!$B:$B,$A165,Sta!L:L)/$C165</f>
        <v>#DIV/0!</v>
      </c>
      <c r="Q165" s="10" t="e">
        <f>(SUMIF(Sta!$A:$A,$A165,Sta!H:H) +SUMIF(Sta!$B:$B,$A165,Sta!J:J))/$D165</f>
        <v>#DIV/0!</v>
      </c>
      <c r="R165" s="6" t="e">
        <f>SUMIF(Sta!$A:$A,$A165,Sta!H:H)/$B165</f>
        <v>#DIV/0!</v>
      </c>
      <c r="S165" s="6" t="e">
        <f>SUMIF(Sta!$B:$B,$A165,Sta!J:J)/$C165</f>
        <v>#DIV/0!</v>
      </c>
      <c r="T165" s="10" t="e">
        <f>(SUMIF(Sta!$A:$A,$A165,Sta!I:I) +SUMIF(Sta!$B:$B,$A165,Sta!K:K))/$D165</f>
        <v>#DIV/0!</v>
      </c>
      <c r="U165" s="6" t="e">
        <f>SUMIF(Sta!$A:$A,$A165,Sta!I:I)/$B165</f>
        <v>#DIV/0!</v>
      </c>
      <c r="V165" s="6" t="e">
        <f>SUMIF(Sta!$B:$B,$A165,Sta!K:K)/$C165</f>
        <v>#DIV/0!</v>
      </c>
      <c r="W165" s="10" t="e">
        <f>(SUMIF(Sta!$A:$A,$A165,Sta!Q:Q) +SUMIF(Sta!$B:$B,$A165,Sta!Q:Q))/$D165</f>
        <v>#DIV/0!</v>
      </c>
      <c r="X165" s="6" t="e">
        <f>SUMIF(Sta!$A:$A,$A165,Sta!Q:Q)/$B165</f>
        <v>#DIV/0!</v>
      </c>
      <c r="Y165" s="6" t="e">
        <f>SUMIF(Sta!$B:$B,$A165,Sta!Q:Q)/$C165</f>
        <v>#DIV/0!</v>
      </c>
      <c r="Z165" s="10" t="e">
        <f>(SUMIF(Sta!$A:$A,$A165,Sta!M:M) +SUMIF(Sta!$B:$B,$A165,Sta!O:O))/$D165</f>
        <v>#DIV/0!</v>
      </c>
      <c r="AA165" s="6" t="e">
        <f>SUMIF(Sta!$A:$A,$A165,Sta!M:M)/$B165</f>
        <v>#DIV/0!</v>
      </c>
      <c r="AB165" s="6" t="e">
        <f>SUMIF(Sta!$B:$B,$A165,Sta!O:O)/$C165</f>
        <v>#DIV/0!</v>
      </c>
      <c r="AC165" s="10" t="e">
        <f>(SUMIF(Sta!$A:$A,$A165,Sta!N:N) +SUMIF(Sta!$B:$B,$A165,Sta!P:P))/$D165</f>
        <v>#DIV/0!</v>
      </c>
      <c r="AD165" s="6" t="e">
        <f>SUMIF(Sta!$A:$A,$A165,Sta!N:N)/$B165</f>
        <v>#DIV/0!</v>
      </c>
      <c r="AE165" s="14" t="e">
        <f>SUMIF(Sta!$B:$B,$A165,Sta!P:P)/$C165</f>
        <v>#DIV/0!</v>
      </c>
    </row>
    <row r="166" spans="1:31" x14ac:dyDescent="0.3">
      <c r="A166" s="62" t="s">
        <v>262</v>
      </c>
      <c r="B166" s="9">
        <f>COUNTIF(Sta!A:A,A166)</f>
        <v>0</v>
      </c>
      <c r="C166" s="4">
        <f>COUNTIF(Sta!B:B,A166)</f>
        <v>0</v>
      </c>
      <c r="D166" s="4">
        <f t="shared" si="5"/>
        <v>0</v>
      </c>
      <c r="E166" s="10" t="e">
        <f>(SUMIF(Sta!$A:$A,$A166,Sta!F:F) +SUMIF(Sta!$B:$B,$A166,Sta!F:F))/$D166</f>
        <v>#DIV/0!</v>
      </c>
      <c r="F166" s="6" t="e">
        <f>SUMIF(Sta!$A:$A,$A166,Sta!F:F)/$B166</f>
        <v>#DIV/0!</v>
      </c>
      <c r="G166" s="6" t="e">
        <f>SUMIF(Sta!$B:$B,$A166,Sta!F:F)/$C166</f>
        <v>#DIV/0!</v>
      </c>
      <c r="H166" s="10" t="e">
        <f>(SUMIF(Sta!$A:$A,$A166,Sta!D:D) +SUMIF(Sta!$B:$B,$A166,Sta!E:E))/$D166</f>
        <v>#DIV/0!</v>
      </c>
      <c r="I166" s="6" t="e">
        <f>SUMIF(Sta!$A:$A,$A166,Sta!D:D)/$B166</f>
        <v>#DIV/0!</v>
      </c>
      <c r="J166" s="6" t="e">
        <f>SUMIF(Sta!$B:$B,$A166,Sta!E:E)/$C166</f>
        <v>#DIV/0!</v>
      </c>
      <c r="K166" s="10" t="e">
        <f>(SUMIF(Sta!$A:$A,$A166,Sta!E:E) +SUMIF(Sta!$B:$B,$A166,Sta!D:D))/$D166</f>
        <v>#DIV/0!</v>
      </c>
      <c r="L166" s="6" t="e">
        <f>SUMIF(Sta!$A:$A,$A166,Sta!E:E)/$B166</f>
        <v>#DIV/0!</v>
      </c>
      <c r="M166" s="6" t="e">
        <f>SUMIF(Sta!$B:$B,$A166,Sta!D:D)/$C166</f>
        <v>#DIV/0!</v>
      </c>
      <c r="N166" s="10" t="e">
        <f>(SUMIF(Sta!$A:$A,$A166,Sta!L:L) +SUMIF(Sta!$B:$B,$A166,Sta!L:L))/$D166</f>
        <v>#DIV/0!</v>
      </c>
      <c r="O166" s="6" t="e">
        <f>SUMIF(Sta!$A:$A,$A166,Sta!L:L)/$B166</f>
        <v>#DIV/0!</v>
      </c>
      <c r="P166" s="6" t="e">
        <f>SUMIF(Sta!$B:$B,$A166,Sta!L:L)/$C166</f>
        <v>#DIV/0!</v>
      </c>
      <c r="Q166" s="10" t="e">
        <f>(SUMIF(Sta!$A:$A,$A166,Sta!H:H) +SUMIF(Sta!$B:$B,$A166,Sta!J:J))/$D166</f>
        <v>#DIV/0!</v>
      </c>
      <c r="R166" s="6" t="e">
        <f>SUMIF(Sta!$A:$A,$A166,Sta!H:H)/$B166</f>
        <v>#DIV/0!</v>
      </c>
      <c r="S166" s="6" t="e">
        <f>SUMIF(Sta!$B:$B,$A166,Sta!J:J)/$C166</f>
        <v>#DIV/0!</v>
      </c>
      <c r="T166" s="10" t="e">
        <f>(SUMIF(Sta!$A:$A,$A166,Sta!I:I) +SUMIF(Sta!$B:$B,$A166,Sta!K:K))/$D166</f>
        <v>#DIV/0!</v>
      </c>
      <c r="U166" s="6" t="e">
        <f>SUMIF(Sta!$A:$A,$A166,Sta!I:I)/$B166</f>
        <v>#DIV/0!</v>
      </c>
      <c r="V166" s="6" t="e">
        <f>SUMIF(Sta!$B:$B,$A166,Sta!K:K)/$C166</f>
        <v>#DIV/0!</v>
      </c>
      <c r="W166" s="10" t="e">
        <f>(SUMIF(Sta!$A:$A,$A166,Sta!Q:Q) +SUMIF(Sta!$B:$B,$A166,Sta!Q:Q))/$D166</f>
        <v>#DIV/0!</v>
      </c>
      <c r="X166" s="6" t="e">
        <f>SUMIF(Sta!$A:$A,$A166,Sta!Q:Q)/$B166</f>
        <v>#DIV/0!</v>
      </c>
      <c r="Y166" s="6" t="e">
        <f>SUMIF(Sta!$B:$B,$A166,Sta!Q:Q)/$C166</f>
        <v>#DIV/0!</v>
      </c>
      <c r="Z166" s="10" t="e">
        <f>(SUMIF(Sta!$A:$A,$A166,Sta!M:M) +SUMIF(Sta!$B:$B,$A166,Sta!O:O))/$D166</f>
        <v>#DIV/0!</v>
      </c>
      <c r="AA166" s="6" t="e">
        <f>SUMIF(Sta!$A:$A,$A166,Sta!M:M)/$B166</f>
        <v>#DIV/0!</v>
      </c>
      <c r="AB166" s="6" t="e">
        <f>SUMIF(Sta!$B:$B,$A166,Sta!O:O)/$C166</f>
        <v>#DIV/0!</v>
      </c>
      <c r="AC166" s="10" t="e">
        <f>(SUMIF(Sta!$A:$A,$A166,Sta!N:N) +SUMIF(Sta!$B:$B,$A166,Sta!P:P))/$D166</f>
        <v>#DIV/0!</v>
      </c>
      <c r="AD166" s="6" t="e">
        <f>SUMIF(Sta!$A:$A,$A166,Sta!N:N)/$B166</f>
        <v>#DIV/0!</v>
      </c>
      <c r="AE166" s="14" t="e">
        <f>SUMIF(Sta!$B:$B,$A166,Sta!P:P)/$C166</f>
        <v>#DIV/0!</v>
      </c>
    </row>
    <row r="167" spans="1:31" x14ac:dyDescent="0.3">
      <c r="A167" s="62" t="s">
        <v>259</v>
      </c>
      <c r="B167" s="9">
        <f>COUNTIF(Sta!A:A,A167)</f>
        <v>0</v>
      </c>
      <c r="C167" s="4">
        <f>COUNTIF(Sta!B:B,A167)</f>
        <v>0</v>
      </c>
      <c r="D167" s="4">
        <f t="shared" si="5"/>
        <v>0</v>
      </c>
      <c r="E167" s="10" t="e">
        <f>(SUMIF(Sta!$A:$A,$A167,Sta!F:F) +SUMIF(Sta!$B:$B,$A167,Sta!F:F))/$D167</f>
        <v>#DIV/0!</v>
      </c>
      <c r="F167" s="6" t="e">
        <f>SUMIF(Sta!$A:$A,$A167,Sta!F:F)/$B167</f>
        <v>#DIV/0!</v>
      </c>
      <c r="G167" s="6" t="e">
        <f>SUMIF(Sta!$B:$B,$A167,Sta!F:F)/$C167</f>
        <v>#DIV/0!</v>
      </c>
      <c r="H167" s="10" t="e">
        <f>(SUMIF(Sta!$A:$A,$A167,Sta!D:D) +SUMIF(Sta!$B:$B,$A167,Sta!E:E))/$D167</f>
        <v>#DIV/0!</v>
      </c>
      <c r="I167" s="6" t="e">
        <f>SUMIF(Sta!$A:$A,$A167,Sta!D:D)/$B167</f>
        <v>#DIV/0!</v>
      </c>
      <c r="J167" s="6" t="e">
        <f>SUMIF(Sta!$B:$B,$A167,Sta!E:E)/$C167</f>
        <v>#DIV/0!</v>
      </c>
      <c r="K167" s="10" t="e">
        <f>(SUMIF(Sta!$A:$A,$A167,Sta!E:E) +SUMIF(Sta!$B:$B,$A167,Sta!D:D))/$D167</f>
        <v>#DIV/0!</v>
      </c>
      <c r="L167" s="6" t="e">
        <f>SUMIF(Sta!$A:$A,$A167,Sta!E:E)/$B167</f>
        <v>#DIV/0!</v>
      </c>
      <c r="M167" s="6" t="e">
        <f>SUMIF(Sta!$B:$B,$A167,Sta!D:D)/$C167</f>
        <v>#DIV/0!</v>
      </c>
      <c r="N167" s="10" t="e">
        <f>(SUMIF(Sta!$A:$A,$A167,Sta!L:L) +SUMIF(Sta!$B:$B,$A167,Sta!L:L))/$D167</f>
        <v>#DIV/0!</v>
      </c>
      <c r="O167" s="6" t="e">
        <f>SUMIF(Sta!$A:$A,$A167,Sta!L:L)/$B167</f>
        <v>#DIV/0!</v>
      </c>
      <c r="P167" s="6" t="e">
        <f>SUMIF(Sta!$B:$B,$A167,Sta!L:L)/$C167</f>
        <v>#DIV/0!</v>
      </c>
      <c r="Q167" s="10" t="e">
        <f>(SUMIF(Sta!$A:$A,$A167,Sta!H:H) +SUMIF(Sta!$B:$B,$A167,Sta!J:J))/$D167</f>
        <v>#DIV/0!</v>
      </c>
      <c r="R167" s="6" t="e">
        <f>SUMIF(Sta!$A:$A,$A167,Sta!H:H)/$B167</f>
        <v>#DIV/0!</v>
      </c>
      <c r="S167" s="6" t="e">
        <f>SUMIF(Sta!$B:$B,$A167,Sta!J:J)/$C167</f>
        <v>#DIV/0!</v>
      </c>
      <c r="T167" s="10" t="e">
        <f>(SUMIF(Sta!$A:$A,$A167,Sta!I:I) +SUMIF(Sta!$B:$B,$A167,Sta!K:K))/$D167</f>
        <v>#DIV/0!</v>
      </c>
      <c r="U167" s="6" t="e">
        <f>SUMIF(Sta!$A:$A,$A167,Sta!I:I)/$B167</f>
        <v>#DIV/0!</v>
      </c>
      <c r="V167" s="6" t="e">
        <f>SUMIF(Sta!$B:$B,$A167,Sta!K:K)/$C167</f>
        <v>#DIV/0!</v>
      </c>
      <c r="W167" s="10" t="e">
        <f>(SUMIF(Sta!$A:$A,$A167,Sta!Q:Q) +SUMIF(Sta!$B:$B,$A167,Sta!Q:Q))/$D167</f>
        <v>#DIV/0!</v>
      </c>
      <c r="X167" s="6" t="e">
        <f>SUMIF(Sta!$A:$A,$A167,Sta!Q:Q)/$B167</f>
        <v>#DIV/0!</v>
      </c>
      <c r="Y167" s="6" t="e">
        <f>SUMIF(Sta!$B:$B,$A167,Sta!Q:Q)/$C167</f>
        <v>#DIV/0!</v>
      </c>
      <c r="Z167" s="10" t="e">
        <f>(SUMIF(Sta!$A:$A,$A167,Sta!M:M) +SUMIF(Sta!$B:$B,$A167,Sta!O:O))/$D167</f>
        <v>#DIV/0!</v>
      </c>
      <c r="AA167" s="6" t="e">
        <f>SUMIF(Sta!$A:$A,$A167,Sta!M:M)/$B167</f>
        <v>#DIV/0!</v>
      </c>
      <c r="AB167" s="6" t="e">
        <f>SUMIF(Sta!$B:$B,$A167,Sta!O:O)/$C167</f>
        <v>#DIV/0!</v>
      </c>
      <c r="AC167" s="10" t="e">
        <f>(SUMIF(Sta!$A:$A,$A167,Sta!N:N) +SUMIF(Sta!$B:$B,$A167,Sta!P:P))/$D167</f>
        <v>#DIV/0!</v>
      </c>
      <c r="AD167" s="6" t="e">
        <f>SUMIF(Sta!$A:$A,$A167,Sta!N:N)/$B167</f>
        <v>#DIV/0!</v>
      </c>
      <c r="AE167" s="14" t="e">
        <f>SUMIF(Sta!$B:$B,$A167,Sta!P:P)/$C167</f>
        <v>#DIV/0!</v>
      </c>
    </row>
    <row r="168" spans="1:31" x14ac:dyDescent="0.3">
      <c r="A168" s="62" t="s">
        <v>265</v>
      </c>
      <c r="B168" s="9">
        <f>COUNTIF(Sta!A:A,A168)</f>
        <v>0</v>
      </c>
      <c r="C168" s="4">
        <f>COUNTIF(Sta!B:B,A168)</f>
        <v>0</v>
      </c>
      <c r="D168" s="4">
        <f t="shared" si="5"/>
        <v>0</v>
      </c>
      <c r="E168" s="10" t="e">
        <f>(SUMIF(Sta!$A:$A,$A168,Sta!F:F) +SUMIF(Sta!$B:$B,$A168,Sta!F:F))/$D168</f>
        <v>#DIV/0!</v>
      </c>
      <c r="F168" s="6" t="e">
        <f>SUMIF(Sta!$A:$A,$A168,Sta!F:F)/$B168</f>
        <v>#DIV/0!</v>
      </c>
      <c r="G168" s="6" t="e">
        <f>SUMIF(Sta!$B:$B,$A168,Sta!F:F)/$C168</f>
        <v>#DIV/0!</v>
      </c>
      <c r="H168" s="10" t="e">
        <f>(SUMIF(Sta!$A:$A,$A168,Sta!D:D) +SUMIF(Sta!$B:$B,$A168,Sta!E:E))/$D168</f>
        <v>#DIV/0!</v>
      </c>
      <c r="I168" s="6" t="e">
        <f>SUMIF(Sta!$A:$A,$A168,Sta!D:D)/$B168</f>
        <v>#DIV/0!</v>
      </c>
      <c r="J168" s="6" t="e">
        <f>SUMIF(Sta!$B:$B,$A168,Sta!E:E)/$C168</f>
        <v>#DIV/0!</v>
      </c>
      <c r="K168" s="10" t="e">
        <f>(SUMIF(Sta!$A:$A,$A168,Sta!E:E) +SUMIF(Sta!$B:$B,$A168,Sta!D:D))/$D168</f>
        <v>#DIV/0!</v>
      </c>
      <c r="L168" s="6" t="e">
        <f>SUMIF(Sta!$A:$A,$A168,Sta!E:E)/$B168</f>
        <v>#DIV/0!</v>
      </c>
      <c r="M168" s="6" t="e">
        <f>SUMIF(Sta!$B:$B,$A168,Sta!D:D)/$C168</f>
        <v>#DIV/0!</v>
      </c>
      <c r="N168" s="10" t="e">
        <f>(SUMIF(Sta!$A:$A,$A168,Sta!L:L) +SUMIF(Sta!$B:$B,$A168,Sta!L:L))/$D168</f>
        <v>#DIV/0!</v>
      </c>
      <c r="O168" s="6" t="e">
        <f>SUMIF(Sta!$A:$A,$A168,Sta!L:L)/$B168</f>
        <v>#DIV/0!</v>
      </c>
      <c r="P168" s="6" t="e">
        <f>SUMIF(Sta!$B:$B,$A168,Sta!L:L)/$C168</f>
        <v>#DIV/0!</v>
      </c>
      <c r="Q168" s="10" t="e">
        <f>(SUMIF(Sta!$A:$A,$A168,Sta!H:H) +SUMIF(Sta!$B:$B,$A168,Sta!J:J))/$D168</f>
        <v>#DIV/0!</v>
      </c>
      <c r="R168" s="6" t="e">
        <f>SUMIF(Sta!$A:$A,$A168,Sta!H:H)/$B168</f>
        <v>#DIV/0!</v>
      </c>
      <c r="S168" s="6" t="e">
        <f>SUMIF(Sta!$B:$B,$A168,Sta!J:J)/$C168</f>
        <v>#DIV/0!</v>
      </c>
      <c r="T168" s="10" t="e">
        <f>(SUMIF(Sta!$A:$A,$A168,Sta!I:I) +SUMIF(Sta!$B:$B,$A168,Sta!K:K))/$D168</f>
        <v>#DIV/0!</v>
      </c>
      <c r="U168" s="6" t="e">
        <f>SUMIF(Sta!$A:$A,$A168,Sta!I:I)/$B168</f>
        <v>#DIV/0!</v>
      </c>
      <c r="V168" s="6" t="e">
        <f>SUMIF(Sta!$B:$B,$A168,Sta!K:K)/$C168</f>
        <v>#DIV/0!</v>
      </c>
      <c r="W168" s="10" t="e">
        <f>(SUMIF(Sta!$A:$A,$A168,Sta!Q:Q) +SUMIF(Sta!$B:$B,$A168,Sta!Q:Q))/$D168</f>
        <v>#DIV/0!</v>
      </c>
      <c r="X168" s="6" t="e">
        <f>SUMIF(Sta!$A:$A,$A168,Sta!Q:Q)/$B168</f>
        <v>#DIV/0!</v>
      </c>
      <c r="Y168" s="6" t="e">
        <f>SUMIF(Sta!$B:$B,$A168,Sta!Q:Q)/$C168</f>
        <v>#DIV/0!</v>
      </c>
      <c r="Z168" s="10" t="e">
        <f>(SUMIF(Sta!$A:$A,$A168,Sta!M:M) +SUMIF(Sta!$B:$B,$A168,Sta!O:O))/$D168</f>
        <v>#DIV/0!</v>
      </c>
      <c r="AA168" s="6" t="e">
        <f>SUMIF(Sta!$A:$A,$A168,Sta!M:M)/$B168</f>
        <v>#DIV/0!</v>
      </c>
      <c r="AB168" s="6" t="e">
        <f>SUMIF(Sta!$B:$B,$A168,Sta!O:O)/$C168</f>
        <v>#DIV/0!</v>
      </c>
      <c r="AC168" s="10" t="e">
        <f>(SUMIF(Sta!$A:$A,$A168,Sta!N:N) +SUMIF(Sta!$B:$B,$A168,Sta!P:P))/$D168</f>
        <v>#DIV/0!</v>
      </c>
      <c r="AD168" s="6" t="e">
        <f>SUMIF(Sta!$A:$A,$A168,Sta!N:N)/$B168</f>
        <v>#DIV/0!</v>
      </c>
      <c r="AE168" s="14" t="e">
        <f>SUMIF(Sta!$B:$B,$A168,Sta!P:P)/$C168</f>
        <v>#DIV/0!</v>
      </c>
    </row>
    <row r="169" spans="1:31" x14ac:dyDescent="0.3">
      <c r="A169" s="62" t="s">
        <v>295</v>
      </c>
      <c r="B169" s="9">
        <f>COUNTIF(Sta!A:A,A169)</f>
        <v>0</v>
      </c>
      <c r="C169" s="4">
        <f>COUNTIF(Sta!B:B,A169)</f>
        <v>0</v>
      </c>
      <c r="D169" s="4">
        <f t="shared" si="5"/>
        <v>0</v>
      </c>
      <c r="E169" s="10" t="e">
        <f>(SUMIF(Sta!$A:$A,$A169,Sta!F:F) +SUMIF(Sta!$B:$B,$A169,Sta!F:F))/$D169</f>
        <v>#DIV/0!</v>
      </c>
      <c r="F169" s="6" t="e">
        <f>SUMIF(Sta!$A:$A,$A169,Sta!F:F)/$B169</f>
        <v>#DIV/0!</v>
      </c>
      <c r="G169" s="6" t="e">
        <f>SUMIF(Sta!$B:$B,$A169,Sta!F:F)/$C169</f>
        <v>#DIV/0!</v>
      </c>
      <c r="H169" s="10" t="e">
        <f>(SUMIF(Sta!$A:$A,$A169,Sta!D:D) +SUMIF(Sta!$B:$B,$A169,Sta!E:E))/$D169</f>
        <v>#DIV/0!</v>
      </c>
      <c r="I169" s="6" t="e">
        <f>SUMIF(Sta!$A:$A,$A169,Sta!D:D)/$B169</f>
        <v>#DIV/0!</v>
      </c>
      <c r="J169" s="6" t="e">
        <f>SUMIF(Sta!$B:$B,$A169,Sta!E:E)/$C169</f>
        <v>#DIV/0!</v>
      </c>
      <c r="K169" s="10" t="e">
        <f>(SUMIF(Sta!$A:$A,$A169,Sta!E:E) +SUMIF(Sta!$B:$B,$A169,Sta!D:D))/$D169</f>
        <v>#DIV/0!</v>
      </c>
      <c r="L169" s="6" t="e">
        <f>SUMIF(Sta!$A:$A,$A169,Sta!E:E)/$B169</f>
        <v>#DIV/0!</v>
      </c>
      <c r="M169" s="6" t="e">
        <f>SUMIF(Sta!$B:$B,$A169,Sta!D:D)/$C169</f>
        <v>#DIV/0!</v>
      </c>
      <c r="N169" s="10" t="e">
        <f>(SUMIF(Sta!$A:$A,$A169,Sta!L:L) +SUMIF(Sta!$B:$B,$A169,Sta!L:L))/$D169</f>
        <v>#DIV/0!</v>
      </c>
      <c r="O169" s="6" t="e">
        <f>SUMIF(Sta!$A:$A,$A169,Sta!L:L)/$B169</f>
        <v>#DIV/0!</v>
      </c>
      <c r="P169" s="6" t="e">
        <f>SUMIF(Sta!$B:$B,$A169,Sta!L:L)/$C169</f>
        <v>#DIV/0!</v>
      </c>
      <c r="Q169" s="10" t="e">
        <f>(SUMIF(Sta!$A:$A,$A169,Sta!H:H) +SUMIF(Sta!$B:$B,$A169,Sta!J:J))/$D169</f>
        <v>#DIV/0!</v>
      </c>
      <c r="R169" s="6" t="e">
        <f>SUMIF(Sta!$A:$A,$A169,Sta!H:H)/$B169</f>
        <v>#DIV/0!</v>
      </c>
      <c r="S169" s="6" t="e">
        <f>SUMIF(Sta!$B:$B,$A169,Sta!J:J)/$C169</f>
        <v>#DIV/0!</v>
      </c>
      <c r="T169" s="10" t="e">
        <f>(SUMIF(Sta!$A:$A,$A169,Sta!I:I) +SUMIF(Sta!$B:$B,$A169,Sta!K:K))/$D169</f>
        <v>#DIV/0!</v>
      </c>
      <c r="U169" s="6" t="e">
        <f>SUMIF(Sta!$A:$A,$A169,Sta!I:I)/$B169</f>
        <v>#DIV/0!</v>
      </c>
      <c r="V169" s="6" t="e">
        <f>SUMIF(Sta!$B:$B,$A169,Sta!K:K)/$C169</f>
        <v>#DIV/0!</v>
      </c>
      <c r="W169" s="10" t="e">
        <f>(SUMIF(Sta!$A:$A,$A169,Sta!Q:Q) +SUMIF(Sta!$B:$B,$A169,Sta!Q:Q))/$D169</f>
        <v>#DIV/0!</v>
      </c>
      <c r="X169" s="6" t="e">
        <f>SUMIF(Sta!$A:$A,$A169,Sta!Q:Q)/$B169</f>
        <v>#DIV/0!</v>
      </c>
      <c r="Y169" s="6" t="e">
        <f>SUMIF(Sta!$B:$B,$A169,Sta!Q:Q)/$C169</f>
        <v>#DIV/0!</v>
      </c>
      <c r="Z169" s="10" t="e">
        <f>(SUMIF(Sta!$A:$A,$A169,Sta!M:M) +SUMIF(Sta!$B:$B,$A169,Sta!O:O))/$D169</f>
        <v>#DIV/0!</v>
      </c>
      <c r="AA169" s="6" t="e">
        <f>SUMIF(Sta!$A:$A,$A169,Sta!M:M)/$B169</f>
        <v>#DIV/0!</v>
      </c>
      <c r="AB169" s="6" t="e">
        <f>SUMIF(Sta!$B:$B,$A169,Sta!O:O)/$C169</f>
        <v>#DIV/0!</v>
      </c>
      <c r="AC169" s="10" t="e">
        <f>(SUMIF(Sta!$A:$A,$A169,Sta!N:N) +SUMIF(Sta!$B:$B,$A169,Sta!P:P))/$D169</f>
        <v>#DIV/0!</v>
      </c>
      <c r="AD169" s="6" t="e">
        <f>SUMIF(Sta!$A:$A,$A169,Sta!N:N)/$B169</f>
        <v>#DIV/0!</v>
      </c>
      <c r="AE169" s="14" t="e">
        <f>SUMIF(Sta!$B:$B,$A169,Sta!P:P)/$C169</f>
        <v>#DIV/0!</v>
      </c>
    </row>
    <row r="170" spans="1:31" x14ac:dyDescent="0.3">
      <c r="A170" s="62" t="s">
        <v>285</v>
      </c>
      <c r="B170" s="9">
        <f>COUNTIF(Sta!A:A,A170)</f>
        <v>0</v>
      </c>
      <c r="C170" s="4">
        <f>COUNTIF(Sta!B:B,A170)</f>
        <v>0</v>
      </c>
      <c r="D170" s="4">
        <f t="shared" si="5"/>
        <v>0</v>
      </c>
      <c r="E170" s="10" t="e">
        <f>(SUMIF(Sta!$A:$A,$A170,Sta!F:F) +SUMIF(Sta!$B:$B,$A170,Sta!F:F))/$D170</f>
        <v>#DIV/0!</v>
      </c>
      <c r="F170" s="6" t="e">
        <f>SUMIF(Sta!$A:$A,$A170,Sta!F:F)/$B170</f>
        <v>#DIV/0!</v>
      </c>
      <c r="G170" s="6" t="e">
        <f>SUMIF(Sta!$B:$B,$A170,Sta!F:F)/$C170</f>
        <v>#DIV/0!</v>
      </c>
      <c r="H170" s="10" t="e">
        <f>(SUMIF(Sta!$A:$A,$A170,Sta!D:D) +SUMIF(Sta!$B:$B,$A170,Sta!E:E))/$D170</f>
        <v>#DIV/0!</v>
      </c>
      <c r="I170" s="6" t="e">
        <f>SUMIF(Sta!$A:$A,$A170,Sta!D:D)/$B170</f>
        <v>#DIV/0!</v>
      </c>
      <c r="J170" s="6" t="e">
        <f>SUMIF(Sta!$B:$B,$A170,Sta!E:E)/$C170</f>
        <v>#DIV/0!</v>
      </c>
      <c r="K170" s="10" t="e">
        <f>(SUMIF(Sta!$A:$A,$A170,Sta!E:E) +SUMIF(Sta!$B:$B,$A170,Sta!D:D))/$D170</f>
        <v>#DIV/0!</v>
      </c>
      <c r="L170" s="6" t="e">
        <f>SUMIF(Sta!$A:$A,$A170,Sta!E:E)/$B170</f>
        <v>#DIV/0!</v>
      </c>
      <c r="M170" s="6" t="e">
        <f>SUMIF(Sta!$B:$B,$A170,Sta!D:D)/$C170</f>
        <v>#DIV/0!</v>
      </c>
      <c r="N170" s="10" t="e">
        <f>(SUMIF(Sta!$A:$A,$A170,Sta!L:L) +SUMIF(Sta!$B:$B,$A170,Sta!L:L))/$D170</f>
        <v>#DIV/0!</v>
      </c>
      <c r="O170" s="6" t="e">
        <f>SUMIF(Sta!$A:$A,$A170,Sta!L:L)/$B170</f>
        <v>#DIV/0!</v>
      </c>
      <c r="P170" s="6" t="e">
        <f>SUMIF(Sta!$B:$B,$A170,Sta!L:L)/$C170</f>
        <v>#DIV/0!</v>
      </c>
      <c r="Q170" s="10" t="e">
        <f>(SUMIF(Sta!$A:$A,$A170,Sta!H:H) +SUMIF(Sta!$B:$B,$A170,Sta!J:J))/$D170</f>
        <v>#DIV/0!</v>
      </c>
      <c r="R170" s="6" t="e">
        <f>SUMIF(Sta!$A:$A,$A170,Sta!H:H)/$B170</f>
        <v>#DIV/0!</v>
      </c>
      <c r="S170" s="6" t="e">
        <f>SUMIF(Sta!$B:$B,$A170,Sta!J:J)/$C170</f>
        <v>#DIV/0!</v>
      </c>
      <c r="T170" s="10" t="e">
        <f>(SUMIF(Sta!$A:$A,$A170,Sta!I:I) +SUMIF(Sta!$B:$B,$A170,Sta!K:K))/$D170</f>
        <v>#DIV/0!</v>
      </c>
      <c r="U170" s="6" t="e">
        <f>SUMIF(Sta!$A:$A,$A170,Sta!I:I)/$B170</f>
        <v>#DIV/0!</v>
      </c>
      <c r="V170" s="6" t="e">
        <f>SUMIF(Sta!$B:$B,$A170,Sta!K:K)/$C170</f>
        <v>#DIV/0!</v>
      </c>
      <c r="W170" s="10" t="e">
        <f>(SUMIF(Sta!$A:$A,$A170,Sta!Q:Q) +SUMIF(Sta!$B:$B,$A170,Sta!Q:Q))/$D170</f>
        <v>#DIV/0!</v>
      </c>
      <c r="X170" s="6" t="e">
        <f>SUMIF(Sta!$A:$A,$A170,Sta!Q:Q)/$B170</f>
        <v>#DIV/0!</v>
      </c>
      <c r="Y170" s="6" t="e">
        <f>SUMIF(Sta!$B:$B,$A170,Sta!Q:Q)/$C170</f>
        <v>#DIV/0!</v>
      </c>
      <c r="Z170" s="10" t="e">
        <f>(SUMIF(Sta!$A:$A,$A170,Sta!M:M) +SUMIF(Sta!$B:$B,$A170,Sta!O:O))/$D170</f>
        <v>#DIV/0!</v>
      </c>
      <c r="AA170" s="6" t="e">
        <f>SUMIF(Sta!$A:$A,$A170,Sta!M:M)/$B170</f>
        <v>#DIV/0!</v>
      </c>
      <c r="AB170" s="6" t="e">
        <f>SUMIF(Sta!$B:$B,$A170,Sta!O:O)/$C170</f>
        <v>#DIV/0!</v>
      </c>
      <c r="AC170" s="10" t="e">
        <f>(SUMIF(Sta!$A:$A,$A170,Sta!N:N) +SUMIF(Sta!$B:$B,$A170,Sta!P:P))/$D170</f>
        <v>#DIV/0!</v>
      </c>
      <c r="AD170" s="6" t="e">
        <f>SUMIF(Sta!$A:$A,$A170,Sta!N:N)/$B170</f>
        <v>#DIV/0!</v>
      </c>
      <c r="AE170" s="14" t="e">
        <f>SUMIF(Sta!$B:$B,$A170,Sta!P:P)/$C170</f>
        <v>#DIV/0!</v>
      </c>
    </row>
    <row r="171" spans="1:31" x14ac:dyDescent="0.3">
      <c r="A171" s="62" t="s">
        <v>294</v>
      </c>
      <c r="B171" s="9">
        <f>COUNTIF(Sta!A:A,A171)</f>
        <v>0</v>
      </c>
      <c r="C171" s="4">
        <f>COUNTIF(Sta!B:B,A171)</f>
        <v>0</v>
      </c>
      <c r="D171" s="4">
        <f t="shared" si="5"/>
        <v>0</v>
      </c>
      <c r="E171" s="10" t="e">
        <f>(SUMIF(Sta!$A:$A,$A171,Sta!F:F) +SUMIF(Sta!$B:$B,$A171,Sta!F:F))/$D171</f>
        <v>#DIV/0!</v>
      </c>
      <c r="F171" s="6" t="e">
        <f>SUMIF(Sta!$A:$A,$A171,Sta!F:F)/$B171</f>
        <v>#DIV/0!</v>
      </c>
      <c r="G171" s="6" t="e">
        <f>SUMIF(Sta!$B:$B,$A171,Sta!F:F)/$C171</f>
        <v>#DIV/0!</v>
      </c>
      <c r="H171" s="10" t="e">
        <f>(SUMIF(Sta!$A:$A,$A171,Sta!D:D) +SUMIF(Sta!$B:$B,$A171,Sta!E:E))/$D171</f>
        <v>#DIV/0!</v>
      </c>
      <c r="I171" s="6" t="e">
        <f>SUMIF(Sta!$A:$A,$A171,Sta!D:D)/$B171</f>
        <v>#DIV/0!</v>
      </c>
      <c r="J171" s="6" t="e">
        <f>SUMIF(Sta!$B:$B,$A171,Sta!E:E)/$C171</f>
        <v>#DIV/0!</v>
      </c>
      <c r="K171" s="10" t="e">
        <f>(SUMIF(Sta!$A:$A,$A171,Sta!E:E) +SUMIF(Sta!$B:$B,$A171,Sta!D:D))/$D171</f>
        <v>#DIV/0!</v>
      </c>
      <c r="L171" s="6" t="e">
        <f>SUMIF(Sta!$A:$A,$A171,Sta!E:E)/$B171</f>
        <v>#DIV/0!</v>
      </c>
      <c r="M171" s="6" t="e">
        <f>SUMIF(Sta!$B:$B,$A171,Sta!D:D)/$C171</f>
        <v>#DIV/0!</v>
      </c>
      <c r="N171" s="10" t="e">
        <f>(SUMIF(Sta!$A:$A,$A171,Sta!L:L) +SUMIF(Sta!$B:$B,$A171,Sta!L:L))/$D171</f>
        <v>#DIV/0!</v>
      </c>
      <c r="O171" s="6" t="e">
        <f>SUMIF(Sta!$A:$A,$A171,Sta!L:L)/$B171</f>
        <v>#DIV/0!</v>
      </c>
      <c r="P171" s="6" t="e">
        <f>SUMIF(Sta!$B:$B,$A171,Sta!L:L)/$C171</f>
        <v>#DIV/0!</v>
      </c>
      <c r="Q171" s="10" t="e">
        <f>(SUMIF(Sta!$A:$A,$A171,Sta!H:H) +SUMIF(Sta!$B:$B,$A171,Sta!J:J))/$D171</f>
        <v>#DIV/0!</v>
      </c>
      <c r="R171" s="6" t="e">
        <f>SUMIF(Sta!$A:$A,$A171,Sta!H:H)/$B171</f>
        <v>#DIV/0!</v>
      </c>
      <c r="S171" s="6" t="e">
        <f>SUMIF(Sta!$B:$B,$A171,Sta!J:J)/$C171</f>
        <v>#DIV/0!</v>
      </c>
      <c r="T171" s="10" t="e">
        <f>(SUMIF(Sta!$A:$A,$A171,Sta!I:I) +SUMIF(Sta!$B:$B,$A171,Sta!K:K))/$D171</f>
        <v>#DIV/0!</v>
      </c>
      <c r="U171" s="6" t="e">
        <f>SUMIF(Sta!$A:$A,$A171,Sta!I:I)/$B171</f>
        <v>#DIV/0!</v>
      </c>
      <c r="V171" s="6" t="e">
        <f>SUMIF(Sta!$B:$B,$A171,Sta!K:K)/$C171</f>
        <v>#DIV/0!</v>
      </c>
      <c r="W171" s="10" t="e">
        <f>(SUMIF(Sta!$A:$A,$A171,Sta!Q:Q) +SUMIF(Sta!$B:$B,$A171,Sta!Q:Q))/$D171</f>
        <v>#DIV/0!</v>
      </c>
      <c r="X171" s="6" t="e">
        <f>SUMIF(Sta!$A:$A,$A171,Sta!Q:Q)/$B171</f>
        <v>#DIV/0!</v>
      </c>
      <c r="Y171" s="6" t="e">
        <f>SUMIF(Sta!$B:$B,$A171,Sta!Q:Q)/$C171</f>
        <v>#DIV/0!</v>
      </c>
      <c r="Z171" s="10" t="e">
        <f>(SUMIF(Sta!$A:$A,$A171,Sta!M:M) +SUMIF(Sta!$B:$B,$A171,Sta!O:O))/$D171</f>
        <v>#DIV/0!</v>
      </c>
      <c r="AA171" s="6" t="e">
        <f>SUMIF(Sta!$A:$A,$A171,Sta!M:M)/$B171</f>
        <v>#DIV/0!</v>
      </c>
      <c r="AB171" s="6" t="e">
        <f>SUMIF(Sta!$B:$B,$A171,Sta!O:O)/$C171</f>
        <v>#DIV/0!</v>
      </c>
      <c r="AC171" s="10" t="e">
        <f>(SUMIF(Sta!$A:$A,$A171,Sta!N:N) +SUMIF(Sta!$B:$B,$A171,Sta!P:P))/$D171</f>
        <v>#DIV/0!</v>
      </c>
      <c r="AD171" s="6" t="e">
        <f>SUMIF(Sta!$A:$A,$A171,Sta!N:N)/$B171</f>
        <v>#DIV/0!</v>
      </c>
      <c r="AE171" s="14" t="e">
        <f>SUMIF(Sta!$B:$B,$A171,Sta!P:P)/$C171</f>
        <v>#DIV/0!</v>
      </c>
    </row>
    <row r="172" spans="1:31" x14ac:dyDescent="0.3">
      <c r="A172" s="62" t="s">
        <v>282</v>
      </c>
      <c r="B172" s="9">
        <f>COUNTIF(Sta!A:A,A172)</f>
        <v>0</v>
      </c>
      <c r="C172" s="4">
        <f>COUNTIF(Sta!B:B,A172)</f>
        <v>0</v>
      </c>
      <c r="D172" s="4">
        <f t="shared" si="5"/>
        <v>0</v>
      </c>
      <c r="E172" s="10" t="e">
        <f>(SUMIF(Sta!$A:$A,$A172,Sta!F:F) +SUMIF(Sta!$B:$B,$A172,Sta!F:F))/$D172</f>
        <v>#DIV/0!</v>
      </c>
      <c r="F172" s="6" t="e">
        <f>SUMIF(Sta!$A:$A,$A172,Sta!F:F)/$B172</f>
        <v>#DIV/0!</v>
      </c>
      <c r="G172" s="6" t="e">
        <f>SUMIF(Sta!$B:$B,$A172,Sta!F:F)/$C172</f>
        <v>#DIV/0!</v>
      </c>
      <c r="H172" s="10" t="e">
        <f>(SUMIF(Sta!$A:$A,$A172,Sta!D:D) +SUMIF(Sta!$B:$B,$A172,Sta!E:E))/$D172</f>
        <v>#DIV/0!</v>
      </c>
      <c r="I172" s="6" t="e">
        <f>SUMIF(Sta!$A:$A,$A172,Sta!D:D)/$B172</f>
        <v>#DIV/0!</v>
      </c>
      <c r="J172" s="6" t="e">
        <f>SUMIF(Sta!$B:$B,$A172,Sta!E:E)/$C172</f>
        <v>#DIV/0!</v>
      </c>
      <c r="K172" s="10" t="e">
        <f>(SUMIF(Sta!$A:$A,$A172,Sta!E:E) +SUMIF(Sta!$B:$B,$A172,Sta!D:D))/$D172</f>
        <v>#DIV/0!</v>
      </c>
      <c r="L172" s="6" t="e">
        <f>SUMIF(Sta!$A:$A,$A172,Sta!E:E)/$B172</f>
        <v>#DIV/0!</v>
      </c>
      <c r="M172" s="6" t="e">
        <f>SUMIF(Sta!$B:$B,$A172,Sta!D:D)/$C172</f>
        <v>#DIV/0!</v>
      </c>
      <c r="N172" s="10" t="e">
        <f>(SUMIF(Sta!$A:$A,$A172,Sta!L:L) +SUMIF(Sta!$B:$B,$A172,Sta!L:L))/$D172</f>
        <v>#DIV/0!</v>
      </c>
      <c r="O172" s="6" t="e">
        <f>SUMIF(Sta!$A:$A,$A172,Sta!L:L)/$B172</f>
        <v>#DIV/0!</v>
      </c>
      <c r="P172" s="6" t="e">
        <f>SUMIF(Sta!$B:$B,$A172,Sta!L:L)/$C172</f>
        <v>#DIV/0!</v>
      </c>
      <c r="Q172" s="10" t="e">
        <f>(SUMIF(Sta!$A:$A,$A172,Sta!H:H) +SUMIF(Sta!$B:$B,$A172,Sta!J:J))/$D172</f>
        <v>#DIV/0!</v>
      </c>
      <c r="R172" s="6" t="e">
        <f>SUMIF(Sta!$A:$A,$A172,Sta!H:H)/$B172</f>
        <v>#DIV/0!</v>
      </c>
      <c r="S172" s="6" t="e">
        <f>SUMIF(Sta!$B:$B,$A172,Sta!J:J)/$C172</f>
        <v>#DIV/0!</v>
      </c>
      <c r="T172" s="10" t="e">
        <f>(SUMIF(Sta!$A:$A,$A172,Sta!I:I) +SUMIF(Sta!$B:$B,$A172,Sta!K:K))/$D172</f>
        <v>#DIV/0!</v>
      </c>
      <c r="U172" s="6" t="e">
        <f>SUMIF(Sta!$A:$A,$A172,Sta!I:I)/$B172</f>
        <v>#DIV/0!</v>
      </c>
      <c r="V172" s="6" t="e">
        <f>SUMIF(Sta!$B:$B,$A172,Sta!K:K)/$C172</f>
        <v>#DIV/0!</v>
      </c>
      <c r="W172" s="10" t="e">
        <f>(SUMIF(Sta!$A:$A,$A172,Sta!Q:Q) +SUMIF(Sta!$B:$B,$A172,Sta!Q:Q))/$D172</f>
        <v>#DIV/0!</v>
      </c>
      <c r="X172" s="6" t="e">
        <f>SUMIF(Sta!$A:$A,$A172,Sta!Q:Q)/$B172</f>
        <v>#DIV/0!</v>
      </c>
      <c r="Y172" s="6" t="e">
        <f>SUMIF(Sta!$B:$B,$A172,Sta!Q:Q)/$C172</f>
        <v>#DIV/0!</v>
      </c>
      <c r="Z172" s="10" t="e">
        <f>(SUMIF(Sta!$A:$A,$A172,Sta!M:M) +SUMIF(Sta!$B:$B,$A172,Sta!O:O))/$D172</f>
        <v>#DIV/0!</v>
      </c>
      <c r="AA172" s="6" t="e">
        <f>SUMIF(Sta!$A:$A,$A172,Sta!M:M)/$B172</f>
        <v>#DIV/0!</v>
      </c>
      <c r="AB172" s="6" t="e">
        <f>SUMIF(Sta!$B:$B,$A172,Sta!O:O)/$C172</f>
        <v>#DIV/0!</v>
      </c>
      <c r="AC172" s="10" t="e">
        <f>(SUMIF(Sta!$A:$A,$A172,Sta!N:N) +SUMIF(Sta!$B:$B,$A172,Sta!P:P))/$D172</f>
        <v>#DIV/0!</v>
      </c>
      <c r="AD172" s="6" t="e">
        <f>SUMIF(Sta!$A:$A,$A172,Sta!N:N)/$B172</f>
        <v>#DIV/0!</v>
      </c>
      <c r="AE172" s="14" t="e">
        <f>SUMIF(Sta!$B:$B,$A172,Sta!P:P)/$C172</f>
        <v>#DIV/0!</v>
      </c>
    </row>
    <row r="173" spans="1:31" x14ac:dyDescent="0.3">
      <c r="A173" s="62" t="s">
        <v>293</v>
      </c>
      <c r="B173" s="9">
        <f>COUNTIF(Sta!A:A,A173)</f>
        <v>0</v>
      </c>
      <c r="C173" s="4">
        <f>COUNTIF(Sta!B:B,A173)</f>
        <v>0</v>
      </c>
      <c r="D173" s="4">
        <f t="shared" si="5"/>
        <v>0</v>
      </c>
      <c r="E173" s="10" t="e">
        <f>(SUMIF(Sta!$A:$A,$A173,Sta!F:F) +SUMIF(Sta!$B:$B,$A173,Sta!F:F))/$D173</f>
        <v>#DIV/0!</v>
      </c>
      <c r="F173" s="6" t="e">
        <f>SUMIF(Sta!$A:$A,$A173,Sta!F:F)/$B173</f>
        <v>#DIV/0!</v>
      </c>
      <c r="G173" s="6" t="e">
        <f>SUMIF(Sta!$B:$B,$A173,Sta!F:F)/$C173</f>
        <v>#DIV/0!</v>
      </c>
      <c r="H173" s="10" t="e">
        <f>(SUMIF(Sta!$A:$A,$A173,Sta!D:D) +SUMIF(Sta!$B:$B,$A173,Sta!E:E))/$D173</f>
        <v>#DIV/0!</v>
      </c>
      <c r="I173" s="6" t="e">
        <f>SUMIF(Sta!$A:$A,$A173,Sta!D:D)/$B173</f>
        <v>#DIV/0!</v>
      </c>
      <c r="J173" s="6" t="e">
        <f>SUMIF(Sta!$B:$B,$A173,Sta!E:E)/$C173</f>
        <v>#DIV/0!</v>
      </c>
      <c r="K173" s="10" t="e">
        <f>(SUMIF(Sta!$A:$A,$A173,Sta!E:E) +SUMIF(Sta!$B:$B,$A173,Sta!D:D))/$D173</f>
        <v>#DIV/0!</v>
      </c>
      <c r="L173" s="6" t="e">
        <f>SUMIF(Sta!$A:$A,$A173,Sta!E:E)/$B173</f>
        <v>#DIV/0!</v>
      </c>
      <c r="M173" s="6" t="e">
        <f>SUMIF(Sta!$B:$B,$A173,Sta!D:D)/$C173</f>
        <v>#DIV/0!</v>
      </c>
      <c r="N173" s="10" t="e">
        <f>(SUMIF(Sta!$A:$A,$A173,Sta!L:L) +SUMIF(Sta!$B:$B,$A173,Sta!L:L))/$D173</f>
        <v>#DIV/0!</v>
      </c>
      <c r="O173" s="6" t="e">
        <f>SUMIF(Sta!$A:$A,$A173,Sta!L:L)/$B173</f>
        <v>#DIV/0!</v>
      </c>
      <c r="P173" s="6" t="e">
        <f>SUMIF(Sta!$B:$B,$A173,Sta!L:L)/$C173</f>
        <v>#DIV/0!</v>
      </c>
      <c r="Q173" s="10" t="e">
        <f>(SUMIF(Sta!$A:$A,$A173,Sta!H:H) +SUMIF(Sta!$B:$B,$A173,Sta!J:J))/$D173</f>
        <v>#DIV/0!</v>
      </c>
      <c r="R173" s="6" t="e">
        <f>SUMIF(Sta!$A:$A,$A173,Sta!H:H)/$B173</f>
        <v>#DIV/0!</v>
      </c>
      <c r="S173" s="6" t="e">
        <f>SUMIF(Sta!$B:$B,$A173,Sta!J:J)/$C173</f>
        <v>#DIV/0!</v>
      </c>
      <c r="T173" s="10" t="e">
        <f>(SUMIF(Sta!$A:$A,$A173,Sta!I:I) +SUMIF(Sta!$B:$B,$A173,Sta!K:K))/$D173</f>
        <v>#DIV/0!</v>
      </c>
      <c r="U173" s="6" t="e">
        <f>SUMIF(Sta!$A:$A,$A173,Sta!I:I)/$B173</f>
        <v>#DIV/0!</v>
      </c>
      <c r="V173" s="6" t="e">
        <f>SUMIF(Sta!$B:$B,$A173,Sta!K:K)/$C173</f>
        <v>#DIV/0!</v>
      </c>
      <c r="W173" s="10" t="e">
        <f>(SUMIF(Sta!$A:$A,$A173,Sta!Q:Q) +SUMIF(Sta!$B:$B,$A173,Sta!Q:Q))/$D173</f>
        <v>#DIV/0!</v>
      </c>
      <c r="X173" s="6" t="e">
        <f>SUMIF(Sta!$A:$A,$A173,Sta!Q:Q)/$B173</f>
        <v>#DIV/0!</v>
      </c>
      <c r="Y173" s="6" t="e">
        <f>SUMIF(Sta!$B:$B,$A173,Sta!Q:Q)/$C173</f>
        <v>#DIV/0!</v>
      </c>
      <c r="Z173" s="10" t="e">
        <f>(SUMIF(Sta!$A:$A,$A173,Sta!M:M) +SUMIF(Sta!$B:$B,$A173,Sta!O:O))/$D173</f>
        <v>#DIV/0!</v>
      </c>
      <c r="AA173" s="6" t="e">
        <f>SUMIF(Sta!$A:$A,$A173,Sta!M:M)/$B173</f>
        <v>#DIV/0!</v>
      </c>
      <c r="AB173" s="6" t="e">
        <f>SUMIF(Sta!$B:$B,$A173,Sta!O:O)/$C173</f>
        <v>#DIV/0!</v>
      </c>
      <c r="AC173" s="10" t="e">
        <f>(SUMIF(Sta!$A:$A,$A173,Sta!N:N) +SUMIF(Sta!$B:$B,$A173,Sta!P:P))/$D173</f>
        <v>#DIV/0!</v>
      </c>
      <c r="AD173" s="6" t="e">
        <f>SUMIF(Sta!$A:$A,$A173,Sta!N:N)/$B173</f>
        <v>#DIV/0!</v>
      </c>
      <c r="AE173" s="14" t="e">
        <f>SUMIF(Sta!$B:$B,$A173,Sta!P:P)/$C173</f>
        <v>#DIV/0!</v>
      </c>
    </row>
    <row r="174" spans="1:31" x14ac:dyDescent="0.3">
      <c r="A174" s="62" t="s">
        <v>291</v>
      </c>
      <c r="B174" s="9">
        <f>COUNTIF(Sta!A:A,A174)</f>
        <v>0</v>
      </c>
      <c r="C174" s="4">
        <f>COUNTIF(Sta!B:B,A174)</f>
        <v>0</v>
      </c>
      <c r="D174" s="4">
        <f t="shared" si="5"/>
        <v>0</v>
      </c>
      <c r="E174" s="10" t="e">
        <f>(SUMIF(Sta!$A:$A,$A174,Sta!F:F) +SUMIF(Sta!$B:$B,$A174,Sta!F:F))/$D174</f>
        <v>#DIV/0!</v>
      </c>
      <c r="F174" s="6" t="e">
        <f>SUMIF(Sta!$A:$A,$A174,Sta!F:F)/$B174</f>
        <v>#DIV/0!</v>
      </c>
      <c r="G174" s="6" t="e">
        <f>SUMIF(Sta!$B:$B,$A174,Sta!F:F)/$C174</f>
        <v>#DIV/0!</v>
      </c>
      <c r="H174" s="10" t="e">
        <f>(SUMIF(Sta!$A:$A,$A174,Sta!D:D) +SUMIF(Sta!$B:$B,$A174,Sta!E:E))/$D174</f>
        <v>#DIV/0!</v>
      </c>
      <c r="I174" s="6" t="e">
        <f>SUMIF(Sta!$A:$A,$A174,Sta!D:D)/$B174</f>
        <v>#DIV/0!</v>
      </c>
      <c r="J174" s="6" t="e">
        <f>SUMIF(Sta!$B:$B,$A174,Sta!E:E)/$C174</f>
        <v>#DIV/0!</v>
      </c>
      <c r="K174" s="10" t="e">
        <f>(SUMIF(Sta!$A:$A,$A174,Sta!E:E) +SUMIF(Sta!$B:$B,$A174,Sta!D:D))/$D174</f>
        <v>#DIV/0!</v>
      </c>
      <c r="L174" s="6" t="e">
        <f>SUMIF(Sta!$A:$A,$A174,Sta!E:E)/$B174</f>
        <v>#DIV/0!</v>
      </c>
      <c r="M174" s="6" t="e">
        <f>SUMIF(Sta!$B:$B,$A174,Sta!D:D)/$C174</f>
        <v>#DIV/0!</v>
      </c>
      <c r="N174" s="10" t="e">
        <f>(SUMIF(Sta!$A:$A,$A174,Sta!L:L) +SUMIF(Sta!$B:$B,$A174,Sta!L:L))/$D174</f>
        <v>#DIV/0!</v>
      </c>
      <c r="O174" s="6" t="e">
        <f>SUMIF(Sta!$A:$A,$A174,Sta!L:L)/$B174</f>
        <v>#DIV/0!</v>
      </c>
      <c r="P174" s="6" t="e">
        <f>SUMIF(Sta!$B:$B,$A174,Sta!L:L)/$C174</f>
        <v>#DIV/0!</v>
      </c>
      <c r="Q174" s="10" t="e">
        <f>(SUMIF(Sta!$A:$A,$A174,Sta!H:H) +SUMIF(Sta!$B:$B,$A174,Sta!J:J))/$D174</f>
        <v>#DIV/0!</v>
      </c>
      <c r="R174" s="6" t="e">
        <f>SUMIF(Sta!$A:$A,$A174,Sta!H:H)/$B174</f>
        <v>#DIV/0!</v>
      </c>
      <c r="S174" s="6" t="e">
        <f>SUMIF(Sta!$B:$B,$A174,Sta!J:J)/$C174</f>
        <v>#DIV/0!</v>
      </c>
      <c r="T174" s="10" t="e">
        <f>(SUMIF(Sta!$A:$A,$A174,Sta!I:I) +SUMIF(Sta!$B:$B,$A174,Sta!K:K))/$D174</f>
        <v>#DIV/0!</v>
      </c>
      <c r="U174" s="6" t="e">
        <f>SUMIF(Sta!$A:$A,$A174,Sta!I:I)/$B174</f>
        <v>#DIV/0!</v>
      </c>
      <c r="V174" s="6" t="e">
        <f>SUMIF(Sta!$B:$B,$A174,Sta!K:K)/$C174</f>
        <v>#DIV/0!</v>
      </c>
      <c r="W174" s="10" t="e">
        <f>(SUMIF(Sta!$A:$A,$A174,Sta!Q:Q) +SUMIF(Sta!$B:$B,$A174,Sta!Q:Q))/$D174</f>
        <v>#DIV/0!</v>
      </c>
      <c r="X174" s="6" t="e">
        <f>SUMIF(Sta!$A:$A,$A174,Sta!Q:Q)/$B174</f>
        <v>#DIV/0!</v>
      </c>
      <c r="Y174" s="6" t="e">
        <f>SUMIF(Sta!$B:$B,$A174,Sta!Q:Q)/$C174</f>
        <v>#DIV/0!</v>
      </c>
      <c r="Z174" s="10" t="e">
        <f>(SUMIF(Sta!$A:$A,$A174,Sta!M:M) +SUMIF(Sta!$B:$B,$A174,Sta!O:O))/$D174</f>
        <v>#DIV/0!</v>
      </c>
      <c r="AA174" s="6" t="e">
        <f>SUMIF(Sta!$A:$A,$A174,Sta!M:M)/$B174</f>
        <v>#DIV/0!</v>
      </c>
      <c r="AB174" s="6" t="e">
        <f>SUMIF(Sta!$B:$B,$A174,Sta!O:O)/$C174</f>
        <v>#DIV/0!</v>
      </c>
      <c r="AC174" s="10" t="e">
        <f>(SUMIF(Sta!$A:$A,$A174,Sta!N:N) +SUMIF(Sta!$B:$B,$A174,Sta!P:P))/$D174</f>
        <v>#DIV/0!</v>
      </c>
      <c r="AD174" s="6" t="e">
        <f>SUMIF(Sta!$A:$A,$A174,Sta!N:N)/$B174</f>
        <v>#DIV/0!</v>
      </c>
      <c r="AE174" s="14" t="e">
        <f>SUMIF(Sta!$B:$B,$A174,Sta!P:P)/$C174</f>
        <v>#DIV/0!</v>
      </c>
    </row>
    <row r="175" spans="1:31" x14ac:dyDescent="0.3">
      <c r="A175" s="62" t="s">
        <v>279</v>
      </c>
      <c r="B175" s="9">
        <f>COUNTIF(Sta!A:A,A175)</f>
        <v>0</v>
      </c>
      <c r="C175" s="4">
        <f>COUNTIF(Sta!B:B,A175)</f>
        <v>0</v>
      </c>
      <c r="D175" s="4">
        <f t="shared" si="5"/>
        <v>0</v>
      </c>
      <c r="E175" s="10" t="e">
        <f>(SUMIF(Sta!$A:$A,$A175,Sta!F:F) +SUMIF(Sta!$B:$B,$A175,Sta!F:F))/$D175</f>
        <v>#DIV/0!</v>
      </c>
      <c r="F175" s="6" t="e">
        <f>SUMIF(Sta!$A:$A,$A175,Sta!F:F)/$B175</f>
        <v>#DIV/0!</v>
      </c>
      <c r="G175" s="6" t="e">
        <f>SUMIF(Sta!$B:$B,$A175,Sta!F:F)/$C175</f>
        <v>#DIV/0!</v>
      </c>
      <c r="H175" s="10" t="e">
        <f>(SUMIF(Sta!$A:$A,$A175,Sta!D:D) +SUMIF(Sta!$B:$B,$A175,Sta!E:E))/$D175</f>
        <v>#DIV/0!</v>
      </c>
      <c r="I175" s="6" t="e">
        <f>SUMIF(Sta!$A:$A,$A175,Sta!D:D)/$B175</f>
        <v>#DIV/0!</v>
      </c>
      <c r="J175" s="6" t="e">
        <f>SUMIF(Sta!$B:$B,$A175,Sta!E:E)/$C175</f>
        <v>#DIV/0!</v>
      </c>
      <c r="K175" s="10" t="e">
        <f>(SUMIF(Sta!$A:$A,$A175,Sta!E:E) +SUMIF(Sta!$B:$B,$A175,Sta!D:D))/$D175</f>
        <v>#DIV/0!</v>
      </c>
      <c r="L175" s="6" t="e">
        <f>SUMIF(Sta!$A:$A,$A175,Sta!E:E)/$B175</f>
        <v>#DIV/0!</v>
      </c>
      <c r="M175" s="6" t="e">
        <f>SUMIF(Sta!$B:$B,$A175,Sta!D:D)/$C175</f>
        <v>#DIV/0!</v>
      </c>
      <c r="N175" s="10" t="e">
        <f>(SUMIF(Sta!$A:$A,$A175,Sta!L:L) +SUMIF(Sta!$B:$B,$A175,Sta!L:L))/$D175</f>
        <v>#DIV/0!</v>
      </c>
      <c r="O175" s="6" t="e">
        <f>SUMIF(Sta!$A:$A,$A175,Sta!L:L)/$B175</f>
        <v>#DIV/0!</v>
      </c>
      <c r="P175" s="6" t="e">
        <f>SUMIF(Sta!$B:$B,$A175,Sta!L:L)/$C175</f>
        <v>#DIV/0!</v>
      </c>
      <c r="Q175" s="10" t="e">
        <f>(SUMIF(Sta!$A:$A,$A175,Sta!H:H) +SUMIF(Sta!$B:$B,$A175,Sta!J:J))/$D175</f>
        <v>#DIV/0!</v>
      </c>
      <c r="R175" s="6" t="e">
        <f>SUMIF(Sta!$A:$A,$A175,Sta!H:H)/$B175</f>
        <v>#DIV/0!</v>
      </c>
      <c r="S175" s="6" t="e">
        <f>SUMIF(Sta!$B:$B,$A175,Sta!J:J)/$C175</f>
        <v>#DIV/0!</v>
      </c>
      <c r="T175" s="10" t="e">
        <f>(SUMIF(Sta!$A:$A,$A175,Sta!I:I) +SUMIF(Sta!$B:$B,$A175,Sta!K:K))/$D175</f>
        <v>#DIV/0!</v>
      </c>
      <c r="U175" s="6" t="e">
        <f>SUMIF(Sta!$A:$A,$A175,Sta!I:I)/$B175</f>
        <v>#DIV/0!</v>
      </c>
      <c r="V175" s="6" t="e">
        <f>SUMIF(Sta!$B:$B,$A175,Sta!K:K)/$C175</f>
        <v>#DIV/0!</v>
      </c>
      <c r="W175" s="10" t="e">
        <f>(SUMIF(Sta!$A:$A,$A175,Sta!Q:Q) +SUMIF(Sta!$B:$B,$A175,Sta!Q:Q))/$D175</f>
        <v>#DIV/0!</v>
      </c>
      <c r="X175" s="6" t="e">
        <f>SUMIF(Sta!$A:$A,$A175,Sta!Q:Q)/$B175</f>
        <v>#DIV/0!</v>
      </c>
      <c r="Y175" s="6" t="e">
        <f>SUMIF(Sta!$B:$B,$A175,Sta!Q:Q)/$C175</f>
        <v>#DIV/0!</v>
      </c>
      <c r="Z175" s="10" t="e">
        <f>(SUMIF(Sta!$A:$A,$A175,Sta!M:M) +SUMIF(Sta!$B:$B,$A175,Sta!O:O))/$D175</f>
        <v>#DIV/0!</v>
      </c>
      <c r="AA175" s="6" t="e">
        <f>SUMIF(Sta!$A:$A,$A175,Sta!M:M)/$B175</f>
        <v>#DIV/0!</v>
      </c>
      <c r="AB175" s="6" t="e">
        <f>SUMIF(Sta!$B:$B,$A175,Sta!O:O)/$C175</f>
        <v>#DIV/0!</v>
      </c>
      <c r="AC175" s="10" t="e">
        <f>(SUMIF(Sta!$A:$A,$A175,Sta!N:N) +SUMIF(Sta!$B:$B,$A175,Sta!P:P))/$D175</f>
        <v>#DIV/0!</v>
      </c>
      <c r="AD175" s="6" t="e">
        <f>SUMIF(Sta!$A:$A,$A175,Sta!N:N)/$B175</f>
        <v>#DIV/0!</v>
      </c>
      <c r="AE175" s="14" t="e">
        <f>SUMIF(Sta!$B:$B,$A175,Sta!P:P)/$C175</f>
        <v>#DIV/0!</v>
      </c>
    </row>
    <row r="176" spans="1:31" x14ac:dyDescent="0.3">
      <c r="A176" s="62" t="s">
        <v>290</v>
      </c>
      <c r="B176" s="9">
        <f>COUNTIF(Sta!A:A,A176)</f>
        <v>0</v>
      </c>
      <c r="C176" s="4">
        <f>COUNTIF(Sta!B:B,A176)</f>
        <v>0</v>
      </c>
      <c r="D176" s="4">
        <f t="shared" si="5"/>
        <v>0</v>
      </c>
      <c r="E176" s="10" t="e">
        <f>(SUMIF(Sta!$A:$A,$A176,Sta!F:F) +SUMIF(Sta!$B:$B,$A176,Sta!F:F))/$D176</f>
        <v>#DIV/0!</v>
      </c>
      <c r="F176" s="6" t="e">
        <f>SUMIF(Sta!$A:$A,$A176,Sta!F:F)/$B176</f>
        <v>#DIV/0!</v>
      </c>
      <c r="G176" s="6" t="e">
        <f>SUMIF(Sta!$B:$B,$A176,Sta!F:F)/$C176</f>
        <v>#DIV/0!</v>
      </c>
      <c r="H176" s="10" t="e">
        <f>(SUMIF(Sta!$A:$A,$A176,Sta!D:D) +SUMIF(Sta!$B:$B,$A176,Sta!E:E))/$D176</f>
        <v>#DIV/0!</v>
      </c>
      <c r="I176" s="6" t="e">
        <f>SUMIF(Sta!$A:$A,$A176,Sta!D:D)/$B176</f>
        <v>#DIV/0!</v>
      </c>
      <c r="J176" s="6" t="e">
        <f>SUMIF(Sta!$B:$B,$A176,Sta!E:E)/$C176</f>
        <v>#DIV/0!</v>
      </c>
      <c r="K176" s="10" t="e">
        <f>(SUMIF(Sta!$A:$A,$A176,Sta!E:E) +SUMIF(Sta!$B:$B,$A176,Sta!D:D))/$D176</f>
        <v>#DIV/0!</v>
      </c>
      <c r="L176" s="6" t="e">
        <f>SUMIF(Sta!$A:$A,$A176,Sta!E:E)/$B176</f>
        <v>#DIV/0!</v>
      </c>
      <c r="M176" s="6" t="e">
        <f>SUMIF(Sta!$B:$B,$A176,Sta!D:D)/$C176</f>
        <v>#DIV/0!</v>
      </c>
      <c r="N176" s="10" t="e">
        <f>(SUMIF(Sta!$A:$A,$A176,Sta!L:L) +SUMIF(Sta!$B:$B,$A176,Sta!L:L))/$D176</f>
        <v>#DIV/0!</v>
      </c>
      <c r="O176" s="6" t="e">
        <f>SUMIF(Sta!$A:$A,$A176,Sta!L:L)/$B176</f>
        <v>#DIV/0!</v>
      </c>
      <c r="P176" s="6" t="e">
        <f>SUMIF(Sta!$B:$B,$A176,Sta!L:L)/$C176</f>
        <v>#DIV/0!</v>
      </c>
      <c r="Q176" s="10" t="e">
        <f>(SUMIF(Sta!$A:$A,$A176,Sta!H:H) +SUMIF(Sta!$B:$B,$A176,Sta!J:J))/$D176</f>
        <v>#DIV/0!</v>
      </c>
      <c r="R176" s="6" t="e">
        <f>SUMIF(Sta!$A:$A,$A176,Sta!H:H)/$B176</f>
        <v>#DIV/0!</v>
      </c>
      <c r="S176" s="6" t="e">
        <f>SUMIF(Sta!$B:$B,$A176,Sta!J:J)/$C176</f>
        <v>#DIV/0!</v>
      </c>
      <c r="T176" s="10" t="e">
        <f>(SUMIF(Sta!$A:$A,$A176,Sta!I:I) +SUMIF(Sta!$B:$B,$A176,Sta!K:K))/$D176</f>
        <v>#DIV/0!</v>
      </c>
      <c r="U176" s="6" t="e">
        <f>SUMIF(Sta!$A:$A,$A176,Sta!I:I)/$B176</f>
        <v>#DIV/0!</v>
      </c>
      <c r="V176" s="6" t="e">
        <f>SUMIF(Sta!$B:$B,$A176,Sta!K:K)/$C176</f>
        <v>#DIV/0!</v>
      </c>
      <c r="W176" s="10" t="e">
        <f>(SUMIF(Sta!$A:$A,$A176,Sta!Q:Q) +SUMIF(Sta!$B:$B,$A176,Sta!Q:Q))/$D176</f>
        <v>#DIV/0!</v>
      </c>
      <c r="X176" s="6" t="e">
        <f>SUMIF(Sta!$A:$A,$A176,Sta!Q:Q)/$B176</f>
        <v>#DIV/0!</v>
      </c>
      <c r="Y176" s="6" t="e">
        <f>SUMIF(Sta!$B:$B,$A176,Sta!Q:Q)/$C176</f>
        <v>#DIV/0!</v>
      </c>
      <c r="Z176" s="10" t="e">
        <f>(SUMIF(Sta!$A:$A,$A176,Sta!M:M) +SUMIF(Sta!$B:$B,$A176,Sta!O:O))/$D176</f>
        <v>#DIV/0!</v>
      </c>
      <c r="AA176" s="6" t="e">
        <f>SUMIF(Sta!$A:$A,$A176,Sta!M:M)/$B176</f>
        <v>#DIV/0!</v>
      </c>
      <c r="AB176" s="6" t="e">
        <f>SUMIF(Sta!$B:$B,$A176,Sta!O:O)/$C176</f>
        <v>#DIV/0!</v>
      </c>
      <c r="AC176" s="10" t="e">
        <f>(SUMIF(Sta!$A:$A,$A176,Sta!N:N) +SUMIF(Sta!$B:$B,$A176,Sta!P:P))/$D176</f>
        <v>#DIV/0!</v>
      </c>
      <c r="AD176" s="6" t="e">
        <f>SUMIF(Sta!$A:$A,$A176,Sta!N:N)/$B176</f>
        <v>#DIV/0!</v>
      </c>
      <c r="AE176" s="14" t="e">
        <f>SUMIF(Sta!$B:$B,$A176,Sta!P:P)/$C176</f>
        <v>#DIV/0!</v>
      </c>
    </row>
    <row r="177" spans="1:31" x14ac:dyDescent="0.3">
      <c r="A177" s="62" t="s">
        <v>286</v>
      </c>
      <c r="B177" s="9">
        <f>COUNTIF(Sta!A:A,A177)</f>
        <v>0</v>
      </c>
      <c r="C177" s="4">
        <f>COUNTIF(Sta!B:B,A177)</f>
        <v>0</v>
      </c>
      <c r="D177" s="4">
        <f t="shared" si="5"/>
        <v>0</v>
      </c>
      <c r="E177" s="10" t="e">
        <f>(SUMIF(Sta!$A:$A,$A177,Sta!F:F) +SUMIF(Sta!$B:$B,$A177,Sta!F:F))/$D177</f>
        <v>#DIV/0!</v>
      </c>
      <c r="F177" s="6" t="e">
        <f>SUMIF(Sta!$A:$A,$A177,Sta!F:F)/$B177</f>
        <v>#DIV/0!</v>
      </c>
      <c r="G177" s="6" t="e">
        <f>SUMIF(Sta!$B:$B,$A177,Sta!F:F)/$C177</f>
        <v>#DIV/0!</v>
      </c>
      <c r="H177" s="10" t="e">
        <f>(SUMIF(Sta!$A:$A,$A177,Sta!D:D) +SUMIF(Sta!$B:$B,$A177,Sta!E:E))/$D177</f>
        <v>#DIV/0!</v>
      </c>
      <c r="I177" s="6" t="e">
        <f>SUMIF(Sta!$A:$A,$A177,Sta!D:D)/$B177</f>
        <v>#DIV/0!</v>
      </c>
      <c r="J177" s="6" t="e">
        <f>SUMIF(Sta!$B:$B,$A177,Sta!E:E)/$C177</f>
        <v>#DIV/0!</v>
      </c>
      <c r="K177" s="10" t="e">
        <f>(SUMIF(Sta!$A:$A,$A177,Sta!E:E) +SUMIF(Sta!$B:$B,$A177,Sta!D:D))/$D177</f>
        <v>#DIV/0!</v>
      </c>
      <c r="L177" s="6" t="e">
        <f>SUMIF(Sta!$A:$A,$A177,Sta!E:E)/$B177</f>
        <v>#DIV/0!</v>
      </c>
      <c r="M177" s="6" t="e">
        <f>SUMIF(Sta!$B:$B,$A177,Sta!D:D)/$C177</f>
        <v>#DIV/0!</v>
      </c>
      <c r="N177" s="10" t="e">
        <f>(SUMIF(Sta!$A:$A,$A177,Sta!L:L) +SUMIF(Sta!$B:$B,$A177,Sta!L:L))/$D177</f>
        <v>#DIV/0!</v>
      </c>
      <c r="O177" s="6" t="e">
        <f>SUMIF(Sta!$A:$A,$A177,Sta!L:L)/$B177</f>
        <v>#DIV/0!</v>
      </c>
      <c r="P177" s="6" t="e">
        <f>SUMIF(Sta!$B:$B,$A177,Sta!L:L)/$C177</f>
        <v>#DIV/0!</v>
      </c>
      <c r="Q177" s="10" t="e">
        <f>(SUMIF(Sta!$A:$A,$A177,Sta!H:H) +SUMIF(Sta!$B:$B,$A177,Sta!J:J))/$D177</f>
        <v>#DIV/0!</v>
      </c>
      <c r="R177" s="6" t="e">
        <f>SUMIF(Sta!$A:$A,$A177,Sta!H:H)/$B177</f>
        <v>#DIV/0!</v>
      </c>
      <c r="S177" s="6" t="e">
        <f>SUMIF(Sta!$B:$B,$A177,Sta!J:J)/$C177</f>
        <v>#DIV/0!</v>
      </c>
      <c r="T177" s="10" t="e">
        <f>(SUMIF(Sta!$A:$A,$A177,Sta!I:I) +SUMIF(Sta!$B:$B,$A177,Sta!K:K))/$D177</f>
        <v>#DIV/0!</v>
      </c>
      <c r="U177" s="6" t="e">
        <f>SUMIF(Sta!$A:$A,$A177,Sta!I:I)/$B177</f>
        <v>#DIV/0!</v>
      </c>
      <c r="V177" s="6" t="e">
        <f>SUMIF(Sta!$B:$B,$A177,Sta!K:K)/$C177</f>
        <v>#DIV/0!</v>
      </c>
      <c r="W177" s="10" t="e">
        <f>(SUMIF(Sta!$A:$A,$A177,Sta!Q:Q) +SUMIF(Sta!$B:$B,$A177,Sta!Q:Q))/$D177</f>
        <v>#DIV/0!</v>
      </c>
      <c r="X177" s="6" t="e">
        <f>SUMIF(Sta!$A:$A,$A177,Sta!Q:Q)/$B177</f>
        <v>#DIV/0!</v>
      </c>
      <c r="Y177" s="6" t="e">
        <f>SUMIF(Sta!$B:$B,$A177,Sta!Q:Q)/$C177</f>
        <v>#DIV/0!</v>
      </c>
      <c r="Z177" s="10" t="e">
        <f>(SUMIF(Sta!$A:$A,$A177,Sta!M:M) +SUMIF(Sta!$B:$B,$A177,Sta!O:O))/$D177</f>
        <v>#DIV/0!</v>
      </c>
      <c r="AA177" s="6" t="e">
        <f>SUMIF(Sta!$A:$A,$A177,Sta!M:M)/$B177</f>
        <v>#DIV/0!</v>
      </c>
      <c r="AB177" s="6" t="e">
        <f>SUMIF(Sta!$B:$B,$A177,Sta!O:O)/$C177</f>
        <v>#DIV/0!</v>
      </c>
      <c r="AC177" s="10" t="e">
        <f>(SUMIF(Sta!$A:$A,$A177,Sta!N:N) +SUMIF(Sta!$B:$B,$A177,Sta!P:P))/$D177</f>
        <v>#DIV/0!</v>
      </c>
      <c r="AD177" s="6" t="e">
        <f>SUMIF(Sta!$A:$A,$A177,Sta!N:N)/$B177</f>
        <v>#DIV/0!</v>
      </c>
      <c r="AE177" s="14" t="e">
        <f>SUMIF(Sta!$B:$B,$A177,Sta!P:P)/$C177</f>
        <v>#DIV/0!</v>
      </c>
    </row>
    <row r="178" spans="1:31" x14ac:dyDescent="0.3">
      <c r="A178" s="62" t="s">
        <v>278</v>
      </c>
      <c r="B178" s="9">
        <f>COUNTIF(Sta!A:A,A178)</f>
        <v>0</v>
      </c>
      <c r="C178" s="4">
        <f>COUNTIF(Sta!B:B,A178)</f>
        <v>0</v>
      </c>
      <c r="D178" s="4">
        <f t="shared" si="5"/>
        <v>0</v>
      </c>
      <c r="E178" s="10" t="e">
        <f>(SUMIF(Sta!$A:$A,$A178,Sta!F:F) +SUMIF(Sta!$B:$B,$A178,Sta!F:F))/$D178</f>
        <v>#DIV/0!</v>
      </c>
      <c r="F178" s="6" t="e">
        <f>SUMIF(Sta!$A:$A,$A178,Sta!F:F)/$B178</f>
        <v>#DIV/0!</v>
      </c>
      <c r="G178" s="6" t="e">
        <f>SUMIF(Sta!$B:$B,$A178,Sta!F:F)/$C178</f>
        <v>#DIV/0!</v>
      </c>
      <c r="H178" s="10" t="e">
        <f>(SUMIF(Sta!$A:$A,$A178,Sta!D:D) +SUMIF(Sta!$B:$B,$A178,Sta!E:E))/$D178</f>
        <v>#DIV/0!</v>
      </c>
      <c r="I178" s="6" t="e">
        <f>SUMIF(Sta!$A:$A,$A178,Sta!D:D)/$B178</f>
        <v>#DIV/0!</v>
      </c>
      <c r="J178" s="6" t="e">
        <f>SUMIF(Sta!$B:$B,$A178,Sta!E:E)/$C178</f>
        <v>#DIV/0!</v>
      </c>
      <c r="K178" s="10" t="e">
        <f>(SUMIF(Sta!$A:$A,$A178,Sta!E:E) +SUMIF(Sta!$B:$B,$A178,Sta!D:D))/$D178</f>
        <v>#DIV/0!</v>
      </c>
      <c r="L178" s="6" t="e">
        <f>SUMIF(Sta!$A:$A,$A178,Sta!E:E)/$B178</f>
        <v>#DIV/0!</v>
      </c>
      <c r="M178" s="6" t="e">
        <f>SUMIF(Sta!$B:$B,$A178,Sta!D:D)/$C178</f>
        <v>#DIV/0!</v>
      </c>
      <c r="N178" s="10" t="e">
        <f>(SUMIF(Sta!$A:$A,$A178,Sta!L:L) +SUMIF(Sta!$B:$B,$A178,Sta!L:L))/$D178</f>
        <v>#DIV/0!</v>
      </c>
      <c r="O178" s="6" t="e">
        <f>SUMIF(Sta!$A:$A,$A178,Sta!L:L)/$B178</f>
        <v>#DIV/0!</v>
      </c>
      <c r="P178" s="6" t="e">
        <f>SUMIF(Sta!$B:$B,$A178,Sta!L:L)/$C178</f>
        <v>#DIV/0!</v>
      </c>
      <c r="Q178" s="10" t="e">
        <f>(SUMIF(Sta!$A:$A,$A178,Sta!H:H) +SUMIF(Sta!$B:$B,$A178,Sta!J:J))/$D178</f>
        <v>#DIV/0!</v>
      </c>
      <c r="R178" s="6" t="e">
        <f>SUMIF(Sta!$A:$A,$A178,Sta!H:H)/$B178</f>
        <v>#DIV/0!</v>
      </c>
      <c r="S178" s="6" t="e">
        <f>SUMIF(Sta!$B:$B,$A178,Sta!J:J)/$C178</f>
        <v>#DIV/0!</v>
      </c>
      <c r="T178" s="10" t="e">
        <f>(SUMIF(Sta!$A:$A,$A178,Sta!I:I) +SUMIF(Sta!$B:$B,$A178,Sta!K:K))/$D178</f>
        <v>#DIV/0!</v>
      </c>
      <c r="U178" s="6" t="e">
        <f>SUMIF(Sta!$A:$A,$A178,Sta!I:I)/$B178</f>
        <v>#DIV/0!</v>
      </c>
      <c r="V178" s="6" t="e">
        <f>SUMIF(Sta!$B:$B,$A178,Sta!K:K)/$C178</f>
        <v>#DIV/0!</v>
      </c>
      <c r="W178" s="10" t="e">
        <f>(SUMIF(Sta!$A:$A,$A178,Sta!Q:Q) +SUMIF(Sta!$B:$B,$A178,Sta!Q:Q))/$D178</f>
        <v>#DIV/0!</v>
      </c>
      <c r="X178" s="6" t="e">
        <f>SUMIF(Sta!$A:$A,$A178,Sta!Q:Q)/$B178</f>
        <v>#DIV/0!</v>
      </c>
      <c r="Y178" s="6" t="e">
        <f>SUMIF(Sta!$B:$B,$A178,Sta!Q:Q)/$C178</f>
        <v>#DIV/0!</v>
      </c>
      <c r="Z178" s="10" t="e">
        <f>(SUMIF(Sta!$A:$A,$A178,Sta!M:M) +SUMIF(Sta!$B:$B,$A178,Sta!O:O))/$D178</f>
        <v>#DIV/0!</v>
      </c>
      <c r="AA178" s="6" t="e">
        <f>SUMIF(Sta!$A:$A,$A178,Sta!M:M)/$B178</f>
        <v>#DIV/0!</v>
      </c>
      <c r="AB178" s="6" t="e">
        <f>SUMIF(Sta!$B:$B,$A178,Sta!O:O)/$C178</f>
        <v>#DIV/0!</v>
      </c>
      <c r="AC178" s="10" t="e">
        <f>(SUMIF(Sta!$A:$A,$A178,Sta!N:N) +SUMIF(Sta!$B:$B,$A178,Sta!P:P))/$D178</f>
        <v>#DIV/0!</v>
      </c>
      <c r="AD178" s="6" t="e">
        <f>SUMIF(Sta!$A:$A,$A178,Sta!N:N)/$B178</f>
        <v>#DIV/0!</v>
      </c>
      <c r="AE178" s="14" t="e">
        <f>SUMIF(Sta!$B:$B,$A178,Sta!P:P)/$C178</f>
        <v>#DIV/0!</v>
      </c>
    </row>
    <row r="179" spans="1:31" x14ac:dyDescent="0.3">
      <c r="A179" s="62" t="s">
        <v>284</v>
      </c>
      <c r="B179" s="9">
        <f>COUNTIF(Sta!A:A,A179)</f>
        <v>0</v>
      </c>
      <c r="C179" s="4">
        <f>COUNTIF(Sta!B:B,A179)</f>
        <v>0</v>
      </c>
      <c r="D179" s="4">
        <f t="shared" si="5"/>
        <v>0</v>
      </c>
      <c r="E179" s="10" t="e">
        <f>(SUMIF(Sta!$A:$A,$A179,Sta!F:F) +SUMIF(Sta!$B:$B,$A179,Sta!F:F))/$D179</f>
        <v>#DIV/0!</v>
      </c>
      <c r="F179" s="6" t="e">
        <f>SUMIF(Sta!$A:$A,$A179,Sta!F:F)/$B179</f>
        <v>#DIV/0!</v>
      </c>
      <c r="G179" s="6" t="e">
        <f>SUMIF(Sta!$B:$B,$A179,Sta!F:F)/$C179</f>
        <v>#DIV/0!</v>
      </c>
      <c r="H179" s="10" t="e">
        <f>(SUMIF(Sta!$A:$A,$A179,Sta!D:D) +SUMIF(Sta!$B:$B,$A179,Sta!E:E))/$D179</f>
        <v>#DIV/0!</v>
      </c>
      <c r="I179" s="6" t="e">
        <f>SUMIF(Sta!$A:$A,$A179,Sta!D:D)/$B179</f>
        <v>#DIV/0!</v>
      </c>
      <c r="J179" s="6" t="e">
        <f>SUMIF(Sta!$B:$B,$A179,Sta!E:E)/$C179</f>
        <v>#DIV/0!</v>
      </c>
      <c r="K179" s="10" t="e">
        <f>(SUMIF(Sta!$A:$A,$A179,Sta!E:E) +SUMIF(Sta!$B:$B,$A179,Sta!D:D))/$D179</f>
        <v>#DIV/0!</v>
      </c>
      <c r="L179" s="6" t="e">
        <f>SUMIF(Sta!$A:$A,$A179,Sta!E:E)/$B179</f>
        <v>#DIV/0!</v>
      </c>
      <c r="M179" s="6" t="e">
        <f>SUMIF(Sta!$B:$B,$A179,Sta!D:D)/$C179</f>
        <v>#DIV/0!</v>
      </c>
      <c r="N179" s="10" t="e">
        <f>(SUMIF(Sta!$A:$A,$A179,Sta!L:L) +SUMIF(Sta!$B:$B,$A179,Sta!L:L))/$D179</f>
        <v>#DIV/0!</v>
      </c>
      <c r="O179" s="6" t="e">
        <f>SUMIF(Sta!$A:$A,$A179,Sta!L:L)/$B179</f>
        <v>#DIV/0!</v>
      </c>
      <c r="P179" s="6" t="e">
        <f>SUMIF(Sta!$B:$B,$A179,Sta!L:L)/$C179</f>
        <v>#DIV/0!</v>
      </c>
      <c r="Q179" s="10" t="e">
        <f>(SUMIF(Sta!$A:$A,$A179,Sta!H:H) +SUMIF(Sta!$B:$B,$A179,Sta!J:J))/$D179</f>
        <v>#DIV/0!</v>
      </c>
      <c r="R179" s="6" t="e">
        <f>SUMIF(Sta!$A:$A,$A179,Sta!H:H)/$B179</f>
        <v>#DIV/0!</v>
      </c>
      <c r="S179" s="6" t="e">
        <f>SUMIF(Sta!$B:$B,$A179,Sta!J:J)/$C179</f>
        <v>#DIV/0!</v>
      </c>
      <c r="T179" s="10" t="e">
        <f>(SUMIF(Sta!$A:$A,$A179,Sta!I:I) +SUMIF(Sta!$B:$B,$A179,Sta!K:K))/$D179</f>
        <v>#DIV/0!</v>
      </c>
      <c r="U179" s="6" t="e">
        <f>SUMIF(Sta!$A:$A,$A179,Sta!I:I)/$B179</f>
        <v>#DIV/0!</v>
      </c>
      <c r="V179" s="6" t="e">
        <f>SUMIF(Sta!$B:$B,$A179,Sta!K:K)/$C179</f>
        <v>#DIV/0!</v>
      </c>
      <c r="W179" s="10" t="e">
        <f>(SUMIF(Sta!$A:$A,$A179,Sta!Q:Q) +SUMIF(Sta!$B:$B,$A179,Sta!Q:Q))/$D179</f>
        <v>#DIV/0!</v>
      </c>
      <c r="X179" s="6" t="e">
        <f>SUMIF(Sta!$A:$A,$A179,Sta!Q:Q)/$B179</f>
        <v>#DIV/0!</v>
      </c>
      <c r="Y179" s="6" t="e">
        <f>SUMIF(Sta!$B:$B,$A179,Sta!Q:Q)/$C179</f>
        <v>#DIV/0!</v>
      </c>
      <c r="Z179" s="10" t="e">
        <f>(SUMIF(Sta!$A:$A,$A179,Sta!M:M) +SUMIF(Sta!$B:$B,$A179,Sta!O:O))/$D179</f>
        <v>#DIV/0!</v>
      </c>
      <c r="AA179" s="6" t="e">
        <f>SUMIF(Sta!$A:$A,$A179,Sta!M:M)/$B179</f>
        <v>#DIV/0!</v>
      </c>
      <c r="AB179" s="6" t="e">
        <f>SUMIF(Sta!$B:$B,$A179,Sta!O:O)/$C179</f>
        <v>#DIV/0!</v>
      </c>
      <c r="AC179" s="10" t="e">
        <f>(SUMIF(Sta!$A:$A,$A179,Sta!N:N) +SUMIF(Sta!$B:$B,$A179,Sta!P:P))/$D179</f>
        <v>#DIV/0!</v>
      </c>
      <c r="AD179" s="6" t="e">
        <f>SUMIF(Sta!$A:$A,$A179,Sta!N:N)/$B179</f>
        <v>#DIV/0!</v>
      </c>
      <c r="AE179" s="14" t="e">
        <f>SUMIF(Sta!$B:$B,$A179,Sta!P:P)/$C179</f>
        <v>#DIV/0!</v>
      </c>
    </row>
    <row r="180" spans="1:31" x14ac:dyDescent="0.3">
      <c r="A180" s="62" t="s">
        <v>289</v>
      </c>
      <c r="B180" s="9">
        <f>COUNTIF(Sta!A:A,A180)</f>
        <v>0</v>
      </c>
      <c r="C180" s="4">
        <f>COUNTIF(Sta!B:B,A180)</f>
        <v>0</v>
      </c>
      <c r="D180" s="4">
        <f t="shared" si="5"/>
        <v>0</v>
      </c>
      <c r="E180" s="10" t="e">
        <f>(SUMIF(Sta!$A:$A,$A180,Sta!F:F) +SUMIF(Sta!$B:$B,$A180,Sta!F:F))/$D180</f>
        <v>#DIV/0!</v>
      </c>
      <c r="F180" s="6" t="e">
        <f>SUMIF(Sta!$A:$A,$A180,Sta!F:F)/$B180</f>
        <v>#DIV/0!</v>
      </c>
      <c r="G180" s="6" t="e">
        <f>SUMIF(Sta!$B:$B,$A180,Sta!F:F)/$C180</f>
        <v>#DIV/0!</v>
      </c>
      <c r="H180" s="10" t="e">
        <f>(SUMIF(Sta!$A:$A,$A180,Sta!D:D) +SUMIF(Sta!$B:$B,$A180,Sta!E:E))/$D180</f>
        <v>#DIV/0!</v>
      </c>
      <c r="I180" s="6" t="e">
        <f>SUMIF(Sta!$A:$A,$A180,Sta!D:D)/$B180</f>
        <v>#DIV/0!</v>
      </c>
      <c r="J180" s="6" t="e">
        <f>SUMIF(Sta!$B:$B,$A180,Sta!E:E)/$C180</f>
        <v>#DIV/0!</v>
      </c>
      <c r="K180" s="10" t="e">
        <f>(SUMIF(Sta!$A:$A,$A180,Sta!E:E) +SUMIF(Sta!$B:$B,$A180,Sta!D:D))/$D180</f>
        <v>#DIV/0!</v>
      </c>
      <c r="L180" s="6" t="e">
        <f>SUMIF(Sta!$A:$A,$A180,Sta!E:E)/$B180</f>
        <v>#DIV/0!</v>
      </c>
      <c r="M180" s="6" t="e">
        <f>SUMIF(Sta!$B:$B,$A180,Sta!D:D)/$C180</f>
        <v>#DIV/0!</v>
      </c>
      <c r="N180" s="10" t="e">
        <f>(SUMIF(Sta!$A:$A,$A180,Sta!L:L) +SUMIF(Sta!$B:$B,$A180,Sta!L:L))/$D180</f>
        <v>#DIV/0!</v>
      </c>
      <c r="O180" s="6" t="e">
        <f>SUMIF(Sta!$A:$A,$A180,Sta!L:L)/$B180</f>
        <v>#DIV/0!</v>
      </c>
      <c r="P180" s="6" t="e">
        <f>SUMIF(Sta!$B:$B,$A180,Sta!L:L)/$C180</f>
        <v>#DIV/0!</v>
      </c>
      <c r="Q180" s="10" t="e">
        <f>(SUMIF(Sta!$A:$A,$A180,Sta!H:H) +SUMIF(Sta!$B:$B,$A180,Sta!J:J))/$D180</f>
        <v>#DIV/0!</v>
      </c>
      <c r="R180" s="6" t="e">
        <f>SUMIF(Sta!$A:$A,$A180,Sta!H:H)/$B180</f>
        <v>#DIV/0!</v>
      </c>
      <c r="S180" s="6" t="e">
        <f>SUMIF(Sta!$B:$B,$A180,Sta!J:J)/$C180</f>
        <v>#DIV/0!</v>
      </c>
      <c r="T180" s="10" t="e">
        <f>(SUMIF(Sta!$A:$A,$A180,Sta!I:I) +SUMIF(Sta!$B:$B,$A180,Sta!K:K))/$D180</f>
        <v>#DIV/0!</v>
      </c>
      <c r="U180" s="6" t="e">
        <f>SUMIF(Sta!$A:$A,$A180,Sta!I:I)/$B180</f>
        <v>#DIV/0!</v>
      </c>
      <c r="V180" s="6" t="e">
        <f>SUMIF(Sta!$B:$B,$A180,Sta!K:K)/$C180</f>
        <v>#DIV/0!</v>
      </c>
      <c r="W180" s="10" t="e">
        <f>(SUMIF(Sta!$A:$A,$A180,Sta!Q:Q) +SUMIF(Sta!$B:$B,$A180,Sta!Q:Q))/$D180</f>
        <v>#DIV/0!</v>
      </c>
      <c r="X180" s="6" t="e">
        <f>SUMIF(Sta!$A:$A,$A180,Sta!Q:Q)/$B180</f>
        <v>#DIV/0!</v>
      </c>
      <c r="Y180" s="6" t="e">
        <f>SUMIF(Sta!$B:$B,$A180,Sta!Q:Q)/$C180</f>
        <v>#DIV/0!</v>
      </c>
      <c r="Z180" s="10" t="e">
        <f>(SUMIF(Sta!$A:$A,$A180,Sta!M:M) +SUMIF(Sta!$B:$B,$A180,Sta!O:O))/$D180</f>
        <v>#DIV/0!</v>
      </c>
      <c r="AA180" s="6" t="e">
        <f>SUMIF(Sta!$A:$A,$A180,Sta!M:M)/$B180</f>
        <v>#DIV/0!</v>
      </c>
      <c r="AB180" s="6" t="e">
        <f>SUMIF(Sta!$B:$B,$A180,Sta!O:O)/$C180</f>
        <v>#DIV/0!</v>
      </c>
      <c r="AC180" s="10" t="e">
        <f>(SUMIF(Sta!$A:$A,$A180,Sta!N:N) +SUMIF(Sta!$B:$B,$A180,Sta!P:P))/$D180</f>
        <v>#DIV/0!</v>
      </c>
      <c r="AD180" s="6" t="e">
        <f>SUMIF(Sta!$A:$A,$A180,Sta!N:N)/$B180</f>
        <v>#DIV/0!</v>
      </c>
      <c r="AE180" s="14" t="e">
        <f>SUMIF(Sta!$B:$B,$A180,Sta!P:P)/$C180</f>
        <v>#DIV/0!</v>
      </c>
    </row>
    <row r="181" spans="1:31" x14ac:dyDescent="0.3">
      <c r="A181" s="62" t="s">
        <v>287</v>
      </c>
      <c r="B181" s="9">
        <f>COUNTIF(Sta!A:A,A181)</f>
        <v>0</v>
      </c>
      <c r="C181" s="4">
        <f>COUNTIF(Sta!B:B,A181)</f>
        <v>0</v>
      </c>
      <c r="D181" s="4">
        <f t="shared" si="5"/>
        <v>0</v>
      </c>
      <c r="E181" s="10" t="e">
        <f>(SUMIF(Sta!$A:$A,$A181,Sta!F:F) +SUMIF(Sta!$B:$B,$A181,Sta!F:F))/$D181</f>
        <v>#DIV/0!</v>
      </c>
      <c r="F181" s="6" t="e">
        <f>SUMIF(Sta!$A:$A,$A181,Sta!F:F)/$B181</f>
        <v>#DIV/0!</v>
      </c>
      <c r="G181" s="6" t="e">
        <f>SUMIF(Sta!$B:$B,$A181,Sta!F:F)/$C181</f>
        <v>#DIV/0!</v>
      </c>
      <c r="H181" s="10" t="e">
        <f>(SUMIF(Sta!$A:$A,$A181,Sta!D:D) +SUMIF(Sta!$B:$B,$A181,Sta!E:E))/$D181</f>
        <v>#DIV/0!</v>
      </c>
      <c r="I181" s="6" t="e">
        <f>SUMIF(Sta!$A:$A,$A181,Sta!D:D)/$B181</f>
        <v>#DIV/0!</v>
      </c>
      <c r="J181" s="6" t="e">
        <f>SUMIF(Sta!$B:$B,$A181,Sta!E:E)/$C181</f>
        <v>#DIV/0!</v>
      </c>
      <c r="K181" s="10" t="e">
        <f>(SUMIF(Sta!$A:$A,$A181,Sta!E:E) +SUMIF(Sta!$B:$B,$A181,Sta!D:D))/$D181</f>
        <v>#DIV/0!</v>
      </c>
      <c r="L181" s="6" t="e">
        <f>SUMIF(Sta!$A:$A,$A181,Sta!E:E)/$B181</f>
        <v>#DIV/0!</v>
      </c>
      <c r="M181" s="6" t="e">
        <f>SUMIF(Sta!$B:$B,$A181,Sta!D:D)/$C181</f>
        <v>#DIV/0!</v>
      </c>
      <c r="N181" s="10" t="e">
        <f>(SUMIF(Sta!$A:$A,$A181,Sta!L:L) +SUMIF(Sta!$B:$B,$A181,Sta!L:L))/$D181</f>
        <v>#DIV/0!</v>
      </c>
      <c r="O181" s="6" t="e">
        <f>SUMIF(Sta!$A:$A,$A181,Sta!L:L)/$B181</f>
        <v>#DIV/0!</v>
      </c>
      <c r="P181" s="6" t="e">
        <f>SUMIF(Sta!$B:$B,$A181,Sta!L:L)/$C181</f>
        <v>#DIV/0!</v>
      </c>
      <c r="Q181" s="10" t="e">
        <f>(SUMIF(Sta!$A:$A,$A181,Sta!H:H) +SUMIF(Sta!$B:$B,$A181,Sta!J:J))/$D181</f>
        <v>#DIV/0!</v>
      </c>
      <c r="R181" s="6" t="e">
        <f>SUMIF(Sta!$A:$A,$A181,Sta!H:H)/$B181</f>
        <v>#DIV/0!</v>
      </c>
      <c r="S181" s="6" t="e">
        <f>SUMIF(Sta!$B:$B,$A181,Sta!J:J)/$C181</f>
        <v>#DIV/0!</v>
      </c>
      <c r="T181" s="10" t="e">
        <f>(SUMIF(Sta!$A:$A,$A181,Sta!I:I) +SUMIF(Sta!$B:$B,$A181,Sta!K:K))/$D181</f>
        <v>#DIV/0!</v>
      </c>
      <c r="U181" s="6" t="e">
        <f>SUMIF(Sta!$A:$A,$A181,Sta!I:I)/$B181</f>
        <v>#DIV/0!</v>
      </c>
      <c r="V181" s="6" t="e">
        <f>SUMIF(Sta!$B:$B,$A181,Sta!K:K)/$C181</f>
        <v>#DIV/0!</v>
      </c>
      <c r="W181" s="10" t="e">
        <f>(SUMIF(Sta!$A:$A,$A181,Sta!Q:Q) +SUMIF(Sta!$B:$B,$A181,Sta!Q:Q))/$D181</f>
        <v>#DIV/0!</v>
      </c>
      <c r="X181" s="6" t="e">
        <f>SUMIF(Sta!$A:$A,$A181,Sta!Q:Q)/$B181</f>
        <v>#DIV/0!</v>
      </c>
      <c r="Y181" s="6" t="e">
        <f>SUMIF(Sta!$B:$B,$A181,Sta!Q:Q)/$C181</f>
        <v>#DIV/0!</v>
      </c>
      <c r="Z181" s="10" t="e">
        <f>(SUMIF(Sta!$A:$A,$A181,Sta!M:M) +SUMIF(Sta!$B:$B,$A181,Sta!O:O))/$D181</f>
        <v>#DIV/0!</v>
      </c>
      <c r="AA181" s="6" t="e">
        <f>SUMIF(Sta!$A:$A,$A181,Sta!M:M)/$B181</f>
        <v>#DIV/0!</v>
      </c>
      <c r="AB181" s="6" t="e">
        <f>SUMIF(Sta!$B:$B,$A181,Sta!O:O)/$C181</f>
        <v>#DIV/0!</v>
      </c>
      <c r="AC181" s="10" t="e">
        <f>(SUMIF(Sta!$A:$A,$A181,Sta!N:N) +SUMIF(Sta!$B:$B,$A181,Sta!P:P))/$D181</f>
        <v>#DIV/0!</v>
      </c>
      <c r="AD181" s="6" t="e">
        <f>SUMIF(Sta!$A:$A,$A181,Sta!N:N)/$B181</f>
        <v>#DIV/0!</v>
      </c>
      <c r="AE181" s="14" t="e">
        <f>SUMIF(Sta!$B:$B,$A181,Sta!P:P)/$C181</f>
        <v>#DIV/0!</v>
      </c>
    </row>
    <row r="182" spans="1:31" x14ac:dyDescent="0.3">
      <c r="A182" s="62" t="s">
        <v>316</v>
      </c>
      <c r="B182" s="9">
        <f>COUNTIF(Sta!A:A,A182)</f>
        <v>0</v>
      </c>
      <c r="C182" s="4">
        <f>COUNTIF(Sta!B:B,A182)</f>
        <v>0</v>
      </c>
      <c r="D182" s="4">
        <f t="shared" si="5"/>
        <v>0</v>
      </c>
      <c r="E182" s="10" t="e">
        <f>(SUMIF(Sta!$A:$A,$A182,Sta!F:F) +SUMIF(Sta!$B:$B,$A182,Sta!F:F))/$D182</f>
        <v>#DIV/0!</v>
      </c>
      <c r="F182" s="6" t="e">
        <f>SUMIF(Sta!$A:$A,$A182,Sta!F:F)/$B182</f>
        <v>#DIV/0!</v>
      </c>
      <c r="G182" s="6" t="e">
        <f>SUMIF(Sta!$B:$B,$A182,Sta!F:F)/$C182</f>
        <v>#DIV/0!</v>
      </c>
      <c r="H182" s="10" t="e">
        <f>(SUMIF(Sta!$A:$A,$A182,Sta!D:D) +SUMIF(Sta!$B:$B,$A182,Sta!E:E))/$D182</f>
        <v>#DIV/0!</v>
      </c>
      <c r="I182" s="6" t="e">
        <f>SUMIF(Sta!$A:$A,$A182,Sta!D:D)/$B182</f>
        <v>#DIV/0!</v>
      </c>
      <c r="J182" s="6" t="e">
        <f>SUMIF(Sta!$B:$B,$A182,Sta!E:E)/$C182</f>
        <v>#DIV/0!</v>
      </c>
      <c r="K182" s="10" t="e">
        <f>(SUMIF(Sta!$A:$A,$A182,Sta!E:E) +SUMIF(Sta!$B:$B,$A182,Sta!D:D))/$D182</f>
        <v>#DIV/0!</v>
      </c>
      <c r="L182" s="6" t="e">
        <f>SUMIF(Sta!$A:$A,$A182,Sta!E:E)/$B182</f>
        <v>#DIV/0!</v>
      </c>
      <c r="M182" s="6" t="e">
        <f>SUMIF(Sta!$B:$B,$A182,Sta!D:D)/$C182</f>
        <v>#DIV/0!</v>
      </c>
      <c r="N182" s="10" t="e">
        <f>(SUMIF(Sta!$A:$A,$A182,Sta!L:L) +SUMIF(Sta!$B:$B,$A182,Sta!L:L))/$D182</f>
        <v>#DIV/0!</v>
      </c>
      <c r="O182" s="6" t="e">
        <f>SUMIF(Sta!$A:$A,$A182,Sta!L:L)/$B182</f>
        <v>#DIV/0!</v>
      </c>
      <c r="P182" s="6" t="e">
        <f>SUMIF(Sta!$B:$B,$A182,Sta!L:L)/$C182</f>
        <v>#DIV/0!</v>
      </c>
      <c r="Q182" s="10" t="e">
        <f>(SUMIF(Sta!$A:$A,$A182,Sta!H:H) +SUMIF(Sta!$B:$B,$A182,Sta!J:J))/$D182</f>
        <v>#DIV/0!</v>
      </c>
      <c r="R182" s="6" t="e">
        <f>SUMIF(Sta!$A:$A,$A182,Sta!H:H)/$B182</f>
        <v>#DIV/0!</v>
      </c>
      <c r="S182" s="6" t="e">
        <f>SUMIF(Sta!$B:$B,$A182,Sta!J:J)/$C182</f>
        <v>#DIV/0!</v>
      </c>
      <c r="T182" s="10" t="e">
        <f>(SUMIF(Sta!$A:$A,$A182,Sta!I:I) +SUMIF(Sta!$B:$B,$A182,Sta!K:K))/$D182</f>
        <v>#DIV/0!</v>
      </c>
      <c r="U182" s="6" t="e">
        <f>SUMIF(Sta!$A:$A,$A182,Sta!I:I)/$B182</f>
        <v>#DIV/0!</v>
      </c>
      <c r="V182" s="6" t="e">
        <f>SUMIF(Sta!$B:$B,$A182,Sta!K:K)/$C182</f>
        <v>#DIV/0!</v>
      </c>
      <c r="W182" s="10" t="e">
        <f>(SUMIF(Sta!$A:$A,$A182,Sta!Q:Q) +SUMIF(Sta!$B:$B,$A182,Sta!Q:Q))/$D182</f>
        <v>#DIV/0!</v>
      </c>
      <c r="X182" s="6" t="e">
        <f>SUMIF(Sta!$A:$A,$A182,Sta!Q:Q)/$B182</f>
        <v>#DIV/0!</v>
      </c>
      <c r="Y182" s="6" t="e">
        <f>SUMIF(Sta!$B:$B,$A182,Sta!Q:Q)/$C182</f>
        <v>#DIV/0!</v>
      </c>
      <c r="Z182" s="10" t="e">
        <f>(SUMIF(Sta!$A:$A,$A182,Sta!M:M) +SUMIF(Sta!$B:$B,$A182,Sta!O:O))/$D182</f>
        <v>#DIV/0!</v>
      </c>
      <c r="AA182" s="6" t="e">
        <f>SUMIF(Sta!$A:$A,$A182,Sta!M:M)/$B182</f>
        <v>#DIV/0!</v>
      </c>
      <c r="AB182" s="6" t="e">
        <f>SUMIF(Sta!$B:$B,$A182,Sta!O:O)/$C182</f>
        <v>#DIV/0!</v>
      </c>
      <c r="AC182" s="10" t="e">
        <f>(SUMIF(Sta!$A:$A,$A182,Sta!N:N) +SUMIF(Sta!$B:$B,$A182,Sta!P:P))/$D182</f>
        <v>#DIV/0!</v>
      </c>
      <c r="AD182" s="6" t="e">
        <f>SUMIF(Sta!$A:$A,$A182,Sta!N:N)/$B182</f>
        <v>#DIV/0!</v>
      </c>
      <c r="AE182" s="14" t="e">
        <f>SUMIF(Sta!$B:$B,$A182,Sta!P:P)/$C182</f>
        <v>#DIV/0!</v>
      </c>
    </row>
    <row r="183" spans="1:31" x14ac:dyDescent="0.3">
      <c r="A183" s="62" t="s">
        <v>277</v>
      </c>
      <c r="B183" s="9">
        <f>COUNTIF(Sta!A:A,A183)</f>
        <v>0</v>
      </c>
      <c r="C183" s="4">
        <f>COUNTIF(Sta!B:B,A183)</f>
        <v>0</v>
      </c>
      <c r="D183" s="4">
        <f t="shared" si="5"/>
        <v>0</v>
      </c>
      <c r="E183" s="10" t="e">
        <f>(SUMIF(Sta!$A:$A,$A183,Sta!F:F) +SUMIF(Sta!$B:$B,$A183,Sta!F:F))/$D183</f>
        <v>#DIV/0!</v>
      </c>
      <c r="F183" s="6" t="e">
        <f>SUMIF(Sta!$A:$A,$A183,Sta!F:F)/$B183</f>
        <v>#DIV/0!</v>
      </c>
      <c r="G183" s="6" t="e">
        <f>SUMIF(Sta!$B:$B,$A183,Sta!F:F)/$C183</f>
        <v>#DIV/0!</v>
      </c>
      <c r="H183" s="10" t="e">
        <f>(SUMIF(Sta!$A:$A,$A183,Sta!D:D) +SUMIF(Sta!$B:$B,$A183,Sta!E:E))/$D183</f>
        <v>#DIV/0!</v>
      </c>
      <c r="I183" s="6" t="e">
        <f>SUMIF(Sta!$A:$A,$A183,Sta!D:D)/$B183</f>
        <v>#DIV/0!</v>
      </c>
      <c r="J183" s="6" t="e">
        <f>SUMIF(Sta!$B:$B,$A183,Sta!E:E)/$C183</f>
        <v>#DIV/0!</v>
      </c>
      <c r="K183" s="10" t="e">
        <f>(SUMIF(Sta!$A:$A,$A183,Sta!E:E) +SUMIF(Sta!$B:$B,$A183,Sta!D:D))/$D183</f>
        <v>#DIV/0!</v>
      </c>
      <c r="L183" s="6" t="e">
        <f>SUMIF(Sta!$A:$A,$A183,Sta!E:E)/$B183</f>
        <v>#DIV/0!</v>
      </c>
      <c r="M183" s="6" t="e">
        <f>SUMIF(Sta!$B:$B,$A183,Sta!D:D)/$C183</f>
        <v>#DIV/0!</v>
      </c>
      <c r="N183" s="10" t="e">
        <f>(SUMIF(Sta!$A:$A,$A183,Sta!L:L) +SUMIF(Sta!$B:$B,$A183,Sta!L:L))/$D183</f>
        <v>#DIV/0!</v>
      </c>
      <c r="O183" s="6" t="e">
        <f>SUMIF(Sta!$A:$A,$A183,Sta!L:L)/$B183</f>
        <v>#DIV/0!</v>
      </c>
      <c r="P183" s="6" t="e">
        <f>SUMIF(Sta!$B:$B,$A183,Sta!L:L)/$C183</f>
        <v>#DIV/0!</v>
      </c>
      <c r="Q183" s="10" t="e">
        <f>(SUMIF(Sta!$A:$A,$A183,Sta!H:H) +SUMIF(Sta!$B:$B,$A183,Sta!J:J))/$D183</f>
        <v>#DIV/0!</v>
      </c>
      <c r="R183" s="6" t="e">
        <f>SUMIF(Sta!$A:$A,$A183,Sta!H:H)/$B183</f>
        <v>#DIV/0!</v>
      </c>
      <c r="S183" s="6" t="e">
        <f>SUMIF(Sta!$B:$B,$A183,Sta!J:J)/$C183</f>
        <v>#DIV/0!</v>
      </c>
      <c r="T183" s="10" t="e">
        <f>(SUMIF(Sta!$A:$A,$A183,Sta!I:I) +SUMIF(Sta!$B:$B,$A183,Sta!K:K))/$D183</f>
        <v>#DIV/0!</v>
      </c>
      <c r="U183" s="6" t="e">
        <f>SUMIF(Sta!$A:$A,$A183,Sta!I:I)/$B183</f>
        <v>#DIV/0!</v>
      </c>
      <c r="V183" s="6" t="e">
        <f>SUMIF(Sta!$B:$B,$A183,Sta!K:K)/$C183</f>
        <v>#DIV/0!</v>
      </c>
      <c r="W183" s="10" t="e">
        <f>(SUMIF(Sta!$A:$A,$A183,Sta!Q:Q) +SUMIF(Sta!$B:$B,$A183,Sta!Q:Q))/$D183</f>
        <v>#DIV/0!</v>
      </c>
      <c r="X183" s="6" t="e">
        <f>SUMIF(Sta!$A:$A,$A183,Sta!Q:Q)/$B183</f>
        <v>#DIV/0!</v>
      </c>
      <c r="Y183" s="6" t="e">
        <f>SUMIF(Sta!$B:$B,$A183,Sta!Q:Q)/$C183</f>
        <v>#DIV/0!</v>
      </c>
      <c r="Z183" s="10" t="e">
        <f>(SUMIF(Sta!$A:$A,$A183,Sta!M:M) +SUMIF(Sta!$B:$B,$A183,Sta!O:O))/$D183</f>
        <v>#DIV/0!</v>
      </c>
      <c r="AA183" s="6" t="e">
        <f>SUMIF(Sta!$A:$A,$A183,Sta!M:M)/$B183</f>
        <v>#DIV/0!</v>
      </c>
      <c r="AB183" s="6" t="e">
        <f>SUMIF(Sta!$B:$B,$A183,Sta!O:O)/$C183</f>
        <v>#DIV/0!</v>
      </c>
      <c r="AC183" s="10" t="e">
        <f>(SUMIF(Sta!$A:$A,$A183,Sta!N:N) +SUMIF(Sta!$B:$B,$A183,Sta!P:P))/$D183</f>
        <v>#DIV/0!</v>
      </c>
      <c r="AD183" s="6" t="e">
        <f>SUMIF(Sta!$A:$A,$A183,Sta!N:N)/$B183</f>
        <v>#DIV/0!</v>
      </c>
      <c r="AE183" s="14" t="e">
        <f>SUMIF(Sta!$B:$B,$A183,Sta!P:P)/$C183</f>
        <v>#DIV/0!</v>
      </c>
    </row>
    <row r="184" spans="1:31" x14ac:dyDescent="0.3">
      <c r="A184" s="62" t="s">
        <v>281</v>
      </c>
      <c r="B184" s="9">
        <f>COUNTIF(Sta!A:A,A184)</f>
        <v>0</v>
      </c>
      <c r="C184" s="4">
        <f>COUNTIF(Sta!B:B,A184)</f>
        <v>0</v>
      </c>
      <c r="D184" s="4">
        <f t="shared" si="5"/>
        <v>0</v>
      </c>
      <c r="E184" s="10" t="e">
        <f>(SUMIF(Sta!$A:$A,$A184,Sta!F:F) +SUMIF(Sta!$B:$B,$A184,Sta!F:F))/$D184</f>
        <v>#DIV/0!</v>
      </c>
      <c r="F184" s="6" t="e">
        <f>SUMIF(Sta!$A:$A,$A184,Sta!F:F)/$B184</f>
        <v>#DIV/0!</v>
      </c>
      <c r="G184" s="6" t="e">
        <f>SUMIF(Sta!$B:$B,$A184,Sta!F:F)/$C184</f>
        <v>#DIV/0!</v>
      </c>
      <c r="H184" s="10" t="e">
        <f>(SUMIF(Sta!$A:$A,$A184,Sta!D:D) +SUMIF(Sta!$B:$B,$A184,Sta!E:E))/$D184</f>
        <v>#DIV/0!</v>
      </c>
      <c r="I184" s="6" t="e">
        <f>SUMIF(Sta!$A:$A,$A184,Sta!D:D)/$B184</f>
        <v>#DIV/0!</v>
      </c>
      <c r="J184" s="6" t="e">
        <f>SUMIF(Sta!$B:$B,$A184,Sta!E:E)/$C184</f>
        <v>#DIV/0!</v>
      </c>
      <c r="K184" s="10" t="e">
        <f>(SUMIF(Sta!$A:$A,$A184,Sta!E:E) +SUMIF(Sta!$B:$B,$A184,Sta!D:D))/$D184</f>
        <v>#DIV/0!</v>
      </c>
      <c r="L184" s="6" t="e">
        <f>SUMIF(Sta!$A:$A,$A184,Sta!E:E)/$B184</f>
        <v>#DIV/0!</v>
      </c>
      <c r="M184" s="6" t="e">
        <f>SUMIF(Sta!$B:$B,$A184,Sta!D:D)/$C184</f>
        <v>#DIV/0!</v>
      </c>
      <c r="N184" s="10" t="e">
        <f>(SUMIF(Sta!$A:$A,$A184,Sta!L:L) +SUMIF(Sta!$B:$B,$A184,Sta!L:L))/$D184</f>
        <v>#DIV/0!</v>
      </c>
      <c r="O184" s="6" t="e">
        <f>SUMIF(Sta!$A:$A,$A184,Sta!L:L)/$B184</f>
        <v>#DIV/0!</v>
      </c>
      <c r="P184" s="6" t="e">
        <f>SUMIF(Sta!$B:$B,$A184,Sta!L:L)/$C184</f>
        <v>#DIV/0!</v>
      </c>
      <c r="Q184" s="10" t="e">
        <f>(SUMIF(Sta!$A:$A,$A184,Sta!H:H) +SUMIF(Sta!$B:$B,$A184,Sta!J:J))/$D184</f>
        <v>#DIV/0!</v>
      </c>
      <c r="R184" s="6" t="e">
        <f>SUMIF(Sta!$A:$A,$A184,Sta!H:H)/$B184</f>
        <v>#DIV/0!</v>
      </c>
      <c r="S184" s="6" t="e">
        <f>SUMIF(Sta!$B:$B,$A184,Sta!J:J)/$C184</f>
        <v>#DIV/0!</v>
      </c>
      <c r="T184" s="10" t="e">
        <f>(SUMIF(Sta!$A:$A,$A184,Sta!I:I) +SUMIF(Sta!$B:$B,$A184,Sta!K:K))/$D184</f>
        <v>#DIV/0!</v>
      </c>
      <c r="U184" s="6" t="e">
        <f>SUMIF(Sta!$A:$A,$A184,Sta!I:I)/$B184</f>
        <v>#DIV/0!</v>
      </c>
      <c r="V184" s="6" t="e">
        <f>SUMIF(Sta!$B:$B,$A184,Sta!K:K)/$C184</f>
        <v>#DIV/0!</v>
      </c>
      <c r="W184" s="10" t="e">
        <f>(SUMIF(Sta!$A:$A,$A184,Sta!Q:Q) +SUMIF(Sta!$B:$B,$A184,Sta!Q:Q))/$D184</f>
        <v>#DIV/0!</v>
      </c>
      <c r="X184" s="6" t="e">
        <f>SUMIF(Sta!$A:$A,$A184,Sta!Q:Q)/$B184</f>
        <v>#DIV/0!</v>
      </c>
      <c r="Y184" s="6" t="e">
        <f>SUMIF(Sta!$B:$B,$A184,Sta!Q:Q)/$C184</f>
        <v>#DIV/0!</v>
      </c>
      <c r="Z184" s="10" t="e">
        <f>(SUMIF(Sta!$A:$A,$A184,Sta!M:M) +SUMIF(Sta!$B:$B,$A184,Sta!O:O))/$D184</f>
        <v>#DIV/0!</v>
      </c>
      <c r="AA184" s="6" t="e">
        <f>SUMIF(Sta!$A:$A,$A184,Sta!M:M)/$B184</f>
        <v>#DIV/0!</v>
      </c>
      <c r="AB184" s="6" t="e">
        <f>SUMIF(Sta!$B:$B,$A184,Sta!O:O)/$C184</f>
        <v>#DIV/0!</v>
      </c>
      <c r="AC184" s="10" t="e">
        <f>(SUMIF(Sta!$A:$A,$A184,Sta!N:N) +SUMIF(Sta!$B:$B,$A184,Sta!P:P))/$D184</f>
        <v>#DIV/0!</v>
      </c>
      <c r="AD184" s="6" t="e">
        <f>SUMIF(Sta!$A:$A,$A184,Sta!N:N)/$B184</f>
        <v>#DIV/0!</v>
      </c>
      <c r="AE184" s="14" t="e">
        <f>SUMIF(Sta!$B:$B,$A184,Sta!P:P)/$C184</f>
        <v>#DIV/0!</v>
      </c>
    </row>
    <row r="185" spans="1:31" x14ac:dyDescent="0.3">
      <c r="A185" s="62" t="s">
        <v>288</v>
      </c>
      <c r="B185" s="9">
        <f>COUNTIF(Sta!A:A,A185)</f>
        <v>0</v>
      </c>
      <c r="C185" s="4">
        <f>COUNTIF(Sta!B:B,A185)</f>
        <v>0</v>
      </c>
      <c r="D185" s="4">
        <f t="shared" si="5"/>
        <v>0</v>
      </c>
      <c r="E185" s="10" t="e">
        <f>(SUMIF(Sta!$A:$A,$A185,Sta!F:F) +SUMIF(Sta!$B:$B,$A185,Sta!F:F))/$D185</f>
        <v>#DIV/0!</v>
      </c>
      <c r="F185" s="6" t="e">
        <f>SUMIF(Sta!$A:$A,$A185,Sta!F:F)/$B185</f>
        <v>#DIV/0!</v>
      </c>
      <c r="G185" s="6" t="e">
        <f>SUMIF(Sta!$B:$B,$A185,Sta!F:F)/$C185</f>
        <v>#DIV/0!</v>
      </c>
      <c r="H185" s="10" t="e">
        <f>(SUMIF(Sta!$A:$A,$A185,Sta!D:D) +SUMIF(Sta!$B:$B,$A185,Sta!E:E))/$D185</f>
        <v>#DIV/0!</v>
      </c>
      <c r="I185" s="6" t="e">
        <f>SUMIF(Sta!$A:$A,$A185,Sta!D:D)/$B185</f>
        <v>#DIV/0!</v>
      </c>
      <c r="J185" s="6" t="e">
        <f>SUMIF(Sta!$B:$B,$A185,Sta!E:E)/$C185</f>
        <v>#DIV/0!</v>
      </c>
      <c r="K185" s="10" t="e">
        <f>(SUMIF(Sta!$A:$A,$A185,Sta!E:E) +SUMIF(Sta!$B:$B,$A185,Sta!D:D))/$D185</f>
        <v>#DIV/0!</v>
      </c>
      <c r="L185" s="6" t="e">
        <f>SUMIF(Sta!$A:$A,$A185,Sta!E:E)/$B185</f>
        <v>#DIV/0!</v>
      </c>
      <c r="M185" s="6" t="e">
        <f>SUMIF(Sta!$B:$B,$A185,Sta!D:D)/$C185</f>
        <v>#DIV/0!</v>
      </c>
      <c r="N185" s="10" t="e">
        <f>(SUMIF(Sta!$A:$A,$A185,Sta!L:L) +SUMIF(Sta!$B:$B,$A185,Sta!L:L))/$D185</f>
        <v>#DIV/0!</v>
      </c>
      <c r="O185" s="6" t="e">
        <f>SUMIF(Sta!$A:$A,$A185,Sta!L:L)/$B185</f>
        <v>#DIV/0!</v>
      </c>
      <c r="P185" s="6" t="e">
        <f>SUMIF(Sta!$B:$B,$A185,Sta!L:L)/$C185</f>
        <v>#DIV/0!</v>
      </c>
      <c r="Q185" s="10" t="e">
        <f>(SUMIF(Sta!$A:$A,$A185,Sta!H:H) +SUMIF(Sta!$B:$B,$A185,Sta!J:J))/$D185</f>
        <v>#DIV/0!</v>
      </c>
      <c r="R185" s="6" t="e">
        <f>SUMIF(Sta!$A:$A,$A185,Sta!H:H)/$B185</f>
        <v>#DIV/0!</v>
      </c>
      <c r="S185" s="6" t="e">
        <f>SUMIF(Sta!$B:$B,$A185,Sta!J:J)/$C185</f>
        <v>#DIV/0!</v>
      </c>
      <c r="T185" s="10" t="e">
        <f>(SUMIF(Sta!$A:$A,$A185,Sta!I:I) +SUMIF(Sta!$B:$B,$A185,Sta!K:K))/$D185</f>
        <v>#DIV/0!</v>
      </c>
      <c r="U185" s="6" t="e">
        <f>SUMIF(Sta!$A:$A,$A185,Sta!I:I)/$B185</f>
        <v>#DIV/0!</v>
      </c>
      <c r="V185" s="6" t="e">
        <f>SUMIF(Sta!$B:$B,$A185,Sta!K:K)/$C185</f>
        <v>#DIV/0!</v>
      </c>
      <c r="W185" s="10" t="e">
        <f>(SUMIF(Sta!$A:$A,$A185,Sta!Q:Q) +SUMIF(Sta!$B:$B,$A185,Sta!Q:Q))/$D185</f>
        <v>#DIV/0!</v>
      </c>
      <c r="X185" s="6" t="e">
        <f>SUMIF(Sta!$A:$A,$A185,Sta!Q:Q)/$B185</f>
        <v>#DIV/0!</v>
      </c>
      <c r="Y185" s="6" t="e">
        <f>SUMIF(Sta!$B:$B,$A185,Sta!Q:Q)/$C185</f>
        <v>#DIV/0!</v>
      </c>
      <c r="Z185" s="10" t="e">
        <f>(SUMIF(Sta!$A:$A,$A185,Sta!M:M) +SUMIF(Sta!$B:$B,$A185,Sta!O:O))/$D185</f>
        <v>#DIV/0!</v>
      </c>
      <c r="AA185" s="6" t="e">
        <f>SUMIF(Sta!$A:$A,$A185,Sta!M:M)/$B185</f>
        <v>#DIV/0!</v>
      </c>
      <c r="AB185" s="6" t="e">
        <f>SUMIF(Sta!$B:$B,$A185,Sta!O:O)/$C185</f>
        <v>#DIV/0!</v>
      </c>
      <c r="AC185" s="10" t="e">
        <f>(SUMIF(Sta!$A:$A,$A185,Sta!N:N) +SUMIF(Sta!$B:$B,$A185,Sta!P:P))/$D185</f>
        <v>#DIV/0!</v>
      </c>
      <c r="AD185" s="6" t="e">
        <f>SUMIF(Sta!$A:$A,$A185,Sta!N:N)/$B185</f>
        <v>#DIV/0!</v>
      </c>
      <c r="AE185" s="14" t="e">
        <f>SUMIF(Sta!$B:$B,$A185,Sta!P:P)/$C185</f>
        <v>#DIV/0!</v>
      </c>
    </row>
    <row r="186" spans="1:31" x14ac:dyDescent="0.3">
      <c r="A186" s="62" t="s">
        <v>292</v>
      </c>
      <c r="B186" s="9">
        <f>COUNTIF(Sta!A:A,A186)</f>
        <v>0</v>
      </c>
      <c r="C186" s="4">
        <f>COUNTIF(Sta!B:B,A186)</f>
        <v>0</v>
      </c>
      <c r="D186" s="4">
        <f t="shared" si="5"/>
        <v>0</v>
      </c>
      <c r="E186" s="10" t="e">
        <f>(SUMIF(Sta!$A:$A,$A186,Sta!F:F) +SUMIF(Sta!$B:$B,$A186,Sta!F:F))/$D186</f>
        <v>#DIV/0!</v>
      </c>
      <c r="F186" s="6" t="e">
        <f>SUMIF(Sta!$A:$A,$A186,Sta!F:F)/$B186</f>
        <v>#DIV/0!</v>
      </c>
      <c r="G186" s="6" t="e">
        <f>SUMIF(Sta!$B:$B,$A186,Sta!F:F)/$C186</f>
        <v>#DIV/0!</v>
      </c>
      <c r="H186" s="10" t="e">
        <f>(SUMIF(Sta!$A:$A,$A186,Sta!D:D) +SUMIF(Sta!$B:$B,$A186,Sta!E:E))/$D186</f>
        <v>#DIV/0!</v>
      </c>
      <c r="I186" s="6" t="e">
        <f>SUMIF(Sta!$A:$A,$A186,Sta!D:D)/$B186</f>
        <v>#DIV/0!</v>
      </c>
      <c r="J186" s="6" t="e">
        <f>SUMIF(Sta!$B:$B,$A186,Sta!E:E)/$C186</f>
        <v>#DIV/0!</v>
      </c>
      <c r="K186" s="10" t="e">
        <f>(SUMIF(Sta!$A:$A,$A186,Sta!E:E) +SUMIF(Sta!$B:$B,$A186,Sta!D:D))/$D186</f>
        <v>#DIV/0!</v>
      </c>
      <c r="L186" s="6" t="e">
        <f>SUMIF(Sta!$A:$A,$A186,Sta!E:E)/$B186</f>
        <v>#DIV/0!</v>
      </c>
      <c r="M186" s="6" t="e">
        <f>SUMIF(Sta!$B:$B,$A186,Sta!D:D)/$C186</f>
        <v>#DIV/0!</v>
      </c>
      <c r="N186" s="10" t="e">
        <f>(SUMIF(Sta!$A:$A,$A186,Sta!L:L) +SUMIF(Sta!$B:$B,$A186,Sta!L:L))/$D186</f>
        <v>#DIV/0!</v>
      </c>
      <c r="O186" s="6" t="e">
        <f>SUMIF(Sta!$A:$A,$A186,Sta!L:L)/$B186</f>
        <v>#DIV/0!</v>
      </c>
      <c r="P186" s="6" t="e">
        <f>SUMIF(Sta!$B:$B,$A186,Sta!L:L)/$C186</f>
        <v>#DIV/0!</v>
      </c>
      <c r="Q186" s="10" t="e">
        <f>(SUMIF(Sta!$A:$A,$A186,Sta!H:H) +SUMIF(Sta!$B:$B,$A186,Sta!J:J))/$D186</f>
        <v>#DIV/0!</v>
      </c>
      <c r="R186" s="6" t="e">
        <f>SUMIF(Sta!$A:$A,$A186,Sta!H:H)/$B186</f>
        <v>#DIV/0!</v>
      </c>
      <c r="S186" s="6" t="e">
        <f>SUMIF(Sta!$B:$B,$A186,Sta!J:J)/$C186</f>
        <v>#DIV/0!</v>
      </c>
      <c r="T186" s="10" t="e">
        <f>(SUMIF(Sta!$A:$A,$A186,Sta!I:I) +SUMIF(Sta!$B:$B,$A186,Sta!K:K))/$D186</f>
        <v>#DIV/0!</v>
      </c>
      <c r="U186" s="6" t="e">
        <f>SUMIF(Sta!$A:$A,$A186,Sta!I:I)/$B186</f>
        <v>#DIV/0!</v>
      </c>
      <c r="V186" s="6" t="e">
        <f>SUMIF(Sta!$B:$B,$A186,Sta!K:K)/$C186</f>
        <v>#DIV/0!</v>
      </c>
      <c r="W186" s="10" t="e">
        <f>(SUMIF(Sta!$A:$A,$A186,Sta!Q:Q) +SUMIF(Sta!$B:$B,$A186,Sta!Q:Q))/$D186</f>
        <v>#DIV/0!</v>
      </c>
      <c r="X186" s="6" t="e">
        <f>SUMIF(Sta!$A:$A,$A186,Sta!Q:Q)/$B186</f>
        <v>#DIV/0!</v>
      </c>
      <c r="Y186" s="6" t="e">
        <f>SUMIF(Sta!$B:$B,$A186,Sta!Q:Q)/$C186</f>
        <v>#DIV/0!</v>
      </c>
      <c r="Z186" s="10" t="e">
        <f>(SUMIF(Sta!$A:$A,$A186,Sta!M:M) +SUMIF(Sta!$B:$B,$A186,Sta!O:O))/$D186</f>
        <v>#DIV/0!</v>
      </c>
      <c r="AA186" s="6" t="e">
        <f>SUMIF(Sta!$A:$A,$A186,Sta!M:M)/$B186</f>
        <v>#DIV/0!</v>
      </c>
      <c r="AB186" s="6" t="e">
        <f>SUMIF(Sta!$B:$B,$A186,Sta!O:O)/$C186</f>
        <v>#DIV/0!</v>
      </c>
      <c r="AC186" s="10" t="e">
        <f>(SUMIF(Sta!$A:$A,$A186,Sta!N:N) +SUMIF(Sta!$B:$B,$A186,Sta!P:P))/$D186</f>
        <v>#DIV/0!</v>
      </c>
      <c r="AD186" s="6" t="e">
        <f>SUMIF(Sta!$A:$A,$A186,Sta!N:N)/$B186</f>
        <v>#DIV/0!</v>
      </c>
      <c r="AE186" s="14" t="e">
        <f>SUMIF(Sta!$B:$B,$A186,Sta!P:P)/$C186</f>
        <v>#DIV/0!</v>
      </c>
    </row>
    <row r="187" spans="1:31" x14ac:dyDescent="0.3">
      <c r="A187" s="62" t="s">
        <v>283</v>
      </c>
      <c r="B187" s="9">
        <f>COUNTIF(Sta!A:A,A187)</f>
        <v>0</v>
      </c>
      <c r="C187" s="4">
        <f>COUNTIF(Sta!B:B,A187)</f>
        <v>0</v>
      </c>
      <c r="D187" s="4">
        <f t="shared" si="5"/>
        <v>0</v>
      </c>
      <c r="E187" s="10" t="e">
        <f>(SUMIF(Sta!$A:$A,$A187,Sta!F:F) +SUMIF(Sta!$B:$B,$A187,Sta!F:F))/$D187</f>
        <v>#DIV/0!</v>
      </c>
      <c r="F187" s="6" t="e">
        <f>SUMIF(Sta!$A:$A,$A187,Sta!F:F)/$B187</f>
        <v>#DIV/0!</v>
      </c>
      <c r="G187" s="6" t="e">
        <f>SUMIF(Sta!$B:$B,$A187,Sta!F:F)/$C187</f>
        <v>#DIV/0!</v>
      </c>
      <c r="H187" s="10" t="e">
        <f>(SUMIF(Sta!$A:$A,$A187,Sta!D:D) +SUMIF(Sta!$B:$B,$A187,Sta!E:E))/$D187</f>
        <v>#DIV/0!</v>
      </c>
      <c r="I187" s="6" t="e">
        <f>SUMIF(Sta!$A:$A,$A187,Sta!D:D)/$B187</f>
        <v>#DIV/0!</v>
      </c>
      <c r="J187" s="6" t="e">
        <f>SUMIF(Sta!$B:$B,$A187,Sta!E:E)/$C187</f>
        <v>#DIV/0!</v>
      </c>
      <c r="K187" s="10" t="e">
        <f>(SUMIF(Sta!$A:$A,$A187,Sta!E:E) +SUMIF(Sta!$B:$B,$A187,Sta!D:D))/$D187</f>
        <v>#DIV/0!</v>
      </c>
      <c r="L187" s="6" t="e">
        <f>SUMIF(Sta!$A:$A,$A187,Sta!E:E)/$B187</f>
        <v>#DIV/0!</v>
      </c>
      <c r="M187" s="6" t="e">
        <f>SUMIF(Sta!$B:$B,$A187,Sta!D:D)/$C187</f>
        <v>#DIV/0!</v>
      </c>
      <c r="N187" s="10" t="e">
        <f>(SUMIF(Sta!$A:$A,$A187,Sta!L:L) +SUMIF(Sta!$B:$B,$A187,Sta!L:L))/$D187</f>
        <v>#DIV/0!</v>
      </c>
      <c r="O187" s="6" t="e">
        <f>SUMIF(Sta!$A:$A,$A187,Sta!L:L)/$B187</f>
        <v>#DIV/0!</v>
      </c>
      <c r="P187" s="6" t="e">
        <f>SUMIF(Sta!$B:$B,$A187,Sta!L:L)/$C187</f>
        <v>#DIV/0!</v>
      </c>
      <c r="Q187" s="10" t="e">
        <f>(SUMIF(Sta!$A:$A,$A187,Sta!H:H) +SUMIF(Sta!$B:$B,$A187,Sta!J:J))/$D187</f>
        <v>#DIV/0!</v>
      </c>
      <c r="R187" s="6" t="e">
        <f>SUMIF(Sta!$A:$A,$A187,Sta!H:H)/$B187</f>
        <v>#DIV/0!</v>
      </c>
      <c r="S187" s="6" t="e">
        <f>SUMIF(Sta!$B:$B,$A187,Sta!J:J)/$C187</f>
        <v>#DIV/0!</v>
      </c>
      <c r="T187" s="10" t="e">
        <f>(SUMIF(Sta!$A:$A,$A187,Sta!I:I) +SUMIF(Sta!$B:$B,$A187,Sta!K:K))/$D187</f>
        <v>#DIV/0!</v>
      </c>
      <c r="U187" s="6" t="e">
        <f>SUMIF(Sta!$A:$A,$A187,Sta!I:I)/$B187</f>
        <v>#DIV/0!</v>
      </c>
      <c r="V187" s="6" t="e">
        <f>SUMIF(Sta!$B:$B,$A187,Sta!K:K)/$C187</f>
        <v>#DIV/0!</v>
      </c>
      <c r="W187" s="10" t="e">
        <f>(SUMIF(Sta!$A:$A,$A187,Sta!Q:Q) +SUMIF(Sta!$B:$B,$A187,Sta!Q:Q))/$D187</f>
        <v>#DIV/0!</v>
      </c>
      <c r="X187" s="6" t="e">
        <f>SUMIF(Sta!$A:$A,$A187,Sta!Q:Q)/$B187</f>
        <v>#DIV/0!</v>
      </c>
      <c r="Y187" s="6" t="e">
        <f>SUMIF(Sta!$B:$B,$A187,Sta!Q:Q)/$C187</f>
        <v>#DIV/0!</v>
      </c>
      <c r="Z187" s="10" t="e">
        <f>(SUMIF(Sta!$A:$A,$A187,Sta!M:M) +SUMIF(Sta!$B:$B,$A187,Sta!O:O))/$D187</f>
        <v>#DIV/0!</v>
      </c>
      <c r="AA187" s="6" t="e">
        <f>SUMIF(Sta!$A:$A,$A187,Sta!M:M)/$B187</f>
        <v>#DIV/0!</v>
      </c>
      <c r="AB187" s="6" t="e">
        <f>SUMIF(Sta!$B:$B,$A187,Sta!O:O)/$C187</f>
        <v>#DIV/0!</v>
      </c>
      <c r="AC187" s="10" t="e">
        <f>(SUMIF(Sta!$A:$A,$A187,Sta!N:N) +SUMIF(Sta!$B:$B,$A187,Sta!P:P))/$D187</f>
        <v>#DIV/0!</v>
      </c>
      <c r="AD187" s="6" t="e">
        <f>SUMIF(Sta!$A:$A,$A187,Sta!N:N)/$B187</f>
        <v>#DIV/0!</v>
      </c>
      <c r="AE187" s="14" t="e">
        <f>SUMIF(Sta!$B:$B,$A187,Sta!P:P)/$C187</f>
        <v>#DIV/0!</v>
      </c>
    </row>
    <row r="188" spans="1:31" x14ac:dyDescent="0.3">
      <c r="A188" s="62" t="s">
        <v>280</v>
      </c>
      <c r="B188" s="9">
        <f>COUNTIF(Sta!A:A,A188)</f>
        <v>0</v>
      </c>
      <c r="C188" s="4">
        <f>COUNTIF(Sta!B:B,A188)</f>
        <v>0</v>
      </c>
      <c r="D188" s="4">
        <f t="shared" si="5"/>
        <v>0</v>
      </c>
      <c r="E188" s="10" t="e">
        <f>(SUMIF(Sta!$A:$A,$A188,Sta!F:F) +SUMIF(Sta!$B:$B,$A188,Sta!F:F))/$D188</f>
        <v>#DIV/0!</v>
      </c>
      <c r="F188" s="6" t="e">
        <f>SUMIF(Sta!$A:$A,$A188,Sta!F:F)/$B188</f>
        <v>#DIV/0!</v>
      </c>
      <c r="G188" s="6" t="e">
        <f>SUMIF(Sta!$B:$B,$A188,Sta!F:F)/$C188</f>
        <v>#DIV/0!</v>
      </c>
      <c r="H188" s="10" t="e">
        <f>(SUMIF(Sta!$A:$A,$A188,Sta!D:D) +SUMIF(Sta!$B:$B,$A188,Sta!E:E))/$D188</f>
        <v>#DIV/0!</v>
      </c>
      <c r="I188" s="6" t="e">
        <f>SUMIF(Sta!$A:$A,$A188,Sta!D:D)/$B188</f>
        <v>#DIV/0!</v>
      </c>
      <c r="J188" s="6" t="e">
        <f>SUMIF(Sta!$B:$B,$A188,Sta!E:E)/$C188</f>
        <v>#DIV/0!</v>
      </c>
      <c r="K188" s="10" t="e">
        <f>(SUMIF(Sta!$A:$A,$A188,Sta!E:E) +SUMIF(Sta!$B:$B,$A188,Sta!D:D))/$D188</f>
        <v>#DIV/0!</v>
      </c>
      <c r="L188" s="6" t="e">
        <f>SUMIF(Sta!$A:$A,$A188,Sta!E:E)/$B188</f>
        <v>#DIV/0!</v>
      </c>
      <c r="M188" s="6" t="e">
        <f>SUMIF(Sta!$B:$B,$A188,Sta!D:D)/$C188</f>
        <v>#DIV/0!</v>
      </c>
      <c r="N188" s="10" t="e">
        <f>(SUMIF(Sta!$A:$A,$A188,Sta!L:L) +SUMIF(Sta!$B:$B,$A188,Sta!L:L))/$D188</f>
        <v>#DIV/0!</v>
      </c>
      <c r="O188" s="6" t="e">
        <f>SUMIF(Sta!$A:$A,$A188,Sta!L:L)/$B188</f>
        <v>#DIV/0!</v>
      </c>
      <c r="P188" s="6" t="e">
        <f>SUMIF(Sta!$B:$B,$A188,Sta!L:L)/$C188</f>
        <v>#DIV/0!</v>
      </c>
      <c r="Q188" s="10" t="e">
        <f>(SUMIF(Sta!$A:$A,$A188,Sta!H:H) +SUMIF(Sta!$B:$B,$A188,Sta!J:J))/$D188</f>
        <v>#DIV/0!</v>
      </c>
      <c r="R188" s="6" t="e">
        <f>SUMIF(Sta!$A:$A,$A188,Sta!H:H)/$B188</f>
        <v>#DIV/0!</v>
      </c>
      <c r="S188" s="6" t="e">
        <f>SUMIF(Sta!$B:$B,$A188,Sta!J:J)/$C188</f>
        <v>#DIV/0!</v>
      </c>
      <c r="T188" s="10" t="e">
        <f>(SUMIF(Sta!$A:$A,$A188,Sta!I:I) +SUMIF(Sta!$B:$B,$A188,Sta!K:K))/$D188</f>
        <v>#DIV/0!</v>
      </c>
      <c r="U188" s="6" t="e">
        <f>SUMIF(Sta!$A:$A,$A188,Sta!I:I)/$B188</f>
        <v>#DIV/0!</v>
      </c>
      <c r="V188" s="6" t="e">
        <f>SUMIF(Sta!$B:$B,$A188,Sta!K:K)/$C188</f>
        <v>#DIV/0!</v>
      </c>
      <c r="W188" s="10" t="e">
        <f>(SUMIF(Sta!$A:$A,$A188,Sta!Q:Q) +SUMIF(Sta!$B:$B,$A188,Sta!Q:Q))/$D188</f>
        <v>#DIV/0!</v>
      </c>
      <c r="X188" s="6" t="e">
        <f>SUMIF(Sta!$A:$A,$A188,Sta!Q:Q)/$B188</f>
        <v>#DIV/0!</v>
      </c>
      <c r="Y188" s="6" t="e">
        <f>SUMIF(Sta!$B:$B,$A188,Sta!Q:Q)/$C188</f>
        <v>#DIV/0!</v>
      </c>
      <c r="Z188" s="10" t="e">
        <f>(SUMIF(Sta!$A:$A,$A188,Sta!M:M) +SUMIF(Sta!$B:$B,$A188,Sta!O:O))/$D188</f>
        <v>#DIV/0!</v>
      </c>
      <c r="AA188" s="6" t="e">
        <f>SUMIF(Sta!$A:$A,$A188,Sta!M:M)/$B188</f>
        <v>#DIV/0!</v>
      </c>
      <c r="AB188" s="6" t="e">
        <f>SUMIF(Sta!$B:$B,$A188,Sta!O:O)/$C188</f>
        <v>#DIV/0!</v>
      </c>
      <c r="AC188" s="10" t="e">
        <f>(SUMIF(Sta!$A:$A,$A188,Sta!N:N) +SUMIF(Sta!$B:$B,$A188,Sta!P:P))/$D188</f>
        <v>#DIV/0!</v>
      </c>
      <c r="AD188" s="6" t="e">
        <f>SUMIF(Sta!$A:$A,$A188,Sta!N:N)/$B188</f>
        <v>#DIV/0!</v>
      </c>
      <c r="AE188" s="14" t="e">
        <f>SUMIF(Sta!$B:$B,$A188,Sta!P:P)/$C188</f>
        <v>#DIV/0!</v>
      </c>
    </row>
    <row r="189" spans="1:31" x14ac:dyDescent="0.3">
      <c r="A189" s="62" t="s">
        <v>302</v>
      </c>
      <c r="B189" s="9">
        <f>COUNTIF(Sta!A:A,A189)</f>
        <v>0</v>
      </c>
      <c r="C189" s="4">
        <f>COUNTIF(Sta!B:B,A189)</f>
        <v>0</v>
      </c>
      <c r="D189" s="4">
        <f t="shared" si="5"/>
        <v>0</v>
      </c>
      <c r="E189" s="10" t="e">
        <f>(SUMIF(Sta!$A:$A,$A189,Sta!F:F) +SUMIF(Sta!$B:$B,$A189,Sta!F:F))/$D189</f>
        <v>#DIV/0!</v>
      </c>
      <c r="F189" s="6" t="e">
        <f>SUMIF(Sta!$A:$A,$A189,Sta!F:F)/$B189</f>
        <v>#DIV/0!</v>
      </c>
      <c r="G189" s="6" t="e">
        <f>SUMIF(Sta!$B:$B,$A189,Sta!F:F)/$C189</f>
        <v>#DIV/0!</v>
      </c>
      <c r="H189" s="10" t="e">
        <f>(SUMIF(Sta!$A:$A,$A189,Sta!D:D) +SUMIF(Sta!$B:$B,$A189,Sta!E:E))/$D189</f>
        <v>#DIV/0!</v>
      </c>
      <c r="I189" s="6" t="e">
        <f>SUMIF(Sta!$A:$A,$A189,Sta!D:D)/$B189</f>
        <v>#DIV/0!</v>
      </c>
      <c r="J189" s="6" t="e">
        <f>SUMIF(Sta!$B:$B,$A189,Sta!E:E)/$C189</f>
        <v>#DIV/0!</v>
      </c>
      <c r="K189" s="10" t="e">
        <f>(SUMIF(Sta!$A:$A,$A189,Sta!E:E) +SUMIF(Sta!$B:$B,$A189,Sta!D:D))/$D189</f>
        <v>#DIV/0!</v>
      </c>
      <c r="L189" s="6" t="e">
        <f>SUMIF(Sta!$A:$A,$A189,Sta!E:E)/$B189</f>
        <v>#DIV/0!</v>
      </c>
      <c r="M189" s="6" t="e">
        <f>SUMIF(Sta!$B:$B,$A189,Sta!D:D)/$C189</f>
        <v>#DIV/0!</v>
      </c>
      <c r="N189" s="10" t="e">
        <f>(SUMIF(Sta!$A:$A,$A189,Sta!L:L) +SUMIF(Sta!$B:$B,$A189,Sta!L:L))/$D189</f>
        <v>#DIV/0!</v>
      </c>
      <c r="O189" s="6" t="e">
        <f>SUMIF(Sta!$A:$A,$A189,Sta!L:L)/$B189</f>
        <v>#DIV/0!</v>
      </c>
      <c r="P189" s="6" t="e">
        <f>SUMIF(Sta!$B:$B,$A189,Sta!L:L)/$C189</f>
        <v>#DIV/0!</v>
      </c>
      <c r="Q189" s="10" t="e">
        <f>(SUMIF(Sta!$A:$A,$A189,Sta!H:H) +SUMIF(Sta!$B:$B,$A189,Sta!J:J))/$D189</f>
        <v>#DIV/0!</v>
      </c>
      <c r="R189" s="6" t="e">
        <f>SUMIF(Sta!$A:$A,$A189,Sta!H:H)/$B189</f>
        <v>#DIV/0!</v>
      </c>
      <c r="S189" s="6" t="e">
        <f>SUMIF(Sta!$B:$B,$A189,Sta!J:J)/$C189</f>
        <v>#DIV/0!</v>
      </c>
      <c r="T189" s="10" t="e">
        <f>(SUMIF(Sta!$A:$A,$A189,Sta!I:I) +SUMIF(Sta!$B:$B,$A189,Sta!K:K))/$D189</f>
        <v>#DIV/0!</v>
      </c>
      <c r="U189" s="6" t="e">
        <f>SUMIF(Sta!$A:$A,$A189,Sta!I:I)/$B189</f>
        <v>#DIV/0!</v>
      </c>
      <c r="V189" s="6" t="e">
        <f>SUMIF(Sta!$B:$B,$A189,Sta!K:K)/$C189</f>
        <v>#DIV/0!</v>
      </c>
      <c r="W189" s="10" t="e">
        <f>(SUMIF(Sta!$A:$A,$A189,Sta!Q:Q) +SUMIF(Sta!$B:$B,$A189,Sta!Q:Q))/$D189</f>
        <v>#DIV/0!</v>
      </c>
      <c r="X189" s="6" t="e">
        <f>SUMIF(Sta!$A:$A,$A189,Sta!Q:Q)/$B189</f>
        <v>#DIV/0!</v>
      </c>
      <c r="Y189" s="6" t="e">
        <f>SUMIF(Sta!$B:$B,$A189,Sta!Q:Q)/$C189</f>
        <v>#DIV/0!</v>
      </c>
      <c r="Z189" s="10" t="e">
        <f>(SUMIF(Sta!$A:$A,$A189,Sta!M:M) +SUMIF(Sta!$B:$B,$A189,Sta!O:O))/$D189</f>
        <v>#DIV/0!</v>
      </c>
      <c r="AA189" s="6" t="e">
        <f>SUMIF(Sta!$A:$A,$A189,Sta!M:M)/$B189</f>
        <v>#DIV/0!</v>
      </c>
      <c r="AB189" s="6" t="e">
        <f>SUMIF(Sta!$B:$B,$A189,Sta!O:O)/$C189</f>
        <v>#DIV/0!</v>
      </c>
      <c r="AC189" s="10" t="e">
        <f>(SUMIF(Sta!$A:$A,$A189,Sta!N:N) +SUMIF(Sta!$B:$B,$A189,Sta!P:P))/$D189</f>
        <v>#DIV/0!</v>
      </c>
      <c r="AD189" s="6" t="e">
        <f>SUMIF(Sta!$A:$A,$A189,Sta!N:N)/$B189</f>
        <v>#DIV/0!</v>
      </c>
      <c r="AE189" s="14" t="e">
        <f>SUMIF(Sta!$B:$B,$A189,Sta!P:P)/$C189</f>
        <v>#DIV/0!</v>
      </c>
    </row>
    <row r="190" spans="1:31" x14ac:dyDescent="0.3">
      <c r="A190" s="62" t="s">
        <v>298</v>
      </c>
      <c r="B190" s="9">
        <f>COUNTIF(Sta!A:A,A190)</f>
        <v>0</v>
      </c>
      <c r="C190" s="4">
        <f>COUNTIF(Sta!B:B,A190)</f>
        <v>0</v>
      </c>
      <c r="D190" s="4">
        <f t="shared" si="5"/>
        <v>0</v>
      </c>
      <c r="E190" s="10" t="e">
        <f>(SUMIF(Sta!$A:$A,$A190,Sta!F:F) +SUMIF(Sta!$B:$B,$A190,Sta!F:F))/$D190</f>
        <v>#DIV/0!</v>
      </c>
      <c r="F190" s="6" t="e">
        <f>SUMIF(Sta!$A:$A,$A190,Sta!F:F)/$B190</f>
        <v>#DIV/0!</v>
      </c>
      <c r="G190" s="6" t="e">
        <f>SUMIF(Sta!$B:$B,$A190,Sta!F:F)/$C190</f>
        <v>#DIV/0!</v>
      </c>
      <c r="H190" s="10" t="e">
        <f>(SUMIF(Sta!$A:$A,$A190,Sta!D:D) +SUMIF(Sta!$B:$B,$A190,Sta!E:E))/$D190</f>
        <v>#DIV/0!</v>
      </c>
      <c r="I190" s="6" t="e">
        <f>SUMIF(Sta!$A:$A,$A190,Sta!D:D)/$B190</f>
        <v>#DIV/0!</v>
      </c>
      <c r="J190" s="6" t="e">
        <f>SUMIF(Sta!$B:$B,$A190,Sta!E:E)/$C190</f>
        <v>#DIV/0!</v>
      </c>
      <c r="K190" s="10" t="e">
        <f>(SUMIF(Sta!$A:$A,$A190,Sta!E:E) +SUMIF(Sta!$B:$B,$A190,Sta!D:D))/$D190</f>
        <v>#DIV/0!</v>
      </c>
      <c r="L190" s="6" t="e">
        <f>SUMIF(Sta!$A:$A,$A190,Sta!E:E)/$B190</f>
        <v>#DIV/0!</v>
      </c>
      <c r="M190" s="6" t="e">
        <f>SUMIF(Sta!$B:$B,$A190,Sta!D:D)/$C190</f>
        <v>#DIV/0!</v>
      </c>
      <c r="N190" s="10" t="e">
        <f>(SUMIF(Sta!$A:$A,$A190,Sta!L:L) +SUMIF(Sta!$B:$B,$A190,Sta!L:L))/$D190</f>
        <v>#DIV/0!</v>
      </c>
      <c r="O190" s="6" t="e">
        <f>SUMIF(Sta!$A:$A,$A190,Sta!L:L)/$B190</f>
        <v>#DIV/0!</v>
      </c>
      <c r="P190" s="6" t="e">
        <f>SUMIF(Sta!$B:$B,$A190,Sta!L:L)/$C190</f>
        <v>#DIV/0!</v>
      </c>
      <c r="Q190" s="10" t="e">
        <f>(SUMIF(Sta!$A:$A,$A190,Sta!H:H) +SUMIF(Sta!$B:$B,$A190,Sta!J:J))/$D190</f>
        <v>#DIV/0!</v>
      </c>
      <c r="R190" s="6" t="e">
        <f>SUMIF(Sta!$A:$A,$A190,Sta!H:H)/$B190</f>
        <v>#DIV/0!</v>
      </c>
      <c r="S190" s="6" t="e">
        <f>SUMIF(Sta!$B:$B,$A190,Sta!J:J)/$C190</f>
        <v>#DIV/0!</v>
      </c>
      <c r="T190" s="10" t="e">
        <f>(SUMIF(Sta!$A:$A,$A190,Sta!I:I) +SUMIF(Sta!$B:$B,$A190,Sta!K:K))/$D190</f>
        <v>#DIV/0!</v>
      </c>
      <c r="U190" s="6" t="e">
        <f>SUMIF(Sta!$A:$A,$A190,Sta!I:I)/$B190</f>
        <v>#DIV/0!</v>
      </c>
      <c r="V190" s="6" t="e">
        <f>SUMIF(Sta!$B:$B,$A190,Sta!K:K)/$C190</f>
        <v>#DIV/0!</v>
      </c>
      <c r="W190" s="10" t="e">
        <f>(SUMIF(Sta!$A:$A,$A190,Sta!Q:Q) +SUMIF(Sta!$B:$B,$A190,Sta!Q:Q))/$D190</f>
        <v>#DIV/0!</v>
      </c>
      <c r="X190" s="6" t="e">
        <f>SUMIF(Sta!$A:$A,$A190,Sta!Q:Q)/$B190</f>
        <v>#DIV/0!</v>
      </c>
      <c r="Y190" s="6" t="e">
        <f>SUMIF(Sta!$B:$B,$A190,Sta!Q:Q)/$C190</f>
        <v>#DIV/0!</v>
      </c>
      <c r="Z190" s="10" t="e">
        <f>(SUMIF(Sta!$A:$A,$A190,Sta!M:M) +SUMIF(Sta!$B:$B,$A190,Sta!O:O))/$D190</f>
        <v>#DIV/0!</v>
      </c>
      <c r="AA190" s="6" t="e">
        <f>SUMIF(Sta!$A:$A,$A190,Sta!M:M)/$B190</f>
        <v>#DIV/0!</v>
      </c>
      <c r="AB190" s="6" t="e">
        <f>SUMIF(Sta!$B:$B,$A190,Sta!O:O)/$C190</f>
        <v>#DIV/0!</v>
      </c>
      <c r="AC190" s="10" t="e">
        <f>(SUMIF(Sta!$A:$A,$A190,Sta!N:N) +SUMIF(Sta!$B:$B,$A190,Sta!P:P))/$D190</f>
        <v>#DIV/0!</v>
      </c>
      <c r="AD190" s="6" t="e">
        <f>SUMIF(Sta!$A:$A,$A190,Sta!N:N)/$B190</f>
        <v>#DIV/0!</v>
      </c>
      <c r="AE190" s="14" t="e">
        <f>SUMIF(Sta!$B:$B,$A190,Sta!P:P)/$C190</f>
        <v>#DIV/0!</v>
      </c>
    </row>
    <row r="191" spans="1:31" x14ac:dyDescent="0.3">
      <c r="A191" s="62" t="s">
        <v>300</v>
      </c>
      <c r="B191" s="9">
        <f>COUNTIF(Sta!A:A,A191)</f>
        <v>0</v>
      </c>
      <c r="C191" s="4">
        <f>COUNTIF(Sta!B:B,A191)</f>
        <v>0</v>
      </c>
      <c r="D191" s="4">
        <f t="shared" si="5"/>
        <v>0</v>
      </c>
      <c r="E191" s="10" t="e">
        <f>(SUMIF(Sta!$A:$A,$A191,Sta!F:F) +SUMIF(Sta!$B:$B,$A191,Sta!F:F))/$D191</f>
        <v>#DIV/0!</v>
      </c>
      <c r="F191" s="6" t="e">
        <f>SUMIF(Sta!$A:$A,$A191,Sta!F:F)/$B191</f>
        <v>#DIV/0!</v>
      </c>
      <c r="G191" s="6" t="e">
        <f>SUMIF(Sta!$B:$B,$A191,Sta!F:F)/$C191</f>
        <v>#DIV/0!</v>
      </c>
      <c r="H191" s="10" t="e">
        <f>(SUMIF(Sta!$A:$A,$A191,Sta!D:D) +SUMIF(Sta!$B:$B,$A191,Sta!E:E))/$D191</f>
        <v>#DIV/0!</v>
      </c>
      <c r="I191" s="6" t="e">
        <f>SUMIF(Sta!$A:$A,$A191,Sta!D:D)/$B191</f>
        <v>#DIV/0!</v>
      </c>
      <c r="J191" s="6" t="e">
        <f>SUMIF(Sta!$B:$B,$A191,Sta!E:E)/$C191</f>
        <v>#DIV/0!</v>
      </c>
      <c r="K191" s="10" t="e">
        <f>(SUMIF(Sta!$A:$A,$A191,Sta!E:E) +SUMIF(Sta!$B:$B,$A191,Sta!D:D))/$D191</f>
        <v>#DIV/0!</v>
      </c>
      <c r="L191" s="6" t="e">
        <f>SUMIF(Sta!$A:$A,$A191,Sta!E:E)/$B191</f>
        <v>#DIV/0!</v>
      </c>
      <c r="M191" s="6" t="e">
        <f>SUMIF(Sta!$B:$B,$A191,Sta!D:D)/$C191</f>
        <v>#DIV/0!</v>
      </c>
      <c r="N191" s="10" t="e">
        <f>(SUMIF(Sta!$A:$A,$A191,Sta!L:L) +SUMIF(Sta!$B:$B,$A191,Sta!L:L))/$D191</f>
        <v>#DIV/0!</v>
      </c>
      <c r="O191" s="6" t="e">
        <f>SUMIF(Sta!$A:$A,$A191,Sta!L:L)/$B191</f>
        <v>#DIV/0!</v>
      </c>
      <c r="P191" s="6" t="e">
        <f>SUMIF(Sta!$B:$B,$A191,Sta!L:L)/$C191</f>
        <v>#DIV/0!</v>
      </c>
      <c r="Q191" s="10" t="e">
        <f>(SUMIF(Sta!$A:$A,$A191,Sta!H:H) +SUMIF(Sta!$B:$B,$A191,Sta!J:J))/$D191</f>
        <v>#DIV/0!</v>
      </c>
      <c r="R191" s="6" t="e">
        <f>SUMIF(Sta!$A:$A,$A191,Sta!H:H)/$B191</f>
        <v>#DIV/0!</v>
      </c>
      <c r="S191" s="6" t="e">
        <f>SUMIF(Sta!$B:$B,$A191,Sta!J:J)/$C191</f>
        <v>#DIV/0!</v>
      </c>
      <c r="T191" s="10" t="e">
        <f>(SUMIF(Sta!$A:$A,$A191,Sta!I:I) +SUMIF(Sta!$B:$B,$A191,Sta!K:K))/$D191</f>
        <v>#DIV/0!</v>
      </c>
      <c r="U191" s="6" t="e">
        <f>SUMIF(Sta!$A:$A,$A191,Sta!I:I)/$B191</f>
        <v>#DIV/0!</v>
      </c>
      <c r="V191" s="6" t="e">
        <f>SUMIF(Sta!$B:$B,$A191,Sta!K:K)/$C191</f>
        <v>#DIV/0!</v>
      </c>
      <c r="W191" s="10" t="e">
        <f>(SUMIF(Sta!$A:$A,$A191,Sta!Q:Q) +SUMIF(Sta!$B:$B,$A191,Sta!Q:Q))/$D191</f>
        <v>#DIV/0!</v>
      </c>
      <c r="X191" s="6" t="e">
        <f>SUMIF(Sta!$A:$A,$A191,Sta!Q:Q)/$B191</f>
        <v>#DIV/0!</v>
      </c>
      <c r="Y191" s="6" t="e">
        <f>SUMIF(Sta!$B:$B,$A191,Sta!Q:Q)/$C191</f>
        <v>#DIV/0!</v>
      </c>
      <c r="Z191" s="10" t="e">
        <f>(SUMIF(Sta!$A:$A,$A191,Sta!M:M) +SUMIF(Sta!$B:$B,$A191,Sta!O:O))/$D191</f>
        <v>#DIV/0!</v>
      </c>
      <c r="AA191" s="6" t="e">
        <f>SUMIF(Sta!$A:$A,$A191,Sta!M:M)/$B191</f>
        <v>#DIV/0!</v>
      </c>
      <c r="AB191" s="6" t="e">
        <f>SUMIF(Sta!$B:$B,$A191,Sta!O:O)/$C191</f>
        <v>#DIV/0!</v>
      </c>
      <c r="AC191" s="10" t="e">
        <f>(SUMIF(Sta!$A:$A,$A191,Sta!N:N) +SUMIF(Sta!$B:$B,$A191,Sta!P:P))/$D191</f>
        <v>#DIV/0!</v>
      </c>
      <c r="AD191" s="6" t="e">
        <f>SUMIF(Sta!$A:$A,$A191,Sta!N:N)/$B191</f>
        <v>#DIV/0!</v>
      </c>
      <c r="AE191" s="14" t="e">
        <f>SUMIF(Sta!$B:$B,$A191,Sta!P:P)/$C191</f>
        <v>#DIV/0!</v>
      </c>
    </row>
    <row r="192" spans="1:31" x14ac:dyDescent="0.3">
      <c r="A192" s="62" t="s">
        <v>301</v>
      </c>
      <c r="B192" s="9">
        <f>COUNTIF(Sta!A:A,A192)</f>
        <v>0</v>
      </c>
      <c r="C192" s="4">
        <f>COUNTIF(Sta!B:B,A192)</f>
        <v>0</v>
      </c>
      <c r="D192" s="4">
        <f t="shared" si="5"/>
        <v>0</v>
      </c>
      <c r="E192" s="10" t="e">
        <f>(SUMIF(Sta!$A:$A,$A192,Sta!F:F) +SUMIF(Sta!$B:$B,$A192,Sta!F:F))/$D192</f>
        <v>#DIV/0!</v>
      </c>
      <c r="F192" s="6" t="e">
        <f>SUMIF(Sta!$A:$A,$A192,Sta!F:F)/$B192</f>
        <v>#DIV/0!</v>
      </c>
      <c r="G192" s="6" t="e">
        <f>SUMIF(Sta!$B:$B,$A192,Sta!F:F)/$C192</f>
        <v>#DIV/0!</v>
      </c>
      <c r="H192" s="10" t="e">
        <f>(SUMIF(Sta!$A:$A,$A192,Sta!D:D) +SUMIF(Sta!$B:$B,$A192,Sta!E:E))/$D192</f>
        <v>#DIV/0!</v>
      </c>
      <c r="I192" s="6" t="e">
        <f>SUMIF(Sta!$A:$A,$A192,Sta!D:D)/$B192</f>
        <v>#DIV/0!</v>
      </c>
      <c r="J192" s="6" t="e">
        <f>SUMIF(Sta!$B:$B,$A192,Sta!E:E)/$C192</f>
        <v>#DIV/0!</v>
      </c>
      <c r="K192" s="10" t="e">
        <f>(SUMIF(Sta!$A:$A,$A192,Sta!E:E) +SUMIF(Sta!$B:$B,$A192,Sta!D:D))/$D192</f>
        <v>#DIV/0!</v>
      </c>
      <c r="L192" s="6" t="e">
        <f>SUMIF(Sta!$A:$A,$A192,Sta!E:E)/$B192</f>
        <v>#DIV/0!</v>
      </c>
      <c r="M192" s="6" t="e">
        <f>SUMIF(Sta!$B:$B,$A192,Sta!D:D)/$C192</f>
        <v>#DIV/0!</v>
      </c>
      <c r="N192" s="10" t="e">
        <f>(SUMIF(Sta!$A:$A,$A192,Sta!L:L) +SUMIF(Sta!$B:$B,$A192,Sta!L:L))/$D192</f>
        <v>#DIV/0!</v>
      </c>
      <c r="O192" s="6" t="e">
        <f>SUMIF(Sta!$A:$A,$A192,Sta!L:L)/$B192</f>
        <v>#DIV/0!</v>
      </c>
      <c r="P192" s="6" t="e">
        <f>SUMIF(Sta!$B:$B,$A192,Sta!L:L)/$C192</f>
        <v>#DIV/0!</v>
      </c>
      <c r="Q192" s="10" t="e">
        <f>(SUMIF(Sta!$A:$A,$A192,Sta!H:H) +SUMIF(Sta!$B:$B,$A192,Sta!J:J))/$D192</f>
        <v>#DIV/0!</v>
      </c>
      <c r="R192" s="6" t="e">
        <f>SUMIF(Sta!$A:$A,$A192,Sta!H:H)/$B192</f>
        <v>#DIV/0!</v>
      </c>
      <c r="S192" s="6" t="e">
        <f>SUMIF(Sta!$B:$B,$A192,Sta!J:J)/$C192</f>
        <v>#DIV/0!</v>
      </c>
      <c r="T192" s="10" t="e">
        <f>(SUMIF(Sta!$A:$A,$A192,Sta!I:I) +SUMIF(Sta!$B:$B,$A192,Sta!K:K))/$D192</f>
        <v>#DIV/0!</v>
      </c>
      <c r="U192" s="6" t="e">
        <f>SUMIF(Sta!$A:$A,$A192,Sta!I:I)/$B192</f>
        <v>#DIV/0!</v>
      </c>
      <c r="V192" s="6" t="e">
        <f>SUMIF(Sta!$B:$B,$A192,Sta!K:K)/$C192</f>
        <v>#DIV/0!</v>
      </c>
      <c r="W192" s="10" t="e">
        <f>(SUMIF(Sta!$A:$A,$A192,Sta!Q:Q) +SUMIF(Sta!$B:$B,$A192,Sta!Q:Q))/$D192</f>
        <v>#DIV/0!</v>
      </c>
      <c r="X192" s="6" t="e">
        <f>SUMIF(Sta!$A:$A,$A192,Sta!Q:Q)/$B192</f>
        <v>#DIV/0!</v>
      </c>
      <c r="Y192" s="6" t="e">
        <f>SUMIF(Sta!$B:$B,$A192,Sta!Q:Q)/$C192</f>
        <v>#DIV/0!</v>
      </c>
      <c r="Z192" s="10" t="e">
        <f>(SUMIF(Sta!$A:$A,$A192,Sta!M:M) +SUMIF(Sta!$B:$B,$A192,Sta!O:O))/$D192</f>
        <v>#DIV/0!</v>
      </c>
      <c r="AA192" s="6" t="e">
        <f>SUMIF(Sta!$A:$A,$A192,Sta!M:M)/$B192</f>
        <v>#DIV/0!</v>
      </c>
      <c r="AB192" s="6" t="e">
        <f>SUMIF(Sta!$B:$B,$A192,Sta!O:O)/$C192</f>
        <v>#DIV/0!</v>
      </c>
      <c r="AC192" s="10" t="e">
        <f>(SUMIF(Sta!$A:$A,$A192,Sta!N:N) +SUMIF(Sta!$B:$B,$A192,Sta!P:P))/$D192</f>
        <v>#DIV/0!</v>
      </c>
      <c r="AD192" s="6" t="e">
        <f>SUMIF(Sta!$A:$A,$A192,Sta!N:N)/$B192</f>
        <v>#DIV/0!</v>
      </c>
      <c r="AE192" s="14" t="e">
        <f>SUMIF(Sta!$B:$B,$A192,Sta!P:P)/$C192</f>
        <v>#DIV/0!</v>
      </c>
    </row>
    <row r="193" spans="1:31" x14ac:dyDescent="0.3">
      <c r="A193" s="62" t="s">
        <v>313</v>
      </c>
      <c r="B193" s="9">
        <f>COUNTIF(Sta!A:A,A193)</f>
        <v>0</v>
      </c>
      <c r="C193" s="4">
        <f>COUNTIF(Sta!B:B,A193)</f>
        <v>0</v>
      </c>
      <c r="D193" s="4">
        <f>B193+C193</f>
        <v>0</v>
      </c>
      <c r="E193" s="10" t="e">
        <f>(SUMIF(Sta!$A:$A,$A193,Sta!F:F) +SUMIF(Sta!$B:$B,$A193,Sta!F:F))/$D193</f>
        <v>#DIV/0!</v>
      </c>
      <c r="F193" s="6" t="e">
        <f>SUMIF(Sta!$A:$A,$A193,Sta!F:F)/$B193</f>
        <v>#DIV/0!</v>
      </c>
      <c r="G193" s="6" t="e">
        <f>SUMIF(Sta!$B:$B,$A193,Sta!F:F)/$C193</f>
        <v>#DIV/0!</v>
      </c>
      <c r="H193" s="10" t="e">
        <f>(SUMIF(Sta!$A:$A,$A193,Sta!D:D) +SUMIF(Sta!$B:$B,$A193,Sta!E:E))/$D193</f>
        <v>#DIV/0!</v>
      </c>
      <c r="I193" s="6" t="e">
        <f>SUMIF(Sta!$A:$A,$A193,Sta!D:D)/$B193</f>
        <v>#DIV/0!</v>
      </c>
      <c r="J193" s="6" t="e">
        <f>SUMIF(Sta!$B:$B,$A193,Sta!E:E)/$C193</f>
        <v>#DIV/0!</v>
      </c>
      <c r="K193" s="10" t="e">
        <f>(SUMIF(Sta!$A:$A,$A193,Sta!E:E) +SUMIF(Sta!$B:$B,$A193,Sta!D:D))/$D193</f>
        <v>#DIV/0!</v>
      </c>
      <c r="L193" s="6" t="e">
        <f>SUMIF(Sta!$A:$A,$A193,Sta!E:E)/$B193</f>
        <v>#DIV/0!</v>
      </c>
      <c r="M193" s="6" t="e">
        <f>SUMIF(Sta!$B:$B,$A193,Sta!D:D)/$C193</f>
        <v>#DIV/0!</v>
      </c>
      <c r="N193" s="10" t="e">
        <f>(SUMIF(Sta!$A:$A,$A193,Sta!L:L) +SUMIF(Sta!$B:$B,$A193,Sta!L:L))/$D193</f>
        <v>#DIV/0!</v>
      </c>
      <c r="O193" s="6" t="e">
        <f>SUMIF(Sta!$A:$A,$A193,Sta!L:L)/$B193</f>
        <v>#DIV/0!</v>
      </c>
      <c r="P193" s="6" t="e">
        <f>SUMIF(Sta!$B:$B,$A193,Sta!L:L)/$C193</f>
        <v>#DIV/0!</v>
      </c>
      <c r="Q193" s="10" t="e">
        <f>(SUMIF(Sta!$A:$A,$A193,Sta!H:H) +SUMIF(Sta!$B:$B,$A193,Sta!J:J))/$D193</f>
        <v>#DIV/0!</v>
      </c>
      <c r="R193" s="6" t="e">
        <f>SUMIF(Sta!$A:$A,$A193,Sta!H:H)/$B193</f>
        <v>#DIV/0!</v>
      </c>
      <c r="S193" s="6" t="e">
        <f>SUMIF(Sta!$B:$B,$A193,Sta!J:J)/$C193</f>
        <v>#DIV/0!</v>
      </c>
      <c r="T193" s="10" t="e">
        <f>(SUMIF(Sta!$A:$A,$A193,Sta!I:I) +SUMIF(Sta!$B:$B,$A193,Sta!K:K))/$D193</f>
        <v>#DIV/0!</v>
      </c>
      <c r="U193" s="6" t="e">
        <f>SUMIF(Sta!$A:$A,$A193,Sta!I:I)/$B193</f>
        <v>#DIV/0!</v>
      </c>
      <c r="V193" s="6" t="e">
        <f>SUMIF(Sta!$B:$B,$A193,Sta!K:K)/$C193</f>
        <v>#DIV/0!</v>
      </c>
      <c r="W193" s="10" t="e">
        <f>(SUMIF(Sta!$A:$A,$A193,Sta!Q:Q) +SUMIF(Sta!$B:$B,$A193,Sta!Q:Q))/$D193</f>
        <v>#DIV/0!</v>
      </c>
      <c r="X193" s="6" t="e">
        <f>SUMIF(Sta!$A:$A,$A193,Sta!Q:Q)/$B193</f>
        <v>#DIV/0!</v>
      </c>
      <c r="Y193" s="6" t="e">
        <f>SUMIF(Sta!$B:$B,$A193,Sta!Q:Q)/$C193</f>
        <v>#DIV/0!</v>
      </c>
      <c r="Z193" s="10" t="e">
        <f>(SUMIF(Sta!$A:$A,$A193,Sta!M:M) +SUMIF(Sta!$B:$B,$A193,Sta!O:O))/$D193</f>
        <v>#DIV/0!</v>
      </c>
      <c r="AA193" s="6" t="e">
        <f>SUMIF(Sta!$A:$A,$A193,Sta!M:M)/$B193</f>
        <v>#DIV/0!</v>
      </c>
      <c r="AB193" s="6" t="e">
        <f>SUMIF(Sta!$B:$B,$A193,Sta!O:O)/$C193</f>
        <v>#DIV/0!</v>
      </c>
      <c r="AC193" s="10" t="e">
        <f>(SUMIF(Sta!$A:$A,$A193,Sta!N:N) +SUMIF(Sta!$B:$B,$A193,Sta!P:P))/$D193</f>
        <v>#DIV/0!</v>
      </c>
      <c r="AD193" s="6" t="e">
        <f>SUMIF(Sta!$A:$A,$A193,Sta!N:N)/$B193</f>
        <v>#DIV/0!</v>
      </c>
      <c r="AE193" s="14" t="e">
        <f>SUMIF(Sta!$B:$B,$A193,Sta!P:P)/$C193</f>
        <v>#DIV/0!</v>
      </c>
    </row>
    <row r="194" spans="1:31" x14ac:dyDescent="0.3">
      <c r="A194" s="62" t="s">
        <v>297</v>
      </c>
      <c r="B194" s="9">
        <f>COUNTIF(Sta!A:A,A194)</f>
        <v>0</v>
      </c>
      <c r="C194" s="4">
        <f>COUNTIF(Sta!B:B,A194)</f>
        <v>0</v>
      </c>
      <c r="D194" s="4">
        <f t="shared" si="5"/>
        <v>0</v>
      </c>
      <c r="E194" s="10" t="e">
        <f>(SUMIF(Sta!$A:$A,$A194,Sta!F:F) +SUMIF(Sta!$B:$B,$A194,Sta!F:F))/$D194</f>
        <v>#DIV/0!</v>
      </c>
      <c r="F194" s="6" t="e">
        <f>SUMIF(Sta!$A:$A,$A194,Sta!F:F)/$B194</f>
        <v>#DIV/0!</v>
      </c>
      <c r="G194" s="6" t="e">
        <f>SUMIF(Sta!$B:$B,$A194,Sta!F:F)/$C194</f>
        <v>#DIV/0!</v>
      </c>
      <c r="H194" s="10" t="e">
        <f>(SUMIF(Sta!$A:$A,$A194,Sta!D:D) +SUMIF(Sta!$B:$B,$A194,Sta!E:E))/$D194</f>
        <v>#DIV/0!</v>
      </c>
      <c r="I194" s="6" t="e">
        <f>SUMIF(Sta!$A:$A,$A194,Sta!D:D)/$B194</f>
        <v>#DIV/0!</v>
      </c>
      <c r="J194" s="6" t="e">
        <f>SUMIF(Sta!$B:$B,$A194,Sta!E:E)/$C194</f>
        <v>#DIV/0!</v>
      </c>
      <c r="K194" s="10" t="e">
        <f>(SUMIF(Sta!$A:$A,$A194,Sta!E:E) +SUMIF(Sta!$B:$B,$A194,Sta!D:D))/$D194</f>
        <v>#DIV/0!</v>
      </c>
      <c r="L194" s="6" t="e">
        <f>SUMIF(Sta!$A:$A,$A194,Sta!E:E)/$B194</f>
        <v>#DIV/0!</v>
      </c>
      <c r="M194" s="6" t="e">
        <f>SUMIF(Sta!$B:$B,$A194,Sta!D:D)/$C194</f>
        <v>#DIV/0!</v>
      </c>
      <c r="N194" s="10" t="e">
        <f>(SUMIF(Sta!$A:$A,$A194,Sta!L:L) +SUMIF(Sta!$B:$B,$A194,Sta!L:L))/$D194</f>
        <v>#DIV/0!</v>
      </c>
      <c r="O194" s="6" t="e">
        <f>SUMIF(Sta!$A:$A,$A194,Sta!L:L)/$B194</f>
        <v>#DIV/0!</v>
      </c>
      <c r="P194" s="6" t="e">
        <f>SUMIF(Sta!$B:$B,$A194,Sta!L:L)/$C194</f>
        <v>#DIV/0!</v>
      </c>
      <c r="Q194" s="10" t="e">
        <f>(SUMIF(Sta!$A:$A,$A194,Sta!H:H) +SUMIF(Sta!$B:$B,$A194,Sta!J:J))/$D194</f>
        <v>#DIV/0!</v>
      </c>
      <c r="R194" s="6" t="e">
        <f>SUMIF(Sta!$A:$A,$A194,Sta!H:H)/$B194</f>
        <v>#DIV/0!</v>
      </c>
      <c r="S194" s="6" t="e">
        <f>SUMIF(Sta!$B:$B,$A194,Sta!J:J)/$C194</f>
        <v>#DIV/0!</v>
      </c>
      <c r="T194" s="10" t="e">
        <f>(SUMIF(Sta!$A:$A,$A194,Sta!I:I) +SUMIF(Sta!$B:$B,$A194,Sta!K:K))/$D194</f>
        <v>#DIV/0!</v>
      </c>
      <c r="U194" s="6" t="e">
        <f>SUMIF(Sta!$A:$A,$A194,Sta!I:I)/$B194</f>
        <v>#DIV/0!</v>
      </c>
      <c r="V194" s="6" t="e">
        <f>SUMIF(Sta!$B:$B,$A194,Sta!K:K)/$C194</f>
        <v>#DIV/0!</v>
      </c>
      <c r="W194" s="10" t="e">
        <f>(SUMIF(Sta!$A:$A,$A194,Sta!Q:Q) +SUMIF(Sta!$B:$B,$A194,Sta!Q:Q))/$D194</f>
        <v>#DIV/0!</v>
      </c>
      <c r="X194" s="6" t="e">
        <f>SUMIF(Sta!$A:$A,$A194,Sta!Q:Q)/$B194</f>
        <v>#DIV/0!</v>
      </c>
      <c r="Y194" s="6" t="e">
        <f>SUMIF(Sta!$B:$B,$A194,Sta!Q:Q)/$C194</f>
        <v>#DIV/0!</v>
      </c>
      <c r="Z194" s="10" t="e">
        <f>(SUMIF(Sta!$A:$A,$A194,Sta!M:M) +SUMIF(Sta!$B:$B,$A194,Sta!O:O))/$D194</f>
        <v>#DIV/0!</v>
      </c>
      <c r="AA194" s="6" t="e">
        <f>SUMIF(Sta!$A:$A,$A194,Sta!M:M)/$B194</f>
        <v>#DIV/0!</v>
      </c>
      <c r="AB194" s="6" t="e">
        <f>SUMIF(Sta!$B:$B,$A194,Sta!O:O)/$C194</f>
        <v>#DIV/0!</v>
      </c>
      <c r="AC194" s="10" t="e">
        <f>(SUMIF(Sta!$A:$A,$A194,Sta!N:N) +SUMIF(Sta!$B:$B,$A194,Sta!P:P))/$D194</f>
        <v>#DIV/0!</v>
      </c>
      <c r="AD194" s="6" t="e">
        <f>SUMIF(Sta!$A:$A,$A194,Sta!N:N)/$B194</f>
        <v>#DIV/0!</v>
      </c>
      <c r="AE194" s="14" t="e">
        <f>SUMIF(Sta!$B:$B,$A194,Sta!P:P)/$C194</f>
        <v>#DIV/0!</v>
      </c>
    </row>
    <row r="195" spans="1:31" x14ac:dyDescent="0.3">
      <c r="A195" s="62" t="s">
        <v>299</v>
      </c>
      <c r="B195" s="9">
        <f>COUNTIF(Sta!A:A,A195)</f>
        <v>0</v>
      </c>
      <c r="C195" s="4">
        <f>COUNTIF(Sta!B:B,A195)</f>
        <v>0</v>
      </c>
      <c r="D195" s="4">
        <f t="shared" si="5"/>
        <v>0</v>
      </c>
      <c r="E195" s="10" t="e">
        <f>(SUMIF(Sta!$A:$A,$A195,Sta!F:F) +SUMIF(Sta!$B:$B,$A195,Sta!F:F))/$D195</f>
        <v>#DIV/0!</v>
      </c>
      <c r="F195" s="6" t="e">
        <f>SUMIF(Sta!$A:$A,$A195,Sta!F:F)/$B195</f>
        <v>#DIV/0!</v>
      </c>
      <c r="G195" s="6" t="e">
        <f>SUMIF(Sta!$B:$B,$A195,Sta!F:F)/$C195</f>
        <v>#DIV/0!</v>
      </c>
      <c r="H195" s="10" t="e">
        <f>(SUMIF(Sta!$A:$A,$A195,Sta!D:D) +SUMIF(Sta!$B:$B,$A195,Sta!E:E))/$D195</f>
        <v>#DIV/0!</v>
      </c>
      <c r="I195" s="6" t="e">
        <f>SUMIF(Sta!$A:$A,$A195,Sta!D:D)/$B195</f>
        <v>#DIV/0!</v>
      </c>
      <c r="J195" s="6" t="e">
        <f>SUMIF(Sta!$B:$B,$A195,Sta!E:E)/$C195</f>
        <v>#DIV/0!</v>
      </c>
      <c r="K195" s="10" t="e">
        <f>(SUMIF(Sta!$A:$A,$A195,Sta!E:E) +SUMIF(Sta!$B:$B,$A195,Sta!D:D))/$D195</f>
        <v>#DIV/0!</v>
      </c>
      <c r="L195" s="6" t="e">
        <f>SUMIF(Sta!$A:$A,$A195,Sta!E:E)/$B195</f>
        <v>#DIV/0!</v>
      </c>
      <c r="M195" s="6" t="e">
        <f>SUMIF(Sta!$B:$B,$A195,Sta!D:D)/$C195</f>
        <v>#DIV/0!</v>
      </c>
      <c r="N195" s="10" t="e">
        <f>(SUMIF(Sta!$A:$A,$A195,Sta!L:L) +SUMIF(Sta!$B:$B,$A195,Sta!L:L))/$D195</f>
        <v>#DIV/0!</v>
      </c>
      <c r="O195" s="6" t="e">
        <f>SUMIF(Sta!$A:$A,$A195,Sta!L:L)/$B195</f>
        <v>#DIV/0!</v>
      </c>
      <c r="P195" s="6" t="e">
        <f>SUMIF(Sta!$B:$B,$A195,Sta!L:L)/$C195</f>
        <v>#DIV/0!</v>
      </c>
      <c r="Q195" s="10" t="e">
        <f>(SUMIF(Sta!$A:$A,$A195,Sta!H:H) +SUMIF(Sta!$B:$B,$A195,Sta!J:J))/$D195</f>
        <v>#DIV/0!</v>
      </c>
      <c r="R195" s="6" t="e">
        <f>SUMIF(Sta!$A:$A,$A195,Sta!H:H)/$B195</f>
        <v>#DIV/0!</v>
      </c>
      <c r="S195" s="6" t="e">
        <f>SUMIF(Sta!$B:$B,$A195,Sta!J:J)/$C195</f>
        <v>#DIV/0!</v>
      </c>
      <c r="T195" s="10" t="e">
        <f>(SUMIF(Sta!$A:$A,$A195,Sta!I:I) +SUMIF(Sta!$B:$B,$A195,Sta!K:K))/$D195</f>
        <v>#DIV/0!</v>
      </c>
      <c r="U195" s="6" t="e">
        <f>SUMIF(Sta!$A:$A,$A195,Sta!I:I)/$B195</f>
        <v>#DIV/0!</v>
      </c>
      <c r="V195" s="6" t="e">
        <f>SUMIF(Sta!$B:$B,$A195,Sta!K:K)/$C195</f>
        <v>#DIV/0!</v>
      </c>
      <c r="W195" s="10" t="e">
        <f>(SUMIF(Sta!$A:$A,$A195,Sta!Q:Q) +SUMIF(Sta!$B:$B,$A195,Sta!Q:Q))/$D195</f>
        <v>#DIV/0!</v>
      </c>
      <c r="X195" s="6" t="e">
        <f>SUMIF(Sta!$A:$A,$A195,Sta!Q:Q)/$B195</f>
        <v>#DIV/0!</v>
      </c>
      <c r="Y195" s="6" t="e">
        <f>SUMIF(Sta!$B:$B,$A195,Sta!Q:Q)/$C195</f>
        <v>#DIV/0!</v>
      </c>
      <c r="Z195" s="10" t="e">
        <f>(SUMIF(Sta!$A:$A,$A195,Sta!M:M) +SUMIF(Sta!$B:$B,$A195,Sta!O:O))/$D195</f>
        <v>#DIV/0!</v>
      </c>
      <c r="AA195" s="6" t="e">
        <f>SUMIF(Sta!$A:$A,$A195,Sta!M:M)/$B195</f>
        <v>#DIV/0!</v>
      </c>
      <c r="AB195" s="6" t="e">
        <f>SUMIF(Sta!$B:$B,$A195,Sta!O:O)/$C195</f>
        <v>#DIV/0!</v>
      </c>
      <c r="AC195" s="10" t="e">
        <f>(SUMIF(Sta!$A:$A,$A195,Sta!N:N) +SUMIF(Sta!$B:$B,$A195,Sta!P:P))/$D195</f>
        <v>#DIV/0!</v>
      </c>
      <c r="AD195" s="6" t="e">
        <f>SUMIF(Sta!$A:$A,$A195,Sta!N:N)/$B195</f>
        <v>#DIV/0!</v>
      </c>
      <c r="AE195" s="14" t="e">
        <f>SUMIF(Sta!$B:$B,$A195,Sta!P:P)/$C195</f>
        <v>#DIV/0!</v>
      </c>
    </row>
    <row r="196" spans="1:31" x14ac:dyDescent="0.3">
      <c r="A196" s="62" t="s">
        <v>314</v>
      </c>
      <c r="B196" s="9">
        <f>COUNTIF(Sta!A:A,A196)</f>
        <v>0</v>
      </c>
      <c r="C196" s="4">
        <f>COUNTIF(Sta!B:B,A196)</f>
        <v>0</v>
      </c>
      <c r="D196" s="4">
        <f>B196+C196</f>
        <v>0</v>
      </c>
      <c r="E196" s="10" t="e">
        <f>(SUMIF(Sta!$A:$A,$A196,Sta!F:F) +SUMIF(Sta!$B:$B,$A196,Sta!F:F))/$D196</f>
        <v>#DIV/0!</v>
      </c>
      <c r="F196" s="6" t="e">
        <f>SUMIF(Sta!$A:$A,$A196,Sta!F:F)/$B196</f>
        <v>#DIV/0!</v>
      </c>
      <c r="G196" s="6" t="e">
        <f>SUMIF(Sta!$B:$B,$A196,Sta!F:F)/$C196</f>
        <v>#DIV/0!</v>
      </c>
      <c r="H196" s="10" t="e">
        <f>(SUMIF(Sta!$A:$A,$A196,Sta!D:D) +SUMIF(Sta!$B:$B,$A196,Sta!E:E))/$D196</f>
        <v>#DIV/0!</v>
      </c>
      <c r="I196" s="6" t="e">
        <f>SUMIF(Sta!$A:$A,$A196,Sta!D:D)/$B196</f>
        <v>#DIV/0!</v>
      </c>
      <c r="J196" s="6" t="e">
        <f>SUMIF(Sta!$B:$B,$A196,Sta!E:E)/$C196</f>
        <v>#DIV/0!</v>
      </c>
      <c r="K196" s="10" t="e">
        <f>(SUMIF(Sta!$A:$A,$A196,Sta!E:E) +SUMIF(Sta!$B:$B,$A196,Sta!D:D))/$D196</f>
        <v>#DIV/0!</v>
      </c>
      <c r="L196" s="6" t="e">
        <f>SUMIF(Sta!$A:$A,$A196,Sta!E:E)/$B196</f>
        <v>#DIV/0!</v>
      </c>
      <c r="M196" s="6" t="e">
        <f>SUMIF(Sta!$B:$B,$A196,Sta!D:D)/$C196</f>
        <v>#DIV/0!</v>
      </c>
      <c r="N196" s="10" t="e">
        <f>(SUMIF(Sta!$A:$A,$A196,Sta!L:L) +SUMIF(Sta!$B:$B,$A196,Sta!L:L))/$D196</f>
        <v>#DIV/0!</v>
      </c>
      <c r="O196" s="6" t="e">
        <f>SUMIF(Sta!$A:$A,$A196,Sta!L:L)/$B196</f>
        <v>#DIV/0!</v>
      </c>
      <c r="P196" s="6" t="e">
        <f>SUMIF(Sta!$B:$B,$A196,Sta!L:L)/$C196</f>
        <v>#DIV/0!</v>
      </c>
      <c r="Q196" s="10" t="e">
        <f>(SUMIF(Sta!$A:$A,$A196,Sta!H:H) +SUMIF(Sta!$B:$B,$A196,Sta!J:J))/$D196</f>
        <v>#DIV/0!</v>
      </c>
      <c r="R196" s="6" t="e">
        <f>SUMIF(Sta!$A:$A,$A196,Sta!H:H)/$B196</f>
        <v>#DIV/0!</v>
      </c>
      <c r="S196" s="6" t="e">
        <f>SUMIF(Sta!$B:$B,$A196,Sta!J:J)/$C196</f>
        <v>#DIV/0!</v>
      </c>
      <c r="T196" s="10" t="e">
        <f>(SUMIF(Sta!$A:$A,$A196,Sta!I:I) +SUMIF(Sta!$B:$B,$A196,Sta!K:K))/$D196</f>
        <v>#DIV/0!</v>
      </c>
      <c r="U196" s="6" t="e">
        <f>SUMIF(Sta!$A:$A,$A196,Sta!I:I)/$B196</f>
        <v>#DIV/0!</v>
      </c>
      <c r="V196" s="6" t="e">
        <f>SUMIF(Sta!$B:$B,$A196,Sta!K:K)/$C196</f>
        <v>#DIV/0!</v>
      </c>
      <c r="W196" s="10" t="e">
        <f>(SUMIF(Sta!$A:$A,$A196,Sta!Q:Q) +SUMIF(Sta!$B:$B,$A196,Sta!Q:Q))/$D196</f>
        <v>#DIV/0!</v>
      </c>
      <c r="X196" s="6" t="e">
        <f>SUMIF(Sta!$A:$A,$A196,Sta!Q:Q)/$B196</f>
        <v>#DIV/0!</v>
      </c>
      <c r="Y196" s="6" t="e">
        <f>SUMIF(Sta!$B:$B,$A196,Sta!Q:Q)/$C196</f>
        <v>#DIV/0!</v>
      </c>
      <c r="Z196" s="10" t="e">
        <f>(SUMIF(Sta!$A:$A,$A196,Sta!M:M) +SUMIF(Sta!$B:$B,$A196,Sta!O:O))/$D196</f>
        <v>#DIV/0!</v>
      </c>
      <c r="AA196" s="6" t="e">
        <f>SUMIF(Sta!$A:$A,$A196,Sta!M:M)/$B196</f>
        <v>#DIV/0!</v>
      </c>
      <c r="AB196" s="6" t="e">
        <f>SUMIF(Sta!$B:$B,$A196,Sta!O:O)/$C196</f>
        <v>#DIV/0!</v>
      </c>
      <c r="AC196" s="10" t="e">
        <f>(SUMIF(Sta!$A:$A,$A196,Sta!N:N) +SUMIF(Sta!$B:$B,$A196,Sta!P:P))/$D196</f>
        <v>#DIV/0!</v>
      </c>
      <c r="AD196" s="6" t="e">
        <f>SUMIF(Sta!$A:$A,$A196,Sta!N:N)/$B196</f>
        <v>#DIV/0!</v>
      </c>
      <c r="AE196" s="14" t="e">
        <f>SUMIF(Sta!$B:$B,$A196,Sta!P:P)/$C196</f>
        <v>#DIV/0!</v>
      </c>
    </row>
    <row r="197" spans="1:31" x14ac:dyDescent="0.3">
      <c r="A197" s="62" t="s">
        <v>312</v>
      </c>
      <c r="B197" s="9">
        <f>COUNTIF(Sta!A:A,A197)</f>
        <v>0</v>
      </c>
      <c r="C197" s="4">
        <f>COUNTIF(Sta!B:B,A197)</f>
        <v>0</v>
      </c>
      <c r="D197" s="4">
        <f t="shared" ref="D197:D208" si="6">B197+C197</f>
        <v>0</v>
      </c>
      <c r="E197" s="10" t="e">
        <f>(SUMIF(Sta!$A:$A,$A197,Sta!F:F) +SUMIF(Sta!$B:$B,$A197,Sta!F:F))/$D197</f>
        <v>#DIV/0!</v>
      </c>
      <c r="F197" s="6" t="e">
        <f>SUMIF(Sta!$A:$A,$A197,Sta!F:F)/$B197</f>
        <v>#DIV/0!</v>
      </c>
      <c r="G197" s="6" t="e">
        <f>SUMIF(Sta!$B:$B,$A197,Sta!F:F)/$C197</f>
        <v>#DIV/0!</v>
      </c>
      <c r="H197" s="10" t="e">
        <f>(SUMIF(Sta!$A:$A,$A197,Sta!D:D) +SUMIF(Sta!$B:$B,$A197,Sta!E:E))/$D197</f>
        <v>#DIV/0!</v>
      </c>
      <c r="I197" s="6" t="e">
        <f>SUMIF(Sta!$A:$A,$A197,Sta!D:D)/$B197</f>
        <v>#DIV/0!</v>
      </c>
      <c r="J197" s="6" t="e">
        <f>SUMIF(Sta!$B:$B,$A197,Sta!E:E)/$C197</f>
        <v>#DIV/0!</v>
      </c>
      <c r="K197" s="10" t="e">
        <f>(SUMIF(Sta!$A:$A,$A197,Sta!E:E) +SUMIF(Sta!$B:$B,$A197,Sta!D:D))/$D197</f>
        <v>#DIV/0!</v>
      </c>
      <c r="L197" s="6" t="e">
        <f>SUMIF(Sta!$A:$A,$A197,Sta!E:E)/$B197</f>
        <v>#DIV/0!</v>
      </c>
      <c r="M197" s="6" t="e">
        <f>SUMIF(Sta!$B:$B,$A197,Sta!D:D)/$C197</f>
        <v>#DIV/0!</v>
      </c>
      <c r="N197" s="10" t="e">
        <f>(SUMIF(Sta!$A:$A,$A197,Sta!L:L) +SUMIF(Sta!$B:$B,$A197,Sta!L:L))/$D197</f>
        <v>#DIV/0!</v>
      </c>
      <c r="O197" s="6" t="e">
        <f>SUMIF(Sta!$A:$A,$A197,Sta!L:L)/$B197</f>
        <v>#DIV/0!</v>
      </c>
      <c r="P197" s="6" t="e">
        <f>SUMIF(Sta!$B:$B,$A197,Sta!L:L)/$C197</f>
        <v>#DIV/0!</v>
      </c>
      <c r="Q197" s="10" t="e">
        <f>(SUMIF(Sta!$A:$A,$A197,Sta!H:H) +SUMIF(Sta!$B:$B,$A197,Sta!J:J))/$D197</f>
        <v>#DIV/0!</v>
      </c>
      <c r="R197" s="6" t="e">
        <f>SUMIF(Sta!$A:$A,$A197,Sta!H:H)/$B197</f>
        <v>#DIV/0!</v>
      </c>
      <c r="S197" s="6" t="e">
        <f>SUMIF(Sta!$B:$B,$A197,Sta!J:J)/$C197</f>
        <v>#DIV/0!</v>
      </c>
      <c r="T197" s="10" t="e">
        <f>(SUMIF(Sta!$A:$A,$A197,Sta!I:I) +SUMIF(Sta!$B:$B,$A197,Sta!K:K))/$D197</f>
        <v>#DIV/0!</v>
      </c>
      <c r="U197" s="6" t="e">
        <f>SUMIF(Sta!$A:$A,$A197,Sta!I:I)/$B197</f>
        <v>#DIV/0!</v>
      </c>
      <c r="V197" s="6" t="e">
        <f>SUMIF(Sta!$B:$B,$A197,Sta!K:K)/$C197</f>
        <v>#DIV/0!</v>
      </c>
      <c r="W197" s="10" t="e">
        <f>(SUMIF(Sta!$A:$A,$A197,Sta!Q:Q) +SUMIF(Sta!$B:$B,$A197,Sta!Q:Q))/$D197</f>
        <v>#DIV/0!</v>
      </c>
      <c r="X197" s="6" t="e">
        <f>SUMIF(Sta!$A:$A,$A197,Sta!Q:Q)/$B197</f>
        <v>#DIV/0!</v>
      </c>
      <c r="Y197" s="6" t="e">
        <f>SUMIF(Sta!$B:$B,$A197,Sta!Q:Q)/$C197</f>
        <v>#DIV/0!</v>
      </c>
      <c r="Z197" s="10" t="e">
        <f>(SUMIF(Sta!$A:$A,$A197,Sta!M:M) +SUMIF(Sta!$B:$B,$A197,Sta!O:O))/$D197</f>
        <v>#DIV/0!</v>
      </c>
      <c r="AA197" s="6" t="e">
        <f>SUMIF(Sta!$A:$A,$A197,Sta!M:M)/$B197</f>
        <v>#DIV/0!</v>
      </c>
      <c r="AB197" s="6" t="e">
        <f>SUMIF(Sta!$B:$B,$A197,Sta!O:O)/$C197</f>
        <v>#DIV/0!</v>
      </c>
      <c r="AC197" s="10" t="e">
        <f>(SUMIF(Sta!$A:$A,$A197,Sta!N:N) +SUMIF(Sta!$B:$B,$A197,Sta!P:P))/$D197</f>
        <v>#DIV/0!</v>
      </c>
      <c r="AD197" s="6" t="e">
        <f>SUMIF(Sta!$A:$A,$A197,Sta!N:N)/$B197</f>
        <v>#DIV/0!</v>
      </c>
      <c r="AE197" s="14" t="e">
        <f>SUMIF(Sta!$B:$B,$A197,Sta!P:P)/$C197</f>
        <v>#DIV/0!</v>
      </c>
    </row>
    <row r="198" spans="1:31" x14ac:dyDescent="0.3">
      <c r="A198" s="62" t="s">
        <v>305</v>
      </c>
      <c r="B198" s="9">
        <f>COUNTIF(Sta!A:A,A198)</f>
        <v>0</v>
      </c>
      <c r="C198" s="4">
        <f>COUNTIF(Sta!B:B,A198)</f>
        <v>0</v>
      </c>
      <c r="D198" s="4">
        <f t="shared" si="6"/>
        <v>0</v>
      </c>
      <c r="E198" s="10" t="e">
        <f>(SUMIF(Sta!$A:$A,$A198,Sta!F:F) +SUMIF(Sta!$B:$B,$A198,Sta!F:F))/$D198</f>
        <v>#DIV/0!</v>
      </c>
      <c r="F198" s="6" t="e">
        <f>SUMIF(Sta!$A:$A,$A198,Sta!F:F)/$B198</f>
        <v>#DIV/0!</v>
      </c>
      <c r="G198" s="6" t="e">
        <f>SUMIF(Sta!$B:$B,$A198,Sta!F:F)/$C198</f>
        <v>#DIV/0!</v>
      </c>
      <c r="H198" s="10" t="e">
        <f>(SUMIF(Sta!$A:$A,$A198,Sta!D:D) +SUMIF(Sta!$B:$B,$A198,Sta!E:E))/$D198</f>
        <v>#DIV/0!</v>
      </c>
      <c r="I198" s="6" t="e">
        <f>SUMIF(Sta!$A:$A,$A198,Sta!D:D)/$B198</f>
        <v>#DIV/0!</v>
      </c>
      <c r="J198" s="6" t="e">
        <f>SUMIF(Sta!$B:$B,$A198,Sta!E:E)/$C198</f>
        <v>#DIV/0!</v>
      </c>
      <c r="K198" s="10" t="e">
        <f>(SUMIF(Sta!$A:$A,$A198,Sta!E:E) +SUMIF(Sta!$B:$B,$A198,Sta!D:D))/$D198</f>
        <v>#DIV/0!</v>
      </c>
      <c r="L198" s="6" t="e">
        <f>SUMIF(Sta!$A:$A,$A198,Sta!E:E)/$B198</f>
        <v>#DIV/0!</v>
      </c>
      <c r="M198" s="6" t="e">
        <f>SUMIF(Sta!$B:$B,$A198,Sta!D:D)/$C198</f>
        <v>#DIV/0!</v>
      </c>
      <c r="N198" s="10" t="e">
        <f>(SUMIF(Sta!$A:$A,$A198,Sta!L:L) +SUMIF(Sta!$B:$B,$A198,Sta!L:L))/$D198</f>
        <v>#DIV/0!</v>
      </c>
      <c r="O198" s="6" t="e">
        <f>SUMIF(Sta!$A:$A,$A198,Sta!L:L)/$B198</f>
        <v>#DIV/0!</v>
      </c>
      <c r="P198" s="6" t="e">
        <f>SUMIF(Sta!$B:$B,$A198,Sta!L:L)/$C198</f>
        <v>#DIV/0!</v>
      </c>
      <c r="Q198" s="10" t="e">
        <f>(SUMIF(Sta!$A:$A,$A198,Sta!H:H) +SUMIF(Sta!$B:$B,$A198,Sta!J:J))/$D198</f>
        <v>#DIV/0!</v>
      </c>
      <c r="R198" s="6" t="e">
        <f>SUMIF(Sta!$A:$A,$A198,Sta!H:H)/$B198</f>
        <v>#DIV/0!</v>
      </c>
      <c r="S198" s="6" t="e">
        <f>SUMIF(Sta!$B:$B,$A198,Sta!J:J)/$C198</f>
        <v>#DIV/0!</v>
      </c>
      <c r="T198" s="10" t="e">
        <f>(SUMIF(Sta!$A:$A,$A198,Sta!I:I) +SUMIF(Sta!$B:$B,$A198,Sta!K:K))/$D198</f>
        <v>#DIV/0!</v>
      </c>
      <c r="U198" s="6" t="e">
        <f>SUMIF(Sta!$A:$A,$A198,Sta!I:I)/$B198</f>
        <v>#DIV/0!</v>
      </c>
      <c r="V198" s="6" t="e">
        <f>SUMIF(Sta!$B:$B,$A198,Sta!K:K)/$C198</f>
        <v>#DIV/0!</v>
      </c>
      <c r="W198" s="10" t="e">
        <f>(SUMIF(Sta!$A:$A,$A198,Sta!Q:Q) +SUMIF(Sta!$B:$B,$A198,Sta!Q:Q))/$D198</f>
        <v>#DIV/0!</v>
      </c>
      <c r="X198" s="6" t="e">
        <f>SUMIF(Sta!$A:$A,$A198,Sta!Q:Q)/$B198</f>
        <v>#DIV/0!</v>
      </c>
      <c r="Y198" s="6" t="e">
        <f>SUMIF(Sta!$B:$B,$A198,Sta!Q:Q)/$C198</f>
        <v>#DIV/0!</v>
      </c>
      <c r="Z198" s="10" t="e">
        <f>(SUMIF(Sta!$A:$A,$A198,Sta!M:M) +SUMIF(Sta!$B:$B,$A198,Sta!O:O))/$D198</f>
        <v>#DIV/0!</v>
      </c>
      <c r="AA198" s="6" t="e">
        <f>SUMIF(Sta!$A:$A,$A198,Sta!M:M)/$B198</f>
        <v>#DIV/0!</v>
      </c>
      <c r="AB198" s="6" t="e">
        <f>SUMIF(Sta!$B:$B,$A198,Sta!O:O)/$C198</f>
        <v>#DIV/0!</v>
      </c>
      <c r="AC198" s="10" t="e">
        <f>(SUMIF(Sta!$A:$A,$A198,Sta!N:N) +SUMIF(Sta!$B:$B,$A198,Sta!P:P))/$D198</f>
        <v>#DIV/0!</v>
      </c>
      <c r="AD198" s="6" t="e">
        <f>SUMIF(Sta!$A:$A,$A198,Sta!N:N)/$B198</f>
        <v>#DIV/0!</v>
      </c>
      <c r="AE198" s="14" t="e">
        <f>SUMIF(Sta!$B:$B,$A198,Sta!P:P)/$C198</f>
        <v>#DIV/0!</v>
      </c>
    </row>
    <row r="199" spans="1:31" x14ac:dyDescent="0.3">
      <c r="A199" s="62" t="s">
        <v>306</v>
      </c>
      <c r="B199" s="9">
        <f>COUNTIF(Sta!A:A,A199)</f>
        <v>0</v>
      </c>
      <c r="C199" s="4">
        <f>COUNTIF(Sta!B:B,A199)</f>
        <v>0</v>
      </c>
      <c r="D199" s="4">
        <f t="shared" si="6"/>
        <v>0</v>
      </c>
      <c r="E199" s="10" t="e">
        <f>(SUMIF(Sta!$A:$A,$A199,Sta!F:F) +SUMIF(Sta!$B:$B,$A199,Sta!F:F))/$D199</f>
        <v>#DIV/0!</v>
      </c>
      <c r="F199" s="6" t="e">
        <f>SUMIF(Sta!$A:$A,$A199,Sta!F:F)/$B199</f>
        <v>#DIV/0!</v>
      </c>
      <c r="G199" s="6" t="e">
        <f>SUMIF(Sta!$B:$B,$A199,Sta!F:F)/$C199</f>
        <v>#DIV/0!</v>
      </c>
      <c r="H199" s="10" t="e">
        <f>(SUMIF(Sta!$A:$A,$A199,Sta!D:D) +SUMIF(Sta!$B:$B,$A199,Sta!E:E))/$D199</f>
        <v>#DIV/0!</v>
      </c>
      <c r="I199" s="6" t="e">
        <f>SUMIF(Sta!$A:$A,$A199,Sta!D:D)/$B199</f>
        <v>#DIV/0!</v>
      </c>
      <c r="J199" s="6" t="e">
        <f>SUMIF(Sta!$B:$B,$A199,Sta!E:E)/$C199</f>
        <v>#DIV/0!</v>
      </c>
      <c r="K199" s="10" t="e">
        <f>(SUMIF(Sta!$A:$A,$A199,Sta!E:E) +SUMIF(Sta!$B:$B,$A199,Sta!D:D))/$D199</f>
        <v>#DIV/0!</v>
      </c>
      <c r="L199" s="6" t="e">
        <f>SUMIF(Sta!$A:$A,$A199,Sta!E:E)/$B199</f>
        <v>#DIV/0!</v>
      </c>
      <c r="M199" s="6" t="e">
        <f>SUMIF(Sta!$B:$B,$A199,Sta!D:D)/$C199</f>
        <v>#DIV/0!</v>
      </c>
      <c r="N199" s="10" t="e">
        <f>(SUMIF(Sta!$A:$A,$A199,Sta!L:L) +SUMIF(Sta!$B:$B,$A199,Sta!L:L))/$D199</f>
        <v>#DIV/0!</v>
      </c>
      <c r="O199" s="6" t="e">
        <f>SUMIF(Sta!$A:$A,$A199,Sta!L:L)/$B199</f>
        <v>#DIV/0!</v>
      </c>
      <c r="P199" s="6" t="e">
        <f>SUMIF(Sta!$B:$B,$A199,Sta!L:L)/$C199</f>
        <v>#DIV/0!</v>
      </c>
      <c r="Q199" s="10" t="e">
        <f>(SUMIF(Sta!$A:$A,$A199,Sta!H:H) +SUMIF(Sta!$B:$B,$A199,Sta!J:J))/$D199</f>
        <v>#DIV/0!</v>
      </c>
      <c r="R199" s="6" t="e">
        <f>SUMIF(Sta!$A:$A,$A199,Sta!H:H)/$B199</f>
        <v>#DIV/0!</v>
      </c>
      <c r="S199" s="6" t="e">
        <f>SUMIF(Sta!$B:$B,$A199,Sta!J:J)/$C199</f>
        <v>#DIV/0!</v>
      </c>
      <c r="T199" s="10" t="e">
        <f>(SUMIF(Sta!$A:$A,$A199,Sta!I:I) +SUMIF(Sta!$B:$B,$A199,Sta!K:K))/$D199</f>
        <v>#DIV/0!</v>
      </c>
      <c r="U199" s="6" t="e">
        <f>SUMIF(Sta!$A:$A,$A199,Sta!I:I)/$B199</f>
        <v>#DIV/0!</v>
      </c>
      <c r="V199" s="6" t="e">
        <f>SUMIF(Sta!$B:$B,$A199,Sta!K:K)/$C199</f>
        <v>#DIV/0!</v>
      </c>
      <c r="W199" s="10" t="e">
        <f>(SUMIF(Sta!$A:$A,$A199,Sta!Q:Q) +SUMIF(Sta!$B:$B,$A199,Sta!Q:Q))/$D199</f>
        <v>#DIV/0!</v>
      </c>
      <c r="X199" s="6" t="e">
        <f>SUMIF(Sta!$A:$A,$A199,Sta!Q:Q)/$B199</f>
        <v>#DIV/0!</v>
      </c>
      <c r="Y199" s="6" t="e">
        <f>SUMIF(Sta!$B:$B,$A199,Sta!Q:Q)/$C199</f>
        <v>#DIV/0!</v>
      </c>
      <c r="Z199" s="10" t="e">
        <f>(SUMIF(Sta!$A:$A,$A199,Sta!M:M) +SUMIF(Sta!$B:$B,$A199,Sta!O:O))/$D199</f>
        <v>#DIV/0!</v>
      </c>
      <c r="AA199" s="6" t="e">
        <f>SUMIF(Sta!$A:$A,$A199,Sta!M:M)/$B199</f>
        <v>#DIV/0!</v>
      </c>
      <c r="AB199" s="6" t="e">
        <f>SUMIF(Sta!$B:$B,$A199,Sta!O:O)/$C199</f>
        <v>#DIV/0!</v>
      </c>
      <c r="AC199" s="10" t="e">
        <f>(SUMIF(Sta!$A:$A,$A199,Sta!N:N) +SUMIF(Sta!$B:$B,$A199,Sta!P:P))/$D199</f>
        <v>#DIV/0!</v>
      </c>
      <c r="AD199" s="6" t="e">
        <f>SUMIF(Sta!$A:$A,$A199,Sta!N:N)/$B199</f>
        <v>#DIV/0!</v>
      </c>
      <c r="AE199" s="14" t="e">
        <f>SUMIF(Sta!$B:$B,$A199,Sta!P:P)/$C199</f>
        <v>#DIV/0!</v>
      </c>
    </row>
    <row r="200" spans="1:31" x14ac:dyDescent="0.3">
      <c r="A200" s="62" t="s">
        <v>309</v>
      </c>
      <c r="B200" s="9">
        <f>COUNTIF(Sta!A:A,A200)</f>
        <v>0</v>
      </c>
      <c r="C200" s="4">
        <f>COUNTIF(Sta!B:B,A200)</f>
        <v>0</v>
      </c>
      <c r="D200" s="4">
        <f t="shared" si="6"/>
        <v>0</v>
      </c>
      <c r="E200" s="10" t="e">
        <f>(SUMIF(Sta!$A:$A,$A200,Sta!F:F) +SUMIF(Sta!$B:$B,$A200,Sta!F:F))/$D200</f>
        <v>#DIV/0!</v>
      </c>
      <c r="F200" s="6" t="e">
        <f>SUMIF(Sta!$A:$A,$A200,Sta!F:F)/$B200</f>
        <v>#DIV/0!</v>
      </c>
      <c r="G200" s="6" t="e">
        <f>SUMIF(Sta!$B:$B,$A200,Sta!F:F)/$C200</f>
        <v>#DIV/0!</v>
      </c>
      <c r="H200" s="10" t="e">
        <f>(SUMIF(Sta!$A:$A,$A200,Sta!D:D) +SUMIF(Sta!$B:$B,$A200,Sta!E:E))/$D200</f>
        <v>#DIV/0!</v>
      </c>
      <c r="I200" s="6" t="e">
        <f>SUMIF(Sta!$A:$A,$A200,Sta!D:D)/$B200</f>
        <v>#DIV/0!</v>
      </c>
      <c r="J200" s="6" t="e">
        <f>SUMIF(Sta!$B:$B,$A200,Sta!E:E)/$C200</f>
        <v>#DIV/0!</v>
      </c>
      <c r="K200" s="10" t="e">
        <f>(SUMIF(Sta!$A:$A,$A200,Sta!E:E) +SUMIF(Sta!$B:$B,$A200,Sta!D:D))/$D200</f>
        <v>#DIV/0!</v>
      </c>
      <c r="L200" s="6" t="e">
        <f>SUMIF(Sta!$A:$A,$A200,Sta!E:E)/$B200</f>
        <v>#DIV/0!</v>
      </c>
      <c r="M200" s="6" t="e">
        <f>SUMIF(Sta!$B:$B,$A200,Sta!D:D)/$C200</f>
        <v>#DIV/0!</v>
      </c>
      <c r="N200" s="10" t="e">
        <f>(SUMIF(Sta!$A:$A,$A200,Sta!L:L) +SUMIF(Sta!$B:$B,$A200,Sta!L:L))/$D200</f>
        <v>#DIV/0!</v>
      </c>
      <c r="O200" s="6" t="e">
        <f>SUMIF(Sta!$A:$A,$A200,Sta!L:L)/$B200</f>
        <v>#DIV/0!</v>
      </c>
      <c r="P200" s="6" t="e">
        <f>SUMIF(Sta!$B:$B,$A200,Sta!L:L)/$C200</f>
        <v>#DIV/0!</v>
      </c>
      <c r="Q200" s="10" t="e">
        <f>(SUMIF(Sta!$A:$A,$A200,Sta!H:H) +SUMIF(Sta!$B:$B,$A200,Sta!J:J))/$D200</f>
        <v>#DIV/0!</v>
      </c>
      <c r="R200" s="6" t="e">
        <f>SUMIF(Sta!$A:$A,$A200,Sta!H:H)/$B200</f>
        <v>#DIV/0!</v>
      </c>
      <c r="S200" s="6" t="e">
        <f>SUMIF(Sta!$B:$B,$A200,Sta!J:J)/$C200</f>
        <v>#DIV/0!</v>
      </c>
      <c r="T200" s="10" t="e">
        <f>(SUMIF(Sta!$A:$A,$A200,Sta!I:I) +SUMIF(Sta!$B:$B,$A200,Sta!K:K))/$D200</f>
        <v>#DIV/0!</v>
      </c>
      <c r="U200" s="6" t="e">
        <f>SUMIF(Sta!$A:$A,$A200,Sta!I:I)/$B200</f>
        <v>#DIV/0!</v>
      </c>
      <c r="V200" s="6" t="e">
        <f>SUMIF(Sta!$B:$B,$A200,Sta!K:K)/$C200</f>
        <v>#DIV/0!</v>
      </c>
      <c r="W200" s="10" t="e">
        <f>(SUMIF(Sta!$A:$A,$A200,Sta!Q:Q) +SUMIF(Sta!$B:$B,$A200,Sta!Q:Q))/$D200</f>
        <v>#DIV/0!</v>
      </c>
      <c r="X200" s="6" t="e">
        <f>SUMIF(Sta!$A:$A,$A200,Sta!Q:Q)/$B200</f>
        <v>#DIV/0!</v>
      </c>
      <c r="Y200" s="6" t="e">
        <f>SUMIF(Sta!$B:$B,$A200,Sta!Q:Q)/$C200</f>
        <v>#DIV/0!</v>
      </c>
      <c r="Z200" s="10" t="e">
        <f>(SUMIF(Sta!$A:$A,$A200,Sta!M:M) +SUMIF(Sta!$B:$B,$A200,Sta!O:O))/$D200</f>
        <v>#DIV/0!</v>
      </c>
      <c r="AA200" s="6" t="e">
        <f>SUMIF(Sta!$A:$A,$A200,Sta!M:M)/$B200</f>
        <v>#DIV/0!</v>
      </c>
      <c r="AB200" s="6" t="e">
        <f>SUMIF(Sta!$B:$B,$A200,Sta!O:O)/$C200</f>
        <v>#DIV/0!</v>
      </c>
      <c r="AC200" s="10" t="e">
        <f>(SUMIF(Sta!$A:$A,$A200,Sta!N:N) +SUMIF(Sta!$B:$B,$A200,Sta!P:P))/$D200</f>
        <v>#DIV/0!</v>
      </c>
      <c r="AD200" s="6" t="e">
        <f>SUMIF(Sta!$A:$A,$A200,Sta!N:N)/$B200</f>
        <v>#DIV/0!</v>
      </c>
      <c r="AE200" s="14" t="e">
        <f>SUMIF(Sta!$B:$B,$A200,Sta!P:P)/$C200</f>
        <v>#DIV/0!</v>
      </c>
    </row>
    <row r="201" spans="1:31" x14ac:dyDescent="0.3">
      <c r="A201" s="62" t="s">
        <v>308</v>
      </c>
      <c r="B201" s="9">
        <f>COUNTIF(Sta!A:A,A201)</f>
        <v>0</v>
      </c>
      <c r="C201" s="4">
        <f>COUNTIF(Sta!B:B,A201)</f>
        <v>0</v>
      </c>
      <c r="D201" s="4">
        <f t="shared" si="6"/>
        <v>0</v>
      </c>
      <c r="E201" s="10" t="e">
        <f>(SUMIF(Sta!$A:$A,$A201,Sta!F:F) +SUMIF(Sta!$B:$B,$A201,Sta!F:F))/$D201</f>
        <v>#DIV/0!</v>
      </c>
      <c r="F201" s="6" t="e">
        <f>SUMIF(Sta!$A:$A,$A201,Sta!F:F)/$B201</f>
        <v>#DIV/0!</v>
      </c>
      <c r="G201" s="6" t="e">
        <f>SUMIF(Sta!$B:$B,$A201,Sta!F:F)/$C201</f>
        <v>#DIV/0!</v>
      </c>
      <c r="H201" s="10" t="e">
        <f>(SUMIF(Sta!$A:$A,$A201,Sta!D:D) +SUMIF(Sta!$B:$B,$A201,Sta!E:E))/$D201</f>
        <v>#DIV/0!</v>
      </c>
      <c r="I201" s="6" t="e">
        <f>SUMIF(Sta!$A:$A,$A201,Sta!D:D)/$B201</f>
        <v>#DIV/0!</v>
      </c>
      <c r="J201" s="6" t="e">
        <f>SUMIF(Sta!$B:$B,$A201,Sta!E:E)/$C201</f>
        <v>#DIV/0!</v>
      </c>
      <c r="K201" s="10" t="e">
        <f>(SUMIF(Sta!$A:$A,$A201,Sta!E:E) +SUMIF(Sta!$B:$B,$A201,Sta!D:D))/$D201</f>
        <v>#DIV/0!</v>
      </c>
      <c r="L201" s="6" t="e">
        <f>SUMIF(Sta!$A:$A,$A201,Sta!E:E)/$B201</f>
        <v>#DIV/0!</v>
      </c>
      <c r="M201" s="6" t="e">
        <f>SUMIF(Sta!$B:$B,$A201,Sta!D:D)/$C201</f>
        <v>#DIV/0!</v>
      </c>
      <c r="N201" s="10" t="e">
        <f>(SUMIF(Sta!$A:$A,$A201,Sta!L:L) +SUMIF(Sta!$B:$B,$A201,Sta!L:L))/$D201</f>
        <v>#DIV/0!</v>
      </c>
      <c r="O201" s="6" t="e">
        <f>SUMIF(Sta!$A:$A,$A201,Sta!L:L)/$B201</f>
        <v>#DIV/0!</v>
      </c>
      <c r="P201" s="6" t="e">
        <f>SUMIF(Sta!$B:$B,$A201,Sta!L:L)/$C201</f>
        <v>#DIV/0!</v>
      </c>
      <c r="Q201" s="10" t="e">
        <f>(SUMIF(Sta!$A:$A,$A201,Sta!H:H) +SUMIF(Sta!$B:$B,$A201,Sta!J:J))/$D201</f>
        <v>#DIV/0!</v>
      </c>
      <c r="R201" s="6" t="e">
        <f>SUMIF(Sta!$A:$A,$A201,Sta!H:H)/$B201</f>
        <v>#DIV/0!</v>
      </c>
      <c r="S201" s="6" t="e">
        <f>SUMIF(Sta!$B:$B,$A201,Sta!J:J)/$C201</f>
        <v>#DIV/0!</v>
      </c>
      <c r="T201" s="10" t="e">
        <f>(SUMIF(Sta!$A:$A,$A201,Sta!I:I) +SUMIF(Sta!$B:$B,$A201,Sta!K:K))/$D201</f>
        <v>#DIV/0!</v>
      </c>
      <c r="U201" s="6" t="e">
        <f>SUMIF(Sta!$A:$A,$A201,Sta!I:I)/$B201</f>
        <v>#DIV/0!</v>
      </c>
      <c r="V201" s="6" t="e">
        <f>SUMIF(Sta!$B:$B,$A201,Sta!K:K)/$C201</f>
        <v>#DIV/0!</v>
      </c>
      <c r="W201" s="10" t="e">
        <f>(SUMIF(Sta!$A:$A,$A201,Sta!Q:Q) +SUMIF(Sta!$B:$B,$A201,Sta!Q:Q))/$D201</f>
        <v>#DIV/0!</v>
      </c>
      <c r="X201" s="6" t="e">
        <f>SUMIF(Sta!$A:$A,$A201,Sta!Q:Q)/$B201</f>
        <v>#DIV/0!</v>
      </c>
      <c r="Y201" s="6" t="e">
        <f>SUMIF(Sta!$B:$B,$A201,Sta!Q:Q)/$C201</f>
        <v>#DIV/0!</v>
      </c>
      <c r="Z201" s="10" t="e">
        <f>(SUMIF(Sta!$A:$A,$A201,Sta!M:M) +SUMIF(Sta!$B:$B,$A201,Sta!O:O))/$D201</f>
        <v>#DIV/0!</v>
      </c>
      <c r="AA201" s="6" t="e">
        <f>SUMIF(Sta!$A:$A,$A201,Sta!M:M)/$B201</f>
        <v>#DIV/0!</v>
      </c>
      <c r="AB201" s="6" t="e">
        <f>SUMIF(Sta!$B:$B,$A201,Sta!O:O)/$C201</f>
        <v>#DIV/0!</v>
      </c>
      <c r="AC201" s="10" t="e">
        <f>(SUMIF(Sta!$A:$A,$A201,Sta!N:N) +SUMIF(Sta!$B:$B,$A201,Sta!P:P))/$D201</f>
        <v>#DIV/0!</v>
      </c>
      <c r="AD201" s="6" t="e">
        <f>SUMIF(Sta!$A:$A,$A201,Sta!N:N)/$B201</f>
        <v>#DIV/0!</v>
      </c>
      <c r="AE201" s="14" t="e">
        <f>SUMIF(Sta!$B:$B,$A201,Sta!P:P)/$C201</f>
        <v>#DIV/0!</v>
      </c>
    </row>
    <row r="202" spans="1:31" x14ac:dyDescent="0.3">
      <c r="A202" s="62" t="s">
        <v>296</v>
      </c>
      <c r="B202" s="9">
        <f>COUNTIF(Sta!A:A,A202)</f>
        <v>0</v>
      </c>
      <c r="C202" s="4">
        <f>COUNTIF(Sta!B:B,A202)</f>
        <v>0</v>
      </c>
      <c r="D202" s="4">
        <f t="shared" si="6"/>
        <v>0</v>
      </c>
      <c r="E202" s="10" t="e">
        <f>(SUMIF(Sta!$A:$A,$A202,Sta!F:F) +SUMIF(Sta!$B:$B,$A202,Sta!F:F))/$D202</f>
        <v>#DIV/0!</v>
      </c>
      <c r="F202" s="6" t="e">
        <f>SUMIF(Sta!$A:$A,$A202,Sta!F:F)/$B202</f>
        <v>#DIV/0!</v>
      </c>
      <c r="G202" s="6" t="e">
        <f>SUMIF(Sta!$B:$B,$A202,Sta!F:F)/$C202</f>
        <v>#DIV/0!</v>
      </c>
      <c r="H202" s="10" t="e">
        <f>(SUMIF(Sta!$A:$A,$A202,Sta!D:D) +SUMIF(Sta!$B:$B,$A202,Sta!E:E))/$D202</f>
        <v>#DIV/0!</v>
      </c>
      <c r="I202" s="6" t="e">
        <f>SUMIF(Sta!$A:$A,$A202,Sta!D:D)/$B202</f>
        <v>#DIV/0!</v>
      </c>
      <c r="J202" s="6" t="e">
        <f>SUMIF(Sta!$B:$B,$A202,Sta!E:E)/$C202</f>
        <v>#DIV/0!</v>
      </c>
      <c r="K202" s="10" t="e">
        <f>(SUMIF(Sta!$A:$A,$A202,Sta!E:E) +SUMIF(Sta!$B:$B,$A202,Sta!D:D))/$D202</f>
        <v>#DIV/0!</v>
      </c>
      <c r="L202" s="6" t="e">
        <f>SUMIF(Sta!$A:$A,$A202,Sta!E:E)/$B202</f>
        <v>#DIV/0!</v>
      </c>
      <c r="M202" s="6" t="e">
        <f>SUMIF(Sta!$B:$B,$A202,Sta!D:D)/$C202</f>
        <v>#DIV/0!</v>
      </c>
      <c r="N202" s="10" t="e">
        <f>(SUMIF(Sta!$A:$A,$A202,Sta!L:L) +SUMIF(Sta!$B:$B,$A202,Sta!L:L))/$D202</f>
        <v>#DIV/0!</v>
      </c>
      <c r="O202" s="6" t="e">
        <f>SUMIF(Sta!$A:$A,$A202,Sta!L:L)/$B202</f>
        <v>#DIV/0!</v>
      </c>
      <c r="P202" s="6" t="e">
        <f>SUMIF(Sta!$B:$B,$A202,Sta!L:L)/$C202</f>
        <v>#DIV/0!</v>
      </c>
      <c r="Q202" s="10" t="e">
        <f>(SUMIF(Sta!$A:$A,$A202,Sta!H:H) +SUMIF(Sta!$B:$B,$A202,Sta!J:J))/$D202</f>
        <v>#DIV/0!</v>
      </c>
      <c r="R202" s="6" t="e">
        <f>SUMIF(Sta!$A:$A,$A202,Sta!H:H)/$B202</f>
        <v>#DIV/0!</v>
      </c>
      <c r="S202" s="6" t="e">
        <f>SUMIF(Sta!$B:$B,$A202,Sta!J:J)/$C202</f>
        <v>#DIV/0!</v>
      </c>
      <c r="T202" s="10" t="e">
        <f>(SUMIF(Sta!$A:$A,$A202,Sta!I:I) +SUMIF(Sta!$B:$B,$A202,Sta!K:K))/$D202</f>
        <v>#DIV/0!</v>
      </c>
      <c r="U202" s="6" t="e">
        <f>SUMIF(Sta!$A:$A,$A202,Sta!I:I)/$B202</f>
        <v>#DIV/0!</v>
      </c>
      <c r="V202" s="6" t="e">
        <f>SUMIF(Sta!$B:$B,$A202,Sta!K:K)/$C202</f>
        <v>#DIV/0!</v>
      </c>
      <c r="W202" s="10" t="e">
        <f>(SUMIF(Sta!$A:$A,$A202,Sta!Q:Q) +SUMIF(Sta!$B:$B,$A202,Sta!Q:Q))/$D202</f>
        <v>#DIV/0!</v>
      </c>
      <c r="X202" s="6" t="e">
        <f>SUMIF(Sta!$A:$A,$A202,Sta!Q:Q)/$B202</f>
        <v>#DIV/0!</v>
      </c>
      <c r="Y202" s="6" t="e">
        <f>SUMIF(Sta!$B:$B,$A202,Sta!Q:Q)/$C202</f>
        <v>#DIV/0!</v>
      </c>
      <c r="Z202" s="10" t="e">
        <f>(SUMIF(Sta!$A:$A,$A202,Sta!M:M) +SUMIF(Sta!$B:$B,$A202,Sta!O:O))/$D202</f>
        <v>#DIV/0!</v>
      </c>
      <c r="AA202" s="6" t="e">
        <f>SUMIF(Sta!$A:$A,$A202,Sta!M:M)/$B202</f>
        <v>#DIV/0!</v>
      </c>
      <c r="AB202" s="6" t="e">
        <f>SUMIF(Sta!$B:$B,$A202,Sta!O:O)/$C202</f>
        <v>#DIV/0!</v>
      </c>
      <c r="AC202" s="10" t="e">
        <f>(SUMIF(Sta!$A:$A,$A202,Sta!N:N) +SUMIF(Sta!$B:$B,$A202,Sta!P:P))/$D202</f>
        <v>#DIV/0!</v>
      </c>
      <c r="AD202" s="6" t="e">
        <f>SUMIF(Sta!$A:$A,$A202,Sta!N:N)/$B202</f>
        <v>#DIV/0!</v>
      </c>
      <c r="AE202" s="14" t="e">
        <f>SUMIF(Sta!$B:$B,$A202,Sta!P:P)/$C202</f>
        <v>#DIV/0!</v>
      </c>
    </row>
    <row r="203" spans="1:31" x14ac:dyDescent="0.3">
      <c r="A203" s="62" t="s">
        <v>311</v>
      </c>
      <c r="B203" s="9">
        <f>COUNTIF(Sta!A:A,A203)</f>
        <v>0</v>
      </c>
      <c r="C203" s="4">
        <f>COUNTIF(Sta!B:B,A203)</f>
        <v>0</v>
      </c>
      <c r="D203" s="4">
        <f t="shared" si="6"/>
        <v>0</v>
      </c>
      <c r="E203" s="10" t="e">
        <f>(SUMIF(Sta!$A:$A,$A203,Sta!F:F) +SUMIF(Sta!$B:$B,$A203,Sta!F:F))/$D203</f>
        <v>#DIV/0!</v>
      </c>
      <c r="F203" s="6" t="e">
        <f>SUMIF(Sta!$A:$A,$A203,Sta!F:F)/$B203</f>
        <v>#DIV/0!</v>
      </c>
      <c r="G203" s="6" t="e">
        <f>SUMIF(Sta!$B:$B,$A203,Sta!F:F)/$C203</f>
        <v>#DIV/0!</v>
      </c>
      <c r="H203" s="10" t="e">
        <f>(SUMIF(Sta!$A:$A,$A203,Sta!D:D) +SUMIF(Sta!$B:$B,$A203,Sta!E:E))/$D203</f>
        <v>#DIV/0!</v>
      </c>
      <c r="I203" s="6" t="e">
        <f>SUMIF(Sta!$A:$A,$A203,Sta!D:D)/$B203</f>
        <v>#DIV/0!</v>
      </c>
      <c r="J203" s="6" t="e">
        <f>SUMIF(Sta!$B:$B,$A203,Sta!E:E)/$C203</f>
        <v>#DIV/0!</v>
      </c>
      <c r="K203" s="10" t="e">
        <f>(SUMIF(Sta!$A:$A,$A203,Sta!E:E) +SUMIF(Sta!$B:$B,$A203,Sta!D:D))/$D203</f>
        <v>#DIV/0!</v>
      </c>
      <c r="L203" s="6" t="e">
        <f>SUMIF(Sta!$A:$A,$A203,Sta!E:E)/$B203</f>
        <v>#DIV/0!</v>
      </c>
      <c r="M203" s="6" t="e">
        <f>SUMIF(Sta!$B:$B,$A203,Sta!D:D)/$C203</f>
        <v>#DIV/0!</v>
      </c>
      <c r="N203" s="10" t="e">
        <f>(SUMIF(Sta!$A:$A,$A203,Sta!L:L) +SUMIF(Sta!$B:$B,$A203,Sta!L:L))/$D203</f>
        <v>#DIV/0!</v>
      </c>
      <c r="O203" s="6" t="e">
        <f>SUMIF(Sta!$A:$A,$A203,Sta!L:L)/$B203</f>
        <v>#DIV/0!</v>
      </c>
      <c r="P203" s="6" t="e">
        <f>SUMIF(Sta!$B:$B,$A203,Sta!L:L)/$C203</f>
        <v>#DIV/0!</v>
      </c>
      <c r="Q203" s="10" t="e">
        <f>(SUMIF(Sta!$A:$A,$A203,Sta!H:H) +SUMIF(Sta!$B:$B,$A203,Sta!J:J))/$D203</f>
        <v>#DIV/0!</v>
      </c>
      <c r="R203" s="6" t="e">
        <f>SUMIF(Sta!$A:$A,$A203,Sta!H:H)/$B203</f>
        <v>#DIV/0!</v>
      </c>
      <c r="S203" s="6" t="e">
        <f>SUMIF(Sta!$B:$B,$A203,Sta!J:J)/$C203</f>
        <v>#DIV/0!</v>
      </c>
      <c r="T203" s="10" t="e">
        <f>(SUMIF(Sta!$A:$A,$A203,Sta!I:I) +SUMIF(Sta!$B:$B,$A203,Sta!K:K))/$D203</f>
        <v>#DIV/0!</v>
      </c>
      <c r="U203" s="6" t="e">
        <f>SUMIF(Sta!$A:$A,$A203,Sta!I:I)/$B203</f>
        <v>#DIV/0!</v>
      </c>
      <c r="V203" s="6" t="e">
        <f>SUMIF(Sta!$B:$B,$A203,Sta!K:K)/$C203</f>
        <v>#DIV/0!</v>
      </c>
      <c r="W203" s="10" t="e">
        <f>(SUMIF(Sta!$A:$A,$A203,Sta!Q:Q) +SUMIF(Sta!$B:$B,$A203,Sta!Q:Q))/$D203</f>
        <v>#DIV/0!</v>
      </c>
      <c r="X203" s="6" t="e">
        <f>SUMIF(Sta!$A:$A,$A203,Sta!Q:Q)/$B203</f>
        <v>#DIV/0!</v>
      </c>
      <c r="Y203" s="6" t="e">
        <f>SUMIF(Sta!$B:$B,$A203,Sta!Q:Q)/$C203</f>
        <v>#DIV/0!</v>
      </c>
      <c r="Z203" s="10" t="e">
        <f>(SUMIF(Sta!$A:$A,$A203,Sta!M:M) +SUMIF(Sta!$B:$B,$A203,Sta!O:O))/$D203</f>
        <v>#DIV/0!</v>
      </c>
      <c r="AA203" s="6" t="e">
        <f>SUMIF(Sta!$A:$A,$A203,Sta!M:M)/$B203</f>
        <v>#DIV/0!</v>
      </c>
      <c r="AB203" s="6" t="e">
        <f>SUMIF(Sta!$B:$B,$A203,Sta!O:O)/$C203</f>
        <v>#DIV/0!</v>
      </c>
      <c r="AC203" s="10" t="e">
        <f>(SUMIF(Sta!$A:$A,$A203,Sta!N:N) +SUMIF(Sta!$B:$B,$A203,Sta!P:P))/$D203</f>
        <v>#DIV/0!</v>
      </c>
      <c r="AD203" s="6" t="e">
        <f>SUMIF(Sta!$A:$A,$A203,Sta!N:N)/$B203</f>
        <v>#DIV/0!</v>
      </c>
      <c r="AE203" s="14" t="e">
        <f>SUMIF(Sta!$B:$B,$A203,Sta!P:P)/$C203</f>
        <v>#DIV/0!</v>
      </c>
    </row>
    <row r="204" spans="1:31" x14ac:dyDescent="0.3">
      <c r="A204" s="62" t="s">
        <v>315</v>
      </c>
      <c r="B204" s="9">
        <f>COUNTIF(Sta!A:A,A204)</f>
        <v>0</v>
      </c>
      <c r="C204" s="4">
        <f>COUNTIF(Sta!B:B,A204)</f>
        <v>0</v>
      </c>
      <c r="D204" s="4">
        <f>B204+C204</f>
        <v>0</v>
      </c>
      <c r="E204" s="10" t="e">
        <f>(SUMIF(Sta!$A:$A,$A204,Sta!F:F) +SUMIF(Sta!$B:$B,$A204,Sta!F:F))/$D204</f>
        <v>#DIV/0!</v>
      </c>
      <c r="F204" s="6" t="e">
        <f>SUMIF(Sta!$A:$A,$A204,Sta!F:F)/$B204</f>
        <v>#DIV/0!</v>
      </c>
      <c r="G204" s="6" t="e">
        <f>SUMIF(Sta!$B:$B,$A204,Sta!F:F)/$C204</f>
        <v>#DIV/0!</v>
      </c>
      <c r="H204" s="10" t="e">
        <f>(SUMIF(Sta!$A:$A,$A204,Sta!D:D) +SUMIF(Sta!$B:$B,$A204,Sta!E:E))/$D204</f>
        <v>#DIV/0!</v>
      </c>
      <c r="I204" s="6" t="e">
        <f>SUMIF(Sta!$A:$A,$A204,Sta!D:D)/$B204</f>
        <v>#DIV/0!</v>
      </c>
      <c r="J204" s="6" t="e">
        <f>SUMIF(Sta!$B:$B,$A204,Sta!E:E)/$C204</f>
        <v>#DIV/0!</v>
      </c>
      <c r="K204" s="10" t="e">
        <f>(SUMIF(Sta!$A:$A,$A204,Sta!E:E) +SUMIF(Sta!$B:$B,$A204,Sta!D:D))/$D204</f>
        <v>#DIV/0!</v>
      </c>
      <c r="L204" s="6" t="e">
        <f>SUMIF(Sta!$A:$A,$A204,Sta!E:E)/$B204</f>
        <v>#DIV/0!</v>
      </c>
      <c r="M204" s="6" t="e">
        <f>SUMIF(Sta!$B:$B,$A204,Sta!D:D)/$C204</f>
        <v>#DIV/0!</v>
      </c>
      <c r="N204" s="10" t="e">
        <f>(SUMIF(Sta!$A:$A,$A204,Sta!L:L) +SUMIF(Sta!$B:$B,$A204,Sta!L:L))/$D204</f>
        <v>#DIV/0!</v>
      </c>
      <c r="O204" s="6" t="e">
        <f>SUMIF(Sta!$A:$A,$A204,Sta!L:L)/$B204</f>
        <v>#DIV/0!</v>
      </c>
      <c r="P204" s="6" t="e">
        <f>SUMIF(Sta!$B:$B,$A204,Sta!L:L)/$C204</f>
        <v>#DIV/0!</v>
      </c>
      <c r="Q204" s="10" t="e">
        <f>(SUMIF(Sta!$A:$A,$A204,Sta!H:H) +SUMIF(Sta!$B:$B,$A204,Sta!J:J))/$D204</f>
        <v>#DIV/0!</v>
      </c>
      <c r="R204" s="6" t="e">
        <f>SUMIF(Sta!$A:$A,$A204,Sta!H:H)/$B204</f>
        <v>#DIV/0!</v>
      </c>
      <c r="S204" s="6" t="e">
        <f>SUMIF(Sta!$B:$B,$A204,Sta!J:J)/$C204</f>
        <v>#DIV/0!</v>
      </c>
      <c r="T204" s="10" t="e">
        <f>(SUMIF(Sta!$A:$A,$A204,Sta!I:I) +SUMIF(Sta!$B:$B,$A204,Sta!K:K))/$D204</f>
        <v>#DIV/0!</v>
      </c>
      <c r="U204" s="6" t="e">
        <f>SUMIF(Sta!$A:$A,$A204,Sta!I:I)/$B204</f>
        <v>#DIV/0!</v>
      </c>
      <c r="V204" s="6" t="e">
        <f>SUMIF(Sta!$B:$B,$A204,Sta!K:K)/$C204</f>
        <v>#DIV/0!</v>
      </c>
      <c r="W204" s="10" t="e">
        <f>(SUMIF(Sta!$A:$A,$A204,Sta!Q:Q) +SUMIF(Sta!$B:$B,$A204,Sta!Q:Q))/$D204</f>
        <v>#DIV/0!</v>
      </c>
      <c r="X204" s="6" t="e">
        <f>SUMIF(Sta!$A:$A,$A204,Sta!Q:Q)/$B204</f>
        <v>#DIV/0!</v>
      </c>
      <c r="Y204" s="6" t="e">
        <f>SUMIF(Sta!$B:$B,$A204,Sta!Q:Q)/$C204</f>
        <v>#DIV/0!</v>
      </c>
      <c r="Z204" s="10" t="e">
        <f>(SUMIF(Sta!$A:$A,$A204,Sta!M:M) +SUMIF(Sta!$B:$B,$A204,Sta!O:O))/$D204</f>
        <v>#DIV/0!</v>
      </c>
      <c r="AA204" s="6" t="e">
        <f>SUMIF(Sta!$A:$A,$A204,Sta!M:M)/$B204</f>
        <v>#DIV/0!</v>
      </c>
      <c r="AB204" s="6" t="e">
        <f>SUMIF(Sta!$B:$B,$A204,Sta!O:O)/$C204</f>
        <v>#DIV/0!</v>
      </c>
      <c r="AC204" s="10" t="e">
        <f>(SUMIF(Sta!$A:$A,$A204,Sta!N:N) +SUMIF(Sta!$B:$B,$A204,Sta!P:P))/$D204</f>
        <v>#DIV/0!</v>
      </c>
      <c r="AD204" s="6" t="e">
        <f>SUMIF(Sta!$A:$A,$A204,Sta!N:N)/$B204</f>
        <v>#DIV/0!</v>
      </c>
      <c r="AE204" s="14" t="e">
        <f>SUMIF(Sta!$B:$B,$A204,Sta!P:P)/$C204</f>
        <v>#DIV/0!</v>
      </c>
    </row>
    <row r="205" spans="1:31" x14ac:dyDescent="0.3">
      <c r="A205" s="62" t="s">
        <v>303</v>
      </c>
      <c r="B205" s="9">
        <f>COUNTIF(Sta!A:A,A205)</f>
        <v>0</v>
      </c>
      <c r="C205" s="4">
        <f>COUNTIF(Sta!B:B,A205)</f>
        <v>0</v>
      </c>
      <c r="D205" s="4">
        <f t="shared" si="6"/>
        <v>0</v>
      </c>
      <c r="E205" s="10" t="e">
        <f>(SUMIF(Sta!$A:$A,$A205,Sta!F:F) +SUMIF(Sta!$B:$B,$A205,Sta!F:F))/$D205</f>
        <v>#DIV/0!</v>
      </c>
      <c r="F205" s="6" t="e">
        <f>SUMIF(Sta!$A:$A,$A205,Sta!F:F)/$B205</f>
        <v>#DIV/0!</v>
      </c>
      <c r="G205" s="6" t="e">
        <f>SUMIF(Sta!$B:$B,$A205,Sta!F:F)/$C205</f>
        <v>#DIV/0!</v>
      </c>
      <c r="H205" s="10" t="e">
        <f>(SUMIF(Sta!$A:$A,$A205,Sta!D:D) +SUMIF(Sta!$B:$B,$A205,Sta!E:E))/$D205</f>
        <v>#DIV/0!</v>
      </c>
      <c r="I205" s="6" t="e">
        <f>SUMIF(Sta!$A:$A,$A205,Sta!D:D)/$B205</f>
        <v>#DIV/0!</v>
      </c>
      <c r="J205" s="6" t="e">
        <f>SUMIF(Sta!$B:$B,$A205,Sta!E:E)/$C205</f>
        <v>#DIV/0!</v>
      </c>
      <c r="K205" s="10" t="e">
        <f>(SUMIF(Sta!$A:$A,$A205,Sta!E:E) +SUMIF(Sta!$B:$B,$A205,Sta!D:D))/$D205</f>
        <v>#DIV/0!</v>
      </c>
      <c r="L205" s="6" t="e">
        <f>SUMIF(Sta!$A:$A,$A205,Sta!E:E)/$B205</f>
        <v>#DIV/0!</v>
      </c>
      <c r="M205" s="6" t="e">
        <f>SUMIF(Sta!$B:$B,$A205,Sta!D:D)/$C205</f>
        <v>#DIV/0!</v>
      </c>
      <c r="N205" s="10" t="e">
        <f>(SUMIF(Sta!$A:$A,$A205,Sta!L:L) +SUMIF(Sta!$B:$B,$A205,Sta!L:L))/$D205</f>
        <v>#DIV/0!</v>
      </c>
      <c r="O205" s="6" t="e">
        <f>SUMIF(Sta!$A:$A,$A205,Sta!L:L)/$B205</f>
        <v>#DIV/0!</v>
      </c>
      <c r="P205" s="6" t="e">
        <f>SUMIF(Sta!$B:$B,$A205,Sta!L:L)/$C205</f>
        <v>#DIV/0!</v>
      </c>
      <c r="Q205" s="10" t="e">
        <f>(SUMIF(Sta!$A:$A,$A205,Sta!H:H) +SUMIF(Sta!$B:$B,$A205,Sta!J:J))/$D205</f>
        <v>#DIV/0!</v>
      </c>
      <c r="R205" s="6" t="e">
        <f>SUMIF(Sta!$A:$A,$A205,Sta!H:H)/$B205</f>
        <v>#DIV/0!</v>
      </c>
      <c r="S205" s="6" t="e">
        <f>SUMIF(Sta!$B:$B,$A205,Sta!J:J)/$C205</f>
        <v>#DIV/0!</v>
      </c>
      <c r="T205" s="10" t="e">
        <f>(SUMIF(Sta!$A:$A,$A205,Sta!I:I) +SUMIF(Sta!$B:$B,$A205,Sta!K:K))/$D205</f>
        <v>#DIV/0!</v>
      </c>
      <c r="U205" s="6" t="e">
        <f>SUMIF(Sta!$A:$A,$A205,Sta!I:I)/$B205</f>
        <v>#DIV/0!</v>
      </c>
      <c r="V205" s="6" t="e">
        <f>SUMIF(Sta!$B:$B,$A205,Sta!K:K)/$C205</f>
        <v>#DIV/0!</v>
      </c>
      <c r="W205" s="10" t="e">
        <f>(SUMIF(Sta!$A:$A,$A205,Sta!Q:Q) +SUMIF(Sta!$B:$B,$A205,Sta!Q:Q))/$D205</f>
        <v>#DIV/0!</v>
      </c>
      <c r="X205" s="6" t="e">
        <f>SUMIF(Sta!$A:$A,$A205,Sta!Q:Q)/$B205</f>
        <v>#DIV/0!</v>
      </c>
      <c r="Y205" s="6" t="e">
        <f>SUMIF(Sta!$B:$B,$A205,Sta!Q:Q)/$C205</f>
        <v>#DIV/0!</v>
      </c>
      <c r="Z205" s="10" t="e">
        <f>(SUMIF(Sta!$A:$A,$A205,Sta!M:M) +SUMIF(Sta!$B:$B,$A205,Sta!O:O))/$D205</f>
        <v>#DIV/0!</v>
      </c>
      <c r="AA205" s="6" t="e">
        <f>SUMIF(Sta!$A:$A,$A205,Sta!M:M)/$B205</f>
        <v>#DIV/0!</v>
      </c>
      <c r="AB205" s="6" t="e">
        <f>SUMIF(Sta!$B:$B,$A205,Sta!O:O)/$C205</f>
        <v>#DIV/0!</v>
      </c>
      <c r="AC205" s="10" t="e">
        <f>(SUMIF(Sta!$A:$A,$A205,Sta!N:N) +SUMIF(Sta!$B:$B,$A205,Sta!P:P))/$D205</f>
        <v>#DIV/0!</v>
      </c>
      <c r="AD205" s="6" t="e">
        <f>SUMIF(Sta!$A:$A,$A205,Sta!N:N)/$B205</f>
        <v>#DIV/0!</v>
      </c>
      <c r="AE205" s="14" t="e">
        <f>SUMIF(Sta!$B:$B,$A205,Sta!P:P)/$C205</f>
        <v>#DIV/0!</v>
      </c>
    </row>
    <row r="206" spans="1:31" x14ac:dyDescent="0.3">
      <c r="A206" s="62" t="s">
        <v>307</v>
      </c>
      <c r="B206" s="9">
        <f>COUNTIF(Sta!A:A,A206)</f>
        <v>0</v>
      </c>
      <c r="C206" s="4">
        <f>COUNTIF(Sta!B:B,A206)</f>
        <v>0</v>
      </c>
      <c r="D206" s="4">
        <f t="shared" si="6"/>
        <v>0</v>
      </c>
      <c r="E206" s="10" t="e">
        <f>(SUMIF(Sta!$A:$A,$A206,Sta!F:F) +SUMIF(Sta!$B:$B,$A206,Sta!F:F))/$D206</f>
        <v>#DIV/0!</v>
      </c>
      <c r="F206" s="6" t="e">
        <f>SUMIF(Sta!$A:$A,$A206,Sta!F:F)/$B206</f>
        <v>#DIV/0!</v>
      </c>
      <c r="G206" s="6" t="e">
        <f>SUMIF(Sta!$B:$B,$A206,Sta!F:F)/$C206</f>
        <v>#DIV/0!</v>
      </c>
      <c r="H206" s="10" t="e">
        <f>(SUMIF(Sta!$A:$A,$A206,Sta!D:D) +SUMIF(Sta!$B:$B,$A206,Sta!E:E))/$D206</f>
        <v>#DIV/0!</v>
      </c>
      <c r="I206" s="6" t="e">
        <f>SUMIF(Sta!$A:$A,$A206,Sta!D:D)/$B206</f>
        <v>#DIV/0!</v>
      </c>
      <c r="J206" s="6" t="e">
        <f>SUMIF(Sta!$B:$B,$A206,Sta!E:E)/$C206</f>
        <v>#DIV/0!</v>
      </c>
      <c r="K206" s="10" t="e">
        <f>(SUMIF(Sta!$A:$A,$A206,Sta!E:E) +SUMIF(Sta!$B:$B,$A206,Sta!D:D))/$D206</f>
        <v>#DIV/0!</v>
      </c>
      <c r="L206" s="6" t="e">
        <f>SUMIF(Sta!$A:$A,$A206,Sta!E:E)/$B206</f>
        <v>#DIV/0!</v>
      </c>
      <c r="M206" s="6" t="e">
        <f>SUMIF(Sta!$B:$B,$A206,Sta!D:D)/$C206</f>
        <v>#DIV/0!</v>
      </c>
      <c r="N206" s="10" t="e">
        <f>(SUMIF(Sta!$A:$A,$A206,Sta!L:L) +SUMIF(Sta!$B:$B,$A206,Sta!L:L))/$D206</f>
        <v>#DIV/0!</v>
      </c>
      <c r="O206" s="6" t="e">
        <f>SUMIF(Sta!$A:$A,$A206,Sta!L:L)/$B206</f>
        <v>#DIV/0!</v>
      </c>
      <c r="P206" s="6" t="e">
        <f>SUMIF(Sta!$B:$B,$A206,Sta!L:L)/$C206</f>
        <v>#DIV/0!</v>
      </c>
      <c r="Q206" s="10" t="e">
        <f>(SUMIF(Sta!$A:$A,$A206,Sta!H:H) +SUMIF(Sta!$B:$B,$A206,Sta!J:J))/$D206</f>
        <v>#DIV/0!</v>
      </c>
      <c r="R206" s="6" t="e">
        <f>SUMIF(Sta!$A:$A,$A206,Sta!H:H)/$B206</f>
        <v>#DIV/0!</v>
      </c>
      <c r="S206" s="6" t="e">
        <f>SUMIF(Sta!$B:$B,$A206,Sta!J:J)/$C206</f>
        <v>#DIV/0!</v>
      </c>
      <c r="T206" s="10" t="e">
        <f>(SUMIF(Sta!$A:$A,$A206,Sta!I:I) +SUMIF(Sta!$B:$B,$A206,Sta!K:K))/$D206</f>
        <v>#DIV/0!</v>
      </c>
      <c r="U206" s="6" t="e">
        <f>SUMIF(Sta!$A:$A,$A206,Sta!I:I)/$B206</f>
        <v>#DIV/0!</v>
      </c>
      <c r="V206" s="6" t="e">
        <f>SUMIF(Sta!$B:$B,$A206,Sta!K:K)/$C206</f>
        <v>#DIV/0!</v>
      </c>
      <c r="W206" s="10" t="e">
        <f>(SUMIF(Sta!$A:$A,$A206,Sta!Q:Q) +SUMIF(Sta!$B:$B,$A206,Sta!Q:Q))/$D206</f>
        <v>#DIV/0!</v>
      </c>
      <c r="X206" s="6" t="e">
        <f>SUMIF(Sta!$A:$A,$A206,Sta!Q:Q)/$B206</f>
        <v>#DIV/0!</v>
      </c>
      <c r="Y206" s="6" t="e">
        <f>SUMIF(Sta!$B:$B,$A206,Sta!Q:Q)/$C206</f>
        <v>#DIV/0!</v>
      </c>
      <c r="Z206" s="10" t="e">
        <f>(SUMIF(Sta!$A:$A,$A206,Sta!M:M) +SUMIF(Sta!$B:$B,$A206,Sta!O:O))/$D206</f>
        <v>#DIV/0!</v>
      </c>
      <c r="AA206" s="6" t="e">
        <f>SUMIF(Sta!$A:$A,$A206,Sta!M:M)/$B206</f>
        <v>#DIV/0!</v>
      </c>
      <c r="AB206" s="6" t="e">
        <f>SUMIF(Sta!$B:$B,$A206,Sta!O:O)/$C206</f>
        <v>#DIV/0!</v>
      </c>
      <c r="AC206" s="10" t="e">
        <f>(SUMIF(Sta!$A:$A,$A206,Sta!N:N) +SUMIF(Sta!$B:$B,$A206,Sta!P:P))/$D206</f>
        <v>#DIV/0!</v>
      </c>
      <c r="AD206" s="6" t="e">
        <f>SUMIF(Sta!$A:$A,$A206,Sta!N:N)/$B206</f>
        <v>#DIV/0!</v>
      </c>
      <c r="AE206" s="14" t="e">
        <f>SUMIF(Sta!$B:$B,$A206,Sta!P:P)/$C206</f>
        <v>#DIV/0!</v>
      </c>
    </row>
    <row r="207" spans="1:31" x14ac:dyDescent="0.3">
      <c r="A207" s="62" t="s">
        <v>304</v>
      </c>
      <c r="B207" s="9">
        <f>COUNTIF(Sta!A:A,A207)</f>
        <v>0</v>
      </c>
      <c r="C207" s="4">
        <f>COUNTIF(Sta!B:B,A207)</f>
        <v>0</v>
      </c>
      <c r="D207" s="4">
        <f t="shared" si="6"/>
        <v>0</v>
      </c>
      <c r="E207" s="10" t="e">
        <f>(SUMIF(Sta!$A:$A,$A207,Sta!F:F) +SUMIF(Sta!$B:$B,$A207,Sta!F:F))/$D207</f>
        <v>#DIV/0!</v>
      </c>
      <c r="F207" s="6" t="e">
        <f>SUMIF(Sta!$A:$A,$A207,Sta!F:F)/$B207</f>
        <v>#DIV/0!</v>
      </c>
      <c r="G207" s="6" t="e">
        <f>SUMIF(Sta!$B:$B,$A207,Sta!F:F)/$C207</f>
        <v>#DIV/0!</v>
      </c>
      <c r="H207" s="10" t="e">
        <f>(SUMIF(Sta!$A:$A,$A207,Sta!D:D) +SUMIF(Sta!$B:$B,$A207,Sta!E:E))/$D207</f>
        <v>#DIV/0!</v>
      </c>
      <c r="I207" s="6" t="e">
        <f>SUMIF(Sta!$A:$A,$A207,Sta!D:D)/$B207</f>
        <v>#DIV/0!</v>
      </c>
      <c r="J207" s="6" t="e">
        <f>SUMIF(Sta!$B:$B,$A207,Sta!E:E)/$C207</f>
        <v>#DIV/0!</v>
      </c>
      <c r="K207" s="10" t="e">
        <f>(SUMIF(Sta!$A:$A,$A207,Sta!E:E) +SUMIF(Sta!$B:$B,$A207,Sta!D:D))/$D207</f>
        <v>#DIV/0!</v>
      </c>
      <c r="L207" s="6" t="e">
        <f>SUMIF(Sta!$A:$A,$A207,Sta!E:E)/$B207</f>
        <v>#DIV/0!</v>
      </c>
      <c r="M207" s="6" t="e">
        <f>SUMIF(Sta!$B:$B,$A207,Sta!D:D)/$C207</f>
        <v>#DIV/0!</v>
      </c>
      <c r="N207" s="10" t="e">
        <f>(SUMIF(Sta!$A:$A,$A207,Sta!L:L) +SUMIF(Sta!$B:$B,$A207,Sta!L:L))/$D207</f>
        <v>#DIV/0!</v>
      </c>
      <c r="O207" s="6" t="e">
        <f>SUMIF(Sta!$A:$A,$A207,Sta!L:L)/$B207</f>
        <v>#DIV/0!</v>
      </c>
      <c r="P207" s="6" t="e">
        <f>SUMIF(Sta!$B:$B,$A207,Sta!L:L)/$C207</f>
        <v>#DIV/0!</v>
      </c>
      <c r="Q207" s="10" t="e">
        <f>(SUMIF(Sta!$A:$A,$A207,Sta!H:H) +SUMIF(Sta!$B:$B,$A207,Sta!J:J))/$D207</f>
        <v>#DIV/0!</v>
      </c>
      <c r="R207" s="6" t="e">
        <f>SUMIF(Sta!$A:$A,$A207,Sta!H:H)/$B207</f>
        <v>#DIV/0!</v>
      </c>
      <c r="S207" s="6" t="e">
        <f>SUMIF(Sta!$B:$B,$A207,Sta!J:J)/$C207</f>
        <v>#DIV/0!</v>
      </c>
      <c r="T207" s="10" t="e">
        <f>(SUMIF(Sta!$A:$A,$A207,Sta!I:I) +SUMIF(Sta!$B:$B,$A207,Sta!K:K))/$D207</f>
        <v>#DIV/0!</v>
      </c>
      <c r="U207" s="6" t="e">
        <f>SUMIF(Sta!$A:$A,$A207,Sta!I:I)/$B207</f>
        <v>#DIV/0!</v>
      </c>
      <c r="V207" s="6" t="e">
        <f>SUMIF(Sta!$B:$B,$A207,Sta!K:K)/$C207</f>
        <v>#DIV/0!</v>
      </c>
      <c r="W207" s="10" t="e">
        <f>(SUMIF(Sta!$A:$A,$A207,Sta!Q:Q) +SUMIF(Sta!$B:$B,$A207,Sta!Q:Q))/$D207</f>
        <v>#DIV/0!</v>
      </c>
      <c r="X207" s="6" t="e">
        <f>SUMIF(Sta!$A:$A,$A207,Sta!Q:Q)/$B207</f>
        <v>#DIV/0!</v>
      </c>
      <c r="Y207" s="6" t="e">
        <f>SUMIF(Sta!$B:$B,$A207,Sta!Q:Q)/$C207</f>
        <v>#DIV/0!</v>
      </c>
      <c r="Z207" s="10" t="e">
        <f>(SUMIF(Sta!$A:$A,$A207,Sta!M:M) +SUMIF(Sta!$B:$B,$A207,Sta!O:O))/$D207</f>
        <v>#DIV/0!</v>
      </c>
      <c r="AA207" s="6" t="e">
        <f>SUMIF(Sta!$A:$A,$A207,Sta!M:M)/$B207</f>
        <v>#DIV/0!</v>
      </c>
      <c r="AB207" s="6" t="e">
        <f>SUMIF(Sta!$B:$B,$A207,Sta!O:O)/$C207</f>
        <v>#DIV/0!</v>
      </c>
      <c r="AC207" s="10" t="e">
        <f>(SUMIF(Sta!$A:$A,$A207,Sta!N:N) +SUMIF(Sta!$B:$B,$A207,Sta!P:P))/$D207</f>
        <v>#DIV/0!</v>
      </c>
      <c r="AD207" s="6" t="e">
        <f>SUMIF(Sta!$A:$A,$A207,Sta!N:N)/$B207</f>
        <v>#DIV/0!</v>
      </c>
      <c r="AE207" s="14" t="e">
        <f>SUMIF(Sta!$B:$B,$A207,Sta!P:P)/$C207</f>
        <v>#DIV/0!</v>
      </c>
    </row>
    <row r="208" spans="1:31" x14ac:dyDescent="0.3">
      <c r="A208" s="62" t="s">
        <v>310</v>
      </c>
      <c r="B208" s="9">
        <f>COUNTIF(Sta!A:A,A208)</f>
        <v>0</v>
      </c>
      <c r="C208" s="4">
        <f>COUNTIF(Sta!B:B,A208)</f>
        <v>0</v>
      </c>
      <c r="D208" s="4">
        <f t="shared" si="6"/>
        <v>0</v>
      </c>
      <c r="E208" s="10" t="e">
        <f>(SUMIF(Sta!$A:$A,$A208,Sta!F:F) +SUMIF(Sta!$B:$B,$A208,Sta!F:F))/$D208</f>
        <v>#DIV/0!</v>
      </c>
      <c r="F208" s="6" t="e">
        <f>SUMIF(Sta!$A:$A,$A208,Sta!F:F)/$B208</f>
        <v>#DIV/0!</v>
      </c>
      <c r="G208" s="6" t="e">
        <f>SUMIF(Sta!$B:$B,$A208,Sta!F:F)/$C208</f>
        <v>#DIV/0!</v>
      </c>
      <c r="H208" s="10" t="e">
        <f>(SUMIF(Sta!$A:$A,$A208,Sta!D:D) +SUMIF(Sta!$B:$B,$A208,Sta!E:E))/$D208</f>
        <v>#DIV/0!</v>
      </c>
      <c r="I208" s="6" t="e">
        <f>SUMIF(Sta!$A:$A,$A208,Sta!D:D)/$B208</f>
        <v>#DIV/0!</v>
      </c>
      <c r="J208" s="6" t="e">
        <f>SUMIF(Sta!$B:$B,$A208,Sta!E:E)/$C208</f>
        <v>#DIV/0!</v>
      </c>
      <c r="K208" s="10" t="e">
        <f>(SUMIF(Sta!$A:$A,$A208,Sta!E:E) +SUMIF(Sta!$B:$B,$A208,Sta!D:D))/$D208</f>
        <v>#DIV/0!</v>
      </c>
      <c r="L208" s="6" t="e">
        <f>SUMIF(Sta!$A:$A,$A208,Sta!E:E)/$B208</f>
        <v>#DIV/0!</v>
      </c>
      <c r="M208" s="6" t="e">
        <f>SUMIF(Sta!$B:$B,$A208,Sta!D:D)/$C208</f>
        <v>#DIV/0!</v>
      </c>
      <c r="N208" s="10" t="e">
        <f>(SUMIF(Sta!$A:$A,$A208,Sta!L:L) +SUMIF(Sta!$B:$B,$A208,Sta!L:L))/$D208</f>
        <v>#DIV/0!</v>
      </c>
      <c r="O208" s="6" t="e">
        <f>SUMIF(Sta!$A:$A,$A208,Sta!L:L)/$B208</f>
        <v>#DIV/0!</v>
      </c>
      <c r="P208" s="6" t="e">
        <f>SUMIF(Sta!$B:$B,$A208,Sta!L:L)/$C208</f>
        <v>#DIV/0!</v>
      </c>
      <c r="Q208" s="10" t="e">
        <f>(SUMIF(Sta!$A:$A,$A208,Sta!H:H) +SUMIF(Sta!$B:$B,$A208,Sta!J:J))/$D208</f>
        <v>#DIV/0!</v>
      </c>
      <c r="R208" s="6" t="e">
        <f>SUMIF(Sta!$A:$A,$A208,Sta!H:H)/$B208</f>
        <v>#DIV/0!</v>
      </c>
      <c r="S208" s="6" t="e">
        <f>SUMIF(Sta!$B:$B,$A208,Sta!J:J)/$C208</f>
        <v>#DIV/0!</v>
      </c>
      <c r="T208" s="10" t="e">
        <f>(SUMIF(Sta!$A:$A,$A208,Sta!I:I) +SUMIF(Sta!$B:$B,$A208,Sta!K:K))/$D208</f>
        <v>#DIV/0!</v>
      </c>
      <c r="U208" s="6" t="e">
        <f>SUMIF(Sta!$A:$A,$A208,Sta!I:I)/$B208</f>
        <v>#DIV/0!</v>
      </c>
      <c r="V208" s="6" t="e">
        <f>SUMIF(Sta!$B:$B,$A208,Sta!K:K)/$C208</f>
        <v>#DIV/0!</v>
      </c>
      <c r="W208" s="10" t="e">
        <f>(SUMIF(Sta!$A:$A,$A208,Sta!Q:Q) +SUMIF(Sta!$B:$B,$A208,Sta!Q:Q))/$D208</f>
        <v>#DIV/0!</v>
      </c>
      <c r="X208" s="6" t="e">
        <f>SUMIF(Sta!$A:$A,$A208,Sta!Q:Q)/$B208</f>
        <v>#DIV/0!</v>
      </c>
      <c r="Y208" s="6" t="e">
        <f>SUMIF(Sta!$B:$B,$A208,Sta!Q:Q)/$C208</f>
        <v>#DIV/0!</v>
      </c>
      <c r="Z208" s="10" t="e">
        <f>(SUMIF(Sta!$A:$A,$A208,Sta!M:M) +SUMIF(Sta!$B:$B,$A208,Sta!O:O))/$D208</f>
        <v>#DIV/0!</v>
      </c>
      <c r="AA208" s="6" t="e">
        <f>SUMIF(Sta!$A:$A,$A208,Sta!M:M)/$B208</f>
        <v>#DIV/0!</v>
      </c>
      <c r="AB208" s="6" t="e">
        <f>SUMIF(Sta!$B:$B,$A208,Sta!O:O)/$C208</f>
        <v>#DIV/0!</v>
      </c>
      <c r="AC208" s="10" t="e">
        <f>(SUMIF(Sta!$A:$A,$A208,Sta!N:N) +SUMIF(Sta!$B:$B,$A208,Sta!P:P))/$D208</f>
        <v>#DIV/0!</v>
      </c>
      <c r="AD208" s="6" t="e">
        <f>SUMIF(Sta!$A:$A,$A208,Sta!N:N)/$B208</f>
        <v>#DIV/0!</v>
      </c>
      <c r="AE208" s="14" t="e">
        <f>SUMIF(Sta!$B:$B,$A208,Sta!P:P)/$C208</f>
        <v>#DIV/0!</v>
      </c>
    </row>
    <row r="209" spans="1:31" x14ac:dyDescent="0.3">
      <c r="A209" t="s">
        <v>336</v>
      </c>
      <c r="B209" s="9">
        <f>COUNTIF(Sta!A:A,A209)</f>
        <v>0</v>
      </c>
      <c r="C209" s="4">
        <f>COUNTIF(Sta!B:B,A209)</f>
        <v>0</v>
      </c>
      <c r="D209" s="4">
        <f t="shared" ref="D209:D232" si="7">B209+C209</f>
        <v>0</v>
      </c>
      <c r="E209" s="10" t="e">
        <f>(SUMIF(Sta!$A:$A,$A209,Sta!F:F) +SUMIF(Sta!$B:$B,$A209,Sta!F:F))/$D209</f>
        <v>#DIV/0!</v>
      </c>
      <c r="F209" s="6" t="e">
        <f>SUMIF(Sta!$A:$A,$A209,Sta!F:F)/$B209</f>
        <v>#DIV/0!</v>
      </c>
      <c r="G209" s="6" t="e">
        <f>SUMIF(Sta!$B:$B,$A209,Sta!F:F)/$C209</f>
        <v>#DIV/0!</v>
      </c>
      <c r="H209" s="10" t="e">
        <f>(SUMIF(Sta!$A:$A,$A209,Sta!D:D) +SUMIF(Sta!$B:$B,$A209,Sta!E:E))/$D209</f>
        <v>#DIV/0!</v>
      </c>
      <c r="I209" s="6" t="e">
        <f>SUMIF(Sta!$A:$A,$A209,Sta!D:D)/$B209</f>
        <v>#DIV/0!</v>
      </c>
      <c r="J209" s="6" t="e">
        <f>SUMIF(Sta!$B:$B,$A209,Sta!E:E)/$C209</f>
        <v>#DIV/0!</v>
      </c>
      <c r="K209" s="10" t="e">
        <f>(SUMIF(Sta!$A:$A,$A209,Sta!E:E) +SUMIF(Sta!$B:$B,$A209,Sta!D:D))/$D209</f>
        <v>#DIV/0!</v>
      </c>
      <c r="L209" s="6" t="e">
        <f>SUMIF(Sta!$A:$A,$A209,Sta!E:E)/$B209</f>
        <v>#DIV/0!</v>
      </c>
      <c r="M209" s="6" t="e">
        <f>SUMIF(Sta!$B:$B,$A209,Sta!D:D)/$C209</f>
        <v>#DIV/0!</v>
      </c>
      <c r="N209" s="10" t="e">
        <f>(SUMIF(Sta!$A:$A,$A209,Sta!L:L) +SUMIF(Sta!$B:$B,$A209,Sta!L:L))/$D209</f>
        <v>#DIV/0!</v>
      </c>
      <c r="O209" s="6" t="e">
        <f>SUMIF(Sta!$A:$A,$A209,Sta!L:L)/$B209</f>
        <v>#DIV/0!</v>
      </c>
      <c r="P209" s="6" t="e">
        <f>SUMIF(Sta!$B:$B,$A209,Sta!L:L)/$C209</f>
        <v>#DIV/0!</v>
      </c>
      <c r="Q209" s="10" t="e">
        <f>(SUMIF(Sta!$A:$A,$A209,Sta!H:H) +SUMIF(Sta!$B:$B,$A209,Sta!J:J))/$D209</f>
        <v>#DIV/0!</v>
      </c>
      <c r="R209" s="6" t="e">
        <f>SUMIF(Sta!$A:$A,$A209,Sta!H:H)/$B209</f>
        <v>#DIV/0!</v>
      </c>
      <c r="S209" s="6" t="e">
        <f>SUMIF(Sta!$B:$B,$A209,Sta!J:J)/$C209</f>
        <v>#DIV/0!</v>
      </c>
      <c r="T209" s="10" t="e">
        <f>(SUMIF(Sta!$A:$A,$A209,Sta!I:I) +SUMIF(Sta!$B:$B,$A209,Sta!K:K))/$D209</f>
        <v>#DIV/0!</v>
      </c>
      <c r="U209" s="6" t="e">
        <f>SUMIF(Sta!$A:$A,$A209,Sta!I:I)/$B209</f>
        <v>#DIV/0!</v>
      </c>
      <c r="V209" s="6" t="e">
        <f>SUMIF(Sta!$B:$B,$A209,Sta!K:K)/$C209</f>
        <v>#DIV/0!</v>
      </c>
      <c r="W209" s="10" t="e">
        <f>(SUMIF(Sta!$A:$A,$A209,Sta!Q:Q) +SUMIF(Sta!$B:$B,$A209,Sta!Q:Q))/$D209</f>
        <v>#DIV/0!</v>
      </c>
      <c r="X209" s="6" t="e">
        <f>SUMIF(Sta!$A:$A,$A209,Sta!Q:Q)/$B209</f>
        <v>#DIV/0!</v>
      </c>
      <c r="Y209" s="6" t="e">
        <f>SUMIF(Sta!$B:$B,$A209,Sta!Q:Q)/$C209</f>
        <v>#DIV/0!</v>
      </c>
      <c r="Z209" s="10" t="e">
        <f>(SUMIF(Sta!$A:$A,$A209,Sta!M:M) +SUMIF(Sta!$B:$B,$A209,Sta!O:O))/$D209</f>
        <v>#DIV/0!</v>
      </c>
      <c r="AA209" s="6" t="e">
        <f>SUMIF(Sta!$A:$A,$A209,Sta!M:M)/$B209</f>
        <v>#DIV/0!</v>
      </c>
      <c r="AB209" s="6" t="e">
        <f>SUMIF(Sta!$B:$B,$A209,Sta!O:O)/$C209</f>
        <v>#DIV/0!</v>
      </c>
      <c r="AC209" s="10" t="e">
        <f>(SUMIF(Sta!$A:$A,$A209,Sta!N:N) +SUMIF(Sta!$B:$B,$A209,Sta!P:P))/$D209</f>
        <v>#DIV/0!</v>
      </c>
      <c r="AD209" s="6" t="e">
        <f>SUMIF(Sta!$A:$A,$A209,Sta!N:N)/$B209</f>
        <v>#DIV/0!</v>
      </c>
      <c r="AE209" s="14" t="e">
        <f>SUMIF(Sta!$B:$B,$A209,Sta!P:P)/$C209</f>
        <v>#DIV/0!</v>
      </c>
    </row>
    <row r="210" spans="1:31" x14ac:dyDescent="0.3">
      <c r="A210" t="s">
        <v>332</v>
      </c>
      <c r="B210" s="9">
        <f>COUNTIF(Sta!A:A,A210)</f>
        <v>0</v>
      </c>
      <c r="C210" s="4">
        <f>COUNTIF(Sta!B:B,A210)</f>
        <v>0</v>
      </c>
      <c r="D210" s="4">
        <f t="shared" si="7"/>
        <v>0</v>
      </c>
      <c r="E210" s="10" t="e">
        <f>(SUMIF(Sta!$A:$A,$A210,Sta!F:F) +SUMIF(Sta!$B:$B,$A210,Sta!F:F))/$D210</f>
        <v>#DIV/0!</v>
      </c>
      <c r="F210" s="6" t="e">
        <f>SUMIF(Sta!$A:$A,$A210,Sta!F:F)/$B210</f>
        <v>#DIV/0!</v>
      </c>
      <c r="G210" s="6" t="e">
        <f>SUMIF(Sta!$B:$B,$A210,Sta!F:F)/$C210</f>
        <v>#DIV/0!</v>
      </c>
      <c r="H210" s="10" t="e">
        <f>(SUMIF(Sta!$A:$A,$A210,Sta!D:D) +SUMIF(Sta!$B:$B,$A210,Sta!E:E))/$D210</f>
        <v>#DIV/0!</v>
      </c>
      <c r="I210" s="6" t="e">
        <f>SUMIF(Sta!$A:$A,$A210,Sta!D:D)/$B210</f>
        <v>#DIV/0!</v>
      </c>
      <c r="J210" s="6" t="e">
        <f>SUMIF(Sta!$B:$B,$A210,Sta!E:E)/$C210</f>
        <v>#DIV/0!</v>
      </c>
      <c r="K210" s="10" t="e">
        <f>(SUMIF(Sta!$A:$A,$A210,Sta!E:E) +SUMIF(Sta!$B:$B,$A210,Sta!D:D))/$D210</f>
        <v>#DIV/0!</v>
      </c>
      <c r="L210" s="6" t="e">
        <f>SUMIF(Sta!$A:$A,$A210,Sta!E:E)/$B210</f>
        <v>#DIV/0!</v>
      </c>
      <c r="M210" s="6" t="e">
        <f>SUMIF(Sta!$B:$B,$A210,Sta!D:D)/$C210</f>
        <v>#DIV/0!</v>
      </c>
      <c r="N210" s="10" t="e">
        <f>(SUMIF(Sta!$A:$A,$A210,Sta!L:L) +SUMIF(Sta!$B:$B,$A210,Sta!L:L))/$D210</f>
        <v>#DIV/0!</v>
      </c>
      <c r="O210" s="6" t="e">
        <f>SUMIF(Sta!$A:$A,$A210,Sta!L:L)/$B210</f>
        <v>#DIV/0!</v>
      </c>
      <c r="P210" s="6" t="e">
        <f>SUMIF(Sta!$B:$B,$A210,Sta!L:L)/$C210</f>
        <v>#DIV/0!</v>
      </c>
      <c r="Q210" s="10" t="e">
        <f>(SUMIF(Sta!$A:$A,$A210,Sta!H:H) +SUMIF(Sta!$B:$B,$A210,Sta!J:J))/$D210</f>
        <v>#DIV/0!</v>
      </c>
      <c r="R210" s="6" t="e">
        <f>SUMIF(Sta!$A:$A,$A210,Sta!H:H)/$B210</f>
        <v>#DIV/0!</v>
      </c>
      <c r="S210" s="6" t="e">
        <f>SUMIF(Sta!$B:$B,$A210,Sta!J:J)/$C210</f>
        <v>#DIV/0!</v>
      </c>
      <c r="T210" s="10" t="e">
        <f>(SUMIF(Sta!$A:$A,$A210,Sta!I:I) +SUMIF(Sta!$B:$B,$A210,Sta!K:K))/$D210</f>
        <v>#DIV/0!</v>
      </c>
      <c r="U210" s="6" t="e">
        <f>SUMIF(Sta!$A:$A,$A210,Sta!I:I)/$B210</f>
        <v>#DIV/0!</v>
      </c>
      <c r="V210" s="6" t="e">
        <f>SUMIF(Sta!$B:$B,$A210,Sta!K:K)/$C210</f>
        <v>#DIV/0!</v>
      </c>
      <c r="W210" s="10" t="e">
        <f>(SUMIF(Sta!$A:$A,$A210,Sta!Q:Q) +SUMIF(Sta!$B:$B,$A210,Sta!Q:Q))/$D210</f>
        <v>#DIV/0!</v>
      </c>
      <c r="X210" s="6" t="e">
        <f>SUMIF(Sta!$A:$A,$A210,Sta!Q:Q)/$B210</f>
        <v>#DIV/0!</v>
      </c>
      <c r="Y210" s="6" t="e">
        <f>SUMIF(Sta!$B:$B,$A210,Sta!Q:Q)/$C210</f>
        <v>#DIV/0!</v>
      </c>
      <c r="Z210" s="10" t="e">
        <f>(SUMIF(Sta!$A:$A,$A210,Sta!M:M) +SUMIF(Sta!$B:$B,$A210,Sta!O:O))/$D210</f>
        <v>#DIV/0!</v>
      </c>
      <c r="AA210" s="6" t="e">
        <f>SUMIF(Sta!$A:$A,$A210,Sta!M:M)/$B210</f>
        <v>#DIV/0!</v>
      </c>
      <c r="AB210" s="6" t="e">
        <f>SUMIF(Sta!$B:$B,$A210,Sta!O:O)/$C210</f>
        <v>#DIV/0!</v>
      </c>
      <c r="AC210" s="10" t="e">
        <f>(SUMIF(Sta!$A:$A,$A210,Sta!N:N) +SUMIF(Sta!$B:$B,$A210,Sta!P:P))/$D210</f>
        <v>#DIV/0!</v>
      </c>
      <c r="AD210" s="6" t="e">
        <f>SUMIF(Sta!$A:$A,$A210,Sta!N:N)/$B210</f>
        <v>#DIV/0!</v>
      </c>
      <c r="AE210" s="14" t="e">
        <f>SUMIF(Sta!$B:$B,$A210,Sta!P:P)/$C210</f>
        <v>#DIV/0!</v>
      </c>
    </row>
    <row r="211" spans="1:31" x14ac:dyDescent="0.3">
      <c r="A211" t="s">
        <v>329</v>
      </c>
      <c r="B211" s="9">
        <f>COUNTIF(Sta!A:A,A211)</f>
        <v>0</v>
      </c>
      <c r="C211" s="4">
        <f>COUNTIF(Sta!B:B,A211)</f>
        <v>0</v>
      </c>
      <c r="D211" s="4">
        <f t="shared" si="7"/>
        <v>0</v>
      </c>
      <c r="E211" s="10" t="e">
        <f>(SUMIF(Sta!$A:$A,$A211,Sta!F:F) +SUMIF(Sta!$B:$B,$A211,Sta!F:F))/$D211</f>
        <v>#DIV/0!</v>
      </c>
      <c r="F211" s="6" t="e">
        <f>SUMIF(Sta!$A:$A,$A211,Sta!F:F)/$B211</f>
        <v>#DIV/0!</v>
      </c>
      <c r="G211" s="6" t="e">
        <f>SUMIF(Sta!$B:$B,$A211,Sta!F:F)/$C211</f>
        <v>#DIV/0!</v>
      </c>
      <c r="H211" s="10" t="e">
        <f>(SUMIF(Sta!$A:$A,$A211,Sta!D:D) +SUMIF(Sta!$B:$B,$A211,Sta!E:E))/$D211</f>
        <v>#DIV/0!</v>
      </c>
      <c r="I211" s="6" t="e">
        <f>SUMIF(Sta!$A:$A,$A211,Sta!D:D)/$B211</f>
        <v>#DIV/0!</v>
      </c>
      <c r="J211" s="6" t="e">
        <f>SUMIF(Sta!$B:$B,$A211,Sta!E:E)/$C211</f>
        <v>#DIV/0!</v>
      </c>
      <c r="K211" s="10" t="e">
        <f>(SUMIF(Sta!$A:$A,$A211,Sta!E:E) +SUMIF(Sta!$B:$B,$A211,Sta!D:D))/$D211</f>
        <v>#DIV/0!</v>
      </c>
      <c r="L211" s="6" t="e">
        <f>SUMIF(Sta!$A:$A,$A211,Sta!E:E)/$B211</f>
        <v>#DIV/0!</v>
      </c>
      <c r="M211" s="6" t="e">
        <f>SUMIF(Sta!$B:$B,$A211,Sta!D:D)/$C211</f>
        <v>#DIV/0!</v>
      </c>
      <c r="N211" s="10" t="e">
        <f>(SUMIF(Sta!$A:$A,$A211,Sta!L:L) +SUMIF(Sta!$B:$B,$A211,Sta!L:L))/$D211</f>
        <v>#DIV/0!</v>
      </c>
      <c r="O211" s="6" t="e">
        <f>SUMIF(Sta!$A:$A,$A211,Sta!L:L)/$B211</f>
        <v>#DIV/0!</v>
      </c>
      <c r="P211" s="6" t="e">
        <f>SUMIF(Sta!$B:$B,$A211,Sta!L:L)/$C211</f>
        <v>#DIV/0!</v>
      </c>
      <c r="Q211" s="10" t="e">
        <f>(SUMIF(Sta!$A:$A,$A211,Sta!H:H) +SUMIF(Sta!$B:$B,$A211,Sta!J:J))/$D211</f>
        <v>#DIV/0!</v>
      </c>
      <c r="R211" s="6" t="e">
        <f>SUMIF(Sta!$A:$A,$A211,Sta!H:H)/$B211</f>
        <v>#DIV/0!</v>
      </c>
      <c r="S211" s="6" t="e">
        <f>SUMIF(Sta!$B:$B,$A211,Sta!J:J)/$C211</f>
        <v>#DIV/0!</v>
      </c>
      <c r="T211" s="10" t="e">
        <f>(SUMIF(Sta!$A:$A,$A211,Sta!I:I) +SUMIF(Sta!$B:$B,$A211,Sta!K:K))/$D211</f>
        <v>#DIV/0!</v>
      </c>
      <c r="U211" s="6" t="e">
        <f>SUMIF(Sta!$A:$A,$A211,Sta!I:I)/$B211</f>
        <v>#DIV/0!</v>
      </c>
      <c r="V211" s="6" t="e">
        <f>SUMIF(Sta!$B:$B,$A211,Sta!K:K)/$C211</f>
        <v>#DIV/0!</v>
      </c>
      <c r="W211" s="10" t="e">
        <f>(SUMIF(Sta!$A:$A,$A211,Sta!Q:Q) +SUMIF(Sta!$B:$B,$A211,Sta!Q:Q))/$D211</f>
        <v>#DIV/0!</v>
      </c>
      <c r="X211" s="6" t="e">
        <f>SUMIF(Sta!$A:$A,$A211,Sta!Q:Q)/$B211</f>
        <v>#DIV/0!</v>
      </c>
      <c r="Y211" s="6" t="e">
        <f>SUMIF(Sta!$B:$B,$A211,Sta!Q:Q)/$C211</f>
        <v>#DIV/0!</v>
      </c>
      <c r="Z211" s="10" t="e">
        <f>(SUMIF(Sta!$A:$A,$A211,Sta!M:M) +SUMIF(Sta!$B:$B,$A211,Sta!O:O))/$D211</f>
        <v>#DIV/0!</v>
      </c>
      <c r="AA211" s="6" t="e">
        <f>SUMIF(Sta!$A:$A,$A211,Sta!M:M)/$B211</f>
        <v>#DIV/0!</v>
      </c>
      <c r="AB211" s="6" t="e">
        <f>SUMIF(Sta!$B:$B,$A211,Sta!O:O)/$C211</f>
        <v>#DIV/0!</v>
      </c>
      <c r="AC211" s="10" t="e">
        <f>(SUMIF(Sta!$A:$A,$A211,Sta!N:N) +SUMIF(Sta!$B:$B,$A211,Sta!P:P))/$D211</f>
        <v>#DIV/0!</v>
      </c>
      <c r="AD211" s="6" t="e">
        <f>SUMIF(Sta!$A:$A,$A211,Sta!N:N)/$B211</f>
        <v>#DIV/0!</v>
      </c>
      <c r="AE211" s="14" t="e">
        <f>SUMIF(Sta!$B:$B,$A211,Sta!P:P)/$C211</f>
        <v>#DIV/0!</v>
      </c>
    </row>
    <row r="212" spans="1:31" x14ac:dyDescent="0.3">
      <c r="A212" t="s">
        <v>330</v>
      </c>
      <c r="B212" s="9">
        <f>COUNTIF(Sta!A:A,A212)</f>
        <v>0</v>
      </c>
      <c r="C212" s="4">
        <f>COUNTIF(Sta!B:B,A212)</f>
        <v>0</v>
      </c>
      <c r="D212" s="4">
        <f t="shared" si="7"/>
        <v>0</v>
      </c>
      <c r="E212" s="10" t="e">
        <f>(SUMIF(Sta!$A:$A,$A212,Sta!F:F) +SUMIF(Sta!$B:$B,$A212,Sta!F:F))/$D212</f>
        <v>#DIV/0!</v>
      </c>
      <c r="F212" s="6" t="e">
        <f>SUMIF(Sta!$A:$A,$A212,Sta!F:F)/$B212</f>
        <v>#DIV/0!</v>
      </c>
      <c r="G212" s="6" t="e">
        <f>SUMIF(Sta!$B:$B,$A212,Sta!F:F)/$C212</f>
        <v>#DIV/0!</v>
      </c>
      <c r="H212" s="10" t="e">
        <f>(SUMIF(Sta!$A:$A,$A212,Sta!D:D) +SUMIF(Sta!$B:$B,$A212,Sta!E:E))/$D212</f>
        <v>#DIV/0!</v>
      </c>
      <c r="I212" s="6" t="e">
        <f>SUMIF(Sta!$A:$A,$A212,Sta!D:D)/$B212</f>
        <v>#DIV/0!</v>
      </c>
      <c r="J212" s="6" t="e">
        <f>SUMIF(Sta!$B:$B,$A212,Sta!E:E)/$C212</f>
        <v>#DIV/0!</v>
      </c>
      <c r="K212" s="10" t="e">
        <f>(SUMIF(Sta!$A:$A,$A212,Sta!E:E) +SUMIF(Sta!$B:$B,$A212,Sta!D:D))/$D212</f>
        <v>#DIV/0!</v>
      </c>
      <c r="L212" s="6" t="e">
        <f>SUMIF(Sta!$A:$A,$A212,Sta!E:E)/$B212</f>
        <v>#DIV/0!</v>
      </c>
      <c r="M212" s="6" t="e">
        <f>SUMIF(Sta!$B:$B,$A212,Sta!D:D)/$C212</f>
        <v>#DIV/0!</v>
      </c>
      <c r="N212" s="10" t="e">
        <f>(SUMIF(Sta!$A:$A,$A212,Sta!L:L) +SUMIF(Sta!$B:$B,$A212,Sta!L:L))/$D212</f>
        <v>#DIV/0!</v>
      </c>
      <c r="O212" s="6" t="e">
        <f>SUMIF(Sta!$A:$A,$A212,Sta!L:L)/$B212</f>
        <v>#DIV/0!</v>
      </c>
      <c r="P212" s="6" t="e">
        <f>SUMIF(Sta!$B:$B,$A212,Sta!L:L)/$C212</f>
        <v>#DIV/0!</v>
      </c>
      <c r="Q212" s="10" t="e">
        <f>(SUMIF(Sta!$A:$A,$A212,Sta!H:H) +SUMIF(Sta!$B:$B,$A212,Sta!J:J))/$D212</f>
        <v>#DIV/0!</v>
      </c>
      <c r="R212" s="6" t="e">
        <f>SUMIF(Sta!$A:$A,$A212,Sta!H:H)/$B212</f>
        <v>#DIV/0!</v>
      </c>
      <c r="S212" s="6" t="e">
        <f>SUMIF(Sta!$B:$B,$A212,Sta!J:J)/$C212</f>
        <v>#DIV/0!</v>
      </c>
      <c r="T212" s="10" t="e">
        <f>(SUMIF(Sta!$A:$A,$A212,Sta!I:I) +SUMIF(Sta!$B:$B,$A212,Sta!K:K))/$D212</f>
        <v>#DIV/0!</v>
      </c>
      <c r="U212" s="6" t="e">
        <f>SUMIF(Sta!$A:$A,$A212,Sta!I:I)/$B212</f>
        <v>#DIV/0!</v>
      </c>
      <c r="V212" s="6" t="e">
        <f>SUMIF(Sta!$B:$B,$A212,Sta!K:K)/$C212</f>
        <v>#DIV/0!</v>
      </c>
      <c r="W212" s="10" t="e">
        <f>(SUMIF(Sta!$A:$A,$A212,Sta!Q:Q) +SUMIF(Sta!$B:$B,$A212,Sta!Q:Q))/$D212</f>
        <v>#DIV/0!</v>
      </c>
      <c r="X212" s="6" t="e">
        <f>SUMIF(Sta!$A:$A,$A212,Sta!Q:Q)/$B212</f>
        <v>#DIV/0!</v>
      </c>
      <c r="Y212" s="6" t="e">
        <f>SUMIF(Sta!$B:$B,$A212,Sta!Q:Q)/$C212</f>
        <v>#DIV/0!</v>
      </c>
      <c r="Z212" s="10" t="e">
        <f>(SUMIF(Sta!$A:$A,$A212,Sta!M:M) +SUMIF(Sta!$B:$B,$A212,Sta!O:O))/$D212</f>
        <v>#DIV/0!</v>
      </c>
      <c r="AA212" s="6" t="e">
        <f>SUMIF(Sta!$A:$A,$A212,Sta!M:M)/$B212</f>
        <v>#DIV/0!</v>
      </c>
      <c r="AB212" s="6" t="e">
        <f>SUMIF(Sta!$B:$B,$A212,Sta!O:O)/$C212</f>
        <v>#DIV/0!</v>
      </c>
      <c r="AC212" s="10" t="e">
        <f>(SUMIF(Sta!$A:$A,$A212,Sta!N:N) +SUMIF(Sta!$B:$B,$A212,Sta!P:P))/$D212</f>
        <v>#DIV/0!</v>
      </c>
      <c r="AD212" s="6" t="e">
        <f>SUMIF(Sta!$A:$A,$A212,Sta!N:N)/$B212</f>
        <v>#DIV/0!</v>
      </c>
      <c r="AE212" s="14" t="e">
        <f>SUMIF(Sta!$B:$B,$A212,Sta!P:P)/$C212</f>
        <v>#DIV/0!</v>
      </c>
    </row>
    <row r="213" spans="1:31" x14ac:dyDescent="0.3">
      <c r="A213" t="s">
        <v>340</v>
      </c>
      <c r="B213" s="9">
        <f>COUNTIF(Sta!A:A,A213)</f>
        <v>0</v>
      </c>
      <c r="C213" s="4">
        <f>COUNTIF(Sta!B:B,A213)</f>
        <v>0</v>
      </c>
      <c r="D213" s="4">
        <f t="shared" si="7"/>
        <v>0</v>
      </c>
      <c r="E213" s="10" t="e">
        <f>(SUMIF(Sta!$A:$A,$A213,Sta!F:F) +SUMIF(Sta!$B:$B,$A213,Sta!F:F))/$D213</f>
        <v>#DIV/0!</v>
      </c>
      <c r="F213" s="6" t="e">
        <f>SUMIF(Sta!$A:$A,$A213,Sta!F:F)/$B213</f>
        <v>#DIV/0!</v>
      </c>
      <c r="G213" s="6" t="e">
        <f>SUMIF(Sta!$B:$B,$A213,Sta!F:F)/$C213</f>
        <v>#DIV/0!</v>
      </c>
      <c r="H213" s="10" t="e">
        <f>(SUMIF(Sta!$A:$A,$A213,Sta!D:D) +SUMIF(Sta!$B:$B,$A213,Sta!E:E))/$D213</f>
        <v>#DIV/0!</v>
      </c>
      <c r="I213" s="6" t="e">
        <f>SUMIF(Sta!$A:$A,$A213,Sta!D:D)/$B213</f>
        <v>#DIV/0!</v>
      </c>
      <c r="J213" s="6" t="e">
        <f>SUMIF(Sta!$B:$B,$A213,Sta!E:E)/$C213</f>
        <v>#DIV/0!</v>
      </c>
      <c r="K213" s="10" t="e">
        <f>(SUMIF(Sta!$A:$A,$A213,Sta!E:E) +SUMIF(Sta!$B:$B,$A213,Sta!D:D))/$D213</f>
        <v>#DIV/0!</v>
      </c>
      <c r="L213" s="6" t="e">
        <f>SUMIF(Sta!$A:$A,$A213,Sta!E:E)/$B213</f>
        <v>#DIV/0!</v>
      </c>
      <c r="M213" s="6" t="e">
        <f>SUMIF(Sta!$B:$B,$A213,Sta!D:D)/$C213</f>
        <v>#DIV/0!</v>
      </c>
      <c r="N213" s="10" t="e">
        <f>(SUMIF(Sta!$A:$A,$A213,Sta!L:L) +SUMIF(Sta!$B:$B,$A213,Sta!L:L))/$D213</f>
        <v>#DIV/0!</v>
      </c>
      <c r="O213" s="6" t="e">
        <f>SUMIF(Sta!$A:$A,$A213,Sta!L:L)/$B213</f>
        <v>#DIV/0!</v>
      </c>
      <c r="P213" s="6" t="e">
        <f>SUMIF(Sta!$B:$B,$A213,Sta!L:L)/$C213</f>
        <v>#DIV/0!</v>
      </c>
      <c r="Q213" s="10" t="e">
        <f>(SUMIF(Sta!$A:$A,$A213,Sta!H:H) +SUMIF(Sta!$B:$B,$A213,Sta!J:J))/$D213</f>
        <v>#DIV/0!</v>
      </c>
      <c r="R213" s="6" t="e">
        <f>SUMIF(Sta!$A:$A,$A213,Sta!H:H)/$B213</f>
        <v>#DIV/0!</v>
      </c>
      <c r="S213" s="6" t="e">
        <f>SUMIF(Sta!$B:$B,$A213,Sta!J:J)/$C213</f>
        <v>#DIV/0!</v>
      </c>
      <c r="T213" s="10" t="e">
        <f>(SUMIF(Sta!$A:$A,$A213,Sta!I:I) +SUMIF(Sta!$B:$B,$A213,Sta!K:K))/$D213</f>
        <v>#DIV/0!</v>
      </c>
      <c r="U213" s="6" t="e">
        <f>SUMIF(Sta!$A:$A,$A213,Sta!I:I)/$B213</f>
        <v>#DIV/0!</v>
      </c>
      <c r="V213" s="6" t="e">
        <f>SUMIF(Sta!$B:$B,$A213,Sta!K:K)/$C213</f>
        <v>#DIV/0!</v>
      </c>
      <c r="W213" s="10" t="e">
        <f>(SUMIF(Sta!$A:$A,$A213,Sta!Q:Q) +SUMIF(Sta!$B:$B,$A213,Sta!Q:Q))/$D213</f>
        <v>#DIV/0!</v>
      </c>
      <c r="X213" s="6" t="e">
        <f>SUMIF(Sta!$A:$A,$A213,Sta!Q:Q)/$B213</f>
        <v>#DIV/0!</v>
      </c>
      <c r="Y213" s="6" t="e">
        <f>SUMIF(Sta!$B:$B,$A213,Sta!Q:Q)/$C213</f>
        <v>#DIV/0!</v>
      </c>
      <c r="Z213" s="10" t="e">
        <f>(SUMIF(Sta!$A:$A,$A213,Sta!M:M) +SUMIF(Sta!$B:$B,$A213,Sta!O:O))/$D213</f>
        <v>#DIV/0!</v>
      </c>
      <c r="AA213" s="6" t="e">
        <f>SUMIF(Sta!$A:$A,$A213,Sta!M:M)/$B213</f>
        <v>#DIV/0!</v>
      </c>
      <c r="AB213" s="6" t="e">
        <f>SUMIF(Sta!$B:$B,$A213,Sta!O:O)/$C213</f>
        <v>#DIV/0!</v>
      </c>
      <c r="AC213" s="10" t="e">
        <f>(SUMIF(Sta!$A:$A,$A213,Sta!N:N) +SUMIF(Sta!$B:$B,$A213,Sta!P:P))/$D213</f>
        <v>#DIV/0!</v>
      </c>
      <c r="AD213" s="6" t="e">
        <f>SUMIF(Sta!$A:$A,$A213,Sta!N:N)/$B213</f>
        <v>#DIV/0!</v>
      </c>
      <c r="AE213" s="14" t="e">
        <f>SUMIF(Sta!$B:$B,$A213,Sta!P:P)/$C213</f>
        <v>#DIV/0!</v>
      </c>
    </row>
    <row r="214" spans="1:31" x14ac:dyDescent="0.3">
      <c r="A214" t="s">
        <v>333</v>
      </c>
      <c r="B214" s="9">
        <f>COUNTIF(Sta!A:A,A214)</f>
        <v>0</v>
      </c>
      <c r="C214" s="4">
        <f>COUNTIF(Sta!B:B,A214)</f>
        <v>0</v>
      </c>
      <c r="D214" s="4">
        <f t="shared" si="7"/>
        <v>0</v>
      </c>
      <c r="E214" s="10" t="e">
        <f>(SUMIF(Sta!$A:$A,$A214,Sta!F:F) +SUMIF(Sta!$B:$B,$A214,Sta!F:F))/$D214</f>
        <v>#DIV/0!</v>
      </c>
      <c r="F214" s="6" t="e">
        <f>SUMIF(Sta!$A:$A,$A214,Sta!F:F)/$B214</f>
        <v>#DIV/0!</v>
      </c>
      <c r="G214" s="6" t="e">
        <f>SUMIF(Sta!$B:$B,$A214,Sta!F:F)/$C214</f>
        <v>#DIV/0!</v>
      </c>
      <c r="H214" s="10" t="e">
        <f>(SUMIF(Sta!$A:$A,$A214,Sta!D:D) +SUMIF(Sta!$B:$B,$A214,Sta!E:E))/$D214</f>
        <v>#DIV/0!</v>
      </c>
      <c r="I214" s="6" t="e">
        <f>SUMIF(Sta!$A:$A,$A214,Sta!D:D)/$B214</f>
        <v>#DIV/0!</v>
      </c>
      <c r="J214" s="6" t="e">
        <f>SUMIF(Sta!$B:$B,$A214,Sta!E:E)/$C214</f>
        <v>#DIV/0!</v>
      </c>
      <c r="K214" s="10" t="e">
        <f>(SUMIF(Sta!$A:$A,$A214,Sta!E:E) +SUMIF(Sta!$B:$B,$A214,Sta!D:D))/$D214</f>
        <v>#DIV/0!</v>
      </c>
      <c r="L214" s="6" t="e">
        <f>SUMIF(Sta!$A:$A,$A214,Sta!E:E)/$B214</f>
        <v>#DIV/0!</v>
      </c>
      <c r="M214" s="6" t="e">
        <f>SUMIF(Sta!$B:$B,$A214,Sta!D:D)/$C214</f>
        <v>#DIV/0!</v>
      </c>
      <c r="N214" s="10" t="e">
        <f>(SUMIF(Sta!$A:$A,$A214,Sta!L:L) +SUMIF(Sta!$B:$B,$A214,Sta!L:L))/$D214</f>
        <v>#DIV/0!</v>
      </c>
      <c r="O214" s="6" t="e">
        <f>SUMIF(Sta!$A:$A,$A214,Sta!L:L)/$B214</f>
        <v>#DIV/0!</v>
      </c>
      <c r="P214" s="6" t="e">
        <f>SUMIF(Sta!$B:$B,$A214,Sta!L:L)/$C214</f>
        <v>#DIV/0!</v>
      </c>
      <c r="Q214" s="10" t="e">
        <f>(SUMIF(Sta!$A:$A,$A214,Sta!H:H) +SUMIF(Sta!$B:$B,$A214,Sta!J:J))/$D214</f>
        <v>#DIV/0!</v>
      </c>
      <c r="R214" s="6" t="e">
        <f>SUMIF(Sta!$A:$A,$A214,Sta!H:H)/$B214</f>
        <v>#DIV/0!</v>
      </c>
      <c r="S214" s="6" t="e">
        <f>SUMIF(Sta!$B:$B,$A214,Sta!J:J)/$C214</f>
        <v>#DIV/0!</v>
      </c>
      <c r="T214" s="10" t="e">
        <f>(SUMIF(Sta!$A:$A,$A214,Sta!I:I) +SUMIF(Sta!$B:$B,$A214,Sta!K:K))/$D214</f>
        <v>#DIV/0!</v>
      </c>
      <c r="U214" s="6" t="e">
        <f>SUMIF(Sta!$A:$A,$A214,Sta!I:I)/$B214</f>
        <v>#DIV/0!</v>
      </c>
      <c r="V214" s="6" t="e">
        <f>SUMIF(Sta!$B:$B,$A214,Sta!K:K)/$C214</f>
        <v>#DIV/0!</v>
      </c>
      <c r="W214" s="10" t="e">
        <f>(SUMIF(Sta!$A:$A,$A214,Sta!Q:Q) +SUMIF(Sta!$B:$B,$A214,Sta!Q:Q))/$D214</f>
        <v>#DIV/0!</v>
      </c>
      <c r="X214" s="6" t="e">
        <f>SUMIF(Sta!$A:$A,$A214,Sta!Q:Q)/$B214</f>
        <v>#DIV/0!</v>
      </c>
      <c r="Y214" s="6" t="e">
        <f>SUMIF(Sta!$B:$B,$A214,Sta!Q:Q)/$C214</f>
        <v>#DIV/0!</v>
      </c>
      <c r="Z214" s="10" t="e">
        <f>(SUMIF(Sta!$A:$A,$A214,Sta!M:M) +SUMIF(Sta!$B:$B,$A214,Sta!O:O))/$D214</f>
        <v>#DIV/0!</v>
      </c>
      <c r="AA214" s="6" t="e">
        <f>SUMIF(Sta!$A:$A,$A214,Sta!M:M)/$B214</f>
        <v>#DIV/0!</v>
      </c>
      <c r="AB214" s="6" t="e">
        <f>SUMIF(Sta!$B:$B,$A214,Sta!O:O)/$C214</f>
        <v>#DIV/0!</v>
      </c>
      <c r="AC214" s="10" t="e">
        <f>(SUMIF(Sta!$A:$A,$A214,Sta!N:N) +SUMIF(Sta!$B:$B,$A214,Sta!P:P))/$D214</f>
        <v>#DIV/0!</v>
      </c>
      <c r="AD214" s="6" t="e">
        <f>SUMIF(Sta!$A:$A,$A214,Sta!N:N)/$B214</f>
        <v>#DIV/0!</v>
      </c>
      <c r="AE214" s="14" t="e">
        <f>SUMIF(Sta!$B:$B,$A214,Sta!P:P)/$C214</f>
        <v>#DIV/0!</v>
      </c>
    </row>
    <row r="215" spans="1:31" x14ac:dyDescent="0.3">
      <c r="A215" t="s">
        <v>337</v>
      </c>
      <c r="B215" s="9">
        <f>COUNTIF(Sta!A:A,A215)</f>
        <v>0</v>
      </c>
      <c r="C215" s="4">
        <f>COUNTIF(Sta!B:B,A215)</f>
        <v>0</v>
      </c>
      <c r="D215" s="4">
        <f t="shared" si="7"/>
        <v>0</v>
      </c>
      <c r="E215" s="10" t="e">
        <f>(SUMIF(Sta!$A:$A,$A215,Sta!F:F) +SUMIF(Sta!$B:$B,$A215,Sta!F:F))/$D215</f>
        <v>#DIV/0!</v>
      </c>
      <c r="F215" s="6" t="e">
        <f>SUMIF(Sta!$A:$A,$A215,Sta!F:F)/$B215</f>
        <v>#DIV/0!</v>
      </c>
      <c r="G215" s="6" t="e">
        <f>SUMIF(Sta!$B:$B,$A215,Sta!F:F)/$C215</f>
        <v>#DIV/0!</v>
      </c>
      <c r="H215" s="10" t="e">
        <f>(SUMIF(Sta!$A:$A,$A215,Sta!D:D) +SUMIF(Sta!$B:$B,$A215,Sta!E:E))/$D215</f>
        <v>#DIV/0!</v>
      </c>
      <c r="I215" s="6" t="e">
        <f>SUMIF(Sta!$A:$A,$A215,Sta!D:D)/$B215</f>
        <v>#DIV/0!</v>
      </c>
      <c r="J215" s="6" t="e">
        <f>SUMIF(Sta!$B:$B,$A215,Sta!E:E)/$C215</f>
        <v>#DIV/0!</v>
      </c>
      <c r="K215" s="10" t="e">
        <f>(SUMIF(Sta!$A:$A,$A215,Sta!E:E) +SUMIF(Sta!$B:$B,$A215,Sta!D:D))/$D215</f>
        <v>#DIV/0!</v>
      </c>
      <c r="L215" s="6" t="e">
        <f>SUMIF(Sta!$A:$A,$A215,Sta!E:E)/$B215</f>
        <v>#DIV/0!</v>
      </c>
      <c r="M215" s="6" t="e">
        <f>SUMIF(Sta!$B:$B,$A215,Sta!D:D)/$C215</f>
        <v>#DIV/0!</v>
      </c>
      <c r="N215" s="10" t="e">
        <f>(SUMIF(Sta!$A:$A,$A215,Sta!L:L) +SUMIF(Sta!$B:$B,$A215,Sta!L:L))/$D215</f>
        <v>#DIV/0!</v>
      </c>
      <c r="O215" s="6" t="e">
        <f>SUMIF(Sta!$A:$A,$A215,Sta!L:L)/$B215</f>
        <v>#DIV/0!</v>
      </c>
      <c r="P215" s="6" t="e">
        <f>SUMIF(Sta!$B:$B,$A215,Sta!L:L)/$C215</f>
        <v>#DIV/0!</v>
      </c>
      <c r="Q215" s="10" t="e">
        <f>(SUMIF(Sta!$A:$A,$A215,Sta!H:H) +SUMIF(Sta!$B:$B,$A215,Sta!J:J))/$D215</f>
        <v>#DIV/0!</v>
      </c>
      <c r="R215" s="6" t="e">
        <f>SUMIF(Sta!$A:$A,$A215,Sta!H:H)/$B215</f>
        <v>#DIV/0!</v>
      </c>
      <c r="S215" s="6" t="e">
        <f>SUMIF(Sta!$B:$B,$A215,Sta!J:J)/$C215</f>
        <v>#DIV/0!</v>
      </c>
      <c r="T215" s="10" t="e">
        <f>(SUMIF(Sta!$A:$A,$A215,Sta!I:I) +SUMIF(Sta!$B:$B,$A215,Sta!K:K))/$D215</f>
        <v>#DIV/0!</v>
      </c>
      <c r="U215" s="6" t="e">
        <f>SUMIF(Sta!$A:$A,$A215,Sta!I:I)/$B215</f>
        <v>#DIV/0!</v>
      </c>
      <c r="V215" s="6" t="e">
        <f>SUMIF(Sta!$B:$B,$A215,Sta!K:K)/$C215</f>
        <v>#DIV/0!</v>
      </c>
      <c r="W215" s="10" t="e">
        <f>(SUMIF(Sta!$A:$A,$A215,Sta!Q:Q) +SUMIF(Sta!$B:$B,$A215,Sta!Q:Q))/$D215</f>
        <v>#DIV/0!</v>
      </c>
      <c r="X215" s="6" t="e">
        <f>SUMIF(Sta!$A:$A,$A215,Sta!Q:Q)/$B215</f>
        <v>#DIV/0!</v>
      </c>
      <c r="Y215" s="6" t="e">
        <f>SUMIF(Sta!$B:$B,$A215,Sta!Q:Q)/$C215</f>
        <v>#DIV/0!</v>
      </c>
      <c r="Z215" s="10" t="e">
        <f>(SUMIF(Sta!$A:$A,$A215,Sta!M:M) +SUMIF(Sta!$B:$B,$A215,Sta!O:O))/$D215</f>
        <v>#DIV/0!</v>
      </c>
      <c r="AA215" s="6" t="e">
        <f>SUMIF(Sta!$A:$A,$A215,Sta!M:M)/$B215</f>
        <v>#DIV/0!</v>
      </c>
      <c r="AB215" s="6" t="e">
        <f>SUMIF(Sta!$B:$B,$A215,Sta!O:O)/$C215</f>
        <v>#DIV/0!</v>
      </c>
      <c r="AC215" s="10" t="e">
        <f>(SUMIF(Sta!$A:$A,$A215,Sta!N:N) +SUMIF(Sta!$B:$B,$A215,Sta!P:P))/$D215</f>
        <v>#DIV/0!</v>
      </c>
      <c r="AD215" s="6" t="e">
        <f>SUMIF(Sta!$A:$A,$A215,Sta!N:N)/$B215</f>
        <v>#DIV/0!</v>
      </c>
      <c r="AE215" s="14" t="e">
        <f>SUMIF(Sta!$B:$B,$A215,Sta!P:P)/$C215</f>
        <v>#DIV/0!</v>
      </c>
    </row>
    <row r="216" spans="1:31" x14ac:dyDescent="0.3">
      <c r="A216" t="s">
        <v>341</v>
      </c>
      <c r="B216" s="9">
        <f>COUNTIF(Sta!A:A,A216)</f>
        <v>0</v>
      </c>
      <c r="C216" s="4">
        <f>COUNTIF(Sta!B:B,A216)</f>
        <v>0</v>
      </c>
      <c r="D216" s="4">
        <f t="shared" si="7"/>
        <v>0</v>
      </c>
      <c r="E216" s="10" t="e">
        <f>(SUMIF(Sta!$A:$A,$A216,Sta!F:F) +SUMIF(Sta!$B:$B,$A216,Sta!F:F))/$D216</f>
        <v>#DIV/0!</v>
      </c>
      <c r="F216" s="6" t="e">
        <f>SUMIF(Sta!$A:$A,$A216,Sta!F:F)/$B216</f>
        <v>#DIV/0!</v>
      </c>
      <c r="G216" s="6" t="e">
        <f>SUMIF(Sta!$B:$B,$A216,Sta!F:F)/$C216</f>
        <v>#DIV/0!</v>
      </c>
      <c r="H216" s="10" t="e">
        <f>(SUMIF(Sta!$A:$A,$A216,Sta!D:D) +SUMIF(Sta!$B:$B,$A216,Sta!E:E))/$D216</f>
        <v>#DIV/0!</v>
      </c>
      <c r="I216" s="6" t="e">
        <f>SUMIF(Sta!$A:$A,$A216,Sta!D:D)/$B216</f>
        <v>#DIV/0!</v>
      </c>
      <c r="J216" s="6" t="e">
        <f>SUMIF(Sta!$B:$B,$A216,Sta!E:E)/$C216</f>
        <v>#DIV/0!</v>
      </c>
      <c r="K216" s="10" t="e">
        <f>(SUMIF(Sta!$A:$A,$A216,Sta!E:E) +SUMIF(Sta!$B:$B,$A216,Sta!D:D))/$D216</f>
        <v>#DIV/0!</v>
      </c>
      <c r="L216" s="6" t="e">
        <f>SUMIF(Sta!$A:$A,$A216,Sta!E:E)/$B216</f>
        <v>#DIV/0!</v>
      </c>
      <c r="M216" s="6" t="e">
        <f>SUMIF(Sta!$B:$B,$A216,Sta!D:D)/$C216</f>
        <v>#DIV/0!</v>
      </c>
      <c r="N216" s="10" t="e">
        <f>(SUMIF(Sta!$A:$A,$A216,Sta!L:L) +SUMIF(Sta!$B:$B,$A216,Sta!L:L))/$D216</f>
        <v>#DIV/0!</v>
      </c>
      <c r="O216" s="6" t="e">
        <f>SUMIF(Sta!$A:$A,$A216,Sta!L:L)/$B216</f>
        <v>#DIV/0!</v>
      </c>
      <c r="P216" s="6" t="e">
        <f>SUMIF(Sta!$B:$B,$A216,Sta!L:L)/$C216</f>
        <v>#DIV/0!</v>
      </c>
      <c r="Q216" s="10" t="e">
        <f>(SUMIF(Sta!$A:$A,$A216,Sta!H:H) +SUMIF(Sta!$B:$B,$A216,Sta!J:J))/$D216</f>
        <v>#DIV/0!</v>
      </c>
      <c r="R216" s="6" t="e">
        <f>SUMIF(Sta!$A:$A,$A216,Sta!H:H)/$B216</f>
        <v>#DIV/0!</v>
      </c>
      <c r="S216" s="6" t="e">
        <f>SUMIF(Sta!$B:$B,$A216,Sta!J:J)/$C216</f>
        <v>#DIV/0!</v>
      </c>
      <c r="T216" s="10" t="e">
        <f>(SUMIF(Sta!$A:$A,$A216,Sta!I:I) +SUMIF(Sta!$B:$B,$A216,Sta!K:K))/$D216</f>
        <v>#DIV/0!</v>
      </c>
      <c r="U216" s="6" t="e">
        <f>SUMIF(Sta!$A:$A,$A216,Sta!I:I)/$B216</f>
        <v>#DIV/0!</v>
      </c>
      <c r="V216" s="6" t="e">
        <f>SUMIF(Sta!$B:$B,$A216,Sta!K:K)/$C216</f>
        <v>#DIV/0!</v>
      </c>
      <c r="W216" s="10" t="e">
        <f>(SUMIF(Sta!$A:$A,$A216,Sta!Q:Q) +SUMIF(Sta!$B:$B,$A216,Sta!Q:Q))/$D216</f>
        <v>#DIV/0!</v>
      </c>
      <c r="X216" s="6" t="e">
        <f>SUMIF(Sta!$A:$A,$A216,Sta!Q:Q)/$B216</f>
        <v>#DIV/0!</v>
      </c>
      <c r="Y216" s="6" t="e">
        <f>SUMIF(Sta!$B:$B,$A216,Sta!Q:Q)/$C216</f>
        <v>#DIV/0!</v>
      </c>
      <c r="Z216" s="10" t="e">
        <f>(SUMIF(Sta!$A:$A,$A216,Sta!M:M) +SUMIF(Sta!$B:$B,$A216,Sta!O:O))/$D216</f>
        <v>#DIV/0!</v>
      </c>
      <c r="AA216" s="6" t="e">
        <f>SUMIF(Sta!$A:$A,$A216,Sta!M:M)/$B216</f>
        <v>#DIV/0!</v>
      </c>
      <c r="AB216" s="6" t="e">
        <f>SUMIF(Sta!$B:$B,$A216,Sta!O:O)/$C216</f>
        <v>#DIV/0!</v>
      </c>
      <c r="AC216" s="10" t="e">
        <f>(SUMIF(Sta!$A:$A,$A216,Sta!N:N) +SUMIF(Sta!$B:$B,$A216,Sta!P:P))/$D216</f>
        <v>#DIV/0!</v>
      </c>
      <c r="AD216" s="6" t="e">
        <f>SUMIF(Sta!$A:$A,$A216,Sta!N:N)/$B216</f>
        <v>#DIV/0!</v>
      </c>
      <c r="AE216" s="14" t="e">
        <f>SUMIF(Sta!$B:$B,$A216,Sta!P:P)/$C216</f>
        <v>#DIV/0!</v>
      </c>
    </row>
    <row r="217" spans="1:31" x14ac:dyDescent="0.3">
      <c r="A217" t="s">
        <v>335</v>
      </c>
      <c r="B217" s="9">
        <f>COUNTIF(Sta!A:A,A217)</f>
        <v>0</v>
      </c>
      <c r="C217" s="4">
        <f>COUNTIF(Sta!B:B,A217)</f>
        <v>0</v>
      </c>
      <c r="D217" s="4">
        <f t="shared" si="7"/>
        <v>0</v>
      </c>
      <c r="E217" s="10" t="e">
        <f>(SUMIF(Sta!$A:$A,$A217,Sta!F:F) +SUMIF(Sta!$B:$B,$A217,Sta!F:F))/$D217</f>
        <v>#DIV/0!</v>
      </c>
      <c r="F217" s="6" t="e">
        <f>SUMIF(Sta!$A:$A,$A217,Sta!F:F)/$B217</f>
        <v>#DIV/0!</v>
      </c>
      <c r="G217" s="6" t="e">
        <f>SUMIF(Sta!$B:$B,$A217,Sta!F:F)/$C217</f>
        <v>#DIV/0!</v>
      </c>
      <c r="H217" s="10" t="e">
        <f>(SUMIF(Sta!$A:$A,$A217,Sta!D:D) +SUMIF(Sta!$B:$B,$A217,Sta!E:E))/$D217</f>
        <v>#DIV/0!</v>
      </c>
      <c r="I217" s="6" t="e">
        <f>SUMIF(Sta!$A:$A,$A217,Sta!D:D)/$B217</f>
        <v>#DIV/0!</v>
      </c>
      <c r="J217" s="6" t="e">
        <f>SUMIF(Sta!$B:$B,$A217,Sta!E:E)/$C217</f>
        <v>#DIV/0!</v>
      </c>
      <c r="K217" s="10" t="e">
        <f>(SUMIF(Sta!$A:$A,$A217,Sta!E:E) +SUMIF(Sta!$B:$B,$A217,Sta!D:D))/$D217</f>
        <v>#DIV/0!</v>
      </c>
      <c r="L217" s="6" t="e">
        <f>SUMIF(Sta!$A:$A,$A217,Sta!E:E)/$B217</f>
        <v>#DIV/0!</v>
      </c>
      <c r="M217" s="6" t="e">
        <f>SUMIF(Sta!$B:$B,$A217,Sta!D:D)/$C217</f>
        <v>#DIV/0!</v>
      </c>
      <c r="N217" s="10" t="e">
        <f>(SUMIF(Sta!$A:$A,$A217,Sta!L:L) +SUMIF(Sta!$B:$B,$A217,Sta!L:L))/$D217</f>
        <v>#DIV/0!</v>
      </c>
      <c r="O217" s="6" t="e">
        <f>SUMIF(Sta!$A:$A,$A217,Sta!L:L)/$B217</f>
        <v>#DIV/0!</v>
      </c>
      <c r="P217" s="6" t="e">
        <f>SUMIF(Sta!$B:$B,$A217,Sta!L:L)/$C217</f>
        <v>#DIV/0!</v>
      </c>
      <c r="Q217" s="10" t="e">
        <f>(SUMIF(Sta!$A:$A,$A217,Sta!H:H) +SUMIF(Sta!$B:$B,$A217,Sta!J:J))/$D217</f>
        <v>#DIV/0!</v>
      </c>
      <c r="R217" s="6" t="e">
        <f>SUMIF(Sta!$A:$A,$A217,Sta!H:H)/$B217</f>
        <v>#DIV/0!</v>
      </c>
      <c r="S217" s="6" t="e">
        <f>SUMIF(Sta!$B:$B,$A217,Sta!J:J)/$C217</f>
        <v>#DIV/0!</v>
      </c>
      <c r="T217" s="10" t="e">
        <f>(SUMIF(Sta!$A:$A,$A217,Sta!I:I) +SUMIF(Sta!$B:$B,$A217,Sta!K:K))/$D217</f>
        <v>#DIV/0!</v>
      </c>
      <c r="U217" s="6" t="e">
        <f>SUMIF(Sta!$A:$A,$A217,Sta!I:I)/$B217</f>
        <v>#DIV/0!</v>
      </c>
      <c r="V217" s="6" t="e">
        <f>SUMIF(Sta!$B:$B,$A217,Sta!K:K)/$C217</f>
        <v>#DIV/0!</v>
      </c>
      <c r="W217" s="10" t="e">
        <f>(SUMIF(Sta!$A:$A,$A217,Sta!Q:Q) +SUMIF(Sta!$B:$B,$A217,Sta!Q:Q))/$D217</f>
        <v>#DIV/0!</v>
      </c>
      <c r="X217" s="6" t="e">
        <f>SUMIF(Sta!$A:$A,$A217,Sta!Q:Q)/$B217</f>
        <v>#DIV/0!</v>
      </c>
      <c r="Y217" s="6" t="e">
        <f>SUMIF(Sta!$B:$B,$A217,Sta!Q:Q)/$C217</f>
        <v>#DIV/0!</v>
      </c>
      <c r="Z217" s="10" t="e">
        <f>(SUMIF(Sta!$A:$A,$A217,Sta!M:M) +SUMIF(Sta!$B:$B,$A217,Sta!O:O))/$D217</f>
        <v>#DIV/0!</v>
      </c>
      <c r="AA217" s="6" t="e">
        <f>SUMIF(Sta!$A:$A,$A217,Sta!M:M)/$B217</f>
        <v>#DIV/0!</v>
      </c>
      <c r="AB217" s="6" t="e">
        <f>SUMIF(Sta!$B:$B,$A217,Sta!O:O)/$C217</f>
        <v>#DIV/0!</v>
      </c>
      <c r="AC217" s="10" t="e">
        <f>(SUMIF(Sta!$A:$A,$A217,Sta!N:N) +SUMIF(Sta!$B:$B,$A217,Sta!P:P))/$D217</f>
        <v>#DIV/0!</v>
      </c>
      <c r="AD217" s="6" t="e">
        <f>SUMIF(Sta!$A:$A,$A217,Sta!N:N)/$B217</f>
        <v>#DIV/0!</v>
      </c>
      <c r="AE217" s="14" t="e">
        <f>SUMIF(Sta!$B:$B,$A217,Sta!P:P)/$C217</f>
        <v>#DIV/0!</v>
      </c>
    </row>
    <row r="218" spans="1:31" x14ac:dyDescent="0.3">
      <c r="A218" t="s">
        <v>328</v>
      </c>
      <c r="B218" s="9">
        <f>COUNTIF(Sta!A:A,A218)</f>
        <v>0</v>
      </c>
      <c r="C218" s="4">
        <f>COUNTIF(Sta!B:B,A218)</f>
        <v>0</v>
      </c>
      <c r="D218" s="4">
        <f t="shared" si="7"/>
        <v>0</v>
      </c>
      <c r="E218" s="10" t="e">
        <f>(SUMIF(Sta!$A:$A,$A218,Sta!F:F) +SUMIF(Sta!$B:$B,$A218,Sta!F:F))/$D218</f>
        <v>#DIV/0!</v>
      </c>
      <c r="F218" s="6" t="e">
        <f>SUMIF(Sta!$A:$A,$A218,Sta!F:F)/$B218</f>
        <v>#DIV/0!</v>
      </c>
      <c r="G218" s="6" t="e">
        <f>SUMIF(Sta!$B:$B,$A218,Sta!F:F)/$C218</f>
        <v>#DIV/0!</v>
      </c>
      <c r="H218" s="10" t="e">
        <f>(SUMIF(Sta!$A:$A,$A218,Sta!D:D) +SUMIF(Sta!$B:$B,$A218,Sta!E:E))/$D218</f>
        <v>#DIV/0!</v>
      </c>
      <c r="I218" s="6" t="e">
        <f>SUMIF(Sta!$A:$A,$A218,Sta!D:D)/$B218</f>
        <v>#DIV/0!</v>
      </c>
      <c r="J218" s="6" t="e">
        <f>SUMIF(Sta!$B:$B,$A218,Sta!E:E)/$C218</f>
        <v>#DIV/0!</v>
      </c>
      <c r="K218" s="10" t="e">
        <f>(SUMIF(Sta!$A:$A,$A218,Sta!E:E) +SUMIF(Sta!$B:$B,$A218,Sta!D:D))/$D218</f>
        <v>#DIV/0!</v>
      </c>
      <c r="L218" s="6" t="e">
        <f>SUMIF(Sta!$A:$A,$A218,Sta!E:E)/$B218</f>
        <v>#DIV/0!</v>
      </c>
      <c r="M218" s="6" t="e">
        <f>SUMIF(Sta!$B:$B,$A218,Sta!D:D)/$C218</f>
        <v>#DIV/0!</v>
      </c>
      <c r="N218" s="10" t="e">
        <f>(SUMIF(Sta!$A:$A,$A218,Sta!L:L) +SUMIF(Sta!$B:$B,$A218,Sta!L:L))/$D218</f>
        <v>#DIV/0!</v>
      </c>
      <c r="O218" s="6" t="e">
        <f>SUMIF(Sta!$A:$A,$A218,Sta!L:L)/$B218</f>
        <v>#DIV/0!</v>
      </c>
      <c r="P218" s="6" t="e">
        <f>SUMIF(Sta!$B:$B,$A218,Sta!L:L)/$C218</f>
        <v>#DIV/0!</v>
      </c>
      <c r="Q218" s="10" t="e">
        <f>(SUMIF(Sta!$A:$A,$A218,Sta!H:H) +SUMIF(Sta!$B:$B,$A218,Sta!J:J))/$D218</f>
        <v>#DIV/0!</v>
      </c>
      <c r="R218" s="6" t="e">
        <f>SUMIF(Sta!$A:$A,$A218,Sta!H:H)/$B218</f>
        <v>#DIV/0!</v>
      </c>
      <c r="S218" s="6" t="e">
        <f>SUMIF(Sta!$B:$B,$A218,Sta!J:J)/$C218</f>
        <v>#DIV/0!</v>
      </c>
      <c r="T218" s="10" t="e">
        <f>(SUMIF(Sta!$A:$A,$A218,Sta!I:I) +SUMIF(Sta!$B:$B,$A218,Sta!K:K))/$D218</f>
        <v>#DIV/0!</v>
      </c>
      <c r="U218" s="6" t="e">
        <f>SUMIF(Sta!$A:$A,$A218,Sta!I:I)/$B218</f>
        <v>#DIV/0!</v>
      </c>
      <c r="V218" s="6" t="e">
        <f>SUMIF(Sta!$B:$B,$A218,Sta!K:K)/$C218</f>
        <v>#DIV/0!</v>
      </c>
      <c r="W218" s="10" t="e">
        <f>(SUMIF(Sta!$A:$A,$A218,Sta!Q:Q) +SUMIF(Sta!$B:$B,$A218,Sta!Q:Q))/$D218</f>
        <v>#DIV/0!</v>
      </c>
      <c r="X218" s="6" t="e">
        <f>SUMIF(Sta!$A:$A,$A218,Sta!Q:Q)/$B218</f>
        <v>#DIV/0!</v>
      </c>
      <c r="Y218" s="6" t="e">
        <f>SUMIF(Sta!$B:$B,$A218,Sta!Q:Q)/$C218</f>
        <v>#DIV/0!</v>
      </c>
      <c r="Z218" s="10" t="e">
        <f>(SUMIF(Sta!$A:$A,$A218,Sta!M:M) +SUMIF(Sta!$B:$B,$A218,Sta!O:O))/$D218</f>
        <v>#DIV/0!</v>
      </c>
      <c r="AA218" s="6" t="e">
        <f>SUMIF(Sta!$A:$A,$A218,Sta!M:M)/$B218</f>
        <v>#DIV/0!</v>
      </c>
      <c r="AB218" s="6" t="e">
        <f>SUMIF(Sta!$B:$B,$A218,Sta!O:O)/$C218</f>
        <v>#DIV/0!</v>
      </c>
      <c r="AC218" s="10" t="e">
        <f>(SUMIF(Sta!$A:$A,$A218,Sta!N:N) +SUMIF(Sta!$B:$B,$A218,Sta!P:P))/$D218</f>
        <v>#DIV/0!</v>
      </c>
      <c r="AD218" s="6" t="e">
        <f>SUMIF(Sta!$A:$A,$A218,Sta!N:N)/$B218</f>
        <v>#DIV/0!</v>
      </c>
      <c r="AE218" s="14" t="e">
        <f>SUMIF(Sta!$B:$B,$A218,Sta!P:P)/$C218</f>
        <v>#DIV/0!</v>
      </c>
    </row>
    <row r="219" spans="1:31" x14ac:dyDescent="0.3">
      <c r="A219" t="s">
        <v>327</v>
      </c>
      <c r="B219" s="9">
        <f>COUNTIF(Sta!A:A,A219)</f>
        <v>0</v>
      </c>
      <c r="C219" s="4">
        <f>COUNTIF(Sta!B:B,A219)</f>
        <v>0</v>
      </c>
      <c r="D219" s="4">
        <f t="shared" si="7"/>
        <v>0</v>
      </c>
      <c r="E219" s="10" t="e">
        <f>(SUMIF(Sta!$A:$A,$A219,Sta!F:F) +SUMIF(Sta!$B:$B,$A219,Sta!F:F))/$D219</f>
        <v>#DIV/0!</v>
      </c>
      <c r="F219" s="6" t="e">
        <f>SUMIF(Sta!$A:$A,$A219,Sta!F:F)/$B219</f>
        <v>#DIV/0!</v>
      </c>
      <c r="G219" s="6" t="e">
        <f>SUMIF(Sta!$B:$B,$A219,Sta!F:F)/$C219</f>
        <v>#DIV/0!</v>
      </c>
      <c r="H219" s="10" t="e">
        <f>(SUMIF(Sta!$A:$A,$A219,Sta!D:D) +SUMIF(Sta!$B:$B,$A219,Sta!E:E))/$D219</f>
        <v>#DIV/0!</v>
      </c>
      <c r="I219" s="6" t="e">
        <f>SUMIF(Sta!$A:$A,$A219,Sta!D:D)/$B219</f>
        <v>#DIV/0!</v>
      </c>
      <c r="J219" s="6" t="e">
        <f>SUMIF(Sta!$B:$B,$A219,Sta!E:E)/$C219</f>
        <v>#DIV/0!</v>
      </c>
      <c r="K219" s="10" t="e">
        <f>(SUMIF(Sta!$A:$A,$A219,Sta!E:E) +SUMIF(Sta!$B:$B,$A219,Sta!D:D))/$D219</f>
        <v>#DIV/0!</v>
      </c>
      <c r="L219" s="6" t="e">
        <f>SUMIF(Sta!$A:$A,$A219,Sta!E:E)/$B219</f>
        <v>#DIV/0!</v>
      </c>
      <c r="M219" s="6" t="e">
        <f>SUMIF(Sta!$B:$B,$A219,Sta!D:D)/$C219</f>
        <v>#DIV/0!</v>
      </c>
      <c r="N219" s="10" t="e">
        <f>(SUMIF(Sta!$A:$A,$A219,Sta!L:L) +SUMIF(Sta!$B:$B,$A219,Sta!L:L))/$D219</f>
        <v>#DIV/0!</v>
      </c>
      <c r="O219" s="6" t="e">
        <f>SUMIF(Sta!$A:$A,$A219,Sta!L:L)/$B219</f>
        <v>#DIV/0!</v>
      </c>
      <c r="P219" s="6" t="e">
        <f>SUMIF(Sta!$B:$B,$A219,Sta!L:L)/$C219</f>
        <v>#DIV/0!</v>
      </c>
      <c r="Q219" s="10" t="e">
        <f>(SUMIF(Sta!$A:$A,$A219,Sta!H:H) +SUMIF(Sta!$B:$B,$A219,Sta!J:J))/$D219</f>
        <v>#DIV/0!</v>
      </c>
      <c r="R219" s="6" t="e">
        <f>SUMIF(Sta!$A:$A,$A219,Sta!H:H)/$B219</f>
        <v>#DIV/0!</v>
      </c>
      <c r="S219" s="6" t="e">
        <f>SUMIF(Sta!$B:$B,$A219,Sta!J:J)/$C219</f>
        <v>#DIV/0!</v>
      </c>
      <c r="T219" s="10" t="e">
        <f>(SUMIF(Sta!$A:$A,$A219,Sta!I:I) +SUMIF(Sta!$B:$B,$A219,Sta!K:K))/$D219</f>
        <v>#DIV/0!</v>
      </c>
      <c r="U219" s="6" t="e">
        <f>SUMIF(Sta!$A:$A,$A219,Sta!I:I)/$B219</f>
        <v>#DIV/0!</v>
      </c>
      <c r="V219" s="6" t="e">
        <f>SUMIF(Sta!$B:$B,$A219,Sta!K:K)/$C219</f>
        <v>#DIV/0!</v>
      </c>
      <c r="W219" s="10" t="e">
        <f>(SUMIF(Sta!$A:$A,$A219,Sta!Q:Q) +SUMIF(Sta!$B:$B,$A219,Sta!Q:Q))/$D219</f>
        <v>#DIV/0!</v>
      </c>
      <c r="X219" s="6" t="e">
        <f>SUMIF(Sta!$A:$A,$A219,Sta!Q:Q)/$B219</f>
        <v>#DIV/0!</v>
      </c>
      <c r="Y219" s="6" t="e">
        <f>SUMIF(Sta!$B:$B,$A219,Sta!Q:Q)/$C219</f>
        <v>#DIV/0!</v>
      </c>
      <c r="Z219" s="10" t="e">
        <f>(SUMIF(Sta!$A:$A,$A219,Sta!M:M) +SUMIF(Sta!$B:$B,$A219,Sta!O:O))/$D219</f>
        <v>#DIV/0!</v>
      </c>
      <c r="AA219" s="6" t="e">
        <f>SUMIF(Sta!$A:$A,$A219,Sta!M:M)/$B219</f>
        <v>#DIV/0!</v>
      </c>
      <c r="AB219" s="6" t="e">
        <f>SUMIF(Sta!$B:$B,$A219,Sta!O:O)/$C219</f>
        <v>#DIV/0!</v>
      </c>
      <c r="AC219" s="10" t="e">
        <f>(SUMIF(Sta!$A:$A,$A219,Sta!N:N) +SUMIF(Sta!$B:$B,$A219,Sta!P:P))/$D219</f>
        <v>#DIV/0!</v>
      </c>
      <c r="AD219" s="6" t="e">
        <f>SUMIF(Sta!$A:$A,$A219,Sta!N:N)/$B219</f>
        <v>#DIV/0!</v>
      </c>
      <c r="AE219" s="14" t="e">
        <f>SUMIF(Sta!$B:$B,$A219,Sta!P:P)/$C219</f>
        <v>#DIV/0!</v>
      </c>
    </row>
    <row r="220" spans="1:31" x14ac:dyDescent="0.3">
      <c r="A220" t="s">
        <v>322</v>
      </c>
      <c r="B220" s="9">
        <f>COUNTIF(Sta!A:A,A220)</f>
        <v>0</v>
      </c>
      <c r="C220" s="4">
        <f>COUNTIF(Sta!B:B,A220)</f>
        <v>0</v>
      </c>
      <c r="D220" s="4">
        <f t="shared" si="7"/>
        <v>0</v>
      </c>
      <c r="E220" s="10" t="e">
        <f>(SUMIF(Sta!$A:$A,$A220,Sta!F:F) +SUMIF(Sta!$B:$B,$A220,Sta!F:F))/$D220</f>
        <v>#DIV/0!</v>
      </c>
      <c r="F220" s="6" t="e">
        <f>SUMIF(Sta!$A:$A,$A220,Sta!F:F)/$B220</f>
        <v>#DIV/0!</v>
      </c>
      <c r="G220" s="6" t="e">
        <f>SUMIF(Sta!$B:$B,$A220,Sta!F:F)/$C220</f>
        <v>#DIV/0!</v>
      </c>
      <c r="H220" s="10" t="e">
        <f>(SUMIF(Sta!$A:$A,$A220,Sta!D:D) +SUMIF(Sta!$B:$B,$A220,Sta!E:E))/$D220</f>
        <v>#DIV/0!</v>
      </c>
      <c r="I220" s="6" t="e">
        <f>SUMIF(Sta!$A:$A,$A220,Sta!D:D)/$B220</f>
        <v>#DIV/0!</v>
      </c>
      <c r="J220" s="6" t="e">
        <f>SUMIF(Sta!$B:$B,$A220,Sta!E:E)/$C220</f>
        <v>#DIV/0!</v>
      </c>
      <c r="K220" s="10" t="e">
        <f>(SUMIF(Sta!$A:$A,$A220,Sta!E:E) +SUMIF(Sta!$B:$B,$A220,Sta!D:D))/$D220</f>
        <v>#DIV/0!</v>
      </c>
      <c r="L220" s="6" t="e">
        <f>SUMIF(Sta!$A:$A,$A220,Sta!E:E)/$B220</f>
        <v>#DIV/0!</v>
      </c>
      <c r="M220" s="6" t="e">
        <f>SUMIF(Sta!$B:$B,$A220,Sta!D:D)/$C220</f>
        <v>#DIV/0!</v>
      </c>
      <c r="N220" s="10" t="e">
        <f>(SUMIF(Sta!$A:$A,$A220,Sta!L:L) +SUMIF(Sta!$B:$B,$A220,Sta!L:L))/$D220</f>
        <v>#DIV/0!</v>
      </c>
      <c r="O220" s="6" t="e">
        <f>SUMIF(Sta!$A:$A,$A220,Sta!L:L)/$B220</f>
        <v>#DIV/0!</v>
      </c>
      <c r="P220" s="6" t="e">
        <f>SUMIF(Sta!$B:$B,$A220,Sta!L:L)/$C220</f>
        <v>#DIV/0!</v>
      </c>
      <c r="Q220" s="10" t="e">
        <f>(SUMIF(Sta!$A:$A,$A220,Sta!H:H) +SUMIF(Sta!$B:$B,$A220,Sta!J:J))/$D220</f>
        <v>#DIV/0!</v>
      </c>
      <c r="R220" s="6" t="e">
        <f>SUMIF(Sta!$A:$A,$A220,Sta!H:H)/$B220</f>
        <v>#DIV/0!</v>
      </c>
      <c r="S220" s="6" t="e">
        <f>SUMIF(Sta!$B:$B,$A220,Sta!J:J)/$C220</f>
        <v>#DIV/0!</v>
      </c>
      <c r="T220" s="10" t="e">
        <f>(SUMIF(Sta!$A:$A,$A220,Sta!I:I) +SUMIF(Sta!$B:$B,$A220,Sta!K:K))/$D220</f>
        <v>#DIV/0!</v>
      </c>
      <c r="U220" s="6" t="e">
        <f>SUMIF(Sta!$A:$A,$A220,Sta!I:I)/$B220</f>
        <v>#DIV/0!</v>
      </c>
      <c r="V220" s="6" t="e">
        <f>SUMIF(Sta!$B:$B,$A220,Sta!K:K)/$C220</f>
        <v>#DIV/0!</v>
      </c>
      <c r="W220" s="10" t="e">
        <f>(SUMIF(Sta!$A:$A,$A220,Sta!Q:Q) +SUMIF(Sta!$B:$B,$A220,Sta!Q:Q))/$D220</f>
        <v>#DIV/0!</v>
      </c>
      <c r="X220" s="6" t="e">
        <f>SUMIF(Sta!$A:$A,$A220,Sta!Q:Q)/$B220</f>
        <v>#DIV/0!</v>
      </c>
      <c r="Y220" s="6" t="e">
        <f>SUMIF(Sta!$B:$B,$A220,Sta!Q:Q)/$C220</f>
        <v>#DIV/0!</v>
      </c>
      <c r="Z220" s="10" t="e">
        <f>(SUMIF(Sta!$A:$A,$A220,Sta!M:M) +SUMIF(Sta!$B:$B,$A220,Sta!O:O))/$D220</f>
        <v>#DIV/0!</v>
      </c>
      <c r="AA220" s="6" t="e">
        <f>SUMIF(Sta!$A:$A,$A220,Sta!M:M)/$B220</f>
        <v>#DIV/0!</v>
      </c>
      <c r="AB220" s="6" t="e">
        <f>SUMIF(Sta!$B:$B,$A220,Sta!O:O)/$C220</f>
        <v>#DIV/0!</v>
      </c>
      <c r="AC220" s="10" t="e">
        <f>(SUMIF(Sta!$A:$A,$A220,Sta!N:N) +SUMIF(Sta!$B:$B,$A220,Sta!P:P))/$D220</f>
        <v>#DIV/0!</v>
      </c>
      <c r="AD220" s="6" t="e">
        <f>SUMIF(Sta!$A:$A,$A220,Sta!N:N)/$B220</f>
        <v>#DIV/0!</v>
      </c>
      <c r="AE220" s="14" t="e">
        <f>SUMIF(Sta!$B:$B,$A220,Sta!P:P)/$C220</f>
        <v>#DIV/0!</v>
      </c>
    </row>
    <row r="221" spans="1:31" x14ac:dyDescent="0.3">
      <c r="A221" t="s">
        <v>325</v>
      </c>
      <c r="B221" s="9">
        <f>COUNTIF(Sta!A:A,A221)</f>
        <v>0</v>
      </c>
      <c r="C221" s="4">
        <f>COUNTIF(Sta!B:B,A221)</f>
        <v>0</v>
      </c>
      <c r="D221" s="4">
        <f t="shared" si="7"/>
        <v>0</v>
      </c>
      <c r="E221" s="10" t="e">
        <f>(SUMIF(Sta!$A:$A,$A221,Sta!F:F) +SUMIF(Sta!$B:$B,$A221,Sta!F:F))/$D221</f>
        <v>#DIV/0!</v>
      </c>
      <c r="F221" s="6" t="e">
        <f>SUMIF(Sta!$A:$A,$A221,Sta!F:F)/$B221</f>
        <v>#DIV/0!</v>
      </c>
      <c r="G221" s="6" t="e">
        <f>SUMIF(Sta!$B:$B,$A221,Sta!F:F)/$C221</f>
        <v>#DIV/0!</v>
      </c>
      <c r="H221" s="10" t="e">
        <f>(SUMIF(Sta!$A:$A,$A221,Sta!D:D) +SUMIF(Sta!$B:$B,$A221,Sta!E:E))/$D221</f>
        <v>#DIV/0!</v>
      </c>
      <c r="I221" s="6" t="e">
        <f>SUMIF(Sta!$A:$A,$A221,Sta!D:D)/$B221</f>
        <v>#DIV/0!</v>
      </c>
      <c r="J221" s="6" t="e">
        <f>SUMIF(Sta!$B:$B,$A221,Sta!E:E)/$C221</f>
        <v>#DIV/0!</v>
      </c>
      <c r="K221" s="10" t="e">
        <f>(SUMIF(Sta!$A:$A,$A221,Sta!E:E) +SUMIF(Sta!$B:$B,$A221,Sta!D:D))/$D221</f>
        <v>#DIV/0!</v>
      </c>
      <c r="L221" s="6" t="e">
        <f>SUMIF(Sta!$A:$A,$A221,Sta!E:E)/$B221</f>
        <v>#DIV/0!</v>
      </c>
      <c r="M221" s="6" t="e">
        <f>SUMIF(Sta!$B:$B,$A221,Sta!D:D)/$C221</f>
        <v>#DIV/0!</v>
      </c>
      <c r="N221" s="10" t="e">
        <f>(SUMIF(Sta!$A:$A,$A221,Sta!L:L) +SUMIF(Sta!$B:$B,$A221,Sta!L:L))/$D221</f>
        <v>#DIV/0!</v>
      </c>
      <c r="O221" s="6" t="e">
        <f>SUMIF(Sta!$A:$A,$A221,Sta!L:L)/$B221</f>
        <v>#DIV/0!</v>
      </c>
      <c r="P221" s="6" t="e">
        <f>SUMIF(Sta!$B:$B,$A221,Sta!L:L)/$C221</f>
        <v>#DIV/0!</v>
      </c>
      <c r="Q221" s="10" t="e">
        <f>(SUMIF(Sta!$A:$A,$A221,Sta!H:H) +SUMIF(Sta!$B:$B,$A221,Sta!J:J))/$D221</f>
        <v>#DIV/0!</v>
      </c>
      <c r="R221" s="6" t="e">
        <f>SUMIF(Sta!$A:$A,$A221,Sta!H:H)/$B221</f>
        <v>#DIV/0!</v>
      </c>
      <c r="S221" s="6" t="e">
        <f>SUMIF(Sta!$B:$B,$A221,Sta!J:J)/$C221</f>
        <v>#DIV/0!</v>
      </c>
      <c r="T221" s="10" t="e">
        <f>(SUMIF(Sta!$A:$A,$A221,Sta!I:I) +SUMIF(Sta!$B:$B,$A221,Sta!K:K))/$D221</f>
        <v>#DIV/0!</v>
      </c>
      <c r="U221" s="6" t="e">
        <f>SUMIF(Sta!$A:$A,$A221,Sta!I:I)/$B221</f>
        <v>#DIV/0!</v>
      </c>
      <c r="V221" s="6" t="e">
        <f>SUMIF(Sta!$B:$B,$A221,Sta!K:K)/$C221</f>
        <v>#DIV/0!</v>
      </c>
      <c r="W221" s="10" t="e">
        <f>(SUMIF(Sta!$A:$A,$A221,Sta!Q:Q) +SUMIF(Sta!$B:$B,$A221,Sta!Q:Q))/$D221</f>
        <v>#DIV/0!</v>
      </c>
      <c r="X221" s="6" t="e">
        <f>SUMIF(Sta!$A:$A,$A221,Sta!Q:Q)/$B221</f>
        <v>#DIV/0!</v>
      </c>
      <c r="Y221" s="6" t="e">
        <f>SUMIF(Sta!$B:$B,$A221,Sta!Q:Q)/$C221</f>
        <v>#DIV/0!</v>
      </c>
      <c r="Z221" s="10" t="e">
        <f>(SUMIF(Sta!$A:$A,$A221,Sta!M:M) +SUMIF(Sta!$B:$B,$A221,Sta!O:O))/$D221</f>
        <v>#DIV/0!</v>
      </c>
      <c r="AA221" s="6" t="e">
        <f>SUMIF(Sta!$A:$A,$A221,Sta!M:M)/$B221</f>
        <v>#DIV/0!</v>
      </c>
      <c r="AB221" s="6" t="e">
        <f>SUMIF(Sta!$B:$B,$A221,Sta!O:O)/$C221</f>
        <v>#DIV/0!</v>
      </c>
      <c r="AC221" s="10" t="e">
        <f>(SUMIF(Sta!$A:$A,$A221,Sta!N:N) +SUMIF(Sta!$B:$B,$A221,Sta!P:P))/$D221</f>
        <v>#DIV/0!</v>
      </c>
      <c r="AD221" s="6" t="e">
        <f>SUMIF(Sta!$A:$A,$A221,Sta!N:N)/$B221</f>
        <v>#DIV/0!</v>
      </c>
      <c r="AE221" s="14" t="e">
        <f>SUMIF(Sta!$B:$B,$A221,Sta!P:P)/$C221</f>
        <v>#DIV/0!</v>
      </c>
    </row>
    <row r="222" spans="1:31" x14ac:dyDescent="0.3">
      <c r="A222" t="s">
        <v>334</v>
      </c>
      <c r="B222" s="9">
        <f>COUNTIF(Sta!A:A,A222)</f>
        <v>0</v>
      </c>
      <c r="C222" s="4">
        <f>COUNTIF(Sta!B:B,A222)</f>
        <v>0</v>
      </c>
      <c r="D222" s="4">
        <f t="shared" si="7"/>
        <v>0</v>
      </c>
      <c r="E222" s="10" t="e">
        <f>(SUMIF(Sta!$A:$A,$A222,Sta!F:F) +SUMIF(Sta!$B:$B,$A222,Sta!F:F))/$D222</f>
        <v>#DIV/0!</v>
      </c>
      <c r="F222" s="6" t="e">
        <f>SUMIF(Sta!$A:$A,$A222,Sta!F:F)/$B222</f>
        <v>#DIV/0!</v>
      </c>
      <c r="G222" s="6" t="e">
        <f>SUMIF(Sta!$B:$B,$A222,Sta!F:F)/$C222</f>
        <v>#DIV/0!</v>
      </c>
      <c r="H222" s="10" t="e">
        <f>(SUMIF(Sta!$A:$A,$A222,Sta!D:D) +SUMIF(Sta!$B:$B,$A222,Sta!E:E))/$D222</f>
        <v>#DIV/0!</v>
      </c>
      <c r="I222" s="6" t="e">
        <f>SUMIF(Sta!$A:$A,$A222,Sta!D:D)/$B222</f>
        <v>#DIV/0!</v>
      </c>
      <c r="J222" s="6" t="e">
        <f>SUMIF(Sta!$B:$B,$A222,Sta!E:E)/$C222</f>
        <v>#DIV/0!</v>
      </c>
      <c r="K222" s="10" t="e">
        <f>(SUMIF(Sta!$A:$A,$A222,Sta!E:E) +SUMIF(Sta!$B:$B,$A222,Sta!D:D))/$D222</f>
        <v>#DIV/0!</v>
      </c>
      <c r="L222" s="6" t="e">
        <f>SUMIF(Sta!$A:$A,$A222,Sta!E:E)/$B222</f>
        <v>#DIV/0!</v>
      </c>
      <c r="M222" s="6" t="e">
        <f>SUMIF(Sta!$B:$B,$A222,Sta!D:D)/$C222</f>
        <v>#DIV/0!</v>
      </c>
      <c r="N222" s="10" t="e">
        <f>(SUMIF(Sta!$A:$A,$A222,Sta!L:L) +SUMIF(Sta!$B:$B,$A222,Sta!L:L))/$D222</f>
        <v>#DIV/0!</v>
      </c>
      <c r="O222" s="6" t="e">
        <f>SUMIF(Sta!$A:$A,$A222,Sta!L:L)/$B222</f>
        <v>#DIV/0!</v>
      </c>
      <c r="P222" s="6" t="e">
        <f>SUMIF(Sta!$B:$B,$A222,Sta!L:L)/$C222</f>
        <v>#DIV/0!</v>
      </c>
      <c r="Q222" s="10" t="e">
        <f>(SUMIF(Sta!$A:$A,$A222,Sta!H:H) +SUMIF(Sta!$B:$B,$A222,Sta!J:J))/$D222</f>
        <v>#DIV/0!</v>
      </c>
      <c r="R222" s="6" t="e">
        <f>SUMIF(Sta!$A:$A,$A222,Sta!H:H)/$B222</f>
        <v>#DIV/0!</v>
      </c>
      <c r="S222" s="6" t="e">
        <f>SUMIF(Sta!$B:$B,$A222,Sta!J:J)/$C222</f>
        <v>#DIV/0!</v>
      </c>
      <c r="T222" s="10" t="e">
        <f>(SUMIF(Sta!$A:$A,$A222,Sta!I:I) +SUMIF(Sta!$B:$B,$A222,Sta!K:K))/$D222</f>
        <v>#DIV/0!</v>
      </c>
      <c r="U222" s="6" t="e">
        <f>SUMIF(Sta!$A:$A,$A222,Sta!I:I)/$B222</f>
        <v>#DIV/0!</v>
      </c>
      <c r="V222" s="6" t="e">
        <f>SUMIF(Sta!$B:$B,$A222,Sta!K:K)/$C222</f>
        <v>#DIV/0!</v>
      </c>
      <c r="W222" s="10" t="e">
        <f>(SUMIF(Sta!$A:$A,$A222,Sta!Q:Q) +SUMIF(Sta!$B:$B,$A222,Sta!Q:Q))/$D222</f>
        <v>#DIV/0!</v>
      </c>
      <c r="X222" s="6" t="e">
        <f>SUMIF(Sta!$A:$A,$A222,Sta!Q:Q)/$B222</f>
        <v>#DIV/0!</v>
      </c>
      <c r="Y222" s="6" t="e">
        <f>SUMIF(Sta!$B:$B,$A222,Sta!Q:Q)/$C222</f>
        <v>#DIV/0!</v>
      </c>
      <c r="Z222" s="10" t="e">
        <f>(SUMIF(Sta!$A:$A,$A222,Sta!M:M) +SUMIF(Sta!$B:$B,$A222,Sta!O:O))/$D222</f>
        <v>#DIV/0!</v>
      </c>
      <c r="AA222" s="6" t="e">
        <f>SUMIF(Sta!$A:$A,$A222,Sta!M:M)/$B222</f>
        <v>#DIV/0!</v>
      </c>
      <c r="AB222" s="6" t="e">
        <f>SUMIF(Sta!$B:$B,$A222,Sta!O:O)/$C222</f>
        <v>#DIV/0!</v>
      </c>
      <c r="AC222" s="10" t="e">
        <f>(SUMIF(Sta!$A:$A,$A222,Sta!N:N) +SUMIF(Sta!$B:$B,$A222,Sta!P:P))/$D222</f>
        <v>#DIV/0!</v>
      </c>
      <c r="AD222" s="6" t="e">
        <f>SUMIF(Sta!$A:$A,$A222,Sta!N:N)/$B222</f>
        <v>#DIV/0!</v>
      </c>
      <c r="AE222" s="14" t="e">
        <f>SUMIF(Sta!$B:$B,$A222,Sta!P:P)/$C222</f>
        <v>#DIV/0!</v>
      </c>
    </row>
    <row r="223" spans="1:31" x14ac:dyDescent="0.3">
      <c r="A223" t="s">
        <v>324</v>
      </c>
      <c r="B223" s="9">
        <f>COUNTIF(Sta!A:A,A223)</f>
        <v>0</v>
      </c>
      <c r="C223" s="4">
        <f>COUNTIF(Sta!B:B,A223)</f>
        <v>0</v>
      </c>
      <c r="D223" s="4">
        <f t="shared" si="7"/>
        <v>0</v>
      </c>
      <c r="E223" s="10" t="e">
        <f>(SUMIF(Sta!$A:$A,$A223,Sta!F:F) +SUMIF(Sta!$B:$B,$A223,Sta!F:F))/$D223</f>
        <v>#DIV/0!</v>
      </c>
      <c r="F223" s="6" t="e">
        <f>SUMIF(Sta!$A:$A,$A223,Sta!F:F)/$B223</f>
        <v>#DIV/0!</v>
      </c>
      <c r="G223" s="6" t="e">
        <f>SUMIF(Sta!$B:$B,$A223,Sta!F:F)/$C223</f>
        <v>#DIV/0!</v>
      </c>
      <c r="H223" s="10" t="e">
        <f>(SUMIF(Sta!$A:$A,$A223,Sta!D:D) +SUMIF(Sta!$B:$B,$A223,Sta!E:E))/$D223</f>
        <v>#DIV/0!</v>
      </c>
      <c r="I223" s="6" t="e">
        <f>SUMIF(Sta!$A:$A,$A223,Sta!D:D)/$B223</f>
        <v>#DIV/0!</v>
      </c>
      <c r="J223" s="6" t="e">
        <f>SUMIF(Sta!$B:$B,$A223,Sta!E:E)/$C223</f>
        <v>#DIV/0!</v>
      </c>
      <c r="K223" s="10" t="e">
        <f>(SUMIF(Sta!$A:$A,$A223,Sta!E:E) +SUMIF(Sta!$B:$B,$A223,Sta!D:D))/$D223</f>
        <v>#DIV/0!</v>
      </c>
      <c r="L223" s="6" t="e">
        <f>SUMIF(Sta!$A:$A,$A223,Sta!E:E)/$B223</f>
        <v>#DIV/0!</v>
      </c>
      <c r="M223" s="6" t="e">
        <f>SUMIF(Sta!$B:$B,$A223,Sta!D:D)/$C223</f>
        <v>#DIV/0!</v>
      </c>
      <c r="N223" s="10" t="e">
        <f>(SUMIF(Sta!$A:$A,$A223,Sta!L:L) +SUMIF(Sta!$B:$B,$A223,Sta!L:L))/$D223</f>
        <v>#DIV/0!</v>
      </c>
      <c r="O223" s="6" t="e">
        <f>SUMIF(Sta!$A:$A,$A223,Sta!L:L)/$B223</f>
        <v>#DIV/0!</v>
      </c>
      <c r="P223" s="6" t="e">
        <f>SUMIF(Sta!$B:$B,$A223,Sta!L:L)/$C223</f>
        <v>#DIV/0!</v>
      </c>
      <c r="Q223" s="10" t="e">
        <f>(SUMIF(Sta!$A:$A,$A223,Sta!H:H) +SUMIF(Sta!$B:$B,$A223,Sta!J:J))/$D223</f>
        <v>#DIV/0!</v>
      </c>
      <c r="R223" s="6" t="e">
        <f>SUMIF(Sta!$A:$A,$A223,Sta!H:H)/$B223</f>
        <v>#DIV/0!</v>
      </c>
      <c r="S223" s="6" t="e">
        <f>SUMIF(Sta!$B:$B,$A223,Sta!J:J)/$C223</f>
        <v>#DIV/0!</v>
      </c>
      <c r="T223" s="10" t="e">
        <f>(SUMIF(Sta!$A:$A,$A223,Sta!I:I) +SUMIF(Sta!$B:$B,$A223,Sta!K:K))/$D223</f>
        <v>#DIV/0!</v>
      </c>
      <c r="U223" s="6" t="e">
        <f>SUMIF(Sta!$A:$A,$A223,Sta!I:I)/$B223</f>
        <v>#DIV/0!</v>
      </c>
      <c r="V223" s="6" t="e">
        <f>SUMIF(Sta!$B:$B,$A223,Sta!K:K)/$C223</f>
        <v>#DIV/0!</v>
      </c>
      <c r="W223" s="10" t="e">
        <f>(SUMIF(Sta!$A:$A,$A223,Sta!Q:Q) +SUMIF(Sta!$B:$B,$A223,Sta!Q:Q))/$D223</f>
        <v>#DIV/0!</v>
      </c>
      <c r="X223" s="6" t="e">
        <f>SUMIF(Sta!$A:$A,$A223,Sta!Q:Q)/$B223</f>
        <v>#DIV/0!</v>
      </c>
      <c r="Y223" s="6" t="e">
        <f>SUMIF(Sta!$B:$B,$A223,Sta!Q:Q)/$C223</f>
        <v>#DIV/0!</v>
      </c>
      <c r="Z223" s="10" t="e">
        <f>(SUMIF(Sta!$A:$A,$A223,Sta!M:M) +SUMIF(Sta!$B:$B,$A223,Sta!O:O))/$D223</f>
        <v>#DIV/0!</v>
      </c>
      <c r="AA223" s="6" t="e">
        <f>SUMIF(Sta!$A:$A,$A223,Sta!M:M)/$B223</f>
        <v>#DIV/0!</v>
      </c>
      <c r="AB223" s="6" t="e">
        <f>SUMIF(Sta!$B:$B,$A223,Sta!O:O)/$C223</f>
        <v>#DIV/0!</v>
      </c>
      <c r="AC223" s="10" t="e">
        <f>(SUMIF(Sta!$A:$A,$A223,Sta!N:N) +SUMIF(Sta!$B:$B,$A223,Sta!P:P))/$D223</f>
        <v>#DIV/0!</v>
      </c>
      <c r="AD223" s="6" t="e">
        <f>SUMIF(Sta!$A:$A,$A223,Sta!N:N)/$B223</f>
        <v>#DIV/0!</v>
      </c>
      <c r="AE223" s="14" t="e">
        <f>SUMIF(Sta!$B:$B,$A223,Sta!P:P)/$C223</f>
        <v>#DIV/0!</v>
      </c>
    </row>
    <row r="224" spans="1:31" x14ac:dyDescent="0.3">
      <c r="A224" t="s">
        <v>331</v>
      </c>
      <c r="B224" s="9">
        <f>COUNTIF(Sta!A:A,A224)</f>
        <v>0</v>
      </c>
      <c r="C224" s="4">
        <f>COUNTIF(Sta!B:B,A224)</f>
        <v>0</v>
      </c>
      <c r="D224" s="4">
        <f t="shared" si="7"/>
        <v>0</v>
      </c>
      <c r="E224" s="10" t="e">
        <f>(SUMIF(Sta!$A:$A,$A224,Sta!F:F) +SUMIF(Sta!$B:$B,$A224,Sta!F:F))/$D224</f>
        <v>#DIV/0!</v>
      </c>
      <c r="F224" s="6" t="e">
        <f>SUMIF(Sta!$A:$A,$A224,Sta!F:F)/$B224</f>
        <v>#DIV/0!</v>
      </c>
      <c r="G224" s="6" t="e">
        <f>SUMIF(Sta!$B:$B,$A224,Sta!F:F)/$C224</f>
        <v>#DIV/0!</v>
      </c>
      <c r="H224" s="10" t="e">
        <f>(SUMIF(Sta!$A:$A,$A224,Sta!D:D) +SUMIF(Sta!$B:$B,$A224,Sta!E:E))/$D224</f>
        <v>#DIV/0!</v>
      </c>
      <c r="I224" s="6" t="e">
        <f>SUMIF(Sta!$A:$A,$A224,Sta!D:D)/$B224</f>
        <v>#DIV/0!</v>
      </c>
      <c r="J224" s="6" t="e">
        <f>SUMIF(Sta!$B:$B,$A224,Sta!E:E)/$C224</f>
        <v>#DIV/0!</v>
      </c>
      <c r="K224" s="10" t="e">
        <f>(SUMIF(Sta!$A:$A,$A224,Sta!E:E) +SUMIF(Sta!$B:$B,$A224,Sta!D:D))/$D224</f>
        <v>#DIV/0!</v>
      </c>
      <c r="L224" s="6" t="e">
        <f>SUMIF(Sta!$A:$A,$A224,Sta!E:E)/$B224</f>
        <v>#DIV/0!</v>
      </c>
      <c r="M224" s="6" t="e">
        <f>SUMIF(Sta!$B:$B,$A224,Sta!D:D)/$C224</f>
        <v>#DIV/0!</v>
      </c>
      <c r="N224" s="10" t="e">
        <f>(SUMIF(Sta!$A:$A,$A224,Sta!L:L) +SUMIF(Sta!$B:$B,$A224,Sta!L:L))/$D224</f>
        <v>#DIV/0!</v>
      </c>
      <c r="O224" s="6" t="e">
        <f>SUMIF(Sta!$A:$A,$A224,Sta!L:L)/$B224</f>
        <v>#DIV/0!</v>
      </c>
      <c r="P224" s="6" t="e">
        <f>SUMIF(Sta!$B:$B,$A224,Sta!L:L)/$C224</f>
        <v>#DIV/0!</v>
      </c>
      <c r="Q224" s="10" t="e">
        <f>(SUMIF(Sta!$A:$A,$A224,Sta!H:H) +SUMIF(Sta!$B:$B,$A224,Sta!J:J))/$D224</f>
        <v>#DIV/0!</v>
      </c>
      <c r="R224" s="6" t="e">
        <f>SUMIF(Sta!$A:$A,$A224,Sta!H:H)/$B224</f>
        <v>#DIV/0!</v>
      </c>
      <c r="S224" s="6" t="e">
        <f>SUMIF(Sta!$B:$B,$A224,Sta!J:J)/$C224</f>
        <v>#DIV/0!</v>
      </c>
      <c r="T224" s="10" t="e">
        <f>(SUMIF(Sta!$A:$A,$A224,Sta!I:I) +SUMIF(Sta!$B:$B,$A224,Sta!K:K))/$D224</f>
        <v>#DIV/0!</v>
      </c>
      <c r="U224" s="6" t="e">
        <f>SUMIF(Sta!$A:$A,$A224,Sta!I:I)/$B224</f>
        <v>#DIV/0!</v>
      </c>
      <c r="V224" s="6" t="e">
        <f>SUMIF(Sta!$B:$B,$A224,Sta!K:K)/$C224</f>
        <v>#DIV/0!</v>
      </c>
      <c r="W224" s="10" t="e">
        <f>(SUMIF(Sta!$A:$A,$A224,Sta!Q:Q) +SUMIF(Sta!$B:$B,$A224,Sta!Q:Q))/$D224</f>
        <v>#DIV/0!</v>
      </c>
      <c r="X224" s="6" t="e">
        <f>SUMIF(Sta!$A:$A,$A224,Sta!Q:Q)/$B224</f>
        <v>#DIV/0!</v>
      </c>
      <c r="Y224" s="6" t="e">
        <f>SUMIF(Sta!$B:$B,$A224,Sta!Q:Q)/$C224</f>
        <v>#DIV/0!</v>
      </c>
      <c r="Z224" s="10" t="e">
        <f>(SUMIF(Sta!$A:$A,$A224,Sta!M:M) +SUMIF(Sta!$B:$B,$A224,Sta!O:O))/$D224</f>
        <v>#DIV/0!</v>
      </c>
      <c r="AA224" s="6" t="e">
        <f>SUMIF(Sta!$A:$A,$A224,Sta!M:M)/$B224</f>
        <v>#DIV/0!</v>
      </c>
      <c r="AB224" s="6" t="e">
        <f>SUMIF(Sta!$B:$B,$A224,Sta!O:O)/$C224</f>
        <v>#DIV/0!</v>
      </c>
      <c r="AC224" s="10" t="e">
        <f>(SUMIF(Sta!$A:$A,$A224,Sta!N:N) +SUMIF(Sta!$B:$B,$A224,Sta!P:P))/$D224</f>
        <v>#DIV/0!</v>
      </c>
      <c r="AD224" s="6" t="e">
        <f>SUMIF(Sta!$A:$A,$A224,Sta!N:N)/$B224</f>
        <v>#DIV/0!</v>
      </c>
      <c r="AE224" s="14" t="e">
        <f>SUMIF(Sta!$B:$B,$A224,Sta!P:P)/$C224</f>
        <v>#DIV/0!</v>
      </c>
    </row>
    <row r="225" spans="1:31" x14ac:dyDescent="0.3">
      <c r="A225" t="s">
        <v>342</v>
      </c>
      <c r="B225" s="9">
        <f>COUNTIF(Sta!A:A,A225)</f>
        <v>0</v>
      </c>
      <c r="C225" s="4">
        <f>COUNTIF(Sta!B:B,A225)</f>
        <v>0</v>
      </c>
      <c r="D225" s="4">
        <f t="shared" si="7"/>
        <v>0</v>
      </c>
      <c r="E225" s="10" t="e">
        <f>(SUMIF(Sta!$A:$A,$A225,Sta!F:F) +SUMIF(Sta!$B:$B,$A225,Sta!F:F))/$D225</f>
        <v>#DIV/0!</v>
      </c>
      <c r="F225" s="6" t="e">
        <f>SUMIF(Sta!$A:$A,$A225,Sta!F:F)/$B225</f>
        <v>#DIV/0!</v>
      </c>
      <c r="G225" s="6" t="e">
        <f>SUMIF(Sta!$B:$B,$A225,Sta!F:F)/$C225</f>
        <v>#DIV/0!</v>
      </c>
      <c r="H225" s="10" t="e">
        <f>(SUMIF(Sta!$A:$A,$A225,Sta!D:D) +SUMIF(Sta!$B:$B,$A225,Sta!E:E))/$D225</f>
        <v>#DIV/0!</v>
      </c>
      <c r="I225" s="6" t="e">
        <f>SUMIF(Sta!$A:$A,$A225,Sta!D:D)/$B225</f>
        <v>#DIV/0!</v>
      </c>
      <c r="J225" s="6" t="e">
        <f>SUMIF(Sta!$B:$B,$A225,Sta!E:E)/$C225</f>
        <v>#DIV/0!</v>
      </c>
      <c r="K225" s="10" t="e">
        <f>(SUMIF(Sta!$A:$A,$A225,Sta!E:E) +SUMIF(Sta!$B:$B,$A225,Sta!D:D))/$D225</f>
        <v>#DIV/0!</v>
      </c>
      <c r="L225" s="6" t="e">
        <f>SUMIF(Sta!$A:$A,$A225,Sta!E:E)/$B225</f>
        <v>#DIV/0!</v>
      </c>
      <c r="M225" s="6" t="e">
        <f>SUMIF(Sta!$B:$B,$A225,Sta!D:D)/$C225</f>
        <v>#DIV/0!</v>
      </c>
      <c r="N225" s="10" t="e">
        <f>(SUMIF(Sta!$A:$A,$A225,Sta!L:L) +SUMIF(Sta!$B:$B,$A225,Sta!L:L))/$D225</f>
        <v>#DIV/0!</v>
      </c>
      <c r="O225" s="6" t="e">
        <f>SUMIF(Sta!$A:$A,$A225,Sta!L:L)/$B225</f>
        <v>#DIV/0!</v>
      </c>
      <c r="P225" s="6" t="e">
        <f>SUMIF(Sta!$B:$B,$A225,Sta!L:L)/$C225</f>
        <v>#DIV/0!</v>
      </c>
      <c r="Q225" s="10" t="e">
        <f>(SUMIF(Sta!$A:$A,$A225,Sta!H:H) +SUMIF(Sta!$B:$B,$A225,Sta!J:J))/$D225</f>
        <v>#DIV/0!</v>
      </c>
      <c r="R225" s="6" t="e">
        <f>SUMIF(Sta!$A:$A,$A225,Sta!H:H)/$B225</f>
        <v>#DIV/0!</v>
      </c>
      <c r="S225" s="6" t="e">
        <f>SUMIF(Sta!$B:$B,$A225,Sta!J:J)/$C225</f>
        <v>#DIV/0!</v>
      </c>
      <c r="T225" s="10" t="e">
        <f>(SUMIF(Sta!$A:$A,$A225,Sta!I:I) +SUMIF(Sta!$B:$B,$A225,Sta!K:K))/$D225</f>
        <v>#DIV/0!</v>
      </c>
      <c r="U225" s="6" t="e">
        <f>SUMIF(Sta!$A:$A,$A225,Sta!I:I)/$B225</f>
        <v>#DIV/0!</v>
      </c>
      <c r="V225" s="6" t="e">
        <f>SUMIF(Sta!$B:$B,$A225,Sta!K:K)/$C225</f>
        <v>#DIV/0!</v>
      </c>
      <c r="W225" s="10" t="e">
        <f>(SUMIF(Sta!$A:$A,$A225,Sta!Q:Q) +SUMIF(Sta!$B:$B,$A225,Sta!Q:Q))/$D225</f>
        <v>#DIV/0!</v>
      </c>
      <c r="X225" s="6" t="e">
        <f>SUMIF(Sta!$A:$A,$A225,Sta!Q:Q)/$B225</f>
        <v>#DIV/0!</v>
      </c>
      <c r="Y225" s="6" t="e">
        <f>SUMIF(Sta!$B:$B,$A225,Sta!Q:Q)/$C225</f>
        <v>#DIV/0!</v>
      </c>
      <c r="Z225" s="10" t="e">
        <f>(SUMIF(Sta!$A:$A,$A225,Sta!M:M) +SUMIF(Sta!$B:$B,$A225,Sta!O:O))/$D225</f>
        <v>#DIV/0!</v>
      </c>
      <c r="AA225" s="6" t="e">
        <f>SUMIF(Sta!$A:$A,$A225,Sta!M:M)/$B225</f>
        <v>#DIV/0!</v>
      </c>
      <c r="AB225" s="6" t="e">
        <f>SUMIF(Sta!$B:$B,$A225,Sta!O:O)/$C225</f>
        <v>#DIV/0!</v>
      </c>
      <c r="AC225" s="10" t="e">
        <f>(SUMIF(Sta!$A:$A,$A225,Sta!N:N) +SUMIF(Sta!$B:$B,$A225,Sta!P:P))/$D225</f>
        <v>#DIV/0!</v>
      </c>
      <c r="AD225" s="6" t="e">
        <f>SUMIF(Sta!$A:$A,$A225,Sta!N:N)/$B225</f>
        <v>#DIV/0!</v>
      </c>
      <c r="AE225" s="14" t="e">
        <f>SUMIF(Sta!$B:$B,$A225,Sta!P:P)/$C225</f>
        <v>#DIV/0!</v>
      </c>
    </row>
    <row r="226" spans="1:31" x14ac:dyDescent="0.3">
      <c r="A226" t="s">
        <v>319</v>
      </c>
      <c r="B226" s="9">
        <f>COUNTIF(Sta!A:A,A226)</f>
        <v>0</v>
      </c>
      <c r="C226" s="4">
        <f>COUNTIF(Sta!B:B,A226)</f>
        <v>0</v>
      </c>
      <c r="D226" s="4">
        <f t="shared" si="7"/>
        <v>0</v>
      </c>
      <c r="E226" s="10" t="e">
        <f>(SUMIF(Sta!$A:$A,$A226,Sta!F:F) +SUMIF(Sta!$B:$B,$A226,Sta!F:F))/$D226</f>
        <v>#DIV/0!</v>
      </c>
      <c r="F226" s="6" t="e">
        <f>SUMIF(Sta!$A:$A,$A226,Sta!F:F)/$B226</f>
        <v>#DIV/0!</v>
      </c>
      <c r="G226" s="6" t="e">
        <f>SUMIF(Sta!$B:$B,$A226,Sta!F:F)/$C226</f>
        <v>#DIV/0!</v>
      </c>
      <c r="H226" s="10" t="e">
        <f>(SUMIF(Sta!$A:$A,$A226,Sta!D:D) +SUMIF(Sta!$B:$B,$A226,Sta!E:E))/$D226</f>
        <v>#DIV/0!</v>
      </c>
      <c r="I226" s="6" t="e">
        <f>SUMIF(Sta!$A:$A,$A226,Sta!D:D)/$B226</f>
        <v>#DIV/0!</v>
      </c>
      <c r="J226" s="6" t="e">
        <f>SUMIF(Sta!$B:$B,$A226,Sta!E:E)/$C226</f>
        <v>#DIV/0!</v>
      </c>
      <c r="K226" s="10" t="e">
        <f>(SUMIF(Sta!$A:$A,$A226,Sta!E:E) +SUMIF(Sta!$B:$B,$A226,Sta!D:D))/$D226</f>
        <v>#DIV/0!</v>
      </c>
      <c r="L226" s="6" t="e">
        <f>SUMIF(Sta!$A:$A,$A226,Sta!E:E)/$B226</f>
        <v>#DIV/0!</v>
      </c>
      <c r="M226" s="6" t="e">
        <f>SUMIF(Sta!$B:$B,$A226,Sta!D:D)/$C226</f>
        <v>#DIV/0!</v>
      </c>
      <c r="N226" s="10" t="e">
        <f>(SUMIF(Sta!$A:$A,$A226,Sta!L:L) +SUMIF(Sta!$B:$B,$A226,Sta!L:L))/$D226</f>
        <v>#DIV/0!</v>
      </c>
      <c r="O226" s="6" t="e">
        <f>SUMIF(Sta!$A:$A,$A226,Sta!L:L)/$B226</f>
        <v>#DIV/0!</v>
      </c>
      <c r="P226" s="6" t="e">
        <f>SUMIF(Sta!$B:$B,$A226,Sta!L:L)/$C226</f>
        <v>#DIV/0!</v>
      </c>
      <c r="Q226" s="10" t="e">
        <f>(SUMIF(Sta!$A:$A,$A226,Sta!H:H) +SUMIF(Sta!$B:$B,$A226,Sta!J:J))/$D226</f>
        <v>#DIV/0!</v>
      </c>
      <c r="R226" s="6" t="e">
        <f>SUMIF(Sta!$A:$A,$A226,Sta!H:H)/$B226</f>
        <v>#DIV/0!</v>
      </c>
      <c r="S226" s="6" t="e">
        <f>SUMIF(Sta!$B:$B,$A226,Sta!J:J)/$C226</f>
        <v>#DIV/0!</v>
      </c>
      <c r="T226" s="10" t="e">
        <f>(SUMIF(Sta!$A:$A,$A226,Sta!I:I) +SUMIF(Sta!$B:$B,$A226,Sta!K:K))/$D226</f>
        <v>#DIV/0!</v>
      </c>
      <c r="U226" s="6" t="e">
        <f>SUMIF(Sta!$A:$A,$A226,Sta!I:I)/$B226</f>
        <v>#DIV/0!</v>
      </c>
      <c r="V226" s="6" t="e">
        <f>SUMIF(Sta!$B:$B,$A226,Sta!K:K)/$C226</f>
        <v>#DIV/0!</v>
      </c>
      <c r="W226" s="10" t="e">
        <f>(SUMIF(Sta!$A:$A,$A226,Sta!Q:Q) +SUMIF(Sta!$B:$B,$A226,Sta!Q:Q))/$D226</f>
        <v>#DIV/0!</v>
      </c>
      <c r="X226" s="6" t="e">
        <f>SUMIF(Sta!$A:$A,$A226,Sta!Q:Q)/$B226</f>
        <v>#DIV/0!</v>
      </c>
      <c r="Y226" s="6" t="e">
        <f>SUMIF(Sta!$B:$B,$A226,Sta!Q:Q)/$C226</f>
        <v>#DIV/0!</v>
      </c>
      <c r="Z226" s="10" t="e">
        <f>(SUMIF(Sta!$A:$A,$A226,Sta!M:M) +SUMIF(Sta!$B:$B,$A226,Sta!O:O))/$D226</f>
        <v>#DIV/0!</v>
      </c>
      <c r="AA226" s="6" t="e">
        <f>SUMIF(Sta!$A:$A,$A226,Sta!M:M)/$B226</f>
        <v>#DIV/0!</v>
      </c>
      <c r="AB226" s="6" t="e">
        <f>SUMIF(Sta!$B:$B,$A226,Sta!O:O)/$C226</f>
        <v>#DIV/0!</v>
      </c>
      <c r="AC226" s="10" t="e">
        <f>(SUMIF(Sta!$A:$A,$A226,Sta!N:N) +SUMIF(Sta!$B:$B,$A226,Sta!P:P))/$D226</f>
        <v>#DIV/0!</v>
      </c>
      <c r="AD226" s="6" t="e">
        <f>SUMIF(Sta!$A:$A,$A226,Sta!N:N)/$B226</f>
        <v>#DIV/0!</v>
      </c>
      <c r="AE226" s="14" t="e">
        <f>SUMIF(Sta!$B:$B,$A226,Sta!P:P)/$C226</f>
        <v>#DIV/0!</v>
      </c>
    </row>
    <row r="227" spans="1:31" x14ac:dyDescent="0.3">
      <c r="A227" t="s">
        <v>338</v>
      </c>
      <c r="B227" s="9">
        <f>COUNTIF(Sta!A:A,A227)</f>
        <v>0</v>
      </c>
      <c r="C227" s="4">
        <f>COUNTIF(Sta!B:B,A227)</f>
        <v>0</v>
      </c>
      <c r="D227" s="4">
        <f t="shared" si="7"/>
        <v>0</v>
      </c>
      <c r="E227" s="10" t="e">
        <f>(SUMIF(Sta!$A:$A,$A227,Sta!F:F) +SUMIF(Sta!$B:$B,$A227,Sta!F:F))/$D227</f>
        <v>#DIV/0!</v>
      </c>
      <c r="F227" s="6" t="e">
        <f>SUMIF(Sta!$A:$A,$A227,Sta!F:F)/$B227</f>
        <v>#DIV/0!</v>
      </c>
      <c r="G227" s="6" t="e">
        <f>SUMIF(Sta!$B:$B,$A227,Sta!F:F)/$C227</f>
        <v>#DIV/0!</v>
      </c>
      <c r="H227" s="10" t="e">
        <f>(SUMIF(Sta!$A:$A,$A227,Sta!D:D) +SUMIF(Sta!$B:$B,$A227,Sta!E:E))/$D227</f>
        <v>#DIV/0!</v>
      </c>
      <c r="I227" s="6" t="e">
        <f>SUMIF(Sta!$A:$A,$A227,Sta!D:D)/$B227</f>
        <v>#DIV/0!</v>
      </c>
      <c r="J227" s="6" t="e">
        <f>SUMIF(Sta!$B:$B,$A227,Sta!E:E)/$C227</f>
        <v>#DIV/0!</v>
      </c>
      <c r="K227" s="10" t="e">
        <f>(SUMIF(Sta!$A:$A,$A227,Sta!E:E) +SUMIF(Sta!$B:$B,$A227,Sta!D:D))/$D227</f>
        <v>#DIV/0!</v>
      </c>
      <c r="L227" s="6" t="e">
        <f>SUMIF(Sta!$A:$A,$A227,Sta!E:E)/$B227</f>
        <v>#DIV/0!</v>
      </c>
      <c r="M227" s="6" t="e">
        <f>SUMIF(Sta!$B:$B,$A227,Sta!D:D)/$C227</f>
        <v>#DIV/0!</v>
      </c>
      <c r="N227" s="10" t="e">
        <f>(SUMIF(Sta!$A:$A,$A227,Sta!L:L) +SUMIF(Sta!$B:$B,$A227,Sta!L:L))/$D227</f>
        <v>#DIV/0!</v>
      </c>
      <c r="O227" s="6" t="e">
        <f>SUMIF(Sta!$A:$A,$A227,Sta!L:L)/$B227</f>
        <v>#DIV/0!</v>
      </c>
      <c r="P227" s="6" t="e">
        <f>SUMIF(Sta!$B:$B,$A227,Sta!L:L)/$C227</f>
        <v>#DIV/0!</v>
      </c>
      <c r="Q227" s="10" t="e">
        <f>(SUMIF(Sta!$A:$A,$A227,Sta!H:H) +SUMIF(Sta!$B:$B,$A227,Sta!J:J))/$D227</f>
        <v>#DIV/0!</v>
      </c>
      <c r="R227" s="6" t="e">
        <f>SUMIF(Sta!$A:$A,$A227,Sta!H:H)/$B227</f>
        <v>#DIV/0!</v>
      </c>
      <c r="S227" s="6" t="e">
        <f>SUMIF(Sta!$B:$B,$A227,Sta!J:J)/$C227</f>
        <v>#DIV/0!</v>
      </c>
      <c r="T227" s="10" t="e">
        <f>(SUMIF(Sta!$A:$A,$A227,Sta!I:I) +SUMIF(Sta!$B:$B,$A227,Sta!K:K))/$D227</f>
        <v>#DIV/0!</v>
      </c>
      <c r="U227" s="6" t="e">
        <f>SUMIF(Sta!$A:$A,$A227,Sta!I:I)/$B227</f>
        <v>#DIV/0!</v>
      </c>
      <c r="V227" s="6" t="e">
        <f>SUMIF(Sta!$B:$B,$A227,Sta!K:K)/$C227</f>
        <v>#DIV/0!</v>
      </c>
      <c r="W227" s="10" t="e">
        <f>(SUMIF(Sta!$A:$A,$A227,Sta!Q:Q) +SUMIF(Sta!$B:$B,$A227,Sta!Q:Q))/$D227</f>
        <v>#DIV/0!</v>
      </c>
      <c r="X227" s="6" t="e">
        <f>SUMIF(Sta!$A:$A,$A227,Sta!Q:Q)/$B227</f>
        <v>#DIV/0!</v>
      </c>
      <c r="Y227" s="6" t="e">
        <f>SUMIF(Sta!$B:$B,$A227,Sta!Q:Q)/$C227</f>
        <v>#DIV/0!</v>
      </c>
      <c r="Z227" s="10" t="e">
        <f>(SUMIF(Sta!$A:$A,$A227,Sta!M:M) +SUMIF(Sta!$B:$B,$A227,Sta!O:O))/$D227</f>
        <v>#DIV/0!</v>
      </c>
      <c r="AA227" s="6" t="e">
        <f>SUMIF(Sta!$A:$A,$A227,Sta!M:M)/$B227</f>
        <v>#DIV/0!</v>
      </c>
      <c r="AB227" s="6" t="e">
        <f>SUMIF(Sta!$B:$B,$A227,Sta!O:O)/$C227</f>
        <v>#DIV/0!</v>
      </c>
      <c r="AC227" s="10" t="e">
        <f>(SUMIF(Sta!$A:$A,$A227,Sta!N:N) +SUMIF(Sta!$B:$B,$A227,Sta!P:P))/$D227</f>
        <v>#DIV/0!</v>
      </c>
      <c r="AD227" s="6" t="e">
        <f>SUMIF(Sta!$A:$A,$A227,Sta!N:N)/$B227</f>
        <v>#DIV/0!</v>
      </c>
      <c r="AE227" s="14" t="e">
        <f>SUMIF(Sta!$B:$B,$A227,Sta!P:P)/$C227</f>
        <v>#DIV/0!</v>
      </c>
    </row>
    <row r="228" spans="1:31" x14ac:dyDescent="0.3">
      <c r="A228" t="s">
        <v>339</v>
      </c>
      <c r="B228" s="9">
        <f>COUNTIF(Sta!A:A,A228)</f>
        <v>0</v>
      </c>
      <c r="C228" s="4">
        <f>COUNTIF(Sta!B:B,A228)</f>
        <v>0</v>
      </c>
      <c r="D228" s="4">
        <f t="shared" si="7"/>
        <v>0</v>
      </c>
      <c r="E228" s="10" t="e">
        <f>(SUMIF(Sta!$A:$A,$A228,Sta!F:F) +SUMIF(Sta!$B:$B,$A228,Sta!F:F))/$D228</f>
        <v>#DIV/0!</v>
      </c>
      <c r="F228" s="6" t="e">
        <f>SUMIF(Sta!$A:$A,$A228,Sta!F:F)/$B228</f>
        <v>#DIV/0!</v>
      </c>
      <c r="G228" s="6" t="e">
        <f>SUMIF(Sta!$B:$B,$A228,Sta!F:F)/$C228</f>
        <v>#DIV/0!</v>
      </c>
      <c r="H228" s="10" t="e">
        <f>(SUMIF(Sta!$A:$A,$A228,Sta!D:D) +SUMIF(Sta!$B:$B,$A228,Sta!E:E))/$D228</f>
        <v>#DIV/0!</v>
      </c>
      <c r="I228" s="6" t="e">
        <f>SUMIF(Sta!$A:$A,$A228,Sta!D:D)/$B228</f>
        <v>#DIV/0!</v>
      </c>
      <c r="J228" s="6" t="e">
        <f>SUMIF(Sta!$B:$B,$A228,Sta!E:E)/$C228</f>
        <v>#DIV/0!</v>
      </c>
      <c r="K228" s="10" t="e">
        <f>(SUMIF(Sta!$A:$A,$A228,Sta!E:E) +SUMIF(Sta!$B:$B,$A228,Sta!D:D))/$D228</f>
        <v>#DIV/0!</v>
      </c>
      <c r="L228" s="6" t="e">
        <f>SUMIF(Sta!$A:$A,$A228,Sta!E:E)/$B228</f>
        <v>#DIV/0!</v>
      </c>
      <c r="M228" s="6" t="e">
        <f>SUMIF(Sta!$B:$B,$A228,Sta!D:D)/$C228</f>
        <v>#DIV/0!</v>
      </c>
      <c r="N228" s="10" t="e">
        <f>(SUMIF(Sta!$A:$A,$A228,Sta!L:L) +SUMIF(Sta!$B:$B,$A228,Sta!L:L))/$D228</f>
        <v>#DIV/0!</v>
      </c>
      <c r="O228" s="6" t="e">
        <f>SUMIF(Sta!$A:$A,$A228,Sta!L:L)/$B228</f>
        <v>#DIV/0!</v>
      </c>
      <c r="P228" s="6" t="e">
        <f>SUMIF(Sta!$B:$B,$A228,Sta!L:L)/$C228</f>
        <v>#DIV/0!</v>
      </c>
      <c r="Q228" s="10" t="e">
        <f>(SUMIF(Sta!$A:$A,$A228,Sta!H:H) +SUMIF(Sta!$B:$B,$A228,Sta!J:J))/$D228</f>
        <v>#DIV/0!</v>
      </c>
      <c r="R228" s="6" t="e">
        <f>SUMIF(Sta!$A:$A,$A228,Sta!H:H)/$B228</f>
        <v>#DIV/0!</v>
      </c>
      <c r="S228" s="6" t="e">
        <f>SUMIF(Sta!$B:$B,$A228,Sta!J:J)/$C228</f>
        <v>#DIV/0!</v>
      </c>
      <c r="T228" s="10" t="e">
        <f>(SUMIF(Sta!$A:$A,$A228,Sta!I:I) +SUMIF(Sta!$B:$B,$A228,Sta!K:K))/$D228</f>
        <v>#DIV/0!</v>
      </c>
      <c r="U228" s="6" t="e">
        <f>SUMIF(Sta!$A:$A,$A228,Sta!I:I)/$B228</f>
        <v>#DIV/0!</v>
      </c>
      <c r="V228" s="6" t="e">
        <f>SUMIF(Sta!$B:$B,$A228,Sta!K:K)/$C228</f>
        <v>#DIV/0!</v>
      </c>
      <c r="W228" s="10" t="e">
        <f>(SUMIF(Sta!$A:$A,$A228,Sta!Q:Q) +SUMIF(Sta!$B:$B,$A228,Sta!Q:Q))/$D228</f>
        <v>#DIV/0!</v>
      </c>
      <c r="X228" s="6" t="e">
        <f>SUMIF(Sta!$A:$A,$A228,Sta!Q:Q)/$B228</f>
        <v>#DIV/0!</v>
      </c>
      <c r="Y228" s="6" t="e">
        <f>SUMIF(Sta!$B:$B,$A228,Sta!Q:Q)/$C228</f>
        <v>#DIV/0!</v>
      </c>
      <c r="Z228" s="10" t="e">
        <f>(SUMIF(Sta!$A:$A,$A228,Sta!M:M) +SUMIF(Sta!$B:$B,$A228,Sta!O:O))/$D228</f>
        <v>#DIV/0!</v>
      </c>
      <c r="AA228" s="6" t="e">
        <f>SUMIF(Sta!$A:$A,$A228,Sta!M:M)/$B228</f>
        <v>#DIV/0!</v>
      </c>
      <c r="AB228" s="6" t="e">
        <f>SUMIF(Sta!$B:$B,$A228,Sta!O:O)/$C228</f>
        <v>#DIV/0!</v>
      </c>
      <c r="AC228" s="10" t="e">
        <f>(SUMIF(Sta!$A:$A,$A228,Sta!N:N) +SUMIF(Sta!$B:$B,$A228,Sta!P:P))/$D228</f>
        <v>#DIV/0!</v>
      </c>
      <c r="AD228" s="6" t="e">
        <f>SUMIF(Sta!$A:$A,$A228,Sta!N:N)/$B228</f>
        <v>#DIV/0!</v>
      </c>
      <c r="AE228" s="14" t="e">
        <f>SUMIF(Sta!$B:$B,$A228,Sta!P:P)/$C228</f>
        <v>#DIV/0!</v>
      </c>
    </row>
    <row r="229" spans="1:31" x14ac:dyDescent="0.3">
      <c r="A229" t="s">
        <v>321</v>
      </c>
      <c r="B229" s="9">
        <f>COUNTIF(Sta!A:A,A229)</f>
        <v>0</v>
      </c>
      <c r="C229" s="4">
        <f>COUNTIF(Sta!B:B,A229)</f>
        <v>0</v>
      </c>
      <c r="D229" s="4">
        <f t="shared" si="7"/>
        <v>0</v>
      </c>
      <c r="E229" s="10" t="e">
        <f>(SUMIF(Sta!$A:$A,$A229,Sta!F:F) +SUMIF(Sta!$B:$B,$A229,Sta!F:F))/$D229</f>
        <v>#DIV/0!</v>
      </c>
      <c r="F229" s="6" t="e">
        <f>SUMIF(Sta!$A:$A,$A229,Sta!F:F)/$B229</f>
        <v>#DIV/0!</v>
      </c>
      <c r="G229" s="6" t="e">
        <f>SUMIF(Sta!$B:$B,$A229,Sta!F:F)/$C229</f>
        <v>#DIV/0!</v>
      </c>
      <c r="H229" s="10" t="e">
        <f>(SUMIF(Sta!$A:$A,$A229,Sta!D:D) +SUMIF(Sta!$B:$B,$A229,Sta!E:E))/$D229</f>
        <v>#DIV/0!</v>
      </c>
      <c r="I229" s="6" t="e">
        <f>SUMIF(Sta!$A:$A,$A229,Sta!D:D)/$B229</f>
        <v>#DIV/0!</v>
      </c>
      <c r="J229" s="6" t="e">
        <f>SUMIF(Sta!$B:$B,$A229,Sta!E:E)/$C229</f>
        <v>#DIV/0!</v>
      </c>
      <c r="K229" s="10" t="e">
        <f>(SUMIF(Sta!$A:$A,$A229,Sta!E:E) +SUMIF(Sta!$B:$B,$A229,Sta!D:D))/$D229</f>
        <v>#DIV/0!</v>
      </c>
      <c r="L229" s="6" t="e">
        <f>SUMIF(Sta!$A:$A,$A229,Sta!E:E)/$B229</f>
        <v>#DIV/0!</v>
      </c>
      <c r="M229" s="6" t="e">
        <f>SUMIF(Sta!$B:$B,$A229,Sta!D:D)/$C229</f>
        <v>#DIV/0!</v>
      </c>
      <c r="N229" s="10" t="e">
        <f>(SUMIF(Sta!$A:$A,$A229,Sta!L:L) +SUMIF(Sta!$B:$B,$A229,Sta!L:L))/$D229</f>
        <v>#DIV/0!</v>
      </c>
      <c r="O229" s="6" t="e">
        <f>SUMIF(Sta!$A:$A,$A229,Sta!L:L)/$B229</f>
        <v>#DIV/0!</v>
      </c>
      <c r="P229" s="6" t="e">
        <f>SUMIF(Sta!$B:$B,$A229,Sta!L:L)/$C229</f>
        <v>#DIV/0!</v>
      </c>
      <c r="Q229" s="10" t="e">
        <f>(SUMIF(Sta!$A:$A,$A229,Sta!H:H) +SUMIF(Sta!$B:$B,$A229,Sta!J:J))/$D229</f>
        <v>#DIV/0!</v>
      </c>
      <c r="R229" s="6" t="e">
        <f>SUMIF(Sta!$A:$A,$A229,Sta!H:H)/$B229</f>
        <v>#DIV/0!</v>
      </c>
      <c r="S229" s="6" t="e">
        <f>SUMIF(Sta!$B:$B,$A229,Sta!J:J)/$C229</f>
        <v>#DIV/0!</v>
      </c>
      <c r="T229" s="10" t="e">
        <f>(SUMIF(Sta!$A:$A,$A229,Sta!I:I) +SUMIF(Sta!$B:$B,$A229,Sta!K:K))/$D229</f>
        <v>#DIV/0!</v>
      </c>
      <c r="U229" s="6" t="e">
        <f>SUMIF(Sta!$A:$A,$A229,Sta!I:I)/$B229</f>
        <v>#DIV/0!</v>
      </c>
      <c r="V229" s="6" t="e">
        <f>SUMIF(Sta!$B:$B,$A229,Sta!K:K)/$C229</f>
        <v>#DIV/0!</v>
      </c>
      <c r="W229" s="10" t="e">
        <f>(SUMIF(Sta!$A:$A,$A229,Sta!Q:Q) +SUMIF(Sta!$B:$B,$A229,Sta!Q:Q))/$D229</f>
        <v>#DIV/0!</v>
      </c>
      <c r="X229" s="6" t="e">
        <f>SUMIF(Sta!$A:$A,$A229,Sta!Q:Q)/$B229</f>
        <v>#DIV/0!</v>
      </c>
      <c r="Y229" s="6" t="e">
        <f>SUMIF(Sta!$B:$B,$A229,Sta!Q:Q)/$C229</f>
        <v>#DIV/0!</v>
      </c>
      <c r="Z229" s="10" t="e">
        <f>(SUMIF(Sta!$A:$A,$A229,Sta!M:M) +SUMIF(Sta!$B:$B,$A229,Sta!O:O))/$D229</f>
        <v>#DIV/0!</v>
      </c>
      <c r="AA229" s="6" t="e">
        <f>SUMIF(Sta!$A:$A,$A229,Sta!M:M)/$B229</f>
        <v>#DIV/0!</v>
      </c>
      <c r="AB229" s="6" t="e">
        <f>SUMIF(Sta!$B:$B,$A229,Sta!O:O)/$C229</f>
        <v>#DIV/0!</v>
      </c>
      <c r="AC229" s="10" t="e">
        <f>(SUMIF(Sta!$A:$A,$A229,Sta!N:N) +SUMIF(Sta!$B:$B,$A229,Sta!P:P))/$D229</f>
        <v>#DIV/0!</v>
      </c>
      <c r="AD229" s="6" t="e">
        <f>SUMIF(Sta!$A:$A,$A229,Sta!N:N)/$B229</f>
        <v>#DIV/0!</v>
      </c>
      <c r="AE229" s="14" t="e">
        <f>SUMIF(Sta!$B:$B,$A229,Sta!P:P)/$C229</f>
        <v>#DIV/0!</v>
      </c>
    </row>
    <row r="230" spans="1:31" x14ac:dyDescent="0.3">
      <c r="A230" t="s">
        <v>323</v>
      </c>
      <c r="B230" s="9">
        <f>COUNTIF(Sta!A:A,A230)</f>
        <v>0</v>
      </c>
      <c r="C230" s="4">
        <f>COUNTIF(Sta!B:B,A230)</f>
        <v>0</v>
      </c>
      <c r="D230" s="4">
        <f t="shared" si="7"/>
        <v>0</v>
      </c>
      <c r="E230" s="10" t="e">
        <f>(SUMIF(Sta!$A:$A,$A230,Sta!F:F) +SUMIF(Sta!$B:$B,$A230,Sta!F:F))/$D230</f>
        <v>#DIV/0!</v>
      </c>
      <c r="F230" s="6" t="e">
        <f>SUMIF(Sta!$A:$A,$A230,Sta!F:F)/$B230</f>
        <v>#DIV/0!</v>
      </c>
      <c r="G230" s="6" t="e">
        <f>SUMIF(Sta!$B:$B,$A230,Sta!F:F)/$C230</f>
        <v>#DIV/0!</v>
      </c>
      <c r="H230" s="10" t="e">
        <f>(SUMIF(Sta!$A:$A,$A230,Sta!D:D) +SUMIF(Sta!$B:$B,$A230,Sta!E:E))/$D230</f>
        <v>#DIV/0!</v>
      </c>
      <c r="I230" s="6" t="e">
        <f>SUMIF(Sta!$A:$A,$A230,Sta!D:D)/$B230</f>
        <v>#DIV/0!</v>
      </c>
      <c r="J230" s="6" t="e">
        <f>SUMIF(Sta!$B:$B,$A230,Sta!E:E)/$C230</f>
        <v>#DIV/0!</v>
      </c>
      <c r="K230" s="10" t="e">
        <f>(SUMIF(Sta!$A:$A,$A230,Sta!E:E) +SUMIF(Sta!$B:$B,$A230,Sta!D:D))/$D230</f>
        <v>#DIV/0!</v>
      </c>
      <c r="L230" s="6" t="e">
        <f>SUMIF(Sta!$A:$A,$A230,Sta!E:E)/$B230</f>
        <v>#DIV/0!</v>
      </c>
      <c r="M230" s="6" t="e">
        <f>SUMIF(Sta!$B:$B,$A230,Sta!D:D)/$C230</f>
        <v>#DIV/0!</v>
      </c>
      <c r="N230" s="10" t="e">
        <f>(SUMIF(Sta!$A:$A,$A230,Sta!L:L) +SUMIF(Sta!$B:$B,$A230,Sta!L:L))/$D230</f>
        <v>#DIV/0!</v>
      </c>
      <c r="O230" s="6" t="e">
        <f>SUMIF(Sta!$A:$A,$A230,Sta!L:L)/$B230</f>
        <v>#DIV/0!</v>
      </c>
      <c r="P230" s="6" t="e">
        <f>SUMIF(Sta!$B:$B,$A230,Sta!L:L)/$C230</f>
        <v>#DIV/0!</v>
      </c>
      <c r="Q230" s="10" t="e">
        <f>(SUMIF(Sta!$A:$A,$A230,Sta!H:H) +SUMIF(Sta!$B:$B,$A230,Sta!J:J))/$D230</f>
        <v>#DIV/0!</v>
      </c>
      <c r="R230" s="6" t="e">
        <f>SUMIF(Sta!$A:$A,$A230,Sta!H:H)/$B230</f>
        <v>#DIV/0!</v>
      </c>
      <c r="S230" s="6" t="e">
        <f>SUMIF(Sta!$B:$B,$A230,Sta!J:J)/$C230</f>
        <v>#DIV/0!</v>
      </c>
      <c r="T230" s="10" t="e">
        <f>(SUMIF(Sta!$A:$A,$A230,Sta!I:I) +SUMIF(Sta!$B:$B,$A230,Sta!K:K))/$D230</f>
        <v>#DIV/0!</v>
      </c>
      <c r="U230" s="6" t="e">
        <f>SUMIF(Sta!$A:$A,$A230,Sta!I:I)/$B230</f>
        <v>#DIV/0!</v>
      </c>
      <c r="V230" s="6" t="e">
        <f>SUMIF(Sta!$B:$B,$A230,Sta!K:K)/$C230</f>
        <v>#DIV/0!</v>
      </c>
      <c r="W230" s="10" t="e">
        <f>(SUMIF(Sta!$A:$A,$A230,Sta!Q:Q) +SUMIF(Sta!$B:$B,$A230,Sta!Q:Q))/$D230</f>
        <v>#DIV/0!</v>
      </c>
      <c r="X230" s="6" t="e">
        <f>SUMIF(Sta!$A:$A,$A230,Sta!Q:Q)/$B230</f>
        <v>#DIV/0!</v>
      </c>
      <c r="Y230" s="6" t="e">
        <f>SUMIF(Sta!$B:$B,$A230,Sta!Q:Q)/$C230</f>
        <v>#DIV/0!</v>
      </c>
      <c r="Z230" s="10" t="e">
        <f>(SUMIF(Sta!$A:$A,$A230,Sta!M:M) +SUMIF(Sta!$B:$B,$A230,Sta!O:O))/$D230</f>
        <v>#DIV/0!</v>
      </c>
      <c r="AA230" s="6" t="e">
        <f>SUMIF(Sta!$A:$A,$A230,Sta!M:M)/$B230</f>
        <v>#DIV/0!</v>
      </c>
      <c r="AB230" s="6" t="e">
        <f>SUMIF(Sta!$B:$B,$A230,Sta!O:O)/$C230</f>
        <v>#DIV/0!</v>
      </c>
      <c r="AC230" s="10" t="e">
        <f>(SUMIF(Sta!$A:$A,$A230,Sta!N:N) +SUMIF(Sta!$B:$B,$A230,Sta!P:P))/$D230</f>
        <v>#DIV/0!</v>
      </c>
      <c r="AD230" s="6" t="e">
        <f>SUMIF(Sta!$A:$A,$A230,Sta!N:N)/$B230</f>
        <v>#DIV/0!</v>
      </c>
      <c r="AE230" s="14" t="e">
        <f>SUMIF(Sta!$B:$B,$A230,Sta!P:P)/$C230</f>
        <v>#DIV/0!</v>
      </c>
    </row>
    <row r="231" spans="1:31" x14ac:dyDescent="0.3">
      <c r="A231" t="s">
        <v>326</v>
      </c>
      <c r="B231" s="9">
        <f>COUNTIF(Sta!A:A,A231)</f>
        <v>0</v>
      </c>
      <c r="C231" s="4">
        <f>COUNTIF(Sta!B:B,A231)</f>
        <v>0</v>
      </c>
      <c r="D231" s="4">
        <f t="shared" si="7"/>
        <v>0</v>
      </c>
      <c r="E231" s="10" t="e">
        <f>(SUMIF(Sta!$A:$A,$A231,Sta!F:F) +SUMIF(Sta!$B:$B,$A231,Sta!F:F))/$D231</f>
        <v>#DIV/0!</v>
      </c>
      <c r="F231" s="6" t="e">
        <f>SUMIF(Sta!$A:$A,$A231,Sta!F:F)/$B231</f>
        <v>#DIV/0!</v>
      </c>
      <c r="G231" s="6" t="e">
        <f>SUMIF(Sta!$B:$B,$A231,Sta!F:F)/$C231</f>
        <v>#DIV/0!</v>
      </c>
      <c r="H231" s="10" t="e">
        <f>(SUMIF(Sta!$A:$A,$A231,Sta!D:D) +SUMIF(Sta!$B:$B,$A231,Sta!E:E))/$D231</f>
        <v>#DIV/0!</v>
      </c>
      <c r="I231" s="6" t="e">
        <f>SUMIF(Sta!$A:$A,$A231,Sta!D:D)/$B231</f>
        <v>#DIV/0!</v>
      </c>
      <c r="J231" s="6" t="e">
        <f>SUMIF(Sta!$B:$B,$A231,Sta!E:E)/$C231</f>
        <v>#DIV/0!</v>
      </c>
      <c r="K231" s="10" t="e">
        <f>(SUMIF(Sta!$A:$A,$A231,Sta!E:E) +SUMIF(Sta!$B:$B,$A231,Sta!D:D))/$D231</f>
        <v>#DIV/0!</v>
      </c>
      <c r="L231" s="6" t="e">
        <f>SUMIF(Sta!$A:$A,$A231,Sta!E:E)/$B231</f>
        <v>#DIV/0!</v>
      </c>
      <c r="M231" s="6" t="e">
        <f>SUMIF(Sta!$B:$B,$A231,Sta!D:D)/$C231</f>
        <v>#DIV/0!</v>
      </c>
      <c r="N231" s="10" t="e">
        <f>(SUMIF(Sta!$A:$A,$A231,Sta!L:L) +SUMIF(Sta!$B:$B,$A231,Sta!L:L))/$D231</f>
        <v>#DIV/0!</v>
      </c>
      <c r="O231" s="6" t="e">
        <f>SUMIF(Sta!$A:$A,$A231,Sta!L:L)/$B231</f>
        <v>#DIV/0!</v>
      </c>
      <c r="P231" s="6" t="e">
        <f>SUMIF(Sta!$B:$B,$A231,Sta!L:L)/$C231</f>
        <v>#DIV/0!</v>
      </c>
      <c r="Q231" s="10" t="e">
        <f>(SUMIF(Sta!$A:$A,$A231,Sta!H:H) +SUMIF(Sta!$B:$B,$A231,Sta!J:J))/$D231</f>
        <v>#DIV/0!</v>
      </c>
      <c r="R231" s="6" t="e">
        <f>SUMIF(Sta!$A:$A,$A231,Sta!H:H)/$B231</f>
        <v>#DIV/0!</v>
      </c>
      <c r="S231" s="6" t="e">
        <f>SUMIF(Sta!$B:$B,$A231,Sta!J:J)/$C231</f>
        <v>#DIV/0!</v>
      </c>
      <c r="T231" s="10" t="e">
        <f>(SUMIF(Sta!$A:$A,$A231,Sta!I:I) +SUMIF(Sta!$B:$B,$A231,Sta!K:K))/$D231</f>
        <v>#DIV/0!</v>
      </c>
      <c r="U231" s="6" t="e">
        <f>SUMIF(Sta!$A:$A,$A231,Sta!I:I)/$B231</f>
        <v>#DIV/0!</v>
      </c>
      <c r="V231" s="6" t="e">
        <f>SUMIF(Sta!$B:$B,$A231,Sta!K:K)/$C231</f>
        <v>#DIV/0!</v>
      </c>
      <c r="W231" s="10" t="e">
        <f>(SUMIF(Sta!$A:$A,$A231,Sta!Q:Q) +SUMIF(Sta!$B:$B,$A231,Sta!Q:Q))/$D231</f>
        <v>#DIV/0!</v>
      </c>
      <c r="X231" s="6" t="e">
        <f>SUMIF(Sta!$A:$A,$A231,Sta!Q:Q)/$B231</f>
        <v>#DIV/0!</v>
      </c>
      <c r="Y231" s="6" t="e">
        <f>SUMIF(Sta!$B:$B,$A231,Sta!Q:Q)/$C231</f>
        <v>#DIV/0!</v>
      </c>
      <c r="Z231" s="10" t="e">
        <f>(SUMIF(Sta!$A:$A,$A231,Sta!M:M) +SUMIF(Sta!$B:$B,$A231,Sta!O:O))/$D231</f>
        <v>#DIV/0!</v>
      </c>
      <c r="AA231" s="6" t="e">
        <f>SUMIF(Sta!$A:$A,$A231,Sta!M:M)/$B231</f>
        <v>#DIV/0!</v>
      </c>
      <c r="AB231" s="6" t="e">
        <f>SUMIF(Sta!$B:$B,$A231,Sta!O:O)/$C231</f>
        <v>#DIV/0!</v>
      </c>
      <c r="AC231" s="10" t="e">
        <f>(SUMIF(Sta!$A:$A,$A231,Sta!N:N) +SUMIF(Sta!$B:$B,$A231,Sta!P:P))/$D231</f>
        <v>#DIV/0!</v>
      </c>
      <c r="AD231" s="6" t="e">
        <f>SUMIF(Sta!$A:$A,$A231,Sta!N:N)/$B231</f>
        <v>#DIV/0!</v>
      </c>
      <c r="AE231" s="14" t="e">
        <f>SUMIF(Sta!$B:$B,$A231,Sta!P:P)/$C231</f>
        <v>#DIV/0!</v>
      </c>
    </row>
    <row r="232" spans="1:31" x14ac:dyDescent="0.3">
      <c r="A232" t="s">
        <v>320</v>
      </c>
      <c r="B232" s="9">
        <f>COUNTIF(Sta!A:A,A232)</f>
        <v>0</v>
      </c>
      <c r="C232" s="4">
        <f>COUNTIF(Sta!B:B,A232)</f>
        <v>0</v>
      </c>
      <c r="D232" s="4">
        <f t="shared" si="7"/>
        <v>0</v>
      </c>
      <c r="E232" s="10" t="e">
        <f>(SUMIF(Sta!$A:$A,$A232,Sta!F:F) +SUMIF(Sta!$B:$B,$A232,Sta!F:F))/$D232</f>
        <v>#DIV/0!</v>
      </c>
      <c r="F232" s="6" t="e">
        <f>SUMIF(Sta!$A:$A,$A232,Sta!F:F)/$B232</f>
        <v>#DIV/0!</v>
      </c>
      <c r="G232" s="6" t="e">
        <f>SUMIF(Sta!$B:$B,$A232,Sta!F:F)/$C232</f>
        <v>#DIV/0!</v>
      </c>
      <c r="H232" s="10" t="e">
        <f>(SUMIF(Sta!$A:$A,$A232,Sta!D:D) +SUMIF(Sta!$B:$B,$A232,Sta!E:E))/$D232</f>
        <v>#DIV/0!</v>
      </c>
      <c r="I232" s="6" t="e">
        <f>SUMIF(Sta!$A:$A,$A232,Sta!D:D)/$B232</f>
        <v>#DIV/0!</v>
      </c>
      <c r="J232" s="6" t="e">
        <f>SUMIF(Sta!$B:$B,$A232,Sta!E:E)/$C232</f>
        <v>#DIV/0!</v>
      </c>
      <c r="K232" s="10" t="e">
        <f>(SUMIF(Sta!$A:$A,$A232,Sta!E:E) +SUMIF(Sta!$B:$B,$A232,Sta!D:D))/$D232</f>
        <v>#DIV/0!</v>
      </c>
      <c r="L232" s="6" t="e">
        <f>SUMIF(Sta!$A:$A,$A232,Sta!E:E)/$B232</f>
        <v>#DIV/0!</v>
      </c>
      <c r="M232" s="6" t="e">
        <f>SUMIF(Sta!$B:$B,$A232,Sta!D:D)/$C232</f>
        <v>#DIV/0!</v>
      </c>
      <c r="N232" s="10" t="e">
        <f>(SUMIF(Sta!$A:$A,$A232,Sta!L:L) +SUMIF(Sta!$B:$B,$A232,Sta!L:L))/$D232</f>
        <v>#DIV/0!</v>
      </c>
      <c r="O232" s="6" t="e">
        <f>SUMIF(Sta!$A:$A,$A232,Sta!L:L)/$B232</f>
        <v>#DIV/0!</v>
      </c>
      <c r="P232" s="6" t="e">
        <f>SUMIF(Sta!$B:$B,$A232,Sta!L:L)/$C232</f>
        <v>#DIV/0!</v>
      </c>
      <c r="Q232" s="10" t="e">
        <f>(SUMIF(Sta!$A:$A,$A232,Sta!H:H) +SUMIF(Sta!$B:$B,$A232,Sta!J:J))/$D232</f>
        <v>#DIV/0!</v>
      </c>
      <c r="R232" s="6" t="e">
        <f>SUMIF(Sta!$A:$A,$A232,Sta!H:H)/$B232</f>
        <v>#DIV/0!</v>
      </c>
      <c r="S232" s="6" t="e">
        <f>SUMIF(Sta!$B:$B,$A232,Sta!J:J)/$C232</f>
        <v>#DIV/0!</v>
      </c>
      <c r="T232" s="10" t="e">
        <f>(SUMIF(Sta!$A:$A,$A232,Sta!I:I) +SUMIF(Sta!$B:$B,$A232,Sta!K:K))/$D232</f>
        <v>#DIV/0!</v>
      </c>
      <c r="U232" s="6" t="e">
        <f>SUMIF(Sta!$A:$A,$A232,Sta!I:I)/$B232</f>
        <v>#DIV/0!</v>
      </c>
      <c r="V232" s="6" t="e">
        <f>SUMIF(Sta!$B:$B,$A232,Sta!K:K)/$C232</f>
        <v>#DIV/0!</v>
      </c>
      <c r="W232" s="10" t="e">
        <f>(SUMIF(Sta!$A:$A,$A232,Sta!Q:Q) +SUMIF(Sta!$B:$B,$A232,Sta!Q:Q))/$D232</f>
        <v>#DIV/0!</v>
      </c>
      <c r="X232" s="6" t="e">
        <f>SUMIF(Sta!$A:$A,$A232,Sta!Q:Q)/$B232</f>
        <v>#DIV/0!</v>
      </c>
      <c r="Y232" s="6" t="e">
        <f>SUMIF(Sta!$B:$B,$A232,Sta!Q:Q)/$C232</f>
        <v>#DIV/0!</v>
      </c>
      <c r="Z232" s="10" t="e">
        <f>(SUMIF(Sta!$A:$A,$A232,Sta!M:M) +SUMIF(Sta!$B:$B,$A232,Sta!O:O))/$D232</f>
        <v>#DIV/0!</v>
      </c>
      <c r="AA232" s="6" t="e">
        <f>SUMIF(Sta!$A:$A,$A232,Sta!M:M)/$B232</f>
        <v>#DIV/0!</v>
      </c>
      <c r="AB232" s="6" t="e">
        <f>SUMIF(Sta!$B:$B,$A232,Sta!O:O)/$C232</f>
        <v>#DIV/0!</v>
      </c>
      <c r="AC232" s="10" t="e">
        <f>(SUMIF(Sta!$A:$A,$A232,Sta!N:N) +SUMIF(Sta!$B:$B,$A232,Sta!P:P))/$D232</f>
        <v>#DIV/0!</v>
      </c>
      <c r="AD232" s="6" t="e">
        <f>SUMIF(Sta!$A:$A,$A232,Sta!N:N)/$B232</f>
        <v>#DIV/0!</v>
      </c>
      <c r="AE232" s="14" t="e">
        <f>SUMIF(Sta!$B:$B,$A232,Sta!P:P)/$C232</f>
        <v>#DIV/0!</v>
      </c>
    </row>
    <row r="233" spans="1:31" x14ac:dyDescent="0.3">
      <c r="A233" s="62" t="s">
        <v>139</v>
      </c>
      <c r="B233" s="9">
        <f>COUNTIF(Sta!A:A,A233)</f>
        <v>0</v>
      </c>
      <c r="C233" s="4">
        <f>COUNTIF(Sta!B:B,A233)</f>
        <v>0</v>
      </c>
      <c r="D233" s="4">
        <f t="shared" ref="D233:D252" si="8">B233+C233</f>
        <v>0</v>
      </c>
      <c r="E233" s="10" t="e">
        <f>(SUMIF(Sta!$A:$A,$A233,Sta!F:F) +SUMIF(Sta!$B:$B,$A233,Sta!F:F))/$D233</f>
        <v>#DIV/0!</v>
      </c>
      <c r="F233" s="6" t="e">
        <f>SUMIF(Sta!$A:$A,$A233,Sta!F:F)/$B233</f>
        <v>#DIV/0!</v>
      </c>
      <c r="G233" s="6" t="e">
        <f>SUMIF(Sta!$B:$B,$A233,Sta!F:F)/$C233</f>
        <v>#DIV/0!</v>
      </c>
      <c r="H233" s="10" t="e">
        <f>(SUMIF(Sta!$A:$A,$A233,Sta!D:D) +SUMIF(Sta!$B:$B,$A233,Sta!E:E))/$D233</f>
        <v>#DIV/0!</v>
      </c>
      <c r="I233" s="6" t="e">
        <f>SUMIF(Sta!$A:$A,$A233,Sta!D:D)/$B233</f>
        <v>#DIV/0!</v>
      </c>
      <c r="J233" s="6" t="e">
        <f>SUMIF(Sta!$B:$B,$A233,Sta!E:E)/$C233</f>
        <v>#DIV/0!</v>
      </c>
      <c r="K233" s="10" t="e">
        <f>(SUMIF(Sta!$A:$A,$A233,Sta!E:E) +SUMIF(Sta!$B:$B,$A233,Sta!D:D))/$D233</f>
        <v>#DIV/0!</v>
      </c>
      <c r="L233" s="6" t="e">
        <f>SUMIF(Sta!$A:$A,$A233,Sta!E:E)/$B233</f>
        <v>#DIV/0!</v>
      </c>
      <c r="M233" s="6" t="e">
        <f>SUMIF(Sta!$B:$B,$A233,Sta!D:D)/$C233</f>
        <v>#DIV/0!</v>
      </c>
      <c r="N233" s="10" t="e">
        <f>(SUMIF(Sta!$A:$A,$A233,Sta!L:L) +SUMIF(Sta!$B:$B,$A233,Sta!L:L))/$D233</f>
        <v>#DIV/0!</v>
      </c>
      <c r="O233" s="6" t="e">
        <f>SUMIF(Sta!$A:$A,$A233,Sta!L:L)/$B233</f>
        <v>#DIV/0!</v>
      </c>
      <c r="P233" s="6" t="e">
        <f>SUMIF(Sta!$B:$B,$A233,Sta!L:L)/$C233</f>
        <v>#DIV/0!</v>
      </c>
      <c r="Q233" s="10" t="e">
        <f>(SUMIF(Sta!$A:$A,$A233,Sta!H:H) +SUMIF(Sta!$B:$B,$A233,Sta!J:J))/$D233</f>
        <v>#DIV/0!</v>
      </c>
      <c r="R233" s="6" t="e">
        <f>SUMIF(Sta!$A:$A,$A233,Sta!H:H)/$B233</f>
        <v>#DIV/0!</v>
      </c>
      <c r="S233" s="6" t="e">
        <f>SUMIF(Sta!$B:$B,$A233,Sta!J:J)/$C233</f>
        <v>#DIV/0!</v>
      </c>
      <c r="T233" s="10" t="e">
        <f>(SUMIF(Sta!$A:$A,$A233,Sta!I:I) +SUMIF(Sta!$B:$B,$A233,Sta!K:K))/$D233</f>
        <v>#DIV/0!</v>
      </c>
      <c r="U233" s="6" t="e">
        <f>SUMIF(Sta!$A:$A,$A233,Sta!I:I)/$B233</f>
        <v>#DIV/0!</v>
      </c>
      <c r="V233" s="6" t="e">
        <f>SUMIF(Sta!$B:$B,$A233,Sta!K:K)/$C233</f>
        <v>#DIV/0!</v>
      </c>
      <c r="W233" s="10" t="e">
        <f>(SUMIF(Sta!$A:$A,$A233,Sta!Q:Q) +SUMIF(Sta!$B:$B,$A233,Sta!Q:Q))/$D233</f>
        <v>#DIV/0!</v>
      </c>
      <c r="X233" s="6" t="e">
        <f>SUMIF(Sta!$A:$A,$A233,Sta!Q:Q)/$B233</f>
        <v>#DIV/0!</v>
      </c>
      <c r="Y233" s="6" t="e">
        <f>SUMIF(Sta!$B:$B,$A233,Sta!Q:Q)/$C233</f>
        <v>#DIV/0!</v>
      </c>
      <c r="Z233" s="10" t="e">
        <f>(SUMIF(Sta!$A:$A,$A233,Sta!M:M) +SUMIF(Sta!$B:$B,$A233,Sta!O:O))/$D233</f>
        <v>#DIV/0!</v>
      </c>
      <c r="AA233" s="6" t="e">
        <f>SUMIF(Sta!$A:$A,$A233,Sta!M:M)/$B233</f>
        <v>#DIV/0!</v>
      </c>
      <c r="AB233" s="6" t="e">
        <f>SUMIF(Sta!$B:$B,$A233,Sta!O:O)/$C233</f>
        <v>#DIV/0!</v>
      </c>
      <c r="AC233" s="10" t="e">
        <f>(SUMIF(Sta!$A:$A,$A233,Sta!N:N) +SUMIF(Sta!$B:$B,$A233,Sta!P:P))/$D233</f>
        <v>#DIV/0!</v>
      </c>
      <c r="AD233" s="6" t="e">
        <f>SUMIF(Sta!$A:$A,$A233,Sta!N:N)/$B233</f>
        <v>#DIV/0!</v>
      </c>
      <c r="AE233" s="14" t="e">
        <f>SUMIF(Sta!$B:$B,$A233,Sta!P:P)/$C233</f>
        <v>#DIV/0!</v>
      </c>
    </row>
    <row r="234" spans="1:31" x14ac:dyDescent="0.3">
      <c r="A234" s="62" t="s">
        <v>142</v>
      </c>
      <c r="B234" s="9">
        <f>COUNTIF(Sta!A:A,A234)</f>
        <v>0</v>
      </c>
      <c r="C234" s="4">
        <f>COUNTIF(Sta!B:B,A234)</f>
        <v>0</v>
      </c>
      <c r="D234" s="4">
        <f t="shared" si="8"/>
        <v>0</v>
      </c>
      <c r="E234" s="10" t="e">
        <f>(SUMIF(Sta!$A:$A,$A234,Sta!F:F) +SUMIF(Sta!$B:$B,$A234,Sta!F:F))/$D234</f>
        <v>#DIV/0!</v>
      </c>
      <c r="F234" s="6" t="e">
        <f>SUMIF(Sta!$A:$A,$A234,Sta!F:F)/$B234</f>
        <v>#DIV/0!</v>
      </c>
      <c r="G234" s="6" t="e">
        <f>SUMIF(Sta!$B:$B,$A234,Sta!F:F)/$C234</f>
        <v>#DIV/0!</v>
      </c>
      <c r="H234" s="10" t="e">
        <f>(SUMIF(Sta!$A:$A,$A234,Sta!D:D) +SUMIF(Sta!$B:$B,$A234,Sta!E:E))/$D234</f>
        <v>#DIV/0!</v>
      </c>
      <c r="I234" s="6" t="e">
        <f>SUMIF(Sta!$A:$A,$A234,Sta!D:D)/$B234</f>
        <v>#DIV/0!</v>
      </c>
      <c r="J234" s="6" t="e">
        <f>SUMIF(Sta!$B:$B,$A234,Sta!E:E)/$C234</f>
        <v>#DIV/0!</v>
      </c>
      <c r="K234" s="10" t="e">
        <f>(SUMIF(Sta!$A:$A,$A234,Sta!E:E) +SUMIF(Sta!$B:$B,$A234,Sta!D:D))/$D234</f>
        <v>#DIV/0!</v>
      </c>
      <c r="L234" s="6" t="e">
        <f>SUMIF(Sta!$A:$A,$A234,Sta!E:E)/$B234</f>
        <v>#DIV/0!</v>
      </c>
      <c r="M234" s="6" t="e">
        <f>SUMIF(Sta!$B:$B,$A234,Sta!D:D)/$C234</f>
        <v>#DIV/0!</v>
      </c>
      <c r="N234" s="10" t="e">
        <f>(SUMIF(Sta!$A:$A,$A234,Sta!L:L) +SUMIF(Sta!$B:$B,$A234,Sta!L:L))/$D234</f>
        <v>#DIV/0!</v>
      </c>
      <c r="O234" s="6" t="e">
        <f>SUMIF(Sta!$A:$A,$A234,Sta!L:L)/$B234</f>
        <v>#DIV/0!</v>
      </c>
      <c r="P234" s="6" t="e">
        <f>SUMIF(Sta!$B:$B,$A234,Sta!L:L)/$C234</f>
        <v>#DIV/0!</v>
      </c>
      <c r="Q234" s="10" t="e">
        <f>(SUMIF(Sta!$A:$A,$A234,Sta!H:H) +SUMIF(Sta!$B:$B,$A234,Sta!J:J))/$D234</f>
        <v>#DIV/0!</v>
      </c>
      <c r="R234" s="6" t="e">
        <f>SUMIF(Sta!$A:$A,$A234,Sta!H:H)/$B234</f>
        <v>#DIV/0!</v>
      </c>
      <c r="S234" s="6" t="e">
        <f>SUMIF(Sta!$B:$B,$A234,Sta!J:J)/$C234</f>
        <v>#DIV/0!</v>
      </c>
      <c r="T234" s="10" t="e">
        <f>(SUMIF(Sta!$A:$A,$A234,Sta!I:I) +SUMIF(Sta!$B:$B,$A234,Sta!K:K))/$D234</f>
        <v>#DIV/0!</v>
      </c>
      <c r="U234" s="6" t="e">
        <f>SUMIF(Sta!$A:$A,$A234,Sta!I:I)/$B234</f>
        <v>#DIV/0!</v>
      </c>
      <c r="V234" s="6" t="e">
        <f>SUMIF(Sta!$B:$B,$A234,Sta!K:K)/$C234</f>
        <v>#DIV/0!</v>
      </c>
      <c r="W234" s="10" t="e">
        <f>(SUMIF(Sta!$A:$A,$A234,Sta!Q:Q) +SUMIF(Sta!$B:$B,$A234,Sta!Q:Q))/$D234</f>
        <v>#DIV/0!</v>
      </c>
      <c r="X234" s="6" t="e">
        <f>SUMIF(Sta!$A:$A,$A234,Sta!Q:Q)/$B234</f>
        <v>#DIV/0!</v>
      </c>
      <c r="Y234" s="6" t="e">
        <f>SUMIF(Sta!$B:$B,$A234,Sta!Q:Q)/$C234</f>
        <v>#DIV/0!</v>
      </c>
      <c r="Z234" s="10" t="e">
        <f>(SUMIF(Sta!$A:$A,$A234,Sta!M:M) +SUMIF(Sta!$B:$B,$A234,Sta!O:O))/$D234</f>
        <v>#DIV/0!</v>
      </c>
      <c r="AA234" s="6" t="e">
        <f>SUMIF(Sta!$A:$A,$A234,Sta!M:M)/$B234</f>
        <v>#DIV/0!</v>
      </c>
      <c r="AB234" s="6" t="e">
        <f>SUMIF(Sta!$B:$B,$A234,Sta!O:O)/$C234</f>
        <v>#DIV/0!</v>
      </c>
      <c r="AC234" s="10" t="e">
        <f>(SUMIF(Sta!$A:$A,$A234,Sta!N:N) +SUMIF(Sta!$B:$B,$A234,Sta!P:P))/$D234</f>
        <v>#DIV/0!</v>
      </c>
      <c r="AD234" s="6" t="e">
        <f>SUMIF(Sta!$A:$A,$A234,Sta!N:N)/$B234</f>
        <v>#DIV/0!</v>
      </c>
      <c r="AE234" s="14" t="e">
        <f>SUMIF(Sta!$B:$B,$A234,Sta!P:P)/$C234</f>
        <v>#DIV/0!</v>
      </c>
    </row>
    <row r="235" spans="1:31" x14ac:dyDescent="0.3">
      <c r="A235" s="62" t="s">
        <v>152</v>
      </c>
      <c r="B235" s="9">
        <f>COUNTIF(Sta!A:A,A235)</f>
        <v>0</v>
      </c>
      <c r="C235" s="4">
        <f>COUNTIF(Sta!B:B,A235)</f>
        <v>0</v>
      </c>
      <c r="D235" s="4">
        <f t="shared" si="8"/>
        <v>0</v>
      </c>
      <c r="E235" s="10" t="e">
        <f>(SUMIF(Sta!$A:$A,$A235,Sta!F:F) +SUMIF(Sta!$B:$B,$A235,Sta!F:F))/$D235</f>
        <v>#DIV/0!</v>
      </c>
      <c r="F235" s="6" t="e">
        <f>SUMIF(Sta!$A:$A,$A235,Sta!F:F)/$B235</f>
        <v>#DIV/0!</v>
      </c>
      <c r="G235" s="6" t="e">
        <f>SUMIF(Sta!$B:$B,$A235,Sta!F:F)/$C235</f>
        <v>#DIV/0!</v>
      </c>
      <c r="H235" s="10" t="e">
        <f>(SUMIF(Sta!$A:$A,$A235,Sta!D:D) +SUMIF(Sta!$B:$B,$A235,Sta!E:E))/$D235</f>
        <v>#DIV/0!</v>
      </c>
      <c r="I235" s="6" t="e">
        <f>SUMIF(Sta!$A:$A,$A235,Sta!D:D)/$B235</f>
        <v>#DIV/0!</v>
      </c>
      <c r="J235" s="6" t="e">
        <f>SUMIF(Sta!$B:$B,$A235,Sta!E:E)/$C235</f>
        <v>#DIV/0!</v>
      </c>
      <c r="K235" s="10" t="e">
        <f>(SUMIF(Sta!$A:$A,$A235,Sta!E:E) +SUMIF(Sta!$B:$B,$A235,Sta!D:D))/$D235</f>
        <v>#DIV/0!</v>
      </c>
      <c r="L235" s="6" t="e">
        <f>SUMIF(Sta!$A:$A,$A235,Sta!E:E)/$B235</f>
        <v>#DIV/0!</v>
      </c>
      <c r="M235" s="6" t="e">
        <f>SUMIF(Sta!$B:$B,$A235,Sta!D:D)/$C235</f>
        <v>#DIV/0!</v>
      </c>
      <c r="N235" s="10" t="e">
        <f>(SUMIF(Sta!$A:$A,$A235,Sta!L:L) +SUMIF(Sta!$B:$B,$A235,Sta!L:L))/$D235</f>
        <v>#DIV/0!</v>
      </c>
      <c r="O235" s="6" t="e">
        <f>SUMIF(Sta!$A:$A,$A235,Sta!L:L)/$B235</f>
        <v>#DIV/0!</v>
      </c>
      <c r="P235" s="6" t="e">
        <f>SUMIF(Sta!$B:$B,$A235,Sta!L:L)/$C235</f>
        <v>#DIV/0!</v>
      </c>
      <c r="Q235" s="10" t="e">
        <f>(SUMIF(Sta!$A:$A,$A235,Sta!H:H) +SUMIF(Sta!$B:$B,$A235,Sta!J:J))/$D235</f>
        <v>#DIV/0!</v>
      </c>
      <c r="R235" s="6" t="e">
        <f>SUMIF(Sta!$A:$A,$A235,Sta!H:H)/$B235</f>
        <v>#DIV/0!</v>
      </c>
      <c r="S235" s="6" t="e">
        <f>SUMIF(Sta!$B:$B,$A235,Sta!J:J)/$C235</f>
        <v>#DIV/0!</v>
      </c>
      <c r="T235" s="10" t="e">
        <f>(SUMIF(Sta!$A:$A,$A235,Sta!I:I) +SUMIF(Sta!$B:$B,$A235,Sta!K:K))/$D235</f>
        <v>#DIV/0!</v>
      </c>
      <c r="U235" s="6" t="e">
        <f>SUMIF(Sta!$A:$A,$A235,Sta!I:I)/$B235</f>
        <v>#DIV/0!</v>
      </c>
      <c r="V235" s="6" t="e">
        <f>SUMIF(Sta!$B:$B,$A235,Sta!K:K)/$C235</f>
        <v>#DIV/0!</v>
      </c>
      <c r="W235" s="10" t="e">
        <f>(SUMIF(Sta!$A:$A,$A235,Sta!Q:Q) +SUMIF(Sta!$B:$B,$A235,Sta!Q:Q))/$D235</f>
        <v>#DIV/0!</v>
      </c>
      <c r="X235" s="6" t="e">
        <f>SUMIF(Sta!$A:$A,$A235,Sta!Q:Q)/$B235</f>
        <v>#DIV/0!</v>
      </c>
      <c r="Y235" s="6" t="e">
        <f>SUMIF(Sta!$B:$B,$A235,Sta!Q:Q)/$C235</f>
        <v>#DIV/0!</v>
      </c>
      <c r="Z235" s="10" t="e">
        <f>(SUMIF(Sta!$A:$A,$A235,Sta!M:M) +SUMIF(Sta!$B:$B,$A235,Sta!O:O))/$D235</f>
        <v>#DIV/0!</v>
      </c>
      <c r="AA235" s="6" t="e">
        <f>SUMIF(Sta!$A:$A,$A235,Sta!M:M)/$B235</f>
        <v>#DIV/0!</v>
      </c>
      <c r="AB235" s="6" t="e">
        <f>SUMIF(Sta!$B:$B,$A235,Sta!O:O)/$C235</f>
        <v>#DIV/0!</v>
      </c>
      <c r="AC235" s="10" t="e">
        <f>(SUMIF(Sta!$A:$A,$A235,Sta!N:N) +SUMIF(Sta!$B:$B,$A235,Sta!P:P))/$D235</f>
        <v>#DIV/0!</v>
      </c>
      <c r="AD235" s="6" t="e">
        <f>SUMIF(Sta!$A:$A,$A235,Sta!N:N)/$B235</f>
        <v>#DIV/0!</v>
      </c>
      <c r="AE235" s="14" t="e">
        <f>SUMIF(Sta!$B:$B,$A235,Sta!P:P)/$C235</f>
        <v>#DIV/0!</v>
      </c>
    </row>
    <row r="236" spans="1:31" x14ac:dyDescent="0.3">
      <c r="A236" s="62" t="s">
        <v>141</v>
      </c>
      <c r="B236" s="9">
        <f>COUNTIF(Sta!A:A,A236)</f>
        <v>0</v>
      </c>
      <c r="C236" s="4">
        <f>COUNTIF(Sta!B:B,A236)</f>
        <v>0</v>
      </c>
      <c r="D236" s="4">
        <f t="shared" si="8"/>
        <v>0</v>
      </c>
      <c r="E236" s="10" t="e">
        <f>(SUMIF(Sta!$A:$A,$A236,Sta!F:F) +SUMIF(Sta!$B:$B,$A236,Sta!F:F))/$D236</f>
        <v>#DIV/0!</v>
      </c>
      <c r="F236" s="6" t="e">
        <f>SUMIF(Sta!$A:$A,$A236,Sta!F:F)/$B236</f>
        <v>#DIV/0!</v>
      </c>
      <c r="G236" s="6" t="e">
        <f>SUMIF(Sta!$B:$B,$A236,Sta!F:F)/$C236</f>
        <v>#DIV/0!</v>
      </c>
      <c r="H236" s="10" t="e">
        <f>(SUMIF(Sta!$A:$A,$A236,Sta!D:D) +SUMIF(Sta!$B:$B,$A236,Sta!E:E))/$D236</f>
        <v>#DIV/0!</v>
      </c>
      <c r="I236" s="6" t="e">
        <f>SUMIF(Sta!$A:$A,$A236,Sta!D:D)/$B236</f>
        <v>#DIV/0!</v>
      </c>
      <c r="J236" s="6" t="e">
        <f>SUMIF(Sta!$B:$B,$A236,Sta!E:E)/$C236</f>
        <v>#DIV/0!</v>
      </c>
      <c r="K236" s="10" t="e">
        <f>(SUMIF(Sta!$A:$A,$A236,Sta!E:E) +SUMIF(Sta!$B:$B,$A236,Sta!D:D))/$D236</f>
        <v>#DIV/0!</v>
      </c>
      <c r="L236" s="6" t="e">
        <f>SUMIF(Sta!$A:$A,$A236,Sta!E:E)/$B236</f>
        <v>#DIV/0!</v>
      </c>
      <c r="M236" s="6" t="e">
        <f>SUMIF(Sta!$B:$B,$A236,Sta!D:D)/$C236</f>
        <v>#DIV/0!</v>
      </c>
      <c r="N236" s="10" t="e">
        <f>(SUMIF(Sta!$A:$A,$A236,Sta!L:L) +SUMIF(Sta!$B:$B,$A236,Sta!L:L))/$D236</f>
        <v>#DIV/0!</v>
      </c>
      <c r="O236" s="6" t="e">
        <f>SUMIF(Sta!$A:$A,$A236,Sta!L:L)/$B236</f>
        <v>#DIV/0!</v>
      </c>
      <c r="P236" s="6" t="e">
        <f>SUMIF(Sta!$B:$B,$A236,Sta!L:L)/$C236</f>
        <v>#DIV/0!</v>
      </c>
      <c r="Q236" s="10" t="e">
        <f>(SUMIF(Sta!$A:$A,$A236,Sta!H:H) +SUMIF(Sta!$B:$B,$A236,Sta!J:J))/$D236</f>
        <v>#DIV/0!</v>
      </c>
      <c r="R236" s="6" t="e">
        <f>SUMIF(Sta!$A:$A,$A236,Sta!H:H)/$B236</f>
        <v>#DIV/0!</v>
      </c>
      <c r="S236" s="6" t="e">
        <f>SUMIF(Sta!$B:$B,$A236,Sta!J:J)/$C236</f>
        <v>#DIV/0!</v>
      </c>
      <c r="T236" s="10" t="e">
        <f>(SUMIF(Sta!$A:$A,$A236,Sta!I:I) +SUMIF(Sta!$B:$B,$A236,Sta!K:K))/$D236</f>
        <v>#DIV/0!</v>
      </c>
      <c r="U236" s="6" t="e">
        <f>SUMIF(Sta!$A:$A,$A236,Sta!I:I)/$B236</f>
        <v>#DIV/0!</v>
      </c>
      <c r="V236" s="6" t="e">
        <f>SUMIF(Sta!$B:$B,$A236,Sta!K:K)/$C236</f>
        <v>#DIV/0!</v>
      </c>
      <c r="W236" s="10" t="e">
        <f>(SUMIF(Sta!$A:$A,$A236,Sta!Q:Q) +SUMIF(Sta!$B:$B,$A236,Sta!Q:Q))/$D236</f>
        <v>#DIV/0!</v>
      </c>
      <c r="X236" s="6" t="e">
        <f>SUMIF(Sta!$A:$A,$A236,Sta!Q:Q)/$B236</f>
        <v>#DIV/0!</v>
      </c>
      <c r="Y236" s="6" t="e">
        <f>SUMIF(Sta!$B:$B,$A236,Sta!Q:Q)/$C236</f>
        <v>#DIV/0!</v>
      </c>
      <c r="Z236" s="10" t="e">
        <f>(SUMIF(Sta!$A:$A,$A236,Sta!M:M) +SUMIF(Sta!$B:$B,$A236,Sta!O:O))/$D236</f>
        <v>#DIV/0!</v>
      </c>
      <c r="AA236" s="6" t="e">
        <f>SUMIF(Sta!$A:$A,$A236,Sta!M:M)/$B236</f>
        <v>#DIV/0!</v>
      </c>
      <c r="AB236" s="6" t="e">
        <f>SUMIF(Sta!$B:$B,$A236,Sta!O:O)/$C236</f>
        <v>#DIV/0!</v>
      </c>
      <c r="AC236" s="10" t="e">
        <f>(SUMIF(Sta!$A:$A,$A236,Sta!N:N) +SUMIF(Sta!$B:$B,$A236,Sta!P:P))/$D236</f>
        <v>#DIV/0!</v>
      </c>
      <c r="AD236" s="6" t="e">
        <f>SUMIF(Sta!$A:$A,$A236,Sta!N:N)/$B236</f>
        <v>#DIV/0!</v>
      </c>
      <c r="AE236" s="14" t="e">
        <f>SUMIF(Sta!$B:$B,$A236,Sta!P:P)/$C236</f>
        <v>#DIV/0!</v>
      </c>
    </row>
    <row r="237" spans="1:31" x14ac:dyDescent="0.3">
      <c r="A237" s="62" t="s">
        <v>132</v>
      </c>
      <c r="B237" s="9">
        <f>COUNTIF(Sta!A:A,A237)</f>
        <v>0</v>
      </c>
      <c r="C237" s="4">
        <f>COUNTIF(Sta!B:B,A237)</f>
        <v>0</v>
      </c>
      <c r="D237" s="4">
        <f t="shared" si="8"/>
        <v>0</v>
      </c>
      <c r="E237" s="10" t="e">
        <f>(SUMIF(Sta!$A:$A,$A237,Sta!F:F) +SUMIF(Sta!$B:$B,$A237,Sta!F:F))/$D237</f>
        <v>#DIV/0!</v>
      </c>
      <c r="F237" s="6" t="e">
        <f>SUMIF(Sta!$A:$A,$A237,Sta!F:F)/$B237</f>
        <v>#DIV/0!</v>
      </c>
      <c r="G237" s="6" t="e">
        <f>SUMIF(Sta!$B:$B,$A237,Sta!F:F)/$C237</f>
        <v>#DIV/0!</v>
      </c>
      <c r="H237" s="10" t="e">
        <f>(SUMIF(Sta!$A:$A,$A237,Sta!D:D) +SUMIF(Sta!$B:$B,$A237,Sta!E:E))/$D237</f>
        <v>#DIV/0!</v>
      </c>
      <c r="I237" s="6" t="e">
        <f>SUMIF(Sta!$A:$A,$A237,Sta!D:D)/$B237</f>
        <v>#DIV/0!</v>
      </c>
      <c r="J237" s="6" t="e">
        <f>SUMIF(Sta!$B:$B,$A237,Sta!E:E)/$C237</f>
        <v>#DIV/0!</v>
      </c>
      <c r="K237" s="10" t="e">
        <f>(SUMIF(Sta!$A:$A,$A237,Sta!E:E) +SUMIF(Sta!$B:$B,$A237,Sta!D:D))/$D237</f>
        <v>#DIV/0!</v>
      </c>
      <c r="L237" s="6" t="e">
        <f>SUMIF(Sta!$A:$A,$A237,Sta!E:E)/$B237</f>
        <v>#DIV/0!</v>
      </c>
      <c r="M237" s="6" t="e">
        <f>SUMIF(Sta!$B:$B,$A237,Sta!D:D)/$C237</f>
        <v>#DIV/0!</v>
      </c>
      <c r="N237" s="10" t="e">
        <f>(SUMIF(Sta!$A:$A,$A237,Sta!L:L) +SUMIF(Sta!$B:$B,$A237,Sta!L:L))/$D237</f>
        <v>#DIV/0!</v>
      </c>
      <c r="O237" s="6" t="e">
        <f>SUMIF(Sta!$A:$A,$A237,Sta!L:L)/$B237</f>
        <v>#DIV/0!</v>
      </c>
      <c r="P237" s="6" t="e">
        <f>SUMIF(Sta!$B:$B,$A237,Sta!L:L)/$C237</f>
        <v>#DIV/0!</v>
      </c>
      <c r="Q237" s="10" t="e">
        <f>(SUMIF(Sta!$A:$A,$A237,Sta!H:H) +SUMIF(Sta!$B:$B,$A237,Sta!J:J))/$D237</f>
        <v>#DIV/0!</v>
      </c>
      <c r="R237" s="6" t="e">
        <f>SUMIF(Sta!$A:$A,$A237,Sta!H:H)/$B237</f>
        <v>#DIV/0!</v>
      </c>
      <c r="S237" s="6" t="e">
        <f>SUMIF(Sta!$B:$B,$A237,Sta!J:J)/$C237</f>
        <v>#DIV/0!</v>
      </c>
      <c r="T237" s="10" t="e">
        <f>(SUMIF(Sta!$A:$A,$A237,Sta!I:I) +SUMIF(Sta!$B:$B,$A237,Sta!K:K))/$D237</f>
        <v>#DIV/0!</v>
      </c>
      <c r="U237" s="6" t="e">
        <f>SUMIF(Sta!$A:$A,$A237,Sta!I:I)/$B237</f>
        <v>#DIV/0!</v>
      </c>
      <c r="V237" s="6" t="e">
        <f>SUMIF(Sta!$B:$B,$A237,Sta!K:K)/$C237</f>
        <v>#DIV/0!</v>
      </c>
      <c r="W237" s="10" t="e">
        <f>(SUMIF(Sta!$A:$A,$A237,Sta!Q:Q) +SUMIF(Sta!$B:$B,$A237,Sta!Q:Q))/$D237</f>
        <v>#DIV/0!</v>
      </c>
      <c r="X237" s="6" t="e">
        <f>SUMIF(Sta!$A:$A,$A237,Sta!Q:Q)/$B237</f>
        <v>#DIV/0!</v>
      </c>
      <c r="Y237" s="6" t="e">
        <f>SUMIF(Sta!$B:$B,$A237,Sta!Q:Q)/$C237</f>
        <v>#DIV/0!</v>
      </c>
      <c r="Z237" s="10" t="e">
        <f>(SUMIF(Sta!$A:$A,$A237,Sta!M:M) +SUMIF(Sta!$B:$B,$A237,Sta!O:O))/$D237</f>
        <v>#DIV/0!</v>
      </c>
      <c r="AA237" s="6" t="e">
        <f>SUMIF(Sta!$A:$A,$A237,Sta!M:M)/$B237</f>
        <v>#DIV/0!</v>
      </c>
      <c r="AB237" s="6" t="e">
        <f>SUMIF(Sta!$B:$B,$A237,Sta!O:O)/$C237</f>
        <v>#DIV/0!</v>
      </c>
      <c r="AC237" s="10" t="e">
        <f>(SUMIF(Sta!$A:$A,$A237,Sta!N:N) +SUMIF(Sta!$B:$B,$A237,Sta!P:P))/$D237</f>
        <v>#DIV/0!</v>
      </c>
      <c r="AD237" s="6" t="e">
        <f>SUMIF(Sta!$A:$A,$A237,Sta!N:N)/$B237</f>
        <v>#DIV/0!</v>
      </c>
      <c r="AE237" s="14" t="e">
        <f>SUMIF(Sta!$B:$B,$A237,Sta!P:P)/$C237</f>
        <v>#DIV/0!</v>
      </c>
    </row>
    <row r="238" spans="1:31" x14ac:dyDescent="0.3">
      <c r="A238" s="62" t="s">
        <v>151</v>
      </c>
      <c r="B238" s="9">
        <f>COUNTIF(Sta!A:A,A238)</f>
        <v>0</v>
      </c>
      <c r="C238" s="4">
        <f>COUNTIF(Sta!B:B,A238)</f>
        <v>0</v>
      </c>
      <c r="D238" s="4">
        <f t="shared" si="8"/>
        <v>0</v>
      </c>
      <c r="E238" s="10" t="e">
        <f>(SUMIF(Sta!$A:$A,$A238,Sta!F:F) +SUMIF(Sta!$B:$B,$A238,Sta!F:F))/$D238</f>
        <v>#DIV/0!</v>
      </c>
      <c r="F238" s="6" t="e">
        <f>SUMIF(Sta!$A:$A,$A238,Sta!F:F)/$B238</f>
        <v>#DIV/0!</v>
      </c>
      <c r="G238" s="6" t="e">
        <f>SUMIF(Sta!$B:$B,$A238,Sta!F:F)/$C238</f>
        <v>#DIV/0!</v>
      </c>
      <c r="H238" s="10" t="e">
        <f>(SUMIF(Sta!$A:$A,$A238,Sta!D:D) +SUMIF(Sta!$B:$B,$A238,Sta!E:E))/$D238</f>
        <v>#DIV/0!</v>
      </c>
      <c r="I238" s="6" t="e">
        <f>SUMIF(Sta!$A:$A,$A238,Sta!D:D)/$B238</f>
        <v>#DIV/0!</v>
      </c>
      <c r="J238" s="6" t="e">
        <f>SUMIF(Sta!$B:$B,$A238,Sta!E:E)/$C238</f>
        <v>#DIV/0!</v>
      </c>
      <c r="K238" s="10" t="e">
        <f>(SUMIF(Sta!$A:$A,$A238,Sta!E:E) +SUMIF(Sta!$B:$B,$A238,Sta!D:D))/$D238</f>
        <v>#DIV/0!</v>
      </c>
      <c r="L238" s="6" t="e">
        <f>SUMIF(Sta!$A:$A,$A238,Sta!E:E)/$B238</f>
        <v>#DIV/0!</v>
      </c>
      <c r="M238" s="6" t="e">
        <f>SUMIF(Sta!$B:$B,$A238,Sta!D:D)/$C238</f>
        <v>#DIV/0!</v>
      </c>
      <c r="N238" s="10" t="e">
        <f>(SUMIF(Sta!$A:$A,$A238,Sta!L:L) +SUMIF(Sta!$B:$B,$A238,Sta!L:L))/$D238</f>
        <v>#DIV/0!</v>
      </c>
      <c r="O238" s="6" t="e">
        <f>SUMIF(Sta!$A:$A,$A238,Sta!L:L)/$B238</f>
        <v>#DIV/0!</v>
      </c>
      <c r="P238" s="6" t="e">
        <f>SUMIF(Sta!$B:$B,$A238,Sta!L:L)/$C238</f>
        <v>#DIV/0!</v>
      </c>
      <c r="Q238" s="10" t="e">
        <f>(SUMIF(Sta!$A:$A,$A238,Sta!H:H) +SUMIF(Sta!$B:$B,$A238,Sta!J:J))/$D238</f>
        <v>#DIV/0!</v>
      </c>
      <c r="R238" s="6" t="e">
        <f>SUMIF(Sta!$A:$A,$A238,Sta!H:H)/$B238</f>
        <v>#DIV/0!</v>
      </c>
      <c r="S238" s="6" t="e">
        <f>SUMIF(Sta!$B:$B,$A238,Sta!J:J)/$C238</f>
        <v>#DIV/0!</v>
      </c>
      <c r="T238" s="10" t="e">
        <f>(SUMIF(Sta!$A:$A,$A238,Sta!I:I) +SUMIF(Sta!$B:$B,$A238,Sta!K:K))/$D238</f>
        <v>#DIV/0!</v>
      </c>
      <c r="U238" s="6" t="e">
        <f>SUMIF(Sta!$A:$A,$A238,Sta!I:I)/$B238</f>
        <v>#DIV/0!</v>
      </c>
      <c r="V238" s="6" t="e">
        <f>SUMIF(Sta!$B:$B,$A238,Sta!K:K)/$C238</f>
        <v>#DIV/0!</v>
      </c>
      <c r="W238" s="10" t="e">
        <f>(SUMIF(Sta!$A:$A,$A238,Sta!Q:Q) +SUMIF(Sta!$B:$B,$A238,Sta!Q:Q))/$D238</f>
        <v>#DIV/0!</v>
      </c>
      <c r="X238" s="6" t="e">
        <f>SUMIF(Sta!$A:$A,$A238,Sta!Q:Q)/$B238</f>
        <v>#DIV/0!</v>
      </c>
      <c r="Y238" s="6" t="e">
        <f>SUMIF(Sta!$B:$B,$A238,Sta!Q:Q)/$C238</f>
        <v>#DIV/0!</v>
      </c>
      <c r="Z238" s="10" t="e">
        <f>(SUMIF(Sta!$A:$A,$A238,Sta!M:M) +SUMIF(Sta!$B:$B,$A238,Sta!O:O))/$D238</f>
        <v>#DIV/0!</v>
      </c>
      <c r="AA238" s="6" t="e">
        <f>SUMIF(Sta!$A:$A,$A238,Sta!M:M)/$B238</f>
        <v>#DIV/0!</v>
      </c>
      <c r="AB238" s="6" t="e">
        <f>SUMIF(Sta!$B:$B,$A238,Sta!O:O)/$C238</f>
        <v>#DIV/0!</v>
      </c>
      <c r="AC238" s="10" t="e">
        <f>(SUMIF(Sta!$A:$A,$A238,Sta!N:N) +SUMIF(Sta!$B:$B,$A238,Sta!P:P))/$D238</f>
        <v>#DIV/0!</v>
      </c>
      <c r="AD238" s="6" t="e">
        <f>SUMIF(Sta!$A:$A,$A238,Sta!N:N)/$B238</f>
        <v>#DIV/0!</v>
      </c>
      <c r="AE238" s="14" t="e">
        <f>SUMIF(Sta!$B:$B,$A238,Sta!P:P)/$C238</f>
        <v>#DIV/0!</v>
      </c>
    </row>
    <row r="239" spans="1:31" x14ac:dyDescent="0.3">
      <c r="A239" s="62" t="s">
        <v>147</v>
      </c>
      <c r="B239" s="9">
        <f>COUNTIF(Sta!A:A,A239)</f>
        <v>0</v>
      </c>
      <c r="C239" s="4">
        <f>COUNTIF(Sta!B:B,A239)</f>
        <v>0</v>
      </c>
      <c r="D239" s="4">
        <f t="shared" si="8"/>
        <v>0</v>
      </c>
      <c r="E239" s="10" t="e">
        <f>(SUMIF(Sta!$A:$A,$A239,Sta!F:F) +SUMIF(Sta!$B:$B,$A239,Sta!F:F))/$D239</f>
        <v>#DIV/0!</v>
      </c>
      <c r="F239" s="6" t="e">
        <f>SUMIF(Sta!$A:$A,$A239,Sta!F:F)/$B239</f>
        <v>#DIV/0!</v>
      </c>
      <c r="G239" s="6" t="e">
        <f>SUMIF(Sta!$B:$B,$A239,Sta!F:F)/$C239</f>
        <v>#DIV/0!</v>
      </c>
      <c r="H239" s="10" t="e">
        <f>(SUMIF(Sta!$A:$A,$A239,Sta!D:D) +SUMIF(Sta!$B:$B,$A239,Sta!E:E))/$D239</f>
        <v>#DIV/0!</v>
      </c>
      <c r="I239" s="6" t="e">
        <f>SUMIF(Sta!$A:$A,$A239,Sta!D:D)/$B239</f>
        <v>#DIV/0!</v>
      </c>
      <c r="J239" s="6" t="e">
        <f>SUMIF(Sta!$B:$B,$A239,Sta!E:E)/$C239</f>
        <v>#DIV/0!</v>
      </c>
      <c r="K239" s="10" t="e">
        <f>(SUMIF(Sta!$A:$A,$A239,Sta!E:E) +SUMIF(Sta!$B:$B,$A239,Sta!D:D))/$D239</f>
        <v>#DIV/0!</v>
      </c>
      <c r="L239" s="6" t="e">
        <f>SUMIF(Sta!$A:$A,$A239,Sta!E:E)/$B239</f>
        <v>#DIV/0!</v>
      </c>
      <c r="M239" s="6" t="e">
        <f>SUMIF(Sta!$B:$B,$A239,Sta!D:D)/$C239</f>
        <v>#DIV/0!</v>
      </c>
      <c r="N239" s="10" t="e">
        <f>(SUMIF(Sta!$A:$A,$A239,Sta!L:L) +SUMIF(Sta!$B:$B,$A239,Sta!L:L))/$D239</f>
        <v>#DIV/0!</v>
      </c>
      <c r="O239" s="6" t="e">
        <f>SUMIF(Sta!$A:$A,$A239,Sta!L:L)/$B239</f>
        <v>#DIV/0!</v>
      </c>
      <c r="P239" s="6" t="e">
        <f>SUMIF(Sta!$B:$B,$A239,Sta!L:L)/$C239</f>
        <v>#DIV/0!</v>
      </c>
      <c r="Q239" s="10" t="e">
        <f>(SUMIF(Sta!$A:$A,$A239,Sta!H:H) +SUMIF(Sta!$B:$B,$A239,Sta!J:J))/$D239</f>
        <v>#DIV/0!</v>
      </c>
      <c r="R239" s="6" t="e">
        <f>SUMIF(Sta!$A:$A,$A239,Sta!H:H)/$B239</f>
        <v>#DIV/0!</v>
      </c>
      <c r="S239" s="6" t="e">
        <f>SUMIF(Sta!$B:$B,$A239,Sta!J:J)/$C239</f>
        <v>#DIV/0!</v>
      </c>
      <c r="T239" s="10" t="e">
        <f>(SUMIF(Sta!$A:$A,$A239,Sta!I:I) +SUMIF(Sta!$B:$B,$A239,Sta!K:K))/$D239</f>
        <v>#DIV/0!</v>
      </c>
      <c r="U239" s="6" t="e">
        <f>SUMIF(Sta!$A:$A,$A239,Sta!I:I)/$B239</f>
        <v>#DIV/0!</v>
      </c>
      <c r="V239" s="6" t="e">
        <f>SUMIF(Sta!$B:$B,$A239,Sta!K:K)/$C239</f>
        <v>#DIV/0!</v>
      </c>
      <c r="W239" s="10" t="e">
        <f>(SUMIF(Sta!$A:$A,$A239,Sta!Q:Q) +SUMIF(Sta!$B:$B,$A239,Sta!Q:Q))/$D239</f>
        <v>#DIV/0!</v>
      </c>
      <c r="X239" s="6" t="e">
        <f>SUMIF(Sta!$A:$A,$A239,Sta!Q:Q)/$B239</f>
        <v>#DIV/0!</v>
      </c>
      <c r="Y239" s="6" t="e">
        <f>SUMIF(Sta!$B:$B,$A239,Sta!Q:Q)/$C239</f>
        <v>#DIV/0!</v>
      </c>
      <c r="Z239" s="10" t="e">
        <f>(SUMIF(Sta!$A:$A,$A239,Sta!M:M) +SUMIF(Sta!$B:$B,$A239,Sta!O:O))/$D239</f>
        <v>#DIV/0!</v>
      </c>
      <c r="AA239" s="6" t="e">
        <f>SUMIF(Sta!$A:$A,$A239,Sta!M:M)/$B239</f>
        <v>#DIV/0!</v>
      </c>
      <c r="AB239" s="6" t="e">
        <f>SUMIF(Sta!$B:$B,$A239,Sta!O:O)/$C239</f>
        <v>#DIV/0!</v>
      </c>
      <c r="AC239" s="10" t="e">
        <f>(SUMIF(Sta!$A:$A,$A239,Sta!N:N) +SUMIF(Sta!$B:$B,$A239,Sta!P:P))/$D239</f>
        <v>#DIV/0!</v>
      </c>
      <c r="AD239" s="6" t="e">
        <f>SUMIF(Sta!$A:$A,$A239,Sta!N:N)/$B239</f>
        <v>#DIV/0!</v>
      </c>
      <c r="AE239" s="14" t="e">
        <f>SUMIF(Sta!$B:$B,$A239,Sta!P:P)/$C239</f>
        <v>#DIV/0!</v>
      </c>
    </row>
    <row r="240" spans="1:31" x14ac:dyDescent="0.3">
      <c r="A240" s="62" t="s">
        <v>133</v>
      </c>
      <c r="B240" s="9">
        <f>COUNTIF(Sta!A:A,A240)</f>
        <v>0</v>
      </c>
      <c r="C240" s="4">
        <f>COUNTIF(Sta!B:B,A240)</f>
        <v>0</v>
      </c>
      <c r="D240" s="4">
        <f t="shared" si="8"/>
        <v>0</v>
      </c>
      <c r="E240" s="10" t="e">
        <f>(SUMIF(Sta!$A:$A,$A240,Sta!F:F) +SUMIF(Sta!$B:$B,$A240,Sta!F:F))/$D240</f>
        <v>#DIV/0!</v>
      </c>
      <c r="F240" s="6" t="e">
        <f>SUMIF(Sta!$A:$A,$A240,Sta!F:F)/$B240</f>
        <v>#DIV/0!</v>
      </c>
      <c r="G240" s="6" t="e">
        <f>SUMIF(Sta!$B:$B,$A240,Sta!F:F)/$C240</f>
        <v>#DIV/0!</v>
      </c>
      <c r="H240" s="10" t="e">
        <f>(SUMIF(Sta!$A:$A,$A240,Sta!D:D) +SUMIF(Sta!$B:$B,$A240,Sta!E:E))/$D240</f>
        <v>#DIV/0!</v>
      </c>
      <c r="I240" s="6" t="e">
        <f>SUMIF(Sta!$A:$A,$A240,Sta!D:D)/$B240</f>
        <v>#DIV/0!</v>
      </c>
      <c r="J240" s="6" t="e">
        <f>SUMIF(Sta!$B:$B,$A240,Sta!E:E)/$C240</f>
        <v>#DIV/0!</v>
      </c>
      <c r="K240" s="10" t="e">
        <f>(SUMIF(Sta!$A:$A,$A240,Sta!E:E) +SUMIF(Sta!$B:$B,$A240,Sta!D:D))/$D240</f>
        <v>#DIV/0!</v>
      </c>
      <c r="L240" s="6" t="e">
        <f>SUMIF(Sta!$A:$A,$A240,Sta!E:E)/$B240</f>
        <v>#DIV/0!</v>
      </c>
      <c r="M240" s="6" t="e">
        <f>SUMIF(Sta!$B:$B,$A240,Sta!D:D)/$C240</f>
        <v>#DIV/0!</v>
      </c>
      <c r="N240" s="10" t="e">
        <f>(SUMIF(Sta!$A:$A,$A240,Sta!L:L) +SUMIF(Sta!$B:$B,$A240,Sta!L:L))/$D240</f>
        <v>#DIV/0!</v>
      </c>
      <c r="O240" s="6" t="e">
        <f>SUMIF(Sta!$A:$A,$A240,Sta!L:L)/$B240</f>
        <v>#DIV/0!</v>
      </c>
      <c r="P240" s="6" t="e">
        <f>SUMIF(Sta!$B:$B,$A240,Sta!L:L)/$C240</f>
        <v>#DIV/0!</v>
      </c>
      <c r="Q240" s="10" t="e">
        <f>(SUMIF(Sta!$A:$A,$A240,Sta!H:H) +SUMIF(Sta!$B:$B,$A240,Sta!J:J))/$D240</f>
        <v>#DIV/0!</v>
      </c>
      <c r="R240" s="6" t="e">
        <f>SUMIF(Sta!$A:$A,$A240,Sta!H:H)/$B240</f>
        <v>#DIV/0!</v>
      </c>
      <c r="S240" s="6" t="e">
        <f>SUMIF(Sta!$B:$B,$A240,Sta!J:J)/$C240</f>
        <v>#DIV/0!</v>
      </c>
      <c r="T240" s="10" t="e">
        <f>(SUMIF(Sta!$A:$A,$A240,Sta!I:I) +SUMIF(Sta!$B:$B,$A240,Sta!K:K))/$D240</f>
        <v>#DIV/0!</v>
      </c>
      <c r="U240" s="6" t="e">
        <f>SUMIF(Sta!$A:$A,$A240,Sta!I:I)/$B240</f>
        <v>#DIV/0!</v>
      </c>
      <c r="V240" s="6" t="e">
        <f>SUMIF(Sta!$B:$B,$A240,Sta!K:K)/$C240</f>
        <v>#DIV/0!</v>
      </c>
      <c r="W240" s="10" t="e">
        <f>(SUMIF(Sta!$A:$A,$A240,Sta!Q:Q) +SUMIF(Sta!$B:$B,$A240,Sta!Q:Q))/$D240</f>
        <v>#DIV/0!</v>
      </c>
      <c r="X240" s="6" t="e">
        <f>SUMIF(Sta!$A:$A,$A240,Sta!Q:Q)/$B240</f>
        <v>#DIV/0!</v>
      </c>
      <c r="Y240" s="6" t="e">
        <f>SUMIF(Sta!$B:$B,$A240,Sta!Q:Q)/$C240</f>
        <v>#DIV/0!</v>
      </c>
      <c r="Z240" s="10" t="e">
        <f>(SUMIF(Sta!$A:$A,$A240,Sta!M:M) +SUMIF(Sta!$B:$B,$A240,Sta!O:O))/$D240</f>
        <v>#DIV/0!</v>
      </c>
      <c r="AA240" s="6" t="e">
        <f>SUMIF(Sta!$A:$A,$A240,Sta!M:M)/$B240</f>
        <v>#DIV/0!</v>
      </c>
      <c r="AB240" s="6" t="e">
        <f>SUMIF(Sta!$B:$B,$A240,Sta!O:O)/$C240</f>
        <v>#DIV/0!</v>
      </c>
      <c r="AC240" s="10" t="e">
        <f>(SUMIF(Sta!$A:$A,$A240,Sta!N:N) +SUMIF(Sta!$B:$B,$A240,Sta!P:P))/$D240</f>
        <v>#DIV/0!</v>
      </c>
      <c r="AD240" s="6" t="e">
        <f>SUMIF(Sta!$A:$A,$A240,Sta!N:N)/$B240</f>
        <v>#DIV/0!</v>
      </c>
      <c r="AE240" s="14" t="e">
        <f>SUMIF(Sta!$B:$B,$A240,Sta!P:P)/$C240</f>
        <v>#DIV/0!</v>
      </c>
    </row>
    <row r="241" spans="1:31" x14ac:dyDescent="0.3">
      <c r="A241" s="62" t="s">
        <v>150</v>
      </c>
      <c r="B241" s="9">
        <f>COUNTIF(Sta!A:A,A241)</f>
        <v>0</v>
      </c>
      <c r="C241" s="4">
        <f>COUNTIF(Sta!B:B,A241)</f>
        <v>0</v>
      </c>
      <c r="D241" s="4">
        <f t="shared" si="8"/>
        <v>0</v>
      </c>
      <c r="E241" s="10" t="e">
        <f>(SUMIF(Sta!$A:$A,$A241,Sta!F:F) +SUMIF(Sta!$B:$B,$A241,Sta!F:F))/$D241</f>
        <v>#DIV/0!</v>
      </c>
      <c r="F241" s="6" t="e">
        <f>SUMIF(Sta!$A:$A,$A241,Sta!F:F)/$B241</f>
        <v>#DIV/0!</v>
      </c>
      <c r="G241" s="6" t="e">
        <f>SUMIF(Sta!$B:$B,$A241,Sta!F:F)/$C241</f>
        <v>#DIV/0!</v>
      </c>
      <c r="H241" s="10" t="e">
        <f>(SUMIF(Sta!$A:$A,$A241,Sta!D:D) +SUMIF(Sta!$B:$B,$A241,Sta!E:E))/$D241</f>
        <v>#DIV/0!</v>
      </c>
      <c r="I241" s="6" t="e">
        <f>SUMIF(Sta!$A:$A,$A241,Sta!D:D)/$B241</f>
        <v>#DIV/0!</v>
      </c>
      <c r="J241" s="6" t="e">
        <f>SUMIF(Sta!$B:$B,$A241,Sta!E:E)/$C241</f>
        <v>#DIV/0!</v>
      </c>
      <c r="K241" s="10" t="e">
        <f>(SUMIF(Sta!$A:$A,$A241,Sta!E:E) +SUMIF(Sta!$B:$B,$A241,Sta!D:D))/$D241</f>
        <v>#DIV/0!</v>
      </c>
      <c r="L241" s="6" t="e">
        <f>SUMIF(Sta!$A:$A,$A241,Sta!E:E)/$B241</f>
        <v>#DIV/0!</v>
      </c>
      <c r="M241" s="6" t="e">
        <f>SUMIF(Sta!$B:$B,$A241,Sta!D:D)/$C241</f>
        <v>#DIV/0!</v>
      </c>
      <c r="N241" s="10" t="e">
        <f>(SUMIF(Sta!$A:$A,$A241,Sta!L:L) +SUMIF(Sta!$B:$B,$A241,Sta!L:L))/$D241</f>
        <v>#DIV/0!</v>
      </c>
      <c r="O241" s="6" t="e">
        <f>SUMIF(Sta!$A:$A,$A241,Sta!L:L)/$B241</f>
        <v>#DIV/0!</v>
      </c>
      <c r="P241" s="6" t="e">
        <f>SUMIF(Sta!$B:$B,$A241,Sta!L:L)/$C241</f>
        <v>#DIV/0!</v>
      </c>
      <c r="Q241" s="10" t="e">
        <f>(SUMIF(Sta!$A:$A,$A241,Sta!H:H) +SUMIF(Sta!$B:$B,$A241,Sta!J:J))/$D241</f>
        <v>#DIV/0!</v>
      </c>
      <c r="R241" s="6" t="e">
        <f>SUMIF(Sta!$A:$A,$A241,Sta!H:H)/$B241</f>
        <v>#DIV/0!</v>
      </c>
      <c r="S241" s="6" t="e">
        <f>SUMIF(Sta!$B:$B,$A241,Sta!J:J)/$C241</f>
        <v>#DIV/0!</v>
      </c>
      <c r="T241" s="10" t="e">
        <f>(SUMIF(Sta!$A:$A,$A241,Sta!I:I) +SUMIF(Sta!$B:$B,$A241,Sta!K:K))/$D241</f>
        <v>#DIV/0!</v>
      </c>
      <c r="U241" s="6" t="e">
        <f>SUMIF(Sta!$A:$A,$A241,Sta!I:I)/$B241</f>
        <v>#DIV/0!</v>
      </c>
      <c r="V241" s="6" t="e">
        <f>SUMIF(Sta!$B:$B,$A241,Sta!K:K)/$C241</f>
        <v>#DIV/0!</v>
      </c>
      <c r="W241" s="10" t="e">
        <f>(SUMIF(Sta!$A:$A,$A241,Sta!Q:Q) +SUMIF(Sta!$B:$B,$A241,Sta!Q:Q))/$D241</f>
        <v>#DIV/0!</v>
      </c>
      <c r="X241" s="6" t="e">
        <f>SUMIF(Sta!$A:$A,$A241,Sta!Q:Q)/$B241</f>
        <v>#DIV/0!</v>
      </c>
      <c r="Y241" s="6" t="e">
        <f>SUMIF(Sta!$B:$B,$A241,Sta!Q:Q)/$C241</f>
        <v>#DIV/0!</v>
      </c>
      <c r="Z241" s="10" t="e">
        <f>(SUMIF(Sta!$A:$A,$A241,Sta!M:M) +SUMIF(Sta!$B:$B,$A241,Sta!O:O))/$D241</f>
        <v>#DIV/0!</v>
      </c>
      <c r="AA241" s="6" t="e">
        <f>SUMIF(Sta!$A:$A,$A241,Sta!M:M)/$B241</f>
        <v>#DIV/0!</v>
      </c>
      <c r="AB241" s="6" t="e">
        <f>SUMIF(Sta!$B:$B,$A241,Sta!O:O)/$C241</f>
        <v>#DIV/0!</v>
      </c>
      <c r="AC241" s="10" t="e">
        <f>(SUMIF(Sta!$A:$A,$A241,Sta!N:N) +SUMIF(Sta!$B:$B,$A241,Sta!P:P))/$D241</f>
        <v>#DIV/0!</v>
      </c>
      <c r="AD241" s="6" t="e">
        <f>SUMIF(Sta!$A:$A,$A241,Sta!N:N)/$B241</f>
        <v>#DIV/0!</v>
      </c>
      <c r="AE241" s="14" t="e">
        <f>SUMIF(Sta!$B:$B,$A241,Sta!P:P)/$C241</f>
        <v>#DIV/0!</v>
      </c>
    </row>
    <row r="242" spans="1:31" x14ac:dyDescent="0.3">
      <c r="A242" s="62" t="s">
        <v>143</v>
      </c>
      <c r="B242" s="9">
        <f>COUNTIF(Sta!A:A,A242)</f>
        <v>0</v>
      </c>
      <c r="C242" s="4">
        <f>COUNTIF(Sta!B:B,A242)</f>
        <v>0</v>
      </c>
      <c r="D242" s="4">
        <f t="shared" si="8"/>
        <v>0</v>
      </c>
      <c r="E242" s="10" t="e">
        <f>(SUMIF(Sta!$A:$A,$A242,Sta!F:F) +SUMIF(Sta!$B:$B,$A242,Sta!F:F))/$D242</f>
        <v>#DIV/0!</v>
      </c>
      <c r="F242" s="6" t="e">
        <f>SUMIF(Sta!$A:$A,$A242,Sta!F:F)/$B242</f>
        <v>#DIV/0!</v>
      </c>
      <c r="G242" s="6" t="e">
        <f>SUMIF(Sta!$B:$B,$A242,Sta!F:F)/$C242</f>
        <v>#DIV/0!</v>
      </c>
      <c r="H242" s="10" t="e">
        <f>(SUMIF(Sta!$A:$A,$A242,Sta!D:D) +SUMIF(Sta!$B:$B,$A242,Sta!E:E))/$D242</f>
        <v>#DIV/0!</v>
      </c>
      <c r="I242" s="6" t="e">
        <f>SUMIF(Sta!$A:$A,$A242,Sta!D:D)/$B242</f>
        <v>#DIV/0!</v>
      </c>
      <c r="J242" s="6" t="e">
        <f>SUMIF(Sta!$B:$B,$A242,Sta!E:E)/$C242</f>
        <v>#DIV/0!</v>
      </c>
      <c r="K242" s="10" t="e">
        <f>(SUMIF(Sta!$A:$A,$A242,Sta!E:E) +SUMIF(Sta!$B:$B,$A242,Sta!D:D))/$D242</f>
        <v>#DIV/0!</v>
      </c>
      <c r="L242" s="6" t="e">
        <f>SUMIF(Sta!$A:$A,$A242,Sta!E:E)/$B242</f>
        <v>#DIV/0!</v>
      </c>
      <c r="M242" s="6" t="e">
        <f>SUMIF(Sta!$B:$B,$A242,Sta!D:D)/$C242</f>
        <v>#DIV/0!</v>
      </c>
      <c r="N242" s="10" t="e">
        <f>(SUMIF(Sta!$A:$A,$A242,Sta!L:L) +SUMIF(Sta!$B:$B,$A242,Sta!L:L))/$D242</f>
        <v>#DIV/0!</v>
      </c>
      <c r="O242" s="6" t="e">
        <f>SUMIF(Sta!$A:$A,$A242,Sta!L:L)/$B242</f>
        <v>#DIV/0!</v>
      </c>
      <c r="P242" s="6" t="e">
        <f>SUMIF(Sta!$B:$B,$A242,Sta!L:L)/$C242</f>
        <v>#DIV/0!</v>
      </c>
      <c r="Q242" s="10" t="e">
        <f>(SUMIF(Sta!$A:$A,$A242,Sta!H:H) +SUMIF(Sta!$B:$B,$A242,Sta!J:J))/$D242</f>
        <v>#DIV/0!</v>
      </c>
      <c r="R242" s="6" t="e">
        <f>SUMIF(Sta!$A:$A,$A242,Sta!H:H)/$B242</f>
        <v>#DIV/0!</v>
      </c>
      <c r="S242" s="6" t="e">
        <f>SUMIF(Sta!$B:$B,$A242,Sta!J:J)/$C242</f>
        <v>#DIV/0!</v>
      </c>
      <c r="T242" s="10" t="e">
        <f>(SUMIF(Sta!$A:$A,$A242,Sta!I:I) +SUMIF(Sta!$B:$B,$A242,Sta!K:K))/$D242</f>
        <v>#DIV/0!</v>
      </c>
      <c r="U242" s="6" t="e">
        <f>SUMIF(Sta!$A:$A,$A242,Sta!I:I)/$B242</f>
        <v>#DIV/0!</v>
      </c>
      <c r="V242" s="6" t="e">
        <f>SUMIF(Sta!$B:$B,$A242,Sta!K:K)/$C242</f>
        <v>#DIV/0!</v>
      </c>
      <c r="W242" s="10" t="e">
        <f>(SUMIF(Sta!$A:$A,$A242,Sta!Q:Q) +SUMIF(Sta!$B:$B,$A242,Sta!Q:Q))/$D242</f>
        <v>#DIV/0!</v>
      </c>
      <c r="X242" s="6" t="e">
        <f>SUMIF(Sta!$A:$A,$A242,Sta!Q:Q)/$B242</f>
        <v>#DIV/0!</v>
      </c>
      <c r="Y242" s="6" t="e">
        <f>SUMIF(Sta!$B:$B,$A242,Sta!Q:Q)/$C242</f>
        <v>#DIV/0!</v>
      </c>
      <c r="Z242" s="10" t="e">
        <f>(SUMIF(Sta!$A:$A,$A242,Sta!M:M) +SUMIF(Sta!$B:$B,$A242,Sta!O:O))/$D242</f>
        <v>#DIV/0!</v>
      </c>
      <c r="AA242" s="6" t="e">
        <f>SUMIF(Sta!$A:$A,$A242,Sta!M:M)/$B242</f>
        <v>#DIV/0!</v>
      </c>
      <c r="AB242" s="6" t="e">
        <f>SUMIF(Sta!$B:$B,$A242,Sta!O:O)/$C242</f>
        <v>#DIV/0!</v>
      </c>
      <c r="AC242" s="10" t="e">
        <f>(SUMIF(Sta!$A:$A,$A242,Sta!N:N) +SUMIF(Sta!$B:$B,$A242,Sta!P:P))/$D242</f>
        <v>#DIV/0!</v>
      </c>
      <c r="AD242" s="6" t="e">
        <f>SUMIF(Sta!$A:$A,$A242,Sta!N:N)/$B242</f>
        <v>#DIV/0!</v>
      </c>
      <c r="AE242" s="14" t="e">
        <f>SUMIF(Sta!$B:$B,$A242,Sta!P:P)/$C242</f>
        <v>#DIV/0!</v>
      </c>
    </row>
    <row r="243" spans="1:31" x14ac:dyDescent="0.3">
      <c r="A243" s="62" t="s">
        <v>144</v>
      </c>
      <c r="B243" s="9">
        <f>COUNTIF(Sta!A:A,A243)</f>
        <v>0</v>
      </c>
      <c r="C243" s="4">
        <f>COUNTIF(Sta!B:B,A243)</f>
        <v>0</v>
      </c>
      <c r="D243" s="4">
        <f t="shared" si="8"/>
        <v>0</v>
      </c>
      <c r="E243" s="10" t="e">
        <f>(SUMIF(Sta!$A:$A,$A243,Sta!F:F) +SUMIF(Sta!$B:$B,$A243,Sta!F:F))/$D243</f>
        <v>#DIV/0!</v>
      </c>
      <c r="F243" s="6" t="e">
        <f>SUMIF(Sta!$A:$A,$A243,Sta!F:F)/$B243</f>
        <v>#DIV/0!</v>
      </c>
      <c r="G243" s="6" t="e">
        <f>SUMIF(Sta!$B:$B,$A243,Sta!F:F)/$C243</f>
        <v>#DIV/0!</v>
      </c>
      <c r="H243" s="10" t="e">
        <f>(SUMIF(Sta!$A:$A,$A243,Sta!D:D) +SUMIF(Sta!$B:$B,$A243,Sta!E:E))/$D243</f>
        <v>#DIV/0!</v>
      </c>
      <c r="I243" s="6" t="e">
        <f>SUMIF(Sta!$A:$A,$A243,Sta!D:D)/$B243</f>
        <v>#DIV/0!</v>
      </c>
      <c r="J243" s="6" t="e">
        <f>SUMIF(Sta!$B:$B,$A243,Sta!E:E)/$C243</f>
        <v>#DIV/0!</v>
      </c>
      <c r="K243" s="10" t="e">
        <f>(SUMIF(Sta!$A:$A,$A243,Sta!E:E) +SUMIF(Sta!$B:$B,$A243,Sta!D:D))/$D243</f>
        <v>#DIV/0!</v>
      </c>
      <c r="L243" s="6" t="e">
        <f>SUMIF(Sta!$A:$A,$A243,Sta!E:E)/$B243</f>
        <v>#DIV/0!</v>
      </c>
      <c r="M243" s="6" t="e">
        <f>SUMIF(Sta!$B:$B,$A243,Sta!D:D)/$C243</f>
        <v>#DIV/0!</v>
      </c>
      <c r="N243" s="10" t="e">
        <f>(SUMIF(Sta!$A:$A,$A243,Sta!L:L) +SUMIF(Sta!$B:$B,$A243,Sta!L:L))/$D243</f>
        <v>#DIV/0!</v>
      </c>
      <c r="O243" s="6" t="e">
        <f>SUMIF(Sta!$A:$A,$A243,Sta!L:L)/$B243</f>
        <v>#DIV/0!</v>
      </c>
      <c r="P243" s="6" t="e">
        <f>SUMIF(Sta!$B:$B,$A243,Sta!L:L)/$C243</f>
        <v>#DIV/0!</v>
      </c>
      <c r="Q243" s="10" t="e">
        <f>(SUMIF(Sta!$A:$A,$A243,Sta!H:H) +SUMIF(Sta!$B:$B,$A243,Sta!J:J))/$D243</f>
        <v>#DIV/0!</v>
      </c>
      <c r="R243" s="6" t="e">
        <f>SUMIF(Sta!$A:$A,$A243,Sta!H:H)/$B243</f>
        <v>#DIV/0!</v>
      </c>
      <c r="S243" s="6" t="e">
        <f>SUMIF(Sta!$B:$B,$A243,Sta!J:J)/$C243</f>
        <v>#DIV/0!</v>
      </c>
      <c r="T243" s="10" t="e">
        <f>(SUMIF(Sta!$A:$A,$A243,Sta!I:I) +SUMIF(Sta!$B:$B,$A243,Sta!K:K))/$D243</f>
        <v>#DIV/0!</v>
      </c>
      <c r="U243" s="6" t="e">
        <f>SUMIF(Sta!$A:$A,$A243,Sta!I:I)/$B243</f>
        <v>#DIV/0!</v>
      </c>
      <c r="V243" s="6" t="e">
        <f>SUMIF(Sta!$B:$B,$A243,Sta!K:K)/$C243</f>
        <v>#DIV/0!</v>
      </c>
      <c r="W243" s="10" t="e">
        <f>(SUMIF(Sta!$A:$A,$A243,Sta!Q:Q) +SUMIF(Sta!$B:$B,$A243,Sta!Q:Q))/$D243</f>
        <v>#DIV/0!</v>
      </c>
      <c r="X243" s="6" t="e">
        <f>SUMIF(Sta!$A:$A,$A243,Sta!Q:Q)/$B243</f>
        <v>#DIV/0!</v>
      </c>
      <c r="Y243" s="6" t="e">
        <f>SUMIF(Sta!$B:$B,$A243,Sta!Q:Q)/$C243</f>
        <v>#DIV/0!</v>
      </c>
      <c r="Z243" s="10" t="e">
        <f>(SUMIF(Sta!$A:$A,$A243,Sta!M:M) +SUMIF(Sta!$B:$B,$A243,Sta!O:O))/$D243</f>
        <v>#DIV/0!</v>
      </c>
      <c r="AA243" s="6" t="e">
        <f>SUMIF(Sta!$A:$A,$A243,Sta!M:M)/$B243</f>
        <v>#DIV/0!</v>
      </c>
      <c r="AB243" s="6" t="e">
        <f>SUMIF(Sta!$B:$B,$A243,Sta!O:O)/$C243</f>
        <v>#DIV/0!</v>
      </c>
      <c r="AC243" s="10" t="e">
        <f>(SUMIF(Sta!$A:$A,$A243,Sta!N:N) +SUMIF(Sta!$B:$B,$A243,Sta!P:P))/$D243</f>
        <v>#DIV/0!</v>
      </c>
      <c r="AD243" s="6" t="e">
        <f>SUMIF(Sta!$A:$A,$A243,Sta!N:N)/$B243</f>
        <v>#DIV/0!</v>
      </c>
      <c r="AE243" s="14" t="e">
        <f>SUMIF(Sta!$B:$B,$A243,Sta!P:P)/$C243</f>
        <v>#DIV/0!</v>
      </c>
    </row>
    <row r="244" spans="1:31" x14ac:dyDescent="0.3">
      <c r="A244" s="62" t="s">
        <v>137</v>
      </c>
      <c r="B244" s="9">
        <f>COUNTIF(Sta!A:A,A244)</f>
        <v>0</v>
      </c>
      <c r="C244" s="4">
        <f>COUNTIF(Sta!B:B,A244)</f>
        <v>0</v>
      </c>
      <c r="D244" s="4">
        <f t="shared" si="8"/>
        <v>0</v>
      </c>
      <c r="E244" s="10" t="e">
        <f>(SUMIF(Sta!$A:$A,$A244,Sta!F:F) +SUMIF(Sta!$B:$B,$A244,Sta!F:F))/$D244</f>
        <v>#DIV/0!</v>
      </c>
      <c r="F244" s="6" t="e">
        <f>SUMIF(Sta!$A:$A,$A244,Sta!F:F)/$B244</f>
        <v>#DIV/0!</v>
      </c>
      <c r="G244" s="6" t="e">
        <f>SUMIF(Sta!$B:$B,$A244,Sta!F:F)/$C244</f>
        <v>#DIV/0!</v>
      </c>
      <c r="H244" s="10" t="e">
        <f>(SUMIF(Sta!$A:$A,$A244,Sta!D:D) +SUMIF(Sta!$B:$B,$A244,Sta!E:E))/$D244</f>
        <v>#DIV/0!</v>
      </c>
      <c r="I244" s="6" t="e">
        <f>SUMIF(Sta!$A:$A,$A244,Sta!D:D)/$B244</f>
        <v>#DIV/0!</v>
      </c>
      <c r="J244" s="6" t="e">
        <f>SUMIF(Sta!$B:$B,$A244,Sta!E:E)/$C244</f>
        <v>#DIV/0!</v>
      </c>
      <c r="K244" s="10" t="e">
        <f>(SUMIF(Sta!$A:$A,$A244,Sta!E:E) +SUMIF(Sta!$B:$B,$A244,Sta!D:D))/$D244</f>
        <v>#DIV/0!</v>
      </c>
      <c r="L244" s="6" t="e">
        <f>SUMIF(Sta!$A:$A,$A244,Sta!E:E)/$B244</f>
        <v>#DIV/0!</v>
      </c>
      <c r="M244" s="6" t="e">
        <f>SUMIF(Sta!$B:$B,$A244,Sta!D:D)/$C244</f>
        <v>#DIV/0!</v>
      </c>
      <c r="N244" s="10" t="e">
        <f>(SUMIF(Sta!$A:$A,$A244,Sta!L:L) +SUMIF(Sta!$B:$B,$A244,Sta!L:L))/$D244</f>
        <v>#DIV/0!</v>
      </c>
      <c r="O244" s="6" t="e">
        <f>SUMIF(Sta!$A:$A,$A244,Sta!L:L)/$B244</f>
        <v>#DIV/0!</v>
      </c>
      <c r="P244" s="6" t="e">
        <f>SUMIF(Sta!$B:$B,$A244,Sta!L:L)/$C244</f>
        <v>#DIV/0!</v>
      </c>
      <c r="Q244" s="10" t="e">
        <f>(SUMIF(Sta!$A:$A,$A244,Sta!H:H) +SUMIF(Sta!$B:$B,$A244,Sta!J:J))/$D244</f>
        <v>#DIV/0!</v>
      </c>
      <c r="R244" s="6" t="e">
        <f>SUMIF(Sta!$A:$A,$A244,Sta!H:H)/$B244</f>
        <v>#DIV/0!</v>
      </c>
      <c r="S244" s="6" t="e">
        <f>SUMIF(Sta!$B:$B,$A244,Sta!J:J)/$C244</f>
        <v>#DIV/0!</v>
      </c>
      <c r="T244" s="10" t="e">
        <f>(SUMIF(Sta!$A:$A,$A244,Sta!I:I) +SUMIF(Sta!$B:$B,$A244,Sta!K:K))/$D244</f>
        <v>#DIV/0!</v>
      </c>
      <c r="U244" s="6" t="e">
        <f>SUMIF(Sta!$A:$A,$A244,Sta!I:I)/$B244</f>
        <v>#DIV/0!</v>
      </c>
      <c r="V244" s="6" t="e">
        <f>SUMIF(Sta!$B:$B,$A244,Sta!K:K)/$C244</f>
        <v>#DIV/0!</v>
      </c>
      <c r="W244" s="10" t="e">
        <f>(SUMIF(Sta!$A:$A,$A244,Sta!Q:Q) +SUMIF(Sta!$B:$B,$A244,Sta!Q:Q))/$D244</f>
        <v>#DIV/0!</v>
      </c>
      <c r="X244" s="6" t="e">
        <f>SUMIF(Sta!$A:$A,$A244,Sta!Q:Q)/$B244</f>
        <v>#DIV/0!</v>
      </c>
      <c r="Y244" s="6" t="e">
        <f>SUMIF(Sta!$B:$B,$A244,Sta!Q:Q)/$C244</f>
        <v>#DIV/0!</v>
      </c>
      <c r="Z244" s="10" t="e">
        <f>(SUMIF(Sta!$A:$A,$A244,Sta!M:M) +SUMIF(Sta!$B:$B,$A244,Sta!O:O))/$D244</f>
        <v>#DIV/0!</v>
      </c>
      <c r="AA244" s="6" t="e">
        <f>SUMIF(Sta!$A:$A,$A244,Sta!M:M)/$B244</f>
        <v>#DIV/0!</v>
      </c>
      <c r="AB244" s="6" t="e">
        <f>SUMIF(Sta!$B:$B,$A244,Sta!O:O)/$C244</f>
        <v>#DIV/0!</v>
      </c>
      <c r="AC244" s="10" t="e">
        <f>(SUMIF(Sta!$A:$A,$A244,Sta!N:N) +SUMIF(Sta!$B:$B,$A244,Sta!P:P))/$D244</f>
        <v>#DIV/0!</v>
      </c>
      <c r="AD244" s="6" t="e">
        <f>SUMIF(Sta!$A:$A,$A244,Sta!N:N)/$B244</f>
        <v>#DIV/0!</v>
      </c>
      <c r="AE244" s="14" t="e">
        <f>SUMIF(Sta!$B:$B,$A244,Sta!P:P)/$C244</f>
        <v>#DIV/0!</v>
      </c>
    </row>
    <row r="245" spans="1:31" x14ac:dyDescent="0.3">
      <c r="A245" s="62" t="s">
        <v>146</v>
      </c>
      <c r="B245" s="9">
        <f>COUNTIF(Sta!A:A,A245)</f>
        <v>0</v>
      </c>
      <c r="C245" s="4">
        <f>COUNTIF(Sta!B:B,A245)</f>
        <v>0</v>
      </c>
      <c r="D245" s="4">
        <f t="shared" si="8"/>
        <v>0</v>
      </c>
      <c r="E245" s="10" t="e">
        <f>(SUMIF(Sta!$A:$A,$A245,Sta!F:F) +SUMIF(Sta!$B:$B,$A245,Sta!F:F))/$D245</f>
        <v>#DIV/0!</v>
      </c>
      <c r="F245" s="6" t="e">
        <f>SUMIF(Sta!$A:$A,$A245,Sta!F:F)/$B245</f>
        <v>#DIV/0!</v>
      </c>
      <c r="G245" s="6" t="e">
        <f>SUMIF(Sta!$B:$B,$A245,Sta!F:F)/$C245</f>
        <v>#DIV/0!</v>
      </c>
      <c r="H245" s="10" t="e">
        <f>(SUMIF(Sta!$A:$A,$A245,Sta!D:D) +SUMIF(Sta!$B:$B,$A245,Sta!E:E))/$D245</f>
        <v>#DIV/0!</v>
      </c>
      <c r="I245" s="6" t="e">
        <f>SUMIF(Sta!$A:$A,$A245,Sta!D:D)/$B245</f>
        <v>#DIV/0!</v>
      </c>
      <c r="J245" s="6" t="e">
        <f>SUMIF(Sta!$B:$B,$A245,Sta!E:E)/$C245</f>
        <v>#DIV/0!</v>
      </c>
      <c r="K245" s="10" t="e">
        <f>(SUMIF(Sta!$A:$A,$A245,Sta!E:E) +SUMIF(Sta!$B:$B,$A245,Sta!D:D))/$D245</f>
        <v>#DIV/0!</v>
      </c>
      <c r="L245" s="6" t="e">
        <f>SUMIF(Sta!$A:$A,$A245,Sta!E:E)/$B245</f>
        <v>#DIV/0!</v>
      </c>
      <c r="M245" s="6" t="e">
        <f>SUMIF(Sta!$B:$B,$A245,Sta!D:D)/$C245</f>
        <v>#DIV/0!</v>
      </c>
      <c r="N245" s="10" t="e">
        <f>(SUMIF(Sta!$A:$A,$A245,Sta!L:L) +SUMIF(Sta!$B:$B,$A245,Sta!L:L))/$D245</f>
        <v>#DIV/0!</v>
      </c>
      <c r="O245" s="6" t="e">
        <f>SUMIF(Sta!$A:$A,$A245,Sta!L:L)/$B245</f>
        <v>#DIV/0!</v>
      </c>
      <c r="P245" s="6" t="e">
        <f>SUMIF(Sta!$B:$B,$A245,Sta!L:L)/$C245</f>
        <v>#DIV/0!</v>
      </c>
      <c r="Q245" s="10" t="e">
        <f>(SUMIF(Sta!$A:$A,$A245,Sta!H:H) +SUMIF(Sta!$B:$B,$A245,Sta!J:J))/$D245</f>
        <v>#DIV/0!</v>
      </c>
      <c r="R245" s="6" t="e">
        <f>SUMIF(Sta!$A:$A,$A245,Sta!H:H)/$B245</f>
        <v>#DIV/0!</v>
      </c>
      <c r="S245" s="6" t="e">
        <f>SUMIF(Sta!$B:$B,$A245,Sta!J:J)/$C245</f>
        <v>#DIV/0!</v>
      </c>
      <c r="T245" s="10" t="e">
        <f>(SUMIF(Sta!$A:$A,$A245,Sta!I:I) +SUMIF(Sta!$B:$B,$A245,Sta!K:K))/$D245</f>
        <v>#DIV/0!</v>
      </c>
      <c r="U245" s="6" t="e">
        <f>SUMIF(Sta!$A:$A,$A245,Sta!I:I)/$B245</f>
        <v>#DIV/0!</v>
      </c>
      <c r="V245" s="6" t="e">
        <f>SUMIF(Sta!$B:$B,$A245,Sta!K:K)/$C245</f>
        <v>#DIV/0!</v>
      </c>
      <c r="W245" s="10" t="e">
        <f>(SUMIF(Sta!$A:$A,$A245,Sta!Q:Q) +SUMIF(Sta!$B:$B,$A245,Sta!Q:Q))/$D245</f>
        <v>#DIV/0!</v>
      </c>
      <c r="X245" s="6" t="e">
        <f>SUMIF(Sta!$A:$A,$A245,Sta!Q:Q)/$B245</f>
        <v>#DIV/0!</v>
      </c>
      <c r="Y245" s="6" t="e">
        <f>SUMIF(Sta!$B:$B,$A245,Sta!Q:Q)/$C245</f>
        <v>#DIV/0!</v>
      </c>
      <c r="Z245" s="10" t="e">
        <f>(SUMIF(Sta!$A:$A,$A245,Sta!M:M) +SUMIF(Sta!$B:$B,$A245,Sta!O:O))/$D245</f>
        <v>#DIV/0!</v>
      </c>
      <c r="AA245" s="6" t="e">
        <f>SUMIF(Sta!$A:$A,$A245,Sta!M:M)/$B245</f>
        <v>#DIV/0!</v>
      </c>
      <c r="AB245" s="6" t="e">
        <f>SUMIF(Sta!$B:$B,$A245,Sta!O:O)/$C245</f>
        <v>#DIV/0!</v>
      </c>
      <c r="AC245" s="10" t="e">
        <f>(SUMIF(Sta!$A:$A,$A245,Sta!N:N) +SUMIF(Sta!$B:$B,$A245,Sta!P:P))/$D245</f>
        <v>#DIV/0!</v>
      </c>
      <c r="AD245" s="6" t="e">
        <f>SUMIF(Sta!$A:$A,$A245,Sta!N:N)/$B245</f>
        <v>#DIV/0!</v>
      </c>
      <c r="AE245" s="14" t="e">
        <f>SUMIF(Sta!$B:$B,$A245,Sta!P:P)/$C245</f>
        <v>#DIV/0!</v>
      </c>
    </row>
    <row r="246" spans="1:31" x14ac:dyDescent="0.3">
      <c r="A246" s="62" t="s">
        <v>140</v>
      </c>
      <c r="B246" s="9">
        <f>COUNTIF(Sta!A:A,A246)</f>
        <v>0</v>
      </c>
      <c r="C246" s="4">
        <f>COUNTIF(Sta!B:B,A246)</f>
        <v>0</v>
      </c>
      <c r="D246" s="4">
        <f t="shared" si="8"/>
        <v>0</v>
      </c>
      <c r="E246" s="10" t="e">
        <f>(SUMIF(Sta!$A:$A,$A246,Sta!F:F) +SUMIF(Sta!$B:$B,$A246,Sta!F:F))/$D246</f>
        <v>#DIV/0!</v>
      </c>
      <c r="F246" s="6" t="e">
        <f>SUMIF(Sta!$A:$A,$A246,Sta!F:F)/$B246</f>
        <v>#DIV/0!</v>
      </c>
      <c r="G246" s="6" t="e">
        <f>SUMIF(Sta!$B:$B,$A246,Sta!F:F)/$C246</f>
        <v>#DIV/0!</v>
      </c>
      <c r="H246" s="10" t="e">
        <f>(SUMIF(Sta!$A:$A,$A246,Sta!D:D) +SUMIF(Sta!$B:$B,$A246,Sta!E:E))/$D246</f>
        <v>#DIV/0!</v>
      </c>
      <c r="I246" s="6" t="e">
        <f>SUMIF(Sta!$A:$A,$A246,Sta!D:D)/$B246</f>
        <v>#DIV/0!</v>
      </c>
      <c r="J246" s="6" t="e">
        <f>SUMIF(Sta!$B:$B,$A246,Sta!E:E)/$C246</f>
        <v>#DIV/0!</v>
      </c>
      <c r="K246" s="10" t="e">
        <f>(SUMIF(Sta!$A:$A,$A246,Sta!E:E) +SUMIF(Sta!$B:$B,$A246,Sta!D:D))/$D246</f>
        <v>#DIV/0!</v>
      </c>
      <c r="L246" s="6" t="e">
        <f>SUMIF(Sta!$A:$A,$A246,Sta!E:E)/$B246</f>
        <v>#DIV/0!</v>
      </c>
      <c r="M246" s="6" t="e">
        <f>SUMIF(Sta!$B:$B,$A246,Sta!D:D)/$C246</f>
        <v>#DIV/0!</v>
      </c>
      <c r="N246" s="10" t="e">
        <f>(SUMIF(Sta!$A:$A,$A246,Sta!L:L) +SUMIF(Sta!$B:$B,$A246,Sta!L:L))/$D246</f>
        <v>#DIV/0!</v>
      </c>
      <c r="O246" s="6" t="e">
        <f>SUMIF(Sta!$A:$A,$A246,Sta!L:L)/$B246</f>
        <v>#DIV/0!</v>
      </c>
      <c r="P246" s="6" t="e">
        <f>SUMIF(Sta!$B:$B,$A246,Sta!L:L)/$C246</f>
        <v>#DIV/0!</v>
      </c>
      <c r="Q246" s="10" t="e">
        <f>(SUMIF(Sta!$A:$A,$A246,Sta!H:H) +SUMIF(Sta!$B:$B,$A246,Sta!J:J))/$D246</f>
        <v>#DIV/0!</v>
      </c>
      <c r="R246" s="6" t="e">
        <f>SUMIF(Sta!$A:$A,$A246,Sta!H:H)/$B246</f>
        <v>#DIV/0!</v>
      </c>
      <c r="S246" s="6" t="e">
        <f>SUMIF(Sta!$B:$B,$A246,Sta!J:J)/$C246</f>
        <v>#DIV/0!</v>
      </c>
      <c r="T246" s="10" t="e">
        <f>(SUMIF(Sta!$A:$A,$A246,Sta!I:I) +SUMIF(Sta!$B:$B,$A246,Sta!K:K))/$D246</f>
        <v>#DIV/0!</v>
      </c>
      <c r="U246" s="6" t="e">
        <f>SUMIF(Sta!$A:$A,$A246,Sta!I:I)/$B246</f>
        <v>#DIV/0!</v>
      </c>
      <c r="V246" s="6" t="e">
        <f>SUMIF(Sta!$B:$B,$A246,Sta!K:K)/$C246</f>
        <v>#DIV/0!</v>
      </c>
      <c r="W246" s="10" t="e">
        <f>(SUMIF(Sta!$A:$A,$A246,Sta!Q:Q) +SUMIF(Sta!$B:$B,$A246,Sta!Q:Q))/$D246</f>
        <v>#DIV/0!</v>
      </c>
      <c r="X246" s="6" t="e">
        <f>SUMIF(Sta!$A:$A,$A246,Sta!Q:Q)/$B246</f>
        <v>#DIV/0!</v>
      </c>
      <c r="Y246" s="6" t="e">
        <f>SUMIF(Sta!$B:$B,$A246,Sta!Q:Q)/$C246</f>
        <v>#DIV/0!</v>
      </c>
      <c r="Z246" s="10" t="e">
        <f>(SUMIF(Sta!$A:$A,$A246,Sta!M:M) +SUMIF(Sta!$B:$B,$A246,Sta!O:O))/$D246</f>
        <v>#DIV/0!</v>
      </c>
      <c r="AA246" s="6" t="e">
        <f>SUMIF(Sta!$A:$A,$A246,Sta!M:M)/$B246</f>
        <v>#DIV/0!</v>
      </c>
      <c r="AB246" s="6" t="e">
        <f>SUMIF(Sta!$B:$B,$A246,Sta!O:O)/$C246</f>
        <v>#DIV/0!</v>
      </c>
      <c r="AC246" s="10" t="e">
        <f>(SUMIF(Sta!$A:$A,$A246,Sta!N:N) +SUMIF(Sta!$B:$B,$A246,Sta!P:P))/$D246</f>
        <v>#DIV/0!</v>
      </c>
      <c r="AD246" s="6" t="e">
        <f>SUMIF(Sta!$A:$A,$A246,Sta!N:N)/$B246</f>
        <v>#DIV/0!</v>
      </c>
      <c r="AE246" s="14" t="e">
        <f>SUMIF(Sta!$B:$B,$A246,Sta!P:P)/$C246</f>
        <v>#DIV/0!</v>
      </c>
    </row>
    <row r="247" spans="1:31" x14ac:dyDescent="0.3">
      <c r="A247" s="62" t="s">
        <v>134</v>
      </c>
      <c r="B247" s="9">
        <f>COUNTIF(Sta!A:A,A247)</f>
        <v>0</v>
      </c>
      <c r="C247" s="4">
        <f>COUNTIF(Sta!B:B,A247)</f>
        <v>0</v>
      </c>
      <c r="D247" s="4">
        <f t="shared" si="8"/>
        <v>0</v>
      </c>
      <c r="E247" s="10" t="e">
        <f>(SUMIF(Sta!$A:$A,$A247,Sta!F:F) +SUMIF(Sta!$B:$B,$A247,Sta!F:F))/$D247</f>
        <v>#DIV/0!</v>
      </c>
      <c r="F247" s="6" t="e">
        <f>SUMIF(Sta!$A:$A,$A247,Sta!F:F)/$B247</f>
        <v>#DIV/0!</v>
      </c>
      <c r="G247" s="6" t="e">
        <f>SUMIF(Sta!$B:$B,$A247,Sta!F:F)/$C247</f>
        <v>#DIV/0!</v>
      </c>
      <c r="H247" s="10" t="e">
        <f>(SUMIF(Sta!$A:$A,$A247,Sta!D:D) +SUMIF(Sta!$B:$B,$A247,Sta!E:E))/$D247</f>
        <v>#DIV/0!</v>
      </c>
      <c r="I247" s="6" t="e">
        <f>SUMIF(Sta!$A:$A,$A247,Sta!D:D)/$B247</f>
        <v>#DIV/0!</v>
      </c>
      <c r="J247" s="6" t="e">
        <f>SUMIF(Sta!$B:$B,$A247,Sta!E:E)/$C247</f>
        <v>#DIV/0!</v>
      </c>
      <c r="K247" s="10" t="e">
        <f>(SUMIF(Sta!$A:$A,$A247,Sta!E:E) +SUMIF(Sta!$B:$B,$A247,Sta!D:D))/$D247</f>
        <v>#DIV/0!</v>
      </c>
      <c r="L247" s="6" t="e">
        <f>SUMIF(Sta!$A:$A,$A247,Sta!E:E)/$B247</f>
        <v>#DIV/0!</v>
      </c>
      <c r="M247" s="6" t="e">
        <f>SUMIF(Sta!$B:$B,$A247,Sta!D:D)/$C247</f>
        <v>#DIV/0!</v>
      </c>
      <c r="N247" s="10" t="e">
        <f>(SUMIF(Sta!$A:$A,$A247,Sta!L:L) +SUMIF(Sta!$B:$B,$A247,Sta!L:L))/$D247</f>
        <v>#DIV/0!</v>
      </c>
      <c r="O247" s="6" t="e">
        <f>SUMIF(Sta!$A:$A,$A247,Sta!L:L)/$B247</f>
        <v>#DIV/0!</v>
      </c>
      <c r="P247" s="6" t="e">
        <f>SUMIF(Sta!$B:$B,$A247,Sta!L:L)/$C247</f>
        <v>#DIV/0!</v>
      </c>
      <c r="Q247" s="10" t="e">
        <f>(SUMIF(Sta!$A:$A,$A247,Sta!H:H) +SUMIF(Sta!$B:$B,$A247,Sta!J:J))/$D247</f>
        <v>#DIV/0!</v>
      </c>
      <c r="R247" s="6" t="e">
        <f>SUMIF(Sta!$A:$A,$A247,Sta!H:H)/$B247</f>
        <v>#DIV/0!</v>
      </c>
      <c r="S247" s="6" t="e">
        <f>SUMIF(Sta!$B:$B,$A247,Sta!J:J)/$C247</f>
        <v>#DIV/0!</v>
      </c>
      <c r="T247" s="10" t="e">
        <f>(SUMIF(Sta!$A:$A,$A247,Sta!I:I) +SUMIF(Sta!$B:$B,$A247,Sta!K:K))/$D247</f>
        <v>#DIV/0!</v>
      </c>
      <c r="U247" s="6" t="e">
        <f>SUMIF(Sta!$A:$A,$A247,Sta!I:I)/$B247</f>
        <v>#DIV/0!</v>
      </c>
      <c r="V247" s="6" t="e">
        <f>SUMIF(Sta!$B:$B,$A247,Sta!K:K)/$C247</f>
        <v>#DIV/0!</v>
      </c>
      <c r="W247" s="10" t="e">
        <f>(SUMIF(Sta!$A:$A,$A247,Sta!Q:Q) +SUMIF(Sta!$B:$B,$A247,Sta!Q:Q))/$D247</f>
        <v>#DIV/0!</v>
      </c>
      <c r="X247" s="6" t="e">
        <f>SUMIF(Sta!$A:$A,$A247,Sta!Q:Q)/$B247</f>
        <v>#DIV/0!</v>
      </c>
      <c r="Y247" s="6" t="e">
        <f>SUMIF(Sta!$B:$B,$A247,Sta!Q:Q)/$C247</f>
        <v>#DIV/0!</v>
      </c>
      <c r="Z247" s="10" t="e">
        <f>(SUMIF(Sta!$A:$A,$A247,Sta!M:M) +SUMIF(Sta!$B:$B,$A247,Sta!O:O))/$D247</f>
        <v>#DIV/0!</v>
      </c>
      <c r="AA247" s="6" t="e">
        <f>SUMIF(Sta!$A:$A,$A247,Sta!M:M)/$B247</f>
        <v>#DIV/0!</v>
      </c>
      <c r="AB247" s="6" t="e">
        <f>SUMIF(Sta!$B:$B,$A247,Sta!O:O)/$C247</f>
        <v>#DIV/0!</v>
      </c>
      <c r="AC247" s="10" t="e">
        <f>(SUMIF(Sta!$A:$A,$A247,Sta!N:N) +SUMIF(Sta!$B:$B,$A247,Sta!P:P))/$D247</f>
        <v>#DIV/0!</v>
      </c>
      <c r="AD247" s="6" t="e">
        <f>SUMIF(Sta!$A:$A,$A247,Sta!N:N)/$B247</f>
        <v>#DIV/0!</v>
      </c>
      <c r="AE247" s="14" t="e">
        <f>SUMIF(Sta!$B:$B,$A247,Sta!P:P)/$C247</f>
        <v>#DIV/0!</v>
      </c>
    </row>
    <row r="248" spans="1:31" x14ac:dyDescent="0.3">
      <c r="A248" s="62" t="s">
        <v>148</v>
      </c>
      <c r="B248" s="9">
        <f>COUNTIF(Sta!A:A,A248)</f>
        <v>0</v>
      </c>
      <c r="C248" s="4">
        <f>COUNTIF(Sta!B:B,A248)</f>
        <v>0</v>
      </c>
      <c r="D248" s="4">
        <f t="shared" si="8"/>
        <v>0</v>
      </c>
      <c r="E248" s="10" t="e">
        <f>(SUMIF(Sta!$A:$A,$A248,Sta!F:F) +SUMIF(Sta!$B:$B,$A248,Sta!F:F))/$D248</f>
        <v>#DIV/0!</v>
      </c>
      <c r="F248" s="6" t="e">
        <f>SUMIF(Sta!$A:$A,$A248,Sta!F:F)/$B248</f>
        <v>#DIV/0!</v>
      </c>
      <c r="G248" s="6" t="e">
        <f>SUMIF(Sta!$B:$B,$A248,Sta!F:F)/$C248</f>
        <v>#DIV/0!</v>
      </c>
      <c r="H248" s="10" t="e">
        <f>(SUMIF(Sta!$A:$A,$A248,Sta!D:D) +SUMIF(Sta!$B:$B,$A248,Sta!E:E))/$D248</f>
        <v>#DIV/0!</v>
      </c>
      <c r="I248" s="6" t="e">
        <f>SUMIF(Sta!$A:$A,$A248,Sta!D:D)/$B248</f>
        <v>#DIV/0!</v>
      </c>
      <c r="J248" s="6" t="e">
        <f>SUMIF(Sta!$B:$B,$A248,Sta!E:E)/$C248</f>
        <v>#DIV/0!</v>
      </c>
      <c r="K248" s="10" t="e">
        <f>(SUMIF(Sta!$A:$A,$A248,Sta!E:E) +SUMIF(Sta!$B:$B,$A248,Sta!D:D))/$D248</f>
        <v>#DIV/0!</v>
      </c>
      <c r="L248" s="6" t="e">
        <f>SUMIF(Sta!$A:$A,$A248,Sta!E:E)/$B248</f>
        <v>#DIV/0!</v>
      </c>
      <c r="M248" s="6" t="e">
        <f>SUMIF(Sta!$B:$B,$A248,Sta!D:D)/$C248</f>
        <v>#DIV/0!</v>
      </c>
      <c r="N248" s="10" t="e">
        <f>(SUMIF(Sta!$A:$A,$A248,Sta!L:L) +SUMIF(Sta!$B:$B,$A248,Sta!L:L))/$D248</f>
        <v>#DIV/0!</v>
      </c>
      <c r="O248" s="6" t="e">
        <f>SUMIF(Sta!$A:$A,$A248,Sta!L:L)/$B248</f>
        <v>#DIV/0!</v>
      </c>
      <c r="P248" s="6" t="e">
        <f>SUMIF(Sta!$B:$B,$A248,Sta!L:L)/$C248</f>
        <v>#DIV/0!</v>
      </c>
      <c r="Q248" s="10" t="e">
        <f>(SUMIF(Sta!$A:$A,$A248,Sta!H:H) +SUMIF(Sta!$B:$B,$A248,Sta!J:J))/$D248</f>
        <v>#DIV/0!</v>
      </c>
      <c r="R248" s="6" t="e">
        <f>SUMIF(Sta!$A:$A,$A248,Sta!H:H)/$B248</f>
        <v>#DIV/0!</v>
      </c>
      <c r="S248" s="6" t="e">
        <f>SUMIF(Sta!$B:$B,$A248,Sta!J:J)/$C248</f>
        <v>#DIV/0!</v>
      </c>
      <c r="T248" s="10" t="e">
        <f>(SUMIF(Sta!$A:$A,$A248,Sta!I:I) +SUMIF(Sta!$B:$B,$A248,Sta!K:K))/$D248</f>
        <v>#DIV/0!</v>
      </c>
      <c r="U248" s="6" t="e">
        <f>SUMIF(Sta!$A:$A,$A248,Sta!I:I)/$B248</f>
        <v>#DIV/0!</v>
      </c>
      <c r="V248" s="6" t="e">
        <f>SUMIF(Sta!$B:$B,$A248,Sta!K:K)/$C248</f>
        <v>#DIV/0!</v>
      </c>
      <c r="W248" s="10" t="e">
        <f>(SUMIF(Sta!$A:$A,$A248,Sta!Q:Q) +SUMIF(Sta!$B:$B,$A248,Sta!Q:Q))/$D248</f>
        <v>#DIV/0!</v>
      </c>
      <c r="X248" s="6" t="e">
        <f>SUMIF(Sta!$A:$A,$A248,Sta!Q:Q)/$B248</f>
        <v>#DIV/0!</v>
      </c>
      <c r="Y248" s="6" t="e">
        <f>SUMIF(Sta!$B:$B,$A248,Sta!Q:Q)/$C248</f>
        <v>#DIV/0!</v>
      </c>
      <c r="Z248" s="10" t="e">
        <f>(SUMIF(Sta!$A:$A,$A248,Sta!M:M) +SUMIF(Sta!$B:$B,$A248,Sta!O:O))/$D248</f>
        <v>#DIV/0!</v>
      </c>
      <c r="AA248" s="6" t="e">
        <f>SUMIF(Sta!$A:$A,$A248,Sta!M:M)/$B248</f>
        <v>#DIV/0!</v>
      </c>
      <c r="AB248" s="6" t="e">
        <f>SUMIF(Sta!$B:$B,$A248,Sta!O:O)/$C248</f>
        <v>#DIV/0!</v>
      </c>
      <c r="AC248" s="10" t="e">
        <f>(SUMIF(Sta!$A:$A,$A248,Sta!N:N) +SUMIF(Sta!$B:$B,$A248,Sta!P:P))/$D248</f>
        <v>#DIV/0!</v>
      </c>
      <c r="AD248" s="6" t="e">
        <f>SUMIF(Sta!$A:$A,$A248,Sta!N:N)/$B248</f>
        <v>#DIV/0!</v>
      </c>
      <c r="AE248" s="14" t="e">
        <f>SUMIF(Sta!$B:$B,$A248,Sta!P:P)/$C248</f>
        <v>#DIV/0!</v>
      </c>
    </row>
    <row r="249" spans="1:31" x14ac:dyDescent="0.3">
      <c r="A249" s="62" t="s">
        <v>136</v>
      </c>
      <c r="B249" s="9">
        <f>COUNTIF(Sta!A:A,A249)</f>
        <v>0</v>
      </c>
      <c r="C249" s="4">
        <f>COUNTIF(Sta!B:B,A249)</f>
        <v>0</v>
      </c>
      <c r="D249" s="4">
        <f t="shared" si="8"/>
        <v>0</v>
      </c>
      <c r="E249" s="10" t="e">
        <f>(SUMIF(Sta!$A:$A,$A249,Sta!F:F) +SUMIF(Sta!$B:$B,$A249,Sta!F:F))/$D249</f>
        <v>#DIV/0!</v>
      </c>
      <c r="F249" s="6" t="e">
        <f>SUMIF(Sta!$A:$A,$A249,Sta!F:F)/$B249</f>
        <v>#DIV/0!</v>
      </c>
      <c r="G249" s="6" t="e">
        <f>SUMIF(Sta!$B:$B,$A249,Sta!F:F)/$C249</f>
        <v>#DIV/0!</v>
      </c>
      <c r="H249" s="10" t="e">
        <f>(SUMIF(Sta!$A:$A,$A249,Sta!D:D) +SUMIF(Sta!$B:$B,$A249,Sta!E:E))/$D249</f>
        <v>#DIV/0!</v>
      </c>
      <c r="I249" s="6" t="e">
        <f>SUMIF(Sta!$A:$A,$A249,Sta!D:D)/$B249</f>
        <v>#DIV/0!</v>
      </c>
      <c r="J249" s="6" t="e">
        <f>SUMIF(Sta!$B:$B,$A249,Sta!E:E)/$C249</f>
        <v>#DIV/0!</v>
      </c>
      <c r="K249" s="10" t="e">
        <f>(SUMIF(Sta!$A:$A,$A249,Sta!E:E) +SUMIF(Sta!$B:$B,$A249,Sta!D:D))/$D249</f>
        <v>#DIV/0!</v>
      </c>
      <c r="L249" s="6" t="e">
        <f>SUMIF(Sta!$A:$A,$A249,Sta!E:E)/$B249</f>
        <v>#DIV/0!</v>
      </c>
      <c r="M249" s="6" t="e">
        <f>SUMIF(Sta!$B:$B,$A249,Sta!D:D)/$C249</f>
        <v>#DIV/0!</v>
      </c>
      <c r="N249" s="10" t="e">
        <f>(SUMIF(Sta!$A:$A,$A249,Sta!L:L) +SUMIF(Sta!$B:$B,$A249,Sta!L:L))/$D249</f>
        <v>#DIV/0!</v>
      </c>
      <c r="O249" s="6" t="e">
        <f>SUMIF(Sta!$A:$A,$A249,Sta!L:L)/$B249</f>
        <v>#DIV/0!</v>
      </c>
      <c r="P249" s="6" t="e">
        <f>SUMIF(Sta!$B:$B,$A249,Sta!L:L)/$C249</f>
        <v>#DIV/0!</v>
      </c>
      <c r="Q249" s="10" t="e">
        <f>(SUMIF(Sta!$A:$A,$A249,Sta!H:H) +SUMIF(Sta!$B:$B,$A249,Sta!J:J))/$D249</f>
        <v>#DIV/0!</v>
      </c>
      <c r="R249" s="6" t="e">
        <f>SUMIF(Sta!$A:$A,$A249,Sta!H:H)/$B249</f>
        <v>#DIV/0!</v>
      </c>
      <c r="S249" s="6" t="e">
        <f>SUMIF(Sta!$B:$B,$A249,Sta!J:J)/$C249</f>
        <v>#DIV/0!</v>
      </c>
      <c r="T249" s="10" t="e">
        <f>(SUMIF(Sta!$A:$A,$A249,Sta!I:I) +SUMIF(Sta!$B:$B,$A249,Sta!K:K))/$D249</f>
        <v>#DIV/0!</v>
      </c>
      <c r="U249" s="6" t="e">
        <f>SUMIF(Sta!$A:$A,$A249,Sta!I:I)/$B249</f>
        <v>#DIV/0!</v>
      </c>
      <c r="V249" s="6" t="e">
        <f>SUMIF(Sta!$B:$B,$A249,Sta!K:K)/$C249</f>
        <v>#DIV/0!</v>
      </c>
      <c r="W249" s="10" t="e">
        <f>(SUMIF(Sta!$A:$A,$A249,Sta!Q:Q) +SUMIF(Sta!$B:$B,$A249,Sta!Q:Q))/$D249</f>
        <v>#DIV/0!</v>
      </c>
      <c r="X249" s="6" t="e">
        <f>SUMIF(Sta!$A:$A,$A249,Sta!Q:Q)/$B249</f>
        <v>#DIV/0!</v>
      </c>
      <c r="Y249" s="6" t="e">
        <f>SUMIF(Sta!$B:$B,$A249,Sta!Q:Q)/$C249</f>
        <v>#DIV/0!</v>
      </c>
      <c r="Z249" s="10" t="e">
        <f>(SUMIF(Sta!$A:$A,$A249,Sta!M:M) +SUMIF(Sta!$B:$B,$A249,Sta!O:O))/$D249</f>
        <v>#DIV/0!</v>
      </c>
      <c r="AA249" s="6" t="e">
        <f>SUMIF(Sta!$A:$A,$A249,Sta!M:M)/$B249</f>
        <v>#DIV/0!</v>
      </c>
      <c r="AB249" s="6" t="e">
        <f>SUMIF(Sta!$B:$B,$A249,Sta!O:O)/$C249</f>
        <v>#DIV/0!</v>
      </c>
      <c r="AC249" s="10" t="e">
        <f>(SUMIF(Sta!$A:$A,$A249,Sta!N:N) +SUMIF(Sta!$B:$B,$A249,Sta!P:P))/$D249</f>
        <v>#DIV/0!</v>
      </c>
      <c r="AD249" s="6" t="e">
        <f>SUMIF(Sta!$A:$A,$A249,Sta!N:N)/$B249</f>
        <v>#DIV/0!</v>
      </c>
      <c r="AE249" s="14" t="e">
        <f>SUMIF(Sta!$B:$B,$A249,Sta!P:P)/$C249</f>
        <v>#DIV/0!</v>
      </c>
    </row>
    <row r="250" spans="1:31" x14ac:dyDescent="0.3">
      <c r="A250" s="62" t="s">
        <v>135</v>
      </c>
      <c r="B250" s="9">
        <f>COUNTIF(Sta!A:A,A250)</f>
        <v>0</v>
      </c>
      <c r="C250" s="4">
        <f>COUNTIF(Sta!B:B,A250)</f>
        <v>0</v>
      </c>
      <c r="D250" s="4">
        <f t="shared" si="8"/>
        <v>0</v>
      </c>
      <c r="E250" s="10" t="e">
        <f>(SUMIF(Sta!$A:$A,$A250,Sta!F:F) +SUMIF(Sta!$B:$B,$A250,Sta!F:F))/$D250</f>
        <v>#DIV/0!</v>
      </c>
      <c r="F250" s="6" t="e">
        <f>SUMIF(Sta!$A:$A,$A250,Sta!F:F)/$B250</f>
        <v>#DIV/0!</v>
      </c>
      <c r="G250" s="6" t="e">
        <f>SUMIF(Sta!$B:$B,$A250,Sta!F:F)/$C250</f>
        <v>#DIV/0!</v>
      </c>
      <c r="H250" s="10" t="e">
        <f>(SUMIF(Sta!$A:$A,$A250,Sta!D:D) +SUMIF(Sta!$B:$B,$A250,Sta!E:E))/$D250</f>
        <v>#DIV/0!</v>
      </c>
      <c r="I250" s="6" t="e">
        <f>SUMIF(Sta!$A:$A,$A250,Sta!D:D)/$B250</f>
        <v>#DIV/0!</v>
      </c>
      <c r="J250" s="6" t="e">
        <f>SUMIF(Sta!$B:$B,$A250,Sta!E:E)/$C250</f>
        <v>#DIV/0!</v>
      </c>
      <c r="K250" s="10" t="e">
        <f>(SUMIF(Sta!$A:$A,$A250,Sta!E:E) +SUMIF(Sta!$B:$B,$A250,Sta!D:D))/$D250</f>
        <v>#DIV/0!</v>
      </c>
      <c r="L250" s="6" t="e">
        <f>SUMIF(Sta!$A:$A,$A250,Sta!E:E)/$B250</f>
        <v>#DIV/0!</v>
      </c>
      <c r="M250" s="6" t="e">
        <f>SUMIF(Sta!$B:$B,$A250,Sta!D:D)/$C250</f>
        <v>#DIV/0!</v>
      </c>
      <c r="N250" s="10" t="e">
        <f>(SUMIF(Sta!$A:$A,$A250,Sta!L:L) +SUMIF(Sta!$B:$B,$A250,Sta!L:L))/$D250</f>
        <v>#DIV/0!</v>
      </c>
      <c r="O250" s="6" t="e">
        <f>SUMIF(Sta!$A:$A,$A250,Sta!L:L)/$B250</f>
        <v>#DIV/0!</v>
      </c>
      <c r="P250" s="6" t="e">
        <f>SUMIF(Sta!$B:$B,$A250,Sta!L:L)/$C250</f>
        <v>#DIV/0!</v>
      </c>
      <c r="Q250" s="10" t="e">
        <f>(SUMIF(Sta!$A:$A,$A250,Sta!H:H) +SUMIF(Sta!$B:$B,$A250,Sta!J:J))/$D250</f>
        <v>#DIV/0!</v>
      </c>
      <c r="R250" s="6" t="e">
        <f>SUMIF(Sta!$A:$A,$A250,Sta!H:H)/$B250</f>
        <v>#DIV/0!</v>
      </c>
      <c r="S250" s="6" t="e">
        <f>SUMIF(Sta!$B:$B,$A250,Sta!J:J)/$C250</f>
        <v>#DIV/0!</v>
      </c>
      <c r="T250" s="10" t="e">
        <f>(SUMIF(Sta!$A:$A,$A250,Sta!I:I) +SUMIF(Sta!$B:$B,$A250,Sta!K:K))/$D250</f>
        <v>#DIV/0!</v>
      </c>
      <c r="U250" s="6" t="e">
        <f>SUMIF(Sta!$A:$A,$A250,Sta!I:I)/$B250</f>
        <v>#DIV/0!</v>
      </c>
      <c r="V250" s="6" t="e">
        <f>SUMIF(Sta!$B:$B,$A250,Sta!K:K)/$C250</f>
        <v>#DIV/0!</v>
      </c>
      <c r="W250" s="10" t="e">
        <f>(SUMIF(Sta!$A:$A,$A250,Sta!Q:Q) +SUMIF(Sta!$B:$B,$A250,Sta!Q:Q))/$D250</f>
        <v>#DIV/0!</v>
      </c>
      <c r="X250" s="6" t="e">
        <f>SUMIF(Sta!$A:$A,$A250,Sta!Q:Q)/$B250</f>
        <v>#DIV/0!</v>
      </c>
      <c r="Y250" s="6" t="e">
        <f>SUMIF(Sta!$B:$B,$A250,Sta!Q:Q)/$C250</f>
        <v>#DIV/0!</v>
      </c>
      <c r="Z250" s="10" t="e">
        <f>(SUMIF(Sta!$A:$A,$A250,Sta!M:M) +SUMIF(Sta!$B:$B,$A250,Sta!O:O))/$D250</f>
        <v>#DIV/0!</v>
      </c>
      <c r="AA250" s="6" t="e">
        <f>SUMIF(Sta!$A:$A,$A250,Sta!M:M)/$B250</f>
        <v>#DIV/0!</v>
      </c>
      <c r="AB250" s="6" t="e">
        <f>SUMIF(Sta!$B:$B,$A250,Sta!O:O)/$C250</f>
        <v>#DIV/0!</v>
      </c>
      <c r="AC250" s="10" t="e">
        <f>(SUMIF(Sta!$A:$A,$A250,Sta!N:N) +SUMIF(Sta!$B:$B,$A250,Sta!P:P))/$D250</f>
        <v>#DIV/0!</v>
      </c>
      <c r="AD250" s="6" t="e">
        <f>SUMIF(Sta!$A:$A,$A250,Sta!N:N)/$B250</f>
        <v>#DIV/0!</v>
      </c>
      <c r="AE250" s="14" t="e">
        <f>SUMIF(Sta!$B:$B,$A250,Sta!P:P)/$C250</f>
        <v>#DIV/0!</v>
      </c>
    </row>
    <row r="251" spans="1:31" x14ac:dyDescent="0.3">
      <c r="A251" s="62" t="s">
        <v>149</v>
      </c>
      <c r="B251" s="9">
        <f>COUNTIF(Sta!A:A,A251)</f>
        <v>0</v>
      </c>
      <c r="C251" s="4">
        <f>COUNTIF(Sta!B:B,A251)</f>
        <v>0</v>
      </c>
      <c r="D251" s="4">
        <f t="shared" si="8"/>
        <v>0</v>
      </c>
      <c r="E251" s="10" t="e">
        <f>(SUMIF(Sta!$A:$A,$A251,Sta!F:F) +SUMIF(Sta!$B:$B,$A251,Sta!F:F))/$D251</f>
        <v>#DIV/0!</v>
      </c>
      <c r="F251" s="6" t="e">
        <f>SUMIF(Sta!$A:$A,$A251,Sta!F:F)/$B251</f>
        <v>#DIV/0!</v>
      </c>
      <c r="G251" s="6" t="e">
        <f>SUMIF(Sta!$B:$B,$A251,Sta!F:F)/$C251</f>
        <v>#DIV/0!</v>
      </c>
      <c r="H251" s="10" t="e">
        <f>(SUMIF(Sta!$A:$A,$A251,Sta!D:D) +SUMIF(Sta!$B:$B,$A251,Sta!E:E))/$D251</f>
        <v>#DIV/0!</v>
      </c>
      <c r="I251" s="6" t="e">
        <f>SUMIF(Sta!$A:$A,$A251,Sta!D:D)/$B251</f>
        <v>#DIV/0!</v>
      </c>
      <c r="J251" s="6" t="e">
        <f>SUMIF(Sta!$B:$B,$A251,Sta!E:E)/$C251</f>
        <v>#DIV/0!</v>
      </c>
      <c r="K251" s="10" t="e">
        <f>(SUMIF(Sta!$A:$A,$A251,Sta!E:E) +SUMIF(Sta!$B:$B,$A251,Sta!D:D))/$D251</f>
        <v>#DIV/0!</v>
      </c>
      <c r="L251" s="6" t="e">
        <f>SUMIF(Sta!$A:$A,$A251,Sta!E:E)/$B251</f>
        <v>#DIV/0!</v>
      </c>
      <c r="M251" s="6" t="e">
        <f>SUMIF(Sta!$B:$B,$A251,Sta!D:D)/$C251</f>
        <v>#DIV/0!</v>
      </c>
      <c r="N251" s="10" t="e">
        <f>(SUMIF(Sta!$A:$A,$A251,Sta!L:L) +SUMIF(Sta!$B:$B,$A251,Sta!L:L))/$D251</f>
        <v>#DIV/0!</v>
      </c>
      <c r="O251" s="6" t="e">
        <f>SUMIF(Sta!$A:$A,$A251,Sta!L:L)/$B251</f>
        <v>#DIV/0!</v>
      </c>
      <c r="P251" s="6" t="e">
        <f>SUMIF(Sta!$B:$B,$A251,Sta!L:L)/$C251</f>
        <v>#DIV/0!</v>
      </c>
      <c r="Q251" s="10" t="e">
        <f>(SUMIF(Sta!$A:$A,$A251,Sta!H:H) +SUMIF(Sta!$B:$B,$A251,Sta!J:J))/$D251</f>
        <v>#DIV/0!</v>
      </c>
      <c r="R251" s="6" t="e">
        <f>SUMIF(Sta!$A:$A,$A251,Sta!H:H)/$B251</f>
        <v>#DIV/0!</v>
      </c>
      <c r="S251" s="6" t="e">
        <f>SUMIF(Sta!$B:$B,$A251,Sta!J:J)/$C251</f>
        <v>#DIV/0!</v>
      </c>
      <c r="T251" s="10" t="e">
        <f>(SUMIF(Sta!$A:$A,$A251,Sta!I:I) +SUMIF(Sta!$B:$B,$A251,Sta!K:K))/$D251</f>
        <v>#DIV/0!</v>
      </c>
      <c r="U251" s="6" t="e">
        <f>SUMIF(Sta!$A:$A,$A251,Sta!I:I)/$B251</f>
        <v>#DIV/0!</v>
      </c>
      <c r="V251" s="6" t="e">
        <f>SUMIF(Sta!$B:$B,$A251,Sta!K:K)/$C251</f>
        <v>#DIV/0!</v>
      </c>
      <c r="W251" s="10" t="e">
        <f>(SUMIF(Sta!$A:$A,$A251,Sta!Q:Q) +SUMIF(Sta!$B:$B,$A251,Sta!Q:Q))/$D251</f>
        <v>#DIV/0!</v>
      </c>
      <c r="X251" s="6" t="e">
        <f>SUMIF(Sta!$A:$A,$A251,Sta!Q:Q)/$B251</f>
        <v>#DIV/0!</v>
      </c>
      <c r="Y251" s="6" t="e">
        <f>SUMIF(Sta!$B:$B,$A251,Sta!Q:Q)/$C251</f>
        <v>#DIV/0!</v>
      </c>
      <c r="Z251" s="10" t="e">
        <f>(SUMIF(Sta!$A:$A,$A251,Sta!M:M) +SUMIF(Sta!$B:$B,$A251,Sta!O:O))/$D251</f>
        <v>#DIV/0!</v>
      </c>
      <c r="AA251" s="6" t="e">
        <f>SUMIF(Sta!$A:$A,$A251,Sta!M:M)/$B251</f>
        <v>#DIV/0!</v>
      </c>
      <c r="AB251" s="6" t="e">
        <f>SUMIF(Sta!$B:$B,$A251,Sta!O:O)/$C251</f>
        <v>#DIV/0!</v>
      </c>
      <c r="AC251" s="10" t="e">
        <f>(SUMIF(Sta!$A:$A,$A251,Sta!N:N) +SUMIF(Sta!$B:$B,$A251,Sta!P:P))/$D251</f>
        <v>#DIV/0!</v>
      </c>
      <c r="AD251" s="6" t="e">
        <f>SUMIF(Sta!$A:$A,$A251,Sta!N:N)/$B251</f>
        <v>#DIV/0!</v>
      </c>
      <c r="AE251" s="14" t="e">
        <f>SUMIF(Sta!$B:$B,$A251,Sta!P:P)/$C251</f>
        <v>#DIV/0!</v>
      </c>
    </row>
    <row r="252" spans="1:31" x14ac:dyDescent="0.3">
      <c r="A252" s="62" t="s">
        <v>145</v>
      </c>
      <c r="B252" s="9">
        <f>COUNTIF(Sta!A:A,A252)</f>
        <v>0</v>
      </c>
      <c r="C252" s="4">
        <f>COUNTIF(Sta!B:B,A252)</f>
        <v>0</v>
      </c>
      <c r="D252" s="4">
        <f t="shared" si="8"/>
        <v>0</v>
      </c>
      <c r="E252" s="10" t="e">
        <f>(SUMIF(Sta!$A:$A,$A252,Sta!F:F) +SUMIF(Sta!$B:$B,$A252,Sta!F:F))/$D252</f>
        <v>#DIV/0!</v>
      </c>
      <c r="F252" s="6" t="e">
        <f>SUMIF(Sta!$A:$A,$A252,Sta!F:F)/$B252</f>
        <v>#DIV/0!</v>
      </c>
      <c r="G252" s="6" t="e">
        <f>SUMIF(Sta!$B:$B,$A252,Sta!F:F)/$C252</f>
        <v>#DIV/0!</v>
      </c>
      <c r="H252" s="10" t="e">
        <f>(SUMIF(Sta!$A:$A,$A252,Sta!D:D) +SUMIF(Sta!$B:$B,$A252,Sta!E:E))/$D252</f>
        <v>#DIV/0!</v>
      </c>
      <c r="I252" s="6" t="e">
        <f>SUMIF(Sta!$A:$A,$A252,Sta!D:D)/$B252</f>
        <v>#DIV/0!</v>
      </c>
      <c r="J252" s="6" t="e">
        <f>SUMIF(Sta!$B:$B,$A252,Sta!E:E)/$C252</f>
        <v>#DIV/0!</v>
      </c>
      <c r="K252" s="10" t="e">
        <f>(SUMIF(Sta!$A:$A,$A252,Sta!E:E) +SUMIF(Sta!$B:$B,$A252,Sta!D:D))/$D252</f>
        <v>#DIV/0!</v>
      </c>
      <c r="L252" s="6" t="e">
        <f>SUMIF(Sta!$A:$A,$A252,Sta!E:E)/$B252</f>
        <v>#DIV/0!</v>
      </c>
      <c r="M252" s="6" t="e">
        <f>SUMIF(Sta!$B:$B,$A252,Sta!D:D)/$C252</f>
        <v>#DIV/0!</v>
      </c>
      <c r="N252" s="10" t="e">
        <f>(SUMIF(Sta!$A:$A,$A252,Sta!L:L) +SUMIF(Sta!$B:$B,$A252,Sta!L:L))/$D252</f>
        <v>#DIV/0!</v>
      </c>
      <c r="O252" s="6" t="e">
        <f>SUMIF(Sta!$A:$A,$A252,Sta!L:L)/$B252</f>
        <v>#DIV/0!</v>
      </c>
      <c r="P252" s="6" t="e">
        <f>SUMIF(Sta!$B:$B,$A252,Sta!L:L)/$C252</f>
        <v>#DIV/0!</v>
      </c>
      <c r="Q252" s="10" t="e">
        <f>(SUMIF(Sta!$A:$A,$A252,Sta!H:H) +SUMIF(Sta!$B:$B,$A252,Sta!J:J))/$D252</f>
        <v>#DIV/0!</v>
      </c>
      <c r="R252" s="6" t="e">
        <f>SUMIF(Sta!$A:$A,$A252,Sta!H:H)/$B252</f>
        <v>#DIV/0!</v>
      </c>
      <c r="S252" s="6" t="e">
        <f>SUMIF(Sta!$B:$B,$A252,Sta!J:J)/$C252</f>
        <v>#DIV/0!</v>
      </c>
      <c r="T252" s="10" t="e">
        <f>(SUMIF(Sta!$A:$A,$A252,Sta!I:I) +SUMIF(Sta!$B:$B,$A252,Sta!K:K))/$D252</f>
        <v>#DIV/0!</v>
      </c>
      <c r="U252" s="6" t="e">
        <f>SUMIF(Sta!$A:$A,$A252,Sta!I:I)/$B252</f>
        <v>#DIV/0!</v>
      </c>
      <c r="V252" s="6" t="e">
        <f>SUMIF(Sta!$B:$B,$A252,Sta!K:K)/$C252</f>
        <v>#DIV/0!</v>
      </c>
      <c r="W252" s="10" t="e">
        <f>(SUMIF(Sta!$A:$A,$A252,Sta!Q:Q) +SUMIF(Sta!$B:$B,$A252,Sta!Q:Q))/$D252</f>
        <v>#DIV/0!</v>
      </c>
      <c r="X252" s="6" t="e">
        <f>SUMIF(Sta!$A:$A,$A252,Sta!Q:Q)/$B252</f>
        <v>#DIV/0!</v>
      </c>
      <c r="Y252" s="6" t="e">
        <f>SUMIF(Sta!$B:$B,$A252,Sta!Q:Q)/$C252</f>
        <v>#DIV/0!</v>
      </c>
      <c r="Z252" s="10" t="e">
        <f>(SUMIF(Sta!$A:$A,$A252,Sta!M:M) +SUMIF(Sta!$B:$B,$A252,Sta!O:O))/$D252</f>
        <v>#DIV/0!</v>
      </c>
      <c r="AA252" s="6" t="e">
        <f>SUMIF(Sta!$A:$A,$A252,Sta!M:M)/$B252</f>
        <v>#DIV/0!</v>
      </c>
      <c r="AB252" s="6" t="e">
        <f>SUMIF(Sta!$B:$B,$A252,Sta!O:O)/$C252</f>
        <v>#DIV/0!</v>
      </c>
      <c r="AC252" s="10" t="e">
        <f>(SUMIF(Sta!$A:$A,$A252,Sta!N:N) +SUMIF(Sta!$B:$B,$A252,Sta!P:P))/$D252</f>
        <v>#DIV/0!</v>
      </c>
      <c r="AD252" s="6" t="e">
        <f>SUMIF(Sta!$A:$A,$A252,Sta!N:N)/$B252</f>
        <v>#DIV/0!</v>
      </c>
      <c r="AE252" s="14" t="e">
        <f>SUMIF(Sta!$B:$B,$A252,Sta!P:P)/$C252</f>
        <v>#DIV/0!</v>
      </c>
    </row>
    <row r="253" spans="1:31" x14ac:dyDescent="0.3">
      <c r="A253" s="62" t="s">
        <v>356</v>
      </c>
      <c r="B253" s="9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10" t="e">
        <f>(SUMIF(Sta!$A:$A,$A253,Sta!F:F) +SUMIF(Sta!$B:$B,$A253,Sta!F:F))/$D253</f>
        <v>#DIV/0!</v>
      </c>
      <c r="F253" s="6" t="e">
        <f>SUMIF(Sta!$A:$A,$A253,Sta!F:F)/$B253</f>
        <v>#DIV/0!</v>
      </c>
      <c r="G253" s="6" t="e">
        <f>SUMIF(Sta!$B:$B,$A253,Sta!F:F)/$C253</f>
        <v>#DIV/0!</v>
      </c>
      <c r="H253" s="10" t="e">
        <f>(SUMIF(Sta!$A:$A,$A253,Sta!D:D) +SUMIF(Sta!$B:$B,$A253,Sta!E:E))/$D253</f>
        <v>#DIV/0!</v>
      </c>
      <c r="I253" s="6" t="e">
        <f>SUMIF(Sta!$A:$A,$A253,Sta!D:D)/$B253</f>
        <v>#DIV/0!</v>
      </c>
      <c r="J253" s="6" t="e">
        <f>SUMIF(Sta!$B:$B,$A253,Sta!E:E)/$C253</f>
        <v>#DIV/0!</v>
      </c>
      <c r="K253" s="10" t="e">
        <f>(SUMIF(Sta!$A:$A,$A253,Sta!E:E) +SUMIF(Sta!$B:$B,$A253,Sta!D:D))/$D253</f>
        <v>#DIV/0!</v>
      </c>
      <c r="L253" s="6" t="e">
        <f>SUMIF(Sta!$A:$A,$A253,Sta!E:E)/$B253</f>
        <v>#DIV/0!</v>
      </c>
      <c r="M253" s="6" t="e">
        <f>SUMIF(Sta!$B:$B,$A253,Sta!D:D)/$C253</f>
        <v>#DIV/0!</v>
      </c>
      <c r="N253" s="10" t="e">
        <f>(SUMIF(Sta!$A:$A,$A253,Sta!L:L) +SUMIF(Sta!$B:$B,$A253,Sta!L:L))/$D253</f>
        <v>#DIV/0!</v>
      </c>
      <c r="O253" s="6" t="e">
        <f>SUMIF(Sta!$A:$A,$A253,Sta!L:L)/$B253</f>
        <v>#DIV/0!</v>
      </c>
      <c r="P253" s="6" t="e">
        <f>SUMIF(Sta!$B:$B,$A253,Sta!L:L)/$C253</f>
        <v>#DIV/0!</v>
      </c>
      <c r="Q253" s="10" t="e">
        <f>(SUMIF(Sta!$A:$A,$A253,Sta!H:H) +SUMIF(Sta!$B:$B,$A253,Sta!J:J))/$D253</f>
        <v>#DIV/0!</v>
      </c>
      <c r="R253" s="6" t="e">
        <f>SUMIF(Sta!$A:$A,$A253,Sta!H:H)/$B253</f>
        <v>#DIV/0!</v>
      </c>
      <c r="S253" s="6" t="e">
        <f>SUMIF(Sta!$B:$B,$A253,Sta!J:J)/$C253</f>
        <v>#DIV/0!</v>
      </c>
      <c r="T253" s="10" t="e">
        <f>(SUMIF(Sta!$A:$A,$A253,Sta!I:I) +SUMIF(Sta!$B:$B,$A253,Sta!K:K))/$D253</f>
        <v>#DIV/0!</v>
      </c>
      <c r="U253" s="6" t="e">
        <f>SUMIF(Sta!$A:$A,$A253,Sta!I:I)/$B253</f>
        <v>#DIV/0!</v>
      </c>
      <c r="V253" s="6" t="e">
        <f>SUMIF(Sta!$B:$B,$A253,Sta!K:K)/$C253</f>
        <v>#DIV/0!</v>
      </c>
      <c r="W253" s="10" t="e">
        <f>(SUMIF(Sta!$A:$A,$A253,Sta!Q:Q) +SUMIF(Sta!$B:$B,$A253,Sta!Q:Q))/$D253</f>
        <v>#DIV/0!</v>
      </c>
      <c r="X253" s="6" t="e">
        <f>SUMIF(Sta!$A:$A,$A253,Sta!Q:Q)/$B253</f>
        <v>#DIV/0!</v>
      </c>
      <c r="Y253" s="6" t="e">
        <f>SUMIF(Sta!$B:$B,$A253,Sta!Q:Q)/$C253</f>
        <v>#DIV/0!</v>
      </c>
      <c r="Z253" s="10" t="e">
        <f>(SUMIF(Sta!$A:$A,$A253,Sta!M:M) +SUMIF(Sta!$B:$B,$A253,Sta!O:O))/$D253</f>
        <v>#DIV/0!</v>
      </c>
      <c r="AA253" s="6" t="e">
        <f>SUMIF(Sta!$A:$A,$A253,Sta!M:M)/$B253</f>
        <v>#DIV/0!</v>
      </c>
      <c r="AB253" s="6" t="e">
        <f>SUMIF(Sta!$B:$B,$A253,Sta!O:O)/$C253</f>
        <v>#DIV/0!</v>
      </c>
      <c r="AC253" s="10" t="e">
        <f>(SUMIF(Sta!$A:$A,$A253,Sta!N:N) +SUMIF(Sta!$B:$B,$A253,Sta!P:P))/$D253</f>
        <v>#DIV/0!</v>
      </c>
      <c r="AD253" s="6" t="e">
        <f>SUMIF(Sta!$A:$A,$A253,Sta!N:N)/$B253</f>
        <v>#DIV/0!</v>
      </c>
      <c r="AE253" s="14" t="e">
        <f>SUMIF(Sta!$B:$B,$A253,Sta!P:P)/$C253</f>
        <v>#DIV/0!</v>
      </c>
    </row>
    <row r="254" spans="1:31" x14ac:dyDescent="0.3">
      <c r="A254" s="62" t="s">
        <v>350</v>
      </c>
      <c r="B254" s="9">
        <f>COUNTIF(Sta!A:A,A254)</f>
        <v>0</v>
      </c>
      <c r="C254" s="4">
        <f>COUNTIF(Sta!B:B,A254)</f>
        <v>0</v>
      </c>
      <c r="D254" s="4">
        <f t="shared" si="9"/>
        <v>0</v>
      </c>
      <c r="E254" s="10" t="e">
        <f>(SUMIF(Sta!$A:$A,$A254,Sta!F:F) +SUMIF(Sta!$B:$B,$A254,Sta!F:F))/$D254</f>
        <v>#DIV/0!</v>
      </c>
      <c r="F254" s="6" t="e">
        <f>SUMIF(Sta!$A:$A,$A254,Sta!F:F)/$B254</f>
        <v>#DIV/0!</v>
      </c>
      <c r="G254" s="6" t="e">
        <f>SUMIF(Sta!$B:$B,$A254,Sta!F:F)/$C254</f>
        <v>#DIV/0!</v>
      </c>
      <c r="H254" s="10" t="e">
        <f>(SUMIF(Sta!$A:$A,$A254,Sta!D:D) +SUMIF(Sta!$B:$B,$A254,Sta!E:E))/$D254</f>
        <v>#DIV/0!</v>
      </c>
      <c r="I254" s="6" t="e">
        <f>SUMIF(Sta!$A:$A,$A254,Sta!D:D)/$B254</f>
        <v>#DIV/0!</v>
      </c>
      <c r="J254" s="6" t="e">
        <f>SUMIF(Sta!$B:$B,$A254,Sta!E:E)/$C254</f>
        <v>#DIV/0!</v>
      </c>
      <c r="K254" s="10" t="e">
        <f>(SUMIF(Sta!$A:$A,$A254,Sta!E:E) +SUMIF(Sta!$B:$B,$A254,Sta!D:D))/$D254</f>
        <v>#DIV/0!</v>
      </c>
      <c r="L254" s="6" t="e">
        <f>SUMIF(Sta!$A:$A,$A254,Sta!E:E)/$B254</f>
        <v>#DIV/0!</v>
      </c>
      <c r="M254" s="6" t="e">
        <f>SUMIF(Sta!$B:$B,$A254,Sta!D:D)/$C254</f>
        <v>#DIV/0!</v>
      </c>
      <c r="N254" s="10" t="e">
        <f>(SUMIF(Sta!$A:$A,$A254,Sta!L:L) +SUMIF(Sta!$B:$B,$A254,Sta!L:L))/$D254</f>
        <v>#DIV/0!</v>
      </c>
      <c r="O254" s="6" t="e">
        <f>SUMIF(Sta!$A:$A,$A254,Sta!L:L)/$B254</f>
        <v>#DIV/0!</v>
      </c>
      <c r="P254" s="6" t="e">
        <f>SUMIF(Sta!$B:$B,$A254,Sta!L:L)/$C254</f>
        <v>#DIV/0!</v>
      </c>
      <c r="Q254" s="10" t="e">
        <f>(SUMIF(Sta!$A:$A,$A254,Sta!H:H) +SUMIF(Sta!$B:$B,$A254,Sta!J:J))/$D254</f>
        <v>#DIV/0!</v>
      </c>
      <c r="R254" s="6" t="e">
        <f>SUMIF(Sta!$A:$A,$A254,Sta!H:H)/$B254</f>
        <v>#DIV/0!</v>
      </c>
      <c r="S254" s="6" t="e">
        <f>SUMIF(Sta!$B:$B,$A254,Sta!J:J)/$C254</f>
        <v>#DIV/0!</v>
      </c>
      <c r="T254" s="10" t="e">
        <f>(SUMIF(Sta!$A:$A,$A254,Sta!I:I) +SUMIF(Sta!$B:$B,$A254,Sta!K:K))/$D254</f>
        <v>#DIV/0!</v>
      </c>
      <c r="U254" s="6" t="e">
        <f>SUMIF(Sta!$A:$A,$A254,Sta!I:I)/$B254</f>
        <v>#DIV/0!</v>
      </c>
      <c r="V254" s="6" t="e">
        <f>SUMIF(Sta!$B:$B,$A254,Sta!K:K)/$C254</f>
        <v>#DIV/0!</v>
      </c>
      <c r="W254" s="10" t="e">
        <f>(SUMIF(Sta!$A:$A,$A254,Sta!Q:Q) +SUMIF(Sta!$B:$B,$A254,Sta!Q:Q))/$D254</f>
        <v>#DIV/0!</v>
      </c>
      <c r="X254" s="6" t="e">
        <f>SUMIF(Sta!$A:$A,$A254,Sta!Q:Q)/$B254</f>
        <v>#DIV/0!</v>
      </c>
      <c r="Y254" s="6" t="e">
        <f>SUMIF(Sta!$B:$B,$A254,Sta!Q:Q)/$C254</f>
        <v>#DIV/0!</v>
      </c>
      <c r="Z254" s="10" t="e">
        <f>(SUMIF(Sta!$A:$A,$A254,Sta!M:M) +SUMIF(Sta!$B:$B,$A254,Sta!O:O))/$D254</f>
        <v>#DIV/0!</v>
      </c>
      <c r="AA254" s="6" t="e">
        <f>SUMIF(Sta!$A:$A,$A254,Sta!M:M)/$B254</f>
        <v>#DIV/0!</v>
      </c>
      <c r="AB254" s="6" t="e">
        <f>SUMIF(Sta!$B:$B,$A254,Sta!O:O)/$C254</f>
        <v>#DIV/0!</v>
      </c>
      <c r="AC254" s="10" t="e">
        <f>(SUMIF(Sta!$A:$A,$A254,Sta!N:N) +SUMIF(Sta!$B:$B,$A254,Sta!P:P))/$D254</f>
        <v>#DIV/0!</v>
      </c>
      <c r="AD254" s="6" t="e">
        <f>SUMIF(Sta!$A:$A,$A254,Sta!N:N)/$B254</f>
        <v>#DIV/0!</v>
      </c>
      <c r="AE254" s="14" t="e">
        <f>SUMIF(Sta!$B:$B,$A254,Sta!P:P)/$C254</f>
        <v>#DIV/0!</v>
      </c>
    </row>
    <row r="255" spans="1:31" x14ac:dyDescent="0.3">
      <c r="A255" s="62" t="s">
        <v>355</v>
      </c>
      <c r="B255" s="9">
        <f>COUNTIF(Sta!A:A,A255)</f>
        <v>0</v>
      </c>
      <c r="C255" s="4">
        <f>COUNTIF(Sta!B:B,A255)</f>
        <v>0</v>
      </c>
      <c r="D255" s="4">
        <f t="shared" si="9"/>
        <v>0</v>
      </c>
      <c r="E255" s="10" t="e">
        <f>(SUMIF(Sta!$A:$A,$A255,Sta!F:F) +SUMIF(Sta!$B:$B,$A255,Sta!F:F))/$D255</f>
        <v>#DIV/0!</v>
      </c>
      <c r="F255" s="6" t="e">
        <f>SUMIF(Sta!$A:$A,$A255,Sta!F:F)/$B255</f>
        <v>#DIV/0!</v>
      </c>
      <c r="G255" s="6" t="e">
        <f>SUMIF(Sta!$B:$B,$A255,Sta!F:F)/$C255</f>
        <v>#DIV/0!</v>
      </c>
      <c r="H255" s="10" t="e">
        <f>(SUMIF(Sta!$A:$A,$A255,Sta!D:D) +SUMIF(Sta!$B:$B,$A255,Sta!E:E))/$D255</f>
        <v>#DIV/0!</v>
      </c>
      <c r="I255" s="6" t="e">
        <f>SUMIF(Sta!$A:$A,$A255,Sta!D:D)/$B255</f>
        <v>#DIV/0!</v>
      </c>
      <c r="J255" s="6" t="e">
        <f>SUMIF(Sta!$B:$B,$A255,Sta!E:E)/$C255</f>
        <v>#DIV/0!</v>
      </c>
      <c r="K255" s="10" t="e">
        <f>(SUMIF(Sta!$A:$A,$A255,Sta!E:E) +SUMIF(Sta!$B:$B,$A255,Sta!D:D))/$D255</f>
        <v>#DIV/0!</v>
      </c>
      <c r="L255" s="6" t="e">
        <f>SUMIF(Sta!$A:$A,$A255,Sta!E:E)/$B255</f>
        <v>#DIV/0!</v>
      </c>
      <c r="M255" s="6" t="e">
        <f>SUMIF(Sta!$B:$B,$A255,Sta!D:D)/$C255</f>
        <v>#DIV/0!</v>
      </c>
      <c r="N255" s="10" t="e">
        <f>(SUMIF(Sta!$A:$A,$A255,Sta!L:L) +SUMIF(Sta!$B:$B,$A255,Sta!L:L))/$D255</f>
        <v>#DIV/0!</v>
      </c>
      <c r="O255" s="6" t="e">
        <f>SUMIF(Sta!$A:$A,$A255,Sta!L:L)/$B255</f>
        <v>#DIV/0!</v>
      </c>
      <c r="P255" s="6" t="e">
        <f>SUMIF(Sta!$B:$B,$A255,Sta!L:L)/$C255</f>
        <v>#DIV/0!</v>
      </c>
      <c r="Q255" s="10" t="e">
        <f>(SUMIF(Sta!$A:$A,$A255,Sta!H:H) +SUMIF(Sta!$B:$B,$A255,Sta!J:J))/$D255</f>
        <v>#DIV/0!</v>
      </c>
      <c r="R255" s="6" t="e">
        <f>SUMIF(Sta!$A:$A,$A255,Sta!H:H)/$B255</f>
        <v>#DIV/0!</v>
      </c>
      <c r="S255" s="6" t="e">
        <f>SUMIF(Sta!$B:$B,$A255,Sta!J:J)/$C255</f>
        <v>#DIV/0!</v>
      </c>
      <c r="T255" s="10" t="e">
        <f>(SUMIF(Sta!$A:$A,$A255,Sta!I:I) +SUMIF(Sta!$B:$B,$A255,Sta!K:K))/$D255</f>
        <v>#DIV/0!</v>
      </c>
      <c r="U255" s="6" t="e">
        <f>SUMIF(Sta!$A:$A,$A255,Sta!I:I)/$B255</f>
        <v>#DIV/0!</v>
      </c>
      <c r="V255" s="6" t="e">
        <f>SUMIF(Sta!$B:$B,$A255,Sta!K:K)/$C255</f>
        <v>#DIV/0!</v>
      </c>
      <c r="W255" s="10" t="e">
        <f>(SUMIF(Sta!$A:$A,$A255,Sta!Q:Q) +SUMIF(Sta!$B:$B,$A255,Sta!Q:Q))/$D255</f>
        <v>#DIV/0!</v>
      </c>
      <c r="X255" s="6" t="e">
        <f>SUMIF(Sta!$A:$A,$A255,Sta!Q:Q)/$B255</f>
        <v>#DIV/0!</v>
      </c>
      <c r="Y255" s="6" t="e">
        <f>SUMIF(Sta!$B:$B,$A255,Sta!Q:Q)/$C255</f>
        <v>#DIV/0!</v>
      </c>
      <c r="Z255" s="10" t="e">
        <f>(SUMIF(Sta!$A:$A,$A255,Sta!M:M) +SUMIF(Sta!$B:$B,$A255,Sta!O:O))/$D255</f>
        <v>#DIV/0!</v>
      </c>
      <c r="AA255" s="6" t="e">
        <f>SUMIF(Sta!$A:$A,$A255,Sta!M:M)/$B255</f>
        <v>#DIV/0!</v>
      </c>
      <c r="AB255" s="6" t="e">
        <f>SUMIF(Sta!$B:$B,$A255,Sta!O:O)/$C255</f>
        <v>#DIV/0!</v>
      </c>
      <c r="AC255" s="10" t="e">
        <f>(SUMIF(Sta!$A:$A,$A255,Sta!N:N) +SUMIF(Sta!$B:$B,$A255,Sta!P:P))/$D255</f>
        <v>#DIV/0!</v>
      </c>
      <c r="AD255" s="6" t="e">
        <f>SUMIF(Sta!$A:$A,$A255,Sta!N:N)/$B255</f>
        <v>#DIV/0!</v>
      </c>
      <c r="AE255" s="14" t="e">
        <f>SUMIF(Sta!$B:$B,$A255,Sta!P:P)/$C255</f>
        <v>#DIV/0!</v>
      </c>
    </row>
    <row r="256" spans="1:31" x14ac:dyDescent="0.3">
      <c r="A256" s="62" t="s">
        <v>352</v>
      </c>
      <c r="B256" s="9">
        <f>COUNTIF(Sta!A:A,A256)</f>
        <v>0</v>
      </c>
      <c r="C256" s="4">
        <f>COUNTIF(Sta!B:B,A256)</f>
        <v>0</v>
      </c>
      <c r="D256" s="4">
        <f t="shared" si="9"/>
        <v>0</v>
      </c>
      <c r="E256" s="10" t="e">
        <f>(SUMIF(Sta!$A:$A,$A256,Sta!F:F) +SUMIF(Sta!$B:$B,$A256,Sta!F:F))/$D256</f>
        <v>#DIV/0!</v>
      </c>
      <c r="F256" s="6" t="e">
        <f>SUMIF(Sta!$A:$A,$A256,Sta!F:F)/$B256</f>
        <v>#DIV/0!</v>
      </c>
      <c r="G256" s="6" t="e">
        <f>SUMIF(Sta!$B:$B,$A256,Sta!F:F)/$C256</f>
        <v>#DIV/0!</v>
      </c>
      <c r="H256" s="10" t="e">
        <f>(SUMIF(Sta!$A:$A,$A256,Sta!D:D) +SUMIF(Sta!$B:$B,$A256,Sta!E:E))/$D256</f>
        <v>#DIV/0!</v>
      </c>
      <c r="I256" s="6" t="e">
        <f>SUMIF(Sta!$A:$A,$A256,Sta!D:D)/$B256</f>
        <v>#DIV/0!</v>
      </c>
      <c r="J256" s="6" t="e">
        <f>SUMIF(Sta!$B:$B,$A256,Sta!E:E)/$C256</f>
        <v>#DIV/0!</v>
      </c>
      <c r="K256" s="10" t="e">
        <f>(SUMIF(Sta!$A:$A,$A256,Sta!E:E) +SUMIF(Sta!$B:$B,$A256,Sta!D:D))/$D256</f>
        <v>#DIV/0!</v>
      </c>
      <c r="L256" s="6" t="e">
        <f>SUMIF(Sta!$A:$A,$A256,Sta!E:E)/$B256</f>
        <v>#DIV/0!</v>
      </c>
      <c r="M256" s="6" t="e">
        <f>SUMIF(Sta!$B:$B,$A256,Sta!D:D)/$C256</f>
        <v>#DIV/0!</v>
      </c>
      <c r="N256" s="10" t="e">
        <f>(SUMIF(Sta!$A:$A,$A256,Sta!L:L) +SUMIF(Sta!$B:$B,$A256,Sta!L:L))/$D256</f>
        <v>#DIV/0!</v>
      </c>
      <c r="O256" s="6" t="e">
        <f>SUMIF(Sta!$A:$A,$A256,Sta!L:L)/$B256</f>
        <v>#DIV/0!</v>
      </c>
      <c r="P256" s="6" t="e">
        <f>SUMIF(Sta!$B:$B,$A256,Sta!L:L)/$C256</f>
        <v>#DIV/0!</v>
      </c>
      <c r="Q256" s="10" t="e">
        <f>(SUMIF(Sta!$A:$A,$A256,Sta!H:H) +SUMIF(Sta!$B:$B,$A256,Sta!J:J))/$D256</f>
        <v>#DIV/0!</v>
      </c>
      <c r="R256" s="6" t="e">
        <f>SUMIF(Sta!$A:$A,$A256,Sta!H:H)/$B256</f>
        <v>#DIV/0!</v>
      </c>
      <c r="S256" s="6" t="e">
        <f>SUMIF(Sta!$B:$B,$A256,Sta!J:J)/$C256</f>
        <v>#DIV/0!</v>
      </c>
      <c r="T256" s="10" t="e">
        <f>(SUMIF(Sta!$A:$A,$A256,Sta!I:I) +SUMIF(Sta!$B:$B,$A256,Sta!K:K))/$D256</f>
        <v>#DIV/0!</v>
      </c>
      <c r="U256" s="6" t="e">
        <f>SUMIF(Sta!$A:$A,$A256,Sta!I:I)/$B256</f>
        <v>#DIV/0!</v>
      </c>
      <c r="V256" s="6" t="e">
        <f>SUMIF(Sta!$B:$B,$A256,Sta!K:K)/$C256</f>
        <v>#DIV/0!</v>
      </c>
      <c r="W256" s="10" t="e">
        <f>(SUMIF(Sta!$A:$A,$A256,Sta!Q:Q) +SUMIF(Sta!$B:$B,$A256,Sta!Q:Q))/$D256</f>
        <v>#DIV/0!</v>
      </c>
      <c r="X256" s="6" t="e">
        <f>SUMIF(Sta!$A:$A,$A256,Sta!Q:Q)/$B256</f>
        <v>#DIV/0!</v>
      </c>
      <c r="Y256" s="6" t="e">
        <f>SUMIF(Sta!$B:$B,$A256,Sta!Q:Q)/$C256</f>
        <v>#DIV/0!</v>
      </c>
      <c r="Z256" s="10" t="e">
        <f>(SUMIF(Sta!$A:$A,$A256,Sta!M:M) +SUMIF(Sta!$B:$B,$A256,Sta!O:O))/$D256</f>
        <v>#DIV/0!</v>
      </c>
      <c r="AA256" s="6" t="e">
        <f>SUMIF(Sta!$A:$A,$A256,Sta!M:M)/$B256</f>
        <v>#DIV/0!</v>
      </c>
      <c r="AB256" s="6" t="e">
        <f>SUMIF(Sta!$B:$B,$A256,Sta!O:O)/$C256</f>
        <v>#DIV/0!</v>
      </c>
      <c r="AC256" s="10" t="e">
        <f>(SUMIF(Sta!$A:$A,$A256,Sta!N:N) +SUMIF(Sta!$B:$B,$A256,Sta!P:P))/$D256</f>
        <v>#DIV/0!</v>
      </c>
      <c r="AD256" s="6" t="e">
        <f>SUMIF(Sta!$A:$A,$A256,Sta!N:N)/$B256</f>
        <v>#DIV/0!</v>
      </c>
      <c r="AE256" s="14" t="e">
        <f>SUMIF(Sta!$B:$B,$A256,Sta!P:P)/$C256</f>
        <v>#DIV/0!</v>
      </c>
    </row>
    <row r="257" spans="1:31" x14ac:dyDescent="0.3">
      <c r="A257" s="62" t="s">
        <v>354</v>
      </c>
      <c r="B257" s="9">
        <f>COUNTIF(Sta!A:A,A257)</f>
        <v>0</v>
      </c>
      <c r="C257" s="4">
        <f>COUNTIF(Sta!B:B,A257)</f>
        <v>0</v>
      </c>
      <c r="D257" s="4">
        <f t="shared" si="9"/>
        <v>0</v>
      </c>
      <c r="E257" s="10" t="e">
        <f>(SUMIF(Sta!$A:$A,$A257,Sta!F:F) +SUMIF(Sta!$B:$B,$A257,Sta!F:F))/$D257</f>
        <v>#DIV/0!</v>
      </c>
      <c r="F257" s="6" t="e">
        <f>SUMIF(Sta!$A:$A,$A257,Sta!F:F)/$B257</f>
        <v>#DIV/0!</v>
      </c>
      <c r="G257" s="6" t="e">
        <f>SUMIF(Sta!$B:$B,$A257,Sta!F:F)/$C257</f>
        <v>#DIV/0!</v>
      </c>
      <c r="H257" s="10" t="e">
        <f>(SUMIF(Sta!$A:$A,$A257,Sta!D:D) +SUMIF(Sta!$B:$B,$A257,Sta!E:E))/$D257</f>
        <v>#DIV/0!</v>
      </c>
      <c r="I257" s="6" t="e">
        <f>SUMIF(Sta!$A:$A,$A257,Sta!D:D)/$B257</f>
        <v>#DIV/0!</v>
      </c>
      <c r="J257" s="6" t="e">
        <f>SUMIF(Sta!$B:$B,$A257,Sta!E:E)/$C257</f>
        <v>#DIV/0!</v>
      </c>
      <c r="K257" s="10" t="e">
        <f>(SUMIF(Sta!$A:$A,$A257,Sta!E:E) +SUMIF(Sta!$B:$B,$A257,Sta!D:D))/$D257</f>
        <v>#DIV/0!</v>
      </c>
      <c r="L257" s="6" t="e">
        <f>SUMIF(Sta!$A:$A,$A257,Sta!E:E)/$B257</f>
        <v>#DIV/0!</v>
      </c>
      <c r="M257" s="6" t="e">
        <f>SUMIF(Sta!$B:$B,$A257,Sta!D:D)/$C257</f>
        <v>#DIV/0!</v>
      </c>
      <c r="N257" s="10" t="e">
        <f>(SUMIF(Sta!$A:$A,$A257,Sta!L:L) +SUMIF(Sta!$B:$B,$A257,Sta!L:L))/$D257</f>
        <v>#DIV/0!</v>
      </c>
      <c r="O257" s="6" t="e">
        <f>SUMIF(Sta!$A:$A,$A257,Sta!L:L)/$B257</f>
        <v>#DIV/0!</v>
      </c>
      <c r="P257" s="6" t="e">
        <f>SUMIF(Sta!$B:$B,$A257,Sta!L:L)/$C257</f>
        <v>#DIV/0!</v>
      </c>
      <c r="Q257" s="10" t="e">
        <f>(SUMIF(Sta!$A:$A,$A257,Sta!H:H) +SUMIF(Sta!$B:$B,$A257,Sta!J:J))/$D257</f>
        <v>#DIV/0!</v>
      </c>
      <c r="R257" s="6" t="e">
        <f>SUMIF(Sta!$A:$A,$A257,Sta!H:H)/$B257</f>
        <v>#DIV/0!</v>
      </c>
      <c r="S257" s="6" t="e">
        <f>SUMIF(Sta!$B:$B,$A257,Sta!J:J)/$C257</f>
        <v>#DIV/0!</v>
      </c>
      <c r="T257" s="10" t="e">
        <f>(SUMIF(Sta!$A:$A,$A257,Sta!I:I) +SUMIF(Sta!$B:$B,$A257,Sta!K:K))/$D257</f>
        <v>#DIV/0!</v>
      </c>
      <c r="U257" s="6" t="e">
        <f>SUMIF(Sta!$A:$A,$A257,Sta!I:I)/$B257</f>
        <v>#DIV/0!</v>
      </c>
      <c r="V257" s="6" t="e">
        <f>SUMIF(Sta!$B:$B,$A257,Sta!K:K)/$C257</f>
        <v>#DIV/0!</v>
      </c>
      <c r="W257" s="10" t="e">
        <f>(SUMIF(Sta!$A:$A,$A257,Sta!Q:Q) +SUMIF(Sta!$B:$B,$A257,Sta!Q:Q))/$D257</f>
        <v>#DIV/0!</v>
      </c>
      <c r="X257" s="6" t="e">
        <f>SUMIF(Sta!$A:$A,$A257,Sta!Q:Q)/$B257</f>
        <v>#DIV/0!</v>
      </c>
      <c r="Y257" s="6" t="e">
        <f>SUMIF(Sta!$B:$B,$A257,Sta!Q:Q)/$C257</f>
        <v>#DIV/0!</v>
      </c>
      <c r="Z257" s="10" t="e">
        <f>(SUMIF(Sta!$A:$A,$A257,Sta!M:M) +SUMIF(Sta!$B:$B,$A257,Sta!O:O))/$D257</f>
        <v>#DIV/0!</v>
      </c>
      <c r="AA257" s="6" t="e">
        <f>SUMIF(Sta!$A:$A,$A257,Sta!M:M)/$B257</f>
        <v>#DIV/0!</v>
      </c>
      <c r="AB257" s="6" t="e">
        <f>SUMIF(Sta!$B:$B,$A257,Sta!O:O)/$C257</f>
        <v>#DIV/0!</v>
      </c>
      <c r="AC257" s="10" t="e">
        <f>(SUMIF(Sta!$A:$A,$A257,Sta!N:N) +SUMIF(Sta!$B:$B,$A257,Sta!P:P))/$D257</f>
        <v>#DIV/0!</v>
      </c>
      <c r="AD257" s="6" t="e">
        <f>SUMIF(Sta!$A:$A,$A257,Sta!N:N)/$B257</f>
        <v>#DIV/0!</v>
      </c>
      <c r="AE257" s="14" t="e">
        <f>SUMIF(Sta!$B:$B,$A257,Sta!P:P)/$C257</f>
        <v>#DIV/0!</v>
      </c>
    </row>
    <row r="258" spans="1:31" x14ac:dyDescent="0.3">
      <c r="A258" s="62" t="s">
        <v>353</v>
      </c>
      <c r="B258" s="9">
        <f>COUNTIF(Sta!A:A,A258)</f>
        <v>0</v>
      </c>
      <c r="C258" s="4">
        <f>COUNTIF(Sta!B:B,A258)</f>
        <v>0</v>
      </c>
      <c r="D258" s="4">
        <f t="shared" si="9"/>
        <v>0</v>
      </c>
      <c r="E258" s="10" t="e">
        <f>(SUMIF(Sta!$A:$A,$A258,Sta!F:F) +SUMIF(Sta!$B:$B,$A258,Sta!F:F))/$D258</f>
        <v>#DIV/0!</v>
      </c>
      <c r="F258" s="6" t="e">
        <f>SUMIF(Sta!$A:$A,$A258,Sta!F:F)/$B258</f>
        <v>#DIV/0!</v>
      </c>
      <c r="G258" s="6" t="e">
        <f>SUMIF(Sta!$B:$B,$A258,Sta!F:F)/$C258</f>
        <v>#DIV/0!</v>
      </c>
      <c r="H258" s="10" t="e">
        <f>(SUMIF(Sta!$A:$A,$A258,Sta!D:D) +SUMIF(Sta!$B:$B,$A258,Sta!E:E))/$D258</f>
        <v>#DIV/0!</v>
      </c>
      <c r="I258" s="6" t="e">
        <f>SUMIF(Sta!$A:$A,$A258,Sta!D:D)/$B258</f>
        <v>#DIV/0!</v>
      </c>
      <c r="J258" s="6" t="e">
        <f>SUMIF(Sta!$B:$B,$A258,Sta!E:E)/$C258</f>
        <v>#DIV/0!</v>
      </c>
      <c r="K258" s="10" t="e">
        <f>(SUMIF(Sta!$A:$A,$A258,Sta!E:E) +SUMIF(Sta!$B:$B,$A258,Sta!D:D))/$D258</f>
        <v>#DIV/0!</v>
      </c>
      <c r="L258" s="6" t="e">
        <f>SUMIF(Sta!$A:$A,$A258,Sta!E:E)/$B258</f>
        <v>#DIV/0!</v>
      </c>
      <c r="M258" s="6" t="e">
        <f>SUMIF(Sta!$B:$B,$A258,Sta!D:D)/$C258</f>
        <v>#DIV/0!</v>
      </c>
      <c r="N258" s="10" t="e">
        <f>(SUMIF(Sta!$A:$A,$A258,Sta!L:L) +SUMIF(Sta!$B:$B,$A258,Sta!L:L))/$D258</f>
        <v>#DIV/0!</v>
      </c>
      <c r="O258" s="6" t="e">
        <f>SUMIF(Sta!$A:$A,$A258,Sta!L:L)/$B258</f>
        <v>#DIV/0!</v>
      </c>
      <c r="P258" s="6" t="e">
        <f>SUMIF(Sta!$B:$B,$A258,Sta!L:L)/$C258</f>
        <v>#DIV/0!</v>
      </c>
      <c r="Q258" s="10" t="e">
        <f>(SUMIF(Sta!$A:$A,$A258,Sta!H:H) +SUMIF(Sta!$B:$B,$A258,Sta!J:J))/$D258</f>
        <v>#DIV/0!</v>
      </c>
      <c r="R258" s="6" t="e">
        <f>SUMIF(Sta!$A:$A,$A258,Sta!H:H)/$B258</f>
        <v>#DIV/0!</v>
      </c>
      <c r="S258" s="6" t="e">
        <f>SUMIF(Sta!$B:$B,$A258,Sta!J:J)/$C258</f>
        <v>#DIV/0!</v>
      </c>
      <c r="T258" s="10" t="e">
        <f>(SUMIF(Sta!$A:$A,$A258,Sta!I:I) +SUMIF(Sta!$B:$B,$A258,Sta!K:K))/$D258</f>
        <v>#DIV/0!</v>
      </c>
      <c r="U258" s="6" t="e">
        <f>SUMIF(Sta!$A:$A,$A258,Sta!I:I)/$B258</f>
        <v>#DIV/0!</v>
      </c>
      <c r="V258" s="6" t="e">
        <f>SUMIF(Sta!$B:$B,$A258,Sta!K:K)/$C258</f>
        <v>#DIV/0!</v>
      </c>
      <c r="W258" s="10" t="e">
        <f>(SUMIF(Sta!$A:$A,$A258,Sta!Q:Q) +SUMIF(Sta!$B:$B,$A258,Sta!Q:Q))/$D258</f>
        <v>#DIV/0!</v>
      </c>
      <c r="X258" s="6" t="e">
        <f>SUMIF(Sta!$A:$A,$A258,Sta!Q:Q)/$B258</f>
        <v>#DIV/0!</v>
      </c>
      <c r="Y258" s="6" t="e">
        <f>SUMIF(Sta!$B:$B,$A258,Sta!Q:Q)/$C258</f>
        <v>#DIV/0!</v>
      </c>
      <c r="Z258" s="10" t="e">
        <f>(SUMIF(Sta!$A:$A,$A258,Sta!M:M) +SUMIF(Sta!$B:$B,$A258,Sta!O:O))/$D258</f>
        <v>#DIV/0!</v>
      </c>
      <c r="AA258" s="6" t="e">
        <f>SUMIF(Sta!$A:$A,$A258,Sta!M:M)/$B258</f>
        <v>#DIV/0!</v>
      </c>
      <c r="AB258" s="6" t="e">
        <f>SUMIF(Sta!$B:$B,$A258,Sta!O:O)/$C258</f>
        <v>#DIV/0!</v>
      </c>
      <c r="AC258" s="10" t="e">
        <f>(SUMIF(Sta!$A:$A,$A258,Sta!N:N) +SUMIF(Sta!$B:$B,$A258,Sta!P:P))/$D258</f>
        <v>#DIV/0!</v>
      </c>
      <c r="AD258" s="6" t="e">
        <f>SUMIF(Sta!$A:$A,$A258,Sta!N:N)/$B258</f>
        <v>#DIV/0!</v>
      </c>
      <c r="AE258" s="14" t="e">
        <f>SUMIF(Sta!$B:$B,$A258,Sta!P:P)/$C258</f>
        <v>#DIV/0!</v>
      </c>
    </row>
    <row r="259" spans="1:31" x14ac:dyDescent="0.3">
      <c r="A259" s="62" t="s">
        <v>343</v>
      </c>
      <c r="B259" s="9">
        <f>COUNTIF(Sta!A:A,A259)</f>
        <v>0</v>
      </c>
      <c r="C259" s="4">
        <f>COUNTIF(Sta!B:B,A259)</f>
        <v>0</v>
      </c>
      <c r="D259" s="4">
        <f t="shared" si="9"/>
        <v>0</v>
      </c>
      <c r="E259" s="10" t="e">
        <f>(SUMIF(Sta!$A:$A,$A259,Sta!F:F) +SUMIF(Sta!$B:$B,$A259,Sta!F:F))/$D259</f>
        <v>#DIV/0!</v>
      </c>
      <c r="F259" s="6" t="e">
        <f>SUMIF(Sta!$A:$A,$A259,Sta!F:F)/$B259</f>
        <v>#DIV/0!</v>
      </c>
      <c r="G259" s="6" t="e">
        <f>SUMIF(Sta!$B:$B,$A259,Sta!F:F)/$C259</f>
        <v>#DIV/0!</v>
      </c>
      <c r="H259" s="10" t="e">
        <f>(SUMIF(Sta!$A:$A,$A259,Sta!D:D) +SUMIF(Sta!$B:$B,$A259,Sta!E:E))/$D259</f>
        <v>#DIV/0!</v>
      </c>
      <c r="I259" s="6" t="e">
        <f>SUMIF(Sta!$A:$A,$A259,Sta!D:D)/$B259</f>
        <v>#DIV/0!</v>
      </c>
      <c r="J259" s="6" t="e">
        <f>SUMIF(Sta!$B:$B,$A259,Sta!E:E)/$C259</f>
        <v>#DIV/0!</v>
      </c>
      <c r="K259" s="10" t="e">
        <f>(SUMIF(Sta!$A:$A,$A259,Sta!E:E) +SUMIF(Sta!$B:$B,$A259,Sta!D:D))/$D259</f>
        <v>#DIV/0!</v>
      </c>
      <c r="L259" s="6" t="e">
        <f>SUMIF(Sta!$A:$A,$A259,Sta!E:E)/$B259</f>
        <v>#DIV/0!</v>
      </c>
      <c r="M259" s="6" t="e">
        <f>SUMIF(Sta!$B:$B,$A259,Sta!D:D)/$C259</f>
        <v>#DIV/0!</v>
      </c>
      <c r="N259" s="10" t="e">
        <f>(SUMIF(Sta!$A:$A,$A259,Sta!L:L) +SUMIF(Sta!$B:$B,$A259,Sta!L:L))/$D259</f>
        <v>#DIV/0!</v>
      </c>
      <c r="O259" s="6" t="e">
        <f>SUMIF(Sta!$A:$A,$A259,Sta!L:L)/$B259</f>
        <v>#DIV/0!</v>
      </c>
      <c r="P259" s="6" t="e">
        <f>SUMIF(Sta!$B:$B,$A259,Sta!L:L)/$C259</f>
        <v>#DIV/0!</v>
      </c>
      <c r="Q259" s="10" t="e">
        <f>(SUMIF(Sta!$A:$A,$A259,Sta!H:H) +SUMIF(Sta!$B:$B,$A259,Sta!J:J))/$D259</f>
        <v>#DIV/0!</v>
      </c>
      <c r="R259" s="6" t="e">
        <f>SUMIF(Sta!$A:$A,$A259,Sta!H:H)/$B259</f>
        <v>#DIV/0!</v>
      </c>
      <c r="S259" s="6" t="e">
        <f>SUMIF(Sta!$B:$B,$A259,Sta!J:J)/$C259</f>
        <v>#DIV/0!</v>
      </c>
      <c r="T259" s="10" t="e">
        <f>(SUMIF(Sta!$A:$A,$A259,Sta!I:I) +SUMIF(Sta!$B:$B,$A259,Sta!K:K))/$D259</f>
        <v>#DIV/0!</v>
      </c>
      <c r="U259" s="6" t="e">
        <f>SUMIF(Sta!$A:$A,$A259,Sta!I:I)/$B259</f>
        <v>#DIV/0!</v>
      </c>
      <c r="V259" s="6" t="e">
        <f>SUMIF(Sta!$B:$B,$A259,Sta!K:K)/$C259</f>
        <v>#DIV/0!</v>
      </c>
      <c r="W259" s="10" t="e">
        <f>(SUMIF(Sta!$A:$A,$A259,Sta!Q:Q) +SUMIF(Sta!$B:$B,$A259,Sta!Q:Q))/$D259</f>
        <v>#DIV/0!</v>
      </c>
      <c r="X259" s="6" t="e">
        <f>SUMIF(Sta!$A:$A,$A259,Sta!Q:Q)/$B259</f>
        <v>#DIV/0!</v>
      </c>
      <c r="Y259" s="6" t="e">
        <f>SUMIF(Sta!$B:$B,$A259,Sta!Q:Q)/$C259</f>
        <v>#DIV/0!</v>
      </c>
      <c r="Z259" s="10" t="e">
        <f>(SUMIF(Sta!$A:$A,$A259,Sta!M:M) +SUMIF(Sta!$B:$B,$A259,Sta!O:O))/$D259</f>
        <v>#DIV/0!</v>
      </c>
      <c r="AA259" s="6" t="e">
        <f>SUMIF(Sta!$A:$A,$A259,Sta!M:M)/$B259</f>
        <v>#DIV/0!</v>
      </c>
      <c r="AB259" s="6" t="e">
        <f>SUMIF(Sta!$B:$B,$A259,Sta!O:O)/$C259</f>
        <v>#DIV/0!</v>
      </c>
      <c r="AC259" s="10" t="e">
        <f>(SUMIF(Sta!$A:$A,$A259,Sta!N:N) +SUMIF(Sta!$B:$B,$A259,Sta!P:P))/$D259</f>
        <v>#DIV/0!</v>
      </c>
      <c r="AD259" s="6" t="e">
        <f>SUMIF(Sta!$A:$A,$A259,Sta!N:N)/$B259</f>
        <v>#DIV/0!</v>
      </c>
      <c r="AE259" s="14" t="e">
        <f>SUMIF(Sta!$B:$B,$A259,Sta!P:P)/$C259</f>
        <v>#DIV/0!</v>
      </c>
    </row>
    <row r="260" spans="1:31" x14ac:dyDescent="0.3">
      <c r="A260" s="62" t="s">
        <v>348</v>
      </c>
      <c r="B260" s="9">
        <f>COUNTIF(Sta!A:A,A260)</f>
        <v>0</v>
      </c>
      <c r="C260" s="4">
        <f>COUNTIF(Sta!B:B,A260)</f>
        <v>0</v>
      </c>
      <c r="D260" s="4">
        <f t="shared" si="9"/>
        <v>0</v>
      </c>
      <c r="E260" s="10" t="e">
        <f>(SUMIF(Sta!$A:$A,$A260,Sta!F:F) +SUMIF(Sta!$B:$B,$A260,Sta!F:F))/$D260</f>
        <v>#DIV/0!</v>
      </c>
      <c r="F260" s="6" t="e">
        <f>SUMIF(Sta!$A:$A,$A260,Sta!F:F)/$B260</f>
        <v>#DIV/0!</v>
      </c>
      <c r="G260" s="6" t="e">
        <f>SUMIF(Sta!$B:$B,$A260,Sta!F:F)/$C260</f>
        <v>#DIV/0!</v>
      </c>
      <c r="H260" s="10" t="e">
        <f>(SUMIF(Sta!$A:$A,$A260,Sta!D:D) +SUMIF(Sta!$B:$B,$A260,Sta!E:E))/$D260</f>
        <v>#DIV/0!</v>
      </c>
      <c r="I260" s="6" t="e">
        <f>SUMIF(Sta!$A:$A,$A260,Sta!D:D)/$B260</f>
        <v>#DIV/0!</v>
      </c>
      <c r="J260" s="6" t="e">
        <f>SUMIF(Sta!$B:$B,$A260,Sta!E:E)/$C260</f>
        <v>#DIV/0!</v>
      </c>
      <c r="K260" s="10" t="e">
        <f>(SUMIF(Sta!$A:$A,$A260,Sta!E:E) +SUMIF(Sta!$B:$B,$A260,Sta!D:D))/$D260</f>
        <v>#DIV/0!</v>
      </c>
      <c r="L260" s="6" t="e">
        <f>SUMIF(Sta!$A:$A,$A260,Sta!E:E)/$B260</f>
        <v>#DIV/0!</v>
      </c>
      <c r="M260" s="6" t="e">
        <f>SUMIF(Sta!$B:$B,$A260,Sta!D:D)/$C260</f>
        <v>#DIV/0!</v>
      </c>
      <c r="N260" s="10" t="e">
        <f>(SUMIF(Sta!$A:$A,$A260,Sta!L:L) +SUMIF(Sta!$B:$B,$A260,Sta!L:L))/$D260</f>
        <v>#DIV/0!</v>
      </c>
      <c r="O260" s="6" t="e">
        <f>SUMIF(Sta!$A:$A,$A260,Sta!L:L)/$B260</f>
        <v>#DIV/0!</v>
      </c>
      <c r="P260" s="6" t="e">
        <f>SUMIF(Sta!$B:$B,$A260,Sta!L:L)/$C260</f>
        <v>#DIV/0!</v>
      </c>
      <c r="Q260" s="10" t="e">
        <f>(SUMIF(Sta!$A:$A,$A260,Sta!H:H) +SUMIF(Sta!$B:$B,$A260,Sta!J:J))/$D260</f>
        <v>#DIV/0!</v>
      </c>
      <c r="R260" s="6" t="e">
        <f>SUMIF(Sta!$A:$A,$A260,Sta!H:H)/$B260</f>
        <v>#DIV/0!</v>
      </c>
      <c r="S260" s="6" t="e">
        <f>SUMIF(Sta!$B:$B,$A260,Sta!J:J)/$C260</f>
        <v>#DIV/0!</v>
      </c>
      <c r="T260" s="10" t="e">
        <f>(SUMIF(Sta!$A:$A,$A260,Sta!I:I) +SUMIF(Sta!$B:$B,$A260,Sta!K:K))/$D260</f>
        <v>#DIV/0!</v>
      </c>
      <c r="U260" s="6" t="e">
        <f>SUMIF(Sta!$A:$A,$A260,Sta!I:I)/$B260</f>
        <v>#DIV/0!</v>
      </c>
      <c r="V260" s="6" t="e">
        <f>SUMIF(Sta!$B:$B,$A260,Sta!K:K)/$C260</f>
        <v>#DIV/0!</v>
      </c>
      <c r="W260" s="10" t="e">
        <f>(SUMIF(Sta!$A:$A,$A260,Sta!Q:Q) +SUMIF(Sta!$B:$B,$A260,Sta!Q:Q))/$D260</f>
        <v>#DIV/0!</v>
      </c>
      <c r="X260" s="6" t="e">
        <f>SUMIF(Sta!$A:$A,$A260,Sta!Q:Q)/$B260</f>
        <v>#DIV/0!</v>
      </c>
      <c r="Y260" s="6" t="e">
        <f>SUMIF(Sta!$B:$B,$A260,Sta!Q:Q)/$C260</f>
        <v>#DIV/0!</v>
      </c>
      <c r="Z260" s="10" t="e">
        <f>(SUMIF(Sta!$A:$A,$A260,Sta!M:M) +SUMIF(Sta!$B:$B,$A260,Sta!O:O))/$D260</f>
        <v>#DIV/0!</v>
      </c>
      <c r="AA260" s="6" t="e">
        <f>SUMIF(Sta!$A:$A,$A260,Sta!M:M)/$B260</f>
        <v>#DIV/0!</v>
      </c>
      <c r="AB260" s="6" t="e">
        <f>SUMIF(Sta!$B:$B,$A260,Sta!O:O)/$C260</f>
        <v>#DIV/0!</v>
      </c>
      <c r="AC260" s="10" t="e">
        <f>(SUMIF(Sta!$A:$A,$A260,Sta!N:N) +SUMIF(Sta!$B:$B,$A260,Sta!P:P))/$D260</f>
        <v>#DIV/0!</v>
      </c>
      <c r="AD260" s="6" t="e">
        <f>SUMIF(Sta!$A:$A,$A260,Sta!N:N)/$B260</f>
        <v>#DIV/0!</v>
      </c>
      <c r="AE260" s="14" t="e">
        <f>SUMIF(Sta!$B:$B,$A260,Sta!P:P)/$C260</f>
        <v>#DIV/0!</v>
      </c>
    </row>
    <row r="261" spans="1:31" x14ac:dyDescent="0.3">
      <c r="A261" s="62" t="s">
        <v>347</v>
      </c>
      <c r="B261" s="9">
        <f>COUNTIF(Sta!A:A,A261)</f>
        <v>0</v>
      </c>
      <c r="C261" s="4">
        <f>COUNTIF(Sta!B:B,A261)</f>
        <v>0</v>
      </c>
      <c r="D261" s="4">
        <f t="shared" si="9"/>
        <v>0</v>
      </c>
      <c r="E261" s="10" t="e">
        <f>(SUMIF(Sta!$A:$A,$A261,Sta!F:F) +SUMIF(Sta!$B:$B,$A261,Sta!F:F))/$D261</f>
        <v>#DIV/0!</v>
      </c>
      <c r="F261" s="6" t="e">
        <f>SUMIF(Sta!$A:$A,$A261,Sta!F:F)/$B261</f>
        <v>#DIV/0!</v>
      </c>
      <c r="G261" s="6" t="e">
        <f>SUMIF(Sta!$B:$B,$A261,Sta!F:F)/$C261</f>
        <v>#DIV/0!</v>
      </c>
      <c r="H261" s="10" t="e">
        <f>(SUMIF(Sta!$A:$A,$A261,Sta!D:D) +SUMIF(Sta!$B:$B,$A261,Sta!E:E))/$D261</f>
        <v>#DIV/0!</v>
      </c>
      <c r="I261" s="6" t="e">
        <f>SUMIF(Sta!$A:$A,$A261,Sta!D:D)/$B261</f>
        <v>#DIV/0!</v>
      </c>
      <c r="J261" s="6" t="e">
        <f>SUMIF(Sta!$B:$B,$A261,Sta!E:E)/$C261</f>
        <v>#DIV/0!</v>
      </c>
      <c r="K261" s="10" t="e">
        <f>(SUMIF(Sta!$A:$A,$A261,Sta!E:E) +SUMIF(Sta!$B:$B,$A261,Sta!D:D))/$D261</f>
        <v>#DIV/0!</v>
      </c>
      <c r="L261" s="6" t="e">
        <f>SUMIF(Sta!$A:$A,$A261,Sta!E:E)/$B261</f>
        <v>#DIV/0!</v>
      </c>
      <c r="M261" s="6" t="e">
        <f>SUMIF(Sta!$B:$B,$A261,Sta!D:D)/$C261</f>
        <v>#DIV/0!</v>
      </c>
      <c r="N261" s="10" t="e">
        <f>(SUMIF(Sta!$A:$A,$A261,Sta!L:L) +SUMIF(Sta!$B:$B,$A261,Sta!L:L))/$D261</f>
        <v>#DIV/0!</v>
      </c>
      <c r="O261" s="6" t="e">
        <f>SUMIF(Sta!$A:$A,$A261,Sta!L:L)/$B261</f>
        <v>#DIV/0!</v>
      </c>
      <c r="P261" s="6" t="e">
        <f>SUMIF(Sta!$B:$B,$A261,Sta!L:L)/$C261</f>
        <v>#DIV/0!</v>
      </c>
      <c r="Q261" s="10" t="e">
        <f>(SUMIF(Sta!$A:$A,$A261,Sta!H:H) +SUMIF(Sta!$B:$B,$A261,Sta!J:J))/$D261</f>
        <v>#DIV/0!</v>
      </c>
      <c r="R261" s="6" t="e">
        <f>SUMIF(Sta!$A:$A,$A261,Sta!H:H)/$B261</f>
        <v>#DIV/0!</v>
      </c>
      <c r="S261" s="6" t="e">
        <f>SUMIF(Sta!$B:$B,$A261,Sta!J:J)/$C261</f>
        <v>#DIV/0!</v>
      </c>
      <c r="T261" s="10" t="e">
        <f>(SUMIF(Sta!$A:$A,$A261,Sta!I:I) +SUMIF(Sta!$B:$B,$A261,Sta!K:K))/$D261</f>
        <v>#DIV/0!</v>
      </c>
      <c r="U261" s="6" t="e">
        <f>SUMIF(Sta!$A:$A,$A261,Sta!I:I)/$B261</f>
        <v>#DIV/0!</v>
      </c>
      <c r="V261" s="6" t="e">
        <f>SUMIF(Sta!$B:$B,$A261,Sta!K:K)/$C261</f>
        <v>#DIV/0!</v>
      </c>
      <c r="W261" s="10" t="e">
        <f>(SUMIF(Sta!$A:$A,$A261,Sta!Q:Q) +SUMIF(Sta!$B:$B,$A261,Sta!Q:Q))/$D261</f>
        <v>#DIV/0!</v>
      </c>
      <c r="X261" s="6" t="e">
        <f>SUMIF(Sta!$A:$A,$A261,Sta!Q:Q)/$B261</f>
        <v>#DIV/0!</v>
      </c>
      <c r="Y261" s="6" t="e">
        <f>SUMIF(Sta!$B:$B,$A261,Sta!Q:Q)/$C261</f>
        <v>#DIV/0!</v>
      </c>
      <c r="Z261" s="10" t="e">
        <f>(SUMIF(Sta!$A:$A,$A261,Sta!M:M) +SUMIF(Sta!$B:$B,$A261,Sta!O:O))/$D261</f>
        <v>#DIV/0!</v>
      </c>
      <c r="AA261" s="6" t="e">
        <f>SUMIF(Sta!$A:$A,$A261,Sta!M:M)/$B261</f>
        <v>#DIV/0!</v>
      </c>
      <c r="AB261" s="6" t="e">
        <f>SUMIF(Sta!$B:$B,$A261,Sta!O:O)/$C261</f>
        <v>#DIV/0!</v>
      </c>
      <c r="AC261" s="10" t="e">
        <f>(SUMIF(Sta!$A:$A,$A261,Sta!N:N) +SUMIF(Sta!$B:$B,$A261,Sta!P:P))/$D261</f>
        <v>#DIV/0!</v>
      </c>
      <c r="AD261" s="6" t="e">
        <f>SUMIF(Sta!$A:$A,$A261,Sta!N:N)/$B261</f>
        <v>#DIV/0!</v>
      </c>
      <c r="AE261" s="14" t="e">
        <f>SUMIF(Sta!$B:$B,$A261,Sta!P:P)/$C261</f>
        <v>#DIV/0!</v>
      </c>
    </row>
    <row r="262" spans="1:31" x14ac:dyDescent="0.3">
      <c r="A262" s="62" t="s">
        <v>360</v>
      </c>
      <c r="B262" s="9">
        <f>COUNTIF(Sta!A:A,A262)</f>
        <v>0</v>
      </c>
      <c r="C262" s="4">
        <f>COUNTIF(Sta!B:B,A262)</f>
        <v>0</v>
      </c>
      <c r="D262" s="4">
        <f t="shared" si="9"/>
        <v>0</v>
      </c>
      <c r="E262" s="10" t="e">
        <f>(SUMIF(Sta!$A:$A,$A262,Sta!F:F) +SUMIF(Sta!$B:$B,$A262,Sta!F:F))/$D262</f>
        <v>#DIV/0!</v>
      </c>
      <c r="F262" s="6" t="e">
        <f>SUMIF(Sta!$A:$A,$A262,Sta!F:F)/$B262</f>
        <v>#DIV/0!</v>
      </c>
      <c r="G262" s="6" t="e">
        <f>SUMIF(Sta!$B:$B,$A262,Sta!F:F)/$C262</f>
        <v>#DIV/0!</v>
      </c>
      <c r="H262" s="10" t="e">
        <f>(SUMIF(Sta!$A:$A,$A262,Sta!D:D) +SUMIF(Sta!$B:$B,$A262,Sta!E:E))/$D262</f>
        <v>#DIV/0!</v>
      </c>
      <c r="I262" s="6" t="e">
        <f>SUMIF(Sta!$A:$A,$A262,Sta!D:D)/$B262</f>
        <v>#DIV/0!</v>
      </c>
      <c r="J262" s="6" t="e">
        <f>SUMIF(Sta!$B:$B,$A262,Sta!E:E)/$C262</f>
        <v>#DIV/0!</v>
      </c>
      <c r="K262" s="10" t="e">
        <f>(SUMIF(Sta!$A:$A,$A262,Sta!E:E) +SUMIF(Sta!$B:$B,$A262,Sta!D:D))/$D262</f>
        <v>#DIV/0!</v>
      </c>
      <c r="L262" s="6" t="e">
        <f>SUMIF(Sta!$A:$A,$A262,Sta!E:E)/$B262</f>
        <v>#DIV/0!</v>
      </c>
      <c r="M262" s="6" t="e">
        <f>SUMIF(Sta!$B:$B,$A262,Sta!D:D)/$C262</f>
        <v>#DIV/0!</v>
      </c>
      <c r="N262" s="10" t="e">
        <f>(SUMIF(Sta!$A:$A,$A262,Sta!L:L) +SUMIF(Sta!$B:$B,$A262,Sta!L:L))/$D262</f>
        <v>#DIV/0!</v>
      </c>
      <c r="O262" s="6" t="e">
        <f>SUMIF(Sta!$A:$A,$A262,Sta!L:L)/$B262</f>
        <v>#DIV/0!</v>
      </c>
      <c r="P262" s="6" t="e">
        <f>SUMIF(Sta!$B:$B,$A262,Sta!L:L)/$C262</f>
        <v>#DIV/0!</v>
      </c>
      <c r="Q262" s="10" t="e">
        <f>(SUMIF(Sta!$A:$A,$A262,Sta!H:H) +SUMIF(Sta!$B:$B,$A262,Sta!J:J))/$D262</f>
        <v>#DIV/0!</v>
      </c>
      <c r="R262" s="6" t="e">
        <f>SUMIF(Sta!$A:$A,$A262,Sta!H:H)/$B262</f>
        <v>#DIV/0!</v>
      </c>
      <c r="S262" s="6" t="e">
        <f>SUMIF(Sta!$B:$B,$A262,Sta!J:J)/$C262</f>
        <v>#DIV/0!</v>
      </c>
      <c r="T262" s="10" t="e">
        <f>(SUMIF(Sta!$A:$A,$A262,Sta!I:I) +SUMIF(Sta!$B:$B,$A262,Sta!K:K))/$D262</f>
        <v>#DIV/0!</v>
      </c>
      <c r="U262" s="6" t="e">
        <f>SUMIF(Sta!$A:$A,$A262,Sta!I:I)/$B262</f>
        <v>#DIV/0!</v>
      </c>
      <c r="V262" s="6" t="e">
        <f>SUMIF(Sta!$B:$B,$A262,Sta!K:K)/$C262</f>
        <v>#DIV/0!</v>
      </c>
      <c r="W262" s="10" t="e">
        <f>(SUMIF(Sta!$A:$A,$A262,Sta!Q:Q) +SUMIF(Sta!$B:$B,$A262,Sta!Q:Q))/$D262</f>
        <v>#DIV/0!</v>
      </c>
      <c r="X262" s="6" t="e">
        <f>SUMIF(Sta!$A:$A,$A262,Sta!Q:Q)/$B262</f>
        <v>#DIV/0!</v>
      </c>
      <c r="Y262" s="6" t="e">
        <f>SUMIF(Sta!$B:$B,$A262,Sta!Q:Q)/$C262</f>
        <v>#DIV/0!</v>
      </c>
      <c r="Z262" s="10" t="e">
        <f>(SUMIF(Sta!$A:$A,$A262,Sta!M:M) +SUMIF(Sta!$B:$B,$A262,Sta!O:O))/$D262</f>
        <v>#DIV/0!</v>
      </c>
      <c r="AA262" s="6" t="e">
        <f>SUMIF(Sta!$A:$A,$A262,Sta!M:M)/$B262</f>
        <v>#DIV/0!</v>
      </c>
      <c r="AB262" s="6" t="e">
        <f>SUMIF(Sta!$B:$B,$A262,Sta!O:O)/$C262</f>
        <v>#DIV/0!</v>
      </c>
      <c r="AC262" s="10" t="e">
        <f>(SUMIF(Sta!$A:$A,$A262,Sta!N:N) +SUMIF(Sta!$B:$B,$A262,Sta!P:P))/$D262</f>
        <v>#DIV/0!</v>
      </c>
      <c r="AD262" s="6" t="e">
        <f>SUMIF(Sta!$A:$A,$A262,Sta!N:N)/$B262</f>
        <v>#DIV/0!</v>
      </c>
      <c r="AE262" s="14" t="e">
        <f>SUMIF(Sta!$B:$B,$A262,Sta!P:P)/$C262</f>
        <v>#DIV/0!</v>
      </c>
    </row>
    <row r="263" spans="1:31" x14ac:dyDescent="0.3">
      <c r="A263" s="62" t="s">
        <v>351</v>
      </c>
      <c r="B263" s="9">
        <f>COUNTIF(Sta!A:A,A263)</f>
        <v>0</v>
      </c>
      <c r="C263" s="4">
        <f>COUNTIF(Sta!B:B,A263)</f>
        <v>0</v>
      </c>
      <c r="D263" s="4">
        <f t="shared" si="9"/>
        <v>0</v>
      </c>
      <c r="E263" s="10" t="e">
        <f>(SUMIF(Sta!$A:$A,$A263,Sta!F:F) +SUMIF(Sta!$B:$B,$A263,Sta!F:F))/$D263</f>
        <v>#DIV/0!</v>
      </c>
      <c r="F263" s="6" t="e">
        <f>SUMIF(Sta!$A:$A,$A263,Sta!F:F)/$B263</f>
        <v>#DIV/0!</v>
      </c>
      <c r="G263" s="6" t="e">
        <f>SUMIF(Sta!$B:$B,$A263,Sta!F:F)/$C263</f>
        <v>#DIV/0!</v>
      </c>
      <c r="H263" s="10" t="e">
        <f>(SUMIF(Sta!$A:$A,$A263,Sta!D:D) +SUMIF(Sta!$B:$B,$A263,Sta!E:E))/$D263</f>
        <v>#DIV/0!</v>
      </c>
      <c r="I263" s="6" t="e">
        <f>SUMIF(Sta!$A:$A,$A263,Sta!D:D)/$B263</f>
        <v>#DIV/0!</v>
      </c>
      <c r="J263" s="6" t="e">
        <f>SUMIF(Sta!$B:$B,$A263,Sta!E:E)/$C263</f>
        <v>#DIV/0!</v>
      </c>
      <c r="K263" s="10" t="e">
        <f>(SUMIF(Sta!$A:$A,$A263,Sta!E:E) +SUMIF(Sta!$B:$B,$A263,Sta!D:D))/$D263</f>
        <v>#DIV/0!</v>
      </c>
      <c r="L263" s="6" t="e">
        <f>SUMIF(Sta!$A:$A,$A263,Sta!E:E)/$B263</f>
        <v>#DIV/0!</v>
      </c>
      <c r="M263" s="6" t="e">
        <f>SUMIF(Sta!$B:$B,$A263,Sta!D:D)/$C263</f>
        <v>#DIV/0!</v>
      </c>
      <c r="N263" s="10" t="e">
        <f>(SUMIF(Sta!$A:$A,$A263,Sta!L:L) +SUMIF(Sta!$B:$B,$A263,Sta!L:L))/$D263</f>
        <v>#DIV/0!</v>
      </c>
      <c r="O263" s="6" t="e">
        <f>SUMIF(Sta!$A:$A,$A263,Sta!L:L)/$B263</f>
        <v>#DIV/0!</v>
      </c>
      <c r="P263" s="6" t="e">
        <f>SUMIF(Sta!$B:$B,$A263,Sta!L:L)/$C263</f>
        <v>#DIV/0!</v>
      </c>
      <c r="Q263" s="10" t="e">
        <f>(SUMIF(Sta!$A:$A,$A263,Sta!H:H) +SUMIF(Sta!$B:$B,$A263,Sta!J:J))/$D263</f>
        <v>#DIV/0!</v>
      </c>
      <c r="R263" s="6" t="e">
        <f>SUMIF(Sta!$A:$A,$A263,Sta!H:H)/$B263</f>
        <v>#DIV/0!</v>
      </c>
      <c r="S263" s="6" t="e">
        <f>SUMIF(Sta!$B:$B,$A263,Sta!J:J)/$C263</f>
        <v>#DIV/0!</v>
      </c>
      <c r="T263" s="10" t="e">
        <f>(SUMIF(Sta!$A:$A,$A263,Sta!I:I) +SUMIF(Sta!$B:$B,$A263,Sta!K:K))/$D263</f>
        <v>#DIV/0!</v>
      </c>
      <c r="U263" s="6" t="e">
        <f>SUMIF(Sta!$A:$A,$A263,Sta!I:I)/$B263</f>
        <v>#DIV/0!</v>
      </c>
      <c r="V263" s="6" t="e">
        <f>SUMIF(Sta!$B:$B,$A263,Sta!K:K)/$C263</f>
        <v>#DIV/0!</v>
      </c>
      <c r="W263" s="10" t="e">
        <f>(SUMIF(Sta!$A:$A,$A263,Sta!Q:Q) +SUMIF(Sta!$B:$B,$A263,Sta!Q:Q))/$D263</f>
        <v>#DIV/0!</v>
      </c>
      <c r="X263" s="6" t="e">
        <f>SUMIF(Sta!$A:$A,$A263,Sta!Q:Q)/$B263</f>
        <v>#DIV/0!</v>
      </c>
      <c r="Y263" s="6" t="e">
        <f>SUMIF(Sta!$B:$B,$A263,Sta!Q:Q)/$C263</f>
        <v>#DIV/0!</v>
      </c>
      <c r="Z263" s="10" t="e">
        <f>(SUMIF(Sta!$A:$A,$A263,Sta!M:M) +SUMIF(Sta!$B:$B,$A263,Sta!O:O))/$D263</f>
        <v>#DIV/0!</v>
      </c>
      <c r="AA263" s="6" t="e">
        <f>SUMIF(Sta!$A:$A,$A263,Sta!M:M)/$B263</f>
        <v>#DIV/0!</v>
      </c>
      <c r="AB263" s="6" t="e">
        <f>SUMIF(Sta!$B:$B,$A263,Sta!O:O)/$C263</f>
        <v>#DIV/0!</v>
      </c>
      <c r="AC263" s="10" t="e">
        <f>(SUMIF(Sta!$A:$A,$A263,Sta!N:N) +SUMIF(Sta!$B:$B,$A263,Sta!P:P))/$D263</f>
        <v>#DIV/0!</v>
      </c>
      <c r="AD263" s="6" t="e">
        <f>SUMIF(Sta!$A:$A,$A263,Sta!N:N)/$B263</f>
        <v>#DIV/0!</v>
      </c>
      <c r="AE263" s="14" t="e">
        <f>SUMIF(Sta!$B:$B,$A263,Sta!P:P)/$C263</f>
        <v>#DIV/0!</v>
      </c>
    </row>
    <row r="264" spans="1:31" x14ac:dyDescent="0.3">
      <c r="A264" s="62" t="s">
        <v>344</v>
      </c>
      <c r="B264" s="9">
        <f>COUNTIF(Sta!A:A,A264)</f>
        <v>0</v>
      </c>
      <c r="C264" s="4">
        <f>COUNTIF(Sta!B:B,A264)</f>
        <v>0</v>
      </c>
      <c r="D264" s="4">
        <f t="shared" si="9"/>
        <v>0</v>
      </c>
      <c r="E264" s="10" t="e">
        <f>(SUMIF(Sta!$A:$A,$A264,Sta!F:F) +SUMIF(Sta!$B:$B,$A264,Sta!F:F))/$D264</f>
        <v>#DIV/0!</v>
      </c>
      <c r="F264" s="6" t="e">
        <f>SUMIF(Sta!$A:$A,$A264,Sta!F:F)/$B264</f>
        <v>#DIV/0!</v>
      </c>
      <c r="G264" s="6" t="e">
        <f>SUMIF(Sta!$B:$B,$A264,Sta!F:F)/$C264</f>
        <v>#DIV/0!</v>
      </c>
      <c r="H264" s="10" t="e">
        <f>(SUMIF(Sta!$A:$A,$A264,Sta!D:D) +SUMIF(Sta!$B:$B,$A264,Sta!E:E))/$D264</f>
        <v>#DIV/0!</v>
      </c>
      <c r="I264" s="6" t="e">
        <f>SUMIF(Sta!$A:$A,$A264,Sta!D:D)/$B264</f>
        <v>#DIV/0!</v>
      </c>
      <c r="J264" s="6" t="e">
        <f>SUMIF(Sta!$B:$B,$A264,Sta!E:E)/$C264</f>
        <v>#DIV/0!</v>
      </c>
      <c r="K264" s="10" t="e">
        <f>(SUMIF(Sta!$A:$A,$A264,Sta!E:E) +SUMIF(Sta!$B:$B,$A264,Sta!D:D))/$D264</f>
        <v>#DIV/0!</v>
      </c>
      <c r="L264" s="6" t="e">
        <f>SUMIF(Sta!$A:$A,$A264,Sta!E:E)/$B264</f>
        <v>#DIV/0!</v>
      </c>
      <c r="M264" s="6" t="e">
        <f>SUMIF(Sta!$B:$B,$A264,Sta!D:D)/$C264</f>
        <v>#DIV/0!</v>
      </c>
      <c r="N264" s="10" t="e">
        <f>(SUMIF(Sta!$A:$A,$A264,Sta!L:L) +SUMIF(Sta!$B:$B,$A264,Sta!L:L))/$D264</f>
        <v>#DIV/0!</v>
      </c>
      <c r="O264" s="6" t="e">
        <f>SUMIF(Sta!$A:$A,$A264,Sta!L:L)/$B264</f>
        <v>#DIV/0!</v>
      </c>
      <c r="P264" s="6" t="e">
        <f>SUMIF(Sta!$B:$B,$A264,Sta!L:L)/$C264</f>
        <v>#DIV/0!</v>
      </c>
      <c r="Q264" s="10" t="e">
        <f>(SUMIF(Sta!$A:$A,$A264,Sta!H:H) +SUMIF(Sta!$B:$B,$A264,Sta!J:J))/$D264</f>
        <v>#DIV/0!</v>
      </c>
      <c r="R264" s="6" t="e">
        <f>SUMIF(Sta!$A:$A,$A264,Sta!H:H)/$B264</f>
        <v>#DIV/0!</v>
      </c>
      <c r="S264" s="6" t="e">
        <f>SUMIF(Sta!$B:$B,$A264,Sta!J:J)/$C264</f>
        <v>#DIV/0!</v>
      </c>
      <c r="T264" s="10" t="e">
        <f>(SUMIF(Sta!$A:$A,$A264,Sta!I:I) +SUMIF(Sta!$B:$B,$A264,Sta!K:K))/$D264</f>
        <v>#DIV/0!</v>
      </c>
      <c r="U264" s="6" t="e">
        <f>SUMIF(Sta!$A:$A,$A264,Sta!I:I)/$B264</f>
        <v>#DIV/0!</v>
      </c>
      <c r="V264" s="6" t="e">
        <f>SUMIF(Sta!$B:$B,$A264,Sta!K:K)/$C264</f>
        <v>#DIV/0!</v>
      </c>
      <c r="W264" s="10" t="e">
        <f>(SUMIF(Sta!$A:$A,$A264,Sta!Q:Q) +SUMIF(Sta!$B:$B,$A264,Sta!Q:Q))/$D264</f>
        <v>#DIV/0!</v>
      </c>
      <c r="X264" s="6" t="e">
        <f>SUMIF(Sta!$A:$A,$A264,Sta!Q:Q)/$B264</f>
        <v>#DIV/0!</v>
      </c>
      <c r="Y264" s="6" t="e">
        <f>SUMIF(Sta!$B:$B,$A264,Sta!Q:Q)/$C264</f>
        <v>#DIV/0!</v>
      </c>
      <c r="Z264" s="10" t="e">
        <f>(SUMIF(Sta!$A:$A,$A264,Sta!M:M) +SUMIF(Sta!$B:$B,$A264,Sta!O:O))/$D264</f>
        <v>#DIV/0!</v>
      </c>
      <c r="AA264" s="6" t="e">
        <f>SUMIF(Sta!$A:$A,$A264,Sta!M:M)/$B264</f>
        <v>#DIV/0!</v>
      </c>
      <c r="AB264" s="6" t="e">
        <f>SUMIF(Sta!$B:$B,$A264,Sta!O:O)/$C264</f>
        <v>#DIV/0!</v>
      </c>
      <c r="AC264" s="10" t="e">
        <f>(SUMIF(Sta!$A:$A,$A264,Sta!N:N) +SUMIF(Sta!$B:$B,$A264,Sta!P:P))/$D264</f>
        <v>#DIV/0!</v>
      </c>
      <c r="AD264" s="6" t="e">
        <f>SUMIF(Sta!$A:$A,$A264,Sta!N:N)/$B264</f>
        <v>#DIV/0!</v>
      </c>
      <c r="AE264" s="14" t="e">
        <f>SUMIF(Sta!$B:$B,$A264,Sta!P:P)/$C264</f>
        <v>#DIV/0!</v>
      </c>
    </row>
    <row r="265" spans="1:31" x14ac:dyDescent="0.3">
      <c r="A265" s="62" t="s">
        <v>359</v>
      </c>
      <c r="B265" s="9">
        <f>COUNTIF(Sta!A:A,A265)</f>
        <v>0</v>
      </c>
      <c r="C265" s="4">
        <f>COUNTIF(Sta!B:B,A265)</f>
        <v>0</v>
      </c>
      <c r="D265" s="4">
        <f t="shared" si="9"/>
        <v>0</v>
      </c>
      <c r="E265" s="10" t="e">
        <f>(SUMIF(Sta!$A:$A,$A265,Sta!F:F) +SUMIF(Sta!$B:$B,$A265,Sta!F:F))/$D265</f>
        <v>#DIV/0!</v>
      </c>
      <c r="F265" s="6" t="e">
        <f>SUMIF(Sta!$A:$A,$A265,Sta!F:F)/$B265</f>
        <v>#DIV/0!</v>
      </c>
      <c r="G265" s="6" t="e">
        <f>SUMIF(Sta!$B:$B,$A265,Sta!F:F)/$C265</f>
        <v>#DIV/0!</v>
      </c>
      <c r="H265" s="10" t="e">
        <f>(SUMIF(Sta!$A:$A,$A265,Sta!D:D) +SUMIF(Sta!$B:$B,$A265,Sta!E:E))/$D265</f>
        <v>#DIV/0!</v>
      </c>
      <c r="I265" s="6" t="e">
        <f>SUMIF(Sta!$A:$A,$A265,Sta!D:D)/$B265</f>
        <v>#DIV/0!</v>
      </c>
      <c r="J265" s="6" t="e">
        <f>SUMIF(Sta!$B:$B,$A265,Sta!E:E)/$C265</f>
        <v>#DIV/0!</v>
      </c>
      <c r="K265" s="10" t="e">
        <f>(SUMIF(Sta!$A:$A,$A265,Sta!E:E) +SUMIF(Sta!$B:$B,$A265,Sta!D:D))/$D265</f>
        <v>#DIV/0!</v>
      </c>
      <c r="L265" s="6" t="e">
        <f>SUMIF(Sta!$A:$A,$A265,Sta!E:E)/$B265</f>
        <v>#DIV/0!</v>
      </c>
      <c r="M265" s="6" t="e">
        <f>SUMIF(Sta!$B:$B,$A265,Sta!D:D)/$C265</f>
        <v>#DIV/0!</v>
      </c>
      <c r="N265" s="10" t="e">
        <f>(SUMIF(Sta!$A:$A,$A265,Sta!L:L) +SUMIF(Sta!$B:$B,$A265,Sta!L:L))/$D265</f>
        <v>#DIV/0!</v>
      </c>
      <c r="O265" s="6" t="e">
        <f>SUMIF(Sta!$A:$A,$A265,Sta!L:L)/$B265</f>
        <v>#DIV/0!</v>
      </c>
      <c r="P265" s="6" t="e">
        <f>SUMIF(Sta!$B:$B,$A265,Sta!L:L)/$C265</f>
        <v>#DIV/0!</v>
      </c>
      <c r="Q265" s="10" t="e">
        <f>(SUMIF(Sta!$A:$A,$A265,Sta!H:H) +SUMIF(Sta!$B:$B,$A265,Sta!J:J))/$D265</f>
        <v>#DIV/0!</v>
      </c>
      <c r="R265" s="6" t="e">
        <f>SUMIF(Sta!$A:$A,$A265,Sta!H:H)/$B265</f>
        <v>#DIV/0!</v>
      </c>
      <c r="S265" s="6" t="e">
        <f>SUMIF(Sta!$B:$B,$A265,Sta!J:J)/$C265</f>
        <v>#DIV/0!</v>
      </c>
      <c r="T265" s="10" t="e">
        <f>(SUMIF(Sta!$A:$A,$A265,Sta!I:I) +SUMIF(Sta!$B:$B,$A265,Sta!K:K))/$D265</f>
        <v>#DIV/0!</v>
      </c>
      <c r="U265" s="6" t="e">
        <f>SUMIF(Sta!$A:$A,$A265,Sta!I:I)/$B265</f>
        <v>#DIV/0!</v>
      </c>
      <c r="V265" s="6" t="e">
        <f>SUMIF(Sta!$B:$B,$A265,Sta!K:K)/$C265</f>
        <v>#DIV/0!</v>
      </c>
      <c r="W265" s="10" t="e">
        <f>(SUMIF(Sta!$A:$A,$A265,Sta!Q:Q) +SUMIF(Sta!$B:$B,$A265,Sta!Q:Q))/$D265</f>
        <v>#DIV/0!</v>
      </c>
      <c r="X265" s="6" t="e">
        <f>SUMIF(Sta!$A:$A,$A265,Sta!Q:Q)/$B265</f>
        <v>#DIV/0!</v>
      </c>
      <c r="Y265" s="6" t="e">
        <f>SUMIF(Sta!$B:$B,$A265,Sta!Q:Q)/$C265</f>
        <v>#DIV/0!</v>
      </c>
      <c r="Z265" s="10" t="e">
        <f>(SUMIF(Sta!$A:$A,$A265,Sta!M:M) +SUMIF(Sta!$B:$B,$A265,Sta!O:O))/$D265</f>
        <v>#DIV/0!</v>
      </c>
      <c r="AA265" s="6" t="e">
        <f>SUMIF(Sta!$A:$A,$A265,Sta!M:M)/$B265</f>
        <v>#DIV/0!</v>
      </c>
      <c r="AB265" s="6" t="e">
        <f>SUMIF(Sta!$B:$B,$A265,Sta!O:O)/$C265</f>
        <v>#DIV/0!</v>
      </c>
      <c r="AC265" s="10" t="e">
        <f>(SUMIF(Sta!$A:$A,$A265,Sta!N:N) +SUMIF(Sta!$B:$B,$A265,Sta!P:P))/$D265</f>
        <v>#DIV/0!</v>
      </c>
      <c r="AD265" s="6" t="e">
        <f>SUMIF(Sta!$A:$A,$A265,Sta!N:N)/$B265</f>
        <v>#DIV/0!</v>
      </c>
      <c r="AE265" s="14" t="e">
        <f>SUMIF(Sta!$B:$B,$A265,Sta!P:P)/$C265</f>
        <v>#DIV/0!</v>
      </c>
    </row>
    <row r="266" spans="1:31" x14ac:dyDescent="0.3">
      <c r="A266" s="62" t="s">
        <v>358</v>
      </c>
      <c r="B266" s="9">
        <f>COUNTIF(Sta!A:A,A266)</f>
        <v>0</v>
      </c>
      <c r="C266" s="4">
        <f>COUNTIF(Sta!B:B,A266)</f>
        <v>0</v>
      </c>
      <c r="D266" s="4">
        <f t="shared" si="9"/>
        <v>0</v>
      </c>
      <c r="E266" s="10" t="e">
        <f>(SUMIF(Sta!$A:$A,$A266,Sta!F:F) +SUMIF(Sta!$B:$B,$A266,Sta!F:F))/$D266</f>
        <v>#DIV/0!</v>
      </c>
      <c r="F266" s="6" t="e">
        <f>SUMIF(Sta!$A:$A,$A266,Sta!F:F)/$B266</f>
        <v>#DIV/0!</v>
      </c>
      <c r="G266" s="6" t="e">
        <f>SUMIF(Sta!$B:$B,$A266,Sta!F:F)/$C266</f>
        <v>#DIV/0!</v>
      </c>
      <c r="H266" s="10" t="e">
        <f>(SUMIF(Sta!$A:$A,$A266,Sta!D:D) +SUMIF(Sta!$B:$B,$A266,Sta!E:E))/$D266</f>
        <v>#DIV/0!</v>
      </c>
      <c r="I266" s="6" t="e">
        <f>SUMIF(Sta!$A:$A,$A266,Sta!D:D)/$B266</f>
        <v>#DIV/0!</v>
      </c>
      <c r="J266" s="6" t="e">
        <f>SUMIF(Sta!$B:$B,$A266,Sta!E:E)/$C266</f>
        <v>#DIV/0!</v>
      </c>
      <c r="K266" s="10" t="e">
        <f>(SUMIF(Sta!$A:$A,$A266,Sta!E:E) +SUMIF(Sta!$B:$B,$A266,Sta!D:D))/$D266</f>
        <v>#DIV/0!</v>
      </c>
      <c r="L266" s="6" t="e">
        <f>SUMIF(Sta!$A:$A,$A266,Sta!E:E)/$B266</f>
        <v>#DIV/0!</v>
      </c>
      <c r="M266" s="6" t="e">
        <f>SUMIF(Sta!$B:$B,$A266,Sta!D:D)/$C266</f>
        <v>#DIV/0!</v>
      </c>
      <c r="N266" s="10" t="e">
        <f>(SUMIF(Sta!$A:$A,$A266,Sta!L:L) +SUMIF(Sta!$B:$B,$A266,Sta!L:L))/$D266</f>
        <v>#DIV/0!</v>
      </c>
      <c r="O266" s="6" t="e">
        <f>SUMIF(Sta!$A:$A,$A266,Sta!L:L)/$B266</f>
        <v>#DIV/0!</v>
      </c>
      <c r="P266" s="6" t="e">
        <f>SUMIF(Sta!$B:$B,$A266,Sta!L:L)/$C266</f>
        <v>#DIV/0!</v>
      </c>
      <c r="Q266" s="10" t="e">
        <f>(SUMIF(Sta!$A:$A,$A266,Sta!H:H) +SUMIF(Sta!$B:$B,$A266,Sta!J:J))/$D266</f>
        <v>#DIV/0!</v>
      </c>
      <c r="R266" s="6" t="e">
        <f>SUMIF(Sta!$A:$A,$A266,Sta!H:H)/$B266</f>
        <v>#DIV/0!</v>
      </c>
      <c r="S266" s="6" t="e">
        <f>SUMIF(Sta!$B:$B,$A266,Sta!J:J)/$C266</f>
        <v>#DIV/0!</v>
      </c>
      <c r="T266" s="10" t="e">
        <f>(SUMIF(Sta!$A:$A,$A266,Sta!I:I) +SUMIF(Sta!$B:$B,$A266,Sta!K:K))/$D266</f>
        <v>#DIV/0!</v>
      </c>
      <c r="U266" s="6" t="e">
        <f>SUMIF(Sta!$A:$A,$A266,Sta!I:I)/$B266</f>
        <v>#DIV/0!</v>
      </c>
      <c r="V266" s="6" t="e">
        <f>SUMIF(Sta!$B:$B,$A266,Sta!K:K)/$C266</f>
        <v>#DIV/0!</v>
      </c>
      <c r="W266" s="10" t="e">
        <f>(SUMIF(Sta!$A:$A,$A266,Sta!Q:Q) +SUMIF(Sta!$B:$B,$A266,Sta!Q:Q))/$D266</f>
        <v>#DIV/0!</v>
      </c>
      <c r="X266" s="6" t="e">
        <f>SUMIF(Sta!$A:$A,$A266,Sta!Q:Q)/$B266</f>
        <v>#DIV/0!</v>
      </c>
      <c r="Y266" s="6" t="e">
        <f>SUMIF(Sta!$B:$B,$A266,Sta!Q:Q)/$C266</f>
        <v>#DIV/0!</v>
      </c>
      <c r="Z266" s="10" t="e">
        <f>(SUMIF(Sta!$A:$A,$A266,Sta!M:M) +SUMIF(Sta!$B:$B,$A266,Sta!O:O))/$D266</f>
        <v>#DIV/0!</v>
      </c>
      <c r="AA266" s="6" t="e">
        <f>SUMIF(Sta!$A:$A,$A266,Sta!M:M)/$B266</f>
        <v>#DIV/0!</v>
      </c>
      <c r="AB266" s="6" t="e">
        <f>SUMIF(Sta!$B:$B,$A266,Sta!O:O)/$C266</f>
        <v>#DIV/0!</v>
      </c>
      <c r="AC266" s="10" t="e">
        <f>(SUMIF(Sta!$A:$A,$A266,Sta!N:N) +SUMIF(Sta!$B:$B,$A266,Sta!P:P))/$D266</f>
        <v>#DIV/0!</v>
      </c>
      <c r="AD266" s="6" t="e">
        <f>SUMIF(Sta!$A:$A,$A266,Sta!N:N)/$B266</f>
        <v>#DIV/0!</v>
      </c>
      <c r="AE266" s="14" t="e">
        <f>SUMIF(Sta!$B:$B,$A266,Sta!P:P)/$C266</f>
        <v>#DIV/0!</v>
      </c>
    </row>
    <row r="267" spans="1:31" x14ac:dyDescent="0.3">
      <c r="A267" s="62" t="s">
        <v>349</v>
      </c>
      <c r="B267" s="9">
        <f>COUNTIF(Sta!A:A,A267)</f>
        <v>0</v>
      </c>
      <c r="C267" s="4">
        <f>COUNTIF(Sta!B:B,A267)</f>
        <v>0</v>
      </c>
      <c r="D267" s="4">
        <f t="shared" si="9"/>
        <v>0</v>
      </c>
      <c r="E267" s="10" t="e">
        <f>(SUMIF(Sta!$A:$A,$A267,Sta!F:F) +SUMIF(Sta!$B:$B,$A267,Sta!F:F))/$D267</f>
        <v>#DIV/0!</v>
      </c>
      <c r="F267" s="6" t="e">
        <f>SUMIF(Sta!$A:$A,$A267,Sta!F:F)/$B267</f>
        <v>#DIV/0!</v>
      </c>
      <c r="G267" s="6" t="e">
        <f>SUMIF(Sta!$B:$B,$A267,Sta!F:F)/$C267</f>
        <v>#DIV/0!</v>
      </c>
      <c r="H267" s="10" t="e">
        <f>(SUMIF(Sta!$A:$A,$A267,Sta!D:D) +SUMIF(Sta!$B:$B,$A267,Sta!E:E))/$D267</f>
        <v>#DIV/0!</v>
      </c>
      <c r="I267" s="6" t="e">
        <f>SUMIF(Sta!$A:$A,$A267,Sta!D:D)/$B267</f>
        <v>#DIV/0!</v>
      </c>
      <c r="J267" s="6" t="e">
        <f>SUMIF(Sta!$B:$B,$A267,Sta!E:E)/$C267</f>
        <v>#DIV/0!</v>
      </c>
      <c r="K267" s="10" t="e">
        <f>(SUMIF(Sta!$A:$A,$A267,Sta!E:E) +SUMIF(Sta!$B:$B,$A267,Sta!D:D))/$D267</f>
        <v>#DIV/0!</v>
      </c>
      <c r="L267" s="6" t="e">
        <f>SUMIF(Sta!$A:$A,$A267,Sta!E:E)/$B267</f>
        <v>#DIV/0!</v>
      </c>
      <c r="M267" s="6" t="e">
        <f>SUMIF(Sta!$B:$B,$A267,Sta!D:D)/$C267</f>
        <v>#DIV/0!</v>
      </c>
      <c r="N267" s="10" t="e">
        <f>(SUMIF(Sta!$A:$A,$A267,Sta!L:L) +SUMIF(Sta!$B:$B,$A267,Sta!L:L))/$D267</f>
        <v>#DIV/0!</v>
      </c>
      <c r="O267" s="6" t="e">
        <f>SUMIF(Sta!$A:$A,$A267,Sta!L:L)/$B267</f>
        <v>#DIV/0!</v>
      </c>
      <c r="P267" s="6" t="e">
        <f>SUMIF(Sta!$B:$B,$A267,Sta!L:L)/$C267</f>
        <v>#DIV/0!</v>
      </c>
      <c r="Q267" s="10" t="e">
        <f>(SUMIF(Sta!$A:$A,$A267,Sta!H:H) +SUMIF(Sta!$B:$B,$A267,Sta!J:J))/$D267</f>
        <v>#DIV/0!</v>
      </c>
      <c r="R267" s="6" t="e">
        <f>SUMIF(Sta!$A:$A,$A267,Sta!H:H)/$B267</f>
        <v>#DIV/0!</v>
      </c>
      <c r="S267" s="6" t="e">
        <f>SUMIF(Sta!$B:$B,$A267,Sta!J:J)/$C267</f>
        <v>#DIV/0!</v>
      </c>
      <c r="T267" s="10" t="e">
        <f>(SUMIF(Sta!$A:$A,$A267,Sta!I:I) +SUMIF(Sta!$B:$B,$A267,Sta!K:K))/$D267</f>
        <v>#DIV/0!</v>
      </c>
      <c r="U267" s="6" t="e">
        <f>SUMIF(Sta!$A:$A,$A267,Sta!I:I)/$B267</f>
        <v>#DIV/0!</v>
      </c>
      <c r="V267" s="6" t="e">
        <f>SUMIF(Sta!$B:$B,$A267,Sta!K:K)/$C267</f>
        <v>#DIV/0!</v>
      </c>
      <c r="W267" s="10" t="e">
        <f>(SUMIF(Sta!$A:$A,$A267,Sta!Q:Q) +SUMIF(Sta!$B:$B,$A267,Sta!Q:Q))/$D267</f>
        <v>#DIV/0!</v>
      </c>
      <c r="X267" s="6" t="e">
        <f>SUMIF(Sta!$A:$A,$A267,Sta!Q:Q)/$B267</f>
        <v>#DIV/0!</v>
      </c>
      <c r="Y267" s="6" t="e">
        <f>SUMIF(Sta!$B:$B,$A267,Sta!Q:Q)/$C267</f>
        <v>#DIV/0!</v>
      </c>
      <c r="Z267" s="10" t="e">
        <f>(SUMIF(Sta!$A:$A,$A267,Sta!M:M) +SUMIF(Sta!$B:$B,$A267,Sta!O:O))/$D267</f>
        <v>#DIV/0!</v>
      </c>
      <c r="AA267" s="6" t="e">
        <f>SUMIF(Sta!$A:$A,$A267,Sta!M:M)/$B267</f>
        <v>#DIV/0!</v>
      </c>
      <c r="AB267" s="6" t="e">
        <f>SUMIF(Sta!$B:$B,$A267,Sta!O:O)/$C267</f>
        <v>#DIV/0!</v>
      </c>
      <c r="AC267" s="10" t="e">
        <f>(SUMIF(Sta!$A:$A,$A267,Sta!N:N) +SUMIF(Sta!$B:$B,$A267,Sta!P:P))/$D267</f>
        <v>#DIV/0!</v>
      </c>
      <c r="AD267" s="6" t="e">
        <f>SUMIF(Sta!$A:$A,$A267,Sta!N:N)/$B267</f>
        <v>#DIV/0!</v>
      </c>
      <c r="AE267" s="14" t="e">
        <f>SUMIF(Sta!$B:$B,$A267,Sta!P:P)/$C267</f>
        <v>#DIV/0!</v>
      </c>
    </row>
    <row r="268" spans="1:31" x14ac:dyDescent="0.3">
      <c r="A268" s="62" t="s">
        <v>357</v>
      </c>
      <c r="B268" s="9">
        <f>COUNTIF(Sta!A:A,A268)</f>
        <v>0</v>
      </c>
      <c r="C268" s="4">
        <f>COUNTIF(Sta!B:B,A268)</f>
        <v>0</v>
      </c>
      <c r="D268" s="4">
        <f t="shared" si="9"/>
        <v>0</v>
      </c>
      <c r="E268" s="10" t="e">
        <f>(SUMIF(Sta!$A:$A,$A268,Sta!F:F) +SUMIF(Sta!$B:$B,$A268,Sta!F:F))/$D268</f>
        <v>#DIV/0!</v>
      </c>
      <c r="F268" s="6" t="e">
        <f>SUMIF(Sta!$A:$A,$A268,Sta!F:F)/$B268</f>
        <v>#DIV/0!</v>
      </c>
      <c r="G268" s="6" t="e">
        <f>SUMIF(Sta!$B:$B,$A268,Sta!F:F)/$C268</f>
        <v>#DIV/0!</v>
      </c>
      <c r="H268" s="10" t="e">
        <f>(SUMIF(Sta!$A:$A,$A268,Sta!D:D) +SUMIF(Sta!$B:$B,$A268,Sta!E:E))/$D268</f>
        <v>#DIV/0!</v>
      </c>
      <c r="I268" s="6" t="e">
        <f>SUMIF(Sta!$A:$A,$A268,Sta!D:D)/$B268</f>
        <v>#DIV/0!</v>
      </c>
      <c r="J268" s="6" t="e">
        <f>SUMIF(Sta!$B:$B,$A268,Sta!E:E)/$C268</f>
        <v>#DIV/0!</v>
      </c>
      <c r="K268" s="10" t="e">
        <f>(SUMIF(Sta!$A:$A,$A268,Sta!E:E) +SUMIF(Sta!$B:$B,$A268,Sta!D:D))/$D268</f>
        <v>#DIV/0!</v>
      </c>
      <c r="L268" s="6" t="e">
        <f>SUMIF(Sta!$A:$A,$A268,Sta!E:E)/$B268</f>
        <v>#DIV/0!</v>
      </c>
      <c r="M268" s="6" t="e">
        <f>SUMIF(Sta!$B:$B,$A268,Sta!D:D)/$C268</f>
        <v>#DIV/0!</v>
      </c>
      <c r="N268" s="10" t="e">
        <f>(SUMIF(Sta!$A:$A,$A268,Sta!L:L) +SUMIF(Sta!$B:$B,$A268,Sta!L:L))/$D268</f>
        <v>#DIV/0!</v>
      </c>
      <c r="O268" s="6" t="e">
        <f>SUMIF(Sta!$A:$A,$A268,Sta!L:L)/$B268</f>
        <v>#DIV/0!</v>
      </c>
      <c r="P268" s="6" t="e">
        <f>SUMIF(Sta!$B:$B,$A268,Sta!L:L)/$C268</f>
        <v>#DIV/0!</v>
      </c>
      <c r="Q268" s="10" t="e">
        <f>(SUMIF(Sta!$A:$A,$A268,Sta!H:H) +SUMIF(Sta!$B:$B,$A268,Sta!J:J))/$D268</f>
        <v>#DIV/0!</v>
      </c>
      <c r="R268" s="6" t="e">
        <f>SUMIF(Sta!$A:$A,$A268,Sta!H:H)/$B268</f>
        <v>#DIV/0!</v>
      </c>
      <c r="S268" s="6" t="e">
        <f>SUMIF(Sta!$B:$B,$A268,Sta!J:J)/$C268</f>
        <v>#DIV/0!</v>
      </c>
      <c r="T268" s="10" t="e">
        <f>(SUMIF(Sta!$A:$A,$A268,Sta!I:I) +SUMIF(Sta!$B:$B,$A268,Sta!K:K))/$D268</f>
        <v>#DIV/0!</v>
      </c>
      <c r="U268" s="6" t="e">
        <f>SUMIF(Sta!$A:$A,$A268,Sta!I:I)/$B268</f>
        <v>#DIV/0!</v>
      </c>
      <c r="V268" s="6" t="e">
        <f>SUMIF(Sta!$B:$B,$A268,Sta!K:K)/$C268</f>
        <v>#DIV/0!</v>
      </c>
      <c r="W268" s="10" t="e">
        <f>(SUMIF(Sta!$A:$A,$A268,Sta!Q:Q) +SUMIF(Sta!$B:$B,$A268,Sta!Q:Q))/$D268</f>
        <v>#DIV/0!</v>
      </c>
      <c r="X268" s="6" t="e">
        <f>SUMIF(Sta!$A:$A,$A268,Sta!Q:Q)/$B268</f>
        <v>#DIV/0!</v>
      </c>
      <c r="Y268" s="6" t="e">
        <f>SUMIF(Sta!$B:$B,$A268,Sta!Q:Q)/$C268</f>
        <v>#DIV/0!</v>
      </c>
      <c r="Z268" s="10" t="e">
        <f>(SUMIF(Sta!$A:$A,$A268,Sta!M:M) +SUMIF(Sta!$B:$B,$A268,Sta!O:O))/$D268</f>
        <v>#DIV/0!</v>
      </c>
      <c r="AA268" s="6" t="e">
        <f>SUMIF(Sta!$A:$A,$A268,Sta!M:M)/$B268</f>
        <v>#DIV/0!</v>
      </c>
      <c r="AB268" s="6" t="e">
        <f>SUMIF(Sta!$B:$B,$A268,Sta!O:O)/$C268</f>
        <v>#DIV/0!</v>
      </c>
      <c r="AC268" s="10" t="e">
        <f>(SUMIF(Sta!$A:$A,$A268,Sta!N:N) +SUMIF(Sta!$B:$B,$A268,Sta!P:P))/$D268</f>
        <v>#DIV/0!</v>
      </c>
      <c r="AD268" s="6" t="e">
        <f>SUMIF(Sta!$A:$A,$A268,Sta!N:N)/$B268</f>
        <v>#DIV/0!</v>
      </c>
      <c r="AE268" s="14" t="e">
        <f>SUMIF(Sta!$B:$B,$A268,Sta!P:P)/$C268</f>
        <v>#DIV/0!</v>
      </c>
    </row>
    <row r="269" spans="1:31" x14ac:dyDescent="0.3">
      <c r="A269" s="62" t="s">
        <v>345</v>
      </c>
      <c r="B269" s="9">
        <f>COUNTIF(Sta!A:A,A269)</f>
        <v>0</v>
      </c>
      <c r="C269" s="4">
        <f>COUNTIF(Sta!B:B,A269)</f>
        <v>0</v>
      </c>
      <c r="D269" s="4">
        <f t="shared" si="9"/>
        <v>0</v>
      </c>
      <c r="E269" s="10" t="e">
        <f>(SUMIF(Sta!$A:$A,$A269,Sta!F:F) +SUMIF(Sta!$B:$B,$A269,Sta!F:F))/$D269</f>
        <v>#DIV/0!</v>
      </c>
      <c r="F269" s="6" t="e">
        <f>SUMIF(Sta!$A:$A,$A269,Sta!F:F)/$B269</f>
        <v>#DIV/0!</v>
      </c>
      <c r="G269" s="6" t="e">
        <f>SUMIF(Sta!$B:$B,$A269,Sta!F:F)/$C269</f>
        <v>#DIV/0!</v>
      </c>
      <c r="H269" s="10" t="e">
        <f>(SUMIF(Sta!$A:$A,$A269,Sta!D:D) +SUMIF(Sta!$B:$B,$A269,Sta!E:E))/$D269</f>
        <v>#DIV/0!</v>
      </c>
      <c r="I269" s="6" t="e">
        <f>SUMIF(Sta!$A:$A,$A269,Sta!D:D)/$B269</f>
        <v>#DIV/0!</v>
      </c>
      <c r="J269" s="6" t="e">
        <f>SUMIF(Sta!$B:$B,$A269,Sta!E:E)/$C269</f>
        <v>#DIV/0!</v>
      </c>
      <c r="K269" s="10" t="e">
        <f>(SUMIF(Sta!$A:$A,$A269,Sta!E:E) +SUMIF(Sta!$B:$B,$A269,Sta!D:D))/$D269</f>
        <v>#DIV/0!</v>
      </c>
      <c r="L269" s="6" t="e">
        <f>SUMIF(Sta!$A:$A,$A269,Sta!E:E)/$B269</f>
        <v>#DIV/0!</v>
      </c>
      <c r="M269" s="6" t="e">
        <f>SUMIF(Sta!$B:$B,$A269,Sta!D:D)/$C269</f>
        <v>#DIV/0!</v>
      </c>
      <c r="N269" s="10" t="e">
        <f>(SUMIF(Sta!$A:$A,$A269,Sta!L:L) +SUMIF(Sta!$B:$B,$A269,Sta!L:L))/$D269</f>
        <v>#DIV/0!</v>
      </c>
      <c r="O269" s="6" t="e">
        <f>SUMIF(Sta!$A:$A,$A269,Sta!L:L)/$B269</f>
        <v>#DIV/0!</v>
      </c>
      <c r="P269" s="6" t="e">
        <f>SUMIF(Sta!$B:$B,$A269,Sta!L:L)/$C269</f>
        <v>#DIV/0!</v>
      </c>
      <c r="Q269" s="10" t="e">
        <f>(SUMIF(Sta!$A:$A,$A269,Sta!H:H) +SUMIF(Sta!$B:$B,$A269,Sta!J:J))/$D269</f>
        <v>#DIV/0!</v>
      </c>
      <c r="R269" s="6" t="e">
        <f>SUMIF(Sta!$A:$A,$A269,Sta!H:H)/$B269</f>
        <v>#DIV/0!</v>
      </c>
      <c r="S269" s="6" t="e">
        <f>SUMIF(Sta!$B:$B,$A269,Sta!J:J)/$C269</f>
        <v>#DIV/0!</v>
      </c>
      <c r="T269" s="10" t="e">
        <f>(SUMIF(Sta!$A:$A,$A269,Sta!I:I) +SUMIF(Sta!$B:$B,$A269,Sta!K:K))/$D269</f>
        <v>#DIV/0!</v>
      </c>
      <c r="U269" s="6" t="e">
        <f>SUMIF(Sta!$A:$A,$A269,Sta!I:I)/$B269</f>
        <v>#DIV/0!</v>
      </c>
      <c r="V269" s="6" t="e">
        <f>SUMIF(Sta!$B:$B,$A269,Sta!K:K)/$C269</f>
        <v>#DIV/0!</v>
      </c>
      <c r="W269" s="10" t="e">
        <f>(SUMIF(Sta!$A:$A,$A269,Sta!Q:Q) +SUMIF(Sta!$B:$B,$A269,Sta!Q:Q))/$D269</f>
        <v>#DIV/0!</v>
      </c>
      <c r="X269" s="6" t="e">
        <f>SUMIF(Sta!$A:$A,$A269,Sta!Q:Q)/$B269</f>
        <v>#DIV/0!</v>
      </c>
      <c r="Y269" s="6" t="e">
        <f>SUMIF(Sta!$B:$B,$A269,Sta!Q:Q)/$C269</f>
        <v>#DIV/0!</v>
      </c>
      <c r="Z269" s="10" t="e">
        <f>(SUMIF(Sta!$A:$A,$A269,Sta!M:M) +SUMIF(Sta!$B:$B,$A269,Sta!O:O))/$D269</f>
        <v>#DIV/0!</v>
      </c>
      <c r="AA269" s="6" t="e">
        <f>SUMIF(Sta!$A:$A,$A269,Sta!M:M)/$B269</f>
        <v>#DIV/0!</v>
      </c>
      <c r="AB269" s="6" t="e">
        <f>SUMIF(Sta!$B:$B,$A269,Sta!O:O)/$C269</f>
        <v>#DIV/0!</v>
      </c>
      <c r="AC269" s="10" t="e">
        <f>(SUMIF(Sta!$A:$A,$A269,Sta!N:N) +SUMIF(Sta!$B:$B,$A269,Sta!P:P))/$D269</f>
        <v>#DIV/0!</v>
      </c>
      <c r="AD269" s="6" t="e">
        <f>SUMIF(Sta!$A:$A,$A269,Sta!N:N)/$B269</f>
        <v>#DIV/0!</v>
      </c>
      <c r="AE269" s="14" t="e">
        <f>SUMIF(Sta!$B:$B,$A269,Sta!P:P)/$C269</f>
        <v>#DIV/0!</v>
      </c>
    </row>
    <row r="270" spans="1:31" x14ac:dyDescent="0.3">
      <c r="A270" s="62" t="s">
        <v>346</v>
      </c>
      <c r="B270" s="9">
        <f>COUNTIF(Sta!A:A,A270)</f>
        <v>0</v>
      </c>
      <c r="C270" s="4">
        <f>COUNTIF(Sta!B:B,A270)</f>
        <v>0</v>
      </c>
      <c r="D270" s="4">
        <f t="shared" si="9"/>
        <v>0</v>
      </c>
      <c r="E270" s="10" t="e">
        <f>(SUMIF(Sta!$A:$A,$A270,Sta!F:F) +SUMIF(Sta!$B:$B,$A270,Sta!F:F))/$D270</f>
        <v>#DIV/0!</v>
      </c>
      <c r="F270" s="6" t="e">
        <f>SUMIF(Sta!$A:$A,$A270,Sta!F:F)/$B270</f>
        <v>#DIV/0!</v>
      </c>
      <c r="G270" s="6" t="e">
        <f>SUMIF(Sta!$B:$B,$A270,Sta!F:F)/$C270</f>
        <v>#DIV/0!</v>
      </c>
      <c r="H270" s="10" t="e">
        <f>(SUMIF(Sta!$A:$A,$A270,Sta!D:D) +SUMIF(Sta!$B:$B,$A270,Sta!E:E))/$D270</f>
        <v>#DIV/0!</v>
      </c>
      <c r="I270" s="6" t="e">
        <f>SUMIF(Sta!$A:$A,$A270,Sta!D:D)/$B270</f>
        <v>#DIV/0!</v>
      </c>
      <c r="J270" s="6" t="e">
        <f>SUMIF(Sta!$B:$B,$A270,Sta!E:E)/$C270</f>
        <v>#DIV/0!</v>
      </c>
      <c r="K270" s="10" t="e">
        <f>(SUMIF(Sta!$A:$A,$A270,Sta!E:E) +SUMIF(Sta!$B:$B,$A270,Sta!D:D))/$D270</f>
        <v>#DIV/0!</v>
      </c>
      <c r="L270" s="6" t="e">
        <f>SUMIF(Sta!$A:$A,$A270,Sta!E:E)/$B270</f>
        <v>#DIV/0!</v>
      </c>
      <c r="M270" s="6" t="e">
        <f>SUMIF(Sta!$B:$B,$A270,Sta!D:D)/$C270</f>
        <v>#DIV/0!</v>
      </c>
      <c r="N270" s="10" t="e">
        <f>(SUMIF(Sta!$A:$A,$A270,Sta!L:L) +SUMIF(Sta!$B:$B,$A270,Sta!L:L))/$D270</f>
        <v>#DIV/0!</v>
      </c>
      <c r="O270" s="6" t="e">
        <f>SUMIF(Sta!$A:$A,$A270,Sta!L:L)/$B270</f>
        <v>#DIV/0!</v>
      </c>
      <c r="P270" s="6" t="e">
        <f>SUMIF(Sta!$B:$B,$A270,Sta!L:L)/$C270</f>
        <v>#DIV/0!</v>
      </c>
      <c r="Q270" s="10" t="e">
        <f>(SUMIF(Sta!$A:$A,$A270,Sta!H:H) +SUMIF(Sta!$B:$B,$A270,Sta!J:J))/$D270</f>
        <v>#DIV/0!</v>
      </c>
      <c r="R270" s="6" t="e">
        <f>SUMIF(Sta!$A:$A,$A270,Sta!H:H)/$B270</f>
        <v>#DIV/0!</v>
      </c>
      <c r="S270" s="6" t="e">
        <f>SUMIF(Sta!$B:$B,$A270,Sta!J:J)/$C270</f>
        <v>#DIV/0!</v>
      </c>
      <c r="T270" s="10" t="e">
        <f>(SUMIF(Sta!$A:$A,$A270,Sta!I:I) +SUMIF(Sta!$B:$B,$A270,Sta!K:K))/$D270</f>
        <v>#DIV/0!</v>
      </c>
      <c r="U270" s="6" t="e">
        <f>SUMIF(Sta!$A:$A,$A270,Sta!I:I)/$B270</f>
        <v>#DIV/0!</v>
      </c>
      <c r="V270" s="6" t="e">
        <f>SUMIF(Sta!$B:$B,$A270,Sta!K:K)/$C270</f>
        <v>#DIV/0!</v>
      </c>
      <c r="W270" s="10" t="e">
        <f>(SUMIF(Sta!$A:$A,$A270,Sta!Q:Q) +SUMIF(Sta!$B:$B,$A270,Sta!Q:Q))/$D270</f>
        <v>#DIV/0!</v>
      </c>
      <c r="X270" s="6" t="e">
        <f>SUMIF(Sta!$A:$A,$A270,Sta!Q:Q)/$B270</f>
        <v>#DIV/0!</v>
      </c>
      <c r="Y270" s="6" t="e">
        <f>SUMIF(Sta!$B:$B,$A270,Sta!Q:Q)/$C270</f>
        <v>#DIV/0!</v>
      </c>
      <c r="Z270" s="10" t="e">
        <f>(SUMIF(Sta!$A:$A,$A270,Sta!M:M) +SUMIF(Sta!$B:$B,$A270,Sta!O:O))/$D270</f>
        <v>#DIV/0!</v>
      </c>
      <c r="AA270" s="6" t="e">
        <f>SUMIF(Sta!$A:$A,$A270,Sta!M:M)/$B270</f>
        <v>#DIV/0!</v>
      </c>
      <c r="AB270" s="6" t="e">
        <f>SUMIF(Sta!$B:$B,$A270,Sta!O:O)/$C270</f>
        <v>#DIV/0!</v>
      </c>
      <c r="AC270" s="10" t="e">
        <f>(SUMIF(Sta!$A:$A,$A270,Sta!N:N) +SUMIF(Sta!$B:$B,$A270,Sta!P:P))/$D270</f>
        <v>#DIV/0!</v>
      </c>
      <c r="AD270" s="6" t="e">
        <f>SUMIF(Sta!$A:$A,$A270,Sta!N:N)/$B270</f>
        <v>#DIV/0!</v>
      </c>
      <c r="AE270" s="14" t="e">
        <f>SUMIF(Sta!$B:$B,$A270,Sta!P:P)/$C270</f>
        <v>#DIV/0!</v>
      </c>
    </row>
    <row r="271" spans="1:31" x14ac:dyDescent="0.3">
      <c r="A271" t="s">
        <v>371</v>
      </c>
      <c r="B271" s="9">
        <f>COUNTIF(Sta!A:A,A271)</f>
        <v>0</v>
      </c>
      <c r="C271" s="4">
        <f>COUNTIF(Sta!B:B,A271)</f>
        <v>0</v>
      </c>
      <c r="D271" s="4">
        <f t="shared" si="9"/>
        <v>0</v>
      </c>
      <c r="E271" s="10" t="e">
        <f>(SUMIF(Sta!$A:$A,$A271,Sta!F:F) +SUMIF(Sta!$B:$B,$A271,Sta!F:F))/$D271</f>
        <v>#DIV/0!</v>
      </c>
      <c r="F271" s="6" t="e">
        <f>SUMIF(Sta!$A:$A,$A271,Sta!F:F)/$B271</f>
        <v>#DIV/0!</v>
      </c>
      <c r="G271" s="6" t="e">
        <f>SUMIF(Sta!$B:$B,$A271,Sta!F:F)/$C271</f>
        <v>#DIV/0!</v>
      </c>
      <c r="H271" s="10" t="e">
        <f>(SUMIF(Sta!$A:$A,$A271,Sta!D:D) +SUMIF(Sta!$B:$B,$A271,Sta!E:E))/$D271</f>
        <v>#DIV/0!</v>
      </c>
      <c r="I271" s="6" t="e">
        <f>SUMIF(Sta!$A:$A,$A271,Sta!D:D)/$B271</f>
        <v>#DIV/0!</v>
      </c>
      <c r="J271" s="6" t="e">
        <f>SUMIF(Sta!$B:$B,$A271,Sta!E:E)/$C271</f>
        <v>#DIV/0!</v>
      </c>
      <c r="K271" s="10" t="e">
        <f>(SUMIF(Sta!$A:$A,$A271,Sta!E:E) +SUMIF(Sta!$B:$B,$A271,Sta!D:D))/$D271</f>
        <v>#DIV/0!</v>
      </c>
      <c r="L271" s="6" t="e">
        <f>SUMIF(Sta!$A:$A,$A271,Sta!E:E)/$B271</f>
        <v>#DIV/0!</v>
      </c>
      <c r="M271" s="6" t="e">
        <f>SUMIF(Sta!$B:$B,$A271,Sta!D:D)/$C271</f>
        <v>#DIV/0!</v>
      </c>
      <c r="N271" s="10" t="e">
        <f>(SUMIF(Sta!$A:$A,$A271,Sta!L:L) +SUMIF(Sta!$B:$B,$A271,Sta!L:L))/$D271</f>
        <v>#DIV/0!</v>
      </c>
      <c r="O271" s="6" t="e">
        <f>SUMIF(Sta!$A:$A,$A271,Sta!L:L)/$B271</f>
        <v>#DIV/0!</v>
      </c>
      <c r="P271" s="6" t="e">
        <f>SUMIF(Sta!$B:$B,$A271,Sta!L:L)/$C271</f>
        <v>#DIV/0!</v>
      </c>
      <c r="Q271" s="10" t="e">
        <f>(SUMIF(Sta!$A:$A,$A271,Sta!H:H) +SUMIF(Sta!$B:$B,$A271,Sta!J:J))/$D271</f>
        <v>#DIV/0!</v>
      </c>
      <c r="R271" s="6" t="e">
        <f>SUMIF(Sta!$A:$A,$A271,Sta!H:H)/$B271</f>
        <v>#DIV/0!</v>
      </c>
      <c r="S271" s="6" t="e">
        <f>SUMIF(Sta!$B:$B,$A271,Sta!J:J)/$C271</f>
        <v>#DIV/0!</v>
      </c>
      <c r="T271" s="10" t="e">
        <f>(SUMIF(Sta!$A:$A,$A271,Sta!I:I) +SUMIF(Sta!$B:$B,$A271,Sta!K:K))/$D271</f>
        <v>#DIV/0!</v>
      </c>
      <c r="U271" s="6" t="e">
        <f>SUMIF(Sta!$A:$A,$A271,Sta!I:I)/$B271</f>
        <v>#DIV/0!</v>
      </c>
      <c r="V271" s="6" t="e">
        <f>SUMIF(Sta!$B:$B,$A271,Sta!K:K)/$C271</f>
        <v>#DIV/0!</v>
      </c>
      <c r="W271" s="10" t="e">
        <f>(SUMIF(Sta!$A:$A,$A271,Sta!Q:Q) +SUMIF(Sta!$B:$B,$A271,Sta!Q:Q))/$D271</f>
        <v>#DIV/0!</v>
      </c>
      <c r="X271" s="6" t="e">
        <f>SUMIF(Sta!$A:$A,$A271,Sta!Q:Q)/$B271</f>
        <v>#DIV/0!</v>
      </c>
      <c r="Y271" s="6" t="e">
        <f>SUMIF(Sta!$B:$B,$A271,Sta!Q:Q)/$C271</f>
        <v>#DIV/0!</v>
      </c>
      <c r="Z271" s="10" t="e">
        <f>(SUMIF(Sta!$A:$A,$A271,Sta!M:M) +SUMIF(Sta!$B:$B,$A271,Sta!O:O))/$D271</f>
        <v>#DIV/0!</v>
      </c>
      <c r="AA271" s="6" t="e">
        <f>SUMIF(Sta!$A:$A,$A271,Sta!M:M)/$B271</f>
        <v>#DIV/0!</v>
      </c>
      <c r="AB271" s="6" t="e">
        <f>SUMIF(Sta!$B:$B,$A271,Sta!O:O)/$C271</f>
        <v>#DIV/0!</v>
      </c>
      <c r="AC271" s="10" t="e">
        <f>(SUMIF(Sta!$A:$A,$A271,Sta!N:N) +SUMIF(Sta!$B:$B,$A271,Sta!P:P))/$D271</f>
        <v>#DIV/0!</v>
      </c>
      <c r="AD271" s="6" t="e">
        <f>SUMIF(Sta!$A:$A,$A271,Sta!N:N)/$B271</f>
        <v>#DIV/0!</v>
      </c>
      <c r="AE271" s="14" t="e">
        <f>SUMIF(Sta!$B:$B,$A271,Sta!P:P)/$C271</f>
        <v>#DIV/0!</v>
      </c>
    </row>
    <row r="272" spans="1:31" x14ac:dyDescent="0.3">
      <c r="A272" t="s">
        <v>377</v>
      </c>
      <c r="B272" s="9">
        <f>COUNTIF(Sta!A:A,A272)</f>
        <v>0</v>
      </c>
      <c r="C272" s="4">
        <f>COUNTIF(Sta!B:B,A272)</f>
        <v>0</v>
      </c>
      <c r="D272" s="4">
        <f t="shared" si="9"/>
        <v>0</v>
      </c>
      <c r="E272" s="10" t="e">
        <f>(SUMIF(Sta!$A:$A,$A272,Sta!F:F) +SUMIF(Sta!$B:$B,$A272,Sta!F:F))/$D272</f>
        <v>#DIV/0!</v>
      </c>
      <c r="F272" s="6" t="e">
        <f>SUMIF(Sta!$A:$A,$A272,Sta!F:F)/$B272</f>
        <v>#DIV/0!</v>
      </c>
      <c r="G272" s="6" t="e">
        <f>SUMIF(Sta!$B:$B,$A272,Sta!F:F)/$C272</f>
        <v>#DIV/0!</v>
      </c>
      <c r="H272" s="10" t="e">
        <f>(SUMIF(Sta!$A:$A,$A272,Sta!D:D) +SUMIF(Sta!$B:$B,$A272,Sta!E:E))/$D272</f>
        <v>#DIV/0!</v>
      </c>
      <c r="I272" s="6" t="e">
        <f>SUMIF(Sta!$A:$A,$A272,Sta!D:D)/$B272</f>
        <v>#DIV/0!</v>
      </c>
      <c r="J272" s="6" t="e">
        <f>SUMIF(Sta!$B:$B,$A272,Sta!E:E)/$C272</f>
        <v>#DIV/0!</v>
      </c>
      <c r="K272" s="10" t="e">
        <f>(SUMIF(Sta!$A:$A,$A272,Sta!E:E) +SUMIF(Sta!$B:$B,$A272,Sta!D:D))/$D272</f>
        <v>#DIV/0!</v>
      </c>
      <c r="L272" s="6" t="e">
        <f>SUMIF(Sta!$A:$A,$A272,Sta!E:E)/$B272</f>
        <v>#DIV/0!</v>
      </c>
      <c r="M272" s="6" t="e">
        <f>SUMIF(Sta!$B:$B,$A272,Sta!D:D)/$C272</f>
        <v>#DIV/0!</v>
      </c>
      <c r="N272" s="10" t="e">
        <f>(SUMIF(Sta!$A:$A,$A272,Sta!L:L) +SUMIF(Sta!$B:$B,$A272,Sta!L:L))/$D272</f>
        <v>#DIV/0!</v>
      </c>
      <c r="O272" s="6" t="e">
        <f>SUMIF(Sta!$A:$A,$A272,Sta!L:L)/$B272</f>
        <v>#DIV/0!</v>
      </c>
      <c r="P272" s="6" t="e">
        <f>SUMIF(Sta!$B:$B,$A272,Sta!L:L)/$C272</f>
        <v>#DIV/0!</v>
      </c>
      <c r="Q272" s="10" t="e">
        <f>(SUMIF(Sta!$A:$A,$A272,Sta!H:H) +SUMIF(Sta!$B:$B,$A272,Sta!J:J))/$D272</f>
        <v>#DIV/0!</v>
      </c>
      <c r="R272" s="6" t="e">
        <f>SUMIF(Sta!$A:$A,$A272,Sta!H:H)/$B272</f>
        <v>#DIV/0!</v>
      </c>
      <c r="S272" s="6" t="e">
        <f>SUMIF(Sta!$B:$B,$A272,Sta!J:J)/$C272</f>
        <v>#DIV/0!</v>
      </c>
      <c r="T272" s="10" t="e">
        <f>(SUMIF(Sta!$A:$A,$A272,Sta!I:I) +SUMIF(Sta!$B:$B,$A272,Sta!K:K))/$D272</f>
        <v>#DIV/0!</v>
      </c>
      <c r="U272" s="6" t="e">
        <f>SUMIF(Sta!$A:$A,$A272,Sta!I:I)/$B272</f>
        <v>#DIV/0!</v>
      </c>
      <c r="V272" s="6" t="e">
        <f>SUMIF(Sta!$B:$B,$A272,Sta!K:K)/$C272</f>
        <v>#DIV/0!</v>
      </c>
      <c r="W272" s="10" t="e">
        <f>(SUMIF(Sta!$A:$A,$A272,Sta!Q:Q) +SUMIF(Sta!$B:$B,$A272,Sta!Q:Q))/$D272</f>
        <v>#DIV/0!</v>
      </c>
      <c r="X272" s="6" t="e">
        <f>SUMIF(Sta!$A:$A,$A272,Sta!Q:Q)/$B272</f>
        <v>#DIV/0!</v>
      </c>
      <c r="Y272" s="6" t="e">
        <f>SUMIF(Sta!$B:$B,$A272,Sta!Q:Q)/$C272</f>
        <v>#DIV/0!</v>
      </c>
      <c r="Z272" s="10" t="e">
        <f>(SUMIF(Sta!$A:$A,$A272,Sta!M:M) +SUMIF(Sta!$B:$B,$A272,Sta!O:O))/$D272</f>
        <v>#DIV/0!</v>
      </c>
      <c r="AA272" s="6" t="e">
        <f>SUMIF(Sta!$A:$A,$A272,Sta!M:M)/$B272</f>
        <v>#DIV/0!</v>
      </c>
      <c r="AB272" s="6" t="e">
        <f>SUMIF(Sta!$B:$B,$A272,Sta!O:O)/$C272</f>
        <v>#DIV/0!</v>
      </c>
      <c r="AC272" s="10" t="e">
        <f>(SUMIF(Sta!$A:$A,$A272,Sta!N:N) +SUMIF(Sta!$B:$B,$A272,Sta!P:P))/$D272</f>
        <v>#DIV/0!</v>
      </c>
      <c r="AD272" s="6" t="e">
        <f>SUMIF(Sta!$A:$A,$A272,Sta!N:N)/$B272</f>
        <v>#DIV/0!</v>
      </c>
      <c r="AE272" s="14" t="e">
        <f>SUMIF(Sta!$B:$B,$A272,Sta!P:P)/$C272</f>
        <v>#DIV/0!</v>
      </c>
    </row>
    <row r="273" spans="1:31" x14ac:dyDescent="0.3">
      <c r="A273" t="s">
        <v>361</v>
      </c>
      <c r="B273" s="9">
        <f>COUNTIF(Sta!A:A,A273)</f>
        <v>0</v>
      </c>
      <c r="C273" s="4">
        <f>COUNTIF(Sta!B:B,A273)</f>
        <v>0</v>
      </c>
      <c r="D273" s="4">
        <f t="shared" si="9"/>
        <v>0</v>
      </c>
      <c r="E273" s="10" t="e">
        <f>(SUMIF(Sta!$A:$A,$A273,Sta!F:F) +SUMIF(Sta!$B:$B,$A273,Sta!F:F))/$D273</f>
        <v>#DIV/0!</v>
      </c>
      <c r="F273" s="6" t="e">
        <f>SUMIF(Sta!$A:$A,$A273,Sta!F:F)/$B273</f>
        <v>#DIV/0!</v>
      </c>
      <c r="G273" s="6" t="e">
        <f>SUMIF(Sta!$B:$B,$A273,Sta!F:F)/$C273</f>
        <v>#DIV/0!</v>
      </c>
      <c r="H273" s="10" t="e">
        <f>(SUMIF(Sta!$A:$A,$A273,Sta!D:D) +SUMIF(Sta!$B:$B,$A273,Sta!E:E))/$D273</f>
        <v>#DIV/0!</v>
      </c>
      <c r="I273" s="6" t="e">
        <f>SUMIF(Sta!$A:$A,$A273,Sta!D:D)/$B273</f>
        <v>#DIV/0!</v>
      </c>
      <c r="J273" s="6" t="e">
        <f>SUMIF(Sta!$B:$B,$A273,Sta!E:E)/$C273</f>
        <v>#DIV/0!</v>
      </c>
      <c r="K273" s="10" t="e">
        <f>(SUMIF(Sta!$A:$A,$A273,Sta!E:E) +SUMIF(Sta!$B:$B,$A273,Sta!D:D))/$D273</f>
        <v>#DIV/0!</v>
      </c>
      <c r="L273" s="6" t="e">
        <f>SUMIF(Sta!$A:$A,$A273,Sta!E:E)/$B273</f>
        <v>#DIV/0!</v>
      </c>
      <c r="M273" s="6" t="e">
        <f>SUMIF(Sta!$B:$B,$A273,Sta!D:D)/$C273</f>
        <v>#DIV/0!</v>
      </c>
      <c r="N273" s="10" t="e">
        <f>(SUMIF(Sta!$A:$A,$A273,Sta!L:L) +SUMIF(Sta!$B:$B,$A273,Sta!L:L))/$D273</f>
        <v>#DIV/0!</v>
      </c>
      <c r="O273" s="6" t="e">
        <f>SUMIF(Sta!$A:$A,$A273,Sta!L:L)/$B273</f>
        <v>#DIV/0!</v>
      </c>
      <c r="P273" s="6" t="e">
        <f>SUMIF(Sta!$B:$B,$A273,Sta!L:L)/$C273</f>
        <v>#DIV/0!</v>
      </c>
      <c r="Q273" s="10" t="e">
        <f>(SUMIF(Sta!$A:$A,$A273,Sta!H:H) +SUMIF(Sta!$B:$B,$A273,Sta!J:J))/$D273</f>
        <v>#DIV/0!</v>
      </c>
      <c r="R273" s="6" t="e">
        <f>SUMIF(Sta!$A:$A,$A273,Sta!H:H)/$B273</f>
        <v>#DIV/0!</v>
      </c>
      <c r="S273" s="6" t="e">
        <f>SUMIF(Sta!$B:$B,$A273,Sta!J:J)/$C273</f>
        <v>#DIV/0!</v>
      </c>
      <c r="T273" s="10" t="e">
        <f>(SUMIF(Sta!$A:$A,$A273,Sta!I:I) +SUMIF(Sta!$B:$B,$A273,Sta!K:K))/$D273</f>
        <v>#DIV/0!</v>
      </c>
      <c r="U273" s="6" t="e">
        <f>SUMIF(Sta!$A:$A,$A273,Sta!I:I)/$B273</f>
        <v>#DIV/0!</v>
      </c>
      <c r="V273" s="6" t="e">
        <f>SUMIF(Sta!$B:$B,$A273,Sta!K:K)/$C273</f>
        <v>#DIV/0!</v>
      </c>
      <c r="W273" s="10" t="e">
        <f>(SUMIF(Sta!$A:$A,$A273,Sta!Q:Q) +SUMIF(Sta!$B:$B,$A273,Sta!Q:Q))/$D273</f>
        <v>#DIV/0!</v>
      </c>
      <c r="X273" s="6" t="e">
        <f>SUMIF(Sta!$A:$A,$A273,Sta!Q:Q)/$B273</f>
        <v>#DIV/0!</v>
      </c>
      <c r="Y273" s="6" t="e">
        <f>SUMIF(Sta!$B:$B,$A273,Sta!Q:Q)/$C273</f>
        <v>#DIV/0!</v>
      </c>
      <c r="Z273" s="10" t="e">
        <f>(SUMIF(Sta!$A:$A,$A273,Sta!M:M) +SUMIF(Sta!$B:$B,$A273,Sta!O:O))/$D273</f>
        <v>#DIV/0!</v>
      </c>
      <c r="AA273" s="6" t="e">
        <f>SUMIF(Sta!$A:$A,$A273,Sta!M:M)/$B273</f>
        <v>#DIV/0!</v>
      </c>
      <c r="AB273" s="6" t="e">
        <f>SUMIF(Sta!$B:$B,$A273,Sta!O:O)/$C273</f>
        <v>#DIV/0!</v>
      </c>
      <c r="AC273" s="10" t="e">
        <f>(SUMIF(Sta!$A:$A,$A273,Sta!N:N) +SUMIF(Sta!$B:$B,$A273,Sta!P:P))/$D273</f>
        <v>#DIV/0!</v>
      </c>
      <c r="AD273" s="6" t="e">
        <f>SUMIF(Sta!$A:$A,$A273,Sta!N:N)/$B273</f>
        <v>#DIV/0!</v>
      </c>
      <c r="AE273" s="14" t="e">
        <f>SUMIF(Sta!$B:$B,$A273,Sta!P:P)/$C273</f>
        <v>#DIV/0!</v>
      </c>
    </row>
    <row r="274" spans="1:31" x14ac:dyDescent="0.3">
      <c r="A274" t="s">
        <v>370</v>
      </c>
      <c r="B274" s="9">
        <f>COUNTIF(Sta!A:A,A274)</f>
        <v>0</v>
      </c>
      <c r="C274" s="4">
        <f>COUNTIF(Sta!B:B,A274)</f>
        <v>0</v>
      </c>
      <c r="D274" s="4">
        <f t="shared" si="9"/>
        <v>0</v>
      </c>
      <c r="E274" s="10" t="e">
        <f>(SUMIF(Sta!$A:$A,$A274,Sta!F:F) +SUMIF(Sta!$B:$B,$A274,Sta!F:F))/$D274</f>
        <v>#DIV/0!</v>
      </c>
      <c r="F274" s="6" t="e">
        <f>SUMIF(Sta!$A:$A,$A274,Sta!F:F)/$B274</f>
        <v>#DIV/0!</v>
      </c>
      <c r="G274" s="6" t="e">
        <f>SUMIF(Sta!$B:$B,$A274,Sta!F:F)/$C274</f>
        <v>#DIV/0!</v>
      </c>
      <c r="H274" s="10" t="e">
        <f>(SUMIF(Sta!$A:$A,$A274,Sta!D:D) +SUMIF(Sta!$B:$B,$A274,Sta!E:E))/$D274</f>
        <v>#DIV/0!</v>
      </c>
      <c r="I274" s="6" t="e">
        <f>SUMIF(Sta!$A:$A,$A274,Sta!D:D)/$B274</f>
        <v>#DIV/0!</v>
      </c>
      <c r="J274" s="6" t="e">
        <f>SUMIF(Sta!$B:$B,$A274,Sta!E:E)/$C274</f>
        <v>#DIV/0!</v>
      </c>
      <c r="K274" s="10" t="e">
        <f>(SUMIF(Sta!$A:$A,$A274,Sta!E:E) +SUMIF(Sta!$B:$B,$A274,Sta!D:D))/$D274</f>
        <v>#DIV/0!</v>
      </c>
      <c r="L274" s="6" t="e">
        <f>SUMIF(Sta!$A:$A,$A274,Sta!E:E)/$B274</f>
        <v>#DIV/0!</v>
      </c>
      <c r="M274" s="6" t="e">
        <f>SUMIF(Sta!$B:$B,$A274,Sta!D:D)/$C274</f>
        <v>#DIV/0!</v>
      </c>
      <c r="N274" s="10" t="e">
        <f>(SUMIF(Sta!$A:$A,$A274,Sta!L:L) +SUMIF(Sta!$B:$B,$A274,Sta!L:L))/$D274</f>
        <v>#DIV/0!</v>
      </c>
      <c r="O274" s="6" t="e">
        <f>SUMIF(Sta!$A:$A,$A274,Sta!L:L)/$B274</f>
        <v>#DIV/0!</v>
      </c>
      <c r="P274" s="6" t="e">
        <f>SUMIF(Sta!$B:$B,$A274,Sta!L:L)/$C274</f>
        <v>#DIV/0!</v>
      </c>
      <c r="Q274" s="10" t="e">
        <f>(SUMIF(Sta!$A:$A,$A274,Sta!H:H) +SUMIF(Sta!$B:$B,$A274,Sta!J:J))/$D274</f>
        <v>#DIV/0!</v>
      </c>
      <c r="R274" s="6" t="e">
        <f>SUMIF(Sta!$A:$A,$A274,Sta!H:H)/$B274</f>
        <v>#DIV/0!</v>
      </c>
      <c r="S274" s="6" t="e">
        <f>SUMIF(Sta!$B:$B,$A274,Sta!J:J)/$C274</f>
        <v>#DIV/0!</v>
      </c>
      <c r="T274" s="10" t="e">
        <f>(SUMIF(Sta!$A:$A,$A274,Sta!I:I) +SUMIF(Sta!$B:$B,$A274,Sta!K:K))/$D274</f>
        <v>#DIV/0!</v>
      </c>
      <c r="U274" s="6" t="e">
        <f>SUMIF(Sta!$A:$A,$A274,Sta!I:I)/$B274</f>
        <v>#DIV/0!</v>
      </c>
      <c r="V274" s="6" t="e">
        <f>SUMIF(Sta!$B:$B,$A274,Sta!K:K)/$C274</f>
        <v>#DIV/0!</v>
      </c>
      <c r="W274" s="10" t="e">
        <f>(SUMIF(Sta!$A:$A,$A274,Sta!Q:Q) +SUMIF(Sta!$B:$B,$A274,Sta!Q:Q))/$D274</f>
        <v>#DIV/0!</v>
      </c>
      <c r="X274" s="6" t="e">
        <f>SUMIF(Sta!$A:$A,$A274,Sta!Q:Q)/$B274</f>
        <v>#DIV/0!</v>
      </c>
      <c r="Y274" s="6" t="e">
        <f>SUMIF(Sta!$B:$B,$A274,Sta!Q:Q)/$C274</f>
        <v>#DIV/0!</v>
      </c>
      <c r="Z274" s="10" t="e">
        <f>(SUMIF(Sta!$A:$A,$A274,Sta!M:M) +SUMIF(Sta!$B:$B,$A274,Sta!O:O))/$D274</f>
        <v>#DIV/0!</v>
      </c>
      <c r="AA274" s="6" t="e">
        <f>SUMIF(Sta!$A:$A,$A274,Sta!M:M)/$B274</f>
        <v>#DIV/0!</v>
      </c>
      <c r="AB274" s="6" t="e">
        <f>SUMIF(Sta!$B:$B,$A274,Sta!O:O)/$C274</f>
        <v>#DIV/0!</v>
      </c>
      <c r="AC274" s="10" t="e">
        <f>(SUMIF(Sta!$A:$A,$A274,Sta!N:N) +SUMIF(Sta!$B:$B,$A274,Sta!P:P))/$D274</f>
        <v>#DIV/0!</v>
      </c>
      <c r="AD274" s="6" t="e">
        <f>SUMIF(Sta!$A:$A,$A274,Sta!N:N)/$B274</f>
        <v>#DIV/0!</v>
      </c>
      <c r="AE274" s="14" t="e">
        <f>SUMIF(Sta!$B:$B,$A274,Sta!P:P)/$C274</f>
        <v>#DIV/0!</v>
      </c>
    </row>
    <row r="275" spans="1:31" x14ac:dyDescent="0.3">
      <c r="A275" t="s">
        <v>376</v>
      </c>
      <c r="B275" s="9">
        <f>COUNTIF(Sta!A:A,A275)</f>
        <v>0</v>
      </c>
      <c r="C275" s="4">
        <f>COUNTIF(Sta!B:B,A275)</f>
        <v>0</v>
      </c>
      <c r="D275" s="4">
        <f t="shared" si="9"/>
        <v>0</v>
      </c>
      <c r="E275" s="10" t="e">
        <f>(SUMIF(Sta!$A:$A,$A275,Sta!F:F) +SUMIF(Sta!$B:$B,$A275,Sta!F:F))/$D275</f>
        <v>#DIV/0!</v>
      </c>
      <c r="F275" s="6" t="e">
        <f>SUMIF(Sta!$A:$A,$A275,Sta!F:F)/$B275</f>
        <v>#DIV/0!</v>
      </c>
      <c r="G275" s="6" t="e">
        <f>SUMIF(Sta!$B:$B,$A275,Sta!F:F)/$C275</f>
        <v>#DIV/0!</v>
      </c>
      <c r="H275" s="10" t="e">
        <f>(SUMIF(Sta!$A:$A,$A275,Sta!D:D) +SUMIF(Sta!$B:$B,$A275,Sta!E:E))/$D275</f>
        <v>#DIV/0!</v>
      </c>
      <c r="I275" s="6" t="e">
        <f>SUMIF(Sta!$A:$A,$A275,Sta!D:D)/$B275</f>
        <v>#DIV/0!</v>
      </c>
      <c r="J275" s="6" t="e">
        <f>SUMIF(Sta!$B:$B,$A275,Sta!E:E)/$C275</f>
        <v>#DIV/0!</v>
      </c>
      <c r="K275" s="10" t="e">
        <f>(SUMIF(Sta!$A:$A,$A275,Sta!E:E) +SUMIF(Sta!$B:$B,$A275,Sta!D:D))/$D275</f>
        <v>#DIV/0!</v>
      </c>
      <c r="L275" s="6" t="e">
        <f>SUMIF(Sta!$A:$A,$A275,Sta!E:E)/$B275</f>
        <v>#DIV/0!</v>
      </c>
      <c r="M275" s="6" t="e">
        <f>SUMIF(Sta!$B:$B,$A275,Sta!D:D)/$C275</f>
        <v>#DIV/0!</v>
      </c>
      <c r="N275" s="10" t="e">
        <f>(SUMIF(Sta!$A:$A,$A275,Sta!L:L) +SUMIF(Sta!$B:$B,$A275,Sta!L:L))/$D275</f>
        <v>#DIV/0!</v>
      </c>
      <c r="O275" s="6" t="e">
        <f>SUMIF(Sta!$A:$A,$A275,Sta!L:L)/$B275</f>
        <v>#DIV/0!</v>
      </c>
      <c r="P275" s="6" t="e">
        <f>SUMIF(Sta!$B:$B,$A275,Sta!L:L)/$C275</f>
        <v>#DIV/0!</v>
      </c>
      <c r="Q275" s="10" t="e">
        <f>(SUMIF(Sta!$A:$A,$A275,Sta!H:H) +SUMIF(Sta!$B:$B,$A275,Sta!J:J))/$D275</f>
        <v>#DIV/0!</v>
      </c>
      <c r="R275" s="6" t="e">
        <f>SUMIF(Sta!$A:$A,$A275,Sta!H:H)/$B275</f>
        <v>#DIV/0!</v>
      </c>
      <c r="S275" s="6" t="e">
        <f>SUMIF(Sta!$B:$B,$A275,Sta!J:J)/$C275</f>
        <v>#DIV/0!</v>
      </c>
      <c r="T275" s="10" t="e">
        <f>(SUMIF(Sta!$A:$A,$A275,Sta!I:I) +SUMIF(Sta!$B:$B,$A275,Sta!K:K))/$D275</f>
        <v>#DIV/0!</v>
      </c>
      <c r="U275" s="6" t="e">
        <f>SUMIF(Sta!$A:$A,$A275,Sta!I:I)/$B275</f>
        <v>#DIV/0!</v>
      </c>
      <c r="V275" s="6" t="e">
        <f>SUMIF(Sta!$B:$B,$A275,Sta!K:K)/$C275</f>
        <v>#DIV/0!</v>
      </c>
      <c r="W275" s="10" t="e">
        <f>(SUMIF(Sta!$A:$A,$A275,Sta!Q:Q) +SUMIF(Sta!$B:$B,$A275,Sta!Q:Q))/$D275</f>
        <v>#DIV/0!</v>
      </c>
      <c r="X275" s="6" t="e">
        <f>SUMIF(Sta!$A:$A,$A275,Sta!Q:Q)/$B275</f>
        <v>#DIV/0!</v>
      </c>
      <c r="Y275" s="6" t="e">
        <f>SUMIF(Sta!$B:$B,$A275,Sta!Q:Q)/$C275</f>
        <v>#DIV/0!</v>
      </c>
      <c r="Z275" s="10" t="e">
        <f>(SUMIF(Sta!$A:$A,$A275,Sta!M:M) +SUMIF(Sta!$B:$B,$A275,Sta!O:O))/$D275</f>
        <v>#DIV/0!</v>
      </c>
      <c r="AA275" s="6" t="e">
        <f>SUMIF(Sta!$A:$A,$A275,Sta!M:M)/$B275</f>
        <v>#DIV/0!</v>
      </c>
      <c r="AB275" s="6" t="e">
        <f>SUMIF(Sta!$B:$B,$A275,Sta!O:O)/$C275</f>
        <v>#DIV/0!</v>
      </c>
      <c r="AC275" s="10" t="e">
        <f>(SUMIF(Sta!$A:$A,$A275,Sta!N:N) +SUMIF(Sta!$B:$B,$A275,Sta!P:P))/$D275</f>
        <v>#DIV/0!</v>
      </c>
      <c r="AD275" s="6" t="e">
        <f>SUMIF(Sta!$A:$A,$A275,Sta!N:N)/$B275</f>
        <v>#DIV/0!</v>
      </c>
      <c r="AE275" s="14" t="e">
        <f>SUMIF(Sta!$B:$B,$A275,Sta!P:P)/$C275</f>
        <v>#DIV/0!</v>
      </c>
    </row>
    <row r="276" spans="1:31" x14ac:dyDescent="0.3">
      <c r="A276" t="s">
        <v>373</v>
      </c>
      <c r="B276" s="9">
        <f>COUNTIF(Sta!A:A,A276)</f>
        <v>0</v>
      </c>
      <c r="C276" s="4">
        <f>COUNTIF(Sta!B:B,A276)</f>
        <v>0</v>
      </c>
      <c r="D276" s="4">
        <f t="shared" si="9"/>
        <v>0</v>
      </c>
      <c r="E276" s="10" t="e">
        <f>(SUMIF(Sta!$A:$A,$A276,Sta!F:F) +SUMIF(Sta!$B:$B,$A276,Sta!F:F))/$D276</f>
        <v>#DIV/0!</v>
      </c>
      <c r="F276" s="6" t="e">
        <f>SUMIF(Sta!$A:$A,$A276,Sta!F:F)/$B276</f>
        <v>#DIV/0!</v>
      </c>
      <c r="G276" s="6" t="e">
        <f>SUMIF(Sta!$B:$B,$A276,Sta!F:F)/$C276</f>
        <v>#DIV/0!</v>
      </c>
      <c r="H276" s="10" t="e">
        <f>(SUMIF(Sta!$A:$A,$A276,Sta!D:D) +SUMIF(Sta!$B:$B,$A276,Sta!E:E))/$D276</f>
        <v>#DIV/0!</v>
      </c>
      <c r="I276" s="6" t="e">
        <f>SUMIF(Sta!$A:$A,$A276,Sta!D:D)/$B276</f>
        <v>#DIV/0!</v>
      </c>
      <c r="J276" s="6" t="e">
        <f>SUMIF(Sta!$B:$B,$A276,Sta!E:E)/$C276</f>
        <v>#DIV/0!</v>
      </c>
      <c r="K276" s="10" t="e">
        <f>(SUMIF(Sta!$A:$A,$A276,Sta!E:E) +SUMIF(Sta!$B:$B,$A276,Sta!D:D))/$D276</f>
        <v>#DIV/0!</v>
      </c>
      <c r="L276" s="6" t="e">
        <f>SUMIF(Sta!$A:$A,$A276,Sta!E:E)/$B276</f>
        <v>#DIV/0!</v>
      </c>
      <c r="M276" s="6" t="e">
        <f>SUMIF(Sta!$B:$B,$A276,Sta!D:D)/$C276</f>
        <v>#DIV/0!</v>
      </c>
      <c r="N276" s="10" t="e">
        <f>(SUMIF(Sta!$A:$A,$A276,Sta!L:L) +SUMIF(Sta!$B:$B,$A276,Sta!L:L))/$D276</f>
        <v>#DIV/0!</v>
      </c>
      <c r="O276" s="6" t="e">
        <f>SUMIF(Sta!$A:$A,$A276,Sta!L:L)/$B276</f>
        <v>#DIV/0!</v>
      </c>
      <c r="P276" s="6" t="e">
        <f>SUMIF(Sta!$B:$B,$A276,Sta!L:L)/$C276</f>
        <v>#DIV/0!</v>
      </c>
      <c r="Q276" s="10" t="e">
        <f>(SUMIF(Sta!$A:$A,$A276,Sta!H:H) +SUMIF(Sta!$B:$B,$A276,Sta!J:J))/$D276</f>
        <v>#DIV/0!</v>
      </c>
      <c r="R276" s="6" t="e">
        <f>SUMIF(Sta!$A:$A,$A276,Sta!H:H)/$B276</f>
        <v>#DIV/0!</v>
      </c>
      <c r="S276" s="6" t="e">
        <f>SUMIF(Sta!$B:$B,$A276,Sta!J:J)/$C276</f>
        <v>#DIV/0!</v>
      </c>
      <c r="T276" s="10" t="e">
        <f>(SUMIF(Sta!$A:$A,$A276,Sta!I:I) +SUMIF(Sta!$B:$B,$A276,Sta!K:K))/$D276</f>
        <v>#DIV/0!</v>
      </c>
      <c r="U276" s="6" t="e">
        <f>SUMIF(Sta!$A:$A,$A276,Sta!I:I)/$B276</f>
        <v>#DIV/0!</v>
      </c>
      <c r="V276" s="6" t="e">
        <f>SUMIF(Sta!$B:$B,$A276,Sta!K:K)/$C276</f>
        <v>#DIV/0!</v>
      </c>
      <c r="W276" s="10" t="e">
        <f>(SUMIF(Sta!$A:$A,$A276,Sta!Q:Q) +SUMIF(Sta!$B:$B,$A276,Sta!Q:Q))/$D276</f>
        <v>#DIV/0!</v>
      </c>
      <c r="X276" s="6" t="e">
        <f>SUMIF(Sta!$A:$A,$A276,Sta!Q:Q)/$B276</f>
        <v>#DIV/0!</v>
      </c>
      <c r="Y276" s="6" t="e">
        <f>SUMIF(Sta!$B:$B,$A276,Sta!Q:Q)/$C276</f>
        <v>#DIV/0!</v>
      </c>
      <c r="Z276" s="10" t="e">
        <f>(SUMIF(Sta!$A:$A,$A276,Sta!M:M) +SUMIF(Sta!$B:$B,$A276,Sta!O:O))/$D276</f>
        <v>#DIV/0!</v>
      </c>
      <c r="AA276" s="6" t="e">
        <f>SUMIF(Sta!$A:$A,$A276,Sta!M:M)/$B276</f>
        <v>#DIV/0!</v>
      </c>
      <c r="AB276" s="6" t="e">
        <f>SUMIF(Sta!$B:$B,$A276,Sta!O:O)/$C276</f>
        <v>#DIV/0!</v>
      </c>
      <c r="AC276" s="10" t="e">
        <f>(SUMIF(Sta!$A:$A,$A276,Sta!N:N) +SUMIF(Sta!$B:$B,$A276,Sta!P:P))/$D276</f>
        <v>#DIV/0!</v>
      </c>
      <c r="AD276" s="6" t="e">
        <f>SUMIF(Sta!$A:$A,$A276,Sta!N:N)/$B276</f>
        <v>#DIV/0!</v>
      </c>
      <c r="AE276" s="14" t="e">
        <f>SUMIF(Sta!$B:$B,$A276,Sta!P:P)/$C276</f>
        <v>#DIV/0!</v>
      </c>
    </row>
    <row r="277" spans="1:31" x14ac:dyDescent="0.3">
      <c r="A277" t="s">
        <v>372</v>
      </c>
      <c r="B277" s="9">
        <f>COUNTIF(Sta!A:A,A277)</f>
        <v>0</v>
      </c>
      <c r="C277" s="4">
        <f>COUNTIF(Sta!B:B,A277)</f>
        <v>0</v>
      </c>
      <c r="D277" s="4">
        <f t="shared" si="9"/>
        <v>0</v>
      </c>
      <c r="E277" s="10" t="e">
        <f>(SUMIF(Sta!$A:$A,$A277,Sta!F:F) +SUMIF(Sta!$B:$B,$A277,Sta!F:F))/$D277</f>
        <v>#DIV/0!</v>
      </c>
      <c r="F277" s="6" t="e">
        <f>SUMIF(Sta!$A:$A,$A277,Sta!F:F)/$B277</f>
        <v>#DIV/0!</v>
      </c>
      <c r="G277" s="6" t="e">
        <f>SUMIF(Sta!$B:$B,$A277,Sta!F:F)/$C277</f>
        <v>#DIV/0!</v>
      </c>
      <c r="H277" s="10" t="e">
        <f>(SUMIF(Sta!$A:$A,$A277,Sta!D:D) +SUMIF(Sta!$B:$B,$A277,Sta!E:E))/$D277</f>
        <v>#DIV/0!</v>
      </c>
      <c r="I277" s="6" t="e">
        <f>SUMIF(Sta!$A:$A,$A277,Sta!D:D)/$B277</f>
        <v>#DIV/0!</v>
      </c>
      <c r="J277" s="6" t="e">
        <f>SUMIF(Sta!$B:$B,$A277,Sta!E:E)/$C277</f>
        <v>#DIV/0!</v>
      </c>
      <c r="K277" s="10" t="e">
        <f>(SUMIF(Sta!$A:$A,$A277,Sta!E:E) +SUMIF(Sta!$B:$B,$A277,Sta!D:D))/$D277</f>
        <v>#DIV/0!</v>
      </c>
      <c r="L277" s="6" t="e">
        <f>SUMIF(Sta!$A:$A,$A277,Sta!E:E)/$B277</f>
        <v>#DIV/0!</v>
      </c>
      <c r="M277" s="6" t="e">
        <f>SUMIF(Sta!$B:$B,$A277,Sta!D:D)/$C277</f>
        <v>#DIV/0!</v>
      </c>
      <c r="N277" s="10" t="e">
        <f>(SUMIF(Sta!$A:$A,$A277,Sta!L:L) +SUMIF(Sta!$B:$B,$A277,Sta!L:L))/$D277</f>
        <v>#DIV/0!</v>
      </c>
      <c r="O277" s="6" t="e">
        <f>SUMIF(Sta!$A:$A,$A277,Sta!L:L)/$B277</f>
        <v>#DIV/0!</v>
      </c>
      <c r="P277" s="6" t="e">
        <f>SUMIF(Sta!$B:$B,$A277,Sta!L:L)/$C277</f>
        <v>#DIV/0!</v>
      </c>
      <c r="Q277" s="10" t="e">
        <f>(SUMIF(Sta!$A:$A,$A277,Sta!H:H) +SUMIF(Sta!$B:$B,$A277,Sta!J:J))/$D277</f>
        <v>#DIV/0!</v>
      </c>
      <c r="R277" s="6" t="e">
        <f>SUMIF(Sta!$A:$A,$A277,Sta!H:H)/$B277</f>
        <v>#DIV/0!</v>
      </c>
      <c r="S277" s="6" t="e">
        <f>SUMIF(Sta!$B:$B,$A277,Sta!J:J)/$C277</f>
        <v>#DIV/0!</v>
      </c>
      <c r="T277" s="10" t="e">
        <f>(SUMIF(Sta!$A:$A,$A277,Sta!I:I) +SUMIF(Sta!$B:$B,$A277,Sta!K:K))/$D277</f>
        <v>#DIV/0!</v>
      </c>
      <c r="U277" s="6" t="e">
        <f>SUMIF(Sta!$A:$A,$A277,Sta!I:I)/$B277</f>
        <v>#DIV/0!</v>
      </c>
      <c r="V277" s="6" t="e">
        <f>SUMIF(Sta!$B:$B,$A277,Sta!K:K)/$C277</f>
        <v>#DIV/0!</v>
      </c>
      <c r="W277" s="10" t="e">
        <f>(SUMIF(Sta!$A:$A,$A277,Sta!Q:Q) +SUMIF(Sta!$B:$B,$A277,Sta!Q:Q))/$D277</f>
        <v>#DIV/0!</v>
      </c>
      <c r="X277" s="6" t="e">
        <f>SUMIF(Sta!$A:$A,$A277,Sta!Q:Q)/$B277</f>
        <v>#DIV/0!</v>
      </c>
      <c r="Y277" s="6" t="e">
        <f>SUMIF(Sta!$B:$B,$A277,Sta!Q:Q)/$C277</f>
        <v>#DIV/0!</v>
      </c>
      <c r="Z277" s="10" t="e">
        <f>(SUMIF(Sta!$A:$A,$A277,Sta!M:M) +SUMIF(Sta!$B:$B,$A277,Sta!O:O))/$D277</f>
        <v>#DIV/0!</v>
      </c>
      <c r="AA277" s="6" t="e">
        <f>SUMIF(Sta!$A:$A,$A277,Sta!M:M)/$B277</f>
        <v>#DIV/0!</v>
      </c>
      <c r="AB277" s="6" t="e">
        <f>SUMIF(Sta!$B:$B,$A277,Sta!O:O)/$C277</f>
        <v>#DIV/0!</v>
      </c>
      <c r="AC277" s="10" t="e">
        <f>(SUMIF(Sta!$A:$A,$A277,Sta!N:N) +SUMIF(Sta!$B:$B,$A277,Sta!P:P))/$D277</f>
        <v>#DIV/0!</v>
      </c>
      <c r="AD277" s="6" t="e">
        <f>SUMIF(Sta!$A:$A,$A277,Sta!N:N)/$B277</f>
        <v>#DIV/0!</v>
      </c>
      <c r="AE277" s="14" t="e">
        <f>SUMIF(Sta!$B:$B,$A277,Sta!P:P)/$C277</f>
        <v>#DIV/0!</v>
      </c>
    </row>
    <row r="278" spans="1:31" x14ac:dyDescent="0.3">
      <c r="A278" t="s">
        <v>363</v>
      </c>
      <c r="B278" s="9">
        <f>COUNTIF(Sta!A:A,A278)</f>
        <v>0</v>
      </c>
      <c r="C278" s="4">
        <f>COUNTIF(Sta!B:B,A278)</f>
        <v>0</v>
      </c>
      <c r="D278" s="4">
        <f t="shared" si="9"/>
        <v>0</v>
      </c>
      <c r="E278" s="10" t="e">
        <f>(SUMIF(Sta!$A:$A,$A278,Sta!F:F) +SUMIF(Sta!$B:$B,$A278,Sta!F:F))/$D278</f>
        <v>#DIV/0!</v>
      </c>
      <c r="F278" s="6" t="e">
        <f>SUMIF(Sta!$A:$A,$A278,Sta!F:F)/$B278</f>
        <v>#DIV/0!</v>
      </c>
      <c r="G278" s="6" t="e">
        <f>SUMIF(Sta!$B:$B,$A278,Sta!F:F)/$C278</f>
        <v>#DIV/0!</v>
      </c>
      <c r="H278" s="10" t="e">
        <f>(SUMIF(Sta!$A:$A,$A278,Sta!D:D) +SUMIF(Sta!$B:$B,$A278,Sta!E:E))/$D278</f>
        <v>#DIV/0!</v>
      </c>
      <c r="I278" s="6" t="e">
        <f>SUMIF(Sta!$A:$A,$A278,Sta!D:D)/$B278</f>
        <v>#DIV/0!</v>
      </c>
      <c r="J278" s="6" t="e">
        <f>SUMIF(Sta!$B:$B,$A278,Sta!E:E)/$C278</f>
        <v>#DIV/0!</v>
      </c>
      <c r="K278" s="10" t="e">
        <f>(SUMIF(Sta!$A:$A,$A278,Sta!E:E) +SUMIF(Sta!$B:$B,$A278,Sta!D:D))/$D278</f>
        <v>#DIV/0!</v>
      </c>
      <c r="L278" s="6" t="e">
        <f>SUMIF(Sta!$A:$A,$A278,Sta!E:E)/$B278</f>
        <v>#DIV/0!</v>
      </c>
      <c r="M278" s="6" t="e">
        <f>SUMIF(Sta!$B:$B,$A278,Sta!D:D)/$C278</f>
        <v>#DIV/0!</v>
      </c>
      <c r="N278" s="10" t="e">
        <f>(SUMIF(Sta!$A:$A,$A278,Sta!L:L) +SUMIF(Sta!$B:$B,$A278,Sta!L:L))/$D278</f>
        <v>#DIV/0!</v>
      </c>
      <c r="O278" s="6" t="e">
        <f>SUMIF(Sta!$A:$A,$A278,Sta!L:L)/$B278</f>
        <v>#DIV/0!</v>
      </c>
      <c r="P278" s="6" t="e">
        <f>SUMIF(Sta!$B:$B,$A278,Sta!L:L)/$C278</f>
        <v>#DIV/0!</v>
      </c>
      <c r="Q278" s="10" t="e">
        <f>(SUMIF(Sta!$A:$A,$A278,Sta!H:H) +SUMIF(Sta!$B:$B,$A278,Sta!J:J))/$D278</f>
        <v>#DIV/0!</v>
      </c>
      <c r="R278" s="6" t="e">
        <f>SUMIF(Sta!$A:$A,$A278,Sta!H:H)/$B278</f>
        <v>#DIV/0!</v>
      </c>
      <c r="S278" s="6" t="e">
        <f>SUMIF(Sta!$B:$B,$A278,Sta!J:J)/$C278</f>
        <v>#DIV/0!</v>
      </c>
      <c r="T278" s="10" t="e">
        <f>(SUMIF(Sta!$A:$A,$A278,Sta!I:I) +SUMIF(Sta!$B:$B,$A278,Sta!K:K))/$D278</f>
        <v>#DIV/0!</v>
      </c>
      <c r="U278" s="6" t="e">
        <f>SUMIF(Sta!$A:$A,$A278,Sta!I:I)/$B278</f>
        <v>#DIV/0!</v>
      </c>
      <c r="V278" s="6" t="e">
        <f>SUMIF(Sta!$B:$B,$A278,Sta!K:K)/$C278</f>
        <v>#DIV/0!</v>
      </c>
      <c r="W278" s="10" t="e">
        <f>(SUMIF(Sta!$A:$A,$A278,Sta!Q:Q) +SUMIF(Sta!$B:$B,$A278,Sta!Q:Q))/$D278</f>
        <v>#DIV/0!</v>
      </c>
      <c r="X278" s="6" t="e">
        <f>SUMIF(Sta!$A:$A,$A278,Sta!Q:Q)/$B278</f>
        <v>#DIV/0!</v>
      </c>
      <c r="Y278" s="6" t="e">
        <f>SUMIF(Sta!$B:$B,$A278,Sta!Q:Q)/$C278</f>
        <v>#DIV/0!</v>
      </c>
      <c r="Z278" s="10" t="e">
        <f>(SUMIF(Sta!$A:$A,$A278,Sta!M:M) +SUMIF(Sta!$B:$B,$A278,Sta!O:O))/$D278</f>
        <v>#DIV/0!</v>
      </c>
      <c r="AA278" s="6" t="e">
        <f>SUMIF(Sta!$A:$A,$A278,Sta!M:M)/$B278</f>
        <v>#DIV/0!</v>
      </c>
      <c r="AB278" s="6" t="e">
        <f>SUMIF(Sta!$B:$B,$A278,Sta!O:O)/$C278</f>
        <v>#DIV/0!</v>
      </c>
      <c r="AC278" s="10" t="e">
        <f>(SUMIF(Sta!$A:$A,$A278,Sta!N:N) +SUMIF(Sta!$B:$B,$A278,Sta!P:P))/$D278</f>
        <v>#DIV/0!</v>
      </c>
      <c r="AD278" s="6" t="e">
        <f>SUMIF(Sta!$A:$A,$A278,Sta!N:N)/$B278</f>
        <v>#DIV/0!</v>
      </c>
      <c r="AE278" s="14" t="e">
        <f>SUMIF(Sta!$B:$B,$A278,Sta!P:P)/$C278</f>
        <v>#DIV/0!</v>
      </c>
    </row>
    <row r="279" spans="1:31" x14ac:dyDescent="0.3">
      <c r="A279" t="s">
        <v>374</v>
      </c>
      <c r="B279" s="9">
        <f>COUNTIF(Sta!A:A,A279)</f>
        <v>0</v>
      </c>
      <c r="C279" s="4">
        <f>COUNTIF(Sta!B:B,A279)</f>
        <v>0</v>
      </c>
      <c r="D279" s="4">
        <f t="shared" si="9"/>
        <v>0</v>
      </c>
      <c r="E279" s="10" t="e">
        <f>(SUMIF(Sta!$A:$A,$A279,Sta!F:F) +SUMIF(Sta!$B:$B,$A279,Sta!F:F))/$D279</f>
        <v>#DIV/0!</v>
      </c>
      <c r="F279" s="6" t="e">
        <f>SUMIF(Sta!$A:$A,$A279,Sta!F:F)/$B279</f>
        <v>#DIV/0!</v>
      </c>
      <c r="G279" s="6" t="e">
        <f>SUMIF(Sta!$B:$B,$A279,Sta!F:F)/$C279</f>
        <v>#DIV/0!</v>
      </c>
      <c r="H279" s="10" t="e">
        <f>(SUMIF(Sta!$A:$A,$A279,Sta!D:D) +SUMIF(Sta!$B:$B,$A279,Sta!E:E))/$D279</f>
        <v>#DIV/0!</v>
      </c>
      <c r="I279" s="6" t="e">
        <f>SUMIF(Sta!$A:$A,$A279,Sta!D:D)/$B279</f>
        <v>#DIV/0!</v>
      </c>
      <c r="J279" s="6" t="e">
        <f>SUMIF(Sta!$B:$B,$A279,Sta!E:E)/$C279</f>
        <v>#DIV/0!</v>
      </c>
      <c r="K279" s="10" t="e">
        <f>(SUMIF(Sta!$A:$A,$A279,Sta!E:E) +SUMIF(Sta!$B:$B,$A279,Sta!D:D))/$D279</f>
        <v>#DIV/0!</v>
      </c>
      <c r="L279" s="6" t="e">
        <f>SUMIF(Sta!$A:$A,$A279,Sta!E:E)/$B279</f>
        <v>#DIV/0!</v>
      </c>
      <c r="M279" s="6" t="e">
        <f>SUMIF(Sta!$B:$B,$A279,Sta!D:D)/$C279</f>
        <v>#DIV/0!</v>
      </c>
      <c r="N279" s="10" t="e">
        <f>(SUMIF(Sta!$A:$A,$A279,Sta!L:L) +SUMIF(Sta!$B:$B,$A279,Sta!L:L))/$D279</f>
        <v>#DIV/0!</v>
      </c>
      <c r="O279" s="6" t="e">
        <f>SUMIF(Sta!$A:$A,$A279,Sta!L:L)/$B279</f>
        <v>#DIV/0!</v>
      </c>
      <c r="P279" s="6" t="e">
        <f>SUMIF(Sta!$B:$B,$A279,Sta!L:L)/$C279</f>
        <v>#DIV/0!</v>
      </c>
      <c r="Q279" s="10" t="e">
        <f>(SUMIF(Sta!$A:$A,$A279,Sta!H:H) +SUMIF(Sta!$B:$B,$A279,Sta!J:J))/$D279</f>
        <v>#DIV/0!</v>
      </c>
      <c r="R279" s="6" t="e">
        <f>SUMIF(Sta!$A:$A,$A279,Sta!H:H)/$B279</f>
        <v>#DIV/0!</v>
      </c>
      <c r="S279" s="6" t="e">
        <f>SUMIF(Sta!$B:$B,$A279,Sta!J:J)/$C279</f>
        <v>#DIV/0!</v>
      </c>
      <c r="T279" s="10" t="e">
        <f>(SUMIF(Sta!$A:$A,$A279,Sta!I:I) +SUMIF(Sta!$B:$B,$A279,Sta!K:K))/$D279</f>
        <v>#DIV/0!</v>
      </c>
      <c r="U279" s="6" t="e">
        <f>SUMIF(Sta!$A:$A,$A279,Sta!I:I)/$B279</f>
        <v>#DIV/0!</v>
      </c>
      <c r="V279" s="6" t="e">
        <f>SUMIF(Sta!$B:$B,$A279,Sta!K:K)/$C279</f>
        <v>#DIV/0!</v>
      </c>
      <c r="W279" s="10" t="e">
        <f>(SUMIF(Sta!$A:$A,$A279,Sta!Q:Q) +SUMIF(Sta!$B:$B,$A279,Sta!Q:Q))/$D279</f>
        <v>#DIV/0!</v>
      </c>
      <c r="X279" s="6" t="e">
        <f>SUMIF(Sta!$A:$A,$A279,Sta!Q:Q)/$B279</f>
        <v>#DIV/0!</v>
      </c>
      <c r="Y279" s="6" t="e">
        <f>SUMIF(Sta!$B:$B,$A279,Sta!Q:Q)/$C279</f>
        <v>#DIV/0!</v>
      </c>
      <c r="Z279" s="10" t="e">
        <f>(SUMIF(Sta!$A:$A,$A279,Sta!M:M) +SUMIF(Sta!$B:$B,$A279,Sta!O:O))/$D279</f>
        <v>#DIV/0!</v>
      </c>
      <c r="AA279" s="6" t="e">
        <f>SUMIF(Sta!$A:$A,$A279,Sta!M:M)/$B279</f>
        <v>#DIV/0!</v>
      </c>
      <c r="AB279" s="6" t="e">
        <f>SUMIF(Sta!$B:$B,$A279,Sta!O:O)/$C279</f>
        <v>#DIV/0!</v>
      </c>
      <c r="AC279" s="10" t="e">
        <f>(SUMIF(Sta!$A:$A,$A279,Sta!N:N) +SUMIF(Sta!$B:$B,$A279,Sta!P:P))/$D279</f>
        <v>#DIV/0!</v>
      </c>
      <c r="AD279" s="6" t="e">
        <f>SUMIF(Sta!$A:$A,$A279,Sta!N:N)/$B279</f>
        <v>#DIV/0!</v>
      </c>
      <c r="AE279" s="14" t="e">
        <f>SUMIF(Sta!$B:$B,$A279,Sta!P:P)/$C279</f>
        <v>#DIV/0!</v>
      </c>
    </row>
    <row r="280" spans="1:31" x14ac:dyDescent="0.3">
      <c r="A280" t="s">
        <v>375</v>
      </c>
      <c r="B280" s="9">
        <f>COUNTIF(Sta!A:A,A280)</f>
        <v>0</v>
      </c>
      <c r="C280" s="4">
        <f>COUNTIF(Sta!B:B,A280)</f>
        <v>0</v>
      </c>
      <c r="D280" s="4">
        <f t="shared" si="9"/>
        <v>0</v>
      </c>
      <c r="E280" s="10" t="e">
        <f>(SUMIF(Sta!$A:$A,$A280,Sta!F:F) +SUMIF(Sta!$B:$B,$A280,Sta!F:F))/$D280</f>
        <v>#DIV/0!</v>
      </c>
      <c r="F280" s="6" t="e">
        <f>SUMIF(Sta!$A:$A,$A280,Sta!F:F)/$B280</f>
        <v>#DIV/0!</v>
      </c>
      <c r="G280" s="6" t="e">
        <f>SUMIF(Sta!$B:$B,$A280,Sta!F:F)/$C280</f>
        <v>#DIV/0!</v>
      </c>
      <c r="H280" s="10" t="e">
        <f>(SUMIF(Sta!$A:$A,$A280,Sta!D:D) +SUMIF(Sta!$B:$B,$A280,Sta!E:E))/$D280</f>
        <v>#DIV/0!</v>
      </c>
      <c r="I280" s="6" t="e">
        <f>SUMIF(Sta!$A:$A,$A280,Sta!D:D)/$B280</f>
        <v>#DIV/0!</v>
      </c>
      <c r="J280" s="6" t="e">
        <f>SUMIF(Sta!$B:$B,$A280,Sta!E:E)/$C280</f>
        <v>#DIV/0!</v>
      </c>
      <c r="K280" s="10" t="e">
        <f>(SUMIF(Sta!$A:$A,$A280,Sta!E:E) +SUMIF(Sta!$B:$B,$A280,Sta!D:D))/$D280</f>
        <v>#DIV/0!</v>
      </c>
      <c r="L280" s="6" t="e">
        <f>SUMIF(Sta!$A:$A,$A280,Sta!E:E)/$B280</f>
        <v>#DIV/0!</v>
      </c>
      <c r="M280" s="6" t="e">
        <f>SUMIF(Sta!$B:$B,$A280,Sta!D:D)/$C280</f>
        <v>#DIV/0!</v>
      </c>
      <c r="N280" s="10" t="e">
        <f>(SUMIF(Sta!$A:$A,$A280,Sta!L:L) +SUMIF(Sta!$B:$B,$A280,Sta!L:L))/$D280</f>
        <v>#DIV/0!</v>
      </c>
      <c r="O280" s="6" t="e">
        <f>SUMIF(Sta!$A:$A,$A280,Sta!L:L)/$B280</f>
        <v>#DIV/0!</v>
      </c>
      <c r="P280" s="6" t="e">
        <f>SUMIF(Sta!$B:$B,$A280,Sta!L:L)/$C280</f>
        <v>#DIV/0!</v>
      </c>
      <c r="Q280" s="10" t="e">
        <f>(SUMIF(Sta!$A:$A,$A280,Sta!H:H) +SUMIF(Sta!$B:$B,$A280,Sta!J:J))/$D280</f>
        <v>#DIV/0!</v>
      </c>
      <c r="R280" s="6" t="e">
        <f>SUMIF(Sta!$A:$A,$A280,Sta!H:H)/$B280</f>
        <v>#DIV/0!</v>
      </c>
      <c r="S280" s="6" t="e">
        <f>SUMIF(Sta!$B:$B,$A280,Sta!J:J)/$C280</f>
        <v>#DIV/0!</v>
      </c>
      <c r="T280" s="10" t="e">
        <f>(SUMIF(Sta!$A:$A,$A280,Sta!I:I) +SUMIF(Sta!$B:$B,$A280,Sta!K:K))/$D280</f>
        <v>#DIV/0!</v>
      </c>
      <c r="U280" s="6" t="e">
        <f>SUMIF(Sta!$A:$A,$A280,Sta!I:I)/$B280</f>
        <v>#DIV/0!</v>
      </c>
      <c r="V280" s="6" t="e">
        <f>SUMIF(Sta!$B:$B,$A280,Sta!K:K)/$C280</f>
        <v>#DIV/0!</v>
      </c>
      <c r="W280" s="10" t="e">
        <f>(SUMIF(Sta!$A:$A,$A280,Sta!Q:Q) +SUMIF(Sta!$B:$B,$A280,Sta!Q:Q))/$D280</f>
        <v>#DIV/0!</v>
      </c>
      <c r="X280" s="6" t="e">
        <f>SUMIF(Sta!$A:$A,$A280,Sta!Q:Q)/$B280</f>
        <v>#DIV/0!</v>
      </c>
      <c r="Y280" s="6" t="e">
        <f>SUMIF(Sta!$B:$B,$A280,Sta!Q:Q)/$C280</f>
        <v>#DIV/0!</v>
      </c>
      <c r="Z280" s="10" t="e">
        <f>(SUMIF(Sta!$A:$A,$A280,Sta!M:M) +SUMIF(Sta!$B:$B,$A280,Sta!O:O))/$D280</f>
        <v>#DIV/0!</v>
      </c>
      <c r="AA280" s="6" t="e">
        <f>SUMIF(Sta!$A:$A,$A280,Sta!M:M)/$B280</f>
        <v>#DIV/0!</v>
      </c>
      <c r="AB280" s="6" t="e">
        <f>SUMIF(Sta!$B:$B,$A280,Sta!O:O)/$C280</f>
        <v>#DIV/0!</v>
      </c>
      <c r="AC280" s="10" t="e">
        <f>(SUMIF(Sta!$A:$A,$A280,Sta!N:N) +SUMIF(Sta!$B:$B,$A280,Sta!P:P))/$D280</f>
        <v>#DIV/0!</v>
      </c>
      <c r="AD280" s="6" t="e">
        <f>SUMIF(Sta!$A:$A,$A280,Sta!N:N)/$B280</f>
        <v>#DIV/0!</v>
      </c>
      <c r="AE280" s="14" t="e">
        <f>SUMIF(Sta!$B:$B,$A280,Sta!P:P)/$C280</f>
        <v>#DIV/0!</v>
      </c>
    </row>
    <row r="281" spans="1:31" x14ac:dyDescent="0.3">
      <c r="A281" t="s">
        <v>369</v>
      </c>
      <c r="B281" s="9">
        <f>COUNTIF(Sta!A:A,A281)</f>
        <v>0</v>
      </c>
      <c r="C281" s="4">
        <f>COUNTIF(Sta!B:B,A281)</f>
        <v>0</v>
      </c>
      <c r="D281" s="4">
        <f t="shared" si="9"/>
        <v>0</v>
      </c>
      <c r="E281" s="10" t="e">
        <f>(SUMIF(Sta!$A:$A,$A281,Sta!F:F) +SUMIF(Sta!$B:$B,$A281,Sta!F:F))/$D281</f>
        <v>#DIV/0!</v>
      </c>
      <c r="F281" s="6" t="e">
        <f>SUMIF(Sta!$A:$A,$A281,Sta!F:F)/$B281</f>
        <v>#DIV/0!</v>
      </c>
      <c r="G281" s="6" t="e">
        <f>SUMIF(Sta!$B:$B,$A281,Sta!F:F)/$C281</f>
        <v>#DIV/0!</v>
      </c>
      <c r="H281" s="10" t="e">
        <f>(SUMIF(Sta!$A:$A,$A281,Sta!D:D) +SUMIF(Sta!$B:$B,$A281,Sta!E:E))/$D281</f>
        <v>#DIV/0!</v>
      </c>
      <c r="I281" s="6" t="e">
        <f>SUMIF(Sta!$A:$A,$A281,Sta!D:D)/$B281</f>
        <v>#DIV/0!</v>
      </c>
      <c r="J281" s="6" t="e">
        <f>SUMIF(Sta!$B:$B,$A281,Sta!E:E)/$C281</f>
        <v>#DIV/0!</v>
      </c>
      <c r="K281" s="10" t="e">
        <f>(SUMIF(Sta!$A:$A,$A281,Sta!E:E) +SUMIF(Sta!$B:$B,$A281,Sta!D:D))/$D281</f>
        <v>#DIV/0!</v>
      </c>
      <c r="L281" s="6" t="e">
        <f>SUMIF(Sta!$A:$A,$A281,Sta!E:E)/$B281</f>
        <v>#DIV/0!</v>
      </c>
      <c r="M281" s="6" t="e">
        <f>SUMIF(Sta!$B:$B,$A281,Sta!D:D)/$C281</f>
        <v>#DIV/0!</v>
      </c>
      <c r="N281" s="10" t="e">
        <f>(SUMIF(Sta!$A:$A,$A281,Sta!L:L) +SUMIF(Sta!$B:$B,$A281,Sta!L:L))/$D281</f>
        <v>#DIV/0!</v>
      </c>
      <c r="O281" s="6" t="e">
        <f>SUMIF(Sta!$A:$A,$A281,Sta!L:L)/$B281</f>
        <v>#DIV/0!</v>
      </c>
      <c r="P281" s="6" t="e">
        <f>SUMIF(Sta!$B:$B,$A281,Sta!L:L)/$C281</f>
        <v>#DIV/0!</v>
      </c>
      <c r="Q281" s="10" t="e">
        <f>(SUMIF(Sta!$A:$A,$A281,Sta!H:H) +SUMIF(Sta!$B:$B,$A281,Sta!J:J))/$D281</f>
        <v>#DIV/0!</v>
      </c>
      <c r="R281" s="6" t="e">
        <f>SUMIF(Sta!$A:$A,$A281,Sta!H:H)/$B281</f>
        <v>#DIV/0!</v>
      </c>
      <c r="S281" s="6" t="e">
        <f>SUMIF(Sta!$B:$B,$A281,Sta!J:J)/$C281</f>
        <v>#DIV/0!</v>
      </c>
      <c r="T281" s="10" t="e">
        <f>(SUMIF(Sta!$A:$A,$A281,Sta!I:I) +SUMIF(Sta!$B:$B,$A281,Sta!K:K))/$D281</f>
        <v>#DIV/0!</v>
      </c>
      <c r="U281" s="6" t="e">
        <f>SUMIF(Sta!$A:$A,$A281,Sta!I:I)/$B281</f>
        <v>#DIV/0!</v>
      </c>
      <c r="V281" s="6" t="e">
        <f>SUMIF(Sta!$B:$B,$A281,Sta!K:K)/$C281</f>
        <v>#DIV/0!</v>
      </c>
      <c r="W281" s="10" t="e">
        <f>(SUMIF(Sta!$A:$A,$A281,Sta!Q:Q) +SUMIF(Sta!$B:$B,$A281,Sta!Q:Q))/$D281</f>
        <v>#DIV/0!</v>
      </c>
      <c r="X281" s="6" t="e">
        <f>SUMIF(Sta!$A:$A,$A281,Sta!Q:Q)/$B281</f>
        <v>#DIV/0!</v>
      </c>
      <c r="Y281" s="6" t="e">
        <f>SUMIF(Sta!$B:$B,$A281,Sta!Q:Q)/$C281</f>
        <v>#DIV/0!</v>
      </c>
      <c r="Z281" s="10" t="e">
        <f>(SUMIF(Sta!$A:$A,$A281,Sta!M:M) +SUMIF(Sta!$B:$B,$A281,Sta!O:O))/$D281</f>
        <v>#DIV/0!</v>
      </c>
      <c r="AA281" s="6" t="e">
        <f>SUMIF(Sta!$A:$A,$A281,Sta!M:M)/$B281</f>
        <v>#DIV/0!</v>
      </c>
      <c r="AB281" s="6" t="e">
        <f>SUMIF(Sta!$B:$B,$A281,Sta!O:O)/$C281</f>
        <v>#DIV/0!</v>
      </c>
      <c r="AC281" s="10" t="e">
        <f>(SUMIF(Sta!$A:$A,$A281,Sta!N:N) +SUMIF(Sta!$B:$B,$A281,Sta!P:P))/$D281</f>
        <v>#DIV/0!</v>
      </c>
      <c r="AD281" s="6" t="e">
        <f>SUMIF(Sta!$A:$A,$A281,Sta!N:N)/$B281</f>
        <v>#DIV/0!</v>
      </c>
      <c r="AE281" s="14" t="e">
        <f>SUMIF(Sta!$B:$B,$A281,Sta!P:P)/$C281</f>
        <v>#DIV/0!</v>
      </c>
    </row>
    <row r="282" spans="1:31" x14ac:dyDescent="0.3">
      <c r="A282" t="s">
        <v>378</v>
      </c>
      <c r="B282" s="9">
        <f>COUNTIF(Sta!A:A,A282)</f>
        <v>0</v>
      </c>
      <c r="C282" s="4">
        <f>COUNTIF(Sta!B:B,A282)</f>
        <v>0</v>
      </c>
      <c r="D282" s="4">
        <f t="shared" si="9"/>
        <v>0</v>
      </c>
      <c r="E282" s="10" t="e">
        <f>(SUMIF(Sta!$A:$A,$A282,Sta!F:F) +SUMIF(Sta!$B:$B,$A282,Sta!F:F))/$D282</f>
        <v>#DIV/0!</v>
      </c>
      <c r="F282" s="6" t="e">
        <f>SUMIF(Sta!$A:$A,$A282,Sta!F:F)/$B282</f>
        <v>#DIV/0!</v>
      </c>
      <c r="G282" s="6" t="e">
        <f>SUMIF(Sta!$B:$B,$A282,Sta!F:F)/$C282</f>
        <v>#DIV/0!</v>
      </c>
      <c r="H282" s="10" t="e">
        <f>(SUMIF(Sta!$A:$A,$A282,Sta!D:D) +SUMIF(Sta!$B:$B,$A282,Sta!E:E))/$D282</f>
        <v>#DIV/0!</v>
      </c>
      <c r="I282" s="6" t="e">
        <f>SUMIF(Sta!$A:$A,$A282,Sta!D:D)/$B282</f>
        <v>#DIV/0!</v>
      </c>
      <c r="J282" s="6" t="e">
        <f>SUMIF(Sta!$B:$B,$A282,Sta!E:E)/$C282</f>
        <v>#DIV/0!</v>
      </c>
      <c r="K282" s="10" t="e">
        <f>(SUMIF(Sta!$A:$A,$A282,Sta!E:E) +SUMIF(Sta!$B:$B,$A282,Sta!D:D))/$D282</f>
        <v>#DIV/0!</v>
      </c>
      <c r="L282" s="6" t="e">
        <f>SUMIF(Sta!$A:$A,$A282,Sta!E:E)/$B282</f>
        <v>#DIV/0!</v>
      </c>
      <c r="M282" s="6" t="e">
        <f>SUMIF(Sta!$B:$B,$A282,Sta!D:D)/$C282</f>
        <v>#DIV/0!</v>
      </c>
      <c r="N282" s="10" t="e">
        <f>(SUMIF(Sta!$A:$A,$A282,Sta!L:L) +SUMIF(Sta!$B:$B,$A282,Sta!L:L))/$D282</f>
        <v>#DIV/0!</v>
      </c>
      <c r="O282" s="6" t="e">
        <f>SUMIF(Sta!$A:$A,$A282,Sta!L:L)/$B282</f>
        <v>#DIV/0!</v>
      </c>
      <c r="P282" s="6" t="e">
        <f>SUMIF(Sta!$B:$B,$A282,Sta!L:L)/$C282</f>
        <v>#DIV/0!</v>
      </c>
      <c r="Q282" s="10" t="e">
        <f>(SUMIF(Sta!$A:$A,$A282,Sta!H:H) +SUMIF(Sta!$B:$B,$A282,Sta!J:J))/$D282</f>
        <v>#DIV/0!</v>
      </c>
      <c r="R282" s="6" t="e">
        <f>SUMIF(Sta!$A:$A,$A282,Sta!H:H)/$B282</f>
        <v>#DIV/0!</v>
      </c>
      <c r="S282" s="6" t="e">
        <f>SUMIF(Sta!$B:$B,$A282,Sta!J:J)/$C282</f>
        <v>#DIV/0!</v>
      </c>
      <c r="T282" s="10" t="e">
        <f>(SUMIF(Sta!$A:$A,$A282,Sta!I:I) +SUMIF(Sta!$B:$B,$A282,Sta!K:K))/$D282</f>
        <v>#DIV/0!</v>
      </c>
      <c r="U282" s="6" t="e">
        <f>SUMIF(Sta!$A:$A,$A282,Sta!I:I)/$B282</f>
        <v>#DIV/0!</v>
      </c>
      <c r="V282" s="6" t="e">
        <f>SUMIF(Sta!$B:$B,$A282,Sta!K:K)/$C282</f>
        <v>#DIV/0!</v>
      </c>
      <c r="W282" s="10" t="e">
        <f>(SUMIF(Sta!$A:$A,$A282,Sta!Q:Q) +SUMIF(Sta!$B:$B,$A282,Sta!Q:Q))/$D282</f>
        <v>#DIV/0!</v>
      </c>
      <c r="X282" s="6" t="e">
        <f>SUMIF(Sta!$A:$A,$A282,Sta!Q:Q)/$B282</f>
        <v>#DIV/0!</v>
      </c>
      <c r="Y282" s="6" t="e">
        <f>SUMIF(Sta!$B:$B,$A282,Sta!Q:Q)/$C282</f>
        <v>#DIV/0!</v>
      </c>
      <c r="Z282" s="10" t="e">
        <f>(SUMIF(Sta!$A:$A,$A282,Sta!M:M) +SUMIF(Sta!$B:$B,$A282,Sta!O:O))/$D282</f>
        <v>#DIV/0!</v>
      </c>
      <c r="AA282" s="6" t="e">
        <f>SUMIF(Sta!$A:$A,$A282,Sta!M:M)/$B282</f>
        <v>#DIV/0!</v>
      </c>
      <c r="AB282" s="6" t="e">
        <f>SUMIF(Sta!$B:$B,$A282,Sta!O:O)/$C282</f>
        <v>#DIV/0!</v>
      </c>
      <c r="AC282" s="10" t="e">
        <f>(SUMIF(Sta!$A:$A,$A282,Sta!N:N) +SUMIF(Sta!$B:$B,$A282,Sta!P:P))/$D282</f>
        <v>#DIV/0!</v>
      </c>
      <c r="AD282" s="6" t="e">
        <f>SUMIF(Sta!$A:$A,$A282,Sta!N:N)/$B282</f>
        <v>#DIV/0!</v>
      </c>
      <c r="AE282" s="14" t="e">
        <f>SUMIF(Sta!$B:$B,$A282,Sta!P:P)/$C282</f>
        <v>#DIV/0!</v>
      </c>
    </row>
    <row r="283" spans="1:31" x14ac:dyDescent="0.3">
      <c r="A283" t="s">
        <v>366</v>
      </c>
      <c r="B283" s="9">
        <f>COUNTIF(Sta!A:A,A283)</f>
        <v>0</v>
      </c>
      <c r="C283" s="4">
        <f>COUNTIF(Sta!B:B,A283)</f>
        <v>0</v>
      </c>
      <c r="D283" s="4">
        <f t="shared" si="9"/>
        <v>0</v>
      </c>
      <c r="E283" s="10" t="e">
        <f>(SUMIF(Sta!$A:$A,$A283,Sta!F:F) +SUMIF(Sta!$B:$B,$A283,Sta!F:F))/$D283</f>
        <v>#DIV/0!</v>
      </c>
      <c r="F283" s="6" t="e">
        <f>SUMIF(Sta!$A:$A,$A283,Sta!F:F)/$B283</f>
        <v>#DIV/0!</v>
      </c>
      <c r="G283" s="6" t="e">
        <f>SUMIF(Sta!$B:$B,$A283,Sta!F:F)/$C283</f>
        <v>#DIV/0!</v>
      </c>
      <c r="H283" s="10" t="e">
        <f>(SUMIF(Sta!$A:$A,$A283,Sta!D:D) +SUMIF(Sta!$B:$B,$A283,Sta!E:E))/$D283</f>
        <v>#DIV/0!</v>
      </c>
      <c r="I283" s="6" t="e">
        <f>SUMIF(Sta!$A:$A,$A283,Sta!D:D)/$B283</f>
        <v>#DIV/0!</v>
      </c>
      <c r="J283" s="6" t="e">
        <f>SUMIF(Sta!$B:$B,$A283,Sta!E:E)/$C283</f>
        <v>#DIV/0!</v>
      </c>
      <c r="K283" s="10" t="e">
        <f>(SUMIF(Sta!$A:$A,$A283,Sta!E:E) +SUMIF(Sta!$B:$B,$A283,Sta!D:D))/$D283</f>
        <v>#DIV/0!</v>
      </c>
      <c r="L283" s="6" t="e">
        <f>SUMIF(Sta!$A:$A,$A283,Sta!E:E)/$B283</f>
        <v>#DIV/0!</v>
      </c>
      <c r="M283" s="6" t="e">
        <f>SUMIF(Sta!$B:$B,$A283,Sta!D:D)/$C283</f>
        <v>#DIV/0!</v>
      </c>
      <c r="N283" s="10" t="e">
        <f>(SUMIF(Sta!$A:$A,$A283,Sta!L:L) +SUMIF(Sta!$B:$B,$A283,Sta!L:L))/$D283</f>
        <v>#DIV/0!</v>
      </c>
      <c r="O283" s="6" t="e">
        <f>SUMIF(Sta!$A:$A,$A283,Sta!L:L)/$B283</f>
        <v>#DIV/0!</v>
      </c>
      <c r="P283" s="6" t="e">
        <f>SUMIF(Sta!$B:$B,$A283,Sta!L:L)/$C283</f>
        <v>#DIV/0!</v>
      </c>
      <c r="Q283" s="10" t="e">
        <f>(SUMIF(Sta!$A:$A,$A283,Sta!H:H) +SUMIF(Sta!$B:$B,$A283,Sta!J:J))/$D283</f>
        <v>#DIV/0!</v>
      </c>
      <c r="R283" s="6" t="e">
        <f>SUMIF(Sta!$A:$A,$A283,Sta!H:H)/$B283</f>
        <v>#DIV/0!</v>
      </c>
      <c r="S283" s="6" t="e">
        <f>SUMIF(Sta!$B:$B,$A283,Sta!J:J)/$C283</f>
        <v>#DIV/0!</v>
      </c>
      <c r="T283" s="10" t="e">
        <f>(SUMIF(Sta!$A:$A,$A283,Sta!I:I) +SUMIF(Sta!$B:$B,$A283,Sta!K:K))/$D283</f>
        <v>#DIV/0!</v>
      </c>
      <c r="U283" s="6" t="e">
        <f>SUMIF(Sta!$A:$A,$A283,Sta!I:I)/$B283</f>
        <v>#DIV/0!</v>
      </c>
      <c r="V283" s="6" t="e">
        <f>SUMIF(Sta!$B:$B,$A283,Sta!K:K)/$C283</f>
        <v>#DIV/0!</v>
      </c>
      <c r="W283" s="10" t="e">
        <f>(SUMIF(Sta!$A:$A,$A283,Sta!Q:Q) +SUMIF(Sta!$B:$B,$A283,Sta!Q:Q))/$D283</f>
        <v>#DIV/0!</v>
      </c>
      <c r="X283" s="6" t="e">
        <f>SUMIF(Sta!$A:$A,$A283,Sta!Q:Q)/$B283</f>
        <v>#DIV/0!</v>
      </c>
      <c r="Y283" s="6" t="e">
        <f>SUMIF(Sta!$B:$B,$A283,Sta!Q:Q)/$C283</f>
        <v>#DIV/0!</v>
      </c>
      <c r="Z283" s="10" t="e">
        <f>(SUMIF(Sta!$A:$A,$A283,Sta!M:M) +SUMIF(Sta!$B:$B,$A283,Sta!O:O))/$D283</f>
        <v>#DIV/0!</v>
      </c>
      <c r="AA283" s="6" t="e">
        <f>SUMIF(Sta!$A:$A,$A283,Sta!M:M)/$B283</f>
        <v>#DIV/0!</v>
      </c>
      <c r="AB283" s="6" t="e">
        <f>SUMIF(Sta!$B:$B,$A283,Sta!O:O)/$C283</f>
        <v>#DIV/0!</v>
      </c>
      <c r="AC283" s="10" t="e">
        <f>(SUMIF(Sta!$A:$A,$A283,Sta!N:N) +SUMIF(Sta!$B:$B,$A283,Sta!P:P))/$D283</f>
        <v>#DIV/0!</v>
      </c>
      <c r="AD283" s="6" t="e">
        <f>SUMIF(Sta!$A:$A,$A283,Sta!N:N)/$B283</f>
        <v>#DIV/0!</v>
      </c>
      <c r="AE283" s="14" t="e">
        <f>SUMIF(Sta!$B:$B,$A283,Sta!P:P)/$C283</f>
        <v>#DIV/0!</v>
      </c>
    </row>
    <row r="284" spans="1:31" x14ac:dyDescent="0.3">
      <c r="A284" t="s">
        <v>362</v>
      </c>
      <c r="B284" s="9">
        <f>COUNTIF(Sta!A:A,A284)</f>
        <v>0</v>
      </c>
      <c r="C284" s="4">
        <f>COUNTIF(Sta!B:B,A284)</f>
        <v>0</v>
      </c>
      <c r="D284" s="4">
        <f t="shared" si="9"/>
        <v>0</v>
      </c>
      <c r="E284" s="10" t="e">
        <f>(SUMIF(Sta!$A:$A,$A284,Sta!F:F) +SUMIF(Sta!$B:$B,$A284,Sta!F:F))/$D284</f>
        <v>#DIV/0!</v>
      </c>
      <c r="F284" s="6" t="e">
        <f>SUMIF(Sta!$A:$A,$A284,Sta!F:F)/$B284</f>
        <v>#DIV/0!</v>
      </c>
      <c r="G284" s="6" t="e">
        <f>SUMIF(Sta!$B:$B,$A284,Sta!F:F)/$C284</f>
        <v>#DIV/0!</v>
      </c>
      <c r="H284" s="10" t="e">
        <f>(SUMIF(Sta!$A:$A,$A284,Sta!D:D) +SUMIF(Sta!$B:$B,$A284,Sta!E:E))/$D284</f>
        <v>#DIV/0!</v>
      </c>
      <c r="I284" s="6" t="e">
        <f>SUMIF(Sta!$A:$A,$A284,Sta!D:D)/$B284</f>
        <v>#DIV/0!</v>
      </c>
      <c r="J284" s="6" t="e">
        <f>SUMIF(Sta!$B:$B,$A284,Sta!E:E)/$C284</f>
        <v>#DIV/0!</v>
      </c>
      <c r="K284" s="10" t="e">
        <f>(SUMIF(Sta!$A:$A,$A284,Sta!E:E) +SUMIF(Sta!$B:$B,$A284,Sta!D:D))/$D284</f>
        <v>#DIV/0!</v>
      </c>
      <c r="L284" s="6" t="e">
        <f>SUMIF(Sta!$A:$A,$A284,Sta!E:E)/$B284</f>
        <v>#DIV/0!</v>
      </c>
      <c r="M284" s="6" t="e">
        <f>SUMIF(Sta!$B:$B,$A284,Sta!D:D)/$C284</f>
        <v>#DIV/0!</v>
      </c>
      <c r="N284" s="10" t="e">
        <f>(SUMIF(Sta!$A:$A,$A284,Sta!L:L) +SUMIF(Sta!$B:$B,$A284,Sta!L:L))/$D284</f>
        <v>#DIV/0!</v>
      </c>
      <c r="O284" s="6" t="e">
        <f>SUMIF(Sta!$A:$A,$A284,Sta!L:L)/$B284</f>
        <v>#DIV/0!</v>
      </c>
      <c r="P284" s="6" t="e">
        <f>SUMIF(Sta!$B:$B,$A284,Sta!L:L)/$C284</f>
        <v>#DIV/0!</v>
      </c>
      <c r="Q284" s="10" t="e">
        <f>(SUMIF(Sta!$A:$A,$A284,Sta!H:H) +SUMIF(Sta!$B:$B,$A284,Sta!J:J))/$D284</f>
        <v>#DIV/0!</v>
      </c>
      <c r="R284" s="6" t="e">
        <f>SUMIF(Sta!$A:$A,$A284,Sta!H:H)/$B284</f>
        <v>#DIV/0!</v>
      </c>
      <c r="S284" s="6" t="e">
        <f>SUMIF(Sta!$B:$B,$A284,Sta!J:J)/$C284</f>
        <v>#DIV/0!</v>
      </c>
      <c r="T284" s="10" t="e">
        <f>(SUMIF(Sta!$A:$A,$A284,Sta!I:I) +SUMIF(Sta!$B:$B,$A284,Sta!K:K))/$D284</f>
        <v>#DIV/0!</v>
      </c>
      <c r="U284" s="6" t="e">
        <f>SUMIF(Sta!$A:$A,$A284,Sta!I:I)/$B284</f>
        <v>#DIV/0!</v>
      </c>
      <c r="V284" s="6" t="e">
        <f>SUMIF(Sta!$B:$B,$A284,Sta!K:K)/$C284</f>
        <v>#DIV/0!</v>
      </c>
      <c r="W284" s="10" t="e">
        <f>(SUMIF(Sta!$A:$A,$A284,Sta!Q:Q) +SUMIF(Sta!$B:$B,$A284,Sta!Q:Q))/$D284</f>
        <v>#DIV/0!</v>
      </c>
      <c r="X284" s="6" t="e">
        <f>SUMIF(Sta!$A:$A,$A284,Sta!Q:Q)/$B284</f>
        <v>#DIV/0!</v>
      </c>
      <c r="Y284" s="6" t="e">
        <f>SUMIF(Sta!$B:$B,$A284,Sta!Q:Q)/$C284</f>
        <v>#DIV/0!</v>
      </c>
      <c r="Z284" s="10" t="e">
        <f>(SUMIF(Sta!$A:$A,$A284,Sta!M:M) +SUMIF(Sta!$B:$B,$A284,Sta!O:O))/$D284</f>
        <v>#DIV/0!</v>
      </c>
      <c r="AA284" s="6" t="e">
        <f>SUMIF(Sta!$A:$A,$A284,Sta!M:M)/$B284</f>
        <v>#DIV/0!</v>
      </c>
      <c r="AB284" s="6" t="e">
        <f>SUMIF(Sta!$B:$B,$A284,Sta!O:O)/$C284</f>
        <v>#DIV/0!</v>
      </c>
      <c r="AC284" s="10" t="e">
        <f>(SUMIF(Sta!$A:$A,$A284,Sta!N:N) +SUMIF(Sta!$B:$B,$A284,Sta!P:P))/$D284</f>
        <v>#DIV/0!</v>
      </c>
      <c r="AD284" s="6" t="e">
        <f>SUMIF(Sta!$A:$A,$A284,Sta!N:N)/$B284</f>
        <v>#DIV/0!</v>
      </c>
      <c r="AE284" s="14" t="e">
        <f>SUMIF(Sta!$B:$B,$A284,Sta!P:P)/$C284</f>
        <v>#DIV/0!</v>
      </c>
    </row>
    <row r="285" spans="1:31" x14ac:dyDescent="0.3">
      <c r="A285" t="s">
        <v>364</v>
      </c>
      <c r="B285" s="9">
        <f>COUNTIF(Sta!A:A,A285)</f>
        <v>0</v>
      </c>
      <c r="C285" s="4">
        <f>COUNTIF(Sta!B:B,A285)</f>
        <v>0</v>
      </c>
      <c r="D285" s="4">
        <f t="shared" si="9"/>
        <v>0</v>
      </c>
      <c r="E285" s="10" t="e">
        <f>(SUMIF(Sta!$A:$A,$A285,Sta!F:F) +SUMIF(Sta!$B:$B,$A285,Sta!F:F))/$D285</f>
        <v>#DIV/0!</v>
      </c>
      <c r="F285" s="6" t="e">
        <f>SUMIF(Sta!$A:$A,$A285,Sta!F:F)/$B285</f>
        <v>#DIV/0!</v>
      </c>
      <c r="G285" s="6" t="e">
        <f>SUMIF(Sta!$B:$B,$A285,Sta!F:F)/$C285</f>
        <v>#DIV/0!</v>
      </c>
      <c r="H285" s="10" t="e">
        <f>(SUMIF(Sta!$A:$A,$A285,Sta!D:D) +SUMIF(Sta!$B:$B,$A285,Sta!E:E))/$D285</f>
        <v>#DIV/0!</v>
      </c>
      <c r="I285" s="6" t="e">
        <f>SUMIF(Sta!$A:$A,$A285,Sta!D:D)/$B285</f>
        <v>#DIV/0!</v>
      </c>
      <c r="J285" s="6" t="e">
        <f>SUMIF(Sta!$B:$B,$A285,Sta!E:E)/$C285</f>
        <v>#DIV/0!</v>
      </c>
      <c r="K285" s="10" t="e">
        <f>(SUMIF(Sta!$A:$A,$A285,Sta!E:E) +SUMIF(Sta!$B:$B,$A285,Sta!D:D))/$D285</f>
        <v>#DIV/0!</v>
      </c>
      <c r="L285" s="6" t="e">
        <f>SUMIF(Sta!$A:$A,$A285,Sta!E:E)/$B285</f>
        <v>#DIV/0!</v>
      </c>
      <c r="M285" s="6" t="e">
        <f>SUMIF(Sta!$B:$B,$A285,Sta!D:D)/$C285</f>
        <v>#DIV/0!</v>
      </c>
      <c r="N285" s="10" t="e">
        <f>(SUMIF(Sta!$A:$A,$A285,Sta!L:L) +SUMIF(Sta!$B:$B,$A285,Sta!L:L))/$D285</f>
        <v>#DIV/0!</v>
      </c>
      <c r="O285" s="6" t="e">
        <f>SUMIF(Sta!$A:$A,$A285,Sta!L:L)/$B285</f>
        <v>#DIV/0!</v>
      </c>
      <c r="P285" s="6" t="e">
        <f>SUMIF(Sta!$B:$B,$A285,Sta!L:L)/$C285</f>
        <v>#DIV/0!</v>
      </c>
      <c r="Q285" s="10" t="e">
        <f>(SUMIF(Sta!$A:$A,$A285,Sta!H:H) +SUMIF(Sta!$B:$B,$A285,Sta!J:J))/$D285</f>
        <v>#DIV/0!</v>
      </c>
      <c r="R285" s="6" t="e">
        <f>SUMIF(Sta!$A:$A,$A285,Sta!H:H)/$B285</f>
        <v>#DIV/0!</v>
      </c>
      <c r="S285" s="6" t="e">
        <f>SUMIF(Sta!$B:$B,$A285,Sta!J:J)/$C285</f>
        <v>#DIV/0!</v>
      </c>
      <c r="T285" s="10" t="e">
        <f>(SUMIF(Sta!$A:$A,$A285,Sta!I:I) +SUMIF(Sta!$B:$B,$A285,Sta!K:K))/$D285</f>
        <v>#DIV/0!</v>
      </c>
      <c r="U285" s="6" t="e">
        <f>SUMIF(Sta!$A:$A,$A285,Sta!I:I)/$B285</f>
        <v>#DIV/0!</v>
      </c>
      <c r="V285" s="6" t="e">
        <f>SUMIF(Sta!$B:$B,$A285,Sta!K:K)/$C285</f>
        <v>#DIV/0!</v>
      </c>
      <c r="W285" s="10" t="e">
        <f>(SUMIF(Sta!$A:$A,$A285,Sta!Q:Q) +SUMIF(Sta!$B:$B,$A285,Sta!Q:Q))/$D285</f>
        <v>#DIV/0!</v>
      </c>
      <c r="X285" s="6" t="e">
        <f>SUMIF(Sta!$A:$A,$A285,Sta!Q:Q)/$B285</f>
        <v>#DIV/0!</v>
      </c>
      <c r="Y285" s="6" t="e">
        <f>SUMIF(Sta!$B:$B,$A285,Sta!Q:Q)/$C285</f>
        <v>#DIV/0!</v>
      </c>
      <c r="Z285" s="10" t="e">
        <f>(SUMIF(Sta!$A:$A,$A285,Sta!M:M) +SUMIF(Sta!$B:$B,$A285,Sta!O:O))/$D285</f>
        <v>#DIV/0!</v>
      </c>
      <c r="AA285" s="6" t="e">
        <f>SUMIF(Sta!$A:$A,$A285,Sta!M:M)/$B285</f>
        <v>#DIV/0!</v>
      </c>
      <c r="AB285" s="6" t="e">
        <f>SUMIF(Sta!$B:$B,$A285,Sta!O:O)/$C285</f>
        <v>#DIV/0!</v>
      </c>
      <c r="AC285" s="10" t="e">
        <f>(SUMIF(Sta!$A:$A,$A285,Sta!N:N) +SUMIF(Sta!$B:$B,$A285,Sta!P:P))/$D285</f>
        <v>#DIV/0!</v>
      </c>
      <c r="AD285" s="6" t="e">
        <f>SUMIF(Sta!$A:$A,$A285,Sta!N:N)/$B285</f>
        <v>#DIV/0!</v>
      </c>
      <c r="AE285" s="14" t="e">
        <f>SUMIF(Sta!$B:$B,$A285,Sta!P:P)/$C285</f>
        <v>#DIV/0!</v>
      </c>
    </row>
    <row r="286" spans="1:31" x14ac:dyDescent="0.3">
      <c r="A286" t="s">
        <v>365</v>
      </c>
      <c r="B286" s="9">
        <f>COUNTIF(Sta!A:A,A286)</f>
        <v>0</v>
      </c>
      <c r="C286" s="4">
        <f>COUNTIF(Sta!B:B,A286)</f>
        <v>0</v>
      </c>
      <c r="D286" s="4">
        <f t="shared" si="9"/>
        <v>0</v>
      </c>
      <c r="E286" s="10" t="e">
        <f>(SUMIF(Sta!$A:$A,$A286,Sta!F:F) +SUMIF(Sta!$B:$B,$A286,Sta!F:F))/$D286</f>
        <v>#DIV/0!</v>
      </c>
      <c r="F286" s="6" t="e">
        <f>SUMIF(Sta!$A:$A,$A286,Sta!F:F)/$B286</f>
        <v>#DIV/0!</v>
      </c>
      <c r="G286" s="6" t="e">
        <f>SUMIF(Sta!$B:$B,$A286,Sta!F:F)/$C286</f>
        <v>#DIV/0!</v>
      </c>
      <c r="H286" s="10" t="e">
        <f>(SUMIF(Sta!$A:$A,$A286,Sta!D:D) +SUMIF(Sta!$B:$B,$A286,Sta!E:E))/$D286</f>
        <v>#DIV/0!</v>
      </c>
      <c r="I286" s="6" t="e">
        <f>SUMIF(Sta!$A:$A,$A286,Sta!D:D)/$B286</f>
        <v>#DIV/0!</v>
      </c>
      <c r="J286" s="6" t="e">
        <f>SUMIF(Sta!$B:$B,$A286,Sta!E:E)/$C286</f>
        <v>#DIV/0!</v>
      </c>
      <c r="K286" s="10" t="e">
        <f>(SUMIF(Sta!$A:$A,$A286,Sta!E:E) +SUMIF(Sta!$B:$B,$A286,Sta!D:D))/$D286</f>
        <v>#DIV/0!</v>
      </c>
      <c r="L286" s="6" t="e">
        <f>SUMIF(Sta!$A:$A,$A286,Sta!E:E)/$B286</f>
        <v>#DIV/0!</v>
      </c>
      <c r="M286" s="6" t="e">
        <f>SUMIF(Sta!$B:$B,$A286,Sta!D:D)/$C286</f>
        <v>#DIV/0!</v>
      </c>
      <c r="N286" s="10" t="e">
        <f>(SUMIF(Sta!$A:$A,$A286,Sta!L:L) +SUMIF(Sta!$B:$B,$A286,Sta!L:L))/$D286</f>
        <v>#DIV/0!</v>
      </c>
      <c r="O286" s="6" t="e">
        <f>SUMIF(Sta!$A:$A,$A286,Sta!L:L)/$B286</f>
        <v>#DIV/0!</v>
      </c>
      <c r="P286" s="6" t="e">
        <f>SUMIF(Sta!$B:$B,$A286,Sta!L:L)/$C286</f>
        <v>#DIV/0!</v>
      </c>
      <c r="Q286" s="10" t="e">
        <f>(SUMIF(Sta!$A:$A,$A286,Sta!H:H) +SUMIF(Sta!$B:$B,$A286,Sta!J:J))/$D286</f>
        <v>#DIV/0!</v>
      </c>
      <c r="R286" s="6" t="e">
        <f>SUMIF(Sta!$A:$A,$A286,Sta!H:H)/$B286</f>
        <v>#DIV/0!</v>
      </c>
      <c r="S286" s="6" t="e">
        <f>SUMIF(Sta!$B:$B,$A286,Sta!J:J)/$C286</f>
        <v>#DIV/0!</v>
      </c>
      <c r="T286" s="10" t="e">
        <f>(SUMIF(Sta!$A:$A,$A286,Sta!I:I) +SUMIF(Sta!$B:$B,$A286,Sta!K:K))/$D286</f>
        <v>#DIV/0!</v>
      </c>
      <c r="U286" s="6" t="e">
        <f>SUMIF(Sta!$A:$A,$A286,Sta!I:I)/$B286</f>
        <v>#DIV/0!</v>
      </c>
      <c r="V286" s="6" t="e">
        <f>SUMIF(Sta!$B:$B,$A286,Sta!K:K)/$C286</f>
        <v>#DIV/0!</v>
      </c>
      <c r="W286" s="10" t="e">
        <f>(SUMIF(Sta!$A:$A,$A286,Sta!Q:Q) +SUMIF(Sta!$B:$B,$A286,Sta!Q:Q))/$D286</f>
        <v>#DIV/0!</v>
      </c>
      <c r="X286" s="6" t="e">
        <f>SUMIF(Sta!$A:$A,$A286,Sta!Q:Q)/$B286</f>
        <v>#DIV/0!</v>
      </c>
      <c r="Y286" s="6" t="e">
        <f>SUMIF(Sta!$B:$B,$A286,Sta!Q:Q)/$C286</f>
        <v>#DIV/0!</v>
      </c>
      <c r="Z286" s="10" t="e">
        <f>(SUMIF(Sta!$A:$A,$A286,Sta!M:M) +SUMIF(Sta!$B:$B,$A286,Sta!O:O))/$D286</f>
        <v>#DIV/0!</v>
      </c>
      <c r="AA286" s="6" t="e">
        <f>SUMIF(Sta!$A:$A,$A286,Sta!M:M)/$B286</f>
        <v>#DIV/0!</v>
      </c>
      <c r="AB286" s="6" t="e">
        <f>SUMIF(Sta!$B:$B,$A286,Sta!O:O)/$C286</f>
        <v>#DIV/0!</v>
      </c>
      <c r="AC286" s="10" t="e">
        <f>(SUMIF(Sta!$A:$A,$A286,Sta!N:N) +SUMIF(Sta!$B:$B,$A286,Sta!P:P))/$D286</f>
        <v>#DIV/0!</v>
      </c>
      <c r="AD286" s="6" t="e">
        <f>SUMIF(Sta!$A:$A,$A286,Sta!N:N)/$B286</f>
        <v>#DIV/0!</v>
      </c>
      <c r="AE286" s="14" t="e">
        <f>SUMIF(Sta!$B:$B,$A286,Sta!P:P)/$C286</f>
        <v>#DIV/0!</v>
      </c>
    </row>
    <row r="287" spans="1:31" x14ac:dyDescent="0.3">
      <c r="A287" t="s">
        <v>368</v>
      </c>
      <c r="B287" s="9">
        <f>COUNTIF(Sta!A:A,A287)</f>
        <v>0</v>
      </c>
      <c r="C287" s="4">
        <f>COUNTIF(Sta!B:B,A287)</f>
        <v>0</v>
      </c>
      <c r="D287" s="4">
        <f t="shared" si="9"/>
        <v>0</v>
      </c>
      <c r="E287" s="10" t="e">
        <f>(SUMIF(Sta!$A:$A,$A287,Sta!F:F) +SUMIF(Sta!$B:$B,$A287,Sta!F:F))/$D287</f>
        <v>#DIV/0!</v>
      </c>
      <c r="F287" s="6" t="e">
        <f>SUMIF(Sta!$A:$A,$A287,Sta!F:F)/$B287</f>
        <v>#DIV/0!</v>
      </c>
      <c r="G287" s="6" t="e">
        <f>SUMIF(Sta!$B:$B,$A287,Sta!F:F)/$C287</f>
        <v>#DIV/0!</v>
      </c>
      <c r="H287" s="10" t="e">
        <f>(SUMIF(Sta!$A:$A,$A287,Sta!D:D) +SUMIF(Sta!$B:$B,$A287,Sta!E:E))/$D287</f>
        <v>#DIV/0!</v>
      </c>
      <c r="I287" s="6" t="e">
        <f>SUMIF(Sta!$A:$A,$A287,Sta!D:D)/$B287</f>
        <v>#DIV/0!</v>
      </c>
      <c r="J287" s="6" t="e">
        <f>SUMIF(Sta!$B:$B,$A287,Sta!E:E)/$C287</f>
        <v>#DIV/0!</v>
      </c>
      <c r="K287" s="10" t="e">
        <f>(SUMIF(Sta!$A:$A,$A287,Sta!E:E) +SUMIF(Sta!$B:$B,$A287,Sta!D:D))/$D287</f>
        <v>#DIV/0!</v>
      </c>
      <c r="L287" s="6" t="e">
        <f>SUMIF(Sta!$A:$A,$A287,Sta!E:E)/$B287</f>
        <v>#DIV/0!</v>
      </c>
      <c r="M287" s="6" t="e">
        <f>SUMIF(Sta!$B:$B,$A287,Sta!D:D)/$C287</f>
        <v>#DIV/0!</v>
      </c>
      <c r="N287" s="10" t="e">
        <f>(SUMIF(Sta!$A:$A,$A287,Sta!L:L) +SUMIF(Sta!$B:$B,$A287,Sta!L:L))/$D287</f>
        <v>#DIV/0!</v>
      </c>
      <c r="O287" s="6" t="e">
        <f>SUMIF(Sta!$A:$A,$A287,Sta!L:L)/$B287</f>
        <v>#DIV/0!</v>
      </c>
      <c r="P287" s="6" t="e">
        <f>SUMIF(Sta!$B:$B,$A287,Sta!L:L)/$C287</f>
        <v>#DIV/0!</v>
      </c>
      <c r="Q287" s="10" t="e">
        <f>(SUMIF(Sta!$A:$A,$A287,Sta!H:H) +SUMIF(Sta!$B:$B,$A287,Sta!J:J))/$D287</f>
        <v>#DIV/0!</v>
      </c>
      <c r="R287" s="6" t="e">
        <f>SUMIF(Sta!$A:$A,$A287,Sta!H:H)/$B287</f>
        <v>#DIV/0!</v>
      </c>
      <c r="S287" s="6" t="e">
        <f>SUMIF(Sta!$B:$B,$A287,Sta!J:J)/$C287</f>
        <v>#DIV/0!</v>
      </c>
      <c r="T287" s="10" t="e">
        <f>(SUMIF(Sta!$A:$A,$A287,Sta!I:I) +SUMIF(Sta!$B:$B,$A287,Sta!K:K))/$D287</f>
        <v>#DIV/0!</v>
      </c>
      <c r="U287" s="6" t="e">
        <f>SUMIF(Sta!$A:$A,$A287,Sta!I:I)/$B287</f>
        <v>#DIV/0!</v>
      </c>
      <c r="V287" s="6" t="e">
        <f>SUMIF(Sta!$B:$B,$A287,Sta!K:K)/$C287</f>
        <v>#DIV/0!</v>
      </c>
      <c r="W287" s="10" t="e">
        <f>(SUMIF(Sta!$A:$A,$A287,Sta!Q:Q) +SUMIF(Sta!$B:$B,$A287,Sta!Q:Q))/$D287</f>
        <v>#DIV/0!</v>
      </c>
      <c r="X287" s="6" t="e">
        <f>SUMIF(Sta!$A:$A,$A287,Sta!Q:Q)/$B287</f>
        <v>#DIV/0!</v>
      </c>
      <c r="Y287" s="6" t="e">
        <f>SUMIF(Sta!$B:$B,$A287,Sta!Q:Q)/$C287</f>
        <v>#DIV/0!</v>
      </c>
      <c r="Z287" s="10" t="e">
        <f>(SUMIF(Sta!$A:$A,$A287,Sta!M:M) +SUMIF(Sta!$B:$B,$A287,Sta!O:O))/$D287</f>
        <v>#DIV/0!</v>
      </c>
      <c r="AA287" s="6" t="e">
        <f>SUMIF(Sta!$A:$A,$A287,Sta!M:M)/$B287</f>
        <v>#DIV/0!</v>
      </c>
      <c r="AB287" s="6" t="e">
        <f>SUMIF(Sta!$B:$B,$A287,Sta!O:O)/$C287</f>
        <v>#DIV/0!</v>
      </c>
      <c r="AC287" s="10" t="e">
        <f>(SUMIF(Sta!$A:$A,$A287,Sta!N:N) +SUMIF(Sta!$B:$B,$A287,Sta!P:P))/$D287</f>
        <v>#DIV/0!</v>
      </c>
      <c r="AD287" s="6" t="e">
        <f>SUMIF(Sta!$A:$A,$A287,Sta!N:N)/$B287</f>
        <v>#DIV/0!</v>
      </c>
      <c r="AE287" s="14" t="e">
        <f>SUMIF(Sta!$B:$B,$A287,Sta!P:P)/$C287</f>
        <v>#DIV/0!</v>
      </c>
    </row>
    <row r="288" spans="1:31" x14ac:dyDescent="0.3">
      <c r="A288" t="s">
        <v>367</v>
      </c>
      <c r="B288" s="9">
        <f>COUNTIF(Sta!A:A,A288)</f>
        <v>0</v>
      </c>
      <c r="C288" s="4">
        <f>COUNTIF(Sta!B:B,A288)</f>
        <v>0</v>
      </c>
      <c r="D288" s="4">
        <f t="shared" si="9"/>
        <v>0</v>
      </c>
      <c r="E288" s="10" t="e">
        <f>(SUMIF(Sta!$A:$A,$A288,Sta!F:F) +SUMIF(Sta!$B:$B,$A288,Sta!F:F))/$D288</f>
        <v>#DIV/0!</v>
      </c>
      <c r="F288" s="6" t="e">
        <f>SUMIF(Sta!$A:$A,$A288,Sta!F:F)/$B288</f>
        <v>#DIV/0!</v>
      </c>
      <c r="G288" s="6" t="e">
        <f>SUMIF(Sta!$B:$B,$A288,Sta!F:F)/$C288</f>
        <v>#DIV/0!</v>
      </c>
      <c r="H288" s="10" t="e">
        <f>(SUMIF(Sta!$A:$A,$A288,Sta!D:D) +SUMIF(Sta!$B:$B,$A288,Sta!E:E))/$D288</f>
        <v>#DIV/0!</v>
      </c>
      <c r="I288" s="6" t="e">
        <f>SUMIF(Sta!$A:$A,$A288,Sta!D:D)/$B288</f>
        <v>#DIV/0!</v>
      </c>
      <c r="J288" s="6" t="e">
        <f>SUMIF(Sta!$B:$B,$A288,Sta!E:E)/$C288</f>
        <v>#DIV/0!</v>
      </c>
      <c r="K288" s="10" t="e">
        <f>(SUMIF(Sta!$A:$A,$A288,Sta!E:E) +SUMIF(Sta!$B:$B,$A288,Sta!D:D))/$D288</f>
        <v>#DIV/0!</v>
      </c>
      <c r="L288" s="6" t="e">
        <f>SUMIF(Sta!$A:$A,$A288,Sta!E:E)/$B288</f>
        <v>#DIV/0!</v>
      </c>
      <c r="M288" s="6" t="e">
        <f>SUMIF(Sta!$B:$B,$A288,Sta!D:D)/$C288</f>
        <v>#DIV/0!</v>
      </c>
      <c r="N288" s="10" t="e">
        <f>(SUMIF(Sta!$A:$A,$A288,Sta!L:L) +SUMIF(Sta!$B:$B,$A288,Sta!L:L))/$D288</f>
        <v>#DIV/0!</v>
      </c>
      <c r="O288" s="6" t="e">
        <f>SUMIF(Sta!$A:$A,$A288,Sta!L:L)/$B288</f>
        <v>#DIV/0!</v>
      </c>
      <c r="P288" s="6" t="e">
        <f>SUMIF(Sta!$B:$B,$A288,Sta!L:L)/$C288</f>
        <v>#DIV/0!</v>
      </c>
      <c r="Q288" s="10" t="e">
        <f>(SUMIF(Sta!$A:$A,$A288,Sta!H:H) +SUMIF(Sta!$B:$B,$A288,Sta!J:J))/$D288</f>
        <v>#DIV/0!</v>
      </c>
      <c r="R288" s="6" t="e">
        <f>SUMIF(Sta!$A:$A,$A288,Sta!H:H)/$B288</f>
        <v>#DIV/0!</v>
      </c>
      <c r="S288" s="6" t="e">
        <f>SUMIF(Sta!$B:$B,$A288,Sta!J:J)/$C288</f>
        <v>#DIV/0!</v>
      </c>
      <c r="T288" s="10" t="e">
        <f>(SUMIF(Sta!$A:$A,$A288,Sta!I:I) +SUMIF(Sta!$B:$B,$A288,Sta!K:K))/$D288</f>
        <v>#DIV/0!</v>
      </c>
      <c r="U288" s="6" t="e">
        <f>SUMIF(Sta!$A:$A,$A288,Sta!I:I)/$B288</f>
        <v>#DIV/0!</v>
      </c>
      <c r="V288" s="6" t="e">
        <f>SUMIF(Sta!$B:$B,$A288,Sta!K:K)/$C288</f>
        <v>#DIV/0!</v>
      </c>
      <c r="W288" s="10" t="e">
        <f>(SUMIF(Sta!$A:$A,$A288,Sta!Q:Q) +SUMIF(Sta!$B:$B,$A288,Sta!Q:Q))/$D288</f>
        <v>#DIV/0!</v>
      </c>
      <c r="X288" s="6" t="e">
        <f>SUMIF(Sta!$A:$A,$A288,Sta!Q:Q)/$B288</f>
        <v>#DIV/0!</v>
      </c>
      <c r="Y288" s="6" t="e">
        <f>SUMIF(Sta!$B:$B,$A288,Sta!Q:Q)/$C288</f>
        <v>#DIV/0!</v>
      </c>
      <c r="Z288" s="10" t="e">
        <f>(SUMIF(Sta!$A:$A,$A288,Sta!M:M) +SUMIF(Sta!$B:$B,$A288,Sta!O:O))/$D288</f>
        <v>#DIV/0!</v>
      </c>
      <c r="AA288" s="6" t="e">
        <f>SUMIF(Sta!$A:$A,$A288,Sta!M:M)/$B288</f>
        <v>#DIV/0!</v>
      </c>
      <c r="AB288" s="6" t="e">
        <f>SUMIF(Sta!$B:$B,$A288,Sta!O:O)/$C288</f>
        <v>#DIV/0!</v>
      </c>
      <c r="AC288" s="10" t="e">
        <f>(SUMIF(Sta!$A:$A,$A288,Sta!N:N) +SUMIF(Sta!$B:$B,$A288,Sta!P:P))/$D288</f>
        <v>#DIV/0!</v>
      </c>
      <c r="AD288" s="6" t="e">
        <f>SUMIF(Sta!$A:$A,$A288,Sta!N:N)/$B288</f>
        <v>#DIV/0!</v>
      </c>
      <c r="AE288" s="14" t="e">
        <f>SUMIF(Sta!$B:$B,$A288,Sta!P:P)/$C288</f>
        <v>#DIV/0!</v>
      </c>
    </row>
    <row r="289" spans="1:31" x14ac:dyDescent="0.3">
      <c r="A289" t="s">
        <v>398</v>
      </c>
      <c r="B289" s="9">
        <f>COUNTIF(Sta!A:A,A289)</f>
        <v>0</v>
      </c>
      <c r="C289" s="4">
        <f>COUNTIF(Sta!B:B,A289)</f>
        <v>0</v>
      </c>
      <c r="D289" s="4">
        <f t="shared" si="9"/>
        <v>0</v>
      </c>
      <c r="E289" s="10" t="e">
        <f>(SUMIF(Sta!$A:$A,$A289,Sta!F:F) +SUMIF(Sta!$B:$B,$A289,Sta!F:F))/$D289</f>
        <v>#DIV/0!</v>
      </c>
      <c r="F289" s="6" t="e">
        <f>SUMIF(Sta!$A:$A,$A289,Sta!F:F)/$B289</f>
        <v>#DIV/0!</v>
      </c>
      <c r="G289" s="6" t="e">
        <f>SUMIF(Sta!$B:$B,$A289,Sta!F:F)/$C289</f>
        <v>#DIV/0!</v>
      </c>
      <c r="H289" s="10" t="e">
        <f>(SUMIF(Sta!$A:$A,$A289,Sta!D:D) +SUMIF(Sta!$B:$B,$A289,Sta!E:E))/$D289</f>
        <v>#DIV/0!</v>
      </c>
      <c r="I289" s="6" t="e">
        <f>SUMIF(Sta!$A:$A,$A289,Sta!D:D)/$B289</f>
        <v>#DIV/0!</v>
      </c>
      <c r="J289" s="6" t="e">
        <f>SUMIF(Sta!$B:$B,$A289,Sta!E:E)/$C289</f>
        <v>#DIV/0!</v>
      </c>
      <c r="K289" s="10" t="e">
        <f>(SUMIF(Sta!$A:$A,$A289,Sta!E:E) +SUMIF(Sta!$B:$B,$A289,Sta!D:D))/$D289</f>
        <v>#DIV/0!</v>
      </c>
      <c r="L289" s="6" t="e">
        <f>SUMIF(Sta!$A:$A,$A289,Sta!E:E)/$B289</f>
        <v>#DIV/0!</v>
      </c>
      <c r="M289" s="6" t="e">
        <f>SUMIF(Sta!$B:$B,$A289,Sta!D:D)/$C289</f>
        <v>#DIV/0!</v>
      </c>
      <c r="N289" s="10" t="e">
        <f>(SUMIF(Sta!$A:$A,$A289,Sta!L:L) +SUMIF(Sta!$B:$B,$A289,Sta!L:L))/$D289</f>
        <v>#DIV/0!</v>
      </c>
      <c r="O289" s="6" t="e">
        <f>SUMIF(Sta!$A:$A,$A289,Sta!L:L)/$B289</f>
        <v>#DIV/0!</v>
      </c>
      <c r="P289" s="6" t="e">
        <f>SUMIF(Sta!$B:$B,$A289,Sta!L:L)/$C289</f>
        <v>#DIV/0!</v>
      </c>
      <c r="Q289" s="10" t="e">
        <f>(SUMIF(Sta!$A:$A,$A289,Sta!H:H) +SUMIF(Sta!$B:$B,$A289,Sta!J:J))/$D289</f>
        <v>#DIV/0!</v>
      </c>
      <c r="R289" s="6" t="e">
        <f>SUMIF(Sta!$A:$A,$A289,Sta!H:H)/$B289</f>
        <v>#DIV/0!</v>
      </c>
      <c r="S289" s="6" t="e">
        <f>SUMIF(Sta!$B:$B,$A289,Sta!J:J)/$C289</f>
        <v>#DIV/0!</v>
      </c>
      <c r="T289" s="10" t="e">
        <f>(SUMIF(Sta!$A:$A,$A289,Sta!I:I) +SUMIF(Sta!$B:$B,$A289,Sta!K:K))/$D289</f>
        <v>#DIV/0!</v>
      </c>
      <c r="U289" s="6" t="e">
        <f>SUMIF(Sta!$A:$A,$A289,Sta!I:I)/$B289</f>
        <v>#DIV/0!</v>
      </c>
      <c r="V289" s="6" t="e">
        <f>SUMIF(Sta!$B:$B,$A289,Sta!K:K)/$C289</f>
        <v>#DIV/0!</v>
      </c>
      <c r="W289" s="10" t="e">
        <f>(SUMIF(Sta!$A:$A,$A289,Sta!Q:Q) +SUMIF(Sta!$B:$B,$A289,Sta!Q:Q))/$D289</f>
        <v>#DIV/0!</v>
      </c>
      <c r="X289" s="6" t="e">
        <f>SUMIF(Sta!$A:$A,$A289,Sta!Q:Q)/$B289</f>
        <v>#DIV/0!</v>
      </c>
      <c r="Y289" s="6" t="e">
        <f>SUMIF(Sta!$B:$B,$A289,Sta!Q:Q)/$C289</f>
        <v>#DIV/0!</v>
      </c>
      <c r="Z289" s="10" t="e">
        <f>(SUMIF(Sta!$A:$A,$A289,Sta!M:M) +SUMIF(Sta!$B:$B,$A289,Sta!O:O))/$D289</f>
        <v>#DIV/0!</v>
      </c>
      <c r="AA289" s="6" t="e">
        <f>SUMIF(Sta!$A:$A,$A289,Sta!M:M)/$B289</f>
        <v>#DIV/0!</v>
      </c>
      <c r="AB289" s="6" t="e">
        <f>SUMIF(Sta!$B:$B,$A289,Sta!O:O)/$C289</f>
        <v>#DIV/0!</v>
      </c>
      <c r="AC289" s="10" t="e">
        <f>(SUMIF(Sta!$A:$A,$A289,Sta!N:N) +SUMIF(Sta!$B:$B,$A289,Sta!P:P))/$D289</f>
        <v>#DIV/0!</v>
      </c>
      <c r="AD289" s="6" t="e">
        <f>SUMIF(Sta!$A:$A,$A289,Sta!N:N)/$B289</f>
        <v>#DIV/0!</v>
      </c>
      <c r="AE289" s="14" t="e">
        <f>SUMIF(Sta!$B:$B,$A289,Sta!P:P)/$C289</f>
        <v>#DIV/0!</v>
      </c>
    </row>
    <row r="290" spans="1:31" x14ac:dyDescent="0.3">
      <c r="A290" t="s">
        <v>379</v>
      </c>
      <c r="B290" s="9">
        <f>COUNTIF(Sta!A:A,A290)</f>
        <v>0</v>
      </c>
      <c r="C290" s="4">
        <f>COUNTIF(Sta!B:B,A290)</f>
        <v>0</v>
      </c>
      <c r="D290" s="4">
        <f t="shared" si="9"/>
        <v>0</v>
      </c>
      <c r="E290" s="10" t="e">
        <f>(SUMIF(Sta!$A:$A,$A290,Sta!F:F) +SUMIF(Sta!$B:$B,$A290,Sta!F:F))/$D290</f>
        <v>#DIV/0!</v>
      </c>
      <c r="F290" s="6" t="e">
        <f>SUMIF(Sta!$A:$A,$A290,Sta!F:F)/$B290</f>
        <v>#DIV/0!</v>
      </c>
      <c r="G290" s="6" t="e">
        <f>SUMIF(Sta!$B:$B,$A290,Sta!F:F)/$C290</f>
        <v>#DIV/0!</v>
      </c>
      <c r="H290" s="10" t="e">
        <f>(SUMIF(Sta!$A:$A,$A290,Sta!D:D) +SUMIF(Sta!$B:$B,$A290,Sta!E:E))/$D290</f>
        <v>#DIV/0!</v>
      </c>
      <c r="I290" s="6" t="e">
        <f>SUMIF(Sta!$A:$A,$A290,Sta!D:D)/$B290</f>
        <v>#DIV/0!</v>
      </c>
      <c r="J290" s="6" t="e">
        <f>SUMIF(Sta!$B:$B,$A290,Sta!E:E)/$C290</f>
        <v>#DIV/0!</v>
      </c>
      <c r="K290" s="10" t="e">
        <f>(SUMIF(Sta!$A:$A,$A290,Sta!E:E) +SUMIF(Sta!$B:$B,$A290,Sta!D:D))/$D290</f>
        <v>#DIV/0!</v>
      </c>
      <c r="L290" s="6" t="e">
        <f>SUMIF(Sta!$A:$A,$A290,Sta!E:E)/$B290</f>
        <v>#DIV/0!</v>
      </c>
      <c r="M290" s="6" t="e">
        <f>SUMIF(Sta!$B:$B,$A290,Sta!D:D)/$C290</f>
        <v>#DIV/0!</v>
      </c>
      <c r="N290" s="10" t="e">
        <f>(SUMIF(Sta!$A:$A,$A290,Sta!L:L) +SUMIF(Sta!$B:$B,$A290,Sta!L:L))/$D290</f>
        <v>#DIV/0!</v>
      </c>
      <c r="O290" s="6" t="e">
        <f>SUMIF(Sta!$A:$A,$A290,Sta!L:L)/$B290</f>
        <v>#DIV/0!</v>
      </c>
      <c r="P290" s="6" t="e">
        <f>SUMIF(Sta!$B:$B,$A290,Sta!L:L)/$C290</f>
        <v>#DIV/0!</v>
      </c>
      <c r="Q290" s="10" t="e">
        <f>(SUMIF(Sta!$A:$A,$A290,Sta!H:H) +SUMIF(Sta!$B:$B,$A290,Sta!J:J))/$D290</f>
        <v>#DIV/0!</v>
      </c>
      <c r="R290" s="6" t="e">
        <f>SUMIF(Sta!$A:$A,$A290,Sta!H:H)/$B290</f>
        <v>#DIV/0!</v>
      </c>
      <c r="S290" s="6" t="e">
        <f>SUMIF(Sta!$B:$B,$A290,Sta!J:J)/$C290</f>
        <v>#DIV/0!</v>
      </c>
      <c r="T290" s="10" t="e">
        <f>(SUMIF(Sta!$A:$A,$A290,Sta!I:I) +SUMIF(Sta!$B:$B,$A290,Sta!K:K))/$D290</f>
        <v>#DIV/0!</v>
      </c>
      <c r="U290" s="6" t="e">
        <f>SUMIF(Sta!$A:$A,$A290,Sta!I:I)/$B290</f>
        <v>#DIV/0!</v>
      </c>
      <c r="V290" s="6" t="e">
        <f>SUMIF(Sta!$B:$B,$A290,Sta!K:K)/$C290</f>
        <v>#DIV/0!</v>
      </c>
      <c r="W290" s="10" t="e">
        <f>(SUMIF(Sta!$A:$A,$A290,Sta!Q:Q) +SUMIF(Sta!$B:$B,$A290,Sta!Q:Q))/$D290</f>
        <v>#DIV/0!</v>
      </c>
      <c r="X290" s="6" t="e">
        <f>SUMIF(Sta!$A:$A,$A290,Sta!Q:Q)/$B290</f>
        <v>#DIV/0!</v>
      </c>
      <c r="Y290" s="6" t="e">
        <f>SUMIF(Sta!$B:$B,$A290,Sta!Q:Q)/$C290</f>
        <v>#DIV/0!</v>
      </c>
      <c r="Z290" s="10" t="e">
        <f>(SUMIF(Sta!$A:$A,$A290,Sta!M:M) +SUMIF(Sta!$B:$B,$A290,Sta!O:O))/$D290</f>
        <v>#DIV/0!</v>
      </c>
      <c r="AA290" s="6" t="e">
        <f>SUMIF(Sta!$A:$A,$A290,Sta!M:M)/$B290</f>
        <v>#DIV/0!</v>
      </c>
      <c r="AB290" s="6" t="e">
        <f>SUMIF(Sta!$B:$B,$A290,Sta!O:O)/$C290</f>
        <v>#DIV/0!</v>
      </c>
      <c r="AC290" s="10" t="e">
        <f>(SUMIF(Sta!$A:$A,$A290,Sta!N:N) +SUMIF(Sta!$B:$B,$A290,Sta!P:P))/$D290</f>
        <v>#DIV/0!</v>
      </c>
      <c r="AD290" s="6" t="e">
        <f>SUMIF(Sta!$A:$A,$A290,Sta!N:N)/$B290</f>
        <v>#DIV/0!</v>
      </c>
      <c r="AE290" s="14" t="e">
        <f>SUMIF(Sta!$B:$B,$A290,Sta!P:P)/$C290</f>
        <v>#DIV/0!</v>
      </c>
    </row>
    <row r="291" spans="1:31" x14ac:dyDescent="0.3">
      <c r="A291" t="s">
        <v>381</v>
      </c>
      <c r="B291" s="9">
        <f>COUNTIF(Sta!A:A,A291)</f>
        <v>0</v>
      </c>
      <c r="C291" s="4">
        <f>COUNTIF(Sta!B:B,A291)</f>
        <v>0</v>
      </c>
      <c r="D291" s="4">
        <f t="shared" si="9"/>
        <v>0</v>
      </c>
      <c r="E291" s="10" t="e">
        <f>(SUMIF(Sta!$A:$A,$A291,Sta!F:F) +SUMIF(Sta!$B:$B,$A291,Sta!F:F))/$D291</f>
        <v>#DIV/0!</v>
      </c>
      <c r="F291" s="6" t="e">
        <f>SUMIF(Sta!$A:$A,$A291,Sta!F:F)/$B291</f>
        <v>#DIV/0!</v>
      </c>
      <c r="G291" s="6" t="e">
        <f>SUMIF(Sta!$B:$B,$A291,Sta!F:F)/$C291</f>
        <v>#DIV/0!</v>
      </c>
      <c r="H291" s="10" t="e">
        <f>(SUMIF(Sta!$A:$A,$A291,Sta!D:D) +SUMIF(Sta!$B:$B,$A291,Sta!E:E))/$D291</f>
        <v>#DIV/0!</v>
      </c>
      <c r="I291" s="6" t="e">
        <f>SUMIF(Sta!$A:$A,$A291,Sta!D:D)/$B291</f>
        <v>#DIV/0!</v>
      </c>
      <c r="J291" s="6" t="e">
        <f>SUMIF(Sta!$B:$B,$A291,Sta!E:E)/$C291</f>
        <v>#DIV/0!</v>
      </c>
      <c r="K291" s="10" t="e">
        <f>(SUMIF(Sta!$A:$A,$A291,Sta!E:E) +SUMIF(Sta!$B:$B,$A291,Sta!D:D))/$D291</f>
        <v>#DIV/0!</v>
      </c>
      <c r="L291" s="6" t="e">
        <f>SUMIF(Sta!$A:$A,$A291,Sta!E:E)/$B291</f>
        <v>#DIV/0!</v>
      </c>
      <c r="M291" s="6" t="e">
        <f>SUMIF(Sta!$B:$B,$A291,Sta!D:D)/$C291</f>
        <v>#DIV/0!</v>
      </c>
      <c r="N291" s="10" t="e">
        <f>(SUMIF(Sta!$A:$A,$A291,Sta!L:L) +SUMIF(Sta!$B:$B,$A291,Sta!L:L))/$D291</f>
        <v>#DIV/0!</v>
      </c>
      <c r="O291" s="6" t="e">
        <f>SUMIF(Sta!$A:$A,$A291,Sta!L:L)/$B291</f>
        <v>#DIV/0!</v>
      </c>
      <c r="P291" s="6" t="e">
        <f>SUMIF(Sta!$B:$B,$A291,Sta!L:L)/$C291</f>
        <v>#DIV/0!</v>
      </c>
      <c r="Q291" s="10" t="e">
        <f>(SUMIF(Sta!$A:$A,$A291,Sta!H:H) +SUMIF(Sta!$B:$B,$A291,Sta!J:J))/$D291</f>
        <v>#DIV/0!</v>
      </c>
      <c r="R291" s="6" t="e">
        <f>SUMIF(Sta!$A:$A,$A291,Sta!H:H)/$B291</f>
        <v>#DIV/0!</v>
      </c>
      <c r="S291" s="6" t="e">
        <f>SUMIF(Sta!$B:$B,$A291,Sta!J:J)/$C291</f>
        <v>#DIV/0!</v>
      </c>
      <c r="T291" s="10" t="e">
        <f>(SUMIF(Sta!$A:$A,$A291,Sta!I:I) +SUMIF(Sta!$B:$B,$A291,Sta!K:K))/$D291</f>
        <v>#DIV/0!</v>
      </c>
      <c r="U291" s="6" t="e">
        <f>SUMIF(Sta!$A:$A,$A291,Sta!I:I)/$B291</f>
        <v>#DIV/0!</v>
      </c>
      <c r="V291" s="6" t="e">
        <f>SUMIF(Sta!$B:$B,$A291,Sta!K:K)/$C291</f>
        <v>#DIV/0!</v>
      </c>
      <c r="W291" s="10" t="e">
        <f>(SUMIF(Sta!$A:$A,$A291,Sta!Q:Q) +SUMIF(Sta!$B:$B,$A291,Sta!Q:Q))/$D291</f>
        <v>#DIV/0!</v>
      </c>
      <c r="X291" s="6" t="e">
        <f>SUMIF(Sta!$A:$A,$A291,Sta!Q:Q)/$B291</f>
        <v>#DIV/0!</v>
      </c>
      <c r="Y291" s="6" t="e">
        <f>SUMIF(Sta!$B:$B,$A291,Sta!Q:Q)/$C291</f>
        <v>#DIV/0!</v>
      </c>
      <c r="Z291" s="10" t="e">
        <f>(SUMIF(Sta!$A:$A,$A291,Sta!M:M) +SUMIF(Sta!$B:$B,$A291,Sta!O:O))/$D291</f>
        <v>#DIV/0!</v>
      </c>
      <c r="AA291" s="6" t="e">
        <f>SUMIF(Sta!$A:$A,$A291,Sta!M:M)/$B291</f>
        <v>#DIV/0!</v>
      </c>
      <c r="AB291" s="6" t="e">
        <f>SUMIF(Sta!$B:$B,$A291,Sta!O:O)/$C291</f>
        <v>#DIV/0!</v>
      </c>
      <c r="AC291" s="10" t="e">
        <f>(SUMIF(Sta!$A:$A,$A291,Sta!N:N) +SUMIF(Sta!$B:$B,$A291,Sta!P:P))/$D291</f>
        <v>#DIV/0!</v>
      </c>
      <c r="AD291" s="6" t="e">
        <f>SUMIF(Sta!$A:$A,$A291,Sta!N:N)/$B291</f>
        <v>#DIV/0!</v>
      </c>
      <c r="AE291" s="14" t="e">
        <f>SUMIF(Sta!$B:$B,$A291,Sta!P:P)/$C291</f>
        <v>#DIV/0!</v>
      </c>
    </row>
    <row r="292" spans="1:31" x14ac:dyDescent="0.3">
      <c r="A292" t="s">
        <v>390</v>
      </c>
      <c r="B292" s="9">
        <f>COUNTIF(Sta!A:A,A292)</f>
        <v>0</v>
      </c>
      <c r="C292" s="4">
        <f>COUNTIF(Sta!B:B,A292)</f>
        <v>0</v>
      </c>
      <c r="D292" s="4">
        <f t="shared" si="9"/>
        <v>0</v>
      </c>
      <c r="E292" s="10" t="e">
        <f>(SUMIF(Sta!$A:$A,$A292,Sta!F:F) +SUMIF(Sta!$B:$B,$A292,Sta!F:F))/$D292</f>
        <v>#DIV/0!</v>
      </c>
      <c r="F292" s="6" t="e">
        <f>SUMIF(Sta!$A:$A,$A292,Sta!F:F)/$B292</f>
        <v>#DIV/0!</v>
      </c>
      <c r="G292" s="6" t="e">
        <f>SUMIF(Sta!$B:$B,$A292,Sta!F:F)/$C292</f>
        <v>#DIV/0!</v>
      </c>
      <c r="H292" s="10" t="e">
        <f>(SUMIF(Sta!$A:$A,$A292,Sta!D:D) +SUMIF(Sta!$B:$B,$A292,Sta!E:E))/$D292</f>
        <v>#DIV/0!</v>
      </c>
      <c r="I292" s="6" t="e">
        <f>SUMIF(Sta!$A:$A,$A292,Sta!D:D)/$B292</f>
        <v>#DIV/0!</v>
      </c>
      <c r="J292" s="6" t="e">
        <f>SUMIF(Sta!$B:$B,$A292,Sta!E:E)/$C292</f>
        <v>#DIV/0!</v>
      </c>
      <c r="K292" s="10" t="e">
        <f>(SUMIF(Sta!$A:$A,$A292,Sta!E:E) +SUMIF(Sta!$B:$B,$A292,Sta!D:D))/$D292</f>
        <v>#DIV/0!</v>
      </c>
      <c r="L292" s="6" t="e">
        <f>SUMIF(Sta!$A:$A,$A292,Sta!E:E)/$B292</f>
        <v>#DIV/0!</v>
      </c>
      <c r="M292" s="6" t="e">
        <f>SUMIF(Sta!$B:$B,$A292,Sta!D:D)/$C292</f>
        <v>#DIV/0!</v>
      </c>
      <c r="N292" s="10" t="e">
        <f>(SUMIF(Sta!$A:$A,$A292,Sta!L:L) +SUMIF(Sta!$B:$B,$A292,Sta!L:L))/$D292</f>
        <v>#DIV/0!</v>
      </c>
      <c r="O292" s="6" t="e">
        <f>SUMIF(Sta!$A:$A,$A292,Sta!L:L)/$B292</f>
        <v>#DIV/0!</v>
      </c>
      <c r="P292" s="6" t="e">
        <f>SUMIF(Sta!$B:$B,$A292,Sta!L:L)/$C292</f>
        <v>#DIV/0!</v>
      </c>
      <c r="Q292" s="10" t="e">
        <f>(SUMIF(Sta!$A:$A,$A292,Sta!H:H) +SUMIF(Sta!$B:$B,$A292,Sta!J:J))/$D292</f>
        <v>#DIV/0!</v>
      </c>
      <c r="R292" s="6" t="e">
        <f>SUMIF(Sta!$A:$A,$A292,Sta!H:H)/$B292</f>
        <v>#DIV/0!</v>
      </c>
      <c r="S292" s="6" t="e">
        <f>SUMIF(Sta!$B:$B,$A292,Sta!J:J)/$C292</f>
        <v>#DIV/0!</v>
      </c>
      <c r="T292" s="10" t="e">
        <f>(SUMIF(Sta!$A:$A,$A292,Sta!I:I) +SUMIF(Sta!$B:$B,$A292,Sta!K:K))/$D292</f>
        <v>#DIV/0!</v>
      </c>
      <c r="U292" s="6" t="e">
        <f>SUMIF(Sta!$A:$A,$A292,Sta!I:I)/$B292</f>
        <v>#DIV/0!</v>
      </c>
      <c r="V292" s="6" t="e">
        <f>SUMIF(Sta!$B:$B,$A292,Sta!K:K)/$C292</f>
        <v>#DIV/0!</v>
      </c>
      <c r="W292" s="10" t="e">
        <f>(SUMIF(Sta!$A:$A,$A292,Sta!Q:Q) +SUMIF(Sta!$B:$B,$A292,Sta!Q:Q))/$D292</f>
        <v>#DIV/0!</v>
      </c>
      <c r="X292" s="6" t="e">
        <f>SUMIF(Sta!$A:$A,$A292,Sta!Q:Q)/$B292</f>
        <v>#DIV/0!</v>
      </c>
      <c r="Y292" s="6" t="e">
        <f>SUMIF(Sta!$B:$B,$A292,Sta!Q:Q)/$C292</f>
        <v>#DIV/0!</v>
      </c>
      <c r="Z292" s="10" t="e">
        <f>(SUMIF(Sta!$A:$A,$A292,Sta!M:M) +SUMIF(Sta!$B:$B,$A292,Sta!O:O))/$D292</f>
        <v>#DIV/0!</v>
      </c>
      <c r="AA292" s="6" t="e">
        <f>SUMIF(Sta!$A:$A,$A292,Sta!M:M)/$B292</f>
        <v>#DIV/0!</v>
      </c>
      <c r="AB292" s="6" t="e">
        <f>SUMIF(Sta!$B:$B,$A292,Sta!O:O)/$C292</f>
        <v>#DIV/0!</v>
      </c>
      <c r="AC292" s="10" t="e">
        <f>(SUMIF(Sta!$A:$A,$A292,Sta!N:N) +SUMIF(Sta!$B:$B,$A292,Sta!P:P))/$D292</f>
        <v>#DIV/0!</v>
      </c>
      <c r="AD292" s="6" t="e">
        <f>SUMIF(Sta!$A:$A,$A292,Sta!N:N)/$B292</f>
        <v>#DIV/0!</v>
      </c>
      <c r="AE292" s="14" t="e">
        <f>SUMIF(Sta!$B:$B,$A292,Sta!P:P)/$C292</f>
        <v>#DIV/0!</v>
      </c>
    </row>
    <row r="293" spans="1:31" x14ac:dyDescent="0.3">
      <c r="A293" t="s">
        <v>383</v>
      </c>
      <c r="B293" s="9">
        <f>COUNTIF(Sta!A:A,A293)</f>
        <v>0</v>
      </c>
      <c r="C293" s="4">
        <f>COUNTIF(Sta!B:B,A293)</f>
        <v>0</v>
      </c>
      <c r="D293" s="4">
        <f t="shared" si="9"/>
        <v>0</v>
      </c>
      <c r="E293" s="10" t="e">
        <f>(SUMIF(Sta!$A:$A,$A293,Sta!F:F) +SUMIF(Sta!$B:$B,$A293,Sta!F:F))/$D293</f>
        <v>#DIV/0!</v>
      </c>
      <c r="F293" s="6" t="e">
        <f>SUMIF(Sta!$A:$A,$A293,Sta!F:F)/$B293</f>
        <v>#DIV/0!</v>
      </c>
      <c r="G293" s="6" t="e">
        <f>SUMIF(Sta!$B:$B,$A293,Sta!F:F)/$C293</f>
        <v>#DIV/0!</v>
      </c>
      <c r="H293" s="10" t="e">
        <f>(SUMIF(Sta!$A:$A,$A293,Sta!D:D) +SUMIF(Sta!$B:$B,$A293,Sta!E:E))/$D293</f>
        <v>#DIV/0!</v>
      </c>
      <c r="I293" s="6" t="e">
        <f>SUMIF(Sta!$A:$A,$A293,Sta!D:D)/$B293</f>
        <v>#DIV/0!</v>
      </c>
      <c r="J293" s="6" t="e">
        <f>SUMIF(Sta!$B:$B,$A293,Sta!E:E)/$C293</f>
        <v>#DIV/0!</v>
      </c>
      <c r="K293" s="10" t="e">
        <f>(SUMIF(Sta!$A:$A,$A293,Sta!E:E) +SUMIF(Sta!$B:$B,$A293,Sta!D:D))/$D293</f>
        <v>#DIV/0!</v>
      </c>
      <c r="L293" s="6" t="e">
        <f>SUMIF(Sta!$A:$A,$A293,Sta!E:E)/$B293</f>
        <v>#DIV/0!</v>
      </c>
      <c r="M293" s="6" t="e">
        <f>SUMIF(Sta!$B:$B,$A293,Sta!D:D)/$C293</f>
        <v>#DIV/0!</v>
      </c>
      <c r="N293" s="10" t="e">
        <f>(SUMIF(Sta!$A:$A,$A293,Sta!L:L) +SUMIF(Sta!$B:$B,$A293,Sta!L:L))/$D293</f>
        <v>#DIV/0!</v>
      </c>
      <c r="O293" s="6" t="e">
        <f>SUMIF(Sta!$A:$A,$A293,Sta!L:L)/$B293</f>
        <v>#DIV/0!</v>
      </c>
      <c r="P293" s="6" t="e">
        <f>SUMIF(Sta!$B:$B,$A293,Sta!L:L)/$C293</f>
        <v>#DIV/0!</v>
      </c>
      <c r="Q293" s="10" t="e">
        <f>(SUMIF(Sta!$A:$A,$A293,Sta!H:H) +SUMIF(Sta!$B:$B,$A293,Sta!J:J))/$D293</f>
        <v>#DIV/0!</v>
      </c>
      <c r="R293" s="6" t="e">
        <f>SUMIF(Sta!$A:$A,$A293,Sta!H:H)/$B293</f>
        <v>#DIV/0!</v>
      </c>
      <c r="S293" s="6" t="e">
        <f>SUMIF(Sta!$B:$B,$A293,Sta!J:J)/$C293</f>
        <v>#DIV/0!</v>
      </c>
      <c r="T293" s="10" t="e">
        <f>(SUMIF(Sta!$A:$A,$A293,Sta!I:I) +SUMIF(Sta!$B:$B,$A293,Sta!K:K))/$D293</f>
        <v>#DIV/0!</v>
      </c>
      <c r="U293" s="6" t="e">
        <f>SUMIF(Sta!$A:$A,$A293,Sta!I:I)/$B293</f>
        <v>#DIV/0!</v>
      </c>
      <c r="V293" s="6" t="e">
        <f>SUMIF(Sta!$B:$B,$A293,Sta!K:K)/$C293</f>
        <v>#DIV/0!</v>
      </c>
      <c r="W293" s="10" t="e">
        <f>(SUMIF(Sta!$A:$A,$A293,Sta!Q:Q) +SUMIF(Sta!$B:$B,$A293,Sta!Q:Q))/$D293</f>
        <v>#DIV/0!</v>
      </c>
      <c r="X293" s="6" t="e">
        <f>SUMIF(Sta!$A:$A,$A293,Sta!Q:Q)/$B293</f>
        <v>#DIV/0!</v>
      </c>
      <c r="Y293" s="6" t="e">
        <f>SUMIF(Sta!$B:$B,$A293,Sta!Q:Q)/$C293</f>
        <v>#DIV/0!</v>
      </c>
      <c r="Z293" s="10" t="e">
        <f>(SUMIF(Sta!$A:$A,$A293,Sta!M:M) +SUMIF(Sta!$B:$B,$A293,Sta!O:O))/$D293</f>
        <v>#DIV/0!</v>
      </c>
      <c r="AA293" s="6" t="e">
        <f>SUMIF(Sta!$A:$A,$A293,Sta!M:M)/$B293</f>
        <v>#DIV/0!</v>
      </c>
      <c r="AB293" s="6" t="e">
        <f>SUMIF(Sta!$B:$B,$A293,Sta!O:O)/$C293</f>
        <v>#DIV/0!</v>
      </c>
      <c r="AC293" s="10" t="e">
        <f>(SUMIF(Sta!$A:$A,$A293,Sta!N:N) +SUMIF(Sta!$B:$B,$A293,Sta!P:P))/$D293</f>
        <v>#DIV/0!</v>
      </c>
      <c r="AD293" s="6" t="e">
        <f>SUMIF(Sta!$A:$A,$A293,Sta!N:N)/$B293</f>
        <v>#DIV/0!</v>
      </c>
      <c r="AE293" s="14" t="e">
        <f>SUMIF(Sta!$B:$B,$A293,Sta!P:P)/$C293</f>
        <v>#DIV/0!</v>
      </c>
    </row>
    <row r="294" spans="1:31" x14ac:dyDescent="0.3">
      <c r="A294" t="s">
        <v>384</v>
      </c>
      <c r="B294" s="9">
        <f>COUNTIF(Sta!A:A,A294)</f>
        <v>0</v>
      </c>
      <c r="C294" s="4">
        <f>COUNTIF(Sta!B:B,A294)</f>
        <v>0</v>
      </c>
      <c r="D294" s="4">
        <f t="shared" si="9"/>
        <v>0</v>
      </c>
      <c r="E294" s="10" t="e">
        <f>(SUMIF(Sta!$A:$A,$A294,Sta!F:F) +SUMIF(Sta!$B:$B,$A294,Sta!F:F))/$D294</f>
        <v>#DIV/0!</v>
      </c>
      <c r="F294" s="6" t="e">
        <f>SUMIF(Sta!$A:$A,$A294,Sta!F:F)/$B294</f>
        <v>#DIV/0!</v>
      </c>
      <c r="G294" s="6" t="e">
        <f>SUMIF(Sta!$B:$B,$A294,Sta!F:F)/$C294</f>
        <v>#DIV/0!</v>
      </c>
      <c r="H294" s="10" t="e">
        <f>(SUMIF(Sta!$A:$A,$A294,Sta!D:D) +SUMIF(Sta!$B:$B,$A294,Sta!E:E))/$D294</f>
        <v>#DIV/0!</v>
      </c>
      <c r="I294" s="6" t="e">
        <f>SUMIF(Sta!$A:$A,$A294,Sta!D:D)/$B294</f>
        <v>#DIV/0!</v>
      </c>
      <c r="J294" s="6" t="e">
        <f>SUMIF(Sta!$B:$B,$A294,Sta!E:E)/$C294</f>
        <v>#DIV/0!</v>
      </c>
      <c r="K294" s="10" t="e">
        <f>(SUMIF(Sta!$A:$A,$A294,Sta!E:E) +SUMIF(Sta!$B:$B,$A294,Sta!D:D))/$D294</f>
        <v>#DIV/0!</v>
      </c>
      <c r="L294" s="6" t="e">
        <f>SUMIF(Sta!$A:$A,$A294,Sta!E:E)/$B294</f>
        <v>#DIV/0!</v>
      </c>
      <c r="M294" s="6" t="e">
        <f>SUMIF(Sta!$B:$B,$A294,Sta!D:D)/$C294</f>
        <v>#DIV/0!</v>
      </c>
      <c r="N294" s="10" t="e">
        <f>(SUMIF(Sta!$A:$A,$A294,Sta!L:L) +SUMIF(Sta!$B:$B,$A294,Sta!L:L))/$D294</f>
        <v>#DIV/0!</v>
      </c>
      <c r="O294" s="6" t="e">
        <f>SUMIF(Sta!$A:$A,$A294,Sta!L:L)/$B294</f>
        <v>#DIV/0!</v>
      </c>
      <c r="P294" s="6" t="e">
        <f>SUMIF(Sta!$B:$B,$A294,Sta!L:L)/$C294</f>
        <v>#DIV/0!</v>
      </c>
      <c r="Q294" s="10" t="e">
        <f>(SUMIF(Sta!$A:$A,$A294,Sta!H:H) +SUMIF(Sta!$B:$B,$A294,Sta!J:J))/$D294</f>
        <v>#DIV/0!</v>
      </c>
      <c r="R294" s="6" t="e">
        <f>SUMIF(Sta!$A:$A,$A294,Sta!H:H)/$B294</f>
        <v>#DIV/0!</v>
      </c>
      <c r="S294" s="6" t="e">
        <f>SUMIF(Sta!$B:$B,$A294,Sta!J:J)/$C294</f>
        <v>#DIV/0!</v>
      </c>
      <c r="T294" s="10" t="e">
        <f>(SUMIF(Sta!$A:$A,$A294,Sta!I:I) +SUMIF(Sta!$B:$B,$A294,Sta!K:K))/$D294</f>
        <v>#DIV/0!</v>
      </c>
      <c r="U294" s="6" t="e">
        <f>SUMIF(Sta!$A:$A,$A294,Sta!I:I)/$B294</f>
        <v>#DIV/0!</v>
      </c>
      <c r="V294" s="6" t="e">
        <f>SUMIF(Sta!$B:$B,$A294,Sta!K:K)/$C294</f>
        <v>#DIV/0!</v>
      </c>
      <c r="W294" s="10" t="e">
        <f>(SUMIF(Sta!$A:$A,$A294,Sta!Q:Q) +SUMIF(Sta!$B:$B,$A294,Sta!Q:Q))/$D294</f>
        <v>#DIV/0!</v>
      </c>
      <c r="X294" s="6" t="e">
        <f>SUMIF(Sta!$A:$A,$A294,Sta!Q:Q)/$B294</f>
        <v>#DIV/0!</v>
      </c>
      <c r="Y294" s="6" t="e">
        <f>SUMIF(Sta!$B:$B,$A294,Sta!Q:Q)/$C294</f>
        <v>#DIV/0!</v>
      </c>
      <c r="Z294" s="10" t="e">
        <f>(SUMIF(Sta!$A:$A,$A294,Sta!M:M) +SUMIF(Sta!$B:$B,$A294,Sta!O:O))/$D294</f>
        <v>#DIV/0!</v>
      </c>
      <c r="AA294" s="6" t="e">
        <f>SUMIF(Sta!$A:$A,$A294,Sta!M:M)/$B294</f>
        <v>#DIV/0!</v>
      </c>
      <c r="AB294" s="6" t="e">
        <f>SUMIF(Sta!$B:$B,$A294,Sta!O:O)/$C294</f>
        <v>#DIV/0!</v>
      </c>
      <c r="AC294" s="10" t="e">
        <f>(SUMIF(Sta!$A:$A,$A294,Sta!N:N) +SUMIF(Sta!$B:$B,$A294,Sta!P:P))/$D294</f>
        <v>#DIV/0!</v>
      </c>
      <c r="AD294" s="6" t="e">
        <f>SUMIF(Sta!$A:$A,$A294,Sta!N:N)/$B294</f>
        <v>#DIV/0!</v>
      </c>
      <c r="AE294" s="14" t="e">
        <f>SUMIF(Sta!$B:$B,$A294,Sta!P:P)/$C294</f>
        <v>#DIV/0!</v>
      </c>
    </row>
    <row r="295" spans="1:31" x14ac:dyDescent="0.3">
      <c r="A295" t="s">
        <v>394</v>
      </c>
      <c r="B295" s="9">
        <f>COUNTIF(Sta!A:A,A295)</f>
        <v>0</v>
      </c>
      <c r="C295" s="4">
        <f>COUNTIF(Sta!B:B,A295)</f>
        <v>0</v>
      </c>
      <c r="D295" s="4">
        <f t="shared" si="9"/>
        <v>0</v>
      </c>
      <c r="E295" s="10" t="e">
        <f>(SUMIF(Sta!$A:$A,$A295,Sta!F:F) +SUMIF(Sta!$B:$B,$A295,Sta!F:F))/$D295</f>
        <v>#DIV/0!</v>
      </c>
      <c r="F295" s="6" t="e">
        <f>SUMIF(Sta!$A:$A,$A295,Sta!F:F)/$B295</f>
        <v>#DIV/0!</v>
      </c>
      <c r="G295" s="6" t="e">
        <f>SUMIF(Sta!$B:$B,$A295,Sta!F:F)/$C295</f>
        <v>#DIV/0!</v>
      </c>
      <c r="H295" s="10" t="e">
        <f>(SUMIF(Sta!$A:$A,$A295,Sta!D:D) +SUMIF(Sta!$B:$B,$A295,Sta!E:E))/$D295</f>
        <v>#DIV/0!</v>
      </c>
      <c r="I295" s="6" t="e">
        <f>SUMIF(Sta!$A:$A,$A295,Sta!D:D)/$B295</f>
        <v>#DIV/0!</v>
      </c>
      <c r="J295" s="6" t="e">
        <f>SUMIF(Sta!$B:$B,$A295,Sta!E:E)/$C295</f>
        <v>#DIV/0!</v>
      </c>
      <c r="K295" s="10" t="e">
        <f>(SUMIF(Sta!$A:$A,$A295,Sta!E:E) +SUMIF(Sta!$B:$B,$A295,Sta!D:D))/$D295</f>
        <v>#DIV/0!</v>
      </c>
      <c r="L295" s="6" t="e">
        <f>SUMIF(Sta!$A:$A,$A295,Sta!E:E)/$B295</f>
        <v>#DIV/0!</v>
      </c>
      <c r="M295" s="6" t="e">
        <f>SUMIF(Sta!$B:$B,$A295,Sta!D:D)/$C295</f>
        <v>#DIV/0!</v>
      </c>
      <c r="N295" s="10" t="e">
        <f>(SUMIF(Sta!$A:$A,$A295,Sta!L:L) +SUMIF(Sta!$B:$B,$A295,Sta!L:L))/$D295</f>
        <v>#DIV/0!</v>
      </c>
      <c r="O295" s="6" t="e">
        <f>SUMIF(Sta!$A:$A,$A295,Sta!L:L)/$B295</f>
        <v>#DIV/0!</v>
      </c>
      <c r="P295" s="6" t="e">
        <f>SUMIF(Sta!$B:$B,$A295,Sta!L:L)/$C295</f>
        <v>#DIV/0!</v>
      </c>
      <c r="Q295" s="10" t="e">
        <f>(SUMIF(Sta!$A:$A,$A295,Sta!H:H) +SUMIF(Sta!$B:$B,$A295,Sta!J:J))/$D295</f>
        <v>#DIV/0!</v>
      </c>
      <c r="R295" s="6" t="e">
        <f>SUMIF(Sta!$A:$A,$A295,Sta!H:H)/$B295</f>
        <v>#DIV/0!</v>
      </c>
      <c r="S295" s="6" t="e">
        <f>SUMIF(Sta!$B:$B,$A295,Sta!J:J)/$C295</f>
        <v>#DIV/0!</v>
      </c>
      <c r="T295" s="10" t="e">
        <f>(SUMIF(Sta!$A:$A,$A295,Sta!I:I) +SUMIF(Sta!$B:$B,$A295,Sta!K:K))/$D295</f>
        <v>#DIV/0!</v>
      </c>
      <c r="U295" s="6" t="e">
        <f>SUMIF(Sta!$A:$A,$A295,Sta!I:I)/$B295</f>
        <v>#DIV/0!</v>
      </c>
      <c r="V295" s="6" t="e">
        <f>SUMIF(Sta!$B:$B,$A295,Sta!K:K)/$C295</f>
        <v>#DIV/0!</v>
      </c>
      <c r="W295" s="10" t="e">
        <f>(SUMIF(Sta!$A:$A,$A295,Sta!Q:Q) +SUMIF(Sta!$B:$B,$A295,Sta!Q:Q))/$D295</f>
        <v>#DIV/0!</v>
      </c>
      <c r="X295" s="6" t="e">
        <f>SUMIF(Sta!$A:$A,$A295,Sta!Q:Q)/$B295</f>
        <v>#DIV/0!</v>
      </c>
      <c r="Y295" s="6" t="e">
        <f>SUMIF(Sta!$B:$B,$A295,Sta!Q:Q)/$C295</f>
        <v>#DIV/0!</v>
      </c>
      <c r="Z295" s="10" t="e">
        <f>(SUMIF(Sta!$A:$A,$A295,Sta!M:M) +SUMIF(Sta!$B:$B,$A295,Sta!O:O))/$D295</f>
        <v>#DIV/0!</v>
      </c>
      <c r="AA295" s="6" t="e">
        <f>SUMIF(Sta!$A:$A,$A295,Sta!M:M)/$B295</f>
        <v>#DIV/0!</v>
      </c>
      <c r="AB295" s="6" t="e">
        <f>SUMIF(Sta!$B:$B,$A295,Sta!O:O)/$C295</f>
        <v>#DIV/0!</v>
      </c>
      <c r="AC295" s="10" t="e">
        <f>(SUMIF(Sta!$A:$A,$A295,Sta!N:N) +SUMIF(Sta!$B:$B,$A295,Sta!P:P))/$D295</f>
        <v>#DIV/0!</v>
      </c>
      <c r="AD295" s="6" t="e">
        <f>SUMIF(Sta!$A:$A,$A295,Sta!N:N)/$B295</f>
        <v>#DIV/0!</v>
      </c>
      <c r="AE295" s="14" t="e">
        <f>SUMIF(Sta!$B:$B,$A295,Sta!P:P)/$C295</f>
        <v>#DIV/0!</v>
      </c>
    </row>
    <row r="296" spans="1:31" x14ac:dyDescent="0.3">
      <c r="A296" t="s">
        <v>396</v>
      </c>
      <c r="B296" s="9">
        <f>COUNTIF(Sta!A:A,A296)</f>
        <v>0</v>
      </c>
      <c r="C296" s="4">
        <f>COUNTIF(Sta!B:B,A296)</f>
        <v>0</v>
      </c>
      <c r="D296" s="4">
        <f t="shared" si="9"/>
        <v>0</v>
      </c>
      <c r="E296" s="10" t="e">
        <f>(SUMIF(Sta!$A:$A,$A296,Sta!F:F) +SUMIF(Sta!$B:$B,$A296,Sta!F:F))/$D296</f>
        <v>#DIV/0!</v>
      </c>
      <c r="F296" s="6" t="e">
        <f>SUMIF(Sta!$A:$A,$A296,Sta!F:F)/$B296</f>
        <v>#DIV/0!</v>
      </c>
      <c r="G296" s="6" t="e">
        <f>SUMIF(Sta!$B:$B,$A296,Sta!F:F)/$C296</f>
        <v>#DIV/0!</v>
      </c>
      <c r="H296" s="10" t="e">
        <f>(SUMIF(Sta!$A:$A,$A296,Sta!D:D) +SUMIF(Sta!$B:$B,$A296,Sta!E:E))/$D296</f>
        <v>#DIV/0!</v>
      </c>
      <c r="I296" s="6" t="e">
        <f>SUMIF(Sta!$A:$A,$A296,Sta!D:D)/$B296</f>
        <v>#DIV/0!</v>
      </c>
      <c r="J296" s="6" t="e">
        <f>SUMIF(Sta!$B:$B,$A296,Sta!E:E)/$C296</f>
        <v>#DIV/0!</v>
      </c>
      <c r="K296" s="10" t="e">
        <f>(SUMIF(Sta!$A:$A,$A296,Sta!E:E) +SUMIF(Sta!$B:$B,$A296,Sta!D:D))/$D296</f>
        <v>#DIV/0!</v>
      </c>
      <c r="L296" s="6" t="e">
        <f>SUMIF(Sta!$A:$A,$A296,Sta!E:E)/$B296</f>
        <v>#DIV/0!</v>
      </c>
      <c r="M296" s="6" t="e">
        <f>SUMIF(Sta!$B:$B,$A296,Sta!D:D)/$C296</f>
        <v>#DIV/0!</v>
      </c>
      <c r="N296" s="10" t="e">
        <f>(SUMIF(Sta!$A:$A,$A296,Sta!L:L) +SUMIF(Sta!$B:$B,$A296,Sta!L:L))/$D296</f>
        <v>#DIV/0!</v>
      </c>
      <c r="O296" s="6" t="e">
        <f>SUMIF(Sta!$A:$A,$A296,Sta!L:L)/$B296</f>
        <v>#DIV/0!</v>
      </c>
      <c r="P296" s="6" t="e">
        <f>SUMIF(Sta!$B:$B,$A296,Sta!L:L)/$C296</f>
        <v>#DIV/0!</v>
      </c>
      <c r="Q296" s="10" t="e">
        <f>(SUMIF(Sta!$A:$A,$A296,Sta!H:H) +SUMIF(Sta!$B:$B,$A296,Sta!J:J))/$D296</f>
        <v>#DIV/0!</v>
      </c>
      <c r="R296" s="6" t="e">
        <f>SUMIF(Sta!$A:$A,$A296,Sta!H:H)/$B296</f>
        <v>#DIV/0!</v>
      </c>
      <c r="S296" s="6" t="e">
        <f>SUMIF(Sta!$B:$B,$A296,Sta!J:J)/$C296</f>
        <v>#DIV/0!</v>
      </c>
      <c r="T296" s="10" t="e">
        <f>(SUMIF(Sta!$A:$A,$A296,Sta!I:I) +SUMIF(Sta!$B:$B,$A296,Sta!K:K))/$D296</f>
        <v>#DIV/0!</v>
      </c>
      <c r="U296" s="6" t="e">
        <f>SUMIF(Sta!$A:$A,$A296,Sta!I:I)/$B296</f>
        <v>#DIV/0!</v>
      </c>
      <c r="V296" s="6" t="e">
        <f>SUMIF(Sta!$B:$B,$A296,Sta!K:K)/$C296</f>
        <v>#DIV/0!</v>
      </c>
      <c r="W296" s="10" t="e">
        <f>(SUMIF(Sta!$A:$A,$A296,Sta!Q:Q) +SUMIF(Sta!$B:$B,$A296,Sta!Q:Q))/$D296</f>
        <v>#DIV/0!</v>
      </c>
      <c r="X296" s="6" t="e">
        <f>SUMIF(Sta!$A:$A,$A296,Sta!Q:Q)/$B296</f>
        <v>#DIV/0!</v>
      </c>
      <c r="Y296" s="6" t="e">
        <f>SUMIF(Sta!$B:$B,$A296,Sta!Q:Q)/$C296</f>
        <v>#DIV/0!</v>
      </c>
      <c r="Z296" s="10" t="e">
        <f>(SUMIF(Sta!$A:$A,$A296,Sta!M:M) +SUMIF(Sta!$B:$B,$A296,Sta!O:O))/$D296</f>
        <v>#DIV/0!</v>
      </c>
      <c r="AA296" s="6" t="e">
        <f>SUMIF(Sta!$A:$A,$A296,Sta!M:M)/$B296</f>
        <v>#DIV/0!</v>
      </c>
      <c r="AB296" s="6" t="e">
        <f>SUMIF(Sta!$B:$B,$A296,Sta!O:O)/$C296</f>
        <v>#DIV/0!</v>
      </c>
      <c r="AC296" s="10" t="e">
        <f>(SUMIF(Sta!$A:$A,$A296,Sta!N:N) +SUMIF(Sta!$B:$B,$A296,Sta!P:P))/$D296</f>
        <v>#DIV/0!</v>
      </c>
      <c r="AD296" s="6" t="e">
        <f>SUMIF(Sta!$A:$A,$A296,Sta!N:N)/$B296</f>
        <v>#DIV/0!</v>
      </c>
      <c r="AE296" s="14" t="e">
        <f>SUMIF(Sta!$B:$B,$A296,Sta!P:P)/$C296</f>
        <v>#DIV/0!</v>
      </c>
    </row>
    <row r="297" spans="1:31" x14ac:dyDescent="0.3">
      <c r="A297" t="s">
        <v>385</v>
      </c>
      <c r="B297" s="9">
        <f>COUNTIF(Sta!A:A,A297)</f>
        <v>0</v>
      </c>
      <c r="C297" s="4">
        <f>COUNTIF(Sta!B:B,A297)</f>
        <v>0</v>
      </c>
      <c r="D297" s="4">
        <f t="shared" si="9"/>
        <v>0</v>
      </c>
      <c r="E297" s="10" t="e">
        <f>(SUMIF(Sta!$A:$A,$A297,Sta!F:F) +SUMIF(Sta!$B:$B,$A297,Sta!F:F))/$D297</f>
        <v>#DIV/0!</v>
      </c>
      <c r="F297" s="6" t="e">
        <f>SUMIF(Sta!$A:$A,$A297,Sta!F:F)/$B297</f>
        <v>#DIV/0!</v>
      </c>
      <c r="G297" s="6" t="e">
        <f>SUMIF(Sta!$B:$B,$A297,Sta!F:F)/$C297</f>
        <v>#DIV/0!</v>
      </c>
      <c r="H297" s="10" t="e">
        <f>(SUMIF(Sta!$A:$A,$A297,Sta!D:D) +SUMIF(Sta!$B:$B,$A297,Sta!E:E))/$D297</f>
        <v>#DIV/0!</v>
      </c>
      <c r="I297" s="6" t="e">
        <f>SUMIF(Sta!$A:$A,$A297,Sta!D:D)/$B297</f>
        <v>#DIV/0!</v>
      </c>
      <c r="J297" s="6" t="e">
        <f>SUMIF(Sta!$B:$B,$A297,Sta!E:E)/$C297</f>
        <v>#DIV/0!</v>
      </c>
      <c r="K297" s="10" t="e">
        <f>(SUMIF(Sta!$A:$A,$A297,Sta!E:E) +SUMIF(Sta!$B:$B,$A297,Sta!D:D))/$D297</f>
        <v>#DIV/0!</v>
      </c>
      <c r="L297" s="6" t="e">
        <f>SUMIF(Sta!$A:$A,$A297,Sta!E:E)/$B297</f>
        <v>#DIV/0!</v>
      </c>
      <c r="M297" s="6" t="e">
        <f>SUMIF(Sta!$B:$B,$A297,Sta!D:D)/$C297</f>
        <v>#DIV/0!</v>
      </c>
      <c r="N297" s="10" t="e">
        <f>(SUMIF(Sta!$A:$A,$A297,Sta!L:L) +SUMIF(Sta!$B:$B,$A297,Sta!L:L))/$D297</f>
        <v>#DIV/0!</v>
      </c>
      <c r="O297" s="6" t="e">
        <f>SUMIF(Sta!$A:$A,$A297,Sta!L:L)/$B297</f>
        <v>#DIV/0!</v>
      </c>
      <c r="P297" s="6" t="e">
        <f>SUMIF(Sta!$B:$B,$A297,Sta!L:L)/$C297</f>
        <v>#DIV/0!</v>
      </c>
      <c r="Q297" s="10" t="e">
        <f>(SUMIF(Sta!$A:$A,$A297,Sta!H:H) +SUMIF(Sta!$B:$B,$A297,Sta!J:J))/$D297</f>
        <v>#DIV/0!</v>
      </c>
      <c r="R297" s="6" t="e">
        <f>SUMIF(Sta!$A:$A,$A297,Sta!H:H)/$B297</f>
        <v>#DIV/0!</v>
      </c>
      <c r="S297" s="6" t="e">
        <f>SUMIF(Sta!$B:$B,$A297,Sta!J:J)/$C297</f>
        <v>#DIV/0!</v>
      </c>
      <c r="T297" s="10" t="e">
        <f>(SUMIF(Sta!$A:$A,$A297,Sta!I:I) +SUMIF(Sta!$B:$B,$A297,Sta!K:K))/$D297</f>
        <v>#DIV/0!</v>
      </c>
      <c r="U297" s="6" t="e">
        <f>SUMIF(Sta!$A:$A,$A297,Sta!I:I)/$B297</f>
        <v>#DIV/0!</v>
      </c>
      <c r="V297" s="6" t="e">
        <f>SUMIF(Sta!$B:$B,$A297,Sta!K:K)/$C297</f>
        <v>#DIV/0!</v>
      </c>
      <c r="W297" s="10" t="e">
        <f>(SUMIF(Sta!$A:$A,$A297,Sta!Q:Q) +SUMIF(Sta!$B:$B,$A297,Sta!Q:Q))/$D297</f>
        <v>#DIV/0!</v>
      </c>
      <c r="X297" s="6" t="e">
        <f>SUMIF(Sta!$A:$A,$A297,Sta!Q:Q)/$B297</f>
        <v>#DIV/0!</v>
      </c>
      <c r="Y297" s="6" t="e">
        <f>SUMIF(Sta!$B:$B,$A297,Sta!Q:Q)/$C297</f>
        <v>#DIV/0!</v>
      </c>
      <c r="Z297" s="10" t="e">
        <f>(SUMIF(Sta!$A:$A,$A297,Sta!M:M) +SUMIF(Sta!$B:$B,$A297,Sta!O:O))/$D297</f>
        <v>#DIV/0!</v>
      </c>
      <c r="AA297" s="6" t="e">
        <f>SUMIF(Sta!$A:$A,$A297,Sta!M:M)/$B297</f>
        <v>#DIV/0!</v>
      </c>
      <c r="AB297" s="6" t="e">
        <f>SUMIF(Sta!$B:$B,$A297,Sta!O:O)/$C297</f>
        <v>#DIV/0!</v>
      </c>
      <c r="AC297" s="10" t="e">
        <f>(SUMIF(Sta!$A:$A,$A297,Sta!N:N) +SUMIF(Sta!$B:$B,$A297,Sta!P:P))/$D297</f>
        <v>#DIV/0!</v>
      </c>
      <c r="AD297" s="6" t="e">
        <f>SUMIF(Sta!$A:$A,$A297,Sta!N:N)/$B297</f>
        <v>#DIV/0!</v>
      </c>
      <c r="AE297" s="14" t="e">
        <f>SUMIF(Sta!$B:$B,$A297,Sta!P:P)/$C297</f>
        <v>#DIV/0!</v>
      </c>
    </row>
    <row r="298" spans="1:31" x14ac:dyDescent="0.3">
      <c r="A298" t="s">
        <v>387</v>
      </c>
      <c r="B298" s="9">
        <f>COUNTIF(Sta!A:A,A298)</f>
        <v>0</v>
      </c>
      <c r="C298" s="4">
        <f>COUNTIF(Sta!B:B,A298)</f>
        <v>0</v>
      </c>
      <c r="D298" s="4">
        <f t="shared" si="9"/>
        <v>0</v>
      </c>
      <c r="E298" s="10" t="e">
        <f>(SUMIF(Sta!$A:$A,$A298,Sta!F:F) +SUMIF(Sta!$B:$B,$A298,Sta!F:F))/$D298</f>
        <v>#DIV/0!</v>
      </c>
      <c r="F298" s="6" t="e">
        <f>SUMIF(Sta!$A:$A,$A298,Sta!F:F)/$B298</f>
        <v>#DIV/0!</v>
      </c>
      <c r="G298" s="6" t="e">
        <f>SUMIF(Sta!$B:$B,$A298,Sta!F:F)/$C298</f>
        <v>#DIV/0!</v>
      </c>
      <c r="H298" s="10" t="e">
        <f>(SUMIF(Sta!$A:$A,$A298,Sta!D:D) +SUMIF(Sta!$B:$B,$A298,Sta!E:E))/$D298</f>
        <v>#DIV/0!</v>
      </c>
      <c r="I298" s="6" t="e">
        <f>SUMIF(Sta!$A:$A,$A298,Sta!D:D)/$B298</f>
        <v>#DIV/0!</v>
      </c>
      <c r="J298" s="6" t="e">
        <f>SUMIF(Sta!$B:$B,$A298,Sta!E:E)/$C298</f>
        <v>#DIV/0!</v>
      </c>
      <c r="K298" s="10" t="e">
        <f>(SUMIF(Sta!$A:$A,$A298,Sta!E:E) +SUMIF(Sta!$B:$B,$A298,Sta!D:D))/$D298</f>
        <v>#DIV/0!</v>
      </c>
      <c r="L298" s="6" t="e">
        <f>SUMIF(Sta!$A:$A,$A298,Sta!E:E)/$B298</f>
        <v>#DIV/0!</v>
      </c>
      <c r="M298" s="6" t="e">
        <f>SUMIF(Sta!$B:$B,$A298,Sta!D:D)/$C298</f>
        <v>#DIV/0!</v>
      </c>
      <c r="N298" s="10" t="e">
        <f>(SUMIF(Sta!$A:$A,$A298,Sta!L:L) +SUMIF(Sta!$B:$B,$A298,Sta!L:L))/$D298</f>
        <v>#DIV/0!</v>
      </c>
      <c r="O298" s="6" t="e">
        <f>SUMIF(Sta!$A:$A,$A298,Sta!L:L)/$B298</f>
        <v>#DIV/0!</v>
      </c>
      <c r="P298" s="6" t="e">
        <f>SUMIF(Sta!$B:$B,$A298,Sta!L:L)/$C298</f>
        <v>#DIV/0!</v>
      </c>
      <c r="Q298" s="10" t="e">
        <f>(SUMIF(Sta!$A:$A,$A298,Sta!H:H) +SUMIF(Sta!$B:$B,$A298,Sta!J:J))/$D298</f>
        <v>#DIV/0!</v>
      </c>
      <c r="R298" s="6" t="e">
        <f>SUMIF(Sta!$A:$A,$A298,Sta!H:H)/$B298</f>
        <v>#DIV/0!</v>
      </c>
      <c r="S298" s="6" t="e">
        <f>SUMIF(Sta!$B:$B,$A298,Sta!J:J)/$C298</f>
        <v>#DIV/0!</v>
      </c>
      <c r="T298" s="10" t="e">
        <f>(SUMIF(Sta!$A:$A,$A298,Sta!I:I) +SUMIF(Sta!$B:$B,$A298,Sta!K:K))/$D298</f>
        <v>#DIV/0!</v>
      </c>
      <c r="U298" s="6" t="e">
        <f>SUMIF(Sta!$A:$A,$A298,Sta!I:I)/$B298</f>
        <v>#DIV/0!</v>
      </c>
      <c r="V298" s="6" t="e">
        <f>SUMIF(Sta!$B:$B,$A298,Sta!K:K)/$C298</f>
        <v>#DIV/0!</v>
      </c>
      <c r="W298" s="10" t="e">
        <f>(SUMIF(Sta!$A:$A,$A298,Sta!Q:Q) +SUMIF(Sta!$B:$B,$A298,Sta!Q:Q))/$D298</f>
        <v>#DIV/0!</v>
      </c>
      <c r="X298" s="6" t="e">
        <f>SUMIF(Sta!$A:$A,$A298,Sta!Q:Q)/$B298</f>
        <v>#DIV/0!</v>
      </c>
      <c r="Y298" s="6" t="e">
        <f>SUMIF(Sta!$B:$B,$A298,Sta!Q:Q)/$C298</f>
        <v>#DIV/0!</v>
      </c>
      <c r="Z298" s="10" t="e">
        <f>(SUMIF(Sta!$A:$A,$A298,Sta!M:M) +SUMIF(Sta!$B:$B,$A298,Sta!O:O))/$D298</f>
        <v>#DIV/0!</v>
      </c>
      <c r="AA298" s="6" t="e">
        <f>SUMIF(Sta!$A:$A,$A298,Sta!M:M)/$B298</f>
        <v>#DIV/0!</v>
      </c>
      <c r="AB298" s="6" t="e">
        <f>SUMIF(Sta!$B:$B,$A298,Sta!O:O)/$C298</f>
        <v>#DIV/0!</v>
      </c>
      <c r="AC298" s="10" t="e">
        <f>(SUMIF(Sta!$A:$A,$A298,Sta!N:N) +SUMIF(Sta!$B:$B,$A298,Sta!P:P))/$D298</f>
        <v>#DIV/0!</v>
      </c>
      <c r="AD298" s="6" t="e">
        <f>SUMIF(Sta!$A:$A,$A298,Sta!N:N)/$B298</f>
        <v>#DIV/0!</v>
      </c>
      <c r="AE298" s="14" t="e">
        <f>SUMIF(Sta!$B:$B,$A298,Sta!P:P)/$C298</f>
        <v>#DIV/0!</v>
      </c>
    </row>
    <row r="299" spans="1:31" x14ac:dyDescent="0.3">
      <c r="A299" t="s">
        <v>386</v>
      </c>
      <c r="B299" s="9">
        <f>COUNTIF(Sta!A:A,A299)</f>
        <v>0</v>
      </c>
      <c r="C299" s="4">
        <f>COUNTIF(Sta!B:B,A299)</f>
        <v>0</v>
      </c>
      <c r="D299" s="4">
        <f t="shared" si="9"/>
        <v>0</v>
      </c>
      <c r="E299" s="10" t="e">
        <f>(SUMIF(Sta!$A:$A,$A299,Sta!F:F) +SUMIF(Sta!$B:$B,$A299,Sta!F:F))/$D299</f>
        <v>#DIV/0!</v>
      </c>
      <c r="F299" s="6" t="e">
        <f>SUMIF(Sta!$A:$A,$A299,Sta!F:F)/$B299</f>
        <v>#DIV/0!</v>
      </c>
      <c r="G299" s="6" t="e">
        <f>SUMIF(Sta!$B:$B,$A299,Sta!F:F)/$C299</f>
        <v>#DIV/0!</v>
      </c>
      <c r="H299" s="10" t="e">
        <f>(SUMIF(Sta!$A:$A,$A299,Sta!D:D) +SUMIF(Sta!$B:$B,$A299,Sta!E:E))/$D299</f>
        <v>#DIV/0!</v>
      </c>
      <c r="I299" s="6" t="e">
        <f>SUMIF(Sta!$A:$A,$A299,Sta!D:D)/$B299</f>
        <v>#DIV/0!</v>
      </c>
      <c r="J299" s="6" t="e">
        <f>SUMIF(Sta!$B:$B,$A299,Sta!E:E)/$C299</f>
        <v>#DIV/0!</v>
      </c>
      <c r="K299" s="10" t="e">
        <f>(SUMIF(Sta!$A:$A,$A299,Sta!E:E) +SUMIF(Sta!$B:$B,$A299,Sta!D:D))/$D299</f>
        <v>#DIV/0!</v>
      </c>
      <c r="L299" s="6" t="e">
        <f>SUMIF(Sta!$A:$A,$A299,Sta!E:E)/$B299</f>
        <v>#DIV/0!</v>
      </c>
      <c r="M299" s="6" t="e">
        <f>SUMIF(Sta!$B:$B,$A299,Sta!D:D)/$C299</f>
        <v>#DIV/0!</v>
      </c>
      <c r="N299" s="10" t="e">
        <f>(SUMIF(Sta!$A:$A,$A299,Sta!L:L) +SUMIF(Sta!$B:$B,$A299,Sta!L:L))/$D299</f>
        <v>#DIV/0!</v>
      </c>
      <c r="O299" s="6" t="e">
        <f>SUMIF(Sta!$A:$A,$A299,Sta!L:L)/$B299</f>
        <v>#DIV/0!</v>
      </c>
      <c r="P299" s="6" t="e">
        <f>SUMIF(Sta!$B:$B,$A299,Sta!L:L)/$C299</f>
        <v>#DIV/0!</v>
      </c>
      <c r="Q299" s="10" t="e">
        <f>(SUMIF(Sta!$A:$A,$A299,Sta!H:H) +SUMIF(Sta!$B:$B,$A299,Sta!J:J))/$D299</f>
        <v>#DIV/0!</v>
      </c>
      <c r="R299" s="6" t="e">
        <f>SUMIF(Sta!$A:$A,$A299,Sta!H:H)/$B299</f>
        <v>#DIV/0!</v>
      </c>
      <c r="S299" s="6" t="e">
        <f>SUMIF(Sta!$B:$B,$A299,Sta!J:J)/$C299</f>
        <v>#DIV/0!</v>
      </c>
      <c r="T299" s="10" t="e">
        <f>(SUMIF(Sta!$A:$A,$A299,Sta!I:I) +SUMIF(Sta!$B:$B,$A299,Sta!K:K))/$D299</f>
        <v>#DIV/0!</v>
      </c>
      <c r="U299" s="6" t="e">
        <f>SUMIF(Sta!$A:$A,$A299,Sta!I:I)/$B299</f>
        <v>#DIV/0!</v>
      </c>
      <c r="V299" s="6" t="e">
        <f>SUMIF(Sta!$B:$B,$A299,Sta!K:K)/$C299</f>
        <v>#DIV/0!</v>
      </c>
      <c r="W299" s="10" t="e">
        <f>(SUMIF(Sta!$A:$A,$A299,Sta!Q:Q) +SUMIF(Sta!$B:$B,$A299,Sta!Q:Q))/$D299</f>
        <v>#DIV/0!</v>
      </c>
      <c r="X299" s="6" t="e">
        <f>SUMIF(Sta!$A:$A,$A299,Sta!Q:Q)/$B299</f>
        <v>#DIV/0!</v>
      </c>
      <c r="Y299" s="6" t="e">
        <f>SUMIF(Sta!$B:$B,$A299,Sta!Q:Q)/$C299</f>
        <v>#DIV/0!</v>
      </c>
      <c r="Z299" s="10" t="e">
        <f>(SUMIF(Sta!$A:$A,$A299,Sta!M:M) +SUMIF(Sta!$B:$B,$A299,Sta!O:O))/$D299</f>
        <v>#DIV/0!</v>
      </c>
      <c r="AA299" s="6" t="e">
        <f>SUMIF(Sta!$A:$A,$A299,Sta!M:M)/$B299</f>
        <v>#DIV/0!</v>
      </c>
      <c r="AB299" s="6" t="e">
        <f>SUMIF(Sta!$B:$B,$A299,Sta!O:O)/$C299</f>
        <v>#DIV/0!</v>
      </c>
      <c r="AC299" s="10" t="e">
        <f>(SUMIF(Sta!$A:$A,$A299,Sta!N:N) +SUMIF(Sta!$B:$B,$A299,Sta!P:P))/$D299</f>
        <v>#DIV/0!</v>
      </c>
      <c r="AD299" s="6" t="e">
        <f>SUMIF(Sta!$A:$A,$A299,Sta!N:N)/$B299</f>
        <v>#DIV/0!</v>
      </c>
      <c r="AE299" s="14" t="e">
        <f>SUMIF(Sta!$B:$B,$A299,Sta!P:P)/$C299</f>
        <v>#DIV/0!</v>
      </c>
    </row>
    <row r="300" spans="1:31" x14ac:dyDescent="0.3">
      <c r="A300" t="s">
        <v>389</v>
      </c>
      <c r="B300" s="9">
        <f>COUNTIF(Sta!A:A,A300)</f>
        <v>0</v>
      </c>
      <c r="C300" s="4">
        <f>COUNTIF(Sta!B:B,A300)</f>
        <v>0</v>
      </c>
      <c r="D300" s="4">
        <f t="shared" si="9"/>
        <v>0</v>
      </c>
      <c r="E300" s="10" t="e">
        <f>(SUMIF(Sta!$A:$A,$A300,Sta!F:F) +SUMIF(Sta!$B:$B,$A300,Sta!F:F))/$D300</f>
        <v>#DIV/0!</v>
      </c>
      <c r="F300" s="6" t="e">
        <f>SUMIF(Sta!$A:$A,$A300,Sta!F:F)/$B300</f>
        <v>#DIV/0!</v>
      </c>
      <c r="G300" s="6" t="e">
        <f>SUMIF(Sta!$B:$B,$A300,Sta!F:F)/$C300</f>
        <v>#DIV/0!</v>
      </c>
      <c r="H300" s="10" t="e">
        <f>(SUMIF(Sta!$A:$A,$A300,Sta!D:D) +SUMIF(Sta!$B:$B,$A300,Sta!E:E))/$D300</f>
        <v>#DIV/0!</v>
      </c>
      <c r="I300" s="6" t="e">
        <f>SUMIF(Sta!$A:$A,$A300,Sta!D:D)/$B300</f>
        <v>#DIV/0!</v>
      </c>
      <c r="J300" s="6" t="e">
        <f>SUMIF(Sta!$B:$B,$A300,Sta!E:E)/$C300</f>
        <v>#DIV/0!</v>
      </c>
      <c r="K300" s="10" t="e">
        <f>(SUMIF(Sta!$A:$A,$A300,Sta!E:E) +SUMIF(Sta!$B:$B,$A300,Sta!D:D))/$D300</f>
        <v>#DIV/0!</v>
      </c>
      <c r="L300" s="6" t="e">
        <f>SUMIF(Sta!$A:$A,$A300,Sta!E:E)/$B300</f>
        <v>#DIV/0!</v>
      </c>
      <c r="M300" s="6" t="e">
        <f>SUMIF(Sta!$B:$B,$A300,Sta!D:D)/$C300</f>
        <v>#DIV/0!</v>
      </c>
      <c r="N300" s="10" t="e">
        <f>(SUMIF(Sta!$A:$A,$A300,Sta!L:L) +SUMIF(Sta!$B:$B,$A300,Sta!L:L))/$D300</f>
        <v>#DIV/0!</v>
      </c>
      <c r="O300" s="6" t="e">
        <f>SUMIF(Sta!$A:$A,$A300,Sta!L:L)/$B300</f>
        <v>#DIV/0!</v>
      </c>
      <c r="P300" s="6" t="e">
        <f>SUMIF(Sta!$B:$B,$A300,Sta!L:L)/$C300</f>
        <v>#DIV/0!</v>
      </c>
      <c r="Q300" s="10" t="e">
        <f>(SUMIF(Sta!$A:$A,$A300,Sta!H:H) +SUMIF(Sta!$B:$B,$A300,Sta!J:J))/$D300</f>
        <v>#DIV/0!</v>
      </c>
      <c r="R300" s="6" t="e">
        <f>SUMIF(Sta!$A:$A,$A300,Sta!H:H)/$B300</f>
        <v>#DIV/0!</v>
      </c>
      <c r="S300" s="6" t="e">
        <f>SUMIF(Sta!$B:$B,$A300,Sta!J:J)/$C300</f>
        <v>#DIV/0!</v>
      </c>
      <c r="T300" s="10" t="e">
        <f>(SUMIF(Sta!$A:$A,$A300,Sta!I:I) +SUMIF(Sta!$B:$B,$A300,Sta!K:K))/$D300</f>
        <v>#DIV/0!</v>
      </c>
      <c r="U300" s="6" t="e">
        <f>SUMIF(Sta!$A:$A,$A300,Sta!I:I)/$B300</f>
        <v>#DIV/0!</v>
      </c>
      <c r="V300" s="6" t="e">
        <f>SUMIF(Sta!$B:$B,$A300,Sta!K:K)/$C300</f>
        <v>#DIV/0!</v>
      </c>
      <c r="W300" s="10" t="e">
        <f>(SUMIF(Sta!$A:$A,$A300,Sta!Q:Q) +SUMIF(Sta!$B:$B,$A300,Sta!Q:Q))/$D300</f>
        <v>#DIV/0!</v>
      </c>
      <c r="X300" s="6" t="e">
        <f>SUMIF(Sta!$A:$A,$A300,Sta!Q:Q)/$B300</f>
        <v>#DIV/0!</v>
      </c>
      <c r="Y300" s="6" t="e">
        <f>SUMIF(Sta!$B:$B,$A300,Sta!Q:Q)/$C300</f>
        <v>#DIV/0!</v>
      </c>
      <c r="Z300" s="10" t="e">
        <f>(SUMIF(Sta!$A:$A,$A300,Sta!M:M) +SUMIF(Sta!$B:$B,$A300,Sta!O:O))/$D300</f>
        <v>#DIV/0!</v>
      </c>
      <c r="AA300" s="6" t="e">
        <f>SUMIF(Sta!$A:$A,$A300,Sta!M:M)/$B300</f>
        <v>#DIV/0!</v>
      </c>
      <c r="AB300" s="6" t="e">
        <f>SUMIF(Sta!$B:$B,$A300,Sta!O:O)/$C300</f>
        <v>#DIV/0!</v>
      </c>
      <c r="AC300" s="10" t="e">
        <f>(SUMIF(Sta!$A:$A,$A300,Sta!N:N) +SUMIF(Sta!$B:$B,$A300,Sta!P:P))/$D300</f>
        <v>#DIV/0!</v>
      </c>
      <c r="AD300" s="6" t="e">
        <f>SUMIF(Sta!$A:$A,$A300,Sta!N:N)/$B300</f>
        <v>#DIV/0!</v>
      </c>
      <c r="AE300" s="14" t="e">
        <f>SUMIF(Sta!$B:$B,$A300,Sta!P:P)/$C300</f>
        <v>#DIV/0!</v>
      </c>
    </row>
    <row r="301" spans="1:31" x14ac:dyDescent="0.3">
      <c r="A301" t="s">
        <v>382</v>
      </c>
      <c r="B301" s="9">
        <f>COUNTIF(Sta!A:A,A301)</f>
        <v>0</v>
      </c>
      <c r="C301" s="4">
        <f>COUNTIF(Sta!B:B,A301)</f>
        <v>0</v>
      </c>
      <c r="D301" s="4">
        <f t="shared" si="9"/>
        <v>0</v>
      </c>
      <c r="E301" s="10" t="e">
        <f>(SUMIF(Sta!$A:$A,$A301,Sta!F:F) +SUMIF(Sta!$B:$B,$A301,Sta!F:F))/$D301</f>
        <v>#DIV/0!</v>
      </c>
      <c r="F301" s="6" t="e">
        <f>SUMIF(Sta!$A:$A,$A301,Sta!F:F)/$B301</f>
        <v>#DIV/0!</v>
      </c>
      <c r="G301" s="6" t="e">
        <f>SUMIF(Sta!$B:$B,$A301,Sta!F:F)/$C301</f>
        <v>#DIV/0!</v>
      </c>
      <c r="H301" s="10" t="e">
        <f>(SUMIF(Sta!$A:$A,$A301,Sta!D:D) +SUMIF(Sta!$B:$B,$A301,Sta!E:E))/$D301</f>
        <v>#DIV/0!</v>
      </c>
      <c r="I301" s="6" t="e">
        <f>SUMIF(Sta!$A:$A,$A301,Sta!D:D)/$B301</f>
        <v>#DIV/0!</v>
      </c>
      <c r="J301" s="6" t="e">
        <f>SUMIF(Sta!$B:$B,$A301,Sta!E:E)/$C301</f>
        <v>#DIV/0!</v>
      </c>
      <c r="K301" s="10" t="e">
        <f>(SUMIF(Sta!$A:$A,$A301,Sta!E:E) +SUMIF(Sta!$B:$B,$A301,Sta!D:D))/$D301</f>
        <v>#DIV/0!</v>
      </c>
      <c r="L301" s="6" t="e">
        <f>SUMIF(Sta!$A:$A,$A301,Sta!E:E)/$B301</f>
        <v>#DIV/0!</v>
      </c>
      <c r="M301" s="6" t="e">
        <f>SUMIF(Sta!$B:$B,$A301,Sta!D:D)/$C301</f>
        <v>#DIV/0!</v>
      </c>
      <c r="N301" s="10" t="e">
        <f>(SUMIF(Sta!$A:$A,$A301,Sta!L:L) +SUMIF(Sta!$B:$B,$A301,Sta!L:L))/$D301</f>
        <v>#DIV/0!</v>
      </c>
      <c r="O301" s="6" t="e">
        <f>SUMIF(Sta!$A:$A,$A301,Sta!L:L)/$B301</f>
        <v>#DIV/0!</v>
      </c>
      <c r="P301" s="6" t="e">
        <f>SUMIF(Sta!$B:$B,$A301,Sta!L:L)/$C301</f>
        <v>#DIV/0!</v>
      </c>
      <c r="Q301" s="10" t="e">
        <f>(SUMIF(Sta!$A:$A,$A301,Sta!H:H) +SUMIF(Sta!$B:$B,$A301,Sta!J:J))/$D301</f>
        <v>#DIV/0!</v>
      </c>
      <c r="R301" s="6" t="e">
        <f>SUMIF(Sta!$A:$A,$A301,Sta!H:H)/$B301</f>
        <v>#DIV/0!</v>
      </c>
      <c r="S301" s="6" t="e">
        <f>SUMIF(Sta!$B:$B,$A301,Sta!J:J)/$C301</f>
        <v>#DIV/0!</v>
      </c>
      <c r="T301" s="10" t="e">
        <f>(SUMIF(Sta!$A:$A,$A301,Sta!I:I) +SUMIF(Sta!$B:$B,$A301,Sta!K:K))/$D301</f>
        <v>#DIV/0!</v>
      </c>
      <c r="U301" s="6" t="e">
        <f>SUMIF(Sta!$A:$A,$A301,Sta!I:I)/$B301</f>
        <v>#DIV/0!</v>
      </c>
      <c r="V301" s="6" t="e">
        <f>SUMIF(Sta!$B:$B,$A301,Sta!K:K)/$C301</f>
        <v>#DIV/0!</v>
      </c>
      <c r="W301" s="10" t="e">
        <f>(SUMIF(Sta!$A:$A,$A301,Sta!Q:Q) +SUMIF(Sta!$B:$B,$A301,Sta!Q:Q))/$D301</f>
        <v>#DIV/0!</v>
      </c>
      <c r="X301" s="6" t="e">
        <f>SUMIF(Sta!$A:$A,$A301,Sta!Q:Q)/$B301</f>
        <v>#DIV/0!</v>
      </c>
      <c r="Y301" s="6" t="e">
        <f>SUMIF(Sta!$B:$B,$A301,Sta!Q:Q)/$C301</f>
        <v>#DIV/0!</v>
      </c>
      <c r="Z301" s="10" t="e">
        <f>(SUMIF(Sta!$A:$A,$A301,Sta!M:M) +SUMIF(Sta!$B:$B,$A301,Sta!O:O))/$D301</f>
        <v>#DIV/0!</v>
      </c>
      <c r="AA301" s="6" t="e">
        <f>SUMIF(Sta!$A:$A,$A301,Sta!M:M)/$B301</f>
        <v>#DIV/0!</v>
      </c>
      <c r="AB301" s="6" t="e">
        <f>SUMIF(Sta!$B:$B,$A301,Sta!O:O)/$C301</f>
        <v>#DIV/0!</v>
      </c>
      <c r="AC301" s="10" t="e">
        <f>(SUMIF(Sta!$A:$A,$A301,Sta!N:N) +SUMIF(Sta!$B:$B,$A301,Sta!P:P))/$D301</f>
        <v>#DIV/0!</v>
      </c>
      <c r="AD301" s="6" t="e">
        <f>SUMIF(Sta!$A:$A,$A301,Sta!N:N)/$B301</f>
        <v>#DIV/0!</v>
      </c>
      <c r="AE301" s="14" t="e">
        <f>SUMIF(Sta!$B:$B,$A301,Sta!P:P)/$C301</f>
        <v>#DIV/0!</v>
      </c>
    </row>
    <row r="302" spans="1:31" x14ac:dyDescent="0.3">
      <c r="A302" t="s">
        <v>391</v>
      </c>
      <c r="B302" s="9">
        <f>COUNTIF(Sta!A:A,A302)</f>
        <v>0</v>
      </c>
      <c r="C302" s="4">
        <f>COUNTIF(Sta!B:B,A302)</f>
        <v>0</v>
      </c>
      <c r="D302" s="4">
        <f t="shared" si="9"/>
        <v>0</v>
      </c>
      <c r="E302" s="10" t="e">
        <f>(SUMIF(Sta!$A:$A,$A302,Sta!F:F) +SUMIF(Sta!$B:$B,$A302,Sta!F:F))/$D302</f>
        <v>#DIV/0!</v>
      </c>
      <c r="F302" s="6" t="e">
        <f>SUMIF(Sta!$A:$A,$A302,Sta!F:F)/$B302</f>
        <v>#DIV/0!</v>
      </c>
      <c r="G302" s="6" t="e">
        <f>SUMIF(Sta!$B:$B,$A302,Sta!F:F)/$C302</f>
        <v>#DIV/0!</v>
      </c>
      <c r="H302" s="10" t="e">
        <f>(SUMIF(Sta!$A:$A,$A302,Sta!D:D) +SUMIF(Sta!$B:$B,$A302,Sta!E:E))/$D302</f>
        <v>#DIV/0!</v>
      </c>
      <c r="I302" s="6" t="e">
        <f>SUMIF(Sta!$A:$A,$A302,Sta!D:D)/$B302</f>
        <v>#DIV/0!</v>
      </c>
      <c r="J302" s="6" t="e">
        <f>SUMIF(Sta!$B:$B,$A302,Sta!E:E)/$C302</f>
        <v>#DIV/0!</v>
      </c>
      <c r="K302" s="10" t="e">
        <f>(SUMIF(Sta!$A:$A,$A302,Sta!E:E) +SUMIF(Sta!$B:$B,$A302,Sta!D:D))/$D302</f>
        <v>#DIV/0!</v>
      </c>
      <c r="L302" s="6" t="e">
        <f>SUMIF(Sta!$A:$A,$A302,Sta!E:E)/$B302</f>
        <v>#DIV/0!</v>
      </c>
      <c r="M302" s="6" t="e">
        <f>SUMIF(Sta!$B:$B,$A302,Sta!D:D)/$C302</f>
        <v>#DIV/0!</v>
      </c>
      <c r="N302" s="10" t="e">
        <f>(SUMIF(Sta!$A:$A,$A302,Sta!L:L) +SUMIF(Sta!$B:$B,$A302,Sta!L:L))/$D302</f>
        <v>#DIV/0!</v>
      </c>
      <c r="O302" s="6" t="e">
        <f>SUMIF(Sta!$A:$A,$A302,Sta!L:L)/$B302</f>
        <v>#DIV/0!</v>
      </c>
      <c r="P302" s="6" t="e">
        <f>SUMIF(Sta!$B:$B,$A302,Sta!L:L)/$C302</f>
        <v>#DIV/0!</v>
      </c>
      <c r="Q302" s="10" t="e">
        <f>(SUMIF(Sta!$A:$A,$A302,Sta!H:H) +SUMIF(Sta!$B:$B,$A302,Sta!J:J))/$D302</f>
        <v>#DIV/0!</v>
      </c>
      <c r="R302" s="6" t="e">
        <f>SUMIF(Sta!$A:$A,$A302,Sta!H:H)/$B302</f>
        <v>#DIV/0!</v>
      </c>
      <c r="S302" s="6" t="e">
        <f>SUMIF(Sta!$B:$B,$A302,Sta!J:J)/$C302</f>
        <v>#DIV/0!</v>
      </c>
      <c r="T302" s="10" t="e">
        <f>(SUMIF(Sta!$A:$A,$A302,Sta!I:I) +SUMIF(Sta!$B:$B,$A302,Sta!K:K))/$D302</f>
        <v>#DIV/0!</v>
      </c>
      <c r="U302" s="6" t="e">
        <f>SUMIF(Sta!$A:$A,$A302,Sta!I:I)/$B302</f>
        <v>#DIV/0!</v>
      </c>
      <c r="V302" s="6" t="e">
        <f>SUMIF(Sta!$B:$B,$A302,Sta!K:K)/$C302</f>
        <v>#DIV/0!</v>
      </c>
      <c r="W302" s="10" t="e">
        <f>(SUMIF(Sta!$A:$A,$A302,Sta!Q:Q) +SUMIF(Sta!$B:$B,$A302,Sta!Q:Q))/$D302</f>
        <v>#DIV/0!</v>
      </c>
      <c r="X302" s="6" t="e">
        <f>SUMIF(Sta!$A:$A,$A302,Sta!Q:Q)/$B302</f>
        <v>#DIV/0!</v>
      </c>
      <c r="Y302" s="6" t="e">
        <f>SUMIF(Sta!$B:$B,$A302,Sta!Q:Q)/$C302</f>
        <v>#DIV/0!</v>
      </c>
      <c r="Z302" s="10" t="e">
        <f>(SUMIF(Sta!$A:$A,$A302,Sta!M:M) +SUMIF(Sta!$B:$B,$A302,Sta!O:O))/$D302</f>
        <v>#DIV/0!</v>
      </c>
      <c r="AA302" s="6" t="e">
        <f>SUMIF(Sta!$A:$A,$A302,Sta!M:M)/$B302</f>
        <v>#DIV/0!</v>
      </c>
      <c r="AB302" s="6" t="e">
        <f>SUMIF(Sta!$B:$B,$A302,Sta!O:O)/$C302</f>
        <v>#DIV/0!</v>
      </c>
      <c r="AC302" s="10" t="e">
        <f>(SUMIF(Sta!$A:$A,$A302,Sta!N:N) +SUMIF(Sta!$B:$B,$A302,Sta!P:P))/$D302</f>
        <v>#DIV/0!</v>
      </c>
      <c r="AD302" s="6" t="e">
        <f>SUMIF(Sta!$A:$A,$A302,Sta!N:N)/$B302</f>
        <v>#DIV/0!</v>
      </c>
      <c r="AE302" s="14" t="e">
        <f>SUMIF(Sta!$B:$B,$A302,Sta!P:P)/$C302</f>
        <v>#DIV/0!</v>
      </c>
    </row>
    <row r="303" spans="1:31" x14ac:dyDescent="0.3">
      <c r="A303" t="s">
        <v>388</v>
      </c>
      <c r="B303" s="9">
        <f>COUNTIF(Sta!A:A,A303)</f>
        <v>0</v>
      </c>
      <c r="C303" s="4">
        <f>COUNTIF(Sta!B:B,A303)</f>
        <v>0</v>
      </c>
      <c r="D303" s="4">
        <f t="shared" si="9"/>
        <v>0</v>
      </c>
      <c r="E303" s="10" t="e">
        <f>(SUMIF(Sta!$A:$A,$A303,Sta!F:F) +SUMIF(Sta!$B:$B,$A303,Sta!F:F))/$D303</f>
        <v>#DIV/0!</v>
      </c>
      <c r="F303" s="6" t="e">
        <f>SUMIF(Sta!$A:$A,$A303,Sta!F:F)/$B303</f>
        <v>#DIV/0!</v>
      </c>
      <c r="G303" s="6" t="e">
        <f>SUMIF(Sta!$B:$B,$A303,Sta!F:F)/$C303</f>
        <v>#DIV/0!</v>
      </c>
      <c r="H303" s="10" t="e">
        <f>(SUMIF(Sta!$A:$A,$A303,Sta!D:D) +SUMIF(Sta!$B:$B,$A303,Sta!E:E))/$D303</f>
        <v>#DIV/0!</v>
      </c>
      <c r="I303" s="6" t="e">
        <f>SUMIF(Sta!$A:$A,$A303,Sta!D:D)/$B303</f>
        <v>#DIV/0!</v>
      </c>
      <c r="J303" s="6" t="e">
        <f>SUMIF(Sta!$B:$B,$A303,Sta!E:E)/$C303</f>
        <v>#DIV/0!</v>
      </c>
      <c r="K303" s="10" t="e">
        <f>(SUMIF(Sta!$A:$A,$A303,Sta!E:E) +SUMIF(Sta!$B:$B,$A303,Sta!D:D))/$D303</f>
        <v>#DIV/0!</v>
      </c>
      <c r="L303" s="6" t="e">
        <f>SUMIF(Sta!$A:$A,$A303,Sta!E:E)/$B303</f>
        <v>#DIV/0!</v>
      </c>
      <c r="M303" s="6" t="e">
        <f>SUMIF(Sta!$B:$B,$A303,Sta!D:D)/$C303</f>
        <v>#DIV/0!</v>
      </c>
      <c r="N303" s="10" t="e">
        <f>(SUMIF(Sta!$A:$A,$A303,Sta!L:L) +SUMIF(Sta!$B:$B,$A303,Sta!L:L))/$D303</f>
        <v>#DIV/0!</v>
      </c>
      <c r="O303" s="6" t="e">
        <f>SUMIF(Sta!$A:$A,$A303,Sta!L:L)/$B303</f>
        <v>#DIV/0!</v>
      </c>
      <c r="P303" s="6" t="e">
        <f>SUMIF(Sta!$B:$B,$A303,Sta!L:L)/$C303</f>
        <v>#DIV/0!</v>
      </c>
      <c r="Q303" s="10" t="e">
        <f>(SUMIF(Sta!$A:$A,$A303,Sta!H:H) +SUMIF(Sta!$B:$B,$A303,Sta!J:J))/$D303</f>
        <v>#DIV/0!</v>
      </c>
      <c r="R303" s="6" t="e">
        <f>SUMIF(Sta!$A:$A,$A303,Sta!H:H)/$B303</f>
        <v>#DIV/0!</v>
      </c>
      <c r="S303" s="6" t="e">
        <f>SUMIF(Sta!$B:$B,$A303,Sta!J:J)/$C303</f>
        <v>#DIV/0!</v>
      </c>
      <c r="T303" s="10" t="e">
        <f>(SUMIF(Sta!$A:$A,$A303,Sta!I:I) +SUMIF(Sta!$B:$B,$A303,Sta!K:K))/$D303</f>
        <v>#DIV/0!</v>
      </c>
      <c r="U303" s="6" t="e">
        <f>SUMIF(Sta!$A:$A,$A303,Sta!I:I)/$B303</f>
        <v>#DIV/0!</v>
      </c>
      <c r="V303" s="6" t="e">
        <f>SUMIF(Sta!$B:$B,$A303,Sta!K:K)/$C303</f>
        <v>#DIV/0!</v>
      </c>
      <c r="W303" s="10" t="e">
        <f>(SUMIF(Sta!$A:$A,$A303,Sta!Q:Q) +SUMIF(Sta!$B:$B,$A303,Sta!Q:Q))/$D303</f>
        <v>#DIV/0!</v>
      </c>
      <c r="X303" s="6" t="e">
        <f>SUMIF(Sta!$A:$A,$A303,Sta!Q:Q)/$B303</f>
        <v>#DIV/0!</v>
      </c>
      <c r="Y303" s="6" t="e">
        <f>SUMIF(Sta!$B:$B,$A303,Sta!Q:Q)/$C303</f>
        <v>#DIV/0!</v>
      </c>
      <c r="Z303" s="10" t="e">
        <f>(SUMIF(Sta!$A:$A,$A303,Sta!M:M) +SUMIF(Sta!$B:$B,$A303,Sta!O:O))/$D303</f>
        <v>#DIV/0!</v>
      </c>
      <c r="AA303" s="6" t="e">
        <f>SUMIF(Sta!$A:$A,$A303,Sta!M:M)/$B303</f>
        <v>#DIV/0!</v>
      </c>
      <c r="AB303" s="6" t="e">
        <f>SUMIF(Sta!$B:$B,$A303,Sta!O:O)/$C303</f>
        <v>#DIV/0!</v>
      </c>
      <c r="AC303" s="10" t="e">
        <f>(SUMIF(Sta!$A:$A,$A303,Sta!N:N) +SUMIF(Sta!$B:$B,$A303,Sta!P:P))/$D303</f>
        <v>#DIV/0!</v>
      </c>
      <c r="AD303" s="6" t="e">
        <f>SUMIF(Sta!$A:$A,$A303,Sta!N:N)/$B303</f>
        <v>#DIV/0!</v>
      </c>
      <c r="AE303" s="14" t="e">
        <f>SUMIF(Sta!$B:$B,$A303,Sta!P:P)/$C303</f>
        <v>#DIV/0!</v>
      </c>
    </row>
    <row r="304" spans="1:31" x14ac:dyDescent="0.3">
      <c r="A304" t="s">
        <v>393</v>
      </c>
      <c r="B304" s="9">
        <f>COUNTIF(Sta!A:A,A304)</f>
        <v>0</v>
      </c>
      <c r="C304" s="4">
        <f>COUNTIF(Sta!B:B,A304)</f>
        <v>0</v>
      </c>
      <c r="D304" s="4">
        <f t="shared" si="9"/>
        <v>0</v>
      </c>
      <c r="E304" s="10" t="e">
        <f>(SUMIF(Sta!$A:$A,$A304,Sta!F:F) +SUMIF(Sta!$B:$B,$A304,Sta!F:F))/$D304</f>
        <v>#DIV/0!</v>
      </c>
      <c r="F304" s="6" t="e">
        <f>SUMIF(Sta!$A:$A,$A304,Sta!F:F)/$B304</f>
        <v>#DIV/0!</v>
      </c>
      <c r="G304" s="6" t="e">
        <f>SUMIF(Sta!$B:$B,$A304,Sta!F:F)/$C304</f>
        <v>#DIV/0!</v>
      </c>
      <c r="H304" s="10" t="e">
        <f>(SUMIF(Sta!$A:$A,$A304,Sta!D:D) +SUMIF(Sta!$B:$B,$A304,Sta!E:E))/$D304</f>
        <v>#DIV/0!</v>
      </c>
      <c r="I304" s="6" t="e">
        <f>SUMIF(Sta!$A:$A,$A304,Sta!D:D)/$B304</f>
        <v>#DIV/0!</v>
      </c>
      <c r="J304" s="6" t="e">
        <f>SUMIF(Sta!$B:$B,$A304,Sta!E:E)/$C304</f>
        <v>#DIV/0!</v>
      </c>
      <c r="K304" s="10" t="e">
        <f>(SUMIF(Sta!$A:$A,$A304,Sta!E:E) +SUMIF(Sta!$B:$B,$A304,Sta!D:D))/$D304</f>
        <v>#DIV/0!</v>
      </c>
      <c r="L304" s="6" t="e">
        <f>SUMIF(Sta!$A:$A,$A304,Sta!E:E)/$B304</f>
        <v>#DIV/0!</v>
      </c>
      <c r="M304" s="6" t="e">
        <f>SUMIF(Sta!$B:$B,$A304,Sta!D:D)/$C304</f>
        <v>#DIV/0!</v>
      </c>
      <c r="N304" s="10" t="e">
        <f>(SUMIF(Sta!$A:$A,$A304,Sta!L:L) +SUMIF(Sta!$B:$B,$A304,Sta!L:L))/$D304</f>
        <v>#DIV/0!</v>
      </c>
      <c r="O304" s="6" t="e">
        <f>SUMIF(Sta!$A:$A,$A304,Sta!L:L)/$B304</f>
        <v>#DIV/0!</v>
      </c>
      <c r="P304" s="6" t="e">
        <f>SUMIF(Sta!$B:$B,$A304,Sta!L:L)/$C304</f>
        <v>#DIV/0!</v>
      </c>
      <c r="Q304" s="10" t="e">
        <f>(SUMIF(Sta!$A:$A,$A304,Sta!H:H) +SUMIF(Sta!$B:$B,$A304,Sta!J:J))/$D304</f>
        <v>#DIV/0!</v>
      </c>
      <c r="R304" s="6" t="e">
        <f>SUMIF(Sta!$A:$A,$A304,Sta!H:H)/$B304</f>
        <v>#DIV/0!</v>
      </c>
      <c r="S304" s="6" t="e">
        <f>SUMIF(Sta!$B:$B,$A304,Sta!J:J)/$C304</f>
        <v>#DIV/0!</v>
      </c>
      <c r="T304" s="10" t="e">
        <f>(SUMIF(Sta!$A:$A,$A304,Sta!I:I) +SUMIF(Sta!$B:$B,$A304,Sta!K:K))/$D304</f>
        <v>#DIV/0!</v>
      </c>
      <c r="U304" s="6" t="e">
        <f>SUMIF(Sta!$A:$A,$A304,Sta!I:I)/$B304</f>
        <v>#DIV/0!</v>
      </c>
      <c r="V304" s="6" t="e">
        <f>SUMIF(Sta!$B:$B,$A304,Sta!K:K)/$C304</f>
        <v>#DIV/0!</v>
      </c>
      <c r="W304" s="10" t="e">
        <f>(SUMIF(Sta!$A:$A,$A304,Sta!Q:Q) +SUMIF(Sta!$B:$B,$A304,Sta!Q:Q))/$D304</f>
        <v>#DIV/0!</v>
      </c>
      <c r="X304" s="6" t="e">
        <f>SUMIF(Sta!$A:$A,$A304,Sta!Q:Q)/$B304</f>
        <v>#DIV/0!</v>
      </c>
      <c r="Y304" s="6" t="e">
        <f>SUMIF(Sta!$B:$B,$A304,Sta!Q:Q)/$C304</f>
        <v>#DIV/0!</v>
      </c>
      <c r="Z304" s="10" t="e">
        <f>(SUMIF(Sta!$A:$A,$A304,Sta!M:M) +SUMIF(Sta!$B:$B,$A304,Sta!O:O))/$D304</f>
        <v>#DIV/0!</v>
      </c>
      <c r="AA304" s="6" t="e">
        <f>SUMIF(Sta!$A:$A,$A304,Sta!M:M)/$B304</f>
        <v>#DIV/0!</v>
      </c>
      <c r="AB304" s="6" t="e">
        <f>SUMIF(Sta!$B:$B,$A304,Sta!O:O)/$C304</f>
        <v>#DIV/0!</v>
      </c>
      <c r="AC304" s="10" t="e">
        <f>(SUMIF(Sta!$A:$A,$A304,Sta!N:N) +SUMIF(Sta!$B:$B,$A304,Sta!P:P))/$D304</f>
        <v>#DIV/0!</v>
      </c>
      <c r="AD304" s="6" t="e">
        <f>SUMIF(Sta!$A:$A,$A304,Sta!N:N)/$B304</f>
        <v>#DIV/0!</v>
      </c>
      <c r="AE304" s="14" t="e">
        <f>SUMIF(Sta!$B:$B,$A304,Sta!P:P)/$C304</f>
        <v>#DIV/0!</v>
      </c>
    </row>
    <row r="305" spans="1:31" x14ac:dyDescent="0.3">
      <c r="A305" t="s">
        <v>392</v>
      </c>
      <c r="B305" s="9">
        <f>COUNTIF(Sta!A:A,A305)</f>
        <v>0</v>
      </c>
      <c r="C305" s="4">
        <f>COUNTIF(Sta!B:B,A305)</f>
        <v>0</v>
      </c>
      <c r="D305" s="4">
        <f t="shared" si="9"/>
        <v>0</v>
      </c>
      <c r="E305" s="10" t="e">
        <f>(SUMIF(Sta!$A:$A,$A305,Sta!F:F) +SUMIF(Sta!$B:$B,$A305,Sta!F:F))/$D305</f>
        <v>#DIV/0!</v>
      </c>
      <c r="F305" s="6" t="e">
        <f>SUMIF(Sta!$A:$A,$A305,Sta!F:F)/$B305</f>
        <v>#DIV/0!</v>
      </c>
      <c r="G305" s="6" t="e">
        <f>SUMIF(Sta!$B:$B,$A305,Sta!F:F)/$C305</f>
        <v>#DIV/0!</v>
      </c>
      <c r="H305" s="10" t="e">
        <f>(SUMIF(Sta!$A:$A,$A305,Sta!D:D) +SUMIF(Sta!$B:$B,$A305,Sta!E:E))/$D305</f>
        <v>#DIV/0!</v>
      </c>
      <c r="I305" s="6" t="e">
        <f>SUMIF(Sta!$A:$A,$A305,Sta!D:D)/$B305</f>
        <v>#DIV/0!</v>
      </c>
      <c r="J305" s="6" t="e">
        <f>SUMIF(Sta!$B:$B,$A305,Sta!E:E)/$C305</f>
        <v>#DIV/0!</v>
      </c>
      <c r="K305" s="10" t="e">
        <f>(SUMIF(Sta!$A:$A,$A305,Sta!E:E) +SUMIF(Sta!$B:$B,$A305,Sta!D:D))/$D305</f>
        <v>#DIV/0!</v>
      </c>
      <c r="L305" s="6" t="e">
        <f>SUMIF(Sta!$A:$A,$A305,Sta!E:E)/$B305</f>
        <v>#DIV/0!</v>
      </c>
      <c r="M305" s="6" t="e">
        <f>SUMIF(Sta!$B:$B,$A305,Sta!D:D)/$C305</f>
        <v>#DIV/0!</v>
      </c>
      <c r="N305" s="10" t="e">
        <f>(SUMIF(Sta!$A:$A,$A305,Sta!L:L) +SUMIF(Sta!$B:$B,$A305,Sta!L:L))/$D305</f>
        <v>#DIV/0!</v>
      </c>
      <c r="O305" s="6" t="e">
        <f>SUMIF(Sta!$A:$A,$A305,Sta!L:L)/$B305</f>
        <v>#DIV/0!</v>
      </c>
      <c r="P305" s="6" t="e">
        <f>SUMIF(Sta!$B:$B,$A305,Sta!L:L)/$C305</f>
        <v>#DIV/0!</v>
      </c>
      <c r="Q305" s="10" t="e">
        <f>(SUMIF(Sta!$A:$A,$A305,Sta!H:H) +SUMIF(Sta!$B:$B,$A305,Sta!J:J))/$D305</f>
        <v>#DIV/0!</v>
      </c>
      <c r="R305" s="6" t="e">
        <f>SUMIF(Sta!$A:$A,$A305,Sta!H:H)/$B305</f>
        <v>#DIV/0!</v>
      </c>
      <c r="S305" s="6" t="e">
        <f>SUMIF(Sta!$B:$B,$A305,Sta!J:J)/$C305</f>
        <v>#DIV/0!</v>
      </c>
      <c r="T305" s="10" t="e">
        <f>(SUMIF(Sta!$A:$A,$A305,Sta!I:I) +SUMIF(Sta!$B:$B,$A305,Sta!K:K))/$D305</f>
        <v>#DIV/0!</v>
      </c>
      <c r="U305" s="6" t="e">
        <f>SUMIF(Sta!$A:$A,$A305,Sta!I:I)/$B305</f>
        <v>#DIV/0!</v>
      </c>
      <c r="V305" s="6" t="e">
        <f>SUMIF(Sta!$B:$B,$A305,Sta!K:K)/$C305</f>
        <v>#DIV/0!</v>
      </c>
      <c r="W305" s="10" t="e">
        <f>(SUMIF(Sta!$A:$A,$A305,Sta!Q:Q) +SUMIF(Sta!$B:$B,$A305,Sta!Q:Q))/$D305</f>
        <v>#DIV/0!</v>
      </c>
      <c r="X305" s="6" t="e">
        <f>SUMIF(Sta!$A:$A,$A305,Sta!Q:Q)/$B305</f>
        <v>#DIV/0!</v>
      </c>
      <c r="Y305" s="6" t="e">
        <f>SUMIF(Sta!$B:$B,$A305,Sta!Q:Q)/$C305</f>
        <v>#DIV/0!</v>
      </c>
      <c r="Z305" s="10" t="e">
        <f>(SUMIF(Sta!$A:$A,$A305,Sta!M:M) +SUMIF(Sta!$B:$B,$A305,Sta!O:O))/$D305</f>
        <v>#DIV/0!</v>
      </c>
      <c r="AA305" s="6" t="e">
        <f>SUMIF(Sta!$A:$A,$A305,Sta!M:M)/$B305</f>
        <v>#DIV/0!</v>
      </c>
      <c r="AB305" s="6" t="e">
        <f>SUMIF(Sta!$B:$B,$A305,Sta!O:O)/$C305</f>
        <v>#DIV/0!</v>
      </c>
      <c r="AC305" s="10" t="e">
        <f>(SUMIF(Sta!$A:$A,$A305,Sta!N:N) +SUMIF(Sta!$B:$B,$A305,Sta!P:P))/$D305</f>
        <v>#DIV/0!</v>
      </c>
      <c r="AD305" s="6" t="e">
        <f>SUMIF(Sta!$A:$A,$A305,Sta!N:N)/$B305</f>
        <v>#DIV/0!</v>
      </c>
      <c r="AE305" s="14" t="e">
        <f>SUMIF(Sta!$B:$B,$A305,Sta!P:P)/$C305</f>
        <v>#DIV/0!</v>
      </c>
    </row>
    <row r="306" spans="1:31" x14ac:dyDescent="0.3">
      <c r="A306" t="s">
        <v>395</v>
      </c>
      <c r="B306" s="9">
        <f>COUNTIF(Sta!A:A,A306)</f>
        <v>0</v>
      </c>
      <c r="C306" s="4">
        <f>COUNTIF(Sta!B:B,A306)</f>
        <v>0</v>
      </c>
      <c r="D306" s="4">
        <f t="shared" si="9"/>
        <v>0</v>
      </c>
      <c r="E306" s="10" t="e">
        <f>(SUMIF(Sta!$A:$A,$A306,Sta!F:F) +SUMIF(Sta!$B:$B,$A306,Sta!F:F))/$D306</f>
        <v>#DIV/0!</v>
      </c>
      <c r="F306" s="6" t="e">
        <f>SUMIF(Sta!$A:$A,$A306,Sta!F:F)/$B306</f>
        <v>#DIV/0!</v>
      </c>
      <c r="G306" s="6" t="e">
        <f>SUMIF(Sta!$B:$B,$A306,Sta!F:F)/$C306</f>
        <v>#DIV/0!</v>
      </c>
      <c r="H306" s="10" t="e">
        <f>(SUMIF(Sta!$A:$A,$A306,Sta!D:D) +SUMIF(Sta!$B:$B,$A306,Sta!E:E))/$D306</f>
        <v>#DIV/0!</v>
      </c>
      <c r="I306" s="6" t="e">
        <f>SUMIF(Sta!$A:$A,$A306,Sta!D:D)/$B306</f>
        <v>#DIV/0!</v>
      </c>
      <c r="J306" s="6" t="e">
        <f>SUMIF(Sta!$B:$B,$A306,Sta!E:E)/$C306</f>
        <v>#DIV/0!</v>
      </c>
      <c r="K306" s="10" t="e">
        <f>(SUMIF(Sta!$A:$A,$A306,Sta!E:E) +SUMIF(Sta!$B:$B,$A306,Sta!D:D))/$D306</f>
        <v>#DIV/0!</v>
      </c>
      <c r="L306" s="6" t="e">
        <f>SUMIF(Sta!$A:$A,$A306,Sta!E:E)/$B306</f>
        <v>#DIV/0!</v>
      </c>
      <c r="M306" s="6" t="e">
        <f>SUMIF(Sta!$B:$B,$A306,Sta!D:D)/$C306</f>
        <v>#DIV/0!</v>
      </c>
      <c r="N306" s="10" t="e">
        <f>(SUMIF(Sta!$A:$A,$A306,Sta!L:L) +SUMIF(Sta!$B:$B,$A306,Sta!L:L))/$D306</f>
        <v>#DIV/0!</v>
      </c>
      <c r="O306" s="6" t="e">
        <f>SUMIF(Sta!$A:$A,$A306,Sta!L:L)/$B306</f>
        <v>#DIV/0!</v>
      </c>
      <c r="P306" s="6" t="e">
        <f>SUMIF(Sta!$B:$B,$A306,Sta!L:L)/$C306</f>
        <v>#DIV/0!</v>
      </c>
      <c r="Q306" s="10" t="e">
        <f>(SUMIF(Sta!$A:$A,$A306,Sta!H:H) +SUMIF(Sta!$B:$B,$A306,Sta!J:J))/$D306</f>
        <v>#DIV/0!</v>
      </c>
      <c r="R306" s="6" t="e">
        <f>SUMIF(Sta!$A:$A,$A306,Sta!H:H)/$B306</f>
        <v>#DIV/0!</v>
      </c>
      <c r="S306" s="6" t="e">
        <f>SUMIF(Sta!$B:$B,$A306,Sta!J:J)/$C306</f>
        <v>#DIV/0!</v>
      </c>
      <c r="T306" s="10" t="e">
        <f>(SUMIF(Sta!$A:$A,$A306,Sta!I:I) +SUMIF(Sta!$B:$B,$A306,Sta!K:K))/$D306</f>
        <v>#DIV/0!</v>
      </c>
      <c r="U306" s="6" t="e">
        <f>SUMIF(Sta!$A:$A,$A306,Sta!I:I)/$B306</f>
        <v>#DIV/0!</v>
      </c>
      <c r="V306" s="6" t="e">
        <f>SUMIF(Sta!$B:$B,$A306,Sta!K:K)/$C306</f>
        <v>#DIV/0!</v>
      </c>
      <c r="W306" s="10" t="e">
        <f>(SUMIF(Sta!$A:$A,$A306,Sta!Q:Q) +SUMIF(Sta!$B:$B,$A306,Sta!Q:Q))/$D306</f>
        <v>#DIV/0!</v>
      </c>
      <c r="X306" s="6" t="e">
        <f>SUMIF(Sta!$A:$A,$A306,Sta!Q:Q)/$B306</f>
        <v>#DIV/0!</v>
      </c>
      <c r="Y306" s="6" t="e">
        <f>SUMIF(Sta!$B:$B,$A306,Sta!Q:Q)/$C306</f>
        <v>#DIV/0!</v>
      </c>
      <c r="Z306" s="10" t="e">
        <f>(SUMIF(Sta!$A:$A,$A306,Sta!M:M) +SUMIF(Sta!$B:$B,$A306,Sta!O:O))/$D306</f>
        <v>#DIV/0!</v>
      </c>
      <c r="AA306" s="6" t="e">
        <f>SUMIF(Sta!$A:$A,$A306,Sta!M:M)/$B306</f>
        <v>#DIV/0!</v>
      </c>
      <c r="AB306" s="6" t="e">
        <f>SUMIF(Sta!$B:$B,$A306,Sta!O:O)/$C306</f>
        <v>#DIV/0!</v>
      </c>
      <c r="AC306" s="10" t="e">
        <f>(SUMIF(Sta!$A:$A,$A306,Sta!N:N) +SUMIF(Sta!$B:$B,$A306,Sta!P:P))/$D306</f>
        <v>#DIV/0!</v>
      </c>
      <c r="AD306" s="6" t="e">
        <f>SUMIF(Sta!$A:$A,$A306,Sta!N:N)/$B306</f>
        <v>#DIV/0!</v>
      </c>
      <c r="AE306" s="14" t="e">
        <f>SUMIF(Sta!$B:$B,$A306,Sta!P:P)/$C306</f>
        <v>#DIV/0!</v>
      </c>
    </row>
    <row r="307" spans="1:31" x14ac:dyDescent="0.3">
      <c r="A307" t="s">
        <v>397</v>
      </c>
      <c r="B307" s="9">
        <f>COUNTIF(Sta!A:A,A307)</f>
        <v>0</v>
      </c>
      <c r="C307" s="4">
        <f>COUNTIF(Sta!B:B,A307)</f>
        <v>0</v>
      </c>
      <c r="D307" s="4">
        <f t="shared" si="9"/>
        <v>0</v>
      </c>
      <c r="E307" s="10" t="e">
        <f>(SUMIF(Sta!$A:$A,$A307,Sta!F:F) +SUMIF(Sta!$B:$B,$A307,Sta!F:F))/$D307</f>
        <v>#DIV/0!</v>
      </c>
      <c r="F307" s="6" t="e">
        <f>SUMIF(Sta!$A:$A,$A307,Sta!F:F)/$B307</f>
        <v>#DIV/0!</v>
      </c>
      <c r="G307" s="6" t="e">
        <f>SUMIF(Sta!$B:$B,$A307,Sta!F:F)/$C307</f>
        <v>#DIV/0!</v>
      </c>
      <c r="H307" s="10" t="e">
        <f>(SUMIF(Sta!$A:$A,$A307,Sta!D:D) +SUMIF(Sta!$B:$B,$A307,Sta!E:E))/$D307</f>
        <v>#DIV/0!</v>
      </c>
      <c r="I307" s="6" t="e">
        <f>SUMIF(Sta!$A:$A,$A307,Sta!D:D)/$B307</f>
        <v>#DIV/0!</v>
      </c>
      <c r="J307" s="6" t="e">
        <f>SUMIF(Sta!$B:$B,$A307,Sta!E:E)/$C307</f>
        <v>#DIV/0!</v>
      </c>
      <c r="K307" s="10" t="e">
        <f>(SUMIF(Sta!$A:$A,$A307,Sta!E:E) +SUMIF(Sta!$B:$B,$A307,Sta!D:D))/$D307</f>
        <v>#DIV/0!</v>
      </c>
      <c r="L307" s="6" t="e">
        <f>SUMIF(Sta!$A:$A,$A307,Sta!E:E)/$B307</f>
        <v>#DIV/0!</v>
      </c>
      <c r="M307" s="6" t="e">
        <f>SUMIF(Sta!$B:$B,$A307,Sta!D:D)/$C307</f>
        <v>#DIV/0!</v>
      </c>
      <c r="N307" s="10" t="e">
        <f>(SUMIF(Sta!$A:$A,$A307,Sta!L:L) +SUMIF(Sta!$B:$B,$A307,Sta!L:L))/$D307</f>
        <v>#DIV/0!</v>
      </c>
      <c r="O307" s="6" t="e">
        <f>SUMIF(Sta!$A:$A,$A307,Sta!L:L)/$B307</f>
        <v>#DIV/0!</v>
      </c>
      <c r="P307" s="6" t="e">
        <f>SUMIF(Sta!$B:$B,$A307,Sta!L:L)/$C307</f>
        <v>#DIV/0!</v>
      </c>
      <c r="Q307" s="10" t="e">
        <f>(SUMIF(Sta!$A:$A,$A307,Sta!H:H) +SUMIF(Sta!$B:$B,$A307,Sta!J:J))/$D307</f>
        <v>#DIV/0!</v>
      </c>
      <c r="R307" s="6" t="e">
        <f>SUMIF(Sta!$A:$A,$A307,Sta!H:H)/$B307</f>
        <v>#DIV/0!</v>
      </c>
      <c r="S307" s="6" t="e">
        <f>SUMIF(Sta!$B:$B,$A307,Sta!J:J)/$C307</f>
        <v>#DIV/0!</v>
      </c>
      <c r="T307" s="10" t="e">
        <f>(SUMIF(Sta!$A:$A,$A307,Sta!I:I) +SUMIF(Sta!$B:$B,$A307,Sta!K:K))/$D307</f>
        <v>#DIV/0!</v>
      </c>
      <c r="U307" s="6" t="e">
        <f>SUMIF(Sta!$A:$A,$A307,Sta!I:I)/$B307</f>
        <v>#DIV/0!</v>
      </c>
      <c r="V307" s="6" t="e">
        <f>SUMIF(Sta!$B:$B,$A307,Sta!K:K)/$C307</f>
        <v>#DIV/0!</v>
      </c>
      <c r="W307" s="10" t="e">
        <f>(SUMIF(Sta!$A:$A,$A307,Sta!Q:Q) +SUMIF(Sta!$B:$B,$A307,Sta!Q:Q))/$D307</f>
        <v>#DIV/0!</v>
      </c>
      <c r="X307" s="6" t="e">
        <f>SUMIF(Sta!$A:$A,$A307,Sta!Q:Q)/$B307</f>
        <v>#DIV/0!</v>
      </c>
      <c r="Y307" s="6" t="e">
        <f>SUMIF(Sta!$B:$B,$A307,Sta!Q:Q)/$C307</f>
        <v>#DIV/0!</v>
      </c>
      <c r="Z307" s="10" t="e">
        <f>(SUMIF(Sta!$A:$A,$A307,Sta!M:M) +SUMIF(Sta!$B:$B,$A307,Sta!O:O))/$D307</f>
        <v>#DIV/0!</v>
      </c>
      <c r="AA307" s="6" t="e">
        <f>SUMIF(Sta!$A:$A,$A307,Sta!M:M)/$B307</f>
        <v>#DIV/0!</v>
      </c>
      <c r="AB307" s="6" t="e">
        <f>SUMIF(Sta!$B:$B,$A307,Sta!O:O)/$C307</f>
        <v>#DIV/0!</v>
      </c>
      <c r="AC307" s="10" t="e">
        <f>(SUMIF(Sta!$A:$A,$A307,Sta!N:N) +SUMIF(Sta!$B:$B,$A307,Sta!P:P))/$D307</f>
        <v>#DIV/0!</v>
      </c>
      <c r="AD307" s="6" t="e">
        <f>SUMIF(Sta!$A:$A,$A307,Sta!N:N)/$B307</f>
        <v>#DIV/0!</v>
      </c>
      <c r="AE307" s="14" t="e">
        <f>SUMIF(Sta!$B:$B,$A307,Sta!P:P)/$C307</f>
        <v>#DIV/0!</v>
      </c>
    </row>
    <row r="308" spans="1:31" x14ac:dyDescent="0.3">
      <c r="A308" t="s">
        <v>380</v>
      </c>
      <c r="B308" s="9">
        <f>COUNTIF(Sta!A:A,A308)</f>
        <v>0</v>
      </c>
      <c r="C308" s="4">
        <f>COUNTIF(Sta!B:B,A308)</f>
        <v>0</v>
      </c>
      <c r="D308" s="4">
        <f t="shared" si="9"/>
        <v>0</v>
      </c>
      <c r="E308" s="10" t="e">
        <f>(SUMIF(Sta!$A:$A,$A308,Sta!F:F) +SUMIF(Sta!$B:$B,$A308,Sta!F:F))/$D308</f>
        <v>#DIV/0!</v>
      </c>
      <c r="F308" s="6" t="e">
        <f>SUMIF(Sta!$A:$A,$A308,Sta!F:F)/$B308</f>
        <v>#DIV/0!</v>
      </c>
      <c r="G308" s="6" t="e">
        <f>SUMIF(Sta!$B:$B,$A308,Sta!F:F)/$C308</f>
        <v>#DIV/0!</v>
      </c>
      <c r="H308" s="10" t="e">
        <f>(SUMIF(Sta!$A:$A,$A308,Sta!D:D) +SUMIF(Sta!$B:$B,$A308,Sta!E:E))/$D308</f>
        <v>#DIV/0!</v>
      </c>
      <c r="I308" s="6" t="e">
        <f>SUMIF(Sta!$A:$A,$A308,Sta!D:D)/$B308</f>
        <v>#DIV/0!</v>
      </c>
      <c r="J308" s="6" t="e">
        <f>SUMIF(Sta!$B:$B,$A308,Sta!E:E)/$C308</f>
        <v>#DIV/0!</v>
      </c>
      <c r="K308" s="10" t="e">
        <f>(SUMIF(Sta!$A:$A,$A308,Sta!E:E) +SUMIF(Sta!$B:$B,$A308,Sta!D:D))/$D308</f>
        <v>#DIV/0!</v>
      </c>
      <c r="L308" s="6" t="e">
        <f>SUMIF(Sta!$A:$A,$A308,Sta!E:E)/$B308</f>
        <v>#DIV/0!</v>
      </c>
      <c r="M308" s="6" t="e">
        <f>SUMIF(Sta!$B:$B,$A308,Sta!D:D)/$C308</f>
        <v>#DIV/0!</v>
      </c>
      <c r="N308" s="10" t="e">
        <f>(SUMIF(Sta!$A:$A,$A308,Sta!L:L) +SUMIF(Sta!$B:$B,$A308,Sta!L:L))/$D308</f>
        <v>#DIV/0!</v>
      </c>
      <c r="O308" s="6" t="e">
        <f>SUMIF(Sta!$A:$A,$A308,Sta!L:L)/$B308</f>
        <v>#DIV/0!</v>
      </c>
      <c r="P308" s="6" t="e">
        <f>SUMIF(Sta!$B:$B,$A308,Sta!L:L)/$C308</f>
        <v>#DIV/0!</v>
      </c>
      <c r="Q308" s="10" t="e">
        <f>(SUMIF(Sta!$A:$A,$A308,Sta!H:H) +SUMIF(Sta!$B:$B,$A308,Sta!J:J))/$D308</f>
        <v>#DIV/0!</v>
      </c>
      <c r="R308" s="6" t="e">
        <f>SUMIF(Sta!$A:$A,$A308,Sta!H:H)/$B308</f>
        <v>#DIV/0!</v>
      </c>
      <c r="S308" s="6" t="e">
        <f>SUMIF(Sta!$B:$B,$A308,Sta!J:J)/$C308</f>
        <v>#DIV/0!</v>
      </c>
      <c r="T308" s="10" t="e">
        <f>(SUMIF(Sta!$A:$A,$A308,Sta!I:I) +SUMIF(Sta!$B:$B,$A308,Sta!K:K))/$D308</f>
        <v>#DIV/0!</v>
      </c>
      <c r="U308" s="6" t="e">
        <f>SUMIF(Sta!$A:$A,$A308,Sta!I:I)/$B308</f>
        <v>#DIV/0!</v>
      </c>
      <c r="V308" s="6" t="e">
        <f>SUMIF(Sta!$B:$B,$A308,Sta!K:K)/$C308</f>
        <v>#DIV/0!</v>
      </c>
      <c r="W308" s="10" t="e">
        <f>(SUMIF(Sta!$A:$A,$A308,Sta!Q:Q) +SUMIF(Sta!$B:$B,$A308,Sta!Q:Q))/$D308</f>
        <v>#DIV/0!</v>
      </c>
      <c r="X308" s="6" t="e">
        <f>SUMIF(Sta!$A:$A,$A308,Sta!Q:Q)/$B308</f>
        <v>#DIV/0!</v>
      </c>
      <c r="Y308" s="6" t="e">
        <f>SUMIF(Sta!$B:$B,$A308,Sta!Q:Q)/$C308</f>
        <v>#DIV/0!</v>
      </c>
      <c r="Z308" s="10" t="e">
        <f>(SUMIF(Sta!$A:$A,$A308,Sta!M:M) +SUMIF(Sta!$B:$B,$A308,Sta!O:O))/$D308</f>
        <v>#DIV/0!</v>
      </c>
      <c r="AA308" s="6" t="e">
        <f>SUMIF(Sta!$A:$A,$A308,Sta!M:M)/$B308</f>
        <v>#DIV/0!</v>
      </c>
      <c r="AB308" s="6" t="e">
        <f>SUMIF(Sta!$B:$B,$A308,Sta!O:O)/$C308</f>
        <v>#DIV/0!</v>
      </c>
      <c r="AC308" s="10" t="e">
        <f>(SUMIF(Sta!$A:$A,$A308,Sta!N:N) +SUMIF(Sta!$B:$B,$A308,Sta!P:P))/$D308</f>
        <v>#DIV/0!</v>
      </c>
      <c r="AD308" s="6" t="e">
        <f>SUMIF(Sta!$A:$A,$A308,Sta!N:N)/$B308</f>
        <v>#DIV/0!</v>
      </c>
      <c r="AE308" s="14" t="e">
        <f>SUMIF(Sta!$B:$B,$A308,Sta!P:P)/$C308</f>
        <v>#DIV/0!</v>
      </c>
    </row>
    <row r="309" spans="1:31" x14ac:dyDescent="0.3">
      <c r="A309" t="s">
        <v>409</v>
      </c>
      <c r="B309" s="9">
        <f>COUNTIF(Sta!A:A,A309)</f>
        <v>0</v>
      </c>
      <c r="C309" s="4">
        <f>COUNTIF(Sta!B:B,A309)</f>
        <v>0</v>
      </c>
      <c r="D309" s="4">
        <f t="shared" si="9"/>
        <v>0</v>
      </c>
      <c r="E309" s="10" t="e">
        <f>(SUMIF(Sta!$A:$A,$A309,Sta!F:F) +SUMIF(Sta!$B:$B,$A309,Sta!F:F))/$D309</f>
        <v>#DIV/0!</v>
      </c>
      <c r="F309" s="6" t="e">
        <f>SUMIF(Sta!$A:$A,$A309,Sta!F:F)/$B309</f>
        <v>#DIV/0!</v>
      </c>
      <c r="G309" s="6" t="e">
        <f>SUMIF(Sta!$B:$B,$A309,Sta!F:F)/$C309</f>
        <v>#DIV/0!</v>
      </c>
      <c r="H309" s="10" t="e">
        <f>(SUMIF(Sta!$A:$A,$A309,Sta!D:D) +SUMIF(Sta!$B:$B,$A309,Sta!E:E))/$D309</f>
        <v>#DIV/0!</v>
      </c>
      <c r="I309" s="6" t="e">
        <f>SUMIF(Sta!$A:$A,$A309,Sta!D:D)/$B309</f>
        <v>#DIV/0!</v>
      </c>
      <c r="J309" s="6" t="e">
        <f>SUMIF(Sta!$B:$B,$A309,Sta!E:E)/$C309</f>
        <v>#DIV/0!</v>
      </c>
      <c r="K309" s="10" t="e">
        <f>(SUMIF(Sta!$A:$A,$A309,Sta!E:E) +SUMIF(Sta!$B:$B,$A309,Sta!D:D))/$D309</f>
        <v>#DIV/0!</v>
      </c>
      <c r="L309" s="6" t="e">
        <f>SUMIF(Sta!$A:$A,$A309,Sta!E:E)/$B309</f>
        <v>#DIV/0!</v>
      </c>
      <c r="M309" s="6" t="e">
        <f>SUMIF(Sta!$B:$B,$A309,Sta!D:D)/$C309</f>
        <v>#DIV/0!</v>
      </c>
      <c r="N309" s="10" t="e">
        <f>(SUMIF(Sta!$A:$A,$A309,Sta!L:L) +SUMIF(Sta!$B:$B,$A309,Sta!L:L))/$D309</f>
        <v>#DIV/0!</v>
      </c>
      <c r="O309" s="6" t="e">
        <f>SUMIF(Sta!$A:$A,$A309,Sta!L:L)/$B309</f>
        <v>#DIV/0!</v>
      </c>
      <c r="P309" s="6" t="e">
        <f>SUMIF(Sta!$B:$B,$A309,Sta!L:L)/$C309</f>
        <v>#DIV/0!</v>
      </c>
      <c r="Q309" s="10" t="e">
        <f>(SUMIF(Sta!$A:$A,$A309,Sta!H:H) +SUMIF(Sta!$B:$B,$A309,Sta!J:J))/$D309</f>
        <v>#DIV/0!</v>
      </c>
      <c r="R309" s="6" t="e">
        <f>SUMIF(Sta!$A:$A,$A309,Sta!H:H)/$B309</f>
        <v>#DIV/0!</v>
      </c>
      <c r="S309" s="6" t="e">
        <f>SUMIF(Sta!$B:$B,$A309,Sta!J:J)/$C309</f>
        <v>#DIV/0!</v>
      </c>
      <c r="T309" s="10" t="e">
        <f>(SUMIF(Sta!$A:$A,$A309,Sta!I:I) +SUMIF(Sta!$B:$B,$A309,Sta!K:K))/$D309</f>
        <v>#DIV/0!</v>
      </c>
      <c r="U309" s="6" t="e">
        <f>SUMIF(Sta!$A:$A,$A309,Sta!I:I)/$B309</f>
        <v>#DIV/0!</v>
      </c>
      <c r="V309" s="6" t="e">
        <f>SUMIF(Sta!$B:$B,$A309,Sta!K:K)/$C309</f>
        <v>#DIV/0!</v>
      </c>
      <c r="W309" s="10" t="e">
        <f>(SUMIF(Sta!$A:$A,$A309,Sta!Q:Q) +SUMIF(Sta!$B:$B,$A309,Sta!Q:Q))/$D309</f>
        <v>#DIV/0!</v>
      </c>
      <c r="X309" s="6" t="e">
        <f>SUMIF(Sta!$A:$A,$A309,Sta!Q:Q)/$B309</f>
        <v>#DIV/0!</v>
      </c>
      <c r="Y309" s="6" t="e">
        <f>SUMIF(Sta!$B:$B,$A309,Sta!Q:Q)/$C309</f>
        <v>#DIV/0!</v>
      </c>
      <c r="Z309" s="10" t="e">
        <f>(SUMIF(Sta!$A:$A,$A309,Sta!M:M) +SUMIF(Sta!$B:$B,$A309,Sta!O:O))/$D309</f>
        <v>#DIV/0!</v>
      </c>
      <c r="AA309" s="6" t="e">
        <f>SUMIF(Sta!$A:$A,$A309,Sta!M:M)/$B309</f>
        <v>#DIV/0!</v>
      </c>
      <c r="AB309" s="6" t="e">
        <f>SUMIF(Sta!$B:$B,$A309,Sta!O:O)/$C309</f>
        <v>#DIV/0!</v>
      </c>
      <c r="AC309" s="10" t="e">
        <f>(SUMIF(Sta!$A:$A,$A309,Sta!N:N) +SUMIF(Sta!$B:$B,$A309,Sta!P:P))/$D309</f>
        <v>#DIV/0!</v>
      </c>
      <c r="AD309" s="6" t="e">
        <f>SUMIF(Sta!$A:$A,$A309,Sta!N:N)/$B309</f>
        <v>#DIV/0!</v>
      </c>
      <c r="AE309" s="14" t="e">
        <f>SUMIF(Sta!$B:$B,$A309,Sta!P:P)/$C309</f>
        <v>#DIV/0!</v>
      </c>
    </row>
    <row r="310" spans="1:31" x14ac:dyDescent="0.3">
      <c r="A310" t="s">
        <v>402</v>
      </c>
      <c r="B310" s="9">
        <f>COUNTIF(Sta!A:A,A310)</f>
        <v>0</v>
      </c>
      <c r="C310" s="4">
        <f>COUNTIF(Sta!B:B,A310)</f>
        <v>0</v>
      </c>
      <c r="D310" s="4">
        <f t="shared" si="9"/>
        <v>0</v>
      </c>
      <c r="E310" s="10" t="e">
        <f>(SUMIF(Sta!$A:$A,$A310,Sta!F:F) +SUMIF(Sta!$B:$B,$A310,Sta!F:F))/$D310</f>
        <v>#DIV/0!</v>
      </c>
      <c r="F310" s="6" t="e">
        <f>SUMIF(Sta!$A:$A,$A310,Sta!F:F)/$B310</f>
        <v>#DIV/0!</v>
      </c>
      <c r="G310" s="6" t="e">
        <f>SUMIF(Sta!$B:$B,$A310,Sta!F:F)/$C310</f>
        <v>#DIV/0!</v>
      </c>
      <c r="H310" s="10" t="e">
        <f>(SUMIF(Sta!$A:$A,$A310,Sta!D:D) +SUMIF(Sta!$B:$B,$A310,Sta!E:E))/$D310</f>
        <v>#DIV/0!</v>
      </c>
      <c r="I310" s="6" t="e">
        <f>SUMIF(Sta!$A:$A,$A310,Sta!D:D)/$B310</f>
        <v>#DIV/0!</v>
      </c>
      <c r="J310" s="6" t="e">
        <f>SUMIF(Sta!$B:$B,$A310,Sta!E:E)/$C310</f>
        <v>#DIV/0!</v>
      </c>
      <c r="K310" s="10" t="e">
        <f>(SUMIF(Sta!$A:$A,$A310,Sta!E:E) +SUMIF(Sta!$B:$B,$A310,Sta!D:D))/$D310</f>
        <v>#DIV/0!</v>
      </c>
      <c r="L310" s="6" t="e">
        <f>SUMIF(Sta!$A:$A,$A310,Sta!E:E)/$B310</f>
        <v>#DIV/0!</v>
      </c>
      <c r="M310" s="6" t="e">
        <f>SUMIF(Sta!$B:$B,$A310,Sta!D:D)/$C310</f>
        <v>#DIV/0!</v>
      </c>
      <c r="N310" s="10" t="e">
        <f>(SUMIF(Sta!$A:$A,$A310,Sta!L:L) +SUMIF(Sta!$B:$B,$A310,Sta!L:L))/$D310</f>
        <v>#DIV/0!</v>
      </c>
      <c r="O310" s="6" t="e">
        <f>SUMIF(Sta!$A:$A,$A310,Sta!L:L)/$B310</f>
        <v>#DIV/0!</v>
      </c>
      <c r="P310" s="6" t="e">
        <f>SUMIF(Sta!$B:$B,$A310,Sta!L:L)/$C310</f>
        <v>#DIV/0!</v>
      </c>
      <c r="Q310" s="10" t="e">
        <f>(SUMIF(Sta!$A:$A,$A310,Sta!H:H) +SUMIF(Sta!$B:$B,$A310,Sta!J:J))/$D310</f>
        <v>#DIV/0!</v>
      </c>
      <c r="R310" s="6" t="e">
        <f>SUMIF(Sta!$A:$A,$A310,Sta!H:H)/$B310</f>
        <v>#DIV/0!</v>
      </c>
      <c r="S310" s="6" t="e">
        <f>SUMIF(Sta!$B:$B,$A310,Sta!J:J)/$C310</f>
        <v>#DIV/0!</v>
      </c>
      <c r="T310" s="10" t="e">
        <f>(SUMIF(Sta!$A:$A,$A310,Sta!I:I) +SUMIF(Sta!$B:$B,$A310,Sta!K:K))/$D310</f>
        <v>#DIV/0!</v>
      </c>
      <c r="U310" s="6" t="e">
        <f>SUMIF(Sta!$A:$A,$A310,Sta!I:I)/$B310</f>
        <v>#DIV/0!</v>
      </c>
      <c r="V310" s="6" t="e">
        <f>SUMIF(Sta!$B:$B,$A310,Sta!K:K)/$C310</f>
        <v>#DIV/0!</v>
      </c>
      <c r="W310" s="10" t="e">
        <f>(SUMIF(Sta!$A:$A,$A310,Sta!Q:Q) +SUMIF(Sta!$B:$B,$A310,Sta!Q:Q))/$D310</f>
        <v>#DIV/0!</v>
      </c>
      <c r="X310" s="6" t="e">
        <f>SUMIF(Sta!$A:$A,$A310,Sta!Q:Q)/$B310</f>
        <v>#DIV/0!</v>
      </c>
      <c r="Y310" s="6" t="e">
        <f>SUMIF(Sta!$B:$B,$A310,Sta!Q:Q)/$C310</f>
        <v>#DIV/0!</v>
      </c>
      <c r="Z310" s="10" t="e">
        <f>(SUMIF(Sta!$A:$A,$A310,Sta!M:M) +SUMIF(Sta!$B:$B,$A310,Sta!O:O))/$D310</f>
        <v>#DIV/0!</v>
      </c>
      <c r="AA310" s="6" t="e">
        <f>SUMIF(Sta!$A:$A,$A310,Sta!M:M)/$B310</f>
        <v>#DIV/0!</v>
      </c>
      <c r="AB310" s="6" t="e">
        <f>SUMIF(Sta!$B:$B,$A310,Sta!O:O)/$C310</f>
        <v>#DIV/0!</v>
      </c>
      <c r="AC310" s="10" t="e">
        <f>(SUMIF(Sta!$A:$A,$A310,Sta!N:N) +SUMIF(Sta!$B:$B,$A310,Sta!P:P))/$D310</f>
        <v>#DIV/0!</v>
      </c>
      <c r="AD310" s="6" t="e">
        <f>SUMIF(Sta!$A:$A,$A310,Sta!N:N)/$B310</f>
        <v>#DIV/0!</v>
      </c>
      <c r="AE310" s="14" t="e">
        <f>SUMIF(Sta!$B:$B,$A310,Sta!P:P)/$C310</f>
        <v>#DIV/0!</v>
      </c>
    </row>
    <row r="311" spans="1:31" x14ac:dyDescent="0.3">
      <c r="A311" t="s">
        <v>411</v>
      </c>
      <c r="B311" s="9">
        <f>COUNTIF(Sta!A:A,A311)</f>
        <v>0</v>
      </c>
      <c r="C311" s="4">
        <f>COUNTIF(Sta!B:B,A311)</f>
        <v>0</v>
      </c>
      <c r="D311" s="4">
        <f t="shared" si="9"/>
        <v>0</v>
      </c>
      <c r="E311" s="10" t="e">
        <f>(SUMIF(Sta!$A:$A,$A311,Sta!F:F) +SUMIF(Sta!$B:$B,$A311,Sta!F:F))/$D311</f>
        <v>#DIV/0!</v>
      </c>
      <c r="F311" s="6" t="e">
        <f>SUMIF(Sta!$A:$A,$A311,Sta!F:F)/$B311</f>
        <v>#DIV/0!</v>
      </c>
      <c r="G311" s="6" t="e">
        <f>SUMIF(Sta!$B:$B,$A311,Sta!F:F)/$C311</f>
        <v>#DIV/0!</v>
      </c>
      <c r="H311" s="10" t="e">
        <f>(SUMIF(Sta!$A:$A,$A311,Sta!D:D) +SUMIF(Sta!$B:$B,$A311,Sta!E:E))/$D311</f>
        <v>#DIV/0!</v>
      </c>
      <c r="I311" s="6" t="e">
        <f>SUMIF(Sta!$A:$A,$A311,Sta!D:D)/$B311</f>
        <v>#DIV/0!</v>
      </c>
      <c r="J311" s="6" t="e">
        <f>SUMIF(Sta!$B:$B,$A311,Sta!E:E)/$C311</f>
        <v>#DIV/0!</v>
      </c>
      <c r="K311" s="10" t="e">
        <f>(SUMIF(Sta!$A:$A,$A311,Sta!E:E) +SUMIF(Sta!$B:$B,$A311,Sta!D:D))/$D311</f>
        <v>#DIV/0!</v>
      </c>
      <c r="L311" s="6" t="e">
        <f>SUMIF(Sta!$A:$A,$A311,Sta!E:E)/$B311</f>
        <v>#DIV/0!</v>
      </c>
      <c r="M311" s="6" t="e">
        <f>SUMIF(Sta!$B:$B,$A311,Sta!D:D)/$C311</f>
        <v>#DIV/0!</v>
      </c>
      <c r="N311" s="10" t="e">
        <f>(SUMIF(Sta!$A:$A,$A311,Sta!L:L) +SUMIF(Sta!$B:$B,$A311,Sta!L:L))/$D311</f>
        <v>#DIV/0!</v>
      </c>
      <c r="O311" s="6" t="e">
        <f>SUMIF(Sta!$A:$A,$A311,Sta!L:L)/$B311</f>
        <v>#DIV/0!</v>
      </c>
      <c r="P311" s="6" t="e">
        <f>SUMIF(Sta!$B:$B,$A311,Sta!L:L)/$C311</f>
        <v>#DIV/0!</v>
      </c>
      <c r="Q311" s="10" t="e">
        <f>(SUMIF(Sta!$A:$A,$A311,Sta!H:H) +SUMIF(Sta!$B:$B,$A311,Sta!J:J))/$D311</f>
        <v>#DIV/0!</v>
      </c>
      <c r="R311" s="6" t="e">
        <f>SUMIF(Sta!$A:$A,$A311,Sta!H:H)/$B311</f>
        <v>#DIV/0!</v>
      </c>
      <c r="S311" s="6" t="e">
        <f>SUMIF(Sta!$B:$B,$A311,Sta!J:J)/$C311</f>
        <v>#DIV/0!</v>
      </c>
      <c r="T311" s="10" t="e">
        <f>(SUMIF(Sta!$A:$A,$A311,Sta!I:I) +SUMIF(Sta!$B:$B,$A311,Sta!K:K))/$D311</f>
        <v>#DIV/0!</v>
      </c>
      <c r="U311" s="6" t="e">
        <f>SUMIF(Sta!$A:$A,$A311,Sta!I:I)/$B311</f>
        <v>#DIV/0!</v>
      </c>
      <c r="V311" s="6" t="e">
        <f>SUMIF(Sta!$B:$B,$A311,Sta!K:K)/$C311</f>
        <v>#DIV/0!</v>
      </c>
      <c r="W311" s="10" t="e">
        <f>(SUMIF(Sta!$A:$A,$A311,Sta!Q:Q) +SUMIF(Sta!$B:$B,$A311,Sta!Q:Q))/$D311</f>
        <v>#DIV/0!</v>
      </c>
      <c r="X311" s="6" t="e">
        <f>SUMIF(Sta!$A:$A,$A311,Sta!Q:Q)/$B311</f>
        <v>#DIV/0!</v>
      </c>
      <c r="Y311" s="6" t="e">
        <f>SUMIF(Sta!$B:$B,$A311,Sta!Q:Q)/$C311</f>
        <v>#DIV/0!</v>
      </c>
      <c r="Z311" s="10" t="e">
        <f>(SUMIF(Sta!$A:$A,$A311,Sta!M:M) +SUMIF(Sta!$B:$B,$A311,Sta!O:O))/$D311</f>
        <v>#DIV/0!</v>
      </c>
      <c r="AA311" s="6" t="e">
        <f>SUMIF(Sta!$A:$A,$A311,Sta!M:M)/$B311</f>
        <v>#DIV/0!</v>
      </c>
      <c r="AB311" s="6" t="e">
        <f>SUMIF(Sta!$B:$B,$A311,Sta!O:O)/$C311</f>
        <v>#DIV/0!</v>
      </c>
      <c r="AC311" s="10" t="e">
        <f>(SUMIF(Sta!$A:$A,$A311,Sta!N:N) +SUMIF(Sta!$B:$B,$A311,Sta!P:P))/$D311</f>
        <v>#DIV/0!</v>
      </c>
      <c r="AD311" s="6" t="e">
        <f>SUMIF(Sta!$A:$A,$A311,Sta!N:N)/$B311</f>
        <v>#DIV/0!</v>
      </c>
      <c r="AE311" s="14" t="e">
        <f>SUMIF(Sta!$B:$B,$A311,Sta!P:P)/$C311</f>
        <v>#DIV/0!</v>
      </c>
    </row>
    <row r="312" spans="1:31" x14ac:dyDescent="0.3">
      <c r="A312" t="s">
        <v>415</v>
      </c>
      <c r="B312" s="9">
        <f>COUNTIF(Sta!A:A,A312)</f>
        <v>0</v>
      </c>
      <c r="C312" s="4">
        <f>COUNTIF(Sta!B:B,A312)</f>
        <v>0</v>
      </c>
      <c r="D312" s="4">
        <f t="shared" si="9"/>
        <v>0</v>
      </c>
      <c r="E312" s="10" t="e">
        <f>(SUMIF(Sta!$A:$A,$A312,Sta!F:F) +SUMIF(Sta!$B:$B,$A312,Sta!F:F))/$D312</f>
        <v>#DIV/0!</v>
      </c>
      <c r="F312" s="6" t="e">
        <f>SUMIF(Sta!$A:$A,$A312,Sta!F:F)/$B312</f>
        <v>#DIV/0!</v>
      </c>
      <c r="G312" s="6" t="e">
        <f>SUMIF(Sta!$B:$B,$A312,Sta!F:F)/$C312</f>
        <v>#DIV/0!</v>
      </c>
      <c r="H312" s="10" t="e">
        <f>(SUMIF(Sta!$A:$A,$A312,Sta!D:D) +SUMIF(Sta!$B:$B,$A312,Sta!E:E))/$D312</f>
        <v>#DIV/0!</v>
      </c>
      <c r="I312" s="6" t="e">
        <f>SUMIF(Sta!$A:$A,$A312,Sta!D:D)/$B312</f>
        <v>#DIV/0!</v>
      </c>
      <c r="J312" s="6" t="e">
        <f>SUMIF(Sta!$B:$B,$A312,Sta!E:E)/$C312</f>
        <v>#DIV/0!</v>
      </c>
      <c r="K312" s="10" t="e">
        <f>(SUMIF(Sta!$A:$A,$A312,Sta!E:E) +SUMIF(Sta!$B:$B,$A312,Sta!D:D))/$D312</f>
        <v>#DIV/0!</v>
      </c>
      <c r="L312" s="6" t="e">
        <f>SUMIF(Sta!$A:$A,$A312,Sta!E:E)/$B312</f>
        <v>#DIV/0!</v>
      </c>
      <c r="M312" s="6" t="e">
        <f>SUMIF(Sta!$B:$B,$A312,Sta!D:D)/$C312</f>
        <v>#DIV/0!</v>
      </c>
      <c r="N312" s="10" t="e">
        <f>(SUMIF(Sta!$A:$A,$A312,Sta!L:L) +SUMIF(Sta!$B:$B,$A312,Sta!L:L))/$D312</f>
        <v>#DIV/0!</v>
      </c>
      <c r="O312" s="6" t="e">
        <f>SUMIF(Sta!$A:$A,$A312,Sta!L:L)/$B312</f>
        <v>#DIV/0!</v>
      </c>
      <c r="P312" s="6" t="e">
        <f>SUMIF(Sta!$B:$B,$A312,Sta!L:L)/$C312</f>
        <v>#DIV/0!</v>
      </c>
      <c r="Q312" s="10" t="e">
        <f>(SUMIF(Sta!$A:$A,$A312,Sta!H:H) +SUMIF(Sta!$B:$B,$A312,Sta!J:J))/$D312</f>
        <v>#DIV/0!</v>
      </c>
      <c r="R312" s="6" t="e">
        <f>SUMIF(Sta!$A:$A,$A312,Sta!H:H)/$B312</f>
        <v>#DIV/0!</v>
      </c>
      <c r="S312" s="6" t="e">
        <f>SUMIF(Sta!$B:$B,$A312,Sta!J:J)/$C312</f>
        <v>#DIV/0!</v>
      </c>
      <c r="T312" s="10" t="e">
        <f>(SUMIF(Sta!$A:$A,$A312,Sta!I:I) +SUMIF(Sta!$B:$B,$A312,Sta!K:K))/$D312</f>
        <v>#DIV/0!</v>
      </c>
      <c r="U312" s="6" t="e">
        <f>SUMIF(Sta!$A:$A,$A312,Sta!I:I)/$B312</f>
        <v>#DIV/0!</v>
      </c>
      <c r="V312" s="6" t="e">
        <f>SUMIF(Sta!$B:$B,$A312,Sta!K:K)/$C312</f>
        <v>#DIV/0!</v>
      </c>
      <c r="W312" s="10" t="e">
        <f>(SUMIF(Sta!$A:$A,$A312,Sta!Q:Q) +SUMIF(Sta!$B:$B,$A312,Sta!Q:Q))/$D312</f>
        <v>#DIV/0!</v>
      </c>
      <c r="X312" s="6" t="e">
        <f>SUMIF(Sta!$A:$A,$A312,Sta!Q:Q)/$B312</f>
        <v>#DIV/0!</v>
      </c>
      <c r="Y312" s="6" t="e">
        <f>SUMIF(Sta!$B:$B,$A312,Sta!Q:Q)/$C312</f>
        <v>#DIV/0!</v>
      </c>
      <c r="Z312" s="10" t="e">
        <f>(SUMIF(Sta!$A:$A,$A312,Sta!M:M) +SUMIF(Sta!$B:$B,$A312,Sta!O:O))/$D312</f>
        <v>#DIV/0!</v>
      </c>
      <c r="AA312" s="6" t="e">
        <f>SUMIF(Sta!$A:$A,$A312,Sta!M:M)/$B312</f>
        <v>#DIV/0!</v>
      </c>
      <c r="AB312" s="6" t="e">
        <f>SUMIF(Sta!$B:$B,$A312,Sta!O:O)/$C312</f>
        <v>#DIV/0!</v>
      </c>
      <c r="AC312" s="10" t="e">
        <f>(SUMIF(Sta!$A:$A,$A312,Sta!N:N) +SUMIF(Sta!$B:$B,$A312,Sta!P:P))/$D312</f>
        <v>#DIV/0!</v>
      </c>
      <c r="AD312" s="6" t="e">
        <f>SUMIF(Sta!$A:$A,$A312,Sta!N:N)/$B312</f>
        <v>#DIV/0!</v>
      </c>
      <c r="AE312" s="14" t="e">
        <f>SUMIF(Sta!$B:$B,$A312,Sta!P:P)/$C312</f>
        <v>#DIV/0!</v>
      </c>
    </row>
    <row r="313" spans="1:31" x14ac:dyDescent="0.3">
      <c r="A313" t="s">
        <v>404</v>
      </c>
      <c r="B313" s="9">
        <f>COUNTIF(Sta!A:A,A313)</f>
        <v>0</v>
      </c>
      <c r="C313" s="4">
        <f>COUNTIF(Sta!B:B,A313)</f>
        <v>0</v>
      </c>
      <c r="D313" s="4">
        <f t="shared" si="9"/>
        <v>0</v>
      </c>
      <c r="E313" s="10" t="e">
        <f>(SUMIF(Sta!$A:$A,$A313,Sta!F:F) +SUMIF(Sta!$B:$B,$A313,Sta!F:F))/$D313</f>
        <v>#DIV/0!</v>
      </c>
      <c r="F313" s="6" t="e">
        <f>SUMIF(Sta!$A:$A,$A313,Sta!F:F)/$B313</f>
        <v>#DIV/0!</v>
      </c>
      <c r="G313" s="6" t="e">
        <f>SUMIF(Sta!$B:$B,$A313,Sta!F:F)/$C313</f>
        <v>#DIV/0!</v>
      </c>
      <c r="H313" s="10" t="e">
        <f>(SUMIF(Sta!$A:$A,$A313,Sta!D:D) +SUMIF(Sta!$B:$B,$A313,Sta!E:E))/$D313</f>
        <v>#DIV/0!</v>
      </c>
      <c r="I313" s="6" t="e">
        <f>SUMIF(Sta!$A:$A,$A313,Sta!D:D)/$B313</f>
        <v>#DIV/0!</v>
      </c>
      <c r="J313" s="6" t="e">
        <f>SUMIF(Sta!$B:$B,$A313,Sta!E:E)/$C313</f>
        <v>#DIV/0!</v>
      </c>
      <c r="K313" s="10" t="e">
        <f>(SUMIF(Sta!$A:$A,$A313,Sta!E:E) +SUMIF(Sta!$B:$B,$A313,Sta!D:D))/$D313</f>
        <v>#DIV/0!</v>
      </c>
      <c r="L313" s="6" t="e">
        <f>SUMIF(Sta!$A:$A,$A313,Sta!E:E)/$B313</f>
        <v>#DIV/0!</v>
      </c>
      <c r="M313" s="6" t="e">
        <f>SUMIF(Sta!$B:$B,$A313,Sta!D:D)/$C313</f>
        <v>#DIV/0!</v>
      </c>
      <c r="N313" s="10" t="e">
        <f>(SUMIF(Sta!$A:$A,$A313,Sta!L:L) +SUMIF(Sta!$B:$B,$A313,Sta!L:L))/$D313</f>
        <v>#DIV/0!</v>
      </c>
      <c r="O313" s="6" t="e">
        <f>SUMIF(Sta!$A:$A,$A313,Sta!L:L)/$B313</f>
        <v>#DIV/0!</v>
      </c>
      <c r="P313" s="6" t="e">
        <f>SUMIF(Sta!$B:$B,$A313,Sta!L:L)/$C313</f>
        <v>#DIV/0!</v>
      </c>
      <c r="Q313" s="10" t="e">
        <f>(SUMIF(Sta!$A:$A,$A313,Sta!H:H) +SUMIF(Sta!$B:$B,$A313,Sta!J:J))/$D313</f>
        <v>#DIV/0!</v>
      </c>
      <c r="R313" s="6" t="e">
        <f>SUMIF(Sta!$A:$A,$A313,Sta!H:H)/$B313</f>
        <v>#DIV/0!</v>
      </c>
      <c r="S313" s="6" t="e">
        <f>SUMIF(Sta!$B:$B,$A313,Sta!J:J)/$C313</f>
        <v>#DIV/0!</v>
      </c>
      <c r="T313" s="10" t="e">
        <f>(SUMIF(Sta!$A:$A,$A313,Sta!I:I) +SUMIF(Sta!$B:$B,$A313,Sta!K:K))/$D313</f>
        <v>#DIV/0!</v>
      </c>
      <c r="U313" s="6" t="e">
        <f>SUMIF(Sta!$A:$A,$A313,Sta!I:I)/$B313</f>
        <v>#DIV/0!</v>
      </c>
      <c r="V313" s="6" t="e">
        <f>SUMIF(Sta!$B:$B,$A313,Sta!K:K)/$C313</f>
        <v>#DIV/0!</v>
      </c>
      <c r="W313" s="10" t="e">
        <f>(SUMIF(Sta!$A:$A,$A313,Sta!Q:Q) +SUMIF(Sta!$B:$B,$A313,Sta!Q:Q))/$D313</f>
        <v>#DIV/0!</v>
      </c>
      <c r="X313" s="6" t="e">
        <f>SUMIF(Sta!$A:$A,$A313,Sta!Q:Q)/$B313</f>
        <v>#DIV/0!</v>
      </c>
      <c r="Y313" s="6" t="e">
        <f>SUMIF(Sta!$B:$B,$A313,Sta!Q:Q)/$C313</f>
        <v>#DIV/0!</v>
      </c>
      <c r="Z313" s="10" t="e">
        <f>(SUMIF(Sta!$A:$A,$A313,Sta!M:M) +SUMIF(Sta!$B:$B,$A313,Sta!O:O))/$D313</f>
        <v>#DIV/0!</v>
      </c>
      <c r="AA313" s="6" t="e">
        <f>SUMIF(Sta!$A:$A,$A313,Sta!M:M)/$B313</f>
        <v>#DIV/0!</v>
      </c>
      <c r="AB313" s="6" t="e">
        <f>SUMIF(Sta!$B:$B,$A313,Sta!O:O)/$C313</f>
        <v>#DIV/0!</v>
      </c>
      <c r="AC313" s="10" t="e">
        <f>(SUMIF(Sta!$A:$A,$A313,Sta!N:N) +SUMIF(Sta!$B:$B,$A313,Sta!P:P))/$D313</f>
        <v>#DIV/0!</v>
      </c>
      <c r="AD313" s="6" t="e">
        <f>SUMIF(Sta!$A:$A,$A313,Sta!N:N)/$B313</f>
        <v>#DIV/0!</v>
      </c>
      <c r="AE313" s="14" t="e">
        <f>SUMIF(Sta!$B:$B,$A313,Sta!P:P)/$C313</f>
        <v>#DIV/0!</v>
      </c>
    </row>
    <row r="314" spans="1:31" x14ac:dyDescent="0.3">
      <c r="A314" t="s">
        <v>399</v>
      </c>
      <c r="B314" s="9">
        <f>COUNTIF(Sta!A:A,A314)</f>
        <v>0</v>
      </c>
      <c r="C314" s="4">
        <f>COUNTIF(Sta!B:B,A314)</f>
        <v>0</v>
      </c>
      <c r="D314" s="4">
        <f t="shared" si="9"/>
        <v>0</v>
      </c>
      <c r="E314" s="10" t="e">
        <f>(SUMIF(Sta!$A:$A,$A314,Sta!F:F) +SUMIF(Sta!$B:$B,$A314,Sta!F:F))/$D314</f>
        <v>#DIV/0!</v>
      </c>
      <c r="F314" s="6" t="e">
        <f>SUMIF(Sta!$A:$A,$A314,Sta!F:F)/$B314</f>
        <v>#DIV/0!</v>
      </c>
      <c r="G314" s="6" t="e">
        <f>SUMIF(Sta!$B:$B,$A314,Sta!F:F)/$C314</f>
        <v>#DIV/0!</v>
      </c>
      <c r="H314" s="10" t="e">
        <f>(SUMIF(Sta!$A:$A,$A314,Sta!D:D) +SUMIF(Sta!$B:$B,$A314,Sta!E:E))/$D314</f>
        <v>#DIV/0!</v>
      </c>
      <c r="I314" s="6" t="e">
        <f>SUMIF(Sta!$A:$A,$A314,Sta!D:D)/$B314</f>
        <v>#DIV/0!</v>
      </c>
      <c r="J314" s="6" t="e">
        <f>SUMIF(Sta!$B:$B,$A314,Sta!E:E)/$C314</f>
        <v>#DIV/0!</v>
      </c>
      <c r="K314" s="10" t="e">
        <f>(SUMIF(Sta!$A:$A,$A314,Sta!E:E) +SUMIF(Sta!$B:$B,$A314,Sta!D:D))/$D314</f>
        <v>#DIV/0!</v>
      </c>
      <c r="L314" s="6" t="e">
        <f>SUMIF(Sta!$A:$A,$A314,Sta!E:E)/$B314</f>
        <v>#DIV/0!</v>
      </c>
      <c r="M314" s="6" t="e">
        <f>SUMIF(Sta!$B:$B,$A314,Sta!D:D)/$C314</f>
        <v>#DIV/0!</v>
      </c>
      <c r="N314" s="10" t="e">
        <f>(SUMIF(Sta!$A:$A,$A314,Sta!L:L) +SUMIF(Sta!$B:$B,$A314,Sta!L:L))/$D314</f>
        <v>#DIV/0!</v>
      </c>
      <c r="O314" s="6" t="e">
        <f>SUMIF(Sta!$A:$A,$A314,Sta!L:L)/$B314</f>
        <v>#DIV/0!</v>
      </c>
      <c r="P314" s="6" t="e">
        <f>SUMIF(Sta!$B:$B,$A314,Sta!L:L)/$C314</f>
        <v>#DIV/0!</v>
      </c>
      <c r="Q314" s="10" t="e">
        <f>(SUMIF(Sta!$A:$A,$A314,Sta!H:H) +SUMIF(Sta!$B:$B,$A314,Sta!J:J))/$D314</f>
        <v>#DIV/0!</v>
      </c>
      <c r="R314" s="6" t="e">
        <f>SUMIF(Sta!$A:$A,$A314,Sta!H:H)/$B314</f>
        <v>#DIV/0!</v>
      </c>
      <c r="S314" s="6" t="e">
        <f>SUMIF(Sta!$B:$B,$A314,Sta!J:J)/$C314</f>
        <v>#DIV/0!</v>
      </c>
      <c r="T314" s="10" t="e">
        <f>(SUMIF(Sta!$A:$A,$A314,Sta!I:I) +SUMIF(Sta!$B:$B,$A314,Sta!K:K))/$D314</f>
        <v>#DIV/0!</v>
      </c>
      <c r="U314" s="6" t="e">
        <f>SUMIF(Sta!$A:$A,$A314,Sta!I:I)/$B314</f>
        <v>#DIV/0!</v>
      </c>
      <c r="V314" s="6" t="e">
        <f>SUMIF(Sta!$B:$B,$A314,Sta!K:K)/$C314</f>
        <v>#DIV/0!</v>
      </c>
      <c r="W314" s="10" t="e">
        <f>(SUMIF(Sta!$A:$A,$A314,Sta!Q:Q) +SUMIF(Sta!$B:$B,$A314,Sta!Q:Q))/$D314</f>
        <v>#DIV/0!</v>
      </c>
      <c r="X314" s="6" t="e">
        <f>SUMIF(Sta!$A:$A,$A314,Sta!Q:Q)/$B314</f>
        <v>#DIV/0!</v>
      </c>
      <c r="Y314" s="6" t="e">
        <f>SUMIF(Sta!$B:$B,$A314,Sta!Q:Q)/$C314</f>
        <v>#DIV/0!</v>
      </c>
      <c r="Z314" s="10" t="e">
        <f>(SUMIF(Sta!$A:$A,$A314,Sta!M:M) +SUMIF(Sta!$B:$B,$A314,Sta!O:O))/$D314</f>
        <v>#DIV/0!</v>
      </c>
      <c r="AA314" s="6" t="e">
        <f>SUMIF(Sta!$A:$A,$A314,Sta!M:M)/$B314</f>
        <v>#DIV/0!</v>
      </c>
      <c r="AB314" s="6" t="e">
        <f>SUMIF(Sta!$B:$B,$A314,Sta!O:O)/$C314</f>
        <v>#DIV/0!</v>
      </c>
      <c r="AC314" s="10" t="e">
        <f>(SUMIF(Sta!$A:$A,$A314,Sta!N:N) +SUMIF(Sta!$B:$B,$A314,Sta!P:P))/$D314</f>
        <v>#DIV/0!</v>
      </c>
      <c r="AD314" s="6" t="e">
        <f>SUMIF(Sta!$A:$A,$A314,Sta!N:N)/$B314</f>
        <v>#DIV/0!</v>
      </c>
      <c r="AE314" s="14" t="e">
        <f>SUMIF(Sta!$B:$B,$A314,Sta!P:P)/$C314</f>
        <v>#DIV/0!</v>
      </c>
    </row>
    <row r="315" spans="1:31" x14ac:dyDescent="0.3">
      <c r="A315" t="s">
        <v>400</v>
      </c>
      <c r="B315" s="9">
        <f>COUNTIF(Sta!A:A,A315)</f>
        <v>0</v>
      </c>
      <c r="C315" s="4">
        <f>COUNTIF(Sta!B:B,A315)</f>
        <v>0</v>
      </c>
      <c r="D315" s="4">
        <f t="shared" si="9"/>
        <v>0</v>
      </c>
      <c r="E315" s="10" t="e">
        <f>(SUMIF(Sta!$A:$A,$A315,Sta!F:F) +SUMIF(Sta!$B:$B,$A315,Sta!F:F))/$D315</f>
        <v>#DIV/0!</v>
      </c>
      <c r="F315" s="6" t="e">
        <f>SUMIF(Sta!$A:$A,$A315,Sta!F:F)/$B315</f>
        <v>#DIV/0!</v>
      </c>
      <c r="G315" s="6" t="e">
        <f>SUMIF(Sta!$B:$B,$A315,Sta!F:F)/$C315</f>
        <v>#DIV/0!</v>
      </c>
      <c r="H315" s="10" t="e">
        <f>(SUMIF(Sta!$A:$A,$A315,Sta!D:D) +SUMIF(Sta!$B:$B,$A315,Sta!E:E))/$D315</f>
        <v>#DIV/0!</v>
      </c>
      <c r="I315" s="6" t="e">
        <f>SUMIF(Sta!$A:$A,$A315,Sta!D:D)/$B315</f>
        <v>#DIV/0!</v>
      </c>
      <c r="J315" s="6" t="e">
        <f>SUMIF(Sta!$B:$B,$A315,Sta!E:E)/$C315</f>
        <v>#DIV/0!</v>
      </c>
      <c r="K315" s="10" t="e">
        <f>(SUMIF(Sta!$A:$A,$A315,Sta!E:E) +SUMIF(Sta!$B:$B,$A315,Sta!D:D))/$D315</f>
        <v>#DIV/0!</v>
      </c>
      <c r="L315" s="6" t="e">
        <f>SUMIF(Sta!$A:$A,$A315,Sta!E:E)/$B315</f>
        <v>#DIV/0!</v>
      </c>
      <c r="M315" s="6" t="e">
        <f>SUMIF(Sta!$B:$B,$A315,Sta!D:D)/$C315</f>
        <v>#DIV/0!</v>
      </c>
      <c r="N315" s="10" t="e">
        <f>(SUMIF(Sta!$A:$A,$A315,Sta!L:L) +SUMIF(Sta!$B:$B,$A315,Sta!L:L))/$D315</f>
        <v>#DIV/0!</v>
      </c>
      <c r="O315" s="6" t="e">
        <f>SUMIF(Sta!$A:$A,$A315,Sta!L:L)/$B315</f>
        <v>#DIV/0!</v>
      </c>
      <c r="P315" s="6" t="e">
        <f>SUMIF(Sta!$B:$B,$A315,Sta!L:L)/$C315</f>
        <v>#DIV/0!</v>
      </c>
      <c r="Q315" s="10" t="e">
        <f>(SUMIF(Sta!$A:$A,$A315,Sta!H:H) +SUMIF(Sta!$B:$B,$A315,Sta!J:J))/$D315</f>
        <v>#DIV/0!</v>
      </c>
      <c r="R315" s="6" t="e">
        <f>SUMIF(Sta!$A:$A,$A315,Sta!H:H)/$B315</f>
        <v>#DIV/0!</v>
      </c>
      <c r="S315" s="6" t="e">
        <f>SUMIF(Sta!$B:$B,$A315,Sta!J:J)/$C315</f>
        <v>#DIV/0!</v>
      </c>
      <c r="T315" s="10" t="e">
        <f>(SUMIF(Sta!$A:$A,$A315,Sta!I:I) +SUMIF(Sta!$B:$B,$A315,Sta!K:K))/$D315</f>
        <v>#DIV/0!</v>
      </c>
      <c r="U315" s="6" t="e">
        <f>SUMIF(Sta!$A:$A,$A315,Sta!I:I)/$B315</f>
        <v>#DIV/0!</v>
      </c>
      <c r="V315" s="6" t="e">
        <f>SUMIF(Sta!$B:$B,$A315,Sta!K:K)/$C315</f>
        <v>#DIV/0!</v>
      </c>
      <c r="W315" s="10" t="e">
        <f>(SUMIF(Sta!$A:$A,$A315,Sta!Q:Q) +SUMIF(Sta!$B:$B,$A315,Sta!Q:Q))/$D315</f>
        <v>#DIV/0!</v>
      </c>
      <c r="X315" s="6" t="e">
        <f>SUMIF(Sta!$A:$A,$A315,Sta!Q:Q)/$B315</f>
        <v>#DIV/0!</v>
      </c>
      <c r="Y315" s="6" t="e">
        <f>SUMIF(Sta!$B:$B,$A315,Sta!Q:Q)/$C315</f>
        <v>#DIV/0!</v>
      </c>
      <c r="Z315" s="10" t="e">
        <f>(SUMIF(Sta!$A:$A,$A315,Sta!M:M) +SUMIF(Sta!$B:$B,$A315,Sta!O:O))/$D315</f>
        <v>#DIV/0!</v>
      </c>
      <c r="AA315" s="6" t="e">
        <f>SUMIF(Sta!$A:$A,$A315,Sta!M:M)/$B315</f>
        <v>#DIV/0!</v>
      </c>
      <c r="AB315" s="6" t="e">
        <f>SUMIF(Sta!$B:$B,$A315,Sta!O:O)/$C315</f>
        <v>#DIV/0!</v>
      </c>
      <c r="AC315" s="10" t="e">
        <f>(SUMIF(Sta!$A:$A,$A315,Sta!N:N) +SUMIF(Sta!$B:$B,$A315,Sta!P:P))/$D315</f>
        <v>#DIV/0!</v>
      </c>
      <c r="AD315" s="6" t="e">
        <f>SUMIF(Sta!$A:$A,$A315,Sta!N:N)/$B315</f>
        <v>#DIV/0!</v>
      </c>
      <c r="AE315" s="14" t="e">
        <f>SUMIF(Sta!$B:$B,$A315,Sta!P:P)/$C315</f>
        <v>#DIV/0!</v>
      </c>
    </row>
    <row r="316" spans="1:31" x14ac:dyDescent="0.3">
      <c r="A316" t="s">
        <v>401</v>
      </c>
      <c r="B316" s="9">
        <f>COUNTIF(Sta!A:A,A316)</f>
        <v>0</v>
      </c>
      <c r="C316" s="4">
        <f>COUNTIF(Sta!B:B,A316)</f>
        <v>0</v>
      </c>
      <c r="D316" s="4">
        <f t="shared" si="9"/>
        <v>0</v>
      </c>
      <c r="E316" s="10" t="e">
        <f>(SUMIF(Sta!$A:$A,$A316,Sta!F:F) +SUMIF(Sta!$B:$B,$A316,Sta!F:F))/$D316</f>
        <v>#DIV/0!</v>
      </c>
      <c r="F316" s="6" t="e">
        <f>SUMIF(Sta!$A:$A,$A316,Sta!F:F)/$B316</f>
        <v>#DIV/0!</v>
      </c>
      <c r="G316" s="6" t="e">
        <f>SUMIF(Sta!$B:$B,$A316,Sta!F:F)/$C316</f>
        <v>#DIV/0!</v>
      </c>
      <c r="H316" s="10" t="e">
        <f>(SUMIF(Sta!$A:$A,$A316,Sta!D:D) +SUMIF(Sta!$B:$B,$A316,Sta!E:E))/$D316</f>
        <v>#DIV/0!</v>
      </c>
      <c r="I316" s="6" t="e">
        <f>SUMIF(Sta!$A:$A,$A316,Sta!D:D)/$B316</f>
        <v>#DIV/0!</v>
      </c>
      <c r="J316" s="6" t="e">
        <f>SUMIF(Sta!$B:$B,$A316,Sta!E:E)/$C316</f>
        <v>#DIV/0!</v>
      </c>
      <c r="K316" s="10" t="e">
        <f>(SUMIF(Sta!$A:$A,$A316,Sta!E:E) +SUMIF(Sta!$B:$B,$A316,Sta!D:D))/$D316</f>
        <v>#DIV/0!</v>
      </c>
      <c r="L316" s="6" t="e">
        <f>SUMIF(Sta!$A:$A,$A316,Sta!E:E)/$B316</f>
        <v>#DIV/0!</v>
      </c>
      <c r="M316" s="6" t="e">
        <f>SUMIF(Sta!$B:$B,$A316,Sta!D:D)/$C316</f>
        <v>#DIV/0!</v>
      </c>
      <c r="N316" s="10" t="e">
        <f>(SUMIF(Sta!$A:$A,$A316,Sta!L:L) +SUMIF(Sta!$B:$B,$A316,Sta!L:L))/$D316</f>
        <v>#DIV/0!</v>
      </c>
      <c r="O316" s="6" t="e">
        <f>SUMIF(Sta!$A:$A,$A316,Sta!L:L)/$B316</f>
        <v>#DIV/0!</v>
      </c>
      <c r="P316" s="6" t="e">
        <f>SUMIF(Sta!$B:$B,$A316,Sta!L:L)/$C316</f>
        <v>#DIV/0!</v>
      </c>
      <c r="Q316" s="10" t="e">
        <f>(SUMIF(Sta!$A:$A,$A316,Sta!H:H) +SUMIF(Sta!$B:$B,$A316,Sta!J:J))/$D316</f>
        <v>#DIV/0!</v>
      </c>
      <c r="R316" s="6" t="e">
        <f>SUMIF(Sta!$A:$A,$A316,Sta!H:H)/$B316</f>
        <v>#DIV/0!</v>
      </c>
      <c r="S316" s="6" t="e">
        <f>SUMIF(Sta!$B:$B,$A316,Sta!J:J)/$C316</f>
        <v>#DIV/0!</v>
      </c>
      <c r="T316" s="10" t="e">
        <f>(SUMIF(Sta!$A:$A,$A316,Sta!I:I) +SUMIF(Sta!$B:$B,$A316,Sta!K:K))/$D316</f>
        <v>#DIV/0!</v>
      </c>
      <c r="U316" s="6" t="e">
        <f>SUMIF(Sta!$A:$A,$A316,Sta!I:I)/$B316</f>
        <v>#DIV/0!</v>
      </c>
      <c r="V316" s="6" t="e">
        <f>SUMIF(Sta!$B:$B,$A316,Sta!K:K)/$C316</f>
        <v>#DIV/0!</v>
      </c>
      <c r="W316" s="10" t="e">
        <f>(SUMIF(Sta!$A:$A,$A316,Sta!Q:Q) +SUMIF(Sta!$B:$B,$A316,Sta!Q:Q))/$D316</f>
        <v>#DIV/0!</v>
      </c>
      <c r="X316" s="6" t="e">
        <f>SUMIF(Sta!$A:$A,$A316,Sta!Q:Q)/$B316</f>
        <v>#DIV/0!</v>
      </c>
      <c r="Y316" s="6" t="e">
        <f>SUMIF(Sta!$B:$B,$A316,Sta!Q:Q)/$C316</f>
        <v>#DIV/0!</v>
      </c>
      <c r="Z316" s="10" t="e">
        <f>(SUMIF(Sta!$A:$A,$A316,Sta!M:M) +SUMIF(Sta!$B:$B,$A316,Sta!O:O))/$D316</f>
        <v>#DIV/0!</v>
      </c>
      <c r="AA316" s="6" t="e">
        <f>SUMIF(Sta!$A:$A,$A316,Sta!M:M)/$B316</f>
        <v>#DIV/0!</v>
      </c>
      <c r="AB316" s="6" t="e">
        <f>SUMIF(Sta!$B:$B,$A316,Sta!O:O)/$C316</f>
        <v>#DIV/0!</v>
      </c>
      <c r="AC316" s="10" t="e">
        <f>(SUMIF(Sta!$A:$A,$A316,Sta!N:N) +SUMIF(Sta!$B:$B,$A316,Sta!P:P))/$D316</f>
        <v>#DIV/0!</v>
      </c>
      <c r="AD316" s="6" t="e">
        <f>SUMIF(Sta!$A:$A,$A316,Sta!N:N)/$B316</f>
        <v>#DIV/0!</v>
      </c>
      <c r="AE316" s="14" t="e">
        <f>SUMIF(Sta!$B:$B,$A316,Sta!P:P)/$C316</f>
        <v>#DIV/0!</v>
      </c>
    </row>
    <row r="317" spans="1:31" x14ac:dyDescent="0.3">
      <c r="A317" t="s">
        <v>413</v>
      </c>
      <c r="B317" s="9">
        <f>COUNTIF(Sta!A:A,A317)</f>
        <v>0</v>
      </c>
      <c r="C317" s="4">
        <f>COUNTIF(Sta!B:B,A317)</f>
        <v>0</v>
      </c>
      <c r="D317" s="4">
        <f t="shared" ref="D317:D370" si="10">B317+C317</f>
        <v>0</v>
      </c>
      <c r="E317" s="10" t="e">
        <f>(SUMIF(Sta!$A:$A,$A317,Sta!F:F) +SUMIF(Sta!$B:$B,$A317,Sta!F:F))/$D317</f>
        <v>#DIV/0!</v>
      </c>
      <c r="F317" s="6" t="e">
        <f>SUMIF(Sta!$A:$A,$A317,Sta!F:F)/$B317</f>
        <v>#DIV/0!</v>
      </c>
      <c r="G317" s="6" t="e">
        <f>SUMIF(Sta!$B:$B,$A317,Sta!F:F)/$C317</f>
        <v>#DIV/0!</v>
      </c>
      <c r="H317" s="10" t="e">
        <f>(SUMIF(Sta!$A:$A,$A317,Sta!D:D) +SUMIF(Sta!$B:$B,$A317,Sta!E:E))/$D317</f>
        <v>#DIV/0!</v>
      </c>
      <c r="I317" s="6" t="e">
        <f>SUMIF(Sta!$A:$A,$A317,Sta!D:D)/$B317</f>
        <v>#DIV/0!</v>
      </c>
      <c r="J317" s="6" t="e">
        <f>SUMIF(Sta!$B:$B,$A317,Sta!E:E)/$C317</f>
        <v>#DIV/0!</v>
      </c>
      <c r="K317" s="10" t="e">
        <f>(SUMIF(Sta!$A:$A,$A317,Sta!E:E) +SUMIF(Sta!$B:$B,$A317,Sta!D:D))/$D317</f>
        <v>#DIV/0!</v>
      </c>
      <c r="L317" s="6" t="e">
        <f>SUMIF(Sta!$A:$A,$A317,Sta!E:E)/$B317</f>
        <v>#DIV/0!</v>
      </c>
      <c r="M317" s="6" t="e">
        <f>SUMIF(Sta!$B:$B,$A317,Sta!D:D)/$C317</f>
        <v>#DIV/0!</v>
      </c>
      <c r="N317" s="10" t="e">
        <f>(SUMIF(Sta!$A:$A,$A317,Sta!L:L) +SUMIF(Sta!$B:$B,$A317,Sta!L:L))/$D317</f>
        <v>#DIV/0!</v>
      </c>
      <c r="O317" s="6" t="e">
        <f>SUMIF(Sta!$A:$A,$A317,Sta!L:L)/$B317</f>
        <v>#DIV/0!</v>
      </c>
      <c r="P317" s="6" t="e">
        <f>SUMIF(Sta!$B:$B,$A317,Sta!L:L)/$C317</f>
        <v>#DIV/0!</v>
      </c>
      <c r="Q317" s="10" t="e">
        <f>(SUMIF(Sta!$A:$A,$A317,Sta!H:H) +SUMIF(Sta!$B:$B,$A317,Sta!J:J))/$D317</f>
        <v>#DIV/0!</v>
      </c>
      <c r="R317" s="6" t="e">
        <f>SUMIF(Sta!$A:$A,$A317,Sta!H:H)/$B317</f>
        <v>#DIV/0!</v>
      </c>
      <c r="S317" s="6" t="e">
        <f>SUMIF(Sta!$B:$B,$A317,Sta!J:J)/$C317</f>
        <v>#DIV/0!</v>
      </c>
      <c r="T317" s="10" t="e">
        <f>(SUMIF(Sta!$A:$A,$A317,Sta!I:I) +SUMIF(Sta!$B:$B,$A317,Sta!K:K))/$D317</f>
        <v>#DIV/0!</v>
      </c>
      <c r="U317" s="6" t="e">
        <f>SUMIF(Sta!$A:$A,$A317,Sta!I:I)/$B317</f>
        <v>#DIV/0!</v>
      </c>
      <c r="V317" s="6" t="e">
        <f>SUMIF(Sta!$B:$B,$A317,Sta!K:K)/$C317</f>
        <v>#DIV/0!</v>
      </c>
      <c r="W317" s="10" t="e">
        <f>(SUMIF(Sta!$A:$A,$A317,Sta!Q:Q) +SUMIF(Sta!$B:$B,$A317,Sta!Q:Q))/$D317</f>
        <v>#DIV/0!</v>
      </c>
      <c r="X317" s="6" t="e">
        <f>SUMIF(Sta!$A:$A,$A317,Sta!Q:Q)/$B317</f>
        <v>#DIV/0!</v>
      </c>
      <c r="Y317" s="6" t="e">
        <f>SUMIF(Sta!$B:$B,$A317,Sta!Q:Q)/$C317</f>
        <v>#DIV/0!</v>
      </c>
      <c r="Z317" s="10" t="e">
        <f>(SUMIF(Sta!$A:$A,$A317,Sta!M:M) +SUMIF(Sta!$B:$B,$A317,Sta!O:O))/$D317</f>
        <v>#DIV/0!</v>
      </c>
      <c r="AA317" s="6" t="e">
        <f>SUMIF(Sta!$A:$A,$A317,Sta!M:M)/$B317</f>
        <v>#DIV/0!</v>
      </c>
      <c r="AB317" s="6" t="e">
        <f>SUMIF(Sta!$B:$B,$A317,Sta!O:O)/$C317</f>
        <v>#DIV/0!</v>
      </c>
      <c r="AC317" s="10" t="e">
        <f>(SUMIF(Sta!$A:$A,$A317,Sta!N:N) +SUMIF(Sta!$B:$B,$A317,Sta!P:P))/$D317</f>
        <v>#DIV/0!</v>
      </c>
      <c r="AD317" s="6" t="e">
        <f>SUMIF(Sta!$A:$A,$A317,Sta!N:N)/$B317</f>
        <v>#DIV/0!</v>
      </c>
      <c r="AE317" s="14" t="e">
        <f>SUMIF(Sta!$B:$B,$A317,Sta!P:P)/$C317</f>
        <v>#DIV/0!</v>
      </c>
    </row>
    <row r="318" spans="1:31" x14ac:dyDescent="0.3">
      <c r="A318" t="s">
        <v>406</v>
      </c>
      <c r="B318" s="9">
        <f>COUNTIF(Sta!A:A,A318)</f>
        <v>0</v>
      </c>
      <c r="C318" s="4">
        <f>COUNTIF(Sta!B:B,A318)</f>
        <v>0</v>
      </c>
      <c r="D318" s="4">
        <f t="shared" si="10"/>
        <v>0</v>
      </c>
      <c r="E318" s="10" t="e">
        <f>(SUMIF(Sta!$A:$A,$A318,Sta!F:F) +SUMIF(Sta!$B:$B,$A318,Sta!F:F))/$D318</f>
        <v>#DIV/0!</v>
      </c>
      <c r="F318" s="6" t="e">
        <f>SUMIF(Sta!$A:$A,$A318,Sta!F:F)/$B318</f>
        <v>#DIV/0!</v>
      </c>
      <c r="G318" s="6" t="e">
        <f>SUMIF(Sta!$B:$B,$A318,Sta!F:F)/$C318</f>
        <v>#DIV/0!</v>
      </c>
      <c r="H318" s="10" t="e">
        <f>(SUMIF(Sta!$A:$A,$A318,Sta!D:D) +SUMIF(Sta!$B:$B,$A318,Sta!E:E))/$D318</f>
        <v>#DIV/0!</v>
      </c>
      <c r="I318" s="6" t="e">
        <f>SUMIF(Sta!$A:$A,$A318,Sta!D:D)/$B318</f>
        <v>#DIV/0!</v>
      </c>
      <c r="J318" s="6" t="e">
        <f>SUMIF(Sta!$B:$B,$A318,Sta!E:E)/$C318</f>
        <v>#DIV/0!</v>
      </c>
      <c r="K318" s="10" t="e">
        <f>(SUMIF(Sta!$A:$A,$A318,Sta!E:E) +SUMIF(Sta!$B:$B,$A318,Sta!D:D))/$D318</f>
        <v>#DIV/0!</v>
      </c>
      <c r="L318" s="6" t="e">
        <f>SUMIF(Sta!$A:$A,$A318,Sta!E:E)/$B318</f>
        <v>#DIV/0!</v>
      </c>
      <c r="M318" s="6" t="e">
        <f>SUMIF(Sta!$B:$B,$A318,Sta!D:D)/$C318</f>
        <v>#DIV/0!</v>
      </c>
      <c r="N318" s="10" t="e">
        <f>(SUMIF(Sta!$A:$A,$A318,Sta!L:L) +SUMIF(Sta!$B:$B,$A318,Sta!L:L))/$D318</f>
        <v>#DIV/0!</v>
      </c>
      <c r="O318" s="6" t="e">
        <f>SUMIF(Sta!$A:$A,$A318,Sta!L:L)/$B318</f>
        <v>#DIV/0!</v>
      </c>
      <c r="P318" s="6" t="e">
        <f>SUMIF(Sta!$B:$B,$A318,Sta!L:L)/$C318</f>
        <v>#DIV/0!</v>
      </c>
      <c r="Q318" s="10" t="e">
        <f>(SUMIF(Sta!$A:$A,$A318,Sta!H:H) +SUMIF(Sta!$B:$B,$A318,Sta!J:J))/$D318</f>
        <v>#DIV/0!</v>
      </c>
      <c r="R318" s="6" t="e">
        <f>SUMIF(Sta!$A:$A,$A318,Sta!H:H)/$B318</f>
        <v>#DIV/0!</v>
      </c>
      <c r="S318" s="6" t="e">
        <f>SUMIF(Sta!$B:$B,$A318,Sta!J:J)/$C318</f>
        <v>#DIV/0!</v>
      </c>
      <c r="T318" s="10" t="e">
        <f>(SUMIF(Sta!$A:$A,$A318,Sta!I:I) +SUMIF(Sta!$B:$B,$A318,Sta!K:K))/$D318</f>
        <v>#DIV/0!</v>
      </c>
      <c r="U318" s="6" t="e">
        <f>SUMIF(Sta!$A:$A,$A318,Sta!I:I)/$B318</f>
        <v>#DIV/0!</v>
      </c>
      <c r="V318" s="6" t="e">
        <f>SUMIF(Sta!$B:$B,$A318,Sta!K:K)/$C318</f>
        <v>#DIV/0!</v>
      </c>
      <c r="W318" s="10" t="e">
        <f>(SUMIF(Sta!$A:$A,$A318,Sta!Q:Q) +SUMIF(Sta!$B:$B,$A318,Sta!Q:Q))/$D318</f>
        <v>#DIV/0!</v>
      </c>
      <c r="X318" s="6" t="e">
        <f>SUMIF(Sta!$A:$A,$A318,Sta!Q:Q)/$B318</f>
        <v>#DIV/0!</v>
      </c>
      <c r="Y318" s="6" t="e">
        <f>SUMIF(Sta!$B:$B,$A318,Sta!Q:Q)/$C318</f>
        <v>#DIV/0!</v>
      </c>
      <c r="Z318" s="10" t="e">
        <f>(SUMIF(Sta!$A:$A,$A318,Sta!M:M) +SUMIF(Sta!$B:$B,$A318,Sta!O:O))/$D318</f>
        <v>#DIV/0!</v>
      </c>
      <c r="AA318" s="6" t="e">
        <f>SUMIF(Sta!$A:$A,$A318,Sta!M:M)/$B318</f>
        <v>#DIV/0!</v>
      </c>
      <c r="AB318" s="6" t="e">
        <f>SUMIF(Sta!$B:$B,$A318,Sta!O:O)/$C318</f>
        <v>#DIV/0!</v>
      </c>
      <c r="AC318" s="10" t="e">
        <f>(SUMIF(Sta!$A:$A,$A318,Sta!N:N) +SUMIF(Sta!$B:$B,$A318,Sta!P:P))/$D318</f>
        <v>#DIV/0!</v>
      </c>
      <c r="AD318" s="6" t="e">
        <f>SUMIF(Sta!$A:$A,$A318,Sta!N:N)/$B318</f>
        <v>#DIV/0!</v>
      </c>
      <c r="AE318" s="14" t="e">
        <f>SUMIF(Sta!$B:$B,$A318,Sta!P:P)/$C318</f>
        <v>#DIV/0!</v>
      </c>
    </row>
    <row r="319" spans="1:31" x14ac:dyDescent="0.3">
      <c r="A319" t="s">
        <v>403</v>
      </c>
      <c r="B319" s="9">
        <f>COUNTIF(Sta!A:A,A319)</f>
        <v>0</v>
      </c>
      <c r="C319" s="4">
        <f>COUNTIF(Sta!B:B,A319)</f>
        <v>0</v>
      </c>
      <c r="D319" s="4">
        <f t="shared" si="10"/>
        <v>0</v>
      </c>
      <c r="E319" s="10" t="e">
        <f>(SUMIF(Sta!$A:$A,$A319,Sta!F:F) +SUMIF(Sta!$B:$B,$A319,Sta!F:F))/$D319</f>
        <v>#DIV/0!</v>
      </c>
      <c r="F319" s="6" t="e">
        <f>SUMIF(Sta!$A:$A,$A319,Sta!F:F)/$B319</f>
        <v>#DIV/0!</v>
      </c>
      <c r="G319" s="6" t="e">
        <f>SUMIF(Sta!$B:$B,$A319,Sta!F:F)/$C319</f>
        <v>#DIV/0!</v>
      </c>
      <c r="H319" s="10" t="e">
        <f>(SUMIF(Sta!$A:$A,$A319,Sta!D:D) +SUMIF(Sta!$B:$B,$A319,Sta!E:E))/$D319</f>
        <v>#DIV/0!</v>
      </c>
      <c r="I319" s="6" t="e">
        <f>SUMIF(Sta!$A:$A,$A319,Sta!D:D)/$B319</f>
        <v>#DIV/0!</v>
      </c>
      <c r="J319" s="6" t="e">
        <f>SUMIF(Sta!$B:$B,$A319,Sta!E:E)/$C319</f>
        <v>#DIV/0!</v>
      </c>
      <c r="K319" s="10" t="e">
        <f>(SUMIF(Sta!$A:$A,$A319,Sta!E:E) +SUMIF(Sta!$B:$B,$A319,Sta!D:D))/$D319</f>
        <v>#DIV/0!</v>
      </c>
      <c r="L319" s="6" t="e">
        <f>SUMIF(Sta!$A:$A,$A319,Sta!E:E)/$B319</f>
        <v>#DIV/0!</v>
      </c>
      <c r="M319" s="6" t="e">
        <f>SUMIF(Sta!$B:$B,$A319,Sta!D:D)/$C319</f>
        <v>#DIV/0!</v>
      </c>
      <c r="N319" s="10" t="e">
        <f>(SUMIF(Sta!$A:$A,$A319,Sta!L:L) +SUMIF(Sta!$B:$B,$A319,Sta!L:L))/$D319</f>
        <v>#DIV/0!</v>
      </c>
      <c r="O319" s="6" t="e">
        <f>SUMIF(Sta!$A:$A,$A319,Sta!L:L)/$B319</f>
        <v>#DIV/0!</v>
      </c>
      <c r="P319" s="6" t="e">
        <f>SUMIF(Sta!$B:$B,$A319,Sta!L:L)/$C319</f>
        <v>#DIV/0!</v>
      </c>
      <c r="Q319" s="10" t="e">
        <f>(SUMIF(Sta!$A:$A,$A319,Sta!H:H) +SUMIF(Sta!$B:$B,$A319,Sta!J:J))/$D319</f>
        <v>#DIV/0!</v>
      </c>
      <c r="R319" s="6" t="e">
        <f>SUMIF(Sta!$A:$A,$A319,Sta!H:H)/$B319</f>
        <v>#DIV/0!</v>
      </c>
      <c r="S319" s="6" t="e">
        <f>SUMIF(Sta!$B:$B,$A319,Sta!J:J)/$C319</f>
        <v>#DIV/0!</v>
      </c>
      <c r="T319" s="10" t="e">
        <f>(SUMIF(Sta!$A:$A,$A319,Sta!I:I) +SUMIF(Sta!$B:$B,$A319,Sta!K:K))/$D319</f>
        <v>#DIV/0!</v>
      </c>
      <c r="U319" s="6" t="e">
        <f>SUMIF(Sta!$A:$A,$A319,Sta!I:I)/$B319</f>
        <v>#DIV/0!</v>
      </c>
      <c r="V319" s="6" t="e">
        <f>SUMIF(Sta!$B:$B,$A319,Sta!K:K)/$C319</f>
        <v>#DIV/0!</v>
      </c>
      <c r="W319" s="10" t="e">
        <f>(SUMIF(Sta!$A:$A,$A319,Sta!Q:Q) +SUMIF(Sta!$B:$B,$A319,Sta!Q:Q))/$D319</f>
        <v>#DIV/0!</v>
      </c>
      <c r="X319" s="6" t="e">
        <f>SUMIF(Sta!$A:$A,$A319,Sta!Q:Q)/$B319</f>
        <v>#DIV/0!</v>
      </c>
      <c r="Y319" s="6" t="e">
        <f>SUMIF(Sta!$B:$B,$A319,Sta!Q:Q)/$C319</f>
        <v>#DIV/0!</v>
      </c>
      <c r="Z319" s="10" t="e">
        <f>(SUMIF(Sta!$A:$A,$A319,Sta!M:M) +SUMIF(Sta!$B:$B,$A319,Sta!O:O))/$D319</f>
        <v>#DIV/0!</v>
      </c>
      <c r="AA319" s="6" t="e">
        <f>SUMIF(Sta!$A:$A,$A319,Sta!M:M)/$B319</f>
        <v>#DIV/0!</v>
      </c>
      <c r="AB319" s="6" t="e">
        <f>SUMIF(Sta!$B:$B,$A319,Sta!O:O)/$C319</f>
        <v>#DIV/0!</v>
      </c>
      <c r="AC319" s="10" t="e">
        <f>(SUMIF(Sta!$A:$A,$A319,Sta!N:N) +SUMIF(Sta!$B:$B,$A319,Sta!P:P))/$D319</f>
        <v>#DIV/0!</v>
      </c>
      <c r="AD319" s="6" t="e">
        <f>SUMIF(Sta!$A:$A,$A319,Sta!N:N)/$B319</f>
        <v>#DIV/0!</v>
      </c>
      <c r="AE319" s="14" t="e">
        <f>SUMIF(Sta!$B:$B,$A319,Sta!P:P)/$C319</f>
        <v>#DIV/0!</v>
      </c>
    </row>
    <row r="320" spans="1:31" x14ac:dyDescent="0.3">
      <c r="A320" t="s">
        <v>412</v>
      </c>
      <c r="B320" s="9">
        <f>COUNTIF(Sta!A:A,A320)</f>
        <v>0</v>
      </c>
      <c r="C320" s="4">
        <f>COUNTIF(Sta!B:B,A320)</f>
        <v>0</v>
      </c>
      <c r="D320" s="4">
        <f t="shared" si="10"/>
        <v>0</v>
      </c>
      <c r="E320" s="10" t="e">
        <f>(SUMIF(Sta!$A:$A,$A320,Sta!F:F) +SUMIF(Sta!$B:$B,$A320,Sta!F:F))/$D320</f>
        <v>#DIV/0!</v>
      </c>
      <c r="F320" s="6" t="e">
        <f>SUMIF(Sta!$A:$A,$A320,Sta!F:F)/$B320</f>
        <v>#DIV/0!</v>
      </c>
      <c r="G320" s="6" t="e">
        <f>SUMIF(Sta!$B:$B,$A320,Sta!F:F)/$C320</f>
        <v>#DIV/0!</v>
      </c>
      <c r="H320" s="10" t="e">
        <f>(SUMIF(Sta!$A:$A,$A320,Sta!D:D) +SUMIF(Sta!$B:$B,$A320,Sta!E:E))/$D320</f>
        <v>#DIV/0!</v>
      </c>
      <c r="I320" s="6" t="e">
        <f>SUMIF(Sta!$A:$A,$A320,Sta!D:D)/$B320</f>
        <v>#DIV/0!</v>
      </c>
      <c r="J320" s="6" t="e">
        <f>SUMIF(Sta!$B:$B,$A320,Sta!E:E)/$C320</f>
        <v>#DIV/0!</v>
      </c>
      <c r="K320" s="10" t="e">
        <f>(SUMIF(Sta!$A:$A,$A320,Sta!E:E) +SUMIF(Sta!$B:$B,$A320,Sta!D:D))/$D320</f>
        <v>#DIV/0!</v>
      </c>
      <c r="L320" s="6" t="e">
        <f>SUMIF(Sta!$A:$A,$A320,Sta!E:E)/$B320</f>
        <v>#DIV/0!</v>
      </c>
      <c r="M320" s="6" t="e">
        <f>SUMIF(Sta!$B:$B,$A320,Sta!D:D)/$C320</f>
        <v>#DIV/0!</v>
      </c>
      <c r="N320" s="10" t="e">
        <f>(SUMIF(Sta!$A:$A,$A320,Sta!L:L) +SUMIF(Sta!$B:$B,$A320,Sta!L:L))/$D320</f>
        <v>#DIV/0!</v>
      </c>
      <c r="O320" s="6" t="e">
        <f>SUMIF(Sta!$A:$A,$A320,Sta!L:L)/$B320</f>
        <v>#DIV/0!</v>
      </c>
      <c r="P320" s="6" t="e">
        <f>SUMIF(Sta!$B:$B,$A320,Sta!L:L)/$C320</f>
        <v>#DIV/0!</v>
      </c>
      <c r="Q320" s="10" t="e">
        <f>(SUMIF(Sta!$A:$A,$A320,Sta!H:H) +SUMIF(Sta!$B:$B,$A320,Sta!J:J))/$D320</f>
        <v>#DIV/0!</v>
      </c>
      <c r="R320" s="6" t="e">
        <f>SUMIF(Sta!$A:$A,$A320,Sta!H:H)/$B320</f>
        <v>#DIV/0!</v>
      </c>
      <c r="S320" s="6" t="e">
        <f>SUMIF(Sta!$B:$B,$A320,Sta!J:J)/$C320</f>
        <v>#DIV/0!</v>
      </c>
      <c r="T320" s="10" t="e">
        <f>(SUMIF(Sta!$A:$A,$A320,Sta!I:I) +SUMIF(Sta!$B:$B,$A320,Sta!K:K))/$D320</f>
        <v>#DIV/0!</v>
      </c>
      <c r="U320" s="6" t="e">
        <f>SUMIF(Sta!$A:$A,$A320,Sta!I:I)/$B320</f>
        <v>#DIV/0!</v>
      </c>
      <c r="V320" s="6" t="e">
        <f>SUMIF(Sta!$B:$B,$A320,Sta!K:K)/$C320</f>
        <v>#DIV/0!</v>
      </c>
      <c r="W320" s="10" t="e">
        <f>(SUMIF(Sta!$A:$A,$A320,Sta!Q:Q) +SUMIF(Sta!$B:$B,$A320,Sta!Q:Q))/$D320</f>
        <v>#DIV/0!</v>
      </c>
      <c r="X320" s="6" t="e">
        <f>SUMIF(Sta!$A:$A,$A320,Sta!Q:Q)/$B320</f>
        <v>#DIV/0!</v>
      </c>
      <c r="Y320" s="6" t="e">
        <f>SUMIF(Sta!$B:$B,$A320,Sta!Q:Q)/$C320</f>
        <v>#DIV/0!</v>
      </c>
      <c r="Z320" s="10" t="e">
        <f>(SUMIF(Sta!$A:$A,$A320,Sta!M:M) +SUMIF(Sta!$B:$B,$A320,Sta!O:O))/$D320</f>
        <v>#DIV/0!</v>
      </c>
      <c r="AA320" s="6" t="e">
        <f>SUMIF(Sta!$A:$A,$A320,Sta!M:M)/$B320</f>
        <v>#DIV/0!</v>
      </c>
      <c r="AB320" s="6" t="e">
        <f>SUMIF(Sta!$B:$B,$A320,Sta!O:O)/$C320</f>
        <v>#DIV/0!</v>
      </c>
      <c r="AC320" s="10" t="e">
        <f>(SUMIF(Sta!$A:$A,$A320,Sta!N:N) +SUMIF(Sta!$B:$B,$A320,Sta!P:P))/$D320</f>
        <v>#DIV/0!</v>
      </c>
      <c r="AD320" s="6" t="e">
        <f>SUMIF(Sta!$A:$A,$A320,Sta!N:N)/$B320</f>
        <v>#DIV/0!</v>
      </c>
      <c r="AE320" s="14" t="e">
        <f>SUMIF(Sta!$B:$B,$A320,Sta!P:P)/$C320</f>
        <v>#DIV/0!</v>
      </c>
    </row>
    <row r="321" spans="1:31" x14ac:dyDescent="0.3">
      <c r="A321" t="s">
        <v>407</v>
      </c>
      <c r="B321" s="9">
        <f>COUNTIF(Sta!A:A,A321)</f>
        <v>0</v>
      </c>
      <c r="C321" s="4">
        <f>COUNTIF(Sta!B:B,A321)</f>
        <v>0</v>
      </c>
      <c r="D321" s="4">
        <f t="shared" si="10"/>
        <v>0</v>
      </c>
      <c r="E321" s="10" t="e">
        <f>(SUMIF(Sta!$A:$A,$A321,Sta!F:F) +SUMIF(Sta!$B:$B,$A321,Sta!F:F))/$D321</f>
        <v>#DIV/0!</v>
      </c>
      <c r="F321" s="6" t="e">
        <f>SUMIF(Sta!$A:$A,$A321,Sta!F:F)/$B321</f>
        <v>#DIV/0!</v>
      </c>
      <c r="G321" s="6" t="e">
        <f>SUMIF(Sta!$B:$B,$A321,Sta!F:F)/$C321</f>
        <v>#DIV/0!</v>
      </c>
      <c r="H321" s="10" t="e">
        <f>(SUMIF(Sta!$A:$A,$A321,Sta!D:D) +SUMIF(Sta!$B:$B,$A321,Sta!E:E))/$D321</f>
        <v>#DIV/0!</v>
      </c>
      <c r="I321" s="6" t="e">
        <f>SUMIF(Sta!$A:$A,$A321,Sta!D:D)/$B321</f>
        <v>#DIV/0!</v>
      </c>
      <c r="J321" s="6" t="e">
        <f>SUMIF(Sta!$B:$B,$A321,Sta!E:E)/$C321</f>
        <v>#DIV/0!</v>
      </c>
      <c r="K321" s="10" t="e">
        <f>(SUMIF(Sta!$A:$A,$A321,Sta!E:E) +SUMIF(Sta!$B:$B,$A321,Sta!D:D))/$D321</f>
        <v>#DIV/0!</v>
      </c>
      <c r="L321" s="6" t="e">
        <f>SUMIF(Sta!$A:$A,$A321,Sta!E:E)/$B321</f>
        <v>#DIV/0!</v>
      </c>
      <c r="M321" s="6" t="e">
        <f>SUMIF(Sta!$B:$B,$A321,Sta!D:D)/$C321</f>
        <v>#DIV/0!</v>
      </c>
      <c r="N321" s="10" t="e">
        <f>(SUMIF(Sta!$A:$A,$A321,Sta!L:L) +SUMIF(Sta!$B:$B,$A321,Sta!L:L))/$D321</f>
        <v>#DIV/0!</v>
      </c>
      <c r="O321" s="6" t="e">
        <f>SUMIF(Sta!$A:$A,$A321,Sta!L:L)/$B321</f>
        <v>#DIV/0!</v>
      </c>
      <c r="P321" s="6" t="e">
        <f>SUMIF(Sta!$B:$B,$A321,Sta!L:L)/$C321</f>
        <v>#DIV/0!</v>
      </c>
      <c r="Q321" s="10" t="e">
        <f>(SUMIF(Sta!$A:$A,$A321,Sta!H:H) +SUMIF(Sta!$B:$B,$A321,Sta!J:J))/$D321</f>
        <v>#DIV/0!</v>
      </c>
      <c r="R321" s="6" t="e">
        <f>SUMIF(Sta!$A:$A,$A321,Sta!H:H)/$B321</f>
        <v>#DIV/0!</v>
      </c>
      <c r="S321" s="6" t="e">
        <f>SUMIF(Sta!$B:$B,$A321,Sta!J:J)/$C321</f>
        <v>#DIV/0!</v>
      </c>
      <c r="T321" s="10" t="e">
        <f>(SUMIF(Sta!$A:$A,$A321,Sta!I:I) +SUMIF(Sta!$B:$B,$A321,Sta!K:K))/$D321</f>
        <v>#DIV/0!</v>
      </c>
      <c r="U321" s="6" t="e">
        <f>SUMIF(Sta!$A:$A,$A321,Sta!I:I)/$B321</f>
        <v>#DIV/0!</v>
      </c>
      <c r="V321" s="6" t="e">
        <f>SUMIF(Sta!$B:$B,$A321,Sta!K:K)/$C321</f>
        <v>#DIV/0!</v>
      </c>
      <c r="W321" s="10" t="e">
        <f>(SUMIF(Sta!$A:$A,$A321,Sta!Q:Q) +SUMIF(Sta!$B:$B,$A321,Sta!Q:Q))/$D321</f>
        <v>#DIV/0!</v>
      </c>
      <c r="X321" s="6" t="e">
        <f>SUMIF(Sta!$A:$A,$A321,Sta!Q:Q)/$B321</f>
        <v>#DIV/0!</v>
      </c>
      <c r="Y321" s="6" t="e">
        <f>SUMIF(Sta!$B:$B,$A321,Sta!Q:Q)/$C321</f>
        <v>#DIV/0!</v>
      </c>
      <c r="Z321" s="10" t="e">
        <f>(SUMIF(Sta!$A:$A,$A321,Sta!M:M) +SUMIF(Sta!$B:$B,$A321,Sta!O:O))/$D321</f>
        <v>#DIV/0!</v>
      </c>
      <c r="AA321" s="6" t="e">
        <f>SUMIF(Sta!$A:$A,$A321,Sta!M:M)/$B321</f>
        <v>#DIV/0!</v>
      </c>
      <c r="AB321" s="6" t="e">
        <f>SUMIF(Sta!$B:$B,$A321,Sta!O:O)/$C321</f>
        <v>#DIV/0!</v>
      </c>
      <c r="AC321" s="10" t="e">
        <f>(SUMIF(Sta!$A:$A,$A321,Sta!N:N) +SUMIF(Sta!$B:$B,$A321,Sta!P:P))/$D321</f>
        <v>#DIV/0!</v>
      </c>
      <c r="AD321" s="6" t="e">
        <f>SUMIF(Sta!$A:$A,$A321,Sta!N:N)/$B321</f>
        <v>#DIV/0!</v>
      </c>
      <c r="AE321" s="14" t="e">
        <f>SUMIF(Sta!$B:$B,$A321,Sta!P:P)/$C321</f>
        <v>#DIV/0!</v>
      </c>
    </row>
    <row r="322" spans="1:31" x14ac:dyDescent="0.3">
      <c r="A322" t="s">
        <v>414</v>
      </c>
      <c r="B322" s="9">
        <f>COUNTIF(Sta!A:A,A322)</f>
        <v>0</v>
      </c>
      <c r="C322" s="4">
        <f>COUNTIF(Sta!B:B,A322)</f>
        <v>0</v>
      </c>
      <c r="D322" s="4">
        <f t="shared" si="10"/>
        <v>0</v>
      </c>
      <c r="E322" s="10" t="e">
        <f>(SUMIF(Sta!$A:$A,$A322,Sta!F:F) +SUMIF(Sta!$B:$B,$A322,Sta!F:F))/$D322</f>
        <v>#DIV/0!</v>
      </c>
      <c r="F322" s="6" t="e">
        <f>SUMIF(Sta!$A:$A,$A322,Sta!F:F)/$B322</f>
        <v>#DIV/0!</v>
      </c>
      <c r="G322" s="6" t="e">
        <f>SUMIF(Sta!$B:$B,$A322,Sta!F:F)/$C322</f>
        <v>#DIV/0!</v>
      </c>
      <c r="H322" s="10" t="e">
        <f>(SUMIF(Sta!$A:$A,$A322,Sta!D:D) +SUMIF(Sta!$B:$B,$A322,Sta!E:E))/$D322</f>
        <v>#DIV/0!</v>
      </c>
      <c r="I322" s="6" t="e">
        <f>SUMIF(Sta!$A:$A,$A322,Sta!D:D)/$B322</f>
        <v>#DIV/0!</v>
      </c>
      <c r="J322" s="6" t="e">
        <f>SUMIF(Sta!$B:$B,$A322,Sta!E:E)/$C322</f>
        <v>#DIV/0!</v>
      </c>
      <c r="K322" s="10" t="e">
        <f>(SUMIF(Sta!$A:$A,$A322,Sta!E:E) +SUMIF(Sta!$B:$B,$A322,Sta!D:D))/$D322</f>
        <v>#DIV/0!</v>
      </c>
      <c r="L322" s="6" t="e">
        <f>SUMIF(Sta!$A:$A,$A322,Sta!E:E)/$B322</f>
        <v>#DIV/0!</v>
      </c>
      <c r="M322" s="6" t="e">
        <f>SUMIF(Sta!$B:$B,$A322,Sta!D:D)/$C322</f>
        <v>#DIV/0!</v>
      </c>
      <c r="N322" s="10" t="e">
        <f>(SUMIF(Sta!$A:$A,$A322,Sta!L:L) +SUMIF(Sta!$B:$B,$A322,Sta!L:L))/$D322</f>
        <v>#DIV/0!</v>
      </c>
      <c r="O322" s="6" t="e">
        <f>SUMIF(Sta!$A:$A,$A322,Sta!L:L)/$B322</f>
        <v>#DIV/0!</v>
      </c>
      <c r="P322" s="6" t="e">
        <f>SUMIF(Sta!$B:$B,$A322,Sta!L:L)/$C322</f>
        <v>#DIV/0!</v>
      </c>
      <c r="Q322" s="10" t="e">
        <f>(SUMIF(Sta!$A:$A,$A322,Sta!H:H) +SUMIF(Sta!$B:$B,$A322,Sta!J:J))/$D322</f>
        <v>#DIV/0!</v>
      </c>
      <c r="R322" s="6" t="e">
        <f>SUMIF(Sta!$A:$A,$A322,Sta!H:H)/$B322</f>
        <v>#DIV/0!</v>
      </c>
      <c r="S322" s="6" t="e">
        <f>SUMIF(Sta!$B:$B,$A322,Sta!J:J)/$C322</f>
        <v>#DIV/0!</v>
      </c>
      <c r="T322" s="10" t="e">
        <f>(SUMIF(Sta!$A:$A,$A322,Sta!I:I) +SUMIF(Sta!$B:$B,$A322,Sta!K:K))/$D322</f>
        <v>#DIV/0!</v>
      </c>
      <c r="U322" s="6" t="e">
        <f>SUMIF(Sta!$A:$A,$A322,Sta!I:I)/$B322</f>
        <v>#DIV/0!</v>
      </c>
      <c r="V322" s="6" t="e">
        <f>SUMIF(Sta!$B:$B,$A322,Sta!K:K)/$C322</f>
        <v>#DIV/0!</v>
      </c>
      <c r="W322" s="10" t="e">
        <f>(SUMIF(Sta!$A:$A,$A322,Sta!Q:Q) +SUMIF(Sta!$B:$B,$A322,Sta!Q:Q))/$D322</f>
        <v>#DIV/0!</v>
      </c>
      <c r="X322" s="6" t="e">
        <f>SUMIF(Sta!$A:$A,$A322,Sta!Q:Q)/$B322</f>
        <v>#DIV/0!</v>
      </c>
      <c r="Y322" s="6" t="e">
        <f>SUMIF(Sta!$B:$B,$A322,Sta!Q:Q)/$C322</f>
        <v>#DIV/0!</v>
      </c>
      <c r="Z322" s="10" t="e">
        <f>(SUMIF(Sta!$A:$A,$A322,Sta!M:M) +SUMIF(Sta!$B:$B,$A322,Sta!O:O))/$D322</f>
        <v>#DIV/0!</v>
      </c>
      <c r="AA322" s="6" t="e">
        <f>SUMIF(Sta!$A:$A,$A322,Sta!M:M)/$B322</f>
        <v>#DIV/0!</v>
      </c>
      <c r="AB322" s="6" t="e">
        <f>SUMIF(Sta!$B:$B,$A322,Sta!O:O)/$C322</f>
        <v>#DIV/0!</v>
      </c>
      <c r="AC322" s="10" t="e">
        <f>(SUMIF(Sta!$A:$A,$A322,Sta!N:N) +SUMIF(Sta!$B:$B,$A322,Sta!P:P))/$D322</f>
        <v>#DIV/0!</v>
      </c>
      <c r="AD322" s="6" t="e">
        <f>SUMIF(Sta!$A:$A,$A322,Sta!N:N)/$B322</f>
        <v>#DIV/0!</v>
      </c>
      <c r="AE322" s="14" t="e">
        <f>SUMIF(Sta!$B:$B,$A322,Sta!P:P)/$C322</f>
        <v>#DIV/0!</v>
      </c>
    </row>
    <row r="323" spans="1:31" x14ac:dyDescent="0.3">
      <c r="A323" t="s">
        <v>405</v>
      </c>
      <c r="B323" s="9">
        <f>COUNTIF(Sta!A:A,A323)</f>
        <v>0</v>
      </c>
      <c r="C323" s="4">
        <f>COUNTIF(Sta!B:B,A323)</f>
        <v>0</v>
      </c>
      <c r="D323" s="4">
        <f t="shared" si="10"/>
        <v>0</v>
      </c>
      <c r="E323" s="10" t="e">
        <f>(SUMIF(Sta!$A:$A,$A323,Sta!F:F) +SUMIF(Sta!$B:$B,$A323,Sta!F:F))/$D323</f>
        <v>#DIV/0!</v>
      </c>
      <c r="F323" s="6" t="e">
        <f>SUMIF(Sta!$A:$A,$A323,Sta!F:F)/$B323</f>
        <v>#DIV/0!</v>
      </c>
      <c r="G323" s="6" t="e">
        <f>SUMIF(Sta!$B:$B,$A323,Sta!F:F)/$C323</f>
        <v>#DIV/0!</v>
      </c>
      <c r="H323" s="10" t="e">
        <f>(SUMIF(Sta!$A:$A,$A323,Sta!D:D) +SUMIF(Sta!$B:$B,$A323,Sta!E:E))/$D323</f>
        <v>#DIV/0!</v>
      </c>
      <c r="I323" s="6" t="e">
        <f>SUMIF(Sta!$A:$A,$A323,Sta!D:D)/$B323</f>
        <v>#DIV/0!</v>
      </c>
      <c r="J323" s="6" t="e">
        <f>SUMIF(Sta!$B:$B,$A323,Sta!E:E)/$C323</f>
        <v>#DIV/0!</v>
      </c>
      <c r="K323" s="10" t="e">
        <f>(SUMIF(Sta!$A:$A,$A323,Sta!E:E) +SUMIF(Sta!$B:$B,$A323,Sta!D:D))/$D323</f>
        <v>#DIV/0!</v>
      </c>
      <c r="L323" s="6" t="e">
        <f>SUMIF(Sta!$A:$A,$A323,Sta!E:E)/$B323</f>
        <v>#DIV/0!</v>
      </c>
      <c r="M323" s="6" t="e">
        <f>SUMIF(Sta!$B:$B,$A323,Sta!D:D)/$C323</f>
        <v>#DIV/0!</v>
      </c>
      <c r="N323" s="10" t="e">
        <f>(SUMIF(Sta!$A:$A,$A323,Sta!L:L) +SUMIF(Sta!$B:$B,$A323,Sta!L:L))/$D323</f>
        <v>#DIV/0!</v>
      </c>
      <c r="O323" s="6" t="e">
        <f>SUMIF(Sta!$A:$A,$A323,Sta!L:L)/$B323</f>
        <v>#DIV/0!</v>
      </c>
      <c r="P323" s="6" t="e">
        <f>SUMIF(Sta!$B:$B,$A323,Sta!L:L)/$C323</f>
        <v>#DIV/0!</v>
      </c>
      <c r="Q323" s="10" t="e">
        <f>(SUMIF(Sta!$A:$A,$A323,Sta!H:H) +SUMIF(Sta!$B:$B,$A323,Sta!J:J))/$D323</f>
        <v>#DIV/0!</v>
      </c>
      <c r="R323" s="6" t="e">
        <f>SUMIF(Sta!$A:$A,$A323,Sta!H:H)/$B323</f>
        <v>#DIV/0!</v>
      </c>
      <c r="S323" s="6" t="e">
        <f>SUMIF(Sta!$B:$B,$A323,Sta!J:J)/$C323</f>
        <v>#DIV/0!</v>
      </c>
      <c r="T323" s="10" t="e">
        <f>(SUMIF(Sta!$A:$A,$A323,Sta!I:I) +SUMIF(Sta!$B:$B,$A323,Sta!K:K))/$D323</f>
        <v>#DIV/0!</v>
      </c>
      <c r="U323" s="6" t="e">
        <f>SUMIF(Sta!$A:$A,$A323,Sta!I:I)/$B323</f>
        <v>#DIV/0!</v>
      </c>
      <c r="V323" s="6" t="e">
        <f>SUMIF(Sta!$B:$B,$A323,Sta!K:K)/$C323</f>
        <v>#DIV/0!</v>
      </c>
      <c r="W323" s="10" t="e">
        <f>(SUMIF(Sta!$A:$A,$A323,Sta!Q:Q) +SUMIF(Sta!$B:$B,$A323,Sta!Q:Q))/$D323</f>
        <v>#DIV/0!</v>
      </c>
      <c r="X323" s="6" t="e">
        <f>SUMIF(Sta!$A:$A,$A323,Sta!Q:Q)/$B323</f>
        <v>#DIV/0!</v>
      </c>
      <c r="Y323" s="6" t="e">
        <f>SUMIF(Sta!$B:$B,$A323,Sta!Q:Q)/$C323</f>
        <v>#DIV/0!</v>
      </c>
      <c r="Z323" s="10" t="e">
        <f>(SUMIF(Sta!$A:$A,$A323,Sta!M:M) +SUMIF(Sta!$B:$B,$A323,Sta!O:O))/$D323</f>
        <v>#DIV/0!</v>
      </c>
      <c r="AA323" s="6" t="e">
        <f>SUMIF(Sta!$A:$A,$A323,Sta!M:M)/$B323</f>
        <v>#DIV/0!</v>
      </c>
      <c r="AB323" s="6" t="e">
        <f>SUMIF(Sta!$B:$B,$A323,Sta!O:O)/$C323</f>
        <v>#DIV/0!</v>
      </c>
      <c r="AC323" s="10" t="e">
        <f>(SUMIF(Sta!$A:$A,$A323,Sta!N:N) +SUMIF(Sta!$B:$B,$A323,Sta!P:P))/$D323</f>
        <v>#DIV/0!</v>
      </c>
      <c r="AD323" s="6" t="e">
        <f>SUMIF(Sta!$A:$A,$A323,Sta!N:N)/$B323</f>
        <v>#DIV/0!</v>
      </c>
      <c r="AE323" s="14" t="e">
        <f>SUMIF(Sta!$B:$B,$A323,Sta!P:P)/$C323</f>
        <v>#DIV/0!</v>
      </c>
    </row>
    <row r="324" spans="1:31" x14ac:dyDescent="0.3">
      <c r="A324" t="s">
        <v>410</v>
      </c>
      <c r="B324" s="9">
        <f>COUNTIF(Sta!A:A,A324)</f>
        <v>0</v>
      </c>
      <c r="C324" s="4">
        <f>COUNTIF(Sta!B:B,A324)</f>
        <v>0</v>
      </c>
      <c r="D324" s="4">
        <f t="shared" si="10"/>
        <v>0</v>
      </c>
      <c r="E324" s="10" t="e">
        <f>(SUMIF(Sta!$A:$A,$A324,Sta!F:F) +SUMIF(Sta!$B:$B,$A324,Sta!F:F))/$D324</f>
        <v>#DIV/0!</v>
      </c>
      <c r="F324" s="6" t="e">
        <f>SUMIF(Sta!$A:$A,$A324,Sta!F:F)/$B324</f>
        <v>#DIV/0!</v>
      </c>
      <c r="G324" s="6" t="e">
        <f>SUMIF(Sta!$B:$B,$A324,Sta!F:F)/$C324</f>
        <v>#DIV/0!</v>
      </c>
      <c r="H324" s="10" t="e">
        <f>(SUMIF(Sta!$A:$A,$A324,Sta!D:D) +SUMIF(Sta!$B:$B,$A324,Sta!E:E))/$D324</f>
        <v>#DIV/0!</v>
      </c>
      <c r="I324" s="6" t="e">
        <f>SUMIF(Sta!$A:$A,$A324,Sta!D:D)/$B324</f>
        <v>#DIV/0!</v>
      </c>
      <c r="J324" s="6" t="e">
        <f>SUMIF(Sta!$B:$B,$A324,Sta!E:E)/$C324</f>
        <v>#DIV/0!</v>
      </c>
      <c r="K324" s="10" t="e">
        <f>(SUMIF(Sta!$A:$A,$A324,Sta!E:E) +SUMIF(Sta!$B:$B,$A324,Sta!D:D))/$D324</f>
        <v>#DIV/0!</v>
      </c>
      <c r="L324" s="6" t="e">
        <f>SUMIF(Sta!$A:$A,$A324,Sta!E:E)/$B324</f>
        <v>#DIV/0!</v>
      </c>
      <c r="M324" s="6" t="e">
        <f>SUMIF(Sta!$B:$B,$A324,Sta!D:D)/$C324</f>
        <v>#DIV/0!</v>
      </c>
      <c r="N324" s="10" t="e">
        <f>(SUMIF(Sta!$A:$A,$A324,Sta!L:L) +SUMIF(Sta!$B:$B,$A324,Sta!L:L))/$D324</f>
        <v>#DIV/0!</v>
      </c>
      <c r="O324" s="6" t="e">
        <f>SUMIF(Sta!$A:$A,$A324,Sta!L:L)/$B324</f>
        <v>#DIV/0!</v>
      </c>
      <c r="P324" s="6" t="e">
        <f>SUMIF(Sta!$B:$B,$A324,Sta!L:L)/$C324</f>
        <v>#DIV/0!</v>
      </c>
      <c r="Q324" s="10" t="e">
        <f>(SUMIF(Sta!$A:$A,$A324,Sta!H:H) +SUMIF(Sta!$B:$B,$A324,Sta!J:J))/$D324</f>
        <v>#DIV/0!</v>
      </c>
      <c r="R324" s="6" t="e">
        <f>SUMIF(Sta!$A:$A,$A324,Sta!H:H)/$B324</f>
        <v>#DIV/0!</v>
      </c>
      <c r="S324" s="6" t="e">
        <f>SUMIF(Sta!$B:$B,$A324,Sta!J:J)/$C324</f>
        <v>#DIV/0!</v>
      </c>
      <c r="T324" s="10" t="e">
        <f>(SUMIF(Sta!$A:$A,$A324,Sta!I:I) +SUMIF(Sta!$B:$B,$A324,Sta!K:K))/$D324</f>
        <v>#DIV/0!</v>
      </c>
      <c r="U324" s="6" t="e">
        <f>SUMIF(Sta!$A:$A,$A324,Sta!I:I)/$B324</f>
        <v>#DIV/0!</v>
      </c>
      <c r="V324" s="6" t="e">
        <f>SUMIF(Sta!$B:$B,$A324,Sta!K:K)/$C324</f>
        <v>#DIV/0!</v>
      </c>
      <c r="W324" s="10" t="e">
        <f>(SUMIF(Sta!$A:$A,$A324,Sta!Q:Q) +SUMIF(Sta!$B:$B,$A324,Sta!Q:Q))/$D324</f>
        <v>#DIV/0!</v>
      </c>
      <c r="X324" s="6" t="e">
        <f>SUMIF(Sta!$A:$A,$A324,Sta!Q:Q)/$B324</f>
        <v>#DIV/0!</v>
      </c>
      <c r="Y324" s="6" t="e">
        <f>SUMIF(Sta!$B:$B,$A324,Sta!Q:Q)/$C324</f>
        <v>#DIV/0!</v>
      </c>
      <c r="Z324" s="10" t="e">
        <f>(SUMIF(Sta!$A:$A,$A324,Sta!M:M) +SUMIF(Sta!$B:$B,$A324,Sta!O:O))/$D324</f>
        <v>#DIV/0!</v>
      </c>
      <c r="AA324" s="6" t="e">
        <f>SUMIF(Sta!$A:$A,$A324,Sta!M:M)/$B324</f>
        <v>#DIV/0!</v>
      </c>
      <c r="AB324" s="6" t="e">
        <f>SUMIF(Sta!$B:$B,$A324,Sta!O:O)/$C324</f>
        <v>#DIV/0!</v>
      </c>
      <c r="AC324" s="10" t="e">
        <f>(SUMIF(Sta!$A:$A,$A324,Sta!N:N) +SUMIF(Sta!$B:$B,$A324,Sta!P:P))/$D324</f>
        <v>#DIV/0!</v>
      </c>
      <c r="AD324" s="6" t="e">
        <f>SUMIF(Sta!$A:$A,$A324,Sta!N:N)/$B324</f>
        <v>#DIV/0!</v>
      </c>
      <c r="AE324" s="14" t="e">
        <f>SUMIF(Sta!$B:$B,$A324,Sta!P:P)/$C324</f>
        <v>#DIV/0!</v>
      </c>
    </row>
    <row r="325" spans="1:31" x14ac:dyDescent="0.3">
      <c r="A325" t="s">
        <v>408</v>
      </c>
      <c r="B325" s="9">
        <f>COUNTIF(Sta!A:A,A325)</f>
        <v>0</v>
      </c>
      <c r="C325" s="4">
        <f>COUNTIF(Sta!B:B,A325)</f>
        <v>0</v>
      </c>
      <c r="D325" s="4">
        <f t="shared" si="10"/>
        <v>0</v>
      </c>
      <c r="E325" s="10" t="e">
        <f>(SUMIF(Sta!$A:$A,$A325,Sta!F:F) +SUMIF(Sta!$B:$B,$A325,Sta!F:F))/$D325</f>
        <v>#DIV/0!</v>
      </c>
      <c r="F325" s="6" t="e">
        <f>SUMIF(Sta!$A:$A,$A325,Sta!F:F)/$B325</f>
        <v>#DIV/0!</v>
      </c>
      <c r="G325" s="6" t="e">
        <f>SUMIF(Sta!$B:$B,$A325,Sta!F:F)/$C325</f>
        <v>#DIV/0!</v>
      </c>
      <c r="H325" s="10" t="e">
        <f>(SUMIF(Sta!$A:$A,$A325,Sta!D:D) +SUMIF(Sta!$B:$B,$A325,Sta!E:E))/$D325</f>
        <v>#DIV/0!</v>
      </c>
      <c r="I325" s="6" t="e">
        <f>SUMIF(Sta!$A:$A,$A325,Sta!D:D)/$B325</f>
        <v>#DIV/0!</v>
      </c>
      <c r="J325" s="6" t="e">
        <f>SUMIF(Sta!$B:$B,$A325,Sta!E:E)/$C325</f>
        <v>#DIV/0!</v>
      </c>
      <c r="K325" s="10" t="e">
        <f>(SUMIF(Sta!$A:$A,$A325,Sta!E:E) +SUMIF(Sta!$B:$B,$A325,Sta!D:D))/$D325</f>
        <v>#DIV/0!</v>
      </c>
      <c r="L325" s="6" t="e">
        <f>SUMIF(Sta!$A:$A,$A325,Sta!E:E)/$B325</f>
        <v>#DIV/0!</v>
      </c>
      <c r="M325" s="6" t="e">
        <f>SUMIF(Sta!$B:$B,$A325,Sta!D:D)/$C325</f>
        <v>#DIV/0!</v>
      </c>
      <c r="N325" s="10" t="e">
        <f>(SUMIF(Sta!$A:$A,$A325,Sta!L:L) +SUMIF(Sta!$B:$B,$A325,Sta!L:L))/$D325</f>
        <v>#DIV/0!</v>
      </c>
      <c r="O325" s="6" t="e">
        <f>SUMIF(Sta!$A:$A,$A325,Sta!L:L)/$B325</f>
        <v>#DIV/0!</v>
      </c>
      <c r="P325" s="6" t="e">
        <f>SUMIF(Sta!$B:$B,$A325,Sta!L:L)/$C325</f>
        <v>#DIV/0!</v>
      </c>
      <c r="Q325" s="10" t="e">
        <f>(SUMIF(Sta!$A:$A,$A325,Sta!H:H) +SUMIF(Sta!$B:$B,$A325,Sta!J:J))/$D325</f>
        <v>#DIV/0!</v>
      </c>
      <c r="R325" s="6" t="e">
        <f>SUMIF(Sta!$A:$A,$A325,Sta!H:H)/$B325</f>
        <v>#DIV/0!</v>
      </c>
      <c r="S325" s="6" t="e">
        <f>SUMIF(Sta!$B:$B,$A325,Sta!J:J)/$C325</f>
        <v>#DIV/0!</v>
      </c>
      <c r="T325" s="10" t="e">
        <f>(SUMIF(Sta!$A:$A,$A325,Sta!I:I) +SUMIF(Sta!$B:$B,$A325,Sta!K:K))/$D325</f>
        <v>#DIV/0!</v>
      </c>
      <c r="U325" s="6" t="e">
        <f>SUMIF(Sta!$A:$A,$A325,Sta!I:I)/$B325</f>
        <v>#DIV/0!</v>
      </c>
      <c r="V325" s="6" t="e">
        <f>SUMIF(Sta!$B:$B,$A325,Sta!K:K)/$C325</f>
        <v>#DIV/0!</v>
      </c>
      <c r="W325" s="10" t="e">
        <f>(SUMIF(Sta!$A:$A,$A325,Sta!Q:Q) +SUMIF(Sta!$B:$B,$A325,Sta!Q:Q))/$D325</f>
        <v>#DIV/0!</v>
      </c>
      <c r="X325" s="6" t="e">
        <f>SUMIF(Sta!$A:$A,$A325,Sta!Q:Q)/$B325</f>
        <v>#DIV/0!</v>
      </c>
      <c r="Y325" s="6" t="e">
        <f>SUMIF(Sta!$B:$B,$A325,Sta!Q:Q)/$C325</f>
        <v>#DIV/0!</v>
      </c>
      <c r="Z325" s="10" t="e">
        <f>(SUMIF(Sta!$A:$A,$A325,Sta!M:M) +SUMIF(Sta!$B:$B,$A325,Sta!O:O))/$D325</f>
        <v>#DIV/0!</v>
      </c>
      <c r="AA325" s="6" t="e">
        <f>SUMIF(Sta!$A:$A,$A325,Sta!M:M)/$B325</f>
        <v>#DIV/0!</v>
      </c>
      <c r="AB325" s="6" t="e">
        <f>SUMIF(Sta!$B:$B,$A325,Sta!O:O)/$C325</f>
        <v>#DIV/0!</v>
      </c>
      <c r="AC325" s="10" t="e">
        <f>(SUMIF(Sta!$A:$A,$A325,Sta!N:N) +SUMIF(Sta!$B:$B,$A325,Sta!P:P))/$D325</f>
        <v>#DIV/0!</v>
      </c>
      <c r="AD325" s="6" t="e">
        <f>SUMIF(Sta!$A:$A,$A325,Sta!N:N)/$B325</f>
        <v>#DIV/0!</v>
      </c>
      <c r="AE325" s="14" t="e">
        <f>SUMIF(Sta!$B:$B,$A325,Sta!P:P)/$C325</f>
        <v>#DIV/0!</v>
      </c>
    </row>
    <row r="326" spans="1:31" x14ac:dyDescent="0.3">
      <c r="A326" t="s">
        <v>447</v>
      </c>
      <c r="B326" s="9">
        <f>COUNTIF(Sta!A:A,A326)</f>
        <v>0</v>
      </c>
      <c r="C326" s="4">
        <f>COUNTIF(Sta!B:B,A326)</f>
        <v>0</v>
      </c>
      <c r="D326" s="4">
        <f t="shared" si="10"/>
        <v>0</v>
      </c>
      <c r="E326" s="10" t="e">
        <f>(SUMIF(Sta!$A:$A,$A326,Sta!F:F) +SUMIF(Sta!$B:$B,$A326,Sta!F:F))/$D326</f>
        <v>#DIV/0!</v>
      </c>
      <c r="F326" s="6" t="e">
        <f>SUMIF(Sta!$A:$A,$A326,Sta!F:F)/$B326</f>
        <v>#DIV/0!</v>
      </c>
      <c r="G326" s="6" t="e">
        <f>SUMIF(Sta!$B:$B,$A326,Sta!F:F)/$C326</f>
        <v>#DIV/0!</v>
      </c>
      <c r="H326" s="10" t="e">
        <f>(SUMIF(Sta!$A:$A,$A326,Sta!D:D) +SUMIF(Sta!$B:$B,$A326,Sta!E:E))/$D326</f>
        <v>#DIV/0!</v>
      </c>
      <c r="I326" s="6" t="e">
        <f>SUMIF(Sta!$A:$A,$A326,Sta!D:D)/$B326</f>
        <v>#DIV/0!</v>
      </c>
      <c r="J326" s="6" t="e">
        <f>SUMIF(Sta!$B:$B,$A326,Sta!E:E)/$C326</f>
        <v>#DIV/0!</v>
      </c>
      <c r="K326" s="10" t="e">
        <f>(SUMIF(Sta!$A:$A,$A326,Sta!E:E) +SUMIF(Sta!$B:$B,$A326,Sta!D:D))/$D326</f>
        <v>#DIV/0!</v>
      </c>
      <c r="L326" s="6" t="e">
        <f>SUMIF(Sta!$A:$A,$A326,Sta!E:E)/$B326</f>
        <v>#DIV/0!</v>
      </c>
      <c r="M326" s="6" t="e">
        <f>SUMIF(Sta!$B:$B,$A326,Sta!D:D)/$C326</f>
        <v>#DIV/0!</v>
      </c>
      <c r="N326" s="10" t="e">
        <f>(SUMIF(Sta!$A:$A,$A326,Sta!L:L) +SUMIF(Sta!$B:$B,$A326,Sta!L:L))/$D326</f>
        <v>#DIV/0!</v>
      </c>
      <c r="O326" s="6" t="e">
        <f>SUMIF(Sta!$A:$A,$A326,Sta!L:L)/$B326</f>
        <v>#DIV/0!</v>
      </c>
      <c r="P326" s="6" t="e">
        <f>SUMIF(Sta!$B:$B,$A326,Sta!L:L)/$C326</f>
        <v>#DIV/0!</v>
      </c>
      <c r="Q326" s="10" t="e">
        <f>(SUMIF(Sta!$A:$A,$A326,Sta!H:H) +SUMIF(Sta!$B:$B,$A326,Sta!J:J))/$D326</f>
        <v>#DIV/0!</v>
      </c>
      <c r="R326" s="6" t="e">
        <f>SUMIF(Sta!$A:$A,$A326,Sta!H:H)/$B326</f>
        <v>#DIV/0!</v>
      </c>
      <c r="S326" s="6" t="e">
        <f>SUMIF(Sta!$B:$B,$A326,Sta!J:J)/$C326</f>
        <v>#DIV/0!</v>
      </c>
      <c r="T326" s="10" t="e">
        <f>(SUMIF(Sta!$A:$A,$A326,Sta!I:I) +SUMIF(Sta!$B:$B,$A326,Sta!K:K))/$D326</f>
        <v>#DIV/0!</v>
      </c>
      <c r="U326" s="6" t="e">
        <f>SUMIF(Sta!$A:$A,$A326,Sta!I:I)/$B326</f>
        <v>#DIV/0!</v>
      </c>
      <c r="V326" s="6" t="e">
        <f>SUMIF(Sta!$B:$B,$A326,Sta!K:K)/$C326</f>
        <v>#DIV/0!</v>
      </c>
      <c r="W326" s="10" t="e">
        <f>(SUMIF(Sta!$A:$A,$A326,Sta!Q:Q) +SUMIF(Sta!$B:$B,$A326,Sta!Q:Q))/$D326</f>
        <v>#DIV/0!</v>
      </c>
      <c r="X326" s="6" t="e">
        <f>SUMIF(Sta!$A:$A,$A326,Sta!Q:Q)/$B326</f>
        <v>#DIV/0!</v>
      </c>
      <c r="Y326" s="6" t="e">
        <f>SUMIF(Sta!$B:$B,$A326,Sta!Q:Q)/$C326</f>
        <v>#DIV/0!</v>
      </c>
      <c r="Z326" s="10" t="e">
        <f>(SUMIF(Sta!$A:$A,$A326,Sta!M:M) +SUMIF(Sta!$B:$B,$A326,Sta!O:O))/$D326</f>
        <v>#DIV/0!</v>
      </c>
      <c r="AA326" s="6" t="e">
        <f>SUMIF(Sta!$A:$A,$A326,Sta!M:M)/$B326</f>
        <v>#DIV/0!</v>
      </c>
      <c r="AB326" s="6" t="e">
        <f>SUMIF(Sta!$B:$B,$A326,Sta!O:O)/$C326</f>
        <v>#DIV/0!</v>
      </c>
      <c r="AC326" s="10" t="e">
        <f>(SUMIF(Sta!$A:$A,$A326,Sta!N:N) +SUMIF(Sta!$B:$B,$A326,Sta!P:P))/$D326</f>
        <v>#DIV/0!</v>
      </c>
      <c r="AD326" s="6" t="e">
        <f>SUMIF(Sta!$A:$A,$A326,Sta!N:N)/$B326</f>
        <v>#DIV/0!</v>
      </c>
      <c r="AE326" s="14" t="e">
        <f>SUMIF(Sta!$B:$B,$A326,Sta!P:P)/$C326</f>
        <v>#DIV/0!</v>
      </c>
    </row>
    <row r="327" spans="1:31" x14ac:dyDescent="0.3">
      <c r="A327" t="s">
        <v>425</v>
      </c>
      <c r="B327" s="9">
        <f>COUNTIF(Sta!A:A,A327)</f>
        <v>0</v>
      </c>
      <c r="C327" s="4">
        <f>COUNTIF(Sta!B:B,A327)</f>
        <v>0</v>
      </c>
      <c r="D327" s="4">
        <f t="shared" si="10"/>
        <v>0</v>
      </c>
      <c r="E327" s="10" t="e">
        <f>(SUMIF(Sta!$A:$A,$A327,Sta!F:F) +SUMIF(Sta!$B:$B,$A327,Sta!F:F))/$D327</f>
        <v>#DIV/0!</v>
      </c>
      <c r="F327" s="6" t="e">
        <f>SUMIF(Sta!$A:$A,$A327,Sta!F:F)/$B327</f>
        <v>#DIV/0!</v>
      </c>
      <c r="G327" s="6" t="e">
        <f>SUMIF(Sta!$B:$B,$A327,Sta!F:F)/$C327</f>
        <v>#DIV/0!</v>
      </c>
      <c r="H327" s="10" t="e">
        <f>(SUMIF(Sta!$A:$A,$A327,Sta!D:D) +SUMIF(Sta!$B:$B,$A327,Sta!E:E))/$D327</f>
        <v>#DIV/0!</v>
      </c>
      <c r="I327" s="6" t="e">
        <f>SUMIF(Sta!$A:$A,$A327,Sta!D:D)/$B327</f>
        <v>#DIV/0!</v>
      </c>
      <c r="J327" s="6" t="e">
        <f>SUMIF(Sta!$B:$B,$A327,Sta!E:E)/$C327</f>
        <v>#DIV/0!</v>
      </c>
      <c r="K327" s="10" t="e">
        <f>(SUMIF(Sta!$A:$A,$A327,Sta!E:E) +SUMIF(Sta!$B:$B,$A327,Sta!D:D))/$D327</f>
        <v>#DIV/0!</v>
      </c>
      <c r="L327" s="6" t="e">
        <f>SUMIF(Sta!$A:$A,$A327,Sta!E:E)/$B327</f>
        <v>#DIV/0!</v>
      </c>
      <c r="M327" s="6" t="e">
        <f>SUMIF(Sta!$B:$B,$A327,Sta!D:D)/$C327</f>
        <v>#DIV/0!</v>
      </c>
      <c r="N327" s="10" t="e">
        <f>(SUMIF(Sta!$A:$A,$A327,Sta!L:L) +SUMIF(Sta!$B:$B,$A327,Sta!L:L))/$D327</f>
        <v>#DIV/0!</v>
      </c>
      <c r="O327" s="6" t="e">
        <f>SUMIF(Sta!$A:$A,$A327,Sta!L:L)/$B327</f>
        <v>#DIV/0!</v>
      </c>
      <c r="P327" s="6" t="e">
        <f>SUMIF(Sta!$B:$B,$A327,Sta!L:L)/$C327</f>
        <v>#DIV/0!</v>
      </c>
      <c r="Q327" s="10" t="e">
        <f>(SUMIF(Sta!$A:$A,$A327,Sta!H:H) +SUMIF(Sta!$B:$B,$A327,Sta!J:J))/$D327</f>
        <v>#DIV/0!</v>
      </c>
      <c r="R327" s="6" t="e">
        <f>SUMIF(Sta!$A:$A,$A327,Sta!H:H)/$B327</f>
        <v>#DIV/0!</v>
      </c>
      <c r="S327" s="6" t="e">
        <f>SUMIF(Sta!$B:$B,$A327,Sta!J:J)/$C327</f>
        <v>#DIV/0!</v>
      </c>
      <c r="T327" s="10" t="e">
        <f>(SUMIF(Sta!$A:$A,$A327,Sta!I:I) +SUMIF(Sta!$B:$B,$A327,Sta!K:K))/$D327</f>
        <v>#DIV/0!</v>
      </c>
      <c r="U327" s="6" t="e">
        <f>SUMIF(Sta!$A:$A,$A327,Sta!I:I)/$B327</f>
        <v>#DIV/0!</v>
      </c>
      <c r="V327" s="6" t="e">
        <f>SUMIF(Sta!$B:$B,$A327,Sta!K:K)/$C327</f>
        <v>#DIV/0!</v>
      </c>
      <c r="W327" s="10" t="e">
        <f>(SUMIF(Sta!$A:$A,$A327,Sta!Q:Q) +SUMIF(Sta!$B:$B,$A327,Sta!Q:Q))/$D327</f>
        <v>#DIV/0!</v>
      </c>
      <c r="X327" s="6" t="e">
        <f>SUMIF(Sta!$A:$A,$A327,Sta!Q:Q)/$B327</f>
        <v>#DIV/0!</v>
      </c>
      <c r="Y327" s="6" t="e">
        <f>SUMIF(Sta!$B:$B,$A327,Sta!Q:Q)/$C327</f>
        <v>#DIV/0!</v>
      </c>
      <c r="Z327" s="10" t="e">
        <f>(SUMIF(Sta!$A:$A,$A327,Sta!M:M) +SUMIF(Sta!$B:$B,$A327,Sta!O:O))/$D327</f>
        <v>#DIV/0!</v>
      </c>
      <c r="AA327" s="6" t="e">
        <f>SUMIF(Sta!$A:$A,$A327,Sta!M:M)/$B327</f>
        <v>#DIV/0!</v>
      </c>
      <c r="AB327" s="6" t="e">
        <f>SUMIF(Sta!$B:$B,$A327,Sta!O:O)/$C327</f>
        <v>#DIV/0!</v>
      </c>
      <c r="AC327" s="10" t="e">
        <f>(SUMIF(Sta!$A:$A,$A327,Sta!N:N) +SUMIF(Sta!$B:$B,$A327,Sta!P:P))/$D327</f>
        <v>#DIV/0!</v>
      </c>
      <c r="AD327" s="6" t="e">
        <f>SUMIF(Sta!$A:$A,$A327,Sta!N:N)/$B327</f>
        <v>#DIV/0!</v>
      </c>
      <c r="AE327" s="14" t="e">
        <f>SUMIF(Sta!$B:$B,$A327,Sta!P:P)/$C327</f>
        <v>#DIV/0!</v>
      </c>
    </row>
    <row r="328" spans="1:31" x14ac:dyDescent="0.3">
      <c r="A328" t="s">
        <v>427</v>
      </c>
      <c r="B328" s="9">
        <f>COUNTIF(Sta!A:A,A328)</f>
        <v>0</v>
      </c>
      <c r="C328" s="4">
        <f>COUNTIF(Sta!B:B,A328)</f>
        <v>0</v>
      </c>
      <c r="D328" s="4">
        <f t="shared" si="10"/>
        <v>0</v>
      </c>
      <c r="E328" s="10" t="e">
        <f>(SUMIF(Sta!$A:$A,$A328,Sta!F:F) +SUMIF(Sta!$B:$B,$A328,Sta!F:F))/$D328</f>
        <v>#DIV/0!</v>
      </c>
      <c r="F328" s="6" t="e">
        <f>SUMIF(Sta!$A:$A,$A328,Sta!F:F)/$B328</f>
        <v>#DIV/0!</v>
      </c>
      <c r="G328" s="6" t="e">
        <f>SUMIF(Sta!$B:$B,$A328,Sta!F:F)/$C328</f>
        <v>#DIV/0!</v>
      </c>
      <c r="H328" s="10" t="e">
        <f>(SUMIF(Sta!$A:$A,$A328,Sta!D:D) +SUMIF(Sta!$B:$B,$A328,Sta!E:E))/$D328</f>
        <v>#DIV/0!</v>
      </c>
      <c r="I328" s="6" t="e">
        <f>SUMIF(Sta!$A:$A,$A328,Sta!D:D)/$B328</f>
        <v>#DIV/0!</v>
      </c>
      <c r="J328" s="6" t="e">
        <f>SUMIF(Sta!$B:$B,$A328,Sta!E:E)/$C328</f>
        <v>#DIV/0!</v>
      </c>
      <c r="K328" s="10" t="e">
        <f>(SUMIF(Sta!$A:$A,$A328,Sta!E:E) +SUMIF(Sta!$B:$B,$A328,Sta!D:D))/$D328</f>
        <v>#DIV/0!</v>
      </c>
      <c r="L328" s="6" t="e">
        <f>SUMIF(Sta!$A:$A,$A328,Sta!E:E)/$B328</f>
        <v>#DIV/0!</v>
      </c>
      <c r="M328" s="6" t="e">
        <f>SUMIF(Sta!$B:$B,$A328,Sta!D:D)/$C328</f>
        <v>#DIV/0!</v>
      </c>
      <c r="N328" s="10" t="e">
        <f>(SUMIF(Sta!$A:$A,$A328,Sta!L:L) +SUMIF(Sta!$B:$B,$A328,Sta!L:L))/$D328</f>
        <v>#DIV/0!</v>
      </c>
      <c r="O328" s="6" t="e">
        <f>SUMIF(Sta!$A:$A,$A328,Sta!L:L)/$B328</f>
        <v>#DIV/0!</v>
      </c>
      <c r="P328" s="6" t="e">
        <f>SUMIF(Sta!$B:$B,$A328,Sta!L:L)/$C328</f>
        <v>#DIV/0!</v>
      </c>
      <c r="Q328" s="10" t="e">
        <f>(SUMIF(Sta!$A:$A,$A328,Sta!H:H) +SUMIF(Sta!$B:$B,$A328,Sta!J:J))/$D328</f>
        <v>#DIV/0!</v>
      </c>
      <c r="R328" s="6" t="e">
        <f>SUMIF(Sta!$A:$A,$A328,Sta!H:H)/$B328</f>
        <v>#DIV/0!</v>
      </c>
      <c r="S328" s="6" t="e">
        <f>SUMIF(Sta!$B:$B,$A328,Sta!J:J)/$C328</f>
        <v>#DIV/0!</v>
      </c>
      <c r="T328" s="10" t="e">
        <f>(SUMIF(Sta!$A:$A,$A328,Sta!I:I) +SUMIF(Sta!$B:$B,$A328,Sta!K:K))/$D328</f>
        <v>#DIV/0!</v>
      </c>
      <c r="U328" s="6" t="e">
        <f>SUMIF(Sta!$A:$A,$A328,Sta!I:I)/$B328</f>
        <v>#DIV/0!</v>
      </c>
      <c r="V328" s="6" t="e">
        <f>SUMIF(Sta!$B:$B,$A328,Sta!K:K)/$C328</f>
        <v>#DIV/0!</v>
      </c>
      <c r="W328" s="10" t="e">
        <f>(SUMIF(Sta!$A:$A,$A328,Sta!Q:Q) +SUMIF(Sta!$B:$B,$A328,Sta!Q:Q))/$D328</f>
        <v>#DIV/0!</v>
      </c>
      <c r="X328" s="6" t="e">
        <f>SUMIF(Sta!$A:$A,$A328,Sta!Q:Q)/$B328</f>
        <v>#DIV/0!</v>
      </c>
      <c r="Y328" s="6" t="e">
        <f>SUMIF(Sta!$B:$B,$A328,Sta!Q:Q)/$C328</f>
        <v>#DIV/0!</v>
      </c>
      <c r="Z328" s="10" t="e">
        <f>(SUMIF(Sta!$A:$A,$A328,Sta!M:M) +SUMIF(Sta!$B:$B,$A328,Sta!O:O))/$D328</f>
        <v>#DIV/0!</v>
      </c>
      <c r="AA328" s="6" t="e">
        <f>SUMIF(Sta!$A:$A,$A328,Sta!M:M)/$B328</f>
        <v>#DIV/0!</v>
      </c>
      <c r="AB328" s="6" t="e">
        <f>SUMIF(Sta!$B:$B,$A328,Sta!O:O)/$C328</f>
        <v>#DIV/0!</v>
      </c>
      <c r="AC328" s="10" t="e">
        <f>(SUMIF(Sta!$A:$A,$A328,Sta!N:N) +SUMIF(Sta!$B:$B,$A328,Sta!P:P))/$D328</f>
        <v>#DIV/0!</v>
      </c>
      <c r="AD328" s="6" t="e">
        <f>SUMIF(Sta!$A:$A,$A328,Sta!N:N)/$B328</f>
        <v>#DIV/0!</v>
      </c>
      <c r="AE328" s="14" t="e">
        <f>SUMIF(Sta!$B:$B,$A328,Sta!P:P)/$C328</f>
        <v>#DIV/0!</v>
      </c>
    </row>
    <row r="329" spans="1:31" x14ac:dyDescent="0.3">
      <c r="A329" t="s">
        <v>424</v>
      </c>
      <c r="B329" s="9">
        <f>COUNTIF(Sta!A:A,A329)</f>
        <v>0</v>
      </c>
      <c r="C329" s="4">
        <f>COUNTIF(Sta!B:B,A329)</f>
        <v>0</v>
      </c>
      <c r="D329" s="4">
        <f t="shared" si="10"/>
        <v>0</v>
      </c>
      <c r="E329" s="10" t="e">
        <f>(SUMIF(Sta!$A:$A,$A329,Sta!F:F) +SUMIF(Sta!$B:$B,$A329,Sta!F:F))/$D329</f>
        <v>#DIV/0!</v>
      </c>
      <c r="F329" s="6" t="e">
        <f>SUMIF(Sta!$A:$A,$A329,Sta!F:F)/$B329</f>
        <v>#DIV/0!</v>
      </c>
      <c r="G329" s="6" t="e">
        <f>SUMIF(Sta!$B:$B,$A329,Sta!F:F)/$C329</f>
        <v>#DIV/0!</v>
      </c>
      <c r="H329" s="10" t="e">
        <f>(SUMIF(Sta!$A:$A,$A329,Sta!D:D) +SUMIF(Sta!$B:$B,$A329,Sta!E:E))/$D329</f>
        <v>#DIV/0!</v>
      </c>
      <c r="I329" s="6" t="e">
        <f>SUMIF(Sta!$A:$A,$A329,Sta!D:D)/$B329</f>
        <v>#DIV/0!</v>
      </c>
      <c r="J329" s="6" t="e">
        <f>SUMIF(Sta!$B:$B,$A329,Sta!E:E)/$C329</f>
        <v>#DIV/0!</v>
      </c>
      <c r="K329" s="10" t="e">
        <f>(SUMIF(Sta!$A:$A,$A329,Sta!E:E) +SUMIF(Sta!$B:$B,$A329,Sta!D:D))/$D329</f>
        <v>#DIV/0!</v>
      </c>
      <c r="L329" s="6" t="e">
        <f>SUMIF(Sta!$A:$A,$A329,Sta!E:E)/$B329</f>
        <v>#DIV/0!</v>
      </c>
      <c r="M329" s="6" t="e">
        <f>SUMIF(Sta!$B:$B,$A329,Sta!D:D)/$C329</f>
        <v>#DIV/0!</v>
      </c>
      <c r="N329" s="10" t="e">
        <f>(SUMIF(Sta!$A:$A,$A329,Sta!L:L) +SUMIF(Sta!$B:$B,$A329,Sta!L:L))/$D329</f>
        <v>#DIV/0!</v>
      </c>
      <c r="O329" s="6" t="e">
        <f>SUMIF(Sta!$A:$A,$A329,Sta!L:L)/$B329</f>
        <v>#DIV/0!</v>
      </c>
      <c r="P329" s="6" t="e">
        <f>SUMIF(Sta!$B:$B,$A329,Sta!L:L)/$C329</f>
        <v>#DIV/0!</v>
      </c>
      <c r="Q329" s="10" t="e">
        <f>(SUMIF(Sta!$A:$A,$A329,Sta!H:H) +SUMIF(Sta!$B:$B,$A329,Sta!J:J))/$D329</f>
        <v>#DIV/0!</v>
      </c>
      <c r="R329" s="6" t="e">
        <f>SUMIF(Sta!$A:$A,$A329,Sta!H:H)/$B329</f>
        <v>#DIV/0!</v>
      </c>
      <c r="S329" s="6" t="e">
        <f>SUMIF(Sta!$B:$B,$A329,Sta!J:J)/$C329</f>
        <v>#DIV/0!</v>
      </c>
      <c r="T329" s="10" t="e">
        <f>(SUMIF(Sta!$A:$A,$A329,Sta!I:I) +SUMIF(Sta!$B:$B,$A329,Sta!K:K))/$D329</f>
        <v>#DIV/0!</v>
      </c>
      <c r="U329" s="6" t="e">
        <f>SUMIF(Sta!$A:$A,$A329,Sta!I:I)/$B329</f>
        <v>#DIV/0!</v>
      </c>
      <c r="V329" s="6" t="e">
        <f>SUMIF(Sta!$B:$B,$A329,Sta!K:K)/$C329</f>
        <v>#DIV/0!</v>
      </c>
      <c r="W329" s="10" t="e">
        <f>(SUMIF(Sta!$A:$A,$A329,Sta!Q:Q) +SUMIF(Sta!$B:$B,$A329,Sta!Q:Q))/$D329</f>
        <v>#DIV/0!</v>
      </c>
      <c r="X329" s="6" t="e">
        <f>SUMIF(Sta!$A:$A,$A329,Sta!Q:Q)/$B329</f>
        <v>#DIV/0!</v>
      </c>
      <c r="Y329" s="6" t="e">
        <f>SUMIF(Sta!$B:$B,$A329,Sta!Q:Q)/$C329</f>
        <v>#DIV/0!</v>
      </c>
      <c r="Z329" s="10" t="e">
        <f>(SUMIF(Sta!$A:$A,$A329,Sta!M:M) +SUMIF(Sta!$B:$B,$A329,Sta!O:O))/$D329</f>
        <v>#DIV/0!</v>
      </c>
      <c r="AA329" s="6" t="e">
        <f>SUMIF(Sta!$A:$A,$A329,Sta!M:M)/$B329</f>
        <v>#DIV/0!</v>
      </c>
      <c r="AB329" s="6" t="e">
        <f>SUMIF(Sta!$B:$B,$A329,Sta!O:O)/$C329</f>
        <v>#DIV/0!</v>
      </c>
      <c r="AC329" s="10" t="e">
        <f>(SUMIF(Sta!$A:$A,$A329,Sta!N:N) +SUMIF(Sta!$B:$B,$A329,Sta!P:P))/$D329</f>
        <v>#DIV/0!</v>
      </c>
      <c r="AD329" s="6" t="e">
        <f>SUMIF(Sta!$A:$A,$A329,Sta!N:N)/$B329</f>
        <v>#DIV/0!</v>
      </c>
      <c r="AE329" s="14" t="e">
        <f>SUMIF(Sta!$B:$B,$A329,Sta!P:P)/$C329</f>
        <v>#DIV/0!</v>
      </c>
    </row>
    <row r="330" spans="1:31" x14ac:dyDescent="0.3">
      <c r="A330" t="s">
        <v>429</v>
      </c>
      <c r="B330" s="9">
        <f>COUNTIF(Sta!A:A,A330)</f>
        <v>0</v>
      </c>
      <c r="C330" s="4">
        <f>COUNTIF(Sta!B:B,A330)</f>
        <v>0</v>
      </c>
      <c r="D330" s="4">
        <f t="shared" si="10"/>
        <v>0</v>
      </c>
      <c r="E330" s="10" t="e">
        <f>(SUMIF(Sta!$A:$A,$A330,Sta!F:F) +SUMIF(Sta!$B:$B,$A330,Sta!F:F))/$D330</f>
        <v>#DIV/0!</v>
      </c>
      <c r="F330" s="6" t="e">
        <f>SUMIF(Sta!$A:$A,$A330,Sta!F:F)/$B330</f>
        <v>#DIV/0!</v>
      </c>
      <c r="G330" s="6" t="e">
        <f>SUMIF(Sta!$B:$B,$A330,Sta!F:F)/$C330</f>
        <v>#DIV/0!</v>
      </c>
      <c r="H330" s="10" t="e">
        <f>(SUMIF(Sta!$A:$A,$A330,Sta!D:D) +SUMIF(Sta!$B:$B,$A330,Sta!E:E))/$D330</f>
        <v>#DIV/0!</v>
      </c>
      <c r="I330" s="6" t="e">
        <f>SUMIF(Sta!$A:$A,$A330,Sta!D:D)/$B330</f>
        <v>#DIV/0!</v>
      </c>
      <c r="J330" s="6" t="e">
        <f>SUMIF(Sta!$B:$B,$A330,Sta!E:E)/$C330</f>
        <v>#DIV/0!</v>
      </c>
      <c r="K330" s="10" t="e">
        <f>(SUMIF(Sta!$A:$A,$A330,Sta!E:E) +SUMIF(Sta!$B:$B,$A330,Sta!D:D))/$D330</f>
        <v>#DIV/0!</v>
      </c>
      <c r="L330" s="6" t="e">
        <f>SUMIF(Sta!$A:$A,$A330,Sta!E:E)/$B330</f>
        <v>#DIV/0!</v>
      </c>
      <c r="M330" s="6" t="e">
        <f>SUMIF(Sta!$B:$B,$A330,Sta!D:D)/$C330</f>
        <v>#DIV/0!</v>
      </c>
      <c r="N330" s="10" t="e">
        <f>(SUMIF(Sta!$A:$A,$A330,Sta!L:L) +SUMIF(Sta!$B:$B,$A330,Sta!L:L))/$D330</f>
        <v>#DIV/0!</v>
      </c>
      <c r="O330" s="6" t="e">
        <f>SUMIF(Sta!$A:$A,$A330,Sta!L:L)/$B330</f>
        <v>#DIV/0!</v>
      </c>
      <c r="P330" s="6" t="e">
        <f>SUMIF(Sta!$B:$B,$A330,Sta!L:L)/$C330</f>
        <v>#DIV/0!</v>
      </c>
      <c r="Q330" s="10" t="e">
        <f>(SUMIF(Sta!$A:$A,$A330,Sta!H:H) +SUMIF(Sta!$B:$B,$A330,Sta!J:J))/$D330</f>
        <v>#DIV/0!</v>
      </c>
      <c r="R330" s="6" t="e">
        <f>SUMIF(Sta!$A:$A,$A330,Sta!H:H)/$B330</f>
        <v>#DIV/0!</v>
      </c>
      <c r="S330" s="6" t="e">
        <f>SUMIF(Sta!$B:$B,$A330,Sta!J:J)/$C330</f>
        <v>#DIV/0!</v>
      </c>
      <c r="T330" s="10" t="e">
        <f>(SUMIF(Sta!$A:$A,$A330,Sta!I:I) +SUMIF(Sta!$B:$B,$A330,Sta!K:K))/$D330</f>
        <v>#DIV/0!</v>
      </c>
      <c r="U330" s="6" t="e">
        <f>SUMIF(Sta!$A:$A,$A330,Sta!I:I)/$B330</f>
        <v>#DIV/0!</v>
      </c>
      <c r="V330" s="6" t="e">
        <f>SUMIF(Sta!$B:$B,$A330,Sta!K:K)/$C330</f>
        <v>#DIV/0!</v>
      </c>
      <c r="W330" s="10" t="e">
        <f>(SUMIF(Sta!$A:$A,$A330,Sta!Q:Q) +SUMIF(Sta!$B:$B,$A330,Sta!Q:Q))/$D330</f>
        <v>#DIV/0!</v>
      </c>
      <c r="X330" s="6" t="e">
        <f>SUMIF(Sta!$A:$A,$A330,Sta!Q:Q)/$B330</f>
        <v>#DIV/0!</v>
      </c>
      <c r="Y330" s="6" t="e">
        <f>SUMIF(Sta!$B:$B,$A330,Sta!Q:Q)/$C330</f>
        <v>#DIV/0!</v>
      </c>
      <c r="Z330" s="10" t="e">
        <f>(SUMIF(Sta!$A:$A,$A330,Sta!M:M) +SUMIF(Sta!$B:$B,$A330,Sta!O:O))/$D330</f>
        <v>#DIV/0!</v>
      </c>
      <c r="AA330" s="6" t="e">
        <f>SUMIF(Sta!$A:$A,$A330,Sta!M:M)/$B330</f>
        <v>#DIV/0!</v>
      </c>
      <c r="AB330" s="6" t="e">
        <f>SUMIF(Sta!$B:$B,$A330,Sta!O:O)/$C330</f>
        <v>#DIV/0!</v>
      </c>
      <c r="AC330" s="10" t="e">
        <f>(SUMIF(Sta!$A:$A,$A330,Sta!N:N) +SUMIF(Sta!$B:$B,$A330,Sta!P:P))/$D330</f>
        <v>#DIV/0!</v>
      </c>
      <c r="AD330" s="6" t="e">
        <f>SUMIF(Sta!$A:$A,$A330,Sta!N:N)/$B330</f>
        <v>#DIV/0!</v>
      </c>
      <c r="AE330" s="14" t="e">
        <f>SUMIF(Sta!$B:$B,$A330,Sta!P:P)/$C330</f>
        <v>#DIV/0!</v>
      </c>
    </row>
    <row r="331" spans="1:31" x14ac:dyDescent="0.3">
      <c r="A331" t="s">
        <v>430</v>
      </c>
      <c r="B331" s="9">
        <f>COUNTIF(Sta!A:A,A331)</f>
        <v>0</v>
      </c>
      <c r="C331" s="4">
        <f>COUNTIF(Sta!B:B,A331)</f>
        <v>0</v>
      </c>
      <c r="D331" s="4">
        <f t="shared" si="10"/>
        <v>0</v>
      </c>
      <c r="E331" s="10" t="e">
        <f>(SUMIF(Sta!$A:$A,$A331,Sta!F:F) +SUMIF(Sta!$B:$B,$A331,Sta!F:F))/$D331</f>
        <v>#DIV/0!</v>
      </c>
      <c r="F331" s="6" t="e">
        <f>SUMIF(Sta!$A:$A,$A331,Sta!F:F)/$B331</f>
        <v>#DIV/0!</v>
      </c>
      <c r="G331" s="6" t="e">
        <f>SUMIF(Sta!$B:$B,$A331,Sta!F:F)/$C331</f>
        <v>#DIV/0!</v>
      </c>
      <c r="H331" s="10" t="e">
        <f>(SUMIF(Sta!$A:$A,$A331,Sta!D:D) +SUMIF(Sta!$B:$B,$A331,Sta!E:E))/$D331</f>
        <v>#DIV/0!</v>
      </c>
      <c r="I331" s="6" t="e">
        <f>SUMIF(Sta!$A:$A,$A331,Sta!D:D)/$B331</f>
        <v>#DIV/0!</v>
      </c>
      <c r="J331" s="6" t="e">
        <f>SUMIF(Sta!$B:$B,$A331,Sta!E:E)/$C331</f>
        <v>#DIV/0!</v>
      </c>
      <c r="K331" s="10" t="e">
        <f>(SUMIF(Sta!$A:$A,$A331,Sta!E:E) +SUMIF(Sta!$B:$B,$A331,Sta!D:D))/$D331</f>
        <v>#DIV/0!</v>
      </c>
      <c r="L331" s="6" t="e">
        <f>SUMIF(Sta!$A:$A,$A331,Sta!E:E)/$B331</f>
        <v>#DIV/0!</v>
      </c>
      <c r="M331" s="6" t="e">
        <f>SUMIF(Sta!$B:$B,$A331,Sta!D:D)/$C331</f>
        <v>#DIV/0!</v>
      </c>
      <c r="N331" s="10" t="e">
        <f>(SUMIF(Sta!$A:$A,$A331,Sta!L:L) +SUMIF(Sta!$B:$B,$A331,Sta!L:L))/$D331</f>
        <v>#DIV/0!</v>
      </c>
      <c r="O331" s="6" t="e">
        <f>SUMIF(Sta!$A:$A,$A331,Sta!L:L)/$B331</f>
        <v>#DIV/0!</v>
      </c>
      <c r="P331" s="6" t="e">
        <f>SUMIF(Sta!$B:$B,$A331,Sta!L:L)/$C331</f>
        <v>#DIV/0!</v>
      </c>
      <c r="Q331" s="10" t="e">
        <f>(SUMIF(Sta!$A:$A,$A331,Sta!H:H) +SUMIF(Sta!$B:$B,$A331,Sta!J:J))/$D331</f>
        <v>#DIV/0!</v>
      </c>
      <c r="R331" s="6" t="e">
        <f>SUMIF(Sta!$A:$A,$A331,Sta!H:H)/$B331</f>
        <v>#DIV/0!</v>
      </c>
      <c r="S331" s="6" t="e">
        <f>SUMIF(Sta!$B:$B,$A331,Sta!J:J)/$C331</f>
        <v>#DIV/0!</v>
      </c>
      <c r="T331" s="10" t="e">
        <f>(SUMIF(Sta!$A:$A,$A331,Sta!I:I) +SUMIF(Sta!$B:$B,$A331,Sta!K:K))/$D331</f>
        <v>#DIV/0!</v>
      </c>
      <c r="U331" s="6" t="e">
        <f>SUMIF(Sta!$A:$A,$A331,Sta!I:I)/$B331</f>
        <v>#DIV/0!</v>
      </c>
      <c r="V331" s="6" t="e">
        <f>SUMIF(Sta!$B:$B,$A331,Sta!K:K)/$C331</f>
        <v>#DIV/0!</v>
      </c>
      <c r="W331" s="10" t="e">
        <f>(SUMIF(Sta!$A:$A,$A331,Sta!Q:Q) +SUMIF(Sta!$B:$B,$A331,Sta!Q:Q))/$D331</f>
        <v>#DIV/0!</v>
      </c>
      <c r="X331" s="6" t="e">
        <f>SUMIF(Sta!$A:$A,$A331,Sta!Q:Q)/$B331</f>
        <v>#DIV/0!</v>
      </c>
      <c r="Y331" s="6" t="e">
        <f>SUMIF(Sta!$B:$B,$A331,Sta!Q:Q)/$C331</f>
        <v>#DIV/0!</v>
      </c>
      <c r="Z331" s="10" t="e">
        <f>(SUMIF(Sta!$A:$A,$A331,Sta!M:M) +SUMIF(Sta!$B:$B,$A331,Sta!O:O))/$D331</f>
        <v>#DIV/0!</v>
      </c>
      <c r="AA331" s="6" t="e">
        <f>SUMIF(Sta!$A:$A,$A331,Sta!M:M)/$B331</f>
        <v>#DIV/0!</v>
      </c>
      <c r="AB331" s="6" t="e">
        <f>SUMIF(Sta!$B:$B,$A331,Sta!O:O)/$C331</f>
        <v>#DIV/0!</v>
      </c>
      <c r="AC331" s="10" t="e">
        <f>(SUMIF(Sta!$A:$A,$A331,Sta!N:N) +SUMIF(Sta!$B:$B,$A331,Sta!P:P))/$D331</f>
        <v>#DIV/0!</v>
      </c>
      <c r="AD331" s="6" t="e">
        <f>SUMIF(Sta!$A:$A,$A331,Sta!N:N)/$B331</f>
        <v>#DIV/0!</v>
      </c>
      <c r="AE331" s="14" t="e">
        <f>SUMIF(Sta!$B:$B,$A331,Sta!P:P)/$C331</f>
        <v>#DIV/0!</v>
      </c>
    </row>
    <row r="332" spans="1:31" x14ac:dyDescent="0.3">
      <c r="A332" t="s">
        <v>448</v>
      </c>
      <c r="B332" s="9">
        <f>COUNTIF(Sta!A:A,A332)</f>
        <v>0</v>
      </c>
      <c r="C332" s="4">
        <f>COUNTIF(Sta!B:B,A332)</f>
        <v>0</v>
      </c>
      <c r="D332" s="4">
        <f t="shared" si="10"/>
        <v>0</v>
      </c>
      <c r="E332" s="10" t="e">
        <f>(SUMIF(Sta!$A:$A,$A332,Sta!F:F) +SUMIF(Sta!$B:$B,$A332,Sta!F:F))/$D332</f>
        <v>#DIV/0!</v>
      </c>
      <c r="F332" s="6" t="e">
        <f>SUMIF(Sta!$A:$A,$A332,Sta!F:F)/$B332</f>
        <v>#DIV/0!</v>
      </c>
      <c r="G332" s="6" t="e">
        <f>SUMIF(Sta!$B:$B,$A332,Sta!F:F)/$C332</f>
        <v>#DIV/0!</v>
      </c>
      <c r="H332" s="10" t="e">
        <f>(SUMIF(Sta!$A:$A,$A332,Sta!D:D) +SUMIF(Sta!$B:$B,$A332,Sta!E:E))/$D332</f>
        <v>#DIV/0!</v>
      </c>
      <c r="I332" s="6" t="e">
        <f>SUMIF(Sta!$A:$A,$A332,Sta!D:D)/$B332</f>
        <v>#DIV/0!</v>
      </c>
      <c r="J332" s="6" t="e">
        <f>SUMIF(Sta!$B:$B,$A332,Sta!E:E)/$C332</f>
        <v>#DIV/0!</v>
      </c>
      <c r="K332" s="10" t="e">
        <f>(SUMIF(Sta!$A:$A,$A332,Sta!E:E) +SUMIF(Sta!$B:$B,$A332,Sta!D:D))/$D332</f>
        <v>#DIV/0!</v>
      </c>
      <c r="L332" s="6" t="e">
        <f>SUMIF(Sta!$A:$A,$A332,Sta!E:E)/$B332</f>
        <v>#DIV/0!</v>
      </c>
      <c r="M332" s="6" t="e">
        <f>SUMIF(Sta!$B:$B,$A332,Sta!D:D)/$C332</f>
        <v>#DIV/0!</v>
      </c>
      <c r="N332" s="10" t="e">
        <f>(SUMIF(Sta!$A:$A,$A332,Sta!L:L) +SUMIF(Sta!$B:$B,$A332,Sta!L:L))/$D332</f>
        <v>#DIV/0!</v>
      </c>
      <c r="O332" s="6" t="e">
        <f>SUMIF(Sta!$A:$A,$A332,Sta!L:L)/$B332</f>
        <v>#DIV/0!</v>
      </c>
      <c r="P332" s="6" t="e">
        <f>SUMIF(Sta!$B:$B,$A332,Sta!L:L)/$C332</f>
        <v>#DIV/0!</v>
      </c>
      <c r="Q332" s="10" t="e">
        <f>(SUMIF(Sta!$A:$A,$A332,Sta!H:H) +SUMIF(Sta!$B:$B,$A332,Sta!J:J))/$D332</f>
        <v>#DIV/0!</v>
      </c>
      <c r="R332" s="6" t="e">
        <f>SUMIF(Sta!$A:$A,$A332,Sta!H:H)/$B332</f>
        <v>#DIV/0!</v>
      </c>
      <c r="S332" s="6" t="e">
        <f>SUMIF(Sta!$B:$B,$A332,Sta!J:J)/$C332</f>
        <v>#DIV/0!</v>
      </c>
      <c r="T332" s="10" t="e">
        <f>(SUMIF(Sta!$A:$A,$A332,Sta!I:I) +SUMIF(Sta!$B:$B,$A332,Sta!K:K))/$D332</f>
        <v>#DIV/0!</v>
      </c>
      <c r="U332" s="6" t="e">
        <f>SUMIF(Sta!$A:$A,$A332,Sta!I:I)/$B332</f>
        <v>#DIV/0!</v>
      </c>
      <c r="V332" s="6" t="e">
        <f>SUMIF(Sta!$B:$B,$A332,Sta!K:K)/$C332</f>
        <v>#DIV/0!</v>
      </c>
      <c r="W332" s="10" t="e">
        <f>(SUMIF(Sta!$A:$A,$A332,Sta!Q:Q) +SUMIF(Sta!$B:$B,$A332,Sta!Q:Q))/$D332</f>
        <v>#DIV/0!</v>
      </c>
      <c r="X332" s="6" t="e">
        <f>SUMIF(Sta!$A:$A,$A332,Sta!Q:Q)/$B332</f>
        <v>#DIV/0!</v>
      </c>
      <c r="Y332" s="6" t="e">
        <f>SUMIF(Sta!$B:$B,$A332,Sta!Q:Q)/$C332</f>
        <v>#DIV/0!</v>
      </c>
      <c r="Z332" s="10" t="e">
        <f>(SUMIF(Sta!$A:$A,$A332,Sta!M:M) +SUMIF(Sta!$B:$B,$A332,Sta!O:O))/$D332</f>
        <v>#DIV/0!</v>
      </c>
      <c r="AA332" s="6" t="e">
        <f>SUMIF(Sta!$A:$A,$A332,Sta!M:M)/$B332</f>
        <v>#DIV/0!</v>
      </c>
      <c r="AB332" s="6" t="e">
        <f>SUMIF(Sta!$B:$B,$A332,Sta!O:O)/$C332</f>
        <v>#DIV/0!</v>
      </c>
      <c r="AC332" s="10" t="e">
        <f>(SUMIF(Sta!$A:$A,$A332,Sta!N:N) +SUMIF(Sta!$B:$B,$A332,Sta!P:P))/$D332</f>
        <v>#DIV/0!</v>
      </c>
      <c r="AD332" s="6" t="e">
        <f>SUMIF(Sta!$A:$A,$A332,Sta!N:N)/$B332</f>
        <v>#DIV/0!</v>
      </c>
      <c r="AE332" s="14" t="e">
        <f>SUMIF(Sta!$B:$B,$A332,Sta!P:P)/$C332</f>
        <v>#DIV/0!</v>
      </c>
    </row>
    <row r="333" spans="1:31" x14ac:dyDescent="0.3">
      <c r="A333" t="s">
        <v>432</v>
      </c>
      <c r="B333" s="9">
        <f>COUNTIF(Sta!A:A,A333)</f>
        <v>0</v>
      </c>
      <c r="C333" s="4">
        <f>COUNTIF(Sta!B:B,A333)</f>
        <v>0</v>
      </c>
      <c r="D333" s="4">
        <f t="shared" si="10"/>
        <v>0</v>
      </c>
      <c r="E333" s="10" t="e">
        <f>(SUMIF(Sta!$A:$A,$A333,Sta!F:F) +SUMIF(Sta!$B:$B,$A333,Sta!F:F))/$D333</f>
        <v>#DIV/0!</v>
      </c>
      <c r="F333" s="6" t="e">
        <f>SUMIF(Sta!$A:$A,$A333,Sta!F:F)/$B333</f>
        <v>#DIV/0!</v>
      </c>
      <c r="G333" s="6" t="e">
        <f>SUMIF(Sta!$B:$B,$A333,Sta!F:F)/$C333</f>
        <v>#DIV/0!</v>
      </c>
      <c r="H333" s="10" t="e">
        <f>(SUMIF(Sta!$A:$A,$A333,Sta!D:D) +SUMIF(Sta!$B:$B,$A333,Sta!E:E))/$D333</f>
        <v>#DIV/0!</v>
      </c>
      <c r="I333" s="6" t="e">
        <f>SUMIF(Sta!$A:$A,$A333,Sta!D:D)/$B333</f>
        <v>#DIV/0!</v>
      </c>
      <c r="J333" s="6" t="e">
        <f>SUMIF(Sta!$B:$B,$A333,Sta!E:E)/$C333</f>
        <v>#DIV/0!</v>
      </c>
      <c r="K333" s="10" t="e">
        <f>(SUMIF(Sta!$A:$A,$A333,Sta!E:E) +SUMIF(Sta!$B:$B,$A333,Sta!D:D))/$D333</f>
        <v>#DIV/0!</v>
      </c>
      <c r="L333" s="6" t="e">
        <f>SUMIF(Sta!$A:$A,$A333,Sta!E:E)/$B333</f>
        <v>#DIV/0!</v>
      </c>
      <c r="M333" s="6" t="e">
        <f>SUMIF(Sta!$B:$B,$A333,Sta!D:D)/$C333</f>
        <v>#DIV/0!</v>
      </c>
      <c r="N333" s="10" t="e">
        <f>(SUMIF(Sta!$A:$A,$A333,Sta!L:L) +SUMIF(Sta!$B:$B,$A333,Sta!L:L))/$D333</f>
        <v>#DIV/0!</v>
      </c>
      <c r="O333" s="6" t="e">
        <f>SUMIF(Sta!$A:$A,$A333,Sta!L:L)/$B333</f>
        <v>#DIV/0!</v>
      </c>
      <c r="P333" s="6" t="e">
        <f>SUMIF(Sta!$B:$B,$A333,Sta!L:L)/$C333</f>
        <v>#DIV/0!</v>
      </c>
      <c r="Q333" s="10" t="e">
        <f>(SUMIF(Sta!$A:$A,$A333,Sta!H:H) +SUMIF(Sta!$B:$B,$A333,Sta!J:J))/$D333</f>
        <v>#DIV/0!</v>
      </c>
      <c r="R333" s="6" t="e">
        <f>SUMIF(Sta!$A:$A,$A333,Sta!H:H)/$B333</f>
        <v>#DIV/0!</v>
      </c>
      <c r="S333" s="6" t="e">
        <f>SUMIF(Sta!$B:$B,$A333,Sta!J:J)/$C333</f>
        <v>#DIV/0!</v>
      </c>
      <c r="T333" s="10" t="e">
        <f>(SUMIF(Sta!$A:$A,$A333,Sta!I:I) +SUMIF(Sta!$B:$B,$A333,Sta!K:K))/$D333</f>
        <v>#DIV/0!</v>
      </c>
      <c r="U333" s="6" t="e">
        <f>SUMIF(Sta!$A:$A,$A333,Sta!I:I)/$B333</f>
        <v>#DIV/0!</v>
      </c>
      <c r="V333" s="6" t="e">
        <f>SUMIF(Sta!$B:$B,$A333,Sta!K:K)/$C333</f>
        <v>#DIV/0!</v>
      </c>
      <c r="W333" s="10" t="e">
        <f>(SUMIF(Sta!$A:$A,$A333,Sta!Q:Q) +SUMIF(Sta!$B:$B,$A333,Sta!Q:Q))/$D333</f>
        <v>#DIV/0!</v>
      </c>
      <c r="X333" s="6" t="e">
        <f>SUMIF(Sta!$A:$A,$A333,Sta!Q:Q)/$B333</f>
        <v>#DIV/0!</v>
      </c>
      <c r="Y333" s="6" t="e">
        <f>SUMIF(Sta!$B:$B,$A333,Sta!Q:Q)/$C333</f>
        <v>#DIV/0!</v>
      </c>
      <c r="Z333" s="10" t="e">
        <f>(SUMIF(Sta!$A:$A,$A333,Sta!M:M) +SUMIF(Sta!$B:$B,$A333,Sta!O:O))/$D333</f>
        <v>#DIV/0!</v>
      </c>
      <c r="AA333" s="6" t="e">
        <f>SUMIF(Sta!$A:$A,$A333,Sta!M:M)/$B333</f>
        <v>#DIV/0!</v>
      </c>
      <c r="AB333" s="6" t="e">
        <f>SUMIF(Sta!$B:$B,$A333,Sta!O:O)/$C333</f>
        <v>#DIV/0!</v>
      </c>
      <c r="AC333" s="10" t="e">
        <f>(SUMIF(Sta!$A:$A,$A333,Sta!N:N) +SUMIF(Sta!$B:$B,$A333,Sta!P:P))/$D333</f>
        <v>#DIV/0!</v>
      </c>
      <c r="AD333" s="6" t="e">
        <f>SUMIF(Sta!$A:$A,$A333,Sta!N:N)/$B333</f>
        <v>#DIV/0!</v>
      </c>
      <c r="AE333" s="14" t="e">
        <f>SUMIF(Sta!$B:$B,$A333,Sta!P:P)/$C333</f>
        <v>#DIV/0!</v>
      </c>
    </row>
    <row r="334" spans="1:31" x14ac:dyDescent="0.3">
      <c r="A334" t="s">
        <v>416</v>
      </c>
      <c r="B334" s="9">
        <f>COUNTIF(Sta!A:A,A334)</f>
        <v>0</v>
      </c>
      <c r="C334" s="4">
        <f>COUNTIF(Sta!B:B,A334)</f>
        <v>0</v>
      </c>
      <c r="D334" s="4">
        <f t="shared" si="10"/>
        <v>0</v>
      </c>
      <c r="E334" s="10" t="e">
        <f>(SUMIF(Sta!$A:$A,$A334,Sta!F:F) +SUMIF(Sta!$B:$B,$A334,Sta!F:F))/$D334</f>
        <v>#DIV/0!</v>
      </c>
      <c r="F334" s="6" t="e">
        <f>SUMIF(Sta!$A:$A,$A334,Sta!F:F)/$B334</f>
        <v>#DIV/0!</v>
      </c>
      <c r="G334" s="6" t="e">
        <f>SUMIF(Sta!$B:$B,$A334,Sta!F:F)/$C334</f>
        <v>#DIV/0!</v>
      </c>
      <c r="H334" s="10" t="e">
        <f>(SUMIF(Sta!$A:$A,$A334,Sta!D:D) +SUMIF(Sta!$B:$B,$A334,Sta!E:E))/$D334</f>
        <v>#DIV/0!</v>
      </c>
      <c r="I334" s="6" t="e">
        <f>SUMIF(Sta!$A:$A,$A334,Sta!D:D)/$B334</f>
        <v>#DIV/0!</v>
      </c>
      <c r="J334" s="6" t="e">
        <f>SUMIF(Sta!$B:$B,$A334,Sta!E:E)/$C334</f>
        <v>#DIV/0!</v>
      </c>
      <c r="K334" s="10" t="e">
        <f>(SUMIF(Sta!$A:$A,$A334,Sta!E:E) +SUMIF(Sta!$B:$B,$A334,Sta!D:D))/$D334</f>
        <v>#DIV/0!</v>
      </c>
      <c r="L334" s="6" t="e">
        <f>SUMIF(Sta!$A:$A,$A334,Sta!E:E)/$B334</f>
        <v>#DIV/0!</v>
      </c>
      <c r="M334" s="6" t="e">
        <f>SUMIF(Sta!$B:$B,$A334,Sta!D:D)/$C334</f>
        <v>#DIV/0!</v>
      </c>
      <c r="N334" s="10" t="e">
        <f>(SUMIF(Sta!$A:$A,$A334,Sta!L:L) +SUMIF(Sta!$B:$B,$A334,Sta!L:L))/$D334</f>
        <v>#DIV/0!</v>
      </c>
      <c r="O334" s="6" t="e">
        <f>SUMIF(Sta!$A:$A,$A334,Sta!L:L)/$B334</f>
        <v>#DIV/0!</v>
      </c>
      <c r="P334" s="6" t="e">
        <f>SUMIF(Sta!$B:$B,$A334,Sta!L:L)/$C334</f>
        <v>#DIV/0!</v>
      </c>
      <c r="Q334" s="10" t="e">
        <f>(SUMIF(Sta!$A:$A,$A334,Sta!H:H) +SUMIF(Sta!$B:$B,$A334,Sta!J:J))/$D334</f>
        <v>#DIV/0!</v>
      </c>
      <c r="R334" s="6" t="e">
        <f>SUMIF(Sta!$A:$A,$A334,Sta!H:H)/$B334</f>
        <v>#DIV/0!</v>
      </c>
      <c r="S334" s="6" t="e">
        <f>SUMIF(Sta!$B:$B,$A334,Sta!J:J)/$C334</f>
        <v>#DIV/0!</v>
      </c>
      <c r="T334" s="10" t="e">
        <f>(SUMIF(Sta!$A:$A,$A334,Sta!I:I) +SUMIF(Sta!$B:$B,$A334,Sta!K:K))/$D334</f>
        <v>#DIV/0!</v>
      </c>
      <c r="U334" s="6" t="e">
        <f>SUMIF(Sta!$A:$A,$A334,Sta!I:I)/$B334</f>
        <v>#DIV/0!</v>
      </c>
      <c r="V334" s="6" t="e">
        <f>SUMIF(Sta!$B:$B,$A334,Sta!K:K)/$C334</f>
        <v>#DIV/0!</v>
      </c>
      <c r="W334" s="10" t="e">
        <f>(SUMIF(Sta!$A:$A,$A334,Sta!Q:Q) +SUMIF(Sta!$B:$B,$A334,Sta!Q:Q))/$D334</f>
        <v>#DIV/0!</v>
      </c>
      <c r="X334" s="6" t="e">
        <f>SUMIF(Sta!$A:$A,$A334,Sta!Q:Q)/$B334</f>
        <v>#DIV/0!</v>
      </c>
      <c r="Y334" s="6" t="e">
        <f>SUMIF(Sta!$B:$B,$A334,Sta!Q:Q)/$C334</f>
        <v>#DIV/0!</v>
      </c>
      <c r="Z334" s="10" t="e">
        <f>(SUMIF(Sta!$A:$A,$A334,Sta!M:M) +SUMIF(Sta!$B:$B,$A334,Sta!O:O))/$D334</f>
        <v>#DIV/0!</v>
      </c>
      <c r="AA334" s="6" t="e">
        <f>SUMIF(Sta!$A:$A,$A334,Sta!M:M)/$B334</f>
        <v>#DIV/0!</v>
      </c>
      <c r="AB334" s="6" t="e">
        <f>SUMIF(Sta!$B:$B,$A334,Sta!O:O)/$C334</f>
        <v>#DIV/0!</v>
      </c>
      <c r="AC334" s="10" t="e">
        <f>(SUMIF(Sta!$A:$A,$A334,Sta!N:N) +SUMIF(Sta!$B:$B,$A334,Sta!P:P))/$D334</f>
        <v>#DIV/0!</v>
      </c>
      <c r="AD334" s="6" t="e">
        <f>SUMIF(Sta!$A:$A,$A334,Sta!N:N)/$B334</f>
        <v>#DIV/0!</v>
      </c>
      <c r="AE334" s="14" t="e">
        <f>SUMIF(Sta!$B:$B,$A334,Sta!P:P)/$C334</f>
        <v>#DIV/0!</v>
      </c>
    </row>
    <row r="335" spans="1:31" x14ac:dyDescent="0.3">
      <c r="A335" t="s">
        <v>449</v>
      </c>
      <c r="B335" s="9">
        <f>COUNTIF(Sta!A:A,A335)</f>
        <v>0</v>
      </c>
      <c r="C335" s="4">
        <f>COUNTIF(Sta!B:B,A335)</f>
        <v>0</v>
      </c>
      <c r="D335" s="4">
        <f t="shared" si="10"/>
        <v>0</v>
      </c>
      <c r="E335" s="10" t="e">
        <f>(SUMIF(Sta!$A:$A,$A335,Sta!F:F) +SUMIF(Sta!$B:$B,$A335,Sta!F:F))/$D335</f>
        <v>#DIV/0!</v>
      </c>
      <c r="F335" s="6" t="e">
        <f>SUMIF(Sta!$A:$A,$A335,Sta!F:F)/$B335</f>
        <v>#DIV/0!</v>
      </c>
      <c r="G335" s="6" t="e">
        <f>SUMIF(Sta!$B:$B,$A335,Sta!F:F)/$C335</f>
        <v>#DIV/0!</v>
      </c>
      <c r="H335" s="10" t="e">
        <f>(SUMIF(Sta!$A:$A,$A335,Sta!D:D) +SUMIF(Sta!$B:$B,$A335,Sta!E:E))/$D335</f>
        <v>#DIV/0!</v>
      </c>
      <c r="I335" s="6" t="e">
        <f>SUMIF(Sta!$A:$A,$A335,Sta!D:D)/$B335</f>
        <v>#DIV/0!</v>
      </c>
      <c r="J335" s="6" t="e">
        <f>SUMIF(Sta!$B:$B,$A335,Sta!E:E)/$C335</f>
        <v>#DIV/0!</v>
      </c>
      <c r="K335" s="10" t="e">
        <f>(SUMIF(Sta!$A:$A,$A335,Sta!E:E) +SUMIF(Sta!$B:$B,$A335,Sta!D:D))/$D335</f>
        <v>#DIV/0!</v>
      </c>
      <c r="L335" s="6" t="e">
        <f>SUMIF(Sta!$A:$A,$A335,Sta!E:E)/$B335</f>
        <v>#DIV/0!</v>
      </c>
      <c r="M335" s="6" t="e">
        <f>SUMIF(Sta!$B:$B,$A335,Sta!D:D)/$C335</f>
        <v>#DIV/0!</v>
      </c>
      <c r="N335" s="10" t="e">
        <f>(SUMIF(Sta!$A:$A,$A335,Sta!L:L) +SUMIF(Sta!$B:$B,$A335,Sta!L:L))/$D335</f>
        <v>#DIV/0!</v>
      </c>
      <c r="O335" s="6" t="e">
        <f>SUMIF(Sta!$A:$A,$A335,Sta!L:L)/$B335</f>
        <v>#DIV/0!</v>
      </c>
      <c r="P335" s="6" t="e">
        <f>SUMIF(Sta!$B:$B,$A335,Sta!L:L)/$C335</f>
        <v>#DIV/0!</v>
      </c>
      <c r="Q335" s="10" t="e">
        <f>(SUMIF(Sta!$A:$A,$A335,Sta!H:H) +SUMIF(Sta!$B:$B,$A335,Sta!J:J))/$D335</f>
        <v>#DIV/0!</v>
      </c>
      <c r="R335" s="6" t="e">
        <f>SUMIF(Sta!$A:$A,$A335,Sta!H:H)/$B335</f>
        <v>#DIV/0!</v>
      </c>
      <c r="S335" s="6" t="e">
        <f>SUMIF(Sta!$B:$B,$A335,Sta!J:J)/$C335</f>
        <v>#DIV/0!</v>
      </c>
      <c r="T335" s="10" t="e">
        <f>(SUMIF(Sta!$A:$A,$A335,Sta!I:I) +SUMIF(Sta!$B:$B,$A335,Sta!K:K))/$D335</f>
        <v>#DIV/0!</v>
      </c>
      <c r="U335" s="6" t="e">
        <f>SUMIF(Sta!$A:$A,$A335,Sta!I:I)/$B335</f>
        <v>#DIV/0!</v>
      </c>
      <c r="V335" s="6" t="e">
        <f>SUMIF(Sta!$B:$B,$A335,Sta!K:K)/$C335</f>
        <v>#DIV/0!</v>
      </c>
      <c r="W335" s="10" t="e">
        <f>(SUMIF(Sta!$A:$A,$A335,Sta!Q:Q) +SUMIF(Sta!$B:$B,$A335,Sta!Q:Q))/$D335</f>
        <v>#DIV/0!</v>
      </c>
      <c r="X335" s="6" t="e">
        <f>SUMIF(Sta!$A:$A,$A335,Sta!Q:Q)/$B335</f>
        <v>#DIV/0!</v>
      </c>
      <c r="Y335" s="6" t="e">
        <f>SUMIF(Sta!$B:$B,$A335,Sta!Q:Q)/$C335</f>
        <v>#DIV/0!</v>
      </c>
      <c r="Z335" s="10" t="e">
        <f>(SUMIF(Sta!$A:$A,$A335,Sta!M:M) +SUMIF(Sta!$B:$B,$A335,Sta!O:O))/$D335</f>
        <v>#DIV/0!</v>
      </c>
      <c r="AA335" s="6" t="e">
        <f>SUMIF(Sta!$A:$A,$A335,Sta!M:M)/$B335</f>
        <v>#DIV/0!</v>
      </c>
      <c r="AB335" s="6" t="e">
        <f>SUMIF(Sta!$B:$B,$A335,Sta!O:O)/$C335</f>
        <v>#DIV/0!</v>
      </c>
      <c r="AC335" s="10" t="e">
        <f>(SUMIF(Sta!$A:$A,$A335,Sta!N:N) +SUMIF(Sta!$B:$B,$A335,Sta!P:P))/$D335</f>
        <v>#DIV/0!</v>
      </c>
      <c r="AD335" s="6" t="e">
        <f>SUMIF(Sta!$A:$A,$A335,Sta!N:N)/$B335</f>
        <v>#DIV/0!</v>
      </c>
      <c r="AE335" s="14" t="e">
        <f>SUMIF(Sta!$B:$B,$A335,Sta!P:P)/$C335</f>
        <v>#DIV/0!</v>
      </c>
    </row>
    <row r="336" spans="1:31" x14ac:dyDescent="0.3">
      <c r="A336" t="s">
        <v>426</v>
      </c>
      <c r="B336" s="9">
        <f>COUNTIF(Sta!A:A,A336)</f>
        <v>0</v>
      </c>
      <c r="C336" s="4">
        <f>COUNTIF(Sta!B:B,A336)</f>
        <v>0</v>
      </c>
      <c r="D336" s="4">
        <f t="shared" si="10"/>
        <v>0</v>
      </c>
      <c r="E336" s="10" t="e">
        <f>(SUMIF(Sta!$A:$A,$A336,Sta!F:F) +SUMIF(Sta!$B:$B,$A336,Sta!F:F))/$D336</f>
        <v>#DIV/0!</v>
      </c>
      <c r="F336" s="6" t="e">
        <f>SUMIF(Sta!$A:$A,$A336,Sta!F:F)/$B336</f>
        <v>#DIV/0!</v>
      </c>
      <c r="G336" s="6" t="e">
        <f>SUMIF(Sta!$B:$B,$A336,Sta!F:F)/$C336</f>
        <v>#DIV/0!</v>
      </c>
      <c r="H336" s="10" t="e">
        <f>(SUMIF(Sta!$A:$A,$A336,Sta!D:D) +SUMIF(Sta!$B:$B,$A336,Sta!E:E))/$D336</f>
        <v>#DIV/0!</v>
      </c>
      <c r="I336" s="6" t="e">
        <f>SUMIF(Sta!$A:$A,$A336,Sta!D:D)/$B336</f>
        <v>#DIV/0!</v>
      </c>
      <c r="J336" s="6" t="e">
        <f>SUMIF(Sta!$B:$B,$A336,Sta!E:E)/$C336</f>
        <v>#DIV/0!</v>
      </c>
      <c r="K336" s="10" t="e">
        <f>(SUMIF(Sta!$A:$A,$A336,Sta!E:E) +SUMIF(Sta!$B:$B,$A336,Sta!D:D))/$D336</f>
        <v>#DIV/0!</v>
      </c>
      <c r="L336" s="6" t="e">
        <f>SUMIF(Sta!$A:$A,$A336,Sta!E:E)/$B336</f>
        <v>#DIV/0!</v>
      </c>
      <c r="M336" s="6" t="e">
        <f>SUMIF(Sta!$B:$B,$A336,Sta!D:D)/$C336</f>
        <v>#DIV/0!</v>
      </c>
      <c r="N336" s="10" t="e">
        <f>(SUMIF(Sta!$A:$A,$A336,Sta!L:L) +SUMIF(Sta!$B:$B,$A336,Sta!L:L))/$D336</f>
        <v>#DIV/0!</v>
      </c>
      <c r="O336" s="6" t="e">
        <f>SUMIF(Sta!$A:$A,$A336,Sta!L:L)/$B336</f>
        <v>#DIV/0!</v>
      </c>
      <c r="P336" s="6" t="e">
        <f>SUMIF(Sta!$B:$B,$A336,Sta!L:L)/$C336</f>
        <v>#DIV/0!</v>
      </c>
      <c r="Q336" s="10" t="e">
        <f>(SUMIF(Sta!$A:$A,$A336,Sta!H:H) +SUMIF(Sta!$B:$B,$A336,Sta!J:J))/$D336</f>
        <v>#DIV/0!</v>
      </c>
      <c r="R336" s="6" t="e">
        <f>SUMIF(Sta!$A:$A,$A336,Sta!H:H)/$B336</f>
        <v>#DIV/0!</v>
      </c>
      <c r="S336" s="6" t="e">
        <f>SUMIF(Sta!$B:$B,$A336,Sta!J:J)/$C336</f>
        <v>#DIV/0!</v>
      </c>
      <c r="T336" s="10" t="e">
        <f>(SUMIF(Sta!$A:$A,$A336,Sta!I:I) +SUMIF(Sta!$B:$B,$A336,Sta!K:K))/$D336</f>
        <v>#DIV/0!</v>
      </c>
      <c r="U336" s="6" t="e">
        <f>SUMIF(Sta!$A:$A,$A336,Sta!I:I)/$B336</f>
        <v>#DIV/0!</v>
      </c>
      <c r="V336" s="6" t="e">
        <f>SUMIF(Sta!$B:$B,$A336,Sta!K:K)/$C336</f>
        <v>#DIV/0!</v>
      </c>
      <c r="W336" s="10" t="e">
        <f>(SUMIF(Sta!$A:$A,$A336,Sta!Q:Q) +SUMIF(Sta!$B:$B,$A336,Sta!Q:Q))/$D336</f>
        <v>#DIV/0!</v>
      </c>
      <c r="X336" s="6" t="e">
        <f>SUMIF(Sta!$A:$A,$A336,Sta!Q:Q)/$B336</f>
        <v>#DIV/0!</v>
      </c>
      <c r="Y336" s="6" t="e">
        <f>SUMIF(Sta!$B:$B,$A336,Sta!Q:Q)/$C336</f>
        <v>#DIV/0!</v>
      </c>
      <c r="Z336" s="10" t="e">
        <f>(SUMIF(Sta!$A:$A,$A336,Sta!M:M) +SUMIF(Sta!$B:$B,$A336,Sta!O:O))/$D336</f>
        <v>#DIV/0!</v>
      </c>
      <c r="AA336" s="6" t="e">
        <f>SUMIF(Sta!$A:$A,$A336,Sta!M:M)/$B336</f>
        <v>#DIV/0!</v>
      </c>
      <c r="AB336" s="6" t="e">
        <f>SUMIF(Sta!$B:$B,$A336,Sta!O:O)/$C336</f>
        <v>#DIV/0!</v>
      </c>
      <c r="AC336" s="10" t="e">
        <f>(SUMIF(Sta!$A:$A,$A336,Sta!N:N) +SUMIF(Sta!$B:$B,$A336,Sta!P:P))/$D336</f>
        <v>#DIV/0!</v>
      </c>
      <c r="AD336" s="6" t="e">
        <f>SUMIF(Sta!$A:$A,$A336,Sta!N:N)/$B336</f>
        <v>#DIV/0!</v>
      </c>
      <c r="AE336" s="14" t="e">
        <f>SUMIF(Sta!$B:$B,$A336,Sta!P:P)/$C336</f>
        <v>#DIV/0!</v>
      </c>
    </row>
    <row r="337" spans="1:31" x14ac:dyDescent="0.3">
      <c r="A337" t="s">
        <v>434</v>
      </c>
      <c r="B337" s="9">
        <f>COUNTIF(Sta!A:A,A337)</f>
        <v>0</v>
      </c>
      <c r="C337" s="4">
        <f>COUNTIF(Sta!B:B,A337)</f>
        <v>0</v>
      </c>
      <c r="D337" s="4">
        <f t="shared" si="10"/>
        <v>0</v>
      </c>
      <c r="E337" s="10" t="e">
        <f>(SUMIF(Sta!$A:$A,$A337,Sta!F:F) +SUMIF(Sta!$B:$B,$A337,Sta!F:F))/$D337</f>
        <v>#DIV/0!</v>
      </c>
      <c r="F337" s="6" t="e">
        <f>SUMIF(Sta!$A:$A,$A337,Sta!F:F)/$B337</f>
        <v>#DIV/0!</v>
      </c>
      <c r="G337" s="6" t="e">
        <f>SUMIF(Sta!$B:$B,$A337,Sta!F:F)/$C337</f>
        <v>#DIV/0!</v>
      </c>
      <c r="H337" s="10" t="e">
        <f>(SUMIF(Sta!$A:$A,$A337,Sta!D:D) +SUMIF(Sta!$B:$B,$A337,Sta!E:E))/$D337</f>
        <v>#DIV/0!</v>
      </c>
      <c r="I337" s="6" t="e">
        <f>SUMIF(Sta!$A:$A,$A337,Sta!D:D)/$B337</f>
        <v>#DIV/0!</v>
      </c>
      <c r="J337" s="6" t="e">
        <f>SUMIF(Sta!$B:$B,$A337,Sta!E:E)/$C337</f>
        <v>#DIV/0!</v>
      </c>
      <c r="K337" s="10" t="e">
        <f>(SUMIF(Sta!$A:$A,$A337,Sta!E:E) +SUMIF(Sta!$B:$B,$A337,Sta!D:D))/$D337</f>
        <v>#DIV/0!</v>
      </c>
      <c r="L337" s="6" t="e">
        <f>SUMIF(Sta!$A:$A,$A337,Sta!E:E)/$B337</f>
        <v>#DIV/0!</v>
      </c>
      <c r="M337" s="6" t="e">
        <f>SUMIF(Sta!$B:$B,$A337,Sta!D:D)/$C337</f>
        <v>#DIV/0!</v>
      </c>
      <c r="N337" s="10" t="e">
        <f>(SUMIF(Sta!$A:$A,$A337,Sta!L:L) +SUMIF(Sta!$B:$B,$A337,Sta!L:L))/$D337</f>
        <v>#DIV/0!</v>
      </c>
      <c r="O337" s="6" t="e">
        <f>SUMIF(Sta!$A:$A,$A337,Sta!L:L)/$B337</f>
        <v>#DIV/0!</v>
      </c>
      <c r="P337" s="6" t="e">
        <f>SUMIF(Sta!$B:$B,$A337,Sta!L:L)/$C337</f>
        <v>#DIV/0!</v>
      </c>
      <c r="Q337" s="10" t="e">
        <f>(SUMIF(Sta!$A:$A,$A337,Sta!H:H) +SUMIF(Sta!$B:$B,$A337,Sta!J:J))/$D337</f>
        <v>#DIV/0!</v>
      </c>
      <c r="R337" s="6" t="e">
        <f>SUMIF(Sta!$A:$A,$A337,Sta!H:H)/$B337</f>
        <v>#DIV/0!</v>
      </c>
      <c r="S337" s="6" t="e">
        <f>SUMIF(Sta!$B:$B,$A337,Sta!J:J)/$C337</f>
        <v>#DIV/0!</v>
      </c>
      <c r="T337" s="10" t="e">
        <f>(SUMIF(Sta!$A:$A,$A337,Sta!I:I) +SUMIF(Sta!$B:$B,$A337,Sta!K:K))/$D337</f>
        <v>#DIV/0!</v>
      </c>
      <c r="U337" s="6" t="e">
        <f>SUMIF(Sta!$A:$A,$A337,Sta!I:I)/$B337</f>
        <v>#DIV/0!</v>
      </c>
      <c r="V337" s="6" t="e">
        <f>SUMIF(Sta!$B:$B,$A337,Sta!K:K)/$C337</f>
        <v>#DIV/0!</v>
      </c>
      <c r="W337" s="10" t="e">
        <f>(SUMIF(Sta!$A:$A,$A337,Sta!Q:Q) +SUMIF(Sta!$B:$B,$A337,Sta!Q:Q))/$D337</f>
        <v>#DIV/0!</v>
      </c>
      <c r="X337" s="6" t="e">
        <f>SUMIF(Sta!$A:$A,$A337,Sta!Q:Q)/$B337</f>
        <v>#DIV/0!</v>
      </c>
      <c r="Y337" s="6" t="e">
        <f>SUMIF(Sta!$B:$B,$A337,Sta!Q:Q)/$C337</f>
        <v>#DIV/0!</v>
      </c>
      <c r="Z337" s="10" t="e">
        <f>(SUMIF(Sta!$A:$A,$A337,Sta!M:M) +SUMIF(Sta!$B:$B,$A337,Sta!O:O))/$D337</f>
        <v>#DIV/0!</v>
      </c>
      <c r="AA337" s="6" t="e">
        <f>SUMIF(Sta!$A:$A,$A337,Sta!M:M)/$B337</f>
        <v>#DIV/0!</v>
      </c>
      <c r="AB337" s="6" t="e">
        <f>SUMIF(Sta!$B:$B,$A337,Sta!O:O)/$C337</f>
        <v>#DIV/0!</v>
      </c>
      <c r="AC337" s="10" t="e">
        <f>(SUMIF(Sta!$A:$A,$A337,Sta!N:N) +SUMIF(Sta!$B:$B,$A337,Sta!P:P))/$D337</f>
        <v>#DIV/0!</v>
      </c>
      <c r="AD337" s="6" t="e">
        <f>SUMIF(Sta!$A:$A,$A337,Sta!N:N)/$B337</f>
        <v>#DIV/0!</v>
      </c>
      <c r="AE337" s="14" t="e">
        <f>SUMIF(Sta!$B:$B,$A337,Sta!P:P)/$C337</f>
        <v>#DIV/0!</v>
      </c>
    </row>
    <row r="338" spans="1:31" x14ac:dyDescent="0.3">
      <c r="A338" t="s">
        <v>435</v>
      </c>
      <c r="B338" s="9">
        <f>COUNTIF(Sta!A:A,A338)</f>
        <v>0</v>
      </c>
      <c r="C338" s="4">
        <f>COUNTIF(Sta!B:B,A338)</f>
        <v>0</v>
      </c>
      <c r="D338" s="4">
        <f t="shared" si="10"/>
        <v>0</v>
      </c>
      <c r="E338" s="10" t="e">
        <f>(SUMIF(Sta!$A:$A,$A338,Sta!F:F) +SUMIF(Sta!$B:$B,$A338,Sta!F:F))/$D338</f>
        <v>#DIV/0!</v>
      </c>
      <c r="F338" s="6" t="e">
        <f>SUMIF(Sta!$A:$A,$A338,Sta!F:F)/$B338</f>
        <v>#DIV/0!</v>
      </c>
      <c r="G338" s="6" t="e">
        <f>SUMIF(Sta!$B:$B,$A338,Sta!F:F)/$C338</f>
        <v>#DIV/0!</v>
      </c>
      <c r="H338" s="10" t="e">
        <f>(SUMIF(Sta!$A:$A,$A338,Sta!D:D) +SUMIF(Sta!$B:$B,$A338,Sta!E:E))/$D338</f>
        <v>#DIV/0!</v>
      </c>
      <c r="I338" s="6" t="e">
        <f>SUMIF(Sta!$A:$A,$A338,Sta!D:D)/$B338</f>
        <v>#DIV/0!</v>
      </c>
      <c r="J338" s="6" t="e">
        <f>SUMIF(Sta!$B:$B,$A338,Sta!E:E)/$C338</f>
        <v>#DIV/0!</v>
      </c>
      <c r="K338" s="10" t="e">
        <f>(SUMIF(Sta!$A:$A,$A338,Sta!E:E) +SUMIF(Sta!$B:$B,$A338,Sta!D:D))/$D338</f>
        <v>#DIV/0!</v>
      </c>
      <c r="L338" s="6" t="e">
        <f>SUMIF(Sta!$A:$A,$A338,Sta!E:E)/$B338</f>
        <v>#DIV/0!</v>
      </c>
      <c r="M338" s="6" t="e">
        <f>SUMIF(Sta!$B:$B,$A338,Sta!D:D)/$C338</f>
        <v>#DIV/0!</v>
      </c>
      <c r="N338" s="10" t="e">
        <f>(SUMIF(Sta!$A:$A,$A338,Sta!L:L) +SUMIF(Sta!$B:$B,$A338,Sta!L:L))/$D338</f>
        <v>#DIV/0!</v>
      </c>
      <c r="O338" s="6" t="e">
        <f>SUMIF(Sta!$A:$A,$A338,Sta!L:L)/$B338</f>
        <v>#DIV/0!</v>
      </c>
      <c r="P338" s="6" t="e">
        <f>SUMIF(Sta!$B:$B,$A338,Sta!L:L)/$C338</f>
        <v>#DIV/0!</v>
      </c>
      <c r="Q338" s="10" t="e">
        <f>(SUMIF(Sta!$A:$A,$A338,Sta!H:H) +SUMIF(Sta!$B:$B,$A338,Sta!J:J))/$D338</f>
        <v>#DIV/0!</v>
      </c>
      <c r="R338" s="6" t="e">
        <f>SUMIF(Sta!$A:$A,$A338,Sta!H:H)/$B338</f>
        <v>#DIV/0!</v>
      </c>
      <c r="S338" s="6" t="e">
        <f>SUMIF(Sta!$B:$B,$A338,Sta!J:J)/$C338</f>
        <v>#DIV/0!</v>
      </c>
      <c r="T338" s="10" t="e">
        <f>(SUMIF(Sta!$A:$A,$A338,Sta!I:I) +SUMIF(Sta!$B:$B,$A338,Sta!K:K))/$D338</f>
        <v>#DIV/0!</v>
      </c>
      <c r="U338" s="6" t="e">
        <f>SUMIF(Sta!$A:$A,$A338,Sta!I:I)/$B338</f>
        <v>#DIV/0!</v>
      </c>
      <c r="V338" s="6" t="e">
        <f>SUMIF(Sta!$B:$B,$A338,Sta!K:K)/$C338</f>
        <v>#DIV/0!</v>
      </c>
      <c r="W338" s="10" t="e">
        <f>(SUMIF(Sta!$A:$A,$A338,Sta!Q:Q) +SUMIF(Sta!$B:$B,$A338,Sta!Q:Q))/$D338</f>
        <v>#DIV/0!</v>
      </c>
      <c r="X338" s="6" t="e">
        <f>SUMIF(Sta!$A:$A,$A338,Sta!Q:Q)/$B338</f>
        <v>#DIV/0!</v>
      </c>
      <c r="Y338" s="6" t="e">
        <f>SUMIF(Sta!$B:$B,$A338,Sta!Q:Q)/$C338</f>
        <v>#DIV/0!</v>
      </c>
      <c r="Z338" s="10" t="e">
        <f>(SUMIF(Sta!$A:$A,$A338,Sta!M:M) +SUMIF(Sta!$B:$B,$A338,Sta!O:O))/$D338</f>
        <v>#DIV/0!</v>
      </c>
      <c r="AA338" s="6" t="e">
        <f>SUMIF(Sta!$A:$A,$A338,Sta!M:M)/$B338</f>
        <v>#DIV/0!</v>
      </c>
      <c r="AB338" s="6" t="e">
        <f>SUMIF(Sta!$B:$B,$A338,Sta!O:O)/$C338</f>
        <v>#DIV/0!</v>
      </c>
      <c r="AC338" s="10" t="e">
        <f>(SUMIF(Sta!$A:$A,$A338,Sta!N:N) +SUMIF(Sta!$B:$B,$A338,Sta!P:P))/$D338</f>
        <v>#DIV/0!</v>
      </c>
      <c r="AD338" s="6" t="e">
        <f>SUMIF(Sta!$A:$A,$A338,Sta!N:N)/$B338</f>
        <v>#DIV/0!</v>
      </c>
      <c r="AE338" s="14" t="e">
        <f>SUMIF(Sta!$B:$B,$A338,Sta!P:P)/$C338</f>
        <v>#DIV/0!</v>
      </c>
    </row>
    <row r="339" spans="1:31" x14ac:dyDescent="0.3">
      <c r="A339" t="s">
        <v>431</v>
      </c>
      <c r="B339" s="9">
        <f>COUNTIF(Sta!A:A,A339)</f>
        <v>0</v>
      </c>
      <c r="C339" s="4">
        <f>COUNTIF(Sta!B:B,A339)</f>
        <v>0</v>
      </c>
      <c r="D339" s="4">
        <f t="shared" si="10"/>
        <v>0</v>
      </c>
      <c r="E339" s="10" t="e">
        <f>(SUMIF(Sta!$A:$A,$A339,Sta!F:F) +SUMIF(Sta!$B:$B,$A339,Sta!F:F))/$D339</f>
        <v>#DIV/0!</v>
      </c>
      <c r="F339" s="6" t="e">
        <f>SUMIF(Sta!$A:$A,$A339,Sta!F:F)/$B339</f>
        <v>#DIV/0!</v>
      </c>
      <c r="G339" s="6" t="e">
        <f>SUMIF(Sta!$B:$B,$A339,Sta!F:F)/$C339</f>
        <v>#DIV/0!</v>
      </c>
      <c r="H339" s="10" t="e">
        <f>(SUMIF(Sta!$A:$A,$A339,Sta!D:D) +SUMIF(Sta!$B:$B,$A339,Sta!E:E))/$D339</f>
        <v>#DIV/0!</v>
      </c>
      <c r="I339" s="6" t="e">
        <f>SUMIF(Sta!$A:$A,$A339,Sta!D:D)/$B339</f>
        <v>#DIV/0!</v>
      </c>
      <c r="J339" s="6" t="e">
        <f>SUMIF(Sta!$B:$B,$A339,Sta!E:E)/$C339</f>
        <v>#DIV/0!</v>
      </c>
      <c r="K339" s="10" t="e">
        <f>(SUMIF(Sta!$A:$A,$A339,Sta!E:E) +SUMIF(Sta!$B:$B,$A339,Sta!D:D))/$D339</f>
        <v>#DIV/0!</v>
      </c>
      <c r="L339" s="6" t="e">
        <f>SUMIF(Sta!$A:$A,$A339,Sta!E:E)/$B339</f>
        <v>#DIV/0!</v>
      </c>
      <c r="M339" s="6" t="e">
        <f>SUMIF(Sta!$B:$B,$A339,Sta!D:D)/$C339</f>
        <v>#DIV/0!</v>
      </c>
      <c r="N339" s="10" t="e">
        <f>(SUMIF(Sta!$A:$A,$A339,Sta!L:L) +SUMIF(Sta!$B:$B,$A339,Sta!L:L))/$D339</f>
        <v>#DIV/0!</v>
      </c>
      <c r="O339" s="6" t="e">
        <f>SUMIF(Sta!$A:$A,$A339,Sta!L:L)/$B339</f>
        <v>#DIV/0!</v>
      </c>
      <c r="P339" s="6" t="e">
        <f>SUMIF(Sta!$B:$B,$A339,Sta!L:L)/$C339</f>
        <v>#DIV/0!</v>
      </c>
      <c r="Q339" s="10" t="e">
        <f>(SUMIF(Sta!$A:$A,$A339,Sta!H:H) +SUMIF(Sta!$B:$B,$A339,Sta!J:J))/$D339</f>
        <v>#DIV/0!</v>
      </c>
      <c r="R339" s="6" t="e">
        <f>SUMIF(Sta!$A:$A,$A339,Sta!H:H)/$B339</f>
        <v>#DIV/0!</v>
      </c>
      <c r="S339" s="6" t="e">
        <f>SUMIF(Sta!$B:$B,$A339,Sta!J:J)/$C339</f>
        <v>#DIV/0!</v>
      </c>
      <c r="T339" s="10" t="e">
        <f>(SUMIF(Sta!$A:$A,$A339,Sta!I:I) +SUMIF(Sta!$B:$B,$A339,Sta!K:K))/$D339</f>
        <v>#DIV/0!</v>
      </c>
      <c r="U339" s="6" t="e">
        <f>SUMIF(Sta!$A:$A,$A339,Sta!I:I)/$B339</f>
        <v>#DIV/0!</v>
      </c>
      <c r="V339" s="6" t="e">
        <f>SUMIF(Sta!$B:$B,$A339,Sta!K:K)/$C339</f>
        <v>#DIV/0!</v>
      </c>
      <c r="W339" s="10" t="e">
        <f>(SUMIF(Sta!$A:$A,$A339,Sta!Q:Q) +SUMIF(Sta!$B:$B,$A339,Sta!Q:Q))/$D339</f>
        <v>#DIV/0!</v>
      </c>
      <c r="X339" s="6" t="e">
        <f>SUMIF(Sta!$A:$A,$A339,Sta!Q:Q)/$B339</f>
        <v>#DIV/0!</v>
      </c>
      <c r="Y339" s="6" t="e">
        <f>SUMIF(Sta!$B:$B,$A339,Sta!Q:Q)/$C339</f>
        <v>#DIV/0!</v>
      </c>
      <c r="Z339" s="10" t="e">
        <f>(SUMIF(Sta!$A:$A,$A339,Sta!M:M) +SUMIF(Sta!$B:$B,$A339,Sta!O:O))/$D339</f>
        <v>#DIV/0!</v>
      </c>
      <c r="AA339" s="6" t="e">
        <f>SUMIF(Sta!$A:$A,$A339,Sta!M:M)/$B339</f>
        <v>#DIV/0!</v>
      </c>
      <c r="AB339" s="6" t="e">
        <f>SUMIF(Sta!$B:$B,$A339,Sta!O:O)/$C339</f>
        <v>#DIV/0!</v>
      </c>
      <c r="AC339" s="10" t="e">
        <f>(SUMIF(Sta!$A:$A,$A339,Sta!N:N) +SUMIF(Sta!$B:$B,$A339,Sta!P:P))/$D339</f>
        <v>#DIV/0!</v>
      </c>
      <c r="AD339" s="6" t="e">
        <f>SUMIF(Sta!$A:$A,$A339,Sta!N:N)/$B339</f>
        <v>#DIV/0!</v>
      </c>
      <c r="AE339" s="14" t="e">
        <f>SUMIF(Sta!$B:$B,$A339,Sta!P:P)/$C339</f>
        <v>#DIV/0!</v>
      </c>
    </row>
    <row r="340" spans="1:31" x14ac:dyDescent="0.3">
      <c r="A340" t="s">
        <v>417</v>
      </c>
      <c r="B340" s="9">
        <f>COUNTIF(Sta!A:A,A340)</f>
        <v>0</v>
      </c>
      <c r="C340" s="4">
        <f>COUNTIF(Sta!B:B,A340)</f>
        <v>0</v>
      </c>
      <c r="D340" s="4">
        <f t="shared" si="10"/>
        <v>0</v>
      </c>
      <c r="E340" s="10" t="e">
        <f>(SUMIF(Sta!$A:$A,$A340,Sta!F:F) +SUMIF(Sta!$B:$B,$A340,Sta!F:F))/$D340</f>
        <v>#DIV/0!</v>
      </c>
      <c r="F340" s="6" t="e">
        <f>SUMIF(Sta!$A:$A,$A340,Sta!F:F)/$B340</f>
        <v>#DIV/0!</v>
      </c>
      <c r="G340" s="6" t="e">
        <f>SUMIF(Sta!$B:$B,$A340,Sta!F:F)/$C340</f>
        <v>#DIV/0!</v>
      </c>
      <c r="H340" s="10" t="e">
        <f>(SUMIF(Sta!$A:$A,$A340,Sta!D:D) +SUMIF(Sta!$B:$B,$A340,Sta!E:E))/$D340</f>
        <v>#DIV/0!</v>
      </c>
      <c r="I340" s="6" t="e">
        <f>SUMIF(Sta!$A:$A,$A340,Sta!D:D)/$B340</f>
        <v>#DIV/0!</v>
      </c>
      <c r="J340" s="6" t="e">
        <f>SUMIF(Sta!$B:$B,$A340,Sta!E:E)/$C340</f>
        <v>#DIV/0!</v>
      </c>
      <c r="K340" s="10" t="e">
        <f>(SUMIF(Sta!$A:$A,$A340,Sta!E:E) +SUMIF(Sta!$B:$B,$A340,Sta!D:D))/$D340</f>
        <v>#DIV/0!</v>
      </c>
      <c r="L340" s="6" t="e">
        <f>SUMIF(Sta!$A:$A,$A340,Sta!E:E)/$B340</f>
        <v>#DIV/0!</v>
      </c>
      <c r="M340" s="6" t="e">
        <f>SUMIF(Sta!$B:$B,$A340,Sta!D:D)/$C340</f>
        <v>#DIV/0!</v>
      </c>
      <c r="N340" s="10" t="e">
        <f>(SUMIF(Sta!$A:$A,$A340,Sta!L:L) +SUMIF(Sta!$B:$B,$A340,Sta!L:L))/$D340</f>
        <v>#DIV/0!</v>
      </c>
      <c r="O340" s="6" t="e">
        <f>SUMIF(Sta!$A:$A,$A340,Sta!L:L)/$B340</f>
        <v>#DIV/0!</v>
      </c>
      <c r="P340" s="6" t="e">
        <f>SUMIF(Sta!$B:$B,$A340,Sta!L:L)/$C340</f>
        <v>#DIV/0!</v>
      </c>
      <c r="Q340" s="10" t="e">
        <f>(SUMIF(Sta!$A:$A,$A340,Sta!H:H) +SUMIF(Sta!$B:$B,$A340,Sta!J:J))/$D340</f>
        <v>#DIV/0!</v>
      </c>
      <c r="R340" s="6" t="e">
        <f>SUMIF(Sta!$A:$A,$A340,Sta!H:H)/$B340</f>
        <v>#DIV/0!</v>
      </c>
      <c r="S340" s="6" t="e">
        <f>SUMIF(Sta!$B:$B,$A340,Sta!J:J)/$C340</f>
        <v>#DIV/0!</v>
      </c>
      <c r="T340" s="10" t="e">
        <f>(SUMIF(Sta!$A:$A,$A340,Sta!I:I) +SUMIF(Sta!$B:$B,$A340,Sta!K:K))/$D340</f>
        <v>#DIV/0!</v>
      </c>
      <c r="U340" s="6" t="e">
        <f>SUMIF(Sta!$A:$A,$A340,Sta!I:I)/$B340</f>
        <v>#DIV/0!</v>
      </c>
      <c r="V340" s="6" t="e">
        <f>SUMIF(Sta!$B:$B,$A340,Sta!K:K)/$C340</f>
        <v>#DIV/0!</v>
      </c>
      <c r="W340" s="10" t="e">
        <f>(SUMIF(Sta!$A:$A,$A340,Sta!Q:Q) +SUMIF(Sta!$B:$B,$A340,Sta!Q:Q))/$D340</f>
        <v>#DIV/0!</v>
      </c>
      <c r="X340" s="6" t="e">
        <f>SUMIF(Sta!$A:$A,$A340,Sta!Q:Q)/$B340</f>
        <v>#DIV/0!</v>
      </c>
      <c r="Y340" s="6" t="e">
        <f>SUMIF(Sta!$B:$B,$A340,Sta!Q:Q)/$C340</f>
        <v>#DIV/0!</v>
      </c>
      <c r="Z340" s="10" t="e">
        <f>(SUMIF(Sta!$A:$A,$A340,Sta!M:M) +SUMIF(Sta!$B:$B,$A340,Sta!O:O))/$D340</f>
        <v>#DIV/0!</v>
      </c>
      <c r="AA340" s="6" t="e">
        <f>SUMIF(Sta!$A:$A,$A340,Sta!M:M)/$B340</f>
        <v>#DIV/0!</v>
      </c>
      <c r="AB340" s="6" t="e">
        <f>SUMIF(Sta!$B:$B,$A340,Sta!O:O)/$C340</f>
        <v>#DIV/0!</v>
      </c>
      <c r="AC340" s="10" t="e">
        <f>(SUMIF(Sta!$A:$A,$A340,Sta!N:N) +SUMIF(Sta!$B:$B,$A340,Sta!P:P))/$D340</f>
        <v>#DIV/0!</v>
      </c>
      <c r="AD340" s="6" t="e">
        <f>SUMIF(Sta!$A:$A,$A340,Sta!N:N)/$B340</f>
        <v>#DIV/0!</v>
      </c>
      <c r="AE340" s="14" t="e">
        <f>SUMIF(Sta!$B:$B,$A340,Sta!P:P)/$C340</f>
        <v>#DIV/0!</v>
      </c>
    </row>
    <row r="341" spans="1:31" x14ac:dyDescent="0.3">
      <c r="A341" t="s">
        <v>433</v>
      </c>
      <c r="B341" s="9">
        <f>COUNTIF(Sta!A:A,A341)</f>
        <v>0</v>
      </c>
      <c r="C341" s="4">
        <f>COUNTIF(Sta!B:B,A341)</f>
        <v>0</v>
      </c>
      <c r="D341" s="4">
        <f t="shared" si="10"/>
        <v>0</v>
      </c>
      <c r="E341" s="10" t="e">
        <f>(SUMIF(Sta!$A:$A,$A341,Sta!F:F) +SUMIF(Sta!$B:$B,$A341,Sta!F:F))/$D341</f>
        <v>#DIV/0!</v>
      </c>
      <c r="F341" s="6" t="e">
        <f>SUMIF(Sta!$A:$A,$A341,Sta!F:F)/$B341</f>
        <v>#DIV/0!</v>
      </c>
      <c r="G341" s="6" t="e">
        <f>SUMIF(Sta!$B:$B,$A341,Sta!F:F)/$C341</f>
        <v>#DIV/0!</v>
      </c>
      <c r="H341" s="10" t="e">
        <f>(SUMIF(Sta!$A:$A,$A341,Sta!D:D) +SUMIF(Sta!$B:$B,$A341,Sta!E:E))/$D341</f>
        <v>#DIV/0!</v>
      </c>
      <c r="I341" s="6" t="e">
        <f>SUMIF(Sta!$A:$A,$A341,Sta!D:D)/$B341</f>
        <v>#DIV/0!</v>
      </c>
      <c r="J341" s="6" t="e">
        <f>SUMIF(Sta!$B:$B,$A341,Sta!E:E)/$C341</f>
        <v>#DIV/0!</v>
      </c>
      <c r="K341" s="10" t="e">
        <f>(SUMIF(Sta!$A:$A,$A341,Sta!E:E) +SUMIF(Sta!$B:$B,$A341,Sta!D:D))/$D341</f>
        <v>#DIV/0!</v>
      </c>
      <c r="L341" s="6" t="e">
        <f>SUMIF(Sta!$A:$A,$A341,Sta!E:E)/$B341</f>
        <v>#DIV/0!</v>
      </c>
      <c r="M341" s="6" t="e">
        <f>SUMIF(Sta!$B:$B,$A341,Sta!D:D)/$C341</f>
        <v>#DIV/0!</v>
      </c>
      <c r="N341" s="10" t="e">
        <f>(SUMIF(Sta!$A:$A,$A341,Sta!L:L) +SUMIF(Sta!$B:$B,$A341,Sta!L:L))/$D341</f>
        <v>#DIV/0!</v>
      </c>
      <c r="O341" s="6" t="e">
        <f>SUMIF(Sta!$A:$A,$A341,Sta!L:L)/$B341</f>
        <v>#DIV/0!</v>
      </c>
      <c r="P341" s="6" t="e">
        <f>SUMIF(Sta!$B:$B,$A341,Sta!L:L)/$C341</f>
        <v>#DIV/0!</v>
      </c>
      <c r="Q341" s="10" t="e">
        <f>(SUMIF(Sta!$A:$A,$A341,Sta!H:H) +SUMIF(Sta!$B:$B,$A341,Sta!J:J))/$D341</f>
        <v>#DIV/0!</v>
      </c>
      <c r="R341" s="6" t="e">
        <f>SUMIF(Sta!$A:$A,$A341,Sta!H:H)/$B341</f>
        <v>#DIV/0!</v>
      </c>
      <c r="S341" s="6" t="e">
        <f>SUMIF(Sta!$B:$B,$A341,Sta!J:J)/$C341</f>
        <v>#DIV/0!</v>
      </c>
      <c r="T341" s="10" t="e">
        <f>(SUMIF(Sta!$A:$A,$A341,Sta!I:I) +SUMIF(Sta!$B:$B,$A341,Sta!K:K))/$D341</f>
        <v>#DIV/0!</v>
      </c>
      <c r="U341" s="6" t="e">
        <f>SUMIF(Sta!$A:$A,$A341,Sta!I:I)/$B341</f>
        <v>#DIV/0!</v>
      </c>
      <c r="V341" s="6" t="e">
        <f>SUMIF(Sta!$B:$B,$A341,Sta!K:K)/$C341</f>
        <v>#DIV/0!</v>
      </c>
      <c r="W341" s="10" t="e">
        <f>(SUMIF(Sta!$A:$A,$A341,Sta!Q:Q) +SUMIF(Sta!$B:$B,$A341,Sta!Q:Q))/$D341</f>
        <v>#DIV/0!</v>
      </c>
      <c r="X341" s="6" t="e">
        <f>SUMIF(Sta!$A:$A,$A341,Sta!Q:Q)/$B341</f>
        <v>#DIV/0!</v>
      </c>
      <c r="Y341" s="6" t="e">
        <f>SUMIF(Sta!$B:$B,$A341,Sta!Q:Q)/$C341</f>
        <v>#DIV/0!</v>
      </c>
      <c r="Z341" s="10" t="e">
        <f>(SUMIF(Sta!$A:$A,$A341,Sta!M:M) +SUMIF(Sta!$B:$B,$A341,Sta!O:O))/$D341</f>
        <v>#DIV/0!</v>
      </c>
      <c r="AA341" s="6" t="e">
        <f>SUMIF(Sta!$A:$A,$A341,Sta!M:M)/$B341</f>
        <v>#DIV/0!</v>
      </c>
      <c r="AB341" s="6" t="e">
        <f>SUMIF(Sta!$B:$B,$A341,Sta!O:O)/$C341</f>
        <v>#DIV/0!</v>
      </c>
      <c r="AC341" s="10" t="e">
        <f>(SUMIF(Sta!$A:$A,$A341,Sta!N:N) +SUMIF(Sta!$B:$B,$A341,Sta!P:P))/$D341</f>
        <v>#DIV/0!</v>
      </c>
      <c r="AD341" s="6" t="e">
        <f>SUMIF(Sta!$A:$A,$A341,Sta!N:N)/$B341</f>
        <v>#DIV/0!</v>
      </c>
      <c r="AE341" s="14" t="e">
        <f>SUMIF(Sta!$B:$B,$A341,Sta!P:P)/$C341</f>
        <v>#DIV/0!</v>
      </c>
    </row>
    <row r="342" spans="1:31" x14ac:dyDescent="0.3">
      <c r="A342" t="s">
        <v>420</v>
      </c>
      <c r="B342" s="9">
        <f>COUNTIF(Sta!A:A,A342)</f>
        <v>0</v>
      </c>
      <c r="C342" s="4">
        <f>COUNTIF(Sta!B:B,A342)</f>
        <v>0</v>
      </c>
      <c r="D342" s="4">
        <f t="shared" si="10"/>
        <v>0</v>
      </c>
      <c r="E342" s="10" t="e">
        <f>(SUMIF(Sta!$A:$A,$A342,Sta!F:F) +SUMIF(Sta!$B:$B,$A342,Sta!F:F))/$D342</f>
        <v>#DIV/0!</v>
      </c>
      <c r="F342" s="6" t="e">
        <f>SUMIF(Sta!$A:$A,$A342,Sta!F:F)/$B342</f>
        <v>#DIV/0!</v>
      </c>
      <c r="G342" s="6" t="e">
        <f>SUMIF(Sta!$B:$B,$A342,Sta!F:F)/$C342</f>
        <v>#DIV/0!</v>
      </c>
      <c r="H342" s="10" t="e">
        <f>(SUMIF(Sta!$A:$A,$A342,Sta!D:D) +SUMIF(Sta!$B:$B,$A342,Sta!E:E))/$D342</f>
        <v>#DIV/0!</v>
      </c>
      <c r="I342" s="6" t="e">
        <f>SUMIF(Sta!$A:$A,$A342,Sta!D:D)/$B342</f>
        <v>#DIV/0!</v>
      </c>
      <c r="J342" s="6" t="e">
        <f>SUMIF(Sta!$B:$B,$A342,Sta!E:E)/$C342</f>
        <v>#DIV/0!</v>
      </c>
      <c r="K342" s="10" t="e">
        <f>(SUMIF(Sta!$A:$A,$A342,Sta!E:E) +SUMIF(Sta!$B:$B,$A342,Sta!D:D))/$D342</f>
        <v>#DIV/0!</v>
      </c>
      <c r="L342" s="6" t="e">
        <f>SUMIF(Sta!$A:$A,$A342,Sta!E:E)/$B342</f>
        <v>#DIV/0!</v>
      </c>
      <c r="M342" s="6" t="e">
        <f>SUMIF(Sta!$B:$B,$A342,Sta!D:D)/$C342</f>
        <v>#DIV/0!</v>
      </c>
      <c r="N342" s="10" t="e">
        <f>(SUMIF(Sta!$A:$A,$A342,Sta!L:L) +SUMIF(Sta!$B:$B,$A342,Sta!L:L))/$D342</f>
        <v>#DIV/0!</v>
      </c>
      <c r="O342" s="6" t="e">
        <f>SUMIF(Sta!$A:$A,$A342,Sta!L:L)/$B342</f>
        <v>#DIV/0!</v>
      </c>
      <c r="P342" s="6" t="e">
        <f>SUMIF(Sta!$B:$B,$A342,Sta!L:L)/$C342</f>
        <v>#DIV/0!</v>
      </c>
      <c r="Q342" s="10" t="e">
        <f>(SUMIF(Sta!$A:$A,$A342,Sta!H:H) +SUMIF(Sta!$B:$B,$A342,Sta!J:J))/$D342</f>
        <v>#DIV/0!</v>
      </c>
      <c r="R342" s="6" t="e">
        <f>SUMIF(Sta!$A:$A,$A342,Sta!H:H)/$B342</f>
        <v>#DIV/0!</v>
      </c>
      <c r="S342" s="6" t="e">
        <f>SUMIF(Sta!$B:$B,$A342,Sta!J:J)/$C342</f>
        <v>#DIV/0!</v>
      </c>
      <c r="T342" s="10" t="e">
        <f>(SUMIF(Sta!$A:$A,$A342,Sta!I:I) +SUMIF(Sta!$B:$B,$A342,Sta!K:K))/$D342</f>
        <v>#DIV/0!</v>
      </c>
      <c r="U342" s="6" t="e">
        <f>SUMIF(Sta!$A:$A,$A342,Sta!I:I)/$B342</f>
        <v>#DIV/0!</v>
      </c>
      <c r="V342" s="6" t="e">
        <f>SUMIF(Sta!$B:$B,$A342,Sta!K:K)/$C342</f>
        <v>#DIV/0!</v>
      </c>
      <c r="W342" s="10" t="e">
        <f>(SUMIF(Sta!$A:$A,$A342,Sta!Q:Q) +SUMIF(Sta!$B:$B,$A342,Sta!Q:Q))/$D342</f>
        <v>#DIV/0!</v>
      </c>
      <c r="X342" s="6" t="e">
        <f>SUMIF(Sta!$A:$A,$A342,Sta!Q:Q)/$B342</f>
        <v>#DIV/0!</v>
      </c>
      <c r="Y342" s="6" t="e">
        <f>SUMIF(Sta!$B:$B,$A342,Sta!Q:Q)/$C342</f>
        <v>#DIV/0!</v>
      </c>
      <c r="Z342" s="10" t="e">
        <f>(SUMIF(Sta!$A:$A,$A342,Sta!M:M) +SUMIF(Sta!$B:$B,$A342,Sta!O:O))/$D342</f>
        <v>#DIV/0!</v>
      </c>
      <c r="AA342" s="6" t="e">
        <f>SUMIF(Sta!$A:$A,$A342,Sta!M:M)/$B342</f>
        <v>#DIV/0!</v>
      </c>
      <c r="AB342" s="6" t="e">
        <f>SUMIF(Sta!$B:$B,$A342,Sta!O:O)/$C342</f>
        <v>#DIV/0!</v>
      </c>
      <c r="AC342" s="10" t="e">
        <f>(SUMIF(Sta!$A:$A,$A342,Sta!N:N) +SUMIF(Sta!$B:$B,$A342,Sta!P:P))/$D342</f>
        <v>#DIV/0!</v>
      </c>
      <c r="AD342" s="6" t="e">
        <f>SUMIF(Sta!$A:$A,$A342,Sta!N:N)/$B342</f>
        <v>#DIV/0!</v>
      </c>
      <c r="AE342" s="14" t="e">
        <f>SUMIF(Sta!$B:$B,$A342,Sta!P:P)/$C342</f>
        <v>#DIV/0!</v>
      </c>
    </row>
    <row r="343" spans="1:31" x14ac:dyDescent="0.3">
      <c r="A343" t="s">
        <v>418</v>
      </c>
      <c r="B343" s="9">
        <f>COUNTIF(Sta!A:A,A343)</f>
        <v>0</v>
      </c>
      <c r="C343" s="4">
        <f>COUNTIF(Sta!B:B,A343)</f>
        <v>0</v>
      </c>
      <c r="D343" s="4">
        <f t="shared" si="10"/>
        <v>0</v>
      </c>
      <c r="E343" s="10" t="e">
        <f>(SUMIF(Sta!$A:$A,$A343,Sta!F:F) +SUMIF(Sta!$B:$B,$A343,Sta!F:F))/$D343</f>
        <v>#DIV/0!</v>
      </c>
      <c r="F343" s="6" t="e">
        <f>SUMIF(Sta!$A:$A,$A343,Sta!F:F)/$B343</f>
        <v>#DIV/0!</v>
      </c>
      <c r="G343" s="6" t="e">
        <f>SUMIF(Sta!$B:$B,$A343,Sta!F:F)/$C343</f>
        <v>#DIV/0!</v>
      </c>
      <c r="H343" s="10" t="e">
        <f>(SUMIF(Sta!$A:$A,$A343,Sta!D:D) +SUMIF(Sta!$B:$B,$A343,Sta!E:E))/$D343</f>
        <v>#DIV/0!</v>
      </c>
      <c r="I343" s="6" t="e">
        <f>SUMIF(Sta!$A:$A,$A343,Sta!D:D)/$B343</f>
        <v>#DIV/0!</v>
      </c>
      <c r="J343" s="6" t="e">
        <f>SUMIF(Sta!$B:$B,$A343,Sta!E:E)/$C343</f>
        <v>#DIV/0!</v>
      </c>
      <c r="K343" s="10" t="e">
        <f>(SUMIF(Sta!$A:$A,$A343,Sta!E:E) +SUMIF(Sta!$B:$B,$A343,Sta!D:D))/$D343</f>
        <v>#DIV/0!</v>
      </c>
      <c r="L343" s="6" t="e">
        <f>SUMIF(Sta!$A:$A,$A343,Sta!E:E)/$B343</f>
        <v>#DIV/0!</v>
      </c>
      <c r="M343" s="6" t="e">
        <f>SUMIF(Sta!$B:$B,$A343,Sta!D:D)/$C343</f>
        <v>#DIV/0!</v>
      </c>
      <c r="N343" s="10" t="e">
        <f>(SUMIF(Sta!$A:$A,$A343,Sta!L:L) +SUMIF(Sta!$B:$B,$A343,Sta!L:L))/$D343</f>
        <v>#DIV/0!</v>
      </c>
      <c r="O343" s="6" t="e">
        <f>SUMIF(Sta!$A:$A,$A343,Sta!L:L)/$B343</f>
        <v>#DIV/0!</v>
      </c>
      <c r="P343" s="6" t="e">
        <f>SUMIF(Sta!$B:$B,$A343,Sta!L:L)/$C343</f>
        <v>#DIV/0!</v>
      </c>
      <c r="Q343" s="10" t="e">
        <f>(SUMIF(Sta!$A:$A,$A343,Sta!H:H) +SUMIF(Sta!$B:$B,$A343,Sta!J:J))/$D343</f>
        <v>#DIV/0!</v>
      </c>
      <c r="R343" s="6" t="e">
        <f>SUMIF(Sta!$A:$A,$A343,Sta!H:H)/$B343</f>
        <v>#DIV/0!</v>
      </c>
      <c r="S343" s="6" t="e">
        <f>SUMIF(Sta!$B:$B,$A343,Sta!J:J)/$C343</f>
        <v>#DIV/0!</v>
      </c>
      <c r="T343" s="10" t="e">
        <f>(SUMIF(Sta!$A:$A,$A343,Sta!I:I) +SUMIF(Sta!$B:$B,$A343,Sta!K:K))/$D343</f>
        <v>#DIV/0!</v>
      </c>
      <c r="U343" s="6" t="e">
        <f>SUMIF(Sta!$A:$A,$A343,Sta!I:I)/$B343</f>
        <v>#DIV/0!</v>
      </c>
      <c r="V343" s="6" t="e">
        <f>SUMIF(Sta!$B:$B,$A343,Sta!K:K)/$C343</f>
        <v>#DIV/0!</v>
      </c>
      <c r="W343" s="10" t="e">
        <f>(SUMIF(Sta!$A:$A,$A343,Sta!Q:Q) +SUMIF(Sta!$B:$B,$A343,Sta!Q:Q))/$D343</f>
        <v>#DIV/0!</v>
      </c>
      <c r="X343" s="6" t="e">
        <f>SUMIF(Sta!$A:$A,$A343,Sta!Q:Q)/$B343</f>
        <v>#DIV/0!</v>
      </c>
      <c r="Y343" s="6" t="e">
        <f>SUMIF(Sta!$B:$B,$A343,Sta!Q:Q)/$C343</f>
        <v>#DIV/0!</v>
      </c>
      <c r="Z343" s="10" t="e">
        <f>(SUMIF(Sta!$A:$A,$A343,Sta!M:M) +SUMIF(Sta!$B:$B,$A343,Sta!O:O))/$D343</f>
        <v>#DIV/0!</v>
      </c>
      <c r="AA343" s="6" t="e">
        <f>SUMIF(Sta!$A:$A,$A343,Sta!M:M)/$B343</f>
        <v>#DIV/0!</v>
      </c>
      <c r="AB343" s="6" t="e">
        <f>SUMIF(Sta!$B:$B,$A343,Sta!O:O)/$C343</f>
        <v>#DIV/0!</v>
      </c>
      <c r="AC343" s="10" t="e">
        <f>(SUMIF(Sta!$A:$A,$A343,Sta!N:N) +SUMIF(Sta!$B:$B,$A343,Sta!P:P))/$D343</f>
        <v>#DIV/0!</v>
      </c>
      <c r="AD343" s="6" t="e">
        <f>SUMIF(Sta!$A:$A,$A343,Sta!N:N)/$B343</f>
        <v>#DIV/0!</v>
      </c>
      <c r="AE343" s="14" t="e">
        <f>SUMIF(Sta!$B:$B,$A343,Sta!P:P)/$C343</f>
        <v>#DIV/0!</v>
      </c>
    </row>
    <row r="344" spans="1:31" x14ac:dyDescent="0.3">
      <c r="A344" t="s">
        <v>421</v>
      </c>
      <c r="B344" s="9">
        <f>COUNTIF(Sta!A:A,A344)</f>
        <v>0</v>
      </c>
      <c r="C344" s="4">
        <f>COUNTIF(Sta!B:B,A344)</f>
        <v>0</v>
      </c>
      <c r="D344" s="4">
        <f t="shared" si="10"/>
        <v>0</v>
      </c>
      <c r="E344" s="10" t="e">
        <f>(SUMIF(Sta!$A:$A,$A344,Sta!F:F) +SUMIF(Sta!$B:$B,$A344,Sta!F:F))/$D344</f>
        <v>#DIV/0!</v>
      </c>
      <c r="F344" s="6" t="e">
        <f>SUMIF(Sta!$A:$A,$A344,Sta!F:F)/$B344</f>
        <v>#DIV/0!</v>
      </c>
      <c r="G344" s="6" t="e">
        <f>SUMIF(Sta!$B:$B,$A344,Sta!F:F)/$C344</f>
        <v>#DIV/0!</v>
      </c>
      <c r="H344" s="10" t="e">
        <f>(SUMIF(Sta!$A:$A,$A344,Sta!D:D) +SUMIF(Sta!$B:$B,$A344,Sta!E:E))/$D344</f>
        <v>#DIV/0!</v>
      </c>
      <c r="I344" s="6" t="e">
        <f>SUMIF(Sta!$A:$A,$A344,Sta!D:D)/$B344</f>
        <v>#DIV/0!</v>
      </c>
      <c r="J344" s="6" t="e">
        <f>SUMIF(Sta!$B:$B,$A344,Sta!E:E)/$C344</f>
        <v>#DIV/0!</v>
      </c>
      <c r="K344" s="10" t="e">
        <f>(SUMIF(Sta!$A:$A,$A344,Sta!E:E) +SUMIF(Sta!$B:$B,$A344,Sta!D:D))/$D344</f>
        <v>#DIV/0!</v>
      </c>
      <c r="L344" s="6" t="e">
        <f>SUMIF(Sta!$A:$A,$A344,Sta!E:E)/$B344</f>
        <v>#DIV/0!</v>
      </c>
      <c r="M344" s="6" t="e">
        <f>SUMIF(Sta!$B:$B,$A344,Sta!D:D)/$C344</f>
        <v>#DIV/0!</v>
      </c>
      <c r="N344" s="10" t="e">
        <f>(SUMIF(Sta!$A:$A,$A344,Sta!L:L) +SUMIF(Sta!$B:$B,$A344,Sta!L:L))/$D344</f>
        <v>#DIV/0!</v>
      </c>
      <c r="O344" s="6" t="e">
        <f>SUMIF(Sta!$A:$A,$A344,Sta!L:L)/$B344</f>
        <v>#DIV/0!</v>
      </c>
      <c r="P344" s="6" t="e">
        <f>SUMIF(Sta!$B:$B,$A344,Sta!L:L)/$C344</f>
        <v>#DIV/0!</v>
      </c>
      <c r="Q344" s="10" t="e">
        <f>(SUMIF(Sta!$A:$A,$A344,Sta!H:H) +SUMIF(Sta!$B:$B,$A344,Sta!J:J))/$D344</f>
        <v>#DIV/0!</v>
      </c>
      <c r="R344" s="6" t="e">
        <f>SUMIF(Sta!$A:$A,$A344,Sta!H:H)/$B344</f>
        <v>#DIV/0!</v>
      </c>
      <c r="S344" s="6" t="e">
        <f>SUMIF(Sta!$B:$B,$A344,Sta!J:J)/$C344</f>
        <v>#DIV/0!</v>
      </c>
      <c r="T344" s="10" t="e">
        <f>(SUMIF(Sta!$A:$A,$A344,Sta!I:I) +SUMIF(Sta!$B:$B,$A344,Sta!K:K))/$D344</f>
        <v>#DIV/0!</v>
      </c>
      <c r="U344" s="6" t="e">
        <f>SUMIF(Sta!$A:$A,$A344,Sta!I:I)/$B344</f>
        <v>#DIV/0!</v>
      </c>
      <c r="V344" s="6" t="e">
        <f>SUMIF(Sta!$B:$B,$A344,Sta!K:K)/$C344</f>
        <v>#DIV/0!</v>
      </c>
      <c r="W344" s="10" t="e">
        <f>(SUMIF(Sta!$A:$A,$A344,Sta!Q:Q) +SUMIF(Sta!$B:$B,$A344,Sta!Q:Q))/$D344</f>
        <v>#DIV/0!</v>
      </c>
      <c r="X344" s="6" t="e">
        <f>SUMIF(Sta!$A:$A,$A344,Sta!Q:Q)/$B344</f>
        <v>#DIV/0!</v>
      </c>
      <c r="Y344" s="6" t="e">
        <f>SUMIF(Sta!$B:$B,$A344,Sta!Q:Q)/$C344</f>
        <v>#DIV/0!</v>
      </c>
      <c r="Z344" s="10" t="e">
        <f>(SUMIF(Sta!$A:$A,$A344,Sta!M:M) +SUMIF(Sta!$B:$B,$A344,Sta!O:O))/$D344</f>
        <v>#DIV/0!</v>
      </c>
      <c r="AA344" s="6" t="e">
        <f>SUMIF(Sta!$A:$A,$A344,Sta!M:M)/$B344</f>
        <v>#DIV/0!</v>
      </c>
      <c r="AB344" s="6" t="e">
        <f>SUMIF(Sta!$B:$B,$A344,Sta!O:O)/$C344</f>
        <v>#DIV/0!</v>
      </c>
      <c r="AC344" s="10" t="e">
        <f>(SUMIF(Sta!$A:$A,$A344,Sta!N:N) +SUMIF(Sta!$B:$B,$A344,Sta!P:P))/$D344</f>
        <v>#DIV/0!</v>
      </c>
      <c r="AD344" s="6" t="e">
        <f>SUMIF(Sta!$A:$A,$A344,Sta!N:N)/$B344</f>
        <v>#DIV/0!</v>
      </c>
      <c r="AE344" s="14" t="e">
        <f>SUMIF(Sta!$B:$B,$A344,Sta!P:P)/$C344</f>
        <v>#DIV/0!</v>
      </c>
    </row>
    <row r="345" spans="1:31" x14ac:dyDescent="0.3">
      <c r="A345" t="s">
        <v>423</v>
      </c>
      <c r="B345" s="9">
        <f>COUNTIF(Sta!A:A,A345)</f>
        <v>0</v>
      </c>
      <c r="C345" s="4">
        <f>COUNTIF(Sta!B:B,A345)</f>
        <v>0</v>
      </c>
      <c r="D345" s="4">
        <f t="shared" si="10"/>
        <v>0</v>
      </c>
      <c r="E345" s="10" t="e">
        <f>(SUMIF(Sta!$A:$A,$A345,Sta!F:F) +SUMIF(Sta!$B:$B,$A345,Sta!F:F))/$D345</f>
        <v>#DIV/0!</v>
      </c>
      <c r="F345" s="6" t="e">
        <f>SUMIF(Sta!$A:$A,$A345,Sta!F:F)/$B345</f>
        <v>#DIV/0!</v>
      </c>
      <c r="G345" s="6" t="e">
        <f>SUMIF(Sta!$B:$B,$A345,Sta!F:F)/$C345</f>
        <v>#DIV/0!</v>
      </c>
      <c r="H345" s="10" t="e">
        <f>(SUMIF(Sta!$A:$A,$A345,Sta!D:D) +SUMIF(Sta!$B:$B,$A345,Sta!E:E))/$D345</f>
        <v>#DIV/0!</v>
      </c>
      <c r="I345" s="6" t="e">
        <f>SUMIF(Sta!$A:$A,$A345,Sta!D:D)/$B345</f>
        <v>#DIV/0!</v>
      </c>
      <c r="J345" s="6" t="e">
        <f>SUMIF(Sta!$B:$B,$A345,Sta!E:E)/$C345</f>
        <v>#DIV/0!</v>
      </c>
      <c r="K345" s="10" t="e">
        <f>(SUMIF(Sta!$A:$A,$A345,Sta!E:E) +SUMIF(Sta!$B:$B,$A345,Sta!D:D))/$D345</f>
        <v>#DIV/0!</v>
      </c>
      <c r="L345" s="6" t="e">
        <f>SUMIF(Sta!$A:$A,$A345,Sta!E:E)/$B345</f>
        <v>#DIV/0!</v>
      </c>
      <c r="M345" s="6" t="e">
        <f>SUMIF(Sta!$B:$B,$A345,Sta!D:D)/$C345</f>
        <v>#DIV/0!</v>
      </c>
      <c r="N345" s="10" t="e">
        <f>(SUMIF(Sta!$A:$A,$A345,Sta!L:L) +SUMIF(Sta!$B:$B,$A345,Sta!L:L))/$D345</f>
        <v>#DIV/0!</v>
      </c>
      <c r="O345" s="6" t="e">
        <f>SUMIF(Sta!$A:$A,$A345,Sta!L:L)/$B345</f>
        <v>#DIV/0!</v>
      </c>
      <c r="P345" s="6" t="e">
        <f>SUMIF(Sta!$B:$B,$A345,Sta!L:L)/$C345</f>
        <v>#DIV/0!</v>
      </c>
      <c r="Q345" s="10" t="e">
        <f>(SUMIF(Sta!$A:$A,$A345,Sta!H:H) +SUMIF(Sta!$B:$B,$A345,Sta!J:J))/$D345</f>
        <v>#DIV/0!</v>
      </c>
      <c r="R345" s="6" t="e">
        <f>SUMIF(Sta!$A:$A,$A345,Sta!H:H)/$B345</f>
        <v>#DIV/0!</v>
      </c>
      <c r="S345" s="6" t="e">
        <f>SUMIF(Sta!$B:$B,$A345,Sta!J:J)/$C345</f>
        <v>#DIV/0!</v>
      </c>
      <c r="T345" s="10" t="e">
        <f>(SUMIF(Sta!$A:$A,$A345,Sta!I:I) +SUMIF(Sta!$B:$B,$A345,Sta!K:K))/$D345</f>
        <v>#DIV/0!</v>
      </c>
      <c r="U345" s="6" t="e">
        <f>SUMIF(Sta!$A:$A,$A345,Sta!I:I)/$B345</f>
        <v>#DIV/0!</v>
      </c>
      <c r="V345" s="6" t="e">
        <f>SUMIF(Sta!$B:$B,$A345,Sta!K:K)/$C345</f>
        <v>#DIV/0!</v>
      </c>
      <c r="W345" s="10" t="e">
        <f>(SUMIF(Sta!$A:$A,$A345,Sta!Q:Q) +SUMIF(Sta!$B:$B,$A345,Sta!Q:Q))/$D345</f>
        <v>#DIV/0!</v>
      </c>
      <c r="X345" s="6" t="e">
        <f>SUMIF(Sta!$A:$A,$A345,Sta!Q:Q)/$B345</f>
        <v>#DIV/0!</v>
      </c>
      <c r="Y345" s="6" t="e">
        <f>SUMIF(Sta!$B:$B,$A345,Sta!Q:Q)/$C345</f>
        <v>#DIV/0!</v>
      </c>
      <c r="Z345" s="10" t="e">
        <f>(SUMIF(Sta!$A:$A,$A345,Sta!M:M) +SUMIF(Sta!$B:$B,$A345,Sta!O:O))/$D345</f>
        <v>#DIV/0!</v>
      </c>
      <c r="AA345" s="6" t="e">
        <f>SUMIF(Sta!$A:$A,$A345,Sta!M:M)/$B345</f>
        <v>#DIV/0!</v>
      </c>
      <c r="AB345" s="6" t="e">
        <f>SUMIF(Sta!$B:$B,$A345,Sta!O:O)/$C345</f>
        <v>#DIV/0!</v>
      </c>
      <c r="AC345" s="10" t="e">
        <f>(SUMIF(Sta!$A:$A,$A345,Sta!N:N) +SUMIF(Sta!$B:$B,$A345,Sta!P:P))/$D345</f>
        <v>#DIV/0!</v>
      </c>
      <c r="AD345" s="6" t="e">
        <f>SUMIF(Sta!$A:$A,$A345,Sta!N:N)/$B345</f>
        <v>#DIV/0!</v>
      </c>
      <c r="AE345" s="14" t="e">
        <f>SUMIF(Sta!$B:$B,$A345,Sta!P:P)/$C345</f>
        <v>#DIV/0!</v>
      </c>
    </row>
    <row r="346" spans="1:31" x14ac:dyDescent="0.3">
      <c r="A346" t="s">
        <v>419</v>
      </c>
      <c r="B346" s="9">
        <f>COUNTIF(Sta!A:A,A346)</f>
        <v>0</v>
      </c>
      <c r="C346" s="4">
        <f>COUNTIF(Sta!B:B,A346)</f>
        <v>0</v>
      </c>
      <c r="D346" s="4">
        <f t="shared" si="10"/>
        <v>0</v>
      </c>
      <c r="E346" s="10" t="e">
        <f>(SUMIF(Sta!$A:$A,$A346,Sta!F:F) +SUMIF(Sta!$B:$B,$A346,Sta!F:F))/$D346</f>
        <v>#DIV/0!</v>
      </c>
      <c r="F346" s="6" t="e">
        <f>SUMIF(Sta!$A:$A,$A346,Sta!F:F)/$B346</f>
        <v>#DIV/0!</v>
      </c>
      <c r="G346" s="6" t="e">
        <f>SUMIF(Sta!$B:$B,$A346,Sta!F:F)/$C346</f>
        <v>#DIV/0!</v>
      </c>
      <c r="H346" s="10" t="e">
        <f>(SUMIF(Sta!$A:$A,$A346,Sta!D:D) +SUMIF(Sta!$B:$B,$A346,Sta!E:E))/$D346</f>
        <v>#DIV/0!</v>
      </c>
      <c r="I346" s="6" t="e">
        <f>SUMIF(Sta!$A:$A,$A346,Sta!D:D)/$B346</f>
        <v>#DIV/0!</v>
      </c>
      <c r="J346" s="6" t="e">
        <f>SUMIF(Sta!$B:$B,$A346,Sta!E:E)/$C346</f>
        <v>#DIV/0!</v>
      </c>
      <c r="K346" s="10" t="e">
        <f>(SUMIF(Sta!$A:$A,$A346,Sta!E:E) +SUMIF(Sta!$B:$B,$A346,Sta!D:D))/$D346</f>
        <v>#DIV/0!</v>
      </c>
      <c r="L346" s="6" t="e">
        <f>SUMIF(Sta!$A:$A,$A346,Sta!E:E)/$B346</f>
        <v>#DIV/0!</v>
      </c>
      <c r="M346" s="6" t="e">
        <f>SUMIF(Sta!$B:$B,$A346,Sta!D:D)/$C346</f>
        <v>#DIV/0!</v>
      </c>
      <c r="N346" s="10" t="e">
        <f>(SUMIF(Sta!$A:$A,$A346,Sta!L:L) +SUMIF(Sta!$B:$B,$A346,Sta!L:L))/$D346</f>
        <v>#DIV/0!</v>
      </c>
      <c r="O346" s="6" t="e">
        <f>SUMIF(Sta!$A:$A,$A346,Sta!L:L)/$B346</f>
        <v>#DIV/0!</v>
      </c>
      <c r="P346" s="6" t="e">
        <f>SUMIF(Sta!$B:$B,$A346,Sta!L:L)/$C346</f>
        <v>#DIV/0!</v>
      </c>
      <c r="Q346" s="10" t="e">
        <f>(SUMIF(Sta!$A:$A,$A346,Sta!H:H) +SUMIF(Sta!$B:$B,$A346,Sta!J:J))/$D346</f>
        <v>#DIV/0!</v>
      </c>
      <c r="R346" s="6" t="e">
        <f>SUMIF(Sta!$A:$A,$A346,Sta!H:H)/$B346</f>
        <v>#DIV/0!</v>
      </c>
      <c r="S346" s="6" t="e">
        <f>SUMIF(Sta!$B:$B,$A346,Sta!J:J)/$C346</f>
        <v>#DIV/0!</v>
      </c>
      <c r="T346" s="10" t="e">
        <f>(SUMIF(Sta!$A:$A,$A346,Sta!I:I) +SUMIF(Sta!$B:$B,$A346,Sta!K:K))/$D346</f>
        <v>#DIV/0!</v>
      </c>
      <c r="U346" s="6" t="e">
        <f>SUMIF(Sta!$A:$A,$A346,Sta!I:I)/$B346</f>
        <v>#DIV/0!</v>
      </c>
      <c r="V346" s="6" t="e">
        <f>SUMIF(Sta!$B:$B,$A346,Sta!K:K)/$C346</f>
        <v>#DIV/0!</v>
      </c>
      <c r="W346" s="10" t="e">
        <f>(SUMIF(Sta!$A:$A,$A346,Sta!Q:Q) +SUMIF(Sta!$B:$B,$A346,Sta!Q:Q))/$D346</f>
        <v>#DIV/0!</v>
      </c>
      <c r="X346" s="6" t="e">
        <f>SUMIF(Sta!$A:$A,$A346,Sta!Q:Q)/$B346</f>
        <v>#DIV/0!</v>
      </c>
      <c r="Y346" s="6" t="e">
        <f>SUMIF(Sta!$B:$B,$A346,Sta!Q:Q)/$C346</f>
        <v>#DIV/0!</v>
      </c>
      <c r="Z346" s="10" t="e">
        <f>(SUMIF(Sta!$A:$A,$A346,Sta!M:M) +SUMIF(Sta!$B:$B,$A346,Sta!O:O))/$D346</f>
        <v>#DIV/0!</v>
      </c>
      <c r="AA346" s="6" t="e">
        <f>SUMIF(Sta!$A:$A,$A346,Sta!M:M)/$B346</f>
        <v>#DIV/0!</v>
      </c>
      <c r="AB346" s="6" t="e">
        <f>SUMIF(Sta!$B:$B,$A346,Sta!O:O)/$C346</f>
        <v>#DIV/0!</v>
      </c>
      <c r="AC346" s="10" t="e">
        <f>(SUMIF(Sta!$A:$A,$A346,Sta!N:N) +SUMIF(Sta!$B:$B,$A346,Sta!P:P))/$D346</f>
        <v>#DIV/0!</v>
      </c>
      <c r="AD346" s="6" t="e">
        <f>SUMIF(Sta!$A:$A,$A346,Sta!N:N)/$B346</f>
        <v>#DIV/0!</v>
      </c>
      <c r="AE346" s="14" t="e">
        <f>SUMIF(Sta!$B:$B,$A346,Sta!P:P)/$C346</f>
        <v>#DIV/0!</v>
      </c>
    </row>
    <row r="347" spans="1:31" x14ac:dyDescent="0.3">
      <c r="A347" t="s">
        <v>428</v>
      </c>
      <c r="B347" s="9">
        <f>COUNTIF(Sta!A:A,A347)</f>
        <v>0</v>
      </c>
      <c r="C347" s="4">
        <f>COUNTIF(Sta!B:B,A347)</f>
        <v>0</v>
      </c>
      <c r="D347" s="4">
        <f t="shared" si="10"/>
        <v>0</v>
      </c>
      <c r="E347" s="10" t="e">
        <f>(SUMIF(Sta!$A:$A,$A347,Sta!F:F) +SUMIF(Sta!$B:$B,$A347,Sta!F:F))/$D347</f>
        <v>#DIV/0!</v>
      </c>
      <c r="F347" s="6" t="e">
        <f>SUMIF(Sta!$A:$A,$A347,Sta!F:F)/$B347</f>
        <v>#DIV/0!</v>
      </c>
      <c r="G347" s="6" t="e">
        <f>SUMIF(Sta!$B:$B,$A347,Sta!F:F)/$C347</f>
        <v>#DIV/0!</v>
      </c>
      <c r="H347" s="10" t="e">
        <f>(SUMIF(Sta!$A:$A,$A347,Sta!D:D) +SUMIF(Sta!$B:$B,$A347,Sta!E:E))/$D347</f>
        <v>#DIV/0!</v>
      </c>
      <c r="I347" s="6" t="e">
        <f>SUMIF(Sta!$A:$A,$A347,Sta!D:D)/$B347</f>
        <v>#DIV/0!</v>
      </c>
      <c r="J347" s="6" t="e">
        <f>SUMIF(Sta!$B:$B,$A347,Sta!E:E)/$C347</f>
        <v>#DIV/0!</v>
      </c>
      <c r="K347" s="10" t="e">
        <f>(SUMIF(Sta!$A:$A,$A347,Sta!E:E) +SUMIF(Sta!$B:$B,$A347,Sta!D:D))/$D347</f>
        <v>#DIV/0!</v>
      </c>
      <c r="L347" s="6" t="e">
        <f>SUMIF(Sta!$A:$A,$A347,Sta!E:E)/$B347</f>
        <v>#DIV/0!</v>
      </c>
      <c r="M347" s="6" t="e">
        <f>SUMIF(Sta!$B:$B,$A347,Sta!D:D)/$C347</f>
        <v>#DIV/0!</v>
      </c>
      <c r="N347" s="10" t="e">
        <f>(SUMIF(Sta!$A:$A,$A347,Sta!L:L) +SUMIF(Sta!$B:$B,$A347,Sta!L:L))/$D347</f>
        <v>#DIV/0!</v>
      </c>
      <c r="O347" s="6" t="e">
        <f>SUMIF(Sta!$A:$A,$A347,Sta!L:L)/$B347</f>
        <v>#DIV/0!</v>
      </c>
      <c r="P347" s="6" t="e">
        <f>SUMIF(Sta!$B:$B,$A347,Sta!L:L)/$C347</f>
        <v>#DIV/0!</v>
      </c>
      <c r="Q347" s="10" t="e">
        <f>(SUMIF(Sta!$A:$A,$A347,Sta!H:H) +SUMIF(Sta!$B:$B,$A347,Sta!J:J))/$D347</f>
        <v>#DIV/0!</v>
      </c>
      <c r="R347" s="6" t="e">
        <f>SUMIF(Sta!$A:$A,$A347,Sta!H:H)/$B347</f>
        <v>#DIV/0!</v>
      </c>
      <c r="S347" s="6" t="e">
        <f>SUMIF(Sta!$B:$B,$A347,Sta!J:J)/$C347</f>
        <v>#DIV/0!</v>
      </c>
      <c r="T347" s="10" t="e">
        <f>(SUMIF(Sta!$A:$A,$A347,Sta!I:I) +SUMIF(Sta!$B:$B,$A347,Sta!K:K))/$D347</f>
        <v>#DIV/0!</v>
      </c>
      <c r="U347" s="6" t="e">
        <f>SUMIF(Sta!$A:$A,$A347,Sta!I:I)/$B347</f>
        <v>#DIV/0!</v>
      </c>
      <c r="V347" s="6" t="e">
        <f>SUMIF(Sta!$B:$B,$A347,Sta!K:K)/$C347</f>
        <v>#DIV/0!</v>
      </c>
      <c r="W347" s="10" t="e">
        <f>(SUMIF(Sta!$A:$A,$A347,Sta!Q:Q) +SUMIF(Sta!$B:$B,$A347,Sta!Q:Q))/$D347</f>
        <v>#DIV/0!</v>
      </c>
      <c r="X347" s="6" t="e">
        <f>SUMIF(Sta!$A:$A,$A347,Sta!Q:Q)/$B347</f>
        <v>#DIV/0!</v>
      </c>
      <c r="Y347" s="6" t="e">
        <f>SUMIF(Sta!$B:$B,$A347,Sta!Q:Q)/$C347</f>
        <v>#DIV/0!</v>
      </c>
      <c r="Z347" s="10" t="e">
        <f>(SUMIF(Sta!$A:$A,$A347,Sta!M:M) +SUMIF(Sta!$B:$B,$A347,Sta!O:O))/$D347</f>
        <v>#DIV/0!</v>
      </c>
      <c r="AA347" s="6" t="e">
        <f>SUMIF(Sta!$A:$A,$A347,Sta!M:M)/$B347</f>
        <v>#DIV/0!</v>
      </c>
      <c r="AB347" s="6" t="e">
        <f>SUMIF(Sta!$B:$B,$A347,Sta!O:O)/$C347</f>
        <v>#DIV/0!</v>
      </c>
      <c r="AC347" s="10" t="e">
        <f>(SUMIF(Sta!$A:$A,$A347,Sta!N:N) +SUMIF(Sta!$B:$B,$A347,Sta!P:P))/$D347</f>
        <v>#DIV/0!</v>
      </c>
      <c r="AD347" s="6" t="e">
        <f>SUMIF(Sta!$A:$A,$A347,Sta!N:N)/$B347</f>
        <v>#DIV/0!</v>
      </c>
      <c r="AE347" s="14" t="e">
        <f>SUMIF(Sta!$B:$B,$A347,Sta!P:P)/$C347</f>
        <v>#DIV/0!</v>
      </c>
    </row>
    <row r="348" spans="1:31" x14ac:dyDescent="0.3">
      <c r="A348" t="s">
        <v>422</v>
      </c>
      <c r="B348" s="9">
        <f>COUNTIF(Sta!A:A,A348)</f>
        <v>0</v>
      </c>
      <c r="C348" s="4">
        <f>COUNTIF(Sta!B:B,A348)</f>
        <v>0</v>
      </c>
      <c r="D348" s="4">
        <f t="shared" si="10"/>
        <v>0</v>
      </c>
      <c r="E348" s="10" t="e">
        <f>(SUMIF(Sta!$A:$A,$A348,Sta!F:F) +SUMIF(Sta!$B:$B,$A348,Sta!F:F))/$D348</f>
        <v>#DIV/0!</v>
      </c>
      <c r="F348" s="6" t="e">
        <f>SUMIF(Sta!$A:$A,$A348,Sta!F:F)/$B348</f>
        <v>#DIV/0!</v>
      </c>
      <c r="G348" s="6" t="e">
        <f>SUMIF(Sta!$B:$B,$A348,Sta!F:F)/$C348</f>
        <v>#DIV/0!</v>
      </c>
      <c r="H348" s="10" t="e">
        <f>(SUMIF(Sta!$A:$A,$A348,Sta!D:D) +SUMIF(Sta!$B:$B,$A348,Sta!E:E))/$D348</f>
        <v>#DIV/0!</v>
      </c>
      <c r="I348" s="6" t="e">
        <f>SUMIF(Sta!$A:$A,$A348,Sta!D:D)/$B348</f>
        <v>#DIV/0!</v>
      </c>
      <c r="J348" s="6" t="e">
        <f>SUMIF(Sta!$B:$B,$A348,Sta!E:E)/$C348</f>
        <v>#DIV/0!</v>
      </c>
      <c r="K348" s="10" t="e">
        <f>(SUMIF(Sta!$A:$A,$A348,Sta!E:E) +SUMIF(Sta!$B:$B,$A348,Sta!D:D))/$D348</f>
        <v>#DIV/0!</v>
      </c>
      <c r="L348" s="6" t="e">
        <f>SUMIF(Sta!$A:$A,$A348,Sta!E:E)/$B348</f>
        <v>#DIV/0!</v>
      </c>
      <c r="M348" s="6" t="e">
        <f>SUMIF(Sta!$B:$B,$A348,Sta!D:D)/$C348</f>
        <v>#DIV/0!</v>
      </c>
      <c r="N348" s="10" t="e">
        <f>(SUMIF(Sta!$A:$A,$A348,Sta!L:L) +SUMIF(Sta!$B:$B,$A348,Sta!L:L))/$D348</f>
        <v>#DIV/0!</v>
      </c>
      <c r="O348" s="6" t="e">
        <f>SUMIF(Sta!$A:$A,$A348,Sta!L:L)/$B348</f>
        <v>#DIV/0!</v>
      </c>
      <c r="P348" s="6" t="e">
        <f>SUMIF(Sta!$B:$B,$A348,Sta!L:L)/$C348</f>
        <v>#DIV/0!</v>
      </c>
      <c r="Q348" s="10" t="e">
        <f>(SUMIF(Sta!$A:$A,$A348,Sta!H:H) +SUMIF(Sta!$B:$B,$A348,Sta!J:J))/$D348</f>
        <v>#DIV/0!</v>
      </c>
      <c r="R348" s="6" t="e">
        <f>SUMIF(Sta!$A:$A,$A348,Sta!H:H)/$B348</f>
        <v>#DIV/0!</v>
      </c>
      <c r="S348" s="6" t="e">
        <f>SUMIF(Sta!$B:$B,$A348,Sta!J:J)/$C348</f>
        <v>#DIV/0!</v>
      </c>
      <c r="T348" s="10" t="e">
        <f>(SUMIF(Sta!$A:$A,$A348,Sta!I:I) +SUMIF(Sta!$B:$B,$A348,Sta!K:K))/$D348</f>
        <v>#DIV/0!</v>
      </c>
      <c r="U348" s="6" t="e">
        <f>SUMIF(Sta!$A:$A,$A348,Sta!I:I)/$B348</f>
        <v>#DIV/0!</v>
      </c>
      <c r="V348" s="6" t="e">
        <f>SUMIF(Sta!$B:$B,$A348,Sta!K:K)/$C348</f>
        <v>#DIV/0!</v>
      </c>
      <c r="W348" s="10" t="e">
        <f>(SUMIF(Sta!$A:$A,$A348,Sta!Q:Q) +SUMIF(Sta!$B:$B,$A348,Sta!Q:Q))/$D348</f>
        <v>#DIV/0!</v>
      </c>
      <c r="X348" s="6" t="e">
        <f>SUMIF(Sta!$A:$A,$A348,Sta!Q:Q)/$B348</f>
        <v>#DIV/0!</v>
      </c>
      <c r="Y348" s="6" t="e">
        <f>SUMIF(Sta!$B:$B,$A348,Sta!Q:Q)/$C348</f>
        <v>#DIV/0!</v>
      </c>
      <c r="Z348" s="10" t="e">
        <f>(SUMIF(Sta!$A:$A,$A348,Sta!M:M) +SUMIF(Sta!$B:$B,$A348,Sta!O:O))/$D348</f>
        <v>#DIV/0!</v>
      </c>
      <c r="AA348" s="6" t="e">
        <f>SUMIF(Sta!$A:$A,$A348,Sta!M:M)/$B348</f>
        <v>#DIV/0!</v>
      </c>
      <c r="AB348" s="6" t="e">
        <f>SUMIF(Sta!$B:$B,$A348,Sta!O:O)/$C348</f>
        <v>#DIV/0!</v>
      </c>
      <c r="AC348" s="10" t="e">
        <f>(SUMIF(Sta!$A:$A,$A348,Sta!N:N) +SUMIF(Sta!$B:$B,$A348,Sta!P:P))/$D348</f>
        <v>#DIV/0!</v>
      </c>
      <c r="AD348" s="6" t="e">
        <f>SUMIF(Sta!$A:$A,$A348,Sta!N:N)/$B348</f>
        <v>#DIV/0!</v>
      </c>
      <c r="AE348" s="14" t="e">
        <f>SUMIF(Sta!$B:$B,$A348,Sta!P:P)/$C348</f>
        <v>#DIV/0!</v>
      </c>
    </row>
    <row r="349" spans="1:31" x14ac:dyDescent="0.3">
      <c r="A349" t="s">
        <v>446</v>
      </c>
      <c r="B349" s="9">
        <f>COUNTIF(Sta!A:A,A349)</f>
        <v>0</v>
      </c>
      <c r="C349" s="4">
        <f>COUNTIF(Sta!B:B,A349)</f>
        <v>0</v>
      </c>
      <c r="D349" s="4">
        <f t="shared" si="10"/>
        <v>0</v>
      </c>
      <c r="E349" s="10" t="e">
        <f>(SUMIF(Sta!$A:$A,$A349,Sta!F:F) +SUMIF(Sta!$B:$B,$A349,Sta!F:F))/$D349</f>
        <v>#DIV/0!</v>
      </c>
      <c r="F349" s="6" t="e">
        <f>SUMIF(Sta!$A:$A,$A349,Sta!F:F)/$B349</f>
        <v>#DIV/0!</v>
      </c>
      <c r="G349" s="6" t="e">
        <f>SUMIF(Sta!$B:$B,$A349,Sta!F:F)/$C349</f>
        <v>#DIV/0!</v>
      </c>
      <c r="H349" s="10" t="e">
        <f>(SUMIF(Sta!$A:$A,$A349,Sta!D:D) +SUMIF(Sta!$B:$B,$A349,Sta!E:E))/$D349</f>
        <v>#DIV/0!</v>
      </c>
      <c r="I349" s="6" t="e">
        <f>SUMIF(Sta!$A:$A,$A349,Sta!D:D)/$B349</f>
        <v>#DIV/0!</v>
      </c>
      <c r="J349" s="6" t="e">
        <f>SUMIF(Sta!$B:$B,$A349,Sta!E:E)/$C349</f>
        <v>#DIV/0!</v>
      </c>
      <c r="K349" s="10" t="e">
        <f>(SUMIF(Sta!$A:$A,$A349,Sta!E:E) +SUMIF(Sta!$B:$B,$A349,Sta!D:D))/$D349</f>
        <v>#DIV/0!</v>
      </c>
      <c r="L349" s="6" t="e">
        <f>SUMIF(Sta!$A:$A,$A349,Sta!E:E)/$B349</f>
        <v>#DIV/0!</v>
      </c>
      <c r="M349" s="6" t="e">
        <f>SUMIF(Sta!$B:$B,$A349,Sta!D:D)/$C349</f>
        <v>#DIV/0!</v>
      </c>
      <c r="N349" s="10" t="e">
        <f>(SUMIF(Sta!$A:$A,$A349,Sta!L:L) +SUMIF(Sta!$B:$B,$A349,Sta!L:L))/$D349</f>
        <v>#DIV/0!</v>
      </c>
      <c r="O349" s="6" t="e">
        <f>SUMIF(Sta!$A:$A,$A349,Sta!L:L)/$B349</f>
        <v>#DIV/0!</v>
      </c>
      <c r="P349" s="6" t="e">
        <f>SUMIF(Sta!$B:$B,$A349,Sta!L:L)/$C349</f>
        <v>#DIV/0!</v>
      </c>
      <c r="Q349" s="10" t="e">
        <f>(SUMIF(Sta!$A:$A,$A349,Sta!H:H) +SUMIF(Sta!$B:$B,$A349,Sta!J:J))/$D349</f>
        <v>#DIV/0!</v>
      </c>
      <c r="R349" s="6" t="e">
        <f>SUMIF(Sta!$A:$A,$A349,Sta!H:H)/$B349</f>
        <v>#DIV/0!</v>
      </c>
      <c r="S349" s="6" t="e">
        <f>SUMIF(Sta!$B:$B,$A349,Sta!J:J)/$C349</f>
        <v>#DIV/0!</v>
      </c>
      <c r="T349" s="10" t="e">
        <f>(SUMIF(Sta!$A:$A,$A349,Sta!I:I) +SUMIF(Sta!$B:$B,$A349,Sta!K:K))/$D349</f>
        <v>#DIV/0!</v>
      </c>
      <c r="U349" s="6" t="e">
        <f>SUMIF(Sta!$A:$A,$A349,Sta!I:I)/$B349</f>
        <v>#DIV/0!</v>
      </c>
      <c r="V349" s="6" t="e">
        <f>SUMIF(Sta!$B:$B,$A349,Sta!K:K)/$C349</f>
        <v>#DIV/0!</v>
      </c>
      <c r="W349" s="10" t="e">
        <f>(SUMIF(Sta!$A:$A,$A349,Sta!Q:Q) +SUMIF(Sta!$B:$B,$A349,Sta!Q:Q))/$D349</f>
        <v>#DIV/0!</v>
      </c>
      <c r="X349" s="6" t="e">
        <f>SUMIF(Sta!$A:$A,$A349,Sta!Q:Q)/$B349</f>
        <v>#DIV/0!</v>
      </c>
      <c r="Y349" s="6" t="e">
        <f>SUMIF(Sta!$B:$B,$A349,Sta!Q:Q)/$C349</f>
        <v>#DIV/0!</v>
      </c>
      <c r="Z349" s="10" t="e">
        <f>(SUMIF(Sta!$A:$A,$A349,Sta!M:M) +SUMIF(Sta!$B:$B,$A349,Sta!O:O))/$D349</f>
        <v>#DIV/0!</v>
      </c>
      <c r="AA349" s="6" t="e">
        <f>SUMIF(Sta!$A:$A,$A349,Sta!M:M)/$B349</f>
        <v>#DIV/0!</v>
      </c>
      <c r="AB349" s="6" t="e">
        <f>SUMIF(Sta!$B:$B,$A349,Sta!O:O)/$C349</f>
        <v>#DIV/0!</v>
      </c>
      <c r="AC349" s="10" t="e">
        <f>(SUMIF(Sta!$A:$A,$A349,Sta!N:N) +SUMIF(Sta!$B:$B,$A349,Sta!P:P))/$D349</f>
        <v>#DIV/0!</v>
      </c>
      <c r="AD349" s="6" t="e">
        <f>SUMIF(Sta!$A:$A,$A349,Sta!N:N)/$B349</f>
        <v>#DIV/0!</v>
      </c>
      <c r="AE349" s="14" t="e">
        <f>SUMIF(Sta!$B:$B,$A349,Sta!P:P)/$C349</f>
        <v>#DIV/0!</v>
      </c>
    </row>
    <row r="350" spans="1:31" x14ac:dyDescent="0.3">
      <c r="A350" t="s">
        <v>436</v>
      </c>
      <c r="B350" s="9">
        <f>COUNTIF(Sta!A:A,A350)</f>
        <v>0</v>
      </c>
      <c r="C350" s="4">
        <f>COUNTIF(Sta!B:B,A350)</f>
        <v>0</v>
      </c>
      <c r="D350" s="4">
        <f t="shared" si="10"/>
        <v>0</v>
      </c>
      <c r="E350" s="10" t="e">
        <f>(SUMIF(Sta!$A:$A,$A350,Sta!F:F) +SUMIF(Sta!$B:$B,$A350,Sta!F:F))/$D350</f>
        <v>#DIV/0!</v>
      </c>
      <c r="F350" s="6" t="e">
        <f>SUMIF(Sta!$A:$A,$A350,Sta!F:F)/$B350</f>
        <v>#DIV/0!</v>
      </c>
      <c r="G350" s="6" t="e">
        <f>SUMIF(Sta!$B:$B,$A350,Sta!F:F)/$C350</f>
        <v>#DIV/0!</v>
      </c>
      <c r="H350" s="10" t="e">
        <f>(SUMIF(Sta!$A:$A,$A350,Sta!D:D) +SUMIF(Sta!$B:$B,$A350,Sta!E:E))/$D350</f>
        <v>#DIV/0!</v>
      </c>
      <c r="I350" s="6" t="e">
        <f>SUMIF(Sta!$A:$A,$A350,Sta!D:D)/$B350</f>
        <v>#DIV/0!</v>
      </c>
      <c r="J350" s="6" t="e">
        <f>SUMIF(Sta!$B:$B,$A350,Sta!E:E)/$C350</f>
        <v>#DIV/0!</v>
      </c>
      <c r="K350" s="10" t="e">
        <f>(SUMIF(Sta!$A:$A,$A350,Sta!E:E) +SUMIF(Sta!$B:$B,$A350,Sta!D:D))/$D350</f>
        <v>#DIV/0!</v>
      </c>
      <c r="L350" s="6" t="e">
        <f>SUMIF(Sta!$A:$A,$A350,Sta!E:E)/$B350</f>
        <v>#DIV/0!</v>
      </c>
      <c r="M350" s="6" t="e">
        <f>SUMIF(Sta!$B:$B,$A350,Sta!D:D)/$C350</f>
        <v>#DIV/0!</v>
      </c>
      <c r="N350" s="10" t="e">
        <f>(SUMIF(Sta!$A:$A,$A350,Sta!L:L) +SUMIF(Sta!$B:$B,$A350,Sta!L:L))/$D350</f>
        <v>#DIV/0!</v>
      </c>
      <c r="O350" s="6" t="e">
        <f>SUMIF(Sta!$A:$A,$A350,Sta!L:L)/$B350</f>
        <v>#DIV/0!</v>
      </c>
      <c r="P350" s="6" t="e">
        <f>SUMIF(Sta!$B:$B,$A350,Sta!L:L)/$C350</f>
        <v>#DIV/0!</v>
      </c>
      <c r="Q350" s="10" t="e">
        <f>(SUMIF(Sta!$A:$A,$A350,Sta!H:H) +SUMIF(Sta!$B:$B,$A350,Sta!J:J))/$D350</f>
        <v>#DIV/0!</v>
      </c>
      <c r="R350" s="6" t="e">
        <f>SUMIF(Sta!$A:$A,$A350,Sta!H:H)/$B350</f>
        <v>#DIV/0!</v>
      </c>
      <c r="S350" s="6" t="e">
        <f>SUMIF(Sta!$B:$B,$A350,Sta!J:J)/$C350</f>
        <v>#DIV/0!</v>
      </c>
      <c r="T350" s="10" t="e">
        <f>(SUMIF(Sta!$A:$A,$A350,Sta!I:I) +SUMIF(Sta!$B:$B,$A350,Sta!K:K))/$D350</f>
        <v>#DIV/0!</v>
      </c>
      <c r="U350" s="6" t="e">
        <f>SUMIF(Sta!$A:$A,$A350,Sta!I:I)/$B350</f>
        <v>#DIV/0!</v>
      </c>
      <c r="V350" s="6" t="e">
        <f>SUMIF(Sta!$B:$B,$A350,Sta!K:K)/$C350</f>
        <v>#DIV/0!</v>
      </c>
      <c r="W350" s="10" t="e">
        <f>(SUMIF(Sta!$A:$A,$A350,Sta!Q:Q) +SUMIF(Sta!$B:$B,$A350,Sta!Q:Q))/$D350</f>
        <v>#DIV/0!</v>
      </c>
      <c r="X350" s="6" t="e">
        <f>SUMIF(Sta!$A:$A,$A350,Sta!Q:Q)/$B350</f>
        <v>#DIV/0!</v>
      </c>
      <c r="Y350" s="6" t="e">
        <f>SUMIF(Sta!$B:$B,$A350,Sta!Q:Q)/$C350</f>
        <v>#DIV/0!</v>
      </c>
      <c r="Z350" s="10" t="e">
        <f>(SUMIF(Sta!$A:$A,$A350,Sta!M:M) +SUMIF(Sta!$B:$B,$A350,Sta!O:O))/$D350</f>
        <v>#DIV/0!</v>
      </c>
      <c r="AA350" s="6" t="e">
        <f>SUMIF(Sta!$A:$A,$A350,Sta!M:M)/$B350</f>
        <v>#DIV/0!</v>
      </c>
      <c r="AB350" s="6" t="e">
        <f>SUMIF(Sta!$B:$B,$A350,Sta!O:O)/$C350</f>
        <v>#DIV/0!</v>
      </c>
      <c r="AC350" s="10" t="e">
        <f>(SUMIF(Sta!$A:$A,$A350,Sta!N:N) +SUMIF(Sta!$B:$B,$A350,Sta!P:P))/$D350</f>
        <v>#DIV/0!</v>
      </c>
      <c r="AD350" s="6" t="e">
        <f>SUMIF(Sta!$A:$A,$A350,Sta!N:N)/$B350</f>
        <v>#DIV/0!</v>
      </c>
      <c r="AE350" s="14" t="e">
        <f>SUMIF(Sta!$B:$B,$A350,Sta!P:P)/$C350</f>
        <v>#DIV/0!</v>
      </c>
    </row>
    <row r="351" spans="1:31" x14ac:dyDescent="0.3">
      <c r="A351" t="s">
        <v>445</v>
      </c>
      <c r="B351" s="9">
        <f>COUNTIF(Sta!A:A,A351)</f>
        <v>0</v>
      </c>
      <c r="C351" s="4">
        <f>COUNTIF(Sta!B:B,A351)</f>
        <v>0</v>
      </c>
      <c r="D351" s="4">
        <f t="shared" si="10"/>
        <v>0</v>
      </c>
      <c r="E351" s="10" t="e">
        <f>(SUMIF(Sta!$A:$A,$A351,Sta!F:F) +SUMIF(Sta!$B:$B,$A351,Sta!F:F))/$D351</f>
        <v>#DIV/0!</v>
      </c>
      <c r="F351" s="6" t="e">
        <f>SUMIF(Sta!$A:$A,$A351,Sta!F:F)/$B351</f>
        <v>#DIV/0!</v>
      </c>
      <c r="G351" s="6" t="e">
        <f>SUMIF(Sta!$B:$B,$A351,Sta!F:F)/$C351</f>
        <v>#DIV/0!</v>
      </c>
      <c r="H351" s="10" t="e">
        <f>(SUMIF(Sta!$A:$A,$A351,Sta!D:D) +SUMIF(Sta!$B:$B,$A351,Sta!E:E))/$D351</f>
        <v>#DIV/0!</v>
      </c>
      <c r="I351" s="6" t="e">
        <f>SUMIF(Sta!$A:$A,$A351,Sta!D:D)/$B351</f>
        <v>#DIV/0!</v>
      </c>
      <c r="J351" s="6" t="e">
        <f>SUMIF(Sta!$B:$B,$A351,Sta!E:E)/$C351</f>
        <v>#DIV/0!</v>
      </c>
      <c r="K351" s="10" t="e">
        <f>(SUMIF(Sta!$A:$A,$A351,Sta!E:E) +SUMIF(Sta!$B:$B,$A351,Sta!D:D))/$D351</f>
        <v>#DIV/0!</v>
      </c>
      <c r="L351" s="6" t="e">
        <f>SUMIF(Sta!$A:$A,$A351,Sta!E:E)/$B351</f>
        <v>#DIV/0!</v>
      </c>
      <c r="M351" s="6" t="e">
        <f>SUMIF(Sta!$B:$B,$A351,Sta!D:D)/$C351</f>
        <v>#DIV/0!</v>
      </c>
      <c r="N351" s="10" t="e">
        <f>(SUMIF(Sta!$A:$A,$A351,Sta!L:L) +SUMIF(Sta!$B:$B,$A351,Sta!L:L))/$D351</f>
        <v>#DIV/0!</v>
      </c>
      <c r="O351" s="6" t="e">
        <f>SUMIF(Sta!$A:$A,$A351,Sta!L:L)/$B351</f>
        <v>#DIV/0!</v>
      </c>
      <c r="P351" s="6" t="e">
        <f>SUMIF(Sta!$B:$B,$A351,Sta!L:L)/$C351</f>
        <v>#DIV/0!</v>
      </c>
      <c r="Q351" s="10" t="e">
        <f>(SUMIF(Sta!$A:$A,$A351,Sta!H:H) +SUMIF(Sta!$B:$B,$A351,Sta!J:J))/$D351</f>
        <v>#DIV/0!</v>
      </c>
      <c r="R351" s="6" t="e">
        <f>SUMIF(Sta!$A:$A,$A351,Sta!H:H)/$B351</f>
        <v>#DIV/0!</v>
      </c>
      <c r="S351" s="6" t="e">
        <f>SUMIF(Sta!$B:$B,$A351,Sta!J:J)/$C351</f>
        <v>#DIV/0!</v>
      </c>
      <c r="T351" s="10" t="e">
        <f>(SUMIF(Sta!$A:$A,$A351,Sta!I:I) +SUMIF(Sta!$B:$B,$A351,Sta!K:K))/$D351</f>
        <v>#DIV/0!</v>
      </c>
      <c r="U351" s="6" t="e">
        <f>SUMIF(Sta!$A:$A,$A351,Sta!I:I)/$B351</f>
        <v>#DIV/0!</v>
      </c>
      <c r="V351" s="6" t="e">
        <f>SUMIF(Sta!$B:$B,$A351,Sta!K:K)/$C351</f>
        <v>#DIV/0!</v>
      </c>
      <c r="W351" s="10" t="e">
        <f>(SUMIF(Sta!$A:$A,$A351,Sta!Q:Q) +SUMIF(Sta!$B:$B,$A351,Sta!Q:Q))/$D351</f>
        <v>#DIV/0!</v>
      </c>
      <c r="X351" s="6" t="e">
        <f>SUMIF(Sta!$A:$A,$A351,Sta!Q:Q)/$B351</f>
        <v>#DIV/0!</v>
      </c>
      <c r="Y351" s="6" t="e">
        <f>SUMIF(Sta!$B:$B,$A351,Sta!Q:Q)/$C351</f>
        <v>#DIV/0!</v>
      </c>
      <c r="Z351" s="10" t="e">
        <f>(SUMIF(Sta!$A:$A,$A351,Sta!M:M) +SUMIF(Sta!$B:$B,$A351,Sta!O:O))/$D351</f>
        <v>#DIV/0!</v>
      </c>
      <c r="AA351" s="6" t="e">
        <f>SUMIF(Sta!$A:$A,$A351,Sta!M:M)/$B351</f>
        <v>#DIV/0!</v>
      </c>
      <c r="AB351" s="6" t="e">
        <f>SUMIF(Sta!$B:$B,$A351,Sta!O:O)/$C351</f>
        <v>#DIV/0!</v>
      </c>
      <c r="AC351" s="10" t="e">
        <f>(SUMIF(Sta!$A:$A,$A351,Sta!N:N) +SUMIF(Sta!$B:$B,$A351,Sta!P:P))/$D351</f>
        <v>#DIV/0!</v>
      </c>
      <c r="AD351" s="6" t="e">
        <f>SUMIF(Sta!$A:$A,$A351,Sta!N:N)/$B351</f>
        <v>#DIV/0!</v>
      </c>
      <c r="AE351" s="14" t="e">
        <f>SUMIF(Sta!$B:$B,$A351,Sta!P:P)/$C351</f>
        <v>#DIV/0!</v>
      </c>
    </row>
    <row r="352" spans="1:31" x14ac:dyDescent="0.3">
      <c r="A352" t="s">
        <v>450</v>
      </c>
      <c r="B352" s="9">
        <f>COUNTIF(Sta!A:A,A352)</f>
        <v>0</v>
      </c>
      <c r="C352" s="4">
        <f>COUNTIF(Sta!B:B,A352)</f>
        <v>0</v>
      </c>
      <c r="D352" s="4">
        <f t="shared" si="10"/>
        <v>0</v>
      </c>
      <c r="E352" s="10" t="e">
        <f>(SUMIF(Sta!$A:$A,$A352,Sta!F:F) +SUMIF(Sta!$B:$B,$A352,Sta!F:F))/$D352</f>
        <v>#DIV/0!</v>
      </c>
      <c r="F352" s="6" t="e">
        <f>SUMIF(Sta!$A:$A,$A352,Sta!F:F)/$B352</f>
        <v>#DIV/0!</v>
      </c>
      <c r="G352" s="6" t="e">
        <f>SUMIF(Sta!$B:$B,$A352,Sta!F:F)/$C352</f>
        <v>#DIV/0!</v>
      </c>
      <c r="H352" s="10" t="e">
        <f>(SUMIF(Sta!$A:$A,$A352,Sta!D:D) +SUMIF(Sta!$B:$B,$A352,Sta!E:E))/$D352</f>
        <v>#DIV/0!</v>
      </c>
      <c r="I352" s="6" t="e">
        <f>SUMIF(Sta!$A:$A,$A352,Sta!D:D)/$B352</f>
        <v>#DIV/0!</v>
      </c>
      <c r="J352" s="6" t="e">
        <f>SUMIF(Sta!$B:$B,$A352,Sta!E:E)/$C352</f>
        <v>#DIV/0!</v>
      </c>
      <c r="K352" s="10" t="e">
        <f>(SUMIF(Sta!$A:$A,$A352,Sta!E:E) +SUMIF(Sta!$B:$B,$A352,Sta!D:D))/$D352</f>
        <v>#DIV/0!</v>
      </c>
      <c r="L352" s="6" t="e">
        <f>SUMIF(Sta!$A:$A,$A352,Sta!E:E)/$B352</f>
        <v>#DIV/0!</v>
      </c>
      <c r="M352" s="6" t="e">
        <f>SUMIF(Sta!$B:$B,$A352,Sta!D:D)/$C352</f>
        <v>#DIV/0!</v>
      </c>
      <c r="N352" s="10" t="e">
        <f>(SUMIF(Sta!$A:$A,$A352,Sta!L:L) +SUMIF(Sta!$B:$B,$A352,Sta!L:L))/$D352</f>
        <v>#DIV/0!</v>
      </c>
      <c r="O352" s="6" t="e">
        <f>SUMIF(Sta!$A:$A,$A352,Sta!L:L)/$B352</f>
        <v>#DIV/0!</v>
      </c>
      <c r="P352" s="6" t="e">
        <f>SUMIF(Sta!$B:$B,$A352,Sta!L:L)/$C352</f>
        <v>#DIV/0!</v>
      </c>
      <c r="Q352" s="10" t="e">
        <f>(SUMIF(Sta!$A:$A,$A352,Sta!H:H) +SUMIF(Sta!$B:$B,$A352,Sta!J:J))/$D352</f>
        <v>#DIV/0!</v>
      </c>
      <c r="R352" s="6" t="e">
        <f>SUMIF(Sta!$A:$A,$A352,Sta!H:H)/$B352</f>
        <v>#DIV/0!</v>
      </c>
      <c r="S352" s="6" t="e">
        <f>SUMIF(Sta!$B:$B,$A352,Sta!J:J)/$C352</f>
        <v>#DIV/0!</v>
      </c>
      <c r="T352" s="10" t="e">
        <f>(SUMIF(Sta!$A:$A,$A352,Sta!I:I) +SUMIF(Sta!$B:$B,$A352,Sta!K:K))/$D352</f>
        <v>#DIV/0!</v>
      </c>
      <c r="U352" s="6" t="e">
        <f>SUMIF(Sta!$A:$A,$A352,Sta!I:I)/$B352</f>
        <v>#DIV/0!</v>
      </c>
      <c r="V352" s="6" t="e">
        <f>SUMIF(Sta!$B:$B,$A352,Sta!K:K)/$C352</f>
        <v>#DIV/0!</v>
      </c>
      <c r="W352" s="10" t="e">
        <f>(SUMIF(Sta!$A:$A,$A352,Sta!Q:Q) +SUMIF(Sta!$B:$B,$A352,Sta!Q:Q))/$D352</f>
        <v>#DIV/0!</v>
      </c>
      <c r="X352" s="6" t="e">
        <f>SUMIF(Sta!$A:$A,$A352,Sta!Q:Q)/$B352</f>
        <v>#DIV/0!</v>
      </c>
      <c r="Y352" s="6" t="e">
        <f>SUMIF(Sta!$B:$B,$A352,Sta!Q:Q)/$C352</f>
        <v>#DIV/0!</v>
      </c>
      <c r="Z352" s="10" t="e">
        <f>(SUMIF(Sta!$A:$A,$A352,Sta!M:M) +SUMIF(Sta!$B:$B,$A352,Sta!O:O))/$D352</f>
        <v>#DIV/0!</v>
      </c>
      <c r="AA352" s="6" t="e">
        <f>SUMIF(Sta!$A:$A,$A352,Sta!M:M)/$B352</f>
        <v>#DIV/0!</v>
      </c>
      <c r="AB352" s="6" t="e">
        <f>SUMIF(Sta!$B:$B,$A352,Sta!O:O)/$C352</f>
        <v>#DIV/0!</v>
      </c>
      <c r="AC352" s="10" t="e">
        <f>(SUMIF(Sta!$A:$A,$A352,Sta!N:N) +SUMIF(Sta!$B:$B,$A352,Sta!P:P))/$D352</f>
        <v>#DIV/0!</v>
      </c>
      <c r="AD352" s="6" t="e">
        <f>SUMIF(Sta!$A:$A,$A352,Sta!N:N)/$B352</f>
        <v>#DIV/0!</v>
      </c>
      <c r="AE352" s="14" t="e">
        <f>SUMIF(Sta!$B:$B,$A352,Sta!P:P)/$C352</f>
        <v>#DIV/0!</v>
      </c>
    </row>
    <row r="353" spans="1:31" x14ac:dyDescent="0.3">
      <c r="A353" t="s">
        <v>438</v>
      </c>
      <c r="B353" s="9">
        <f>COUNTIF(Sta!A:A,A353)</f>
        <v>0</v>
      </c>
      <c r="C353" s="4">
        <f>COUNTIF(Sta!B:B,A353)</f>
        <v>0</v>
      </c>
      <c r="D353" s="4">
        <f t="shared" si="10"/>
        <v>0</v>
      </c>
      <c r="E353" s="10" t="e">
        <f>(SUMIF(Sta!$A:$A,$A353,Sta!F:F) +SUMIF(Sta!$B:$B,$A353,Sta!F:F))/$D353</f>
        <v>#DIV/0!</v>
      </c>
      <c r="F353" s="6" t="e">
        <f>SUMIF(Sta!$A:$A,$A353,Sta!F:F)/$B353</f>
        <v>#DIV/0!</v>
      </c>
      <c r="G353" s="6" t="e">
        <f>SUMIF(Sta!$B:$B,$A353,Sta!F:F)/$C353</f>
        <v>#DIV/0!</v>
      </c>
      <c r="H353" s="10" t="e">
        <f>(SUMIF(Sta!$A:$A,$A353,Sta!D:D) +SUMIF(Sta!$B:$B,$A353,Sta!E:E))/$D353</f>
        <v>#DIV/0!</v>
      </c>
      <c r="I353" s="6" t="e">
        <f>SUMIF(Sta!$A:$A,$A353,Sta!D:D)/$B353</f>
        <v>#DIV/0!</v>
      </c>
      <c r="J353" s="6" t="e">
        <f>SUMIF(Sta!$B:$B,$A353,Sta!E:E)/$C353</f>
        <v>#DIV/0!</v>
      </c>
      <c r="K353" s="10" t="e">
        <f>(SUMIF(Sta!$A:$A,$A353,Sta!E:E) +SUMIF(Sta!$B:$B,$A353,Sta!D:D))/$D353</f>
        <v>#DIV/0!</v>
      </c>
      <c r="L353" s="6" t="e">
        <f>SUMIF(Sta!$A:$A,$A353,Sta!E:E)/$B353</f>
        <v>#DIV/0!</v>
      </c>
      <c r="M353" s="6" t="e">
        <f>SUMIF(Sta!$B:$B,$A353,Sta!D:D)/$C353</f>
        <v>#DIV/0!</v>
      </c>
      <c r="N353" s="10" t="e">
        <f>(SUMIF(Sta!$A:$A,$A353,Sta!L:L) +SUMIF(Sta!$B:$B,$A353,Sta!L:L))/$D353</f>
        <v>#DIV/0!</v>
      </c>
      <c r="O353" s="6" t="e">
        <f>SUMIF(Sta!$A:$A,$A353,Sta!L:L)/$B353</f>
        <v>#DIV/0!</v>
      </c>
      <c r="P353" s="6" t="e">
        <f>SUMIF(Sta!$B:$B,$A353,Sta!L:L)/$C353</f>
        <v>#DIV/0!</v>
      </c>
      <c r="Q353" s="10" t="e">
        <f>(SUMIF(Sta!$A:$A,$A353,Sta!H:H) +SUMIF(Sta!$B:$B,$A353,Sta!J:J))/$D353</f>
        <v>#DIV/0!</v>
      </c>
      <c r="R353" s="6" t="e">
        <f>SUMIF(Sta!$A:$A,$A353,Sta!H:H)/$B353</f>
        <v>#DIV/0!</v>
      </c>
      <c r="S353" s="6" t="e">
        <f>SUMIF(Sta!$B:$B,$A353,Sta!J:J)/$C353</f>
        <v>#DIV/0!</v>
      </c>
      <c r="T353" s="10" t="e">
        <f>(SUMIF(Sta!$A:$A,$A353,Sta!I:I) +SUMIF(Sta!$B:$B,$A353,Sta!K:K))/$D353</f>
        <v>#DIV/0!</v>
      </c>
      <c r="U353" s="6" t="e">
        <f>SUMIF(Sta!$A:$A,$A353,Sta!I:I)/$B353</f>
        <v>#DIV/0!</v>
      </c>
      <c r="V353" s="6" t="e">
        <f>SUMIF(Sta!$B:$B,$A353,Sta!K:K)/$C353</f>
        <v>#DIV/0!</v>
      </c>
      <c r="W353" s="10" t="e">
        <f>(SUMIF(Sta!$A:$A,$A353,Sta!Q:Q) +SUMIF(Sta!$B:$B,$A353,Sta!Q:Q))/$D353</f>
        <v>#DIV/0!</v>
      </c>
      <c r="X353" s="6" t="e">
        <f>SUMIF(Sta!$A:$A,$A353,Sta!Q:Q)/$B353</f>
        <v>#DIV/0!</v>
      </c>
      <c r="Y353" s="6" t="e">
        <f>SUMIF(Sta!$B:$B,$A353,Sta!Q:Q)/$C353</f>
        <v>#DIV/0!</v>
      </c>
      <c r="Z353" s="10" t="e">
        <f>(SUMIF(Sta!$A:$A,$A353,Sta!M:M) +SUMIF(Sta!$B:$B,$A353,Sta!O:O))/$D353</f>
        <v>#DIV/0!</v>
      </c>
      <c r="AA353" s="6" t="e">
        <f>SUMIF(Sta!$A:$A,$A353,Sta!M:M)/$B353</f>
        <v>#DIV/0!</v>
      </c>
      <c r="AB353" s="6" t="e">
        <f>SUMIF(Sta!$B:$B,$A353,Sta!O:O)/$C353</f>
        <v>#DIV/0!</v>
      </c>
      <c r="AC353" s="10" t="e">
        <f>(SUMIF(Sta!$A:$A,$A353,Sta!N:N) +SUMIF(Sta!$B:$B,$A353,Sta!P:P))/$D353</f>
        <v>#DIV/0!</v>
      </c>
      <c r="AD353" s="6" t="e">
        <f>SUMIF(Sta!$A:$A,$A353,Sta!N:N)/$B353</f>
        <v>#DIV/0!</v>
      </c>
      <c r="AE353" s="14" t="e">
        <f>SUMIF(Sta!$B:$B,$A353,Sta!P:P)/$C353</f>
        <v>#DIV/0!</v>
      </c>
    </row>
    <row r="354" spans="1:31" x14ac:dyDescent="0.3">
      <c r="A354" t="s">
        <v>439</v>
      </c>
      <c r="B354" s="9">
        <f>COUNTIF(Sta!A:A,A354)</f>
        <v>0</v>
      </c>
      <c r="C354" s="4">
        <f>COUNTIF(Sta!B:B,A354)</f>
        <v>0</v>
      </c>
      <c r="D354" s="4">
        <f t="shared" si="10"/>
        <v>0</v>
      </c>
      <c r="E354" s="10" t="e">
        <f>(SUMIF(Sta!$A:$A,$A354,Sta!F:F) +SUMIF(Sta!$B:$B,$A354,Sta!F:F))/$D354</f>
        <v>#DIV/0!</v>
      </c>
      <c r="F354" s="6" t="e">
        <f>SUMIF(Sta!$A:$A,$A354,Sta!F:F)/$B354</f>
        <v>#DIV/0!</v>
      </c>
      <c r="G354" s="6" t="e">
        <f>SUMIF(Sta!$B:$B,$A354,Sta!F:F)/$C354</f>
        <v>#DIV/0!</v>
      </c>
      <c r="H354" s="10" t="e">
        <f>(SUMIF(Sta!$A:$A,$A354,Sta!D:D) +SUMIF(Sta!$B:$B,$A354,Sta!E:E))/$D354</f>
        <v>#DIV/0!</v>
      </c>
      <c r="I354" s="6" t="e">
        <f>SUMIF(Sta!$A:$A,$A354,Sta!D:D)/$B354</f>
        <v>#DIV/0!</v>
      </c>
      <c r="J354" s="6" t="e">
        <f>SUMIF(Sta!$B:$B,$A354,Sta!E:E)/$C354</f>
        <v>#DIV/0!</v>
      </c>
      <c r="K354" s="10" t="e">
        <f>(SUMIF(Sta!$A:$A,$A354,Sta!E:E) +SUMIF(Sta!$B:$B,$A354,Sta!D:D))/$D354</f>
        <v>#DIV/0!</v>
      </c>
      <c r="L354" s="6" t="e">
        <f>SUMIF(Sta!$A:$A,$A354,Sta!E:E)/$B354</f>
        <v>#DIV/0!</v>
      </c>
      <c r="M354" s="6" t="e">
        <f>SUMIF(Sta!$B:$B,$A354,Sta!D:D)/$C354</f>
        <v>#DIV/0!</v>
      </c>
      <c r="N354" s="10" t="e">
        <f>(SUMIF(Sta!$A:$A,$A354,Sta!L:L) +SUMIF(Sta!$B:$B,$A354,Sta!L:L))/$D354</f>
        <v>#DIV/0!</v>
      </c>
      <c r="O354" s="6" t="e">
        <f>SUMIF(Sta!$A:$A,$A354,Sta!L:L)/$B354</f>
        <v>#DIV/0!</v>
      </c>
      <c r="P354" s="6" t="e">
        <f>SUMIF(Sta!$B:$B,$A354,Sta!L:L)/$C354</f>
        <v>#DIV/0!</v>
      </c>
      <c r="Q354" s="10" t="e">
        <f>(SUMIF(Sta!$A:$A,$A354,Sta!H:H) +SUMIF(Sta!$B:$B,$A354,Sta!J:J))/$D354</f>
        <v>#DIV/0!</v>
      </c>
      <c r="R354" s="6" t="e">
        <f>SUMIF(Sta!$A:$A,$A354,Sta!H:H)/$B354</f>
        <v>#DIV/0!</v>
      </c>
      <c r="S354" s="6" t="e">
        <f>SUMIF(Sta!$B:$B,$A354,Sta!J:J)/$C354</f>
        <v>#DIV/0!</v>
      </c>
      <c r="T354" s="10" t="e">
        <f>(SUMIF(Sta!$A:$A,$A354,Sta!I:I) +SUMIF(Sta!$B:$B,$A354,Sta!K:K))/$D354</f>
        <v>#DIV/0!</v>
      </c>
      <c r="U354" s="6" t="e">
        <f>SUMIF(Sta!$A:$A,$A354,Sta!I:I)/$B354</f>
        <v>#DIV/0!</v>
      </c>
      <c r="V354" s="6" t="e">
        <f>SUMIF(Sta!$B:$B,$A354,Sta!K:K)/$C354</f>
        <v>#DIV/0!</v>
      </c>
      <c r="W354" s="10" t="e">
        <f>(SUMIF(Sta!$A:$A,$A354,Sta!Q:Q) +SUMIF(Sta!$B:$B,$A354,Sta!Q:Q))/$D354</f>
        <v>#DIV/0!</v>
      </c>
      <c r="X354" s="6" t="e">
        <f>SUMIF(Sta!$A:$A,$A354,Sta!Q:Q)/$B354</f>
        <v>#DIV/0!</v>
      </c>
      <c r="Y354" s="6" t="e">
        <f>SUMIF(Sta!$B:$B,$A354,Sta!Q:Q)/$C354</f>
        <v>#DIV/0!</v>
      </c>
      <c r="Z354" s="10" t="e">
        <f>(SUMIF(Sta!$A:$A,$A354,Sta!M:M) +SUMIF(Sta!$B:$B,$A354,Sta!O:O))/$D354</f>
        <v>#DIV/0!</v>
      </c>
      <c r="AA354" s="6" t="e">
        <f>SUMIF(Sta!$A:$A,$A354,Sta!M:M)/$B354</f>
        <v>#DIV/0!</v>
      </c>
      <c r="AB354" s="6" t="e">
        <f>SUMIF(Sta!$B:$B,$A354,Sta!O:O)/$C354</f>
        <v>#DIV/0!</v>
      </c>
      <c r="AC354" s="10" t="e">
        <f>(SUMIF(Sta!$A:$A,$A354,Sta!N:N) +SUMIF(Sta!$B:$B,$A354,Sta!P:P))/$D354</f>
        <v>#DIV/0!</v>
      </c>
      <c r="AD354" s="6" t="e">
        <f>SUMIF(Sta!$A:$A,$A354,Sta!N:N)/$B354</f>
        <v>#DIV/0!</v>
      </c>
      <c r="AE354" s="14" t="e">
        <f>SUMIF(Sta!$B:$B,$A354,Sta!P:P)/$C354</f>
        <v>#DIV/0!</v>
      </c>
    </row>
    <row r="355" spans="1:31" x14ac:dyDescent="0.3">
      <c r="A355" t="s">
        <v>443</v>
      </c>
      <c r="B355" s="9">
        <f>COUNTIF(Sta!A:A,A355)</f>
        <v>0</v>
      </c>
      <c r="C355" s="4">
        <f>COUNTIF(Sta!B:B,A355)</f>
        <v>0</v>
      </c>
      <c r="D355" s="4">
        <f t="shared" si="10"/>
        <v>0</v>
      </c>
      <c r="E355" s="10" t="e">
        <f>(SUMIF(Sta!$A:$A,$A355,Sta!F:F) +SUMIF(Sta!$B:$B,$A355,Sta!F:F))/$D355</f>
        <v>#DIV/0!</v>
      </c>
      <c r="F355" s="6" t="e">
        <f>SUMIF(Sta!$A:$A,$A355,Sta!F:F)/$B355</f>
        <v>#DIV/0!</v>
      </c>
      <c r="G355" s="6" t="e">
        <f>SUMIF(Sta!$B:$B,$A355,Sta!F:F)/$C355</f>
        <v>#DIV/0!</v>
      </c>
      <c r="H355" s="10" t="e">
        <f>(SUMIF(Sta!$A:$A,$A355,Sta!D:D) +SUMIF(Sta!$B:$B,$A355,Sta!E:E))/$D355</f>
        <v>#DIV/0!</v>
      </c>
      <c r="I355" s="6" t="e">
        <f>SUMIF(Sta!$A:$A,$A355,Sta!D:D)/$B355</f>
        <v>#DIV/0!</v>
      </c>
      <c r="J355" s="6" t="e">
        <f>SUMIF(Sta!$B:$B,$A355,Sta!E:E)/$C355</f>
        <v>#DIV/0!</v>
      </c>
      <c r="K355" s="10" t="e">
        <f>(SUMIF(Sta!$A:$A,$A355,Sta!E:E) +SUMIF(Sta!$B:$B,$A355,Sta!D:D))/$D355</f>
        <v>#DIV/0!</v>
      </c>
      <c r="L355" s="6" t="e">
        <f>SUMIF(Sta!$A:$A,$A355,Sta!E:E)/$B355</f>
        <v>#DIV/0!</v>
      </c>
      <c r="M355" s="6" t="e">
        <f>SUMIF(Sta!$B:$B,$A355,Sta!D:D)/$C355</f>
        <v>#DIV/0!</v>
      </c>
      <c r="N355" s="10" t="e">
        <f>(SUMIF(Sta!$A:$A,$A355,Sta!L:L) +SUMIF(Sta!$B:$B,$A355,Sta!L:L))/$D355</f>
        <v>#DIV/0!</v>
      </c>
      <c r="O355" s="6" t="e">
        <f>SUMIF(Sta!$A:$A,$A355,Sta!L:L)/$B355</f>
        <v>#DIV/0!</v>
      </c>
      <c r="P355" s="6" t="e">
        <f>SUMIF(Sta!$B:$B,$A355,Sta!L:L)/$C355</f>
        <v>#DIV/0!</v>
      </c>
      <c r="Q355" s="10" t="e">
        <f>(SUMIF(Sta!$A:$A,$A355,Sta!H:H) +SUMIF(Sta!$B:$B,$A355,Sta!J:J))/$D355</f>
        <v>#DIV/0!</v>
      </c>
      <c r="R355" s="6" t="e">
        <f>SUMIF(Sta!$A:$A,$A355,Sta!H:H)/$B355</f>
        <v>#DIV/0!</v>
      </c>
      <c r="S355" s="6" t="e">
        <f>SUMIF(Sta!$B:$B,$A355,Sta!J:J)/$C355</f>
        <v>#DIV/0!</v>
      </c>
      <c r="T355" s="10" t="e">
        <f>(SUMIF(Sta!$A:$A,$A355,Sta!I:I) +SUMIF(Sta!$B:$B,$A355,Sta!K:K))/$D355</f>
        <v>#DIV/0!</v>
      </c>
      <c r="U355" s="6" t="e">
        <f>SUMIF(Sta!$A:$A,$A355,Sta!I:I)/$B355</f>
        <v>#DIV/0!</v>
      </c>
      <c r="V355" s="6" t="e">
        <f>SUMIF(Sta!$B:$B,$A355,Sta!K:K)/$C355</f>
        <v>#DIV/0!</v>
      </c>
      <c r="W355" s="10" t="e">
        <f>(SUMIF(Sta!$A:$A,$A355,Sta!Q:Q) +SUMIF(Sta!$B:$B,$A355,Sta!Q:Q))/$D355</f>
        <v>#DIV/0!</v>
      </c>
      <c r="X355" s="6" t="e">
        <f>SUMIF(Sta!$A:$A,$A355,Sta!Q:Q)/$B355</f>
        <v>#DIV/0!</v>
      </c>
      <c r="Y355" s="6" t="e">
        <f>SUMIF(Sta!$B:$B,$A355,Sta!Q:Q)/$C355</f>
        <v>#DIV/0!</v>
      </c>
      <c r="Z355" s="10" t="e">
        <f>(SUMIF(Sta!$A:$A,$A355,Sta!M:M) +SUMIF(Sta!$B:$B,$A355,Sta!O:O))/$D355</f>
        <v>#DIV/0!</v>
      </c>
      <c r="AA355" s="6" t="e">
        <f>SUMIF(Sta!$A:$A,$A355,Sta!M:M)/$B355</f>
        <v>#DIV/0!</v>
      </c>
      <c r="AB355" s="6" t="e">
        <f>SUMIF(Sta!$B:$B,$A355,Sta!O:O)/$C355</f>
        <v>#DIV/0!</v>
      </c>
      <c r="AC355" s="10" t="e">
        <f>(SUMIF(Sta!$A:$A,$A355,Sta!N:N) +SUMIF(Sta!$B:$B,$A355,Sta!P:P))/$D355</f>
        <v>#DIV/0!</v>
      </c>
      <c r="AD355" s="6" t="e">
        <f>SUMIF(Sta!$A:$A,$A355,Sta!N:N)/$B355</f>
        <v>#DIV/0!</v>
      </c>
      <c r="AE355" s="14" t="e">
        <f>SUMIF(Sta!$B:$B,$A355,Sta!P:P)/$C355</f>
        <v>#DIV/0!</v>
      </c>
    </row>
    <row r="356" spans="1:31" x14ac:dyDescent="0.3">
      <c r="A356" t="s">
        <v>437</v>
      </c>
      <c r="B356" s="9">
        <f>COUNTIF(Sta!A:A,A356)</f>
        <v>0</v>
      </c>
      <c r="C356" s="4">
        <f>COUNTIF(Sta!B:B,A356)</f>
        <v>0</v>
      </c>
      <c r="D356" s="4">
        <f t="shared" si="10"/>
        <v>0</v>
      </c>
      <c r="E356" s="10" t="e">
        <f>(SUMIF(Sta!$A:$A,$A356,Sta!F:F) +SUMIF(Sta!$B:$B,$A356,Sta!F:F))/$D356</f>
        <v>#DIV/0!</v>
      </c>
      <c r="F356" s="6" t="e">
        <f>SUMIF(Sta!$A:$A,$A356,Sta!F:F)/$B356</f>
        <v>#DIV/0!</v>
      </c>
      <c r="G356" s="6" t="e">
        <f>SUMIF(Sta!$B:$B,$A356,Sta!F:F)/$C356</f>
        <v>#DIV/0!</v>
      </c>
      <c r="H356" s="10" t="e">
        <f>(SUMIF(Sta!$A:$A,$A356,Sta!D:D) +SUMIF(Sta!$B:$B,$A356,Sta!E:E))/$D356</f>
        <v>#DIV/0!</v>
      </c>
      <c r="I356" s="6" t="e">
        <f>SUMIF(Sta!$A:$A,$A356,Sta!D:D)/$B356</f>
        <v>#DIV/0!</v>
      </c>
      <c r="J356" s="6" t="e">
        <f>SUMIF(Sta!$B:$B,$A356,Sta!E:E)/$C356</f>
        <v>#DIV/0!</v>
      </c>
      <c r="K356" s="10" t="e">
        <f>(SUMIF(Sta!$A:$A,$A356,Sta!E:E) +SUMIF(Sta!$B:$B,$A356,Sta!D:D))/$D356</f>
        <v>#DIV/0!</v>
      </c>
      <c r="L356" s="6" t="e">
        <f>SUMIF(Sta!$A:$A,$A356,Sta!E:E)/$B356</f>
        <v>#DIV/0!</v>
      </c>
      <c r="M356" s="6" t="e">
        <f>SUMIF(Sta!$B:$B,$A356,Sta!D:D)/$C356</f>
        <v>#DIV/0!</v>
      </c>
      <c r="N356" s="10" t="e">
        <f>(SUMIF(Sta!$A:$A,$A356,Sta!L:L) +SUMIF(Sta!$B:$B,$A356,Sta!L:L))/$D356</f>
        <v>#DIV/0!</v>
      </c>
      <c r="O356" s="6" t="e">
        <f>SUMIF(Sta!$A:$A,$A356,Sta!L:L)/$B356</f>
        <v>#DIV/0!</v>
      </c>
      <c r="P356" s="6" t="e">
        <f>SUMIF(Sta!$B:$B,$A356,Sta!L:L)/$C356</f>
        <v>#DIV/0!</v>
      </c>
      <c r="Q356" s="10" t="e">
        <f>(SUMIF(Sta!$A:$A,$A356,Sta!H:H) +SUMIF(Sta!$B:$B,$A356,Sta!J:J))/$D356</f>
        <v>#DIV/0!</v>
      </c>
      <c r="R356" s="6" t="e">
        <f>SUMIF(Sta!$A:$A,$A356,Sta!H:H)/$B356</f>
        <v>#DIV/0!</v>
      </c>
      <c r="S356" s="6" t="e">
        <f>SUMIF(Sta!$B:$B,$A356,Sta!J:J)/$C356</f>
        <v>#DIV/0!</v>
      </c>
      <c r="T356" s="10" t="e">
        <f>(SUMIF(Sta!$A:$A,$A356,Sta!I:I) +SUMIF(Sta!$B:$B,$A356,Sta!K:K))/$D356</f>
        <v>#DIV/0!</v>
      </c>
      <c r="U356" s="6" t="e">
        <f>SUMIF(Sta!$A:$A,$A356,Sta!I:I)/$B356</f>
        <v>#DIV/0!</v>
      </c>
      <c r="V356" s="6" t="e">
        <f>SUMIF(Sta!$B:$B,$A356,Sta!K:K)/$C356</f>
        <v>#DIV/0!</v>
      </c>
      <c r="W356" s="10" t="e">
        <f>(SUMIF(Sta!$A:$A,$A356,Sta!Q:Q) +SUMIF(Sta!$B:$B,$A356,Sta!Q:Q))/$D356</f>
        <v>#DIV/0!</v>
      </c>
      <c r="X356" s="6" t="e">
        <f>SUMIF(Sta!$A:$A,$A356,Sta!Q:Q)/$B356</f>
        <v>#DIV/0!</v>
      </c>
      <c r="Y356" s="6" t="e">
        <f>SUMIF(Sta!$B:$B,$A356,Sta!Q:Q)/$C356</f>
        <v>#DIV/0!</v>
      </c>
      <c r="Z356" s="10" t="e">
        <f>(SUMIF(Sta!$A:$A,$A356,Sta!M:M) +SUMIF(Sta!$B:$B,$A356,Sta!O:O))/$D356</f>
        <v>#DIV/0!</v>
      </c>
      <c r="AA356" s="6" t="e">
        <f>SUMIF(Sta!$A:$A,$A356,Sta!M:M)/$B356</f>
        <v>#DIV/0!</v>
      </c>
      <c r="AB356" s="6" t="e">
        <f>SUMIF(Sta!$B:$B,$A356,Sta!O:O)/$C356</f>
        <v>#DIV/0!</v>
      </c>
      <c r="AC356" s="10" t="e">
        <f>(SUMIF(Sta!$A:$A,$A356,Sta!N:N) +SUMIF(Sta!$B:$B,$A356,Sta!P:P))/$D356</f>
        <v>#DIV/0!</v>
      </c>
      <c r="AD356" s="6" t="e">
        <f>SUMIF(Sta!$A:$A,$A356,Sta!N:N)/$B356</f>
        <v>#DIV/0!</v>
      </c>
      <c r="AE356" s="14" t="e">
        <f>SUMIF(Sta!$B:$B,$A356,Sta!P:P)/$C356</f>
        <v>#DIV/0!</v>
      </c>
    </row>
    <row r="357" spans="1:31" x14ac:dyDescent="0.3">
      <c r="A357" t="s">
        <v>440</v>
      </c>
      <c r="B357" s="9">
        <f>COUNTIF(Sta!A:A,A357)</f>
        <v>0</v>
      </c>
      <c r="C357" s="4">
        <f>COUNTIF(Sta!B:B,A357)</f>
        <v>0</v>
      </c>
      <c r="D357" s="4">
        <f t="shared" si="10"/>
        <v>0</v>
      </c>
      <c r="E357" s="10" t="e">
        <f>(SUMIF(Sta!$A:$A,$A357,Sta!F:F) +SUMIF(Sta!$B:$B,$A357,Sta!F:F))/$D357</f>
        <v>#DIV/0!</v>
      </c>
      <c r="F357" s="6" t="e">
        <f>SUMIF(Sta!$A:$A,$A357,Sta!F:F)/$B357</f>
        <v>#DIV/0!</v>
      </c>
      <c r="G357" s="6" t="e">
        <f>SUMIF(Sta!$B:$B,$A357,Sta!F:F)/$C357</f>
        <v>#DIV/0!</v>
      </c>
      <c r="H357" s="10" t="e">
        <f>(SUMIF(Sta!$A:$A,$A357,Sta!D:D) +SUMIF(Sta!$B:$B,$A357,Sta!E:E))/$D357</f>
        <v>#DIV/0!</v>
      </c>
      <c r="I357" s="6" t="e">
        <f>SUMIF(Sta!$A:$A,$A357,Sta!D:D)/$B357</f>
        <v>#DIV/0!</v>
      </c>
      <c r="J357" s="6" t="e">
        <f>SUMIF(Sta!$B:$B,$A357,Sta!E:E)/$C357</f>
        <v>#DIV/0!</v>
      </c>
      <c r="K357" s="10" t="e">
        <f>(SUMIF(Sta!$A:$A,$A357,Sta!E:E) +SUMIF(Sta!$B:$B,$A357,Sta!D:D))/$D357</f>
        <v>#DIV/0!</v>
      </c>
      <c r="L357" s="6" t="e">
        <f>SUMIF(Sta!$A:$A,$A357,Sta!E:E)/$B357</f>
        <v>#DIV/0!</v>
      </c>
      <c r="M357" s="6" t="e">
        <f>SUMIF(Sta!$B:$B,$A357,Sta!D:D)/$C357</f>
        <v>#DIV/0!</v>
      </c>
      <c r="N357" s="10" t="e">
        <f>(SUMIF(Sta!$A:$A,$A357,Sta!L:L) +SUMIF(Sta!$B:$B,$A357,Sta!L:L))/$D357</f>
        <v>#DIV/0!</v>
      </c>
      <c r="O357" s="6" t="e">
        <f>SUMIF(Sta!$A:$A,$A357,Sta!L:L)/$B357</f>
        <v>#DIV/0!</v>
      </c>
      <c r="P357" s="6" t="e">
        <f>SUMIF(Sta!$B:$B,$A357,Sta!L:L)/$C357</f>
        <v>#DIV/0!</v>
      </c>
      <c r="Q357" s="10" t="e">
        <f>(SUMIF(Sta!$A:$A,$A357,Sta!H:H) +SUMIF(Sta!$B:$B,$A357,Sta!J:J))/$D357</f>
        <v>#DIV/0!</v>
      </c>
      <c r="R357" s="6" t="e">
        <f>SUMIF(Sta!$A:$A,$A357,Sta!H:H)/$B357</f>
        <v>#DIV/0!</v>
      </c>
      <c r="S357" s="6" t="e">
        <f>SUMIF(Sta!$B:$B,$A357,Sta!J:J)/$C357</f>
        <v>#DIV/0!</v>
      </c>
      <c r="T357" s="10" t="e">
        <f>(SUMIF(Sta!$A:$A,$A357,Sta!I:I) +SUMIF(Sta!$B:$B,$A357,Sta!K:K))/$D357</f>
        <v>#DIV/0!</v>
      </c>
      <c r="U357" s="6" t="e">
        <f>SUMIF(Sta!$A:$A,$A357,Sta!I:I)/$B357</f>
        <v>#DIV/0!</v>
      </c>
      <c r="V357" s="6" t="e">
        <f>SUMIF(Sta!$B:$B,$A357,Sta!K:K)/$C357</f>
        <v>#DIV/0!</v>
      </c>
      <c r="W357" s="10" t="e">
        <f>(SUMIF(Sta!$A:$A,$A357,Sta!Q:Q) +SUMIF(Sta!$B:$B,$A357,Sta!Q:Q))/$D357</f>
        <v>#DIV/0!</v>
      </c>
      <c r="X357" s="6" t="e">
        <f>SUMIF(Sta!$A:$A,$A357,Sta!Q:Q)/$B357</f>
        <v>#DIV/0!</v>
      </c>
      <c r="Y357" s="6" t="e">
        <f>SUMIF(Sta!$B:$B,$A357,Sta!Q:Q)/$C357</f>
        <v>#DIV/0!</v>
      </c>
      <c r="Z357" s="10" t="e">
        <f>(SUMIF(Sta!$A:$A,$A357,Sta!M:M) +SUMIF(Sta!$B:$B,$A357,Sta!O:O))/$D357</f>
        <v>#DIV/0!</v>
      </c>
      <c r="AA357" s="6" t="e">
        <f>SUMIF(Sta!$A:$A,$A357,Sta!M:M)/$B357</f>
        <v>#DIV/0!</v>
      </c>
      <c r="AB357" s="6" t="e">
        <f>SUMIF(Sta!$B:$B,$A357,Sta!O:O)/$C357</f>
        <v>#DIV/0!</v>
      </c>
      <c r="AC357" s="10" t="e">
        <f>(SUMIF(Sta!$A:$A,$A357,Sta!N:N) +SUMIF(Sta!$B:$B,$A357,Sta!P:P))/$D357</f>
        <v>#DIV/0!</v>
      </c>
      <c r="AD357" s="6" t="e">
        <f>SUMIF(Sta!$A:$A,$A357,Sta!N:N)/$B357</f>
        <v>#DIV/0!</v>
      </c>
      <c r="AE357" s="14" t="e">
        <f>SUMIF(Sta!$B:$B,$A357,Sta!P:P)/$C357</f>
        <v>#DIV/0!</v>
      </c>
    </row>
    <row r="358" spans="1:31" x14ac:dyDescent="0.3">
      <c r="A358" t="s">
        <v>441</v>
      </c>
      <c r="B358" s="9">
        <f>COUNTIF(Sta!A:A,A358)</f>
        <v>0</v>
      </c>
      <c r="C358" s="4">
        <f>COUNTIF(Sta!B:B,A358)</f>
        <v>0</v>
      </c>
      <c r="D358" s="4">
        <f t="shared" si="10"/>
        <v>0</v>
      </c>
      <c r="E358" s="10" t="e">
        <f>(SUMIF(Sta!$A:$A,$A358,Sta!F:F) +SUMIF(Sta!$B:$B,$A358,Sta!F:F))/$D358</f>
        <v>#DIV/0!</v>
      </c>
      <c r="F358" s="6" t="e">
        <f>SUMIF(Sta!$A:$A,$A358,Sta!F:F)/$B358</f>
        <v>#DIV/0!</v>
      </c>
      <c r="G358" s="6" t="e">
        <f>SUMIF(Sta!$B:$B,$A358,Sta!F:F)/$C358</f>
        <v>#DIV/0!</v>
      </c>
      <c r="H358" s="10" t="e">
        <f>(SUMIF(Sta!$A:$A,$A358,Sta!D:D) +SUMIF(Sta!$B:$B,$A358,Sta!E:E))/$D358</f>
        <v>#DIV/0!</v>
      </c>
      <c r="I358" s="6" t="e">
        <f>SUMIF(Sta!$A:$A,$A358,Sta!D:D)/$B358</f>
        <v>#DIV/0!</v>
      </c>
      <c r="J358" s="6" t="e">
        <f>SUMIF(Sta!$B:$B,$A358,Sta!E:E)/$C358</f>
        <v>#DIV/0!</v>
      </c>
      <c r="K358" s="10" t="e">
        <f>(SUMIF(Sta!$A:$A,$A358,Sta!E:E) +SUMIF(Sta!$B:$B,$A358,Sta!D:D))/$D358</f>
        <v>#DIV/0!</v>
      </c>
      <c r="L358" s="6" t="e">
        <f>SUMIF(Sta!$A:$A,$A358,Sta!E:E)/$B358</f>
        <v>#DIV/0!</v>
      </c>
      <c r="M358" s="6" t="e">
        <f>SUMIF(Sta!$B:$B,$A358,Sta!D:D)/$C358</f>
        <v>#DIV/0!</v>
      </c>
      <c r="N358" s="10" t="e">
        <f>(SUMIF(Sta!$A:$A,$A358,Sta!L:L) +SUMIF(Sta!$B:$B,$A358,Sta!L:L))/$D358</f>
        <v>#DIV/0!</v>
      </c>
      <c r="O358" s="6" t="e">
        <f>SUMIF(Sta!$A:$A,$A358,Sta!L:L)/$B358</f>
        <v>#DIV/0!</v>
      </c>
      <c r="P358" s="6" t="e">
        <f>SUMIF(Sta!$B:$B,$A358,Sta!L:L)/$C358</f>
        <v>#DIV/0!</v>
      </c>
      <c r="Q358" s="10" t="e">
        <f>(SUMIF(Sta!$A:$A,$A358,Sta!H:H) +SUMIF(Sta!$B:$B,$A358,Sta!J:J))/$D358</f>
        <v>#DIV/0!</v>
      </c>
      <c r="R358" s="6" t="e">
        <f>SUMIF(Sta!$A:$A,$A358,Sta!H:H)/$B358</f>
        <v>#DIV/0!</v>
      </c>
      <c r="S358" s="6" t="e">
        <f>SUMIF(Sta!$B:$B,$A358,Sta!J:J)/$C358</f>
        <v>#DIV/0!</v>
      </c>
      <c r="T358" s="10" t="e">
        <f>(SUMIF(Sta!$A:$A,$A358,Sta!I:I) +SUMIF(Sta!$B:$B,$A358,Sta!K:K))/$D358</f>
        <v>#DIV/0!</v>
      </c>
      <c r="U358" s="6" t="e">
        <f>SUMIF(Sta!$A:$A,$A358,Sta!I:I)/$B358</f>
        <v>#DIV/0!</v>
      </c>
      <c r="V358" s="6" t="e">
        <f>SUMIF(Sta!$B:$B,$A358,Sta!K:K)/$C358</f>
        <v>#DIV/0!</v>
      </c>
      <c r="W358" s="10" t="e">
        <f>(SUMIF(Sta!$A:$A,$A358,Sta!Q:Q) +SUMIF(Sta!$B:$B,$A358,Sta!Q:Q))/$D358</f>
        <v>#DIV/0!</v>
      </c>
      <c r="X358" s="6" t="e">
        <f>SUMIF(Sta!$A:$A,$A358,Sta!Q:Q)/$B358</f>
        <v>#DIV/0!</v>
      </c>
      <c r="Y358" s="6" t="e">
        <f>SUMIF(Sta!$B:$B,$A358,Sta!Q:Q)/$C358</f>
        <v>#DIV/0!</v>
      </c>
      <c r="Z358" s="10" t="e">
        <f>(SUMIF(Sta!$A:$A,$A358,Sta!M:M) +SUMIF(Sta!$B:$B,$A358,Sta!O:O))/$D358</f>
        <v>#DIV/0!</v>
      </c>
      <c r="AA358" s="6" t="e">
        <f>SUMIF(Sta!$A:$A,$A358,Sta!M:M)/$B358</f>
        <v>#DIV/0!</v>
      </c>
      <c r="AB358" s="6" t="e">
        <f>SUMIF(Sta!$B:$B,$A358,Sta!O:O)/$C358</f>
        <v>#DIV/0!</v>
      </c>
      <c r="AC358" s="10" t="e">
        <f>(SUMIF(Sta!$A:$A,$A358,Sta!N:N) +SUMIF(Sta!$B:$B,$A358,Sta!P:P))/$D358</f>
        <v>#DIV/0!</v>
      </c>
      <c r="AD358" s="6" t="e">
        <f>SUMIF(Sta!$A:$A,$A358,Sta!N:N)/$B358</f>
        <v>#DIV/0!</v>
      </c>
      <c r="AE358" s="14" t="e">
        <f>SUMIF(Sta!$B:$B,$A358,Sta!P:P)/$C358</f>
        <v>#DIV/0!</v>
      </c>
    </row>
    <row r="359" spans="1:31" x14ac:dyDescent="0.3">
      <c r="A359" t="s">
        <v>444</v>
      </c>
      <c r="B359" s="9">
        <f>COUNTIF(Sta!A:A,A359)</f>
        <v>0</v>
      </c>
      <c r="C359" s="4">
        <f>COUNTIF(Sta!B:B,A359)</f>
        <v>0</v>
      </c>
      <c r="D359" s="4">
        <f t="shared" si="10"/>
        <v>0</v>
      </c>
      <c r="E359" s="10" t="e">
        <f>(SUMIF(Sta!$A:$A,$A359,Sta!F:F) +SUMIF(Sta!$B:$B,$A359,Sta!F:F))/$D359</f>
        <v>#DIV/0!</v>
      </c>
      <c r="F359" s="6" t="e">
        <f>SUMIF(Sta!$A:$A,$A359,Sta!F:F)/$B359</f>
        <v>#DIV/0!</v>
      </c>
      <c r="G359" s="6" t="e">
        <f>SUMIF(Sta!$B:$B,$A359,Sta!F:F)/$C359</f>
        <v>#DIV/0!</v>
      </c>
      <c r="H359" s="10" t="e">
        <f>(SUMIF(Sta!$A:$A,$A359,Sta!D:D) +SUMIF(Sta!$B:$B,$A359,Sta!E:E))/$D359</f>
        <v>#DIV/0!</v>
      </c>
      <c r="I359" s="6" t="e">
        <f>SUMIF(Sta!$A:$A,$A359,Sta!D:D)/$B359</f>
        <v>#DIV/0!</v>
      </c>
      <c r="J359" s="6" t="e">
        <f>SUMIF(Sta!$B:$B,$A359,Sta!E:E)/$C359</f>
        <v>#DIV/0!</v>
      </c>
      <c r="K359" s="10" t="e">
        <f>(SUMIF(Sta!$A:$A,$A359,Sta!E:E) +SUMIF(Sta!$B:$B,$A359,Sta!D:D))/$D359</f>
        <v>#DIV/0!</v>
      </c>
      <c r="L359" s="6" t="e">
        <f>SUMIF(Sta!$A:$A,$A359,Sta!E:E)/$B359</f>
        <v>#DIV/0!</v>
      </c>
      <c r="M359" s="6" t="e">
        <f>SUMIF(Sta!$B:$B,$A359,Sta!D:D)/$C359</f>
        <v>#DIV/0!</v>
      </c>
      <c r="N359" s="10" t="e">
        <f>(SUMIF(Sta!$A:$A,$A359,Sta!L:L) +SUMIF(Sta!$B:$B,$A359,Sta!L:L))/$D359</f>
        <v>#DIV/0!</v>
      </c>
      <c r="O359" s="6" t="e">
        <f>SUMIF(Sta!$A:$A,$A359,Sta!L:L)/$B359</f>
        <v>#DIV/0!</v>
      </c>
      <c r="P359" s="6" t="e">
        <f>SUMIF(Sta!$B:$B,$A359,Sta!L:L)/$C359</f>
        <v>#DIV/0!</v>
      </c>
      <c r="Q359" s="10" t="e">
        <f>(SUMIF(Sta!$A:$A,$A359,Sta!H:H) +SUMIF(Sta!$B:$B,$A359,Sta!J:J))/$D359</f>
        <v>#DIV/0!</v>
      </c>
      <c r="R359" s="6" t="e">
        <f>SUMIF(Sta!$A:$A,$A359,Sta!H:H)/$B359</f>
        <v>#DIV/0!</v>
      </c>
      <c r="S359" s="6" t="e">
        <f>SUMIF(Sta!$B:$B,$A359,Sta!J:J)/$C359</f>
        <v>#DIV/0!</v>
      </c>
      <c r="T359" s="10" t="e">
        <f>(SUMIF(Sta!$A:$A,$A359,Sta!I:I) +SUMIF(Sta!$B:$B,$A359,Sta!K:K))/$D359</f>
        <v>#DIV/0!</v>
      </c>
      <c r="U359" s="6" t="e">
        <f>SUMIF(Sta!$A:$A,$A359,Sta!I:I)/$B359</f>
        <v>#DIV/0!</v>
      </c>
      <c r="V359" s="6" t="e">
        <f>SUMIF(Sta!$B:$B,$A359,Sta!K:K)/$C359</f>
        <v>#DIV/0!</v>
      </c>
      <c r="W359" s="10" t="e">
        <f>(SUMIF(Sta!$A:$A,$A359,Sta!Q:Q) +SUMIF(Sta!$B:$B,$A359,Sta!Q:Q))/$D359</f>
        <v>#DIV/0!</v>
      </c>
      <c r="X359" s="6" t="e">
        <f>SUMIF(Sta!$A:$A,$A359,Sta!Q:Q)/$B359</f>
        <v>#DIV/0!</v>
      </c>
      <c r="Y359" s="6" t="e">
        <f>SUMIF(Sta!$B:$B,$A359,Sta!Q:Q)/$C359</f>
        <v>#DIV/0!</v>
      </c>
      <c r="Z359" s="10" t="e">
        <f>(SUMIF(Sta!$A:$A,$A359,Sta!M:M) +SUMIF(Sta!$B:$B,$A359,Sta!O:O))/$D359</f>
        <v>#DIV/0!</v>
      </c>
      <c r="AA359" s="6" t="e">
        <f>SUMIF(Sta!$A:$A,$A359,Sta!M:M)/$B359</f>
        <v>#DIV/0!</v>
      </c>
      <c r="AB359" s="6" t="e">
        <f>SUMIF(Sta!$B:$B,$A359,Sta!O:O)/$C359</f>
        <v>#DIV/0!</v>
      </c>
      <c r="AC359" s="10" t="e">
        <f>(SUMIF(Sta!$A:$A,$A359,Sta!N:N) +SUMIF(Sta!$B:$B,$A359,Sta!P:P))/$D359</f>
        <v>#DIV/0!</v>
      </c>
      <c r="AD359" s="6" t="e">
        <f>SUMIF(Sta!$A:$A,$A359,Sta!N:N)/$B359</f>
        <v>#DIV/0!</v>
      </c>
      <c r="AE359" s="14" t="e">
        <f>SUMIF(Sta!$B:$B,$A359,Sta!P:P)/$C359</f>
        <v>#DIV/0!</v>
      </c>
    </row>
    <row r="360" spans="1:31" x14ac:dyDescent="0.3">
      <c r="A360" t="s">
        <v>442</v>
      </c>
      <c r="B360" s="9">
        <f>COUNTIF(Sta!A:A,A360)</f>
        <v>0</v>
      </c>
      <c r="C360" s="4">
        <f>COUNTIF(Sta!B:B,A360)</f>
        <v>0</v>
      </c>
      <c r="D360" s="4">
        <f t="shared" si="10"/>
        <v>0</v>
      </c>
      <c r="E360" s="10" t="e">
        <f>(SUMIF(Sta!$A:$A,$A360,Sta!F:F) +SUMIF(Sta!$B:$B,$A360,Sta!F:F))/$D360</f>
        <v>#DIV/0!</v>
      </c>
      <c r="F360" s="6" t="e">
        <f>SUMIF(Sta!$A:$A,$A360,Sta!F:F)/$B360</f>
        <v>#DIV/0!</v>
      </c>
      <c r="G360" s="6" t="e">
        <f>SUMIF(Sta!$B:$B,$A360,Sta!F:F)/$C360</f>
        <v>#DIV/0!</v>
      </c>
      <c r="H360" s="10" t="e">
        <f>(SUMIF(Sta!$A:$A,$A360,Sta!D:D) +SUMIF(Sta!$B:$B,$A360,Sta!E:E))/$D360</f>
        <v>#DIV/0!</v>
      </c>
      <c r="I360" s="6" t="e">
        <f>SUMIF(Sta!$A:$A,$A360,Sta!D:D)/$B360</f>
        <v>#DIV/0!</v>
      </c>
      <c r="J360" s="6" t="e">
        <f>SUMIF(Sta!$B:$B,$A360,Sta!E:E)/$C360</f>
        <v>#DIV/0!</v>
      </c>
      <c r="K360" s="10" t="e">
        <f>(SUMIF(Sta!$A:$A,$A360,Sta!E:E) +SUMIF(Sta!$B:$B,$A360,Sta!D:D))/$D360</f>
        <v>#DIV/0!</v>
      </c>
      <c r="L360" s="6" t="e">
        <f>SUMIF(Sta!$A:$A,$A360,Sta!E:E)/$B360</f>
        <v>#DIV/0!</v>
      </c>
      <c r="M360" s="6" t="e">
        <f>SUMIF(Sta!$B:$B,$A360,Sta!D:D)/$C360</f>
        <v>#DIV/0!</v>
      </c>
      <c r="N360" s="10" t="e">
        <f>(SUMIF(Sta!$A:$A,$A360,Sta!L:L) +SUMIF(Sta!$B:$B,$A360,Sta!L:L))/$D360</f>
        <v>#DIV/0!</v>
      </c>
      <c r="O360" s="6" t="e">
        <f>SUMIF(Sta!$A:$A,$A360,Sta!L:L)/$B360</f>
        <v>#DIV/0!</v>
      </c>
      <c r="P360" s="6" t="e">
        <f>SUMIF(Sta!$B:$B,$A360,Sta!L:L)/$C360</f>
        <v>#DIV/0!</v>
      </c>
      <c r="Q360" s="10" t="e">
        <f>(SUMIF(Sta!$A:$A,$A360,Sta!H:H) +SUMIF(Sta!$B:$B,$A360,Sta!J:J))/$D360</f>
        <v>#DIV/0!</v>
      </c>
      <c r="R360" s="6" t="e">
        <f>SUMIF(Sta!$A:$A,$A360,Sta!H:H)/$B360</f>
        <v>#DIV/0!</v>
      </c>
      <c r="S360" s="6" t="e">
        <f>SUMIF(Sta!$B:$B,$A360,Sta!J:J)/$C360</f>
        <v>#DIV/0!</v>
      </c>
      <c r="T360" s="10" t="e">
        <f>(SUMIF(Sta!$A:$A,$A360,Sta!I:I) +SUMIF(Sta!$B:$B,$A360,Sta!K:K))/$D360</f>
        <v>#DIV/0!</v>
      </c>
      <c r="U360" s="6" t="e">
        <f>SUMIF(Sta!$A:$A,$A360,Sta!I:I)/$B360</f>
        <v>#DIV/0!</v>
      </c>
      <c r="V360" s="6" t="e">
        <f>SUMIF(Sta!$B:$B,$A360,Sta!K:K)/$C360</f>
        <v>#DIV/0!</v>
      </c>
      <c r="W360" s="10" t="e">
        <f>(SUMIF(Sta!$A:$A,$A360,Sta!Q:Q) +SUMIF(Sta!$B:$B,$A360,Sta!Q:Q))/$D360</f>
        <v>#DIV/0!</v>
      </c>
      <c r="X360" s="6" t="e">
        <f>SUMIF(Sta!$A:$A,$A360,Sta!Q:Q)/$B360</f>
        <v>#DIV/0!</v>
      </c>
      <c r="Y360" s="6" t="e">
        <f>SUMIF(Sta!$B:$B,$A360,Sta!Q:Q)/$C360</f>
        <v>#DIV/0!</v>
      </c>
      <c r="Z360" s="10" t="e">
        <f>(SUMIF(Sta!$A:$A,$A360,Sta!M:M) +SUMIF(Sta!$B:$B,$A360,Sta!O:O))/$D360</f>
        <v>#DIV/0!</v>
      </c>
      <c r="AA360" s="6" t="e">
        <f>SUMIF(Sta!$A:$A,$A360,Sta!M:M)/$B360</f>
        <v>#DIV/0!</v>
      </c>
      <c r="AB360" s="6" t="e">
        <f>SUMIF(Sta!$B:$B,$A360,Sta!O:O)/$C360</f>
        <v>#DIV/0!</v>
      </c>
      <c r="AC360" s="10" t="e">
        <f>(SUMIF(Sta!$A:$A,$A360,Sta!N:N) +SUMIF(Sta!$B:$B,$A360,Sta!P:P))/$D360</f>
        <v>#DIV/0!</v>
      </c>
      <c r="AD360" s="6" t="e">
        <f>SUMIF(Sta!$A:$A,$A360,Sta!N:N)/$B360</f>
        <v>#DIV/0!</v>
      </c>
      <c r="AE360" s="14" t="e">
        <f>SUMIF(Sta!$B:$B,$A360,Sta!P:P)/$C360</f>
        <v>#DIV/0!</v>
      </c>
    </row>
    <row r="361" spans="1:31" x14ac:dyDescent="0.3">
      <c r="A361" t="s">
        <v>457</v>
      </c>
      <c r="B361" s="9">
        <f>COUNTIF(Sta!A:A,A361)</f>
        <v>0</v>
      </c>
      <c r="C361" s="4">
        <f>COUNTIF(Sta!B:B,A361)</f>
        <v>0</v>
      </c>
      <c r="D361" s="4">
        <f t="shared" si="10"/>
        <v>0</v>
      </c>
      <c r="E361" s="10" t="e">
        <f>(SUMIF(Sta!$A:$A,$A361,Sta!F:F) +SUMIF(Sta!$B:$B,$A361,Sta!F:F))/$D361</f>
        <v>#DIV/0!</v>
      </c>
      <c r="F361" s="6" t="e">
        <f>SUMIF(Sta!$A:$A,$A361,Sta!F:F)/$B361</f>
        <v>#DIV/0!</v>
      </c>
      <c r="G361" s="6" t="e">
        <f>SUMIF(Sta!$B:$B,$A361,Sta!F:F)/$C361</f>
        <v>#DIV/0!</v>
      </c>
      <c r="H361" s="10" t="e">
        <f>(SUMIF(Sta!$A:$A,$A361,Sta!D:D) +SUMIF(Sta!$B:$B,$A361,Sta!E:E))/$D361</f>
        <v>#DIV/0!</v>
      </c>
      <c r="I361" s="6" t="e">
        <f>SUMIF(Sta!$A:$A,$A361,Sta!D:D)/$B361</f>
        <v>#DIV/0!</v>
      </c>
      <c r="J361" s="6" t="e">
        <f>SUMIF(Sta!$B:$B,$A361,Sta!E:E)/$C361</f>
        <v>#DIV/0!</v>
      </c>
      <c r="K361" s="10" t="e">
        <f>(SUMIF(Sta!$A:$A,$A361,Sta!E:E) +SUMIF(Sta!$B:$B,$A361,Sta!D:D))/$D361</f>
        <v>#DIV/0!</v>
      </c>
      <c r="L361" s="6" t="e">
        <f>SUMIF(Sta!$A:$A,$A361,Sta!E:E)/$B361</f>
        <v>#DIV/0!</v>
      </c>
      <c r="M361" s="6" t="e">
        <f>SUMIF(Sta!$B:$B,$A361,Sta!D:D)/$C361</f>
        <v>#DIV/0!</v>
      </c>
      <c r="N361" s="10" t="e">
        <f>(SUMIF(Sta!$A:$A,$A361,Sta!L:L) +SUMIF(Sta!$B:$B,$A361,Sta!L:L))/$D361</f>
        <v>#DIV/0!</v>
      </c>
      <c r="O361" s="6" t="e">
        <f>SUMIF(Sta!$A:$A,$A361,Sta!L:L)/$B361</f>
        <v>#DIV/0!</v>
      </c>
      <c r="P361" s="6" t="e">
        <f>SUMIF(Sta!$B:$B,$A361,Sta!L:L)/$C361</f>
        <v>#DIV/0!</v>
      </c>
      <c r="Q361" s="10" t="e">
        <f>(SUMIF(Sta!$A:$A,$A361,Sta!H:H) +SUMIF(Sta!$B:$B,$A361,Sta!J:J))/$D361</f>
        <v>#DIV/0!</v>
      </c>
      <c r="R361" s="6" t="e">
        <f>SUMIF(Sta!$A:$A,$A361,Sta!H:H)/$B361</f>
        <v>#DIV/0!</v>
      </c>
      <c r="S361" s="6" t="e">
        <f>SUMIF(Sta!$B:$B,$A361,Sta!J:J)/$C361</f>
        <v>#DIV/0!</v>
      </c>
      <c r="T361" s="10" t="e">
        <f>(SUMIF(Sta!$A:$A,$A361,Sta!I:I) +SUMIF(Sta!$B:$B,$A361,Sta!K:K))/$D361</f>
        <v>#DIV/0!</v>
      </c>
      <c r="U361" s="6" t="e">
        <f>SUMIF(Sta!$A:$A,$A361,Sta!I:I)/$B361</f>
        <v>#DIV/0!</v>
      </c>
      <c r="V361" s="6" t="e">
        <f>SUMIF(Sta!$B:$B,$A361,Sta!K:K)/$C361</f>
        <v>#DIV/0!</v>
      </c>
      <c r="W361" s="10" t="e">
        <f>(SUMIF(Sta!$A:$A,$A361,Sta!Q:Q) +SUMIF(Sta!$B:$B,$A361,Sta!Q:Q))/$D361</f>
        <v>#DIV/0!</v>
      </c>
      <c r="X361" s="6" t="e">
        <f>SUMIF(Sta!$A:$A,$A361,Sta!Q:Q)/$B361</f>
        <v>#DIV/0!</v>
      </c>
      <c r="Y361" s="6" t="e">
        <f>SUMIF(Sta!$B:$B,$A361,Sta!Q:Q)/$C361</f>
        <v>#DIV/0!</v>
      </c>
      <c r="Z361" s="10" t="e">
        <f>(SUMIF(Sta!$A:$A,$A361,Sta!M:M) +SUMIF(Sta!$B:$B,$A361,Sta!O:O))/$D361</f>
        <v>#DIV/0!</v>
      </c>
      <c r="AA361" s="6" t="e">
        <f>SUMIF(Sta!$A:$A,$A361,Sta!M:M)/$B361</f>
        <v>#DIV/0!</v>
      </c>
      <c r="AB361" s="6" t="e">
        <f>SUMIF(Sta!$B:$B,$A361,Sta!O:O)/$C361</f>
        <v>#DIV/0!</v>
      </c>
      <c r="AC361" s="10" t="e">
        <f>(SUMIF(Sta!$A:$A,$A361,Sta!N:N) +SUMIF(Sta!$B:$B,$A361,Sta!P:P))/$D361</f>
        <v>#DIV/0!</v>
      </c>
      <c r="AD361" s="6" t="e">
        <f>SUMIF(Sta!$A:$A,$A361,Sta!N:N)/$B361</f>
        <v>#DIV/0!</v>
      </c>
      <c r="AE361" s="14" t="e">
        <f>SUMIF(Sta!$B:$B,$A361,Sta!P:P)/$C361</f>
        <v>#DIV/0!</v>
      </c>
    </row>
    <row r="362" spans="1:31" x14ac:dyDescent="0.3">
      <c r="A362" t="s">
        <v>454</v>
      </c>
      <c r="B362" s="9">
        <f>COUNTIF(Sta!A:A,A362)</f>
        <v>0</v>
      </c>
      <c r="C362" s="4">
        <f>COUNTIF(Sta!B:B,A362)</f>
        <v>0</v>
      </c>
      <c r="D362" s="4">
        <f t="shared" si="10"/>
        <v>0</v>
      </c>
      <c r="E362" s="10" t="e">
        <f>(SUMIF(Sta!$A:$A,$A362,Sta!F:F) +SUMIF(Sta!$B:$B,$A362,Sta!F:F))/$D362</f>
        <v>#DIV/0!</v>
      </c>
      <c r="F362" s="6" t="e">
        <f>SUMIF(Sta!$A:$A,$A362,Sta!F:F)/$B362</f>
        <v>#DIV/0!</v>
      </c>
      <c r="G362" s="6" t="e">
        <f>SUMIF(Sta!$B:$B,$A362,Sta!F:F)/$C362</f>
        <v>#DIV/0!</v>
      </c>
      <c r="H362" s="10" t="e">
        <f>(SUMIF(Sta!$A:$A,$A362,Sta!D:D) +SUMIF(Sta!$B:$B,$A362,Sta!E:E))/$D362</f>
        <v>#DIV/0!</v>
      </c>
      <c r="I362" s="6" t="e">
        <f>SUMIF(Sta!$A:$A,$A362,Sta!D:D)/$B362</f>
        <v>#DIV/0!</v>
      </c>
      <c r="J362" s="6" t="e">
        <f>SUMIF(Sta!$B:$B,$A362,Sta!E:E)/$C362</f>
        <v>#DIV/0!</v>
      </c>
      <c r="K362" s="10" t="e">
        <f>(SUMIF(Sta!$A:$A,$A362,Sta!E:E) +SUMIF(Sta!$B:$B,$A362,Sta!D:D))/$D362</f>
        <v>#DIV/0!</v>
      </c>
      <c r="L362" s="6" t="e">
        <f>SUMIF(Sta!$A:$A,$A362,Sta!E:E)/$B362</f>
        <v>#DIV/0!</v>
      </c>
      <c r="M362" s="6" t="e">
        <f>SUMIF(Sta!$B:$B,$A362,Sta!D:D)/$C362</f>
        <v>#DIV/0!</v>
      </c>
      <c r="N362" s="10" t="e">
        <f>(SUMIF(Sta!$A:$A,$A362,Sta!L:L) +SUMIF(Sta!$B:$B,$A362,Sta!L:L))/$D362</f>
        <v>#DIV/0!</v>
      </c>
      <c r="O362" s="6" t="e">
        <f>SUMIF(Sta!$A:$A,$A362,Sta!L:L)/$B362</f>
        <v>#DIV/0!</v>
      </c>
      <c r="P362" s="6" t="e">
        <f>SUMIF(Sta!$B:$B,$A362,Sta!L:L)/$C362</f>
        <v>#DIV/0!</v>
      </c>
      <c r="Q362" s="10" t="e">
        <f>(SUMIF(Sta!$A:$A,$A362,Sta!H:H) +SUMIF(Sta!$B:$B,$A362,Sta!J:J))/$D362</f>
        <v>#DIV/0!</v>
      </c>
      <c r="R362" s="6" t="e">
        <f>SUMIF(Sta!$A:$A,$A362,Sta!H:H)/$B362</f>
        <v>#DIV/0!</v>
      </c>
      <c r="S362" s="6" t="e">
        <f>SUMIF(Sta!$B:$B,$A362,Sta!J:J)/$C362</f>
        <v>#DIV/0!</v>
      </c>
      <c r="T362" s="10" t="e">
        <f>(SUMIF(Sta!$A:$A,$A362,Sta!I:I) +SUMIF(Sta!$B:$B,$A362,Sta!K:K))/$D362</f>
        <v>#DIV/0!</v>
      </c>
      <c r="U362" s="6" t="e">
        <f>SUMIF(Sta!$A:$A,$A362,Sta!I:I)/$B362</f>
        <v>#DIV/0!</v>
      </c>
      <c r="V362" s="6" t="e">
        <f>SUMIF(Sta!$B:$B,$A362,Sta!K:K)/$C362</f>
        <v>#DIV/0!</v>
      </c>
      <c r="W362" s="10" t="e">
        <f>(SUMIF(Sta!$A:$A,$A362,Sta!Q:Q) +SUMIF(Sta!$B:$B,$A362,Sta!Q:Q))/$D362</f>
        <v>#DIV/0!</v>
      </c>
      <c r="X362" s="6" t="e">
        <f>SUMIF(Sta!$A:$A,$A362,Sta!Q:Q)/$B362</f>
        <v>#DIV/0!</v>
      </c>
      <c r="Y362" s="6" t="e">
        <f>SUMIF(Sta!$B:$B,$A362,Sta!Q:Q)/$C362</f>
        <v>#DIV/0!</v>
      </c>
      <c r="Z362" s="10" t="e">
        <f>(SUMIF(Sta!$A:$A,$A362,Sta!M:M) +SUMIF(Sta!$B:$B,$A362,Sta!O:O))/$D362</f>
        <v>#DIV/0!</v>
      </c>
      <c r="AA362" s="6" t="e">
        <f>SUMIF(Sta!$A:$A,$A362,Sta!M:M)/$B362</f>
        <v>#DIV/0!</v>
      </c>
      <c r="AB362" s="6" t="e">
        <f>SUMIF(Sta!$B:$B,$A362,Sta!O:O)/$C362</f>
        <v>#DIV/0!</v>
      </c>
      <c r="AC362" s="10" t="e">
        <f>(SUMIF(Sta!$A:$A,$A362,Sta!N:N) +SUMIF(Sta!$B:$B,$A362,Sta!P:P))/$D362</f>
        <v>#DIV/0!</v>
      </c>
      <c r="AD362" s="6" t="e">
        <f>SUMIF(Sta!$A:$A,$A362,Sta!N:N)/$B362</f>
        <v>#DIV/0!</v>
      </c>
      <c r="AE362" s="14" t="e">
        <f>SUMIF(Sta!$B:$B,$A362,Sta!P:P)/$C362</f>
        <v>#DIV/0!</v>
      </c>
    </row>
    <row r="363" spans="1:31" x14ac:dyDescent="0.3">
      <c r="A363" t="s">
        <v>453</v>
      </c>
      <c r="B363" s="9">
        <f>COUNTIF(Sta!A:A,A363)</f>
        <v>0</v>
      </c>
      <c r="C363" s="4">
        <f>COUNTIF(Sta!B:B,A363)</f>
        <v>0</v>
      </c>
      <c r="D363" s="4">
        <f t="shared" si="10"/>
        <v>0</v>
      </c>
      <c r="E363" s="10" t="e">
        <f>(SUMIF(Sta!$A:$A,$A363,Sta!F:F) +SUMIF(Sta!$B:$B,$A363,Sta!F:F))/$D363</f>
        <v>#DIV/0!</v>
      </c>
      <c r="F363" s="6" t="e">
        <f>SUMIF(Sta!$A:$A,$A363,Sta!F:F)/$B363</f>
        <v>#DIV/0!</v>
      </c>
      <c r="G363" s="6" t="e">
        <f>SUMIF(Sta!$B:$B,$A363,Sta!F:F)/$C363</f>
        <v>#DIV/0!</v>
      </c>
      <c r="H363" s="10" t="e">
        <f>(SUMIF(Sta!$A:$A,$A363,Sta!D:D) +SUMIF(Sta!$B:$B,$A363,Sta!E:E))/$D363</f>
        <v>#DIV/0!</v>
      </c>
      <c r="I363" s="6" t="e">
        <f>SUMIF(Sta!$A:$A,$A363,Sta!D:D)/$B363</f>
        <v>#DIV/0!</v>
      </c>
      <c r="J363" s="6" t="e">
        <f>SUMIF(Sta!$B:$B,$A363,Sta!E:E)/$C363</f>
        <v>#DIV/0!</v>
      </c>
      <c r="K363" s="10" t="e">
        <f>(SUMIF(Sta!$A:$A,$A363,Sta!E:E) +SUMIF(Sta!$B:$B,$A363,Sta!D:D))/$D363</f>
        <v>#DIV/0!</v>
      </c>
      <c r="L363" s="6" t="e">
        <f>SUMIF(Sta!$A:$A,$A363,Sta!E:E)/$B363</f>
        <v>#DIV/0!</v>
      </c>
      <c r="M363" s="6" t="e">
        <f>SUMIF(Sta!$B:$B,$A363,Sta!D:D)/$C363</f>
        <v>#DIV/0!</v>
      </c>
      <c r="N363" s="10" t="e">
        <f>(SUMIF(Sta!$A:$A,$A363,Sta!L:L) +SUMIF(Sta!$B:$B,$A363,Sta!L:L))/$D363</f>
        <v>#DIV/0!</v>
      </c>
      <c r="O363" s="6" t="e">
        <f>SUMIF(Sta!$A:$A,$A363,Sta!L:L)/$B363</f>
        <v>#DIV/0!</v>
      </c>
      <c r="P363" s="6" t="e">
        <f>SUMIF(Sta!$B:$B,$A363,Sta!L:L)/$C363</f>
        <v>#DIV/0!</v>
      </c>
      <c r="Q363" s="10" t="e">
        <f>(SUMIF(Sta!$A:$A,$A363,Sta!H:H) +SUMIF(Sta!$B:$B,$A363,Sta!J:J))/$D363</f>
        <v>#DIV/0!</v>
      </c>
      <c r="R363" s="6" t="e">
        <f>SUMIF(Sta!$A:$A,$A363,Sta!H:H)/$B363</f>
        <v>#DIV/0!</v>
      </c>
      <c r="S363" s="6" t="e">
        <f>SUMIF(Sta!$B:$B,$A363,Sta!J:J)/$C363</f>
        <v>#DIV/0!</v>
      </c>
      <c r="T363" s="10" t="e">
        <f>(SUMIF(Sta!$A:$A,$A363,Sta!I:I) +SUMIF(Sta!$B:$B,$A363,Sta!K:K))/$D363</f>
        <v>#DIV/0!</v>
      </c>
      <c r="U363" s="6" t="e">
        <f>SUMIF(Sta!$A:$A,$A363,Sta!I:I)/$B363</f>
        <v>#DIV/0!</v>
      </c>
      <c r="V363" s="6" t="e">
        <f>SUMIF(Sta!$B:$B,$A363,Sta!K:K)/$C363</f>
        <v>#DIV/0!</v>
      </c>
      <c r="W363" s="10" t="e">
        <f>(SUMIF(Sta!$A:$A,$A363,Sta!Q:Q) +SUMIF(Sta!$B:$B,$A363,Sta!Q:Q))/$D363</f>
        <v>#DIV/0!</v>
      </c>
      <c r="X363" s="6" t="e">
        <f>SUMIF(Sta!$A:$A,$A363,Sta!Q:Q)/$B363</f>
        <v>#DIV/0!</v>
      </c>
      <c r="Y363" s="6" t="e">
        <f>SUMIF(Sta!$B:$B,$A363,Sta!Q:Q)/$C363</f>
        <v>#DIV/0!</v>
      </c>
      <c r="Z363" s="10" t="e">
        <f>(SUMIF(Sta!$A:$A,$A363,Sta!M:M) +SUMIF(Sta!$B:$B,$A363,Sta!O:O))/$D363</f>
        <v>#DIV/0!</v>
      </c>
      <c r="AA363" s="6" t="e">
        <f>SUMIF(Sta!$A:$A,$A363,Sta!M:M)/$B363</f>
        <v>#DIV/0!</v>
      </c>
      <c r="AB363" s="6" t="e">
        <f>SUMIF(Sta!$B:$B,$A363,Sta!O:O)/$C363</f>
        <v>#DIV/0!</v>
      </c>
      <c r="AC363" s="10" t="e">
        <f>(SUMIF(Sta!$A:$A,$A363,Sta!N:N) +SUMIF(Sta!$B:$B,$A363,Sta!P:P))/$D363</f>
        <v>#DIV/0!</v>
      </c>
      <c r="AD363" s="6" t="e">
        <f>SUMIF(Sta!$A:$A,$A363,Sta!N:N)/$B363</f>
        <v>#DIV/0!</v>
      </c>
      <c r="AE363" s="14" t="e">
        <f>SUMIF(Sta!$B:$B,$A363,Sta!P:P)/$C363</f>
        <v>#DIV/0!</v>
      </c>
    </row>
    <row r="364" spans="1:31" x14ac:dyDescent="0.3">
      <c r="A364" t="s">
        <v>460</v>
      </c>
      <c r="B364" s="9">
        <f>COUNTIF(Sta!A:A,A364)</f>
        <v>0</v>
      </c>
      <c r="C364" s="4">
        <f>COUNTIF(Sta!B:B,A364)</f>
        <v>0</v>
      </c>
      <c r="D364" s="4">
        <f t="shared" si="10"/>
        <v>0</v>
      </c>
      <c r="E364" s="10" t="e">
        <f>(SUMIF(Sta!$A:$A,$A364,Sta!F:F) +SUMIF(Sta!$B:$B,$A364,Sta!F:F))/$D364</f>
        <v>#DIV/0!</v>
      </c>
      <c r="F364" s="6" t="e">
        <f>SUMIF(Sta!$A:$A,$A364,Sta!F:F)/$B364</f>
        <v>#DIV/0!</v>
      </c>
      <c r="G364" s="6" t="e">
        <f>SUMIF(Sta!$B:$B,$A364,Sta!F:F)/$C364</f>
        <v>#DIV/0!</v>
      </c>
      <c r="H364" s="10" t="e">
        <f>(SUMIF(Sta!$A:$A,$A364,Sta!D:D) +SUMIF(Sta!$B:$B,$A364,Sta!E:E))/$D364</f>
        <v>#DIV/0!</v>
      </c>
      <c r="I364" s="6" t="e">
        <f>SUMIF(Sta!$A:$A,$A364,Sta!D:D)/$B364</f>
        <v>#DIV/0!</v>
      </c>
      <c r="J364" s="6" t="e">
        <f>SUMIF(Sta!$B:$B,$A364,Sta!E:E)/$C364</f>
        <v>#DIV/0!</v>
      </c>
      <c r="K364" s="10" t="e">
        <f>(SUMIF(Sta!$A:$A,$A364,Sta!E:E) +SUMIF(Sta!$B:$B,$A364,Sta!D:D))/$D364</f>
        <v>#DIV/0!</v>
      </c>
      <c r="L364" s="6" t="e">
        <f>SUMIF(Sta!$A:$A,$A364,Sta!E:E)/$B364</f>
        <v>#DIV/0!</v>
      </c>
      <c r="M364" s="6" t="e">
        <f>SUMIF(Sta!$B:$B,$A364,Sta!D:D)/$C364</f>
        <v>#DIV/0!</v>
      </c>
      <c r="N364" s="10" t="e">
        <f>(SUMIF(Sta!$A:$A,$A364,Sta!L:L) +SUMIF(Sta!$B:$B,$A364,Sta!L:L))/$D364</f>
        <v>#DIV/0!</v>
      </c>
      <c r="O364" s="6" t="e">
        <f>SUMIF(Sta!$A:$A,$A364,Sta!L:L)/$B364</f>
        <v>#DIV/0!</v>
      </c>
      <c r="P364" s="6" t="e">
        <f>SUMIF(Sta!$B:$B,$A364,Sta!L:L)/$C364</f>
        <v>#DIV/0!</v>
      </c>
      <c r="Q364" s="10" t="e">
        <f>(SUMIF(Sta!$A:$A,$A364,Sta!H:H) +SUMIF(Sta!$B:$B,$A364,Sta!J:J))/$D364</f>
        <v>#DIV/0!</v>
      </c>
      <c r="R364" s="6" t="e">
        <f>SUMIF(Sta!$A:$A,$A364,Sta!H:H)/$B364</f>
        <v>#DIV/0!</v>
      </c>
      <c r="S364" s="6" t="e">
        <f>SUMIF(Sta!$B:$B,$A364,Sta!J:J)/$C364</f>
        <v>#DIV/0!</v>
      </c>
      <c r="T364" s="10" t="e">
        <f>(SUMIF(Sta!$A:$A,$A364,Sta!I:I) +SUMIF(Sta!$B:$B,$A364,Sta!K:K))/$D364</f>
        <v>#DIV/0!</v>
      </c>
      <c r="U364" s="6" t="e">
        <f>SUMIF(Sta!$A:$A,$A364,Sta!I:I)/$B364</f>
        <v>#DIV/0!</v>
      </c>
      <c r="V364" s="6" t="e">
        <f>SUMIF(Sta!$B:$B,$A364,Sta!K:K)/$C364</f>
        <v>#DIV/0!</v>
      </c>
      <c r="W364" s="10" t="e">
        <f>(SUMIF(Sta!$A:$A,$A364,Sta!Q:Q) +SUMIF(Sta!$B:$B,$A364,Sta!Q:Q))/$D364</f>
        <v>#DIV/0!</v>
      </c>
      <c r="X364" s="6" t="e">
        <f>SUMIF(Sta!$A:$A,$A364,Sta!Q:Q)/$B364</f>
        <v>#DIV/0!</v>
      </c>
      <c r="Y364" s="6" t="e">
        <f>SUMIF(Sta!$B:$B,$A364,Sta!Q:Q)/$C364</f>
        <v>#DIV/0!</v>
      </c>
      <c r="Z364" s="10" t="e">
        <f>(SUMIF(Sta!$A:$A,$A364,Sta!M:M) +SUMIF(Sta!$B:$B,$A364,Sta!O:O))/$D364</f>
        <v>#DIV/0!</v>
      </c>
      <c r="AA364" s="6" t="e">
        <f>SUMIF(Sta!$A:$A,$A364,Sta!M:M)/$B364</f>
        <v>#DIV/0!</v>
      </c>
      <c r="AB364" s="6" t="e">
        <f>SUMIF(Sta!$B:$B,$A364,Sta!O:O)/$C364</f>
        <v>#DIV/0!</v>
      </c>
      <c r="AC364" s="10" t="e">
        <f>(SUMIF(Sta!$A:$A,$A364,Sta!N:N) +SUMIF(Sta!$B:$B,$A364,Sta!P:P))/$D364</f>
        <v>#DIV/0!</v>
      </c>
      <c r="AD364" s="6" t="e">
        <f>SUMIF(Sta!$A:$A,$A364,Sta!N:N)/$B364</f>
        <v>#DIV/0!</v>
      </c>
      <c r="AE364" s="14" t="e">
        <f>SUMIF(Sta!$B:$B,$A364,Sta!P:P)/$C364</f>
        <v>#DIV/0!</v>
      </c>
    </row>
    <row r="365" spans="1:31" x14ac:dyDescent="0.3">
      <c r="A365" t="s">
        <v>458</v>
      </c>
      <c r="B365" s="9">
        <f>COUNTIF(Sta!A:A,A365)</f>
        <v>0</v>
      </c>
      <c r="C365" s="4">
        <f>COUNTIF(Sta!B:B,A365)</f>
        <v>0</v>
      </c>
      <c r="D365" s="4">
        <f t="shared" si="10"/>
        <v>0</v>
      </c>
      <c r="E365" s="10" t="e">
        <f>(SUMIF(Sta!$A:$A,$A365,Sta!F:F) +SUMIF(Sta!$B:$B,$A365,Sta!F:F))/$D365</f>
        <v>#DIV/0!</v>
      </c>
      <c r="F365" s="6" t="e">
        <f>SUMIF(Sta!$A:$A,$A365,Sta!F:F)/$B365</f>
        <v>#DIV/0!</v>
      </c>
      <c r="G365" s="6" t="e">
        <f>SUMIF(Sta!$B:$B,$A365,Sta!F:F)/$C365</f>
        <v>#DIV/0!</v>
      </c>
      <c r="H365" s="10" t="e">
        <f>(SUMIF(Sta!$A:$A,$A365,Sta!D:D) +SUMIF(Sta!$B:$B,$A365,Sta!E:E))/$D365</f>
        <v>#DIV/0!</v>
      </c>
      <c r="I365" s="6" t="e">
        <f>SUMIF(Sta!$A:$A,$A365,Sta!D:D)/$B365</f>
        <v>#DIV/0!</v>
      </c>
      <c r="J365" s="6" t="e">
        <f>SUMIF(Sta!$B:$B,$A365,Sta!E:E)/$C365</f>
        <v>#DIV/0!</v>
      </c>
      <c r="K365" s="10" t="e">
        <f>(SUMIF(Sta!$A:$A,$A365,Sta!E:E) +SUMIF(Sta!$B:$B,$A365,Sta!D:D))/$D365</f>
        <v>#DIV/0!</v>
      </c>
      <c r="L365" s="6" t="e">
        <f>SUMIF(Sta!$A:$A,$A365,Sta!E:E)/$B365</f>
        <v>#DIV/0!</v>
      </c>
      <c r="M365" s="6" t="e">
        <f>SUMIF(Sta!$B:$B,$A365,Sta!D:D)/$C365</f>
        <v>#DIV/0!</v>
      </c>
      <c r="N365" s="10" t="e">
        <f>(SUMIF(Sta!$A:$A,$A365,Sta!L:L) +SUMIF(Sta!$B:$B,$A365,Sta!L:L))/$D365</f>
        <v>#DIV/0!</v>
      </c>
      <c r="O365" s="6" t="e">
        <f>SUMIF(Sta!$A:$A,$A365,Sta!L:L)/$B365</f>
        <v>#DIV/0!</v>
      </c>
      <c r="P365" s="6" t="e">
        <f>SUMIF(Sta!$B:$B,$A365,Sta!L:L)/$C365</f>
        <v>#DIV/0!</v>
      </c>
      <c r="Q365" s="10" t="e">
        <f>(SUMIF(Sta!$A:$A,$A365,Sta!H:H) +SUMIF(Sta!$B:$B,$A365,Sta!J:J))/$D365</f>
        <v>#DIV/0!</v>
      </c>
      <c r="R365" s="6" t="e">
        <f>SUMIF(Sta!$A:$A,$A365,Sta!H:H)/$B365</f>
        <v>#DIV/0!</v>
      </c>
      <c r="S365" s="6" t="e">
        <f>SUMIF(Sta!$B:$B,$A365,Sta!J:J)/$C365</f>
        <v>#DIV/0!</v>
      </c>
      <c r="T365" s="10" t="e">
        <f>(SUMIF(Sta!$A:$A,$A365,Sta!I:I) +SUMIF(Sta!$B:$B,$A365,Sta!K:K))/$D365</f>
        <v>#DIV/0!</v>
      </c>
      <c r="U365" s="6" t="e">
        <f>SUMIF(Sta!$A:$A,$A365,Sta!I:I)/$B365</f>
        <v>#DIV/0!</v>
      </c>
      <c r="V365" s="6" t="e">
        <f>SUMIF(Sta!$B:$B,$A365,Sta!K:K)/$C365</f>
        <v>#DIV/0!</v>
      </c>
      <c r="W365" s="10" t="e">
        <f>(SUMIF(Sta!$A:$A,$A365,Sta!Q:Q) +SUMIF(Sta!$B:$B,$A365,Sta!Q:Q))/$D365</f>
        <v>#DIV/0!</v>
      </c>
      <c r="X365" s="6" t="e">
        <f>SUMIF(Sta!$A:$A,$A365,Sta!Q:Q)/$B365</f>
        <v>#DIV/0!</v>
      </c>
      <c r="Y365" s="6" t="e">
        <f>SUMIF(Sta!$B:$B,$A365,Sta!Q:Q)/$C365</f>
        <v>#DIV/0!</v>
      </c>
      <c r="Z365" s="10" t="e">
        <f>(SUMIF(Sta!$A:$A,$A365,Sta!M:M) +SUMIF(Sta!$B:$B,$A365,Sta!O:O))/$D365</f>
        <v>#DIV/0!</v>
      </c>
      <c r="AA365" s="6" t="e">
        <f>SUMIF(Sta!$A:$A,$A365,Sta!M:M)/$B365</f>
        <v>#DIV/0!</v>
      </c>
      <c r="AB365" s="6" t="e">
        <f>SUMIF(Sta!$B:$B,$A365,Sta!O:O)/$C365</f>
        <v>#DIV/0!</v>
      </c>
      <c r="AC365" s="10" t="e">
        <f>(SUMIF(Sta!$A:$A,$A365,Sta!N:N) +SUMIF(Sta!$B:$B,$A365,Sta!P:P))/$D365</f>
        <v>#DIV/0!</v>
      </c>
      <c r="AD365" s="6" t="e">
        <f>SUMIF(Sta!$A:$A,$A365,Sta!N:N)/$B365</f>
        <v>#DIV/0!</v>
      </c>
      <c r="AE365" s="14" t="e">
        <f>SUMIF(Sta!$B:$B,$A365,Sta!P:P)/$C365</f>
        <v>#DIV/0!</v>
      </c>
    </row>
    <row r="366" spans="1:31" x14ac:dyDescent="0.3">
      <c r="A366" t="s">
        <v>451</v>
      </c>
      <c r="B366" s="9">
        <f>COUNTIF(Sta!A:A,A366)</f>
        <v>0</v>
      </c>
      <c r="C366" s="4">
        <f>COUNTIF(Sta!B:B,A366)</f>
        <v>0</v>
      </c>
      <c r="D366" s="4">
        <f t="shared" si="10"/>
        <v>0</v>
      </c>
      <c r="E366" s="10" t="e">
        <f>(SUMIF(Sta!$A:$A,$A366,Sta!F:F) +SUMIF(Sta!$B:$B,$A366,Sta!F:F))/$D366</f>
        <v>#DIV/0!</v>
      </c>
      <c r="F366" s="6" t="e">
        <f>SUMIF(Sta!$A:$A,$A366,Sta!F:F)/$B366</f>
        <v>#DIV/0!</v>
      </c>
      <c r="G366" s="6" t="e">
        <f>SUMIF(Sta!$B:$B,$A366,Sta!F:F)/$C366</f>
        <v>#DIV/0!</v>
      </c>
      <c r="H366" s="10" t="e">
        <f>(SUMIF(Sta!$A:$A,$A366,Sta!D:D) +SUMIF(Sta!$B:$B,$A366,Sta!E:E))/$D366</f>
        <v>#DIV/0!</v>
      </c>
      <c r="I366" s="6" t="e">
        <f>SUMIF(Sta!$A:$A,$A366,Sta!D:D)/$B366</f>
        <v>#DIV/0!</v>
      </c>
      <c r="J366" s="6" t="e">
        <f>SUMIF(Sta!$B:$B,$A366,Sta!E:E)/$C366</f>
        <v>#DIV/0!</v>
      </c>
      <c r="K366" s="10" t="e">
        <f>(SUMIF(Sta!$A:$A,$A366,Sta!E:E) +SUMIF(Sta!$B:$B,$A366,Sta!D:D))/$D366</f>
        <v>#DIV/0!</v>
      </c>
      <c r="L366" s="6" t="e">
        <f>SUMIF(Sta!$A:$A,$A366,Sta!E:E)/$B366</f>
        <v>#DIV/0!</v>
      </c>
      <c r="M366" s="6" t="e">
        <f>SUMIF(Sta!$B:$B,$A366,Sta!D:D)/$C366</f>
        <v>#DIV/0!</v>
      </c>
      <c r="N366" s="10" t="e">
        <f>(SUMIF(Sta!$A:$A,$A366,Sta!L:L) +SUMIF(Sta!$B:$B,$A366,Sta!L:L))/$D366</f>
        <v>#DIV/0!</v>
      </c>
      <c r="O366" s="6" t="e">
        <f>SUMIF(Sta!$A:$A,$A366,Sta!L:L)/$B366</f>
        <v>#DIV/0!</v>
      </c>
      <c r="P366" s="6" t="e">
        <f>SUMIF(Sta!$B:$B,$A366,Sta!L:L)/$C366</f>
        <v>#DIV/0!</v>
      </c>
      <c r="Q366" s="10" t="e">
        <f>(SUMIF(Sta!$A:$A,$A366,Sta!H:H) +SUMIF(Sta!$B:$B,$A366,Sta!J:J))/$D366</f>
        <v>#DIV/0!</v>
      </c>
      <c r="R366" s="6" t="e">
        <f>SUMIF(Sta!$A:$A,$A366,Sta!H:H)/$B366</f>
        <v>#DIV/0!</v>
      </c>
      <c r="S366" s="6" t="e">
        <f>SUMIF(Sta!$B:$B,$A366,Sta!J:J)/$C366</f>
        <v>#DIV/0!</v>
      </c>
      <c r="T366" s="10" t="e">
        <f>(SUMIF(Sta!$A:$A,$A366,Sta!I:I) +SUMIF(Sta!$B:$B,$A366,Sta!K:K))/$D366</f>
        <v>#DIV/0!</v>
      </c>
      <c r="U366" s="6" t="e">
        <f>SUMIF(Sta!$A:$A,$A366,Sta!I:I)/$B366</f>
        <v>#DIV/0!</v>
      </c>
      <c r="V366" s="6" t="e">
        <f>SUMIF(Sta!$B:$B,$A366,Sta!K:K)/$C366</f>
        <v>#DIV/0!</v>
      </c>
      <c r="W366" s="10" t="e">
        <f>(SUMIF(Sta!$A:$A,$A366,Sta!Q:Q) +SUMIF(Sta!$B:$B,$A366,Sta!Q:Q))/$D366</f>
        <v>#DIV/0!</v>
      </c>
      <c r="X366" s="6" t="e">
        <f>SUMIF(Sta!$A:$A,$A366,Sta!Q:Q)/$B366</f>
        <v>#DIV/0!</v>
      </c>
      <c r="Y366" s="6" t="e">
        <f>SUMIF(Sta!$B:$B,$A366,Sta!Q:Q)/$C366</f>
        <v>#DIV/0!</v>
      </c>
      <c r="Z366" s="10" t="e">
        <f>(SUMIF(Sta!$A:$A,$A366,Sta!M:M) +SUMIF(Sta!$B:$B,$A366,Sta!O:O))/$D366</f>
        <v>#DIV/0!</v>
      </c>
      <c r="AA366" s="6" t="e">
        <f>SUMIF(Sta!$A:$A,$A366,Sta!M:M)/$B366</f>
        <v>#DIV/0!</v>
      </c>
      <c r="AB366" s="6" t="e">
        <f>SUMIF(Sta!$B:$B,$A366,Sta!O:O)/$C366</f>
        <v>#DIV/0!</v>
      </c>
      <c r="AC366" s="10" t="e">
        <f>(SUMIF(Sta!$A:$A,$A366,Sta!N:N) +SUMIF(Sta!$B:$B,$A366,Sta!P:P))/$D366</f>
        <v>#DIV/0!</v>
      </c>
      <c r="AD366" s="6" t="e">
        <f>SUMIF(Sta!$A:$A,$A366,Sta!N:N)/$B366</f>
        <v>#DIV/0!</v>
      </c>
      <c r="AE366" s="14" t="e">
        <f>SUMIF(Sta!$B:$B,$A366,Sta!P:P)/$C366</f>
        <v>#DIV/0!</v>
      </c>
    </row>
    <row r="367" spans="1:31" x14ac:dyDescent="0.3">
      <c r="A367" t="s">
        <v>459</v>
      </c>
      <c r="B367" s="9">
        <f>COUNTIF(Sta!A:A,A367)</f>
        <v>0</v>
      </c>
      <c r="C367" s="4">
        <f>COUNTIF(Sta!B:B,A367)</f>
        <v>0</v>
      </c>
      <c r="D367" s="4">
        <f t="shared" si="10"/>
        <v>0</v>
      </c>
      <c r="E367" s="10" t="e">
        <f>(SUMIF(Sta!$A:$A,$A367,Sta!F:F) +SUMIF(Sta!$B:$B,$A367,Sta!F:F))/$D367</f>
        <v>#DIV/0!</v>
      </c>
      <c r="F367" s="6" t="e">
        <f>SUMIF(Sta!$A:$A,$A367,Sta!F:F)/$B367</f>
        <v>#DIV/0!</v>
      </c>
      <c r="G367" s="6" t="e">
        <f>SUMIF(Sta!$B:$B,$A367,Sta!F:F)/$C367</f>
        <v>#DIV/0!</v>
      </c>
      <c r="H367" s="10" t="e">
        <f>(SUMIF(Sta!$A:$A,$A367,Sta!D:D) +SUMIF(Sta!$B:$B,$A367,Sta!E:E))/$D367</f>
        <v>#DIV/0!</v>
      </c>
      <c r="I367" s="6" t="e">
        <f>SUMIF(Sta!$A:$A,$A367,Sta!D:D)/$B367</f>
        <v>#DIV/0!</v>
      </c>
      <c r="J367" s="6" t="e">
        <f>SUMIF(Sta!$B:$B,$A367,Sta!E:E)/$C367</f>
        <v>#DIV/0!</v>
      </c>
      <c r="K367" s="10" t="e">
        <f>(SUMIF(Sta!$A:$A,$A367,Sta!E:E) +SUMIF(Sta!$B:$B,$A367,Sta!D:D))/$D367</f>
        <v>#DIV/0!</v>
      </c>
      <c r="L367" s="6" t="e">
        <f>SUMIF(Sta!$A:$A,$A367,Sta!E:E)/$B367</f>
        <v>#DIV/0!</v>
      </c>
      <c r="M367" s="6" t="e">
        <f>SUMIF(Sta!$B:$B,$A367,Sta!D:D)/$C367</f>
        <v>#DIV/0!</v>
      </c>
      <c r="N367" s="10" t="e">
        <f>(SUMIF(Sta!$A:$A,$A367,Sta!L:L) +SUMIF(Sta!$B:$B,$A367,Sta!L:L))/$D367</f>
        <v>#DIV/0!</v>
      </c>
      <c r="O367" s="6" t="e">
        <f>SUMIF(Sta!$A:$A,$A367,Sta!L:L)/$B367</f>
        <v>#DIV/0!</v>
      </c>
      <c r="P367" s="6" t="e">
        <f>SUMIF(Sta!$B:$B,$A367,Sta!L:L)/$C367</f>
        <v>#DIV/0!</v>
      </c>
      <c r="Q367" s="10" t="e">
        <f>(SUMIF(Sta!$A:$A,$A367,Sta!H:H) +SUMIF(Sta!$B:$B,$A367,Sta!J:J))/$D367</f>
        <v>#DIV/0!</v>
      </c>
      <c r="R367" s="6" t="e">
        <f>SUMIF(Sta!$A:$A,$A367,Sta!H:H)/$B367</f>
        <v>#DIV/0!</v>
      </c>
      <c r="S367" s="6" t="e">
        <f>SUMIF(Sta!$B:$B,$A367,Sta!J:J)/$C367</f>
        <v>#DIV/0!</v>
      </c>
      <c r="T367" s="10" t="e">
        <f>(SUMIF(Sta!$A:$A,$A367,Sta!I:I) +SUMIF(Sta!$B:$B,$A367,Sta!K:K))/$D367</f>
        <v>#DIV/0!</v>
      </c>
      <c r="U367" s="6" t="e">
        <f>SUMIF(Sta!$A:$A,$A367,Sta!I:I)/$B367</f>
        <v>#DIV/0!</v>
      </c>
      <c r="V367" s="6" t="e">
        <f>SUMIF(Sta!$B:$B,$A367,Sta!K:K)/$C367</f>
        <v>#DIV/0!</v>
      </c>
      <c r="W367" s="10" t="e">
        <f>(SUMIF(Sta!$A:$A,$A367,Sta!Q:Q) +SUMIF(Sta!$B:$B,$A367,Sta!Q:Q))/$D367</f>
        <v>#DIV/0!</v>
      </c>
      <c r="X367" s="6" t="e">
        <f>SUMIF(Sta!$A:$A,$A367,Sta!Q:Q)/$B367</f>
        <v>#DIV/0!</v>
      </c>
      <c r="Y367" s="6" t="e">
        <f>SUMIF(Sta!$B:$B,$A367,Sta!Q:Q)/$C367</f>
        <v>#DIV/0!</v>
      </c>
      <c r="Z367" s="10" t="e">
        <f>(SUMIF(Sta!$A:$A,$A367,Sta!M:M) +SUMIF(Sta!$B:$B,$A367,Sta!O:O))/$D367</f>
        <v>#DIV/0!</v>
      </c>
      <c r="AA367" s="6" t="e">
        <f>SUMIF(Sta!$A:$A,$A367,Sta!M:M)/$B367</f>
        <v>#DIV/0!</v>
      </c>
      <c r="AB367" s="6" t="e">
        <f>SUMIF(Sta!$B:$B,$A367,Sta!O:O)/$C367</f>
        <v>#DIV/0!</v>
      </c>
      <c r="AC367" s="10" t="e">
        <f>(SUMIF(Sta!$A:$A,$A367,Sta!N:N) +SUMIF(Sta!$B:$B,$A367,Sta!P:P))/$D367</f>
        <v>#DIV/0!</v>
      </c>
      <c r="AD367" s="6" t="e">
        <f>SUMIF(Sta!$A:$A,$A367,Sta!N:N)/$B367</f>
        <v>#DIV/0!</v>
      </c>
      <c r="AE367" s="14" t="e">
        <f>SUMIF(Sta!$B:$B,$A367,Sta!P:P)/$C367</f>
        <v>#DIV/0!</v>
      </c>
    </row>
    <row r="368" spans="1:31" x14ac:dyDescent="0.3">
      <c r="A368" t="s">
        <v>455</v>
      </c>
      <c r="B368" s="9">
        <f>COUNTIF(Sta!A:A,A368)</f>
        <v>0</v>
      </c>
      <c r="C368" s="4">
        <f>COUNTIF(Sta!B:B,A368)</f>
        <v>0</v>
      </c>
      <c r="D368" s="4">
        <f t="shared" si="10"/>
        <v>0</v>
      </c>
      <c r="E368" s="10" t="e">
        <f>(SUMIF(Sta!$A:$A,$A368,Sta!F:F) +SUMIF(Sta!$B:$B,$A368,Sta!F:F))/$D368</f>
        <v>#DIV/0!</v>
      </c>
      <c r="F368" s="6" t="e">
        <f>SUMIF(Sta!$A:$A,$A368,Sta!F:F)/$B368</f>
        <v>#DIV/0!</v>
      </c>
      <c r="G368" s="6" t="e">
        <f>SUMIF(Sta!$B:$B,$A368,Sta!F:F)/$C368</f>
        <v>#DIV/0!</v>
      </c>
      <c r="H368" s="10" t="e">
        <f>(SUMIF(Sta!$A:$A,$A368,Sta!D:D) +SUMIF(Sta!$B:$B,$A368,Sta!E:E))/$D368</f>
        <v>#DIV/0!</v>
      </c>
      <c r="I368" s="6" t="e">
        <f>SUMIF(Sta!$A:$A,$A368,Sta!D:D)/$B368</f>
        <v>#DIV/0!</v>
      </c>
      <c r="J368" s="6" t="e">
        <f>SUMIF(Sta!$B:$B,$A368,Sta!E:E)/$C368</f>
        <v>#DIV/0!</v>
      </c>
      <c r="K368" s="10" t="e">
        <f>(SUMIF(Sta!$A:$A,$A368,Sta!E:E) +SUMIF(Sta!$B:$B,$A368,Sta!D:D))/$D368</f>
        <v>#DIV/0!</v>
      </c>
      <c r="L368" s="6" t="e">
        <f>SUMIF(Sta!$A:$A,$A368,Sta!E:E)/$B368</f>
        <v>#DIV/0!</v>
      </c>
      <c r="M368" s="6" t="e">
        <f>SUMIF(Sta!$B:$B,$A368,Sta!D:D)/$C368</f>
        <v>#DIV/0!</v>
      </c>
      <c r="N368" s="10" t="e">
        <f>(SUMIF(Sta!$A:$A,$A368,Sta!L:L) +SUMIF(Sta!$B:$B,$A368,Sta!L:L))/$D368</f>
        <v>#DIV/0!</v>
      </c>
      <c r="O368" s="6" t="e">
        <f>SUMIF(Sta!$A:$A,$A368,Sta!L:L)/$B368</f>
        <v>#DIV/0!</v>
      </c>
      <c r="P368" s="6" t="e">
        <f>SUMIF(Sta!$B:$B,$A368,Sta!L:L)/$C368</f>
        <v>#DIV/0!</v>
      </c>
      <c r="Q368" s="10" t="e">
        <f>(SUMIF(Sta!$A:$A,$A368,Sta!H:H) +SUMIF(Sta!$B:$B,$A368,Sta!J:J))/$D368</f>
        <v>#DIV/0!</v>
      </c>
      <c r="R368" s="6" t="e">
        <f>SUMIF(Sta!$A:$A,$A368,Sta!H:H)/$B368</f>
        <v>#DIV/0!</v>
      </c>
      <c r="S368" s="6" t="e">
        <f>SUMIF(Sta!$B:$B,$A368,Sta!J:J)/$C368</f>
        <v>#DIV/0!</v>
      </c>
      <c r="T368" s="10" t="e">
        <f>(SUMIF(Sta!$A:$A,$A368,Sta!I:I) +SUMIF(Sta!$B:$B,$A368,Sta!K:K))/$D368</f>
        <v>#DIV/0!</v>
      </c>
      <c r="U368" s="6" t="e">
        <f>SUMIF(Sta!$A:$A,$A368,Sta!I:I)/$B368</f>
        <v>#DIV/0!</v>
      </c>
      <c r="V368" s="6" t="e">
        <f>SUMIF(Sta!$B:$B,$A368,Sta!K:K)/$C368</f>
        <v>#DIV/0!</v>
      </c>
      <c r="W368" s="10" t="e">
        <f>(SUMIF(Sta!$A:$A,$A368,Sta!Q:Q) +SUMIF(Sta!$B:$B,$A368,Sta!Q:Q))/$D368</f>
        <v>#DIV/0!</v>
      </c>
      <c r="X368" s="6" t="e">
        <f>SUMIF(Sta!$A:$A,$A368,Sta!Q:Q)/$B368</f>
        <v>#DIV/0!</v>
      </c>
      <c r="Y368" s="6" t="e">
        <f>SUMIF(Sta!$B:$B,$A368,Sta!Q:Q)/$C368</f>
        <v>#DIV/0!</v>
      </c>
      <c r="Z368" s="10" t="e">
        <f>(SUMIF(Sta!$A:$A,$A368,Sta!M:M) +SUMIF(Sta!$B:$B,$A368,Sta!O:O))/$D368</f>
        <v>#DIV/0!</v>
      </c>
      <c r="AA368" s="6" t="e">
        <f>SUMIF(Sta!$A:$A,$A368,Sta!M:M)/$B368</f>
        <v>#DIV/0!</v>
      </c>
      <c r="AB368" s="6" t="e">
        <f>SUMIF(Sta!$B:$B,$A368,Sta!O:O)/$C368</f>
        <v>#DIV/0!</v>
      </c>
      <c r="AC368" s="10" t="e">
        <f>(SUMIF(Sta!$A:$A,$A368,Sta!N:N) +SUMIF(Sta!$B:$B,$A368,Sta!P:P))/$D368</f>
        <v>#DIV/0!</v>
      </c>
      <c r="AD368" s="6" t="e">
        <f>SUMIF(Sta!$A:$A,$A368,Sta!N:N)/$B368</f>
        <v>#DIV/0!</v>
      </c>
      <c r="AE368" s="14" t="e">
        <f>SUMIF(Sta!$B:$B,$A368,Sta!P:P)/$C368</f>
        <v>#DIV/0!</v>
      </c>
    </row>
    <row r="369" spans="1:31" x14ac:dyDescent="0.3">
      <c r="A369" t="s">
        <v>452</v>
      </c>
      <c r="B369" s="9">
        <f>COUNTIF(Sta!A:A,A369)</f>
        <v>0</v>
      </c>
      <c r="C369" s="4">
        <f>COUNTIF(Sta!B:B,A369)</f>
        <v>0</v>
      </c>
      <c r="D369" s="4">
        <f t="shared" si="10"/>
        <v>0</v>
      </c>
      <c r="E369" s="10" t="e">
        <f>(SUMIF(Sta!$A:$A,$A369,Sta!F:F) +SUMIF(Sta!$B:$B,$A369,Sta!F:F))/$D369</f>
        <v>#DIV/0!</v>
      </c>
      <c r="F369" s="6" t="e">
        <f>SUMIF(Sta!$A:$A,$A369,Sta!F:F)/$B369</f>
        <v>#DIV/0!</v>
      </c>
      <c r="G369" s="6" t="e">
        <f>SUMIF(Sta!$B:$B,$A369,Sta!F:F)/$C369</f>
        <v>#DIV/0!</v>
      </c>
      <c r="H369" s="10" t="e">
        <f>(SUMIF(Sta!$A:$A,$A369,Sta!D:D) +SUMIF(Sta!$B:$B,$A369,Sta!E:E))/$D369</f>
        <v>#DIV/0!</v>
      </c>
      <c r="I369" s="6" t="e">
        <f>SUMIF(Sta!$A:$A,$A369,Sta!D:D)/$B369</f>
        <v>#DIV/0!</v>
      </c>
      <c r="J369" s="6" t="e">
        <f>SUMIF(Sta!$B:$B,$A369,Sta!E:E)/$C369</f>
        <v>#DIV/0!</v>
      </c>
      <c r="K369" s="10" t="e">
        <f>(SUMIF(Sta!$A:$A,$A369,Sta!E:E) +SUMIF(Sta!$B:$B,$A369,Sta!D:D))/$D369</f>
        <v>#DIV/0!</v>
      </c>
      <c r="L369" s="6" t="e">
        <f>SUMIF(Sta!$A:$A,$A369,Sta!E:E)/$B369</f>
        <v>#DIV/0!</v>
      </c>
      <c r="M369" s="6" t="e">
        <f>SUMIF(Sta!$B:$B,$A369,Sta!D:D)/$C369</f>
        <v>#DIV/0!</v>
      </c>
      <c r="N369" s="10" t="e">
        <f>(SUMIF(Sta!$A:$A,$A369,Sta!L:L) +SUMIF(Sta!$B:$B,$A369,Sta!L:L))/$D369</f>
        <v>#DIV/0!</v>
      </c>
      <c r="O369" s="6" t="e">
        <f>SUMIF(Sta!$A:$A,$A369,Sta!L:L)/$B369</f>
        <v>#DIV/0!</v>
      </c>
      <c r="P369" s="6" t="e">
        <f>SUMIF(Sta!$B:$B,$A369,Sta!L:L)/$C369</f>
        <v>#DIV/0!</v>
      </c>
      <c r="Q369" s="10" t="e">
        <f>(SUMIF(Sta!$A:$A,$A369,Sta!H:H) +SUMIF(Sta!$B:$B,$A369,Sta!J:J))/$D369</f>
        <v>#DIV/0!</v>
      </c>
      <c r="R369" s="6" t="e">
        <f>SUMIF(Sta!$A:$A,$A369,Sta!H:H)/$B369</f>
        <v>#DIV/0!</v>
      </c>
      <c r="S369" s="6" t="e">
        <f>SUMIF(Sta!$B:$B,$A369,Sta!J:J)/$C369</f>
        <v>#DIV/0!</v>
      </c>
      <c r="T369" s="10" t="e">
        <f>(SUMIF(Sta!$A:$A,$A369,Sta!I:I) +SUMIF(Sta!$B:$B,$A369,Sta!K:K))/$D369</f>
        <v>#DIV/0!</v>
      </c>
      <c r="U369" s="6" t="e">
        <f>SUMIF(Sta!$A:$A,$A369,Sta!I:I)/$B369</f>
        <v>#DIV/0!</v>
      </c>
      <c r="V369" s="6" t="e">
        <f>SUMIF(Sta!$B:$B,$A369,Sta!K:K)/$C369</f>
        <v>#DIV/0!</v>
      </c>
      <c r="W369" s="10" t="e">
        <f>(SUMIF(Sta!$A:$A,$A369,Sta!Q:Q) +SUMIF(Sta!$B:$B,$A369,Sta!Q:Q))/$D369</f>
        <v>#DIV/0!</v>
      </c>
      <c r="X369" s="6" t="e">
        <f>SUMIF(Sta!$A:$A,$A369,Sta!Q:Q)/$B369</f>
        <v>#DIV/0!</v>
      </c>
      <c r="Y369" s="6" t="e">
        <f>SUMIF(Sta!$B:$B,$A369,Sta!Q:Q)/$C369</f>
        <v>#DIV/0!</v>
      </c>
      <c r="Z369" s="10" t="e">
        <f>(SUMIF(Sta!$A:$A,$A369,Sta!M:M) +SUMIF(Sta!$B:$B,$A369,Sta!O:O))/$D369</f>
        <v>#DIV/0!</v>
      </c>
      <c r="AA369" s="6" t="e">
        <f>SUMIF(Sta!$A:$A,$A369,Sta!M:M)/$B369</f>
        <v>#DIV/0!</v>
      </c>
      <c r="AB369" s="6" t="e">
        <f>SUMIF(Sta!$B:$B,$A369,Sta!O:O)/$C369</f>
        <v>#DIV/0!</v>
      </c>
      <c r="AC369" s="10" t="e">
        <f>(SUMIF(Sta!$A:$A,$A369,Sta!N:N) +SUMIF(Sta!$B:$B,$A369,Sta!P:P))/$D369</f>
        <v>#DIV/0!</v>
      </c>
      <c r="AD369" s="6" t="e">
        <f>SUMIF(Sta!$A:$A,$A369,Sta!N:N)/$B369</f>
        <v>#DIV/0!</v>
      </c>
      <c r="AE369" s="14" t="e">
        <f>SUMIF(Sta!$B:$B,$A369,Sta!P:P)/$C369</f>
        <v>#DIV/0!</v>
      </c>
    </row>
    <row r="370" spans="1:31" x14ac:dyDescent="0.3">
      <c r="A370" t="s">
        <v>456</v>
      </c>
      <c r="B370" s="9">
        <f>COUNTIF(Sta!A:A,A370)</f>
        <v>0</v>
      </c>
      <c r="C370" s="4">
        <f>COUNTIF(Sta!B:B,A370)</f>
        <v>0</v>
      </c>
      <c r="D370" s="4">
        <f t="shared" si="10"/>
        <v>0</v>
      </c>
      <c r="E370" s="10" t="e">
        <f>(SUMIF(Sta!$A:$A,$A370,Sta!F:F) +SUMIF(Sta!$B:$B,$A370,Sta!F:F))/$D370</f>
        <v>#DIV/0!</v>
      </c>
      <c r="F370" s="6" t="e">
        <f>SUMIF(Sta!$A:$A,$A370,Sta!F:F)/$B370</f>
        <v>#DIV/0!</v>
      </c>
      <c r="G370" s="6" t="e">
        <f>SUMIF(Sta!$B:$B,$A370,Sta!F:F)/$C370</f>
        <v>#DIV/0!</v>
      </c>
      <c r="H370" s="10" t="e">
        <f>(SUMIF(Sta!$A:$A,$A370,Sta!D:D) +SUMIF(Sta!$B:$B,$A370,Sta!E:E))/$D370</f>
        <v>#DIV/0!</v>
      </c>
      <c r="I370" s="6" t="e">
        <f>SUMIF(Sta!$A:$A,$A370,Sta!D:D)/$B370</f>
        <v>#DIV/0!</v>
      </c>
      <c r="J370" s="6" t="e">
        <f>SUMIF(Sta!$B:$B,$A370,Sta!E:E)/$C370</f>
        <v>#DIV/0!</v>
      </c>
      <c r="K370" s="10" t="e">
        <f>(SUMIF(Sta!$A:$A,$A370,Sta!E:E) +SUMIF(Sta!$B:$B,$A370,Sta!D:D))/$D370</f>
        <v>#DIV/0!</v>
      </c>
      <c r="L370" s="6" t="e">
        <f>SUMIF(Sta!$A:$A,$A370,Sta!E:E)/$B370</f>
        <v>#DIV/0!</v>
      </c>
      <c r="M370" s="6" t="e">
        <f>SUMIF(Sta!$B:$B,$A370,Sta!D:D)/$C370</f>
        <v>#DIV/0!</v>
      </c>
      <c r="N370" s="10" t="e">
        <f>(SUMIF(Sta!$A:$A,$A370,Sta!L:L) +SUMIF(Sta!$B:$B,$A370,Sta!L:L))/$D370</f>
        <v>#DIV/0!</v>
      </c>
      <c r="O370" s="6" t="e">
        <f>SUMIF(Sta!$A:$A,$A370,Sta!L:L)/$B370</f>
        <v>#DIV/0!</v>
      </c>
      <c r="P370" s="6" t="e">
        <f>SUMIF(Sta!$B:$B,$A370,Sta!L:L)/$C370</f>
        <v>#DIV/0!</v>
      </c>
      <c r="Q370" s="10" t="e">
        <f>(SUMIF(Sta!$A:$A,$A370,Sta!H:H) +SUMIF(Sta!$B:$B,$A370,Sta!J:J))/$D370</f>
        <v>#DIV/0!</v>
      </c>
      <c r="R370" s="6" t="e">
        <f>SUMIF(Sta!$A:$A,$A370,Sta!H:H)/$B370</f>
        <v>#DIV/0!</v>
      </c>
      <c r="S370" s="6" t="e">
        <f>SUMIF(Sta!$B:$B,$A370,Sta!J:J)/$C370</f>
        <v>#DIV/0!</v>
      </c>
      <c r="T370" s="10" t="e">
        <f>(SUMIF(Sta!$A:$A,$A370,Sta!I:I) +SUMIF(Sta!$B:$B,$A370,Sta!K:K))/$D370</f>
        <v>#DIV/0!</v>
      </c>
      <c r="U370" s="6" t="e">
        <f>SUMIF(Sta!$A:$A,$A370,Sta!I:I)/$B370</f>
        <v>#DIV/0!</v>
      </c>
      <c r="V370" s="6" t="e">
        <f>SUMIF(Sta!$B:$B,$A370,Sta!K:K)/$C370</f>
        <v>#DIV/0!</v>
      </c>
      <c r="W370" s="10" t="e">
        <f>(SUMIF(Sta!$A:$A,$A370,Sta!Q:Q) +SUMIF(Sta!$B:$B,$A370,Sta!Q:Q))/$D370</f>
        <v>#DIV/0!</v>
      </c>
      <c r="X370" s="6" t="e">
        <f>SUMIF(Sta!$A:$A,$A370,Sta!Q:Q)/$B370</f>
        <v>#DIV/0!</v>
      </c>
      <c r="Y370" s="6" t="e">
        <f>SUMIF(Sta!$B:$B,$A370,Sta!Q:Q)/$C370</f>
        <v>#DIV/0!</v>
      </c>
      <c r="Z370" s="10" t="e">
        <f>(SUMIF(Sta!$A:$A,$A370,Sta!M:M) +SUMIF(Sta!$B:$B,$A370,Sta!O:O))/$D370</f>
        <v>#DIV/0!</v>
      </c>
      <c r="AA370" s="6" t="e">
        <f>SUMIF(Sta!$A:$A,$A370,Sta!M:M)/$B370</f>
        <v>#DIV/0!</v>
      </c>
      <c r="AB370" s="6" t="e">
        <f>SUMIF(Sta!$B:$B,$A370,Sta!O:O)/$C370</f>
        <v>#DIV/0!</v>
      </c>
      <c r="AC370" s="10" t="e">
        <f>(SUMIF(Sta!$A:$A,$A370,Sta!N:N) +SUMIF(Sta!$B:$B,$A370,Sta!P:P))/$D370</f>
        <v>#DIV/0!</v>
      </c>
      <c r="AD370" s="6" t="e">
        <f>SUMIF(Sta!$A:$A,$A370,Sta!N:N)/$B370</f>
        <v>#DIV/0!</v>
      </c>
      <c r="AE370" s="14" t="e">
        <f>SUMIF(Sta!$B:$B,$A370,Sta!P:P)/$C370</f>
        <v>#DIV/0!</v>
      </c>
    </row>
    <row r="371" spans="1:31" x14ac:dyDescent="0.3">
      <c r="A371" t="s">
        <v>461</v>
      </c>
      <c r="B371" s="9">
        <f>COUNTIF(Sta!A:A,A371)</f>
        <v>0</v>
      </c>
      <c r="C371" s="4">
        <f>COUNTIF(Sta!B:B,A371)</f>
        <v>0</v>
      </c>
      <c r="D371" s="4">
        <f t="shared" ref="D371:D380" si="11">B371+C371</f>
        <v>0</v>
      </c>
      <c r="E371" s="10" t="e">
        <f>(SUMIF(Sta!$A:$A,$A371,Sta!F:F) +SUMIF(Sta!$B:$B,$A371,Sta!F:F))/$D371</f>
        <v>#DIV/0!</v>
      </c>
      <c r="F371" s="6" t="e">
        <f>SUMIF(Sta!$A:$A,$A371,Sta!F:F)/$B371</f>
        <v>#DIV/0!</v>
      </c>
      <c r="G371" s="6" t="e">
        <f>SUMIF(Sta!$B:$B,$A371,Sta!F:F)/$C371</f>
        <v>#DIV/0!</v>
      </c>
      <c r="H371" s="10" t="e">
        <f>(SUMIF(Sta!$A:$A,$A371,Sta!D:D) +SUMIF(Sta!$B:$B,$A371,Sta!E:E))/$D371</f>
        <v>#DIV/0!</v>
      </c>
      <c r="I371" s="6" t="e">
        <f>SUMIF(Sta!$A:$A,$A371,Sta!D:D)/$B371</f>
        <v>#DIV/0!</v>
      </c>
      <c r="J371" s="6" t="e">
        <f>SUMIF(Sta!$B:$B,$A371,Sta!E:E)/$C371</f>
        <v>#DIV/0!</v>
      </c>
      <c r="K371" s="10" t="e">
        <f>(SUMIF(Sta!$A:$A,$A371,Sta!E:E) +SUMIF(Sta!$B:$B,$A371,Sta!D:D))/$D371</f>
        <v>#DIV/0!</v>
      </c>
      <c r="L371" s="6" t="e">
        <f>SUMIF(Sta!$A:$A,$A371,Sta!E:E)/$B371</f>
        <v>#DIV/0!</v>
      </c>
      <c r="M371" s="6" t="e">
        <f>SUMIF(Sta!$B:$B,$A371,Sta!D:D)/$C371</f>
        <v>#DIV/0!</v>
      </c>
      <c r="N371" s="10" t="e">
        <f>(SUMIF(Sta!$A:$A,$A371,Sta!L:L) +SUMIF(Sta!$B:$B,$A371,Sta!L:L))/$D371</f>
        <v>#DIV/0!</v>
      </c>
      <c r="O371" s="6" t="e">
        <f>SUMIF(Sta!$A:$A,$A371,Sta!L:L)/$B371</f>
        <v>#DIV/0!</v>
      </c>
      <c r="P371" s="6" t="e">
        <f>SUMIF(Sta!$B:$B,$A371,Sta!L:L)/$C371</f>
        <v>#DIV/0!</v>
      </c>
      <c r="Q371" s="10" t="e">
        <f>(SUMIF(Sta!$A:$A,$A371,Sta!H:H) +SUMIF(Sta!$B:$B,$A371,Sta!J:J))/$D371</f>
        <v>#DIV/0!</v>
      </c>
      <c r="R371" s="6" t="e">
        <f>SUMIF(Sta!$A:$A,$A371,Sta!H:H)/$B371</f>
        <v>#DIV/0!</v>
      </c>
      <c r="S371" s="6" t="e">
        <f>SUMIF(Sta!$B:$B,$A371,Sta!J:J)/$C371</f>
        <v>#DIV/0!</v>
      </c>
      <c r="T371" s="10" t="e">
        <f>(SUMIF(Sta!$A:$A,$A371,Sta!I:I) +SUMIF(Sta!$B:$B,$A371,Sta!K:K))/$D371</f>
        <v>#DIV/0!</v>
      </c>
      <c r="U371" s="6" t="e">
        <f>SUMIF(Sta!$A:$A,$A371,Sta!I:I)/$B371</f>
        <v>#DIV/0!</v>
      </c>
      <c r="V371" s="6" t="e">
        <f>SUMIF(Sta!$B:$B,$A371,Sta!K:K)/$C371</f>
        <v>#DIV/0!</v>
      </c>
      <c r="W371" s="10" t="e">
        <f>(SUMIF(Sta!$A:$A,$A371,Sta!Q:Q) +SUMIF(Sta!$B:$B,$A371,Sta!Q:Q))/$D371</f>
        <v>#DIV/0!</v>
      </c>
      <c r="X371" s="6" t="e">
        <f>SUMIF(Sta!$A:$A,$A371,Sta!Q:Q)/$B371</f>
        <v>#DIV/0!</v>
      </c>
      <c r="Y371" s="6" t="e">
        <f>SUMIF(Sta!$B:$B,$A371,Sta!Q:Q)/$C371</f>
        <v>#DIV/0!</v>
      </c>
      <c r="Z371" s="10" t="e">
        <f>(SUMIF(Sta!$A:$A,$A371,Sta!M:M) +SUMIF(Sta!$B:$B,$A371,Sta!O:O))/$D371</f>
        <v>#DIV/0!</v>
      </c>
      <c r="AA371" s="6" t="e">
        <f>SUMIF(Sta!$A:$A,$A371,Sta!M:M)/$B371</f>
        <v>#DIV/0!</v>
      </c>
      <c r="AB371" s="6" t="e">
        <f>SUMIF(Sta!$B:$B,$A371,Sta!O:O)/$C371</f>
        <v>#DIV/0!</v>
      </c>
      <c r="AC371" s="10" t="e">
        <f>(SUMIF(Sta!$A:$A,$A371,Sta!N:N) +SUMIF(Sta!$B:$B,$A371,Sta!P:P))/$D371</f>
        <v>#DIV/0!</v>
      </c>
      <c r="AD371" s="6" t="e">
        <f>SUMIF(Sta!$A:$A,$A371,Sta!N:N)/$B371</f>
        <v>#DIV/0!</v>
      </c>
      <c r="AE371" s="14" t="e">
        <f>SUMIF(Sta!$B:$B,$A371,Sta!P:P)/$C371</f>
        <v>#DIV/0!</v>
      </c>
    </row>
    <row r="372" spans="1:31" x14ac:dyDescent="0.3">
      <c r="A372" t="s">
        <v>468</v>
      </c>
      <c r="B372" s="9">
        <f>COUNTIF(Sta!A:A,A372)</f>
        <v>0</v>
      </c>
      <c r="C372" s="4">
        <f>COUNTIF(Sta!B:B,A372)</f>
        <v>0</v>
      </c>
      <c r="D372" s="4">
        <f t="shared" si="11"/>
        <v>0</v>
      </c>
      <c r="E372" s="10" t="e">
        <f>(SUMIF(Sta!$A:$A,$A372,Sta!F:F) +SUMIF(Sta!$B:$B,$A372,Sta!F:F))/$D372</f>
        <v>#DIV/0!</v>
      </c>
      <c r="F372" s="6" t="e">
        <f>SUMIF(Sta!$A:$A,$A372,Sta!F:F)/$B372</f>
        <v>#DIV/0!</v>
      </c>
      <c r="G372" s="6" t="e">
        <f>SUMIF(Sta!$B:$B,$A372,Sta!F:F)/$C372</f>
        <v>#DIV/0!</v>
      </c>
      <c r="H372" s="10" t="e">
        <f>(SUMIF(Sta!$A:$A,$A372,Sta!D:D) +SUMIF(Sta!$B:$B,$A372,Sta!E:E))/$D372</f>
        <v>#DIV/0!</v>
      </c>
      <c r="I372" s="6" t="e">
        <f>SUMIF(Sta!$A:$A,$A372,Sta!D:D)/$B372</f>
        <v>#DIV/0!</v>
      </c>
      <c r="J372" s="6" t="e">
        <f>SUMIF(Sta!$B:$B,$A372,Sta!E:E)/$C372</f>
        <v>#DIV/0!</v>
      </c>
      <c r="K372" s="10" t="e">
        <f>(SUMIF(Sta!$A:$A,$A372,Sta!E:E) +SUMIF(Sta!$B:$B,$A372,Sta!D:D))/$D372</f>
        <v>#DIV/0!</v>
      </c>
      <c r="L372" s="6" t="e">
        <f>SUMIF(Sta!$A:$A,$A372,Sta!E:E)/$B372</f>
        <v>#DIV/0!</v>
      </c>
      <c r="M372" s="6" t="e">
        <f>SUMIF(Sta!$B:$B,$A372,Sta!D:D)/$C372</f>
        <v>#DIV/0!</v>
      </c>
      <c r="N372" s="10" t="e">
        <f>(SUMIF(Sta!$A:$A,$A372,Sta!L:L) +SUMIF(Sta!$B:$B,$A372,Sta!L:L))/$D372</f>
        <v>#DIV/0!</v>
      </c>
      <c r="O372" s="6" t="e">
        <f>SUMIF(Sta!$A:$A,$A372,Sta!L:L)/$B372</f>
        <v>#DIV/0!</v>
      </c>
      <c r="P372" s="6" t="e">
        <f>SUMIF(Sta!$B:$B,$A372,Sta!L:L)/$C372</f>
        <v>#DIV/0!</v>
      </c>
      <c r="Q372" s="10" t="e">
        <f>(SUMIF(Sta!$A:$A,$A372,Sta!H:H) +SUMIF(Sta!$B:$B,$A372,Sta!J:J))/$D372</f>
        <v>#DIV/0!</v>
      </c>
      <c r="R372" s="6" t="e">
        <f>SUMIF(Sta!$A:$A,$A372,Sta!H:H)/$B372</f>
        <v>#DIV/0!</v>
      </c>
      <c r="S372" s="6" t="e">
        <f>SUMIF(Sta!$B:$B,$A372,Sta!J:J)/$C372</f>
        <v>#DIV/0!</v>
      </c>
      <c r="T372" s="10" t="e">
        <f>(SUMIF(Sta!$A:$A,$A372,Sta!I:I) +SUMIF(Sta!$B:$B,$A372,Sta!K:K))/$D372</f>
        <v>#DIV/0!</v>
      </c>
      <c r="U372" s="6" t="e">
        <f>SUMIF(Sta!$A:$A,$A372,Sta!I:I)/$B372</f>
        <v>#DIV/0!</v>
      </c>
      <c r="V372" s="6" t="e">
        <f>SUMIF(Sta!$B:$B,$A372,Sta!K:K)/$C372</f>
        <v>#DIV/0!</v>
      </c>
      <c r="W372" s="10" t="e">
        <f>(SUMIF(Sta!$A:$A,$A372,Sta!Q:Q) +SUMIF(Sta!$B:$B,$A372,Sta!Q:Q))/$D372</f>
        <v>#DIV/0!</v>
      </c>
      <c r="X372" s="6" t="e">
        <f>SUMIF(Sta!$A:$A,$A372,Sta!Q:Q)/$B372</f>
        <v>#DIV/0!</v>
      </c>
      <c r="Y372" s="6" t="e">
        <f>SUMIF(Sta!$B:$B,$A372,Sta!Q:Q)/$C372</f>
        <v>#DIV/0!</v>
      </c>
      <c r="Z372" s="10" t="e">
        <f>(SUMIF(Sta!$A:$A,$A372,Sta!M:M) +SUMIF(Sta!$B:$B,$A372,Sta!O:O))/$D372</f>
        <v>#DIV/0!</v>
      </c>
      <c r="AA372" s="6" t="e">
        <f>SUMIF(Sta!$A:$A,$A372,Sta!M:M)/$B372</f>
        <v>#DIV/0!</v>
      </c>
      <c r="AB372" s="6" t="e">
        <f>SUMIF(Sta!$B:$B,$A372,Sta!O:O)/$C372</f>
        <v>#DIV/0!</v>
      </c>
      <c r="AC372" s="10" t="e">
        <f>(SUMIF(Sta!$A:$A,$A372,Sta!N:N) +SUMIF(Sta!$B:$B,$A372,Sta!P:P))/$D372</f>
        <v>#DIV/0!</v>
      </c>
      <c r="AD372" s="6" t="e">
        <f>SUMIF(Sta!$A:$A,$A372,Sta!N:N)/$B372</f>
        <v>#DIV/0!</v>
      </c>
      <c r="AE372" s="14" t="e">
        <f>SUMIF(Sta!$B:$B,$A372,Sta!P:P)/$C372</f>
        <v>#DIV/0!</v>
      </c>
    </row>
    <row r="373" spans="1:31" x14ac:dyDescent="0.3">
      <c r="A373" t="s">
        <v>469</v>
      </c>
      <c r="B373" s="9">
        <f>COUNTIF(Sta!A:A,A373)</f>
        <v>0</v>
      </c>
      <c r="C373" s="4">
        <f>COUNTIF(Sta!B:B,A373)</f>
        <v>0</v>
      </c>
      <c r="D373" s="4">
        <f t="shared" si="11"/>
        <v>0</v>
      </c>
      <c r="E373" s="10" t="e">
        <f>(SUMIF(Sta!$A:$A,$A373,Sta!F:F) +SUMIF(Sta!$B:$B,$A373,Sta!F:F))/$D373</f>
        <v>#DIV/0!</v>
      </c>
      <c r="F373" s="6" t="e">
        <f>SUMIF(Sta!$A:$A,$A373,Sta!F:F)/$B373</f>
        <v>#DIV/0!</v>
      </c>
      <c r="G373" s="6" t="e">
        <f>SUMIF(Sta!$B:$B,$A373,Sta!F:F)/$C373</f>
        <v>#DIV/0!</v>
      </c>
      <c r="H373" s="10" t="e">
        <f>(SUMIF(Sta!$A:$A,$A373,Sta!D:D) +SUMIF(Sta!$B:$B,$A373,Sta!E:E))/$D373</f>
        <v>#DIV/0!</v>
      </c>
      <c r="I373" s="6" t="e">
        <f>SUMIF(Sta!$A:$A,$A373,Sta!D:D)/$B373</f>
        <v>#DIV/0!</v>
      </c>
      <c r="J373" s="6" t="e">
        <f>SUMIF(Sta!$B:$B,$A373,Sta!E:E)/$C373</f>
        <v>#DIV/0!</v>
      </c>
      <c r="K373" s="10" t="e">
        <f>(SUMIF(Sta!$A:$A,$A373,Sta!E:E) +SUMIF(Sta!$B:$B,$A373,Sta!D:D))/$D373</f>
        <v>#DIV/0!</v>
      </c>
      <c r="L373" s="6" t="e">
        <f>SUMIF(Sta!$A:$A,$A373,Sta!E:E)/$B373</f>
        <v>#DIV/0!</v>
      </c>
      <c r="M373" s="6" t="e">
        <f>SUMIF(Sta!$B:$B,$A373,Sta!D:D)/$C373</f>
        <v>#DIV/0!</v>
      </c>
      <c r="N373" s="10" t="e">
        <f>(SUMIF(Sta!$A:$A,$A373,Sta!L:L) +SUMIF(Sta!$B:$B,$A373,Sta!L:L))/$D373</f>
        <v>#DIV/0!</v>
      </c>
      <c r="O373" s="6" t="e">
        <f>SUMIF(Sta!$A:$A,$A373,Sta!L:L)/$B373</f>
        <v>#DIV/0!</v>
      </c>
      <c r="P373" s="6" t="e">
        <f>SUMIF(Sta!$B:$B,$A373,Sta!L:L)/$C373</f>
        <v>#DIV/0!</v>
      </c>
      <c r="Q373" s="10" t="e">
        <f>(SUMIF(Sta!$A:$A,$A373,Sta!H:H) +SUMIF(Sta!$B:$B,$A373,Sta!J:J))/$D373</f>
        <v>#DIV/0!</v>
      </c>
      <c r="R373" s="6" t="e">
        <f>SUMIF(Sta!$A:$A,$A373,Sta!H:H)/$B373</f>
        <v>#DIV/0!</v>
      </c>
      <c r="S373" s="6" t="e">
        <f>SUMIF(Sta!$B:$B,$A373,Sta!J:J)/$C373</f>
        <v>#DIV/0!</v>
      </c>
      <c r="T373" s="10" t="e">
        <f>(SUMIF(Sta!$A:$A,$A373,Sta!I:I) +SUMIF(Sta!$B:$B,$A373,Sta!K:K))/$D373</f>
        <v>#DIV/0!</v>
      </c>
      <c r="U373" s="6" t="e">
        <f>SUMIF(Sta!$A:$A,$A373,Sta!I:I)/$B373</f>
        <v>#DIV/0!</v>
      </c>
      <c r="V373" s="6" t="e">
        <f>SUMIF(Sta!$B:$B,$A373,Sta!K:K)/$C373</f>
        <v>#DIV/0!</v>
      </c>
      <c r="W373" s="10" t="e">
        <f>(SUMIF(Sta!$A:$A,$A373,Sta!Q:Q) +SUMIF(Sta!$B:$B,$A373,Sta!Q:Q))/$D373</f>
        <v>#DIV/0!</v>
      </c>
      <c r="X373" s="6" t="e">
        <f>SUMIF(Sta!$A:$A,$A373,Sta!Q:Q)/$B373</f>
        <v>#DIV/0!</v>
      </c>
      <c r="Y373" s="6" t="e">
        <f>SUMIF(Sta!$B:$B,$A373,Sta!Q:Q)/$C373</f>
        <v>#DIV/0!</v>
      </c>
      <c r="Z373" s="10" t="e">
        <f>(SUMIF(Sta!$A:$A,$A373,Sta!M:M) +SUMIF(Sta!$B:$B,$A373,Sta!O:O))/$D373</f>
        <v>#DIV/0!</v>
      </c>
      <c r="AA373" s="6" t="e">
        <f>SUMIF(Sta!$A:$A,$A373,Sta!M:M)/$B373</f>
        <v>#DIV/0!</v>
      </c>
      <c r="AB373" s="6" t="e">
        <f>SUMIF(Sta!$B:$B,$A373,Sta!O:O)/$C373</f>
        <v>#DIV/0!</v>
      </c>
      <c r="AC373" s="10" t="e">
        <f>(SUMIF(Sta!$A:$A,$A373,Sta!N:N) +SUMIF(Sta!$B:$B,$A373,Sta!P:P))/$D373</f>
        <v>#DIV/0!</v>
      </c>
      <c r="AD373" s="6" t="e">
        <f>SUMIF(Sta!$A:$A,$A373,Sta!N:N)/$B373</f>
        <v>#DIV/0!</v>
      </c>
      <c r="AE373" s="14" t="e">
        <f>SUMIF(Sta!$B:$B,$A373,Sta!P:P)/$C373</f>
        <v>#DIV/0!</v>
      </c>
    </row>
    <row r="374" spans="1:31" x14ac:dyDescent="0.3">
      <c r="A374" t="s">
        <v>464</v>
      </c>
      <c r="B374" s="9">
        <f>COUNTIF(Sta!A:A,A374)</f>
        <v>0</v>
      </c>
      <c r="C374" s="4">
        <f>COUNTIF(Sta!B:B,A374)</f>
        <v>0</v>
      </c>
      <c r="D374" s="4">
        <f t="shared" si="11"/>
        <v>0</v>
      </c>
      <c r="E374" s="10" t="e">
        <f>(SUMIF(Sta!$A:$A,$A374,Sta!F:F) +SUMIF(Sta!$B:$B,$A374,Sta!F:F))/$D374</f>
        <v>#DIV/0!</v>
      </c>
      <c r="F374" s="6" t="e">
        <f>SUMIF(Sta!$A:$A,$A374,Sta!F:F)/$B374</f>
        <v>#DIV/0!</v>
      </c>
      <c r="G374" s="6" t="e">
        <f>SUMIF(Sta!$B:$B,$A374,Sta!F:F)/$C374</f>
        <v>#DIV/0!</v>
      </c>
      <c r="H374" s="10" t="e">
        <f>(SUMIF(Sta!$A:$A,$A374,Sta!D:D) +SUMIF(Sta!$B:$B,$A374,Sta!E:E))/$D374</f>
        <v>#DIV/0!</v>
      </c>
      <c r="I374" s="6" t="e">
        <f>SUMIF(Sta!$A:$A,$A374,Sta!D:D)/$B374</f>
        <v>#DIV/0!</v>
      </c>
      <c r="J374" s="6" t="e">
        <f>SUMIF(Sta!$B:$B,$A374,Sta!E:E)/$C374</f>
        <v>#DIV/0!</v>
      </c>
      <c r="K374" s="10" t="e">
        <f>(SUMIF(Sta!$A:$A,$A374,Sta!E:E) +SUMIF(Sta!$B:$B,$A374,Sta!D:D))/$D374</f>
        <v>#DIV/0!</v>
      </c>
      <c r="L374" s="6" t="e">
        <f>SUMIF(Sta!$A:$A,$A374,Sta!E:E)/$B374</f>
        <v>#DIV/0!</v>
      </c>
      <c r="M374" s="6" t="e">
        <f>SUMIF(Sta!$B:$B,$A374,Sta!D:D)/$C374</f>
        <v>#DIV/0!</v>
      </c>
      <c r="N374" s="10" t="e">
        <f>(SUMIF(Sta!$A:$A,$A374,Sta!L:L) +SUMIF(Sta!$B:$B,$A374,Sta!L:L))/$D374</f>
        <v>#DIV/0!</v>
      </c>
      <c r="O374" s="6" t="e">
        <f>SUMIF(Sta!$A:$A,$A374,Sta!L:L)/$B374</f>
        <v>#DIV/0!</v>
      </c>
      <c r="P374" s="6" t="e">
        <f>SUMIF(Sta!$B:$B,$A374,Sta!L:L)/$C374</f>
        <v>#DIV/0!</v>
      </c>
      <c r="Q374" s="10" t="e">
        <f>(SUMIF(Sta!$A:$A,$A374,Sta!H:H) +SUMIF(Sta!$B:$B,$A374,Sta!J:J))/$D374</f>
        <v>#DIV/0!</v>
      </c>
      <c r="R374" s="6" t="e">
        <f>SUMIF(Sta!$A:$A,$A374,Sta!H:H)/$B374</f>
        <v>#DIV/0!</v>
      </c>
      <c r="S374" s="6" t="e">
        <f>SUMIF(Sta!$B:$B,$A374,Sta!J:J)/$C374</f>
        <v>#DIV/0!</v>
      </c>
      <c r="T374" s="10" t="e">
        <f>(SUMIF(Sta!$A:$A,$A374,Sta!I:I) +SUMIF(Sta!$B:$B,$A374,Sta!K:K))/$D374</f>
        <v>#DIV/0!</v>
      </c>
      <c r="U374" s="6" t="e">
        <f>SUMIF(Sta!$A:$A,$A374,Sta!I:I)/$B374</f>
        <v>#DIV/0!</v>
      </c>
      <c r="V374" s="6" t="e">
        <f>SUMIF(Sta!$B:$B,$A374,Sta!K:K)/$C374</f>
        <v>#DIV/0!</v>
      </c>
      <c r="W374" s="10" t="e">
        <f>(SUMIF(Sta!$A:$A,$A374,Sta!Q:Q) +SUMIF(Sta!$B:$B,$A374,Sta!Q:Q))/$D374</f>
        <v>#DIV/0!</v>
      </c>
      <c r="X374" s="6" t="e">
        <f>SUMIF(Sta!$A:$A,$A374,Sta!Q:Q)/$B374</f>
        <v>#DIV/0!</v>
      </c>
      <c r="Y374" s="6" t="e">
        <f>SUMIF(Sta!$B:$B,$A374,Sta!Q:Q)/$C374</f>
        <v>#DIV/0!</v>
      </c>
      <c r="Z374" s="10" t="e">
        <f>(SUMIF(Sta!$A:$A,$A374,Sta!M:M) +SUMIF(Sta!$B:$B,$A374,Sta!O:O))/$D374</f>
        <v>#DIV/0!</v>
      </c>
      <c r="AA374" s="6" t="e">
        <f>SUMIF(Sta!$A:$A,$A374,Sta!M:M)/$B374</f>
        <v>#DIV/0!</v>
      </c>
      <c r="AB374" s="6" t="e">
        <f>SUMIF(Sta!$B:$B,$A374,Sta!O:O)/$C374</f>
        <v>#DIV/0!</v>
      </c>
      <c r="AC374" s="10" t="e">
        <f>(SUMIF(Sta!$A:$A,$A374,Sta!N:N) +SUMIF(Sta!$B:$B,$A374,Sta!P:P))/$D374</f>
        <v>#DIV/0!</v>
      </c>
      <c r="AD374" s="6" t="e">
        <f>SUMIF(Sta!$A:$A,$A374,Sta!N:N)/$B374</f>
        <v>#DIV/0!</v>
      </c>
      <c r="AE374" s="14" t="e">
        <f>SUMIF(Sta!$B:$B,$A374,Sta!P:P)/$C374</f>
        <v>#DIV/0!</v>
      </c>
    </row>
    <row r="375" spans="1:31" x14ac:dyDescent="0.3">
      <c r="A375" t="s">
        <v>466</v>
      </c>
      <c r="B375" s="9">
        <f>COUNTIF(Sta!A:A,A375)</f>
        <v>0</v>
      </c>
      <c r="C375" s="4">
        <f>COUNTIF(Sta!B:B,A375)</f>
        <v>0</v>
      </c>
      <c r="D375" s="4">
        <f t="shared" si="11"/>
        <v>0</v>
      </c>
      <c r="E375" s="10" t="e">
        <f>(SUMIF(Sta!$A:$A,$A375,Sta!F:F) +SUMIF(Sta!$B:$B,$A375,Sta!F:F))/$D375</f>
        <v>#DIV/0!</v>
      </c>
      <c r="F375" s="6" t="e">
        <f>SUMIF(Sta!$A:$A,$A375,Sta!F:F)/$B375</f>
        <v>#DIV/0!</v>
      </c>
      <c r="G375" s="6" t="e">
        <f>SUMIF(Sta!$B:$B,$A375,Sta!F:F)/$C375</f>
        <v>#DIV/0!</v>
      </c>
      <c r="H375" s="10" t="e">
        <f>(SUMIF(Sta!$A:$A,$A375,Sta!D:D) +SUMIF(Sta!$B:$B,$A375,Sta!E:E))/$D375</f>
        <v>#DIV/0!</v>
      </c>
      <c r="I375" s="6" t="e">
        <f>SUMIF(Sta!$A:$A,$A375,Sta!D:D)/$B375</f>
        <v>#DIV/0!</v>
      </c>
      <c r="J375" s="6" t="e">
        <f>SUMIF(Sta!$B:$B,$A375,Sta!E:E)/$C375</f>
        <v>#DIV/0!</v>
      </c>
      <c r="K375" s="10" t="e">
        <f>(SUMIF(Sta!$A:$A,$A375,Sta!E:E) +SUMIF(Sta!$B:$B,$A375,Sta!D:D))/$D375</f>
        <v>#DIV/0!</v>
      </c>
      <c r="L375" s="6" t="e">
        <f>SUMIF(Sta!$A:$A,$A375,Sta!E:E)/$B375</f>
        <v>#DIV/0!</v>
      </c>
      <c r="M375" s="6" t="e">
        <f>SUMIF(Sta!$B:$B,$A375,Sta!D:D)/$C375</f>
        <v>#DIV/0!</v>
      </c>
      <c r="N375" s="10" t="e">
        <f>(SUMIF(Sta!$A:$A,$A375,Sta!L:L) +SUMIF(Sta!$B:$B,$A375,Sta!L:L))/$D375</f>
        <v>#DIV/0!</v>
      </c>
      <c r="O375" s="6" t="e">
        <f>SUMIF(Sta!$A:$A,$A375,Sta!L:L)/$B375</f>
        <v>#DIV/0!</v>
      </c>
      <c r="P375" s="6" t="e">
        <f>SUMIF(Sta!$B:$B,$A375,Sta!L:L)/$C375</f>
        <v>#DIV/0!</v>
      </c>
      <c r="Q375" s="10" t="e">
        <f>(SUMIF(Sta!$A:$A,$A375,Sta!H:H) +SUMIF(Sta!$B:$B,$A375,Sta!J:J))/$D375</f>
        <v>#DIV/0!</v>
      </c>
      <c r="R375" s="6" t="e">
        <f>SUMIF(Sta!$A:$A,$A375,Sta!H:H)/$B375</f>
        <v>#DIV/0!</v>
      </c>
      <c r="S375" s="6" t="e">
        <f>SUMIF(Sta!$B:$B,$A375,Sta!J:J)/$C375</f>
        <v>#DIV/0!</v>
      </c>
      <c r="T375" s="10" t="e">
        <f>(SUMIF(Sta!$A:$A,$A375,Sta!I:I) +SUMIF(Sta!$B:$B,$A375,Sta!K:K))/$D375</f>
        <v>#DIV/0!</v>
      </c>
      <c r="U375" s="6" t="e">
        <f>SUMIF(Sta!$A:$A,$A375,Sta!I:I)/$B375</f>
        <v>#DIV/0!</v>
      </c>
      <c r="V375" s="6" t="e">
        <f>SUMIF(Sta!$B:$B,$A375,Sta!K:K)/$C375</f>
        <v>#DIV/0!</v>
      </c>
      <c r="W375" s="10" t="e">
        <f>(SUMIF(Sta!$A:$A,$A375,Sta!Q:Q) +SUMIF(Sta!$B:$B,$A375,Sta!Q:Q))/$D375</f>
        <v>#DIV/0!</v>
      </c>
      <c r="X375" s="6" t="e">
        <f>SUMIF(Sta!$A:$A,$A375,Sta!Q:Q)/$B375</f>
        <v>#DIV/0!</v>
      </c>
      <c r="Y375" s="6" t="e">
        <f>SUMIF(Sta!$B:$B,$A375,Sta!Q:Q)/$C375</f>
        <v>#DIV/0!</v>
      </c>
      <c r="Z375" s="10" t="e">
        <f>(SUMIF(Sta!$A:$A,$A375,Sta!M:M) +SUMIF(Sta!$B:$B,$A375,Sta!O:O))/$D375</f>
        <v>#DIV/0!</v>
      </c>
      <c r="AA375" s="6" t="e">
        <f>SUMIF(Sta!$A:$A,$A375,Sta!M:M)/$B375</f>
        <v>#DIV/0!</v>
      </c>
      <c r="AB375" s="6" t="e">
        <f>SUMIF(Sta!$B:$B,$A375,Sta!O:O)/$C375</f>
        <v>#DIV/0!</v>
      </c>
      <c r="AC375" s="10" t="e">
        <f>(SUMIF(Sta!$A:$A,$A375,Sta!N:N) +SUMIF(Sta!$B:$B,$A375,Sta!P:P))/$D375</f>
        <v>#DIV/0!</v>
      </c>
      <c r="AD375" s="6" t="e">
        <f>SUMIF(Sta!$A:$A,$A375,Sta!N:N)/$B375</f>
        <v>#DIV/0!</v>
      </c>
      <c r="AE375" s="14" t="e">
        <f>SUMIF(Sta!$B:$B,$A375,Sta!P:P)/$C375</f>
        <v>#DIV/0!</v>
      </c>
    </row>
    <row r="376" spans="1:31" x14ac:dyDescent="0.3">
      <c r="A376" t="s">
        <v>463</v>
      </c>
      <c r="B376" s="9">
        <f>COUNTIF(Sta!A:A,A376)</f>
        <v>0</v>
      </c>
      <c r="C376" s="4">
        <f>COUNTIF(Sta!B:B,A376)</f>
        <v>0</v>
      </c>
      <c r="D376" s="4">
        <f t="shared" si="11"/>
        <v>0</v>
      </c>
      <c r="E376" s="10" t="e">
        <f>(SUMIF(Sta!$A:$A,$A376,Sta!F:F) +SUMIF(Sta!$B:$B,$A376,Sta!F:F))/$D376</f>
        <v>#DIV/0!</v>
      </c>
      <c r="F376" s="6" t="e">
        <f>SUMIF(Sta!$A:$A,$A376,Sta!F:F)/$B376</f>
        <v>#DIV/0!</v>
      </c>
      <c r="G376" s="6" t="e">
        <f>SUMIF(Sta!$B:$B,$A376,Sta!F:F)/$C376</f>
        <v>#DIV/0!</v>
      </c>
      <c r="H376" s="10" t="e">
        <f>(SUMIF(Sta!$A:$A,$A376,Sta!D:D) +SUMIF(Sta!$B:$B,$A376,Sta!E:E))/$D376</f>
        <v>#DIV/0!</v>
      </c>
      <c r="I376" s="6" t="e">
        <f>SUMIF(Sta!$A:$A,$A376,Sta!D:D)/$B376</f>
        <v>#DIV/0!</v>
      </c>
      <c r="J376" s="6" t="e">
        <f>SUMIF(Sta!$B:$B,$A376,Sta!E:E)/$C376</f>
        <v>#DIV/0!</v>
      </c>
      <c r="K376" s="10" t="e">
        <f>(SUMIF(Sta!$A:$A,$A376,Sta!E:E) +SUMIF(Sta!$B:$B,$A376,Sta!D:D))/$D376</f>
        <v>#DIV/0!</v>
      </c>
      <c r="L376" s="6" t="e">
        <f>SUMIF(Sta!$A:$A,$A376,Sta!E:E)/$B376</f>
        <v>#DIV/0!</v>
      </c>
      <c r="M376" s="6" t="e">
        <f>SUMIF(Sta!$B:$B,$A376,Sta!D:D)/$C376</f>
        <v>#DIV/0!</v>
      </c>
      <c r="N376" s="10" t="e">
        <f>(SUMIF(Sta!$A:$A,$A376,Sta!L:L) +SUMIF(Sta!$B:$B,$A376,Sta!L:L))/$D376</f>
        <v>#DIV/0!</v>
      </c>
      <c r="O376" s="6" t="e">
        <f>SUMIF(Sta!$A:$A,$A376,Sta!L:L)/$B376</f>
        <v>#DIV/0!</v>
      </c>
      <c r="P376" s="6" t="e">
        <f>SUMIF(Sta!$B:$B,$A376,Sta!L:L)/$C376</f>
        <v>#DIV/0!</v>
      </c>
      <c r="Q376" s="10" t="e">
        <f>(SUMIF(Sta!$A:$A,$A376,Sta!H:H) +SUMIF(Sta!$B:$B,$A376,Sta!J:J))/$D376</f>
        <v>#DIV/0!</v>
      </c>
      <c r="R376" s="6" t="e">
        <f>SUMIF(Sta!$A:$A,$A376,Sta!H:H)/$B376</f>
        <v>#DIV/0!</v>
      </c>
      <c r="S376" s="6" t="e">
        <f>SUMIF(Sta!$B:$B,$A376,Sta!J:J)/$C376</f>
        <v>#DIV/0!</v>
      </c>
      <c r="T376" s="10" t="e">
        <f>(SUMIF(Sta!$A:$A,$A376,Sta!I:I) +SUMIF(Sta!$B:$B,$A376,Sta!K:K))/$D376</f>
        <v>#DIV/0!</v>
      </c>
      <c r="U376" s="6" t="e">
        <f>SUMIF(Sta!$A:$A,$A376,Sta!I:I)/$B376</f>
        <v>#DIV/0!</v>
      </c>
      <c r="V376" s="6" t="e">
        <f>SUMIF(Sta!$B:$B,$A376,Sta!K:K)/$C376</f>
        <v>#DIV/0!</v>
      </c>
      <c r="W376" s="10" t="e">
        <f>(SUMIF(Sta!$A:$A,$A376,Sta!Q:Q) +SUMIF(Sta!$B:$B,$A376,Sta!Q:Q))/$D376</f>
        <v>#DIV/0!</v>
      </c>
      <c r="X376" s="6" t="e">
        <f>SUMIF(Sta!$A:$A,$A376,Sta!Q:Q)/$B376</f>
        <v>#DIV/0!</v>
      </c>
      <c r="Y376" s="6" t="e">
        <f>SUMIF(Sta!$B:$B,$A376,Sta!Q:Q)/$C376</f>
        <v>#DIV/0!</v>
      </c>
      <c r="Z376" s="10" t="e">
        <f>(SUMIF(Sta!$A:$A,$A376,Sta!M:M) +SUMIF(Sta!$B:$B,$A376,Sta!O:O))/$D376</f>
        <v>#DIV/0!</v>
      </c>
      <c r="AA376" s="6" t="e">
        <f>SUMIF(Sta!$A:$A,$A376,Sta!M:M)/$B376</f>
        <v>#DIV/0!</v>
      </c>
      <c r="AB376" s="6" t="e">
        <f>SUMIF(Sta!$B:$B,$A376,Sta!O:O)/$C376</f>
        <v>#DIV/0!</v>
      </c>
      <c r="AC376" s="10" t="e">
        <f>(SUMIF(Sta!$A:$A,$A376,Sta!N:N) +SUMIF(Sta!$B:$B,$A376,Sta!P:P))/$D376</f>
        <v>#DIV/0!</v>
      </c>
      <c r="AD376" s="6" t="e">
        <f>SUMIF(Sta!$A:$A,$A376,Sta!N:N)/$B376</f>
        <v>#DIV/0!</v>
      </c>
      <c r="AE376" s="14" t="e">
        <f>SUMIF(Sta!$B:$B,$A376,Sta!P:P)/$C376</f>
        <v>#DIV/0!</v>
      </c>
    </row>
    <row r="377" spans="1:31" x14ac:dyDescent="0.3">
      <c r="A377" t="s">
        <v>465</v>
      </c>
      <c r="B377" s="9">
        <f>COUNTIF(Sta!A:A,A377)</f>
        <v>0</v>
      </c>
      <c r="C377" s="4">
        <f>COUNTIF(Sta!B:B,A377)</f>
        <v>0</v>
      </c>
      <c r="D377" s="4">
        <f t="shared" si="11"/>
        <v>0</v>
      </c>
      <c r="E377" s="10" t="e">
        <f>(SUMIF(Sta!$A:$A,$A377,Sta!F:F) +SUMIF(Sta!$B:$B,$A377,Sta!F:F))/$D377</f>
        <v>#DIV/0!</v>
      </c>
      <c r="F377" s="6" t="e">
        <f>SUMIF(Sta!$A:$A,$A377,Sta!F:F)/$B377</f>
        <v>#DIV/0!</v>
      </c>
      <c r="G377" s="6" t="e">
        <f>SUMIF(Sta!$B:$B,$A377,Sta!F:F)/$C377</f>
        <v>#DIV/0!</v>
      </c>
      <c r="H377" s="10" t="e">
        <f>(SUMIF(Sta!$A:$A,$A377,Sta!D:D) +SUMIF(Sta!$B:$B,$A377,Sta!E:E))/$D377</f>
        <v>#DIV/0!</v>
      </c>
      <c r="I377" s="6" t="e">
        <f>SUMIF(Sta!$A:$A,$A377,Sta!D:D)/$B377</f>
        <v>#DIV/0!</v>
      </c>
      <c r="J377" s="6" t="e">
        <f>SUMIF(Sta!$B:$B,$A377,Sta!E:E)/$C377</f>
        <v>#DIV/0!</v>
      </c>
      <c r="K377" s="10" t="e">
        <f>(SUMIF(Sta!$A:$A,$A377,Sta!E:E) +SUMIF(Sta!$B:$B,$A377,Sta!D:D))/$D377</f>
        <v>#DIV/0!</v>
      </c>
      <c r="L377" s="6" t="e">
        <f>SUMIF(Sta!$A:$A,$A377,Sta!E:E)/$B377</f>
        <v>#DIV/0!</v>
      </c>
      <c r="M377" s="6" t="e">
        <f>SUMIF(Sta!$B:$B,$A377,Sta!D:D)/$C377</f>
        <v>#DIV/0!</v>
      </c>
      <c r="N377" s="10" t="e">
        <f>(SUMIF(Sta!$A:$A,$A377,Sta!L:L) +SUMIF(Sta!$B:$B,$A377,Sta!L:L))/$D377</f>
        <v>#DIV/0!</v>
      </c>
      <c r="O377" s="6" t="e">
        <f>SUMIF(Sta!$A:$A,$A377,Sta!L:L)/$B377</f>
        <v>#DIV/0!</v>
      </c>
      <c r="P377" s="6" t="e">
        <f>SUMIF(Sta!$B:$B,$A377,Sta!L:L)/$C377</f>
        <v>#DIV/0!</v>
      </c>
      <c r="Q377" s="10" t="e">
        <f>(SUMIF(Sta!$A:$A,$A377,Sta!H:H) +SUMIF(Sta!$B:$B,$A377,Sta!J:J))/$D377</f>
        <v>#DIV/0!</v>
      </c>
      <c r="R377" s="6" t="e">
        <f>SUMIF(Sta!$A:$A,$A377,Sta!H:H)/$B377</f>
        <v>#DIV/0!</v>
      </c>
      <c r="S377" s="6" t="e">
        <f>SUMIF(Sta!$B:$B,$A377,Sta!J:J)/$C377</f>
        <v>#DIV/0!</v>
      </c>
      <c r="T377" s="10" t="e">
        <f>(SUMIF(Sta!$A:$A,$A377,Sta!I:I) +SUMIF(Sta!$B:$B,$A377,Sta!K:K))/$D377</f>
        <v>#DIV/0!</v>
      </c>
      <c r="U377" s="6" t="e">
        <f>SUMIF(Sta!$A:$A,$A377,Sta!I:I)/$B377</f>
        <v>#DIV/0!</v>
      </c>
      <c r="V377" s="6" t="e">
        <f>SUMIF(Sta!$B:$B,$A377,Sta!K:K)/$C377</f>
        <v>#DIV/0!</v>
      </c>
      <c r="W377" s="10" t="e">
        <f>(SUMIF(Sta!$A:$A,$A377,Sta!Q:Q) +SUMIF(Sta!$B:$B,$A377,Sta!Q:Q))/$D377</f>
        <v>#DIV/0!</v>
      </c>
      <c r="X377" s="6" t="e">
        <f>SUMIF(Sta!$A:$A,$A377,Sta!Q:Q)/$B377</f>
        <v>#DIV/0!</v>
      </c>
      <c r="Y377" s="6" t="e">
        <f>SUMIF(Sta!$B:$B,$A377,Sta!Q:Q)/$C377</f>
        <v>#DIV/0!</v>
      </c>
      <c r="Z377" s="10" t="e">
        <f>(SUMIF(Sta!$A:$A,$A377,Sta!M:M) +SUMIF(Sta!$B:$B,$A377,Sta!O:O))/$D377</f>
        <v>#DIV/0!</v>
      </c>
      <c r="AA377" s="6" t="e">
        <f>SUMIF(Sta!$A:$A,$A377,Sta!M:M)/$B377</f>
        <v>#DIV/0!</v>
      </c>
      <c r="AB377" s="6" t="e">
        <f>SUMIF(Sta!$B:$B,$A377,Sta!O:O)/$C377</f>
        <v>#DIV/0!</v>
      </c>
      <c r="AC377" s="10" t="e">
        <f>(SUMIF(Sta!$A:$A,$A377,Sta!N:N) +SUMIF(Sta!$B:$B,$A377,Sta!P:P))/$D377</f>
        <v>#DIV/0!</v>
      </c>
      <c r="AD377" s="6" t="e">
        <f>SUMIF(Sta!$A:$A,$A377,Sta!N:N)/$B377</f>
        <v>#DIV/0!</v>
      </c>
      <c r="AE377" s="14" t="e">
        <f>SUMIF(Sta!$B:$B,$A377,Sta!P:P)/$C377</f>
        <v>#DIV/0!</v>
      </c>
    </row>
    <row r="378" spans="1:31" x14ac:dyDescent="0.3">
      <c r="A378" t="s">
        <v>462</v>
      </c>
      <c r="B378" s="9">
        <f>COUNTIF(Sta!A:A,A378)</f>
        <v>0</v>
      </c>
      <c r="C378" s="4">
        <f>COUNTIF(Sta!B:B,A378)</f>
        <v>0</v>
      </c>
      <c r="D378" s="4">
        <f t="shared" si="11"/>
        <v>0</v>
      </c>
      <c r="E378" s="10" t="e">
        <f>(SUMIF(Sta!$A:$A,$A378,Sta!F:F) +SUMIF(Sta!$B:$B,$A378,Sta!F:F))/$D378</f>
        <v>#DIV/0!</v>
      </c>
      <c r="F378" s="6" t="e">
        <f>SUMIF(Sta!$A:$A,$A378,Sta!F:F)/$B378</f>
        <v>#DIV/0!</v>
      </c>
      <c r="G378" s="6" t="e">
        <f>SUMIF(Sta!$B:$B,$A378,Sta!F:F)/$C378</f>
        <v>#DIV/0!</v>
      </c>
      <c r="H378" s="10" t="e">
        <f>(SUMIF(Sta!$A:$A,$A378,Sta!D:D) +SUMIF(Sta!$B:$B,$A378,Sta!E:E))/$D378</f>
        <v>#DIV/0!</v>
      </c>
      <c r="I378" s="6" t="e">
        <f>SUMIF(Sta!$A:$A,$A378,Sta!D:D)/$B378</f>
        <v>#DIV/0!</v>
      </c>
      <c r="J378" s="6" t="e">
        <f>SUMIF(Sta!$B:$B,$A378,Sta!E:E)/$C378</f>
        <v>#DIV/0!</v>
      </c>
      <c r="K378" s="10" t="e">
        <f>(SUMIF(Sta!$A:$A,$A378,Sta!E:E) +SUMIF(Sta!$B:$B,$A378,Sta!D:D))/$D378</f>
        <v>#DIV/0!</v>
      </c>
      <c r="L378" s="6" t="e">
        <f>SUMIF(Sta!$A:$A,$A378,Sta!E:E)/$B378</f>
        <v>#DIV/0!</v>
      </c>
      <c r="M378" s="6" t="e">
        <f>SUMIF(Sta!$B:$B,$A378,Sta!D:D)/$C378</f>
        <v>#DIV/0!</v>
      </c>
      <c r="N378" s="10" t="e">
        <f>(SUMIF(Sta!$A:$A,$A378,Sta!L:L) +SUMIF(Sta!$B:$B,$A378,Sta!L:L))/$D378</f>
        <v>#DIV/0!</v>
      </c>
      <c r="O378" s="6" t="e">
        <f>SUMIF(Sta!$A:$A,$A378,Sta!L:L)/$B378</f>
        <v>#DIV/0!</v>
      </c>
      <c r="P378" s="6" t="e">
        <f>SUMIF(Sta!$B:$B,$A378,Sta!L:L)/$C378</f>
        <v>#DIV/0!</v>
      </c>
      <c r="Q378" s="10" t="e">
        <f>(SUMIF(Sta!$A:$A,$A378,Sta!H:H) +SUMIF(Sta!$B:$B,$A378,Sta!J:J))/$D378</f>
        <v>#DIV/0!</v>
      </c>
      <c r="R378" s="6" t="e">
        <f>SUMIF(Sta!$A:$A,$A378,Sta!H:H)/$B378</f>
        <v>#DIV/0!</v>
      </c>
      <c r="S378" s="6" t="e">
        <f>SUMIF(Sta!$B:$B,$A378,Sta!J:J)/$C378</f>
        <v>#DIV/0!</v>
      </c>
      <c r="T378" s="10" t="e">
        <f>(SUMIF(Sta!$A:$A,$A378,Sta!I:I) +SUMIF(Sta!$B:$B,$A378,Sta!K:K))/$D378</f>
        <v>#DIV/0!</v>
      </c>
      <c r="U378" s="6" t="e">
        <f>SUMIF(Sta!$A:$A,$A378,Sta!I:I)/$B378</f>
        <v>#DIV/0!</v>
      </c>
      <c r="V378" s="6" t="e">
        <f>SUMIF(Sta!$B:$B,$A378,Sta!K:K)/$C378</f>
        <v>#DIV/0!</v>
      </c>
      <c r="W378" s="10" t="e">
        <f>(SUMIF(Sta!$A:$A,$A378,Sta!Q:Q) +SUMIF(Sta!$B:$B,$A378,Sta!Q:Q))/$D378</f>
        <v>#DIV/0!</v>
      </c>
      <c r="X378" s="6" t="e">
        <f>SUMIF(Sta!$A:$A,$A378,Sta!Q:Q)/$B378</f>
        <v>#DIV/0!</v>
      </c>
      <c r="Y378" s="6" t="e">
        <f>SUMIF(Sta!$B:$B,$A378,Sta!Q:Q)/$C378</f>
        <v>#DIV/0!</v>
      </c>
      <c r="Z378" s="10" t="e">
        <f>(SUMIF(Sta!$A:$A,$A378,Sta!M:M) +SUMIF(Sta!$B:$B,$A378,Sta!O:O))/$D378</f>
        <v>#DIV/0!</v>
      </c>
      <c r="AA378" s="6" t="e">
        <f>SUMIF(Sta!$A:$A,$A378,Sta!M:M)/$B378</f>
        <v>#DIV/0!</v>
      </c>
      <c r="AB378" s="6" t="e">
        <f>SUMIF(Sta!$B:$B,$A378,Sta!O:O)/$C378</f>
        <v>#DIV/0!</v>
      </c>
      <c r="AC378" s="10" t="e">
        <f>(SUMIF(Sta!$A:$A,$A378,Sta!N:N) +SUMIF(Sta!$B:$B,$A378,Sta!P:P))/$D378</f>
        <v>#DIV/0!</v>
      </c>
      <c r="AD378" s="6" t="e">
        <f>SUMIF(Sta!$A:$A,$A378,Sta!N:N)/$B378</f>
        <v>#DIV/0!</v>
      </c>
      <c r="AE378" s="14" t="e">
        <f>SUMIF(Sta!$B:$B,$A378,Sta!P:P)/$C378</f>
        <v>#DIV/0!</v>
      </c>
    </row>
    <row r="379" spans="1:31" x14ac:dyDescent="0.3">
      <c r="A379" t="s">
        <v>467</v>
      </c>
      <c r="B379" s="9">
        <f>COUNTIF(Sta!A:A,A379)</f>
        <v>0</v>
      </c>
      <c r="C379" s="4">
        <f>COUNTIF(Sta!B:B,A379)</f>
        <v>0</v>
      </c>
      <c r="D379" s="4">
        <f t="shared" si="11"/>
        <v>0</v>
      </c>
      <c r="E379" s="10" t="e">
        <f>(SUMIF(Sta!$A:$A,$A379,Sta!F:F) +SUMIF(Sta!$B:$B,$A379,Sta!F:F))/$D379</f>
        <v>#DIV/0!</v>
      </c>
      <c r="F379" s="6" t="e">
        <f>SUMIF(Sta!$A:$A,$A379,Sta!F:F)/$B379</f>
        <v>#DIV/0!</v>
      </c>
      <c r="G379" s="6" t="e">
        <f>SUMIF(Sta!$B:$B,$A379,Sta!F:F)/$C379</f>
        <v>#DIV/0!</v>
      </c>
      <c r="H379" s="10" t="e">
        <f>(SUMIF(Sta!$A:$A,$A379,Sta!D:D) +SUMIF(Sta!$B:$B,$A379,Sta!E:E))/$D379</f>
        <v>#DIV/0!</v>
      </c>
      <c r="I379" s="6" t="e">
        <f>SUMIF(Sta!$A:$A,$A379,Sta!D:D)/$B379</f>
        <v>#DIV/0!</v>
      </c>
      <c r="J379" s="6" t="e">
        <f>SUMIF(Sta!$B:$B,$A379,Sta!E:E)/$C379</f>
        <v>#DIV/0!</v>
      </c>
      <c r="K379" s="10" t="e">
        <f>(SUMIF(Sta!$A:$A,$A379,Sta!E:E) +SUMIF(Sta!$B:$B,$A379,Sta!D:D))/$D379</f>
        <v>#DIV/0!</v>
      </c>
      <c r="L379" s="6" t="e">
        <f>SUMIF(Sta!$A:$A,$A379,Sta!E:E)/$B379</f>
        <v>#DIV/0!</v>
      </c>
      <c r="M379" s="6" t="e">
        <f>SUMIF(Sta!$B:$B,$A379,Sta!D:D)/$C379</f>
        <v>#DIV/0!</v>
      </c>
      <c r="N379" s="10" t="e">
        <f>(SUMIF(Sta!$A:$A,$A379,Sta!L:L) +SUMIF(Sta!$B:$B,$A379,Sta!L:L))/$D379</f>
        <v>#DIV/0!</v>
      </c>
      <c r="O379" s="6" t="e">
        <f>SUMIF(Sta!$A:$A,$A379,Sta!L:L)/$B379</f>
        <v>#DIV/0!</v>
      </c>
      <c r="P379" s="6" t="e">
        <f>SUMIF(Sta!$B:$B,$A379,Sta!L:L)/$C379</f>
        <v>#DIV/0!</v>
      </c>
      <c r="Q379" s="10" t="e">
        <f>(SUMIF(Sta!$A:$A,$A379,Sta!H:H) +SUMIF(Sta!$B:$B,$A379,Sta!J:J))/$D379</f>
        <v>#DIV/0!</v>
      </c>
      <c r="R379" s="6" t="e">
        <f>SUMIF(Sta!$A:$A,$A379,Sta!H:H)/$B379</f>
        <v>#DIV/0!</v>
      </c>
      <c r="S379" s="6" t="e">
        <f>SUMIF(Sta!$B:$B,$A379,Sta!J:J)/$C379</f>
        <v>#DIV/0!</v>
      </c>
      <c r="T379" s="10" t="e">
        <f>(SUMIF(Sta!$A:$A,$A379,Sta!I:I) +SUMIF(Sta!$B:$B,$A379,Sta!K:K))/$D379</f>
        <v>#DIV/0!</v>
      </c>
      <c r="U379" s="6" t="e">
        <f>SUMIF(Sta!$A:$A,$A379,Sta!I:I)/$B379</f>
        <v>#DIV/0!</v>
      </c>
      <c r="V379" s="6" t="e">
        <f>SUMIF(Sta!$B:$B,$A379,Sta!K:K)/$C379</f>
        <v>#DIV/0!</v>
      </c>
      <c r="W379" s="10" t="e">
        <f>(SUMIF(Sta!$A:$A,$A379,Sta!Q:Q) +SUMIF(Sta!$B:$B,$A379,Sta!Q:Q))/$D379</f>
        <v>#DIV/0!</v>
      </c>
      <c r="X379" s="6" t="e">
        <f>SUMIF(Sta!$A:$A,$A379,Sta!Q:Q)/$B379</f>
        <v>#DIV/0!</v>
      </c>
      <c r="Y379" s="6" t="e">
        <f>SUMIF(Sta!$B:$B,$A379,Sta!Q:Q)/$C379</f>
        <v>#DIV/0!</v>
      </c>
      <c r="Z379" s="10" t="e">
        <f>(SUMIF(Sta!$A:$A,$A379,Sta!M:M) +SUMIF(Sta!$B:$B,$A379,Sta!O:O))/$D379</f>
        <v>#DIV/0!</v>
      </c>
      <c r="AA379" s="6" t="e">
        <f>SUMIF(Sta!$A:$A,$A379,Sta!M:M)/$B379</f>
        <v>#DIV/0!</v>
      </c>
      <c r="AB379" s="6" t="e">
        <f>SUMIF(Sta!$B:$B,$A379,Sta!O:O)/$C379</f>
        <v>#DIV/0!</v>
      </c>
      <c r="AC379" s="10" t="e">
        <f>(SUMIF(Sta!$A:$A,$A379,Sta!N:N) +SUMIF(Sta!$B:$B,$A379,Sta!P:P))/$D379</f>
        <v>#DIV/0!</v>
      </c>
      <c r="AD379" s="6" t="e">
        <f>SUMIF(Sta!$A:$A,$A379,Sta!N:N)/$B379</f>
        <v>#DIV/0!</v>
      </c>
      <c r="AE379" s="14" t="e">
        <f>SUMIF(Sta!$B:$B,$A379,Sta!P:P)/$C379</f>
        <v>#DIV/0!</v>
      </c>
    </row>
    <row r="380" spans="1:31" x14ac:dyDescent="0.3">
      <c r="A380" t="s">
        <v>470</v>
      </c>
      <c r="B380" s="9">
        <f>COUNTIF(Sta!A:A,A380)</f>
        <v>0</v>
      </c>
      <c r="C380" s="4">
        <f>COUNTIF(Sta!B:B,A380)</f>
        <v>0</v>
      </c>
      <c r="D380" s="4">
        <f t="shared" si="11"/>
        <v>0</v>
      </c>
      <c r="E380" s="10" t="e">
        <f>(SUMIF(Sta!$A:$A,$A380,Sta!F:F) +SUMIF(Sta!$B:$B,$A380,Sta!F:F))/$D380</f>
        <v>#DIV/0!</v>
      </c>
      <c r="F380" s="6" t="e">
        <f>SUMIF(Sta!$A:$A,$A380,Sta!F:F)/$B380</f>
        <v>#DIV/0!</v>
      </c>
      <c r="G380" s="6" t="e">
        <f>SUMIF(Sta!$B:$B,$A380,Sta!F:F)/$C380</f>
        <v>#DIV/0!</v>
      </c>
      <c r="H380" s="10" t="e">
        <f>(SUMIF(Sta!$A:$A,$A380,Sta!D:D) +SUMIF(Sta!$B:$B,$A380,Sta!E:E))/$D380</f>
        <v>#DIV/0!</v>
      </c>
      <c r="I380" s="6" t="e">
        <f>SUMIF(Sta!$A:$A,$A380,Sta!D:D)/$B380</f>
        <v>#DIV/0!</v>
      </c>
      <c r="J380" s="6" t="e">
        <f>SUMIF(Sta!$B:$B,$A380,Sta!E:E)/$C380</f>
        <v>#DIV/0!</v>
      </c>
      <c r="K380" s="10" t="e">
        <f>(SUMIF(Sta!$A:$A,$A380,Sta!E:E) +SUMIF(Sta!$B:$B,$A380,Sta!D:D))/$D380</f>
        <v>#DIV/0!</v>
      </c>
      <c r="L380" s="6" t="e">
        <f>SUMIF(Sta!$A:$A,$A380,Sta!E:E)/$B380</f>
        <v>#DIV/0!</v>
      </c>
      <c r="M380" s="6" t="e">
        <f>SUMIF(Sta!$B:$B,$A380,Sta!D:D)/$C380</f>
        <v>#DIV/0!</v>
      </c>
      <c r="N380" s="10" t="e">
        <f>(SUMIF(Sta!$A:$A,$A380,Sta!L:L) +SUMIF(Sta!$B:$B,$A380,Sta!L:L))/$D380</f>
        <v>#DIV/0!</v>
      </c>
      <c r="O380" s="6" t="e">
        <f>SUMIF(Sta!$A:$A,$A380,Sta!L:L)/$B380</f>
        <v>#DIV/0!</v>
      </c>
      <c r="P380" s="6" t="e">
        <f>SUMIF(Sta!$B:$B,$A380,Sta!L:L)/$C380</f>
        <v>#DIV/0!</v>
      </c>
      <c r="Q380" s="10" t="e">
        <f>(SUMIF(Sta!$A:$A,$A380,Sta!H:H) +SUMIF(Sta!$B:$B,$A380,Sta!J:J))/$D380</f>
        <v>#DIV/0!</v>
      </c>
      <c r="R380" s="6" t="e">
        <f>SUMIF(Sta!$A:$A,$A380,Sta!H:H)/$B380</f>
        <v>#DIV/0!</v>
      </c>
      <c r="S380" s="6" t="e">
        <f>SUMIF(Sta!$B:$B,$A380,Sta!J:J)/$C380</f>
        <v>#DIV/0!</v>
      </c>
      <c r="T380" s="10" t="e">
        <f>(SUMIF(Sta!$A:$A,$A380,Sta!I:I) +SUMIF(Sta!$B:$B,$A380,Sta!K:K))/$D380</f>
        <v>#DIV/0!</v>
      </c>
      <c r="U380" s="6" t="e">
        <f>SUMIF(Sta!$A:$A,$A380,Sta!I:I)/$B380</f>
        <v>#DIV/0!</v>
      </c>
      <c r="V380" s="6" t="e">
        <f>SUMIF(Sta!$B:$B,$A380,Sta!K:K)/$C380</f>
        <v>#DIV/0!</v>
      </c>
      <c r="W380" s="10" t="e">
        <f>(SUMIF(Sta!$A:$A,$A380,Sta!Q:Q) +SUMIF(Sta!$B:$B,$A380,Sta!Q:Q))/$D380</f>
        <v>#DIV/0!</v>
      </c>
      <c r="X380" s="6" t="e">
        <f>SUMIF(Sta!$A:$A,$A380,Sta!Q:Q)/$B380</f>
        <v>#DIV/0!</v>
      </c>
      <c r="Y380" s="6" t="e">
        <f>SUMIF(Sta!$B:$B,$A380,Sta!Q:Q)/$C380</f>
        <v>#DIV/0!</v>
      </c>
      <c r="Z380" s="10" t="e">
        <f>(SUMIF(Sta!$A:$A,$A380,Sta!M:M) +SUMIF(Sta!$B:$B,$A380,Sta!O:O))/$D380</f>
        <v>#DIV/0!</v>
      </c>
      <c r="AA380" s="6" t="e">
        <f>SUMIF(Sta!$A:$A,$A380,Sta!M:M)/$B380</f>
        <v>#DIV/0!</v>
      </c>
      <c r="AB380" s="6" t="e">
        <f>SUMIF(Sta!$B:$B,$A380,Sta!O:O)/$C380</f>
        <v>#DIV/0!</v>
      </c>
      <c r="AC380" s="10" t="e">
        <f>(SUMIF(Sta!$A:$A,$A380,Sta!N:N) +SUMIF(Sta!$B:$B,$A380,Sta!P:P))/$D380</f>
        <v>#DIV/0!</v>
      </c>
      <c r="AD380" s="6" t="e">
        <f>SUMIF(Sta!$A:$A,$A380,Sta!N:N)/$B380</f>
        <v>#DIV/0!</v>
      </c>
      <c r="AE380" s="14" t="e">
        <f>SUMIF(Sta!$B:$B,$A380,Sta!P:P)/$C380</f>
        <v>#DIV/0!</v>
      </c>
    </row>
  </sheetData>
  <mergeCells count="11">
    <mergeCell ref="A1:A2"/>
    <mergeCell ref="B1:D1"/>
    <mergeCell ref="E1:G1"/>
    <mergeCell ref="H1:J1"/>
    <mergeCell ref="Z1:AB1"/>
    <mergeCell ref="AC1:AE1"/>
    <mergeCell ref="K1:M1"/>
    <mergeCell ref="N1:P1"/>
    <mergeCell ref="Q1:S1"/>
    <mergeCell ref="T1:V1"/>
    <mergeCell ref="W1:Y1"/>
  </mergeCells>
  <conditionalFormatting sqref="E1:G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G380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J380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M380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P380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S380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V380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Y380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:AB380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:AE380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AB890-C34C-47AE-BE2D-FC99BC544345}">
  <dimension ref="A1:AM220"/>
  <sheetViews>
    <sheetView zoomScale="80" zoomScaleNormal="80" workbookViewId="0">
      <selection activeCell="T1" sqref="T1"/>
    </sheetView>
  </sheetViews>
  <sheetFormatPr defaultColWidth="6" defaultRowHeight="13.8" x14ac:dyDescent="0.3"/>
  <cols>
    <col min="1" max="18" width="6" style="49"/>
    <col min="19" max="19" width="14.77734375" style="49" customWidth="1"/>
    <col min="20" max="20" width="10.88671875" style="49" customWidth="1"/>
    <col min="21" max="21" width="14.77734375" style="49" customWidth="1"/>
    <col min="22" max="16384" width="6" style="49"/>
  </cols>
  <sheetData>
    <row r="1" spans="1:39" s="52" customFormat="1" ht="56.4" thickTop="1" thickBot="1" x14ac:dyDescent="0.35">
      <c r="A1" s="55" t="s">
        <v>25</v>
      </c>
      <c r="B1" s="56" t="s">
        <v>24</v>
      </c>
      <c r="C1" s="56" t="s">
        <v>30</v>
      </c>
      <c r="D1" s="56" t="s">
        <v>24</v>
      </c>
      <c r="E1" s="56" t="s">
        <v>75</v>
      </c>
      <c r="F1" s="56" t="s">
        <v>24</v>
      </c>
      <c r="G1" s="56" t="s">
        <v>32</v>
      </c>
      <c r="H1" s="56" t="s">
        <v>24</v>
      </c>
      <c r="I1" s="56" t="s">
        <v>33</v>
      </c>
      <c r="J1" s="56" t="s">
        <v>24</v>
      </c>
      <c r="K1" s="56" t="s">
        <v>34</v>
      </c>
      <c r="L1" s="56" t="s">
        <v>24</v>
      </c>
      <c r="M1" s="56" t="s">
        <v>35</v>
      </c>
      <c r="N1" s="56" t="s">
        <v>24</v>
      </c>
      <c r="O1" s="56" t="s">
        <v>36</v>
      </c>
      <c r="P1" s="56" t="s">
        <v>24</v>
      </c>
      <c r="Q1" s="56" t="s">
        <v>37</v>
      </c>
      <c r="R1" s="56" t="s">
        <v>24</v>
      </c>
      <c r="S1" s="55" t="s">
        <v>0</v>
      </c>
      <c r="T1" s="55" t="s">
        <v>242</v>
      </c>
      <c r="U1" s="55" t="s">
        <v>1</v>
      </c>
      <c r="V1" s="55" t="s">
        <v>25</v>
      </c>
      <c r="W1" s="56" t="s">
        <v>29</v>
      </c>
      <c r="X1" s="56" t="s">
        <v>30</v>
      </c>
      <c r="Y1" s="56" t="s">
        <v>29</v>
      </c>
      <c r="Z1" s="56" t="s">
        <v>75</v>
      </c>
      <c r="AA1" s="56" t="s">
        <v>29</v>
      </c>
      <c r="AB1" s="56" t="s">
        <v>32</v>
      </c>
      <c r="AC1" s="56" t="s">
        <v>29</v>
      </c>
      <c r="AD1" s="56" t="s">
        <v>33</v>
      </c>
      <c r="AE1" s="56" t="s">
        <v>29</v>
      </c>
      <c r="AF1" s="56" t="s">
        <v>34</v>
      </c>
      <c r="AG1" s="56" t="s">
        <v>29</v>
      </c>
      <c r="AH1" s="56" t="s">
        <v>35</v>
      </c>
      <c r="AI1" s="56" t="s">
        <v>29</v>
      </c>
      <c r="AJ1" s="56" t="s">
        <v>36</v>
      </c>
      <c r="AK1" s="56" t="s">
        <v>29</v>
      </c>
      <c r="AL1" s="56" t="s">
        <v>37</v>
      </c>
      <c r="AM1" s="56" t="s">
        <v>29</v>
      </c>
    </row>
    <row r="2" spans="1:39" ht="14.4" thickTop="1" x14ac:dyDescent="0.3">
      <c r="A2" s="51" t="e">
        <f>VLOOKUP($S2,AvgGoalStats!$A$3:$AE$998,5,FALSE)</f>
        <v>#N/A</v>
      </c>
      <c r="B2" s="50" t="e">
        <f>VLOOKUP($S2,AvgGoalStats!$A$3:$AE$998,6,FALSE)</f>
        <v>#N/A</v>
      </c>
      <c r="C2" s="50" t="e">
        <f>VLOOKUP($S2,AvgGoalStats!$A$3:$AE$998,8,FALSE)</f>
        <v>#N/A</v>
      </c>
      <c r="D2" s="50" t="e">
        <f>VLOOKUP($S2,AvgGoalStats!$A$3:$AE$998,9,FALSE)</f>
        <v>#N/A</v>
      </c>
      <c r="E2" s="50" t="e">
        <f>VLOOKUP($S2,AvgGoalStats!$A$3:$AE$998,11,FALSE)</f>
        <v>#N/A</v>
      </c>
      <c r="F2" s="50" t="e">
        <f>VLOOKUP($S2,AvgGoalStats!$A$3:$AE$998,12,FALSE)</f>
        <v>#N/A</v>
      </c>
      <c r="G2" s="50" t="e">
        <f>VLOOKUP($S2,AvgGoalStats!$A$3:$AE$998,14,FALSE)</f>
        <v>#N/A</v>
      </c>
      <c r="H2" s="50" t="e">
        <f>VLOOKUP($S2,AvgGoalStats!$A$3:$AE$998,15,FALSE)</f>
        <v>#N/A</v>
      </c>
      <c r="I2" s="50" t="e">
        <f>VLOOKUP($S2,AvgGoalStats!$A$3:$AE$998,17,FALSE)</f>
        <v>#N/A</v>
      </c>
      <c r="J2" s="50" t="e">
        <f>VLOOKUP($S2,AvgGoalStats!$A$3:$AE$998,18,FALSE)</f>
        <v>#N/A</v>
      </c>
      <c r="K2" s="50" t="e">
        <f>VLOOKUP($S2,AvgGoalStats!$A$3:$AE$998,20,FALSE)</f>
        <v>#N/A</v>
      </c>
      <c r="L2" s="50" t="e">
        <f>VLOOKUP($S2,AvgGoalStats!$A$3:$AE$998,21,FALSE)</f>
        <v>#N/A</v>
      </c>
      <c r="M2" s="50" t="e">
        <f>VLOOKUP($S2,AvgGoalStats!$A$3:$AE$998,23,FALSE)</f>
        <v>#N/A</v>
      </c>
      <c r="N2" s="50" t="e">
        <f>VLOOKUP($S2,AvgGoalStats!$A$3:$AE$998,24,FALSE)</f>
        <v>#N/A</v>
      </c>
      <c r="O2" s="50" t="e">
        <f>VLOOKUP($S2,AvgGoalStats!$A$3:$AE$998,26,FALSE)</f>
        <v>#N/A</v>
      </c>
      <c r="P2" s="50" t="e">
        <f>VLOOKUP($S2,AvgGoalStats!$A$3:$AE$998,27,FALSE)</f>
        <v>#N/A</v>
      </c>
      <c r="Q2" s="50" t="e">
        <f>VLOOKUP($S2,AvgGoalStats!$A$3:$AE$998,29,FALSE)</f>
        <v>#N/A</v>
      </c>
      <c r="R2" s="50" t="e">
        <f>VLOOKUP($S2,AvgGoalStats!$A$3:$AE$998,30,FALSE)</f>
        <v>#N/A</v>
      </c>
      <c r="S2" s="53">
        <f>Fixtures!A2</f>
        <v>0</v>
      </c>
      <c r="T2" s="54">
        <f>Fixtures!D2</f>
        <v>0</v>
      </c>
      <c r="U2" s="53">
        <f>Fixtures!B2</f>
        <v>0</v>
      </c>
      <c r="V2" s="51" t="e">
        <f>VLOOKUP($U2,AvgGoalStats!$A$3:$AE$998,5,FALSE)</f>
        <v>#N/A</v>
      </c>
      <c r="W2" s="50" t="e">
        <f>VLOOKUP($U2,AvgGoalStats!$A$3:$AE$998,7,FALSE)</f>
        <v>#N/A</v>
      </c>
      <c r="X2" s="50" t="e">
        <f>VLOOKUP($U2,AvgGoalStats!$A$3:$AE$998,8,FALSE)</f>
        <v>#N/A</v>
      </c>
      <c r="Y2" s="50" t="e">
        <f>VLOOKUP($U2,AvgGoalStats!$A$3:$AE$998,10,FALSE)</f>
        <v>#N/A</v>
      </c>
      <c r="Z2" s="50" t="e">
        <f>VLOOKUP($U2,AvgGoalStats!$A$3:$AE$998,11,FALSE)</f>
        <v>#N/A</v>
      </c>
      <c r="AA2" s="50" t="e">
        <f>VLOOKUP($U2,AvgGoalStats!$A$3:$AE$998,13,FALSE)</f>
        <v>#N/A</v>
      </c>
      <c r="AB2" s="50" t="e">
        <f>VLOOKUP($U2,AvgGoalStats!$A$3:$AE$998,14,FALSE)</f>
        <v>#N/A</v>
      </c>
      <c r="AC2" s="50" t="e">
        <f>VLOOKUP($U2,AvgGoalStats!$A$3:$AE$998,16,FALSE)</f>
        <v>#N/A</v>
      </c>
      <c r="AD2" s="50" t="e">
        <f>VLOOKUP($U2,AvgGoalStats!$A$3:$AE$998,17,FALSE)</f>
        <v>#N/A</v>
      </c>
      <c r="AE2" s="50" t="e">
        <f>VLOOKUP($U2,AvgGoalStats!$A$3:$AE$998,19,FALSE)</f>
        <v>#N/A</v>
      </c>
      <c r="AF2" s="50" t="e">
        <f>VLOOKUP($U2,AvgGoalStats!$A$3:$AE$998,20,FALSE)</f>
        <v>#N/A</v>
      </c>
      <c r="AG2" s="50" t="e">
        <f>VLOOKUP($U2,AvgGoalStats!$A$3:$AE$998,22,FALSE)</f>
        <v>#N/A</v>
      </c>
      <c r="AH2" s="50" t="e">
        <f>VLOOKUP($U2,AvgGoalStats!$A$3:$AE$998,23,FALSE)</f>
        <v>#N/A</v>
      </c>
      <c r="AI2" s="50" t="e">
        <f>VLOOKUP($U2,AvgGoalStats!$A$3:$AE$998,25,FALSE)</f>
        <v>#N/A</v>
      </c>
      <c r="AJ2" s="50" t="e">
        <f>VLOOKUP($U2,AvgGoalStats!$A$3:$AE$998,26,FALSE)</f>
        <v>#N/A</v>
      </c>
      <c r="AK2" s="50" t="e">
        <f>VLOOKUP($U2,AvgGoalStats!$A$3:$AE$998,28,FALSE)</f>
        <v>#N/A</v>
      </c>
      <c r="AL2" s="50" t="e">
        <f>VLOOKUP($U2,AvgGoalStats!$A$3:$AE$998,29,FALSE)</f>
        <v>#N/A</v>
      </c>
      <c r="AM2" s="50" t="e">
        <f>VLOOKUP($U2,AvgGoalStats!$A$3:$AE$998,31,FALSE)</f>
        <v>#N/A</v>
      </c>
    </row>
    <row r="3" spans="1:39" x14ac:dyDescent="0.3">
      <c r="A3" s="51" t="e">
        <f>VLOOKUP($S3,AvgGoalStats!$A$3:$AE$998,5,FALSE)</f>
        <v>#REF!</v>
      </c>
      <c r="B3" s="50" t="e">
        <f>VLOOKUP($S3,AvgGoalStats!$A$3:$AE$998,6,FALSE)</f>
        <v>#REF!</v>
      </c>
      <c r="C3" s="50" t="e">
        <f>VLOOKUP($S3,AvgGoalStats!$A$3:$AE$998,8,FALSE)</f>
        <v>#REF!</v>
      </c>
      <c r="D3" s="50" t="e">
        <f>VLOOKUP($S3,AvgGoalStats!$A$3:$AE$998,9,FALSE)</f>
        <v>#REF!</v>
      </c>
      <c r="E3" s="50" t="e">
        <f>VLOOKUP($S3,AvgGoalStats!$A$3:$AE$998,11,FALSE)</f>
        <v>#REF!</v>
      </c>
      <c r="F3" s="50" t="e">
        <f>VLOOKUP($S3,AvgGoalStats!$A$3:$AE$998,12,FALSE)</f>
        <v>#REF!</v>
      </c>
      <c r="G3" s="50" t="e">
        <f>VLOOKUP($S3,AvgGoalStats!$A$3:$AE$998,14,FALSE)</f>
        <v>#REF!</v>
      </c>
      <c r="H3" s="50" t="e">
        <f>VLOOKUP($S3,AvgGoalStats!$A$3:$AE$998,15,FALSE)</f>
        <v>#REF!</v>
      </c>
      <c r="I3" s="50" t="e">
        <f>VLOOKUP($S3,AvgGoalStats!$A$3:$AE$998,17,FALSE)</f>
        <v>#REF!</v>
      </c>
      <c r="J3" s="50" t="e">
        <f>VLOOKUP($S3,AvgGoalStats!$A$3:$AE$998,18,FALSE)</f>
        <v>#REF!</v>
      </c>
      <c r="K3" s="50" t="e">
        <f>VLOOKUP($S3,AvgGoalStats!$A$3:$AE$998,20,FALSE)</f>
        <v>#REF!</v>
      </c>
      <c r="L3" s="50" t="e">
        <f>VLOOKUP($S3,AvgGoalStats!$A$3:$AE$998,21,FALSE)</f>
        <v>#REF!</v>
      </c>
      <c r="M3" s="50" t="e">
        <f>VLOOKUP($S3,AvgGoalStats!$A$3:$AE$998,23,FALSE)</f>
        <v>#REF!</v>
      </c>
      <c r="N3" s="50" t="e">
        <f>VLOOKUP($S3,AvgGoalStats!$A$3:$AE$998,24,FALSE)</f>
        <v>#REF!</v>
      </c>
      <c r="O3" s="50" t="e">
        <f>VLOOKUP($S3,AvgGoalStats!$A$3:$AE$998,26,FALSE)</f>
        <v>#REF!</v>
      </c>
      <c r="P3" s="50" t="e">
        <f>VLOOKUP($S3,AvgGoalStats!$A$3:$AE$998,27,FALSE)</f>
        <v>#REF!</v>
      </c>
      <c r="Q3" s="50" t="e">
        <f>VLOOKUP($S3,AvgGoalStats!$A$3:$AE$998,29,FALSE)</f>
        <v>#REF!</v>
      </c>
      <c r="R3" s="50" t="e">
        <f>VLOOKUP($S3,AvgGoalStats!$A$3:$AE$998,30,FALSE)</f>
        <v>#REF!</v>
      </c>
      <c r="S3" s="53" t="e">
        <f>Fixtures!#REF!</f>
        <v>#REF!</v>
      </c>
      <c r="T3" s="54" t="e">
        <f>Fixtures!#REF!</f>
        <v>#REF!</v>
      </c>
      <c r="U3" s="53" t="e">
        <f>Fixtures!#REF!</f>
        <v>#REF!</v>
      </c>
      <c r="V3" s="51" t="e">
        <f>VLOOKUP($U3,AvgGoalStats!$A$3:$AE$998,5,FALSE)</f>
        <v>#REF!</v>
      </c>
      <c r="W3" s="50" t="e">
        <f>VLOOKUP($U3,AvgGoalStats!$A$3:$AE$998,7,FALSE)</f>
        <v>#REF!</v>
      </c>
      <c r="X3" s="50" t="e">
        <f>VLOOKUP($U3,AvgGoalStats!$A$3:$AE$998,8,FALSE)</f>
        <v>#REF!</v>
      </c>
      <c r="Y3" s="50" t="e">
        <f>VLOOKUP($U3,AvgGoalStats!$A$3:$AE$998,10,FALSE)</f>
        <v>#REF!</v>
      </c>
      <c r="Z3" s="50" t="e">
        <f>VLOOKUP($U3,AvgGoalStats!$A$3:$AE$998,11,FALSE)</f>
        <v>#REF!</v>
      </c>
      <c r="AA3" s="50" t="e">
        <f>VLOOKUP($U3,AvgGoalStats!$A$3:$AE$998,13,FALSE)</f>
        <v>#REF!</v>
      </c>
      <c r="AB3" s="50" t="e">
        <f>VLOOKUP($U3,AvgGoalStats!$A$3:$AE$998,14,FALSE)</f>
        <v>#REF!</v>
      </c>
      <c r="AC3" s="50" t="e">
        <f>VLOOKUP($U3,AvgGoalStats!$A$3:$AE$998,16,FALSE)</f>
        <v>#REF!</v>
      </c>
      <c r="AD3" s="50" t="e">
        <f>VLOOKUP($U3,AvgGoalStats!$A$3:$AE$998,17,FALSE)</f>
        <v>#REF!</v>
      </c>
      <c r="AE3" s="50" t="e">
        <f>VLOOKUP($U3,AvgGoalStats!$A$3:$AE$998,19,FALSE)</f>
        <v>#REF!</v>
      </c>
      <c r="AF3" s="50" t="e">
        <f>VLOOKUP($U3,AvgGoalStats!$A$3:$AE$998,20,FALSE)</f>
        <v>#REF!</v>
      </c>
      <c r="AG3" s="50" t="e">
        <f>VLOOKUP($U3,AvgGoalStats!$A$3:$AE$998,22,FALSE)</f>
        <v>#REF!</v>
      </c>
      <c r="AH3" s="50" t="e">
        <f>VLOOKUP($U3,AvgGoalStats!$A$3:$AE$998,23,FALSE)</f>
        <v>#REF!</v>
      </c>
      <c r="AI3" s="50" t="e">
        <f>VLOOKUP($U3,AvgGoalStats!$A$3:$AE$998,25,FALSE)</f>
        <v>#REF!</v>
      </c>
      <c r="AJ3" s="50" t="e">
        <f>VLOOKUP($U3,AvgGoalStats!$A$3:$AE$998,26,FALSE)</f>
        <v>#REF!</v>
      </c>
      <c r="AK3" s="50" t="e">
        <f>VLOOKUP($U3,AvgGoalStats!$A$3:$AE$998,28,FALSE)</f>
        <v>#REF!</v>
      </c>
      <c r="AL3" s="50" t="e">
        <f>VLOOKUP($U3,AvgGoalStats!$A$3:$AE$998,29,FALSE)</f>
        <v>#REF!</v>
      </c>
      <c r="AM3" s="50" t="e">
        <f>VLOOKUP($U3,AvgGoalStats!$A$3:$AE$998,31,FALSE)</f>
        <v>#REF!</v>
      </c>
    </row>
    <row r="4" spans="1:39" x14ac:dyDescent="0.3">
      <c r="A4" s="51" t="e">
        <f>VLOOKUP($S4,AvgGoalStats!$A$3:$AE$998,5,FALSE)</f>
        <v>#REF!</v>
      </c>
      <c r="B4" s="50" t="e">
        <f>VLOOKUP($S4,AvgGoalStats!$A$3:$AE$998,6,FALSE)</f>
        <v>#REF!</v>
      </c>
      <c r="C4" s="50" t="e">
        <f>VLOOKUP($S4,AvgGoalStats!$A$3:$AE$998,8,FALSE)</f>
        <v>#REF!</v>
      </c>
      <c r="D4" s="50" t="e">
        <f>VLOOKUP($S4,AvgGoalStats!$A$3:$AE$998,9,FALSE)</f>
        <v>#REF!</v>
      </c>
      <c r="E4" s="50" t="e">
        <f>VLOOKUP($S4,AvgGoalStats!$A$3:$AE$998,11,FALSE)</f>
        <v>#REF!</v>
      </c>
      <c r="F4" s="50" t="e">
        <f>VLOOKUP($S4,AvgGoalStats!$A$3:$AE$998,12,FALSE)</f>
        <v>#REF!</v>
      </c>
      <c r="G4" s="50" t="e">
        <f>VLOOKUP($S4,AvgGoalStats!$A$3:$AE$998,14,FALSE)</f>
        <v>#REF!</v>
      </c>
      <c r="H4" s="50" t="e">
        <f>VLOOKUP($S4,AvgGoalStats!$A$3:$AE$998,15,FALSE)</f>
        <v>#REF!</v>
      </c>
      <c r="I4" s="50" t="e">
        <f>VLOOKUP($S4,AvgGoalStats!$A$3:$AE$998,17,FALSE)</f>
        <v>#REF!</v>
      </c>
      <c r="J4" s="50" t="e">
        <f>VLOOKUP($S4,AvgGoalStats!$A$3:$AE$998,18,FALSE)</f>
        <v>#REF!</v>
      </c>
      <c r="K4" s="50" t="e">
        <f>VLOOKUP($S4,AvgGoalStats!$A$3:$AE$998,20,FALSE)</f>
        <v>#REF!</v>
      </c>
      <c r="L4" s="50" t="e">
        <f>VLOOKUP($S4,AvgGoalStats!$A$3:$AE$998,21,FALSE)</f>
        <v>#REF!</v>
      </c>
      <c r="M4" s="50" t="e">
        <f>VLOOKUP($S4,AvgGoalStats!$A$3:$AE$998,23,FALSE)</f>
        <v>#REF!</v>
      </c>
      <c r="N4" s="50" t="e">
        <f>VLOOKUP($S4,AvgGoalStats!$A$3:$AE$998,24,FALSE)</f>
        <v>#REF!</v>
      </c>
      <c r="O4" s="50" t="e">
        <f>VLOOKUP($S4,AvgGoalStats!$A$3:$AE$998,26,FALSE)</f>
        <v>#REF!</v>
      </c>
      <c r="P4" s="50" t="e">
        <f>VLOOKUP($S4,AvgGoalStats!$A$3:$AE$998,27,FALSE)</f>
        <v>#REF!</v>
      </c>
      <c r="Q4" s="50" t="e">
        <f>VLOOKUP($S4,AvgGoalStats!$A$3:$AE$998,29,FALSE)</f>
        <v>#REF!</v>
      </c>
      <c r="R4" s="50" t="e">
        <f>VLOOKUP($S4,AvgGoalStats!$A$3:$AE$998,30,FALSE)</f>
        <v>#REF!</v>
      </c>
      <c r="S4" s="53" t="e">
        <f>Fixtures!#REF!</f>
        <v>#REF!</v>
      </c>
      <c r="T4" s="54" t="e">
        <f>Fixtures!#REF!</f>
        <v>#REF!</v>
      </c>
      <c r="U4" s="53" t="e">
        <f>Fixtures!#REF!</f>
        <v>#REF!</v>
      </c>
      <c r="V4" s="51" t="e">
        <f>VLOOKUP($U4,AvgGoalStats!$A$3:$AE$998,5,FALSE)</f>
        <v>#REF!</v>
      </c>
      <c r="W4" s="50" t="e">
        <f>VLOOKUP($U4,AvgGoalStats!$A$3:$AE$998,7,FALSE)</f>
        <v>#REF!</v>
      </c>
      <c r="X4" s="50" t="e">
        <f>VLOOKUP($U4,AvgGoalStats!$A$3:$AE$998,8,FALSE)</f>
        <v>#REF!</v>
      </c>
      <c r="Y4" s="50" t="e">
        <f>VLOOKUP($U4,AvgGoalStats!$A$3:$AE$998,10,FALSE)</f>
        <v>#REF!</v>
      </c>
      <c r="Z4" s="50" t="e">
        <f>VLOOKUP($U4,AvgGoalStats!$A$3:$AE$998,11,FALSE)</f>
        <v>#REF!</v>
      </c>
      <c r="AA4" s="50" t="e">
        <f>VLOOKUP($U4,AvgGoalStats!$A$3:$AE$998,13,FALSE)</f>
        <v>#REF!</v>
      </c>
      <c r="AB4" s="50" t="e">
        <f>VLOOKUP($U4,AvgGoalStats!$A$3:$AE$998,14,FALSE)</f>
        <v>#REF!</v>
      </c>
      <c r="AC4" s="50" t="e">
        <f>VLOOKUP($U4,AvgGoalStats!$A$3:$AE$998,16,FALSE)</f>
        <v>#REF!</v>
      </c>
      <c r="AD4" s="50" t="e">
        <f>VLOOKUP($U4,AvgGoalStats!$A$3:$AE$998,17,FALSE)</f>
        <v>#REF!</v>
      </c>
      <c r="AE4" s="50" t="e">
        <f>VLOOKUP($U4,AvgGoalStats!$A$3:$AE$998,19,FALSE)</f>
        <v>#REF!</v>
      </c>
      <c r="AF4" s="50" t="e">
        <f>VLOOKUP($U4,AvgGoalStats!$A$3:$AE$998,20,FALSE)</f>
        <v>#REF!</v>
      </c>
      <c r="AG4" s="50" t="e">
        <f>VLOOKUP($U4,AvgGoalStats!$A$3:$AE$998,22,FALSE)</f>
        <v>#REF!</v>
      </c>
      <c r="AH4" s="50" t="e">
        <f>VLOOKUP($U4,AvgGoalStats!$A$3:$AE$998,23,FALSE)</f>
        <v>#REF!</v>
      </c>
      <c r="AI4" s="50" t="e">
        <f>VLOOKUP($U4,AvgGoalStats!$A$3:$AE$998,25,FALSE)</f>
        <v>#REF!</v>
      </c>
      <c r="AJ4" s="50" t="e">
        <f>VLOOKUP($U4,AvgGoalStats!$A$3:$AE$998,26,FALSE)</f>
        <v>#REF!</v>
      </c>
      <c r="AK4" s="50" t="e">
        <f>VLOOKUP($U4,AvgGoalStats!$A$3:$AE$998,28,FALSE)</f>
        <v>#REF!</v>
      </c>
      <c r="AL4" s="50" t="e">
        <f>VLOOKUP($U4,AvgGoalStats!$A$3:$AE$998,29,FALSE)</f>
        <v>#REF!</v>
      </c>
      <c r="AM4" s="50" t="e">
        <f>VLOOKUP($U4,AvgGoalStats!$A$3:$AE$998,31,FALSE)</f>
        <v>#REF!</v>
      </c>
    </row>
    <row r="5" spans="1:39" x14ac:dyDescent="0.3">
      <c r="A5" s="51" t="e">
        <f>VLOOKUP($S5,AvgGoalStats!$A$3:$AE$998,5,FALSE)</f>
        <v>#REF!</v>
      </c>
      <c r="B5" s="50" t="e">
        <f>VLOOKUP($S5,AvgGoalStats!$A$3:$AE$998,6,FALSE)</f>
        <v>#REF!</v>
      </c>
      <c r="C5" s="50" t="e">
        <f>VLOOKUP($S5,AvgGoalStats!$A$3:$AE$998,8,FALSE)</f>
        <v>#REF!</v>
      </c>
      <c r="D5" s="50" t="e">
        <f>VLOOKUP($S5,AvgGoalStats!$A$3:$AE$998,9,FALSE)</f>
        <v>#REF!</v>
      </c>
      <c r="E5" s="50" t="e">
        <f>VLOOKUP($S5,AvgGoalStats!$A$3:$AE$998,11,FALSE)</f>
        <v>#REF!</v>
      </c>
      <c r="F5" s="50" t="e">
        <f>VLOOKUP($S5,AvgGoalStats!$A$3:$AE$998,12,FALSE)</f>
        <v>#REF!</v>
      </c>
      <c r="G5" s="50" t="e">
        <f>VLOOKUP($S5,AvgGoalStats!$A$3:$AE$998,14,FALSE)</f>
        <v>#REF!</v>
      </c>
      <c r="H5" s="50" t="e">
        <f>VLOOKUP($S5,AvgGoalStats!$A$3:$AE$998,15,FALSE)</f>
        <v>#REF!</v>
      </c>
      <c r="I5" s="50" t="e">
        <f>VLOOKUP($S5,AvgGoalStats!$A$3:$AE$998,17,FALSE)</f>
        <v>#REF!</v>
      </c>
      <c r="J5" s="50" t="e">
        <f>VLOOKUP($S5,AvgGoalStats!$A$3:$AE$998,18,FALSE)</f>
        <v>#REF!</v>
      </c>
      <c r="K5" s="50" t="e">
        <f>VLOOKUP($S5,AvgGoalStats!$A$3:$AE$998,20,FALSE)</f>
        <v>#REF!</v>
      </c>
      <c r="L5" s="50" t="e">
        <f>VLOOKUP($S5,AvgGoalStats!$A$3:$AE$998,21,FALSE)</f>
        <v>#REF!</v>
      </c>
      <c r="M5" s="50" t="e">
        <f>VLOOKUP($S5,AvgGoalStats!$A$3:$AE$998,23,FALSE)</f>
        <v>#REF!</v>
      </c>
      <c r="N5" s="50" t="e">
        <f>VLOOKUP($S5,AvgGoalStats!$A$3:$AE$998,24,FALSE)</f>
        <v>#REF!</v>
      </c>
      <c r="O5" s="50" t="e">
        <f>VLOOKUP($S5,AvgGoalStats!$A$3:$AE$998,26,FALSE)</f>
        <v>#REF!</v>
      </c>
      <c r="P5" s="50" t="e">
        <f>VLOOKUP($S5,AvgGoalStats!$A$3:$AE$998,27,FALSE)</f>
        <v>#REF!</v>
      </c>
      <c r="Q5" s="50" t="e">
        <f>VLOOKUP($S5,AvgGoalStats!$A$3:$AE$998,29,FALSE)</f>
        <v>#REF!</v>
      </c>
      <c r="R5" s="50" t="e">
        <f>VLOOKUP($S5,AvgGoalStats!$A$3:$AE$998,30,FALSE)</f>
        <v>#REF!</v>
      </c>
      <c r="S5" s="53" t="e">
        <f>Fixtures!#REF!</f>
        <v>#REF!</v>
      </c>
      <c r="T5" s="54" t="e">
        <f>Fixtures!#REF!</f>
        <v>#REF!</v>
      </c>
      <c r="U5" s="53" t="e">
        <f>Fixtures!#REF!</f>
        <v>#REF!</v>
      </c>
      <c r="V5" s="51" t="e">
        <f>VLOOKUP($U5,AvgGoalStats!$A$3:$AE$998,5,FALSE)</f>
        <v>#REF!</v>
      </c>
      <c r="W5" s="50" t="e">
        <f>VLOOKUP($U5,AvgGoalStats!$A$3:$AE$998,7,FALSE)</f>
        <v>#REF!</v>
      </c>
      <c r="X5" s="50" t="e">
        <f>VLOOKUP($U5,AvgGoalStats!$A$3:$AE$998,8,FALSE)</f>
        <v>#REF!</v>
      </c>
      <c r="Y5" s="50" t="e">
        <f>VLOOKUP($U5,AvgGoalStats!$A$3:$AE$998,10,FALSE)</f>
        <v>#REF!</v>
      </c>
      <c r="Z5" s="50" t="e">
        <f>VLOOKUP($U5,AvgGoalStats!$A$3:$AE$998,11,FALSE)</f>
        <v>#REF!</v>
      </c>
      <c r="AA5" s="50" t="e">
        <f>VLOOKUP($U5,AvgGoalStats!$A$3:$AE$998,13,FALSE)</f>
        <v>#REF!</v>
      </c>
      <c r="AB5" s="50" t="e">
        <f>VLOOKUP($U5,AvgGoalStats!$A$3:$AE$998,14,FALSE)</f>
        <v>#REF!</v>
      </c>
      <c r="AC5" s="50" t="e">
        <f>VLOOKUP($U5,AvgGoalStats!$A$3:$AE$998,16,FALSE)</f>
        <v>#REF!</v>
      </c>
      <c r="AD5" s="50" t="e">
        <f>VLOOKUP($U5,AvgGoalStats!$A$3:$AE$998,17,FALSE)</f>
        <v>#REF!</v>
      </c>
      <c r="AE5" s="50" t="e">
        <f>VLOOKUP($U5,AvgGoalStats!$A$3:$AE$998,19,FALSE)</f>
        <v>#REF!</v>
      </c>
      <c r="AF5" s="50" t="e">
        <f>VLOOKUP($U5,AvgGoalStats!$A$3:$AE$998,20,FALSE)</f>
        <v>#REF!</v>
      </c>
      <c r="AG5" s="50" t="e">
        <f>VLOOKUP($U5,AvgGoalStats!$A$3:$AE$998,22,FALSE)</f>
        <v>#REF!</v>
      </c>
      <c r="AH5" s="50" t="e">
        <f>VLOOKUP($U5,AvgGoalStats!$A$3:$AE$998,23,FALSE)</f>
        <v>#REF!</v>
      </c>
      <c r="AI5" s="50" t="e">
        <f>VLOOKUP($U5,AvgGoalStats!$A$3:$AE$998,25,FALSE)</f>
        <v>#REF!</v>
      </c>
      <c r="AJ5" s="50" t="e">
        <f>VLOOKUP($U5,AvgGoalStats!$A$3:$AE$998,26,FALSE)</f>
        <v>#REF!</v>
      </c>
      <c r="AK5" s="50" t="e">
        <f>VLOOKUP($U5,AvgGoalStats!$A$3:$AE$998,28,FALSE)</f>
        <v>#REF!</v>
      </c>
      <c r="AL5" s="50" t="e">
        <f>VLOOKUP($U5,AvgGoalStats!$A$3:$AE$998,29,FALSE)</f>
        <v>#REF!</v>
      </c>
      <c r="AM5" s="50" t="e">
        <f>VLOOKUP($U5,AvgGoalStats!$A$3:$AE$998,31,FALSE)</f>
        <v>#REF!</v>
      </c>
    </row>
    <row r="6" spans="1:39" x14ac:dyDescent="0.3">
      <c r="A6" s="51" t="e">
        <f>VLOOKUP($S6,AvgGoalStats!$A$3:$AE$998,5,FALSE)</f>
        <v>#REF!</v>
      </c>
      <c r="B6" s="50" t="e">
        <f>VLOOKUP($S6,AvgGoalStats!$A$3:$AE$998,6,FALSE)</f>
        <v>#REF!</v>
      </c>
      <c r="C6" s="50" t="e">
        <f>VLOOKUP($S6,AvgGoalStats!$A$3:$AE$998,8,FALSE)</f>
        <v>#REF!</v>
      </c>
      <c r="D6" s="50" t="e">
        <f>VLOOKUP($S6,AvgGoalStats!$A$3:$AE$998,9,FALSE)</f>
        <v>#REF!</v>
      </c>
      <c r="E6" s="50" t="e">
        <f>VLOOKUP($S6,AvgGoalStats!$A$3:$AE$998,11,FALSE)</f>
        <v>#REF!</v>
      </c>
      <c r="F6" s="50" t="e">
        <f>VLOOKUP($S6,AvgGoalStats!$A$3:$AE$998,12,FALSE)</f>
        <v>#REF!</v>
      </c>
      <c r="G6" s="50" t="e">
        <f>VLOOKUP($S6,AvgGoalStats!$A$3:$AE$998,14,FALSE)</f>
        <v>#REF!</v>
      </c>
      <c r="H6" s="50" t="e">
        <f>VLOOKUP($S6,AvgGoalStats!$A$3:$AE$998,15,FALSE)</f>
        <v>#REF!</v>
      </c>
      <c r="I6" s="50" t="e">
        <f>VLOOKUP($S6,AvgGoalStats!$A$3:$AE$998,17,FALSE)</f>
        <v>#REF!</v>
      </c>
      <c r="J6" s="50" t="e">
        <f>VLOOKUP($S6,AvgGoalStats!$A$3:$AE$998,18,FALSE)</f>
        <v>#REF!</v>
      </c>
      <c r="K6" s="50" t="e">
        <f>VLOOKUP($S6,AvgGoalStats!$A$3:$AE$998,20,FALSE)</f>
        <v>#REF!</v>
      </c>
      <c r="L6" s="50" t="e">
        <f>VLOOKUP($S6,AvgGoalStats!$A$3:$AE$998,21,FALSE)</f>
        <v>#REF!</v>
      </c>
      <c r="M6" s="50" t="e">
        <f>VLOOKUP($S6,AvgGoalStats!$A$3:$AE$998,23,FALSE)</f>
        <v>#REF!</v>
      </c>
      <c r="N6" s="50" t="e">
        <f>VLOOKUP($S6,AvgGoalStats!$A$3:$AE$998,24,FALSE)</f>
        <v>#REF!</v>
      </c>
      <c r="O6" s="50" t="e">
        <f>VLOOKUP($S6,AvgGoalStats!$A$3:$AE$998,26,FALSE)</f>
        <v>#REF!</v>
      </c>
      <c r="P6" s="50" t="e">
        <f>VLOOKUP($S6,AvgGoalStats!$A$3:$AE$998,27,FALSE)</f>
        <v>#REF!</v>
      </c>
      <c r="Q6" s="50" t="e">
        <f>VLOOKUP($S6,AvgGoalStats!$A$3:$AE$998,29,FALSE)</f>
        <v>#REF!</v>
      </c>
      <c r="R6" s="50" t="e">
        <f>VLOOKUP($S6,AvgGoalStats!$A$3:$AE$998,30,FALSE)</f>
        <v>#REF!</v>
      </c>
      <c r="S6" s="53" t="e">
        <f>Fixtures!#REF!</f>
        <v>#REF!</v>
      </c>
      <c r="T6" s="54" t="e">
        <f>Fixtures!#REF!</f>
        <v>#REF!</v>
      </c>
      <c r="U6" s="53" t="e">
        <f>Fixtures!#REF!</f>
        <v>#REF!</v>
      </c>
      <c r="V6" s="51" t="e">
        <f>VLOOKUP($U6,AvgGoalStats!$A$3:$AE$998,5,FALSE)</f>
        <v>#REF!</v>
      </c>
      <c r="W6" s="50" t="e">
        <f>VLOOKUP($U6,AvgGoalStats!$A$3:$AE$998,7,FALSE)</f>
        <v>#REF!</v>
      </c>
      <c r="X6" s="50" t="e">
        <f>VLOOKUP($U6,AvgGoalStats!$A$3:$AE$998,8,FALSE)</f>
        <v>#REF!</v>
      </c>
      <c r="Y6" s="50" t="e">
        <f>VLOOKUP($U6,AvgGoalStats!$A$3:$AE$998,10,FALSE)</f>
        <v>#REF!</v>
      </c>
      <c r="Z6" s="50" t="e">
        <f>VLOOKUP($U6,AvgGoalStats!$A$3:$AE$998,11,FALSE)</f>
        <v>#REF!</v>
      </c>
      <c r="AA6" s="50" t="e">
        <f>VLOOKUP($U6,AvgGoalStats!$A$3:$AE$998,13,FALSE)</f>
        <v>#REF!</v>
      </c>
      <c r="AB6" s="50" t="e">
        <f>VLOOKUP($U6,AvgGoalStats!$A$3:$AE$998,14,FALSE)</f>
        <v>#REF!</v>
      </c>
      <c r="AC6" s="50" t="e">
        <f>VLOOKUP($U6,AvgGoalStats!$A$3:$AE$998,16,FALSE)</f>
        <v>#REF!</v>
      </c>
      <c r="AD6" s="50" t="e">
        <f>VLOOKUP($U6,AvgGoalStats!$A$3:$AE$998,17,FALSE)</f>
        <v>#REF!</v>
      </c>
      <c r="AE6" s="50" t="e">
        <f>VLOOKUP($U6,AvgGoalStats!$A$3:$AE$998,19,FALSE)</f>
        <v>#REF!</v>
      </c>
      <c r="AF6" s="50" t="e">
        <f>VLOOKUP($U6,AvgGoalStats!$A$3:$AE$998,20,FALSE)</f>
        <v>#REF!</v>
      </c>
      <c r="AG6" s="50" t="e">
        <f>VLOOKUP($U6,AvgGoalStats!$A$3:$AE$998,22,FALSE)</f>
        <v>#REF!</v>
      </c>
      <c r="AH6" s="50" t="e">
        <f>VLOOKUP($U6,AvgGoalStats!$A$3:$AE$998,23,FALSE)</f>
        <v>#REF!</v>
      </c>
      <c r="AI6" s="50" t="e">
        <f>VLOOKUP($U6,AvgGoalStats!$A$3:$AE$998,25,FALSE)</f>
        <v>#REF!</v>
      </c>
      <c r="AJ6" s="50" t="e">
        <f>VLOOKUP($U6,AvgGoalStats!$A$3:$AE$998,26,FALSE)</f>
        <v>#REF!</v>
      </c>
      <c r="AK6" s="50" t="e">
        <f>VLOOKUP($U6,AvgGoalStats!$A$3:$AE$998,28,FALSE)</f>
        <v>#REF!</v>
      </c>
      <c r="AL6" s="50" t="e">
        <f>VLOOKUP($U6,AvgGoalStats!$A$3:$AE$998,29,FALSE)</f>
        <v>#REF!</v>
      </c>
      <c r="AM6" s="50" t="e">
        <f>VLOOKUP($U6,AvgGoalStats!$A$3:$AE$998,31,FALSE)</f>
        <v>#REF!</v>
      </c>
    </row>
    <row r="7" spans="1:39" x14ac:dyDescent="0.3">
      <c r="A7" s="51" t="e">
        <f>VLOOKUP($S7,AvgGoalStats!$A$3:$AE$998,5,FALSE)</f>
        <v>#REF!</v>
      </c>
      <c r="B7" s="50" t="e">
        <f>VLOOKUP($S7,AvgGoalStats!$A$3:$AE$998,6,FALSE)</f>
        <v>#REF!</v>
      </c>
      <c r="C7" s="50" t="e">
        <f>VLOOKUP($S7,AvgGoalStats!$A$3:$AE$998,8,FALSE)</f>
        <v>#REF!</v>
      </c>
      <c r="D7" s="50" t="e">
        <f>VLOOKUP($S7,AvgGoalStats!$A$3:$AE$998,9,FALSE)</f>
        <v>#REF!</v>
      </c>
      <c r="E7" s="50" t="e">
        <f>VLOOKUP($S7,AvgGoalStats!$A$3:$AE$998,11,FALSE)</f>
        <v>#REF!</v>
      </c>
      <c r="F7" s="50" t="e">
        <f>VLOOKUP($S7,AvgGoalStats!$A$3:$AE$998,12,FALSE)</f>
        <v>#REF!</v>
      </c>
      <c r="G7" s="50" t="e">
        <f>VLOOKUP($S7,AvgGoalStats!$A$3:$AE$998,14,FALSE)</f>
        <v>#REF!</v>
      </c>
      <c r="H7" s="50" t="e">
        <f>VLOOKUP($S7,AvgGoalStats!$A$3:$AE$998,15,FALSE)</f>
        <v>#REF!</v>
      </c>
      <c r="I7" s="50" t="e">
        <f>VLOOKUP($S7,AvgGoalStats!$A$3:$AE$998,17,FALSE)</f>
        <v>#REF!</v>
      </c>
      <c r="J7" s="50" t="e">
        <f>VLOOKUP($S7,AvgGoalStats!$A$3:$AE$998,18,FALSE)</f>
        <v>#REF!</v>
      </c>
      <c r="K7" s="50" t="e">
        <f>VLOOKUP($S7,AvgGoalStats!$A$3:$AE$998,20,FALSE)</f>
        <v>#REF!</v>
      </c>
      <c r="L7" s="50" t="e">
        <f>VLOOKUP($S7,AvgGoalStats!$A$3:$AE$998,21,FALSE)</f>
        <v>#REF!</v>
      </c>
      <c r="M7" s="50" t="e">
        <f>VLOOKUP($S7,AvgGoalStats!$A$3:$AE$998,23,FALSE)</f>
        <v>#REF!</v>
      </c>
      <c r="N7" s="50" t="e">
        <f>VLOOKUP($S7,AvgGoalStats!$A$3:$AE$998,24,FALSE)</f>
        <v>#REF!</v>
      </c>
      <c r="O7" s="50" t="e">
        <f>VLOOKUP($S7,AvgGoalStats!$A$3:$AE$998,26,FALSE)</f>
        <v>#REF!</v>
      </c>
      <c r="P7" s="50" t="e">
        <f>VLOOKUP($S7,AvgGoalStats!$A$3:$AE$998,27,FALSE)</f>
        <v>#REF!</v>
      </c>
      <c r="Q7" s="50" t="e">
        <f>VLOOKUP($S7,AvgGoalStats!$A$3:$AE$998,29,FALSE)</f>
        <v>#REF!</v>
      </c>
      <c r="R7" s="50" t="e">
        <f>VLOOKUP($S7,AvgGoalStats!$A$3:$AE$998,30,FALSE)</f>
        <v>#REF!</v>
      </c>
      <c r="S7" s="53" t="e">
        <f>Fixtures!#REF!</f>
        <v>#REF!</v>
      </c>
      <c r="T7" s="54" t="e">
        <f>Fixtures!#REF!</f>
        <v>#REF!</v>
      </c>
      <c r="U7" s="53" t="e">
        <f>Fixtures!#REF!</f>
        <v>#REF!</v>
      </c>
      <c r="V7" s="51" t="e">
        <f>VLOOKUP($U7,AvgGoalStats!$A$3:$AE$998,5,FALSE)</f>
        <v>#REF!</v>
      </c>
      <c r="W7" s="50" t="e">
        <f>VLOOKUP($U7,AvgGoalStats!$A$3:$AE$998,7,FALSE)</f>
        <v>#REF!</v>
      </c>
      <c r="X7" s="50" t="e">
        <f>VLOOKUP($U7,AvgGoalStats!$A$3:$AE$998,8,FALSE)</f>
        <v>#REF!</v>
      </c>
      <c r="Y7" s="50" t="e">
        <f>VLOOKUP($U7,AvgGoalStats!$A$3:$AE$998,10,FALSE)</f>
        <v>#REF!</v>
      </c>
      <c r="Z7" s="50" t="e">
        <f>VLOOKUP($U7,AvgGoalStats!$A$3:$AE$998,11,FALSE)</f>
        <v>#REF!</v>
      </c>
      <c r="AA7" s="50" t="e">
        <f>VLOOKUP($U7,AvgGoalStats!$A$3:$AE$998,13,FALSE)</f>
        <v>#REF!</v>
      </c>
      <c r="AB7" s="50" t="e">
        <f>VLOOKUP($U7,AvgGoalStats!$A$3:$AE$998,14,FALSE)</f>
        <v>#REF!</v>
      </c>
      <c r="AC7" s="50" t="e">
        <f>VLOOKUP($U7,AvgGoalStats!$A$3:$AE$998,16,FALSE)</f>
        <v>#REF!</v>
      </c>
      <c r="AD7" s="50" t="e">
        <f>VLOOKUP($U7,AvgGoalStats!$A$3:$AE$998,17,FALSE)</f>
        <v>#REF!</v>
      </c>
      <c r="AE7" s="50" t="e">
        <f>VLOOKUP($U7,AvgGoalStats!$A$3:$AE$998,19,FALSE)</f>
        <v>#REF!</v>
      </c>
      <c r="AF7" s="50" t="e">
        <f>VLOOKUP($U7,AvgGoalStats!$A$3:$AE$998,20,FALSE)</f>
        <v>#REF!</v>
      </c>
      <c r="AG7" s="50" t="e">
        <f>VLOOKUP($U7,AvgGoalStats!$A$3:$AE$998,22,FALSE)</f>
        <v>#REF!</v>
      </c>
      <c r="AH7" s="50" t="e">
        <f>VLOOKUP($U7,AvgGoalStats!$A$3:$AE$998,23,FALSE)</f>
        <v>#REF!</v>
      </c>
      <c r="AI7" s="50" t="e">
        <f>VLOOKUP($U7,AvgGoalStats!$A$3:$AE$998,25,FALSE)</f>
        <v>#REF!</v>
      </c>
      <c r="AJ7" s="50" t="e">
        <f>VLOOKUP($U7,AvgGoalStats!$A$3:$AE$998,26,FALSE)</f>
        <v>#REF!</v>
      </c>
      <c r="AK7" s="50" t="e">
        <f>VLOOKUP($U7,AvgGoalStats!$A$3:$AE$998,28,FALSE)</f>
        <v>#REF!</v>
      </c>
      <c r="AL7" s="50" t="e">
        <f>VLOOKUP($U7,AvgGoalStats!$A$3:$AE$998,29,FALSE)</f>
        <v>#REF!</v>
      </c>
      <c r="AM7" s="50" t="e">
        <f>VLOOKUP($U7,AvgGoalStats!$A$3:$AE$998,31,FALSE)</f>
        <v>#REF!</v>
      </c>
    </row>
    <row r="8" spans="1:39" x14ac:dyDescent="0.3">
      <c r="A8" s="51" t="e">
        <f>VLOOKUP($S8,AvgGoalStats!$A$3:$AE$998,5,FALSE)</f>
        <v>#REF!</v>
      </c>
      <c r="B8" s="50" t="e">
        <f>VLOOKUP($S8,AvgGoalStats!$A$3:$AE$998,6,FALSE)</f>
        <v>#REF!</v>
      </c>
      <c r="C8" s="50" t="e">
        <f>VLOOKUP($S8,AvgGoalStats!$A$3:$AE$998,8,FALSE)</f>
        <v>#REF!</v>
      </c>
      <c r="D8" s="50" t="e">
        <f>VLOOKUP($S8,AvgGoalStats!$A$3:$AE$998,9,FALSE)</f>
        <v>#REF!</v>
      </c>
      <c r="E8" s="50" t="e">
        <f>VLOOKUP($S8,AvgGoalStats!$A$3:$AE$998,11,FALSE)</f>
        <v>#REF!</v>
      </c>
      <c r="F8" s="50" t="e">
        <f>VLOOKUP($S8,AvgGoalStats!$A$3:$AE$998,12,FALSE)</f>
        <v>#REF!</v>
      </c>
      <c r="G8" s="50" t="e">
        <f>VLOOKUP($S8,AvgGoalStats!$A$3:$AE$998,14,FALSE)</f>
        <v>#REF!</v>
      </c>
      <c r="H8" s="50" t="e">
        <f>VLOOKUP($S8,AvgGoalStats!$A$3:$AE$998,15,FALSE)</f>
        <v>#REF!</v>
      </c>
      <c r="I8" s="50" t="e">
        <f>VLOOKUP($S8,AvgGoalStats!$A$3:$AE$998,17,FALSE)</f>
        <v>#REF!</v>
      </c>
      <c r="J8" s="50" t="e">
        <f>VLOOKUP($S8,AvgGoalStats!$A$3:$AE$998,18,FALSE)</f>
        <v>#REF!</v>
      </c>
      <c r="K8" s="50" t="e">
        <f>VLOOKUP($S8,AvgGoalStats!$A$3:$AE$998,20,FALSE)</f>
        <v>#REF!</v>
      </c>
      <c r="L8" s="50" t="e">
        <f>VLOOKUP($S8,AvgGoalStats!$A$3:$AE$998,21,FALSE)</f>
        <v>#REF!</v>
      </c>
      <c r="M8" s="50" t="e">
        <f>VLOOKUP($S8,AvgGoalStats!$A$3:$AE$998,23,FALSE)</f>
        <v>#REF!</v>
      </c>
      <c r="N8" s="50" t="e">
        <f>VLOOKUP($S8,AvgGoalStats!$A$3:$AE$998,24,FALSE)</f>
        <v>#REF!</v>
      </c>
      <c r="O8" s="50" t="e">
        <f>VLOOKUP($S8,AvgGoalStats!$A$3:$AE$998,26,FALSE)</f>
        <v>#REF!</v>
      </c>
      <c r="P8" s="50" t="e">
        <f>VLOOKUP($S8,AvgGoalStats!$A$3:$AE$998,27,FALSE)</f>
        <v>#REF!</v>
      </c>
      <c r="Q8" s="50" t="e">
        <f>VLOOKUP($S8,AvgGoalStats!$A$3:$AE$998,29,FALSE)</f>
        <v>#REF!</v>
      </c>
      <c r="R8" s="50" t="e">
        <f>VLOOKUP($S8,AvgGoalStats!$A$3:$AE$998,30,FALSE)</f>
        <v>#REF!</v>
      </c>
      <c r="S8" s="53" t="e">
        <f>Fixtures!#REF!</f>
        <v>#REF!</v>
      </c>
      <c r="T8" s="54" t="e">
        <f>Fixtures!#REF!</f>
        <v>#REF!</v>
      </c>
      <c r="U8" s="53" t="e">
        <f>Fixtures!#REF!</f>
        <v>#REF!</v>
      </c>
      <c r="V8" s="51" t="e">
        <f>VLOOKUP($U8,AvgGoalStats!$A$3:$AE$998,5,FALSE)</f>
        <v>#REF!</v>
      </c>
      <c r="W8" s="50" t="e">
        <f>VLOOKUP($U8,AvgGoalStats!$A$3:$AE$998,7,FALSE)</f>
        <v>#REF!</v>
      </c>
      <c r="X8" s="50" t="e">
        <f>VLOOKUP($U8,AvgGoalStats!$A$3:$AE$998,8,FALSE)</f>
        <v>#REF!</v>
      </c>
      <c r="Y8" s="50" t="e">
        <f>VLOOKUP($U8,AvgGoalStats!$A$3:$AE$998,10,FALSE)</f>
        <v>#REF!</v>
      </c>
      <c r="Z8" s="50" t="e">
        <f>VLOOKUP($U8,AvgGoalStats!$A$3:$AE$998,11,FALSE)</f>
        <v>#REF!</v>
      </c>
      <c r="AA8" s="50" t="e">
        <f>VLOOKUP($U8,AvgGoalStats!$A$3:$AE$998,13,FALSE)</f>
        <v>#REF!</v>
      </c>
      <c r="AB8" s="50" t="e">
        <f>VLOOKUP($U8,AvgGoalStats!$A$3:$AE$998,14,FALSE)</f>
        <v>#REF!</v>
      </c>
      <c r="AC8" s="50" t="e">
        <f>VLOOKUP($U8,AvgGoalStats!$A$3:$AE$998,16,FALSE)</f>
        <v>#REF!</v>
      </c>
      <c r="AD8" s="50" t="e">
        <f>VLOOKUP($U8,AvgGoalStats!$A$3:$AE$998,17,FALSE)</f>
        <v>#REF!</v>
      </c>
      <c r="AE8" s="50" t="e">
        <f>VLOOKUP($U8,AvgGoalStats!$A$3:$AE$998,19,FALSE)</f>
        <v>#REF!</v>
      </c>
      <c r="AF8" s="50" t="e">
        <f>VLOOKUP($U8,AvgGoalStats!$A$3:$AE$998,20,FALSE)</f>
        <v>#REF!</v>
      </c>
      <c r="AG8" s="50" t="e">
        <f>VLOOKUP($U8,AvgGoalStats!$A$3:$AE$998,22,FALSE)</f>
        <v>#REF!</v>
      </c>
      <c r="AH8" s="50" t="e">
        <f>VLOOKUP($U8,AvgGoalStats!$A$3:$AE$998,23,FALSE)</f>
        <v>#REF!</v>
      </c>
      <c r="AI8" s="50" t="e">
        <f>VLOOKUP($U8,AvgGoalStats!$A$3:$AE$998,25,FALSE)</f>
        <v>#REF!</v>
      </c>
      <c r="AJ8" s="50" t="e">
        <f>VLOOKUP($U8,AvgGoalStats!$A$3:$AE$998,26,FALSE)</f>
        <v>#REF!</v>
      </c>
      <c r="AK8" s="50" t="e">
        <f>VLOOKUP($U8,AvgGoalStats!$A$3:$AE$998,28,FALSE)</f>
        <v>#REF!</v>
      </c>
      <c r="AL8" s="50" t="e">
        <f>VLOOKUP($U8,AvgGoalStats!$A$3:$AE$998,29,FALSE)</f>
        <v>#REF!</v>
      </c>
      <c r="AM8" s="50" t="e">
        <f>VLOOKUP($U8,AvgGoalStats!$A$3:$AE$998,31,FALSE)</f>
        <v>#REF!</v>
      </c>
    </row>
    <row r="9" spans="1:39" x14ac:dyDescent="0.3">
      <c r="A9" s="51" t="e">
        <f>VLOOKUP($S9,AvgGoalStats!$A$3:$AE$998,5,FALSE)</f>
        <v>#REF!</v>
      </c>
      <c r="B9" s="50" t="e">
        <f>VLOOKUP($S9,AvgGoalStats!$A$3:$AE$998,6,FALSE)</f>
        <v>#REF!</v>
      </c>
      <c r="C9" s="50" t="e">
        <f>VLOOKUP($S9,AvgGoalStats!$A$3:$AE$998,8,FALSE)</f>
        <v>#REF!</v>
      </c>
      <c r="D9" s="50" t="e">
        <f>VLOOKUP($S9,AvgGoalStats!$A$3:$AE$998,9,FALSE)</f>
        <v>#REF!</v>
      </c>
      <c r="E9" s="50" t="e">
        <f>VLOOKUP($S9,AvgGoalStats!$A$3:$AE$998,11,FALSE)</f>
        <v>#REF!</v>
      </c>
      <c r="F9" s="50" t="e">
        <f>VLOOKUP($S9,AvgGoalStats!$A$3:$AE$998,12,FALSE)</f>
        <v>#REF!</v>
      </c>
      <c r="G9" s="50" t="e">
        <f>VLOOKUP($S9,AvgGoalStats!$A$3:$AE$998,14,FALSE)</f>
        <v>#REF!</v>
      </c>
      <c r="H9" s="50" t="e">
        <f>VLOOKUP($S9,AvgGoalStats!$A$3:$AE$998,15,FALSE)</f>
        <v>#REF!</v>
      </c>
      <c r="I9" s="50" t="e">
        <f>VLOOKUP($S9,AvgGoalStats!$A$3:$AE$998,17,FALSE)</f>
        <v>#REF!</v>
      </c>
      <c r="J9" s="50" t="e">
        <f>VLOOKUP($S9,AvgGoalStats!$A$3:$AE$998,18,FALSE)</f>
        <v>#REF!</v>
      </c>
      <c r="K9" s="50" t="e">
        <f>VLOOKUP($S9,AvgGoalStats!$A$3:$AE$998,20,FALSE)</f>
        <v>#REF!</v>
      </c>
      <c r="L9" s="50" t="e">
        <f>VLOOKUP($S9,AvgGoalStats!$A$3:$AE$998,21,FALSE)</f>
        <v>#REF!</v>
      </c>
      <c r="M9" s="50" t="e">
        <f>VLOOKUP($S9,AvgGoalStats!$A$3:$AE$998,23,FALSE)</f>
        <v>#REF!</v>
      </c>
      <c r="N9" s="50" t="e">
        <f>VLOOKUP($S9,AvgGoalStats!$A$3:$AE$998,24,FALSE)</f>
        <v>#REF!</v>
      </c>
      <c r="O9" s="50" t="e">
        <f>VLOOKUP($S9,AvgGoalStats!$A$3:$AE$998,26,FALSE)</f>
        <v>#REF!</v>
      </c>
      <c r="P9" s="50" t="e">
        <f>VLOOKUP($S9,AvgGoalStats!$A$3:$AE$998,27,FALSE)</f>
        <v>#REF!</v>
      </c>
      <c r="Q9" s="50" t="e">
        <f>VLOOKUP($S9,AvgGoalStats!$A$3:$AE$998,29,FALSE)</f>
        <v>#REF!</v>
      </c>
      <c r="R9" s="50" t="e">
        <f>VLOOKUP($S9,AvgGoalStats!$A$3:$AE$998,30,FALSE)</f>
        <v>#REF!</v>
      </c>
      <c r="S9" s="53" t="e">
        <f>Fixtures!#REF!</f>
        <v>#REF!</v>
      </c>
      <c r="T9" s="54" t="e">
        <f>Fixtures!#REF!</f>
        <v>#REF!</v>
      </c>
      <c r="U9" s="53" t="e">
        <f>Fixtures!#REF!</f>
        <v>#REF!</v>
      </c>
      <c r="V9" s="51" t="e">
        <f>VLOOKUP($U9,AvgGoalStats!$A$3:$AE$998,5,FALSE)</f>
        <v>#REF!</v>
      </c>
      <c r="W9" s="50" t="e">
        <f>VLOOKUP($U9,AvgGoalStats!$A$3:$AE$998,7,FALSE)</f>
        <v>#REF!</v>
      </c>
      <c r="X9" s="50" t="e">
        <f>VLOOKUP($U9,AvgGoalStats!$A$3:$AE$998,8,FALSE)</f>
        <v>#REF!</v>
      </c>
      <c r="Y9" s="50" t="e">
        <f>VLOOKUP($U9,AvgGoalStats!$A$3:$AE$998,10,FALSE)</f>
        <v>#REF!</v>
      </c>
      <c r="Z9" s="50" t="e">
        <f>VLOOKUP($U9,AvgGoalStats!$A$3:$AE$998,11,FALSE)</f>
        <v>#REF!</v>
      </c>
      <c r="AA9" s="50" t="e">
        <f>VLOOKUP($U9,AvgGoalStats!$A$3:$AE$998,13,FALSE)</f>
        <v>#REF!</v>
      </c>
      <c r="AB9" s="50" t="e">
        <f>VLOOKUP($U9,AvgGoalStats!$A$3:$AE$998,14,FALSE)</f>
        <v>#REF!</v>
      </c>
      <c r="AC9" s="50" t="e">
        <f>VLOOKUP($U9,AvgGoalStats!$A$3:$AE$998,16,FALSE)</f>
        <v>#REF!</v>
      </c>
      <c r="AD9" s="50" t="e">
        <f>VLOOKUP($U9,AvgGoalStats!$A$3:$AE$998,17,FALSE)</f>
        <v>#REF!</v>
      </c>
      <c r="AE9" s="50" t="e">
        <f>VLOOKUP($U9,AvgGoalStats!$A$3:$AE$998,19,FALSE)</f>
        <v>#REF!</v>
      </c>
      <c r="AF9" s="50" t="e">
        <f>VLOOKUP($U9,AvgGoalStats!$A$3:$AE$998,20,FALSE)</f>
        <v>#REF!</v>
      </c>
      <c r="AG9" s="50" t="e">
        <f>VLOOKUP($U9,AvgGoalStats!$A$3:$AE$998,22,FALSE)</f>
        <v>#REF!</v>
      </c>
      <c r="AH9" s="50" t="e">
        <f>VLOOKUP($U9,AvgGoalStats!$A$3:$AE$998,23,FALSE)</f>
        <v>#REF!</v>
      </c>
      <c r="AI9" s="50" t="e">
        <f>VLOOKUP($U9,AvgGoalStats!$A$3:$AE$998,25,FALSE)</f>
        <v>#REF!</v>
      </c>
      <c r="AJ9" s="50" t="e">
        <f>VLOOKUP($U9,AvgGoalStats!$A$3:$AE$998,26,FALSE)</f>
        <v>#REF!</v>
      </c>
      <c r="AK9" s="50" t="e">
        <f>VLOOKUP($U9,AvgGoalStats!$A$3:$AE$998,28,FALSE)</f>
        <v>#REF!</v>
      </c>
      <c r="AL9" s="50" t="e">
        <f>VLOOKUP($U9,AvgGoalStats!$A$3:$AE$998,29,FALSE)</f>
        <v>#REF!</v>
      </c>
      <c r="AM9" s="50" t="e">
        <f>VLOOKUP($U9,AvgGoalStats!$A$3:$AE$998,31,FALSE)</f>
        <v>#REF!</v>
      </c>
    </row>
    <row r="10" spans="1:39" x14ac:dyDescent="0.3">
      <c r="A10" s="51" t="e">
        <f>VLOOKUP($S10,AvgGoalStats!$A$3:$AE$998,5,FALSE)</f>
        <v>#REF!</v>
      </c>
      <c r="B10" s="50" t="e">
        <f>VLOOKUP($S10,AvgGoalStats!$A$3:$AE$998,6,FALSE)</f>
        <v>#REF!</v>
      </c>
      <c r="C10" s="50" t="e">
        <f>VLOOKUP($S10,AvgGoalStats!$A$3:$AE$998,8,FALSE)</f>
        <v>#REF!</v>
      </c>
      <c r="D10" s="50" t="e">
        <f>VLOOKUP($S10,AvgGoalStats!$A$3:$AE$998,9,FALSE)</f>
        <v>#REF!</v>
      </c>
      <c r="E10" s="50" t="e">
        <f>VLOOKUP($S10,AvgGoalStats!$A$3:$AE$998,11,FALSE)</f>
        <v>#REF!</v>
      </c>
      <c r="F10" s="50" t="e">
        <f>VLOOKUP($S10,AvgGoalStats!$A$3:$AE$998,12,FALSE)</f>
        <v>#REF!</v>
      </c>
      <c r="G10" s="50" t="e">
        <f>VLOOKUP($S10,AvgGoalStats!$A$3:$AE$998,14,FALSE)</f>
        <v>#REF!</v>
      </c>
      <c r="H10" s="50" t="e">
        <f>VLOOKUP($S10,AvgGoalStats!$A$3:$AE$998,15,FALSE)</f>
        <v>#REF!</v>
      </c>
      <c r="I10" s="50" t="e">
        <f>VLOOKUP($S10,AvgGoalStats!$A$3:$AE$998,17,FALSE)</f>
        <v>#REF!</v>
      </c>
      <c r="J10" s="50" t="e">
        <f>VLOOKUP($S10,AvgGoalStats!$A$3:$AE$998,18,FALSE)</f>
        <v>#REF!</v>
      </c>
      <c r="K10" s="50" t="e">
        <f>VLOOKUP($S10,AvgGoalStats!$A$3:$AE$998,20,FALSE)</f>
        <v>#REF!</v>
      </c>
      <c r="L10" s="50" t="e">
        <f>VLOOKUP($S10,AvgGoalStats!$A$3:$AE$998,21,FALSE)</f>
        <v>#REF!</v>
      </c>
      <c r="M10" s="50" t="e">
        <f>VLOOKUP($S10,AvgGoalStats!$A$3:$AE$998,23,FALSE)</f>
        <v>#REF!</v>
      </c>
      <c r="N10" s="50" t="e">
        <f>VLOOKUP($S10,AvgGoalStats!$A$3:$AE$998,24,FALSE)</f>
        <v>#REF!</v>
      </c>
      <c r="O10" s="50" t="e">
        <f>VLOOKUP($S10,AvgGoalStats!$A$3:$AE$998,26,FALSE)</f>
        <v>#REF!</v>
      </c>
      <c r="P10" s="50" t="e">
        <f>VLOOKUP($S10,AvgGoalStats!$A$3:$AE$998,27,FALSE)</f>
        <v>#REF!</v>
      </c>
      <c r="Q10" s="50" t="e">
        <f>VLOOKUP($S10,AvgGoalStats!$A$3:$AE$998,29,FALSE)</f>
        <v>#REF!</v>
      </c>
      <c r="R10" s="50" t="e">
        <f>VLOOKUP($S10,AvgGoalStats!$A$3:$AE$998,30,FALSE)</f>
        <v>#REF!</v>
      </c>
      <c r="S10" s="53" t="e">
        <f>Fixtures!#REF!</f>
        <v>#REF!</v>
      </c>
      <c r="T10" s="54" t="e">
        <f>Fixtures!#REF!</f>
        <v>#REF!</v>
      </c>
      <c r="U10" s="53" t="e">
        <f>Fixtures!#REF!</f>
        <v>#REF!</v>
      </c>
      <c r="V10" s="51" t="e">
        <f>VLOOKUP($U10,AvgGoalStats!$A$3:$AE$998,5,FALSE)</f>
        <v>#REF!</v>
      </c>
      <c r="W10" s="50" t="e">
        <f>VLOOKUP($U10,AvgGoalStats!$A$3:$AE$998,7,FALSE)</f>
        <v>#REF!</v>
      </c>
      <c r="X10" s="50" t="e">
        <f>VLOOKUP($U10,AvgGoalStats!$A$3:$AE$998,8,FALSE)</f>
        <v>#REF!</v>
      </c>
      <c r="Y10" s="50" t="e">
        <f>VLOOKUP($U10,AvgGoalStats!$A$3:$AE$998,10,FALSE)</f>
        <v>#REF!</v>
      </c>
      <c r="Z10" s="50" t="e">
        <f>VLOOKUP($U10,AvgGoalStats!$A$3:$AE$998,11,FALSE)</f>
        <v>#REF!</v>
      </c>
      <c r="AA10" s="50" t="e">
        <f>VLOOKUP($U10,AvgGoalStats!$A$3:$AE$998,13,FALSE)</f>
        <v>#REF!</v>
      </c>
      <c r="AB10" s="50" t="e">
        <f>VLOOKUP($U10,AvgGoalStats!$A$3:$AE$998,14,FALSE)</f>
        <v>#REF!</v>
      </c>
      <c r="AC10" s="50" t="e">
        <f>VLOOKUP($U10,AvgGoalStats!$A$3:$AE$998,16,FALSE)</f>
        <v>#REF!</v>
      </c>
      <c r="AD10" s="50" t="e">
        <f>VLOOKUP($U10,AvgGoalStats!$A$3:$AE$998,17,FALSE)</f>
        <v>#REF!</v>
      </c>
      <c r="AE10" s="50" t="e">
        <f>VLOOKUP($U10,AvgGoalStats!$A$3:$AE$998,19,FALSE)</f>
        <v>#REF!</v>
      </c>
      <c r="AF10" s="50" t="e">
        <f>VLOOKUP($U10,AvgGoalStats!$A$3:$AE$998,20,FALSE)</f>
        <v>#REF!</v>
      </c>
      <c r="AG10" s="50" t="e">
        <f>VLOOKUP($U10,AvgGoalStats!$A$3:$AE$998,22,FALSE)</f>
        <v>#REF!</v>
      </c>
      <c r="AH10" s="50" t="e">
        <f>VLOOKUP($U10,AvgGoalStats!$A$3:$AE$998,23,FALSE)</f>
        <v>#REF!</v>
      </c>
      <c r="AI10" s="50" t="e">
        <f>VLOOKUP($U10,AvgGoalStats!$A$3:$AE$998,25,FALSE)</f>
        <v>#REF!</v>
      </c>
      <c r="AJ10" s="50" t="e">
        <f>VLOOKUP($U10,AvgGoalStats!$A$3:$AE$998,26,FALSE)</f>
        <v>#REF!</v>
      </c>
      <c r="AK10" s="50" t="e">
        <f>VLOOKUP($U10,AvgGoalStats!$A$3:$AE$998,28,FALSE)</f>
        <v>#REF!</v>
      </c>
      <c r="AL10" s="50" t="e">
        <f>VLOOKUP($U10,AvgGoalStats!$A$3:$AE$998,29,FALSE)</f>
        <v>#REF!</v>
      </c>
      <c r="AM10" s="50" t="e">
        <f>VLOOKUP($U10,AvgGoalStats!$A$3:$AE$998,31,FALSE)</f>
        <v>#REF!</v>
      </c>
    </row>
    <row r="11" spans="1:39" x14ac:dyDescent="0.3">
      <c r="A11" s="51" t="e">
        <f>VLOOKUP($S11,AvgGoalStats!$A$3:$AE$998,5,FALSE)</f>
        <v>#REF!</v>
      </c>
      <c r="B11" s="50" t="e">
        <f>VLOOKUP($S11,AvgGoalStats!$A$3:$AE$998,6,FALSE)</f>
        <v>#REF!</v>
      </c>
      <c r="C11" s="50" t="e">
        <f>VLOOKUP($S11,AvgGoalStats!$A$3:$AE$998,8,FALSE)</f>
        <v>#REF!</v>
      </c>
      <c r="D11" s="50" t="e">
        <f>VLOOKUP($S11,AvgGoalStats!$A$3:$AE$998,9,FALSE)</f>
        <v>#REF!</v>
      </c>
      <c r="E11" s="50" t="e">
        <f>VLOOKUP($S11,AvgGoalStats!$A$3:$AE$998,11,FALSE)</f>
        <v>#REF!</v>
      </c>
      <c r="F11" s="50" t="e">
        <f>VLOOKUP($S11,AvgGoalStats!$A$3:$AE$998,12,FALSE)</f>
        <v>#REF!</v>
      </c>
      <c r="G11" s="50" t="e">
        <f>VLOOKUP($S11,AvgGoalStats!$A$3:$AE$998,14,FALSE)</f>
        <v>#REF!</v>
      </c>
      <c r="H11" s="50" t="e">
        <f>VLOOKUP($S11,AvgGoalStats!$A$3:$AE$998,15,FALSE)</f>
        <v>#REF!</v>
      </c>
      <c r="I11" s="50" t="e">
        <f>VLOOKUP($S11,AvgGoalStats!$A$3:$AE$998,17,FALSE)</f>
        <v>#REF!</v>
      </c>
      <c r="J11" s="50" t="e">
        <f>VLOOKUP($S11,AvgGoalStats!$A$3:$AE$998,18,FALSE)</f>
        <v>#REF!</v>
      </c>
      <c r="K11" s="50" t="e">
        <f>VLOOKUP($S11,AvgGoalStats!$A$3:$AE$998,20,FALSE)</f>
        <v>#REF!</v>
      </c>
      <c r="L11" s="50" t="e">
        <f>VLOOKUP($S11,AvgGoalStats!$A$3:$AE$998,21,FALSE)</f>
        <v>#REF!</v>
      </c>
      <c r="M11" s="50" t="e">
        <f>VLOOKUP($S11,AvgGoalStats!$A$3:$AE$998,23,FALSE)</f>
        <v>#REF!</v>
      </c>
      <c r="N11" s="50" t="e">
        <f>VLOOKUP($S11,AvgGoalStats!$A$3:$AE$998,24,FALSE)</f>
        <v>#REF!</v>
      </c>
      <c r="O11" s="50" t="e">
        <f>VLOOKUP($S11,AvgGoalStats!$A$3:$AE$998,26,FALSE)</f>
        <v>#REF!</v>
      </c>
      <c r="P11" s="50" t="e">
        <f>VLOOKUP($S11,AvgGoalStats!$A$3:$AE$998,27,FALSE)</f>
        <v>#REF!</v>
      </c>
      <c r="Q11" s="50" t="e">
        <f>VLOOKUP($S11,AvgGoalStats!$A$3:$AE$998,29,FALSE)</f>
        <v>#REF!</v>
      </c>
      <c r="R11" s="50" t="e">
        <f>VLOOKUP($S11,AvgGoalStats!$A$3:$AE$998,30,FALSE)</f>
        <v>#REF!</v>
      </c>
      <c r="S11" s="53" t="e">
        <f>Fixtures!#REF!</f>
        <v>#REF!</v>
      </c>
      <c r="T11" s="54" t="e">
        <f>Fixtures!#REF!</f>
        <v>#REF!</v>
      </c>
      <c r="U11" s="53" t="e">
        <f>Fixtures!#REF!</f>
        <v>#REF!</v>
      </c>
      <c r="V11" s="51" t="e">
        <f>VLOOKUP($U11,AvgGoalStats!$A$3:$AE$998,5,FALSE)</f>
        <v>#REF!</v>
      </c>
      <c r="W11" s="50" t="e">
        <f>VLOOKUP($U11,AvgGoalStats!$A$3:$AE$998,7,FALSE)</f>
        <v>#REF!</v>
      </c>
      <c r="X11" s="50" t="e">
        <f>VLOOKUP($U11,AvgGoalStats!$A$3:$AE$998,8,FALSE)</f>
        <v>#REF!</v>
      </c>
      <c r="Y11" s="50" t="e">
        <f>VLOOKUP($U11,AvgGoalStats!$A$3:$AE$998,10,FALSE)</f>
        <v>#REF!</v>
      </c>
      <c r="Z11" s="50" t="e">
        <f>VLOOKUP($U11,AvgGoalStats!$A$3:$AE$998,11,FALSE)</f>
        <v>#REF!</v>
      </c>
      <c r="AA11" s="50" t="e">
        <f>VLOOKUP($U11,AvgGoalStats!$A$3:$AE$998,13,FALSE)</f>
        <v>#REF!</v>
      </c>
      <c r="AB11" s="50" t="e">
        <f>VLOOKUP($U11,AvgGoalStats!$A$3:$AE$998,14,FALSE)</f>
        <v>#REF!</v>
      </c>
      <c r="AC11" s="50" t="e">
        <f>VLOOKUP($U11,AvgGoalStats!$A$3:$AE$998,16,FALSE)</f>
        <v>#REF!</v>
      </c>
      <c r="AD11" s="50" t="e">
        <f>VLOOKUP($U11,AvgGoalStats!$A$3:$AE$998,17,FALSE)</f>
        <v>#REF!</v>
      </c>
      <c r="AE11" s="50" t="e">
        <f>VLOOKUP($U11,AvgGoalStats!$A$3:$AE$998,19,FALSE)</f>
        <v>#REF!</v>
      </c>
      <c r="AF11" s="50" t="e">
        <f>VLOOKUP($U11,AvgGoalStats!$A$3:$AE$998,20,FALSE)</f>
        <v>#REF!</v>
      </c>
      <c r="AG11" s="50" t="e">
        <f>VLOOKUP($U11,AvgGoalStats!$A$3:$AE$998,22,FALSE)</f>
        <v>#REF!</v>
      </c>
      <c r="AH11" s="50" t="e">
        <f>VLOOKUP($U11,AvgGoalStats!$A$3:$AE$998,23,FALSE)</f>
        <v>#REF!</v>
      </c>
      <c r="AI11" s="50" t="e">
        <f>VLOOKUP($U11,AvgGoalStats!$A$3:$AE$998,25,FALSE)</f>
        <v>#REF!</v>
      </c>
      <c r="AJ11" s="50" t="e">
        <f>VLOOKUP($U11,AvgGoalStats!$A$3:$AE$998,26,FALSE)</f>
        <v>#REF!</v>
      </c>
      <c r="AK11" s="50" t="e">
        <f>VLOOKUP($U11,AvgGoalStats!$A$3:$AE$998,28,FALSE)</f>
        <v>#REF!</v>
      </c>
      <c r="AL11" s="50" t="e">
        <f>VLOOKUP($U11,AvgGoalStats!$A$3:$AE$998,29,FALSE)</f>
        <v>#REF!</v>
      </c>
      <c r="AM11" s="50" t="e">
        <f>VLOOKUP($U11,AvgGoalStats!$A$3:$AE$998,31,FALSE)</f>
        <v>#REF!</v>
      </c>
    </row>
    <row r="12" spans="1:39" x14ac:dyDescent="0.3">
      <c r="A12" s="51" t="e">
        <f>VLOOKUP($S12,AvgGoalStats!$A$3:$AE$998,5,FALSE)</f>
        <v>#REF!</v>
      </c>
      <c r="B12" s="50" t="e">
        <f>VLOOKUP($S12,AvgGoalStats!$A$3:$AE$998,6,FALSE)</f>
        <v>#REF!</v>
      </c>
      <c r="C12" s="50" t="e">
        <f>VLOOKUP($S12,AvgGoalStats!$A$3:$AE$998,8,FALSE)</f>
        <v>#REF!</v>
      </c>
      <c r="D12" s="50" t="e">
        <f>VLOOKUP($S12,AvgGoalStats!$A$3:$AE$998,9,FALSE)</f>
        <v>#REF!</v>
      </c>
      <c r="E12" s="50" t="e">
        <f>VLOOKUP($S12,AvgGoalStats!$A$3:$AE$998,11,FALSE)</f>
        <v>#REF!</v>
      </c>
      <c r="F12" s="50" t="e">
        <f>VLOOKUP($S12,AvgGoalStats!$A$3:$AE$998,12,FALSE)</f>
        <v>#REF!</v>
      </c>
      <c r="G12" s="50" t="e">
        <f>VLOOKUP($S12,AvgGoalStats!$A$3:$AE$998,14,FALSE)</f>
        <v>#REF!</v>
      </c>
      <c r="H12" s="50" t="e">
        <f>VLOOKUP($S12,AvgGoalStats!$A$3:$AE$998,15,FALSE)</f>
        <v>#REF!</v>
      </c>
      <c r="I12" s="50" t="e">
        <f>VLOOKUP($S12,AvgGoalStats!$A$3:$AE$998,17,FALSE)</f>
        <v>#REF!</v>
      </c>
      <c r="J12" s="50" t="e">
        <f>VLOOKUP($S12,AvgGoalStats!$A$3:$AE$998,18,FALSE)</f>
        <v>#REF!</v>
      </c>
      <c r="K12" s="50" t="e">
        <f>VLOOKUP($S12,AvgGoalStats!$A$3:$AE$998,20,FALSE)</f>
        <v>#REF!</v>
      </c>
      <c r="L12" s="50" t="e">
        <f>VLOOKUP($S12,AvgGoalStats!$A$3:$AE$998,21,FALSE)</f>
        <v>#REF!</v>
      </c>
      <c r="M12" s="50" t="e">
        <f>VLOOKUP($S12,AvgGoalStats!$A$3:$AE$998,23,FALSE)</f>
        <v>#REF!</v>
      </c>
      <c r="N12" s="50" t="e">
        <f>VLOOKUP($S12,AvgGoalStats!$A$3:$AE$998,24,FALSE)</f>
        <v>#REF!</v>
      </c>
      <c r="O12" s="50" t="e">
        <f>VLOOKUP($S12,AvgGoalStats!$A$3:$AE$998,26,FALSE)</f>
        <v>#REF!</v>
      </c>
      <c r="P12" s="50" t="e">
        <f>VLOOKUP($S12,AvgGoalStats!$A$3:$AE$998,27,FALSE)</f>
        <v>#REF!</v>
      </c>
      <c r="Q12" s="50" t="e">
        <f>VLOOKUP($S12,AvgGoalStats!$A$3:$AE$998,29,FALSE)</f>
        <v>#REF!</v>
      </c>
      <c r="R12" s="50" t="e">
        <f>VLOOKUP($S12,AvgGoalStats!$A$3:$AE$998,30,FALSE)</f>
        <v>#REF!</v>
      </c>
      <c r="S12" s="53" t="e">
        <f>Fixtures!#REF!</f>
        <v>#REF!</v>
      </c>
      <c r="T12" s="54" t="e">
        <f>Fixtures!#REF!</f>
        <v>#REF!</v>
      </c>
      <c r="U12" s="53" t="e">
        <f>Fixtures!#REF!</f>
        <v>#REF!</v>
      </c>
      <c r="V12" s="51" t="e">
        <f>VLOOKUP($U12,AvgGoalStats!$A$3:$AE$998,5,FALSE)</f>
        <v>#REF!</v>
      </c>
      <c r="W12" s="50" t="e">
        <f>VLOOKUP($U12,AvgGoalStats!$A$3:$AE$998,7,FALSE)</f>
        <v>#REF!</v>
      </c>
      <c r="X12" s="50" t="e">
        <f>VLOOKUP($U12,AvgGoalStats!$A$3:$AE$998,8,FALSE)</f>
        <v>#REF!</v>
      </c>
      <c r="Y12" s="50" t="e">
        <f>VLOOKUP($U12,AvgGoalStats!$A$3:$AE$998,10,FALSE)</f>
        <v>#REF!</v>
      </c>
      <c r="Z12" s="50" t="e">
        <f>VLOOKUP($U12,AvgGoalStats!$A$3:$AE$998,11,FALSE)</f>
        <v>#REF!</v>
      </c>
      <c r="AA12" s="50" t="e">
        <f>VLOOKUP($U12,AvgGoalStats!$A$3:$AE$998,13,FALSE)</f>
        <v>#REF!</v>
      </c>
      <c r="AB12" s="50" t="e">
        <f>VLOOKUP($U12,AvgGoalStats!$A$3:$AE$998,14,FALSE)</f>
        <v>#REF!</v>
      </c>
      <c r="AC12" s="50" t="e">
        <f>VLOOKUP($U12,AvgGoalStats!$A$3:$AE$998,16,FALSE)</f>
        <v>#REF!</v>
      </c>
      <c r="AD12" s="50" t="e">
        <f>VLOOKUP($U12,AvgGoalStats!$A$3:$AE$998,17,FALSE)</f>
        <v>#REF!</v>
      </c>
      <c r="AE12" s="50" t="e">
        <f>VLOOKUP($U12,AvgGoalStats!$A$3:$AE$998,19,FALSE)</f>
        <v>#REF!</v>
      </c>
      <c r="AF12" s="50" t="e">
        <f>VLOOKUP($U12,AvgGoalStats!$A$3:$AE$998,20,FALSE)</f>
        <v>#REF!</v>
      </c>
      <c r="AG12" s="50" t="e">
        <f>VLOOKUP($U12,AvgGoalStats!$A$3:$AE$998,22,FALSE)</f>
        <v>#REF!</v>
      </c>
      <c r="AH12" s="50" t="e">
        <f>VLOOKUP($U12,AvgGoalStats!$A$3:$AE$998,23,FALSE)</f>
        <v>#REF!</v>
      </c>
      <c r="AI12" s="50" t="e">
        <f>VLOOKUP($U12,AvgGoalStats!$A$3:$AE$998,25,FALSE)</f>
        <v>#REF!</v>
      </c>
      <c r="AJ12" s="50" t="e">
        <f>VLOOKUP($U12,AvgGoalStats!$A$3:$AE$998,26,FALSE)</f>
        <v>#REF!</v>
      </c>
      <c r="AK12" s="50" t="e">
        <f>VLOOKUP($U12,AvgGoalStats!$A$3:$AE$998,28,FALSE)</f>
        <v>#REF!</v>
      </c>
      <c r="AL12" s="50" t="e">
        <f>VLOOKUP($U12,AvgGoalStats!$A$3:$AE$998,29,FALSE)</f>
        <v>#REF!</v>
      </c>
      <c r="AM12" s="50" t="e">
        <f>VLOOKUP($U12,AvgGoalStats!$A$3:$AE$998,31,FALSE)</f>
        <v>#REF!</v>
      </c>
    </row>
    <row r="13" spans="1:39" x14ac:dyDescent="0.3">
      <c r="A13" s="51" t="e">
        <f>VLOOKUP($S13,AvgGoalStats!$A$3:$AE$998,5,FALSE)</f>
        <v>#REF!</v>
      </c>
      <c r="B13" s="50" t="e">
        <f>VLOOKUP($S13,AvgGoalStats!$A$3:$AE$998,6,FALSE)</f>
        <v>#REF!</v>
      </c>
      <c r="C13" s="50" t="e">
        <f>VLOOKUP($S13,AvgGoalStats!$A$3:$AE$998,8,FALSE)</f>
        <v>#REF!</v>
      </c>
      <c r="D13" s="50" t="e">
        <f>VLOOKUP($S13,AvgGoalStats!$A$3:$AE$998,9,FALSE)</f>
        <v>#REF!</v>
      </c>
      <c r="E13" s="50" t="e">
        <f>VLOOKUP($S13,AvgGoalStats!$A$3:$AE$998,11,FALSE)</f>
        <v>#REF!</v>
      </c>
      <c r="F13" s="50" t="e">
        <f>VLOOKUP($S13,AvgGoalStats!$A$3:$AE$998,12,FALSE)</f>
        <v>#REF!</v>
      </c>
      <c r="G13" s="50" t="e">
        <f>VLOOKUP($S13,AvgGoalStats!$A$3:$AE$998,14,FALSE)</f>
        <v>#REF!</v>
      </c>
      <c r="H13" s="50" t="e">
        <f>VLOOKUP($S13,AvgGoalStats!$A$3:$AE$998,15,FALSE)</f>
        <v>#REF!</v>
      </c>
      <c r="I13" s="50" t="e">
        <f>VLOOKUP($S13,AvgGoalStats!$A$3:$AE$998,17,FALSE)</f>
        <v>#REF!</v>
      </c>
      <c r="J13" s="50" t="e">
        <f>VLOOKUP($S13,AvgGoalStats!$A$3:$AE$998,18,FALSE)</f>
        <v>#REF!</v>
      </c>
      <c r="K13" s="50" t="e">
        <f>VLOOKUP($S13,AvgGoalStats!$A$3:$AE$998,20,FALSE)</f>
        <v>#REF!</v>
      </c>
      <c r="L13" s="50" t="e">
        <f>VLOOKUP($S13,AvgGoalStats!$A$3:$AE$998,21,FALSE)</f>
        <v>#REF!</v>
      </c>
      <c r="M13" s="50" t="e">
        <f>VLOOKUP($S13,AvgGoalStats!$A$3:$AE$998,23,FALSE)</f>
        <v>#REF!</v>
      </c>
      <c r="N13" s="50" t="e">
        <f>VLOOKUP($S13,AvgGoalStats!$A$3:$AE$998,24,FALSE)</f>
        <v>#REF!</v>
      </c>
      <c r="O13" s="50" t="e">
        <f>VLOOKUP($S13,AvgGoalStats!$A$3:$AE$998,26,FALSE)</f>
        <v>#REF!</v>
      </c>
      <c r="P13" s="50" t="e">
        <f>VLOOKUP($S13,AvgGoalStats!$A$3:$AE$998,27,FALSE)</f>
        <v>#REF!</v>
      </c>
      <c r="Q13" s="50" t="e">
        <f>VLOOKUP($S13,AvgGoalStats!$A$3:$AE$998,29,FALSE)</f>
        <v>#REF!</v>
      </c>
      <c r="R13" s="50" t="e">
        <f>VLOOKUP($S13,AvgGoalStats!$A$3:$AE$998,30,FALSE)</f>
        <v>#REF!</v>
      </c>
      <c r="S13" s="53" t="e">
        <f>Fixtures!#REF!</f>
        <v>#REF!</v>
      </c>
      <c r="T13" s="54" t="e">
        <f>Fixtures!#REF!</f>
        <v>#REF!</v>
      </c>
      <c r="U13" s="53" t="e">
        <f>Fixtures!#REF!</f>
        <v>#REF!</v>
      </c>
      <c r="V13" s="51" t="e">
        <f>VLOOKUP($U13,AvgGoalStats!$A$3:$AE$998,5,FALSE)</f>
        <v>#REF!</v>
      </c>
      <c r="W13" s="50" t="e">
        <f>VLOOKUP($U13,AvgGoalStats!$A$3:$AE$998,7,FALSE)</f>
        <v>#REF!</v>
      </c>
      <c r="X13" s="50" t="e">
        <f>VLOOKUP($U13,AvgGoalStats!$A$3:$AE$998,8,FALSE)</f>
        <v>#REF!</v>
      </c>
      <c r="Y13" s="50" t="e">
        <f>VLOOKUP($U13,AvgGoalStats!$A$3:$AE$998,10,FALSE)</f>
        <v>#REF!</v>
      </c>
      <c r="Z13" s="50" t="e">
        <f>VLOOKUP($U13,AvgGoalStats!$A$3:$AE$998,11,FALSE)</f>
        <v>#REF!</v>
      </c>
      <c r="AA13" s="50" t="e">
        <f>VLOOKUP($U13,AvgGoalStats!$A$3:$AE$998,13,FALSE)</f>
        <v>#REF!</v>
      </c>
      <c r="AB13" s="50" t="e">
        <f>VLOOKUP($U13,AvgGoalStats!$A$3:$AE$998,14,FALSE)</f>
        <v>#REF!</v>
      </c>
      <c r="AC13" s="50" t="e">
        <f>VLOOKUP($U13,AvgGoalStats!$A$3:$AE$998,16,FALSE)</f>
        <v>#REF!</v>
      </c>
      <c r="AD13" s="50" t="e">
        <f>VLOOKUP($U13,AvgGoalStats!$A$3:$AE$998,17,FALSE)</f>
        <v>#REF!</v>
      </c>
      <c r="AE13" s="50" t="e">
        <f>VLOOKUP($U13,AvgGoalStats!$A$3:$AE$998,19,FALSE)</f>
        <v>#REF!</v>
      </c>
      <c r="AF13" s="50" t="e">
        <f>VLOOKUP($U13,AvgGoalStats!$A$3:$AE$998,20,FALSE)</f>
        <v>#REF!</v>
      </c>
      <c r="AG13" s="50" t="e">
        <f>VLOOKUP($U13,AvgGoalStats!$A$3:$AE$998,22,FALSE)</f>
        <v>#REF!</v>
      </c>
      <c r="AH13" s="50" t="e">
        <f>VLOOKUP($U13,AvgGoalStats!$A$3:$AE$998,23,FALSE)</f>
        <v>#REF!</v>
      </c>
      <c r="AI13" s="50" t="e">
        <f>VLOOKUP($U13,AvgGoalStats!$A$3:$AE$998,25,FALSE)</f>
        <v>#REF!</v>
      </c>
      <c r="AJ13" s="50" t="e">
        <f>VLOOKUP($U13,AvgGoalStats!$A$3:$AE$998,26,FALSE)</f>
        <v>#REF!</v>
      </c>
      <c r="AK13" s="50" t="e">
        <f>VLOOKUP($U13,AvgGoalStats!$A$3:$AE$998,28,FALSE)</f>
        <v>#REF!</v>
      </c>
      <c r="AL13" s="50" t="e">
        <f>VLOOKUP($U13,AvgGoalStats!$A$3:$AE$998,29,FALSE)</f>
        <v>#REF!</v>
      </c>
      <c r="AM13" s="50" t="e">
        <f>VLOOKUP($U13,AvgGoalStats!$A$3:$AE$998,31,FALSE)</f>
        <v>#REF!</v>
      </c>
    </row>
    <row r="14" spans="1:39" x14ac:dyDescent="0.3">
      <c r="A14" s="51" t="e">
        <f>VLOOKUP($S14,AvgGoalStats!$A$3:$AE$998,5,FALSE)</f>
        <v>#REF!</v>
      </c>
      <c r="B14" s="50" t="e">
        <f>VLOOKUP($S14,AvgGoalStats!$A$3:$AE$998,6,FALSE)</f>
        <v>#REF!</v>
      </c>
      <c r="C14" s="50" t="e">
        <f>VLOOKUP($S14,AvgGoalStats!$A$3:$AE$998,8,FALSE)</f>
        <v>#REF!</v>
      </c>
      <c r="D14" s="50" t="e">
        <f>VLOOKUP($S14,AvgGoalStats!$A$3:$AE$998,9,FALSE)</f>
        <v>#REF!</v>
      </c>
      <c r="E14" s="50" t="e">
        <f>VLOOKUP($S14,AvgGoalStats!$A$3:$AE$998,11,FALSE)</f>
        <v>#REF!</v>
      </c>
      <c r="F14" s="50" t="e">
        <f>VLOOKUP($S14,AvgGoalStats!$A$3:$AE$998,12,FALSE)</f>
        <v>#REF!</v>
      </c>
      <c r="G14" s="50" t="e">
        <f>VLOOKUP($S14,AvgGoalStats!$A$3:$AE$998,14,FALSE)</f>
        <v>#REF!</v>
      </c>
      <c r="H14" s="50" t="e">
        <f>VLOOKUP($S14,AvgGoalStats!$A$3:$AE$998,15,FALSE)</f>
        <v>#REF!</v>
      </c>
      <c r="I14" s="50" t="e">
        <f>VLOOKUP($S14,AvgGoalStats!$A$3:$AE$998,17,FALSE)</f>
        <v>#REF!</v>
      </c>
      <c r="J14" s="50" t="e">
        <f>VLOOKUP($S14,AvgGoalStats!$A$3:$AE$998,18,FALSE)</f>
        <v>#REF!</v>
      </c>
      <c r="K14" s="50" t="e">
        <f>VLOOKUP($S14,AvgGoalStats!$A$3:$AE$998,20,FALSE)</f>
        <v>#REF!</v>
      </c>
      <c r="L14" s="50" t="e">
        <f>VLOOKUP($S14,AvgGoalStats!$A$3:$AE$998,21,FALSE)</f>
        <v>#REF!</v>
      </c>
      <c r="M14" s="50" t="e">
        <f>VLOOKUP($S14,AvgGoalStats!$A$3:$AE$998,23,FALSE)</f>
        <v>#REF!</v>
      </c>
      <c r="N14" s="50" t="e">
        <f>VLOOKUP($S14,AvgGoalStats!$A$3:$AE$998,24,FALSE)</f>
        <v>#REF!</v>
      </c>
      <c r="O14" s="50" t="e">
        <f>VLOOKUP($S14,AvgGoalStats!$A$3:$AE$998,26,FALSE)</f>
        <v>#REF!</v>
      </c>
      <c r="P14" s="50" t="e">
        <f>VLOOKUP($S14,AvgGoalStats!$A$3:$AE$998,27,FALSE)</f>
        <v>#REF!</v>
      </c>
      <c r="Q14" s="50" t="e">
        <f>VLOOKUP($S14,AvgGoalStats!$A$3:$AE$998,29,FALSE)</f>
        <v>#REF!</v>
      </c>
      <c r="R14" s="50" t="e">
        <f>VLOOKUP($S14,AvgGoalStats!$A$3:$AE$998,30,FALSE)</f>
        <v>#REF!</v>
      </c>
      <c r="S14" s="53" t="e">
        <f>Fixtures!#REF!</f>
        <v>#REF!</v>
      </c>
      <c r="T14" s="54" t="e">
        <f>Fixtures!#REF!</f>
        <v>#REF!</v>
      </c>
      <c r="U14" s="53" t="e">
        <f>Fixtures!#REF!</f>
        <v>#REF!</v>
      </c>
      <c r="V14" s="51" t="e">
        <f>VLOOKUP($U14,AvgGoalStats!$A$3:$AE$998,5,FALSE)</f>
        <v>#REF!</v>
      </c>
      <c r="W14" s="50" t="e">
        <f>VLOOKUP($U14,AvgGoalStats!$A$3:$AE$998,7,FALSE)</f>
        <v>#REF!</v>
      </c>
      <c r="X14" s="50" t="e">
        <f>VLOOKUP($U14,AvgGoalStats!$A$3:$AE$998,8,FALSE)</f>
        <v>#REF!</v>
      </c>
      <c r="Y14" s="50" t="e">
        <f>VLOOKUP($U14,AvgGoalStats!$A$3:$AE$998,10,FALSE)</f>
        <v>#REF!</v>
      </c>
      <c r="Z14" s="50" t="e">
        <f>VLOOKUP($U14,AvgGoalStats!$A$3:$AE$998,11,FALSE)</f>
        <v>#REF!</v>
      </c>
      <c r="AA14" s="50" t="e">
        <f>VLOOKUP($U14,AvgGoalStats!$A$3:$AE$998,13,FALSE)</f>
        <v>#REF!</v>
      </c>
      <c r="AB14" s="50" t="e">
        <f>VLOOKUP($U14,AvgGoalStats!$A$3:$AE$998,14,FALSE)</f>
        <v>#REF!</v>
      </c>
      <c r="AC14" s="50" t="e">
        <f>VLOOKUP($U14,AvgGoalStats!$A$3:$AE$998,16,FALSE)</f>
        <v>#REF!</v>
      </c>
      <c r="AD14" s="50" t="e">
        <f>VLOOKUP($U14,AvgGoalStats!$A$3:$AE$998,17,FALSE)</f>
        <v>#REF!</v>
      </c>
      <c r="AE14" s="50" t="e">
        <f>VLOOKUP($U14,AvgGoalStats!$A$3:$AE$998,19,FALSE)</f>
        <v>#REF!</v>
      </c>
      <c r="AF14" s="50" t="e">
        <f>VLOOKUP($U14,AvgGoalStats!$A$3:$AE$998,20,FALSE)</f>
        <v>#REF!</v>
      </c>
      <c r="AG14" s="50" t="e">
        <f>VLOOKUP($U14,AvgGoalStats!$A$3:$AE$998,22,FALSE)</f>
        <v>#REF!</v>
      </c>
      <c r="AH14" s="50" t="e">
        <f>VLOOKUP($U14,AvgGoalStats!$A$3:$AE$998,23,FALSE)</f>
        <v>#REF!</v>
      </c>
      <c r="AI14" s="50" t="e">
        <f>VLOOKUP($U14,AvgGoalStats!$A$3:$AE$998,25,FALSE)</f>
        <v>#REF!</v>
      </c>
      <c r="AJ14" s="50" t="e">
        <f>VLOOKUP($U14,AvgGoalStats!$A$3:$AE$998,26,FALSE)</f>
        <v>#REF!</v>
      </c>
      <c r="AK14" s="50" t="e">
        <f>VLOOKUP($U14,AvgGoalStats!$A$3:$AE$998,28,FALSE)</f>
        <v>#REF!</v>
      </c>
      <c r="AL14" s="50" t="e">
        <f>VLOOKUP($U14,AvgGoalStats!$A$3:$AE$998,29,FALSE)</f>
        <v>#REF!</v>
      </c>
      <c r="AM14" s="50" t="e">
        <f>VLOOKUP($U14,AvgGoalStats!$A$3:$AE$998,31,FALSE)</f>
        <v>#REF!</v>
      </c>
    </row>
    <row r="15" spans="1:39" x14ac:dyDescent="0.3">
      <c r="A15" s="51" t="e">
        <f>VLOOKUP($S15,AvgGoalStats!$A$3:$AE$998,5,FALSE)</f>
        <v>#REF!</v>
      </c>
      <c r="B15" s="50" t="e">
        <f>VLOOKUP($S15,AvgGoalStats!$A$3:$AE$998,6,FALSE)</f>
        <v>#REF!</v>
      </c>
      <c r="C15" s="50" t="e">
        <f>VLOOKUP($S15,AvgGoalStats!$A$3:$AE$998,8,FALSE)</f>
        <v>#REF!</v>
      </c>
      <c r="D15" s="50" t="e">
        <f>VLOOKUP($S15,AvgGoalStats!$A$3:$AE$998,9,FALSE)</f>
        <v>#REF!</v>
      </c>
      <c r="E15" s="50" t="e">
        <f>VLOOKUP($S15,AvgGoalStats!$A$3:$AE$998,11,FALSE)</f>
        <v>#REF!</v>
      </c>
      <c r="F15" s="50" t="e">
        <f>VLOOKUP($S15,AvgGoalStats!$A$3:$AE$998,12,FALSE)</f>
        <v>#REF!</v>
      </c>
      <c r="G15" s="50" t="e">
        <f>VLOOKUP($S15,AvgGoalStats!$A$3:$AE$998,14,FALSE)</f>
        <v>#REF!</v>
      </c>
      <c r="H15" s="50" t="e">
        <f>VLOOKUP($S15,AvgGoalStats!$A$3:$AE$998,15,FALSE)</f>
        <v>#REF!</v>
      </c>
      <c r="I15" s="50" t="e">
        <f>VLOOKUP($S15,AvgGoalStats!$A$3:$AE$998,17,FALSE)</f>
        <v>#REF!</v>
      </c>
      <c r="J15" s="50" t="e">
        <f>VLOOKUP($S15,AvgGoalStats!$A$3:$AE$998,18,FALSE)</f>
        <v>#REF!</v>
      </c>
      <c r="K15" s="50" t="e">
        <f>VLOOKUP($S15,AvgGoalStats!$A$3:$AE$998,20,FALSE)</f>
        <v>#REF!</v>
      </c>
      <c r="L15" s="50" t="e">
        <f>VLOOKUP($S15,AvgGoalStats!$A$3:$AE$998,21,FALSE)</f>
        <v>#REF!</v>
      </c>
      <c r="M15" s="50" t="e">
        <f>VLOOKUP($S15,AvgGoalStats!$A$3:$AE$998,23,FALSE)</f>
        <v>#REF!</v>
      </c>
      <c r="N15" s="50" t="e">
        <f>VLOOKUP($S15,AvgGoalStats!$A$3:$AE$998,24,FALSE)</f>
        <v>#REF!</v>
      </c>
      <c r="O15" s="50" t="e">
        <f>VLOOKUP($S15,AvgGoalStats!$A$3:$AE$998,26,FALSE)</f>
        <v>#REF!</v>
      </c>
      <c r="P15" s="50" t="e">
        <f>VLOOKUP($S15,AvgGoalStats!$A$3:$AE$998,27,FALSE)</f>
        <v>#REF!</v>
      </c>
      <c r="Q15" s="50" t="e">
        <f>VLOOKUP($S15,AvgGoalStats!$A$3:$AE$998,29,FALSE)</f>
        <v>#REF!</v>
      </c>
      <c r="R15" s="50" t="e">
        <f>VLOOKUP($S15,AvgGoalStats!$A$3:$AE$998,30,FALSE)</f>
        <v>#REF!</v>
      </c>
      <c r="S15" s="53" t="e">
        <f>Fixtures!#REF!</f>
        <v>#REF!</v>
      </c>
      <c r="T15" s="54" t="e">
        <f>Fixtures!#REF!</f>
        <v>#REF!</v>
      </c>
      <c r="U15" s="53" t="e">
        <f>Fixtures!#REF!</f>
        <v>#REF!</v>
      </c>
      <c r="V15" s="51" t="e">
        <f>VLOOKUP($U15,AvgGoalStats!$A$3:$AE$998,5,FALSE)</f>
        <v>#REF!</v>
      </c>
      <c r="W15" s="50" t="e">
        <f>VLOOKUP($U15,AvgGoalStats!$A$3:$AE$998,7,FALSE)</f>
        <v>#REF!</v>
      </c>
      <c r="X15" s="50" t="e">
        <f>VLOOKUP($U15,AvgGoalStats!$A$3:$AE$998,8,FALSE)</f>
        <v>#REF!</v>
      </c>
      <c r="Y15" s="50" t="e">
        <f>VLOOKUP($U15,AvgGoalStats!$A$3:$AE$998,10,FALSE)</f>
        <v>#REF!</v>
      </c>
      <c r="Z15" s="50" t="e">
        <f>VLOOKUP($U15,AvgGoalStats!$A$3:$AE$998,11,FALSE)</f>
        <v>#REF!</v>
      </c>
      <c r="AA15" s="50" t="e">
        <f>VLOOKUP($U15,AvgGoalStats!$A$3:$AE$998,13,FALSE)</f>
        <v>#REF!</v>
      </c>
      <c r="AB15" s="50" t="e">
        <f>VLOOKUP($U15,AvgGoalStats!$A$3:$AE$998,14,FALSE)</f>
        <v>#REF!</v>
      </c>
      <c r="AC15" s="50" t="e">
        <f>VLOOKUP($U15,AvgGoalStats!$A$3:$AE$998,16,FALSE)</f>
        <v>#REF!</v>
      </c>
      <c r="AD15" s="50" t="e">
        <f>VLOOKUP($U15,AvgGoalStats!$A$3:$AE$998,17,FALSE)</f>
        <v>#REF!</v>
      </c>
      <c r="AE15" s="50" t="e">
        <f>VLOOKUP($U15,AvgGoalStats!$A$3:$AE$998,19,FALSE)</f>
        <v>#REF!</v>
      </c>
      <c r="AF15" s="50" t="e">
        <f>VLOOKUP($U15,AvgGoalStats!$A$3:$AE$998,20,FALSE)</f>
        <v>#REF!</v>
      </c>
      <c r="AG15" s="50" t="e">
        <f>VLOOKUP($U15,AvgGoalStats!$A$3:$AE$998,22,FALSE)</f>
        <v>#REF!</v>
      </c>
      <c r="AH15" s="50" t="e">
        <f>VLOOKUP($U15,AvgGoalStats!$A$3:$AE$998,23,FALSE)</f>
        <v>#REF!</v>
      </c>
      <c r="AI15" s="50" t="e">
        <f>VLOOKUP($U15,AvgGoalStats!$A$3:$AE$998,25,FALSE)</f>
        <v>#REF!</v>
      </c>
      <c r="AJ15" s="50" t="e">
        <f>VLOOKUP($U15,AvgGoalStats!$A$3:$AE$998,26,FALSE)</f>
        <v>#REF!</v>
      </c>
      <c r="AK15" s="50" t="e">
        <f>VLOOKUP($U15,AvgGoalStats!$A$3:$AE$998,28,FALSE)</f>
        <v>#REF!</v>
      </c>
      <c r="AL15" s="50" t="e">
        <f>VLOOKUP($U15,AvgGoalStats!$A$3:$AE$998,29,FALSE)</f>
        <v>#REF!</v>
      </c>
      <c r="AM15" s="50" t="e">
        <f>VLOOKUP($U15,AvgGoalStats!$A$3:$AE$998,31,FALSE)</f>
        <v>#REF!</v>
      </c>
    </row>
    <row r="16" spans="1:39" x14ac:dyDescent="0.3">
      <c r="A16" s="51" t="e">
        <f>VLOOKUP($S16,AvgGoalStats!$A$3:$AE$998,5,FALSE)</f>
        <v>#REF!</v>
      </c>
      <c r="B16" s="50" t="e">
        <f>VLOOKUP($S16,AvgGoalStats!$A$3:$AE$998,6,FALSE)</f>
        <v>#REF!</v>
      </c>
      <c r="C16" s="50" t="e">
        <f>VLOOKUP($S16,AvgGoalStats!$A$3:$AE$998,8,FALSE)</f>
        <v>#REF!</v>
      </c>
      <c r="D16" s="50" t="e">
        <f>VLOOKUP($S16,AvgGoalStats!$A$3:$AE$998,9,FALSE)</f>
        <v>#REF!</v>
      </c>
      <c r="E16" s="50" t="e">
        <f>VLOOKUP($S16,AvgGoalStats!$A$3:$AE$998,11,FALSE)</f>
        <v>#REF!</v>
      </c>
      <c r="F16" s="50" t="e">
        <f>VLOOKUP($S16,AvgGoalStats!$A$3:$AE$998,12,FALSE)</f>
        <v>#REF!</v>
      </c>
      <c r="G16" s="50" t="e">
        <f>VLOOKUP($S16,AvgGoalStats!$A$3:$AE$998,14,FALSE)</f>
        <v>#REF!</v>
      </c>
      <c r="H16" s="50" t="e">
        <f>VLOOKUP($S16,AvgGoalStats!$A$3:$AE$998,15,FALSE)</f>
        <v>#REF!</v>
      </c>
      <c r="I16" s="50" t="e">
        <f>VLOOKUP($S16,AvgGoalStats!$A$3:$AE$998,17,FALSE)</f>
        <v>#REF!</v>
      </c>
      <c r="J16" s="50" t="e">
        <f>VLOOKUP($S16,AvgGoalStats!$A$3:$AE$998,18,FALSE)</f>
        <v>#REF!</v>
      </c>
      <c r="K16" s="50" t="e">
        <f>VLOOKUP($S16,AvgGoalStats!$A$3:$AE$998,20,FALSE)</f>
        <v>#REF!</v>
      </c>
      <c r="L16" s="50" t="e">
        <f>VLOOKUP($S16,AvgGoalStats!$A$3:$AE$998,21,FALSE)</f>
        <v>#REF!</v>
      </c>
      <c r="M16" s="50" t="e">
        <f>VLOOKUP($S16,AvgGoalStats!$A$3:$AE$998,23,FALSE)</f>
        <v>#REF!</v>
      </c>
      <c r="N16" s="50" t="e">
        <f>VLOOKUP($S16,AvgGoalStats!$A$3:$AE$998,24,FALSE)</f>
        <v>#REF!</v>
      </c>
      <c r="O16" s="50" t="e">
        <f>VLOOKUP($S16,AvgGoalStats!$A$3:$AE$998,26,FALSE)</f>
        <v>#REF!</v>
      </c>
      <c r="P16" s="50" t="e">
        <f>VLOOKUP($S16,AvgGoalStats!$A$3:$AE$998,27,FALSE)</f>
        <v>#REF!</v>
      </c>
      <c r="Q16" s="50" t="e">
        <f>VLOOKUP($S16,AvgGoalStats!$A$3:$AE$998,29,FALSE)</f>
        <v>#REF!</v>
      </c>
      <c r="R16" s="50" t="e">
        <f>VLOOKUP($S16,AvgGoalStats!$A$3:$AE$998,30,FALSE)</f>
        <v>#REF!</v>
      </c>
      <c r="S16" s="53" t="e">
        <f>Fixtures!#REF!</f>
        <v>#REF!</v>
      </c>
      <c r="T16" s="54" t="e">
        <f>Fixtures!#REF!</f>
        <v>#REF!</v>
      </c>
      <c r="U16" s="53" t="e">
        <f>Fixtures!#REF!</f>
        <v>#REF!</v>
      </c>
      <c r="V16" s="51" t="e">
        <f>VLOOKUP($U16,AvgGoalStats!$A$3:$AE$998,5,FALSE)</f>
        <v>#REF!</v>
      </c>
      <c r="W16" s="50" t="e">
        <f>VLOOKUP($U16,AvgGoalStats!$A$3:$AE$998,7,FALSE)</f>
        <v>#REF!</v>
      </c>
      <c r="X16" s="50" t="e">
        <f>VLOOKUP($U16,AvgGoalStats!$A$3:$AE$998,8,FALSE)</f>
        <v>#REF!</v>
      </c>
      <c r="Y16" s="50" t="e">
        <f>VLOOKUP($U16,AvgGoalStats!$A$3:$AE$998,10,FALSE)</f>
        <v>#REF!</v>
      </c>
      <c r="Z16" s="50" t="e">
        <f>VLOOKUP($U16,AvgGoalStats!$A$3:$AE$998,11,FALSE)</f>
        <v>#REF!</v>
      </c>
      <c r="AA16" s="50" t="e">
        <f>VLOOKUP($U16,AvgGoalStats!$A$3:$AE$998,13,FALSE)</f>
        <v>#REF!</v>
      </c>
      <c r="AB16" s="50" t="e">
        <f>VLOOKUP($U16,AvgGoalStats!$A$3:$AE$998,14,FALSE)</f>
        <v>#REF!</v>
      </c>
      <c r="AC16" s="50" t="e">
        <f>VLOOKUP($U16,AvgGoalStats!$A$3:$AE$998,16,FALSE)</f>
        <v>#REF!</v>
      </c>
      <c r="AD16" s="50" t="e">
        <f>VLOOKUP($U16,AvgGoalStats!$A$3:$AE$998,17,FALSE)</f>
        <v>#REF!</v>
      </c>
      <c r="AE16" s="50" t="e">
        <f>VLOOKUP($U16,AvgGoalStats!$A$3:$AE$998,19,FALSE)</f>
        <v>#REF!</v>
      </c>
      <c r="AF16" s="50" t="e">
        <f>VLOOKUP($U16,AvgGoalStats!$A$3:$AE$998,20,FALSE)</f>
        <v>#REF!</v>
      </c>
      <c r="AG16" s="50" t="e">
        <f>VLOOKUP($U16,AvgGoalStats!$A$3:$AE$998,22,FALSE)</f>
        <v>#REF!</v>
      </c>
      <c r="AH16" s="50" t="e">
        <f>VLOOKUP($U16,AvgGoalStats!$A$3:$AE$998,23,FALSE)</f>
        <v>#REF!</v>
      </c>
      <c r="AI16" s="50" t="e">
        <f>VLOOKUP($U16,AvgGoalStats!$A$3:$AE$998,25,FALSE)</f>
        <v>#REF!</v>
      </c>
      <c r="AJ16" s="50" t="e">
        <f>VLOOKUP($U16,AvgGoalStats!$A$3:$AE$998,26,FALSE)</f>
        <v>#REF!</v>
      </c>
      <c r="AK16" s="50" t="e">
        <f>VLOOKUP($U16,AvgGoalStats!$A$3:$AE$998,28,FALSE)</f>
        <v>#REF!</v>
      </c>
      <c r="AL16" s="50" t="e">
        <f>VLOOKUP($U16,AvgGoalStats!$A$3:$AE$998,29,FALSE)</f>
        <v>#REF!</v>
      </c>
      <c r="AM16" s="50" t="e">
        <f>VLOOKUP($U16,AvgGoalStats!$A$3:$AE$998,31,FALSE)</f>
        <v>#REF!</v>
      </c>
    </row>
    <row r="17" spans="1:39" x14ac:dyDescent="0.3">
      <c r="A17" s="51" t="e">
        <f>VLOOKUP($S17,AvgGoalStats!$A$3:$AE$998,5,FALSE)</f>
        <v>#REF!</v>
      </c>
      <c r="B17" s="50" t="e">
        <f>VLOOKUP($S17,AvgGoalStats!$A$3:$AE$998,6,FALSE)</f>
        <v>#REF!</v>
      </c>
      <c r="C17" s="50" t="e">
        <f>VLOOKUP($S17,AvgGoalStats!$A$3:$AE$998,8,FALSE)</f>
        <v>#REF!</v>
      </c>
      <c r="D17" s="50" t="e">
        <f>VLOOKUP($S17,AvgGoalStats!$A$3:$AE$998,9,FALSE)</f>
        <v>#REF!</v>
      </c>
      <c r="E17" s="50" t="e">
        <f>VLOOKUP($S17,AvgGoalStats!$A$3:$AE$998,11,FALSE)</f>
        <v>#REF!</v>
      </c>
      <c r="F17" s="50" t="e">
        <f>VLOOKUP($S17,AvgGoalStats!$A$3:$AE$998,12,FALSE)</f>
        <v>#REF!</v>
      </c>
      <c r="G17" s="50" t="e">
        <f>VLOOKUP($S17,AvgGoalStats!$A$3:$AE$998,14,FALSE)</f>
        <v>#REF!</v>
      </c>
      <c r="H17" s="50" t="e">
        <f>VLOOKUP($S17,AvgGoalStats!$A$3:$AE$998,15,FALSE)</f>
        <v>#REF!</v>
      </c>
      <c r="I17" s="50" t="e">
        <f>VLOOKUP($S17,AvgGoalStats!$A$3:$AE$998,17,FALSE)</f>
        <v>#REF!</v>
      </c>
      <c r="J17" s="50" t="e">
        <f>VLOOKUP($S17,AvgGoalStats!$A$3:$AE$998,18,FALSE)</f>
        <v>#REF!</v>
      </c>
      <c r="K17" s="50" t="e">
        <f>VLOOKUP($S17,AvgGoalStats!$A$3:$AE$998,20,FALSE)</f>
        <v>#REF!</v>
      </c>
      <c r="L17" s="50" t="e">
        <f>VLOOKUP($S17,AvgGoalStats!$A$3:$AE$998,21,FALSE)</f>
        <v>#REF!</v>
      </c>
      <c r="M17" s="50" t="e">
        <f>VLOOKUP($S17,AvgGoalStats!$A$3:$AE$998,23,FALSE)</f>
        <v>#REF!</v>
      </c>
      <c r="N17" s="50" t="e">
        <f>VLOOKUP($S17,AvgGoalStats!$A$3:$AE$998,24,FALSE)</f>
        <v>#REF!</v>
      </c>
      <c r="O17" s="50" t="e">
        <f>VLOOKUP($S17,AvgGoalStats!$A$3:$AE$998,26,FALSE)</f>
        <v>#REF!</v>
      </c>
      <c r="P17" s="50" t="e">
        <f>VLOOKUP($S17,AvgGoalStats!$A$3:$AE$998,27,FALSE)</f>
        <v>#REF!</v>
      </c>
      <c r="Q17" s="50" t="e">
        <f>VLOOKUP($S17,AvgGoalStats!$A$3:$AE$998,29,FALSE)</f>
        <v>#REF!</v>
      </c>
      <c r="R17" s="50" t="e">
        <f>VLOOKUP($S17,AvgGoalStats!$A$3:$AE$998,30,FALSE)</f>
        <v>#REF!</v>
      </c>
      <c r="S17" s="53" t="e">
        <f>Fixtures!#REF!</f>
        <v>#REF!</v>
      </c>
      <c r="T17" s="54" t="e">
        <f>Fixtures!#REF!</f>
        <v>#REF!</v>
      </c>
      <c r="U17" s="53" t="e">
        <f>Fixtures!#REF!</f>
        <v>#REF!</v>
      </c>
      <c r="V17" s="51" t="e">
        <f>VLOOKUP($U17,AvgGoalStats!$A$3:$AE$998,5,FALSE)</f>
        <v>#REF!</v>
      </c>
      <c r="W17" s="50" t="e">
        <f>VLOOKUP($U17,AvgGoalStats!$A$3:$AE$998,7,FALSE)</f>
        <v>#REF!</v>
      </c>
      <c r="X17" s="50" t="e">
        <f>VLOOKUP($U17,AvgGoalStats!$A$3:$AE$998,8,FALSE)</f>
        <v>#REF!</v>
      </c>
      <c r="Y17" s="50" t="e">
        <f>VLOOKUP($U17,AvgGoalStats!$A$3:$AE$998,10,FALSE)</f>
        <v>#REF!</v>
      </c>
      <c r="Z17" s="50" t="e">
        <f>VLOOKUP($U17,AvgGoalStats!$A$3:$AE$998,11,FALSE)</f>
        <v>#REF!</v>
      </c>
      <c r="AA17" s="50" t="e">
        <f>VLOOKUP($U17,AvgGoalStats!$A$3:$AE$998,13,FALSE)</f>
        <v>#REF!</v>
      </c>
      <c r="AB17" s="50" t="e">
        <f>VLOOKUP($U17,AvgGoalStats!$A$3:$AE$998,14,FALSE)</f>
        <v>#REF!</v>
      </c>
      <c r="AC17" s="50" t="e">
        <f>VLOOKUP($U17,AvgGoalStats!$A$3:$AE$998,16,FALSE)</f>
        <v>#REF!</v>
      </c>
      <c r="AD17" s="50" t="e">
        <f>VLOOKUP($U17,AvgGoalStats!$A$3:$AE$998,17,FALSE)</f>
        <v>#REF!</v>
      </c>
      <c r="AE17" s="50" t="e">
        <f>VLOOKUP($U17,AvgGoalStats!$A$3:$AE$998,19,FALSE)</f>
        <v>#REF!</v>
      </c>
      <c r="AF17" s="50" t="e">
        <f>VLOOKUP($U17,AvgGoalStats!$A$3:$AE$998,20,FALSE)</f>
        <v>#REF!</v>
      </c>
      <c r="AG17" s="50" t="e">
        <f>VLOOKUP($U17,AvgGoalStats!$A$3:$AE$998,22,FALSE)</f>
        <v>#REF!</v>
      </c>
      <c r="AH17" s="50" t="e">
        <f>VLOOKUP($U17,AvgGoalStats!$A$3:$AE$998,23,FALSE)</f>
        <v>#REF!</v>
      </c>
      <c r="AI17" s="50" t="e">
        <f>VLOOKUP($U17,AvgGoalStats!$A$3:$AE$998,25,FALSE)</f>
        <v>#REF!</v>
      </c>
      <c r="AJ17" s="50" t="e">
        <f>VLOOKUP($U17,AvgGoalStats!$A$3:$AE$998,26,FALSE)</f>
        <v>#REF!</v>
      </c>
      <c r="AK17" s="50" t="e">
        <f>VLOOKUP($U17,AvgGoalStats!$A$3:$AE$998,28,FALSE)</f>
        <v>#REF!</v>
      </c>
      <c r="AL17" s="50" t="e">
        <f>VLOOKUP($U17,AvgGoalStats!$A$3:$AE$998,29,FALSE)</f>
        <v>#REF!</v>
      </c>
      <c r="AM17" s="50" t="e">
        <f>VLOOKUP($U17,AvgGoalStats!$A$3:$AE$998,31,FALSE)</f>
        <v>#REF!</v>
      </c>
    </row>
    <row r="18" spans="1:39" x14ac:dyDescent="0.3">
      <c r="A18" s="51" t="e">
        <f>VLOOKUP($S18,AvgGoalStats!$A$3:$AE$998,5,FALSE)</f>
        <v>#REF!</v>
      </c>
      <c r="B18" s="50" t="e">
        <f>VLOOKUP($S18,AvgGoalStats!$A$3:$AE$998,6,FALSE)</f>
        <v>#REF!</v>
      </c>
      <c r="C18" s="50" t="e">
        <f>VLOOKUP($S18,AvgGoalStats!$A$3:$AE$998,8,FALSE)</f>
        <v>#REF!</v>
      </c>
      <c r="D18" s="50" t="e">
        <f>VLOOKUP($S18,AvgGoalStats!$A$3:$AE$998,9,FALSE)</f>
        <v>#REF!</v>
      </c>
      <c r="E18" s="50" t="e">
        <f>VLOOKUP($S18,AvgGoalStats!$A$3:$AE$998,11,FALSE)</f>
        <v>#REF!</v>
      </c>
      <c r="F18" s="50" t="e">
        <f>VLOOKUP($S18,AvgGoalStats!$A$3:$AE$998,12,FALSE)</f>
        <v>#REF!</v>
      </c>
      <c r="G18" s="50" t="e">
        <f>VLOOKUP($S18,AvgGoalStats!$A$3:$AE$998,14,FALSE)</f>
        <v>#REF!</v>
      </c>
      <c r="H18" s="50" t="e">
        <f>VLOOKUP($S18,AvgGoalStats!$A$3:$AE$998,15,FALSE)</f>
        <v>#REF!</v>
      </c>
      <c r="I18" s="50" t="e">
        <f>VLOOKUP($S18,AvgGoalStats!$A$3:$AE$998,17,FALSE)</f>
        <v>#REF!</v>
      </c>
      <c r="J18" s="50" t="e">
        <f>VLOOKUP($S18,AvgGoalStats!$A$3:$AE$998,18,FALSE)</f>
        <v>#REF!</v>
      </c>
      <c r="K18" s="50" t="e">
        <f>VLOOKUP($S18,AvgGoalStats!$A$3:$AE$998,20,FALSE)</f>
        <v>#REF!</v>
      </c>
      <c r="L18" s="50" t="e">
        <f>VLOOKUP($S18,AvgGoalStats!$A$3:$AE$998,21,FALSE)</f>
        <v>#REF!</v>
      </c>
      <c r="M18" s="50" t="e">
        <f>VLOOKUP($S18,AvgGoalStats!$A$3:$AE$998,23,FALSE)</f>
        <v>#REF!</v>
      </c>
      <c r="N18" s="50" t="e">
        <f>VLOOKUP($S18,AvgGoalStats!$A$3:$AE$998,24,FALSE)</f>
        <v>#REF!</v>
      </c>
      <c r="O18" s="50" t="e">
        <f>VLOOKUP($S18,AvgGoalStats!$A$3:$AE$998,26,FALSE)</f>
        <v>#REF!</v>
      </c>
      <c r="P18" s="50" t="e">
        <f>VLOOKUP($S18,AvgGoalStats!$A$3:$AE$998,27,FALSE)</f>
        <v>#REF!</v>
      </c>
      <c r="Q18" s="50" t="e">
        <f>VLOOKUP($S18,AvgGoalStats!$A$3:$AE$998,29,FALSE)</f>
        <v>#REF!</v>
      </c>
      <c r="R18" s="50" t="e">
        <f>VLOOKUP($S18,AvgGoalStats!$A$3:$AE$998,30,FALSE)</f>
        <v>#REF!</v>
      </c>
      <c r="S18" s="53" t="e">
        <f>Fixtures!#REF!</f>
        <v>#REF!</v>
      </c>
      <c r="T18" s="54" t="e">
        <f>Fixtures!#REF!</f>
        <v>#REF!</v>
      </c>
      <c r="U18" s="53" t="e">
        <f>Fixtures!#REF!</f>
        <v>#REF!</v>
      </c>
      <c r="V18" s="51" t="e">
        <f>VLOOKUP($U18,AvgGoalStats!$A$3:$AE$998,5,FALSE)</f>
        <v>#REF!</v>
      </c>
      <c r="W18" s="50" t="e">
        <f>VLOOKUP($U18,AvgGoalStats!$A$3:$AE$998,7,FALSE)</f>
        <v>#REF!</v>
      </c>
      <c r="X18" s="50" t="e">
        <f>VLOOKUP($U18,AvgGoalStats!$A$3:$AE$998,8,FALSE)</f>
        <v>#REF!</v>
      </c>
      <c r="Y18" s="50" t="e">
        <f>VLOOKUP($U18,AvgGoalStats!$A$3:$AE$998,10,FALSE)</f>
        <v>#REF!</v>
      </c>
      <c r="Z18" s="50" t="e">
        <f>VLOOKUP($U18,AvgGoalStats!$A$3:$AE$998,11,FALSE)</f>
        <v>#REF!</v>
      </c>
      <c r="AA18" s="50" t="e">
        <f>VLOOKUP($U18,AvgGoalStats!$A$3:$AE$998,13,FALSE)</f>
        <v>#REF!</v>
      </c>
      <c r="AB18" s="50" t="e">
        <f>VLOOKUP($U18,AvgGoalStats!$A$3:$AE$998,14,FALSE)</f>
        <v>#REF!</v>
      </c>
      <c r="AC18" s="50" t="e">
        <f>VLOOKUP($U18,AvgGoalStats!$A$3:$AE$998,16,FALSE)</f>
        <v>#REF!</v>
      </c>
      <c r="AD18" s="50" t="e">
        <f>VLOOKUP($U18,AvgGoalStats!$A$3:$AE$998,17,FALSE)</f>
        <v>#REF!</v>
      </c>
      <c r="AE18" s="50" t="e">
        <f>VLOOKUP($U18,AvgGoalStats!$A$3:$AE$998,19,FALSE)</f>
        <v>#REF!</v>
      </c>
      <c r="AF18" s="50" t="e">
        <f>VLOOKUP($U18,AvgGoalStats!$A$3:$AE$998,20,FALSE)</f>
        <v>#REF!</v>
      </c>
      <c r="AG18" s="50" t="e">
        <f>VLOOKUP($U18,AvgGoalStats!$A$3:$AE$998,22,FALSE)</f>
        <v>#REF!</v>
      </c>
      <c r="AH18" s="50" t="e">
        <f>VLOOKUP($U18,AvgGoalStats!$A$3:$AE$998,23,FALSE)</f>
        <v>#REF!</v>
      </c>
      <c r="AI18" s="50" t="e">
        <f>VLOOKUP($U18,AvgGoalStats!$A$3:$AE$998,25,FALSE)</f>
        <v>#REF!</v>
      </c>
      <c r="AJ18" s="50" t="e">
        <f>VLOOKUP($U18,AvgGoalStats!$A$3:$AE$998,26,FALSE)</f>
        <v>#REF!</v>
      </c>
      <c r="AK18" s="50" t="e">
        <f>VLOOKUP($U18,AvgGoalStats!$A$3:$AE$998,28,FALSE)</f>
        <v>#REF!</v>
      </c>
      <c r="AL18" s="50" t="e">
        <f>VLOOKUP($U18,AvgGoalStats!$A$3:$AE$998,29,FALSE)</f>
        <v>#REF!</v>
      </c>
      <c r="AM18" s="50" t="e">
        <f>VLOOKUP($U18,AvgGoalStats!$A$3:$AE$998,31,FALSE)</f>
        <v>#REF!</v>
      </c>
    </row>
    <row r="19" spans="1:39" x14ac:dyDescent="0.3">
      <c r="A19" s="51" t="e">
        <f>VLOOKUP($S19,AvgGoalStats!$A$3:$AE$998,5,FALSE)</f>
        <v>#REF!</v>
      </c>
      <c r="B19" s="50" t="e">
        <f>VLOOKUP($S19,AvgGoalStats!$A$3:$AE$998,6,FALSE)</f>
        <v>#REF!</v>
      </c>
      <c r="C19" s="50" t="e">
        <f>VLOOKUP($S19,AvgGoalStats!$A$3:$AE$998,8,FALSE)</f>
        <v>#REF!</v>
      </c>
      <c r="D19" s="50" t="e">
        <f>VLOOKUP($S19,AvgGoalStats!$A$3:$AE$998,9,FALSE)</f>
        <v>#REF!</v>
      </c>
      <c r="E19" s="50" t="e">
        <f>VLOOKUP($S19,AvgGoalStats!$A$3:$AE$998,11,FALSE)</f>
        <v>#REF!</v>
      </c>
      <c r="F19" s="50" t="e">
        <f>VLOOKUP($S19,AvgGoalStats!$A$3:$AE$998,12,FALSE)</f>
        <v>#REF!</v>
      </c>
      <c r="G19" s="50" t="e">
        <f>VLOOKUP($S19,AvgGoalStats!$A$3:$AE$998,14,FALSE)</f>
        <v>#REF!</v>
      </c>
      <c r="H19" s="50" t="e">
        <f>VLOOKUP($S19,AvgGoalStats!$A$3:$AE$998,15,FALSE)</f>
        <v>#REF!</v>
      </c>
      <c r="I19" s="50" t="e">
        <f>VLOOKUP($S19,AvgGoalStats!$A$3:$AE$998,17,FALSE)</f>
        <v>#REF!</v>
      </c>
      <c r="J19" s="50" t="e">
        <f>VLOOKUP($S19,AvgGoalStats!$A$3:$AE$998,18,FALSE)</f>
        <v>#REF!</v>
      </c>
      <c r="K19" s="50" t="e">
        <f>VLOOKUP($S19,AvgGoalStats!$A$3:$AE$998,20,FALSE)</f>
        <v>#REF!</v>
      </c>
      <c r="L19" s="50" t="e">
        <f>VLOOKUP($S19,AvgGoalStats!$A$3:$AE$998,21,FALSE)</f>
        <v>#REF!</v>
      </c>
      <c r="M19" s="50" t="e">
        <f>VLOOKUP($S19,AvgGoalStats!$A$3:$AE$998,23,FALSE)</f>
        <v>#REF!</v>
      </c>
      <c r="N19" s="50" t="e">
        <f>VLOOKUP($S19,AvgGoalStats!$A$3:$AE$998,24,FALSE)</f>
        <v>#REF!</v>
      </c>
      <c r="O19" s="50" t="e">
        <f>VLOOKUP($S19,AvgGoalStats!$A$3:$AE$998,26,FALSE)</f>
        <v>#REF!</v>
      </c>
      <c r="P19" s="50" t="e">
        <f>VLOOKUP($S19,AvgGoalStats!$A$3:$AE$998,27,FALSE)</f>
        <v>#REF!</v>
      </c>
      <c r="Q19" s="50" t="e">
        <f>VLOOKUP($S19,AvgGoalStats!$A$3:$AE$998,29,FALSE)</f>
        <v>#REF!</v>
      </c>
      <c r="R19" s="50" t="e">
        <f>VLOOKUP($S19,AvgGoalStats!$A$3:$AE$998,30,FALSE)</f>
        <v>#REF!</v>
      </c>
      <c r="S19" s="53" t="e">
        <f>Fixtures!#REF!</f>
        <v>#REF!</v>
      </c>
      <c r="T19" s="54" t="e">
        <f>Fixtures!#REF!</f>
        <v>#REF!</v>
      </c>
      <c r="U19" s="53" t="e">
        <f>Fixtures!#REF!</f>
        <v>#REF!</v>
      </c>
      <c r="V19" s="51" t="e">
        <f>VLOOKUP($U19,AvgGoalStats!$A$3:$AE$998,5,FALSE)</f>
        <v>#REF!</v>
      </c>
      <c r="W19" s="50" t="e">
        <f>VLOOKUP($U19,AvgGoalStats!$A$3:$AE$998,7,FALSE)</f>
        <v>#REF!</v>
      </c>
      <c r="X19" s="50" t="e">
        <f>VLOOKUP($U19,AvgGoalStats!$A$3:$AE$998,8,FALSE)</f>
        <v>#REF!</v>
      </c>
      <c r="Y19" s="50" t="e">
        <f>VLOOKUP($U19,AvgGoalStats!$A$3:$AE$998,10,FALSE)</f>
        <v>#REF!</v>
      </c>
      <c r="Z19" s="50" t="e">
        <f>VLOOKUP($U19,AvgGoalStats!$A$3:$AE$998,11,FALSE)</f>
        <v>#REF!</v>
      </c>
      <c r="AA19" s="50" t="e">
        <f>VLOOKUP($U19,AvgGoalStats!$A$3:$AE$998,13,FALSE)</f>
        <v>#REF!</v>
      </c>
      <c r="AB19" s="50" t="e">
        <f>VLOOKUP($U19,AvgGoalStats!$A$3:$AE$998,14,FALSE)</f>
        <v>#REF!</v>
      </c>
      <c r="AC19" s="50" t="e">
        <f>VLOOKUP($U19,AvgGoalStats!$A$3:$AE$998,16,FALSE)</f>
        <v>#REF!</v>
      </c>
      <c r="AD19" s="50" t="e">
        <f>VLOOKUP($U19,AvgGoalStats!$A$3:$AE$998,17,FALSE)</f>
        <v>#REF!</v>
      </c>
      <c r="AE19" s="50" t="e">
        <f>VLOOKUP($U19,AvgGoalStats!$A$3:$AE$998,19,FALSE)</f>
        <v>#REF!</v>
      </c>
      <c r="AF19" s="50" t="e">
        <f>VLOOKUP($U19,AvgGoalStats!$A$3:$AE$998,20,FALSE)</f>
        <v>#REF!</v>
      </c>
      <c r="AG19" s="50" t="e">
        <f>VLOOKUP($U19,AvgGoalStats!$A$3:$AE$998,22,FALSE)</f>
        <v>#REF!</v>
      </c>
      <c r="AH19" s="50" t="e">
        <f>VLOOKUP($U19,AvgGoalStats!$A$3:$AE$998,23,FALSE)</f>
        <v>#REF!</v>
      </c>
      <c r="AI19" s="50" t="e">
        <f>VLOOKUP($U19,AvgGoalStats!$A$3:$AE$998,25,FALSE)</f>
        <v>#REF!</v>
      </c>
      <c r="AJ19" s="50" t="e">
        <f>VLOOKUP($U19,AvgGoalStats!$A$3:$AE$998,26,FALSE)</f>
        <v>#REF!</v>
      </c>
      <c r="AK19" s="50" t="e">
        <f>VLOOKUP($U19,AvgGoalStats!$A$3:$AE$998,28,FALSE)</f>
        <v>#REF!</v>
      </c>
      <c r="AL19" s="50" t="e">
        <f>VLOOKUP($U19,AvgGoalStats!$A$3:$AE$998,29,FALSE)</f>
        <v>#REF!</v>
      </c>
      <c r="AM19" s="50" t="e">
        <f>VLOOKUP($U19,AvgGoalStats!$A$3:$AE$998,31,FALSE)</f>
        <v>#REF!</v>
      </c>
    </row>
    <row r="20" spans="1:39" x14ac:dyDescent="0.3">
      <c r="A20" s="51" t="e">
        <f>VLOOKUP($S20,AvgGoalStats!$A$3:$AE$998,5,FALSE)</f>
        <v>#REF!</v>
      </c>
      <c r="B20" s="50" t="e">
        <f>VLOOKUP($S20,AvgGoalStats!$A$3:$AE$998,6,FALSE)</f>
        <v>#REF!</v>
      </c>
      <c r="C20" s="50" t="e">
        <f>VLOOKUP($S20,AvgGoalStats!$A$3:$AE$998,8,FALSE)</f>
        <v>#REF!</v>
      </c>
      <c r="D20" s="50" t="e">
        <f>VLOOKUP($S20,AvgGoalStats!$A$3:$AE$998,9,FALSE)</f>
        <v>#REF!</v>
      </c>
      <c r="E20" s="50" t="e">
        <f>VLOOKUP($S20,AvgGoalStats!$A$3:$AE$998,11,FALSE)</f>
        <v>#REF!</v>
      </c>
      <c r="F20" s="50" t="e">
        <f>VLOOKUP($S20,AvgGoalStats!$A$3:$AE$998,12,FALSE)</f>
        <v>#REF!</v>
      </c>
      <c r="G20" s="50" t="e">
        <f>VLOOKUP($S20,AvgGoalStats!$A$3:$AE$998,14,FALSE)</f>
        <v>#REF!</v>
      </c>
      <c r="H20" s="50" t="e">
        <f>VLOOKUP($S20,AvgGoalStats!$A$3:$AE$998,15,FALSE)</f>
        <v>#REF!</v>
      </c>
      <c r="I20" s="50" t="e">
        <f>VLOOKUP($S20,AvgGoalStats!$A$3:$AE$998,17,FALSE)</f>
        <v>#REF!</v>
      </c>
      <c r="J20" s="50" t="e">
        <f>VLOOKUP($S20,AvgGoalStats!$A$3:$AE$998,18,FALSE)</f>
        <v>#REF!</v>
      </c>
      <c r="K20" s="50" t="e">
        <f>VLOOKUP($S20,AvgGoalStats!$A$3:$AE$998,20,FALSE)</f>
        <v>#REF!</v>
      </c>
      <c r="L20" s="50" t="e">
        <f>VLOOKUP($S20,AvgGoalStats!$A$3:$AE$998,21,FALSE)</f>
        <v>#REF!</v>
      </c>
      <c r="M20" s="50" t="e">
        <f>VLOOKUP($S20,AvgGoalStats!$A$3:$AE$998,23,FALSE)</f>
        <v>#REF!</v>
      </c>
      <c r="N20" s="50" t="e">
        <f>VLOOKUP($S20,AvgGoalStats!$A$3:$AE$998,24,FALSE)</f>
        <v>#REF!</v>
      </c>
      <c r="O20" s="50" t="e">
        <f>VLOOKUP($S20,AvgGoalStats!$A$3:$AE$998,26,FALSE)</f>
        <v>#REF!</v>
      </c>
      <c r="P20" s="50" t="e">
        <f>VLOOKUP($S20,AvgGoalStats!$A$3:$AE$998,27,FALSE)</f>
        <v>#REF!</v>
      </c>
      <c r="Q20" s="50" t="e">
        <f>VLOOKUP($S20,AvgGoalStats!$A$3:$AE$998,29,FALSE)</f>
        <v>#REF!</v>
      </c>
      <c r="R20" s="50" t="e">
        <f>VLOOKUP($S20,AvgGoalStats!$A$3:$AE$998,30,FALSE)</f>
        <v>#REF!</v>
      </c>
      <c r="S20" s="53" t="e">
        <f>Fixtures!#REF!</f>
        <v>#REF!</v>
      </c>
      <c r="T20" s="54" t="e">
        <f>Fixtures!#REF!</f>
        <v>#REF!</v>
      </c>
      <c r="U20" s="53" t="e">
        <f>Fixtures!#REF!</f>
        <v>#REF!</v>
      </c>
      <c r="V20" s="51" t="e">
        <f>VLOOKUP($U20,AvgGoalStats!$A$3:$AE$998,5,FALSE)</f>
        <v>#REF!</v>
      </c>
      <c r="W20" s="50" t="e">
        <f>VLOOKUP($U20,AvgGoalStats!$A$3:$AE$998,7,FALSE)</f>
        <v>#REF!</v>
      </c>
      <c r="X20" s="50" t="e">
        <f>VLOOKUP($U20,AvgGoalStats!$A$3:$AE$998,8,FALSE)</f>
        <v>#REF!</v>
      </c>
      <c r="Y20" s="50" t="e">
        <f>VLOOKUP($U20,AvgGoalStats!$A$3:$AE$998,10,FALSE)</f>
        <v>#REF!</v>
      </c>
      <c r="Z20" s="50" t="e">
        <f>VLOOKUP($U20,AvgGoalStats!$A$3:$AE$998,11,FALSE)</f>
        <v>#REF!</v>
      </c>
      <c r="AA20" s="50" t="e">
        <f>VLOOKUP($U20,AvgGoalStats!$A$3:$AE$998,13,FALSE)</f>
        <v>#REF!</v>
      </c>
      <c r="AB20" s="50" t="e">
        <f>VLOOKUP($U20,AvgGoalStats!$A$3:$AE$998,14,FALSE)</f>
        <v>#REF!</v>
      </c>
      <c r="AC20" s="50" t="e">
        <f>VLOOKUP($U20,AvgGoalStats!$A$3:$AE$998,16,FALSE)</f>
        <v>#REF!</v>
      </c>
      <c r="AD20" s="50" t="e">
        <f>VLOOKUP($U20,AvgGoalStats!$A$3:$AE$998,17,FALSE)</f>
        <v>#REF!</v>
      </c>
      <c r="AE20" s="50" t="e">
        <f>VLOOKUP($U20,AvgGoalStats!$A$3:$AE$998,19,FALSE)</f>
        <v>#REF!</v>
      </c>
      <c r="AF20" s="50" t="e">
        <f>VLOOKUP($U20,AvgGoalStats!$A$3:$AE$998,20,FALSE)</f>
        <v>#REF!</v>
      </c>
      <c r="AG20" s="50" t="e">
        <f>VLOOKUP($U20,AvgGoalStats!$A$3:$AE$998,22,FALSE)</f>
        <v>#REF!</v>
      </c>
      <c r="AH20" s="50" t="e">
        <f>VLOOKUP($U20,AvgGoalStats!$A$3:$AE$998,23,FALSE)</f>
        <v>#REF!</v>
      </c>
      <c r="AI20" s="50" t="e">
        <f>VLOOKUP($U20,AvgGoalStats!$A$3:$AE$998,25,FALSE)</f>
        <v>#REF!</v>
      </c>
      <c r="AJ20" s="50" t="e">
        <f>VLOOKUP($U20,AvgGoalStats!$A$3:$AE$998,26,FALSE)</f>
        <v>#REF!</v>
      </c>
      <c r="AK20" s="50" t="e">
        <f>VLOOKUP($U20,AvgGoalStats!$A$3:$AE$998,28,FALSE)</f>
        <v>#REF!</v>
      </c>
      <c r="AL20" s="50" t="e">
        <f>VLOOKUP($U20,AvgGoalStats!$A$3:$AE$998,29,FALSE)</f>
        <v>#REF!</v>
      </c>
      <c r="AM20" s="50" t="e">
        <f>VLOOKUP($U20,AvgGoalStats!$A$3:$AE$998,31,FALSE)</f>
        <v>#REF!</v>
      </c>
    </row>
    <row r="21" spans="1:39" x14ac:dyDescent="0.3">
      <c r="A21" s="51" t="e">
        <f>VLOOKUP($S21,AvgGoalStats!$A$3:$AE$998,5,FALSE)</f>
        <v>#REF!</v>
      </c>
      <c r="B21" s="50" t="e">
        <f>VLOOKUP($S21,AvgGoalStats!$A$3:$AE$998,6,FALSE)</f>
        <v>#REF!</v>
      </c>
      <c r="C21" s="50" t="e">
        <f>VLOOKUP($S21,AvgGoalStats!$A$3:$AE$998,8,FALSE)</f>
        <v>#REF!</v>
      </c>
      <c r="D21" s="50" t="e">
        <f>VLOOKUP($S21,AvgGoalStats!$A$3:$AE$998,9,FALSE)</f>
        <v>#REF!</v>
      </c>
      <c r="E21" s="50" t="e">
        <f>VLOOKUP($S21,AvgGoalStats!$A$3:$AE$998,11,FALSE)</f>
        <v>#REF!</v>
      </c>
      <c r="F21" s="50" t="e">
        <f>VLOOKUP($S21,AvgGoalStats!$A$3:$AE$998,12,FALSE)</f>
        <v>#REF!</v>
      </c>
      <c r="G21" s="50" t="e">
        <f>VLOOKUP($S21,AvgGoalStats!$A$3:$AE$998,14,FALSE)</f>
        <v>#REF!</v>
      </c>
      <c r="H21" s="50" t="e">
        <f>VLOOKUP($S21,AvgGoalStats!$A$3:$AE$998,15,FALSE)</f>
        <v>#REF!</v>
      </c>
      <c r="I21" s="50" t="e">
        <f>VLOOKUP($S21,AvgGoalStats!$A$3:$AE$998,17,FALSE)</f>
        <v>#REF!</v>
      </c>
      <c r="J21" s="50" t="e">
        <f>VLOOKUP($S21,AvgGoalStats!$A$3:$AE$998,18,FALSE)</f>
        <v>#REF!</v>
      </c>
      <c r="K21" s="50" t="e">
        <f>VLOOKUP($S21,AvgGoalStats!$A$3:$AE$998,20,FALSE)</f>
        <v>#REF!</v>
      </c>
      <c r="L21" s="50" t="e">
        <f>VLOOKUP($S21,AvgGoalStats!$A$3:$AE$998,21,FALSE)</f>
        <v>#REF!</v>
      </c>
      <c r="M21" s="50" t="e">
        <f>VLOOKUP($S21,AvgGoalStats!$A$3:$AE$998,23,FALSE)</f>
        <v>#REF!</v>
      </c>
      <c r="N21" s="50" t="e">
        <f>VLOOKUP($S21,AvgGoalStats!$A$3:$AE$998,24,FALSE)</f>
        <v>#REF!</v>
      </c>
      <c r="O21" s="50" t="e">
        <f>VLOOKUP($S21,AvgGoalStats!$A$3:$AE$998,26,FALSE)</f>
        <v>#REF!</v>
      </c>
      <c r="P21" s="50" t="e">
        <f>VLOOKUP($S21,AvgGoalStats!$A$3:$AE$998,27,FALSE)</f>
        <v>#REF!</v>
      </c>
      <c r="Q21" s="50" t="e">
        <f>VLOOKUP($S21,AvgGoalStats!$A$3:$AE$998,29,FALSE)</f>
        <v>#REF!</v>
      </c>
      <c r="R21" s="50" t="e">
        <f>VLOOKUP($S21,AvgGoalStats!$A$3:$AE$998,30,FALSE)</f>
        <v>#REF!</v>
      </c>
      <c r="S21" s="53" t="e">
        <f>Fixtures!#REF!</f>
        <v>#REF!</v>
      </c>
      <c r="T21" s="54" t="e">
        <f>Fixtures!#REF!</f>
        <v>#REF!</v>
      </c>
      <c r="U21" s="53" t="e">
        <f>Fixtures!#REF!</f>
        <v>#REF!</v>
      </c>
      <c r="V21" s="51" t="e">
        <f>VLOOKUP($U21,AvgGoalStats!$A$3:$AE$998,5,FALSE)</f>
        <v>#REF!</v>
      </c>
      <c r="W21" s="50" t="e">
        <f>VLOOKUP($U21,AvgGoalStats!$A$3:$AE$998,7,FALSE)</f>
        <v>#REF!</v>
      </c>
      <c r="X21" s="50" t="e">
        <f>VLOOKUP($U21,AvgGoalStats!$A$3:$AE$998,8,FALSE)</f>
        <v>#REF!</v>
      </c>
      <c r="Y21" s="50" t="e">
        <f>VLOOKUP($U21,AvgGoalStats!$A$3:$AE$998,10,FALSE)</f>
        <v>#REF!</v>
      </c>
      <c r="Z21" s="50" t="e">
        <f>VLOOKUP($U21,AvgGoalStats!$A$3:$AE$998,11,FALSE)</f>
        <v>#REF!</v>
      </c>
      <c r="AA21" s="50" t="e">
        <f>VLOOKUP($U21,AvgGoalStats!$A$3:$AE$998,13,FALSE)</f>
        <v>#REF!</v>
      </c>
      <c r="AB21" s="50" t="e">
        <f>VLOOKUP($U21,AvgGoalStats!$A$3:$AE$998,14,FALSE)</f>
        <v>#REF!</v>
      </c>
      <c r="AC21" s="50" t="e">
        <f>VLOOKUP($U21,AvgGoalStats!$A$3:$AE$998,16,FALSE)</f>
        <v>#REF!</v>
      </c>
      <c r="AD21" s="50" t="e">
        <f>VLOOKUP($U21,AvgGoalStats!$A$3:$AE$998,17,FALSE)</f>
        <v>#REF!</v>
      </c>
      <c r="AE21" s="50" t="e">
        <f>VLOOKUP($U21,AvgGoalStats!$A$3:$AE$998,19,FALSE)</f>
        <v>#REF!</v>
      </c>
      <c r="AF21" s="50" t="e">
        <f>VLOOKUP($U21,AvgGoalStats!$A$3:$AE$998,20,FALSE)</f>
        <v>#REF!</v>
      </c>
      <c r="AG21" s="50" t="e">
        <f>VLOOKUP($U21,AvgGoalStats!$A$3:$AE$998,22,FALSE)</f>
        <v>#REF!</v>
      </c>
      <c r="AH21" s="50" t="e">
        <f>VLOOKUP($U21,AvgGoalStats!$A$3:$AE$998,23,FALSE)</f>
        <v>#REF!</v>
      </c>
      <c r="AI21" s="50" t="e">
        <f>VLOOKUP($U21,AvgGoalStats!$A$3:$AE$998,25,FALSE)</f>
        <v>#REF!</v>
      </c>
      <c r="AJ21" s="50" t="e">
        <f>VLOOKUP($U21,AvgGoalStats!$A$3:$AE$998,26,FALSE)</f>
        <v>#REF!</v>
      </c>
      <c r="AK21" s="50" t="e">
        <f>VLOOKUP($U21,AvgGoalStats!$A$3:$AE$998,28,FALSE)</f>
        <v>#REF!</v>
      </c>
      <c r="AL21" s="50" t="e">
        <f>VLOOKUP($U21,AvgGoalStats!$A$3:$AE$998,29,FALSE)</f>
        <v>#REF!</v>
      </c>
      <c r="AM21" s="50" t="e">
        <f>VLOOKUP($U21,AvgGoalStats!$A$3:$AE$998,31,FALSE)</f>
        <v>#REF!</v>
      </c>
    </row>
    <row r="22" spans="1:39" x14ac:dyDescent="0.3">
      <c r="A22" s="51" t="e">
        <f>VLOOKUP($S22,AvgGoalStats!$A$3:$AE$998,5,FALSE)</f>
        <v>#REF!</v>
      </c>
      <c r="B22" s="50" t="e">
        <f>VLOOKUP($S22,AvgGoalStats!$A$3:$AE$998,6,FALSE)</f>
        <v>#REF!</v>
      </c>
      <c r="C22" s="50" t="e">
        <f>VLOOKUP($S22,AvgGoalStats!$A$3:$AE$998,8,FALSE)</f>
        <v>#REF!</v>
      </c>
      <c r="D22" s="50" t="e">
        <f>VLOOKUP($S22,AvgGoalStats!$A$3:$AE$998,9,FALSE)</f>
        <v>#REF!</v>
      </c>
      <c r="E22" s="50" t="e">
        <f>VLOOKUP($S22,AvgGoalStats!$A$3:$AE$998,11,FALSE)</f>
        <v>#REF!</v>
      </c>
      <c r="F22" s="50" t="e">
        <f>VLOOKUP($S22,AvgGoalStats!$A$3:$AE$998,12,FALSE)</f>
        <v>#REF!</v>
      </c>
      <c r="G22" s="50" t="e">
        <f>VLOOKUP($S22,AvgGoalStats!$A$3:$AE$998,14,FALSE)</f>
        <v>#REF!</v>
      </c>
      <c r="H22" s="50" t="e">
        <f>VLOOKUP($S22,AvgGoalStats!$A$3:$AE$998,15,FALSE)</f>
        <v>#REF!</v>
      </c>
      <c r="I22" s="50" t="e">
        <f>VLOOKUP($S22,AvgGoalStats!$A$3:$AE$998,17,FALSE)</f>
        <v>#REF!</v>
      </c>
      <c r="J22" s="50" t="e">
        <f>VLOOKUP($S22,AvgGoalStats!$A$3:$AE$998,18,FALSE)</f>
        <v>#REF!</v>
      </c>
      <c r="K22" s="50" t="e">
        <f>VLOOKUP($S22,AvgGoalStats!$A$3:$AE$998,20,FALSE)</f>
        <v>#REF!</v>
      </c>
      <c r="L22" s="50" t="e">
        <f>VLOOKUP($S22,AvgGoalStats!$A$3:$AE$998,21,FALSE)</f>
        <v>#REF!</v>
      </c>
      <c r="M22" s="50" t="e">
        <f>VLOOKUP($S22,AvgGoalStats!$A$3:$AE$998,23,FALSE)</f>
        <v>#REF!</v>
      </c>
      <c r="N22" s="50" t="e">
        <f>VLOOKUP($S22,AvgGoalStats!$A$3:$AE$998,24,FALSE)</f>
        <v>#REF!</v>
      </c>
      <c r="O22" s="50" t="e">
        <f>VLOOKUP($S22,AvgGoalStats!$A$3:$AE$998,26,FALSE)</f>
        <v>#REF!</v>
      </c>
      <c r="P22" s="50" t="e">
        <f>VLOOKUP($S22,AvgGoalStats!$A$3:$AE$998,27,FALSE)</f>
        <v>#REF!</v>
      </c>
      <c r="Q22" s="50" t="e">
        <f>VLOOKUP($S22,AvgGoalStats!$A$3:$AE$998,29,FALSE)</f>
        <v>#REF!</v>
      </c>
      <c r="R22" s="50" t="e">
        <f>VLOOKUP($S22,AvgGoalStats!$A$3:$AE$998,30,FALSE)</f>
        <v>#REF!</v>
      </c>
      <c r="S22" s="53" t="e">
        <f>Fixtures!#REF!</f>
        <v>#REF!</v>
      </c>
      <c r="T22" s="54" t="e">
        <f>Fixtures!#REF!</f>
        <v>#REF!</v>
      </c>
      <c r="U22" s="53" t="e">
        <f>Fixtures!#REF!</f>
        <v>#REF!</v>
      </c>
      <c r="V22" s="51" t="e">
        <f>VLOOKUP($U22,AvgGoalStats!$A$3:$AE$998,5,FALSE)</f>
        <v>#REF!</v>
      </c>
      <c r="W22" s="50" t="e">
        <f>VLOOKUP($U22,AvgGoalStats!$A$3:$AE$998,7,FALSE)</f>
        <v>#REF!</v>
      </c>
      <c r="X22" s="50" t="e">
        <f>VLOOKUP($U22,AvgGoalStats!$A$3:$AE$998,8,FALSE)</f>
        <v>#REF!</v>
      </c>
      <c r="Y22" s="50" t="e">
        <f>VLOOKUP($U22,AvgGoalStats!$A$3:$AE$998,10,FALSE)</f>
        <v>#REF!</v>
      </c>
      <c r="Z22" s="50" t="e">
        <f>VLOOKUP($U22,AvgGoalStats!$A$3:$AE$998,11,FALSE)</f>
        <v>#REF!</v>
      </c>
      <c r="AA22" s="50" t="e">
        <f>VLOOKUP($U22,AvgGoalStats!$A$3:$AE$998,13,FALSE)</f>
        <v>#REF!</v>
      </c>
      <c r="AB22" s="50" t="e">
        <f>VLOOKUP($U22,AvgGoalStats!$A$3:$AE$998,14,FALSE)</f>
        <v>#REF!</v>
      </c>
      <c r="AC22" s="50" t="e">
        <f>VLOOKUP($U22,AvgGoalStats!$A$3:$AE$998,16,FALSE)</f>
        <v>#REF!</v>
      </c>
      <c r="AD22" s="50" t="e">
        <f>VLOOKUP($U22,AvgGoalStats!$A$3:$AE$998,17,FALSE)</f>
        <v>#REF!</v>
      </c>
      <c r="AE22" s="50" t="e">
        <f>VLOOKUP($U22,AvgGoalStats!$A$3:$AE$998,19,FALSE)</f>
        <v>#REF!</v>
      </c>
      <c r="AF22" s="50" t="e">
        <f>VLOOKUP($U22,AvgGoalStats!$A$3:$AE$998,20,FALSE)</f>
        <v>#REF!</v>
      </c>
      <c r="AG22" s="50" t="e">
        <f>VLOOKUP($U22,AvgGoalStats!$A$3:$AE$998,22,FALSE)</f>
        <v>#REF!</v>
      </c>
      <c r="AH22" s="50" t="e">
        <f>VLOOKUP($U22,AvgGoalStats!$A$3:$AE$998,23,FALSE)</f>
        <v>#REF!</v>
      </c>
      <c r="AI22" s="50" t="e">
        <f>VLOOKUP($U22,AvgGoalStats!$A$3:$AE$998,25,FALSE)</f>
        <v>#REF!</v>
      </c>
      <c r="AJ22" s="50" t="e">
        <f>VLOOKUP($U22,AvgGoalStats!$A$3:$AE$998,26,FALSE)</f>
        <v>#REF!</v>
      </c>
      <c r="AK22" s="50" t="e">
        <f>VLOOKUP($U22,AvgGoalStats!$A$3:$AE$998,28,FALSE)</f>
        <v>#REF!</v>
      </c>
      <c r="AL22" s="50" t="e">
        <f>VLOOKUP($U22,AvgGoalStats!$A$3:$AE$998,29,FALSE)</f>
        <v>#REF!</v>
      </c>
      <c r="AM22" s="50" t="e">
        <f>VLOOKUP($U22,AvgGoalStats!$A$3:$AE$998,31,FALSE)</f>
        <v>#REF!</v>
      </c>
    </row>
    <row r="23" spans="1:39" x14ac:dyDescent="0.3">
      <c r="A23" s="51" t="e">
        <f>VLOOKUP($S23,AvgGoalStats!$A$3:$AE$998,5,FALSE)</f>
        <v>#REF!</v>
      </c>
      <c r="B23" s="50" t="e">
        <f>VLOOKUP($S23,AvgGoalStats!$A$3:$AE$998,6,FALSE)</f>
        <v>#REF!</v>
      </c>
      <c r="C23" s="50" t="e">
        <f>VLOOKUP($S23,AvgGoalStats!$A$3:$AE$998,8,FALSE)</f>
        <v>#REF!</v>
      </c>
      <c r="D23" s="50" t="e">
        <f>VLOOKUP($S23,AvgGoalStats!$A$3:$AE$998,9,FALSE)</f>
        <v>#REF!</v>
      </c>
      <c r="E23" s="50" t="e">
        <f>VLOOKUP($S23,AvgGoalStats!$A$3:$AE$998,11,FALSE)</f>
        <v>#REF!</v>
      </c>
      <c r="F23" s="50" t="e">
        <f>VLOOKUP($S23,AvgGoalStats!$A$3:$AE$998,12,FALSE)</f>
        <v>#REF!</v>
      </c>
      <c r="G23" s="50" t="e">
        <f>VLOOKUP($S23,AvgGoalStats!$A$3:$AE$998,14,FALSE)</f>
        <v>#REF!</v>
      </c>
      <c r="H23" s="50" t="e">
        <f>VLOOKUP($S23,AvgGoalStats!$A$3:$AE$998,15,FALSE)</f>
        <v>#REF!</v>
      </c>
      <c r="I23" s="50" t="e">
        <f>VLOOKUP($S23,AvgGoalStats!$A$3:$AE$998,17,FALSE)</f>
        <v>#REF!</v>
      </c>
      <c r="J23" s="50" t="e">
        <f>VLOOKUP($S23,AvgGoalStats!$A$3:$AE$998,18,FALSE)</f>
        <v>#REF!</v>
      </c>
      <c r="K23" s="50" t="e">
        <f>VLOOKUP($S23,AvgGoalStats!$A$3:$AE$998,20,FALSE)</f>
        <v>#REF!</v>
      </c>
      <c r="L23" s="50" t="e">
        <f>VLOOKUP($S23,AvgGoalStats!$A$3:$AE$998,21,FALSE)</f>
        <v>#REF!</v>
      </c>
      <c r="M23" s="50" t="e">
        <f>VLOOKUP($S23,AvgGoalStats!$A$3:$AE$998,23,FALSE)</f>
        <v>#REF!</v>
      </c>
      <c r="N23" s="50" t="e">
        <f>VLOOKUP($S23,AvgGoalStats!$A$3:$AE$998,24,FALSE)</f>
        <v>#REF!</v>
      </c>
      <c r="O23" s="50" t="e">
        <f>VLOOKUP($S23,AvgGoalStats!$A$3:$AE$998,26,FALSE)</f>
        <v>#REF!</v>
      </c>
      <c r="P23" s="50" t="e">
        <f>VLOOKUP($S23,AvgGoalStats!$A$3:$AE$998,27,FALSE)</f>
        <v>#REF!</v>
      </c>
      <c r="Q23" s="50" t="e">
        <f>VLOOKUP($S23,AvgGoalStats!$A$3:$AE$998,29,FALSE)</f>
        <v>#REF!</v>
      </c>
      <c r="R23" s="50" t="e">
        <f>VLOOKUP($S23,AvgGoalStats!$A$3:$AE$998,30,FALSE)</f>
        <v>#REF!</v>
      </c>
      <c r="S23" s="53" t="e">
        <f>Fixtures!#REF!</f>
        <v>#REF!</v>
      </c>
      <c r="T23" s="54" t="e">
        <f>Fixtures!#REF!</f>
        <v>#REF!</v>
      </c>
      <c r="U23" s="53" t="e">
        <f>Fixtures!#REF!</f>
        <v>#REF!</v>
      </c>
      <c r="V23" s="51" t="e">
        <f>VLOOKUP($U23,AvgGoalStats!$A$3:$AE$998,5,FALSE)</f>
        <v>#REF!</v>
      </c>
      <c r="W23" s="50" t="e">
        <f>VLOOKUP($U23,AvgGoalStats!$A$3:$AE$998,7,FALSE)</f>
        <v>#REF!</v>
      </c>
      <c r="X23" s="50" t="e">
        <f>VLOOKUP($U23,AvgGoalStats!$A$3:$AE$998,8,FALSE)</f>
        <v>#REF!</v>
      </c>
      <c r="Y23" s="50" t="e">
        <f>VLOOKUP($U23,AvgGoalStats!$A$3:$AE$998,10,FALSE)</f>
        <v>#REF!</v>
      </c>
      <c r="Z23" s="50" t="e">
        <f>VLOOKUP($U23,AvgGoalStats!$A$3:$AE$998,11,FALSE)</f>
        <v>#REF!</v>
      </c>
      <c r="AA23" s="50" t="e">
        <f>VLOOKUP($U23,AvgGoalStats!$A$3:$AE$998,13,FALSE)</f>
        <v>#REF!</v>
      </c>
      <c r="AB23" s="50" t="e">
        <f>VLOOKUP($U23,AvgGoalStats!$A$3:$AE$998,14,FALSE)</f>
        <v>#REF!</v>
      </c>
      <c r="AC23" s="50" t="e">
        <f>VLOOKUP($U23,AvgGoalStats!$A$3:$AE$998,16,FALSE)</f>
        <v>#REF!</v>
      </c>
      <c r="AD23" s="50" t="e">
        <f>VLOOKUP($U23,AvgGoalStats!$A$3:$AE$998,17,FALSE)</f>
        <v>#REF!</v>
      </c>
      <c r="AE23" s="50" t="e">
        <f>VLOOKUP($U23,AvgGoalStats!$A$3:$AE$998,19,FALSE)</f>
        <v>#REF!</v>
      </c>
      <c r="AF23" s="50" t="e">
        <f>VLOOKUP($U23,AvgGoalStats!$A$3:$AE$998,20,FALSE)</f>
        <v>#REF!</v>
      </c>
      <c r="AG23" s="50" t="e">
        <f>VLOOKUP($U23,AvgGoalStats!$A$3:$AE$998,22,FALSE)</f>
        <v>#REF!</v>
      </c>
      <c r="AH23" s="50" t="e">
        <f>VLOOKUP($U23,AvgGoalStats!$A$3:$AE$998,23,FALSE)</f>
        <v>#REF!</v>
      </c>
      <c r="AI23" s="50" t="e">
        <f>VLOOKUP($U23,AvgGoalStats!$A$3:$AE$998,25,FALSE)</f>
        <v>#REF!</v>
      </c>
      <c r="AJ23" s="50" t="e">
        <f>VLOOKUP($U23,AvgGoalStats!$A$3:$AE$998,26,FALSE)</f>
        <v>#REF!</v>
      </c>
      <c r="AK23" s="50" t="e">
        <f>VLOOKUP($U23,AvgGoalStats!$A$3:$AE$998,28,FALSE)</f>
        <v>#REF!</v>
      </c>
      <c r="AL23" s="50" t="e">
        <f>VLOOKUP($U23,AvgGoalStats!$A$3:$AE$998,29,FALSE)</f>
        <v>#REF!</v>
      </c>
      <c r="AM23" s="50" t="e">
        <f>VLOOKUP($U23,AvgGoalStats!$A$3:$AE$998,31,FALSE)</f>
        <v>#REF!</v>
      </c>
    </row>
    <row r="24" spans="1:39" x14ac:dyDescent="0.3">
      <c r="A24" s="51" t="e">
        <f>VLOOKUP($S24,AvgGoalStats!$A$3:$AE$998,5,FALSE)</f>
        <v>#REF!</v>
      </c>
      <c r="B24" s="50" t="e">
        <f>VLOOKUP($S24,AvgGoalStats!$A$3:$AE$998,6,FALSE)</f>
        <v>#REF!</v>
      </c>
      <c r="C24" s="50" t="e">
        <f>VLOOKUP($S24,AvgGoalStats!$A$3:$AE$998,8,FALSE)</f>
        <v>#REF!</v>
      </c>
      <c r="D24" s="50" t="e">
        <f>VLOOKUP($S24,AvgGoalStats!$A$3:$AE$998,9,FALSE)</f>
        <v>#REF!</v>
      </c>
      <c r="E24" s="50" t="e">
        <f>VLOOKUP($S24,AvgGoalStats!$A$3:$AE$998,11,FALSE)</f>
        <v>#REF!</v>
      </c>
      <c r="F24" s="50" t="e">
        <f>VLOOKUP($S24,AvgGoalStats!$A$3:$AE$998,12,FALSE)</f>
        <v>#REF!</v>
      </c>
      <c r="G24" s="50" t="e">
        <f>VLOOKUP($S24,AvgGoalStats!$A$3:$AE$998,14,FALSE)</f>
        <v>#REF!</v>
      </c>
      <c r="H24" s="50" t="e">
        <f>VLOOKUP($S24,AvgGoalStats!$A$3:$AE$998,15,FALSE)</f>
        <v>#REF!</v>
      </c>
      <c r="I24" s="50" t="e">
        <f>VLOOKUP($S24,AvgGoalStats!$A$3:$AE$998,17,FALSE)</f>
        <v>#REF!</v>
      </c>
      <c r="J24" s="50" t="e">
        <f>VLOOKUP($S24,AvgGoalStats!$A$3:$AE$998,18,FALSE)</f>
        <v>#REF!</v>
      </c>
      <c r="K24" s="50" t="e">
        <f>VLOOKUP($S24,AvgGoalStats!$A$3:$AE$998,20,FALSE)</f>
        <v>#REF!</v>
      </c>
      <c r="L24" s="50" t="e">
        <f>VLOOKUP($S24,AvgGoalStats!$A$3:$AE$998,21,FALSE)</f>
        <v>#REF!</v>
      </c>
      <c r="M24" s="50" t="e">
        <f>VLOOKUP($S24,AvgGoalStats!$A$3:$AE$998,23,FALSE)</f>
        <v>#REF!</v>
      </c>
      <c r="N24" s="50" t="e">
        <f>VLOOKUP($S24,AvgGoalStats!$A$3:$AE$998,24,FALSE)</f>
        <v>#REF!</v>
      </c>
      <c r="O24" s="50" t="e">
        <f>VLOOKUP($S24,AvgGoalStats!$A$3:$AE$998,26,FALSE)</f>
        <v>#REF!</v>
      </c>
      <c r="P24" s="50" t="e">
        <f>VLOOKUP($S24,AvgGoalStats!$A$3:$AE$998,27,FALSE)</f>
        <v>#REF!</v>
      </c>
      <c r="Q24" s="50" t="e">
        <f>VLOOKUP($S24,AvgGoalStats!$A$3:$AE$998,29,FALSE)</f>
        <v>#REF!</v>
      </c>
      <c r="R24" s="50" t="e">
        <f>VLOOKUP($S24,AvgGoalStats!$A$3:$AE$998,30,FALSE)</f>
        <v>#REF!</v>
      </c>
      <c r="S24" s="53" t="e">
        <f>Fixtures!#REF!</f>
        <v>#REF!</v>
      </c>
      <c r="T24" s="54" t="e">
        <f>Fixtures!#REF!</f>
        <v>#REF!</v>
      </c>
      <c r="U24" s="53" t="e">
        <f>Fixtures!#REF!</f>
        <v>#REF!</v>
      </c>
      <c r="V24" s="51" t="e">
        <f>VLOOKUP($U24,AvgGoalStats!$A$3:$AE$998,5,FALSE)</f>
        <v>#REF!</v>
      </c>
      <c r="W24" s="50" t="e">
        <f>VLOOKUP($U24,AvgGoalStats!$A$3:$AE$998,7,FALSE)</f>
        <v>#REF!</v>
      </c>
      <c r="X24" s="50" t="e">
        <f>VLOOKUP($U24,AvgGoalStats!$A$3:$AE$998,8,FALSE)</f>
        <v>#REF!</v>
      </c>
      <c r="Y24" s="50" t="e">
        <f>VLOOKUP($U24,AvgGoalStats!$A$3:$AE$998,10,FALSE)</f>
        <v>#REF!</v>
      </c>
      <c r="Z24" s="50" t="e">
        <f>VLOOKUP($U24,AvgGoalStats!$A$3:$AE$998,11,FALSE)</f>
        <v>#REF!</v>
      </c>
      <c r="AA24" s="50" t="e">
        <f>VLOOKUP($U24,AvgGoalStats!$A$3:$AE$998,13,FALSE)</f>
        <v>#REF!</v>
      </c>
      <c r="AB24" s="50" t="e">
        <f>VLOOKUP($U24,AvgGoalStats!$A$3:$AE$998,14,FALSE)</f>
        <v>#REF!</v>
      </c>
      <c r="AC24" s="50" t="e">
        <f>VLOOKUP($U24,AvgGoalStats!$A$3:$AE$998,16,FALSE)</f>
        <v>#REF!</v>
      </c>
      <c r="AD24" s="50" t="e">
        <f>VLOOKUP($U24,AvgGoalStats!$A$3:$AE$998,17,FALSE)</f>
        <v>#REF!</v>
      </c>
      <c r="AE24" s="50" t="e">
        <f>VLOOKUP($U24,AvgGoalStats!$A$3:$AE$998,19,FALSE)</f>
        <v>#REF!</v>
      </c>
      <c r="AF24" s="50" t="e">
        <f>VLOOKUP($U24,AvgGoalStats!$A$3:$AE$998,20,FALSE)</f>
        <v>#REF!</v>
      </c>
      <c r="AG24" s="50" t="e">
        <f>VLOOKUP($U24,AvgGoalStats!$A$3:$AE$998,22,FALSE)</f>
        <v>#REF!</v>
      </c>
      <c r="AH24" s="50" t="e">
        <f>VLOOKUP($U24,AvgGoalStats!$A$3:$AE$998,23,FALSE)</f>
        <v>#REF!</v>
      </c>
      <c r="AI24" s="50" t="e">
        <f>VLOOKUP($U24,AvgGoalStats!$A$3:$AE$998,25,FALSE)</f>
        <v>#REF!</v>
      </c>
      <c r="AJ24" s="50" t="e">
        <f>VLOOKUP($U24,AvgGoalStats!$A$3:$AE$998,26,FALSE)</f>
        <v>#REF!</v>
      </c>
      <c r="AK24" s="50" t="e">
        <f>VLOOKUP($U24,AvgGoalStats!$A$3:$AE$998,28,FALSE)</f>
        <v>#REF!</v>
      </c>
      <c r="AL24" s="50" t="e">
        <f>VLOOKUP($U24,AvgGoalStats!$A$3:$AE$998,29,FALSE)</f>
        <v>#REF!</v>
      </c>
      <c r="AM24" s="50" t="e">
        <f>VLOOKUP($U24,AvgGoalStats!$A$3:$AE$998,31,FALSE)</f>
        <v>#REF!</v>
      </c>
    </row>
    <row r="25" spans="1:39" x14ac:dyDescent="0.3">
      <c r="A25" s="51" t="e">
        <f>VLOOKUP($S25,AvgGoalStats!$A$3:$AE$998,5,FALSE)</f>
        <v>#REF!</v>
      </c>
      <c r="B25" s="50" t="e">
        <f>VLOOKUP($S25,AvgGoalStats!$A$3:$AE$998,6,FALSE)</f>
        <v>#REF!</v>
      </c>
      <c r="C25" s="50" t="e">
        <f>VLOOKUP($S25,AvgGoalStats!$A$3:$AE$998,8,FALSE)</f>
        <v>#REF!</v>
      </c>
      <c r="D25" s="50" t="e">
        <f>VLOOKUP($S25,AvgGoalStats!$A$3:$AE$998,9,FALSE)</f>
        <v>#REF!</v>
      </c>
      <c r="E25" s="50" t="e">
        <f>VLOOKUP($S25,AvgGoalStats!$A$3:$AE$998,11,FALSE)</f>
        <v>#REF!</v>
      </c>
      <c r="F25" s="50" t="e">
        <f>VLOOKUP($S25,AvgGoalStats!$A$3:$AE$998,12,FALSE)</f>
        <v>#REF!</v>
      </c>
      <c r="G25" s="50" t="e">
        <f>VLOOKUP($S25,AvgGoalStats!$A$3:$AE$998,14,FALSE)</f>
        <v>#REF!</v>
      </c>
      <c r="H25" s="50" t="e">
        <f>VLOOKUP($S25,AvgGoalStats!$A$3:$AE$998,15,FALSE)</f>
        <v>#REF!</v>
      </c>
      <c r="I25" s="50" t="e">
        <f>VLOOKUP($S25,AvgGoalStats!$A$3:$AE$998,17,FALSE)</f>
        <v>#REF!</v>
      </c>
      <c r="J25" s="50" t="e">
        <f>VLOOKUP($S25,AvgGoalStats!$A$3:$AE$998,18,FALSE)</f>
        <v>#REF!</v>
      </c>
      <c r="K25" s="50" t="e">
        <f>VLOOKUP($S25,AvgGoalStats!$A$3:$AE$998,20,FALSE)</f>
        <v>#REF!</v>
      </c>
      <c r="L25" s="50" t="e">
        <f>VLOOKUP($S25,AvgGoalStats!$A$3:$AE$998,21,FALSE)</f>
        <v>#REF!</v>
      </c>
      <c r="M25" s="50" t="e">
        <f>VLOOKUP($S25,AvgGoalStats!$A$3:$AE$998,23,FALSE)</f>
        <v>#REF!</v>
      </c>
      <c r="N25" s="50" t="e">
        <f>VLOOKUP($S25,AvgGoalStats!$A$3:$AE$998,24,FALSE)</f>
        <v>#REF!</v>
      </c>
      <c r="O25" s="50" t="e">
        <f>VLOOKUP($S25,AvgGoalStats!$A$3:$AE$998,26,FALSE)</f>
        <v>#REF!</v>
      </c>
      <c r="P25" s="50" t="e">
        <f>VLOOKUP($S25,AvgGoalStats!$A$3:$AE$998,27,FALSE)</f>
        <v>#REF!</v>
      </c>
      <c r="Q25" s="50" t="e">
        <f>VLOOKUP($S25,AvgGoalStats!$A$3:$AE$998,29,FALSE)</f>
        <v>#REF!</v>
      </c>
      <c r="R25" s="50" t="e">
        <f>VLOOKUP($S25,AvgGoalStats!$A$3:$AE$998,30,FALSE)</f>
        <v>#REF!</v>
      </c>
      <c r="S25" s="53" t="e">
        <f>Fixtures!#REF!</f>
        <v>#REF!</v>
      </c>
      <c r="T25" s="54" t="e">
        <f>Fixtures!#REF!</f>
        <v>#REF!</v>
      </c>
      <c r="U25" s="53" t="e">
        <f>Fixtures!#REF!</f>
        <v>#REF!</v>
      </c>
      <c r="V25" s="51" t="e">
        <f>VLOOKUP($U25,AvgGoalStats!$A$3:$AE$998,5,FALSE)</f>
        <v>#REF!</v>
      </c>
      <c r="W25" s="50" t="e">
        <f>VLOOKUP($U25,AvgGoalStats!$A$3:$AE$998,7,FALSE)</f>
        <v>#REF!</v>
      </c>
      <c r="X25" s="50" t="e">
        <f>VLOOKUP($U25,AvgGoalStats!$A$3:$AE$998,8,FALSE)</f>
        <v>#REF!</v>
      </c>
      <c r="Y25" s="50" t="e">
        <f>VLOOKUP($U25,AvgGoalStats!$A$3:$AE$998,10,FALSE)</f>
        <v>#REF!</v>
      </c>
      <c r="Z25" s="50" t="e">
        <f>VLOOKUP($U25,AvgGoalStats!$A$3:$AE$998,11,FALSE)</f>
        <v>#REF!</v>
      </c>
      <c r="AA25" s="50" t="e">
        <f>VLOOKUP($U25,AvgGoalStats!$A$3:$AE$998,13,FALSE)</f>
        <v>#REF!</v>
      </c>
      <c r="AB25" s="50" t="e">
        <f>VLOOKUP($U25,AvgGoalStats!$A$3:$AE$998,14,FALSE)</f>
        <v>#REF!</v>
      </c>
      <c r="AC25" s="50" t="e">
        <f>VLOOKUP($U25,AvgGoalStats!$A$3:$AE$998,16,FALSE)</f>
        <v>#REF!</v>
      </c>
      <c r="AD25" s="50" t="e">
        <f>VLOOKUP($U25,AvgGoalStats!$A$3:$AE$998,17,FALSE)</f>
        <v>#REF!</v>
      </c>
      <c r="AE25" s="50" t="e">
        <f>VLOOKUP($U25,AvgGoalStats!$A$3:$AE$998,19,FALSE)</f>
        <v>#REF!</v>
      </c>
      <c r="AF25" s="50" t="e">
        <f>VLOOKUP($U25,AvgGoalStats!$A$3:$AE$998,20,FALSE)</f>
        <v>#REF!</v>
      </c>
      <c r="AG25" s="50" t="e">
        <f>VLOOKUP($U25,AvgGoalStats!$A$3:$AE$998,22,FALSE)</f>
        <v>#REF!</v>
      </c>
      <c r="AH25" s="50" t="e">
        <f>VLOOKUP($U25,AvgGoalStats!$A$3:$AE$998,23,FALSE)</f>
        <v>#REF!</v>
      </c>
      <c r="AI25" s="50" t="e">
        <f>VLOOKUP($U25,AvgGoalStats!$A$3:$AE$998,25,FALSE)</f>
        <v>#REF!</v>
      </c>
      <c r="AJ25" s="50" t="e">
        <f>VLOOKUP($U25,AvgGoalStats!$A$3:$AE$998,26,FALSE)</f>
        <v>#REF!</v>
      </c>
      <c r="AK25" s="50" t="e">
        <f>VLOOKUP($U25,AvgGoalStats!$A$3:$AE$998,28,FALSE)</f>
        <v>#REF!</v>
      </c>
      <c r="AL25" s="50" t="e">
        <f>VLOOKUP($U25,AvgGoalStats!$A$3:$AE$998,29,FALSE)</f>
        <v>#REF!</v>
      </c>
      <c r="AM25" s="50" t="e">
        <f>VLOOKUP($U25,AvgGoalStats!$A$3:$AE$998,31,FALSE)</f>
        <v>#REF!</v>
      </c>
    </row>
    <row r="26" spans="1:39" x14ac:dyDescent="0.3">
      <c r="A26" s="51" t="e">
        <f>VLOOKUP($S26,AvgGoalStats!$A$3:$AE$998,5,FALSE)</f>
        <v>#REF!</v>
      </c>
      <c r="B26" s="50" t="e">
        <f>VLOOKUP($S26,AvgGoalStats!$A$3:$AE$998,6,FALSE)</f>
        <v>#REF!</v>
      </c>
      <c r="C26" s="50" t="e">
        <f>VLOOKUP($S26,AvgGoalStats!$A$3:$AE$998,8,FALSE)</f>
        <v>#REF!</v>
      </c>
      <c r="D26" s="50" t="e">
        <f>VLOOKUP($S26,AvgGoalStats!$A$3:$AE$998,9,FALSE)</f>
        <v>#REF!</v>
      </c>
      <c r="E26" s="50" t="e">
        <f>VLOOKUP($S26,AvgGoalStats!$A$3:$AE$998,11,FALSE)</f>
        <v>#REF!</v>
      </c>
      <c r="F26" s="50" t="e">
        <f>VLOOKUP($S26,AvgGoalStats!$A$3:$AE$998,12,FALSE)</f>
        <v>#REF!</v>
      </c>
      <c r="G26" s="50" t="e">
        <f>VLOOKUP($S26,AvgGoalStats!$A$3:$AE$998,14,FALSE)</f>
        <v>#REF!</v>
      </c>
      <c r="H26" s="50" t="e">
        <f>VLOOKUP($S26,AvgGoalStats!$A$3:$AE$998,15,FALSE)</f>
        <v>#REF!</v>
      </c>
      <c r="I26" s="50" t="e">
        <f>VLOOKUP($S26,AvgGoalStats!$A$3:$AE$998,17,FALSE)</f>
        <v>#REF!</v>
      </c>
      <c r="J26" s="50" t="e">
        <f>VLOOKUP($S26,AvgGoalStats!$A$3:$AE$998,18,FALSE)</f>
        <v>#REF!</v>
      </c>
      <c r="K26" s="50" t="e">
        <f>VLOOKUP($S26,AvgGoalStats!$A$3:$AE$998,20,FALSE)</f>
        <v>#REF!</v>
      </c>
      <c r="L26" s="50" t="e">
        <f>VLOOKUP($S26,AvgGoalStats!$A$3:$AE$998,21,FALSE)</f>
        <v>#REF!</v>
      </c>
      <c r="M26" s="50" t="e">
        <f>VLOOKUP($S26,AvgGoalStats!$A$3:$AE$998,23,FALSE)</f>
        <v>#REF!</v>
      </c>
      <c r="N26" s="50" t="e">
        <f>VLOOKUP($S26,AvgGoalStats!$A$3:$AE$998,24,FALSE)</f>
        <v>#REF!</v>
      </c>
      <c r="O26" s="50" t="e">
        <f>VLOOKUP($S26,AvgGoalStats!$A$3:$AE$998,26,FALSE)</f>
        <v>#REF!</v>
      </c>
      <c r="P26" s="50" t="e">
        <f>VLOOKUP($S26,AvgGoalStats!$A$3:$AE$998,27,FALSE)</f>
        <v>#REF!</v>
      </c>
      <c r="Q26" s="50" t="e">
        <f>VLOOKUP($S26,AvgGoalStats!$A$3:$AE$998,29,FALSE)</f>
        <v>#REF!</v>
      </c>
      <c r="R26" s="50" t="e">
        <f>VLOOKUP($S26,AvgGoalStats!$A$3:$AE$998,30,FALSE)</f>
        <v>#REF!</v>
      </c>
      <c r="S26" s="53" t="e">
        <f>Fixtures!#REF!</f>
        <v>#REF!</v>
      </c>
      <c r="T26" s="54" t="e">
        <f>Fixtures!#REF!</f>
        <v>#REF!</v>
      </c>
      <c r="U26" s="53" t="e">
        <f>Fixtures!#REF!</f>
        <v>#REF!</v>
      </c>
      <c r="V26" s="51" t="e">
        <f>VLOOKUP($U26,AvgGoalStats!$A$3:$AE$998,5,FALSE)</f>
        <v>#REF!</v>
      </c>
      <c r="W26" s="50" t="e">
        <f>VLOOKUP($U26,AvgGoalStats!$A$3:$AE$998,7,FALSE)</f>
        <v>#REF!</v>
      </c>
      <c r="X26" s="50" t="e">
        <f>VLOOKUP($U26,AvgGoalStats!$A$3:$AE$998,8,FALSE)</f>
        <v>#REF!</v>
      </c>
      <c r="Y26" s="50" t="e">
        <f>VLOOKUP($U26,AvgGoalStats!$A$3:$AE$998,10,FALSE)</f>
        <v>#REF!</v>
      </c>
      <c r="Z26" s="50" t="e">
        <f>VLOOKUP($U26,AvgGoalStats!$A$3:$AE$998,11,FALSE)</f>
        <v>#REF!</v>
      </c>
      <c r="AA26" s="50" t="e">
        <f>VLOOKUP($U26,AvgGoalStats!$A$3:$AE$998,13,FALSE)</f>
        <v>#REF!</v>
      </c>
      <c r="AB26" s="50" t="e">
        <f>VLOOKUP($U26,AvgGoalStats!$A$3:$AE$998,14,FALSE)</f>
        <v>#REF!</v>
      </c>
      <c r="AC26" s="50" t="e">
        <f>VLOOKUP($U26,AvgGoalStats!$A$3:$AE$998,16,FALSE)</f>
        <v>#REF!</v>
      </c>
      <c r="AD26" s="50" t="e">
        <f>VLOOKUP($U26,AvgGoalStats!$A$3:$AE$998,17,FALSE)</f>
        <v>#REF!</v>
      </c>
      <c r="AE26" s="50" t="e">
        <f>VLOOKUP($U26,AvgGoalStats!$A$3:$AE$998,19,FALSE)</f>
        <v>#REF!</v>
      </c>
      <c r="AF26" s="50" t="e">
        <f>VLOOKUP($U26,AvgGoalStats!$A$3:$AE$998,20,FALSE)</f>
        <v>#REF!</v>
      </c>
      <c r="AG26" s="50" t="e">
        <f>VLOOKUP($U26,AvgGoalStats!$A$3:$AE$998,22,FALSE)</f>
        <v>#REF!</v>
      </c>
      <c r="AH26" s="50" t="e">
        <f>VLOOKUP($U26,AvgGoalStats!$A$3:$AE$998,23,FALSE)</f>
        <v>#REF!</v>
      </c>
      <c r="AI26" s="50" t="e">
        <f>VLOOKUP($U26,AvgGoalStats!$A$3:$AE$998,25,FALSE)</f>
        <v>#REF!</v>
      </c>
      <c r="AJ26" s="50" t="e">
        <f>VLOOKUP($U26,AvgGoalStats!$A$3:$AE$998,26,FALSE)</f>
        <v>#REF!</v>
      </c>
      <c r="AK26" s="50" t="e">
        <f>VLOOKUP($U26,AvgGoalStats!$A$3:$AE$998,28,FALSE)</f>
        <v>#REF!</v>
      </c>
      <c r="AL26" s="50" t="e">
        <f>VLOOKUP($U26,AvgGoalStats!$A$3:$AE$998,29,FALSE)</f>
        <v>#REF!</v>
      </c>
      <c r="AM26" s="50" t="e">
        <f>VLOOKUP($U26,AvgGoalStats!$A$3:$AE$998,31,FALSE)</f>
        <v>#REF!</v>
      </c>
    </row>
    <row r="27" spans="1:39" x14ac:dyDescent="0.3">
      <c r="A27" s="51" t="e">
        <f>VLOOKUP($S27,AvgGoalStats!$A$3:$AE$998,5,FALSE)</f>
        <v>#REF!</v>
      </c>
      <c r="B27" s="50" t="e">
        <f>VLOOKUP($S27,AvgGoalStats!$A$3:$AE$998,6,FALSE)</f>
        <v>#REF!</v>
      </c>
      <c r="C27" s="50" t="e">
        <f>VLOOKUP($S27,AvgGoalStats!$A$3:$AE$998,8,FALSE)</f>
        <v>#REF!</v>
      </c>
      <c r="D27" s="50" t="e">
        <f>VLOOKUP($S27,AvgGoalStats!$A$3:$AE$998,9,FALSE)</f>
        <v>#REF!</v>
      </c>
      <c r="E27" s="50" t="e">
        <f>VLOOKUP($S27,AvgGoalStats!$A$3:$AE$998,11,FALSE)</f>
        <v>#REF!</v>
      </c>
      <c r="F27" s="50" t="e">
        <f>VLOOKUP($S27,AvgGoalStats!$A$3:$AE$998,12,FALSE)</f>
        <v>#REF!</v>
      </c>
      <c r="G27" s="50" t="e">
        <f>VLOOKUP($S27,AvgGoalStats!$A$3:$AE$998,14,FALSE)</f>
        <v>#REF!</v>
      </c>
      <c r="H27" s="50" t="e">
        <f>VLOOKUP($S27,AvgGoalStats!$A$3:$AE$998,15,FALSE)</f>
        <v>#REF!</v>
      </c>
      <c r="I27" s="50" t="e">
        <f>VLOOKUP($S27,AvgGoalStats!$A$3:$AE$998,17,FALSE)</f>
        <v>#REF!</v>
      </c>
      <c r="J27" s="50" t="e">
        <f>VLOOKUP($S27,AvgGoalStats!$A$3:$AE$998,18,FALSE)</f>
        <v>#REF!</v>
      </c>
      <c r="K27" s="50" t="e">
        <f>VLOOKUP($S27,AvgGoalStats!$A$3:$AE$998,20,FALSE)</f>
        <v>#REF!</v>
      </c>
      <c r="L27" s="50" t="e">
        <f>VLOOKUP($S27,AvgGoalStats!$A$3:$AE$998,21,FALSE)</f>
        <v>#REF!</v>
      </c>
      <c r="M27" s="50" t="e">
        <f>VLOOKUP($S27,AvgGoalStats!$A$3:$AE$998,23,FALSE)</f>
        <v>#REF!</v>
      </c>
      <c r="N27" s="50" t="e">
        <f>VLOOKUP($S27,AvgGoalStats!$A$3:$AE$998,24,FALSE)</f>
        <v>#REF!</v>
      </c>
      <c r="O27" s="50" t="e">
        <f>VLOOKUP($S27,AvgGoalStats!$A$3:$AE$998,26,FALSE)</f>
        <v>#REF!</v>
      </c>
      <c r="P27" s="50" t="e">
        <f>VLOOKUP($S27,AvgGoalStats!$A$3:$AE$998,27,FALSE)</f>
        <v>#REF!</v>
      </c>
      <c r="Q27" s="50" t="e">
        <f>VLOOKUP($S27,AvgGoalStats!$A$3:$AE$998,29,FALSE)</f>
        <v>#REF!</v>
      </c>
      <c r="R27" s="50" t="e">
        <f>VLOOKUP($S27,AvgGoalStats!$A$3:$AE$998,30,FALSE)</f>
        <v>#REF!</v>
      </c>
      <c r="S27" s="53" t="e">
        <f>Fixtures!#REF!</f>
        <v>#REF!</v>
      </c>
      <c r="T27" s="54" t="e">
        <f>Fixtures!#REF!</f>
        <v>#REF!</v>
      </c>
      <c r="U27" s="53" t="e">
        <f>Fixtures!#REF!</f>
        <v>#REF!</v>
      </c>
      <c r="V27" s="51" t="e">
        <f>VLOOKUP($U27,AvgGoalStats!$A$3:$AE$998,5,FALSE)</f>
        <v>#REF!</v>
      </c>
      <c r="W27" s="50" t="e">
        <f>VLOOKUP($U27,AvgGoalStats!$A$3:$AE$998,7,FALSE)</f>
        <v>#REF!</v>
      </c>
      <c r="X27" s="50" t="e">
        <f>VLOOKUP($U27,AvgGoalStats!$A$3:$AE$998,8,FALSE)</f>
        <v>#REF!</v>
      </c>
      <c r="Y27" s="50" t="e">
        <f>VLOOKUP($U27,AvgGoalStats!$A$3:$AE$998,10,FALSE)</f>
        <v>#REF!</v>
      </c>
      <c r="Z27" s="50" t="e">
        <f>VLOOKUP($U27,AvgGoalStats!$A$3:$AE$998,11,FALSE)</f>
        <v>#REF!</v>
      </c>
      <c r="AA27" s="50" t="e">
        <f>VLOOKUP($U27,AvgGoalStats!$A$3:$AE$998,13,FALSE)</f>
        <v>#REF!</v>
      </c>
      <c r="AB27" s="50" t="e">
        <f>VLOOKUP($U27,AvgGoalStats!$A$3:$AE$998,14,FALSE)</f>
        <v>#REF!</v>
      </c>
      <c r="AC27" s="50" t="e">
        <f>VLOOKUP($U27,AvgGoalStats!$A$3:$AE$998,16,FALSE)</f>
        <v>#REF!</v>
      </c>
      <c r="AD27" s="50" t="e">
        <f>VLOOKUP($U27,AvgGoalStats!$A$3:$AE$998,17,FALSE)</f>
        <v>#REF!</v>
      </c>
      <c r="AE27" s="50" t="e">
        <f>VLOOKUP($U27,AvgGoalStats!$A$3:$AE$998,19,FALSE)</f>
        <v>#REF!</v>
      </c>
      <c r="AF27" s="50" t="e">
        <f>VLOOKUP($U27,AvgGoalStats!$A$3:$AE$998,20,FALSE)</f>
        <v>#REF!</v>
      </c>
      <c r="AG27" s="50" t="e">
        <f>VLOOKUP($U27,AvgGoalStats!$A$3:$AE$998,22,FALSE)</f>
        <v>#REF!</v>
      </c>
      <c r="AH27" s="50" t="e">
        <f>VLOOKUP($U27,AvgGoalStats!$A$3:$AE$998,23,FALSE)</f>
        <v>#REF!</v>
      </c>
      <c r="AI27" s="50" t="e">
        <f>VLOOKUP($U27,AvgGoalStats!$A$3:$AE$998,25,FALSE)</f>
        <v>#REF!</v>
      </c>
      <c r="AJ27" s="50" t="e">
        <f>VLOOKUP($U27,AvgGoalStats!$A$3:$AE$998,26,FALSE)</f>
        <v>#REF!</v>
      </c>
      <c r="AK27" s="50" t="e">
        <f>VLOOKUP($U27,AvgGoalStats!$A$3:$AE$998,28,FALSE)</f>
        <v>#REF!</v>
      </c>
      <c r="AL27" s="50" t="e">
        <f>VLOOKUP($U27,AvgGoalStats!$A$3:$AE$998,29,FALSE)</f>
        <v>#REF!</v>
      </c>
      <c r="AM27" s="50" t="e">
        <f>VLOOKUP($U27,AvgGoalStats!$A$3:$AE$998,31,FALSE)</f>
        <v>#REF!</v>
      </c>
    </row>
    <row r="28" spans="1:39" x14ac:dyDescent="0.3">
      <c r="A28" s="51" t="e">
        <f>VLOOKUP($S28,AvgGoalStats!$A$3:$AE$998,5,FALSE)</f>
        <v>#REF!</v>
      </c>
      <c r="B28" s="50" t="e">
        <f>VLOOKUP($S28,AvgGoalStats!$A$3:$AE$998,6,FALSE)</f>
        <v>#REF!</v>
      </c>
      <c r="C28" s="50" t="e">
        <f>VLOOKUP($S28,AvgGoalStats!$A$3:$AE$998,8,FALSE)</f>
        <v>#REF!</v>
      </c>
      <c r="D28" s="50" t="e">
        <f>VLOOKUP($S28,AvgGoalStats!$A$3:$AE$998,9,FALSE)</f>
        <v>#REF!</v>
      </c>
      <c r="E28" s="50" t="e">
        <f>VLOOKUP($S28,AvgGoalStats!$A$3:$AE$998,11,FALSE)</f>
        <v>#REF!</v>
      </c>
      <c r="F28" s="50" t="e">
        <f>VLOOKUP($S28,AvgGoalStats!$A$3:$AE$998,12,FALSE)</f>
        <v>#REF!</v>
      </c>
      <c r="G28" s="50" t="e">
        <f>VLOOKUP($S28,AvgGoalStats!$A$3:$AE$998,14,FALSE)</f>
        <v>#REF!</v>
      </c>
      <c r="H28" s="50" t="e">
        <f>VLOOKUP($S28,AvgGoalStats!$A$3:$AE$998,15,FALSE)</f>
        <v>#REF!</v>
      </c>
      <c r="I28" s="50" t="e">
        <f>VLOOKUP($S28,AvgGoalStats!$A$3:$AE$998,17,FALSE)</f>
        <v>#REF!</v>
      </c>
      <c r="J28" s="50" t="e">
        <f>VLOOKUP($S28,AvgGoalStats!$A$3:$AE$998,18,FALSE)</f>
        <v>#REF!</v>
      </c>
      <c r="K28" s="50" t="e">
        <f>VLOOKUP($S28,AvgGoalStats!$A$3:$AE$998,20,FALSE)</f>
        <v>#REF!</v>
      </c>
      <c r="L28" s="50" t="e">
        <f>VLOOKUP($S28,AvgGoalStats!$A$3:$AE$998,21,FALSE)</f>
        <v>#REF!</v>
      </c>
      <c r="M28" s="50" t="e">
        <f>VLOOKUP($S28,AvgGoalStats!$A$3:$AE$998,23,FALSE)</f>
        <v>#REF!</v>
      </c>
      <c r="N28" s="50" t="e">
        <f>VLOOKUP($S28,AvgGoalStats!$A$3:$AE$998,24,FALSE)</f>
        <v>#REF!</v>
      </c>
      <c r="O28" s="50" t="e">
        <f>VLOOKUP($S28,AvgGoalStats!$A$3:$AE$998,26,FALSE)</f>
        <v>#REF!</v>
      </c>
      <c r="P28" s="50" t="e">
        <f>VLOOKUP($S28,AvgGoalStats!$A$3:$AE$998,27,FALSE)</f>
        <v>#REF!</v>
      </c>
      <c r="Q28" s="50" t="e">
        <f>VLOOKUP($S28,AvgGoalStats!$A$3:$AE$998,29,FALSE)</f>
        <v>#REF!</v>
      </c>
      <c r="R28" s="50" t="e">
        <f>VLOOKUP($S28,AvgGoalStats!$A$3:$AE$998,30,FALSE)</f>
        <v>#REF!</v>
      </c>
      <c r="S28" s="53" t="e">
        <f>Fixtures!#REF!</f>
        <v>#REF!</v>
      </c>
      <c r="T28" s="54" t="e">
        <f>Fixtures!#REF!</f>
        <v>#REF!</v>
      </c>
      <c r="U28" s="53" t="e">
        <f>Fixtures!#REF!</f>
        <v>#REF!</v>
      </c>
      <c r="V28" s="51" t="e">
        <f>VLOOKUP($U28,AvgGoalStats!$A$3:$AE$998,5,FALSE)</f>
        <v>#REF!</v>
      </c>
      <c r="W28" s="50" t="e">
        <f>VLOOKUP($U28,AvgGoalStats!$A$3:$AE$998,7,FALSE)</f>
        <v>#REF!</v>
      </c>
      <c r="X28" s="50" t="e">
        <f>VLOOKUP($U28,AvgGoalStats!$A$3:$AE$998,8,FALSE)</f>
        <v>#REF!</v>
      </c>
      <c r="Y28" s="50" t="e">
        <f>VLOOKUP($U28,AvgGoalStats!$A$3:$AE$998,10,FALSE)</f>
        <v>#REF!</v>
      </c>
      <c r="Z28" s="50" t="e">
        <f>VLOOKUP($U28,AvgGoalStats!$A$3:$AE$998,11,FALSE)</f>
        <v>#REF!</v>
      </c>
      <c r="AA28" s="50" t="e">
        <f>VLOOKUP($U28,AvgGoalStats!$A$3:$AE$998,13,FALSE)</f>
        <v>#REF!</v>
      </c>
      <c r="AB28" s="50" t="e">
        <f>VLOOKUP($U28,AvgGoalStats!$A$3:$AE$998,14,FALSE)</f>
        <v>#REF!</v>
      </c>
      <c r="AC28" s="50" t="e">
        <f>VLOOKUP($U28,AvgGoalStats!$A$3:$AE$998,16,FALSE)</f>
        <v>#REF!</v>
      </c>
      <c r="AD28" s="50" t="e">
        <f>VLOOKUP($U28,AvgGoalStats!$A$3:$AE$998,17,FALSE)</f>
        <v>#REF!</v>
      </c>
      <c r="AE28" s="50" t="e">
        <f>VLOOKUP($U28,AvgGoalStats!$A$3:$AE$998,19,FALSE)</f>
        <v>#REF!</v>
      </c>
      <c r="AF28" s="50" t="e">
        <f>VLOOKUP($U28,AvgGoalStats!$A$3:$AE$998,20,FALSE)</f>
        <v>#REF!</v>
      </c>
      <c r="AG28" s="50" t="e">
        <f>VLOOKUP($U28,AvgGoalStats!$A$3:$AE$998,22,FALSE)</f>
        <v>#REF!</v>
      </c>
      <c r="AH28" s="50" t="e">
        <f>VLOOKUP($U28,AvgGoalStats!$A$3:$AE$998,23,FALSE)</f>
        <v>#REF!</v>
      </c>
      <c r="AI28" s="50" t="e">
        <f>VLOOKUP($U28,AvgGoalStats!$A$3:$AE$998,25,FALSE)</f>
        <v>#REF!</v>
      </c>
      <c r="AJ28" s="50" t="e">
        <f>VLOOKUP($U28,AvgGoalStats!$A$3:$AE$998,26,FALSE)</f>
        <v>#REF!</v>
      </c>
      <c r="AK28" s="50" t="e">
        <f>VLOOKUP($U28,AvgGoalStats!$A$3:$AE$998,28,FALSE)</f>
        <v>#REF!</v>
      </c>
      <c r="AL28" s="50" t="e">
        <f>VLOOKUP($U28,AvgGoalStats!$A$3:$AE$998,29,FALSE)</f>
        <v>#REF!</v>
      </c>
      <c r="AM28" s="50" t="e">
        <f>VLOOKUP($U28,AvgGoalStats!$A$3:$AE$998,31,FALSE)</f>
        <v>#REF!</v>
      </c>
    </row>
    <row r="29" spans="1:39" x14ac:dyDescent="0.3">
      <c r="A29" s="51" t="e">
        <f>VLOOKUP($S29,AvgGoalStats!$A$3:$AE$998,5,FALSE)</f>
        <v>#REF!</v>
      </c>
      <c r="B29" s="50" t="e">
        <f>VLOOKUP($S29,AvgGoalStats!$A$3:$AE$998,6,FALSE)</f>
        <v>#REF!</v>
      </c>
      <c r="C29" s="50" t="e">
        <f>VLOOKUP($S29,AvgGoalStats!$A$3:$AE$998,8,FALSE)</f>
        <v>#REF!</v>
      </c>
      <c r="D29" s="50" t="e">
        <f>VLOOKUP($S29,AvgGoalStats!$A$3:$AE$998,9,FALSE)</f>
        <v>#REF!</v>
      </c>
      <c r="E29" s="50" t="e">
        <f>VLOOKUP($S29,AvgGoalStats!$A$3:$AE$998,11,FALSE)</f>
        <v>#REF!</v>
      </c>
      <c r="F29" s="50" t="e">
        <f>VLOOKUP($S29,AvgGoalStats!$A$3:$AE$998,12,FALSE)</f>
        <v>#REF!</v>
      </c>
      <c r="G29" s="50" t="e">
        <f>VLOOKUP($S29,AvgGoalStats!$A$3:$AE$998,14,FALSE)</f>
        <v>#REF!</v>
      </c>
      <c r="H29" s="50" t="e">
        <f>VLOOKUP($S29,AvgGoalStats!$A$3:$AE$998,15,FALSE)</f>
        <v>#REF!</v>
      </c>
      <c r="I29" s="50" t="e">
        <f>VLOOKUP($S29,AvgGoalStats!$A$3:$AE$998,17,FALSE)</f>
        <v>#REF!</v>
      </c>
      <c r="J29" s="50" t="e">
        <f>VLOOKUP($S29,AvgGoalStats!$A$3:$AE$998,18,FALSE)</f>
        <v>#REF!</v>
      </c>
      <c r="K29" s="50" t="e">
        <f>VLOOKUP($S29,AvgGoalStats!$A$3:$AE$998,20,FALSE)</f>
        <v>#REF!</v>
      </c>
      <c r="L29" s="50" t="e">
        <f>VLOOKUP($S29,AvgGoalStats!$A$3:$AE$998,21,FALSE)</f>
        <v>#REF!</v>
      </c>
      <c r="M29" s="50" t="e">
        <f>VLOOKUP($S29,AvgGoalStats!$A$3:$AE$998,23,FALSE)</f>
        <v>#REF!</v>
      </c>
      <c r="N29" s="50" t="e">
        <f>VLOOKUP($S29,AvgGoalStats!$A$3:$AE$998,24,FALSE)</f>
        <v>#REF!</v>
      </c>
      <c r="O29" s="50" t="e">
        <f>VLOOKUP($S29,AvgGoalStats!$A$3:$AE$998,26,FALSE)</f>
        <v>#REF!</v>
      </c>
      <c r="P29" s="50" t="e">
        <f>VLOOKUP($S29,AvgGoalStats!$A$3:$AE$998,27,FALSE)</f>
        <v>#REF!</v>
      </c>
      <c r="Q29" s="50" t="e">
        <f>VLOOKUP($S29,AvgGoalStats!$A$3:$AE$998,29,FALSE)</f>
        <v>#REF!</v>
      </c>
      <c r="R29" s="50" t="e">
        <f>VLOOKUP($S29,AvgGoalStats!$A$3:$AE$998,30,FALSE)</f>
        <v>#REF!</v>
      </c>
      <c r="S29" s="53" t="e">
        <f>Fixtures!#REF!</f>
        <v>#REF!</v>
      </c>
      <c r="T29" s="54" t="e">
        <f>Fixtures!#REF!</f>
        <v>#REF!</v>
      </c>
      <c r="U29" s="53" t="e">
        <f>Fixtures!#REF!</f>
        <v>#REF!</v>
      </c>
      <c r="V29" s="51" t="e">
        <f>VLOOKUP($U29,AvgGoalStats!$A$3:$AE$998,5,FALSE)</f>
        <v>#REF!</v>
      </c>
      <c r="W29" s="50" t="e">
        <f>VLOOKUP($U29,AvgGoalStats!$A$3:$AE$998,7,FALSE)</f>
        <v>#REF!</v>
      </c>
      <c r="X29" s="50" t="e">
        <f>VLOOKUP($U29,AvgGoalStats!$A$3:$AE$998,8,FALSE)</f>
        <v>#REF!</v>
      </c>
      <c r="Y29" s="50" t="e">
        <f>VLOOKUP($U29,AvgGoalStats!$A$3:$AE$998,10,FALSE)</f>
        <v>#REF!</v>
      </c>
      <c r="Z29" s="50" t="e">
        <f>VLOOKUP($U29,AvgGoalStats!$A$3:$AE$998,11,FALSE)</f>
        <v>#REF!</v>
      </c>
      <c r="AA29" s="50" t="e">
        <f>VLOOKUP($U29,AvgGoalStats!$A$3:$AE$998,13,FALSE)</f>
        <v>#REF!</v>
      </c>
      <c r="AB29" s="50" t="e">
        <f>VLOOKUP($U29,AvgGoalStats!$A$3:$AE$998,14,FALSE)</f>
        <v>#REF!</v>
      </c>
      <c r="AC29" s="50" t="e">
        <f>VLOOKUP($U29,AvgGoalStats!$A$3:$AE$998,16,FALSE)</f>
        <v>#REF!</v>
      </c>
      <c r="AD29" s="50" t="e">
        <f>VLOOKUP($U29,AvgGoalStats!$A$3:$AE$998,17,FALSE)</f>
        <v>#REF!</v>
      </c>
      <c r="AE29" s="50" t="e">
        <f>VLOOKUP($U29,AvgGoalStats!$A$3:$AE$998,19,FALSE)</f>
        <v>#REF!</v>
      </c>
      <c r="AF29" s="50" t="e">
        <f>VLOOKUP($U29,AvgGoalStats!$A$3:$AE$998,20,FALSE)</f>
        <v>#REF!</v>
      </c>
      <c r="AG29" s="50" t="e">
        <f>VLOOKUP($U29,AvgGoalStats!$A$3:$AE$998,22,FALSE)</f>
        <v>#REF!</v>
      </c>
      <c r="AH29" s="50" t="e">
        <f>VLOOKUP($U29,AvgGoalStats!$A$3:$AE$998,23,FALSE)</f>
        <v>#REF!</v>
      </c>
      <c r="AI29" s="50" t="e">
        <f>VLOOKUP($U29,AvgGoalStats!$A$3:$AE$998,25,FALSE)</f>
        <v>#REF!</v>
      </c>
      <c r="AJ29" s="50" t="e">
        <f>VLOOKUP($U29,AvgGoalStats!$A$3:$AE$998,26,FALSE)</f>
        <v>#REF!</v>
      </c>
      <c r="AK29" s="50" t="e">
        <f>VLOOKUP($U29,AvgGoalStats!$A$3:$AE$998,28,FALSE)</f>
        <v>#REF!</v>
      </c>
      <c r="AL29" s="50" t="e">
        <f>VLOOKUP($U29,AvgGoalStats!$A$3:$AE$998,29,FALSE)</f>
        <v>#REF!</v>
      </c>
      <c r="AM29" s="50" t="e">
        <f>VLOOKUP($U29,AvgGoalStats!$A$3:$AE$998,31,FALSE)</f>
        <v>#REF!</v>
      </c>
    </row>
    <row r="30" spans="1:39" x14ac:dyDescent="0.3">
      <c r="A30" s="51" t="e">
        <f>VLOOKUP($S30,AvgGoalStats!$A$3:$AE$998,5,FALSE)</f>
        <v>#REF!</v>
      </c>
      <c r="B30" s="50" t="e">
        <f>VLOOKUP($S30,AvgGoalStats!$A$3:$AE$998,6,FALSE)</f>
        <v>#REF!</v>
      </c>
      <c r="C30" s="50" t="e">
        <f>VLOOKUP($S30,AvgGoalStats!$A$3:$AE$998,8,FALSE)</f>
        <v>#REF!</v>
      </c>
      <c r="D30" s="50" t="e">
        <f>VLOOKUP($S30,AvgGoalStats!$A$3:$AE$998,9,FALSE)</f>
        <v>#REF!</v>
      </c>
      <c r="E30" s="50" t="e">
        <f>VLOOKUP($S30,AvgGoalStats!$A$3:$AE$998,11,FALSE)</f>
        <v>#REF!</v>
      </c>
      <c r="F30" s="50" t="e">
        <f>VLOOKUP($S30,AvgGoalStats!$A$3:$AE$998,12,FALSE)</f>
        <v>#REF!</v>
      </c>
      <c r="G30" s="50" t="e">
        <f>VLOOKUP($S30,AvgGoalStats!$A$3:$AE$998,14,FALSE)</f>
        <v>#REF!</v>
      </c>
      <c r="H30" s="50" t="e">
        <f>VLOOKUP($S30,AvgGoalStats!$A$3:$AE$998,15,FALSE)</f>
        <v>#REF!</v>
      </c>
      <c r="I30" s="50" t="e">
        <f>VLOOKUP($S30,AvgGoalStats!$A$3:$AE$998,17,FALSE)</f>
        <v>#REF!</v>
      </c>
      <c r="J30" s="50" t="e">
        <f>VLOOKUP($S30,AvgGoalStats!$A$3:$AE$998,18,FALSE)</f>
        <v>#REF!</v>
      </c>
      <c r="K30" s="50" t="e">
        <f>VLOOKUP($S30,AvgGoalStats!$A$3:$AE$998,20,FALSE)</f>
        <v>#REF!</v>
      </c>
      <c r="L30" s="50" t="e">
        <f>VLOOKUP($S30,AvgGoalStats!$A$3:$AE$998,21,FALSE)</f>
        <v>#REF!</v>
      </c>
      <c r="M30" s="50" t="e">
        <f>VLOOKUP($S30,AvgGoalStats!$A$3:$AE$998,23,FALSE)</f>
        <v>#REF!</v>
      </c>
      <c r="N30" s="50" t="e">
        <f>VLOOKUP($S30,AvgGoalStats!$A$3:$AE$998,24,FALSE)</f>
        <v>#REF!</v>
      </c>
      <c r="O30" s="50" t="e">
        <f>VLOOKUP($S30,AvgGoalStats!$A$3:$AE$998,26,FALSE)</f>
        <v>#REF!</v>
      </c>
      <c r="P30" s="50" t="e">
        <f>VLOOKUP($S30,AvgGoalStats!$A$3:$AE$998,27,FALSE)</f>
        <v>#REF!</v>
      </c>
      <c r="Q30" s="50" t="e">
        <f>VLOOKUP($S30,AvgGoalStats!$A$3:$AE$998,29,FALSE)</f>
        <v>#REF!</v>
      </c>
      <c r="R30" s="50" t="e">
        <f>VLOOKUP($S30,AvgGoalStats!$A$3:$AE$998,30,FALSE)</f>
        <v>#REF!</v>
      </c>
      <c r="S30" s="53" t="e">
        <f>Fixtures!#REF!</f>
        <v>#REF!</v>
      </c>
      <c r="T30" s="54" t="e">
        <f>Fixtures!#REF!</f>
        <v>#REF!</v>
      </c>
      <c r="U30" s="53" t="e">
        <f>Fixtures!#REF!</f>
        <v>#REF!</v>
      </c>
      <c r="V30" s="51" t="e">
        <f>VLOOKUP($U30,AvgGoalStats!$A$3:$AE$998,5,FALSE)</f>
        <v>#REF!</v>
      </c>
      <c r="W30" s="50" t="e">
        <f>VLOOKUP($U30,AvgGoalStats!$A$3:$AE$998,7,FALSE)</f>
        <v>#REF!</v>
      </c>
      <c r="X30" s="50" t="e">
        <f>VLOOKUP($U30,AvgGoalStats!$A$3:$AE$998,8,FALSE)</f>
        <v>#REF!</v>
      </c>
      <c r="Y30" s="50" t="e">
        <f>VLOOKUP($U30,AvgGoalStats!$A$3:$AE$998,10,FALSE)</f>
        <v>#REF!</v>
      </c>
      <c r="Z30" s="50" t="e">
        <f>VLOOKUP($U30,AvgGoalStats!$A$3:$AE$998,11,FALSE)</f>
        <v>#REF!</v>
      </c>
      <c r="AA30" s="50" t="e">
        <f>VLOOKUP($U30,AvgGoalStats!$A$3:$AE$998,13,FALSE)</f>
        <v>#REF!</v>
      </c>
      <c r="AB30" s="50" t="e">
        <f>VLOOKUP($U30,AvgGoalStats!$A$3:$AE$998,14,FALSE)</f>
        <v>#REF!</v>
      </c>
      <c r="AC30" s="50" t="e">
        <f>VLOOKUP($U30,AvgGoalStats!$A$3:$AE$998,16,FALSE)</f>
        <v>#REF!</v>
      </c>
      <c r="AD30" s="50" t="e">
        <f>VLOOKUP($U30,AvgGoalStats!$A$3:$AE$998,17,FALSE)</f>
        <v>#REF!</v>
      </c>
      <c r="AE30" s="50" t="e">
        <f>VLOOKUP($U30,AvgGoalStats!$A$3:$AE$998,19,FALSE)</f>
        <v>#REF!</v>
      </c>
      <c r="AF30" s="50" t="e">
        <f>VLOOKUP($U30,AvgGoalStats!$A$3:$AE$998,20,FALSE)</f>
        <v>#REF!</v>
      </c>
      <c r="AG30" s="50" t="e">
        <f>VLOOKUP($U30,AvgGoalStats!$A$3:$AE$998,22,FALSE)</f>
        <v>#REF!</v>
      </c>
      <c r="AH30" s="50" t="e">
        <f>VLOOKUP($U30,AvgGoalStats!$A$3:$AE$998,23,FALSE)</f>
        <v>#REF!</v>
      </c>
      <c r="AI30" s="50" t="e">
        <f>VLOOKUP($U30,AvgGoalStats!$A$3:$AE$998,25,FALSE)</f>
        <v>#REF!</v>
      </c>
      <c r="AJ30" s="50" t="e">
        <f>VLOOKUP($U30,AvgGoalStats!$A$3:$AE$998,26,FALSE)</f>
        <v>#REF!</v>
      </c>
      <c r="AK30" s="50" t="e">
        <f>VLOOKUP($U30,AvgGoalStats!$A$3:$AE$998,28,FALSE)</f>
        <v>#REF!</v>
      </c>
      <c r="AL30" s="50" t="e">
        <f>VLOOKUP($U30,AvgGoalStats!$A$3:$AE$998,29,FALSE)</f>
        <v>#REF!</v>
      </c>
      <c r="AM30" s="50" t="e">
        <f>VLOOKUP($U30,AvgGoalStats!$A$3:$AE$998,31,FALSE)</f>
        <v>#REF!</v>
      </c>
    </row>
    <row r="31" spans="1:39" x14ac:dyDescent="0.3">
      <c r="A31" s="51" t="e">
        <f>VLOOKUP($S31,AvgGoalStats!$A$3:$AE$998,5,FALSE)</f>
        <v>#REF!</v>
      </c>
      <c r="B31" s="50" t="e">
        <f>VLOOKUP($S31,AvgGoalStats!$A$3:$AE$998,6,FALSE)</f>
        <v>#REF!</v>
      </c>
      <c r="C31" s="50" t="e">
        <f>VLOOKUP($S31,AvgGoalStats!$A$3:$AE$998,8,FALSE)</f>
        <v>#REF!</v>
      </c>
      <c r="D31" s="50" t="e">
        <f>VLOOKUP($S31,AvgGoalStats!$A$3:$AE$998,9,FALSE)</f>
        <v>#REF!</v>
      </c>
      <c r="E31" s="50" t="e">
        <f>VLOOKUP($S31,AvgGoalStats!$A$3:$AE$998,11,FALSE)</f>
        <v>#REF!</v>
      </c>
      <c r="F31" s="50" t="e">
        <f>VLOOKUP($S31,AvgGoalStats!$A$3:$AE$998,12,FALSE)</f>
        <v>#REF!</v>
      </c>
      <c r="G31" s="50" t="e">
        <f>VLOOKUP($S31,AvgGoalStats!$A$3:$AE$998,14,FALSE)</f>
        <v>#REF!</v>
      </c>
      <c r="H31" s="50" t="e">
        <f>VLOOKUP($S31,AvgGoalStats!$A$3:$AE$998,15,FALSE)</f>
        <v>#REF!</v>
      </c>
      <c r="I31" s="50" t="e">
        <f>VLOOKUP($S31,AvgGoalStats!$A$3:$AE$998,17,FALSE)</f>
        <v>#REF!</v>
      </c>
      <c r="J31" s="50" t="e">
        <f>VLOOKUP($S31,AvgGoalStats!$A$3:$AE$998,18,FALSE)</f>
        <v>#REF!</v>
      </c>
      <c r="K31" s="50" t="e">
        <f>VLOOKUP($S31,AvgGoalStats!$A$3:$AE$998,20,FALSE)</f>
        <v>#REF!</v>
      </c>
      <c r="L31" s="50" t="e">
        <f>VLOOKUP($S31,AvgGoalStats!$A$3:$AE$998,21,FALSE)</f>
        <v>#REF!</v>
      </c>
      <c r="M31" s="50" t="e">
        <f>VLOOKUP($S31,AvgGoalStats!$A$3:$AE$998,23,FALSE)</f>
        <v>#REF!</v>
      </c>
      <c r="N31" s="50" t="e">
        <f>VLOOKUP($S31,AvgGoalStats!$A$3:$AE$998,24,FALSE)</f>
        <v>#REF!</v>
      </c>
      <c r="O31" s="50" t="e">
        <f>VLOOKUP($S31,AvgGoalStats!$A$3:$AE$998,26,FALSE)</f>
        <v>#REF!</v>
      </c>
      <c r="P31" s="50" t="e">
        <f>VLOOKUP($S31,AvgGoalStats!$A$3:$AE$998,27,FALSE)</f>
        <v>#REF!</v>
      </c>
      <c r="Q31" s="50" t="e">
        <f>VLOOKUP($S31,AvgGoalStats!$A$3:$AE$998,29,FALSE)</f>
        <v>#REF!</v>
      </c>
      <c r="R31" s="50" t="e">
        <f>VLOOKUP($S31,AvgGoalStats!$A$3:$AE$998,30,FALSE)</f>
        <v>#REF!</v>
      </c>
      <c r="S31" s="53" t="e">
        <f>Fixtures!#REF!</f>
        <v>#REF!</v>
      </c>
      <c r="T31" s="54" t="e">
        <f>Fixtures!#REF!</f>
        <v>#REF!</v>
      </c>
      <c r="U31" s="53" t="e">
        <f>Fixtures!#REF!</f>
        <v>#REF!</v>
      </c>
      <c r="V31" s="51" t="e">
        <f>VLOOKUP($U31,AvgGoalStats!$A$3:$AE$998,5,FALSE)</f>
        <v>#REF!</v>
      </c>
      <c r="W31" s="50" t="e">
        <f>VLOOKUP($U31,AvgGoalStats!$A$3:$AE$998,7,FALSE)</f>
        <v>#REF!</v>
      </c>
      <c r="X31" s="50" t="e">
        <f>VLOOKUP($U31,AvgGoalStats!$A$3:$AE$998,8,FALSE)</f>
        <v>#REF!</v>
      </c>
      <c r="Y31" s="50" t="e">
        <f>VLOOKUP($U31,AvgGoalStats!$A$3:$AE$998,10,FALSE)</f>
        <v>#REF!</v>
      </c>
      <c r="Z31" s="50" t="e">
        <f>VLOOKUP($U31,AvgGoalStats!$A$3:$AE$998,11,FALSE)</f>
        <v>#REF!</v>
      </c>
      <c r="AA31" s="50" t="e">
        <f>VLOOKUP($U31,AvgGoalStats!$A$3:$AE$998,13,FALSE)</f>
        <v>#REF!</v>
      </c>
      <c r="AB31" s="50" t="e">
        <f>VLOOKUP($U31,AvgGoalStats!$A$3:$AE$998,14,FALSE)</f>
        <v>#REF!</v>
      </c>
      <c r="AC31" s="50" t="e">
        <f>VLOOKUP($U31,AvgGoalStats!$A$3:$AE$998,16,FALSE)</f>
        <v>#REF!</v>
      </c>
      <c r="AD31" s="50" t="e">
        <f>VLOOKUP($U31,AvgGoalStats!$A$3:$AE$998,17,FALSE)</f>
        <v>#REF!</v>
      </c>
      <c r="AE31" s="50" t="e">
        <f>VLOOKUP($U31,AvgGoalStats!$A$3:$AE$998,19,FALSE)</f>
        <v>#REF!</v>
      </c>
      <c r="AF31" s="50" t="e">
        <f>VLOOKUP($U31,AvgGoalStats!$A$3:$AE$998,20,FALSE)</f>
        <v>#REF!</v>
      </c>
      <c r="AG31" s="50" t="e">
        <f>VLOOKUP($U31,AvgGoalStats!$A$3:$AE$998,22,FALSE)</f>
        <v>#REF!</v>
      </c>
      <c r="AH31" s="50" t="e">
        <f>VLOOKUP($U31,AvgGoalStats!$A$3:$AE$998,23,FALSE)</f>
        <v>#REF!</v>
      </c>
      <c r="AI31" s="50" t="e">
        <f>VLOOKUP($U31,AvgGoalStats!$A$3:$AE$998,25,FALSE)</f>
        <v>#REF!</v>
      </c>
      <c r="AJ31" s="50" t="e">
        <f>VLOOKUP($U31,AvgGoalStats!$A$3:$AE$998,26,FALSE)</f>
        <v>#REF!</v>
      </c>
      <c r="AK31" s="50" t="e">
        <f>VLOOKUP($U31,AvgGoalStats!$A$3:$AE$998,28,FALSE)</f>
        <v>#REF!</v>
      </c>
      <c r="AL31" s="50" t="e">
        <f>VLOOKUP($U31,AvgGoalStats!$A$3:$AE$998,29,FALSE)</f>
        <v>#REF!</v>
      </c>
      <c r="AM31" s="50" t="e">
        <f>VLOOKUP($U31,AvgGoalStats!$A$3:$AE$998,31,FALSE)</f>
        <v>#REF!</v>
      </c>
    </row>
    <row r="32" spans="1:39" x14ac:dyDescent="0.3">
      <c r="A32" s="51" t="e">
        <f>VLOOKUP($S32,AvgGoalStats!$A$3:$AE$998,5,FALSE)</f>
        <v>#REF!</v>
      </c>
      <c r="B32" s="50" t="e">
        <f>VLOOKUP($S32,AvgGoalStats!$A$3:$AE$998,6,FALSE)</f>
        <v>#REF!</v>
      </c>
      <c r="C32" s="50" t="e">
        <f>VLOOKUP($S32,AvgGoalStats!$A$3:$AE$998,8,FALSE)</f>
        <v>#REF!</v>
      </c>
      <c r="D32" s="50" t="e">
        <f>VLOOKUP($S32,AvgGoalStats!$A$3:$AE$998,9,FALSE)</f>
        <v>#REF!</v>
      </c>
      <c r="E32" s="50" t="e">
        <f>VLOOKUP($S32,AvgGoalStats!$A$3:$AE$998,11,FALSE)</f>
        <v>#REF!</v>
      </c>
      <c r="F32" s="50" t="e">
        <f>VLOOKUP($S32,AvgGoalStats!$A$3:$AE$998,12,FALSE)</f>
        <v>#REF!</v>
      </c>
      <c r="G32" s="50" t="e">
        <f>VLOOKUP($S32,AvgGoalStats!$A$3:$AE$998,14,FALSE)</f>
        <v>#REF!</v>
      </c>
      <c r="H32" s="50" t="e">
        <f>VLOOKUP($S32,AvgGoalStats!$A$3:$AE$998,15,FALSE)</f>
        <v>#REF!</v>
      </c>
      <c r="I32" s="50" t="e">
        <f>VLOOKUP($S32,AvgGoalStats!$A$3:$AE$998,17,FALSE)</f>
        <v>#REF!</v>
      </c>
      <c r="J32" s="50" t="e">
        <f>VLOOKUP($S32,AvgGoalStats!$A$3:$AE$998,18,FALSE)</f>
        <v>#REF!</v>
      </c>
      <c r="K32" s="50" t="e">
        <f>VLOOKUP($S32,AvgGoalStats!$A$3:$AE$998,20,FALSE)</f>
        <v>#REF!</v>
      </c>
      <c r="L32" s="50" t="e">
        <f>VLOOKUP($S32,AvgGoalStats!$A$3:$AE$998,21,FALSE)</f>
        <v>#REF!</v>
      </c>
      <c r="M32" s="50" t="e">
        <f>VLOOKUP($S32,AvgGoalStats!$A$3:$AE$998,23,FALSE)</f>
        <v>#REF!</v>
      </c>
      <c r="N32" s="50" t="e">
        <f>VLOOKUP($S32,AvgGoalStats!$A$3:$AE$998,24,FALSE)</f>
        <v>#REF!</v>
      </c>
      <c r="O32" s="50" t="e">
        <f>VLOOKUP($S32,AvgGoalStats!$A$3:$AE$998,26,FALSE)</f>
        <v>#REF!</v>
      </c>
      <c r="P32" s="50" t="e">
        <f>VLOOKUP($S32,AvgGoalStats!$A$3:$AE$998,27,FALSE)</f>
        <v>#REF!</v>
      </c>
      <c r="Q32" s="50" t="e">
        <f>VLOOKUP($S32,AvgGoalStats!$A$3:$AE$998,29,FALSE)</f>
        <v>#REF!</v>
      </c>
      <c r="R32" s="50" t="e">
        <f>VLOOKUP($S32,AvgGoalStats!$A$3:$AE$998,30,FALSE)</f>
        <v>#REF!</v>
      </c>
      <c r="S32" s="53" t="e">
        <f>Fixtures!#REF!</f>
        <v>#REF!</v>
      </c>
      <c r="T32" s="54" t="e">
        <f>Fixtures!#REF!</f>
        <v>#REF!</v>
      </c>
      <c r="U32" s="53" t="e">
        <f>Fixtures!#REF!</f>
        <v>#REF!</v>
      </c>
      <c r="V32" s="51" t="e">
        <f>VLOOKUP($U32,AvgGoalStats!$A$3:$AE$998,5,FALSE)</f>
        <v>#REF!</v>
      </c>
      <c r="W32" s="50" t="e">
        <f>VLOOKUP($U32,AvgGoalStats!$A$3:$AE$998,7,FALSE)</f>
        <v>#REF!</v>
      </c>
      <c r="X32" s="50" t="e">
        <f>VLOOKUP($U32,AvgGoalStats!$A$3:$AE$998,8,FALSE)</f>
        <v>#REF!</v>
      </c>
      <c r="Y32" s="50" t="e">
        <f>VLOOKUP($U32,AvgGoalStats!$A$3:$AE$998,10,FALSE)</f>
        <v>#REF!</v>
      </c>
      <c r="Z32" s="50" t="e">
        <f>VLOOKUP($U32,AvgGoalStats!$A$3:$AE$998,11,FALSE)</f>
        <v>#REF!</v>
      </c>
      <c r="AA32" s="50" t="e">
        <f>VLOOKUP($U32,AvgGoalStats!$A$3:$AE$998,13,FALSE)</f>
        <v>#REF!</v>
      </c>
      <c r="AB32" s="50" t="e">
        <f>VLOOKUP($U32,AvgGoalStats!$A$3:$AE$998,14,FALSE)</f>
        <v>#REF!</v>
      </c>
      <c r="AC32" s="50" t="e">
        <f>VLOOKUP($U32,AvgGoalStats!$A$3:$AE$998,16,FALSE)</f>
        <v>#REF!</v>
      </c>
      <c r="AD32" s="50" t="e">
        <f>VLOOKUP($U32,AvgGoalStats!$A$3:$AE$998,17,FALSE)</f>
        <v>#REF!</v>
      </c>
      <c r="AE32" s="50" t="e">
        <f>VLOOKUP($U32,AvgGoalStats!$A$3:$AE$998,19,FALSE)</f>
        <v>#REF!</v>
      </c>
      <c r="AF32" s="50" t="e">
        <f>VLOOKUP($U32,AvgGoalStats!$A$3:$AE$998,20,FALSE)</f>
        <v>#REF!</v>
      </c>
      <c r="AG32" s="50" t="e">
        <f>VLOOKUP($U32,AvgGoalStats!$A$3:$AE$998,22,FALSE)</f>
        <v>#REF!</v>
      </c>
      <c r="AH32" s="50" t="e">
        <f>VLOOKUP($U32,AvgGoalStats!$A$3:$AE$998,23,FALSE)</f>
        <v>#REF!</v>
      </c>
      <c r="AI32" s="50" t="e">
        <f>VLOOKUP($U32,AvgGoalStats!$A$3:$AE$998,25,FALSE)</f>
        <v>#REF!</v>
      </c>
      <c r="AJ32" s="50" t="e">
        <f>VLOOKUP($U32,AvgGoalStats!$A$3:$AE$998,26,FALSE)</f>
        <v>#REF!</v>
      </c>
      <c r="AK32" s="50" t="e">
        <f>VLOOKUP($U32,AvgGoalStats!$A$3:$AE$998,28,FALSE)</f>
        <v>#REF!</v>
      </c>
      <c r="AL32" s="50" t="e">
        <f>VLOOKUP($U32,AvgGoalStats!$A$3:$AE$998,29,FALSE)</f>
        <v>#REF!</v>
      </c>
      <c r="AM32" s="50" t="e">
        <f>VLOOKUP($U32,AvgGoalStats!$A$3:$AE$998,31,FALSE)</f>
        <v>#REF!</v>
      </c>
    </row>
    <row r="33" spans="1:39" x14ac:dyDescent="0.3">
      <c r="A33" s="51" t="e">
        <f>VLOOKUP($S33,AvgGoalStats!$A$3:$AE$998,5,FALSE)</f>
        <v>#REF!</v>
      </c>
      <c r="B33" s="50" t="e">
        <f>VLOOKUP($S33,AvgGoalStats!$A$3:$AE$998,6,FALSE)</f>
        <v>#REF!</v>
      </c>
      <c r="C33" s="50" t="e">
        <f>VLOOKUP($S33,AvgGoalStats!$A$3:$AE$998,8,FALSE)</f>
        <v>#REF!</v>
      </c>
      <c r="D33" s="50" t="e">
        <f>VLOOKUP($S33,AvgGoalStats!$A$3:$AE$998,9,FALSE)</f>
        <v>#REF!</v>
      </c>
      <c r="E33" s="50" t="e">
        <f>VLOOKUP($S33,AvgGoalStats!$A$3:$AE$998,11,FALSE)</f>
        <v>#REF!</v>
      </c>
      <c r="F33" s="50" t="e">
        <f>VLOOKUP($S33,AvgGoalStats!$A$3:$AE$998,12,FALSE)</f>
        <v>#REF!</v>
      </c>
      <c r="G33" s="50" t="e">
        <f>VLOOKUP($S33,AvgGoalStats!$A$3:$AE$998,14,FALSE)</f>
        <v>#REF!</v>
      </c>
      <c r="H33" s="50" t="e">
        <f>VLOOKUP($S33,AvgGoalStats!$A$3:$AE$998,15,FALSE)</f>
        <v>#REF!</v>
      </c>
      <c r="I33" s="50" t="e">
        <f>VLOOKUP($S33,AvgGoalStats!$A$3:$AE$998,17,FALSE)</f>
        <v>#REF!</v>
      </c>
      <c r="J33" s="50" t="e">
        <f>VLOOKUP($S33,AvgGoalStats!$A$3:$AE$998,18,FALSE)</f>
        <v>#REF!</v>
      </c>
      <c r="K33" s="50" t="e">
        <f>VLOOKUP($S33,AvgGoalStats!$A$3:$AE$998,20,FALSE)</f>
        <v>#REF!</v>
      </c>
      <c r="L33" s="50" t="e">
        <f>VLOOKUP($S33,AvgGoalStats!$A$3:$AE$998,21,FALSE)</f>
        <v>#REF!</v>
      </c>
      <c r="M33" s="50" t="e">
        <f>VLOOKUP($S33,AvgGoalStats!$A$3:$AE$998,23,FALSE)</f>
        <v>#REF!</v>
      </c>
      <c r="N33" s="50" t="e">
        <f>VLOOKUP($S33,AvgGoalStats!$A$3:$AE$998,24,FALSE)</f>
        <v>#REF!</v>
      </c>
      <c r="O33" s="50" t="e">
        <f>VLOOKUP($S33,AvgGoalStats!$A$3:$AE$998,26,FALSE)</f>
        <v>#REF!</v>
      </c>
      <c r="P33" s="50" t="e">
        <f>VLOOKUP($S33,AvgGoalStats!$A$3:$AE$998,27,FALSE)</f>
        <v>#REF!</v>
      </c>
      <c r="Q33" s="50" t="e">
        <f>VLOOKUP($S33,AvgGoalStats!$A$3:$AE$998,29,FALSE)</f>
        <v>#REF!</v>
      </c>
      <c r="R33" s="50" t="e">
        <f>VLOOKUP($S33,AvgGoalStats!$A$3:$AE$998,30,FALSE)</f>
        <v>#REF!</v>
      </c>
      <c r="S33" s="53" t="e">
        <f>Fixtures!#REF!</f>
        <v>#REF!</v>
      </c>
      <c r="T33" s="54" t="e">
        <f>Fixtures!#REF!</f>
        <v>#REF!</v>
      </c>
      <c r="U33" s="53" t="e">
        <f>Fixtures!#REF!</f>
        <v>#REF!</v>
      </c>
      <c r="V33" s="51" t="e">
        <f>VLOOKUP($U33,AvgGoalStats!$A$3:$AE$998,5,FALSE)</f>
        <v>#REF!</v>
      </c>
      <c r="W33" s="50" t="e">
        <f>VLOOKUP($U33,AvgGoalStats!$A$3:$AE$998,7,FALSE)</f>
        <v>#REF!</v>
      </c>
      <c r="X33" s="50" t="e">
        <f>VLOOKUP($U33,AvgGoalStats!$A$3:$AE$998,8,FALSE)</f>
        <v>#REF!</v>
      </c>
      <c r="Y33" s="50" t="e">
        <f>VLOOKUP($U33,AvgGoalStats!$A$3:$AE$998,10,FALSE)</f>
        <v>#REF!</v>
      </c>
      <c r="Z33" s="50" t="e">
        <f>VLOOKUP($U33,AvgGoalStats!$A$3:$AE$998,11,FALSE)</f>
        <v>#REF!</v>
      </c>
      <c r="AA33" s="50" t="e">
        <f>VLOOKUP($U33,AvgGoalStats!$A$3:$AE$998,13,FALSE)</f>
        <v>#REF!</v>
      </c>
      <c r="AB33" s="50" t="e">
        <f>VLOOKUP($U33,AvgGoalStats!$A$3:$AE$998,14,FALSE)</f>
        <v>#REF!</v>
      </c>
      <c r="AC33" s="50" t="e">
        <f>VLOOKUP($U33,AvgGoalStats!$A$3:$AE$998,16,FALSE)</f>
        <v>#REF!</v>
      </c>
      <c r="AD33" s="50" t="e">
        <f>VLOOKUP($U33,AvgGoalStats!$A$3:$AE$998,17,FALSE)</f>
        <v>#REF!</v>
      </c>
      <c r="AE33" s="50" t="e">
        <f>VLOOKUP($U33,AvgGoalStats!$A$3:$AE$998,19,FALSE)</f>
        <v>#REF!</v>
      </c>
      <c r="AF33" s="50" t="e">
        <f>VLOOKUP($U33,AvgGoalStats!$A$3:$AE$998,20,FALSE)</f>
        <v>#REF!</v>
      </c>
      <c r="AG33" s="50" t="e">
        <f>VLOOKUP($U33,AvgGoalStats!$A$3:$AE$998,22,FALSE)</f>
        <v>#REF!</v>
      </c>
      <c r="AH33" s="50" t="e">
        <f>VLOOKUP($U33,AvgGoalStats!$A$3:$AE$998,23,FALSE)</f>
        <v>#REF!</v>
      </c>
      <c r="AI33" s="50" t="e">
        <f>VLOOKUP($U33,AvgGoalStats!$A$3:$AE$998,25,FALSE)</f>
        <v>#REF!</v>
      </c>
      <c r="AJ33" s="50" t="e">
        <f>VLOOKUP($U33,AvgGoalStats!$A$3:$AE$998,26,FALSE)</f>
        <v>#REF!</v>
      </c>
      <c r="AK33" s="50" t="e">
        <f>VLOOKUP($U33,AvgGoalStats!$A$3:$AE$998,28,FALSE)</f>
        <v>#REF!</v>
      </c>
      <c r="AL33" s="50" t="e">
        <f>VLOOKUP($U33,AvgGoalStats!$A$3:$AE$998,29,FALSE)</f>
        <v>#REF!</v>
      </c>
      <c r="AM33" s="50" t="e">
        <f>VLOOKUP($U33,AvgGoalStats!$A$3:$AE$998,31,FALSE)</f>
        <v>#REF!</v>
      </c>
    </row>
    <row r="34" spans="1:39" x14ac:dyDescent="0.3">
      <c r="A34" s="51" t="e">
        <f>VLOOKUP($S34,AvgGoalStats!$A$3:$AE$998,5,FALSE)</f>
        <v>#REF!</v>
      </c>
      <c r="B34" s="50" t="e">
        <f>VLOOKUP($S34,AvgGoalStats!$A$3:$AE$998,6,FALSE)</f>
        <v>#REF!</v>
      </c>
      <c r="C34" s="50" t="e">
        <f>VLOOKUP($S34,AvgGoalStats!$A$3:$AE$998,8,FALSE)</f>
        <v>#REF!</v>
      </c>
      <c r="D34" s="50" t="e">
        <f>VLOOKUP($S34,AvgGoalStats!$A$3:$AE$998,9,FALSE)</f>
        <v>#REF!</v>
      </c>
      <c r="E34" s="50" t="e">
        <f>VLOOKUP($S34,AvgGoalStats!$A$3:$AE$998,11,FALSE)</f>
        <v>#REF!</v>
      </c>
      <c r="F34" s="50" t="e">
        <f>VLOOKUP($S34,AvgGoalStats!$A$3:$AE$998,12,FALSE)</f>
        <v>#REF!</v>
      </c>
      <c r="G34" s="50" t="e">
        <f>VLOOKUP($S34,AvgGoalStats!$A$3:$AE$998,14,FALSE)</f>
        <v>#REF!</v>
      </c>
      <c r="H34" s="50" t="e">
        <f>VLOOKUP($S34,AvgGoalStats!$A$3:$AE$998,15,FALSE)</f>
        <v>#REF!</v>
      </c>
      <c r="I34" s="50" t="e">
        <f>VLOOKUP($S34,AvgGoalStats!$A$3:$AE$998,17,FALSE)</f>
        <v>#REF!</v>
      </c>
      <c r="J34" s="50" t="e">
        <f>VLOOKUP($S34,AvgGoalStats!$A$3:$AE$998,18,FALSE)</f>
        <v>#REF!</v>
      </c>
      <c r="K34" s="50" t="e">
        <f>VLOOKUP($S34,AvgGoalStats!$A$3:$AE$998,20,FALSE)</f>
        <v>#REF!</v>
      </c>
      <c r="L34" s="50" t="e">
        <f>VLOOKUP($S34,AvgGoalStats!$A$3:$AE$998,21,FALSE)</f>
        <v>#REF!</v>
      </c>
      <c r="M34" s="50" t="e">
        <f>VLOOKUP($S34,AvgGoalStats!$A$3:$AE$998,23,FALSE)</f>
        <v>#REF!</v>
      </c>
      <c r="N34" s="50" t="e">
        <f>VLOOKUP($S34,AvgGoalStats!$A$3:$AE$998,24,FALSE)</f>
        <v>#REF!</v>
      </c>
      <c r="O34" s="50" t="e">
        <f>VLOOKUP($S34,AvgGoalStats!$A$3:$AE$998,26,FALSE)</f>
        <v>#REF!</v>
      </c>
      <c r="P34" s="50" t="e">
        <f>VLOOKUP($S34,AvgGoalStats!$A$3:$AE$998,27,FALSE)</f>
        <v>#REF!</v>
      </c>
      <c r="Q34" s="50" t="e">
        <f>VLOOKUP($S34,AvgGoalStats!$A$3:$AE$998,29,FALSE)</f>
        <v>#REF!</v>
      </c>
      <c r="R34" s="50" t="e">
        <f>VLOOKUP($S34,AvgGoalStats!$A$3:$AE$998,30,FALSE)</f>
        <v>#REF!</v>
      </c>
      <c r="S34" s="53" t="e">
        <f>Fixtures!#REF!</f>
        <v>#REF!</v>
      </c>
      <c r="T34" s="54" t="e">
        <f>Fixtures!#REF!</f>
        <v>#REF!</v>
      </c>
      <c r="U34" s="53" t="e">
        <f>Fixtures!#REF!</f>
        <v>#REF!</v>
      </c>
      <c r="V34" s="51" t="e">
        <f>VLOOKUP($U34,AvgGoalStats!$A$3:$AE$998,5,FALSE)</f>
        <v>#REF!</v>
      </c>
      <c r="W34" s="50" t="e">
        <f>VLOOKUP($U34,AvgGoalStats!$A$3:$AE$998,7,FALSE)</f>
        <v>#REF!</v>
      </c>
      <c r="X34" s="50" t="e">
        <f>VLOOKUP($U34,AvgGoalStats!$A$3:$AE$998,8,FALSE)</f>
        <v>#REF!</v>
      </c>
      <c r="Y34" s="50" t="e">
        <f>VLOOKUP($U34,AvgGoalStats!$A$3:$AE$998,10,FALSE)</f>
        <v>#REF!</v>
      </c>
      <c r="Z34" s="50" t="e">
        <f>VLOOKUP($U34,AvgGoalStats!$A$3:$AE$998,11,FALSE)</f>
        <v>#REF!</v>
      </c>
      <c r="AA34" s="50" t="e">
        <f>VLOOKUP($U34,AvgGoalStats!$A$3:$AE$998,13,FALSE)</f>
        <v>#REF!</v>
      </c>
      <c r="AB34" s="50" t="e">
        <f>VLOOKUP($U34,AvgGoalStats!$A$3:$AE$998,14,FALSE)</f>
        <v>#REF!</v>
      </c>
      <c r="AC34" s="50" t="e">
        <f>VLOOKUP($U34,AvgGoalStats!$A$3:$AE$998,16,FALSE)</f>
        <v>#REF!</v>
      </c>
      <c r="AD34" s="50" t="e">
        <f>VLOOKUP($U34,AvgGoalStats!$A$3:$AE$998,17,FALSE)</f>
        <v>#REF!</v>
      </c>
      <c r="AE34" s="50" t="e">
        <f>VLOOKUP($U34,AvgGoalStats!$A$3:$AE$998,19,FALSE)</f>
        <v>#REF!</v>
      </c>
      <c r="AF34" s="50" t="e">
        <f>VLOOKUP($U34,AvgGoalStats!$A$3:$AE$998,20,FALSE)</f>
        <v>#REF!</v>
      </c>
      <c r="AG34" s="50" t="e">
        <f>VLOOKUP($U34,AvgGoalStats!$A$3:$AE$998,22,FALSE)</f>
        <v>#REF!</v>
      </c>
      <c r="AH34" s="50" t="e">
        <f>VLOOKUP($U34,AvgGoalStats!$A$3:$AE$998,23,FALSE)</f>
        <v>#REF!</v>
      </c>
      <c r="AI34" s="50" t="e">
        <f>VLOOKUP($U34,AvgGoalStats!$A$3:$AE$998,25,FALSE)</f>
        <v>#REF!</v>
      </c>
      <c r="AJ34" s="50" t="e">
        <f>VLOOKUP($U34,AvgGoalStats!$A$3:$AE$998,26,FALSE)</f>
        <v>#REF!</v>
      </c>
      <c r="AK34" s="50" t="e">
        <f>VLOOKUP($U34,AvgGoalStats!$A$3:$AE$998,28,FALSE)</f>
        <v>#REF!</v>
      </c>
      <c r="AL34" s="50" t="e">
        <f>VLOOKUP($U34,AvgGoalStats!$A$3:$AE$998,29,FALSE)</f>
        <v>#REF!</v>
      </c>
      <c r="AM34" s="50" t="e">
        <f>VLOOKUP($U34,AvgGoalStats!$A$3:$AE$998,31,FALSE)</f>
        <v>#REF!</v>
      </c>
    </row>
    <row r="35" spans="1:39" x14ac:dyDescent="0.3">
      <c r="A35" s="51" t="e">
        <f>VLOOKUP($S35,AvgGoalStats!$A$3:$AE$998,5,FALSE)</f>
        <v>#REF!</v>
      </c>
      <c r="B35" s="50" t="e">
        <f>VLOOKUP($S35,AvgGoalStats!$A$3:$AE$998,6,FALSE)</f>
        <v>#REF!</v>
      </c>
      <c r="C35" s="50" t="e">
        <f>VLOOKUP($S35,AvgGoalStats!$A$3:$AE$998,8,FALSE)</f>
        <v>#REF!</v>
      </c>
      <c r="D35" s="50" t="e">
        <f>VLOOKUP($S35,AvgGoalStats!$A$3:$AE$998,9,FALSE)</f>
        <v>#REF!</v>
      </c>
      <c r="E35" s="50" t="e">
        <f>VLOOKUP($S35,AvgGoalStats!$A$3:$AE$998,11,FALSE)</f>
        <v>#REF!</v>
      </c>
      <c r="F35" s="50" t="e">
        <f>VLOOKUP($S35,AvgGoalStats!$A$3:$AE$998,12,FALSE)</f>
        <v>#REF!</v>
      </c>
      <c r="G35" s="50" t="e">
        <f>VLOOKUP($S35,AvgGoalStats!$A$3:$AE$998,14,FALSE)</f>
        <v>#REF!</v>
      </c>
      <c r="H35" s="50" t="e">
        <f>VLOOKUP($S35,AvgGoalStats!$A$3:$AE$998,15,FALSE)</f>
        <v>#REF!</v>
      </c>
      <c r="I35" s="50" t="e">
        <f>VLOOKUP($S35,AvgGoalStats!$A$3:$AE$998,17,FALSE)</f>
        <v>#REF!</v>
      </c>
      <c r="J35" s="50" t="e">
        <f>VLOOKUP($S35,AvgGoalStats!$A$3:$AE$998,18,FALSE)</f>
        <v>#REF!</v>
      </c>
      <c r="K35" s="50" t="e">
        <f>VLOOKUP($S35,AvgGoalStats!$A$3:$AE$998,20,FALSE)</f>
        <v>#REF!</v>
      </c>
      <c r="L35" s="50" t="e">
        <f>VLOOKUP($S35,AvgGoalStats!$A$3:$AE$998,21,FALSE)</f>
        <v>#REF!</v>
      </c>
      <c r="M35" s="50" t="e">
        <f>VLOOKUP($S35,AvgGoalStats!$A$3:$AE$998,23,FALSE)</f>
        <v>#REF!</v>
      </c>
      <c r="N35" s="50" t="e">
        <f>VLOOKUP($S35,AvgGoalStats!$A$3:$AE$998,24,FALSE)</f>
        <v>#REF!</v>
      </c>
      <c r="O35" s="50" t="e">
        <f>VLOOKUP($S35,AvgGoalStats!$A$3:$AE$998,26,FALSE)</f>
        <v>#REF!</v>
      </c>
      <c r="P35" s="50" t="e">
        <f>VLOOKUP($S35,AvgGoalStats!$A$3:$AE$998,27,FALSE)</f>
        <v>#REF!</v>
      </c>
      <c r="Q35" s="50" t="e">
        <f>VLOOKUP($S35,AvgGoalStats!$A$3:$AE$998,29,FALSE)</f>
        <v>#REF!</v>
      </c>
      <c r="R35" s="50" t="e">
        <f>VLOOKUP($S35,AvgGoalStats!$A$3:$AE$998,30,FALSE)</f>
        <v>#REF!</v>
      </c>
      <c r="S35" s="53" t="e">
        <f>Fixtures!#REF!</f>
        <v>#REF!</v>
      </c>
      <c r="T35" s="54" t="e">
        <f>Fixtures!#REF!</f>
        <v>#REF!</v>
      </c>
      <c r="U35" s="53" t="e">
        <f>Fixtures!#REF!</f>
        <v>#REF!</v>
      </c>
      <c r="V35" s="51" t="e">
        <f>VLOOKUP($U35,AvgGoalStats!$A$3:$AE$998,5,FALSE)</f>
        <v>#REF!</v>
      </c>
      <c r="W35" s="50" t="e">
        <f>VLOOKUP($U35,AvgGoalStats!$A$3:$AE$998,7,FALSE)</f>
        <v>#REF!</v>
      </c>
      <c r="X35" s="50" t="e">
        <f>VLOOKUP($U35,AvgGoalStats!$A$3:$AE$998,8,FALSE)</f>
        <v>#REF!</v>
      </c>
      <c r="Y35" s="50" t="e">
        <f>VLOOKUP($U35,AvgGoalStats!$A$3:$AE$998,10,FALSE)</f>
        <v>#REF!</v>
      </c>
      <c r="Z35" s="50" t="e">
        <f>VLOOKUP($U35,AvgGoalStats!$A$3:$AE$998,11,FALSE)</f>
        <v>#REF!</v>
      </c>
      <c r="AA35" s="50" t="e">
        <f>VLOOKUP($U35,AvgGoalStats!$A$3:$AE$998,13,FALSE)</f>
        <v>#REF!</v>
      </c>
      <c r="AB35" s="50" t="e">
        <f>VLOOKUP($U35,AvgGoalStats!$A$3:$AE$998,14,FALSE)</f>
        <v>#REF!</v>
      </c>
      <c r="AC35" s="50" t="e">
        <f>VLOOKUP($U35,AvgGoalStats!$A$3:$AE$998,16,FALSE)</f>
        <v>#REF!</v>
      </c>
      <c r="AD35" s="50" t="e">
        <f>VLOOKUP($U35,AvgGoalStats!$A$3:$AE$998,17,FALSE)</f>
        <v>#REF!</v>
      </c>
      <c r="AE35" s="50" t="e">
        <f>VLOOKUP($U35,AvgGoalStats!$A$3:$AE$998,19,FALSE)</f>
        <v>#REF!</v>
      </c>
      <c r="AF35" s="50" t="e">
        <f>VLOOKUP($U35,AvgGoalStats!$A$3:$AE$998,20,FALSE)</f>
        <v>#REF!</v>
      </c>
      <c r="AG35" s="50" t="e">
        <f>VLOOKUP($U35,AvgGoalStats!$A$3:$AE$998,22,FALSE)</f>
        <v>#REF!</v>
      </c>
      <c r="AH35" s="50" t="e">
        <f>VLOOKUP($U35,AvgGoalStats!$A$3:$AE$998,23,FALSE)</f>
        <v>#REF!</v>
      </c>
      <c r="AI35" s="50" t="e">
        <f>VLOOKUP($U35,AvgGoalStats!$A$3:$AE$998,25,FALSE)</f>
        <v>#REF!</v>
      </c>
      <c r="AJ35" s="50" t="e">
        <f>VLOOKUP($U35,AvgGoalStats!$A$3:$AE$998,26,FALSE)</f>
        <v>#REF!</v>
      </c>
      <c r="AK35" s="50" t="e">
        <f>VLOOKUP($U35,AvgGoalStats!$A$3:$AE$998,28,FALSE)</f>
        <v>#REF!</v>
      </c>
      <c r="AL35" s="50" t="e">
        <f>VLOOKUP($U35,AvgGoalStats!$A$3:$AE$998,29,FALSE)</f>
        <v>#REF!</v>
      </c>
      <c r="AM35" s="50" t="e">
        <f>VLOOKUP($U35,AvgGoalStats!$A$3:$AE$998,31,FALSE)</f>
        <v>#REF!</v>
      </c>
    </row>
    <row r="36" spans="1:39" x14ac:dyDescent="0.3">
      <c r="A36" s="51" t="e">
        <f>VLOOKUP($S36,AvgGoalStats!$A$3:$AE$998,5,FALSE)</f>
        <v>#REF!</v>
      </c>
      <c r="B36" s="50" t="e">
        <f>VLOOKUP($S36,AvgGoalStats!$A$3:$AE$998,6,FALSE)</f>
        <v>#REF!</v>
      </c>
      <c r="C36" s="50" t="e">
        <f>VLOOKUP($S36,AvgGoalStats!$A$3:$AE$998,8,FALSE)</f>
        <v>#REF!</v>
      </c>
      <c r="D36" s="50" t="e">
        <f>VLOOKUP($S36,AvgGoalStats!$A$3:$AE$998,9,FALSE)</f>
        <v>#REF!</v>
      </c>
      <c r="E36" s="50" t="e">
        <f>VLOOKUP($S36,AvgGoalStats!$A$3:$AE$998,11,FALSE)</f>
        <v>#REF!</v>
      </c>
      <c r="F36" s="50" t="e">
        <f>VLOOKUP($S36,AvgGoalStats!$A$3:$AE$998,12,FALSE)</f>
        <v>#REF!</v>
      </c>
      <c r="G36" s="50" t="e">
        <f>VLOOKUP($S36,AvgGoalStats!$A$3:$AE$998,14,FALSE)</f>
        <v>#REF!</v>
      </c>
      <c r="H36" s="50" t="e">
        <f>VLOOKUP($S36,AvgGoalStats!$A$3:$AE$998,15,FALSE)</f>
        <v>#REF!</v>
      </c>
      <c r="I36" s="50" t="e">
        <f>VLOOKUP($S36,AvgGoalStats!$A$3:$AE$998,17,FALSE)</f>
        <v>#REF!</v>
      </c>
      <c r="J36" s="50" t="e">
        <f>VLOOKUP($S36,AvgGoalStats!$A$3:$AE$998,18,FALSE)</f>
        <v>#REF!</v>
      </c>
      <c r="K36" s="50" t="e">
        <f>VLOOKUP($S36,AvgGoalStats!$A$3:$AE$998,20,FALSE)</f>
        <v>#REF!</v>
      </c>
      <c r="L36" s="50" t="e">
        <f>VLOOKUP($S36,AvgGoalStats!$A$3:$AE$998,21,FALSE)</f>
        <v>#REF!</v>
      </c>
      <c r="M36" s="50" t="e">
        <f>VLOOKUP($S36,AvgGoalStats!$A$3:$AE$998,23,FALSE)</f>
        <v>#REF!</v>
      </c>
      <c r="N36" s="50" t="e">
        <f>VLOOKUP($S36,AvgGoalStats!$A$3:$AE$998,24,FALSE)</f>
        <v>#REF!</v>
      </c>
      <c r="O36" s="50" t="e">
        <f>VLOOKUP($S36,AvgGoalStats!$A$3:$AE$998,26,FALSE)</f>
        <v>#REF!</v>
      </c>
      <c r="P36" s="50" t="e">
        <f>VLOOKUP($S36,AvgGoalStats!$A$3:$AE$998,27,FALSE)</f>
        <v>#REF!</v>
      </c>
      <c r="Q36" s="50" t="e">
        <f>VLOOKUP($S36,AvgGoalStats!$A$3:$AE$998,29,FALSE)</f>
        <v>#REF!</v>
      </c>
      <c r="R36" s="50" t="e">
        <f>VLOOKUP($S36,AvgGoalStats!$A$3:$AE$998,30,FALSE)</f>
        <v>#REF!</v>
      </c>
      <c r="S36" s="53" t="e">
        <f>Fixtures!#REF!</f>
        <v>#REF!</v>
      </c>
      <c r="T36" s="54" t="e">
        <f>Fixtures!#REF!</f>
        <v>#REF!</v>
      </c>
      <c r="U36" s="53" t="e">
        <f>Fixtures!#REF!</f>
        <v>#REF!</v>
      </c>
      <c r="V36" s="51" t="e">
        <f>VLOOKUP($U36,AvgGoalStats!$A$3:$AE$998,5,FALSE)</f>
        <v>#REF!</v>
      </c>
      <c r="W36" s="50" t="e">
        <f>VLOOKUP($U36,AvgGoalStats!$A$3:$AE$998,7,FALSE)</f>
        <v>#REF!</v>
      </c>
      <c r="X36" s="50" t="e">
        <f>VLOOKUP($U36,AvgGoalStats!$A$3:$AE$998,8,FALSE)</f>
        <v>#REF!</v>
      </c>
      <c r="Y36" s="50" t="e">
        <f>VLOOKUP($U36,AvgGoalStats!$A$3:$AE$998,10,FALSE)</f>
        <v>#REF!</v>
      </c>
      <c r="Z36" s="50" t="e">
        <f>VLOOKUP($U36,AvgGoalStats!$A$3:$AE$998,11,FALSE)</f>
        <v>#REF!</v>
      </c>
      <c r="AA36" s="50" t="e">
        <f>VLOOKUP($U36,AvgGoalStats!$A$3:$AE$998,13,FALSE)</f>
        <v>#REF!</v>
      </c>
      <c r="AB36" s="50" t="e">
        <f>VLOOKUP($U36,AvgGoalStats!$A$3:$AE$998,14,FALSE)</f>
        <v>#REF!</v>
      </c>
      <c r="AC36" s="50" t="e">
        <f>VLOOKUP($U36,AvgGoalStats!$A$3:$AE$998,16,FALSE)</f>
        <v>#REF!</v>
      </c>
      <c r="AD36" s="50" t="e">
        <f>VLOOKUP($U36,AvgGoalStats!$A$3:$AE$998,17,FALSE)</f>
        <v>#REF!</v>
      </c>
      <c r="AE36" s="50" t="e">
        <f>VLOOKUP($U36,AvgGoalStats!$A$3:$AE$998,19,FALSE)</f>
        <v>#REF!</v>
      </c>
      <c r="AF36" s="50" t="e">
        <f>VLOOKUP($U36,AvgGoalStats!$A$3:$AE$998,20,FALSE)</f>
        <v>#REF!</v>
      </c>
      <c r="AG36" s="50" t="e">
        <f>VLOOKUP($U36,AvgGoalStats!$A$3:$AE$998,22,FALSE)</f>
        <v>#REF!</v>
      </c>
      <c r="AH36" s="50" t="e">
        <f>VLOOKUP($U36,AvgGoalStats!$A$3:$AE$998,23,FALSE)</f>
        <v>#REF!</v>
      </c>
      <c r="AI36" s="50" t="e">
        <f>VLOOKUP($U36,AvgGoalStats!$A$3:$AE$998,25,FALSE)</f>
        <v>#REF!</v>
      </c>
      <c r="AJ36" s="50" t="e">
        <f>VLOOKUP($U36,AvgGoalStats!$A$3:$AE$998,26,FALSE)</f>
        <v>#REF!</v>
      </c>
      <c r="AK36" s="50" t="e">
        <f>VLOOKUP($U36,AvgGoalStats!$A$3:$AE$998,28,FALSE)</f>
        <v>#REF!</v>
      </c>
      <c r="AL36" s="50" t="e">
        <f>VLOOKUP($U36,AvgGoalStats!$A$3:$AE$998,29,FALSE)</f>
        <v>#REF!</v>
      </c>
      <c r="AM36" s="50" t="e">
        <f>VLOOKUP($U36,AvgGoalStats!$A$3:$AE$998,31,FALSE)</f>
        <v>#REF!</v>
      </c>
    </row>
    <row r="37" spans="1:39" x14ac:dyDescent="0.3">
      <c r="A37" s="51" t="e">
        <f>VLOOKUP($S37,AvgGoalStats!$A$3:$AE$998,5,FALSE)</f>
        <v>#REF!</v>
      </c>
      <c r="B37" s="50" t="e">
        <f>VLOOKUP($S37,AvgGoalStats!$A$3:$AE$998,6,FALSE)</f>
        <v>#REF!</v>
      </c>
      <c r="C37" s="50" t="e">
        <f>VLOOKUP($S37,AvgGoalStats!$A$3:$AE$998,8,FALSE)</f>
        <v>#REF!</v>
      </c>
      <c r="D37" s="50" t="e">
        <f>VLOOKUP($S37,AvgGoalStats!$A$3:$AE$998,9,FALSE)</f>
        <v>#REF!</v>
      </c>
      <c r="E37" s="50" t="e">
        <f>VLOOKUP($S37,AvgGoalStats!$A$3:$AE$998,11,FALSE)</f>
        <v>#REF!</v>
      </c>
      <c r="F37" s="50" t="e">
        <f>VLOOKUP($S37,AvgGoalStats!$A$3:$AE$998,12,FALSE)</f>
        <v>#REF!</v>
      </c>
      <c r="G37" s="50" t="e">
        <f>VLOOKUP($S37,AvgGoalStats!$A$3:$AE$998,14,FALSE)</f>
        <v>#REF!</v>
      </c>
      <c r="H37" s="50" t="e">
        <f>VLOOKUP($S37,AvgGoalStats!$A$3:$AE$998,15,FALSE)</f>
        <v>#REF!</v>
      </c>
      <c r="I37" s="50" t="e">
        <f>VLOOKUP($S37,AvgGoalStats!$A$3:$AE$998,17,FALSE)</f>
        <v>#REF!</v>
      </c>
      <c r="J37" s="50" t="e">
        <f>VLOOKUP($S37,AvgGoalStats!$A$3:$AE$998,18,FALSE)</f>
        <v>#REF!</v>
      </c>
      <c r="K37" s="50" t="e">
        <f>VLOOKUP($S37,AvgGoalStats!$A$3:$AE$998,20,FALSE)</f>
        <v>#REF!</v>
      </c>
      <c r="L37" s="50" t="e">
        <f>VLOOKUP($S37,AvgGoalStats!$A$3:$AE$998,21,FALSE)</f>
        <v>#REF!</v>
      </c>
      <c r="M37" s="50" t="e">
        <f>VLOOKUP($S37,AvgGoalStats!$A$3:$AE$998,23,FALSE)</f>
        <v>#REF!</v>
      </c>
      <c r="N37" s="50" t="e">
        <f>VLOOKUP($S37,AvgGoalStats!$A$3:$AE$998,24,FALSE)</f>
        <v>#REF!</v>
      </c>
      <c r="O37" s="50" t="e">
        <f>VLOOKUP($S37,AvgGoalStats!$A$3:$AE$998,26,FALSE)</f>
        <v>#REF!</v>
      </c>
      <c r="P37" s="50" t="e">
        <f>VLOOKUP($S37,AvgGoalStats!$A$3:$AE$998,27,FALSE)</f>
        <v>#REF!</v>
      </c>
      <c r="Q37" s="50" t="e">
        <f>VLOOKUP($S37,AvgGoalStats!$A$3:$AE$998,29,FALSE)</f>
        <v>#REF!</v>
      </c>
      <c r="R37" s="50" t="e">
        <f>VLOOKUP($S37,AvgGoalStats!$A$3:$AE$998,30,FALSE)</f>
        <v>#REF!</v>
      </c>
      <c r="S37" s="53" t="e">
        <f>Fixtures!#REF!</f>
        <v>#REF!</v>
      </c>
      <c r="T37" s="54" t="e">
        <f>Fixtures!#REF!</f>
        <v>#REF!</v>
      </c>
      <c r="U37" s="53" t="e">
        <f>Fixtures!#REF!</f>
        <v>#REF!</v>
      </c>
      <c r="V37" s="51" t="e">
        <f>VLOOKUP($U37,AvgGoalStats!$A$3:$AE$998,5,FALSE)</f>
        <v>#REF!</v>
      </c>
      <c r="W37" s="50" t="e">
        <f>VLOOKUP($U37,AvgGoalStats!$A$3:$AE$998,7,FALSE)</f>
        <v>#REF!</v>
      </c>
      <c r="X37" s="50" t="e">
        <f>VLOOKUP($U37,AvgGoalStats!$A$3:$AE$998,8,FALSE)</f>
        <v>#REF!</v>
      </c>
      <c r="Y37" s="50" t="e">
        <f>VLOOKUP($U37,AvgGoalStats!$A$3:$AE$998,10,FALSE)</f>
        <v>#REF!</v>
      </c>
      <c r="Z37" s="50" t="e">
        <f>VLOOKUP($U37,AvgGoalStats!$A$3:$AE$998,11,FALSE)</f>
        <v>#REF!</v>
      </c>
      <c r="AA37" s="50" t="e">
        <f>VLOOKUP($U37,AvgGoalStats!$A$3:$AE$998,13,FALSE)</f>
        <v>#REF!</v>
      </c>
      <c r="AB37" s="50" t="e">
        <f>VLOOKUP($U37,AvgGoalStats!$A$3:$AE$998,14,FALSE)</f>
        <v>#REF!</v>
      </c>
      <c r="AC37" s="50" t="e">
        <f>VLOOKUP($U37,AvgGoalStats!$A$3:$AE$998,16,FALSE)</f>
        <v>#REF!</v>
      </c>
      <c r="AD37" s="50" t="e">
        <f>VLOOKUP($U37,AvgGoalStats!$A$3:$AE$998,17,FALSE)</f>
        <v>#REF!</v>
      </c>
      <c r="AE37" s="50" t="e">
        <f>VLOOKUP($U37,AvgGoalStats!$A$3:$AE$998,19,FALSE)</f>
        <v>#REF!</v>
      </c>
      <c r="AF37" s="50" t="e">
        <f>VLOOKUP($U37,AvgGoalStats!$A$3:$AE$998,20,FALSE)</f>
        <v>#REF!</v>
      </c>
      <c r="AG37" s="50" t="e">
        <f>VLOOKUP($U37,AvgGoalStats!$A$3:$AE$998,22,FALSE)</f>
        <v>#REF!</v>
      </c>
      <c r="AH37" s="50" t="e">
        <f>VLOOKUP($U37,AvgGoalStats!$A$3:$AE$998,23,FALSE)</f>
        <v>#REF!</v>
      </c>
      <c r="AI37" s="50" t="e">
        <f>VLOOKUP($U37,AvgGoalStats!$A$3:$AE$998,25,FALSE)</f>
        <v>#REF!</v>
      </c>
      <c r="AJ37" s="50" t="e">
        <f>VLOOKUP($U37,AvgGoalStats!$A$3:$AE$998,26,FALSE)</f>
        <v>#REF!</v>
      </c>
      <c r="AK37" s="50" t="e">
        <f>VLOOKUP($U37,AvgGoalStats!$A$3:$AE$998,28,FALSE)</f>
        <v>#REF!</v>
      </c>
      <c r="AL37" s="50" t="e">
        <f>VLOOKUP($U37,AvgGoalStats!$A$3:$AE$998,29,FALSE)</f>
        <v>#REF!</v>
      </c>
      <c r="AM37" s="50" t="e">
        <f>VLOOKUP($U37,AvgGoalStats!$A$3:$AE$998,31,FALSE)</f>
        <v>#REF!</v>
      </c>
    </row>
    <row r="38" spans="1:39" x14ac:dyDescent="0.3">
      <c r="A38" s="51" t="e">
        <f>VLOOKUP($S38,AvgGoalStats!$A$3:$AE$998,5,FALSE)</f>
        <v>#REF!</v>
      </c>
      <c r="B38" s="50" t="e">
        <f>VLOOKUP($S38,AvgGoalStats!$A$3:$AE$998,6,FALSE)</f>
        <v>#REF!</v>
      </c>
      <c r="C38" s="50" t="e">
        <f>VLOOKUP($S38,AvgGoalStats!$A$3:$AE$998,8,FALSE)</f>
        <v>#REF!</v>
      </c>
      <c r="D38" s="50" t="e">
        <f>VLOOKUP($S38,AvgGoalStats!$A$3:$AE$998,9,FALSE)</f>
        <v>#REF!</v>
      </c>
      <c r="E38" s="50" t="e">
        <f>VLOOKUP($S38,AvgGoalStats!$A$3:$AE$998,11,FALSE)</f>
        <v>#REF!</v>
      </c>
      <c r="F38" s="50" t="e">
        <f>VLOOKUP($S38,AvgGoalStats!$A$3:$AE$998,12,FALSE)</f>
        <v>#REF!</v>
      </c>
      <c r="G38" s="50" t="e">
        <f>VLOOKUP($S38,AvgGoalStats!$A$3:$AE$998,14,FALSE)</f>
        <v>#REF!</v>
      </c>
      <c r="H38" s="50" t="e">
        <f>VLOOKUP($S38,AvgGoalStats!$A$3:$AE$998,15,FALSE)</f>
        <v>#REF!</v>
      </c>
      <c r="I38" s="50" t="e">
        <f>VLOOKUP($S38,AvgGoalStats!$A$3:$AE$998,17,FALSE)</f>
        <v>#REF!</v>
      </c>
      <c r="J38" s="50" t="e">
        <f>VLOOKUP($S38,AvgGoalStats!$A$3:$AE$998,18,FALSE)</f>
        <v>#REF!</v>
      </c>
      <c r="K38" s="50" t="e">
        <f>VLOOKUP($S38,AvgGoalStats!$A$3:$AE$998,20,FALSE)</f>
        <v>#REF!</v>
      </c>
      <c r="L38" s="50" t="e">
        <f>VLOOKUP($S38,AvgGoalStats!$A$3:$AE$998,21,FALSE)</f>
        <v>#REF!</v>
      </c>
      <c r="M38" s="50" t="e">
        <f>VLOOKUP($S38,AvgGoalStats!$A$3:$AE$998,23,FALSE)</f>
        <v>#REF!</v>
      </c>
      <c r="N38" s="50" t="e">
        <f>VLOOKUP($S38,AvgGoalStats!$A$3:$AE$998,24,FALSE)</f>
        <v>#REF!</v>
      </c>
      <c r="O38" s="50" t="e">
        <f>VLOOKUP($S38,AvgGoalStats!$A$3:$AE$998,26,FALSE)</f>
        <v>#REF!</v>
      </c>
      <c r="P38" s="50" t="e">
        <f>VLOOKUP($S38,AvgGoalStats!$A$3:$AE$998,27,FALSE)</f>
        <v>#REF!</v>
      </c>
      <c r="Q38" s="50" t="e">
        <f>VLOOKUP($S38,AvgGoalStats!$A$3:$AE$998,29,FALSE)</f>
        <v>#REF!</v>
      </c>
      <c r="R38" s="50" t="e">
        <f>VLOOKUP($S38,AvgGoalStats!$A$3:$AE$998,30,FALSE)</f>
        <v>#REF!</v>
      </c>
      <c r="S38" s="53" t="e">
        <f>Fixtures!#REF!</f>
        <v>#REF!</v>
      </c>
      <c r="T38" s="54" t="e">
        <f>Fixtures!#REF!</f>
        <v>#REF!</v>
      </c>
      <c r="U38" s="53" t="e">
        <f>Fixtures!#REF!</f>
        <v>#REF!</v>
      </c>
      <c r="V38" s="51" t="e">
        <f>VLOOKUP($U38,AvgGoalStats!$A$3:$AE$998,5,FALSE)</f>
        <v>#REF!</v>
      </c>
      <c r="W38" s="50" t="e">
        <f>VLOOKUP($U38,AvgGoalStats!$A$3:$AE$998,7,FALSE)</f>
        <v>#REF!</v>
      </c>
      <c r="X38" s="50" t="e">
        <f>VLOOKUP($U38,AvgGoalStats!$A$3:$AE$998,8,FALSE)</f>
        <v>#REF!</v>
      </c>
      <c r="Y38" s="50" t="e">
        <f>VLOOKUP($U38,AvgGoalStats!$A$3:$AE$998,10,FALSE)</f>
        <v>#REF!</v>
      </c>
      <c r="Z38" s="50" t="e">
        <f>VLOOKUP($U38,AvgGoalStats!$A$3:$AE$998,11,FALSE)</f>
        <v>#REF!</v>
      </c>
      <c r="AA38" s="50" t="e">
        <f>VLOOKUP($U38,AvgGoalStats!$A$3:$AE$998,13,FALSE)</f>
        <v>#REF!</v>
      </c>
      <c r="AB38" s="50" t="e">
        <f>VLOOKUP($U38,AvgGoalStats!$A$3:$AE$998,14,FALSE)</f>
        <v>#REF!</v>
      </c>
      <c r="AC38" s="50" t="e">
        <f>VLOOKUP($U38,AvgGoalStats!$A$3:$AE$998,16,FALSE)</f>
        <v>#REF!</v>
      </c>
      <c r="AD38" s="50" t="e">
        <f>VLOOKUP($U38,AvgGoalStats!$A$3:$AE$998,17,FALSE)</f>
        <v>#REF!</v>
      </c>
      <c r="AE38" s="50" t="e">
        <f>VLOOKUP($U38,AvgGoalStats!$A$3:$AE$998,19,FALSE)</f>
        <v>#REF!</v>
      </c>
      <c r="AF38" s="50" t="e">
        <f>VLOOKUP($U38,AvgGoalStats!$A$3:$AE$998,20,FALSE)</f>
        <v>#REF!</v>
      </c>
      <c r="AG38" s="50" t="e">
        <f>VLOOKUP($U38,AvgGoalStats!$A$3:$AE$998,22,FALSE)</f>
        <v>#REF!</v>
      </c>
      <c r="AH38" s="50" t="e">
        <f>VLOOKUP($U38,AvgGoalStats!$A$3:$AE$998,23,FALSE)</f>
        <v>#REF!</v>
      </c>
      <c r="AI38" s="50" t="e">
        <f>VLOOKUP($U38,AvgGoalStats!$A$3:$AE$998,25,FALSE)</f>
        <v>#REF!</v>
      </c>
      <c r="AJ38" s="50" t="e">
        <f>VLOOKUP($U38,AvgGoalStats!$A$3:$AE$998,26,FALSE)</f>
        <v>#REF!</v>
      </c>
      <c r="AK38" s="50" t="e">
        <f>VLOOKUP($U38,AvgGoalStats!$A$3:$AE$998,28,FALSE)</f>
        <v>#REF!</v>
      </c>
      <c r="AL38" s="50" t="e">
        <f>VLOOKUP($U38,AvgGoalStats!$A$3:$AE$998,29,FALSE)</f>
        <v>#REF!</v>
      </c>
      <c r="AM38" s="50" t="e">
        <f>VLOOKUP($U38,AvgGoalStats!$A$3:$AE$998,31,FALSE)</f>
        <v>#REF!</v>
      </c>
    </row>
    <row r="39" spans="1:39" x14ac:dyDescent="0.3">
      <c r="A39" s="51" t="e">
        <f>VLOOKUP($S39,AvgGoalStats!$A$3:$AE$998,5,FALSE)</f>
        <v>#REF!</v>
      </c>
      <c r="B39" s="50" t="e">
        <f>VLOOKUP($S39,AvgGoalStats!$A$3:$AE$998,6,FALSE)</f>
        <v>#REF!</v>
      </c>
      <c r="C39" s="50" t="e">
        <f>VLOOKUP($S39,AvgGoalStats!$A$3:$AE$998,8,FALSE)</f>
        <v>#REF!</v>
      </c>
      <c r="D39" s="50" t="e">
        <f>VLOOKUP($S39,AvgGoalStats!$A$3:$AE$998,9,FALSE)</f>
        <v>#REF!</v>
      </c>
      <c r="E39" s="50" t="e">
        <f>VLOOKUP($S39,AvgGoalStats!$A$3:$AE$998,11,FALSE)</f>
        <v>#REF!</v>
      </c>
      <c r="F39" s="50" t="e">
        <f>VLOOKUP($S39,AvgGoalStats!$A$3:$AE$998,12,FALSE)</f>
        <v>#REF!</v>
      </c>
      <c r="G39" s="50" t="e">
        <f>VLOOKUP($S39,AvgGoalStats!$A$3:$AE$998,14,FALSE)</f>
        <v>#REF!</v>
      </c>
      <c r="H39" s="50" t="e">
        <f>VLOOKUP($S39,AvgGoalStats!$A$3:$AE$998,15,FALSE)</f>
        <v>#REF!</v>
      </c>
      <c r="I39" s="50" t="e">
        <f>VLOOKUP($S39,AvgGoalStats!$A$3:$AE$998,17,FALSE)</f>
        <v>#REF!</v>
      </c>
      <c r="J39" s="50" t="e">
        <f>VLOOKUP($S39,AvgGoalStats!$A$3:$AE$998,18,FALSE)</f>
        <v>#REF!</v>
      </c>
      <c r="K39" s="50" t="e">
        <f>VLOOKUP($S39,AvgGoalStats!$A$3:$AE$998,20,FALSE)</f>
        <v>#REF!</v>
      </c>
      <c r="L39" s="50" t="e">
        <f>VLOOKUP($S39,AvgGoalStats!$A$3:$AE$998,21,FALSE)</f>
        <v>#REF!</v>
      </c>
      <c r="M39" s="50" t="e">
        <f>VLOOKUP($S39,AvgGoalStats!$A$3:$AE$998,23,FALSE)</f>
        <v>#REF!</v>
      </c>
      <c r="N39" s="50" t="e">
        <f>VLOOKUP($S39,AvgGoalStats!$A$3:$AE$998,24,FALSE)</f>
        <v>#REF!</v>
      </c>
      <c r="O39" s="50" t="e">
        <f>VLOOKUP($S39,AvgGoalStats!$A$3:$AE$998,26,FALSE)</f>
        <v>#REF!</v>
      </c>
      <c r="P39" s="50" t="e">
        <f>VLOOKUP($S39,AvgGoalStats!$A$3:$AE$998,27,FALSE)</f>
        <v>#REF!</v>
      </c>
      <c r="Q39" s="50" t="e">
        <f>VLOOKUP($S39,AvgGoalStats!$A$3:$AE$998,29,FALSE)</f>
        <v>#REF!</v>
      </c>
      <c r="R39" s="50" t="e">
        <f>VLOOKUP($S39,AvgGoalStats!$A$3:$AE$998,30,FALSE)</f>
        <v>#REF!</v>
      </c>
      <c r="S39" s="53" t="e">
        <f>Fixtures!#REF!</f>
        <v>#REF!</v>
      </c>
      <c r="T39" s="54" t="e">
        <f>Fixtures!#REF!</f>
        <v>#REF!</v>
      </c>
      <c r="U39" s="53" t="e">
        <f>Fixtures!#REF!</f>
        <v>#REF!</v>
      </c>
      <c r="V39" s="51" t="e">
        <f>VLOOKUP($U39,AvgGoalStats!$A$3:$AE$998,5,FALSE)</f>
        <v>#REF!</v>
      </c>
      <c r="W39" s="50" t="e">
        <f>VLOOKUP($U39,AvgGoalStats!$A$3:$AE$998,7,FALSE)</f>
        <v>#REF!</v>
      </c>
      <c r="X39" s="50" t="e">
        <f>VLOOKUP($U39,AvgGoalStats!$A$3:$AE$998,8,FALSE)</f>
        <v>#REF!</v>
      </c>
      <c r="Y39" s="50" t="e">
        <f>VLOOKUP($U39,AvgGoalStats!$A$3:$AE$998,10,FALSE)</f>
        <v>#REF!</v>
      </c>
      <c r="Z39" s="50" t="e">
        <f>VLOOKUP($U39,AvgGoalStats!$A$3:$AE$998,11,FALSE)</f>
        <v>#REF!</v>
      </c>
      <c r="AA39" s="50" t="e">
        <f>VLOOKUP($U39,AvgGoalStats!$A$3:$AE$998,13,FALSE)</f>
        <v>#REF!</v>
      </c>
      <c r="AB39" s="50" t="e">
        <f>VLOOKUP($U39,AvgGoalStats!$A$3:$AE$998,14,FALSE)</f>
        <v>#REF!</v>
      </c>
      <c r="AC39" s="50" t="e">
        <f>VLOOKUP($U39,AvgGoalStats!$A$3:$AE$998,16,FALSE)</f>
        <v>#REF!</v>
      </c>
      <c r="AD39" s="50" t="e">
        <f>VLOOKUP($U39,AvgGoalStats!$A$3:$AE$998,17,FALSE)</f>
        <v>#REF!</v>
      </c>
      <c r="AE39" s="50" t="e">
        <f>VLOOKUP($U39,AvgGoalStats!$A$3:$AE$998,19,FALSE)</f>
        <v>#REF!</v>
      </c>
      <c r="AF39" s="50" t="e">
        <f>VLOOKUP($U39,AvgGoalStats!$A$3:$AE$998,20,FALSE)</f>
        <v>#REF!</v>
      </c>
      <c r="AG39" s="50" t="e">
        <f>VLOOKUP($U39,AvgGoalStats!$A$3:$AE$998,22,FALSE)</f>
        <v>#REF!</v>
      </c>
      <c r="AH39" s="50" t="e">
        <f>VLOOKUP($U39,AvgGoalStats!$A$3:$AE$998,23,FALSE)</f>
        <v>#REF!</v>
      </c>
      <c r="AI39" s="50" t="e">
        <f>VLOOKUP($U39,AvgGoalStats!$A$3:$AE$998,25,FALSE)</f>
        <v>#REF!</v>
      </c>
      <c r="AJ39" s="50" t="e">
        <f>VLOOKUP($U39,AvgGoalStats!$A$3:$AE$998,26,FALSE)</f>
        <v>#REF!</v>
      </c>
      <c r="AK39" s="50" t="e">
        <f>VLOOKUP($U39,AvgGoalStats!$A$3:$AE$998,28,FALSE)</f>
        <v>#REF!</v>
      </c>
      <c r="AL39" s="50" t="e">
        <f>VLOOKUP($U39,AvgGoalStats!$A$3:$AE$998,29,FALSE)</f>
        <v>#REF!</v>
      </c>
      <c r="AM39" s="50" t="e">
        <f>VLOOKUP($U39,AvgGoalStats!$A$3:$AE$998,31,FALSE)</f>
        <v>#REF!</v>
      </c>
    </row>
    <row r="40" spans="1:39" x14ac:dyDescent="0.3">
      <c r="A40" s="51" t="e">
        <f>VLOOKUP($S40,AvgGoalStats!$A$3:$AE$998,5,FALSE)</f>
        <v>#REF!</v>
      </c>
      <c r="B40" s="50" t="e">
        <f>VLOOKUP($S40,AvgGoalStats!$A$3:$AE$998,6,FALSE)</f>
        <v>#REF!</v>
      </c>
      <c r="C40" s="50" t="e">
        <f>VLOOKUP($S40,AvgGoalStats!$A$3:$AE$998,8,FALSE)</f>
        <v>#REF!</v>
      </c>
      <c r="D40" s="50" t="e">
        <f>VLOOKUP($S40,AvgGoalStats!$A$3:$AE$998,9,FALSE)</f>
        <v>#REF!</v>
      </c>
      <c r="E40" s="50" t="e">
        <f>VLOOKUP($S40,AvgGoalStats!$A$3:$AE$998,11,FALSE)</f>
        <v>#REF!</v>
      </c>
      <c r="F40" s="50" t="e">
        <f>VLOOKUP($S40,AvgGoalStats!$A$3:$AE$998,12,FALSE)</f>
        <v>#REF!</v>
      </c>
      <c r="G40" s="50" t="e">
        <f>VLOOKUP($S40,AvgGoalStats!$A$3:$AE$998,14,FALSE)</f>
        <v>#REF!</v>
      </c>
      <c r="H40" s="50" t="e">
        <f>VLOOKUP($S40,AvgGoalStats!$A$3:$AE$998,15,FALSE)</f>
        <v>#REF!</v>
      </c>
      <c r="I40" s="50" t="e">
        <f>VLOOKUP($S40,AvgGoalStats!$A$3:$AE$998,17,FALSE)</f>
        <v>#REF!</v>
      </c>
      <c r="J40" s="50" t="e">
        <f>VLOOKUP($S40,AvgGoalStats!$A$3:$AE$998,18,FALSE)</f>
        <v>#REF!</v>
      </c>
      <c r="K40" s="50" t="e">
        <f>VLOOKUP($S40,AvgGoalStats!$A$3:$AE$998,20,FALSE)</f>
        <v>#REF!</v>
      </c>
      <c r="L40" s="50" t="e">
        <f>VLOOKUP($S40,AvgGoalStats!$A$3:$AE$998,21,FALSE)</f>
        <v>#REF!</v>
      </c>
      <c r="M40" s="50" t="e">
        <f>VLOOKUP($S40,AvgGoalStats!$A$3:$AE$998,23,FALSE)</f>
        <v>#REF!</v>
      </c>
      <c r="N40" s="50" t="e">
        <f>VLOOKUP($S40,AvgGoalStats!$A$3:$AE$998,24,FALSE)</f>
        <v>#REF!</v>
      </c>
      <c r="O40" s="50" t="e">
        <f>VLOOKUP($S40,AvgGoalStats!$A$3:$AE$998,26,FALSE)</f>
        <v>#REF!</v>
      </c>
      <c r="P40" s="50" t="e">
        <f>VLOOKUP($S40,AvgGoalStats!$A$3:$AE$998,27,FALSE)</f>
        <v>#REF!</v>
      </c>
      <c r="Q40" s="50" t="e">
        <f>VLOOKUP($S40,AvgGoalStats!$A$3:$AE$998,29,FALSE)</f>
        <v>#REF!</v>
      </c>
      <c r="R40" s="50" t="e">
        <f>VLOOKUP($S40,AvgGoalStats!$A$3:$AE$998,30,FALSE)</f>
        <v>#REF!</v>
      </c>
      <c r="S40" s="53" t="e">
        <f>Fixtures!#REF!</f>
        <v>#REF!</v>
      </c>
      <c r="T40" s="54" t="e">
        <f>Fixtures!#REF!</f>
        <v>#REF!</v>
      </c>
      <c r="U40" s="53" t="e">
        <f>Fixtures!#REF!</f>
        <v>#REF!</v>
      </c>
      <c r="V40" s="51" t="e">
        <f>VLOOKUP($U40,AvgGoalStats!$A$3:$AE$998,5,FALSE)</f>
        <v>#REF!</v>
      </c>
      <c r="W40" s="50" t="e">
        <f>VLOOKUP($U40,AvgGoalStats!$A$3:$AE$998,7,FALSE)</f>
        <v>#REF!</v>
      </c>
      <c r="X40" s="50" t="e">
        <f>VLOOKUP($U40,AvgGoalStats!$A$3:$AE$998,8,FALSE)</f>
        <v>#REF!</v>
      </c>
      <c r="Y40" s="50" t="e">
        <f>VLOOKUP($U40,AvgGoalStats!$A$3:$AE$998,10,FALSE)</f>
        <v>#REF!</v>
      </c>
      <c r="Z40" s="50" t="e">
        <f>VLOOKUP($U40,AvgGoalStats!$A$3:$AE$998,11,FALSE)</f>
        <v>#REF!</v>
      </c>
      <c r="AA40" s="50" t="e">
        <f>VLOOKUP($U40,AvgGoalStats!$A$3:$AE$998,13,FALSE)</f>
        <v>#REF!</v>
      </c>
      <c r="AB40" s="50" t="e">
        <f>VLOOKUP($U40,AvgGoalStats!$A$3:$AE$998,14,FALSE)</f>
        <v>#REF!</v>
      </c>
      <c r="AC40" s="50" t="e">
        <f>VLOOKUP($U40,AvgGoalStats!$A$3:$AE$998,16,FALSE)</f>
        <v>#REF!</v>
      </c>
      <c r="AD40" s="50" t="e">
        <f>VLOOKUP($U40,AvgGoalStats!$A$3:$AE$998,17,FALSE)</f>
        <v>#REF!</v>
      </c>
      <c r="AE40" s="50" t="e">
        <f>VLOOKUP($U40,AvgGoalStats!$A$3:$AE$998,19,FALSE)</f>
        <v>#REF!</v>
      </c>
      <c r="AF40" s="50" t="e">
        <f>VLOOKUP($U40,AvgGoalStats!$A$3:$AE$998,20,FALSE)</f>
        <v>#REF!</v>
      </c>
      <c r="AG40" s="50" t="e">
        <f>VLOOKUP($U40,AvgGoalStats!$A$3:$AE$998,22,FALSE)</f>
        <v>#REF!</v>
      </c>
      <c r="AH40" s="50" t="e">
        <f>VLOOKUP($U40,AvgGoalStats!$A$3:$AE$998,23,FALSE)</f>
        <v>#REF!</v>
      </c>
      <c r="AI40" s="50" t="e">
        <f>VLOOKUP($U40,AvgGoalStats!$A$3:$AE$998,25,FALSE)</f>
        <v>#REF!</v>
      </c>
      <c r="AJ40" s="50" t="e">
        <f>VLOOKUP($U40,AvgGoalStats!$A$3:$AE$998,26,FALSE)</f>
        <v>#REF!</v>
      </c>
      <c r="AK40" s="50" t="e">
        <f>VLOOKUP($U40,AvgGoalStats!$A$3:$AE$998,28,FALSE)</f>
        <v>#REF!</v>
      </c>
      <c r="AL40" s="50" t="e">
        <f>VLOOKUP($U40,AvgGoalStats!$A$3:$AE$998,29,FALSE)</f>
        <v>#REF!</v>
      </c>
      <c r="AM40" s="50" t="e">
        <f>VLOOKUP($U40,AvgGoalStats!$A$3:$AE$998,31,FALSE)</f>
        <v>#REF!</v>
      </c>
    </row>
    <row r="41" spans="1:39" x14ac:dyDescent="0.3">
      <c r="A41" s="51" t="e">
        <f>VLOOKUP($S41,AvgGoalStats!$A$3:$AE$998,5,FALSE)</f>
        <v>#REF!</v>
      </c>
      <c r="B41" s="50" t="e">
        <f>VLOOKUP($S41,AvgGoalStats!$A$3:$AE$998,6,FALSE)</f>
        <v>#REF!</v>
      </c>
      <c r="C41" s="50" t="e">
        <f>VLOOKUP($S41,AvgGoalStats!$A$3:$AE$998,8,FALSE)</f>
        <v>#REF!</v>
      </c>
      <c r="D41" s="50" t="e">
        <f>VLOOKUP($S41,AvgGoalStats!$A$3:$AE$998,9,FALSE)</f>
        <v>#REF!</v>
      </c>
      <c r="E41" s="50" t="e">
        <f>VLOOKUP($S41,AvgGoalStats!$A$3:$AE$998,11,FALSE)</f>
        <v>#REF!</v>
      </c>
      <c r="F41" s="50" t="e">
        <f>VLOOKUP($S41,AvgGoalStats!$A$3:$AE$998,12,FALSE)</f>
        <v>#REF!</v>
      </c>
      <c r="G41" s="50" t="e">
        <f>VLOOKUP($S41,AvgGoalStats!$A$3:$AE$998,14,FALSE)</f>
        <v>#REF!</v>
      </c>
      <c r="H41" s="50" t="e">
        <f>VLOOKUP($S41,AvgGoalStats!$A$3:$AE$998,15,FALSE)</f>
        <v>#REF!</v>
      </c>
      <c r="I41" s="50" t="e">
        <f>VLOOKUP($S41,AvgGoalStats!$A$3:$AE$998,17,FALSE)</f>
        <v>#REF!</v>
      </c>
      <c r="J41" s="50" t="e">
        <f>VLOOKUP($S41,AvgGoalStats!$A$3:$AE$998,18,FALSE)</f>
        <v>#REF!</v>
      </c>
      <c r="K41" s="50" t="e">
        <f>VLOOKUP($S41,AvgGoalStats!$A$3:$AE$998,20,FALSE)</f>
        <v>#REF!</v>
      </c>
      <c r="L41" s="50" t="e">
        <f>VLOOKUP($S41,AvgGoalStats!$A$3:$AE$998,21,FALSE)</f>
        <v>#REF!</v>
      </c>
      <c r="M41" s="50" t="e">
        <f>VLOOKUP($S41,AvgGoalStats!$A$3:$AE$998,23,FALSE)</f>
        <v>#REF!</v>
      </c>
      <c r="N41" s="50" t="e">
        <f>VLOOKUP($S41,AvgGoalStats!$A$3:$AE$998,24,FALSE)</f>
        <v>#REF!</v>
      </c>
      <c r="O41" s="50" t="e">
        <f>VLOOKUP($S41,AvgGoalStats!$A$3:$AE$998,26,FALSE)</f>
        <v>#REF!</v>
      </c>
      <c r="P41" s="50" t="e">
        <f>VLOOKUP($S41,AvgGoalStats!$A$3:$AE$998,27,FALSE)</f>
        <v>#REF!</v>
      </c>
      <c r="Q41" s="50" t="e">
        <f>VLOOKUP($S41,AvgGoalStats!$A$3:$AE$998,29,FALSE)</f>
        <v>#REF!</v>
      </c>
      <c r="R41" s="50" t="e">
        <f>VLOOKUP($S41,AvgGoalStats!$A$3:$AE$998,30,FALSE)</f>
        <v>#REF!</v>
      </c>
      <c r="S41" s="53" t="e">
        <f>Fixtures!#REF!</f>
        <v>#REF!</v>
      </c>
      <c r="T41" s="54" t="e">
        <f>Fixtures!#REF!</f>
        <v>#REF!</v>
      </c>
      <c r="U41" s="53" t="e">
        <f>Fixtures!#REF!</f>
        <v>#REF!</v>
      </c>
      <c r="V41" s="51" t="e">
        <f>VLOOKUP($U41,AvgGoalStats!$A$3:$AE$998,5,FALSE)</f>
        <v>#REF!</v>
      </c>
      <c r="W41" s="50" t="e">
        <f>VLOOKUP($U41,AvgGoalStats!$A$3:$AE$998,7,FALSE)</f>
        <v>#REF!</v>
      </c>
      <c r="X41" s="50" t="e">
        <f>VLOOKUP($U41,AvgGoalStats!$A$3:$AE$998,8,FALSE)</f>
        <v>#REF!</v>
      </c>
      <c r="Y41" s="50" t="e">
        <f>VLOOKUP($U41,AvgGoalStats!$A$3:$AE$998,10,FALSE)</f>
        <v>#REF!</v>
      </c>
      <c r="Z41" s="50" t="e">
        <f>VLOOKUP($U41,AvgGoalStats!$A$3:$AE$998,11,FALSE)</f>
        <v>#REF!</v>
      </c>
      <c r="AA41" s="50" t="e">
        <f>VLOOKUP($U41,AvgGoalStats!$A$3:$AE$998,13,FALSE)</f>
        <v>#REF!</v>
      </c>
      <c r="AB41" s="50" t="e">
        <f>VLOOKUP($U41,AvgGoalStats!$A$3:$AE$998,14,FALSE)</f>
        <v>#REF!</v>
      </c>
      <c r="AC41" s="50" t="e">
        <f>VLOOKUP($U41,AvgGoalStats!$A$3:$AE$998,16,FALSE)</f>
        <v>#REF!</v>
      </c>
      <c r="AD41" s="50" t="e">
        <f>VLOOKUP($U41,AvgGoalStats!$A$3:$AE$998,17,FALSE)</f>
        <v>#REF!</v>
      </c>
      <c r="AE41" s="50" t="e">
        <f>VLOOKUP($U41,AvgGoalStats!$A$3:$AE$998,19,FALSE)</f>
        <v>#REF!</v>
      </c>
      <c r="AF41" s="50" t="e">
        <f>VLOOKUP($U41,AvgGoalStats!$A$3:$AE$998,20,FALSE)</f>
        <v>#REF!</v>
      </c>
      <c r="AG41" s="50" t="e">
        <f>VLOOKUP($U41,AvgGoalStats!$A$3:$AE$998,22,FALSE)</f>
        <v>#REF!</v>
      </c>
      <c r="AH41" s="50" t="e">
        <f>VLOOKUP($U41,AvgGoalStats!$A$3:$AE$998,23,FALSE)</f>
        <v>#REF!</v>
      </c>
      <c r="AI41" s="50" t="e">
        <f>VLOOKUP($U41,AvgGoalStats!$A$3:$AE$998,25,FALSE)</f>
        <v>#REF!</v>
      </c>
      <c r="AJ41" s="50" t="e">
        <f>VLOOKUP($U41,AvgGoalStats!$A$3:$AE$998,26,FALSE)</f>
        <v>#REF!</v>
      </c>
      <c r="AK41" s="50" t="e">
        <f>VLOOKUP($U41,AvgGoalStats!$A$3:$AE$998,28,FALSE)</f>
        <v>#REF!</v>
      </c>
      <c r="AL41" s="50" t="e">
        <f>VLOOKUP($U41,AvgGoalStats!$A$3:$AE$998,29,FALSE)</f>
        <v>#REF!</v>
      </c>
      <c r="AM41" s="50" t="e">
        <f>VLOOKUP($U41,AvgGoalStats!$A$3:$AE$998,31,FALSE)</f>
        <v>#REF!</v>
      </c>
    </row>
    <row r="42" spans="1:39" x14ac:dyDescent="0.3">
      <c r="A42" s="51" t="e">
        <f>VLOOKUP($S42,AvgGoalStats!$A$3:$AE$998,5,FALSE)</f>
        <v>#REF!</v>
      </c>
      <c r="B42" s="50" t="e">
        <f>VLOOKUP($S42,AvgGoalStats!$A$3:$AE$998,6,FALSE)</f>
        <v>#REF!</v>
      </c>
      <c r="C42" s="50" t="e">
        <f>VLOOKUP($S42,AvgGoalStats!$A$3:$AE$998,8,FALSE)</f>
        <v>#REF!</v>
      </c>
      <c r="D42" s="50" t="e">
        <f>VLOOKUP($S42,AvgGoalStats!$A$3:$AE$998,9,FALSE)</f>
        <v>#REF!</v>
      </c>
      <c r="E42" s="50" t="e">
        <f>VLOOKUP($S42,AvgGoalStats!$A$3:$AE$998,11,FALSE)</f>
        <v>#REF!</v>
      </c>
      <c r="F42" s="50" t="e">
        <f>VLOOKUP($S42,AvgGoalStats!$A$3:$AE$998,12,FALSE)</f>
        <v>#REF!</v>
      </c>
      <c r="G42" s="50" t="e">
        <f>VLOOKUP($S42,AvgGoalStats!$A$3:$AE$998,14,FALSE)</f>
        <v>#REF!</v>
      </c>
      <c r="H42" s="50" t="e">
        <f>VLOOKUP($S42,AvgGoalStats!$A$3:$AE$998,15,FALSE)</f>
        <v>#REF!</v>
      </c>
      <c r="I42" s="50" t="e">
        <f>VLOOKUP($S42,AvgGoalStats!$A$3:$AE$998,17,FALSE)</f>
        <v>#REF!</v>
      </c>
      <c r="J42" s="50" t="e">
        <f>VLOOKUP($S42,AvgGoalStats!$A$3:$AE$998,18,FALSE)</f>
        <v>#REF!</v>
      </c>
      <c r="K42" s="50" t="e">
        <f>VLOOKUP($S42,AvgGoalStats!$A$3:$AE$998,20,FALSE)</f>
        <v>#REF!</v>
      </c>
      <c r="L42" s="50" t="e">
        <f>VLOOKUP($S42,AvgGoalStats!$A$3:$AE$998,21,FALSE)</f>
        <v>#REF!</v>
      </c>
      <c r="M42" s="50" t="e">
        <f>VLOOKUP($S42,AvgGoalStats!$A$3:$AE$998,23,FALSE)</f>
        <v>#REF!</v>
      </c>
      <c r="N42" s="50" t="e">
        <f>VLOOKUP($S42,AvgGoalStats!$A$3:$AE$998,24,FALSE)</f>
        <v>#REF!</v>
      </c>
      <c r="O42" s="50" t="e">
        <f>VLOOKUP($S42,AvgGoalStats!$A$3:$AE$998,26,FALSE)</f>
        <v>#REF!</v>
      </c>
      <c r="P42" s="50" t="e">
        <f>VLOOKUP($S42,AvgGoalStats!$A$3:$AE$998,27,FALSE)</f>
        <v>#REF!</v>
      </c>
      <c r="Q42" s="50" t="e">
        <f>VLOOKUP($S42,AvgGoalStats!$A$3:$AE$998,29,FALSE)</f>
        <v>#REF!</v>
      </c>
      <c r="R42" s="50" t="e">
        <f>VLOOKUP($S42,AvgGoalStats!$A$3:$AE$998,30,FALSE)</f>
        <v>#REF!</v>
      </c>
      <c r="S42" s="53" t="e">
        <f>Fixtures!#REF!</f>
        <v>#REF!</v>
      </c>
      <c r="T42" s="54" t="e">
        <f>Fixtures!#REF!</f>
        <v>#REF!</v>
      </c>
      <c r="U42" s="53" t="e">
        <f>Fixtures!#REF!</f>
        <v>#REF!</v>
      </c>
      <c r="V42" s="51" t="e">
        <f>VLOOKUP($U42,AvgGoalStats!$A$3:$AE$998,5,FALSE)</f>
        <v>#REF!</v>
      </c>
      <c r="W42" s="50" t="e">
        <f>VLOOKUP($U42,AvgGoalStats!$A$3:$AE$998,7,FALSE)</f>
        <v>#REF!</v>
      </c>
      <c r="X42" s="50" t="e">
        <f>VLOOKUP($U42,AvgGoalStats!$A$3:$AE$998,8,FALSE)</f>
        <v>#REF!</v>
      </c>
      <c r="Y42" s="50" t="e">
        <f>VLOOKUP($U42,AvgGoalStats!$A$3:$AE$998,10,FALSE)</f>
        <v>#REF!</v>
      </c>
      <c r="Z42" s="50" t="e">
        <f>VLOOKUP($U42,AvgGoalStats!$A$3:$AE$998,11,FALSE)</f>
        <v>#REF!</v>
      </c>
      <c r="AA42" s="50" t="e">
        <f>VLOOKUP($U42,AvgGoalStats!$A$3:$AE$998,13,FALSE)</f>
        <v>#REF!</v>
      </c>
      <c r="AB42" s="50" t="e">
        <f>VLOOKUP($U42,AvgGoalStats!$A$3:$AE$998,14,FALSE)</f>
        <v>#REF!</v>
      </c>
      <c r="AC42" s="50" t="e">
        <f>VLOOKUP($U42,AvgGoalStats!$A$3:$AE$998,16,FALSE)</f>
        <v>#REF!</v>
      </c>
      <c r="AD42" s="50" t="e">
        <f>VLOOKUP($U42,AvgGoalStats!$A$3:$AE$998,17,FALSE)</f>
        <v>#REF!</v>
      </c>
      <c r="AE42" s="50" t="e">
        <f>VLOOKUP($U42,AvgGoalStats!$A$3:$AE$998,19,FALSE)</f>
        <v>#REF!</v>
      </c>
      <c r="AF42" s="50" t="e">
        <f>VLOOKUP($U42,AvgGoalStats!$A$3:$AE$998,20,FALSE)</f>
        <v>#REF!</v>
      </c>
      <c r="AG42" s="50" t="e">
        <f>VLOOKUP($U42,AvgGoalStats!$A$3:$AE$998,22,FALSE)</f>
        <v>#REF!</v>
      </c>
      <c r="AH42" s="50" t="e">
        <f>VLOOKUP($U42,AvgGoalStats!$A$3:$AE$998,23,FALSE)</f>
        <v>#REF!</v>
      </c>
      <c r="AI42" s="50" t="e">
        <f>VLOOKUP($U42,AvgGoalStats!$A$3:$AE$998,25,FALSE)</f>
        <v>#REF!</v>
      </c>
      <c r="AJ42" s="50" t="e">
        <f>VLOOKUP($U42,AvgGoalStats!$A$3:$AE$998,26,FALSE)</f>
        <v>#REF!</v>
      </c>
      <c r="AK42" s="50" t="e">
        <f>VLOOKUP($U42,AvgGoalStats!$A$3:$AE$998,28,FALSE)</f>
        <v>#REF!</v>
      </c>
      <c r="AL42" s="50" t="e">
        <f>VLOOKUP($U42,AvgGoalStats!$A$3:$AE$998,29,FALSE)</f>
        <v>#REF!</v>
      </c>
      <c r="AM42" s="50" t="e">
        <f>VLOOKUP($U42,AvgGoalStats!$A$3:$AE$998,31,FALSE)</f>
        <v>#REF!</v>
      </c>
    </row>
    <row r="43" spans="1:39" x14ac:dyDescent="0.3">
      <c r="A43" s="51" t="e">
        <f>VLOOKUP($S43,AvgGoalStats!$A$3:$AE$998,5,FALSE)</f>
        <v>#REF!</v>
      </c>
      <c r="B43" s="50" t="e">
        <f>VLOOKUP($S43,AvgGoalStats!$A$3:$AE$998,6,FALSE)</f>
        <v>#REF!</v>
      </c>
      <c r="C43" s="50" t="e">
        <f>VLOOKUP($S43,AvgGoalStats!$A$3:$AE$998,8,FALSE)</f>
        <v>#REF!</v>
      </c>
      <c r="D43" s="50" t="e">
        <f>VLOOKUP($S43,AvgGoalStats!$A$3:$AE$998,9,FALSE)</f>
        <v>#REF!</v>
      </c>
      <c r="E43" s="50" t="e">
        <f>VLOOKUP($S43,AvgGoalStats!$A$3:$AE$998,11,FALSE)</f>
        <v>#REF!</v>
      </c>
      <c r="F43" s="50" t="e">
        <f>VLOOKUP($S43,AvgGoalStats!$A$3:$AE$998,12,FALSE)</f>
        <v>#REF!</v>
      </c>
      <c r="G43" s="50" t="e">
        <f>VLOOKUP($S43,AvgGoalStats!$A$3:$AE$998,14,FALSE)</f>
        <v>#REF!</v>
      </c>
      <c r="H43" s="50" t="e">
        <f>VLOOKUP($S43,AvgGoalStats!$A$3:$AE$998,15,FALSE)</f>
        <v>#REF!</v>
      </c>
      <c r="I43" s="50" t="e">
        <f>VLOOKUP($S43,AvgGoalStats!$A$3:$AE$998,17,FALSE)</f>
        <v>#REF!</v>
      </c>
      <c r="J43" s="50" t="e">
        <f>VLOOKUP($S43,AvgGoalStats!$A$3:$AE$998,18,FALSE)</f>
        <v>#REF!</v>
      </c>
      <c r="K43" s="50" t="e">
        <f>VLOOKUP($S43,AvgGoalStats!$A$3:$AE$998,20,FALSE)</f>
        <v>#REF!</v>
      </c>
      <c r="L43" s="50" t="e">
        <f>VLOOKUP($S43,AvgGoalStats!$A$3:$AE$998,21,FALSE)</f>
        <v>#REF!</v>
      </c>
      <c r="M43" s="50" t="e">
        <f>VLOOKUP($S43,AvgGoalStats!$A$3:$AE$998,23,FALSE)</f>
        <v>#REF!</v>
      </c>
      <c r="N43" s="50" t="e">
        <f>VLOOKUP($S43,AvgGoalStats!$A$3:$AE$998,24,FALSE)</f>
        <v>#REF!</v>
      </c>
      <c r="O43" s="50" t="e">
        <f>VLOOKUP($S43,AvgGoalStats!$A$3:$AE$998,26,FALSE)</f>
        <v>#REF!</v>
      </c>
      <c r="P43" s="50" t="e">
        <f>VLOOKUP($S43,AvgGoalStats!$A$3:$AE$998,27,FALSE)</f>
        <v>#REF!</v>
      </c>
      <c r="Q43" s="50" t="e">
        <f>VLOOKUP($S43,AvgGoalStats!$A$3:$AE$998,29,FALSE)</f>
        <v>#REF!</v>
      </c>
      <c r="R43" s="50" t="e">
        <f>VLOOKUP($S43,AvgGoalStats!$A$3:$AE$998,30,FALSE)</f>
        <v>#REF!</v>
      </c>
      <c r="S43" s="53" t="e">
        <f>Fixtures!#REF!</f>
        <v>#REF!</v>
      </c>
      <c r="T43" s="54" t="e">
        <f>Fixtures!#REF!</f>
        <v>#REF!</v>
      </c>
      <c r="U43" s="53" t="e">
        <f>Fixtures!#REF!</f>
        <v>#REF!</v>
      </c>
      <c r="V43" s="51" t="e">
        <f>VLOOKUP($U43,AvgGoalStats!$A$3:$AE$998,5,FALSE)</f>
        <v>#REF!</v>
      </c>
      <c r="W43" s="50" t="e">
        <f>VLOOKUP($U43,AvgGoalStats!$A$3:$AE$998,7,FALSE)</f>
        <v>#REF!</v>
      </c>
      <c r="X43" s="50" t="e">
        <f>VLOOKUP($U43,AvgGoalStats!$A$3:$AE$998,8,FALSE)</f>
        <v>#REF!</v>
      </c>
      <c r="Y43" s="50" t="e">
        <f>VLOOKUP($U43,AvgGoalStats!$A$3:$AE$998,10,FALSE)</f>
        <v>#REF!</v>
      </c>
      <c r="Z43" s="50" t="e">
        <f>VLOOKUP($U43,AvgGoalStats!$A$3:$AE$998,11,FALSE)</f>
        <v>#REF!</v>
      </c>
      <c r="AA43" s="50" t="e">
        <f>VLOOKUP($U43,AvgGoalStats!$A$3:$AE$998,13,FALSE)</f>
        <v>#REF!</v>
      </c>
      <c r="AB43" s="50" t="e">
        <f>VLOOKUP($U43,AvgGoalStats!$A$3:$AE$998,14,FALSE)</f>
        <v>#REF!</v>
      </c>
      <c r="AC43" s="50" t="e">
        <f>VLOOKUP($U43,AvgGoalStats!$A$3:$AE$998,16,FALSE)</f>
        <v>#REF!</v>
      </c>
      <c r="AD43" s="50" t="e">
        <f>VLOOKUP($U43,AvgGoalStats!$A$3:$AE$998,17,FALSE)</f>
        <v>#REF!</v>
      </c>
      <c r="AE43" s="50" t="e">
        <f>VLOOKUP($U43,AvgGoalStats!$A$3:$AE$998,19,FALSE)</f>
        <v>#REF!</v>
      </c>
      <c r="AF43" s="50" t="e">
        <f>VLOOKUP($U43,AvgGoalStats!$A$3:$AE$998,20,FALSE)</f>
        <v>#REF!</v>
      </c>
      <c r="AG43" s="50" t="e">
        <f>VLOOKUP($U43,AvgGoalStats!$A$3:$AE$998,22,FALSE)</f>
        <v>#REF!</v>
      </c>
      <c r="AH43" s="50" t="e">
        <f>VLOOKUP($U43,AvgGoalStats!$A$3:$AE$998,23,FALSE)</f>
        <v>#REF!</v>
      </c>
      <c r="AI43" s="50" t="e">
        <f>VLOOKUP($U43,AvgGoalStats!$A$3:$AE$998,25,FALSE)</f>
        <v>#REF!</v>
      </c>
      <c r="AJ43" s="50" t="e">
        <f>VLOOKUP($U43,AvgGoalStats!$A$3:$AE$998,26,FALSE)</f>
        <v>#REF!</v>
      </c>
      <c r="AK43" s="50" t="e">
        <f>VLOOKUP($U43,AvgGoalStats!$A$3:$AE$998,28,FALSE)</f>
        <v>#REF!</v>
      </c>
      <c r="AL43" s="50" t="e">
        <f>VLOOKUP($U43,AvgGoalStats!$A$3:$AE$998,29,FALSE)</f>
        <v>#REF!</v>
      </c>
      <c r="AM43" s="50" t="e">
        <f>VLOOKUP($U43,AvgGoalStats!$A$3:$AE$998,31,FALSE)</f>
        <v>#REF!</v>
      </c>
    </row>
    <row r="44" spans="1:39" x14ac:dyDescent="0.3">
      <c r="A44" s="51" t="e">
        <f>VLOOKUP($S44,AvgGoalStats!$A$3:$AE$998,5,FALSE)</f>
        <v>#REF!</v>
      </c>
      <c r="B44" s="50" t="e">
        <f>VLOOKUP($S44,AvgGoalStats!$A$3:$AE$998,6,FALSE)</f>
        <v>#REF!</v>
      </c>
      <c r="C44" s="50" t="e">
        <f>VLOOKUP($S44,AvgGoalStats!$A$3:$AE$998,8,FALSE)</f>
        <v>#REF!</v>
      </c>
      <c r="D44" s="50" t="e">
        <f>VLOOKUP($S44,AvgGoalStats!$A$3:$AE$998,9,FALSE)</f>
        <v>#REF!</v>
      </c>
      <c r="E44" s="50" t="e">
        <f>VLOOKUP($S44,AvgGoalStats!$A$3:$AE$998,11,FALSE)</f>
        <v>#REF!</v>
      </c>
      <c r="F44" s="50" t="e">
        <f>VLOOKUP($S44,AvgGoalStats!$A$3:$AE$998,12,FALSE)</f>
        <v>#REF!</v>
      </c>
      <c r="G44" s="50" t="e">
        <f>VLOOKUP($S44,AvgGoalStats!$A$3:$AE$998,14,FALSE)</f>
        <v>#REF!</v>
      </c>
      <c r="H44" s="50" t="e">
        <f>VLOOKUP($S44,AvgGoalStats!$A$3:$AE$998,15,FALSE)</f>
        <v>#REF!</v>
      </c>
      <c r="I44" s="50" t="e">
        <f>VLOOKUP($S44,AvgGoalStats!$A$3:$AE$998,17,FALSE)</f>
        <v>#REF!</v>
      </c>
      <c r="J44" s="50" t="e">
        <f>VLOOKUP($S44,AvgGoalStats!$A$3:$AE$998,18,FALSE)</f>
        <v>#REF!</v>
      </c>
      <c r="K44" s="50" t="e">
        <f>VLOOKUP($S44,AvgGoalStats!$A$3:$AE$998,20,FALSE)</f>
        <v>#REF!</v>
      </c>
      <c r="L44" s="50" t="e">
        <f>VLOOKUP($S44,AvgGoalStats!$A$3:$AE$998,21,FALSE)</f>
        <v>#REF!</v>
      </c>
      <c r="M44" s="50" t="e">
        <f>VLOOKUP($S44,AvgGoalStats!$A$3:$AE$998,23,FALSE)</f>
        <v>#REF!</v>
      </c>
      <c r="N44" s="50" t="e">
        <f>VLOOKUP($S44,AvgGoalStats!$A$3:$AE$998,24,FALSE)</f>
        <v>#REF!</v>
      </c>
      <c r="O44" s="50" t="e">
        <f>VLOOKUP($S44,AvgGoalStats!$A$3:$AE$998,26,FALSE)</f>
        <v>#REF!</v>
      </c>
      <c r="P44" s="50" t="e">
        <f>VLOOKUP($S44,AvgGoalStats!$A$3:$AE$998,27,FALSE)</f>
        <v>#REF!</v>
      </c>
      <c r="Q44" s="50" t="e">
        <f>VLOOKUP($S44,AvgGoalStats!$A$3:$AE$998,29,FALSE)</f>
        <v>#REF!</v>
      </c>
      <c r="R44" s="50" t="e">
        <f>VLOOKUP($S44,AvgGoalStats!$A$3:$AE$998,30,FALSE)</f>
        <v>#REF!</v>
      </c>
      <c r="S44" s="53" t="e">
        <f>Fixtures!#REF!</f>
        <v>#REF!</v>
      </c>
      <c r="T44" s="54" t="e">
        <f>Fixtures!#REF!</f>
        <v>#REF!</v>
      </c>
      <c r="U44" s="53" t="e">
        <f>Fixtures!#REF!</f>
        <v>#REF!</v>
      </c>
      <c r="V44" s="51" t="e">
        <f>VLOOKUP($U44,AvgGoalStats!$A$3:$AE$998,5,FALSE)</f>
        <v>#REF!</v>
      </c>
      <c r="W44" s="50" t="e">
        <f>VLOOKUP($U44,AvgGoalStats!$A$3:$AE$998,7,FALSE)</f>
        <v>#REF!</v>
      </c>
      <c r="X44" s="50" t="e">
        <f>VLOOKUP($U44,AvgGoalStats!$A$3:$AE$998,8,FALSE)</f>
        <v>#REF!</v>
      </c>
      <c r="Y44" s="50" t="e">
        <f>VLOOKUP($U44,AvgGoalStats!$A$3:$AE$998,10,FALSE)</f>
        <v>#REF!</v>
      </c>
      <c r="Z44" s="50" t="e">
        <f>VLOOKUP($U44,AvgGoalStats!$A$3:$AE$998,11,FALSE)</f>
        <v>#REF!</v>
      </c>
      <c r="AA44" s="50" t="e">
        <f>VLOOKUP($U44,AvgGoalStats!$A$3:$AE$998,13,FALSE)</f>
        <v>#REF!</v>
      </c>
      <c r="AB44" s="50" t="e">
        <f>VLOOKUP($U44,AvgGoalStats!$A$3:$AE$998,14,FALSE)</f>
        <v>#REF!</v>
      </c>
      <c r="AC44" s="50" t="e">
        <f>VLOOKUP($U44,AvgGoalStats!$A$3:$AE$998,16,FALSE)</f>
        <v>#REF!</v>
      </c>
      <c r="AD44" s="50" t="e">
        <f>VLOOKUP($U44,AvgGoalStats!$A$3:$AE$998,17,FALSE)</f>
        <v>#REF!</v>
      </c>
      <c r="AE44" s="50" t="e">
        <f>VLOOKUP($U44,AvgGoalStats!$A$3:$AE$998,19,FALSE)</f>
        <v>#REF!</v>
      </c>
      <c r="AF44" s="50" t="e">
        <f>VLOOKUP($U44,AvgGoalStats!$A$3:$AE$998,20,FALSE)</f>
        <v>#REF!</v>
      </c>
      <c r="AG44" s="50" t="e">
        <f>VLOOKUP($U44,AvgGoalStats!$A$3:$AE$998,22,FALSE)</f>
        <v>#REF!</v>
      </c>
      <c r="AH44" s="50" t="e">
        <f>VLOOKUP($U44,AvgGoalStats!$A$3:$AE$998,23,FALSE)</f>
        <v>#REF!</v>
      </c>
      <c r="AI44" s="50" t="e">
        <f>VLOOKUP($U44,AvgGoalStats!$A$3:$AE$998,25,FALSE)</f>
        <v>#REF!</v>
      </c>
      <c r="AJ44" s="50" t="e">
        <f>VLOOKUP($U44,AvgGoalStats!$A$3:$AE$998,26,FALSE)</f>
        <v>#REF!</v>
      </c>
      <c r="AK44" s="50" t="e">
        <f>VLOOKUP($U44,AvgGoalStats!$A$3:$AE$998,28,FALSE)</f>
        <v>#REF!</v>
      </c>
      <c r="AL44" s="50" t="e">
        <f>VLOOKUP($U44,AvgGoalStats!$A$3:$AE$998,29,FALSE)</f>
        <v>#REF!</v>
      </c>
      <c r="AM44" s="50" t="e">
        <f>VLOOKUP($U44,AvgGoalStats!$A$3:$AE$998,31,FALSE)</f>
        <v>#REF!</v>
      </c>
    </row>
    <row r="45" spans="1:39" x14ac:dyDescent="0.3">
      <c r="A45" s="51" t="e">
        <f>VLOOKUP($S45,AvgGoalStats!$A$3:$AE$998,5,FALSE)</f>
        <v>#REF!</v>
      </c>
      <c r="B45" s="50" t="e">
        <f>VLOOKUP($S45,AvgGoalStats!$A$3:$AE$998,6,FALSE)</f>
        <v>#REF!</v>
      </c>
      <c r="C45" s="50" t="e">
        <f>VLOOKUP($S45,AvgGoalStats!$A$3:$AE$998,8,FALSE)</f>
        <v>#REF!</v>
      </c>
      <c r="D45" s="50" t="e">
        <f>VLOOKUP($S45,AvgGoalStats!$A$3:$AE$998,9,FALSE)</f>
        <v>#REF!</v>
      </c>
      <c r="E45" s="50" t="e">
        <f>VLOOKUP($S45,AvgGoalStats!$A$3:$AE$998,11,FALSE)</f>
        <v>#REF!</v>
      </c>
      <c r="F45" s="50" t="e">
        <f>VLOOKUP($S45,AvgGoalStats!$A$3:$AE$998,12,FALSE)</f>
        <v>#REF!</v>
      </c>
      <c r="G45" s="50" t="e">
        <f>VLOOKUP($S45,AvgGoalStats!$A$3:$AE$998,14,FALSE)</f>
        <v>#REF!</v>
      </c>
      <c r="H45" s="50" t="e">
        <f>VLOOKUP($S45,AvgGoalStats!$A$3:$AE$998,15,FALSE)</f>
        <v>#REF!</v>
      </c>
      <c r="I45" s="50" t="e">
        <f>VLOOKUP($S45,AvgGoalStats!$A$3:$AE$998,17,FALSE)</f>
        <v>#REF!</v>
      </c>
      <c r="J45" s="50" t="e">
        <f>VLOOKUP($S45,AvgGoalStats!$A$3:$AE$998,18,FALSE)</f>
        <v>#REF!</v>
      </c>
      <c r="K45" s="50" t="e">
        <f>VLOOKUP($S45,AvgGoalStats!$A$3:$AE$998,20,FALSE)</f>
        <v>#REF!</v>
      </c>
      <c r="L45" s="50" t="e">
        <f>VLOOKUP($S45,AvgGoalStats!$A$3:$AE$998,21,FALSE)</f>
        <v>#REF!</v>
      </c>
      <c r="M45" s="50" t="e">
        <f>VLOOKUP($S45,AvgGoalStats!$A$3:$AE$998,23,FALSE)</f>
        <v>#REF!</v>
      </c>
      <c r="N45" s="50" t="e">
        <f>VLOOKUP($S45,AvgGoalStats!$A$3:$AE$998,24,FALSE)</f>
        <v>#REF!</v>
      </c>
      <c r="O45" s="50" t="e">
        <f>VLOOKUP($S45,AvgGoalStats!$A$3:$AE$998,26,FALSE)</f>
        <v>#REF!</v>
      </c>
      <c r="P45" s="50" t="e">
        <f>VLOOKUP($S45,AvgGoalStats!$A$3:$AE$998,27,FALSE)</f>
        <v>#REF!</v>
      </c>
      <c r="Q45" s="50" t="e">
        <f>VLOOKUP($S45,AvgGoalStats!$A$3:$AE$998,29,FALSE)</f>
        <v>#REF!</v>
      </c>
      <c r="R45" s="50" t="e">
        <f>VLOOKUP($S45,AvgGoalStats!$A$3:$AE$998,30,FALSE)</f>
        <v>#REF!</v>
      </c>
      <c r="S45" s="53" t="e">
        <f>Fixtures!#REF!</f>
        <v>#REF!</v>
      </c>
      <c r="T45" s="54" t="e">
        <f>Fixtures!#REF!</f>
        <v>#REF!</v>
      </c>
      <c r="U45" s="53" t="e">
        <f>Fixtures!#REF!</f>
        <v>#REF!</v>
      </c>
      <c r="V45" s="51" t="e">
        <f>VLOOKUP($U45,AvgGoalStats!$A$3:$AE$998,5,FALSE)</f>
        <v>#REF!</v>
      </c>
      <c r="W45" s="50" t="e">
        <f>VLOOKUP($U45,AvgGoalStats!$A$3:$AE$998,7,FALSE)</f>
        <v>#REF!</v>
      </c>
      <c r="X45" s="50" t="e">
        <f>VLOOKUP($U45,AvgGoalStats!$A$3:$AE$998,8,FALSE)</f>
        <v>#REF!</v>
      </c>
      <c r="Y45" s="50" t="e">
        <f>VLOOKUP($U45,AvgGoalStats!$A$3:$AE$998,10,FALSE)</f>
        <v>#REF!</v>
      </c>
      <c r="Z45" s="50" t="e">
        <f>VLOOKUP($U45,AvgGoalStats!$A$3:$AE$998,11,FALSE)</f>
        <v>#REF!</v>
      </c>
      <c r="AA45" s="50" t="e">
        <f>VLOOKUP($U45,AvgGoalStats!$A$3:$AE$998,13,FALSE)</f>
        <v>#REF!</v>
      </c>
      <c r="AB45" s="50" t="e">
        <f>VLOOKUP($U45,AvgGoalStats!$A$3:$AE$998,14,FALSE)</f>
        <v>#REF!</v>
      </c>
      <c r="AC45" s="50" t="e">
        <f>VLOOKUP($U45,AvgGoalStats!$A$3:$AE$998,16,FALSE)</f>
        <v>#REF!</v>
      </c>
      <c r="AD45" s="50" t="e">
        <f>VLOOKUP($U45,AvgGoalStats!$A$3:$AE$998,17,FALSE)</f>
        <v>#REF!</v>
      </c>
      <c r="AE45" s="50" t="e">
        <f>VLOOKUP($U45,AvgGoalStats!$A$3:$AE$998,19,FALSE)</f>
        <v>#REF!</v>
      </c>
      <c r="AF45" s="50" t="e">
        <f>VLOOKUP($U45,AvgGoalStats!$A$3:$AE$998,20,FALSE)</f>
        <v>#REF!</v>
      </c>
      <c r="AG45" s="50" t="e">
        <f>VLOOKUP($U45,AvgGoalStats!$A$3:$AE$998,22,FALSE)</f>
        <v>#REF!</v>
      </c>
      <c r="AH45" s="50" t="e">
        <f>VLOOKUP($U45,AvgGoalStats!$A$3:$AE$998,23,FALSE)</f>
        <v>#REF!</v>
      </c>
      <c r="AI45" s="50" t="e">
        <f>VLOOKUP($U45,AvgGoalStats!$A$3:$AE$998,25,FALSE)</f>
        <v>#REF!</v>
      </c>
      <c r="AJ45" s="50" t="e">
        <f>VLOOKUP($U45,AvgGoalStats!$A$3:$AE$998,26,FALSE)</f>
        <v>#REF!</v>
      </c>
      <c r="AK45" s="50" t="e">
        <f>VLOOKUP($U45,AvgGoalStats!$A$3:$AE$998,28,FALSE)</f>
        <v>#REF!</v>
      </c>
      <c r="AL45" s="50" t="e">
        <f>VLOOKUP($U45,AvgGoalStats!$A$3:$AE$998,29,FALSE)</f>
        <v>#REF!</v>
      </c>
      <c r="AM45" s="50" t="e">
        <f>VLOOKUP($U45,AvgGoalStats!$A$3:$AE$998,31,FALSE)</f>
        <v>#REF!</v>
      </c>
    </row>
    <row r="46" spans="1:39" x14ac:dyDescent="0.3">
      <c r="A46" s="51" t="e">
        <f>VLOOKUP($S46,AvgGoalStats!$A$3:$AE$998,5,FALSE)</f>
        <v>#REF!</v>
      </c>
      <c r="B46" s="50" t="e">
        <f>VLOOKUP($S46,AvgGoalStats!$A$3:$AE$998,6,FALSE)</f>
        <v>#REF!</v>
      </c>
      <c r="C46" s="50" t="e">
        <f>VLOOKUP($S46,AvgGoalStats!$A$3:$AE$998,8,FALSE)</f>
        <v>#REF!</v>
      </c>
      <c r="D46" s="50" t="e">
        <f>VLOOKUP($S46,AvgGoalStats!$A$3:$AE$998,9,FALSE)</f>
        <v>#REF!</v>
      </c>
      <c r="E46" s="50" t="e">
        <f>VLOOKUP($S46,AvgGoalStats!$A$3:$AE$998,11,FALSE)</f>
        <v>#REF!</v>
      </c>
      <c r="F46" s="50" t="e">
        <f>VLOOKUP($S46,AvgGoalStats!$A$3:$AE$998,12,FALSE)</f>
        <v>#REF!</v>
      </c>
      <c r="G46" s="50" t="e">
        <f>VLOOKUP($S46,AvgGoalStats!$A$3:$AE$998,14,FALSE)</f>
        <v>#REF!</v>
      </c>
      <c r="H46" s="50" t="e">
        <f>VLOOKUP($S46,AvgGoalStats!$A$3:$AE$998,15,FALSE)</f>
        <v>#REF!</v>
      </c>
      <c r="I46" s="50" t="e">
        <f>VLOOKUP($S46,AvgGoalStats!$A$3:$AE$998,17,FALSE)</f>
        <v>#REF!</v>
      </c>
      <c r="J46" s="50" t="e">
        <f>VLOOKUP($S46,AvgGoalStats!$A$3:$AE$998,18,FALSE)</f>
        <v>#REF!</v>
      </c>
      <c r="K46" s="50" t="e">
        <f>VLOOKUP($S46,AvgGoalStats!$A$3:$AE$998,20,FALSE)</f>
        <v>#REF!</v>
      </c>
      <c r="L46" s="50" t="e">
        <f>VLOOKUP($S46,AvgGoalStats!$A$3:$AE$998,21,FALSE)</f>
        <v>#REF!</v>
      </c>
      <c r="M46" s="50" t="e">
        <f>VLOOKUP($S46,AvgGoalStats!$A$3:$AE$998,23,FALSE)</f>
        <v>#REF!</v>
      </c>
      <c r="N46" s="50" t="e">
        <f>VLOOKUP($S46,AvgGoalStats!$A$3:$AE$998,24,FALSE)</f>
        <v>#REF!</v>
      </c>
      <c r="O46" s="50" t="e">
        <f>VLOOKUP($S46,AvgGoalStats!$A$3:$AE$998,26,FALSE)</f>
        <v>#REF!</v>
      </c>
      <c r="P46" s="50" t="e">
        <f>VLOOKUP($S46,AvgGoalStats!$A$3:$AE$998,27,FALSE)</f>
        <v>#REF!</v>
      </c>
      <c r="Q46" s="50" t="e">
        <f>VLOOKUP($S46,AvgGoalStats!$A$3:$AE$998,29,FALSE)</f>
        <v>#REF!</v>
      </c>
      <c r="R46" s="50" t="e">
        <f>VLOOKUP($S46,AvgGoalStats!$A$3:$AE$998,30,FALSE)</f>
        <v>#REF!</v>
      </c>
      <c r="S46" s="53" t="e">
        <f>Fixtures!#REF!</f>
        <v>#REF!</v>
      </c>
      <c r="T46" s="54" t="e">
        <f>Fixtures!#REF!</f>
        <v>#REF!</v>
      </c>
      <c r="U46" s="53" t="e">
        <f>Fixtures!#REF!</f>
        <v>#REF!</v>
      </c>
      <c r="V46" s="51" t="e">
        <f>VLOOKUP($U46,AvgGoalStats!$A$3:$AE$998,5,FALSE)</f>
        <v>#REF!</v>
      </c>
      <c r="W46" s="50" t="e">
        <f>VLOOKUP($U46,AvgGoalStats!$A$3:$AE$998,7,FALSE)</f>
        <v>#REF!</v>
      </c>
      <c r="X46" s="50" t="e">
        <f>VLOOKUP($U46,AvgGoalStats!$A$3:$AE$998,8,FALSE)</f>
        <v>#REF!</v>
      </c>
      <c r="Y46" s="50" t="e">
        <f>VLOOKUP($U46,AvgGoalStats!$A$3:$AE$998,10,FALSE)</f>
        <v>#REF!</v>
      </c>
      <c r="Z46" s="50" t="e">
        <f>VLOOKUP($U46,AvgGoalStats!$A$3:$AE$998,11,FALSE)</f>
        <v>#REF!</v>
      </c>
      <c r="AA46" s="50" t="e">
        <f>VLOOKUP($U46,AvgGoalStats!$A$3:$AE$998,13,FALSE)</f>
        <v>#REF!</v>
      </c>
      <c r="AB46" s="50" t="e">
        <f>VLOOKUP($U46,AvgGoalStats!$A$3:$AE$998,14,FALSE)</f>
        <v>#REF!</v>
      </c>
      <c r="AC46" s="50" t="e">
        <f>VLOOKUP($U46,AvgGoalStats!$A$3:$AE$998,16,FALSE)</f>
        <v>#REF!</v>
      </c>
      <c r="AD46" s="50" t="e">
        <f>VLOOKUP($U46,AvgGoalStats!$A$3:$AE$998,17,FALSE)</f>
        <v>#REF!</v>
      </c>
      <c r="AE46" s="50" t="e">
        <f>VLOOKUP($U46,AvgGoalStats!$A$3:$AE$998,19,FALSE)</f>
        <v>#REF!</v>
      </c>
      <c r="AF46" s="50" t="e">
        <f>VLOOKUP($U46,AvgGoalStats!$A$3:$AE$998,20,FALSE)</f>
        <v>#REF!</v>
      </c>
      <c r="AG46" s="50" t="e">
        <f>VLOOKUP($U46,AvgGoalStats!$A$3:$AE$998,22,FALSE)</f>
        <v>#REF!</v>
      </c>
      <c r="AH46" s="50" t="e">
        <f>VLOOKUP($U46,AvgGoalStats!$A$3:$AE$998,23,FALSE)</f>
        <v>#REF!</v>
      </c>
      <c r="AI46" s="50" t="e">
        <f>VLOOKUP($U46,AvgGoalStats!$A$3:$AE$998,25,FALSE)</f>
        <v>#REF!</v>
      </c>
      <c r="AJ46" s="50" t="e">
        <f>VLOOKUP($U46,AvgGoalStats!$A$3:$AE$998,26,FALSE)</f>
        <v>#REF!</v>
      </c>
      <c r="AK46" s="50" t="e">
        <f>VLOOKUP($U46,AvgGoalStats!$A$3:$AE$998,28,FALSE)</f>
        <v>#REF!</v>
      </c>
      <c r="AL46" s="50" t="e">
        <f>VLOOKUP($U46,AvgGoalStats!$A$3:$AE$998,29,FALSE)</f>
        <v>#REF!</v>
      </c>
      <c r="AM46" s="50" t="e">
        <f>VLOOKUP($U46,AvgGoalStats!$A$3:$AE$998,31,FALSE)</f>
        <v>#REF!</v>
      </c>
    </row>
    <row r="47" spans="1:39" x14ac:dyDescent="0.3">
      <c r="A47" s="51" t="e">
        <f>VLOOKUP($S47,AvgGoalStats!$A$3:$AE$998,5,FALSE)</f>
        <v>#REF!</v>
      </c>
      <c r="B47" s="50" t="e">
        <f>VLOOKUP($S47,AvgGoalStats!$A$3:$AE$998,6,FALSE)</f>
        <v>#REF!</v>
      </c>
      <c r="C47" s="50" t="e">
        <f>VLOOKUP($S47,AvgGoalStats!$A$3:$AE$998,8,FALSE)</f>
        <v>#REF!</v>
      </c>
      <c r="D47" s="50" t="e">
        <f>VLOOKUP($S47,AvgGoalStats!$A$3:$AE$998,9,FALSE)</f>
        <v>#REF!</v>
      </c>
      <c r="E47" s="50" t="e">
        <f>VLOOKUP($S47,AvgGoalStats!$A$3:$AE$998,11,FALSE)</f>
        <v>#REF!</v>
      </c>
      <c r="F47" s="50" t="e">
        <f>VLOOKUP($S47,AvgGoalStats!$A$3:$AE$998,12,FALSE)</f>
        <v>#REF!</v>
      </c>
      <c r="G47" s="50" t="e">
        <f>VLOOKUP($S47,AvgGoalStats!$A$3:$AE$998,14,FALSE)</f>
        <v>#REF!</v>
      </c>
      <c r="H47" s="50" t="e">
        <f>VLOOKUP($S47,AvgGoalStats!$A$3:$AE$998,15,FALSE)</f>
        <v>#REF!</v>
      </c>
      <c r="I47" s="50" t="e">
        <f>VLOOKUP($S47,AvgGoalStats!$A$3:$AE$998,17,FALSE)</f>
        <v>#REF!</v>
      </c>
      <c r="J47" s="50" t="e">
        <f>VLOOKUP($S47,AvgGoalStats!$A$3:$AE$998,18,FALSE)</f>
        <v>#REF!</v>
      </c>
      <c r="K47" s="50" t="e">
        <f>VLOOKUP($S47,AvgGoalStats!$A$3:$AE$998,20,FALSE)</f>
        <v>#REF!</v>
      </c>
      <c r="L47" s="50" t="e">
        <f>VLOOKUP($S47,AvgGoalStats!$A$3:$AE$998,21,FALSE)</f>
        <v>#REF!</v>
      </c>
      <c r="M47" s="50" t="e">
        <f>VLOOKUP($S47,AvgGoalStats!$A$3:$AE$998,23,FALSE)</f>
        <v>#REF!</v>
      </c>
      <c r="N47" s="50" t="e">
        <f>VLOOKUP($S47,AvgGoalStats!$A$3:$AE$998,24,FALSE)</f>
        <v>#REF!</v>
      </c>
      <c r="O47" s="50" t="e">
        <f>VLOOKUP($S47,AvgGoalStats!$A$3:$AE$998,26,FALSE)</f>
        <v>#REF!</v>
      </c>
      <c r="P47" s="50" t="e">
        <f>VLOOKUP($S47,AvgGoalStats!$A$3:$AE$998,27,FALSE)</f>
        <v>#REF!</v>
      </c>
      <c r="Q47" s="50" t="e">
        <f>VLOOKUP($S47,AvgGoalStats!$A$3:$AE$998,29,FALSE)</f>
        <v>#REF!</v>
      </c>
      <c r="R47" s="50" t="e">
        <f>VLOOKUP($S47,AvgGoalStats!$A$3:$AE$998,30,FALSE)</f>
        <v>#REF!</v>
      </c>
      <c r="S47" s="53" t="e">
        <f>Fixtures!#REF!</f>
        <v>#REF!</v>
      </c>
      <c r="T47" s="54" t="e">
        <f>Fixtures!#REF!</f>
        <v>#REF!</v>
      </c>
      <c r="U47" s="53" t="e">
        <f>Fixtures!#REF!</f>
        <v>#REF!</v>
      </c>
      <c r="V47" s="51" t="e">
        <f>VLOOKUP($U47,AvgGoalStats!$A$3:$AE$998,5,FALSE)</f>
        <v>#REF!</v>
      </c>
      <c r="W47" s="50" t="e">
        <f>VLOOKUP($U47,AvgGoalStats!$A$3:$AE$998,7,FALSE)</f>
        <v>#REF!</v>
      </c>
      <c r="X47" s="50" t="e">
        <f>VLOOKUP($U47,AvgGoalStats!$A$3:$AE$998,8,FALSE)</f>
        <v>#REF!</v>
      </c>
      <c r="Y47" s="50" t="e">
        <f>VLOOKUP($U47,AvgGoalStats!$A$3:$AE$998,10,FALSE)</f>
        <v>#REF!</v>
      </c>
      <c r="Z47" s="50" t="e">
        <f>VLOOKUP($U47,AvgGoalStats!$A$3:$AE$998,11,FALSE)</f>
        <v>#REF!</v>
      </c>
      <c r="AA47" s="50" t="e">
        <f>VLOOKUP($U47,AvgGoalStats!$A$3:$AE$998,13,FALSE)</f>
        <v>#REF!</v>
      </c>
      <c r="AB47" s="50" t="e">
        <f>VLOOKUP($U47,AvgGoalStats!$A$3:$AE$998,14,FALSE)</f>
        <v>#REF!</v>
      </c>
      <c r="AC47" s="50" t="e">
        <f>VLOOKUP($U47,AvgGoalStats!$A$3:$AE$998,16,FALSE)</f>
        <v>#REF!</v>
      </c>
      <c r="AD47" s="50" t="e">
        <f>VLOOKUP($U47,AvgGoalStats!$A$3:$AE$998,17,FALSE)</f>
        <v>#REF!</v>
      </c>
      <c r="AE47" s="50" t="e">
        <f>VLOOKUP($U47,AvgGoalStats!$A$3:$AE$998,19,FALSE)</f>
        <v>#REF!</v>
      </c>
      <c r="AF47" s="50" t="e">
        <f>VLOOKUP($U47,AvgGoalStats!$A$3:$AE$998,20,FALSE)</f>
        <v>#REF!</v>
      </c>
      <c r="AG47" s="50" t="e">
        <f>VLOOKUP($U47,AvgGoalStats!$A$3:$AE$998,22,FALSE)</f>
        <v>#REF!</v>
      </c>
      <c r="AH47" s="50" t="e">
        <f>VLOOKUP($U47,AvgGoalStats!$A$3:$AE$998,23,FALSE)</f>
        <v>#REF!</v>
      </c>
      <c r="AI47" s="50" t="e">
        <f>VLOOKUP($U47,AvgGoalStats!$A$3:$AE$998,25,FALSE)</f>
        <v>#REF!</v>
      </c>
      <c r="AJ47" s="50" t="e">
        <f>VLOOKUP($U47,AvgGoalStats!$A$3:$AE$998,26,FALSE)</f>
        <v>#REF!</v>
      </c>
      <c r="AK47" s="50" t="e">
        <f>VLOOKUP($U47,AvgGoalStats!$A$3:$AE$998,28,FALSE)</f>
        <v>#REF!</v>
      </c>
      <c r="AL47" s="50" t="e">
        <f>VLOOKUP($U47,AvgGoalStats!$A$3:$AE$998,29,FALSE)</f>
        <v>#REF!</v>
      </c>
      <c r="AM47" s="50" t="e">
        <f>VLOOKUP($U47,AvgGoalStats!$A$3:$AE$998,31,FALSE)</f>
        <v>#REF!</v>
      </c>
    </row>
    <row r="48" spans="1:39" x14ac:dyDescent="0.3">
      <c r="A48" s="51" t="e">
        <f>VLOOKUP($S48,AvgGoalStats!$A$3:$AE$998,5,FALSE)</f>
        <v>#REF!</v>
      </c>
      <c r="B48" s="50" t="e">
        <f>VLOOKUP($S48,AvgGoalStats!$A$3:$AE$998,6,FALSE)</f>
        <v>#REF!</v>
      </c>
      <c r="C48" s="50" t="e">
        <f>VLOOKUP($S48,AvgGoalStats!$A$3:$AE$998,8,FALSE)</f>
        <v>#REF!</v>
      </c>
      <c r="D48" s="50" t="e">
        <f>VLOOKUP($S48,AvgGoalStats!$A$3:$AE$998,9,FALSE)</f>
        <v>#REF!</v>
      </c>
      <c r="E48" s="50" t="e">
        <f>VLOOKUP($S48,AvgGoalStats!$A$3:$AE$998,11,FALSE)</f>
        <v>#REF!</v>
      </c>
      <c r="F48" s="50" t="e">
        <f>VLOOKUP($S48,AvgGoalStats!$A$3:$AE$998,12,FALSE)</f>
        <v>#REF!</v>
      </c>
      <c r="G48" s="50" t="e">
        <f>VLOOKUP($S48,AvgGoalStats!$A$3:$AE$998,14,FALSE)</f>
        <v>#REF!</v>
      </c>
      <c r="H48" s="50" t="e">
        <f>VLOOKUP($S48,AvgGoalStats!$A$3:$AE$998,15,FALSE)</f>
        <v>#REF!</v>
      </c>
      <c r="I48" s="50" t="e">
        <f>VLOOKUP($S48,AvgGoalStats!$A$3:$AE$998,17,FALSE)</f>
        <v>#REF!</v>
      </c>
      <c r="J48" s="50" t="e">
        <f>VLOOKUP($S48,AvgGoalStats!$A$3:$AE$998,18,FALSE)</f>
        <v>#REF!</v>
      </c>
      <c r="K48" s="50" t="e">
        <f>VLOOKUP($S48,AvgGoalStats!$A$3:$AE$998,20,FALSE)</f>
        <v>#REF!</v>
      </c>
      <c r="L48" s="50" t="e">
        <f>VLOOKUP($S48,AvgGoalStats!$A$3:$AE$998,21,FALSE)</f>
        <v>#REF!</v>
      </c>
      <c r="M48" s="50" t="e">
        <f>VLOOKUP($S48,AvgGoalStats!$A$3:$AE$998,23,FALSE)</f>
        <v>#REF!</v>
      </c>
      <c r="N48" s="50" t="e">
        <f>VLOOKUP($S48,AvgGoalStats!$A$3:$AE$998,24,FALSE)</f>
        <v>#REF!</v>
      </c>
      <c r="O48" s="50" t="e">
        <f>VLOOKUP($S48,AvgGoalStats!$A$3:$AE$998,26,FALSE)</f>
        <v>#REF!</v>
      </c>
      <c r="P48" s="50" t="e">
        <f>VLOOKUP($S48,AvgGoalStats!$A$3:$AE$998,27,FALSE)</f>
        <v>#REF!</v>
      </c>
      <c r="Q48" s="50" t="e">
        <f>VLOOKUP($S48,AvgGoalStats!$A$3:$AE$998,29,FALSE)</f>
        <v>#REF!</v>
      </c>
      <c r="R48" s="50" t="e">
        <f>VLOOKUP($S48,AvgGoalStats!$A$3:$AE$998,30,FALSE)</f>
        <v>#REF!</v>
      </c>
      <c r="S48" s="53" t="e">
        <f>Fixtures!#REF!</f>
        <v>#REF!</v>
      </c>
      <c r="T48" s="54" t="e">
        <f>Fixtures!#REF!</f>
        <v>#REF!</v>
      </c>
      <c r="U48" s="53" t="e">
        <f>Fixtures!#REF!</f>
        <v>#REF!</v>
      </c>
      <c r="V48" s="51" t="e">
        <f>VLOOKUP($U48,AvgGoalStats!$A$3:$AE$998,5,FALSE)</f>
        <v>#REF!</v>
      </c>
      <c r="W48" s="50" t="e">
        <f>VLOOKUP($U48,AvgGoalStats!$A$3:$AE$998,7,FALSE)</f>
        <v>#REF!</v>
      </c>
      <c r="X48" s="50" t="e">
        <f>VLOOKUP($U48,AvgGoalStats!$A$3:$AE$998,8,FALSE)</f>
        <v>#REF!</v>
      </c>
      <c r="Y48" s="50" t="e">
        <f>VLOOKUP($U48,AvgGoalStats!$A$3:$AE$998,10,FALSE)</f>
        <v>#REF!</v>
      </c>
      <c r="Z48" s="50" t="e">
        <f>VLOOKUP($U48,AvgGoalStats!$A$3:$AE$998,11,FALSE)</f>
        <v>#REF!</v>
      </c>
      <c r="AA48" s="50" t="e">
        <f>VLOOKUP($U48,AvgGoalStats!$A$3:$AE$998,13,FALSE)</f>
        <v>#REF!</v>
      </c>
      <c r="AB48" s="50" t="e">
        <f>VLOOKUP($U48,AvgGoalStats!$A$3:$AE$998,14,FALSE)</f>
        <v>#REF!</v>
      </c>
      <c r="AC48" s="50" t="e">
        <f>VLOOKUP($U48,AvgGoalStats!$A$3:$AE$998,16,FALSE)</f>
        <v>#REF!</v>
      </c>
      <c r="AD48" s="50" t="e">
        <f>VLOOKUP($U48,AvgGoalStats!$A$3:$AE$998,17,FALSE)</f>
        <v>#REF!</v>
      </c>
      <c r="AE48" s="50" t="e">
        <f>VLOOKUP($U48,AvgGoalStats!$A$3:$AE$998,19,FALSE)</f>
        <v>#REF!</v>
      </c>
      <c r="AF48" s="50" t="e">
        <f>VLOOKUP($U48,AvgGoalStats!$A$3:$AE$998,20,FALSE)</f>
        <v>#REF!</v>
      </c>
      <c r="AG48" s="50" t="e">
        <f>VLOOKUP($U48,AvgGoalStats!$A$3:$AE$998,22,FALSE)</f>
        <v>#REF!</v>
      </c>
      <c r="AH48" s="50" t="e">
        <f>VLOOKUP($U48,AvgGoalStats!$A$3:$AE$998,23,FALSE)</f>
        <v>#REF!</v>
      </c>
      <c r="AI48" s="50" t="e">
        <f>VLOOKUP($U48,AvgGoalStats!$A$3:$AE$998,25,FALSE)</f>
        <v>#REF!</v>
      </c>
      <c r="AJ48" s="50" t="e">
        <f>VLOOKUP($U48,AvgGoalStats!$A$3:$AE$998,26,FALSE)</f>
        <v>#REF!</v>
      </c>
      <c r="AK48" s="50" t="e">
        <f>VLOOKUP($U48,AvgGoalStats!$A$3:$AE$998,28,FALSE)</f>
        <v>#REF!</v>
      </c>
      <c r="AL48" s="50" t="e">
        <f>VLOOKUP($U48,AvgGoalStats!$A$3:$AE$998,29,FALSE)</f>
        <v>#REF!</v>
      </c>
      <c r="AM48" s="50" t="e">
        <f>VLOOKUP($U48,AvgGoalStats!$A$3:$AE$998,31,FALSE)</f>
        <v>#REF!</v>
      </c>
    </row>
    <row r="49" spans="1:39" x14ac:dyDescent="0.3">
      <c r="A49" s="51" t="e">
        <f>VLOOKUP($S49,AvgGoalStats!$A$3:$AE$998,5,FALSE)</f>
        <v>#REF!</v>
      </c>
      <c r="B49" s="50" t="e">
        <f>VLOOKUP($S49,AvgGoalStats!$A$3:$AE$998,6,FALSE)</f>
        <v>#REF!</v>
      </c>
      <c r="C49" s="50" t="e">
        <f>VLOOKUP($S49,AvgGoalStats!$A$3:$AE$998,8,FALSE)</f>
        <v>#REF!</v>
      </c>
      <c r="D49" s="50" t="e">
        <f>VLOOKUP($S49,AvgGoalStats!$A$3:$AE$998,9,FALSE)</f>
        <v>#REF!</v>
      </c>
      <c r="E49" s="50" t="e">
        <f>VLOOKUP($S49,AvgGoalStats!$A$3:$AE$998,11,FALSE)</f>
        <v>#REF!</v>
      </c>
      <c r="F49" s="50" t="e">
        <f>VLOOKUP($S49,AvgGoalStats!$A$3:$AE$998,12,FALSE)</f>
        <v>#REF!</v>
      </c>
      <c r="G49" s="50" t="e">
        <f>VLOOKUP($S49,AvgGoalStats!$A$3:$AE$998,14,FALSE)</f>
        <v>#REF!</v>
      </c>
      <c r="H49" s="50" t="e">
        <f>VLOOKUP($S49,AvgGoalStats!$A$3:$AE$998,15,FALSE)</f>
        <v>#REF!</v>
      </c>
      <c r="I49" s="50" t="e">
        <f>VLOOKUP($S49,AvgGoalStats!$A$3:$AE$998,17,FALSE)</f>
        <v>#REF!</v>
      </c>
      <c r="J49" s="50" t="e">
        <f>VLOOKUP($S49,AvgGoalStats!$A$3:$AE$998,18,FALSE)</f>
        <v>#REF!</v>
      </c>
      <c r="K49" s="50" t="e">
        <f>VLOOKUP($S49,AvgGoalStats!$A$3:$AE$998,20,FALSE)</f>
        <v>#REF!</v>
      </c>
      <c r="L49" s="50" t="e">
        <f>VLOOKUP($S49,AvgGoalStats!$A$3:$AE$998,21,FALSE)</f>
        <v>#REF!</v>
      </c>
      <c r="M49" s="50" t="e">
        <f>VLOOKUP($S49,AvgGoalStats!$A$3:$AE$998,23,FALSE)</f>
        <v>#REF!</v>
      </c>
      <c r="N49" s="50" t="e">
        <f>VLOOKUP($S49,AvgGoalStats!$A$3:$AE$998,24,FALSE)</f>
        <v>#REF!</v>
      </c>
      <c r="O49" s="50" t="e">
        <f>VLOOKUP($S49,AvgGoalStats!$A$3:$AE$998,26,FALSE)</f>
        <v>#REF!</v>
      </c>
      <c r="P49" s="50" t="e">
        <f>VLOOKUP($S49,AvgGoalStats!$A$3:$AE$998,27,FALSE)</f>
        <v>#REF!</v>
      </c>
      <c r="Q49" s="50" t="e">
        <f>VLOOKUP($S49,AvgGoalStats!$A$3:$AE$998,29,FALSE)</f>
        <v>#REF!</v>
      </c>
      <c r="R49" s="50" t="e">
        <f>VLOOKUP($S49,AvgGoalStats!$A$3:$AE$998,30,FALSE)</f>
        <v>#REF!</v>
      </c>
      <c r="S49" s="53" t="e">
        <f>Fixtures!#REF!</f>
        <v>#REF!</v>
      </c>
      <c r="T49" s="54" t="e">
        <f>Fixtures!#REF!</f>
        <v>#REF!</v>
      </c>
      <c r="U49" s="53" t="e">
        <f>Fixtures!#REF!</f>
        <v>#REF!</v>
      </c>
      <c r="V49" s="51" t="e">
        <f>VLOOKUP($U49,AvgGoalStats!$A$3:$AE$998,5,FALSE)</f>
        <v>#REF!</v>
      </c>
      <c r="W49" s="50" t="e">
        <f>VLOOKUP($U49,AvgGoalStats!$A$3:$AE$998,7,FALSE)</f>
        <v>#REF!</v>
      </c>
      <c r="X49" s="50" t="e">
        <f>VLOOKUP($U49,AvgGoalStats!$A$3:$AE$998,8,FALSE)</f>
        <v>#REF!</v>
      </c>
      <c r="Y49" s="50" t="e">
        <f>VLOOKUP($U49,AvgGoalStats!$A$3:$AE$998,10,FALSE)</f>
        <v>#REF!</v>
      </c>
      <c r="Z49" s="50" t="e">
        <f>VLOOKUP($U49,AvgGoalStats!$A$3:$AE$998,11,FALSE)</f>
        <v>#REF!</v>
      </c>
      <c r="AA49" s="50" t="e">
        <f>VLOOKUP($U49,AvgGoalStats!$A$3:$AE$998,13,FALSE)</f>
        <v>#REF!</v>
      </c>
      <c r="AB49" s="50" t="e">
        <f>VLOOKUP($U49,AvgGoalStats!$A$3:$AE$998,14,FALSE)</f>
        <v>#REF!</v>
      </c>
      <c r="AC49" s="50" t="e">
        <f>VLOOKUP($U49,AvgGoalStats!$A$3:$AE$998,16,FALSE)</f>
        <v>#REF!</v>
      </c>
      <c r="AD49" s="50" t="e">
        <f>VLOOKUP($U49,AvgGoalStats!$A$3:$AE$998,17,FALSE)</f>
        <v>#REF!</v>
      </c>
      <c r="AE49" s="50" t="e">
        <f>VLOOKUP($U49,AvgGoalStats!$A$3:$AE$998,19,FALSE)</f>
        <v>#REF!</v>
      </c>
      <c r="AF49" s="50" t="e">
        <f>VLOOKUP($U49,AvgGoalStats!$A$3:$AE$998,20,FALSE)</f>
        <v>#REF!</v>
      </c>
      <c r="AG49" s="50" t="e">
        <f>VLOOKUP($U49,AvgGoalStats!$A$3:$AE$998,22,FALSE)</f>
        <v>#REF!</v>
      </c>
      <c r="AH49" s="50" t="e">
        <f>VLOOKUP($U49,AvgGoalStats!$A$3:$AE$998,23,FALSE)</f>
        <v>#REF!</v>
      </c>
      <c r="AI49" s="50" t="e">
        <f>VLOOKUP($U49,AvgGoalStats!$A$3:$AE$998,25,FALSE)</f>
        <v>#REF!</v>
      </c>
      <c r="AJ49" s="50" t="e">
        <f>VLOOKUP($U49,AvgGoalStats!$A$3:$AE$998,26,FALSE)</f>
        <v>#REF!</v>
      </c>
      <c r="AK49" s="50" t="e">
        <f>VLOOKUP($U49,AvgGoalStats!$A$3:$AE$998,28,FALSE)</f>
        <v>#REF!</v>
      </c>
      <c r="AL49" s="50" t="e">
        <f>VLOOKUP($U49,AvgGoalStats!$A$3:$AE$998,29,FALSE)</f>
        <v>#REF!</v>
      </c>
      <c r="AM49" s="50" t="e">
        <f>VLOOKUP($U49,AvgGoalStats!$A$3:$AE$998,31,FALSE)</f>
        <v>#REF!</v>
      </c>
    </row>
    <row r="50" spans="1:39" x14ac:dyDescent="0.3">
      <c r="A50" s="51" t="e">
        <f>VLOOKUP($S50,AvgGoalStats!$A$3:$AE$998,5,FALSE)</f>
        <v>#REF!</v>
      </c>
      <c r="B50" s="50" t="e">
        <f>VLOOKUP($S50,AvgGoalStats!$A$3:$AE$998,6,FALSE)</f>
        <v>#REF!</v>
      </c>
      <c r="C50" s="50" t="e">
        <f>VLOOKUP($S50,AvgGoalStats!$A$3:$AE$998,8,FALSE)</f>
        <v>#REF!</v>
      </c>
      <c r="D50" s="50" t="e">
        <f>VLOOKUP($S50,AvgGoalStats!$A$3:$AE$998,9,FALSE)</f>
        <v>#REF!</v>
      </c>
      <c r="E50" s="50" t="e">
        <f>VLOOKUP($S50,AvgGoalStats!$A$3:$AE$998,11,FALSE)</f>
        <v>#REF!</v>
      </c>
      <c r="F50" s="50" t="e">
        <f>VLOOKUP($S50,AvgGoalStats!$A$3:$AE$998,12,FALSE)</f>
        <v>#REF!</v>
      </c>
      <c r="G50" s="50" t="e">
        <f>VLOOKUP($S50,AvgGoalStats!$A$3:$AE$998,14,FALSE)</f>
        <v>#REF!</v>
      </c>
      <c r="H50" s="50" t="e">
        <f>VLOOKUP($S50,AvgGoalStats!$A$3:$AE$998,15,FALSE)</f>
        <v>#REF!</v>
      </c>
      <c r="I50" s="50" t="e">
        <f>VLOOKUP($S50,AvgGoalStats!$A$3:$AE$998,17,FALSE)</f>
        <v>#REF!</v>
      </c>
      <c r="J50" s="50" t="e">
        <f>VLOOKUP($S50,AvgGoalStats!$A$3:$AE$998,18,FALSE)</f>
        <v>#REF!</v>
      </c>
      <c r="K50" s="50" t="e">
        <f>VLOOKUP($S50,AvgGoalStats!$A$3:$AE$998,20,FALSE)</f>
        <v>#REF!</v>
      </c>
      <c r="L50" s="50" t="e">
        <f>VLOOKUP($S50,AvgGoalStats!$A$3:$AE$998,21,FALSE)</f>
        <v>#REF!</v>
      </c>
      <c r="M50" s="50" t="e">
        <f>VLOOKUP($S50,AvgGoalStats!$A$3:$AE$998,23,FALSE)</f>
        <v>#REF!</v>
      </c>
      <c r="N50" s="50" t="e">
        <f>VLOOKUP($S50,AvgGoalStats!$A$3:$AE$998,24,FALSE)</f>
        <v>#REF!</v>
      </c>
      <c r="O50" s="50" t="e">
        <f>VLOOKUP($S50,AvgGoalStats!$A$3:$AE$998,26,FALSE)</f>
        <v>#REF!</v>
      </c>
      <c r="P50" s="50" t="e">
        <f>VLOOKUP($S50,AvgGoalStats!$A$3:$AE$998,27,FALSE)</f>
        <v>#REF!</v>
      </c>
      <c r="Q50" s="50" t="e">
        <f>VLOOKUP($S50,AvgGoalStats!$A$3:$AE$998,29,FALSE)</f>
        <v>#REF!</v>
      </c>
      <c r="R50" s="50" t="e">
        <f>VLOOKUP($S50,AvgGoalStats!$A$3:$AE$998,30,FALSE)</f>
        <v>#REF!</v>
      </c>
      <c r="S50" s="53" t="e">
        <f>Fixtures!#REF!</f>
        <v>#REF!</v>
      </c>
      <c r="T50" s="54" t="e">
        <f>Fixtures!#REF!</f>
        <v>#REF!</v>
      </c>
      <c r="U50" s="53" t="e">
        <f>Fixtures!#REF!</f>
        <v>#REF!</v>
      </c>
      <c r="V50" s="51" t="e">
        <f>VLOOKUP($U50,AvgGoalStats!$A$3:$AE$998,5,FALSE)</f>
        <v>#REF!</v>
      </c>
      <c r="W50" s="50" t="e">
        <f>VLOOKUP($U50,AvgGoalStats!$A$3:$AE$998,7,FALSE)</f>
        <v>#REF!</v>
      </c>
      <c r="X50" s="50" t="e">
        <f>VLOOKUP($U50,AvgGoalStats!$A$3:$AE$998,8,FALSE)</f>
        <v>#REF!</v>
      </c>
      <c r="Y50" s="50" t="e">
        <f>VLOOKUP($U50,AvgGoalStats!$A$3:$AE$998,10,FALSE)</f>
        <v>#REF!</v>
      </c>
      <c r="Z50" s="50" t="e">
        <f>VLOOKUP($U50,AvgGoalStats!$A$3:$AE$998,11,FALSE)</f>
        <v>#REF!</v>
      </c>
      <c r="AA50" s="50" t="e">
        <f>VLOOKUP($U50,AvgGoalStats!$A$3:$AE$998,13,FALSE)</f>
        <v>#REF!</v>
      </c>
      <c r="AB50" s="50" t="e">
        <f>VLOOKUP($U50,AvgGoalStats!$A$3:$AE$998,14,FALSE)</f>
        <v>#REF!</v>
      </c>
      <c r="AC50" s="50" t="e">
        <f>VLOOKUP($U50,AvgGoalStats!$A$3:$AE$998,16,FALSE)</f>
        <v>#REF!</v>
      </c>
      <c r="AD50" s="50" t="e">
        <f>VLOOKUP($U50,AvgGoalStats!$A$3:$AE$998,17,FALSE)</f>
        <v>#REF!</v>
      </c>
      <c r="AE50" s="50" t="e">
        <f>VLOOKUP($U50,AvgGoalStats!$A$3:$AE$998,19,FALSE)</f>
        <v>#REF!</v>
      </c>
      <c r="AF50" s="50" t="e">
        <f>VLOOKUP($U50,AvgGoalStats!$A$3:$AE$998,20,FALSE)</f>
        <v>#REF!</v>
      </c>
      <c r="AG50" s="50" t="e">
        <f>VLOOKUP($U50,AvgGoalStats!$A$3:$AE$998,22,FALSE)</f>
        <v>#REF!</v>
      </c>
      <c r="AH50" s="50" t="e">
        <f>VLOOKUP($U50,AvgGoalStats!$A$3:$AE$998,23,FALSE)</f>
        <v>#REF!</v>
      </c>
      <c r="AI50" s="50" t="e">
        <f>VLOOKUP($U50,AvgGoalStats!$A$3:$AE$998,25,FALSE)</f>
        <v>#REF!</v>
      </c>
      <c r="AJ50" s="50" t="e">
        <f>VLOOKUP($U50,AvgGoalStats!$A$3:$AE$998,26,FALSE)</f>
        <v>#REF!</v>
      </c>
      <c r="AK50" s="50" t="e">
        <f>VLOOKUP($U50,AvgGoalStats!$A$3:$AE$998,28,FALSE)</f>
        <v>#REF!</v>
      </c>
      <c r="AL50" s="50" t="e">
        <f>VLOOKUP($U50,AvgGoalStats!$A$3:$AE$998,29,FALSE)</f>
        <v>#REF!</v>
      </c>
      <c r="AM50" s="50" t="e">
        <f>VLOOKUP($U50,AvgGoalStats!$A$3:$AE$998,31,FALSE)</f>
        <v>#REF!</v>
      </c>
    </row>
    <row r="51" spans="1:39" x14ac:dyDescent="0.3">
      <c r="A51" s="51" t="e">
        <f>VLOOKUP($S51,AvgGoalStats!$A$3:$AE$998,5,FALSE)</f>
        <v>#REF!</v>
      </c>
      <c r="B51" s="50" t="e">
        <f>VLOOKUP($S51,AvgGoalStats!$A$3:$AE$998,6,FALSE)</f>
        <v>#REF!</v>
      </c>
      <c r="C51" s="50" t="e">
        <f>VLOOKUP($S51,AvgGoalStats!$A$3:$AE$998,8,FALSE)</f>
        <v>#REF!</v>
      </c>
      <c r="D51" s="50" t="e">
        <f>VLOOKUP($S51,AvgGoalStats!$A$3:$AE$998,9,FALSE)</f>
        <v>#REF!</v>
      </c>
      <c r="E51" s="50" t="e">
        <f>VLOOKUP($S51,AvgGoalStats!$A$3:$AE$998,11,FALSE)</f>
        <v>#REF!</v>
      </c>
      <c r="F51" s="50" t="e">
        <f>VLOOKUP($S51,AvgGoalStats!$A$3:$AE$998,12,FALSE)</f>
        <v>#REF!</v>
      </c>
      <c r="G51" s="50" t="e">
        <f>VLOOKUP($S51,AvgGoalStats!$A$3:$AE$998,14,FALSE)</f>
        <v>#REF!</v>
      </c>
      <c r="H51" s="50" t="e">
        <f>VLOOKUP($S51,AvgGoalStats!$A$3:$AE$998,15,FALSE)</f>
        <v>#REF!</v>
      </c>
      <c r="I51" s="50" t="e">
        <f>VLOOKUP($S51,AvgGoalStats!$A$3:$AE$998,17,FALSE)</f>
        <v>#REF!</v>
      </c>
      <c r="J51" s="50" t="e">
        <f>VLOOKUP($S51,AvgGoalStats!$A$3:$AE$998,18,FALSE)</f>
        <v>#REF!</v>
      </c>
      <c r="K51" s="50" t="e">
        <f>VLOOKUP($S51,AvgGoalStats!$A$3:$AE$998,20,FALSE)</f>
        <v>#REF!</v>
      </c>
      <c r="L51" s="50" t="e">
        <f>VLOOKUP($S51,AvgGoalStats!$A$3:$AE$998,21,FALSE)</f>
        <v>#REF!</v>
      </c>
      <c r="M51" s="50" t="e">
        <f>VLOOKUP($S51,AvgGoalStats!$A$3:$AE$998,23,FALSE)</f>
        <v>#REF!</v>
      </c>
      <c r="N51" s="50" t="e">
        <f>VLOOKUP($S51,AvgGoalStats!$A$3:$AE$998,24,FALSE)</f>
        <v>#REF!</v>
      </c>
      <c r="O51" s="50" t="e">
        <f>VLOOKUP($S51,AvgGoalStats!$A$3:$AE$998,26,FALSE)</f>
        <v>#REF!</v>
      </c>
      <c r="P51" s="50" t="e">
        <f>VLOOKUP($S51,AvgGoalStats!$A$3:$AE$998,27,FALSE)</f>
        <v>#REF!</v>
      </c>
      <c r="Q51" s="50" t="e">
        <f>VLOOKUP($S51,AvgGoalStats!$A$3:$AE$998,29,FALSE)</f>
        <v>#REF!</v>
      </c>
      <c r="R51" s="50" t="e">
        <f>VLOOKUP($S51,AvgGoalStats!$A$3:$AE$998,30,FALSE)</f>
        <v>#REF!</v>
      </c>
      <c r="S51" s="53" t="e">
        <f>Fixtures!#REF!</f>
        <v>#REF!</v>
      </c>
      <c r="T51" s="54" t="e">
        <f>Fixtures!#REF!</f>
        <v>#REF!</v>
      </c>
      <c r="U51" s="53" t="e">
        <f>Fixtures!#REF!</f>
        <v>#REF!</v>
      </c>
      <c r="V51" s="51" t="e">
        <f>VLOOKUP($U51,AvgGoalStats!$A$3:$AE$998,5,FALSE)</f>
        <v>#REF!</v>
      </c>
      <c r="W51" s="50" t="e">
        <f>VLOOKUP($U51,AvgGoalStats!$A$3:$AE$998,7,FALSE)</f>
        <v>#REF!</v>
      </c>
      <c r="X51" s="50" t="e">
        <f>VLOOKUP($U51,AvgGoalStats!$A$3:$AE$998,8,FALSE)</f>
        <v>#REF!</v>
      </c>
      <c r="Y51" s="50" t="e">
        <f>VLOOKUP($U51,AvgGoalStats!$A$3:$AE$998,10,FALSE)</f>
        <v>#REF!</v>
      </c>
      <c r="Z51" s="50" t="e">
        <f>VLOOKUP($U51,AvgGoalStats!$A$3:$AE$998,11,FALSE)</f>
        <v>#REF!</v>
      </c>
      <c r="AA51" s="50" t="e">
        <f>VLOOKUP($U51,AvgGoalStats!$A$3:$AE$998,13,FALSE)</f>
        <v>#REF!</v>
      </c>
      <c r="AB51" s="50" t="e">
        <f>VLOOKUP($U51,AvgGoalStats!$A$3:$AE$998,14,FALSE)</f>
        <v>#REF!</v>
      </c>
      <c r="AC51" s="50" t="e">
        <f>VLOOKUP($U51,AvgGoalStats!$A$3:$AE$998,16,FALSE)</f>
        <v>#REF!</v>
      </c>
      <c r="AD51" s="50" t="e">
        <f>VLOOKUP($U51,AvgGoalStats!$A$3:$AE$998,17,FALSE)</f>
        <v>#REF!</v>
      </c>
      <c r="AE51" s="50" t="e">
        <f>VLOOKUP($U51,AvgGoalStats!$A$3:$AE$998,19,FALSE)</f>
        <v>#REF!</v>
      </c>
      <c r="AF51" s="50" t="e">
        <f>VLOOKUP($U51,AvgGoalStats!$A$3:$AE$998,20,FALSE)</f>
        <v>#REF!</v>
      </c>
      <c r="AG51" s="50" t="e">
        <f>VLOOKUP($U51,AvgGoalStats!$A$3:$AE$998,22,FALSE)</f>
        <v>#REF!</v>
      </c>
      <c r="AH51" s="50" t="e">
        <f>VLOOKUP($U51,AvgGoalStats!$A$3:$AE$998,23,FALSE)</f>
        <v>#REF!</v>
      </c>
      <c r="AI51" s="50" t="e">
        <f>VLOOKUP($U51,AvgGoalStats!$A$3:$AE$998,25,FALSE)</f>
        <v>#REF!</v>
      </c>
      <c r="AJ51" s="50" t="e">
        <f>VLOOKUP($U51,AvgGoalStats!$A$3:$AE$998,26,FALSE)</f>
        <v>#REF!</v>
      </c>
      <c r="AK51" s="50" t="e">
        <f>VLOOKUP($U51,AvgGoalStats!$A$3:$AE$998,28,FALSE)</f>
        <v>#REF!</v>
      </c>
      <c r="AL51" s="50" t="e">
        <f>VLOOKUP($U51,AvgGoalStats!$A$3:$AE$998,29,FALSE)</f>
        <v>#REF!</v>
      </c>
      <c r="AM51" s="50" t="e">
        <f>VLOOKUP($U51,AvgGoalStats!$A$3:$AE$998,31,FALSE)</f>
        <v>#REF!</v>
      </c>
    </row>
    <row r="52" spans="1:39" x14ac:dyDescent="0.3">
      <c r="A52" s="51" t="e">
        <f>VLOOKUP($S52,AvgGoalStats!$A$3:$AE$998,5,FALSE)</f>
        <v>#REF!</v>
      </c>
      <c r="B52" s="50" t="e">
        <f>VLOOKUP($S52,AvgGoalStats!$A$3:$AE$998,6,FALSE)</f>
        <v>#REF!</v>
      </c>
      <c r="C52" s="50" t="e">
        <f>VLOOKUP($S52,AvgGoalStats!$A$3:$AE$998,8,FALSE)</f>
        <v>#REF!</v>
      </c>
      <c r="D52" s="50" t="e">
        <f>VLOOKUP($S52,AvgGoalStats!$A$3:$AE$998,9,FALSE)</f>
        <v>#REF!</v>
      </c>
      <c r="E52" s="50" t="e">
        <f>VLOOKUP($S52,AvgGoalStats!$A$3:$AE$998,11,FALSE)</f>
        <v>#REF!</v>
      </c>
      <c r="F52" s="50" t="e">
        <f>VLOOKUP($S52,AvgGoalStats!$A$3:$AE$998,12,FALSE)</f>
        <v>#REF!</v>
      </c>
      <c r="G52" s="50" t="e">
        <f>VLOOKUP($S52,AvgGoalStats!$A$3:$AE$998,14,FALSE)</f>
        <v>#REF!</v>
      </c>
      <c r="H52" s="50" t="e">
        <f>VLOOKUP($S52,AvgGoalStats!$A$3:$AE$998,15,FALSE)</f>
        <v>#REF!</v>
      </c>
      <c r="I52" s="50" t="e">
        <f>VLOOKUP($S52,AvgGoalStats!$A$3:$AE$998,17,FALSE)</f>
        <v>#REF!</v>
      </c>
      <c r="J52" s="50" t="e">
        <f>VLOOKUP($S52,AvgGoalStats!$A$3:$AE$998,18,FALSE)</f>
        <v>#REF!</v>
      </c>
      <c r="K52" s="50" t="e">
        <f>VLOOKUP($S52,AvgGoalStats!$A$3:$AE$998,20,FALSE)</f>
        <v>#REF!</v>
      </c>
      <c r="L52" s="50" t="e">
        <f>VLOOKUP($S52,AvgGoalStats!$A$3:$AE$998,21,FALSE)</f>
        <v>#REF!</v>
      </c>
      <c r="M52" s="50" t="e">
        <f>VLOOKUP($S52,AvgGoalStats!$A$3:$AE$998,23,FALSE)</f>
        <v>#REF!</v>
      </c>
      <c r="N52" s="50" t="e">
        <f>VLOOKUP($S52,AvgGoalStats!$A$3:$AE$998,24,FALSE)</f>
        <v>#REF!</v>
      </c>
      <c r="O52" s="50" t="e">
        <f>VLOOKUP($S52,AvgGoalStats!$A$3:$AE$998,26,FALSE)</f>
        <v>#REF!</v>
      </c>
      <c r="P52" s="50" t="e">
        <f>VLOOKUP($S52,AvgGoalStats!$A$3:$AE$998,27,FALSE)</f>
        <v>#REF!</v>
      </c>
      <c r="Q52" s="50" t="e">
        <f>VLOOKUP($S52,AvgGoalStats!$A$3:$AE$998,29,FALSE)</f>
        <v>#REF!</v>
      </c>
      <c r="R52" s="50" t="e">
        <f>VLOOKUP($S52,AvgGoalStats!$A$3:$AE$998,30,FALSE)</f>
        <v>#REF!</v>
      </c>
      <c r="S52" s="53" t="e">
        <f>Fixtures!#REF!</f>
        <v>#REF!</v>
      </c>
      <c r="T52" s="54" t="e">
        <f>Fixtures!#REF!</f>
        <v>#REF!</v>
      </c>
      <c r="U52" s="53" t="e">
        <f>Fixtures!#REF!</f>
        <v>#REF!</v>
      </c>
      <c r="V52" s="51" t="e">
        <f>VLOOKUP($U52,AvgGoalStats!$A$3:$AE$998,5,FALSE)</f>
        <v>#REF!</v>
      </c>
      <c r="W52" s="50" t="e">
        <f>VLOOKUP($U52,AvgGoalStats!$A$3:$AE$998,7,FALSE)</f>
        <v>#REF!</v>
      </c>
      <c r="X52" s="50" t="e">
        <f>VLOOKUP($U52,AvgGoalStats!$A$3:$AE$998,8,FALSE)</f>
        <v>#REF!</v>
      </c>
      <c r="Y52" s="50" t="e">
        <f>VLOOKUP($U52,AvgGoalStats!$A$3:$AE$998,10,FALSE)</f>
        <v>#REF!</v>
      </c>
      <c r="Z52" s="50" t="e">
        <f>VLOOKUP($U52,AvgGoalStats!$A$3:$AE$998,11,FALSE)</f>
        <v>#REF!</v>
      </c>
      <c r="AA52" s="50" t="e">
        <f>VLOOKUP($U52,AvgGoalStats!$A$3:$AE$998,13,FALSE)</f>
        <v>#REF!</v>
      </c>
      <c r="AB52" s="50" t="e">
        <f>VLOOKUP($U52,AvgGoalStats!$A$3:$AE$998,14,FALSE)</f>
        <v>#REF!</v>
      </c>
      <c r="AC52" s="50" t="e">
        <f>VLOOKUP($U52,AvgGoalStats!$A$3:$AE$998,16,FALSE)</f>
        <v>#REF!</v>
      </c>
      <c r="AD52" s="50" t="e">
        <f>VLOOKUP($U52,AvgGoalStats!$A$3:$AE$998,17,FALSE)</f>
        <v>#REF!</v>
      </c>
      <c r="AE52" s="50" t="e">
        <f>VLOOKUP($U52,AvgGoalStats!$A$3:$AE$998,19,FALSE)</f>
        <v>#REF!</v>
      </c>
      <c r="AF52" s="50" t="e">
        <f>VLOOKUP($U52,AvgGoalStats!$A$3:$AE$998,20,FALSE)</f>
        <v>#REF!</v>
      </c>
      <c r="AG52" s="50" t="e">
        <f>VLOOKUP($U52,AvgGoalStats!$A$3:$AE$998,22,FALSE)</f>
        <v>#REF!</v>
      </c>
      <c r="AH52" s="50" t="e">
        <f>VLOOKUP($U52,AvgGoalStats!$A$3:$AE$998,23,FALSE)</f>
        <v>#REF!</v>
      </c>
      <c r="AI52" s="50" t="e">
        <f>VLOOKUP($U52,AvgGoalStats!$A$3:$AE$998,25,FALSE)</f>
        <v>#REF!</v>
      </c>
      <c r="AJ52" s="50" t="e">
        <f>VLOOKUP($U52,AvgGoalStats!$A$3:$AE$998,26,FALSE)</f>
        <v>#REF!</v>
      </c>
      <c r="AK52" s="50" t="e">
        <f>VLOOKUP($U52,AvgGoalStats!$A$3:$AE$998,28,FALSE)</f>
        <v>#REF!</v>
      </c>
      <c r="AL52" s="50" t="e">
        <f>VLOOKUP($U52,AvgGoalStats!$A$3:$AE$998,29,FALSE)</f>
        <v>#REF!</v>
      </c>
      <c r="AM52" s="50" t="e">
        <f>VLOOKUP($U52,AvgGoalStats!$A$3:$AE$998,31,FALSE)</f>
        <v>#REF!</v>
      </c>
    </row>
    <row r="53" spans="1:39" x14ac:dyDescent="0.3">
      <c r="A53" s="51" t="e">
        <f>VLOOKUP($S53,AvgGoalStats!$A$3:$AE$998,5,FALSE)</f>
        <v>#REF!</v>
      </c>
      <c r="B53" s="50" t="e">
        <f>VLOOKUP($S53,AvgGoalStats!$A$3:$AE$998,6,FALSE)</f>
        <v>#REF!</v>
      </c>
      <c r="C53" s="50" t="e">
        <f>VLOOKUP($S53,AvgGoalStats!$A$3:$AE$998,8,FALSE)</f>
        <v>#REF!</v>
      </c>
      <c r="D53" s="50" t="e">
        <f>VLOOKUP($S53,AvgGoalStats!$A$3:$AE$998,9,FALSE)</f>
        <v>#REF!</v>
      </c>
      <c r="E53" s="50" t="e">
        <f>VLOOKUP($S53,AvgGoalStats!$A$3:$AE$998,11,FALSE)</f>
        <v>#REF!</v>
      </c>
      <c r="F53" s="50" t="e">
        <f>VLOOKUP($S53,AvgGoalStats!$A$3:$AE$998,12,FALSE)</f>
        <v>#REF!</v>
      </c>
      <c r="G53" s="50" t="e">
        <f>VLOOKUP($S53,AvgGoalStats!$A$3:$AE$998,14,FALSE)</f>
        <v>#REF!</v>
      </c>
      <c r="H53" s="50" t="e">
        <f>VLOOKUP($S53,AvgGoalStats!$A$3:$AE$998,15,FALSE)</f>
        <v>#REF!</v>
      </c>
      <c r="I53" s="50" t="e">
        <f>VLOOKUP($S53,AvgGoalStats!$A$3:$AE$998,17,FALSE)</f>
        <v>#REF!</v>
      </c>
      <c r="J53" s="50" t="e">
        <f>VLOOKUP($S53,AvgGoalStats!$A$3:$AE$998,18,FALSE)</f>
        <v>#REF!</v>
      </c>
      <c r="K53" s="50" t="e">
        <f>VLOOKUP($S53,AvgGoalStats!$A$3:$AE$998,20,FALSE)</f>
        <v>#REF!</v>
      </c>
      <c r="L53" s="50" t="e">
        <f>VLOOKUP($S53,AvgGoalStats!$A$3:$AE$998,21,FALSE)</f>
        <v>#REF!</v>
      </c>
      <c r="M53" s="50" t="e">
        <f>VLOOKUP($S53,AvgGoalStats!$A$3:$AE$998,23,FALSE)</f>
        <v>#REF!</v>
      </c>
      <c r="N53" s="50" t="e">
        <f>VLOOKUP($S53,AvgGoalStats!$A$3:$AE$998,24,FALSE)</f>
        <v>#REF!</v>
      </c>
      <c r="O53" s="50" t="e">
        <f>VLOOKUP($S53,AvgGoalStats!$A$3:$AE$998,26,FALSE)</f>
        <v>#REF!</v>
      </c>
      <c r="P53" s="50" t="e">
        <f>VLOOKUP($S53,AvgGoalStats!$A$3:$AE$998,27,FALSE)</f>
        <v>#REF!</v>
      </c>
      <c r="Q53" s="50" t="e">
        <f>VLOOKUP($S53,AvgGoalStats!$A$3:$AE$998,29,FALSE)</f>
        <v>#REF!</v>
      </c>
      <c r="R53" s="50" t="e">
        <f>VLOOKUP($S53,AvgGoalStats!$A$3:$AE$998,30,FALSE)</f>
        <v>#REF!</v>
      </c>
      <c r="S53" s="53" t="e">
        <f>Fixtures!#REF!</f>
        <v>#REF!</v>
      </c>
      <c r="T53" s="54" t="e">
        <f>Fixtures!#REF!</f>
        <v>#REF!</v>
      </c>
      <c r="U53" s="53" t="e">
        <f>Fixtures!#REF!</f>
        <v>#REF!</v>
      </c>
      <c r="V53" s="51" t="e">
        <f>VLOOKUP($U53,AvgGoalStats!$A$3:$AE$998,5,FALSE)</f>
        <v>#REF!</v>
      </c>
      <c r="W53" s="50" t="e">
        <f>VLOOKUP($U53,AvgGoalStats!$A$3:$AE$998,7,FALSE)</f>
        <v>#REF!</v>
      </c>
      <c r="X53" s="50" t="e">
        <f>VLOOKUP($U53,AvgGoalStats!$A$3:$AE$998,8,FALSE)</f>
        <v>#REF!</v>
      </c>
      <c r="Y53" s="50" t="e">
        <f>VLOOKUP($U53,AvgGoalStats!$A$3:$AE$998,10,FALSE)</f>
        <v>#REF!</v>
      </c>
      <c r="Z53" s="50" t="e">
        <f>VLOOKUP($U53,AvgGoalStats!$A$3:$AE$998,11,FALSE)</f>
        <v>#REF!</v>
      </c>
      <c r="AA53" s="50" t="e">
        <f>VLOOKUP($U53,AvgGoalStats!$A$3:$AE$998,13,FALSE)</f>
        <v>#REF!</v>
      </c>
      <c r="AB53" s="50" t="e">
        <f>VLOOKUP($U53,AvgGoalStats!$A$3:$AE$998,14,FALSE)</f>
        <v>#REF!</v>
      </c>
      <c r="AC53" s="50" t="e">
        <f>VLOOKUP($U53,AvgGoalStats!$A$3:$AE$998,16,FALSE)</f>
        <v>#REF!</v>
      </c>
      <c r="AD53" s="50" t="e">
        <f>VLOOKUP($U53,AvgGoalStats!$A$3:$AE$998,17,FALSE)</f>
        <v>#REF!</v>
      </c>
      <c r="AE53" s="50" t="e">
        <f>VLOOKUP($U53,AvgGoalStats!$A$3:$AE$998,19,FALSE)</f>
        <v>#REF!</v>
      </c>
      <c r="AF53" s="50" t="e">
        <f>VLOOKUP($U53,AvgGoalStats!$A$3:$AE$998,20,FALSE)</f>
        <v>#REF!</v>
      </c>
      <c r="AG53" s="50" t="e">
        <f>VLOOKUP($U53,AvgGoalStats!$A$3:$AE$998,22,FALSE)</f>
        <v>#REF!</v>
      </c>
      <c r="AH53" s="50" t="e">
        <f>VLOOKUP($U53,AvgGoalStats!$A$3:$AE$998,23,FALSE)</f>
        <v>#REF!</v>
      </c>
      <c r="AI53" s="50" t="e">
        <f>VLOOKUP($U53,AvgGoalStats!$A$3:$AE$998,25,FALSE)</f>
        <v>#REF!</v>
      </c>
      <c r="AJ53" s="50" t="e">
        <f>VLOOKUP($U53,AvgGoalStats!$A$3:$AE$998,26,FALSE)</f>
        <v>#REF!</v>
      </c>
      <c r="AK53" s="50" t="e">
        <f>VLOOKUP($U53,AvgGoalStats!$A$3:$AE$998,28,FALSE)</f>
        <v>#REF!</v>
      </c>
      <c r="AL53" s="50" t="e">
        <f>VLOOKUP($U53,AvgGoalStats!$A$3:$AE$998,29,FALSE)</f>
        <v>#REF!</v>
      </c>
      <c r="AM53" s="50" t="e">
        <f>VLOOKUP($U53,AvgGoalStats!$A$3:$AE$998,31,FALSE)</f>
        <v>#REF!</v>
      </c>
    </row>
    <row r="54" spans="1:39" x14ac:dyDescent="0.3">
      <c r="A54" s="51" t="e">
        <f>VLOOKUP($S54,AvgGoalStats!$A$3:$AE$998,5,FALSE)</f>
        <v>#REF!</v>
      </c>
      <c r="B54" s="50" t="e">
        <f>VLOOKUP($S54,AvgGoalStats!$A$3:$AE$998,6,FALSE)</f>
        <v>#REF!</v>
      </c>
      <c r="C54" s="50" t="e">
        <f>VLOOKUP($S54,AvgGoalStats!$A$3:$AE$998,8,FALSE)</f>
        <v>#REF!</v>
      </c>
      <c r="D54" s="50" t="e">
        <f>VLOOKUP($S54,AvgGoalStats!$A$3:$AE$998,9,FALSE)</f>
        <v>#REF!</v>
      </c>
      <c r="E54" s="50" t="e">
        <f>VLOOKUP($S54,AvgGoalStats!$A$3:$AE$998,11,FALSE)</f>
        <v>#REF!</v>
      </c>
      <c r="F54" s="50" t="e">
        <f>VLOOKUP($S54,AvgGoalStats!$A$3:$AE$998,12,FALSE)</f>
        <v>#REF!</v>
      </c>
      <c r="G54" s="50" t="e">
        <f>VLOOKUP($S54,AvgGoalStats!$A$3:$AE$998,14,FALSE)</f>
        <v>#REF!</v>
      </c>
      <c r="H54" s="50" t="e">
        <f>VLOOKUP($S54,AvgGoalStats!$A$3:$AE$998,15,FALSE)</f>
        <v>#REF!</v>
      </c>
      <c r="I54" s="50" t="e">
        <f>VLOOKUP($S54,AvgGoalStats!$A$3:$AE$998,17,FALSE)</f>
        <v>#REF!</v>
      </c>
      <c r="J54" s="50" t="e">
        <f>VLOOKUP($S54,AvgGoalStats!$A$3:$AE$998,18,FALSE)</f>
        <v>#REF!</v>
      </c>
      <c r="K54" s="50" t="e">
        <f>VLOOKUP($S54,AvgGoalStats!$A$3:$AE$998,20,FALSE)</f>
        <v>#REF!</v>
      </c>
      <c r="L54" s="50" t="e">
        <f>VLOOKUP($S54,AvgGoalStats!$A$3:$AE$998,21,FALSE)</f>
        <v>#REF!</v>
      </c>
      <c r="M54" s="50" t="e">
        <f>VLOOKUP($S54,AvgGoalStats!$A$3:$AE$998,23,FALSE)</f>
        <v>#REF!</v>
      </c>
      <c r="N54" s="50" t="e">
        <f>VLOOKUP($S54,AvgGoalStats!$A$3:$AE$998,24,FALSE)</f>
        <v>#REF!</v>
      </c>
      <c r="O54" s="50" t="e">
        <f>VLOOKUP($S54,AvgGoalStats!$A$3:$AE$998,26,FALSE)</f>
        <v>#REF!</v>
      </c>
      <c r="P54" s="50" t="e">
        <f>VLOOKUP($S54,AvgGoalStats!$A$3:$AE$998,27,FALSE)</f>
        <v>#REF!</v>
      </c>
      <c r="Q54" s="50" t="e">
        <f>VLOOKUP($S54,AvgGoalStats!$A$3:$AE$998,29,FALSE)</f>
        <v>#REF!</v>
      </c>
      <c r="R54" s="50" t="e">
        <f>VLOOKUP($S54,AvgGoalStats!$A$3:$AE$998,30,FALSE)</f>
        <v>#REF!</v>
      </c>
      <c r="S54" s="53" t="e">
        <f>Fixtures!#REF!</f>
        <v>#REF!</v>
      </c>
      <c r="T54" s="54" t="e">
        <f>Fixtures!#REF!</f>
        <v>#REF!</v>
      </c>
      <c r="U54" s="53" t="e">
        <f>Fixtures!#REF!</f>
        <v>#REF!</v>
      </c>
      <c r="V54" s="51" t="e">
        <f>VLOOKUP($U54,AvgGoalStats!$A$3:$AE$998,5,FALSE)</f>
        <v>#REF!</v>
      </c>
      <c r="W54" s="50" t="e">
        <f>VLOOKUP($U54,AvgGoalStats!$A$3:$AE$998,7,FALSE)</f>
        <v>#REF!</v>
      </c>
      <c r="X54" s="50" t="e">
        <f>VLOOKUP($U54,AvgGoalStats!$A$3:$AE$998,8,FALSE)</f>
        <v>#REF!</v>
      </c>
      <c r="Y54" s="50" t="e">
        <f>VLOOKUP($U54,AvgGoalStats!$A$3:$AE$998,10,FALSE)</f>
        <v>#REF!</v>
      </c>
      <c r="Z54" s="50" t="e">
        <f>VLOOKUP($U54,AvgGoalStats!$A$3:$AE$998,11,FALSE)</f>
        <v>#REF!</v>
      </c>
      <c r="AA54" s="50" t="e">
        <f>VLOOKUP($U54,AvgGoalStats!$A$3:$AE$998,13,FALSE)</f>
        <v>#REF!</v>
      </c>
      <c r="AB54" s="50" t="e">
        <f>VLOOKUP($U54,AvgGoalStats!$A$3:$AE$998,14,FALSE)</f>
        <v>#REF!</v>
      </c>
      <c r="AC54" s="50" t="e">
        <f>VLOOKUP($U54,AvgGoalStats!$A$3:$AE$998,16,FALSE)</f>
        <v>#REF!</v>
      </c>
      <c r="AD54" s="50" t="e">
        <f>VLOOKUP($U54,AvgGoalStats!$A$3:$AE$998,17,FALSE)</f>
        <v>#REF!</v>
      </c>
      <c r="AE54" s="50" t="e">
        <f>VLOOKUP($U54,AvgGoalStats!$A$3:$AE$998,19,FALSE)</f>
        <v>#REF!</v>
      </c>
      <c r="AF54" s="50" t="e">
        <f>VLOOKUP($U54,AvgGoalStats!$A$3:$AE$998,20,FALSE)</f>
        <v>#REF!</v>
      </c>
      <c r="AG54" s="50" t="e">
        <f>VLOOKUP($U54,AvgGoalStats!$A$3:$AE$998,22,FALSE)</f>
        <v>#REF!</v>
      </c>
      <c r="AH54" s="50" t="e">
        <f>VLOOKUP($U54,AvgGoalStats!$A$3:$AE$998,23,FALSE)</f>
        <v>#REF!</v>
      </c>
      <c r="AI54" s="50" t="e">
        <f>VLOOKUP($U54,AvgGoalStats!$A$3:$AE$998,25,FALSE)</f>
        <v>#REF!</v>
      </c>
      <c r="AJ54" s="50" t="e">
        <f>VLOOKUP($U54,AvgGoalStats!$A$3:$AE$998,26,FALSE)</f>
        <v>#REF!</v>
      </c>
      <c r="AK54" s="50" t="e">
        <f>VLOOKUP($U54,AvgGoalStats!$A$3:$AE$998,28,FALSE)</f>
        <v>#REF!</v>
      </c>
      <c r="AL54" s="50" t="e">
        <f>VLOOKUP($U54,AvgGoalStats!$A$3:$AE$998,29,FALSE)</f>
        <v>#REF!</v>
      </c>
      <c r="AM54" s="50" t="e">
        <f>VLOOKUP($U54,AvgGoalStats!$A$3:$AE$998,31,FALSE)</f>
        <v>#REF!</v>
      </c>
    </row>
    <row r="55" spans="1:39" x14ac:dyDescent="0.3">
      <c r="A55" s="51" t="e">
        <f>VLOOKUP($S55,AvgGoalStats!$A$3:$AE$998,5,FALSE)</f>
        <v>#REF!</v>
      </c>
      <c r="B55" s="50" t="e">
        <f>VLOOKUP($S55,AvgGoalStats!$A$3:$AE$998,6,FALSE)</f>
        <v>#REF!</v>
      </c>
      <c r="C55" s="50" t="e">
        <f>VLOOKUP($S55,AvgGoalStats!$A$3:$AE$998,8,FALSE)</f>
        <v>#REF!</v>
      </c>
      <c r="D55" s="50" t="e">
        <f>VLOOKUP($S55,AvgGoalStats!$A$3:$AE$998,9,FALSE)</f>
        <v>#REF!</v>
      </c>
      <c r="E55" s="50" t="e">
        <f>VLOOKUP($S55,AvgGoalStats!$A$3:$AE$998,11,FALSE)</f>
        <v>#REF!</v>
      </c>
      <c r="F55" s="50" t="e">
        <f>VLOOKUP($S55,AvgGoalStats!$A$3:$AE$998,12,FALSE)</f>
        <v>#REF!</v>
      </c>
      <c r="G55" s="50" t="e">
        <f>VLOOKUP($S55,AvgGoalStats!$A$3:$AE$998,14,FALSE)</f>
        <v>#REF!</v>
      </c>
      <c r="H55" s="50" t="e">
        <f>VLOOKUP($S55,AvgGoalStats!$A$3:$AE$998,15,FALSE)</f>
        <v>#REF!</v>
      </c>
      <c r="I55" s="50" t="e">
        <f>VLOOKUP($S55,AvgGoalStats!$A$3:$AE$998,17,FALSE)</f>
        <v>#REF!</v>
      </c>
      <c r="J55" s="50" t="e">
        <f>VLOOKUP($S55,AvgGoalStats!$A$3:$AE$998,18,FALSE)</f>
        <v>#REF!</v>
      </c>
      <c r="K55" s="50" t="e">
        <f>VLOOKUP($S55,AvgGoalStats!$A$3:$AE$998,20,FALSE)</f>
        <v>#REF!</v>
      </c>
      <c r="L55" s="50" t="e">
        <f>VLOOKUP($S55,AvgGoalStats!$A$3:$AE$998,21,FALSE)</f>
        <v>#REF!</v>
      </c>
      <c r="M55" s="50" t="e">
        <f>VLOOKUP($S55,AvgGoalStats!$A$3:$AE$998,23,FALSE)</f>
        <v>#REF!</v>
      </c>
      <c r="N55" s="50" t="e">
        <f>VLOOKUP($S55,AvgGoalStats!$A$3:$AE$998,24,FALSE)</f>
        <v>#REF!</v>
      </c>
      <c r="O55" s="50" t="e">
        <f>VLOOKUP($S55,AvgGoalStats!$A$3:$AE$998,26,FALSE)</f>
        <v>#REF!</v>
      </c>
      <c r="P55" s="50" t="e">
        <f>VLOOKUP($S55,AvgGoalStats!$A$3:$AE$998,27,FALSE)</f>
        <v>#REF!</v>
      </c>
      <c r="Q55" s="50" t="e">
        <f>VLOOKUP($S55,AvgGoalStats!$A$3:$AE$998,29,FALSE)</f>
        <v>#REF!</v>
      </c>
      <c r="R55" s="50" t="e">
        <f>VLOOKUP($S55,AvgGoalStats!$A$3:$AE$998,30,FALSE)</f>
        <v>#REF!</v>
      </c>
      <c r="S55" s="53" t="e">
        <f>Fixtures!#REF!</f>
        <v>#REF!</v>
      </c>
      <c r="T55" s="54" t="e">
        <f>Fixtures!#REF!</f>
        <v>#REF!</v>
      </c>
      <c r="U55" s="53" t="e">
        <f>Fixtures!#REF!</f>
        <v>#REF!</v>
      </c>
      <c r="V55" s="51" t="e">
        <f>VLOOKUP($U55,AvgGoalStats!$A$3:$AE$998,5,FALSE)</f>
        <v>#REF!</v>
      </c>
      <c r="W55" s="50" t="e">
        <f>VLOOKUP($U55,AvgGoalStats!$A$3:$AE$998,7,FALSE)</f>
        <v>#REF!</v>
      </c>
      <c r="X55" s="50" t="e">
        <f>VLOOKUP($U55,AvgGoalStats!$A$3:$AE$998,8,FALSE)</f>
        <v>#REF!</v>
      </c>
      <c r="Y55" s="50" t="e">
        <f>VLOOKUP($U55,AvgGoalStats!$A$3:$AE$998,10,FALSE)</f>
        <v>#REF!</v>
      </c>
      <c r="Z55" s="50" t="e">
        <f>VLOOKUP($U55,AvgGoalStats!$A$3:$AE$998,11,FALSE)</f>
        <v>#REF!</v>
      </c>
      <c r="AA55" s="50" t="e">
        <f>VLOOKUP($U55,AvgGoalStats!$A$3:$AE$998,13,FALSE)</f>
        <v>#REF!</v>
      </c>
      <c r="AB55" s="50" t="e">
        <f>VLOOKUP($U55,AvgGoalStats!$A$3:$AE$998,14,FALSE)</f>
        <v>#REF!</v>
      </c>
      <c r="AC55" s="50" t="e">
        <f>VLOOKUP($U55,AvgGoalStats!$A$3:$AE$998,16,FALSE)</f>
        <v>#REF!</v>
      </c>
      <c r="AD55" s="50" t="e">
        <f>VLOOKUP($U55,AvgGoalStats!$A$3:$AE$998,17,FALSE)</f>
        <v>#REF!</v>
      </c>
      <c r="AE55" s="50" t="e">
        <f>VLOOKUP($U55,AvgGoalStats!$A$3:$AE$998,19,FALSE)</f>
        <v>#REF!</v>
      </c>
      <c r="AF55" s="50" t="e">
        <f>VLOOKUP($U55,AvgGoalStats!$A$3:$AE$998,20,FALSE)</f>
        <v>#REF!</v>
      </c>
      <c r="AG55" s="50" t="e">
        <f>VLOOKUP($U55,AvgGoalStats!$A$3:$AE$998,22,FALSE)</f>
        <v>#REF!</v>
      </c>
      <c r="AH55" s="50" t="e">
        <f>VLOOKUP($U55,AvgGoalStats!$A$3:$AE$998,23,FALSE)</f>
        <v>#REF!</v>
      </c>
      <c r="AI55" s="50" t="e">
        <f>VLOOKUP($U55,AvgGoalStats!$A$3:$AE$998,25,FALSE)</f>
        <v>#REF!</v>
      </c>
      <c r="AJ55" s="50" t="e">
        <f>VLOOKUP($U55,AvgGoalStats!$A$3:$AE$998,26,FALSE)</f>
        <v>#REF!</v>
      </c>
      <c r="AK55" s="50" t="e">
        <f>VLOOKUP($U55,AvgGoalStats!$A$3:$AE$998,28,FALSE)</f>
        <v>#REF!</v>
      </c>
      <c r="AL55" s="50" t="e">
        <f>VLOOKUP($U55,AvgGoalStats!$A$3:$AE$998,29,FALSE)</f>
        <v>#REF!</v>
      </c>
      <c r="AM55" s="50" t="e">
        <f>VLOOKUP($U55,AvgGoalStats!$A$3:$AE$998,31,FALSE)</f>
        <v>#REF!</v>
      </c>
    </row>
    <row r="56" spans="1:39" x14ac:dyDescent="0.3">
      <c r="A56" s="51" t="e">
        <f>VLOOKUP($S56,AvgGoalStats!$A$3:$AE$998,5,FALSE)</f>
        <v>#REF!</v>
      </c>
      <c r="B56" s="50" t="e">
        <f>VLOOKUP($S56,AvgGoalStats!$A$3:$AE$998,6,FALSE)</f>
        <v>#REF!</v>
      </c>
      <c r="C56" s="50" t="e">
        <f>VLOOKUP($S56,AvgGoalStats!$A$3:$AE$998,8,FALSE)</f>
        <v>#REF!</v>
      </c>
      <c r="D56" s="50" t="e">
        <f>VLOOKUP($S56,AvgGoalStats!$A$3:$AE$998,9,FALSE)</f>
        <v>#REF!</v>
      </c>
      <c r="E56" s="50" t="e">
        <f>VLOOKUP($S56,AvgGoalStats!$A$3:$AE$998,11,FALSE)</f>
        <v>#REF!</v>
      </c>
      <c r="F56" s="50" t="e">
        <f>VLOOKUP($S56,AvgGoalStats!$A$3:$AE$998,12,FALSE)</f>
        <v>#REF!</v>
      </c>
      <c r="G56" s="50" t="e">
        <f>VLOOKUP($S56,AvgGoalStats!$A$3:$AE$998,14,FALSE)</f>
        <v>#REF!</v>
      </c>
      <c r="H56" s="50" t="e">
        <f>VLOOKUP($S56,AvgGoalStats!$A$3:$AE$998,15,FALSE)</f>
        <v>#REF!</v>
      </c>
      <c r="I56" s="50" t="e">
        <f>VLOOKUP($S56,AvgGoalStats!$A$3:$AE$998,17,FALSE)</f>
        <v>#REF!</v>
      </c>
      <c r="J56" s="50" t="e">
        <f>VLOOKUP($S56,AvgGoalStats!$A$3:$AE$998,18,FALSE)</f>
        <v>#REF!</v>
      </c>
      <c r="K56" s="50" t="e">
        <f>VLOOKUP($S56,AvgGoalStats!$A$3:$AE$998,20,FALSE)</f>
        <v>#REF!</v>
      </c>
      <c r="L56" s="50" t="e">
        <f>VLOOKUP($S56,AvgGoalStats!$A$3:$AE$998,21,FALSE)</f>
        <v>#REF!</v>
      </c>
      <c r="M56" s="50" t="e">
        <f>VLOOKUP($S56,AvgGoalStats!$A$3:$AE$998,23,FALSE)</f>
        <v>#REF!</v>
      </c>
      <c r="N56" s="50" t="e">
        <f>VLOOKUP($S56,AvgGoalStats!$A$3:$AE$998,24,FALSE)</f>
        <v>#REF!</v>
      </c>
      <c r="O56" s="50" t="e">
        <f>VLOOKUP($S56,AvgGoalStats!$A$3:$AE$998,26,FALSE)</f>
        <v>#REF!</v>
      </c>
      <c r="P56" s="50" t="e">
        <f>VLOOKUP($S56,AvgGoalStats!$A$3:$AE$998,27,FALSE)</f>
        <v>#REF!</v>
      </c>
      <c r="Q56" s="50" t="e">
        <f>VLOOKUP($S56,AvgGoalStats!$A$3:$AE$998,29,FALSE)</f>
        <v>#REF!</v>
      </c>
      <c r="R56" s="50" t="e">
        <f>VLOOKUP($S56,AvgGoalStats!$A$3:$AE$998,30,FALSE)</f>
        <v>#REF!</v>
      </c>
      <c r="S56" s="53" t="e">
        <f>Fixtures!#REF!</f>
        <v>#REF!</v>
      </c>
      <c r="T56" s="54" t="e">
        <f>Fixtures!#REF!</f>
        <v>#REF!</v>
      </c>
      <c r="U56" s="53" t="e">
        <f>Fixtures!#REF!</f>
        <v>#REF!</v>
      </c>
      <c r="V56" s="51" t="e">
        <f>VLOOKUP($U56,AvgGoalStats!$A$3:$AE$998,5,FALSE)</f>
        <v>#REF!</v>
      </c>
      <c r="W56" s="50" t="e">
        <f>VLOOKUP($U56,AvgGoalStats!$A$3:$AE$998,7,FALSE)</f>
        <v>#REF!</v>
      </c>
      <c r="X56" s="50" t="e">
        <f>VLOOKUP($U56,AvgGoalStats!$A$3:$AE$998,8,FALSE)</f>
        <v>#REF!</v>
      </c>
      <c r="Y56" s="50" t="e">
        <f>VLOOKUP($U56,AvgGoalStats!$A$3:$AE$998,10,FALSE)</f>
        <v>#REF!</v>
      </c>
      <c r="Z56" s="50" t="e">
        <f>VLOOKUP($U56,AvgGoalStats!$A$3:$AE$998,11,FALSE)</f>
        <v>#REF!</v>
      </c>
      <c r="AA56" s="50" t="e">
        <f>VLOOKUP($U56,AvgGoalStats!$A$3:$AE$998,13,FALSE)</f>
        <v>#REF!</v>
      </c>
      <c r="AB56" s="50" t="e">
        <f>VLOOKUP($U56,AvgGoalStats!$A$3:$AE$998,14,FALSE)</f>
        <v>#REF!</v>
      </c>
      <c r="AC56" s="50" t="e">
        <f>VLOOKUP($U56,AvgGoalStats!$A$3:$AE$998,16,FALSE)</f>
        <v>#REF!</v>
      </c>
      <c r="AD56" s="50" t="e">
        <f>VLOOKUP($U56,AvgGoalStats!$A$3:$AE$998,17,FALSE)</f>
        <v>#REF!</v>
      </c>
      <c r="AE56" s="50" t="e">
        <f>VLOOKUP($U56,AvgGoalStats!$A$3:$AE$998,19,FALSE)</f>
        <v>#REF!</v>
      </c>
      <c r="AF56" s="50" t="e">
        <f>VLOOKUP($U56,AvgGoalStats!$A$3:$AE$998,20,FALSE)</f>
        <v>#REF!</v>
      </c>
      <c r="AG56" s="50" t="e">
        <f>VLOOKUP($U56,AvgGoalStats!$A$3:$AE$998,22,FALSE)</f>
        <v>#REF!</v>
      </c>
      <c r="AH56" s="50" t="e">
        <f>VLOOKUP($U56,AvgGoalStats!$A$3:$AE$998,23,FALSE)</f>
        <v>#REF!</v>
      </c>
      <c r="AI56" s="50" t="e">
        <f>VLOOKUP($U56,AvgGoalStats!$A$3:$AE$998,25,FALSE)</f>
        <v>#REF!</v>
      </c>
      <c r="AJ56" s="50" t="e">
        <f>VLOOKUP($U56,AvgGoalStats!$A$3:$AE$998,26,FALSE)</f>
        <v>#REF!</v>
      </c>
      <c r="AK56" s="50" t="e">
        <f>VLOOKUP($U56,AvgGoalStats!$A$3:$AE$998,28,FALSE)</f>
        <v>#REF!</v>
      </c>
      <c r="AL56" s="50" t="e">
        <f>VLOOKUP($U56,AvgGoalStats!$A$3:$AE$998,29,FALSE)</f>
        <v>#REF!</v>
      </c>
      <c r="AM56" s="50" t="e">
        <f>VLOOKUP($U56,AvgGoalStats!$A$3:$AE$998,31,FALSE)</f>
        <v>#REF!</v>
      </c>
    </row>
    <row r="57" spans="1:39" x14ac:dyDescent="0.3">
      <c r="A57" s="51" t="e">
        <f>VLOOKUP($S57,AvgGoalStats!$A$3:$AE$998,5,FALSE)</f>
        <v>#REF!</v>
      </c>
      <c r="B57" s="50" t="e">
        <f>VLOOKUP($S57,AvgGoalStats!$A$3:$AE$998,6,FALSE)</f>
        <v>#REF!</v>
      </c>
      <c r="C57" s="50" t="e">
        <f>VLOOKUP($S57,AvgGoalStats!$A$3:$AE$998,8,FALSE)</f>
        <v>#REF!</v>
      </c>
      <c r="D57" s="50" t="e">
        <f>VLOOKUP($S57,AvgGoalStats!$A$3:$AE$998,9,FALSE)</f>
        <v>#REF!</v>
      </c>
      <c r="E57" s="50" t="e">
        <f>VLOOKUP($S57,AvgGoalStats!$A$3:$AE$998,11,FALSE)</f>
        <v>#REF!</v>
      </c>
      <c r="F57" s="50" t="e">
        <f>VLOOKUP($S57,AvgGoalStats!$A$3:$AE$998,12,FALSE)</f>
        <v>#REF!</v>
      </c>
      <c r="G57" s="50" t="e">
        <f>VLOOKUP($S57,AvgGoalStats!$A$3:$AE$998,14,FALSE)</f>
        <v>#REF!</v>
      </c>
      <c r="H57" s="50" t="e">
        <f>VLOOKUP($S57,AvgGoalStats!$A$3:$AE$998,15,FALSE)</f>
        <v>#REF!</v>
      </c>
      <c r="I57" s="50" t="e">
        <f>VLOOKUP($S57,AvgGoalStats!$A$3:$AE$998,17,FALSE)</f>
        <v>#REF!</v>
      </c>
      <c r="J57" s="50" t="e">
        <f>VLOOKUP($S57,AvgGoalStats!$A$3:$AE$998,18,FALSE)</f>
        <v>#REF!</v>
      </c>
      <c r="K57" s="50" t="e">
        <f>VLOOKUP($S57,AvgGoalStats!$A$3:$AE$998,20,FALSE)</f>
        <v>#REF!</v>
      </c>
      <c r="L57" s="50" t="e">
        <f>VLOOKUP($S57,AvgGoalStats!$A$3:$AE$998,21,FALSE)</f>
        <v>#REF!</v>
      </c>
      <c r="M57" s="50" t="e">
        <f>VLOOKUP($S57,AvgGoalStats!$A$3:$AE$998,23,FALSE)</f>
        <v>#REF!</v>
      </c>
      <c r="N57" s="50" t="e">
        <f>VLOOKUP($S57,AvgGoalStats!$A$3:$AE$998,24,FALSE)</f>
        <v>#REF!</v>
      </c>
      <c r="O57" s="50" t="e">
        <f>VLOOKUP($S57,AvgGoalStats!$A$3:$AE$998,26,FALSE)</f>
        <v>#REF!</v>
      </c>
      <c r="P57" s="50" t="e">
        <f>VLOOKUP($S57,AvgGoalStats!$A$3:$AE$998,27,FALSE)</f>
        <v>#REF!</v>
      </c>
      <c r="Q57" s="50" t="e">
        <f>VLOOKUP($S57,AvgGoalStats!$A$3:$AE$998,29,FALSE)</f>
        <v>#REF!</v>
      </c>
      <c r="R57" s="50" t="e">
        <f>VLOOKUP($S57,AvgGoalStats!$A$3:$AE$998,30,FALSE)</f>
        <v>#REF!</v>
      </c>
      <c r="S57" s="53" t="e">
        <f>Fixtures!#REF!</f>
        <v>#REF!</v>
      </c>
      <c r="T57" s="54" t="e">
        <f>Fixtures!#REF!</f>
        <v>#REF!</v>
      </c>
      <c r="U57" s="53" t="e">
        <f>Fixtures!#REF!</f>
        <v>#REF!</v>
      </c>
      <c r="V57" s="51" t="e">
        <f>VLOOKUP($U57,AvgGoalStats!$A$3:$AE$998,5,FALSE)</f>
        <v>#REF!</v>
      </c>
      <c r="W57" s="50" t="e">
        <f>VLOOKUP($U57,AvgGoalStats!$A$3:$AE$998,7,FALSE)</f>
        <v>#REF!</v>
      </c>
      <c r="X57" s="50" t="e">
        <f>VLOOKUP($U57,AvgGoalStats!$A$3:$AE$998,8,FALSE)</f>
        <v>#REF!</v>
      </c>
      <c r="Y57" s="50" t="e">
        <f>VLOOKUP($U57,AvgGoalStats!$A$3:$AE$998,10,FALSE)</f>
        <v>#REF!</v>
      </c>
      <c r="Z57" s="50" t="e">
        <f>VLOOKUP($U57,AvgGoalStats!$A$3:$AE$998,11,FALSE)</f>
        <v>#REF!</v>
      </c>
      <c r="AA57" s="50" t="e">
        <f>VLOOKUP($U57,AvgGoalStats!$A$3:$AE$998,13,FALSE)</f>
        <v>#REF!</v>
      </c>
      <c r="AB57" s="50" t="e">
        <f>VLOOKUP($U57,AvgGoalStats!$A$3:$AE$998,14,FALSE)</f>
        <v>#REF!</v>
      </c>
      <c r="AC57" s="50" t="e">
        <f>VLOOKUP($U57,AvgGoalStats!$A$3:$AE$998,16,FALSE)</f>
        <v>#REF!</v>
      </c>
      <c r="AD57" s="50" t="e">
        <f>VLOOKUP($U57,AvgGoalStats!$A$3:$AE$998,17,FALSE)</f>
        <v>#REF!</v>
      </c>
      <c r="AE57" s="50" t="e">
        <f>VLOOKUP($U57,AvgGoalStats!$A$3:$AE$998,19,FALSE)</f>
        <v>#REF!</v>
      </c>
      <c r="AF57" s="50" t="e">
        <f>VLOOKUP($U57,AvgGoalStats!$A$3:$AE$998,20,FALSE)</f>
        <v>#REF!</v>
      </c>
      <c r="AG57" s="50" t="e">
        <f>VLOOKUP($U57,AvgGoalStats!$A$3:$AE$998,22,FALSE)</f>
        <v>#REF!</v>
      </c>
      <c r="AH57" s="50" t="e">
        <f>VLOOKUP($U57,AvgGoalStats!$A$3:$AE$998,23,FALSE)</f>
        <v>#REF!</v>
      </c>
      <c r="AI57" s="50" t="e">
        <f>VLOOKUP($U57,AvgGoalStats!$A$3:$AE$998,25,FALSE)</f>
        <v>#REF!</v>
      </c>
      <c r="AJ57" s="50" t="e">
        <f>VLOOKUP($U57,AvgGoalStats!$A$3:$AE$998,26,FALSE)</f>
        <v>#REF!</v>
      </c>
      <c r="AK57" s="50" t="e">
        <f>VLOOKUP($U57,AvgGoalStats!$A$3:$AE$998,28,FALSE)</f>
        <v>#REF!</v>
      </c>
      <c r="AL57" s="50" t="e">
        <f>VLOOKUP($U57,AvgGoalStats!$A$3:$AE$998,29,FALSE)</f>
        <v>#REF!</v>
      </c>
      <c r="AM57" s="50" t="e">
        <f>VLOOKUP($U57,AvgGoalStats!$A$3:$AE$998,31,FALSE)</f>
        <v>#REF!</v>
      </c>
    </row>
    <row r="58" spans="1:39" x14ac:dyDescent="0.3">
      <c r="A58" s="51" t="e">
        <f>VLOOKUP($S58,AvgGoalStats!$A$3:$AE$998,5,FALSE)</f>
        <v>#REF!</v>
      </c>
      <c r="B58" s="50" t="e">
        <f>VLOOKUP($S58,AvgGoalStats!$A$3:$AE$998,6,FALSE)</f>
        <v>#REF!</v>
      </c>
      <c r="C58" s="50" t="e">
        <f>VLOOKUP($S58,AvgGoalStats!$A$3:$AE$998,8,FALSE)</f>
        <v>#REF!</v>
      </c>
      <c r="D58" s="50" t="e">
        <f>VLOOKUP($S58,AvgGoalStats!$A$3:$AE$998,9,FALSE)</f>
        <v>#REF!</v>
      </c>
      <c r="E58" s="50" t="e">
        <f>VLOOKUP($S58,AvgGoalStats!$A$3:$AE$998,11,FALSE)</f>
        <v>#REF!</v>
      </c>
      <c r="F58" s="50" t="e">
        <f>VLOOKUP($S58,AvgGoalStats!$A$3:$AE$998,12,FALSE)</f>
        <v>#REF!</v>
      </c>
      <c r="G58" s="50" t="e">
        <f>VLOOKUP($S58,AvgGoalStats!$A$3:$AE$998,14,FALSE)</f>
        <v>#REF!</v>
      </c>
      <c r="H58" s="50" t="e">
        <f>VLOOKUP($S58,AvgGoalStats!$A$3:$AE$998,15,FALSE)</f>
        <v>#REF!</v>
      </c>
      <c r="I58" s="50" t="e">
        <f>VLOOKUP($S58,AvgGoalStats!$A$3:$AE$998,17,FALSE)</f>
        <v>#REF!</v>
      </c>
      <c r="J58" s="50" t="e">
        <f>VLOOKUP($S58,AvgGoalStats!$A$3:$AE$998,18,FALSE)</f>
        <v>#REF!</v>
      </c>
      <c r="K58" s="50" t="e">
        <f>VLOOKUP($S58,AvgGoalStats!$A$3:$AE$998,20,FALSE)</f>
        <v>#REF!</v>
      </c>
      <c r="L58" s="50" t="e">
        <f>VLOOKUP($S58,AvgGoalStats!$A$3:$AE$998,21,FALSE)</f>
        <v>#REF!</v>
      </c>
      <c r="M58" s="50" t="e">
        <f>VLOOKUP($S58,AvgGoalStats!$A$3:$AE$998,23,FALSE)</f>
        <v>#REF!</v>
      </c>
      <c r="N58" s="50" t="e">
        <f>VLOOKUP($S58,AvgGoalStats!$A$3:$AE$998,24,FALSE)</f>
        <v>#REF!</v>
      </c>
      <c r="O58" s="50" t="e">
        <f>VLOOKUP($S58,AvgGoalStats!$A$3:$AE$998,26,FALSE)</f>
        <v>#REF!</v>
      </c>
      <c r="P58" s="50" t="e">
        <f>VLOOKUP($S58,AvgGoalStats!$A$3:$AE$998,27,FALSE)</f>
        <v>#REF!</v>
      </c>
      <c r="Q58" s="50" t="e">
        <f>VLOOKUP($S58,AvgGoalStats!$A$3:$AE$998,29,FALSE)</f>
        <v>#REF!</v>
      </c>
      <c r="R58" s="50" t="e">
        <f>VLOOKUP($S58,AvgGoalStats!$A$3:$AE$998,30,FALSE)</f>
        <v>#REF!</v>
      </c>
      <c r="S58" s="53" t="e">
        <f>Fixtures!#REF!</f>
        <v>#REF!</v>
      </c>
      <c r="T58" s="54" t="e">
        <f>Fixtures!#REF!</f>
        <v>#REF!</v>
      </c>
      <c r="U58" s="53" t="e">
        <f>Fixtures!#REF!</f>
        <v>#REF!</v>
      </c>
      <c r="V58" s="51" t="e">
        <f>VLOOKUP($U58,AvgGoalStats!$A$3:$AE$998,5,FALSE)</f>
        <v>#REF!</v>
      </c>
      <c r="W58" s="50" t="e">
        <f>VLOOKUP($U58,AvgGoalStats!$A$3:$AE$998,7,FALSE)</f>
        <v>#REF!</v>
      </c>
      <c r="X58" s="50" t="e">
        <f>VLOOKUP($U58,AvgGoalStats!$A$3:$AE$998,8,FALSE)</f>
        <v>#REF!</v>
      </c>
      <c r="Y58" s="50" t="e">
        <f>VLOOKUP($U58,AvgGoalStats!$A$3:$AE$998,10,FALSE)</f>
        <v>#REF!</v>
      </c>
      <c r="Z58" s="50" t="e">
        <f>VLOOKUP($U58,AvgGoalStats!$A$3:$AE$998,11,FALSE)</f>
        <v>#REF!</v>
      </c>
      <c r="AA58" s="50" t="e">
        <f>VLOOKUP($U58,AvgGoalStats!$A$3:$AE$998,13,FALSE)</f>
        <v>#REF!</v>
      </c>
      <c r="AB58" s="50" t="e">
        <f>VLOOKUP($U58,AvgGoalStats!$A$3:$AE$998,14,FALSE)</f>
        <v>#REF!</v>
      </c>
      <c r="AC58" s="50" t="e">
        <f>VLOOKUP($U58,AvgGoalStats!$A$3:$AE$998,16,FALSE)</f>
        <v>#REF!</v>
      </c>
      <c r="AD58" s="50" t="e">
        <f>VLOOKUP($U58,AvgGoalStats!$A$3:$AE$998,17,FALSE)</f>
        <v>#REF!</v>
      </c>
      <c r="AE58" s="50" t="e">
        <f>VLOOKUP($U58,AvgGoalStats!$A$3:$AE$998,19,FALSE)</f>
        <v>#REF!</v>
      </c>
      <c r="AF58" s="50" t="e">
        <f>VLOOKUP($U58,AvgGoalStats!$A$3:$AE$998,20,FALSE)</f>
        <v>#REF!</v>
      </c>
      <c r="AG58" s="50" t="e">
        <f>VLOOKUP($U58,AvgGoalStats!$A$3:$AE$998,22,FALSE)</f>
        <v>#REF!</v>
      </c>
      <c r="AH58" s="50" t="e">
        <f>VLOOKUP($U58,AvgGoalStats!$A$3:$AE$998,23,FALSE)</f>
        <v>#REF!</v>
      </c>
      <c r="AI58" s="50" t="e">
        <f>VLOOKUP($U58,AvgGoalStats!$A$3:$AE$998,25,FALSE)</f>
        <v>#REF!</v>
      </c>
      <c r="AJ58" s="50" t="e">
        <f>VLOOKUP($U58,AvgGoalStats!$A$3:$AE$998,26,FALSE)</f>
        <v>#REF!</v>
      </c>
      <c r="AK58" s="50" t="e">
        <f>VLOOKUP($U58,AvgGoalStats!$A$3:$AE$998,28,FALSE)</f>
        <v>#REF!</v>
      </c>
      <c r="AL58" s="50" t="e">
        <f>VLOOKUP($U58,AvgGoalStats!$A$3:$AE$998,29,FALSE)</f>
        <v>#REF!</v>
      </c>
      <c r="AM58" s="50" t="e">
        <f>VLOOKUP($U58,AvgGoalStats!$A$3:$AE$998,31,FALSE)</f>
        <v>#REF!</v>
      </c>
    </row>
    <row r="59" spans="1:39" x14ac:dyDescent="0.3">
      <c r="A59" s="51" t="e">
        <f>VLOOKUP($S59,AvgGoalStats!$A$3:$AE$998,5,FALSE)</f>
        <v>#REF!</v>
      </c>
      <c r="B59" s="50" t="e">
        <f>VLOOKUP($S59,AvgGoalStats!$A$3:$AE$998,6,FALSE)</f>
        <v>#REF!</v>
      </c>
      <c r="C59" s="50" t="e">
        <f>VLOOKUP($S59,AvgGoalStats!$A$3:$AE$998,8,FALSE)</f>
        <v>#REF!</v>
      </c>
      <c r="D59" s="50" t="e">
        <f>VLOOKUP($S59,AvgGoalStats!$A$3:$AE$998,9,FALSE)</f>
        <v>#REF!</v>
      </c>
      <c r="E59" s="50" t="e">
        <f>VLOOKUP($S59,AvgGoalStats!$A$3:$AE$998,11,FALSE)</f>
        <v>#REF!</v>
      </c>
      <c r="F59" s="50" t="e">
        <f>VLOOKUP($S59,AvgGoalStats!$A$3:$AE$998,12,FALSE)</f>
        <v>#REF!</v>
      </c>
      <c r="G59" s="50" t="e">
        <f>VLOOKUP($S59,AvgGoalStats!$A$3:$AE$998,14,FALSE)</f>
        <v>#REF!</v>
      </c>
      <c r="H59" s="50" t="e">
        <f>VLOOKUP($S59,AvgGoalStats!$A$3:$AE$998,15,FALSE)</f>
        <v>#REF!</v>
      </c>
      <c r="I59" s="50" t="e">
        <f>VLOOKUP($S59,AvgGoalStats!$A$3:$AE$998,17,FALSE)</f>
        <v>#REF!</v>
      </c>
      <c r="J59" s="50" t="e">
        <f>VLOOKUP($S59,AvgGoalStats!$A$3:$AE$998,18,FALSE)</f>
        <v>#REF!</v>
      </c>
      <c r="K59" s="50" t="e">
        <f>VLOOKUP($S59,AvgGoalStats!$A$3:$AE$998,20,FALSE)</f>
        <v>#REF!</v>
      </c>
      <c r="L59" s="50" t="e">
        <f>VLOOKUP($S59,AvgGoalStats!$A$3:$AE$998,21,FALSE)</f>
        <v>#REF!</v>
      </c>
      <c r="M59" s="50" t="e">
        <f>VLOOKUP($S59,AvgGoalStats!$A$3:$AE$998,23,FALSE)</f>
        <v>#REF!</v>
      </c>
      <c r="N59" s="50" t="e">
        <f>VLOOKUP($S59,AvgGoalStats!$A$3:$AE$998,24,FALSE)</f>
        <v>#REF!</v>
      </c>
      <c r="O59" s="50" t="e">
        <f>VLOOKUP($S59,AvgGoalStats!$A$3:$AE$998,26,FALSE)</f>
        <v>#REF!</v>
      </c>
      <c r="P59" s="50" t="e">
        <f>VLOOKUP($S59,AvgGoalStats!$A$3:$AE$998,27,FALSE)</f>
        <v>#REF!</v>
      </c>
      <c r="Q59" s="50" t="e">
        <f>VLOOKUP($S59,AvgGoalStats!$A$3:$AE$998,29,FALSE)</f>
        <v>#REF!</v>
      </c>
      <c r="R59" s="50" t="e">
        <f>VLOOKUP($S59,AvgGoalStats!$A$3:$AE$998,30,FALSE)</f>
        <v>#REF!</v>
      </c>
      <c r="S59" s="53" t="e">
        <f>Fixtures!#REF!</f>
        <v>#REF!</v>
      </c>
      <c r="T59" s="54" t="e">
        <f>Fixtures!#REF!</f>
        <v>#REF!</v>
      </c>
      <c r="U59" s="53" t="e">
        <f>Fixtures!#REF!</f>
        <v>#REF!</v>
      </c>
      <c r="V59" s="51" t="e">
        <f>VLOOKUP($U59,AvgGoalStats!$A$3:$AE$998,5,FALSE)</f>
        <v>#REF!</v>
      </c>
      <c r="W59" s="50" t="e">
        <f>VLOOKUP($U59,AvgGoalStats!$A$3:$AE$998,7,FALSE)</f>
        <v>#REF!</v>
      </c>
      <c r="X59" s="50" t="e">
        <f>VLOOKUP($U59,AvgGoalStats!$A$3:$AE$998,8,FALSE)</f>
        <v>#REF!</v>
      </c>
      <c r="Y59" s="50" t="e">
        <f>VLOOKUP($U59,AvgGoalStats!$A$3:$AE$998,10,FALSE)</f>
        <v>#REF!</v>
      </c>
      <c r="Z59" s="50" t="e">
        <f>VLOOKUP($U59,AvgGoalStats!$A$3:$AE$998,11,FALSE)</f>
        <v>#REF!</v>
      </c>
      <c r="AA59" s="50" t="e">
        <f>VLOOKUP($U59,AvgGoalStats!$A$3:$AE$998,13,FALSE)</f>
        <v>#REF!</v>
      </c>
      <c r="AB59" s="50" t="e">
        <f>VLOOKUP($U59,AvgGoalStats!$A$3:$AE$998,14,FALSE)</f>
        <v>#REF!</v>
      </c>
      <c r="AC59" s="50" t="e">
        <f>VLOOKUP($U59,AvgGoalStats!$A$3:$AE$998,16,FALSE)</f>
        <v>#REF!</v>
      </c>
      <c r="AD59" s="50" t="e">
        <f>VLOOKUP($U59,AvgGoalStats!$A$3:$AE$998,17,FALSE)</f>
        <v>#REF!</v>
      </c>
      <c r="AE59" s="50" t="e">
        <f>VLOOKUP($U59,AvgGoalStats!$A$3:$AE$998,19,FALSE)</f>
        <v>#REF!</v>
      </c>
      <c r="AF59" s="50" t="e">
        <f>VLOOKUP($U59,AvgGoalStats!$A$3:$AE$998,20,FALSE)</f>
        <v>#REF!</v>
      </c>
      <c r="AG59" s="50" t="e">
        <f>VLOOKUP($U59,AvgGoalStats!$A$3:$AE$998,22,FALSE)</f>
        <v>#REF!</v>
      </c>
      <c r="AH59" s="50" t="e">
        <f>VLOOKUP($U59,AvgGoalStats!$A$3:$AE$998,23,FALSE)</f>
        <v>#REF!</v>
      </c>
      <c r="AI59" s="50" t="e">
        <f>VLOOKUP($U59,AvgGoalStats!$A$3:$AE$998,25,FALSE)</f>
        <v>#REF!</v>
      </c>
      <c r="AJ59" s="50" t="e">
        <f>VLOOKUP($U59,AvgGoalStats!$A$3:$AE$998,26,FALSE)</f>
        <v>#REF!</v>
      </c>
      <c r="AK59" s="50" t="e">
        <f>VLOOKUP($U59,AvgGoalStats!$A$3:$AE$998,28,FALSE)</f>
        <v>#REF!</v>
      </c>
      <c r="AL59" s="50" t="e">
        <f>VLOOKUP($U59,AvgGoalStats!$A$3:$AE$998,29,FALSE)</f>
        <v>#REF!</v>
      </c>
      <c r="AM59" s="50" t="e">
        <f>VLOOKUP($U59,AvgGoalStats!$A$3:$AE$998,31,FALSE)</f>
        <v>#REF!</v>
      </c>
    </row>
    <row r="60" spans="1:39" x14ac:dyDescent="0.3">
      <c r="A60" s="51" t="e">
        <f>VLOOKUP($S60,AvgGoalStats!$A$3:$AE$998,5,FALSE)</f>
        <v>#REF!</v>
      </c>
      <c r="B60" s="50" t="e">
        <f>VLOOKUP($S60,AvgGoalStats!$A$3:$AE$998,6,FALSE)</f>
        <v>#REF!</v>
      </c>
      <c r="C60" s="50" t="e">
        <f>VLOOKUP($S60,AvgGoalStats!$A$3:$AE$998,8,FALSE)</f>
        <v>#REF!</v>
      </c>
      <c r="D60" s="50" t="e">
        <f>VLOOKUP($S60,AvgGoalStats!$A$3:$AE$998,9,FALSE)</f>
        <v>#REF!</v>
      </c>
      <c r="E60" s="50" t="e">
        <f>VLOOKUP($S60,AvgGoalStats!$A$3:$AE$998,11,FALSE)</f>
        <v>#REF!</v>
      </c>
      <c r="F60" s="50" t="e">
        <f>VLOOKUP($S60,AvgGoalStats!$A$3:$AE$998,12,FALSE)</f>
        <v>#REF!</v>
      </c>
      <c r="G60" s="50" t="e">
        <f>VLOOKUP($S60,AvgGoalStats!$A$3:$AE$998,14,FALSE)</f>
        <v>#REF!</v>
      </c>
      <c r="H60" s="50" t="e">
        <f>VLOOKUP($S60,AvgGoalStats!$A$3:$AE$998,15,FALSE)</f>
        <v>#REF!</v>
      </c>
      <c r="I60" s="50" t="e">
        <f>VLOOKUP($S60,AvgGoalStats!$A$3:$AE$998,17,FALSE)</f>
        <v>#REF!</v>
      </c>
      <c r="J60" s="50" t="e">
        <f>VLOOKUP($S60,AvgGoalStats!$A$3:$AE$998,18,FALSE)</f>
        <v>#REF!</v>
      </c>
      <c r="K60" s="50" t="e">
        <f>VLOOKUP($S60,AvgGoalStats!$A$3:$AE$998,20,FALSE)</f>
        <v>#REF!</v>
      </c>
      <c r="L60" s="50" t="e">
        <f>VLOOKUP($S60,AvgGoalStats!$A$3:$AE$998,21,FALSE)</f>
        <v>#REF!</v>
      </c>
      <c r="M60" s="50" t="e">
        <f>VLOOKUP($S60,AvgGoalStats!$A$3:$AE$998,23,FALSE)</f>
        <v>#REF!</v>
      </c>
      <c r="N60" s="50" t="e">
        <f>VLOOKUP($S60,AvgGoalStats!$A$3:$AE$998,24,FALSE)</f>
        <v>#REF!</v>
      </c>
      <c r="O60" s="50" t="e">
        <f>VLOOKUP($S60,AvgGoalStats!$A$3:$AE$998,26,FALSE)</f>
        <v>#REF!</v>
      </c>
      <c r="P60" s="50" t="e">
        <f>VLOOKUP($S60,AvgGoalStats!$A$3:$AE$998,27,FALSE)</f>
        <v>#REF!</v>
      </c>
      <c r="Q60" s="50" t="e">
        <f>VLOOKUP($S60,AvgGoalStats!$A$3:$AE$998,29,FALSE)</f>
        <v>#REF!</v>
      </c>
      <c r="R60" s="50" t="e">
        <f>VLOOKUP($S60,AvgGoalStats!$A$3:$AE$998,30,FALSE)</f>
        <v>#REF!</v>
      </c>
      <c r="S60" s="53" t="e">
        <f>Fixtures!#REF!</f>
        <v>#REF!</v>
      </c>
      <c r="T60" s="54" t="e">
        <f>Fixtures!#REF!</f>
        <v>#REF!</v>
      </c>
      <c r="U60" s="53" t="e">
        <f>Fixtures!#REF!</f>
        <v>#REF!</v>
      </c>
      <c r="V60" s="51" t="e">
        <f>VLOOKUP($U60,AvgGoalStats!$A$3:$AE$998,5,FALSE)</f>
        <v>#REF!</v>
      </c>
      <c r="W60" s="50" t="e">
        <f>VLOOKUP($U60,AvgGoalStats!$A$3:$AE$998,7,FALSE)</f>
        <v>#REF!</v>
      </c>
      <c r="X60" s="50" t="e">
        <f>VLOOKUP($U60,AvgGoalStats!$A$3:$AE$998,8,FALSE)</f>
        <v>#REF!</v>
      </c>
      <c r="Y60" s="50" t="e">
        <f>VLOOKUP($U60,AvgGoalStats!$A$3:$AE$998,10,FALSE)</f>
        <v>#REF!</v>
      </c>
      <c r="Z60" s="50" t="e">
        <f>VLOOKUP($U60,AvgGoalStats!$A$3:$AE$998,11,FALSE)</f>
        <v>#REF!</v>
      </c>
      <c r="AA60" s="50" t="e">
        <f>VLOOKUP($U60,AvgGoalStats!$A$3:$AE$998,13,FALSE)</f>
        <v>#REF!</v>
      </c>
      <c r="AB60" s="50" t="e">
        <f>VLOOKUP($U60,AvgGoalStats!$A$3:$AE$998,14,FALSE)</f>
        <v>#REF!</v>
      </c>
      <c r="AC60" s="50" t="e">
        <f>VLOOKUP($U60,AvgGoalStats!$A$3:$AE$998,16,FALSE)</f>
        <v>#REF!</v>
      </c>
      <c r="AD60" s="50" t="e">
        <f>VLOOKUP($U60,AvgGoalStats!$A$3:$AE$998,17,FALSE)</f>
        <v>#REF!</v>
      </c>
      <c r="AE60" s="50" t="e">
        <f>VLOOKUP($U60,AvgGoalStats!$A$3:$AE$998,19,FALSE)</f>
        <v>#REF!</v>
      </c>
      <c r="AF60" s="50" t="e">
        <f>VLOOKUP($U60,AvgGoalStats!$A$3:$AE$998,20,FALSE)</f>
        <v>#REF!</v>
      </c>
      <c r="AG60" s="50" t="e">
        <f>VLOOKUP($U60,AvgGoalStats!$A$3:$AE$998,22,FALSE)</f>
        <v>#REF!</v>
      </c>
      <c r="AH60" s="50" t="e">
        <f>VLOOKUP($U60,AvgGoalStats!$A$3:$AE$998,23,FALSE)</f>
        <v>#REF!</v>
      </c>
      <c r="AI60" s="50" t="e">
        <f>VLOOKUP($U60,AvgGoalStats!$A$3:$AE$998,25,FALSE)</f>
        <v>#REF!</v>
      </c>
      <c r="AJ60" s="50" t="e">
        <f>VLOOKUP($U60,AvgGoalStats!$A$3:$AE$998,26,FALSE)</f>
        <v>#REF!</v>
      </c>
      <c r="AK60" s="50" t="e">
        <f>VLOOKUP($U60,AvgGoalStats!$A$3:$AE$998,28,FALSE)</f>
        <v>#REF!</v>
      </c>
      <c r="AL60" s="50" t="e">
        <f>VLOOKUP($U60,AvgGoalStats!$A$3:$AE$998,29,FALSE)</f>
        <v>#REF!</v>
      </c>
      <c r="AM60" s="50" t="e">
        <f>VLOOKUP($U60,AvgGoalStats!$A$3:$AE$998,31,FALSE)</f>
        <v>#REF!</v>
      </c>
    </row>
    <row r="61" spans="1:39" x14ac:dyDescent="0.3">
      <c r="A61" s="51" t="e">
        <f>VLOOKUP($S61,AvgGoalStats!$A$3:$AE$998,5,FALSE)</f>
        <v>#REF!</v>
      </c>
      <c r="B61" s="50" t="e">
        <f>VLOOKUP($S61,AvgGoalStats!$A$3:$AE$998,6,FALSE)</f>
        <v>#REF!</v>
      </c>
      <c r="C61" s="50" t="e">
        <f>VLOOKUP($S61,AvgGoalStats!$A$3:$AE$998,8,FALSE)</f>
        <v>#REF!</v>
      </c>
      <c r="D61" s="50" t="e">
        <f>VLOOKUP($S61,AvgGoalStats!$A$3:$AE$998,9,FALSE)</f>
        <v>#REF!</v>
      </c>
      <c r="E61" s="50" t="e">
        <f>VLOOKUP($S61,AvgGoalStats!$A$3:$AE$998,11,FALSE)</f>
        <v>#REF!</v>
      </c>
      <c r="F61" s="50" t="e">
        <f>VLOOKUP($S61,AvgGoalStats!$A$3:$AE$998,12,FALSE)</f>
        <v>#REF!</v>
      </c>
      <c r="G61" s="50" t="e">
        <f>VLOOKUP($S61,AvgGoalStats!$A$3:$AE$998,14,FALSE)</f>
        <v>#REF!</v>
      </c>
      <c r="H61" s="50" t="e">
        <f>VLOOKUP($S61,AvgGoalStats!$A$3:$AE$998,15,FALSE)</f>
        <v>#REF!</v>
      </c>
      <c r="I61" s="50" t="e">
        <f>VLOOKUP($S61,AvgGoalStats!$A$3:$AE$998,17,FALSE)</f>
        <v>#REF!</v>
      </c>
      <c r="J61" s="50" t="e">
        <f>VLOOKUP($S61,AvgGoalStats!$A$3:$AE$998,18,FALSE)</f>
        <v>#REF!</v>
      </c>
      <c r="K61" s="50" t="e">
        <f>VLOOKUP($S61,AvgGoalStats!$A$3:$AE$998,20,FALSE)</f>
        <v>#REF!</v>
      </c>
      <c r="L61" s="50" t="e">
        <f>VLOOKUP($S61,AvgGoalStats!$A$3:$AE$998,21,FALSE)</f>
        <v>#REF!</v>
      </c>
      <c r="M61" s="50" t="e">
        <f>VLOOKUP($S61,AvgGoalStats!$A$3:$AE$998,23,FALSE)</f>
        <v>#REF!</v>
      </c>
      <c r="N61" s="50" t="e">
        <f>VLOOKUP($S61,AvgGoalStats!$A$3:$AE$998,24,FALSE)</f>
        <v>#REF!</v>
      </c>
      <c r="O61" s="50" t="e">
        <f>VLOOKUP($S61,AvgGoalStats!$A$3:$AE$998,26,FALSE)</f>
        <v>#REF!</v>
      </c>
      <c r="P61" s="50" t="e">
        <f>VLOOKUP($S61,AvgGoalStats!$A$3:$AE$998,27,FALSE)</f>
        <v>#REF!</v>
      </c>
      <c r="Q61" s="50" t="e">
        <f>VLOOKUP($S61,AvgGoalStats!$A$3:$AE$998,29,FALSE)</f>
        <v>#REF!</v>
      </c>
      <c r="R61" s="50" t="e">
        <f>VLOOKUP($S61,AvgGoalStats!$A$3:$AE$998,30,FALSE)</f>
        <v>#REF!</v>
      </c>
      <c r="S61" s="53" t="e">
        <f>Fixtures!#REF!</f>
        <v>#REF!</v>
      </c>
      <c r="T61" s="54" t="e">
        <f>Fixtures!#REF!</f>
        <v>#REF!</v>
      </c>
      <c r="U61" s="53" t="e">
        <f>Fixtures!#REF!</f>
        <v>#REF!</v>
      </c>
      <c r="V61" s="51" t="e">
        <f>VLOOKUP($U61,AvgGoalStats!$A$3:$AE$998,5,FALSE)</f>
        <v>#REF!</v>
      </c>
      <c r="W61" s="50" t="e">
        <f>VLOOKUP($U61,AvgGoalStats!$A$3:$AE$998,7,FALSE)</f>
        <v>#REF!</v>
      </c>
      <c r="X61" s="50" t="e">
        <f>VLOOKUP($U61,AvgGoalStats!$A$3:$AE$998,8,FALSE)</f>
        <v>#REF!</v>
      </c>
      <c r="Y61" s="50" t="e">
        <f>VLOOKUP($U61,AvgGoalStats!$A$3:$AE$998,10,FALSE)</f>
        <v>#REF!</v>
      </c>
      <c r="Z61" s="50" t="e">
        <f>VLOOKUP($U61,AvgGoalStats!$A$3:$AE$998,11,FALSE)</f>
        <v>#REF!</v>
      </c>
      <c r="AA61" s="50" t="e">
        <f>VLOOKUP($U61,AvgGoalStats!$A$3:$AE$998,13,FALSE)</f>
        <v>#REF!</v>
      </c>
      <c r="AB61" s="50" t="e">
        <f>VLOOKUP($U61,AvgGoalStats!$A$3:$AE$998,14,FALSE)</f>
        <v>#REF!</v>
      </c>
      <c r="AC61" s="50" t="e">
        <f>VLOOKUP($U61,AvgGoalStats!$A$3:$AE$998,16,FALSE)</f>
        <v>#REF!</v>
      </c>
      <c r="AD61" s="50" t="e">
        <f>VLOOKUP($U61,AvgGoalStats!$A$3:$AE$998,17,FALSE)</f>
        <v>#REF!</v>
      </c>
      <c r="AE61" s="50" t="e">
        <f>VLOOKUP($U61,AvgGoalStats!$A$3:$AE$998,19,FALSE)</f>
        <v>#REF!</v>
      </c>
      <c r="AF61" s="50" t="e">
        <f>VLOOKUP($U61,AvgGoalStats!$A$3:$AE$998,20,FALSE)</f>
        <v>#REF!</v>
      </c>
      <c r="AG61" s="50" t="e">
        <f>VLOOKUP($U61,AvgGoalStats!$A$3:$AE$998,22,FALSE)</f>
        <v>#REF!</v>
      </c>
      <c r="AH61" s="50" t="e">
        <f>VLOOKUP($U61,AvgGoalStats!$A$3:$AE$998,23,FALSE)</f>
        <v>#REF!</v>
      </c>
      <c r="AI61" s="50" t="e">
        <f>VLOOKUP($U61,AvgGoalStats!$A$3:$AE$998,25,FALSE)</f>
        <v>#REF!</v>
      </c>
      <c r="AJ61" s="50" t="e">
        <f>VLOOKUP($U61,AvgGoalStats!$A$3:$AE$998,26,FALSE)</f>
        <v>#REF!</v>
      </c>
      <c r="AK61" s="50" t="e">
        <f>VLOOKUP($U61,AvgGoalStats!$A$3:$AE$998,28,FALSE)</f>
        <v>#REF!</v>
      </c>
      <c r="AL61" s="50" t="e">
        <f>VLOOKUP($U61,AvgGoalStats!$A$3:$AE$998,29,FALSE)</f>
        <v>#REF!</v>
      </c>
      <c r="AM61" s="50" t="e">
        <f>VLOOKUP($U61,AvgGoalStats!$A$3:$AE$998,31,FALSE)</f>
        <v>#REF!</v>
      </c>
    </row>
    <row r="62" spans="1:39" x14ac:dyDescent="0.3">
      <c r="A62" s="51" t="e">
        <f>VLOOKUP($S62,AvgGoalStats!$A$3:$AE$998,5,FALSE)</f>
        <v>#REF!</v>
      </c>
      <c r="B62" s="50" t="e">
        <f>VLOOKUP($S62,AvgGoalStats!$A$3:$AE$998,6,FALSE)</f>
        <v>#REF!</v>
      </c>
      <c r="C62" s="50" t="e">
        <f>VLOOKUP($S62,AvgGoalStats!$A$3:$AE$998,8,FALSE)</f>
        <v>#REF!</v>
      </c>
      <c r="D62" s="50" t="e">
        <f>VLOOKUP($S62,AvgGoalStats!$A$3:$AE$998,9,FALSE)</f>
        <v>#REF!</v>
      </c>
      <c r="E62" s="50" t="e">
        <f>VLOOKUP($S62,AvgGoalStats!$A$3:$AE$998,11,FALSE)</f>
        <v>#REF!</v>
      </c>
      <c r="F62" s="50" t="e">
        <f>VLOOKUP($S62,AvgGoalStats!$A$3:$AE$998,12,FALSE)</f>
        <v>#REF!</v>
      </c>
      <c r="G62" s="50" t="e">
        <f>VLOOKUP($S62,AvgGoalStats!$A$3:$AE$998,14,FALSE)</f>
        <v>#REF!</v>
      </c>
      <c r="H62" s="50" t="e">
        <f>VLOOKUP($S62,AvgGoalStats!$A$3:$AE$998,15,FALSE)</f>
        <v>#REF!</v>
      </c>
      <c r="I62" s="50" t="e">
        <f>VLOOKUP($S62,AvgGoalStats!$A$3:$AE$998,17,FALSE)</f>
        <v>#REF!</v>
      </c>
      <c r="J62" s="50" t="e">
        <f>VLOOKUP($S62,AvgGoalStats!$A$3:$AE$998,18,FALSE)</f>
        <v>#REF!</v>
      </c>
      <c r="K62" s="50" t="e">
        <f>VLOOKUP($S62,AvgGoalStats!$A$3:$AE$998,20,FALSE)</f>
        <v>#REF!</v>
      </c>
      <c r="L62" s="50" t="e">
        <f>VLOOKUP($S62,AvgGoalStats!$A$3:$AE$998,21,FALSE)</f>
        <v>#REF!</v>
      </c>
      <c r="M62" s="50" t="e">
        <f>VLOOKUP($S62,AvgGoalStats!$A$3:$AE$998,23,FALSE)</f>
        <v>#REF!</v>
      </c>
      <c r="N62" s="50" t="e">
        <f>VLOOKUP($S62,AvgGoalStats!$A$3:$AE$998,24,FALSE)</f>
        <v>#REF!</v>
      </c>
      <c r="O62" s="50" t="e">
        <f>VLOOKUP($S62,AvgGoalStats!$A$3:$AE$998,26,FALSE)</f>
        <v>#REF!</v>
      </c>
      <c r="P62" s="50" t="e">
        <f>VLOOKUP($S62,AvgGoalStats!$A$3:$AE$998,27,FALSE)</f>
        <v>#REF!</v>
      </c>
      <c r="Q62" s="50" t="e">
        <f>VLOOKUP($S62,AvgGoalStats!$A$3:$AE$998,29,FALSE)</f>
        <v>#REF!</v>
      </c>
      <c r="R62" s="50" t="e">
        <f>VLOOKUP($S62,AvgGoalStats!$A$3:$AE$998,30,FALSE)</f>
        <v>#REF!</v>
      </c>
      <c r="S62" s="53" t="e">
        <f>Fixtures!#REF!</f>
        <v>#REF!</v>
      </c>
      <c r="T62" s="54" t="e">
        <f>Fixtures!#REF!</f>
        <v>#REF!</v>
      </c>
      <c r="U62" s="53" t="e">
        <f>Fixtures!#REF!</f>
        <v>#REF!</v>
      </c>
      <c r="V62" s="51" t="e">
        <f>VLOOKUP($U62,AvgGoalStats!$A$3:$AE$998,5,FALSE)</f>
        <v>#REF!</v>
      </c>
      <c r="W62" s="50" t="e">
        <f>VLOOKUP($U62,AvgGoalStats!$A$3:$AE$998,7,FALSE)</f>
        <v>#REF!</v>
      </c>
      <c r="X62" s="50" t="e">
        <f>VLOOKUP($U62,AvgGoalStats!$A$3:$AE$998,8,FALSE)</f>
        <v>#REF!</v>
      </c>
      <c r="Y62" s="50" t="e">
        <f>VLOOKUP($U62,AvgGoalStats!$A$3:$AE$998,10,FALSE)</f>
        <v>#REF!</v>
      </c>
      <c r="Z62" s="50" t="e">
        <f>VLOOKUP($U62,AvgGoalStats!$A$3:$AE$998,11,FALSE)</f>
        <v>#REF!</v>
      </c>
      <c r="AA62" s="50" t="e">
        <f>VLOOKUP($U62,AvgGoalStats!$A$3:$AE$998,13,FALSE)</f>
        <v>#REF!</v>
      </c>
      <c r="AB62" s="50" t="e">
        <f>VLOOKUP($U62,AvgGoalStats!$A$3:$AE$998,14,FALSE)</f>
        <v>#REF!</v>
      </c>
      <c r="AC62" s="50" t="e">
        <f>VLOOKUP($U62,AvgGoalStats!$A$3:$AE$998,16,FALSE)</f>
        <v>#REF!</v>
      </c>
      <c r="AD62" s="50" t="e">
        <f>VLOOKUP($U62,AvgGoalStats!$A$3:$AE$998,17,FALSE)</f>
        <v>#REF!</v>
      </c>
      <c r="AE62" s="50" t="e">
        <f>VLOOKUP($U62,AvgGoalStats!$A$3:$AE$998,19,FALSE)</f>
        <v>#REF!</v>
      </c>
      <c r="AF62" s="50" t="e">
        <f>VLOOKUP($U62,AvgGoalStats!$A$3:$AE$998,20,FALSE)</f>
        <v>#REF!</v>
      </c>
      <c r="AG62" s="50" t="e">
        <f>VLOOKUP($U62,AvgGoalStats!$A$3:$AE$998,22,FALSE)</f>
        <v>#REF!</v>
      </c>
      <c r="AH62" s="50" t="e">
        <f>VLOOKUP($U62,AvgGoalStats!$A$3:$AE$998,23,FALSE)</f>
        <v>#REF!</v>
      </c>
      <c r="AI62" s="50" t="e">
        <f>VLOOKUP($U62,AvgGoalStats!$A$3:$AE$998,25,FALSE)</f>
        <v>#REF!</v>
      </c>
      <c r="AJ62" s="50" t="e">
        <f>VLOOKUP($U62,AvgGoalStats!$A$3:$AE$998,26,FALSE)</f>
        <v>#REF!</v>
      </c>
      <c r="AK62" s="50" t="e">
        <f>VLOOKUP($U62,AvgGoalStats!$A$3:$AE$998,28,FALSE)</f>
        <v>#REF!</v>
      </c>
      <c r="AL62" s="50" t="e">
        <f>VLOOKUP($U62,AvgGoalStats!$A$3:$AE$998,29,FALSE)</f>
        <v>#REF!</v>
      </c>
      <c r="AM62" s="50" t="e">
        <f>VLOOKUP($U62,AvgGoalStats!$A$3:$AE$998,31,FALSE)</f>
        <v>#REF!</v>
      </c>
    </row>
    <row r="63" spans="1:39" x14ac:dyDescent="0.3">
      <c r="A63" s="51" t="e">
        <f>VLOOKUP($S63,AvgGoalStats!$A$3:$AE$998,5,FALSE)</f>
        <v>#REF!</v>
      </c>
      <c r="B63" s="50" t="e">
        <f>VLOOKUP($S63,AvgGoalStats!$A$3:$AE$998,6,FALSE)</f>
        <v>#REF!</v>
      </c>
      <c r="C63" s="50" t="e">
        <f>VLOOKUP($S63,AvgGoalStats!$A$3:$AE$998,8,FALSE)</f>
        <v>#REF!</v>
      </c>
      <c r="D63" s="50" t="e">
        <f>VLOOKUP($S63,AvgGoalStats!$A$3:$AE$998,9,FALSE)</f>
        <v>#REF!</v>
      </c>
      <c r="E63" s="50" t="e">
        <f>VLOOKUP($S63,AvgGoalStats!$A$3:$AE$998,11,FALSE)</f>
        <v>#REF!</v>
      </c>
      <c r="F63" s="50" t="e">
        <f>VLOOKUP($S63,AvgGoalStats!$A$3:$AE$998,12,FALSE)</f>
        <v>#REF!</v>
      </c>
      <c r="G63" s="50" t="e">
        <f>VLOOKUP($S63,AvgGoalStats!$A$3:$AE$998,14,FALSE)</f>
        <v>#REF!</v>
      </c>
      <c r="H63" s="50" t="e">
        <f>VLOOKUP($S63,AvgGoalStats!$A$3:$AE$998,15,FALSE)</f>
        <v>#REF!</v>
      </c>
      <c r="I63" s="50" t="e">
        <f>VLOOKUP($S63,AvgGoalStats!$A$3:$AE$998,17,FALSE)</f>
        <v>#REF!</v>
      </c>
      <c r="J63" s="50" t="e">
        <f>VLOOKUP($S63,AvgGoalStats!$A$3:$AE$998,18,FALSE)</f>
        <v>#REF!</v>
      </c>
      <c r="K63" s="50" t="e">
        <f>VLOOKUP($S63,AvgGoalStats!$A$3:$AE$998,20,FALSE)</f>
        <v>#REF!</v>
      </c>
      <c r="L63" s="50" t="e">
        <f>VLOOKUP($S63,AvgGoalStats!$A$3:$AE$998,21,FALSE)</f>
        <v>#REF!</v>
      </c>
      <c r="M63" s="50" t="e">
        <f>VLOOKUP($S63,AvgGoalStats!$A$3:$AE$998,23,FALSE)</f>
        <v>#REF!</v>
      </c>
      <c r="N63" s="50" t="e">
        <f>VLOOKUP($S63,AvgGoalStats!$A$3:$AE$998,24,FALSE)</f>
        <v>#REF!</v>
      </c>
      <c r="O63" s="50" t="e">
        <f>VLOOKUP($S63,AvgGoalStats!$A$3:$AE$998,26,FALSE)</f>
        <v>#REF!</v>
      </c>
      <c r="P63" s="50" t="e">
        <f>VLOOKUP($S63,AvgGoalStats!$A$3:$AE$998,27,FALSE)</f>
        <v>#REF!</v>
      </c>
      <c r="Q63" s="50" t="e">
        <f>VLOOKUP($S63,AvgGoalStats!$A$3:$AE$998,29,FALSE)</f>
        <v>#REF!</v>
      </c>
      <c r="R63" s="50" t="e">
        <f>VLOOKUP($S63,AvgGoalStats!$A$3:$AE$998,30,FALSE)</f>
        <v>#REF!</v>
      </c>
      <c r="S63" s="53" t="e">
        <f>Fixtures!#REF!</f>
        <v>#REF!</v>
      </c>
      <c r="T63" s="54" t="e">
        <f>Fixtures!#REF!</f>
        <v>#REF!</v>
      </c>
      <c r="U63" s="53" t="e">
        <f>Fixtures!#REF!</f>
        <v>#REF!</v>
      </c>
      <c r="V63" s="51" t="e">
        <f>VLOOKUP($U63,AvgGoalStats!$A$3:$AE$998,5,FALSE)</f>
        <v>#REF!</v>
      </c>
      <c r="W63" s="50" t="e">
        <f>VLOOKUP($U63,AvgGoalStats!$A$3:$AE$998,7,FALSE)</f>
        <v>#REF!</v>
      </c>
      <c r="X63" s="50" t="e">
        <f>VLOOKUP($U63,AvgGoalStats!$A$3:$AE$998,8,FALSE)</f>
        <v>#REF!</v>
      </c>
      <c r="Y63" s="50" t="e">
        <f>VLOOKUP($U63,AvgGoalStats!$A$3:$AE$998,10,FALSE)</f>
        <v>#REF!</v>
      </c>
      <c r="Z63" s="50" t="e">
        <f>VLOOKUP($U63,AvgGoalStats!$A$3:$AE$998,11,FALSE)</f>
        <v>#REF!</v>
      </c>
      <c r="AA63" s="50" t="e">
        <f>VLOOKUP($U63,AvgGoalStats!$A$3:$AE$998,13,FALSE)</f>
        <v>#REF!</v>
      </c>
      <c r="AB63" s="50" t="e">
        <f>VLOOKUP($U63,AvgGoalStats!$A$3:$AE$998,14,FALSE)</f>
        <v>#REF!</v>
      </c>
      <c r="AC63" s="50" t="e">
        <f>VLOOKUP($U63,AvgGoalStats!$A$3:$AE$998,16,FALSE)</f>
        <v>#REF!</v>
      </c>
      <c r="AD63" s="50" t="e">
        <f>VLOOKUP($U63,AvgGoalStats!$A$3:$AE$998,17,FALSE)</f>
        <v>#REF!</v>
      </c>
      <c r="AE63" s="50" t="e">
        <f>VLOOKUP($U63,AvgGoalStats!$A$3:$AE$998,19,FALSE)</f>
        <v>#REF!</v>
      </c>
      <c r="AF63" s="50" t="e">
        <f>VLOOKUP($U63,AvgGoalStats!$A$3:$AE$998,20,FALSE)</f>
        <v>#REF!</v>
      </c>
      <c r="AG63" s="50" t="e">
        <f>VLOOKUP($U63,AvgGoalStats!$A$3:$AE$998,22,FALSE)</f>
        <v>#REF!</v>
      </c>
      <c r="AH63" s="50" t="e">
        <f>VLOOKUP($U63,AvgGoalStats!$A$3:$AE$998,23,FALSE)</f>
        <v>#REF!</v>
      </c>
      <c r="AI63" s="50" t="e">
        <f>VLOOKUP($U63,AvgGoalStats!$A$3:$AE$998,25,FALSE)</f>
        <v>#REF!</v>
      </c>
      <c r="AJ63" s="50" t="e">
        <f>VLOOKUP($U63,AvgGoalStats!$A$3:$AE$998,26,FALSE)</f>
        <v>#REF!</v>
      </c>
      <c r="AK63" s="50" t="e">
        <f>VLOOKUP($U63,AvgGoalStats!$A$3:$AE$998,28,FALSE)</f>
        <v>#REF!</v>
      </c>
      <c r="AL63" s="50" t="e">
        <f>VLOOKUP($U63,AvgGoalStats!$A$3:$AE$998,29,FALSE)</f>
        <v>#REF!</v>
      </c>
      <c r="AM63" s="50" t="e">
        <f>VLOOKUP($U63,AvgGoalStats!$A$3:$AE$998,31,FALSE)</f>
        <v>#REF!</v>
      </c>
    </row>
    <row r="64" spans="1:39" x14ac:dyDescent="0.3">
      <c r="A64" s="51" t="e">
        <f>VLOOKUP($S64,AvgGoalStats!$A$3:$AE$998,5,FALSE)</f>
        <v>#REF!</v>
      </c>
      <c r="B64" s="50" t="e">
        <f>VLOOKUP($S64,AvgGoalStats!$A$3:$AE$998,6,FALSE)</f>
        <v>#REF!</v>
      </c>
      <c r="C64" s="50" t="e">
        <f>VLOOKUP($S64,AvgGoalStats!$A$3:$AE$998,8,FALSE)</f>
        <v>#REF!</v>
      </c>
      <c r="D64" s="50" t="e">
        <f>VLOOKUP($S64,AvgGoalStats!$A$3:$AE$998,9,FALSE)</f>
        <v>#REF!</v>
      </c>
      <c r="E64" s="50" t="e">
        <f>VLOOKUP($S64,AvgGoalStats!$A$3:$AE$998,11,FALSE)</f>
        <v>#REF!</v>
      </c>
      <c r="F64" s="50" t="e">
        <f>VLOOKUP($S64,AvgGoalStats!$A$3:$AE$998,12,FALSE)</f>
        <v>#REF!</v>
      </c>
      <c r="G64" s="50" t="e">
        <f>VLOOKUP($S64,AvgGoalStats!$A$3:$AE$998,14,FALSE)</f>
        <v>#REF!</v>
      </c>
      <c r="H64" s="50" t="e">
        <f>VLOOKUP($S64,AvgGoalStats!$A$3:$AE$998,15,FALSE)</f>
        <v>#REF!</v>
      </c>
      <c r="I64" s="50" t="e">
        <f>VLOOKUP($S64,AvgGoalStats!$A$3:$AE$998,17,FALSE)</f>
        <v>#REF!</v>
      </c>
      <c r="J64" s="50" t="e">
        <f>VLOOKUP($S64,AvgGoalStats!$A$3:$AE$998,18,FALSE)</f>
        <v>#REF!</v>
      </c>
      <c r="K64" s="50" t="e">
        <f>VLOOKUP($S64,AvgGoalStats!$A$3:$AE$998,20,FALSE)</f>
        <v>#REF!</v>
      </c>
      <c r="L64" s="50" t="e">
        <f>VLOOKUP($S64,AvgGoalStats!$A$3:$AE$998,21,FALSE)</f>
        <v>#REF!</v>
      </c>
      <c r="M64" s="50" t="e">
        <f>VLOOKUP($S64,AvgGoalStats!$A$3:$AE$998,23,FALSE)</f>
        <v>#REF!</v>
      </c>
      <c r="N64" s="50" t="e">
        <f>VLOOKUP($S64,AvgGoalStats!$A$3:$AE$998,24,FALSE)</f>
        <v>#REF!</v>
      </c>
      <c r="O64" s="50" t="e">
        <f>VLOOKUP($S64,AvgGoalStats!$A$3:$AE$998,26,FALSE)</f>
        <v>#REF!</v>
      </c>
      <c r="P64" s="50" t="e">
        <f>VLOOKUP($S64,AvgGoalStats!$A$3:$AE$998,27,FALSE)</f>
        <v>#REF!</v>
      </c>
      <c r="Q64" s="50" t="e">
        <f>VLOOKUP($S64,AvgGoalStats!$A$3:$AE$998,29,FALSE)</f>
        <v>#REF!</v>
      </c>
      <c r="R64" s="50" t="e">
        <f>VLOOKUP($S64,AvgGoalStats!$A$3:$AE$998,30,FALSE)</f>
        <v>#REF!</v>
      </c>
      <c r="S64" s="53" t="e">
        <f>Fixtures!#REF!</f>
        <v>#REF!</v>
      </c>
      <c r="T64" s="54" t="e">
        <f>Fixtures!#REF!</f>
        <v>#REF!</v>
      </c>
      <c r="U64" s="53" t="e">
        <f>Fixtures!#REF!</f>
        <v>#REF!</v>
      </c>
      <c r="V64" s="51" t="e">
        <f>VLOOKUP($U64,AvgGoalStats!$A$3:$AE$998,5,FALSE)</f>
        <v>#REF!</v>
      </c>
      <c r="W64" s="50" t="e">
        <f>VLOOKUP($U64,AvgGoalStats!$A$3:$AE$998,7,FALSE)</f>
        <v>#REF!</v>
      </c>
      <c r="X64" s="50" t="e">
        <f>VLOOKUP($U64,AvgGoalStats!$A$3:$AE$998,8,FALSE)</f>
        <v>#REF!</v>
      </c>
      <c r="Y64" s="50" t="e">
        <f>VLOOKUP($U64,AvgGoalStats!$A$3:$AE$998,10,FALSE)</f>
        <v>#REF!</v>
      </c>
      <c r="Z64" s="50" t="e">
        <f>VLOOKUP($U64,AvgGoalStats!$A$3:$AE$998,11,FALSE)</f>
        <v>#REF!</v>
      </c>
      <c r="AA64" s="50" t="e">
        <f>VLOOKUP($U64,AvgGoalStats!$A$3:$AE$998,13,FALSE)</f>
        <v>#REF!</v>
      </c>
      <c r="AB64" s="50" t="e">
        <f>VLOOKUP($U64,AvgGoalStats!$A$3:$AE$998,14,FALSE)</f>
        <v>#REF!</v>
      </c>
      <c r="AC64" s="50" t="e">
        <f>VLOOKUP($U64,AvgGoalStats!$A$3:$AE$998,16,FALSE)</f>
        <v>#REF!</v>
      </c>
      <c r="AD64" s="50" t="e">
        <f>VLOOKUP($U64,AvgGoalStats!$A$3:$AE$998,17,FALSE)</f>
        <v>#REF!</v>
      </c>
      <c r="AE64" s="50" t="e">
        <f>VLOOKUP($U64,AvgGoalStats!$A$3:$AE$998,19,FALSE)</f>
        <v>#REF!</v>
      </c>
      <c r="AF64" s="50" t="e">
        <f>VLOOKUP($U64,AvgGoalStats!$A$3:$AE$998,20,FALSE)</f>
        <v>#REF!</v>
      </c>
      <c r="AG64" s="50" t="e">
        <f>VLOOKUP($U64,AvgGoalStats!$A$3:$AE$998,22,FALSE)</f>
        <v>#REF!</v>
      </c>
      <c r="AH64" s="50" t="e">
        <f>VLOOKUP($U64,AvgGoalStats!$A$3:$AE$998,23,FALSE)</f>
        <v>#REF!</v>
      </c>
      <c r="AI64" s="50" t="e">
        <f>VLOOKUP($U64,AvgGoalStats!$A$3:$AE$998,25,FALSE)</f>
        <v>#REF!</v>
      </c>
      <c r="AJ64" s="50" t="e">
        <f>VLOOKUP($U64,AvgGoalStats!$A$3:$AE$998,26,FALSE)</f>
        <v>#REF!</v>
      </c>
      <c r="AK64" s="50" t="e">
        <f>VLOOKUP($U64,AvgGoalStats!$A$3:$AE$998,28,FALSE)</f>
        <v>#REF!</v>
      </c>
      <c r="AL64" s="50" t="e">
        <f>VLOOKUP($U64,AvgGoalStats!$A$3:$AE$998,29,FALSE)</f>
        <v>#REF!</v>
      </c>
      <c r="AM64" s="50" t="e">
        <f>VLOOKUP($U64,AvgGoalStats!$A$3:$AE$998,31,FALSE)</f>
        <v>#REF!</v>
      </c>
    </row>
    <row r="65" spans="1:39" x14ac:dyDescent="0.3">
      <c r="A65" s="51" t="e">
        <f>VLOOKUP($S65,AvgGoalStats!$A$3:$AE$998,5,FALSE)</f>
        <v>#REF!</v>
      </c>
      <c r="B65" s="50" t="e">
        <f>VLOOKUP($S65,AvgGoalStats!$A$3:$AE$998,6,FALSE)</f>
        <v>#REF!</v>
      </c>
      <c r="C65" s="50" t="e">
        <f>VLOOKUP($S65,AvgGoalStats!$A$3:$AE$998,8,FALSE)</f>
        <v>#REF!</v>
      </c>
      <c r="D65" s="50" t="e">
        <f>VLOOKUP($S65,AvgGoalStats!$A$3:$AE$998,9,FALSE)</f>
        <v>#REF!</v>
      </c>
      <c r="E65" s="50" t="e">
        <f>VLOOKUP($S65,AvgGoalStats!$A$3:$AE$998,11,FALSE)</f>
        <v>#REF!</v>
      </c>
      <c r="F65" s="50" t="e">
        <f>VLOOKUP($S65,AvgGoalStats!$A$3:$AE$998,12,FALSE)</f>
        <v>#REF!</v>
      </c>
      <c r="G65" s="50" t="e">
        <f>VLOOKUP($S65,AvgGoalStats!$A$3:$AE$998,14,FALSE)</f>
        <v>#REF!</v>
      </c>
      <c r="H65" s="50" t="e">
        <f>VLOOKUP($S65,AvgGoalStats!$A$3:$AE$998,15,FALSE)</f>
        <v>#REF!</v>
      </c>
      <c r="I65" s="50" t="e">
        <f>VLOOKUP($S65,AvgGoalStats!$A$3:$AE$998,17,FALSE)</f>
        <v>#REF!</v>
      </c>
      <c r="J65" s="50" t="e">
        <f>VLOOKUP($S65,AvgGoalStats!$A$3:$AE$998,18,FALSE)</f>
        <v>#REF!</v>
      </c>
      <c r="K65" s="50" t="e">
        <f>VLOOKUP($S65,AvgGoalStats!$A$3:$AE$998,20,FALSE)</f>
        <v>#REF!</v>
      </c>
      <c r="L65" s="50" t="e">
        <f>VLOOKUP($S65,AvgGoalStats!$A$3:$AE$998,21,FALSE)</f>
        <v>#REF!</v>
      </c>
      <c r="M65" s="50" t="e">
        <f>VLOOKUP($S65,AvgGoalStats!$A$3:$AE$998,23,FALSE)</f>
        <v>#REF!</v>
      </c>
      <c r="N65" s="50" t="e">
        <f>VLOOKUP($S65,AvgGoalStats!$A$3:$AE$998,24,FALSE)</f>
        <v>#REF!</v>
      </c>
      <c r="O65" s="50" t="e">
        <f>VLOOKUP($S65,AvgGoalStats!$A$3:$AE$998,26,FALSE)</f>
        <v>#REF!</v>
      </c>
      <c r="P65" s="50" t="e">
        <f>VLOOKUP($S65,AvgGoalStats!$A$3:$AE$998,27,FALSE)</f>
        <v>#REF!</v>
      </c>
      <c r="Q65" s="50" t="e">
        <f>VLOOKUP($S65,AvgGoalStats!$A$3:$AE$998,29,FALSE)</f>
        <v>#REF!</v>
      </c>
      <c r="R65" s="50" t="e">
        <f>VLOOKUP($S65,AvgGoalStats!$A$3:$AE$998,30,FALSE)</f>
        <v>#REF!</v>
      </c>
      <c r="S65" s="53" t="e">
        <f>Fixtures!#REF!</f>
        <v>#REF!</v>
      </c>
      <c r="T65" s="54" t="e">
        <f>Fixtures!#REF!</f>
        <v>#REF!</v>
      </c>
      <c r="U65" s="53" t="e">
        <f>Fixtures!#REF!</f>
        <v>#REF!</v>
      </c>
      <c r="V65" s="51" t="e">
        <f>VLOOKUP($U65,AvgGoalStats!$A$3:$AE$998,5,FALSE)</f>
        <v>#REF!</v>
      </c>
      <c r="W65" s="50" t="e">
        <f>VLOOKUP($U65,AvgGoalStats!$A$3:$AE$998,7,FALSE)</f>
        <v>#REF!</v>
      </c>
      <c r="X65" s="50" t="e">
        <f>VLOOKUP($U65,AvgGoalStats!$A$3:$AE$998,8,FALSE)</f>
        <v>#REF!</v>
      </c>
      <c r="Y65" s="50" t="e">
        <f>VLOOKUP($U65,AvgGoalStats!$A$3:$AE$998,10,FALSE)</f>
        <v>#REF!</v>
      </c>
      <c r="Z65" s="50" t="e">
        <f>VLOOKUP($U65,AvgGoalStats!$A$3:$AE$998,11,FALSE)</f>
        <v>#REF!</v>
      </c>
      <c r="AA65" s="50" t="e">
        <f>VLOOKUP($U65,AvgGoalStats!$A$3:$AE$998,13,FALSE)</f>
        <v>#REF!</v>
      </c>
      <c r="AB65" s="50" t="e">
        <f>VLOOKUP($U65,AvgGoalStats!$A$3:$AE$998,14,FALSE)</f>
        <v>#REF!</v>
      </c>
      <c r="AC65" s="50" t="e">
        <f>VLOOKUP($U65,AvgGoalStats!$A$3:$AE$998,16,FALSE)</f>
        <v>#REF!</v>
      </c>
      <c r="AD65" s="50" t="e">
        <f>VLOOKUP($U65,AvgGoalStats!$A$3:$AE$998,17,FALSE)</f>
        <v>#REF!</v>
      </c>
      <c r="AE65" s="50" t="e">
        <f>VLOOKUP($U65,AvgGoalStats!$A$3:$AE$998,19,FALSE)</f>
        <v>#REF!</v>
      </c>
      <c r="AF65" s="50" t="e">
        <f>VLOOKUP($U65,AvgGoalStats!$A$3:$AE$998,20,FALSE)</f>
        <v>#REF!</v>
      </c>
      <c r="AG65" s="50" t="e">
        <f>VLOOKUP($U65,AvgGoalStats!$A$3:$AE$998,22,FALSE)</f>
        <v>#REF!</v>
      </c>
      <c r="AH65" s="50" t="e">
        <f>VLOOKUP($U65,AvgGoalStats!$A$3:$AE$998,23,FALSE)</f>
        <v>#REF!</v>
      </c>
      <c r="AI65" s="50" t="e">
        <f>VLOOKUP($U65,AvgGoalStats!$A$3:$AE$998,25,FALSE)</f>
        <v>#REF!</v>
      </c>
      <c r="AJ65" s="50" t="e">
        <f>VLOOKUP($U65,AvgGoalStats!$A$3:$AE$998,26,FALSE)</f>
        <v>#REF!</v>
      </c>
      <c r="AK65" s="50" t="e">
        <f>VLOOKUP($U65,AvgGoalStats!$A$3:$AE$998,28,FALSE)</f>
        <v>#REF!</v>
      </c>
      <c r="AL65" s="50" t="e">
        <f>VLOOKUP($U65,AvgGoalStats!$A$3:$AE$998,29,FALSE)</f>
        <v>#REF!</v>
      </c>
      <c r="AM65" s="50" t="e">
        <f>VLOOKUP($U65,AvgGoalStats!$A$3:$AE$998,31,FALSE)</f>
        <v>#REF!</v>
      </c>
    </row>
    <row r="66" spans="1:39" x14ac:dyDescent="0.3">
      <c r="A66" s="51" t="e">
        <f>VLOOKUP($S66,AvgGoalStats!$A$3:$AE$998,5,FALSE)</f>
        <v>#REF!</v>
      </c>
      <c r="B66" s="50" t="e">
        <f>VLOOKUP($S66,AvgGoalStats!$A$3:$AE$998,6,FALSE)</f>
        <v>#REF!</v>
      </c>
      <c r="C66" s="50" t="e">
        <f>VLOOKUP($S66,AvgGoalStats!$A$3:$AE$998,8,FALSE)</f>
        <v>#REF!</v>
      </c>
      <c r="D66" s="50" t="e">
        <f>VLOOKUP($S66,AvgGoalStats!$A$3:$AE$998,9,FALSE)</f>
        <v>#REF!</v>
      </c>
      <c r="E66" s="50" t="e">
        <f>VLOOKUP($S66,AvgGoalStats!$A$3:$AE$998,11,FALSE)</f>
        <v>#REF!</v>
      </c>
      <c r="F66" s="50" t="e">
        <f>VLOOKUP($S66,AvgGoalStats!$A$3:$AE$998,12,FALSE)</f>
        <v>#REF!</v>
      </c>
      <c r="G66" s="50" t="e">
        <f>VLOOKUP($S66,AvgGoalStats!$A$3:$AE$998,14,FALSE)</f>
        <v>#REF!</v>
      </c>
      <c r="H66" s="50" t="e">
        <f>VLOOKUP($S66,AvgGoalStats!$A$3:$AE$998,15,FALSE)</f>
        <v>#REF!</v>
      </c>
      <c r="I66" s="50" t="e">
        <f>VLOOKUP($S66,AvgGoalStats!$A$3:$AE$998,17,FALSE)</f>
        <v>#REF!</v>
      </c>
      <c r="J66" s="50" t="e">
        <f>VLOOKUP($S66,AvgGoalStats!$A$3:$AE$998,18,FALSE)</f>
        <v>#REF!</v>
      </c>
      <c r="K66" s="50" t="e">
        <f>VLOOKUP($S66,AvgGoalStats!$A$3:$AE$998,20,FALSE)</f>
        <v>#REF!</v>
      </c>
      <c r="L66" s="50" t="e">
        <f>VLOOKUP($S66,AvgGoalStats!$A$3:$AE$998,21,FALSE)</f>
        <v>#REF!</v>
      </c>
      <c r="M66" s="50" t="e">
        <f>VLOOKUP($S66,AvgGoalStats!$A$3:$AE$998,23,FALSE)</f>
        <v>#REF!</v>
      </c>
      <c r="N66" s="50" t="e">
        <f>VLOOKUP($S66,AvgGoalStats!$A$3:$AE$998,24,FALSE)</f>
        <v>#REF!</v>
      </c>
      <c r="O66" s="50" t="e">
        <f>VLOOKUP($S66,AvgGoalStats!$A$3:$AE$998,26,FALSE)</f>
        <v>#REF!</v>
      </c>
      <c r="P66" s="50" t="e">
        <f>VLOOKUP($S66,AvgGoalStats!$A$3:$AE$998,27,FALSE)</f>
        <v>#REF!</v>
      </c>
      <c r="Q66" s="50" t="e">
        <f>VLOOKUP($S66,AvgGoalStats!$A$3:$AE$998,29,FALSE)</f>
        <v>#REF!</v>
      </c>
      <c r="R66" s="50" t="e">
        <f>VLOOKUP($S66,AvgGoalStats!$A$3:$AE$998,30,FALSE)</f>
        <v>#REF!</v>
      </c>
      <c r="S66" s="53" t="e">
        <f>Fixtures!#REF!</f>
        <v>#REF!</v>
      </c>
      <c r="T66" s="54" t="e">
        <f>Fixtures!#REF!</f>
        <v>#REF!</v>
      </c>
      <c r="U66" s="53" t="e">
        <f>Fixtures!#REF!</f>
        <v>#REF!</v>
      </c>
      <c r="V66" s="51" t="e">
        <f>VLOOKUP($U66,AvgGoalStats!$A$3:$AE$998,5,FALSE)</f>
        <v>#REF!</v>
      </c>
      <c r="W66" s="50" t="e">
        <f>VLOOKUP($U66,AvgGoalStats!$A$3:$AE$998,7,FALSE)</f>
        <v>#REF!</v>
      </c>
      <c r="X66" s="50" t="e">
        <f>VLOOKUP($U66,AvgGoalStats!$A$3:$AE$998,8,FALSE)</f>
        <v>#REF!</v>
      </c>
      <c r="Y66" s="50" t="e">
        <f>VLOOKUP($U66,AvgGoalStats!$A$3:$AE$998,10,FALSE)</f>
        <v>#REF!</v>
      </c>
      <c r="Z66" s="50" t="e">
        <f>VLOOKUP($U66,AvgGoalStats!$A$3:$AE$998,11,FALSE)</f>
        <v>#REF!</v>
      </c>
      <c r="AA66" s="50" t="e">
        <f>VLOOKUP($U66,AvgGoalStats!$A$3:$AE$998,13,FALSE)</f>
        <v>#REF!</v>
      </c>
      <c r="AB66" s="50" t="e">
        <f>VLOOKUP($U66,AvgGoalStats!$A$3:$AE$998,14,FALSE)</f>
        <v>#REF!</v>
      </c>
      <c r="AC66" s="50" t="e">
        <f>VLOOKUP($U66,AvgGoalStats!$A$3:$AE$998,16,FALSE)</f>
        <v>#REF!</v>
      </c>
      <c r="AD66" s="50" t="e">
        <f>VLOOKUP($U66,AvgGoalStats!$A$3:$AE$998,17,FALSE)</f>
        <v>#REF!</v>
      </c>
      <c r="AE66" s="50" t="e">
        <f>VLOOKUP($U66,AvgGoalStats!$A$3:$AE$998,19,FALSE)</f>
        <v>#REF!</v>
      </c>
      <c r="AF66" s="50" t="e">
        <f>VLOOKUP($U66,AvgGoalStats!$A$3:$AE$998,20,FALSE)</f>
        <v>#REF!</v>
      </c>
      <c r="AG66" s="50" t="e">
        <f>VLOOKUP($U66,AvgGoalStats!$A$3:$AE$998,22,FALSE)</f>
        <v>#REF!</v>
      </c>
      <c r="AH66" s="50" t="e">
        <f>VLOOKUP($U66,AvgGoalStats!$A$3:$AE$998,23,FALSE)</f>
        <v>#REF!</v>
      </c>
      <c r="AI66" s="50" t="e">
        <f>VLOOKUP($U66,AvgGoalStats!$A$3:$AE$998,25,FALSE)</f>
        <v>#REF!</v>
      </c>
      <c r="AJ66" s="50" t="e">
        <f>VLOOKUP($U66,AvgGoalStats!$A$3:$AE$998,26,FALSE)</f>
        <v>#REF!</v>
      </c>
      <c r="AK66" s="50" t="e">
        <f>VLOOKUP($U66,AvgGoalStats!$A$3:$AE$998,28,FALSE)</f>
        <v>#REF!</v>
      </c>
      <c r="AL66" s="50" t="e">
        <f>VLOOKUP($U66,AvgGoalStats!$A$3:$AE$998,29,FALSE)</f>
        <v>#REF!</v>
      </c>
      <c r="AM66" s="50" t="e">
        <f>VLOOKUP($U66,AvgGoalStats!$A$3:$AE$998,31,FALSE)</f>
        <v>#REF!</v>
      </c>
    </row>
    <row r="67" spans="1:39" x14ac:dyDescent="0.3">
      <c r="A67" s="51" t="e">
        <f>VLOOKUP($S67,AvgGoalStats!$A$3:$AE$998,5,FALSE)</f>
        <v>#REF!</v>
      </c>
      <c r="B67" s="50" t="e">
        <f>VLOOKUP($S67,AvgGoalStats!$A$3:$AE$998,6,FALSE)</f>
        <v>#REF!</v>
      </c>
      <c r="C67" s="50" t="e">
        <f>VLOOKUP($S67,AvgGoalStats!$A$3:$AE$998,8,FALSE)</f>
        <v>#REF!</v>
      </c>
      <c r="D67" s="50" t="e">
        <f>VLOOKUP($S67,AvgGoalStats!$A$3:$AE$998,9,FALSE)</f>
        <v>#REF!</v>
      </c>
      <c r="E67" s="50" t="e">
        <f>VLOOKUP($S67,AvgGoalStats!$A$3:$AE$998,11,FALSE)</f>
        <v>#REF!</v>
      </c>
      <c r="F67" s="50" t="e">
        <f>VLOOKUP($S67,AvgGoalStats!$A$3:$AE$998,12,FALSE)</f>
        <v>#REF!</v>
      </c>
      <c r="G67" s="50" t="e">
        <f>VLOOKUP($S67,AvgGoalStats!$A$3:$AE$998,14,FALSE)</f>
        <v>#REF!</v>
      </c>
      <c r="H67" s="50" t="e">
        <f>VLOOKUP($S67,AvgGoalStats!$A$3:$AE$998,15,FALSE)</f>
        <v>#REF!</v>
      </c>
      <c r="I67" s="50" t="e">
        <f>VLOOKUP($S67,AvgGoalStats!$A$3:$AE$998,17,FALSE)</f>
        <v>#REF!</v>
      </c>
      <c r="J67" s="50" t="e">
        <f>VLOOKUP($S67,AvgGoalStats!$A$3:$AE$998,18,FALSE)</f>
        <v>#REF!</v>
      </c>
      <c r="K67" s="50" t="e">
        <f>VLOOKUP($S67,AvgGoalStats!$A$3:$AE$998,20,FALSE)</f>
        <v>#REF!</v>
      </c>
      <c r="L67" s="50" t="e">
        <f>VLOOKUP($S67,AvgGoalStats!$A$3:$AE$998,21,FALSE)</f>
        <v>#REF!</v>
      </c>
      <c r="M67" s="50" t="e">
        <f>VLOOKUP($S67,AvgGoalStats!$A$3:$AE$998,23,FALSE)</f>
        <v>#REF!</v>
      </c>
      <c r="N67" s="50" t="e">
        <f>VLOOKUP($S67,AvgGoalStats!$A$3:$AE$998,24,FALSE)</f>
        <v>#REF!</v>
      </c>
      <c r="O67" s="50" t="e">
        <f>VLOOKUP($S67,AvgGoalStats!$A$3:$AE$998,26,FALSE)</f>
        <v>#REF!</v>
      </c>
      <c r="P67" s="50" t="e">
        <f>VLOOKUP($S67,AvgGoalStats!$A$3:$AE$998,27,FALSE)</f>
        <v>#REF!</v>
      </c>
      <c r="Q67" s="50" t="e">
        <f>VLOOKUP($S67,AvgGoalStats!$A$3:$AE$998,29,FALSE)</f>
        <v>#REF!</v>
      </c>
      <c r="R67" s="50" t="e">
        <f>VLOOKUP($S67,AvgGoalStats!$A$3:$AE$998,30,FALSE)</f>
        <v>#REF!</v>
      </c>
      <c r="S67" s="53" t="e">
        <f>Fixtures!#REF!</f>
        <v>#REF!</v>
      </c>
      <c r="T67" s="54" t="e">
        <f>Fixtures!#REF!</f>
        <v>#REF!</v>
      </c>
      <c r="U67" s="53" t="e">
        <f>Fixtures!#REF!</f>
        <v>#REF!</v>
      </c>
      <c r="V67" s="51" t="e">
        <f>VLOOKUP($U67,AvgGoalStats!$A$3:$AE$998,5,FALSE)</f>
        <v>#REF!</v>
      </c>
      <c r="W67" s="50" t="e">
        <f>VLOOKUP($U67,AvgGoalStats!$A$3:$AE$998,7,FALSE)</f>
        <v>#REF!</v>
      </c>
      <c r="X67" s="50" t="e">
        <f>VLOOKUP($U67,AvgGoalStats!$A$3:$AE$998,8,FALSE)</f>
        <v>#REF!</v>
      </c>
      <c r="Y67" s="50" t="e">
        <f>VLOOKUP($U67,AvgGoalStats!$A$3:$AE$998,10,FALSE)</f>
        <v>#REF!</v>
      </c>
      <c r="Z67" s="50" t="e">
        <f>VLOOKUP($U67,AvgGoalStats!$A$3:$AE$998,11,FALSE)</f>
        <v>#REF!</v>
      </c>
      <c r="AA67" s="50" t="e">
        <f>VLOOKUP($U67,AvgGoalStats!$A$3:$AE$998,13,FALSE)</f>
        <v>#REF!</v>
      </c>
      <c r="AB67" s="50" t="e">
        <f>VLOOKUP($U67,AvgGoalStats!$A$3:$AE$998,14,FALSE)</f>
        <v>#REF!</v>
      </c>
      <c r="AC67" s="50" t="e">
        <f>VLOOKUP($U67,AvgGoalStats!$A$3:$AE$998,16,FALSE)</f>
        <v>#REF!</v>
      </c>
      <c r="AD67" s="50" t="e">
        <f>VLOOKUP($U67,AvgGoalStats!$A$3:$AE$998,17,FALSE)</f>
        <v>#REF!</v>
      </c>
      <c r="AE67" s="50" t="e">
        <f>VLOOKUP($U67,AvgGoalStats!$A$3:$AE$998,19,FALSE)</f>
        <v>#REF!</v>
      </c>
      <c r="AF67" s="50" t="e">
        <f>VLOOKUP($U67,AvgGoalStats!$A$3:$AE$998,20,FALSE)</f>
        <v>#REF!</v>
      </c>
      <c r="AG67" s="50" t="e">
        <f>VLOOKUP($U67,AvgGoalStats!$A$3:$AE$998,22,FALSE)</f>
        <v>#REF!</v>
      </c>
      <c r="AH67" s="50" t="e">
        <f>VLOOKUP($U67,AvgGoalStats!$A$3:$AE$998,23,FALSE)</f>
        <v>#REF!</v>
      </c>
      <c r="AI67" s="50" t="e">
        <f>VLOOKUP($U67,AvgGoalStats!$A$3:$AE$998,25,FALSE)</f>
        <v>#REF!</v>
      </c>
      <c r="AJ67" s="50" t="e">
        <f>VLOOKUP($U67,AvgGoalStats!$A$3:$AE$998,26,FALSE)</f>
        <v>#REF!</v>
      </c>
      <c r="AK67" s="50" t="e">
        <f>VLOOKUP($U67,AvgGoalStats!$A$3:$AE$998,28,FALSE)</f>
        <v>#REF!</v>
      </c>
      <c r="AL67" s="50" t="e">
        <f>VLOOKUP($U67,AvgGoalStats!$A$3:$AE$998,29,FALSE)</f>
        <v>#REF!</v>
      </c>
      <c r="AM67" s="50" t="e">
        <f>VLOOKUP($U67,AvgGoalStats!$A$3:$AE$998,31,FALSE)</f>
        <v>#REF!</v>
      </c>
    </row>
    <row r="68" spans="1:39" x14ac:dyDescent="0.3">
      <c r="A68" s="51" t="e">
        <f>VLOOKUP($S68,AvgGoalStats!$A$3:$AE$998,5,FALSE)</f>
        <v>#REF!</v>
      </c>
      <c r="B68" s="50" t="e">
        <f>VLOOKUP($S68,AvgGoalStats!$A$3:$AE$998,6,FALSE)</f>
        <v>#REF!</v>
      </c>
      <c r="C68" s="50" t="e">
        <f>VLOOKUP($S68,AvgGoalStats!$A$3:$AE$998,8,FALSE)</f>
        <v>#REF!</v>
      </c>
      <c r="D68" s="50" t="e">
        <f>VLOOKUP($S68,AvgGoalStats!$A$3:$AE$998,9,FALSE)</f>
        <v>#REF!</v>
      </c>
      <c r="E68" s="50" t="e">
        <f>VLOOKUP($S68,AvgGoalStats!$A$3:$AE$998,11,FALSE)</f>
        <v>#REF!</v>
      </c>
      <c r="F68" s="50" t="e">
        <f>VLOOKUP($S68,AvgGoalStats!$A$3:$AE$998,12,FALSE)</f>
        <v>#REF!</v>
      </c>
      <c r="G68" s="50" t="e">
        <f>VLOOKUP($S68,AvgGoalStats!$A$3:$AE$998,14,FALSE)</f>
        <v>#REF!</v>
      </c>
      <c r="H68" s="50" t="e">
        <f>VLOOKUP($S68,AvgGoalStats!$A$3:$AE$998,15,FALSE)</f>
        <v>#REF!</v>
      </c>
      <c r="I68" s="50" t="e">
        <f>VLOOKUP($S68,AvgGoalStats!$A$3:$AE$998,17,FALSE)</f>
        <v>#REF!</v>
      </c>
      <c r="J68" s="50" t="e">
        <f>VLOOKUP($S68,AvgGoalStats!$A$3:$AE$998,18,FALSE)</f>
        <v>#REF!</v>
      </c>
      <c r="K68" s="50" t="e">
        <f>VLOOKUP($S68,AvgGoalStats!$A$3:$AE$998,20,FALSE)</f>
        <v>#REF!</v>
      </c>
      <c r="L68" s="50" t="e">
        <f>VLOOKUP($S68,AvgGoalStats!$A$3:$AE$998,21,FALSE)</f>
        <v>#REF!</v>
      </c>
      <c r="M68" s="50" t="e">
        <f>VLOOKUP($S68,AvgGoalStats!$A$3:$AE$998,23,FALSE)</f>
        <v>#REF!</v>
      </c>
      <c r="N68" s="50" t="e">
        <f>VLOOKUP($S68,AvgGoalStats!$A$3:$AE$998,24,FALSE)</f>
        <v>#REF!</v>
      </c>
      <c r="O68" s="50" t="e">
        <f>VLOOKUP($S68,AvgGoalStats!$A$3:$AE$998,26,FALSE)</f>
        <v>#REF!</v>
      </c>
      <c r="P68" s="50" t="e">
        <f>VLOOKUP($S68,AvgGoalStats!$A$3:$AE$998,27,FALSE)</f>
        <v>#REF!</v>
      </c>
      <c r="Q68" s="50" t="e">
        <f>VLOOKUP($S68,AvgGoalStats!$A$3:$AE$998,29,FALSE)</f>
        <v>#REF!</v>
      </c>
      <c r="R68" s="50" t="e">
        <f>VLOOKUP($S68,AvgGoalStats!$A$3:$AE$998,30,FALSE)</f>
        <v>#REF!</v>
      </c>
      <c r="S68" s="53" t="e">
        <f>Fixtures!#REF!</f>
        <v>#REF!</v>
      </c>
      <c r="T68" s="54" t="e">
        <f>Fixtures!#REF!</f>
        <v>#REF!</v>
      </c>
      <c r="U68" s="53" t="e">
        <f>Fixtures!#REF!</f>
        <v>#REF!</v>
      </c>
      <c r="V68" s="51" t="e">
        <f>VLOOKUP($U68,AvgGoalStats!$A$3:$AE$998,5,FALSE)</f>
        <v>#REF!</v>
      </c>
      <c r="W68" s="50" t="e">
        <f>VLOOKUP($U68,AvgGoalStats!$A$3:$AE$998,7,FALSE)</f>
        <v>#REF!</v>
      </c>
      <c r="X68" s="50" t="e">
        <f>VLOOKUP($U68,AvgGoalStats!$A$3:$AE$998,8,FALSE)</f>
        <v>#REF!</v>
      </c>
      <c r="Y68" s="50" t="e">
        <f>VLOOKUP($U68,AvgGoalStats!$A$3:$AE$998,10,FALSE)</f>
        <v>#REF!</v>
      </c>
      <c r="Z68" s="50" t="e">
        <f>VLOOKUP($U68,AvgGoalStats!$A$3:$AE$998,11,FALSE)</f>
        <v>#REF!</v>
      </c>
      <c r="AA68" s="50" t="e">
        <f>VLOOKUP($U68,AvgGoalStats!$A$3:$AE$998,13,FALSE)</f>
        <v>#REF!</v>
      </c>
      <c r="AB68" s="50" t="e">
        <f>VLOOKUP($U68,AvgGoalStats!$A$3:$AE$998,14,FALSE)</f>
        <v>#REF!</v>
      </c>
      <c r="AC68" s="50" t="e">
        <f>VLOOKUP($U68,AvgGoalStats!$A$3:$AE$998,16,FALSE)</f>
        <v>#REF!</v>
      </c>
      <c r="AD68" s="50" t="e">
        <f>VLOOKUP($U68,AvgGoalStats!$A$3:$AE$998,17,FALSE)</f>
        <v>#REF!</v>
      </c>
      <c r="AE68" s="50" t="e">
        <f>VLOOKUP($U68,AvgGoalStats!$A$3:$AE$998,19,FALSE)</f>
        <v>#REF!</v>
      </c>
      <c r="AF68" s="50" t="e">
        <f>VLOOKUP($U68,AvgGoalStats!$A$3:$AE$998,20,FALSE)</f>
        <v>#REF!</v>
      </c>
      <c r="AG68" s="50" t="e">
        <f>VLOOKUP($U68,AvgGoalStats!$A$3:$AE$998,22,FALSE)</f>
        <v>#REF!</v>
      </c>
      <c r="AH68" s="50" t="e">
        <f>VLOOKUP($U68,AvgGoalStats!$A$3:$AE$998,23,FALSE)</f>
        <v>#REF!</v>
      </c>
      <c r="AI68" s="50" t="e">
        <f>VLOOKUP($U68,AvgGoalStats!$A$3:$AE$998,25,FALSE)</f>
        <v>#REF!</v>
      </c>
      <c r="AJ68" s="50" t="e">
        <f>VLOOKUP($U68,AvgGoalStats!$A$3:$AE$998,26,FALSE)</f>
        <v>#REF!</v>
      </c>
      <c r="AK68" s="50" t="e">
        <f>VLOOKUP($U68,AvgGoalStats!$A$3:$AE$998,28,FALSE)</f>
        <v>#REF!</v>
      </c>
      <c r="AL68" s="50" t="e">
        <f>VLOOKUP($U68,AvgGoalStats!$A$3:$AE$998,29,FALSE)</f>
        <v>#REF!</v>
      </c>
      <c r="AM68" s="50" t="e">
        <f>VLOOKUP($U68,AvgGoalStats!$A$3:$AE$998,31,FALSE)</f>
        <v>#REF!</v>
      </c>
    </row>
    <row r="69" spans="1:39" x14ac:dyDescent="0.3">
      <c r="A69" s="51" t="e">
        <f>VLOOKUP($S69,AvgGoalStats!$A$3:$AE$998,5,FALSE)</f>
        <v>#REF!</v>
      </c>
      <c r="B69" s="50" t="e">
        <f>VLOOKUP($S69,AvgGoalStats!$A$3:$AE$998,6,FALSE)</f>
        <v>#REF!</v>
      </c>
      <c r="C69" s="50" t="e">
        <f>VLOOKUP($S69,AvgGoalStats!$A$3:$AE$998,8,FALSE)</f>
        <v>#REF!</v>
      </c>
      <c r="D69" s="50" t="e">
        <f>VLOOKUP($S69,AvgGoalStats!$A$3:$AE$998,9,FALSE)</f>
        <v>#REF!</v>
      </c>
      <c r="E69" s="50" t="e">
        <f>VLOOKUP($S69,AvgGoalStats!$A$3:$AE$998,11,FALSE)</f>
        <v>#REF!</v>
      </c>
      <c r="F69" s="50" t="e">
        <f>VLOOKUP($S69,AvgGoalStats!$A$3:$AE$998,12,FALSE)</f>
        <v>#REF!</v>
      </c>
      <c r="G69" s="50" t="e">
        <f>VLOOKUP($S69,AvgGoalStats!$A$3:$AE$998,14,FALSE)</f>
        <v>#REF!</v>
      </c>
      <c r="H69" s="50" t="e">
        <f>VLOOKUP($S69,AvgGoalStats!$A$3:$AE$998,15,FALSE)</f>
        <v>#REF!</v>
      </c>
      <c r="I69" s="50" t="e">
        <f>VLOOKUP($S69,AvgGoalStats!$A$3:$AE$998,17,FALSE)</f>
        <v>#REF!</v>
      </c>
      <c r="J69" s="50" t="e">
        <f>VLOOKUP($S69,AvgGoalStats!$A$3:$AE$998,18,FALSE)</f>
        <v>#REF!</v>
      </c>
      <c r="K69" s="50" t="e">
        <f>VLOOKUP($S69,AvgGoalStats!$A$3:$AE$998,20,FALSE)</f>
        <v>#REF!</v>
      </c>
      <c r="L69" s="50" t="e">
        <f>VLOOKUP($S69,AvgGoalStats!$A$3:$AE$998,21,FALSE)</f>
        <v>#REF!</v>
      </c>
      <c r="M69" s="50" t="e">
        <f>VLOOKUP($S69,AvgGoalStats!$A$3:$AE$998,23,FALSE)</f>
        <v>#REF!</v>
      </c>
      <c r="N69" s="50" t="e">
        <f>VLOOKUP($S69,AvgGoalStats!$A$3:$AE$998,24,FALSE)</f>
        <v>#REF!</v>
      </c>
      <c r="O69" s="50" t="e">
        <f>VLOOKUP($S69,AvgGoalStats!$A$3:$AE$998,26,FALSE)</f>
        <v>#REF!</v>
      </c>
      <c r="P69" s="50" t="e">
        <f>VLOOKUP($S69,AvgGoalStats!$A$3:$AE$998,27,FALSE)</f>
        <v>#REF!</v>
      </c>
      <c r="Q69" s="50" t="e">
        <f>VLOOKUP($S69,AvgGoalStats!$A$3:$AE$998,29,FALSE)</f>
        <v>#REF!</v>
      </c>
      <c r="R69" s="50" t="e">
        <f>VLOOKUP($S69,AvgGoalStats!$A$3:$AE$998,30,FALSE)</f>
        <v>#REF!</v>
      </c>
      <c r="S69" s="53" t="e">
        <f>Fixtures!#REF!</f>
        <v>#REF!</v>
      </c>
      <c r="T69" s="54" t="e">
        <f>Fixtures!#REF!</f>
        <v>#REF!</v>
      </c>
      <c r="U69" s="53" t="e">
        <f>Fixtures!#REF!</f>
        <v>#REF!</v>
      </c>
      <c r="V69" s="51" t="e">
        <f>VLOOKUP($U69,AvgGoalStats!$A$3:$AE$998,5,FALSE)</f>
        <v>#REF!</v>
      </c>
      <c r="W69" s="50" t="e">
        <f>VLOOKUP($U69,AvgGoalStats!$A$3:$AE$998,7,FALSE)</f>
        <v>#REF!</v>
      </c>
      <c r="X69" s="50" t="e">
        <f>VLOOKUP($U69,AvgGoalStats!$A$3:$AE$998,8,FALSE)</f>
        <v>#REF!</v>
      </c>
      <c r="Y69" s="50" t="e">
        <f>VLOOKUP($U69,AvgGoalStats!$A$3:$AE$998,10,FALSE)</f>
        <v>#REF!</v>
      </c>
      <c r="Z69" s="50" t="e">
        <f>VLOOKUP($U69,AvgGoalStats!$A$3:$AE$998,11,FALSE)</f>
        <v>#REF!</v>
      </c>
      <c r="AA69" s="50" t="e">
        <f>VLOOKUP($U69,AvgGoalStats!$A$3:$AE$998,13,FALSE)</f>
        <v>#REF!</v>
      </c>
      <c r="AB69" s="50" t="e">
        <f>VLOOKUP($U69,AvgGoalStats!$A$3:$AE$998,14,FALSE)</f>
        <v>#REF!</v>
      </c>
      <c r="AC69" s="50" t="e">
        <f>VLOOKUP($U69,AvgGoalStats!$A$3:$AE$998,16,FALSE)</f>
        <v>#REF!</v>
      </c>
      <c r="AD69" s="50" t="e">
        <f>VLOOKUP($U69,AvgGoalStats!$A$3:$AE$998,17,FALSE)</f>
        <v>#REF!</v>
      </c>
      <c r="AE69" s="50" t="e">
        <f>VLOOKUP($U69,AvgGoalStats!$A$3:$AE$998,19,FALSE)</f>
        <v>#REF!</v>
      </c>
      <c r="AF69" s="50" t="e">
        <f>VLOOKUP($U69,AvgGoalStats!$A$3:$AE$998,20,FALSE)</f>
        <v>#REF!</v>
      </c>
      <c r="AG69" s="50" t="e">
        <f>VLOOKUP($U69,AvgGoalStats!$A$3:$AE$998,22,FALSE)</f>
        <v>#REF!</v>
      </c>
      <c r="AH69" s="50" t="e">
        <f>VLOOKUP($U69,AvgGoalStats!$A$3:$AE$998,23,FALSE)</f>
        <v>#REF!</v>
      </c>
      <c r="AI69" s="50" t="e">
        <f>VLOOKUP($U69,AvgGoalStats!$A$3:$AE$998,25,FALSE)</f>
        <v>#REF!</v>
      </c>
      <c r="AJ69" s="50" t="e">
        <f>VLOOKUP($U69,AvgGoalStats!$A$3:$AE$998,26,FALSE)</f>
        <v>#REF!</v>
      </c>
      <c r="AK69" s="50" t="e">
        <f>VLOOKUP($U69,AvgGoalStats!$A$3:$AE$998,28,FALSE)</f>
        <v>#REF!</v>
      </c>
      <c r="AL69" s="50" t="e">
        <f>VLOOKUP($U69,AvgGoalStats!$A$3:$AE$998,29,FALSE)</f>
        <v>#REF!</v>
      </c>
      <c r="AM69" s="50" t="e">
        <f>VLOOKUP($U69,AvgGoalStats!$A$3:$AE$998,31,FALSE)</f>
        <v>#REF!</v>
      </c>
    </row>
    <row r="70" spans="1:39" x14ac:dyDescent="0.3">
      <c r="A70" s="51" t="e">
        <f>VLOOKUP($S70,AvgGoalStats!$A$3:$AE$998,5,FALSE)</f>
        <v>#REF!</v>
      </c>
      <c r="B70" s="50" t="e">
        <f>VLOOKUP($S70,AvgGoalStats!$A$3:$AE$998,6,FALSE)</f>
        <v>#REF!</v>
      </c>
      <c r="C70" s="50" t="e">
        <f>VLOOKUP($S70,AvgGoalStats!$A$3:$AE$998,8,FALSE)</f>
        <v>#REF!</v>
      </c>
      <c r="D70" s="50" t="e">
        <f>VLOOKUP($S70,AvgGoalStats!$A$3:$AE$998,9,FALSE)</f>
        <v>#REF!</v>
      </c>
      <c r="E70" s="50" t="e">
        <f>VLOOKUP($S70,AvgGoalStats!$A$3:$AE$998,11,FALSE)</f>
        <v>#REF!</v>
      </c>
      <c r="F70" s="50" t="e">
        <f>VLOOKUP($S70,AvgGoalStats!$A$3:$AE$998,12,FALSE)</f>
        <v>#REF!</v>
      </c>
      <c r="G70" s="50" t="e">
        <f>VLOOKUP($S70,AvgGoalStats!$A$3:$AE$998,14,FALSE)</f>
        <v>#REF!</v>
      </c>
      <c r="H70" s="50" t="e">
        <f>VLOOKUP($S70,AvgGoalStats!$A$3:$AE$998,15,FALSE)</f>
        <v>#REF!</v>
      </c>
      <c r="I70" s="50" t="e">
        <f>VLOOKUP($S70,AvgGoalStats!$A$3:$AE$998,17,FALSE)</f>
        <v>#REF!</v>
      </c>
      <c r="J70" s="50" t="e">
        <f>VLOOKUP($S70,AvgGoalStats!$A$3:$AE$998,18,FALSE)</f>
        <v>#REF!</v>
      </c>
      <c r="K70" s="50" t="e">
        <f>VLOOKUP($S70,AvgGoalStats!$A$3:$AE$998,20,FALSE)</f>
        <v>#REF!</v>
      </c>
      <c r="L70" s="50" t="e">
        <f>VLOOKUP($S70,AvgGoalStats!$A$3:$AE$998,21,FALSE)</f>
        <v>#REF!</v>
      </c>
      <c r="M70" s="50" t="e">
        <f>VLOOKUP($S70,AvgGoalStats!$A$3:$AE$998,23,FALSE)</f>
        <v>#REF!</v>
      </c>
      <c r="N70" s="50" t="e">
        <f>VLOOKUP($S70,AvgGoalStats!$A$3:$AE$998,24,FALSE)</f>
        <v>#REF!</v>
      </c>
      <c r="O70" s="50" t="e">
        <f>VLOOKUP($S70,AvgGoalStats!$A$3:$AE$998,26,FALSE)</f>
        <v>#REF!</v>
      </c>
      <c r="P70" s="50" t="e">
        <f>VLOOKUP($S70,AvgGoalStats!$A$3:$AE$998,27,FALSE)</f>
        <v>#REF!</v>
      </c>
      <c r="Q70" s="50" t="e">
        <f>VLOOKUP($S70,AvgGoalStats!$A$3:$AE$998,29,FALSE)</f>
        <v>#REF!</v>
      </c>
      <c r="R70" s="50" t="e">
        <f>VLOOKUP($S70,AvgGoalStats!$A$3:$AE$998,30,FALSE)</f>
        <v>#REF!</v>
      </c>
      <c r="S70" s="53" t="e">
        <f>Fixtures!#REF!</f>
        <v>#REF!</v>
      </c>
      <c r="T70" s="54" t="e">
        <f>Fixtures!#REF!</f>
        <v>#REF!</v>
      </c>
      <c r="U70" s="53" t="e">
        <f>Fixtures!#REF!</f>
        <v>#REF!</v>
      </c>
      <c r="V70" s="51" t="e">
        <f>VLOOKUP($U70,AvgGoalStats!$A$3:$AE$998,5,FALSE)</f>
        <v>#REF!</v>
      </c>
      <c r="W70" s="50" t="e">
        <f>VLOOKUP($U70,AvgGoalStats!$A$3:$AE$998,7,FALSE)</f>
        <v>#REF!</v>
      </c>
      <c r="X70" s="50" t="e">
        <f>VLOOKUP($U70,AvgGoalStats!$A$3:$AE$998,8,FALSE)</f>
        <v>#REF!</v>
      </c>
      <c r="Y70" s="50" t="e">
        <f>VLOOKUP($U70,AvgGoalStats!$A$3:$AE$998,10,FALSE)</f>
        <v>#REF!</v>
      </c>
      <c r="Z70" s="50" t="e">
        <f>VLOOKUP($U70,AvgGoalStats!$A$3:$AE$998,11,FALSE)</f>
        <v>#REF!</v>
      </c>
      <c r="AA70" s="50" t="e">
        <f>VLOOKUP($U70,AvgGoalStats!$A$3:$AE$998,13,FALSE)</f>
        <v>#REF!</v>
      </c>
      <c r="AB70" s="50" t="e">
        <f>VLOOKUP($U70,AvgGoalStats!$A$3:$AE$998,14,FALSE)</f>
        <v>#REF!</v>
      </c>
      <c r="AC70" s="50" t="e">
        <f>VLOOKUP($U70,AvgGoalStats!$A$3:$AE$998,16,FALSE)</f>
        <v>#REF!</v>
      </c>
      <c r="AD70" s="50" t="e">
        <f>VLOOKUP($U70,AvgGoalStats!$A$3:$AE$998,17,FALSE)</f>
        <v>#REF!</v>
      </c>
      <c r="AE70" s="50" t="e">
        <f>VLOOKUP($U70,AvgGoalStats!$A$3:$AE$998,19,FALSE)</f>
        <v>#REF!</v>
      </c>
      <c r="AF70" s="50" t="e">
        <f>VLOOKUP($U70,AvgGoalStats!$A$3:$AE$998,20,FALSE)</f>
        <v>#REF!</v>
      </c>
      <c r="AG70" s="50" t="e">
        <f>VLOOKUP($U70,AvgGoalStats!$A$3:$AE$998,22,FALSE)</f>
        <v>#REF!</v>
      </c>
      <c r="AH70" s="50" t="e">
        <f>VLOOKUP($U70,AvgGoalStats!$A$3:$AE$998,23,FALSE)</f>
        <v>#REF!</v>
      </c>
      <c r="AI70" s="50" t="e">
        <f>VLOOKUP($U70,AvgGoalStats!$A$3:$AE$998,25,FALSE)</f>
        <v>#REF!</v>
      </c>
      <c r="AJ70" s="50" t="e">
        <f>VLOOKUP($U70,AvgGoalStats!$A$3:$AE$998,26,FALSE)</f>
        <v>#REF!</v>
      </c>
      <c r="AK70" s="50" t="e">
        <f>VLOOKUP($U70,AvgGoalStats!$A$3:$AE$998,28,FALSE)</f>
        <v>#REF!</v>
      </c>
      <c r="AL70" s="50" t="e">
        <f>VLOOKUP($U70,AvgGoalStats!$A$3:$AE$998,29,FALSE)</f>
        <v>#REF!</v>
      </c>
      <c r="AM70" s="50" t="e">
        <f>VLOOKUP($U70,AvgGoalStats!$A$3:$AE$998,31,FALSE)</f>
        <v>#REF!</v>
      </c>
    </row>
    <row r="71" spans="1:39" x14ac:dyDescent="0.3">
      <c r="A71" s="51" t="e">
        <f>VLOOKUP($S71,AvgGoalStats!$A$3:$AE$998,5,FALSE)</f>
        <v>#REF!</v>
      </c>
      <c r="B71" s="50" t="e">
        <f>VLOOKUP($S71,AvgGoalStats!$A$3:$AE$998,6,FALSE)</f>
        <v>#REF!</v>
      </c>
      <c r="C71" s="50" t="e">
        <f>VLOOKUP($S71,AvgGoalStats!$A$3:$AE$998,8,FALSE)</f>
        <v>#REF!</v>
      </c>
      <c r="D71" s="50" t="e">
        <f>VLOOKUP($S71,AvgGoalStats!$A$3:$AE$998,9,FALSE)</f>
        <v>#REF!</v>
      </c>
      <c r="E71" s="50" t="e">
        <f>VLOOKUP($S71,AvgGoalStats!$A$3:$AE$998,11,FALSE)</f>
        <v>#REF!</v>
      </c>
      <c r="F71" s="50" t="e">
        <f>VLOOKUP($S71,AvgGoalStats!$A$3:$AE$998,12,FALSE)</f>
        <v>#REF!</v>
      </c>
      <c r="G71" s="50" t="e">
        <f>VLOOKUP($S71,AvgGoalStats!$A$3:$AE$998,14,FALSE)</f>
        <v>#REF!</v>
      </c>
      <c r="H71" s="50" t="e">
        <f>VLOOKUP($S71,AvgGoalStats!$A$3:$AE$998,15,FALSE)</f>
        <v>#REF!</v>
      </c>
      <c r="I71" s="50" t="e">
        <f>VLOOKUP($S71,AvgGoalStats!$A$3:$AE$998,17,FALSE)</f>
        <v>#REF!</v>
      </c>
      <c r="J71" s="50" t="e">
        <f>VLOOKUP($S71,AvgGoalStats!$A$3:$AE$998,18,FALSE)</f>
        <v>#REF!</v>
      </c>
      <c r="K71" s="50" t="e">
        <f>VLOOKUP($S71,AvgGoalStats!$A$3:$AE$998,20,FALSE)</f>
        <v>#REF!</v>
      </c>
      <c r="L71" s="50" t="e">
        <f>VLOOKUP($S71,AvgGoalStats!$A$3:$AE$998,21,FALSE)</f>
        <v>#REF!</v>
      </c>
      <c r="M71" s="50" t="e">
        <f>VLOOKUP($S71,AvgGoalStats!$A$3:$AE$998,23,FALSE)</f>
        <v>#REF!</v>
      </c>
      <c r="N71" s="50" t="e">
        <f>VLOOKUP($S71,AvgGoalStats!$A$3:$AE$998,24,FALSE)</f>
        <v>#REF!</v>
      </c>
      <c r="O71" s="50" t="e">
        <f>VLOOKUP($S71,AvgGoalStats!$A$3:$AE$998,26,FALSE)</f>
        <v>#REF!</v>
      </c>
      <c r="P71" s="50" t="e">
        <f>VLOOKUP($S71,AvgGoalStats!$A$3:$AE$998,27,FALSE)</f>
        <v>#REF!</v>
      </c>
      <c r="Q71" s="50" t="e">
        <f>VLOOKUP($S71,AvgGoalStats!$A$3:$AE$998,29,FALSE)</f>
        <v>#REF!</v>
      </c>
      <c r="R71" s="50" t="e">
        <f>VLOOKUP($S71,AvgGoalStats!$A$3:$AE$998,30,FALSE)</f>
        <v>#REF!</v>
      </c>
      <c r="S71" s="53" t="e">
        <f>Fixtures!#REF!</f>
        <v>#REF!</v>
      </c>
      <c r="T71" s="54" t="e">
        <f>Fixtures!#REF!</f>
        <v>#REF!</v>
      </c>
      <c r="U71" s="53" t="e">
        <f>Fixtures!#REF!</f>
        <v>#REF!</v>
      </c>
      <c r="V71" s="51" t="e">
        <f>VLOOKUP($U71,AvgGoalStats!$A$3:$AE$998,5,FALSE)</f>
        <v>#REF!</v>
      </c>
      <c r="W71" s="50" t="e">
        <f>VLOOKUP($U71,AvgGoalStats!$A$3:$AE$998,7,FALSE)</f>
        <v>#REF!</v>
      </c>
      <c r="X71" s="50" t="e">
        <f>VLOOKUP($U71,AvgGoalStats!$A$3:$AE$998,8,FALSE)</f>
        <v>#REF!</v>
      </c>
      <c r="Y71" s="50" t="e">
        <f>VLOOKUP($U71,AvgGoalStats!$A$3:$AE$998,10,FALSE)</f>
        <v>#REF!</v>
      </c>
      <c r="Z71" s="50" t="e">
        <f>VLOOKUP($U71,AvgGoalStats!$A$3:$AE$998,11,FALSE)</f>
        <v>#REF!</v>
      </c>
      <c r="AA71" s="50" t="e">
        <f>VLOOKUP($U71,AvgGoalStats!$A$3:$AE$998,13,FALSE)</f>
        <v>#REF!</v>
      </c>
      <c r="AB71" s="50" t="e">
        <f>VLOOKUP($U71,AvgGoalStats!$A$3:$AE$998,14,FALSE)</f>
        <v>#REF!</v>
      </c>
      <c r="AC71" s="50" t="e">
        <f>VLOOKUP($U71,AvgGoalStats!$A$3:$AE$998,16,FALSE)</f>
        <v>#REF!</v>
      </c>
      <c r="AD71" s="50" t="e">
        <f>VLOOKUP($U71,AvgGoalStats!$A$3:$AE$998,17,FALSE)</f>
        <v>#REF!</v>
      </c>
      <c r="AE71" s="50" t="e">
        <f>VLOOKUP($U71,AvgGoalStats!$A$3:$AE$998,19,FALSE)</f>
        <v>#REF!</v>
      </c>
      <c r="AF71" s="50" t="e">
        <f>VLOOKUP($U71,AvgGoalStats!$A$3:$AE$998,20,FALSE)</f>
        <v>#REF!</v>
      </c>
      <c r="AG71" s="50" t="e">
        <f>VLOOKUP($U71,AvgGoalStats!$A$3:$AE$998,22,FALSE)</f>
        <v>#REF!</v>
      </c>
      <c r="AH71" s="50" t="e">
        <f>VLOOKUP($U71,AvgGoalStats!$A$3:$AE$998,23,FALSE)</f>
        <v>#REF!</v>
      </c>
      <c r="AI71" s="50" t="e">
        <f>VLOOKUP($U71,AvgGoalStats!$A$3:$AE$998,25,FALSE)</f>
        <v>#REF!</v>
      </c>
      <c r="AJ71" s="50" t="e">
        <f>VLOOKUP($U71,AvgGoalStats!$A$3:$AE$998,26,FALSE)</f>
        <v>#REF!</v>
      </c>
      <c r="AK71" s="50" t="e">
        <f>VLOOKUP($U71,AvgGoalStats!$A$3:$AE$998,28,FALSE)</f>
        <v>#REF!</v>
      </c>
      <c r="AL71" s="50" t="e">
        <f>VLOOKUP($U71,AvgGoalStats!$A$3:$AE$998,29,FALSE)</f>
        <v>#REF!</v>
      </c>
      <c r="AM71" s="50" t="e">
        <f>VLOOKUP($U71,AvgGoalStats!$A$3:$AE$998,31,FALSE)</f>
        <v>#REF!</v>
      </c>
    </row>
    <row r="72" spans="1:39" x14ac:dyDescent="0.3">
      <c r="A72" s="51" t="e">
        <f>VLOOKUP($S72,AvgGoalStats!$A$3:$AE$998,5,FALSE)</f>
        <v>#REF!</v>
      </c>
      <c r="B72" s="50" t="e">
        <f>VLOOKUP($S72,AvgGoalStats!$A$3:$AE$998,6,FALSE)</f>
        <v>#REF!</v>
      </c>
      <c r="C72" s="50" t="e">
        <f>VLOOKUP($S72,AvgGoalStats!$A$3:$AE$998,8,FALSE)</f>
        <v>#REF!</v>
      </c>
      <c r="D72" s="50" t="e">
        <f>VLOOKUP($S72,AvgGoalStats!$A$3:$AE$998,9,FALSE)</f>
        <v>#REF!</v>
      </c>
      <c r="E72" s="50" t="e">
        <f>VLOOKUP($S72,AvgGoalStats!$A$3:$AE$998,11,FALSE)</f>
        <v>#REF!</v>
      </c>
      <c r="F72" s="50" t="e">
        <f>VLOOKUP($S72,AvgGoalStats!$A$3:$AE$998,12,FALSE)</f>
        <v>#REF!</v>
      </c>
      <c r="G72" s="50" t="e">
        <f>VLOOKUP($S72,AvgGoalStats!$A$3:$AE$998,14,FALSE)</f>
        <v>#REF!</v>
      </c>
      <c r="H72" s="50" t="e">
        <f>VLOOKUP($S72,AvgGoalStats!$A$3:$AE$998,15,FALSE)</f>
        <v>#REF!</v>
      </c>
      <c r="I72" s="50" t="e">
        <f>VLOOKUP($S72,AvgGoalStats!$A$3:$AE$998,17,FALSE)</f>
        <v>#REF!</v>
      </c>
      <c r="J72" s="50" t="e">
        <f>VLOOKUP($S72,AvgGoalStats!$A$3:$AE$998,18,FALSE)</f>
        <v>#REF!</v>
      </c>
      <c r="K72" s="50" t="e">
        <f>VLOOKUP($S72,AvgGoalStats!$A$3:$AE$998,20,FALSE)</f>
        <v>#REF!</v>
      </c>
      <c r="L72" s="50" t="e">
        <f>VLOOKUP($S72,AvgGoalStats!$A$3:$AE$998,21,FALSE)</f>
        <v>#REF!</v>
      </c>
      <c r="M72" s="50" t="e">
        <f>VLOOKUP($S72,AvgGoalStats!$A$3:$AE$998,23,FALSE)</f>
        <v>#REF!</v>
      </c>
      <c r="N72" s="50" t="e">
        <f>VLOOKUP($S72,AvgGoalStats!$A$3:$AE$998,24,FALSE)</f>
        <v>#REF!</v>
      </c>
      <c r="O72" s="50" t="e">
        <f>VLOOKUP($S72,AvgGoalStats!$A$3:$AE$998,26,FALSE)</f>
        <v>#REF!</v>
      </c>
      <c r="P72" s="50" t="e">
        <f>VLOOKUP($S72,AvgGoalStats!$A$3:$AE$998,27,FALSE)</f>
        <v>#REF!</v>
      </c>
      <c r="Q72" s="50" t="e">
        <f>VLOOKUP($S72,AvgGoalStats!$A$3:$AE$998,29,FALSE)</f>
        <v>#REF!</v>
      </c>
      <c r="R72" s="50" t="e">
        <f>VLOOKUP($S72,AvgGoalStats!$A$3:$AE$998,30,FALSE)</f>
        <v>#REF!</v>
      </c>
      <c r="S72" s="53" t="e">
        <f>Fixtures!#REF!</f>
        <v>#REF!</v>
      </c>
      <c r="T72" s="54" t="e">
        <f>Fixtures!#REF!</f>
        <v>#REF!</v>
      </c>
      <c r="U72" s="53" t="e">
        <f>Fixtures!#REF!</f>
        <v>#REF!</v>
      </c>
      <c r="V72" s="51" t="e">
        <f>VLOOKUP($U72,AvgGoalStats!$A$3:$AE$998,5,FALSE)</f>
        <v>#REF!</v>
      </c>
      <c r="W72" s="50" t="e">
        <f>VLOOKUP($U72,AvgGoalStats!$A$3:$AE$998,7,FALSE)</f>
        <v>#REF!</v>
      </c>
      <c r="X72" s="50" t="e">
        <f>VLOOKUP($U72,AvgGoalStats!$A$3:$AE$998,8,FALSE)</f>
        <v>#REF!</v>
      </c>
      <c r="Y72" s="50" t="e">
        <f>VLOOKUP($U72,AvgGoalStats!$A$3:$AE$998,10,FALSE)</f>
        <v>#REF!</v>
      </c>
      <c r="Z72" s="50" t="e">
        <f>VLOOKUP($U72,AvgGoalStats!$A$3:$AE$998,11,FALSE)</f>
        <v>#REF!</v>
      </c>
      <c r="AA72" s="50" t="e">
        <f>VLOOKUP($U72,AvgGoalStats!$A$3:$AE$998,13,FALSE)</f>
        <v>#REF!</v>
      </c>
      <c r="AB72" s="50" t="e">
        <f>VLOOKUP($U72,AvgGoalStats!$A$3:$AE$998,14,FALSE)</f>
        <v>#REF!</v>
      </c>
      <c r="AC72" s="50" t="e">
        <f>VLOOKUP($U72,AvgGoalStats!$A$3:$AE$998,16,FALSE)</f>
        <v>#REF!</v>
      </c>
      <c r="AD72" s="50" t="e">
        <f>VLOOKUP($U72,AvgGoalStats!$A$3:$AE$998,17,FALSE)</f>
        <v>#REF!</v>
      </c>
      <c r="AE72" s="50" t="e">
        <f>VLOOKUP($U72,AvgGoalStats!$A$3:$AE$998,19,FALSE)</f>
        <v>#REF!</v>
      </c>
      <c r="AF72" s="50" t="e">
        <f>VLOOKUP($U72,AvgGoalStats!$A$3:$AE$998,20,FALSE)</f>
        <v>#REF!</v>
      </c>
      <c r="AG72" s="50" t="e">
        <f>VLOOKUP($U72,AvgGoalStats!$A$3:$AE$998,22,FALSE)</f>
        <v>#REF!</v>
      </c>
      <c r="AH72" s="50" t="e">
        <f>VLOOKUP($U72,AvgGoalStats!$A$3:$AE$998,23,FALSE)</f>
        <v>#REF!</v>
      </c>
      <c r="AI72" s="50" t="e">
        <f>VLOOKUP($U72,AvgGoalStats!$A$3:$AE$998,25,FALSE)</f>
        <v>#REF!</v>
      </c>
      <c r="AJ72" s="50" t="e">
        <f>VLOOKUP($U72,AvgGoalStats!$A$3:$AE$998,26,FALSE)</f>
        <v>#REF!</v>
      </c>
      <c r="AK72" s="50" t="e">
        <f>VLOOKUP($U72,AvgGoalStats!$A$3:$AE$998,28,FALSE)</f>
        <v>#REF!</v>
      </c>
      <c r="AL72" s="50" t="e">
        <f>VLOOKUP($U72,AvgGoalStats!$A$3:$AE$998,29,FALSE)</f>
        <v>#REF!</v>
      </c>
      <c r="AM72" s="50" t="e">
        <f>VLOOKUP($U72,AvgGoalStats!$A$3:$AE$998,31,FALSE)</f>
        <v>#REF!</v>
      </c>
    </row>
    <row r="73" spans="1:39" x14ac:dyDescent="0.3">
      <c r="A73" s="51" t="e">
        <f>VLOOKUP($S73,AvgGoalStats!$A$3:$AE$998,5,FALSE)</f>
        <v>#REF!</v>
      </c>
      <c r="B73" s="50" t="e">
        <f>VLOOKUP($S73,AvgGoalStats!$A$3:$AE$998,6,FALSE)</f>
        <v>#REF!</v>
      </c>
      <c r="C73" s="50" t="e">
        <f>VLOOKUP($S73,AvgGoalStats!$A$3:$AE$998,8,FALSE)</f>
        <v>#REF!</v>
      </c>
      <c r="D73" s="50" t="e">
        <f>VLOOKUP($S73,AvgGoalStats!$A$3:$AE$998,9,FALSE)</f>
        <v>#REF!</v>
      </c>
      <c r="E73" s="50" t="e">
        <f>VLOOKUP($S73,AvgGoalStats!$A$3:$AE$998,11,FALSE)</f>
        <v>#REF!</v>
      </c>
      <c r="F73" s="50" t="e">
        <f>VLOOKUP($S73,AvgGoalStats!$A$3:$AE$998,12,FALSE)</f>
        <v>#REF!</v>
      </c>
      <c r="G73" s="50" t="e">
        <f>VLOOKUP($S73,AvgGoalStats!$A$3:$AE$998,14,FALSE)</f>
        <v>#REF!</v>
      </c>
      <c r="H73" s="50" t="e">
        <f>VLOOKUP($S73,AvgGoalStats!$A$3:$AE$998,15,FALSE)</f>
        <v>#REF!</v>
      </c>
      <c r="I73" s="50" t="e">
        <f>VLOOKUP($S73,AvgGoalStats!$A$3:$AE$998,17,FALSE)</f>
        <v>#REF!</v>
      </c>
      <c r="J73" s="50" t="e">
        <f>VLOOKUP($S73,AvgGoalStats!$A$3:$AE$998,18,FALSE)</f>
        <v>#REF!</v>
      </c>
      <c r="K73" s="50" t="e">
        <f>VLOOKUP($S73,AvgGoalStats!$A$3:$AE$998,20,FALSE)</f>
        <v>#REF!</v>
      </c>
      <c r="L73" s="50" t="e">
        <f>VLOOKUP($S73,AvgGoalStats!$A$3:$AE$998,21,FALSE)</f>
        <v>#REF!</v>
      </c>
      <c r="M73" s="50" t="e">
        <f>VLOOKUP($S73,AvgGoalStats!$A$3:$AE$998,23,FALSE)</f>
        <v>#REF!</v>
      </c>
      <c r="N73" s="50" t="e">
        <f>VLOOKUP($S73,AvgGoalStats!$A$3:$AE$998,24,FALSE)</f>
        <v>#REF!</v>
      </c>
      <c r="O73" s="50" t="e">
        <f>VLOOKUP($S73,AvgGoalStats!$A$3:$AE$998,26,FALSE)</f>
        <v>#REF!</v>
      </c>
      <c r="P73" s="50" t="e">
        <f>VLOOKUP($S73,AvgGoalStats!$A$3:$AE$998,27,FALSE)</f>
        <v>#REF!</v>
      </c>
      <c r="Q73" s="50" t="e">
        <f>VLOOKUP($S73,AvgGoalStats!$A$3:$AE$998,29,FALSE)</f>
        <v>#REF!</v>
      </c>
      <c r="R73" s="50" t="e">
        <f>VLOOKUP($S73,AvgGoalStats!$A$3:$AE$998,30,FALSE)</f>
        <v>#REF!</v>
      </c>
      <c r="S73" s="53" t="e">
        <f>Fixtures!#REF!</f>
        <v>#REF!</v>
      </c>
      <c r="T73" s="54" t="e">
        <f>Fixtures!#REF!</f>
        <v>#REF!</v>
      </c>
      <c r="U73" s="53" t="e">
        <f>Fixtures!#REF!</f>
        <v>#REF!</v>
      </c>
      <c r="V73" s="51" t="e">
        <f>VLOOKUP($U73,AvgGoalStats!$A$3:$AE$998,5,FALSE)</f>
        <v>#REF!</v>
      </c>
      <c r="W73" s="50" t="e">
        <f>VLOOKUP($U73,AvgGoalStats!$A$3:$AE$998,7,FALSE)</f>
        <v>#REF!</v>
      </c>
      <c r="X73" s="50" t="e">
        <f>VLOOKUP($U73,AvgGoalStats!$A$3:$AE$998,8,FALSE)</f>
        <v>#REF!</v>
      </c>
      <c r="Y73" s="50" t="e">
        <f>VLOOKUP($U73,AvgGoalStats!$A$3:$AE$998,10,FALSE)</f>
        <v>#REF!</v>
      </c>
      <c r="Z73" s="50" t="e">
        <f>VLOOKUP($U73,AvgGoalStats!$A$3:$AE$998,11,FALSE)</f>
        <v>#REF!</v>
      </c>
      <c r="AA73" s="50" t="e">
        <f>VLOOKUP($U73,AvgGoalStats!$A$3:$AE$998,13,FALSE)</f>
        <v>#REF!</v>
      </c>
      <c r="AB73" s="50" t="e">
        <f>VLOOKUP($U73,AvgGoalStats!$A$3:$AE$998,14,FALSE)</f>
        <v>#REF!</v>
      </c>
      <c r="AC73" s="50" t="e">
        <f>VLOOKUP($U73,AvgGoalStats!$A$3:$AE$998,16,FALSE)</f>
        <v>#REF!</v>
      </c>
      <c r="AD73" s="50" t="e">
        <f>VLOOKUP($U73,AvgGoalStats!$A$3:$AE$998,17,FALSE)</f>
        <v>#REF!</v>
      </c>
      <c r="AE73" s="50" t="e">
        <f>VLOOKUP($U73,AvgGoalStats!$A$3:$AE$998,19,FALSE)</f>
        <v>#REF!</v>
      </c>
      <c r="AF73" s="50" t="e">
        <f>VLOOKUP($U73,AvgGoalStats!$A$3:$AE$998,20,FALSE)</f>
        <v>#REF!</v>
      </c>
      <c r="AG73" s="50" t="e">
        <f>VLOOKUP($U73,AvgGoalStats!$A$3:$AE$998,22,FALSE)</f>
        <v>#REF!</v>
      </c>
      <c r="AH73" s="50" t="e">
        <f>VLOOKUP($U73,AvgGoalStats!$A$3:$AE$998,23,FALSE)</f>
        <v>#REF!</v>
      </c>
      <c r="AI73" s="50" t="e">
        <f>VLOOKUP($U73,AvgGoalStats!$A$3:$AE$998,25,FALSE)</f>
        <v>#REF!</v>
      </c>
      <c r="AJ73" s="50" t="e">
        <f>VLOOKUP($U73,AvgGoalStats!$A$3:$AE$998,26,FALSE)</f>
        <v>#REF!</v>
      </c>
      <c r="AK73" s="50" t="e">
        <f>VLOOKUP($U73,AvgGoalStats!$A$3:$AE$998,28,FALSE)</f>
        <v>#REF!</v>
      </c>
      <c r="AL73" s="50" t="e">
        <f>VLOOKUP($U73,AvgGoalStats!$A$3:$AE$998,29,FALSE)</f>
        <v>#REF!</v>
      </c>
      <c r="AM73" s="50" t="e">
        <f>VLOOKUP($U73,AvgGoalStats!$A$3:$AE$998,31,FALSE)</f>
        <v>#REF!</v>
      </c>
    </row>
    <row r="74" spans="1:39" x14ac:dyDescent="0.3">
      <c r="A74" s="51" t="e">
        <f>VLOOKUP($S74,AvgGoalStats!$A$3:$AE$998,5,FALSE)</f>
        <v>#REF!</v>
      </c>
      <c r="B74" s="50" t="e">
        <f>VLOOKUP($S74,AvgGoalStats!$A$3:$AE$998,6,FALSE)</f>
        <v>#REF!</v>
      </c>
      <c r="C74" s="50" t="e">
        <f>VLOOKUP($S74,AvgGoalStats!$A$3:$AE$998,8,FALSE)</f>
        <v>#REF!</v>
      </c>
      <c r="D74" s="50" t="e">
        <f>VLOOKUP($S74,AvgGoalStats!$A$3:$AE$998,9,FALSE)</f>
        <v>#REF!</v>
      </c>
      <c r="E74" s="50" t="e">
        <f>VLOOKUP($S74,AvgGoalStats!$A$3:$AE$998,11,FALSE)</f>
        <v>#REF!</v>
      </c>
      <c r="F74" s="50" t="e">
        <f>VLOOKUP($S74,AvgGoalStats!$A$3:$AE$998,12,FALSE)</f>
        <v>#REF!</v>
      </c>
      <c r="G74" s="50" t="e">
        <f>VLOOKUP($S74,AvgGoalStats!$A$3:$AE$998,14,FALSE)</f>
        <v>#REF!</v>
      </c>
      <c r="H74" s="50" t="e">
        <f>VLOOKUP($S74,AvgGoalStats!$A$3:$AE$998,15,FALSE)</f>
        <v>#REF!</v>
      </c>
      <c r="I74" s="50" t="e">
        <f>VLOOKUP($S74,AvgGoalStats!$A$3:$AE$998,17,FALSE)</f>
        <v>#REF!</v>
      </c>
      <c r="J74" s="50" t="e">
        <f>VLOOKUP($S74,AvgGoalStats!$A$3:$AE$998,18,FALSE)</f>
        <v>#REF!</v>
      </c>
      <c r="K74" s="50" t="e">
        <f>VLOOKUP($S74,AvgGoalStats!$A$3:$AE$998,20,FALSE)</f>
        <v>#REF!</v>
      </c>
      <c r="L74" s="50" t="e">
        <f>VLOOKUP($S74,AvgGoalStats!$A$3:$AE$998,21,FALSE)</f>
        <v>#REF!</v>
      </c>
      <c r="M74" s="50" t="e">
        <f>VLOOKUP($S74,AvgGoalStats!$A$3:$AE$998,23,FALSE)</f>
        <v>#REF!</v>
      </c>
      <c r="N74" s="50" t="e">
        <f>VLOOKUP($S74,AvgGoalStats!$A$3:$AE$998,24,FALSE)</f>
        <v>#REF!</v>
      </c>
      <c r="O74" s="50" t="e">
        <f>VLOOKUP($S74,AvgGoalStats!$A$3:$AE$998,26,FALSE)</f>
        <v>#REF!</v>
      </c>
      <c r="P74" s="50" t="e">
        <f>VLOOKUP($S74,AvgGoalStats!$A$3:$AE$998,27,FALSE)</f>
        <v>#REF!</v>
      </c>
      <c r="Q74" s="50" t="e">
        <f>VLOOKUP($S74,AvgGoalStats!$A$3:$AE$998,29,FALSE)</f>
        <v>#REF!</v>
      </c>
      <c r="R74" s="50" t="e">
        <f>VLOOKUP($S74,AvgGoalStats!$A$3:$AE$998,30,FALSE)</f>
        <v>#REF!</v>
      </c>
      <c r="S74" s="53" t="e">
        <f>Fixtures!#REF!</f>
        <v>#REF!</v>
      </c>
      <c r="T74" s="54" t="e">
        <f>Fixtures!#REF!</f>
        <v>#REF!</v>
      </c>
      <c r="U74" s="53" t="e">
        <f>Fixtures!#REF!</f>
        <v>#REF!</v>
      </c>
      <c r="V74" s="51" t="e">
        <f>VLOOKUP($U74,AvgGoalStats!$A$3:$AE$998,5,FALSE)</f>
        <v>#REF!</v>
      </c>
      <c r="W74" s="50" t="e">
        <f>VLOOKUP($U74,AvgGoalStats!$A$3:$AE$998,7,FALSE)</f>
        <v>#REF!</v>
      </c>
      <c r="X74" s="50" t="e">
        <f>VLOOKUP($U74,AvgGoalStats!$A$3:$AE$998,8,FALSE)</f>
        <v>#REF!</v>
      </c>
      <c r="Y74" s="50" t="e">
        <f>VLOOKUP($U74,AvgGoalStats!$A$3:$AE$998,10,FALSE)</f>
        <v>#REF!</v>
      </c>
      <c r="Z74" s="50" t="e">
        <f>VLOOKUP($U74,AvgGoalStats!$A$3:$AE$998,11,FALSE)</f>
        <v>#REF!</v>
      </c>
      <c r="AA74" s="50" t="e">
        <f>VLOOKUP($U74,AvgGoalStats!$A$3:$AE$998,13,FALSE)</f>
        <v>#REF!</v>
      </c>
      <c r="AB74" s="50" t="e">
        <f>VLOOKUP($U74,AvgGoalStats!$A$3:$AE$998,14,FALSE)</f>
        <v>#REF!</v>
      </c>
      <c r="AC74" s="50" t="e">
        <f>VLOOKUP($U74,AvgGoalStats!$A$3:$AE$998,16,FALSE)</f>
        <v>#REF!</v>
      </c>
      <c r="AD74" s="50" t="e">
        <f>VLOOKUP($U74,AvgGoalStats!$A$3:$AE$998,17,FALSE)</f>
        <v>#REF!</v>
      </c>
      <c r="AE74" s="50" t="e">
        <f>VLOOKUP($U74,AvgGoalStats!$A$3:$AE$998,19,FALSE)</f>
        <v>#REF!</v>
      </c>
      <c r="AF74" s="50" t="e">
        <f>VLOOKUP($U74,AvgGoalStats!$A$3:$AE$998,20,FALSE)</f>
        <v>#REF!</v>
      </c>
      <c r="AG74" s="50" t="e">
        <f>VLOOKUP($U74,AvgGoalStats!$A$3:$AE$998,22,FALSE)</f>
        <v>#REF!</v>
      </c>
      <c r="AH74" s="50" t="e">
        <f>VLOOKUP($U74,AvgGoalStats!$A$3:$AE$998,23,FALSE)</f>
        <v>#REF!</v>
      </c>
      <c r="AI74" s="50" t="e">
        <f>VLOOKUP($U74,AvgGoalStats!$A$3:$AE$998,25,FALSE)</f>
        <v>#REF!</v>
      </c>
      <c r="AJ74" s="50" t="e">
        <f>VLOOKUP($U74,AvgGoalStats!$A$3:$AE$998,26,FALSE)</f>
        <v>#REF!</v>
      </c>
      <c r="AK74" s="50" t="e">
        <f>VLOOKUP($U74,AvgGoalStats!$A$3:$AE$998,28,FALSE)</f>
        <v>#REF!</v>
      </c>
      <c r="AL74" s="50" t="e">
        <f>VLOOKUP($U74,AvgGoalStats!$A$3:$AE$998,29,FALSE)</f>
        <v>#REF!</v>
      </c>
      <c r="AM74" s="50" t="e">
        <f>VLOOKUP($U74,AvgGoalStats!$A$3:$AE$998,31,FALSE)</f>
        <v>#REF!</v>
      </c>
    </row>
    <row r="75" spans="1:39" x14ac:dyDescent="0.3">
      <c r="A75" s="51" t="e">
        <f>VLOOKUP($S75,AvgGoalStats!$A$3:$AE$998,5,FALSE)</f>
        <v>#REF!</v>
      </c>
      <c r="B75" s="50" t="e">
        <f>VLOOKUP($S75,AvgGoalStats!$A$3:$AE$998,6,FALSE)</f>
        <v>#REF!</v>
      </c>
      <c r="C75" s="50" t="e">
        <f>VLOOKUP($S75,AvgGoalStats!$A$3:$AE$998,8,FALSE)</f>
        <v>#REF!</v>
      </c>
      <c r="D75" s="50" t="e">
        <f>VLOOKUP($S75,AvgGoalStats!$A$3:$AE$998,9,FALSE)</f>
        <v>#REF!</v>
      </c>
      <c r="E75" s="50" t="e">
        <f>VLOOKUP($S75,AvgGoalStats!$A$3:$AE$998,11,FALSE)</f>
        <v>#REF!</v>
      </c>
      <c r="F75" s="50" t="e">
        <f>VLOOKUP($S75,AvgGoalStats!$A$3:$AE$998,12,FALSE)</f>
        <v>#REF!</v>
      </c>
      <c r="G75" s="50" t="e">
        <f>VLOOKUP($S75,AvgGoalStats!$A$3:$AE$998,14,FALSE)</f>
        <v>#REF!</v>
      </c>
      <c r="H75" s="50" t="e">
        <f>VLOOKUP($S75,AvgGoalStats!$A$3:$AE$998,15,FALSE)</f>
        <v>#REF!</v>
      </c>
      <c r="I75" s="50" t="e">
        <f>VLOOKUP($S75,AvgGoalStats!$A$3:$AE$998,17,FALSE)</f>
        <v>#REF!</v>
      </c>
      <c r="J75" s="50" t="e">
        <f>VLOOKUP($S75,AvgGoalStats!$A$3:$AE$998,18,FALSE)</f>
        <v>#REF!</v>
      </c>
      <c r="K75" s="50" t="e">
        <f>VLOOKUP($S75,AvgGoalStats!$A$3:$AE$998,20,FALSE)</f>
        <v>#REF!</v>
      </c>
      <c r="L75" s="50" t="e">
        <f>VLOOKUP($S75,AvgGoalStats!$A$3:$AE$998,21,FALSE)</f>
        <v>#REF!</v>
      </c>
      <c r="M75" s="50" t="e">
        <f>VLOOKUP($S75,AvgGoalStats!$A$3:$AE$998,23,FALSE)</f>
        <v>#REF!</v>
      </c>
      <c r="N75" s="50" t="e">
        <f>VLOOKUP($S75,AvgGoalStats!$A$3:$AE$998,24,FALSE)</f>
        <v>#REF!</v>
      </c>
      <c r="O75" s="50" t="e">
        <f>VLOOKUP($S75,AvgGoalStats!$A$3:$AE$998,26,FALSE)</f>
        <v>#REF!</v>
      </c>
      <c r="P75" s="50" t="e">
        <f>VLOOKUP($S75,AvgGoalStats!$A$3:$AE$998,27,FALSE)</f>
        <v>#REF!</v>
      </c>
      <c r="Q75" s="50" t="e">
        <f>VLOOKUP($S75,AvgGoalStats!$A$3:$AE$998,29,FALSE)</f>
        <v>#REF!</v>
      </c>
      <c r="R75" s="50" t="e">
        <f>VLOOKUP($S75,AvgGoalStats!$A$3:$AE$998,30,FALSE)</f>
        <v>#REF!</v>
      </c>
      <c r="S75" s="53" t="e">
        <f>Fixtures!#REF!</f>
        <v>#REF!</v>
      </c>
      <c r="T75" s="54" t="e">
        <f>Fixtures!#REF!</f>
        <v>#REF!</v>
      </c>
      <c r="U75" s="53" t="e">
        <f>Fixtures!#REF!</f>
        <v>#REF!</v>
      </c>
      <c r="V75" s="51" t="e">
        <f>VLOOKUP($U75,AvgGoalStats!$A$3:$AE$998,5,FALSE)</f>
        <v>#REF!</v>
      </c>
      <c r="W75" s="50" t="e">
        <f>VLOOKUP($U75,AvgGoalStats!$A$3:$AE$998,7,FALSE)</f>
        <v>#REF!</v>
      </c>
      <c r="X75" s="50" t="e">
        <f>VLOOKUP($U75,AvgGoalStats!$A$3:$AE$998,8,FALSE)</f>
        <v>#REF!</v>
      </c>
      <c r="Y75" s="50" t="e">
        <f>VLOOKUP($U75,AvgGoalStats!$A$3:$AE$998,10,FALSE)</f>
        <v>#REF!</v>
      </c>
      <c r="Z75" s="50" t="e">
        <f>VLOOKUP($U75,AvgGoalStats!$A$3:$AE$998,11,FALSE)</f>
        <v>#REF!</v>
      </c>
      <c r="AA75" s="50" t="e">
        <f>VLOOKUP($U75,AvgGoalStats!$A$3:$AE$998,13,FALSE)</f>
        <v>#REF!</v>
      </c>
      <c r="AB75" s="50" t="e">
        <f>VLOOKUP($U75,AvgGoalStats!$A$3:$AE$998,14,FALSE)</f>
        <v>#REF!</v>
      </c>
      <c r="AC75" s="50" t="e">
        <f>VLOOKUP($U75,AvgGoalStats!$A$3:$AE$998,16,FALSE)</f>
        <v>#REF!</v>
      </c>
      <c r="AD75" s="50" t="e">
        <f>VLOOKUP($U75,AvgGoalStats!$A$3:$AE$998,17,FALSE)</f>
        <v>#REF!</v>
      </c>
      <c r="AE75" s="50" t="e">
        <f>VLOOKUP($U75,AvgGoalStats!$A$3:$AE$998,19,FALSE)</f>
        <v>#REF!</v>
      </c>
      <c r="AF75" s="50" t="e">
        <f>VLOOKUP($U75,AvgGoalStats!$A$3:$AE$998,20,FALSE)</f>
        <v>#REF!</v>
      </c>
      <c r="AG75" s="50" t="e">
        <f>VLOOKUP($U75,AvgGoalStats!$A$3:$AE$998,22,FALSE)</f>
        <v>#REF!</v>
      </c>
      <c r="AH75" s="50" t="e">
        <f>VLOOKUP($U75,AvgGoalStats!$A$3:$AE$998,23,FALSE)</f>
        <v>#REF!</v>
      </c>
      <c r="AI75" s="50" t="e">
        <f>VLOOKUP($U75,AvgGoalStats!$A$3:$AE$998,25,FALSE)</f>
        <v>#REF!</v>
      </c>
      <c r="AJ75" s="50" t="e">
        <f>VLOOKUP($U75,AvgGoalStats!$A$3:$AE$998,26,FALSE)</f>
        <v>#REF!</v>
      </c>
      <c r="AK75" s="50" t="e">
        <f>VLOOKUP($U75,AvgGoalStats!$A$3:$AE$998,28,FALSE)</f>
        <v>#REF!</v>
      </c>
      <c r="AL75" s="50" t="e">
        <f>VLOOKUP($U75,AvgGoalStats!$A$3:$AE$998,29,FALSE)</f>
        <v>#REF!</v>
      </c>
      <c r="AM75" s="50" t="e">
        <f>VLOOKUP($U75,AvgGoalStats!$A$3:$AE$998,31,FALSE)</f>
        <v>#REF!</v>
      </c>
    </row>
    <row r="76" spans="1:39" x14ac:dyDescent="0.3">
      <c r="A76" s="51" t="e">
        <f>VLOOKUP($S76,AvgGoalStats!$A$3:$AE$998,5,FALSE)</f>
        <v>#REF!</v>
      </c>
      <c r="B76" s="50" t="e">
        <f>VLOOKUP($S76,AvgGoalStats!$A$3:$AE$998,6,FALSE)</f>
        <v>#REF!</v>
      </c>
      <c r="C76" s="50" t="e">
        <f>VLOOKUP($S76,AvgGoalStats!$A$3:$AE$998,8,FALSE)</f>
        <v>#REF!</v>
      </c>
      <c r="D76" s="50" t="e">
        <f>VLOOKUP($S76,AvgGoalStats!$A$3:$AE$998,9,FALSE)</f>
        <v>#REF!</v>
      </c>
      <c r="E76" s="50" t="e">
        <f>VLOOKUP($S76,AvgGoalStats!$A$3:$AE$998,11,FALSE)</f>
        <v>#REF!</v>
      </c>
      <c r="F76" s="50" t="e">
        <f>VLOOKUP($S76,AvgGoalStats!$A$3:$AE$998,12,FALSE)</f>
        <v>#REF!</v>
      </c>
      <c r="G76" s="50" t="e">
        <f>VLOOKUP($S76,AvgGoalStats!$A$3:$AE$998,14,FALSE)</f>
        <v>#REF!</v>
      </c>
      <c r="H76" s="50" t="e">
        <f>VLOOKUP($S76,AvgGoalStats!$A$3:$AE$998,15,FALSE)</f>
        <v>#REF!</v>
      </c>
      <c r="I76" s="50" t="e">
        <f>VLOOKUP($S76,AvgGoalStats!$A$3:$AE$998,17,FALSE)</f>
        <v>#REF!</v>
      </c>
      <c r="J76" s="50" t="e">
        <f>VLOOKUP($S76,AvgGoalStats!$A$3:$AE$998,18,FALSE)</f>
        <v>#REF!</v>
      </c>
      <c r="K76" s="50" t="e">
        <f>VLOOKUP($S76,AvgGoalStats!$A$3:$AE$998,20,FALSE)</f>
        <v>#REF!</v>
      </c>
      <c r="L76" s="50" t="e">
        <f>VLOOKUP($S76,AvgGoalStats!$A$3:$AE$998,21,FALSE)</f>
        <v>#REF!</v>
      </c>
      <c r="M76" s="50" t="e">
        <f>VLOOKUP($S76,AvgGoalStats!$A$3:$AE$998,23,FALSE)</f>
        <v>#REF!</v>
      </c>
      <c r="N76" s="50" t="e">
        <f>VLOOKUP($S76,AvgGoalStats!$A$3:$AE$998,24,FALSE)</f>
        <v>#REF!</v>
      </c>
      <c r="O76" s="50" t="e">
        <f>VLOOKUP($S76,AvgGoalStats!$A$3:$AE$998,26,FALSE)</f>
        <v>#REF!</v>
      </c>
      <c r="P76" s="50" t="e">
        <f>VLOOKUP($S76,AvgGoalStats!$A$3:$AE$998,27,FALSE)</f>
        <v>#REF!</v>
      </c>
      <c r="Q76" s="50" t="e">
        <f>VLOOKUP($S76,AvgGoalStats!$A$3:$AE$998,29,FALSE)</f>
        <v>#REF!</v>
      </c>
      <c r="R76" s="50" t="e">
        <f>VLOOKUP($S76,AvgGoalStats!$A$3:$AE$998,30,FALSE)</f>
        <v>#REF!</v>
      </c>
      <c r="S76" s="53" t="e">
        <f>Fixtures!#REF!</f>
        <v>#REF!</v>
      </c>
      <c r="T76" s="54" t="e">
        <f>Fixtures!#REF!</f>
        <v>#REF!</v>
      </c>
      <c r="U76" s="53" t="e">
        <f>Fixtures!#REF!</f>
        <v>#REF!</v>
      </c>
      <c r="V76" s="51" t="e">
        <f>VLOOKUP($U76,AvgGoalStats!$A$3:$AE$998,5,FALSE)</f>
        <v>#REF!</v>
      </c>
      <c r="W76" s="50" t="e">
        <f>VLOOKUP($U76,AvgGoalStats!$A$3:$AE$998,7,FALSE)</f>
        <v>#REF!</v>
      </c>
      <c r="X76" s="50" t="e">
        <f>VLOOKUP($U76,AvgGoalStats!$A$3:$AE$998,8,FALSE)</f>
        <v>#REF!</v>
      </c>
      <c r="Y76" s="50" t="e">
        <f>VLOOKUP($U76,AvgGoalStats!$A$3:$AE$998,10,FALSE)</f>
        <v>#REF!</v>
      </c>
      <c r="Z76" s="50" t="e">
        <f>VLOOKUP($U76,AvgGoalStats!$A$3:$AE$998,11,FALSE)</f>
        <v>#REF!</v>
      </c>
      <c r="AA76" s="50" t="e">
        <f>VLOOKUP($U76,AvgGoalStats!$A$3:$AE$998,13,FALSE)</f>
        <v>#REF!</v>
      </c>
      <c r="AB76" s="50" t="e">
        <f>VLOOKUP($U76,AvgGoalStats!$A$3:$AE$998,14,FALSE)</f>
        <v>#REF!</v>
      </c>
      <c r="AC76" s="50" t="e">
        <f>VLOOKUP($U76,AvgGoalStats!$A$3:$AE$998,16,FALSE)</f>
        <v>#REF!</v>
      </c>
      <c r="AD76" s="50" t="e">
        <f>VLOOKUP($U76,AvgGoalStats!$A$3:$AE$998,17,FALSE)</f>
        <v>#REF!</v>
      </c>
      <c r="AE76" s="50" t="e">
        <f>VLOOKUP($U76,AvgGoalStats!$A$3:$AE$998,19,FALSE)</f>
        <v>#REF!</v>
      </c>
      <c r="AF76" s="50" t="e">
        <f>VLOOKUP($U76,AvgGoalStats!$A$3:$AE$998,20,FALSE)</f>
        <v>#REF!</v>
      </c>
      <c r="AG76" s="50" t="e">
        <f>VLOOKUP($U76,AvgGoalStats!$A$3:$AE$998,22,FALSE)</f>
        <v>#REF!</v>
      </c>
      <c r="AH76" s="50" t="e">
        <f>VLOOKUP($U76,AvgGoalStats!$A$3:$AE$998,23,FALSE)</f>
        <v>#REF!</v>
      </c>
      <c r="AI76" s="50" t="e">
        <f>VLOOKUP($U76,AvgGoalStats!$A$3:$AE$998,25,FALSE)</f>
        <v>#REF!</v>
      </c>
      <c r="AJ76" s="50" t="e">
        <f>VLOOKUP($U76,AvgGoalStats!$A$3:$AE$998,26,FALSE)</f>
        <v>#REF!</v>
      </c>
      <c r="AK76" s="50" t="e">
        <f>VLOOKUP($U76,AvgGoalStats!$A$3:$AE$998,28,FALSE)</f>
        <v>#REF!</v>
      </c>
      <c r="AL76" s="50" t="e">
        <f>VLOOKUP($U76,AvgGoalStats!$A$3:$AE$998,29,FALSE)</f>
        <v>#REF!</v>
      </c>
      <c r="AM76" s="50" t="e">
        <f>VLOOKUP($U76,AvgGoalStats!$A$3:$AE$998,31,FALSE)</f>
        <v>#REF!</v>
      </c>
    </row>
    <row r="77" spans="1:39" x14ac:dyDescent="0.3">
      <c r="A77" s="51" t="e">
        <f>VLOOKUP($S77,AvgGoalStats!$A$3:$AE$998,5,FALSE)</f>
        <v>#REF!</v>
      </c>
      <c r="B77" s="50" t="e">
        <f>VLOOKUP($S77,AvgGoalStats!$A$3:$AE$998,6,FALSE)</f>
        <v>#REF!</v>
      </c>
      <c r="C77" s="50" t="e">
        <f>VLOOKUP($S77,AvgGoalStats!$A$3:$AE$998,8,FALSE)</f>
        <v>#REF!</v>
      </c>
      <c r="D77" s="50" t="e">
        <f>VLOOKUP($S77,AvgGoalStats!$A$3:$AE$998,9,FALSE)</f>
        <v>#REF!</v>
      </c>
      <c r="E77" s="50" t="e">
        <f>VLOOKUP($S77,AvgGoalStats!$A$3:$AE$998,11,FALSE)</f>
        <v>#REF!</v>
      </c>
      <c r="F77" s="50" t="e">
        <f>VLOOKUP($S77,AvgGoalStats!$A$3:$AE$998,12,FALSE)</f>
        <v>#REF!</v>
      </c>
      <c r="G77" s="50" t="e">
        <f>VLOOKUP($S77,AvgGoalStats!$A$3:$AE$998,14,FALSE)</f>
        <v>#REF!</v>
      </c>
      <c r="H77" s="50" t="e">
        <f>VLOOKUP($S77,AvgGoalStats!$A$3:$AE$998,15,FALSE)</f>
        <v>#REF!</v>
      </c>
      <c r="I77" s="50" t="e">
        <f>VLOOKUP($S77,AvgGoalStats!$A$3:$AE$998,17,FALSE)</f>
        <v>#REF!</v>
      </c>
      <c r="J77" s="50" t="e">
        <f>VLOOKUP($S77,AvgGoalStats!$A$3:$AE$998,18,FALSE)</f>
        <v>#REF!</v>
      </c>
      <c r="K77" s="50" t="e">
        <f>VLOOKUP($S77,AvgGoalStats!$A$3:$AE$998,20,FALSE)</f>
        <v>#REF!</v>
      </c>
      <c r="L77" s="50" t="e">
        <f>VLOOKUP($S77,AvgGoalStats!$A$3:$AE$998,21,FALSE)</f>
        <v>#REF!</v>
      </c>
      <c r="M77" s="50" t="e">
        <f>VLOOKUP($S77,AvgGoalStats!$A$3:$AE$998,23,FALSE)</f>
        <v>#REF!</v>
      </c>
      <c r="N77" s="50" t="e">
        <f>VLOOKUP($S77,AvgGoalStats!$A$3:$AE$998,24,FALSE)</f>
        <v>#REF!</v>
      </c>
      <c r="O77" s="50" t="e">
        <f>VLOOKUP($S77,AvgGoalStats!$A$3:$AE$998,26,FALSE)</f>
        <v>#REF!</v>
      </c>
      <c r="P77" s="50" t="e">
        <f>VLOOKUP($S77,AvgGoalStats!$A$3:$AE$998,27,FALSE)</f>
        <v>#REF!</v>
      </c>
      <c r="Q77" s="50" t="e">
        <f>VLOOKUP($S77,AvgGoalStats!$A$3:$AE$998,29,FALSE)</f>
        <v>#REF!</v>
      </c>
      <c r="R77" s="50" t="e">
        <f>VLOOKUP($S77,AvgGoalStats!$A$3:$AE$998,30,FALSE)</f>
        <v>#REF!</v>
      </c>
      <c r="S77" s="53" t="e">
        <f>Fixtures!#REF!</f>
        <v>#REF!</v>
      </c>
      <c r="T77" s="54" t="e">
        <f>Fixtures!#REF!</f>
        <v>#REF!</v>
      </c>
      <c r="U77" s="53" t="e">
        <f>Fixtures!#REF!</f>
        <v>#REF!</v>
      </c>
      <c r="V77" s="51" t="e">
        <f>VLOOKUP($U77,AvgGoalStats!$A$3:$AE$998,5,FALSE)</f>
        <v>#REF!</v>
      </c>
      <c r="W77" s="50" t="e">
        <f>VLOOKUP($U77,AvgGoalStats!$A$3:$AE$998,7,FALSE)</f>
        <v>#REF!</v>
      </c>
      <c r="X77" s="50" t="e">
        <f>VLOOKUP($U77,AvgGoalStats!$A$3:$AE$998,8,FALSE)</f>
        <v>#REF!</v>
      </c>
      <c r="Y77" s="50" t="e">
        <f>VLOOKUP($U77,AvgGoalStats!$A$3:$AE$998,10,FALSE)</f>
        <v>#REF!</v>
      </c>
      <c r="Z77" s="50" t="e">
        <f>VLOOKUP($U77,AvgGoalStats!$A$3:$AE$998,11,FALSE)</f>
        <v>#REF!</v>
      </c>
      <c r="AA77" s="50" t="e">
        <f>VLOOKUP($U77,AvgGoalStats!$A$3:$AE$998,13,FALSE)</f>
        <v>#REF!</v>
      </c>
      <c r="AB77" s="50" t="e">
        <f>VLOOKUP($U77,AvgGoalStats!$A$3:$AE$998,14,FALSE)</f>
        <v>#REF!</v>
      </c>
      <c r="AC77" s="50" t="e">
        <f>VLOOKUP($U77,AvgGoalStats!$A$3:$AE$998,16,FALSE)</f>
        <v>#REF!</v>
      </c>
      <c r="AD77" s="50" t="e">
        <f>VLOOKUP($U77,AvgGoalStats!$A$3:$AE$998,17,FALSE)</f>
        <v>#REF!</v>
      </c>
      <c r="AE77" s="50" t="e">
        <f>VLOOKUP($U77,AvgGoalStats!$A$3:$AE$998,19,FALSE)</f>
        <v>#REF!</v>
      </c>
      <c r="AF77" s="50" t="e">
        <f>VLOOKUP($U77,AvgGoalStats!$A$3:$AE$998,20,FALSE)</f>
        <v>#REF!</v>
      </c>
      <c r="AG77" s="50" t="e">
        <f>VLOOKUP($U77,AvgGoalStats!$A$3:$AE$998,22,FALSE)</f>
        <v>#REF!</v>
      </c>
      <c r="AH77" s="50" t="e">
        <f>VLOOKUP($U77,AvgGoalStats!$A$3:$AE$998,23,FALSE)</f>
        <v>#REF!</v>
      </c>
      <c r="AI77" s="50" t="e">
        <f>VLOOKUP($U77,AvgGoalStats!$A$3:$AE$998,25,FALSE)</f>
        <v>#REF!</v>
      </c>
      <c r="AJ77" s="50" t="e">
        <f>VLOOKUP($U77,AvgGoalStats!$A$3:$AE$998,26,FALSE)</f>
        <v>#REF!</v>
      </c>
      <c r="AK77" s="50" t="e">
        <f>VLOOKUP($U77,AvgGoalStats!$A$3:$AE$998,28,FALSE)</f>
        <v>#REF!</v>
      </c>
      <c r="AL77" s="50" t="e">
        <f>VLOOKUP($U77,AvgGoalStats!$A$3:$AE$998,29,FALSE)</f>
        <v>#REF!</v>
      </c>
      <c r="AM77" s="50" t="e">
        <f>VLOOKUP($U77,AvgGoalStats!$A$3:$AE$998,31,FALSE)</f>
        <v>#REF!</v>
      </c>
    </row>
    <row r="78" spans="1:39" x14ac:dyDescent="0.3">
      <c r="A78" s="51" t="e">
        <f>VLOOKUP($S78,AvgGoalStats!$A$3:$AE$998,5,FALSE)</f>
        <v>#REF!</v>
      </c>
      <c r="B78" s="50" t="e">
        <f>VLOOKUP($S78,AvgGoalStats!$A$3:$AE$998,6,FALSE)</f>
        <v>#REF!</v>
      </c>
      <c r="C78" s="50" t="e">
        <f>VLOOKUP($S78,AvgGoalStats!$A$3:$AE$998,8,FALSE)</f>
        <v>#REF!</v>
      </c>
      <c r="D78" s="50" t="e">
        <f>VLOOKUP($S78,AvgGoalStats!$A$3:$AE$998,9,FALSE)</f>
        <v>#REF!</v>
      </c>
      <c r="E78" s="50" t="e">
        <f>VLOOKUP($S78,AvgGoalStats!$A$3:$AE$998,11,FALSE)</f>
        <v>#REF!</v>
      </c>
      <c r="F78" s="50" t="e">
        <f>VLOOKUP($S78,AvgGoalStats!$A$3:$AE$998,12,FALSE)</f>
        <v>#REF!</v>
      </c>
      <c r="G78" s="50" t="e">
        <f>VLOOKUP($S78,AvgGoalStats!$A$3:$AE$998,14,FALSE)</f>
        <v>#REF!</v>
      </c>
      <c r="H78" s="50" t="e">
        <f>VLOOKUP($S78,AvgGoalStats!$A$3:$AE$998,15,FALSE)</f>
        <v>#REF!</v>
      </c>
      <c r="I78" s="50" t="e">
        <f>VLOOKUP($S78,AvgGoalStats!$A$3:$AE$998,17,FALSE)</f>
        <v>#REF!</v>
      </c>
      <c r="J78" s="50" t="e">
        <f>VLOOKUP($S78,AvgGoalStats!$A$3:$AE$998,18,FALSE)</f>
        <v>#REF!</v>
      </c>
      <c r="K78" s="50" t="e">
        <f>VLOOKUP($S78,AvgGoalStats!$A$3:$AE$998,20,FALSE)</f>
        <v>#REF!</v>
      </c>
      <c r="L78" s="50" t="e">
        <f>VLOOKUP($S78,AvgGoalStats!$A$3:$AE$998,21,FALSE)</f>
        <v>#REF!</v>
      </c>
      <c r="M78" s="50" t="e">
        <f>VLOOKUP($S78,AvgGoalStats!$A$3:$AE$998,23,FALSE)</f>
        <v>#REF!</v>
      </c>
      <c r="N78" s="50" t="e">
        <f>VLOOKUP($S78,AvgGoalStats!$A$3:$AE$998,24,FALSE)</f>
        <v>#REF!</v>
      </c>
      <c r="O78" s="50" t="e">
        <f>VLOOKUP($S78,AvgGoalStats!$A$3:$AE$998,26,FALSE)</f>
        <v>#REF!</v>
      </c>
      <c r="P78" s="50" t="e">
        <f>VLOOKUP($S78,AvgGoalStats!$A$3:$AE$998,27,FALSE)</f>
        <v>#REF!</v>
      </c>
      <c r="Q78" s="50" t="e">
        <f>VLOOKUP($S78,AvgGoalStats!$A$3:$AE$998,29,FALSE)</f>
        <v>#REF!</v>
      </c>
      <c r="R78" s="50" t="e">
        <f>VLOOKUP($S78,AvgGoalStats!$A$3:$AE$998,30,FALSE)</f>
        <v>#REF!</v>
      </c>
      <c r="S78" s="53" t="e">
        <f>Fixtures!#REF!</f>
        <v>#REF!</v>
      </c>
      <c r="T78" s="54" t="e">
        <f>Fixtures!#REF!</f>
        <v>#REF!</v>
      </c>
      <c r="U78" s="53" t="e">
        <f>Fixtures!#REF!</f>
        <v>#REF!</v>
      </c>
      <c r="V78" s="51" t="e">
        <f>VLOOKUP($U78,AvgGoalStats!$A$3:$AE$998,5,FALSE)</f>
        <v>#REF!</v>
      </c>
      <c r="W78" s="50" t="e">
        <f>VLOOKUP($U78,AvgGoalStats!$A$3:$AE$998,7,FALSE)</f>
        <v>#REF!</v>
      </c>
      <c r="X78" s="50" t="e">
        <f>VLOOKUP($U78,AvgGoalStats!$A$3:$AE$998,8,FALSE)</f>
        <v>#REF!</v>
      </c>
      <c r="Y78" s="50" t="e">
        <f>VLOOKUP($U78,AvgGoalStats!$A$3:$AE$998,10,FALSE)</f>
        <v>#REF!</v>
      </c>
      <c r="Z78" s="50" t="e">
        <f>VLOOKUP($U78,AvgGoalStats!$A$3:$AE$998,11,FALSE)</f>
        <v>#REF!</v>
      </c>
      <c r="AA78" s="50" t="e">
        <f>VLOOKUP($U78,AvgGoalStats!$A$3:$AE$998,13,FALSE)</f>
        <v>#REF!</v>
      </c>
      <c r="AB78" s="50" t="e">
        <f>VLOOKUP($U78,AvgGoalStats!$A$3:$AE$998,14,FALSE)</f>
        <v>#REF!</v>
      </c>
      <c r="AC78" s="50" t="e">
        <f>VLOOKUP($U78,AvgGoalStats!$A$3:$AE$998,16,FALSE)</f>
        <v>#REF!</v>
      </c>
      <c r="AD78" s="50" t="e">
        <f>VLOOKUP($U78,AvgGoalStats!$A$3:$AE$998,17,FALSE)</f>
        <v>#REF!</v>
      </c>
      <c r="AE78" s="50" t="e">
        <f>VLOOKUP($U78,AvgGoalStats!$A$3:$AE$998,19,FALSE)</f>
        <v>#REF!</v>
      </c>
      <c r="AF78" s="50" t="e">
        <f>VLOOKUP($U78,AvgGoalStats!$A$3:$AE$998,20,FALSE)</f>
        <v>#REF!</v>
      </c>
      <c r="AG78" s="50" t="e">
        <f>VLOOKUP($U78,AvgGoalStats!$A$3:$AE$998,22,FALSE)</f>
        <v>#REF!</v>
      </c>
      <c r="AH78" s="50" t="e">
        <f>VLOOKUP($U78,AvgGoalStats!$A$3:$AE$998,23,FALSE)</f>
        <v>#REF!</v>
      </c>
      <c r="AI78" s="50" t="e">
        <f>VLOOKUP($U78,AvgGoalStats!$A$3:$AE$998,25,FALSE)</f>
        <v>#REF!</v>
      </c>
      <c r="AJ78" s="50" t="e">
        <f>VLOOKUP($U78,AvgGoalStats!$A$3:$AE$998,26,FALSE)</f>
        <v>#REF!</v>
      </c>
      <c r="AK78" s="50" t="e">
        <f>VLOOKUP($U78,AvgGoalStats!$A$3:$AE$998,28,FALSE)</f>
        <v>#REF!</v>
      </c>
      <c r="AL78" s="50" t="e">
        <f>VLOOKUP($U78,AvgGoalStats!$A$3:$AE$998,29,FALSE)</f>
        <v>#REF!</v>
      </c>
      <c r="AM78" s="50" t="e">
        <f>VLOOKUP($U78,AvgGoalStats!$A$3:$AE$998,31,FALSE)</f>
        <v>#REF!</v>
      </c>
    </row>
    <row r="79" spans="1:39" x14ac:dyDescent="0.3">
      <c r="A79" s="51" t="e">
        <f>VLOOKUP($S79,AvgGoalStats!$A$3:$AE$998,5,FALSE)</f>
        <v>#REF!</v>
      </c>
      <c r="B79" s="50" t="e">
        <f>VLOOKUP($S79,AvgGoalStats!$A$3:$AE$998,6,FALSE)</f>
        <v>#REF!</v>
      </c>
      <c r="C79" s="50" t="e">
        <f>VLOOKUP($S79,AvgGoalStats!$A$3:$AE$998,8,FALSE)</f>
        <v>#REF!</v>
      </c>
      <c r="D79" s="50" t="e">
        <f>VLOOKUP($S79,AvgGoalStats!$A$3:$AE$998,9,FALSE)</f>
        <v>#REF!</v>
      </c>
      <c r="E79" s="50" t="e">
        <f>VLOOKUP($S79,AvgGoalStats!$A$3:$AE$998,11,FALSE)</f>
        <v>#REF!</v>
      </c>
      <c r="F79" s="50" t="e">
        <f>VLOOKUP($S79,AvgGoalStats!$A$3:$AE$998,12,FALSE)</f>
        <v>#REF!</v>
      </c>
      <c r="G79" s="50" t="e">
        <f>VLOOKUP($S79,AvgGoalStats!$A$3:$AE$998,14,FALSE)</f>
        <v>#REF!</v>
      </c>
      <c r="H79" s="50" t="e">
        <f>VLOOKUP($S79,AvgGoalStats!$A$3:$AE$998,15,FALSE)</f>
        <v>#REF!</v>
      </c>
      <c r="I79" s="50" t="e">
        <f>VLOOKUP($S79,AvgGoalStats!$A$3:$AE$998,17,FALSE)</f>
        <v>#REF!</v>
      </c>
      <c r="J79" s="50" t="e">
        <f>VLOOKUP($S79,AvgGoalStats!$A$3:$AE$998,18,FALSE)</f>
        <v>#REF!</v>
      </c>
      <c r="K79" s="50" t="e">
        <f>VLOOKUP($S79,AvgGoalStats!$A$3:$AE$998,20,FALSE)</f>
        <v>#REF!</v>
      </c>
      <c r="L79" s="50" t="e">
        <f>VLOOKUP($S79,AvgGoalStats!$A$3:$AE$998,21,FALSE)</f>
        <v>#REF!</v>
      </c>
      <c r="M79" s="50" t="e">
        <f>VLOOKUP($S79,AvgGoalStats!$A$3:$AE$998,23,FALSE)</f>
        <v>#REF!</v>
      </c>
      <c r="N79" s="50" t="e">
        <f>VLOOKUP($S79,AvgGoalStats!$A$3:$AE$998,24,FALSE)</f>
        <v>#REF!</v>
      </c>
      <c r="O79" s="50" t="e">
        <f>VLOOKUP($S79,AvgGoalStats!$A$3:$AE$998,26,FALSE)</f>
        <v>#REF!</v>
      </c>
      <c r="P79" s="50" t="e">
        <f>VLOOKUP($S79,AvgGoalStats!$A$3:$AE$998,27,FALSE)</f>
        <v>#REF!</v>
      </c>
      <c r="Q79" s="50" t="e">
        <f>VLOOKUP($S79,AvgGoalStats!$A$3:$AE$998,29,FALSE)</f>
        <v>#REF!</v>
      </c>
      <c r="R79" s="50" t="e">
        <f>VLOOKUP($S79,AvgGoalStats!$A$3:$AE$998,30,FALSE)</f>
        <v>#REF!</v>
      </c>
      <c r="S79" s="53" t="e">
        <f>Fixtures!#REF!</f>
        <v>#REF!</v>
      </c>
      <c r="T79" s="54" t="e">
        <f>Fixtures!#REF!</f>
        <v>#REF!</v>
      </c>
      <c r="U79" s="53" t="e">
        <f>Fixtures!#REF!</f>
        <v>#REF!</v>
      </c>
      <c r="V79" s="51" t="e">
        <f>VLOOKUP($U79,AvgGoalStats!$A$3:$AE$998,5,FALSE)</f>
        <v>#REF!</v>
      </c>
      <c r="W79" s="50" t="e">
        <f>VLOOKUP($U79,AvgGoalStats!$A$3:$AE$998,7,FALSE)</f>
        <v>#REF!</v>
      </c>
      <c r="X79" s="50" t="e">
        <f>VLOOKUP($U79,AvgGoalStats!$A$3:$AE$998,8,FALSE)</f>
        <v>#REF!</v>
      </c>
      <c r="Y79" s="50" t="e">
        <f>VLOOKUP($U79,AvgGoalStats!$A$3:$AE$998,10,FALSE)</f>
        <v>#REF!</v>
      </c>
      <c r="Z79" s="50" t="e">
        <f>VLOOKUP($U79,AvgGoalStats!$A$3:$AE$998,11,FALSE)</f>
        <v>#REF!</v>
      </c>
      <c r="AA79" s="50" t="e">
        <f>VLOOKUP($U79,AvgGoalStats!$A$3:$AE$998,13,FALSE)</f>
        <v>#REF!</v>
      </c>
      <c r="AB79" s="50" t="e">
        <f>VLOOKUP($U79,AvgGoalStats!$A$3:$AE$998,14,FALSE)</f>
        <v>#REF!</v>
      </c>
      <c r="AC79" s="50" t="e">
        <f>VLOOKUP($U79,AvgGoalStats!$A$3:$AE$998,16,FALSE)</f>
        <v>#REF!</v>
      </c>
      <c r="AD79" s="50" t="e">
        <f>VLOOKUP($U79,AvgGoalStats!$A$3:$AE$998,17,FALSE)</f>
        <v>#REF!</v>
      </c>
      <c r="AE79" s="50" t="e">
        <f>VLOOKUP($U79,AvgGoalStats!$A$3:$AE$998,19,FALSE)</f>
        <v>#REF!</v>
      </c>
      <c r="AF79" s="50" t="e">
        <f>VLOOKUP($U79,AvgGoalStats!$A$3:$AE$998,20,FALSE)</f>
        <v>#REF!</v>
      </c>
      <c r="AG79" s="50" t="e">
        <f>VLOOKUP($U79,AvgGoalStats!$A$3:$AE$998,22,FALSE)</f>
        <v>#REF!</v>
      </c>
      <c r="AH79" s="50" t="e">
        <f>VLOOKUP($U79,AvgGoalStats!$A$3:$AE$998,23,FALSE)</f>
        <v>#REF!</v>
      </c>
      <c r="AI79" s="50" t="e">
        <f>VLOOKUP($U79,AvgGoalStats!$A$3:$AE$998,25,FALSE)</f>
        <v>#REF!</v>
      </c>
      <c r="AJ79" s="50" t="e">
        <f>VLOOKUP($U79,AvgGoalStats!$A$3:$AE$998,26,FALSE)</f>
        <v>#REF!</v>
      </c>
      <c r="AK79" s="50" t="e">
        <f>VLOOKUP($U79,AvgGoalStats!$A$3:$AE$998,28,FALSE)</f>
        <v>#REF!</v>
      </c>
      <c r="AL79" s="50" t="e">
        <f>VLOOKUP($U79,AvgGoalStats!$A$3:$AE$998,29,FALSE)</f>
        <v>#REF!</v>
      </c>
      <c r="AM79" s="50" t="e">
        <f>VLOOKUP($U79,AvgGoalStats!$A$3:$AE$998,31,FALSE)</f>
        <v>#REF!</v>
      </c>
    </row>
    <row r="80" spans="1:39" x14ac:dyDescent="0.3">
      <c r="A80" s="51" t="e">
        <f>VLOOKUP($S80,AvgGoalStats!$A$3:$AE$998,5,FALSE)</f>
        <v>#REF!</v>
      </c>
      <c r="B80" s="50" t="e">
        <f>VLOOKUP($S80,AvgGoalStats!$A$3:$AE$998,6,FALSE)</f>
        <v>#REF!</v>
      </c>
      <c r="C80" s="50" t="e">
        <f>VLOOKUP($S80,AvgGoalStats!$A$3:$AE$998,8,FALSE)</f>
        <v>#REF!</v>
      </c>
      <c r="D80" s="50" t="e">
        <f>VLOOKUP($S80,AvgGoalStats!$A$3:$AE$998,9,FALSE)</f>
        <v>#REF!</v>
      </c>
      <c r="E80" s="50" t="e">
        <f>VLOOKUP($S80,AvgGoalStats!$A$3:$AE$998,11,FALSE)</f>
        <v>#REF!</v>
      </c>
      <c r="F80" s="50" t="e">
        <f>VLOOKUP($S80,AvgGoalStats!$A$3:$AE$998,12,FALSE)</f>
        <v>#REF!</v>
      </c>
      <c r="G80" s="50" t="e">
        <f>VLOOKUP($S80,AvgGoalStats!$A$3:$AE$998,14,FALSE)</f>
        <v>#REF!</v>
      </c>
      <c r="H80" s="50" t="e">
        <f>VLOOKUP($S80,AvgGoalStats!$A$3:$AE$998,15,FALSE)</f>
        <v>#REF!</v>
      </c>
      <c r="I80" s="50" t="e">
        <f>VLOOKUP($S80,AvgGoalStats!$A$3:$AE$998,17,FALSE)</f>
        <v>#REF!</v>
      </c>
      <c r="J80" s="50" t="e">
        <f>VLOOKUP($S80,AvgGoalStats!$A$3:$AE$998,18,FALSE)</f>
        <v>#REF!</v>
      </c>
      <c r="K80" s="50" t="e">
        <f>VLOOKUP($S80,AvgGoalStats!$A$3:$AE$998,20,FALSE)</f>
        <v>#REF!</v>
      </c>
      <c r="L80" s="50" t="e">
        <f>VLOOKUP($S80,AvgGoalStats!$A$3:$AE$998,21,FALSE)</f>
        <v>#REF!</v>
      </c>
      <c r="M80" s="50" t="e">
        <f>VLOOKUP($S80,AvgGoalStats!$A$3:$AE$998,23,FALSE)</f>
        <v>#REF!</v>
      </c>
      <c r="N80" s="50" t="e">
        <f>VLOOKUP($S80,AvgGoalStats!$A$3:$AE$998,24,FALSE)</f>
        <v>#REF!</v>
      </c>
      <c r="O80" s="50" t="e">
        <f>VLOOKUP($S80,AvgGoalStats!$A$3:$AE$998,26,FALSE)</f>
        <v>#REF!</v>
      </c>
      <c r="P80" s="50" t="e">
        <f>VLOOKUP($S80,AvgGoalStats!$A$3:$AE$998,27,FALSE)</f>
        <v>#REF!</v>
      </c>
      <c r="Q80" s="50" t="e">
        <f>VLOOKUP($S80,AvgGoalStats!$A$3:$AE$998,29,FALSE)</f>
        <v>#REF!</v>
      </c>
      <c r="R80" s="50" t="e">
        <f>VLOOKUP($S80,AvgGoalStats!$A$3:$AE$998,30,FALSE)</f>
        <v>#REF!</v>
      </c>
      <c r="S80" s="53" t="e">
        <f>Fixtures!#REF!</f>
        <v>#REF!</v>
      </c>
      <c r="T80" s="54" t="e">
        <f>Fixtures!#REF!</f>
        <v>#REF!</v>
      </c>
      <c r="U80" s="53" t="e">
        <f>Fixtures!#REF!</f>
        <v>#REF!</v>
      </c>
      <c r="V80" s="51" t="e">
        <f>VLOOKUP($U80,AvgGoalStats!$A$3:$AE$998,5,FALSE)</f>
        <v>#REF!</v>
      </c>
      <c r="W80" s="50" t="e">
        <f>VLOOKUP($U80,AvgGoalStats!$A$3:$AE$998,7,FALSE)</f>
        <v>#REF!</v>
      </c>
      <c r="X80" s="50" t="e">
        <f>VLOOKUP($U80,AvgGoalStats!$A$3:$AE$998,8,FALSE)</f>
        <v>#REF!</v>
      </c>
      <c r="Y80" s="50" t="e">
        <f>VLOOKUP($U80,AvgGoalStats!$A$3:$AE$998,10,FALSE)</f>
        <v>#REF!</v>
      </c>
      <c r="Z80" s="50" t="e">
        <f>VLOOKUP($U80,AvgGoalStats!$A$3:$AE$998,11,FALSE)</f>
        <v>#REF!</v>
      </c>
      <c r="AA80" s="50" t="e">
        <f>VLOOKUP($U80,AvgGoalStats!$A$3:$AE$998,13,FALSE)</f>
        <v>#REF!</v>
      </c>
      <c r="AB80" s="50" t="e">
        <f>VLOOKUP($U80,AvgGoalStats!$A$3:$AE$998,14,FALSE)</f>
        <v>#REF!</v>
      </c>
      <c r="AC80" s="50" t="e">
        <f>VLOOKUP($U80,AvgGoalStats!$A$3:$AE$998,16,FALSE)</f>
        <v>#REF!</v>
      </c>
      <c r="AD80" s="50" t="e">
        <f>VLOOKUP($U80,AvgGoalStats!$A$3:$AE$998,17,FALSE)</f>
        <v>#REF!</v>
      </c>
      <c r="AE80" s="50" t="e">
        <f>VLOOKUP($U80,AvgGoalStats!$A$3:$AE$998,19,FALSE)</f>
        <v>#REF!</v>
      </c>
      <c r="AF80" s="50" t="e">
        <f>VLOOKUP($U80,AvgGoalStats!$A$3:$AE$998,20,FALSE)</f>
        <v>#REF!</v>
      </c>
      <c r="AG80" s="50" t="e">
        <f>VLOOKUP($U80,AvgGoalStats!$A$3:$AE$998,22,FALSE)</f>
        <v>#REF!</v>
      </c>
      <c r="AH80" s="50" t="e">
        <f>VLOOKUP($U80,AvgGoalStats!$A$3:$AE$998,23,FALSE)</f>
        <v>#REF!</v>
      </c>
      <c r="AI80" s="50" t="e">
        <f>VLOOKUP($U80,AvgGoalStats!$A$3:$AE$998,25,FALSE)</f>
        <v>#REF!</v>
      </c>
      <c r="AJ80" s="50" t="e">
        <f>VLOOKUP($U80,AvgGoalStats!$A$3:$AE$998,26,FALSE)</f>
        <v>#REF!</v>
      </c>
      <c r="AK80" s="50" t="e">
        <f>VLOOKUP($U80,AvgGoalStats!$A$3:$AE$998,28,FALSE)</f>
        <v>#REF!</v>
      </c>
      <c r="AL80" s="50" t="e">
        <f>VLOOKUP($U80,AvgGoalStats!$A$3:$AE$998,29,FALSE)</f>
        <v>#REF!</v>
      </c>
      <c r="AM80" s="50" t="e">
        <f>VLOOKUP($U80,AvgGoalStats!$A$3:$AE$998,31,FALSE)</f>
        <v>#REF!</v>
      </c>
    </row>
    <row r="81" spans="1:39" x14ac:dyDescent="0.3">
      <c r="A81" s="51" t="e">
        <f>VLOOKUP($S81,AvgGoalStats!$A$3:$AE$998,5,FALSE)</f>
        <v>#REF!</v>
      </c>
      <c r="B81" s="50" t="e">
        <f>VLOOKUP($S81,AvgGoalStats!$A$3:$AE$998,6,FALSE)</f>
        <v>#REF!</v>
      </c>
      <c r="C81" s="50" t="e">
        <f>VLOOKUP($S81,AvgGoalStats!$A$3:$AE$998,8,FALSE)</f>
        <v>#REF!</v>
      </c>
      <c r="D81" s="50" t="e">
        <f>VLOOKUP($S81,AvgGoalStats!$A$3:$AE$998,9,FALSE)</f>
        <v>#REF!</v>
      </c>
      <c r="E81" s="50" t="e">
        <f>VLOOKUP($S81,AvgGoalStats!$A$3:$AE$998,11,FALSE)</f>
        <v>#REF!</v>
      </c>
      <c r="F81" s="50" t="e">
        <f>VLOOKUP($S81,AvgGoalStats!$A$3:$AE$998,12,FALSE)</f>
        <v>#REF!</v>
      </c>
      <c r="G81" s="50" t="e">
        <f>VLOOKUP($S81,AvgGoalStats!$A$3:$AE$998,14,FALSE)</f>
        <v>#REF!</v>
      </c>
      <c r="H81" s="50" t="e">
        <f>VLOOKUP($S81,AvgGoalStats!$A$3:$AE$998,15,FALSE)</f>
        <v>#REF!</v>
      </c>
      <c r="I81" s="50" t="e">
        <f>VLOOKUP($S81,AvgGoalStats!$A$3:$AE$998,17,FALSE)</f>
        <v>#REF!</v>
      </c>
      <c r="J81" s="50" t="e">
        <f>VLOOKUP($S81,AvgGoalStats!$A$3:$AE$998,18,FALSE)</f>
        <v>#REF!</v>
      </c>
      <c r="K81" s="50" t="e">
        <f>VLOOKUP($S81,AvgGoalStats!$A$3:$AE$998,20,FALSE)</f>
        <v>#REF!</v>
      </c>
      <c r="L81" s="50" t="e">
        <f>VLOOKUP($S81,AvgGoalStats!$A$3:$AE$998,21,FALSE)</f>
        <v>#REF!</v>
      </c>
      <c r="M81" s="50" t="e">
        <f>VLOOKUP($S81,AvgGoalStats!$A$3:$AE$998,23,FALSE)</f>
        <v>#REF!</v>
      </c>
      <c r="N81" s="50" t="e">
        <f>VLOOKUP($S81,AvgGoalStats!$A$3:$AE$998,24,FALSE)</f>
        <v>#REF!</v>
      </c>
      <c r="O81" s="50" t="e">
        <f>VLOOKUP($S81,AvgGoalStats!$A$3:$AE$998,26,FALSE)</f>
        <v>#REF!</v>
      </c>
      <c r="P81" s="50" t="e">
        <f>VLOOKUP($S81,AvgGoalStats!$A$3:$AE$998,27,FALSE)</f>
        <v>#REF!</v>
      </c>
      <c r="Q81" s="50" t="e">
        <f>VLOOKUP($S81,AvgGoalStats!$A$3:$AE$998,29,FALSE)</f>
        <v>#REF!</v>
      </c>
      <c r="R81" s="50" t="e">
        <f>VLOOKUP($S81,AvgGoalStats!$A$3:$AE$998,30,FALSE)</f>
        <v>#REF!</v>
      </c>
      <c r="S81" s="53" t="e">
        <f>Fixtures!#REF!</f>
        <v>#REF!</v>
      </c>
      <c r="T81" s="54" t="e">
        <f>Fixtures!#REF!</f>
        <v>#REF!</v>
      </c>
      <c r="U81" s="53" t="e">
        <f>Fixtures!#REF!</f>
        <v>#REF!</v>
      </c>
      <c r="V81" s="51" t="e">
        <f>VLOOKUP($U81,AvgGoalStats!$A$3:$AE$998,5,FALSE)</f>
        <v>#REF!</v>
      </c>
      <c r="W81" s="50" t="e">
        <f>VLOOKUP($U81,AvgGoalStats!$A$3:$AE$998,7,FALSE)</f>
        <v>#REF!</v>
      </c>
      <c r="X81" s="50" t="e">
        <f>VLOOKUP($U81,AvgGoalStats!$A$3:$AE$998,8,FALSE)</f>
        <v>#REF!</v>
      </c>
      <c r="Y81" s="50" t="e">
        <f>VLOOKUP($U81,AvgGoalStats!$A$3:$AE$998,10,FALSE)</f>
        <v>#REF!</v>
      </c>
      <c r="Z81" s="50" t="e">
        <f>VLOOKUP($U81,AvgGoalStats!$A$3:$AE$998,11,FALSE)</f>
        <v>#REF!</v>
      </c>
      <c r="AA81" s="50" t="e">
        <f>VLOOKUP($U81,AvgGoalStats!$A$3:$AE$998,13,FALSE)</f>
        <v>#REF!</v>
      </c>
      <c r="AB81" s="50" t="e">
        <f>VLOOKUP($U81,AvgGoalStats!$A$3:$AE$998,14,FALSE)</f>
        <v>#REF!</v>
      </c>
      <c r="AC81" s="50" t="e">
        <f>VLOOKUP($U81,AvgGoalStats!$A$3:$AE$998,16,FALSE)</f>
        <v>#REF!</v>
      </c>
      <c r="AD81" s="50" t="e">
        <f>VLOOKUP($U81,AvgGoalStats!$A$3:$AE$998,17,FALSE)</f>
        <v>#REF!</v>
      </c>
      <c r="AE81" s="50" t="e">
        <f>VLOOKUP($U81,AvgGoalStats!$A$3:$AE$998,19,FALSE)</f>
        <v>#REF!</v>
      </c>
      <c r="AF81" s="50" t="e">
        <f>VLOOKUP($U81,AvgGoalStats!$A$3:$AE$998,20,FALSE)</f>
        <v>#REF!</v>
      </c>
      <c r="AG81" s="50" t="e">
        <f>VLOOKUP($U81,AvgGoalStats!$A$3:$AE$998,22,FALSE)</f>
        <v>#REF!</v>
      </c>
      <c r="AH81" s="50" t="e">
        <f>VLOOKUP($U81,AvgGoalStats!$A$3:$AE$998,23,FALSE)</f>
        <v>#REF!</v>
      </c>
      <c r="AI81" s="50" t="e">
        <f>VLOOKUP($U81,AvgGoalStats!$A$3:$AE$998,25,FALSE)</f>
        <v>#REF!</v>
      </c>
      <c r="AJ81" s="50" t="e">
        <f>VLOOKUP($U81,AvgGoalStats!$A$3:$AE$998,26,FALSE)</f>
        <v>#REF!</v>
      </c>
      <c r="AK81" s="50" t="e">
        <f>VLOOKUP($U81,AvgGoalStats!$A$3:$AE$998,28,FALSE)</f>
        <v>#REF!</v>
      </c>
      <c r="AL81" s="50" t="e">
        <f>VLOOKUP($U81,AvgGoalStats!$A$3:$AE$998,29,FALSE)</f>
        <v>#REF!</v>
      </c>
      <c r="AM81" s="50" t="e">
        <f>VLOOKUP($U81,AvgGoalStats!$A$3:$AE$998,31,FALSE)</f>
        <v>#REF!</v>
      </c>
    </row>
    <row r="82" spans="1:39" x14ac:dyDescent="0.3">
      <c r="A82" s="51" t="e">
        <f>VLOOKUP($S82,AvgGoalStats!$A$3:$AE$998,5,FALSE)</f>
        <v>#REF!</v>
      </c>
      <c r="B82" s="50" t="e">
        <f>VLOOKUP($S82,AvgGoalStats!$A$3:$AE$998,6,FALSE)</f>
        <v>#REF!</v>
      </c>
      <c r="C82" s="50" t="e">
        <f>VLOOKUP($S82,AvgGoalStats!$A$3:$AE$998,8,FALSE)</f>
        <v>#REF!</v>
      </c>
      <c r="D82" s="50" t="e">
        <f>VLOOKUP($S82,AvgGoalStats!$A$3:$AE$998,9,FALSE)</f>
        <v>#REF!</v>
      </c>
      <c r="E82" s="50" t="e">
        <f>VLOOKUP($S82,AvgGoalStats!$A$3:$AE$998,11,FALSE)</f>
        <v>#REF!</v>
      </c>
      <c r="F82" s="50" t="e">
        <f>VLOOKUP($S82,AvgGoalStats!$A$3:$AE$998,12,FALSE)</f>
        <v>#REF!</v>
      </c>
      <c r="G82" s="50" t="e">
        <f>VLOOKUP($S82,AvgGoalStats!$A$3:$AE$998,14,FALSE)</f>
        <v>#REF!</v>
      </c>
      <c r="H82" s="50" t="e">
        <f>VLOOKUP($S82,AvgGoalStats!$A$3:$AE$998,15,FALSE)</f>
        <v>#REF!</v>
      </c>
      <c r="I82" s="50" t="e">
        <f>VLOOKUP($S82,AvgGoalStats!$A$3:$AE$998,17,FALSE)</f>
        <v>#REF!</v>
      </c>
      <c r="J82" s="50" t="e">
        <f>VLOOKUP($S82,AvgGoalStats!$A$3:$AE$998,18,FALSE)</f>
        <v>#REF!</v>
      </c>
      <c r="K82" s="50" t="e">
        <f>VLOOKUP($S82,AvgGoalStats!$A$3:$AE$998,20,FALSE)</f>
        <v>#REF!</v>
      </c>
      <c r="L82" s="50" t="e">
        <f>VLOOKUP($S82,AvgGoalStats!$A$3:$AE$998,21,FALSE)</f>
        <v>#REF!</v>
      </c>
      <c r="M82" s="50" t="e">
        <f>VLOOKUP($S82,AvgGoalStats!$A$3:$AE$998,23,FALSE)</f>
        <v>#REF!</v>
      </c>
      <c r="N82" s="50" t="e">
        <f>VLOOKUP($S82,AvgGoalStats!$A$3:$AE$998,24,FALSE)</f>
        <v>#REF!</v>
      </c>
      <c r="O82" s="50" t="e">
        <f>VLOOKUP($S82,AvgGoalStats!$A$3:$AE$998,26,FALSE)</f>
        <v>#REF!</v>
      </c>
      <c r="P82" s="50" t="e">
        <f>VLOOKUP($S82,AvgGoalStats!$A$3:$AE$998,27,FALSE)</f>
        <v>#REF!</v>
      </c>
      <c r="Q82" s="50" t="e">
        <f>VLOOKUP($S82,AvgGoalStats!$A$3:$AE$998,29,FALSE)</f>
        <v>#REF!</v>
      </c>
      <c r="R82" s="50" t="e">
        <f>VLOOKUP($S82,AvgGoalStats!$A$3:$AE$998,30,FALSE)</f>
        <v>#REF!</v>
      </c>
      <c r="S82" s="53" t="e">
        <f>Fixtures!#REF!</f>
        <v>#REF!</v>
      </c>
      <c r="T82" s="54" t="e">
        <f>Fixtures!#REF!</f>
        <v>#REF!</v>
      </c>
      <c r="U82" s="53" t="e">
        <f>Fixtures!#REF!</f>
        <v>#REF!</v>
      </c>
      <c r="V82" s="51" t="e">
        <f>VLOOKUP($U82,AvgGoalStats!$A$3:$AE$998,5,FALSE)</f>
        <v>#REF!</v>
      </c>
      <c r="W82" s="50" t="e">
        <f>VLOOKUP($U82,AvgGoalStats!$A$3:$AE$998,7,FALSE)</f>
        <v>#REF!</v>
      </c>
      <c r="X82" s="50" t="e">
        <f>VLOOKUP($U82,AvgGoalStats!$A$3:$AE$998,8,FALSE)</f>
        <v>#REF!</v>
      </c>
      <c r="Y82" s="50" t="e">
        <f>VLOOKUP($U82,AvgGoalStats!$A$3:$AE$998,10,FALSE)</f>
        <v>#REF!</v>
      </c>
      <c r="Z82" s="50" t="e">
        <f>VLOOKUP($U82,AvgGoalStats!$A$3:$AE$998,11,FALSE)</f>
        <v>#REF!</v>
      </c>
      <c r="AA82" s="50" t="e">
        <f>VLOOKUP($U82,AvgGoalStats!$A$3:$AE$998,13,FALSE)</f>
        <v>#REF!</v>
      </c>
      <c r="AB82" s="50" t="e">
        <f>VLOOKUP($U82,AvgGoalStats!$A$3:$AE$998,14,FALSE)</f>
        <v>#REF!</v>
      </c>
      <c r="AC82" s="50" t="e">
        <f>VLOOKUP($U82,AvgGoalStats!$A$3:$AE$998,16,FALSE)</f>
        <v>#REF!</v>
      </c>
      <c r="AD82" s="50" t="e">
        <f>VLOOKUP($U82,AvgGoalStats!$A$3:$AE$998,17,FALSE)</f>
        <v>#REF!</v>
      </c>
      <c r="AE82" s="50" t="e">
        <f>VLOOKUP($U82,AvgGoalStats!$A$3:$AE$998,19,FALSE)</f>
        <v>#REF!</v>
      </c>
      <c r="AF82" s="50" t="e">
        <f>VLOOKUP($U82,AvgGoalStats!$A$3:$AE$998,20,FALSE)</f>
        <v>#REF!</v>
      </c>
      <c r="AG82" s="50" t="e">
        <f>VLOOKUP($U82,AvgGoalStats!$A$3:$AE$998,22,FALSE)</f>
        <v>#REF!</v>
      </c>
      <c r="AH82" s="50" t="e">
        <f>VLOOKUP($U82,AvgGoalStats!$A$3:$AE$998,23,FALSE)</f>
        <v>#REF!</v>
      </c>
      <c r="AI82" s="50" t="e">
        <f>VLOOKUP($U82,AvgGoalStats!$A$3:$AE$998,25,FALSE)</f>
        <v>#REF!</v>
      </c>
      <c r="AJ82" s="50" t="e">
        <f>VLOOKUP($U82,AvgGoalStats!$A$3:$AE$998,26,FALSE)</f>
        <v>#REF!</v>
      </c>
      <c r="AK82" s="50" t="e">
        <f>VLOOKUP($U82,AvgGoalStats!$A$3:$AE$998,28,FALSE)</f>
        <v>#REF!</v>
      </c>
      <c r="AL82" s="50" t="e">
        <f>VLOOKUP($U82,AvgGoalStats!$A$3:$AE$998,29,FALSE)</f>
        <v>#REF!</v>
      </c>
      <c r="AM82" s="50" t="e">
        <f>VLOOKUP($U82,AvgGoalStats!$A$3:$AE$998,31,FALSE)</f>
        <v>#REF!</v>
      </c>
    </row>
    <row r="83" spans="1:39" x14ac:dyDescent="0.3">
      <c r="A83" s="51" t="e">
        <f>VLOOKUP($S83,AvgGoalStats!$A$3:$AE$998,5,FALSE)</f>
        <v>#REF!</v>
      </c>
      <c r="B83" s="50" t="e">
        <f>VLOOKUP($S83,AvgGoalStats!$A$3:$AE$998,6,FALSE)</f>
        <v>#REF!</v>
      </c>
      <c r="C83" s="50" t="e">
        <f>VLOOKUP($S83,AvgGoalStats!$A$3:$AE$998,8,FALSE)</f>
        <v>#REF!</v>
      </c>
      <c r="D83" s="50" t="e">
        <f>VLOOKUP($S83,AvgGoalStats!$A$3:$AE$998,9,FALSE)</f>
        <v>#REF!</v>
      </c>
      <c r="E83" s="50" t="e">
        <f>VLOOKUP($S83,AvgGoalStats!$A$3:$AE$998,11,FALSE)</f>
        <v>#REF!</v>
      </c>
      <c r="F83" s="50" t="e">
        <f>VLOOKUP($S83,AvgGoalStats!$A$3:$AE$998,12,FALSE)</f>
        <v>#REF!</v>
      </c>
      <c r="G83" s="50" t="e">
        <f>VLOOKUP($S83,AvgGoalStats!$A$3:$AE$998,14,FALSE)</f>
        <v>#REF!</v>
      </c>
      <c r="H83" s="50" t="e">
        <f>VLOOKUP($S83,AvgGoalStats!$A$3:$AE$998,15,FALSE)</f>
        <v>#REF!</v>
      </c>
      <c r="I83" s="50" t="e">
        <f>VLOOKUP($S83,AvgGoalStats!$A$3:$AE$998,17,FALSE)</f>
        <v>#REF!</v>
      </c>
      <c r="J83" s="50" t="e">
        <f>VLOOKUP($S83,AvgGoalStats!$A$3:$AE$998,18,FALSE)</f>
        <v>#REF!</v>
      </c>
      <c r="K83" s="50" t="e">
        <f>VLOOKUP($S83,AvgGoalStats!$A$3:$AE$998,20,FALSE)</f>
        <v>#REF!</v>
      </c>
      <c r="L83" s="50" t="e">
        <f>VLOOKUP($S83,AvgGoalStats!$A$3:$AE$998,21,FALSE)</f>
        <v>#REF!</v>
      </c>
      <c r="M83" s="50" t="e">
        <f>VLOOKUP($S83,AvgGoalStats!$A$3:$AE$998,23,FALSE)</f>
        <v>#REF!</v>
      </c>
      <c r="N83" s="50" t="e">
        <f>VLOOKUP($S83,AvgGoalStats!$A$3:$AE$998,24,FALSE)</f>
        <v>#REF!</v>
      </c>
      <c r="O83" s="50" t="e">
        <f>VLOOKUP($S83,AvgGoalStats!$A$3:$AE$998,26,FALSE)</f>
        <v>#REF!</v>
      </c>
      <c r="P83" s="50" t="e">
        <f>VLOOKUP($S83,AvgGoalStats!$A$3:$AE$998,27,FALSE)</f>
        <v>#REF!</v>
      </c>
      <c r="Q83" s="50" t="e">
        <f>VLOOKUP($S83,AvgGoalStats!$A$3:$AE$998,29,FALSE)</f>
        <v>#REF!</v>
      </c>
      <c r="R83" s="50" t="e">
        <f>VLOOKUP($S83,AvgGoalStats!$A$3:$AE$998,30,FALSE)</f>
        <v>#REF!</v>
      </c>
      <c r="S83" s="53" t="e">
        <f>Fixtures!#REF!</f>
        <v>#REF!</v>
      </c>
      <c r="T83" s="54" t="e">
        <f>Fixtures!#REF!</f>
        <v>#REF!</v>
      </c>
      <c r="U83" s="53" t="e">
        <f>Fixtures!#REF!</f>
        <v>#REF!</v>
      </c>
      <c r="V83" s="51" t="e">
        <f>VLOOKUP($U83,AvgGoalStats!$A$3:$AE$998,5,FALSE)</f>
        <v>#REF!</v>
      </c>
      <c r="W83" s="50" t="e">
        <f>VLOOKUP($U83,AvgGoalStats!$A$3:$AE$998,7,FALSE)</f>
        <v>#REF!</v>
      </c>
      <c r="X83" s="50" t="e">
        <f>VLOOKUP($U83,AvgGoalStats!$A$3:$AE$998,8,FALSE)</f>
        <v>#REF!</v>
      </c>
      <c r="Y83" s="50" t="e">
        <f>VLOOKUP($U83,AvgGoalStats!$A$3:$AE$998,10,FALSE)</f>
        <v>#REF!</v>
      </c>
      <c r="Z83" s="50" t="e">
        <f>VLOOKUP($U83,AvgGoalStats!$A$3:$AE$998,11,FALSE)</f>
        <v>#REF!</v>
      </c>
      <c r="AA83" s="50" t="e">
        <f>VLOOKUP($U83,AvgGoalStats!$A$3:$AE$998,13,FALSE)</f>
        <v>#REF!</v>
      </c>
      <c r="AB83" s="50" t="e">
        <f>VLOOKUP($U83,AvgGoalStats!$A$3:$AE$998,14,FALSE)</f>
        <v>#REF!</v>
      </c>
      <c r="AC83" s="50" t="e">
        <f>VLOOKUP($U83,AvgGoalStats!$A$3:$AE$998,16,FALSE)</f>
        <v>#REF!</v>
      </c>
      <c r="AD83" s="50" t="e">
        <f>VLOOKUP($U83,AvgGoalStats!$A$3:$AE$998,17,FALSE)</f>
        <v>#REF!</v>
      </c>
      <c r="AE83" s="50" t="e">
        <f>VLOOKUP($U83,AvgGoalStats!$A$3:$AE$998,19,FALSE)</f>
        <v>#REF!</v>
      </c>
      <c r="AF83" s="50" t="e">
        <f>VLOOKUP($U83,AvgGoalStats!$A$3:$AE$998,20,FALSE)</f>
        <v>#REF!</v>
      </c>
      <c r="AG83" s="50" t="e">
        <f>VLOOKUP($U83,AvgGoalStats!$A$3:$AE$998,22,FALSE)</f>
        <v>#REF!</v>
      </c>
      <c r="AH83" s="50" t="e">
        <f>VLOOKUP($U83,AvgGoalStats!$A$3:$AE$998,23,FALSE)</f>
        <v>#REF!</v>
      </c>
      <c r="AI83" s="50" t="e">
        <f>VLOOKUP($U83,AvgGoalStats!$A$3:$AE$998,25,FALSE)</f>
        <v>#REF!</v>
      </c>
      <c r="AJ83" s="50" t="e">
        <f>VLOOKUP($U83,AvgGoalStats!$A$3:$AE$998,26,FALSE)</f>
        <v>#REF!</v>
      </c>
      <c r="AK83" s="50" t="e">
        <f>VLOOKUP($U83,AvgGoalStats!$A$3:$AE$998,28,FALSE)</f>
        <v>#REF!</v>
      </c>
      <c r="AL83" s="50" t="e">
        <f>VLOOKUP($U83,AvgGoalStats!$A$3:$AE$998,29,FALSE)</f>
        <v>#REF!</v>
      </c>
      <c r="AM83" s="50" t="e">
        <f>VLOOKUP($U83,AvgGoalStats!$A$3:$AE$998,31,FALSE)</f>
        <v>#REF!</v>
      </c>
    </row>
    <row r="84" spans="1:39" x14ac:dyDescent="0.3">
      <c r="A84" s="51" t="e">
        <f>VLOOKUP($S84,AvgGoalStats!$A$3:$AE$998,5,FALSE)</f>
        <v>#REF!</v>
      </c>
      <c r="B84" s="50" t="e">
        <f>VLOOKUP($S84,AvgGoalStats!$A$3:$AE$998,6,FALSE)</f>
        <v>#REF!</v>
      </c>
      <c r="C84" s="50" t="e">
        <f>VLOOKUP($S84,AvgGoalStats!$A$3:$AE$998,8,FALSE)</f>
        <v>#REF!</v>
      </c>
      <c r="D84" s="50" t="e">
        <f>VLOOKUP($S84,AvgGoalStats!$A$3:$AE$998,9,FALSE)</f>
        <v>#REF!</v>
      </c>
      <c r="E84" s="50" t="e">
        <f>VLOOKUP($S84,AvgGoalStats!$A$3:$AE$998,11,FALSE)</f>
        <v>#REF!</v>
      </c>
      <c r="F84" s="50" t="e">
        <f>VLOOKUP($S84,AvgGoalStats!$A$3:$AE$998,12,FALSE)</f>
        <v>#REF!</v>
      </c>
      <c r="G84" s="50" t="e">
        <f>VLOOKUP($S84,AvgGoalStats!$A$3:$AE$998,14,FALSE)</f>
        <v>#REF!</v>
      </c>
      <c r="H84" s="50" t="e">
        <f>VLOOKUP($S84,AvgGoalStats!$A$3:$AE$998,15,FALSE)</f>
        <v>#REF!</v>
      </c>
      <c r="I84" s="50" t="e">
        <f>VLOOKUP($S84,AvgGoalStats!$A$3:$AE$998,17,FALSE)</f>
        <v>#REF!</v>
      </c>
      <c r="J84" s="50" t="e">
        <f>VLOOKUP($S84,AvgGoalStats!$A$3:$AE$998,18,FALSE)</f>
        <v>#REF!</v>
      </c>
      <c r="K84" s="50" t="e">
        <f>VLOOKUP($S84,AvgGoalStats!$A$3:$AE$998,20,FALSE)</f>
        <v>#REF!</v>
      </c>
      <c r="L84" s="50" t="e">
        <f>VLOOKUP($S84,AvgGoalStats!$A$3:$AE$998,21,FALSE)</f>
        <v>#REF!</v>
      </c>
      <c r="M84" s="50" t="e">
        <f>VLOOKUP($S84,AvgGoalStats!$A$3:$AE$998,23,FALSE)</f>
        <v>#REF!</v>
      </c>
      <c r="N84" s="50" t="e">
        <f>VLOOKUP($S84,AvgGoalStats!$A$3:$AE$998,24,FALSE)</f>
        <v>#REF!</v>
      </c>
      <c r="O84" s="50" t="e">
        <f>VLOOKUP($S84,AvgGoalStats!$A$3:$AE$998,26,FALSE)</f>
        <v>#REF!</v>
      </c>
      <c r="P84" s="50" t="e">
        <f>VLOOKUP($S84,AvgGoalStats!$A$3:$AE$998,27,FALSE)</f>
        <v>#REF!</v>
      </c>
      <c r="Q84" s="50" t="e">
        <f>VLOOKUP($S84,AvgGoalStats!$A$3:$AE$998,29,FALSE)</f>
        <v>#REF!</v>
      </c>
      <c r="R84" s="50" t="e">
        <f>VLOOKUP($S84,AvgGoalStats!$A$3:$AE$998,30,FALSE)</f>
        <v>#REF!</v>
      </c>
      <c r="S84" s="53" t="e">
        <f>Fixtures!#REF!</f>
        <v>#REF!</v>
      </c>
      <c r="T84" s="54" t="e">
        <f>Fixtures!#REF!</f>
        <v>#REF!</v>
      </c>
      <c r="U84" s="53" t="e">
        <f>Fixtures!#REF!</f>
        <v>#REF!</v>
      </c>
      <c r="V84" s="51" t="e">
        <f>VLOOKUP($U84,AvgGoalStats!$A$3:$AE$998,5,FALSE)</f>
        <v>#REF!</v>
      </c>
      <c r="W84" s="50" t="e">
        <f>VLOOKUP($U84,AvgGoalStats!$A$3:$AE$998,7,FALSE)</f>
        <v>#REF!</v>
      </c>
      <c r="X84" s="50" t="e">
        <f>VLOOKUP($U84,AvgGoalStats!$A$3:$AE$998,8,FALSE)</f>
        <v>#REF!</v>
      </c>
      <c r="Y84" s="50" t="e">
        <f>VLOOKUP($U84,AvgGoalStats!$A$3:$AE$998,10,FALSE)</f>
        <v>#REF!</v>
      </c>
      <c r="Z84" s="50" t="e">
        <f>VLOOKUP($U84,AvgGoalStats!$A$3:$AE$998,11,FALSE)</f>
        <v>#REF!</v>
      </c>
      <c r="AA84" s="50" t="e">
        <f>VLOOKUP($U84,AvgGoalStats!$A$3:$AE$998,13,FALSE)</f>
        <v>#REF!</v>
      </c>
      <c r="AB84" s="50" t="e">
        <f>VLOOKUP($U84,AvgGoalStats!$A$3:$AE$998,14,FALSE)</f>
        <v>#REF!</v>
      </c>
      <c r="AC84" s="50" t="e">
        <f>VLOOKUP($U84,AvgGoalStats!$A$3:$AE$998,16,FALSE)</f>
        <v>#REF!</v>
      </c>
      <c r="AD84" s="50" t="e">
        <f>VLOOKUP($U84,AvgGoalStats!$A$3:$AE$998,17,FALSE)</f>
        <v>#REF!</v>
      </c>
      <c r="AE84" s="50" t="e">
        <f>VLOOKUP($U84,AvgGoalStats!$A$3:$AE$998,19,FALSE)</f>
        <v>#REF!</v>
      </c>
      <c r="AF84" s="50" t="e">
        <f>VLOOKUP($U84,AvgGoalStats!$A$3:$AE$998,20,FALSE)</f>
        <v>#REF!</v>
      </c>
      <c r="AG84" s="50" t="e">
        <f>VLOOKUP($U84,AvgGoalStats!$A$3:$AE$998,22,FALSE)</f>
        <v>#REF!</v>
      </c>
      <c r="AH84" s="50" t="e">
        <f>VLOOKUP($U84,AvgGoalStats!$A$3:$AE$998,23,FALSE)</f>
        <v>#REF!</v>
      </c>
      <c r="AI84" s="50" t="e">
        <f>VLOOKUP($U84,AvgGoalStats!$A$3:$AE$998,25,FALSE)</f>
        <v>#REF!</v>
      </c>
      <c r="AJ84" s="50" t="e">
        <f>VLOOKUP($U84,AvgGoalStats!$A$3:$AE$998,26,FALSE)</f>
        <v>#REF!</v>
      </c>
      <c r="AK84" s="50" t="e">
        <f>VLOOKUP($U84,AvgGoalStats!$A$3:$AE$998,28,FALSE)</f>
        <v>#REF!</v>
      </c>
      <c r="AL84" s="50" t="e">
        <f>VLOOKUP($U84,AvgGoalStats!$A$3:$AE$998,29,FALSE)</f>
        <v>#REF!</v>
      </c>
      <c r="AM84" s="50" t="e">
        <f>VLOOKUP($U84,AvgGoalStats!$A$3:$AE$998,31,FALSE)</f>
        <v>#REF!</v>
      </c>
    </row>
    <row r="85" spans="1:39" x14ac:dyDescent="0.3">
      <c r="A85" s="51" t="e">
        <f>VLOOKUP($S85,AvgGoalStats!$A$3:$AE$998,5,FALSE)</f>
        <v>#REF!</v>
      </c>
      <c r="B85" s="50" t="e">
        <f>VLOOKUP($S85,AvgGoalStats!$A$3:$AE$998,6,FALSE)</f>
        <v>#REF!</v>
      </c>
      <c r="C85" s="50" t="e">
        <f>VLOOKUP($S85,AvgGoalStats!$A$3:$AE$998,8,FALSE)</f>
        <v>#REF!</v>
      </c>
      <c r="D85" s="50" t="e">
        <f>VLOOKUP($S85,AvgGoalStats!$A$3:$AE$998,9,FALSE)</f>
        <v>#REF!</v>
      </c>
      <c r="E85" s="50" t="e">
        <f>VLOOKUP($S85,AvgGoalStats!$A$3:$AE$998,11,FALSE)</f>
        <v>#REF!</v>
      </c>
      <c r="F85" s="50" t="e">
        <f>VLOOKUP($S85,AvgGoalStats!$A$3:$AE$998,12,FALSE)</f>
        <v>#REF!</v>
      </c>
      <c r="G85" s="50" t="e">
        <f>VLOOKUP($S85,AvgGoalStats!$A$3:$AE$998,14,FALSE)</f>
        <v>#REF!</v>
      </c>
      <c r="H85" s="50" t="e">
        <f>VLOOKUP($S85,AvgGoalStats!$A$3:$AE$998,15,FALSE)</f>
        <v>#REF!</v>
      </c>
      <c r="I85" s="50" t="e">
        <f>VLOOKUP($S85,AvgGoalStats!$A$3:$AE$998,17,FALSE)</f>
        <v>#REF!</v>
      </c>
      <c r="J85" s="50" t="e">
        <f>VLOOKUP($S85,AvgGoalStats!$A$3:$AE$998,18,FALSE)</f>
        <v>#REF!</v>
      </c>
      <c r="K85" s="50" t="e">
        <f>VLOOKUP($S85,AvgGoalStats!$A$3:$AE$998,20,FALSE)</f>
        <v>#REF!</v>
      </c>
      <c r="L85" s="50" t="e">
        <f>VLOOKUP($S85,AvgGoalStats!$A$3:$AE$998,21,FALSE)</f>
        <v>#REF!</v>
      </c>
      <c r="M85" s="50" t="e">
        <f>VLOOKUP($S85,AvgGoalStats!$A$3:$AE$998,23,FALSE)</f>
        <v>#REF!</v>
      </c>
      <c r="N85" s="50" t="e">
        <f>VLOOKUP($S85,AvgGoalStats!$A$3:$AE$998,24,FALSE)</f>
        <v>#REF!</v>
      </c>
      <c r="O85" s="50" t="e">
        <f>VLOOKUP($S85,AvgGoalStats!$A$3:$AE$998,26,FALSE)</f>
        <v>#REF!</v>
      </c>
      <c r="P85" s="50" t="e">
        <f>VLOOKUP($S85,AvgGoalStats!$A$3:$AE$998,27,FALSE)</f>
        <v>#REF!</v>
      </c>
      <c r="Q85" s="50" t="e">
        <f>VLOOKUP($S85,AvgGoalStats!$A$3:$AE$998,29,FALSE)</f>
        <v>#REF!</v>
      </c>
      <c r="R85" s="50" t="e">
        <f>VLOOKUP($S85,AvgGoalStats!$A$3:$AE$998,30,FALSE)</f>
        <v>#REF!</v>
      </c>
      <c r="S85" s="53" t="e">
        <f>Fixtures!#REF!</f>
        <v>#REF!</v>
      </c>
      <c r="T85" s="54" t="e">
        <f>Fixtures!#REF!</f>
        <v>#REF!</v>
      </c>
      <c r="U85" s="53" t="e">
        <f>Fixtures!#REF!</f>
        <v>#REF!</v>
      </c>
      <c r="V85" s="51" t="e">
        <f>VLOOKUP($U85,AvgGoalStats!$A$3:$AE$998,5,FALSE)</f>
        <v>#REF!</v>
      </c>
      <c r="W85" s="50" t="e">
        <f>VLOOKUP($U85,AvgGoalStats!$A$3:$AE$998,7,FALSE)</f>
        <v>#REF!</v>
      </c>
      <c r="X85" s="50" t="e">
        <f>VLOOKUP($U85,AvgGoalStats!$A$3:$AE$998,8,FALSE)</f>
        <v>#REF!</v>
      </c>
      <c r="Y85" s="50" t="e">
        <f>VLOOKUP($U85,AvgGoalStats!$A$3:$AE$998,10,FALSE)</f>
        <v>#REF!</v>
      </c>
      <c r="Z85" s="50" t="e">
        <f>VLOOKUP($U85,AvgGoalStats!$A$3:$AE$998,11,FALSE)</f>
        <v>#REF!</v>
      </c>
      <c r="AA85" s="50" t="e">
        <f>VLOOKUP($U85,AvgGoalStats!$A$3:$AE$998,13,FALSE)</f>
        <v>#REF!</v>
      </c>
      <c r="AB85" s="50" t="e">
        <f>VLOOKUP($U85,AvgGoalStats!$A$3:$AE$998,14,FALSE)</f>
        <v>#REF!</v>
      </c>
      <c r="AC85" s="50" t="e">
        <f>VLOOKUP($U85,AvgGoalStats!$A$3:$AE$998,16,FALSE)</f>
        <v>#REF!</v>
      </c>
      <c r="AD85" s="50" t="e">
        <f>VLOOKUP($U85,AvgGoalStats!$A$3:$AE$998,17,FALSE)</f>
        <v>#REF!</v>
      </c>
      <c r="AE85" s="50" t="e">
        <f>VLOOKUP($U85,AvgGoalStats!$A$3:$AE$998,19,FALSE)</f>
        <v>#REF!</v>
      </c>
      <c r="AF85" s="50" t="e">
        <f>VLOOKUP($U85,AvgGoalStats!$A$3:$AE$998,20,FALSE)</f>
        <v>#REF!</v>
      </c>
      <c r="AG85" s="50" t="e">
        <f>VLOOKUP($U85,AvgGoalStats!$A$3:$AE$998,22,FALSE)</f>
        <v>#REF!</v>
      </c>
      <c r="AH85" s="50" t="e">
        <f>VLOOKUP($U85,AvgGoalStats!$A$3:$AE$998,23,FALSE)</f>
        <v>#REF!</v>
      </c>
      <c r="AI85" s="50" t="e">
        <f>VLOOKUP($U85,AvgGoalStats!$A$3:$AE$998,25,FALSE)</f>
        <v>#REF!</v>
      </c>
      <c r="AJ85" s="50" t="e">
        <f>VLOOKUP($U85,AvgGoalStats!$A$3:$AE$998,26,FALSE)</f>
        <v>#REF!</v>
      </c>
      <c r="AK85" s="50" t="e">
        <f>VLOOKUP($U85,AvgGoalStats!$A$3:$AE$998,28,FALSE)</f>
        <v>#REF!</v>
      </c>
      <c r="AL85" s="50" t="e">
        <f>VLOOKUP($U85,AvgGoalStats!$A$3:$AE$998,29,FALSE)</f>
        <v>#REF!</v>
      </c>
      <c r="AM85" s="50" t="e">
        <f>VLOOKUP($U85,AvgGoalStats!$A$3:$AE$998,31,FALSE)</f>
        <v>#REF!</v>
      </c>
    </row>
    <row r="86" spans="1:39" x14ac:dyDescent="0.3">
      <c r="A86" s="51" t="e">
        <f>VLOOKUP($S86,AvgGoalStats!$A$3:$AE$998,5,FALSE)</f>
        <v>#REF!</v>
      </c>
      <c r="B86" s="50" t="e">
        <f>VLOOKUP($S86,AvgGoalStats!$A$3:$AE$998,6,FALSE)</f>
        <v>#REF!</v>
      </c>
      <c r="C86" s="50" t="e">
        <f>VLOOKUP($S86,AvgGoalStats!$A$3:$AE$998,8,FALSE)</f>
        <v>#REF!</v>
      </c>
      <c r="D86" s="50" t="e">
        <f>VLOOKUP($S86,AvgGoalStats!$A$3:$AE$998,9,FALSE)</f>
        <v>#REF!</v>
      </c>
      <c r="E86" s="50" t="e">
        <f>VLOOKUP($S86,AvgGoalStats!$A$3:$AE$998,11,FALSE)</f>
        <v>#REF!</v>
      </c>
      <c r="F86" s="50" t="e">
        <f>VLOOKUP($S86,AvgGoalStats!$A$3:$AE$998,12,FALSE)</f>
        <v>#REF!</v>
      </c>
      <c r="G86" s="50" t="e">
        <f>VLOOKUP($S86,AvgGoalStats!$A$3:$AE$998,14,FALSE)</f>
        <v>#REF!</v>
      </c>
      <c r="H86" s="50" t="e">
        <f>VLOOKUP($S86,AvgGoalStats!$A$3:$AE$998,15,FALSE)</f>
        <v>#REF!</v>
      </c>
      <c r="I86" s="50" t="e">
        <f>VLOOKUP($S86,AvgGoalStats!$A$3:$AE$998,17,FALSE)</f>
        <v>#REF!</v>
      </c>
      <c r="J86" s="50" t="e">
        <f>VLOOKUP($S86,AvgGoalStats!$A$3:$AE$998,18,FALSE)</f>
        <v>#REF!</v>
      </c>
      <c r="K86" s="50" t="e">
        <f>VLOOKUP($S86,AvgGoalStats!$A$3:$AE$998,20,FALSE)</f>
        <v>#REF!</v>
      </c>
      <c r="L86" s="50" t="e">
        <f>VLOOKUP($S86,AvgGoalStats!$A$3:$AE$998,21,FALSE)</f>
        <v>#REF!</v>
      </c>
      <c r="M86" s="50" t="e">
        <f>VLOOKUP($S86,AvgGoalStats!$A$3:$AE$998,23,FALSE)</f>
        <v>#REF!</v>
      </c>
      <c r="N86" s="50" t="e">
        <f>VLOOKUP($S86,AvgGoalStats!$A$3:$AE$998,24,FALSE)</f>
        <v>#REF!</v>
      </c>
      <c r="O86" s="50" t="e">
        <f>VLOOKUP($S86,AvgGoalStats!$A$3:$AE$998,26,FALSE)</f>
        <v>#REF!</v>
      </c>
      <c r="P86" s="50" t="e">
        <f>VLOOKUP($S86,AvgGoalStats!$A$3:$AE$998,27,FALSE)</f>
        <v>#REF!</v>
      </c>
      <c r="Q86" s="50" t="e">
        <f>VLOOKUP($S86,AvgGoalStats!$A$3:$AE$998,29,FALSE)</f>
        <v>#REF!</v>
      </c>
      <c r="R86" s="50" t="e">
        <f>VLOOKUP($S86,AvgGoalStats!$A$3:$AE$998,30,FALSE)</f>
        <v>#REF!</v>
      </c>
      <c r="S86" s="53" t="e">
        <f>Fixtures!#REF!</f>
        <v>#REF!</v>
      </c>
      <c r="T86" s="54" t="e">
        <f>Fixtures!#REF!</f>
        <v>#REF!</v>
      </c>
      <c r="U86" s="53" t="e">
        <f>Fixtures!#REF!</f>
        <v>#REF!</v>
      </c>
      <c r="V86" s="51" t="e">
        <f>VLOOKUP($U86,AvgGoalStats!$A$3:$AE$998,5,FALSE)</f>
        <v>#REF!</v>
      </c>
      <c r="W86" s="50" t="e">
        <f>VLOOKUP($U86,AvgGoalStats!$A$3:$AE$998,7,FALSE)</f>
        <v>#REF!</v>
      </c>
      <c r="X86" s="50" t="e">
        <f>VLOOKUP($U86,AvgGoalStats!$A$3:$AE$998,8,FALSE)</f>
        <v>#REF!</v>
      </c>
      <c r="Y86" s="50" t="e">
        <f>VLOOKUP($U86,AvgGoalStats!$A$3:$AE$998,10,FALSE)</f>
        <v>#REF!</v>
      </c>
      <c r="Z86" s="50" t="e">
        <f>VLOOKUP($U86,AvgGoalStats!$A$3:$AE$998,11,FALSE)</f>
        <v>#REF!</v>
      </c>
      <c r="AA86" s="50" t="e">
        <f>VLOOKUP($U86,AvgGoalStats!$A$3:$AE$998,13,FALSE)</f>
        <v>#REF!</v>
      </c>
      <c r="AB86" s="50" t="e">
        <f>VLOOKUP($U86,AvgGoalStats!$A$3:$AE$998,14,FALSE)</f>
        <v>#REF!</v>
      </c>
      <c r="AC86" s="50" t="e">
        <f>VLOOKUP($U86,AvgGoalStats!$A$3:$AE$998,16,FALSE)</f>
        <v>#REF!</v>
      </c>
      <c r="AD86" s="50" t="e">
        <f>VLOOKUP($U86,AvgGoalStats!$A$3:$AE$998,17,FALSE)</f>
        <v>#REF!</v>
      </c>
      <c r="AE86" s="50" t="e">
        <f>VLOOKUP($U86,AvgGoalStats!$A$3:$AE$998,19,FALSE)</f>
        <v>#REF!</v>
      </c>
      <c r="AF86" s="50" t="e">
        <f>VLOOKUP($U86,AvgGoalStats!$A$3:$AE$998,20,FALSE)</f>
        <v>#REF!</v>
      </c>
      <c r="AG86" s="50" t="e">
        <f>VLOOKUP($U86,AvgGoalStats!$A$3:$AE$998,22,FALSE)</f>
        <v>#REF!</v>
      </c>
      <c r="AH86" s="50" t="e">
        <f>VLOOKUP($U86,AvgGoalStats!$A$3:$AE$998,23,FALSE)</f>
        <v>#REF!</v>
      </c>
      <c r="AI86" s="50" t="e">
        <f>VLOOKUP($U86,AvgGoalStats!$A$3:$AE$998,25,FALSE)</f>
        <v>#REF!</v>
      </c>
      <c r="AJ86" s="50" t="e">
        <f>VLOOKUP($U86,AvgGoalStats!$A$3:$AE$998,26,FALSE)</f>
        <v>#REF!</v>
      </c>
      <c r="AK86" s="50" t="e">
        <f>VLOOKUP($U86,AvgGoalStats!$A$3:$AE$998,28,FALSE)</f>
        <v>#REF!</v>
      </c>
      <c r="AL86" s="50" t="e">
        <f>VLOOKUP($U86,AvgGoalStats!$A$3:$AE$998,29,FALSE)</f>
        <v>#REF!</v>
      </c>
      <c r="AM86" s="50" t="e">
        <f>VLOOKUP($U86,AvgGoalStats!$A$3:$AE$998,31,FALSE)</f>
        <v>#REF!</v>
      </c>
    </row>
    <row r="87" spans="1:39" x14ac:dyDescent="0.3">
      <c r="A87" s="51" t="e">
        <f>VLOOKUP($S87,AvgGoalStats!$A$3:$AE$998,5,FALSE)</f>
        <v>#REF!</v>
      </c>
      <c r="B87" s="50" t="e">
        <f>VLOOKUP($S87,AvgGoalStats!$A$3:$AE$998,6,FALSE)</f>
        <v>#REF!</v>
      </c>
      <c r="C87" s="50" t="e">
        <f>VLOOKUP($S87,AvgGoalStats!$A$3:$AE$998,8,FALSE)</f>
        <v>#REF!</v>
      </c>
      <c r="D87" s="50" t="e">
        <f>VLOOKUP($S87,AvgGoalStats!$A$3:$AE$998,9,FALSE)</f>
        <v>#REF!</v>
      </c>
      <c r="E87" s="50" t="e">
        <f>VLOOKUP($S87,AvgGoalStats!$A$3:$AE$998,11,FALSE)</f>
        <v>#REF!</v>
      </c>
      <c r="F87" s="50" t="e">
        <f>VLOOKUP($S87,AvgGoalStats!$A$3:$AE$998,12,FALSE)</f>
        <v>#REF!</v>
      </c>
      <c r="G87" s="50" t="e">
        <f>VLOOKUP($S87,AvgGoalStats!$A$3:$AE$998,14,FALSE)</f>
        <v>#REF!</v>
      </c>
      <c r="H87" s="50" t="e">
        <f>VLOOKUP($S87,AvgGoalStats!$A$3:$AE$998,15,FALSE)</f>
        <v>#REF!</v>
      </c>
      <c r="I87" s="50" t="e">
        <f>VLOOKUP($S87,AvgGoalStats!$A$3:$AE$998,17,FALSE)</f>
        <v>#REF!</v>
      </c>
      <c r="J87" s="50" t="e">
        <f>VLOOKUP($S87,AvgGoalStats!$A$3:$AE$998,18,FALSE)</f>
        <v>#REF!</v>
      </c>
      <c r="K87" s="50" t="e">
        <f>VLOOKUP($S87,AvgGoalStats!$A$3:$AE$998,20,FALSE)</f>
        <v>#REF!</v>
      </c>
      <c r="L87" s="50" t="e">
        <f>VLOOKUP($S87,AvgGoalStats!$A$3:$AE$998,21,FALSE)</f>
        <v>#REF!</v>
      </c>
      <c r="M87" s="50" t="e">
        <f>VLOOKUP($S87,AvgGoalStats!$A$3:$AE$998,23,FALSE)</f>
        <v>#REF!</v>
      </c>
      <c r="N87" s="50" t="e">
        <f>VLOOKUP($S87,AvgGoalStats!$A$3:$AE$998,24,FALSE)</f>
        <v>#REF!</v>
      </c>
      <c r="O87" s="50" t="e">
        <f>VLOOKUP($S87,AvgGoalStats!$A$3:$AE$998,26,FALSE)</f>
        <v>#REF!</v>
      </c>
      <c r="P87" s="50" t="e">
        <f>VLOOKUP($S87,AvgGoalStats!$A$3:$AE$998,27,FALSE)</f>
        <v>#REF!</v>
      </c>
      <c r="Q87" s="50" t="e">
        <f>VLOOKUP($S87,AvgGoalStats!$A$3:$AE$998,29,FALSE)</f>
        <v>#REF!</v>
      </c>
      <c r="R87" s="50" t="e">
        <f>VLOOKUP($S87,AvgGoalStats!$A$3:$AE$998,30,FALSE)</f>
        <v>#REF!</v>
      </c>
      <c r="S87" s="53" t="e">
        <f>Fixtures!#REF!</f>
        <v>#REF!</v>
      </c>
      <c r="T87" s="54" t="e">
        <f>Fixtures!#REF!</f>
        <v>#REF!</v>
      </c>
      <c r="U87" s="53" t="e">
        <f>Fixtures!#REF!</f>
        <v>#REF!</v>
      </c>
      <c r="V87" s="51" t="e">
        <f>VLOOKUP($U87,AvgGoalStats!$A$3:$AE$998,5,FALSE)</f>
        <v>#REF!</v>
      </c>
      <c r="W87" s="50" t="e">
        <f>VLOOKUP($U87,AvgGoalStats!$A$3:$AE$998,7,FALSE)</f>
        <v>#REF!</v>
      </c>
      <c r="X87" s="50" t="e">
        <f>VLOOKUP($U87,AvgGoalStats!$A$3:$AE$998,8,FALSE)</f>
        <v>#REF!</v>
      </c>
      <c r="Y87" s="50" t="e">
        <f>VLOOKUP($U87,AvgGoalStats!$A$3:$AE$998,10,FALSE)</f>
        <v>#REF!</v>
      </c>
      <c r="Z87" s="50" t="e">
        <f>VLOOKUP($U87,AvgGoalStats!$A$3:$AE$998,11,FALSE)</f>
        <v>#REF!</v>
      </c>
      <c r="AA87" s="50" t="e">
        <f>VLOOKUP($U87,AvgGoalStats!$A$3:$AE$998,13,FALSE)</f>
        <v>#REF!</v>
      </c>
      <c r="AB87" s="50" t="e">
        <f>VLOOKUP($U87,AvgGoalStats!$A$3:$AE$998,14,FALSE)</f>
        <v>#REF!</v>
      </c>
      <c r="AC87" s="50" t="e">
        <f>VLOOKUP($U87,AvgGoalStats!$A$3:$AE$998,16,FALSE)</f>
        <v>#REF!</v>
      </c>
      <c r="AD87" s="50" t="e">
        <f>VLOOKUP($U87,AvgGoalStats!$A$3:$AE$998,17,FALSE)</f>
        <v>#REF!</v>
      </c>
      <c r="AE87" s="50" t="e">
        <f>VLOOKUP($U87,AvgGoalStats!$A$3:$AE$998,19,FALSE)</f>
        <v>#REF!</v>
      </c>
      <c r="AF87" s="50" t="e">
        <f>VLOOKUP($U87,AvgGoalStats!$A$3:$AE$998,20,FALSE)</f>
        <v>#REF!</v>
      </c>
      <c r="AG87" s="50" t="e">
        <f>VLOOKUP($U87,AvgGoalStats!$A$3:$AE$998,22,FALSE)</f>
        <v>#REF!</v>
      </c>
      <c r="AH87" s="50" t="e">
        <f>VLOOKUP($U87,AvgGoalStats!$A$3:$AE$998,23,FALSE)</f>
        <v>#REF!</v>
      </c>
      <c r="AI87" s="50" t="e">
        <f>VLOOKUP($U87,AvgGoalStats!$A$3:$AE$998,25,FALSE)</f>
        <v>#REF!</v>
      </c>
      <c r="AJ87" s="50" t="e">
        <f>VLOOKUP($U87,AvgGoalStats!$A$3:$AE$998,26,FALSE)</f>
        <v>#REF!</v>
      </c>
      <c r="AK87" s="50" t="e">
        <f>VLOOKUP($U87,AvgGoalStats!$A$3:$AE$998,28,FALSE)</f>
        <v>#REF!</v>
      </c>
      <c r="AL87" s="50" t="e">
        <f>VLOOKUP($U87,AvgGoalStats!$A$3:$AE$998,29,FALSE)</f>
        <v>#REF!</v>
      </c>
      <c r="AM87" s="50" t="e">
        <f>VLOOKUP($U87,AvgGoalStats!$A$3:$AE$998,31,FALSE)</f>
        <v>#REF!</v>
      </c>
    </row>
    <row r="88" spans="1:39" x14ac:dyDescent="0.3">
      <c r="A88" s="51" t="e">
        <f>VLOOKUP($S88,AvgGoalStats!$A$3:$AE$998,5,FALSE)</f>
        <v>#REF!</v>
      </c>
      <c r="B88" s="50" t="e">
        <f>VLOOKUP($S88,AvgGoalStats!$A$3:$AE$998,6,FALSE)</f>
        <v>#REF!</v>
      </c>
      <c r="C88" s="50" t="e">
        <f>VLOOKUP($S88,AvgGoalStats!$A$3:$AE$998,8,FALSE)</f>
        <v>#REF!</v>
      </c>
      <c r="D88" s="50" t="e">
        <f>VLOOKUP($S88,AvgGoalStats!$A$3:$AE$998,9,FALSE)</f>
        <v>#REF!</v>
      </c>
      <c r="E88" s="50" t="e">
        <f>VLOOKUP($S88,AvgGoalStats!$A$3:$AE$998,11,FALSE)</f>
        <v>#REF!</v>
      </c>
      <c r="F88" s="50" t="e">
        <f>VLOOKUP($S88,AvgGoalStats!$A$3:$AE$998,12,FALSE)</f>
        <v>#REF!</v>
      </c>
      <c r="G88" s="50" t="e">
        <f>VLOOKUP($S88,AvgGoalStats!$A$3:$AE$998,14,FALSE)</f>
        <v>#REF!</v>
      </c>
      <c r="H88" s="50" t="e">
        <f>VLOOKUP($S88,AvgGoalStats!$A$3:$AE$998,15,FALSE)</f>
        <v>#REF!</v>
      </c>
      <c r="I88" s="50" t="e">
        <f>VLOOKUP($S88,AvgGoalStats!$A$3:$AE$998,17,FALSE)</f>
        <v>#REF!</v>
      </c>
      <c r="J88" s="50" t="e">
        <f>VLOOKUP($S88,AvgGoalStats!$A$3:$AE$998,18,FALSE)</f>
        <v>#REF!</v>
      </c>
      <c r="K88" s="50" t="e">
        <f>VLOOKUP($S88,AvgGoalStats!$A$3:$AE$998,20,FALSE)</f>
        <v>#REF!</v>
      </c>
      <c r="L88" s="50" t="e">
        <f>VLOOKUP($S88,AvgGoalStats!$A$3:$AE$998,21,FALSE)</f>
        <v>#REF!</v>
      </c>
      <c r="M88" s="50" t="e">
        <f>VLOOKUP($S88,AvgGoalStats!$A$3:$AE$998,23,FALSE)</f>
        <v>#REF!</v>
      </c>
      <c r="N88" s="50" t="e">
        <f>VLOOKUP($S88,AvgGoalStats!$A$3:$AE$998,24,FALSE)</f>
        <v>#REF!</v>
      </c>
      <c r="O88" s="50" t="e">
        <f>VLOOKUP($S88,AvgGoalStats!$A$3:$AE$998,26,FALSE)</f>
        <v>#REF!</v>
      </c>
      <c r="P88" s="50" t="e">
        <f>VLOOKUP($S88,AvgGoalStats!$A$3:$AE$998,27,FALSE)</f>
        <v>#REF!</v>
      </c>
      <c r="Q88" s="50" t="e">
        <f>VLOOKUP($S88,AvgGoalStats!$A$3:$AE$998,29,FALSE)</f>
        <v>#REF!</v>
      </c>
      <c r="R88" s="50" t="e">
        <f>VLOOKUP($S88,AvgGoalStats!$A$3:$AE$998,30,FALSE)</f>
        <v>#REF!</v>
      </c>
      <c r="S88" s="53" t="e">
        <f>Fixtures!#REF!</f>
        <v>#REF!</v>
      </c>
      <c r="T88" s="54" t="e">
        <f>Fixtures!#REF!</f>
        <v>#REF!</v>
      </c>
      <c r="U88" s="53" t="e">
        <f>Fixtures!#REF!</f>
        <v>#REF!</v>
      </c>
      <c r="V88" s="51" t="e">
        <f>VLOOKUP($U88,AvgGoalStats!$A$3:$AE$998,5,FALSE)</f>
        <v>#REF!</v>
      </c>
      <c r="W88" s="50" t="e">
        <f>VLOOKUP($U88,AvgGoalStats!$A$3:$AE$998,7,FALSE)</f>
        <v>#REF!</v>
      </c>
      <c r="X88" s="50" t="e">
        <f>VLOOKUP($U88,AvgGoalStats!$A$3:$AE$998,8,FALSE)</f>
        <v>#REF!</v>
      </c>
      <c r="Y88" s="50" t="e">
        <f>VLOOKUP($U88,AvgGoalStats!$A$3:$AE$998,10,FALSE)</f>
        <v>#REF!</v>
      </c>
      <c r="Z88" s="50" t="e">
        <f>VLOOKUP($U88,AvgGoalStats!$A$3:$AE$998,11,FALSE)</f>
        <v>#REF!</v>
      </c>
      <c r="AA88" s="50" t="e">
        <f>VLOOKUP($U88,AvgGoalStats!$A$3:$AE$998,13,FALSE)</f>
        <v>#REF!</v>
      </c>
      <c r="AB88" s="50" t="e">
        <f>VLOOKUP($U88,AvgGoalStats!$A$3:$AE$998,14,FALSE)</f>
        <v>#REF!</v>
      </c>
      <c r="AC88" s="50" t="e">
        <f>VLOOKUP($U88,AvgGoalStats!$A$3:$AE$998,16,FALSE)</f>
        <v>#REF!</v>
      </c>
      <c r="AD88" s="50" t="e">
        <f>VLOOKUP($U88,AvgGoalStats!$A$3:$AE$998,17,FALSE)</f>
        <v>#REF!</v>
      </c>
      <c r="AE88" s="50" t="e">
        <f>VLOOKUP($U88,AvgGoalStats!$A$3:$AE$998,19,FALSE)</f>
        <v>#REF!</v>
      </c>
      <c r="AF88" s="50" t="e">
        <f>VLOOKUP($U88,AvgGoalStats!$A$3:$AE$998,20,FALSE)</f>
        <v>#REF!</v>
      </c>
      <c r="AG88" s="50" t="e">
        <f>VLOOKUP($U88,AvgGoalStats!$A$3:$AE$998,22,FALSE)</f>
        <v>#REF!</v>
      </c>
      <c r="AH88" s="50" t="e">
        <f>VLOOKUP($U88,AvgGoalStats!$A$3:$AE$998,23,FALSE)</f>
        <v>#REF!</v>
      </c>
      <c r="AI88" s="50" t="e">
        <f>VLOOKUP($U88,AvgGoalStats!$A$3:$AE$998,25,FALSE)</f>
        <v>#REF!</v>
      </c>
      <c r="AJ88" s="50" t="e">
        <f>VLOOKUP($U88,AvgGoalStats!$A$3:$AE$998,26,FALSE)</f>
        <v>#REF!</v>
      </c>
      <c r="AK88" s="50" t="e">
        <f>VLOOKUP($U88,AvgGoalStats!$A$3:$AE$998,28,FALSE)</f>
        <v>#REF!</v>
      </c>
      <c r="AL88" s="50" t="e">
        <f>VLOOKUP($U88,AvgGoalStats!$A$3:$AE$998,29,FALSE)</f>
        <v>#REF!</v>
      </c>
      <c r="AM88" s="50" t="e">
        <f>VLOOKUP($U88,AvgGoalStats!$A$3:$AE$998,31,FALSE)</f>
        <v>#REF!</v>
      </c>
    </row>
    <row r="89" spans="1:39" x14ac:dyDescent="0.3">
      <c r="A89" s="51" t="e">
        <f>VLOOKUP($S89,AvgGoalStats!$A$3:$AE$998,5,FALSE)</f>
        <v>#REF!</v>
      </c>
      <c r="B89" s="50" t="e">
        <f>VLOOKUP($S89,AvgGoalStats!$A$3:$AE$998,6,FALSE)</f>
        <v>#REF!</v>
      </c>
      <c r="C89" s="50" t="e">
        <f>VLOOKUP($S89,AvgGoalStats!$A$3:$AE$998,8,FALSE)</f>
        <v>#REF!</v>
      </c>
      <c r="D89" s="50" t="e">
        <f>VLOOKUP($S89,AvgGoalStats!$A$3:$AE$998,9,FALSE)</f>
        <v>#REF!</v>
      </c>
      <c r="E89" s="50" t="e">
        <f>VLOOKUP($S89,AvgGoalStats!$A$3:$AE$998,11,FALSE)</f>
        <v>#REF!</v>
      </c>
      <c r="F89" s="50" t="e">
        <f>VLOOKUP($S89,AvgGoalStats!$A$3:$AE$998,12,FALSE)</f>
        <v>#REF!</v>
      </c>
      <c r="G89" s="50" t="e">
        <f>VLOOKUP($S89,AvgGoalStats!$A$3:$AE$998,14,FALSE)</f>
        <v>#REF!</v>
      </c>
      <c r="H89" s="50" t="e">
        <f>VLOOKUP($S89,AvgGoalStats!$A$3:$AE$998,15,FALSE)</f>
        <v>#REF!</v>
      </c>
      <c r="I89" s="50" t="e">
        <f>VLOOKUP($S89,AvgGoalStats!$A$3:$AE$998,17,FALSE)</f>
        <v>#REF!</v>
      </c>
      <c r="J89" s="50" t="e">
        <f>VLOOKUP($S89,AvgGoalStats!$A$3:$AE$998,18,FALSE)</f>
        <v>#REF!</v>
      </c>
      <c r="K89" s="50" t="e">
        <f>VLOOKUP($S89,AvgGoalStats!$A$3:$AE$998,20,FALSE)</f>
        <v>#REF!</v>
      </c>
      <c r="L89" s="50" t="e">
        <f>VLOOKUP($S89,AvgGoalStats!$A$3:$AE$998,21,FALSE)</f>
        <v>#REF!</v>
      </c>
      <c r="M89" s="50" t="e">
        <f>VLOOKUP($S89,AvgGoalStats!$A$3:$AE$998,23,FALSE)</f>
        <v>#REF!</v>
      </c>
      <c r="N89" s="50" t="e">
        <f>VLOOKUP($S89,AvgGoalStats!$A$3:$AE$998,24,FALSE)</f>
        <v>#REF!</v>
      </c>
      <c r="O89" s="50" t="e">
        <f>VLOOKUP($S89,AvgGoalStats!$A$3:$AE$998,26,FALSE)</f>
        <v>#REF!</v>
      </c>
      <c r="P89" s="50" t="e">
        <f>VLOOKUP($S89,AvgGoalStats!$A$3:$AE$998,27,FALSE)</f>
        <v>#REF!</v>
      </c>
      <c r="Q89" s="50" t="e">
        <f>VLOOKUP($S89,AvgGoalStats!$A$3:$AE$998,29,FALSE)</f>
        <v>#REF!</v>
      </c>
      <c r="R89" s="50" t="e">
        <f>VLOOKUP($S89,AvgGoalStats!$A$3:$AE$998,30,FALSE)</f>
        <v>#REF!</v>
      </c>
      <c r="S89" s="53" t="e">
        <f>Fixtures!#REF!</f>
        <v>#REF!</v>
      </c>
      <c r="T89" s="54" t="e">
        <f>Fixtures!#REF!</f>
        <v>#REF!</v>
      </c>
      <c r="U89" s="53" t="e">
        <f>Fixtures!#REF!</f>
        <v>#REF!</v>
      </c>
      <c r="V89" s="51" t="e">
        <f>VLOOKUP($U89,AvgGoalStats!$A$3:$AE$998,5,FALSE)</f>
        <v>#REF!</v>
      </c>
      <c r="W89" s="50" t="e">
        <f>VLOOKUP($U89,AvgGoalStats!$A$3:$AE$998,7,FALSE)</f>
        <v>#REF!</v>
      </c>
      <c r="X89" s="50" t="e">
        <f>VLOOKUP($U89,AvgGoalStats!$A$3:$AE$998,8,FALSE)</f>
        <v>#REF!</v>
      </c>
      <c r="Y89" s="50" t="e">
        <f>VLOOKUP($U89,AvgGoalStats!$A$3:$AE$998,10,FALSE)</f>
        <v>#REF!</v>
      </c>
      <c r="Z89" s="50" t="e">
        <f>VLOOKUP($U89,AvgGoalStats!$A$3:$AE$998,11,FALSE)</f>
        <v>#REF!</v>
      </c>
      <c r="AA89" s="50" t="e">
        <f>VLOOKUP($U89,AvgGoalStats!$A$3:$AE$998,13,FALSE)</f>
        <v>#REF!</v>
      </c>
      <c r="AB89" s="50" t="e">
        <f>VLOOKUP($U89,AvgGoalStats!$A$3:$AE$998,14,FALSE)</f>
        <v>#REF!</v>
      </c>
      <c r="AC89" s="50" t="e">
        <f>VLOOKUP($U89,AvgGoalStats!$A$3:$AE$998,16,FALSE)</f>
        <v>#REF!</v>
      </c>
      <c r="AD89" s="50" t="e">
        <f>VLOOKUP($U89,AvgGoalStats!$A$3:$AE$998,17,FALSE)</f>
        <v>#REF!</v>
      </c>
      <c r="AE89" s="50" t="e">
        <f>VLOOKUP($U89,AvgGoalStats!$A$3:$AE$998,19,FALSE)</f>
        <v>#REF!</v>
      </c>
      <c r="AF89" s="50" t="e">
        <f>VLOOKUP($U89,AvgGoalStats!$A$3:$AE$998,20,FALSE)</f>
        <v>#REF!</v>
      </c>
      <c r="AG89" s="50" t="e">
        <f>VLOOKUP($U89,AvgGoalStats!$A$3:$AE$998,22,FALSE)</f>
        <v>#REF!</v>
      </c>
      <c r="AH89" s="50" t="e">
        <f>VLOOKUP($U89,AvgGoalStats!$A$3:$AE$998,23,FALSE)</f>
        <v>#REF!</v>
      </c>
      <c r="AI89" s="50" t="e">
        <f>VLOOKUP($U89,AvgGoalStats!$A$3:$AE$998,25,FALSE)</f>
        <v>#REF!</v>
      </c>
      <c r="AJ89" s="50" t="e">
        <f>VLOOKUP($U89,AvgGoalStats!$A$3:$AE$998,26,FALSE)</f>
        <v>#REF!</v>
      </c>
      <c r="AK89" s="50" t="e">
        <f>VLOOKUP($U89,AvgGoalStats!$A$3:$AE$998,28,FALSE)</f>
        <v>#REF!</v>
      </c>
      <c r="AL89" s="50" t="e">
        <f>VLOOKUP($U89,AvgGoalStats!$A$3:$AE$998,29,FALSE)</f>
        <v>#REF!</v>
      </c>
      <c r="AM89" s="50" t="e">
        <f>VLOOKUP($U89,AvgGoalStats!$A$3:$AE$998,31,FALSE)</f>
        <v>#REF!</v>
      </c>
    </row>
    <row r="90" spans="1:39" x14ac:dyDescent="0.3">
      <c r="A90" s="51" t="e">
        <f>VLOOKUP($S90,AvgGoalStats!$A$3:$AE$998,5,FALSE)</f>
        <v>#REF!</v>
      </c>
      <c r="B90" s="50" t="e">
        <f>VLOOKUP($S90,AvgGoalStats!$A$3:$AE$998,6,FALSE)</f>
        <v>#REF!</v>
      </c>
      <c r="C90" s="50" t="e">
        <f>VLOOKUP($S90,AvgGoalStats!$A$3:$AE$998,8,FALSE)</f>
        <v>#REF!</v>
      </c>
      <c r="D90" s="50" t="e">
        <f>VLOOKUP($S90,AvgGoalStats!$A$3:$AE$998,9,FALSE)</f>
        <v>#REF!</v>
      </c>
      <c r="E90" s="50" t="e">
        <f>VLOOKUP($S90,AvgGoalStats!$A$3:$AE$998,11,FALSE)</f>
        <v>#REF!</v>
      </c>
      <c r="F90" s="50" t="e">
        <f>VLOOKUP($S90,AvgGoalStats!$A$3:$AE$998,12,FALSE)</f>
        <v>#REF!</v>
      </c>
      <c r="G90" s="50" t="e">
        <f>VLOOKUP($S90,AvgGoalStats!$A$3:$AE$998,14,FALSE)</f>
        <v>#REF!</v>
      </c>
      <c r="H90" s="50" t="e">
        <f>VLOOKUP($S90,AvgGoalStats!$A$3:$AE$998,15,FALSE)</f>
        <v>#REF!</v>
      </c>
      <c r="I90" s="50" t="e">
        <f>VLOOKUP($S90,AvgGoalStats!$A$3:$AE$998,17,FALSE)</f>
        <v>#REF!</v>
      </c>
      <c r="J90" s="50" t="e">
        <f>VLOOKUP($S90,AvgGoalStats!$A$3:$AE$998,18,FALSE)</f>
        <v>#REF!</v>
      </c>
      <c r="K90" s="50" t="e">
        <f>VLOOKUP($S90,AvgGoalStats!$A$3:$AE$998,20,FALSE)</f>
        <v>#REF!</v>
      </c>
      <c r="L90" s="50" t="e">
        <f>VLOOKUP($S90,AvgGoalStats!$A$3:$AE$998,21,FALSE)</f>
        <v>#REF!</v>
      </c>
      <c r="M90" s="50" t="e">
        <f>VLOOKUP($S90,AvgGoalStats!$A$3:$AE$998,23,FALSE)</f>
        <v>#REF!</v>
      </c>
      <c r="N90" s="50" t="e">
        <f>VLOOKUP($S90,AvgGoalStats!$A$3:$AE$998,24,FALSE)</f>
        <v>#REF!</v>
      </c>
      <c r="O90" s="50" t="e">
        <f>VLOOKUP($S90,AvgGoalStats!$A$3:$AE$998,26,FALSE)</f>
        <v>#REF!</v>
      </c>
      <c r="P90" s="50" t="e">
        <f>VLOOKUP($S90,AvgGoalStats!$A$3:$AE$998,27,FALSE)</f>
        <v>#REF!</v>
      </c>
      <c r="Q90" s="50" t="e">
        <f>VLOOKUP($S90,AvgGoalStats!$A$3:$AE$998,29,FALSE)</f>
        <v>#REF!</v>
      </c>
      <c r="R90" s="50" t="e">
        <f>VLOOKUP($S90,AvgGoalStats!$A$3:$AE$998,30,FALSE)</f>
        <v>#REF!</v>
      </c>
      <c r="S90" s="53" t="e">
        <f>Fixtures!#REF!</f>
        <v>#REF!</v>
      </c>
      <c r="T90" s="54" t="e">
        <f>Fixtures!#REF!</f>
        <v>#REF!</v>
      </c>
      <c r="U90" s="53" t="e">
        <f>Fixtures!#REF!</f>
        <v>#REF!</v>
      </c>
      <c r="V90" s="51" t="e">
        <f>VLOOKUP($U90,AvgGoalStats!$A$3:$AE$998,5,FALSE)</f>
        <v>#REF!</v>
      </c>
      <c r="W90" s="50" t="e">
        <f>VLOOKUP($U90,AvgGoalStats!$A$3:$AE$998,7,FALSE)</f>
        <v>#REF!</v>
      </c>
      <c r="X90" s="50" t="e">
        <f>VLOOKUP($U90,AvgGoalStats!$A$3:$AE$998,8,FALSE)</f>
        <v>#REF!</v>
      </c>
      <c r="Y90" s="50" t="e">
        <f>VLOOKUP($U90,AvgGoalStats!$A$3:$AE$998,10,FALSE)</f>
        <v>#REF!</v>
      </c>
      <c r="Z90" s="50" t="e">
        <f>VLOOKUP($U90,AvgGoalStats!$A$3:$AE$998,11,FALSE)</f>
        <v>#REF!</v>
      </c>
      <c r="AA90" s="50" t="e">
        <f>VLOOKUP($U90,AvgGoalStats!$A$3:$AE$998,13,FALSE)</f>
        <v>#REF!</v>
      </c>
      <c r="AB90" s="50" t="e">
        <f>VLOOKUP($U90,AvgGoalStats!$A$3:$AE$998,14,FALSE)</f>
        <v>#REF!</v>
      </c>
      <c r="AC90" s="50" t="e">
        <f>VLOOKUP($U90,AvgGoalStats!$A$3:$AE$998,16,FALSE)</f>
        <v>#REF!</v>
      </c>
      <c r="AD90" s="50" t="e">
        <f>VLOOKUP($U90,AvgGoalStats!$A$3:$AE$998,17,FALSE)</f>
        <v>#REF!</v>
      </c>
      <c r="AE90" s="50" t="e">
        <f>VLOOKUP($U90,AvgGoalStats!$A$3:$AE$998,19,FALSE)</f>
        <v>#REF!</v>
      </c>
      <c r="AF90" s="50" t="e">
        <f>VLOOKUP($U90,AvgGoalStats!$A$3:$AE$998,20,FALSE)</f>
        <v>#REF!</v>
      </c>
      <c r="AG90" s="50" t="e">
        <f>VLOOKUP($U90,AvgGoalStats!$A$3:$AE$998,22,FALSE)</f>
        <v>#REF!</v>
      </c>
      <c r="AH90" s="50" t="e">
        <f>VLOOKUP($U90,AvgGoalStats!$A$3:$AE$998,23,FALSE)</f>
        <v>#REF!</v>
      </c>
      <c r="AI90" s="50" t="e">
        <f>VLOOKUP($U90,AvgGoalStats!$A$3:$AE$998,25,FALSE)</f>
        <v>#REF!</v>
      </c>
      <c r="AJ90" s="50" t="e">
        <f>VLOOKUP($U90,AvgGoalStats!$A$3:$AE$998,26,FALSE)</f>
        <v>#REF!</v>
      </c>
      <c r="AK90" s="50" t="e">
        <f>VLOOKUP($U90,AvgGoalStats!$A$3:$AE$998,28,FALSE)</f>
        <v>#REF!</v>
      </c>
      <c r="AL90" s="50" t="e">
        <f>VLOOKUP($U90,AvgGoalStats!$A$3:$AE$998,29,FALSE)</f>
        <v>#REF!</v>
      </c>
      <c r="AM90" s="50" t="e">
        <f>VLOOKUP($U90,AvgGoalStats!$A$3:$AE$998,31,FALSE)</f>
        <v>#REF!</v>
      </c>
    </row>
    <row r="91" spans="1:39" x14ac:dyDescent="0.3">
      <c r="A91" s="51" t="e">
        <f>VLOOKUP($S91,AvgGoalStats!$A$3:$AE$998,5,FALSE)</f>
        <v>#REF!</v>
      </c>
      <c r="B91" s="50" t="e">
        <f>VLOOKUP($S91,AvgGoalStats!$A$3:$AE$998,6,FALSE)</f>
        <v>#REF!</v>
      </c>
      <c r="C91" s="50" t="e">
        <f>VLOOKUP($S91,AvgGoalStats!$A$3:$AE$998,8,FALSE)</f>
        <v>#REF!</v>
      </c>
      <c r="D91" s="50" t="e">
        <f>VLOOKUP($S91,AvgGoalStats!$A$3:$AE$998,9,FALSE)</f>
        <v>#REF!</v>
      </c>
      <c r="E91" s="50" t="e">
        <f>VLOOKUP($S91,AvgGoalStats!$A$3:$AE$998,11,FALSE)</f>
        <v>#REF!</v>
      </c>
      <c r="F91" s="50" t="e">
        <f>VLOOKUP($S91,AvgGoalStats!$A$3:$AE$998,12,FALSE)</f>
        <v>#REF!</v>
      </c>
      <c r="G91" s="50" t="e">
        <f>VLOOKUP($S91,AvgGoalStats!$A$3:$AE$998,14,FALSE)</f>
        <v>#REF!</v>
      </c>
      <c r="H91" s="50" t="e">
        <f>VLOOKUP($S91,AvgGoalStats!$A$3:$AE$998,15,FALSE)</f>
        <v>#REF!</v>
      </c>
      <c r="I91" s="50" t="e">
        <f>VLOOKUP($S91,AvgGoalStats!$A$3:$AE$998,17,FALSE)</f>
        <v>#REF!</v>
      </c>
      <c r="J91" s="50" t="e">
        <f>VLOOKUP($S91,AvgGoalStats!$A$3:$AE$998,18,FALSE)</f>
        <v>#REF!</v>
      </c>
      <c r="K91" s="50" t="e">
        <f>VLOOKUP($S91,AvgGoalStats!$A$3:$AE$998,20,FALSE)</f>
        <v>#REF!</v>
      </c>
      <c r="L91" s="50" t="e">
        <f>VLOOKUP($S91,AvgGoalStats!$A$3:$AE$998,21,FALSE)</f>
        <v>#REF!</v>
      </c>
      <c r="M91" s="50" t="e">
        <f>VLOOKUP($S91,AvgGoalStats!$A$3:$AE$998,23,FALSE)</f>
        <v>#REF!</v>
      </c>
      <c r="N91" s="50" t="e">
        <f>VLOOKUP($S91,AvgGoalStats!$A$3:$AE$998,24,FALSE)</f>
        <v>#REF!</v>
      </c>
      <c r="O91" s="50" t="e">
        <f>VLOOKUP($S91,AvgGoalStats!$A$3:$AE$998,26,FALSE)</f>
        <v>#REF!</v>
      </c>
      <c r="P91" s="50" t="e">
        <f>VLOOKUP($S91,AvgGoalStats!$A$3:$AE$998,27,FALSE)</f>
        <v>#REF!</v>
      </c>
      <c r="Q91" s="50" t="e">
        <f>VLOOKUP($S91,AvgGoalStats!$A$3:$AE$998,29,FALSE)</f>
        <v>#REF!</v>
      </c>
      <c r="R91" s="50" t="e">
        <f>VLOOKUP($S91,AvgGoalStats!$A$3:$AE$998,30,FALSE)</f>
        <v>#REF!</v>
      </c>
      <c r="S91" s="53" t="e">
        <f>Fixtures!#REF!</f>
        <v>#REF!</v>
      </c>
      <c r="T91" s="54" t="e">
        <f>Fixtures!#REF!</f>
        <v>#REF!</v>
      </c>
      <c r="U91" s="53" t="e">
        <f>Fixtures!#REF!</f>
        <v>#REF!</v>
      </c>
      <c r="V91" s="51" t="e">
        <f>VLOOKUP($U91,AvgGoalStats!$A$3:$AE$998,5,FALSE)</f>
        <v>#REF!</v>
      </c>
      <c r="W91" s="50" t="e">
        <f>VLOOKUP($U91,AvgGoalStats!$A$3:$AE$998,7,FALSE)</f>
        <v>#REF!</v>
      </c>
      <c r="X91" s="50" t="e">
        <f>VLOOKUP($U91,AvgGoalStats!$A$3:$AE$998,8,FALSE)</f>
        <v>#REF!</v>
      </c>
      <c r="Y91" s="50" t="e">
        <f>VLOOKUP($U91,AvgGoalStats!$A$3:$AE$998,10,FALSE)</f>
        <v>#REF!</v>
      </c>
      <c r="Z91" s="50" t="e">
        <f>VLOOKUP($U91,AvgGoalStats!$A$3:$AE$998,11,FALSE)</f>
        <v>#REF!</v>
      </c>
      <c r="AA91" s="50" t="e">
        <f>VLOOKUP($U91,AvgGoalStats!$A$3:$AE$998,13,FALSE)</f>
        <v>#REF!</v>
      </c>
      <c r="AB91" s="50" t="e">
        <f>VLOOKUP($U91,AvgGoalStats!$A$3:$AE$998,14,FALSE)</f>
        <v>#REF!</v>
      </c>
      <c r="AC91" s="50" t="e">
        <f>VLOOKUP($U91,AvgGoalStats!$A$3:$AE$998,16,FALSE)</f>
        <v>#REF!</v>
      </c>
      <c r="AD91" s="50" t="e">
        <f>VLOOKUP($U91,AvgGoalStats!$A$3:$AE$998,17,FALSE)</f>
        <v>#REF!</v>
      </c>
      <c r="AE91" s="50" t="e">
        <f>VLOOKUP($U91,AvgGoalStats!$A$3:$AE$998,19,FALSE)</f>
        <v>#REF!</v>
      </c>
      <c r="AF91" s="50" t="e">
        <f>VLOOKUP($U91,AvgGoalStats!$A$3:$AE$998,20,FALSE)</f>
        <v>#REF!</v>
      </c>
      <c r="AG91" s="50" t="e">
        <f>VLOOKUP($U91,AvgGoalStats!$A$3:$AE$998,22,FALSE)</f>
        <v>#REF!</v>
      </c>
      <c r="AH91" s="50" t="e">
        <f>VLOOKUP($U91,AvgGoalStats!$A$3:$AE$998,23,FALSE)</f>
        <v>#REF!</v>
      </c>
      <c r="AI91" s="50" t="e">
        <f>VLOOKUP($U91,AvgGoalStats!$A$3:$AE$998,25,FALSE)</f>
        <v>#REF!</v>
      </c>
      <c r="AJ91" s="50" t="e">
        <f>VLOOKUP($U91,AvgGoalStats!$A$3:$AE$998,26,FALSE)</f>
        <v>#REF!</v>
      </c>
      <c r="AK91" s="50" t="e">
        <f>VLOOKUP($U91,AvgGoalStats!$A$3:$AE$998,28,FALSE)</f>
        <v>#REF!</v>
      </c>
      <c r="AL91" s="50" t="e">
        <f>VLOOKUP($U91,AvgGoalStats!$A$3:$AE$998,29,FALSE)</f>
        <v>#REF!</v>
      </c>
      <c r="AM91" s="50" t="e">
        <f>VLOOKUP($U91,AvgGoalStats!$A$3:$AE$998,31,FALSE)</f>
        <v>#REF!</v>
      </c>
    </row>
    <row r="92" spans="1:39" x14ac:dyDescent="0.3">
      <c r="A92" s="51" t="e">
        <f>VLOOKUP($S92,AvgGoalStats!$A$3:$AE$998,5,FALSE)</f>
        <v>#REF!</v>
      </c>
      <c r="B92" s="50" t="e">
        <f>VLOOKUP($S92,AvgGoalStats!$A$3:$AE$998,6,FALSE)</f>
        <v>#REF!</v>
      </c>
      <c r="C92" s="50" t="e">
        <f>VLOOKUP($S92,AvgGoalStats!$A$3:$AE$998,8,FALSE)</f>
        <v>#REF!</v>
      </c>
      <c r="D92" s="50" t="e">
        <f>VLOOKUP($S92,AvgGoalStats!$A$3:$AE$998,9,FALSE)</f>
        <v>#REF!</v>
      </c>
      <c r="E92" s="50" t="e">
        <f>VLOOKUP($S92,AvgGoalStats!$A$3:$AE$998,11,FALSE)</f>
        <v>#REF!</v>
      </c>
      <c r="F92" s="50" t="e">
        <f>VLOOKUP($S92,AvgGoalStats!$A$3:$AE$998,12,FALSE)</f>
        <v>#REF!</v>
      </c>
      <c r="G92" s="50" t="e">
        <f>VLOOKUP($S92,AvgGoalStats!$A$3:$AE$998,14,FALSE)</f>
        <v>#REF!</v>
      </c>
      <c r="H92" s="50" t="e">
        <f>VLOOKUP($S92,AvgGoalStats!$A$3:$AE$998,15,FALSE)</f>
        <v>#REF!</v>
      </c>
      <c r="I92" s="50" t="e">
        <f>VLOOKUP($S92,AvgGoalStats!$A$3:$AE$998,17,FALSE)</f>
        <v>#REF!</v>
      </c>
      <c r="J92" s="50" t="e">
        <f>VLOOKUP($S92,AvgGoalStats!$A$3:$AE$998,18,FALSE)</f>
        <v>#REF!</v>
      </c>
      <c r="K92" s="50" t="e">
        <f>VLOOKUP($S92,AvgGoalStats!$A$3:$AE$998,20,FALSE)</f>
        <v>#REF!</v>
      </c>
      <c r="L92" s="50" t="e">
        <f>VLOOKUP($S92,AvgGoalStats!$A$3:$AE$998,21,FALSE)</f>
        <v>#REF!</v>
      </c>
      <c r="M92" s="50" t="e">
        <f>VLOOKUP($S92,AvgGoalStats!$A$3:$AE$998,23,FALSE)</f>
        <v>#REF!</v>
      </c>
      <c r="N92" s="50" t="e">
        <f>VLOOKUP($S92,AvgGoalStats!$A$3:$AE$998,24,FALSE)</f>
        <v>#REF!</v>
      </c>
      <c r="O92" s="50" t="e">
        <f>VLOOKUP($S92,AvgGoalStats!$A$3:$AE$998,26,FALSE)</f>
        <v>#REF!</v>
      </c>
      <c r="P92" s="50" t="e">
        <f>VLOOKUP($S92,AvgGoalStats!$A$3:$AE$998,27,FALSE)</f>
        <v>#REF!</v>
      </c>
      <c r="Q92" s="50" t="e">
        <f>VLOOKUP($S92,AvgGoalStats!$A$3:$AE$998,29,FALSE)</f>
        <v>#REF!</v>
      </c>
      <c r="R92" s="50" t="e">
        <f>VLOOKUP($S92,AvgGoalStats!$A$3:$AE$998,30,FALSE)</f>
        <v>#REF!</v>
      </c>
      <c r="S92" s="53" t="e">
        <f>Fixtures!#REF!</f>
        <v>#REF!</v>
      </c>
      <c r="T92" s="54" t="e">
        <f>Fixtures!#REF!</f>
        <v>#REF!</v>
      </c>
      <c r="U92" s="53" t="e">
        <f>Fixtures!#REF!</f>
        <v>#REF!</v>
      </c>
      <c r="V92" s="51" t="e">
        <f>VLOOKUP($U92,AvgGoalStats!$A$3:$AE$998,5,FALSE)</f>
        <v>#REF!</v>
      </c>
      <c r="W92" s="50" t="e">
        <f>VLOOKUP($U92,AvgGoalStats!$A$3:$AE$998,7,FALSE)</f>
        <v>#REF!</v>
      </c>
      <c r="X92" s="50" t="e">
        <f>VLOOKUP($U92,AvgGoalStats!$A$3:$AE$998,8,FALSE)</f>
        <v>#REF!</v>
      </c>
      <c r="Y92" s="50" t="e">
        <f>VLOOKUP($U92,AvgGoalStats!$A$3:$AE$998,10,FALSE)</f>
        <v>#REF!</v>
      </c>
      <c r="Z92" s="50" t="e">
        <f>VLOOKUP($U92,AvgGoalStats!$A$3:$AE$998,11,FALSE)</f>
        <v>#REF!</v>
      </c>
      <c r="AA92" s="50" t="e">
        <f>VLOOKUP($U92,AvgGoalStats!$A$3:$AE$998,13,FALSE)</f>
        <v>#REF!</v>
      </c>
      <c r="AB92" s="50" t="e">
        <f>VLOOKUP($U92,AvgGoalStats!$A$3:$AE$998,14,FALSE)</f>
        <v>#REF!</v>
      </c>
      <c r="AC92" s="50" t="e">
        <f>VLOOKUP($U92,AvgGoalStats!$A$3:$AE$998,16,FALSE)</f>
        <v>#REF!</v>
      </c>
      <c r="AD92" s="50" t="e">
        <f>VLOOKUP($U92,AvgGoalStats!$A$3:$AE$998,17,FALSE)</f>
        <v>#REF!</v>
      </c>
      <c r="AE92" s="50" t="e">
        <f>VLOOKUP($U92,AvgGoalStats!$A$3:$AE$998,19,FALSE)</f>
        <v>#REF!</v>
      </c>
      <c r="AF92" s="50" t="e">
        <f>VLOOKUP($U92,AvgGoalStats!$A$3:$AE$998,20,FALSE)</f>
        <v>#REF!</v>
      </c>
      <c r="AG92" s="50" t="e">
        <f>VLOOKUP($U92,AvgGoalStats!$A$3:$AE$998,22,FALSE)</f>
        <v>#REF!</v>
      </c>
      <c r="AH92" s="50" t="e">
        <f>VLOOKUP($U92,AvgGoalStats!$A$3:$AE$998,23,FALSE)</f>
        <v>#REF!</v>
      </c>
      <c r="AI92" s="50" t="e">
        <f>VLOOKUP($U92,AvgGoalStats!$A$3:$AE$998,25,FALSE)</f>
        <v>#REF!</v>
      </c>
      <c r="AJ92" s="50" t="e">
        <f>VLOOKUP($U92,AvgGoalStats!$A$3:$AE$998,26,FALSE)</f>
        <v>#REF!</v>
      </c>
      <c r="AK92" s="50" t="e">
        <f>VLOOKUP($U92,AvgGoalStats!$A$3:$AE$998,28,FALSE)</f>
        <v>#REF!</v>
      </c>
      <c r="AL92" s="50" t="e">
        <f>VLOOKUP($U92,AvgGoalStats!$A$3:$AE$998,29,FALSE)</f>
        <v>#REF!</v>
      </c>
      <c r="AM92" s="50" t="e">
        <f>VLOOKUP($U92,AvgGoalStats!$A$3:$AE$998,31,FALSE)</f>
        <v>#REF!</v>
      </c>
    </row>
    <row r="93" spans="1:39" x14ac:dyDescent="0.3">
      <c r="A93" s="51" t="e">
        <f>VLOOKUP($S93,AvgGoalStats!$A$3:$AE$998,5,FALSE)</f>
        <v>#REF!</v>
      </c>
      <c r="B93" s="50" t="e">
        <f>VLOOKUP($S93,AvgGoalStats!$A$3:$AE$998,6,FALSE)</f>
        <v>#REF!</v>
      </c>
      <c r="C93" s="50" t="e">
        <f>VLOOKUP($S93,AvgGoalStats!$A$3:$AE$998,8,FALSE)</f>
        <v>#REF!</v>
      </c>
      <c r="D93" s="50" t="e">
        <f>VLOOKUP($S93,AvgGoalStats!$A$3:$AE$998,9,FALSE)</f>
        <v>#REF!</v>
      </c>
      <c r="E93" s="50" t="e">
        <f>VLOOKUP($S93,AvgGoalStats!$A$3:$AE$998,11,FALSE)</f>
        <v>#REF!</v>
      </c>
      <c r="F93" s="50" t="e">
        <f>VLOOKUP($S93,AvgGoalStats!$A$3:$AE$998,12,FALSE)</f>
        <v>#REF!</v>
      </c>
      <c r="G93" s="50" t="e">
        <f>VLOOKUP($S93,AvgGoalStats!$A$3:$AE$998,14,FALSE)</f>
        <v>#REF!</v>
      </c>
      <c r="H93" s="50" t="e">
        <f>VLOOKUP($S93,AvgGoalStats!$A$3:$AE$998,15,FALSE)</f>
        <v>#REF!</v>
      </c>
      <c r="I93" s="50" t="e">
        <f>VLOOKUP($S93,AvgGoalStats!$A$3:$AE$998,17,FALSE)</f>
        <v>#REF!</v>
      </c>
      <c r="J93" s="50" t="e">
        <f>VLOOKUP($S93,AvgGoalStats!$A$3:$AE$998,18,FALSE)</f>
        <v>#REF!</v>
      </c>
      <c r="K93" s="50" t="e">
        <f>VLOOKUP($S93,AvgGoalStats!$A$3:$AE$998,20,FALSE)</f>
        <v>#REF!</v>
      </c>
      <c r="L93" s="50" t="e">
        <f>VLOOKUP($S93,AvgGoalStats!$A$3:$AE$998,21,FALSE)</f>
        <v>#REF!</v>
      </c>
      <c r="M93" s="50" t="e">
        <f>VLOOKUP($S93,AvgGoalStats!$A$3:$AE$998,23,FALSE)</f>
        <v>#REF!</v>
      </c>
      <c r="N93" s="50" t="e">
        <f>VLOOKUP($S93,AvgGoalStats!$A$3:$AE$998,24,FALSE)</f>
        <v>#REF!</v>
      </c>
      <c r="O93" s="50" t="e">
        <f>VLOOKUP($S93,AvgGoalStats!$A$3:$AE$998,26,FALSE)</f>
        <v>#REF!</v>
      </c>
      <c r="P93" s="50" t="e">
        <f>VLOOKUP($S93,AvgGoalStats!$A$3:$AE$998,27,FALSE)</f>
        <v>#REF!</v>
      </c>
      <c r="Q93" s="50" t="e">
        <f>VLOOKUP($S93,AvgGoalStats!$A$3:$AE$998,29,FALSE)</f>
        <v>#REF!</v>
      </c>
      <c r="R93" s="50" t="e">
        <f>VLOOKUP($S93,AvgGoalStats!$A$3:$AE$998,30,FALSE)</f>
        <v>#REF!</v>
      </c>
      <c r="S93" s="53" t="e">
        <f>Fixtures!#REF!</f>
        <v>#REF!</v>
      </c>
      <c r="T93" s="54" t="e">
        <f>Fixtures!#REF!</f>
        <v>#REF!</v>
      </c>
      <c r="U93" s="53" t="e">
        <f>Fixtures!#REF!</f>
        <v>#REF!</v>
      </c>
      <c r="V93" s="51" t="e">
        <f>VLOOKUP($U93,AvgGoalStats!$A$3:$AE$998,5,FALSE)</f>
        <v>#REF!</v>
      </c>
      <c r="W93" s="50" t="e">
        <f>VLOOKUP($U93,AvgGoalStats!$A$3:$AE$998,7,FALSE)</f>
        <v>#REF!</v>
      </c>
      <c r="X93" s="50" t="e">
        <f>VLOOKUP($U93,AvgGoalStats!$A$3:$AE$998,8,FALSE)</f>
        <v>#REF!</v>
      </c>
      <c r="Y93" s="50" t="e">
        <f>VLOOKUP($U93,AvgGoalStats!$A$3:$AE$998,10,FALSE)</f>
        <v>#REF!</v>
      </c>
      <c r="Z93" s="50" t="e">
        <f>VLOOKUP($U93,AvgGoalStats!$A$3:$AE$998,11,FALSE)</f>
        <v>#REF!</v>
      </c>
      <c r="AA93" s="50" t="e">
        <f>VLOOKUP($U93,AvgGoalStats!$A$3:$AE$998,13,FALSE)</f>
        <v>#REF!</v>
      </c>
      <c r="AB93" s="50" t="e">
        <f>VLOOKUP($U93,AvgGoalStats!$A$3:$AE$998,14,FALSE)</f>
        <v>#REF!</v>
      </c>
      <c r="AC93" s="50" t="e">
        <f>VLOOKUP($U93,AvgGoalStats!$A$3:$AE$998,16,FALSE)</f>
        <v>#REF!</v>
      </c>
      <c r="AD93" s="50" t="e">
        <f>VLOOKUP($U93,AvgGoalStats!$A$3:$AE$998,17,FALSE)</f>
        <v>#REF!</v>
      </c>
      <c r="AE93" s="50" t="e">
        <f>VLOOKUP($U93,AvgGoalStats!$A$3:$AE$998,19,FALSE)</f>
        <v>#REF!</v>
      </c>
      <c r="AF93" s="50" t="e">
        <f>VLOOKUP($U93,AvgGoalStats!$A$3:$AE$998,20,FALSE)</f>
        <v>#REF!</v>
      </c>
      <c r="AG93" s="50" t="e">
        <f>VLOOKUP($U93,AvgGoalStats!$A$3:$AE$998,22,FALSE)</f>
        <v>#REF!</v>
      </c>
      <c r="AH93" s="50" t="e">
        <f>VLOOKUP($U93,AvgGoalStats!$A$3:$AE$998,23,FALSE)</f>
        <v>#REF!</v>
      </c>
      <c r="AI93" s="50" t="e">
        <f>VLOOKUP($U93,AvgGoalStats!$A$3:$AE$998,25,FALSE)</f>
        <v>#REF!</v>
      </c>
      <c r="AJ93" s="50" t="e">
        <f>VLOOKUP($U93,AvgGoalStats!$A$3:$AE$998,26,FALSE)</f>
        <v>#REF!</v>
      </c>
      <c r="AK93" s="50" t="e">
        <f>VLOOKUP($U93,AvgGoalStats!$A$3:$AE$998,28,FALSE)</f>
        <v>#REF!</v>
      </c>
      <c r="AL93" s="50" t="e">
        <f>VLOOKUP($U93,AvgGoalStats!$A$3:$AE$998,29,FALSE)</f>
        <v>#REF!</v>
      </c>
      <c r="AM93" s="50" t="e">
        <f>VLOOKUP($U93,AvgGoalStats!$A$3:$AE$998,31,FALSE)</f>
        <v>#REF!</v>
      </c>
    </row>
    <row r="94" spans="1:39" x14ac:dyDescent="0.3">
      <c r="A94" s="51" t="e">
        <f>VLOOKUP($S94,AvgGoalStats!$A$3:$AE$998,5,FALSE)</f>
        <v>#REF!</v>
      </c>
      <c r="B94" s="50" t="e">
        <f>VLOOKUP($S94,AvgGoalStats!$A$3:$AE$998,6,FALSE)</f>
        <v>#REF!</v>
      </c>
      <c r="C94" s="50" t="e">
        <f>VLOOKUP($S94,AvgGoalStats!$A$3:$AE$998,8,FALSE)</f>
        <v>#REF!</v>
      </c>
      <c r="D94" s="50" t="e">
        <f>VLOOKUP($S94,AvgGoalStats!$A$3:$AE$998,9,FALSE)</f>
        <v>#REF!</v>
      </c>
      <c r="E94" s="50" t="e">
        <f>VLOOKUP($S94,AvgGoalStats!$A$3:$AE$998,11,FALSE)</f>
        <v>#REF!</v>
      </c>
      <c r="F94" s="50" t="e">
        <f>VLOOKUP($S94,AvgGoalStats!$A$3:$AE$998,12,FALSE)</f>
        <v>#REF!</v>
      </c>
      <c r="G94" s="50" t="e">
        <f>VLOOKUP($S94,AvgGoalStats!$A$3:$AE$998,14,FALSE)</f>
        <v>#REF!</v>
      </c>
      <c r="H94" s="50" t="e">
        <f>VLOOKUP($S94,AvgGoalStats!$A$3:$AE$998,15,FALSE)</f>
        <v>#REF!</v>
      </c>
      <c r="I94" s="50" t="e">
        <f>VLOOKUP($S94,AvgGoalStats!$A$3:$AE$998,17,FALSE)</f>
        <v>#REF!</v>
      </c>
      <c r="J94" s="50" t="e">
        <f>VLOOKUP($S94,AvgGoalStats!$A$3:$AE$998,18,FALSE)</f>
        <v>#REF!</v>
      </c>
      <c r="K94" s="50" t="e">
        <f>VLOOKUP($S94,AvgGoalStats!$A$3:$AE$998,20,FALSE)</f>
        <v>#REF!</v>
      </c>
      <c r="L94" s="50" t="e">
        <f>VLOOKUP($S94,AvgGoalStats!$A$3:$AE$998,21,FALSE)</f>
        <v>#REF!</v>
      </c>
      <c r="M94" s="50" t="e">
        <f>VLOOKUP($S94,AvgGoalStats!$A$3:$AE$998,23,FALSE)</f>
        <v>#REF!</v>
      </c>
      <c r="N94" s="50" t="e">
        <f>VLOOKUP($S94,AvgGoalStats!$A$3:$AE$998,24,FALSE)</f>
        <v>#REF!</v>
      </c>
      <c r="O94" s="50" t="e">
        <f>VLOOKUP($S94,AvgGoalStats!$A$3:$AE$998,26,FALSE)</f>
        <v>#REF!</v>
      </c>
      <c r="P94" s="50" t="e">
        <f>VLOOKUP($S94,AvgGoalStats!$A$3:$AE$998,27,FALSE)</f>
        <v>#REF!</v>
      </c>
      <c r="Q94" s="50" t="e">
        <f>VLOOKUP($S94,AvgGoalStats!$A$3:$AE$998,29,FALSE)</f>
        <v>#REF!</v>
      </c>
      <c r="R94" s="50" t="e">
        <f>VLOOKUP($S94,AvgGoalStats!$A$3:$AE$998,30,FALSE)</f>
        <v>#REF!</v>
      </c>
      <c r="S94" s="53" t="e">
        <f>Fixtures!#REF!</f>
        <v>#REF!</v>
      </c>
      <c r="T94" s="54" t="e">
        <f>Fixtures!#REF!</f>
        <v>#REF!</v>
      </c>
      <c r="U94" s="53" t="e">
        <f>Fixtures!#REF!</f>
        <v>#REF!</v>
      </c>
      <c r="V94" s="51" t="e">
        <f>VLOOKUP($U94,AvgGoalStats!$A$3:$AE$998,5,FALSE)</f>
        <v>#REF!</v>
      </c>
      <c r="W94" s="50" t="e">
        <f>VLOOKUP($U94,AvgGoalStats!$A$3:$AE$998,7,FALSE)</f>
        <v>#REF!</v>
      </c>
      <c r="X94" s="50" t="e">
        <f>VLOOKUP($U94,AvgGoalStats!$A$3:$AE$998,8,FALSE)</f>
        <v>#REF!</v>
      </c>
      <c r="Y94" s="50" t="e">
        <f>VLOOKUP($U94,AvgGoalStats!$A$3:$AE$998,10,FALSE)</f>
        <v>#REF!</v>
      </c>
      <c r="Z94" s="50" t="e">
        <f>VLOOKUP($U94,AvgGoalStats!$A$3:$AE$998,11,FALSE)</f>
        <v>#REF!</v>
      </c>
      <c r="AA94" s="50" t="e">
        <f>VLOOKUP($U94,AvgGoalStats!$A$3:$AE$998,13,FALSE)</f>
        <v>#REF!</v>
      </c>
      <c r="AB94" s="50" t="e">
        <f>VLOOKUP($U94,AvgGoalStats!$A$3:$AE$998,14,FALSE)</f>
        <v>#REF!</v>
      </c>
      <c r="AC94" s="50" t="e">
        <f>VLOOKUP($U94,AvgGoalStats!$A$3:$AE$998,16,FALSE)</f>
        <v>#REF!</v>
      </c>
      <c r="AD94" s="50" t="e">
        <f>VLOOKUP($U94,AvgGoalStats!$A$3:$AE$998,17,FALSE)</f>
        <v>#REF!</v>
      </c>
      <c r="AE94" s="50" t="e">
        <f>VLOOKUP($U94,AvgGoalStats!$A$3:$AE$998,19,FALSE)</f>
        <v>#REF!</v>
      </c>
      <c r="AF94" s="50" t="e">
        <f>VLOOKUP($U94,AvgGoalStats!$A$3:$AE$998,20,FALSE)</f>
        <v>#REF!</v>
      </c>
      <c r="AG94" s="50" t="e">
        <f>VLOOKUP($U94,AvgGoalStats!$A$3:$AE$998,22,FALSE)</f>
        <v>#REF!</v>
      </c>
      <c r="AH94" s="50" t="e">
        <f>VLOOKUP($U94,AvgGoalStats!$A$3:$AE$998,23,FALSE)</f>
        <v>#REF!</v>
      </c>
      <c r="AI94" s="50" t="e">
        <f>VLOOKUP($U94,AvgGoalStats!$A$3:$AE$998,25,FALSE)</f>
        <v>#REF!</v>
      </c>
      <c r="AJ94" s="50" t="e">
        <f>VLOOKUP($U94,AvgGoalStats!$A$3:$AE$998,26,FALSE)</f>
        <v>#REF!</v>
      </c>
      <c r="AK94" s="50" t="e">
        <f>VLOOKUP($U94,AvgGoalStats!$A$3:$AE$998,28,FALSE)</f>
        <v>#REF!</v>
      </c>
      <c r="AL94" s="50" t="e">
        <f>VLOOKUP($U94,AvgGoalStats!$A$3:$AE$998,29,FALSE)</f>
        <v>#REF!</v>
      </c>
      <c r="AM94" s="50" t="e">
        <f>VLOOKUP($U94,AvgGoalStats!$A$3:$AE$998,31,FALSE)</f>
        <v>#REF!</v>
      </c>
    </row>
    <row r="95" spans="1:39" x14ac:dyDescent="0.3">
      <c r="A95" s="51" t="e">
        <f>VLOOKUP($S95,AvgGoalStats!$A$3:$AE$998,5,FALSE)</f>
        <v>#REF!</v>
      </c>
      <c r="B95" s="50" t="e">
        <f>VLOOKUP($S95,AvgGoalStats!$A$3:$AE$998,6,FALSE)</f>
        <v>#REF!</v>
      </c>
      <c r="C95" s="50" t="e">
        <f>VLOOKUP($S95,AvgGoalStats!$A$3:$AE$998,8,FALSE)</f>
        <v>#REF!</v>
      </c>
      <c r="D95" s="50" t="e">
        <f>VLOOKUP($S95,AvgGoalStats!$A$3:$AE$998,9,FALSE)</f>
        <v>#REF!</v>
      </c>
      <c r="E95" s="50" t="e">
        <f>VLOOKUP($S95,AvgGoalStats!$A$3:$AE$998,11,FALSE)</f>
        <v>#REF!</v>
      </c>
      <c r="F95" s="50" t="e">
        <f>VLOOKUP($S95,AvgGoalStats!$A$3:$AE$998,12,FALSE)</f>
        <v>#REF!</v>
      </c>
      <c r="G95" s="50" t="e">
        <f>VLOOKUP($S95,AvgGoalStats!$A$3:$AE$998,14,FALSE)</f>
        <v>#REF!</v>
      </c>
      <c r="H95" s="50" t="e">
        <f>VLOOKUP($S95,AvgGoalStats!$A$3:$AE$998,15,FALSE)</f>
        <v>#REF!</v>
      </c>
      <c r="I95" s="50" t="e">
        <f>VLOOKUP($S95,AvgGoalStats!$A$3:$AE$998,17,FALSE)</f>
        <v>#REF!</v>
      </c>
      <c r="J95" s="50" t="e">
        <f>VLOOKUP($S95,AvgGoalStats!$A$3:$AE$998,18,FALSE)</f>
        <v>#REF!</v>
      </c>
      <c r="K95" s="50" t="e">
        <f>VLOOKUP($S95,AvgGoalStats!$A$3:$AE$998,20,FALSE)</f>
        <v>#REF!</v>
      </c>
      <c r="L95" s="50" t="e">
        <f>VLOOKUP($S95,AvgGoalStats!$A$3:$AE$998,21,FALSE)</f>
        <v>#REF!</v>
      </c>
      <c r="M95" s="50" t="e">
        <f>VLOOKUP($S95,AvgGoalStats!$A$3:$AE$998,23,FALSE)</f>
        <v>#REF!</v>
      </c>
      <c r="N95" s="50" t="e">
        <f>VLOOKUP($S95,AvgGoalStats!$A$3:$AE$998,24,FALSE)</f>
        <v>#REF!</v>
      </c>
      <c r="O95" s="50" t="e">
        <f>VLOOKUP($S95,AvgGoalStats!$A$3:$AE$998,26,FALSE)</f>
        <v>#REF!</v>
      </c>
      <c r="P95" s="50" t="e">
        <f>VLOOKUP($S95,AvgGoalStats!$A$3:$AE$998,27,FALSE)</f>
        <v>#REF!</v>
      </c>
      <c r="Q95" s="50" t="e">
        <f>VLOOKUP($S95,AvgGoalStats!$A$3:$AE$998,29,FALSE)</f>
        <v>#REF!</v>
      </c>
      <c r="R95" s="50" t="e">
        <f>VLOOKUP($S95,AvgGoalStats!$A$3:$AE$998,30,FALSE)</f>
        <v>#REF!</v>
      </c>
      <c r="S95" s="53" t="e">
        <f>Fixtures!#REF!</f>
        <v>#REF!</v>
      </c>
      <c r="T95" s="54" t="e">
        <f>Fixtures!#REF!</f>
        <v>#REF!</v>
      </c>
      <c r="U95" s="53" t="e">
        <f>Fixtures!#REF!</f>
        <v>#REF!</v>
      </c>
      <c r="V95" s="51" t="e">
        <f>VLOOKUP($U95,AvgGoalStats!$A$3:$AE$998,5,FALSE)</f>
        <v>#REF!</v>
      </c>
      <c r="W95" s="50" t="e">
        <f>VLOOKUP($U95,AvgGoalStats!$A$3:$AE$998,7,FALSE)</f>
        <v>#REF!</v>
      </c>
      <c r="X95" s="50" t="e">
        <f>VLOOKUP($U95,AvgGoalStats!$A$3:$AE$998,8,FALSE)</f>
        <v>#REF!</v>
      </c>
      <c r="Y95" s="50" t="e">
        <f>VLOOKUP($U95,AvgGoalStats!$A$3:$AE$998,10,FALSE)</f>
        <v>#REF!</v>
      </c>
      <c r="Z95" s="50" t="e">
        <f>VLOOKUP($U95,AvgGoalStats!$A$3:$AE$998,11,FALSE)</f>
        <v>#REF!</v>
      </c>
      <c r="AA95" s="50" t="e">
        <f>VLOOKUP($U95,AvgGoalStats!$A$3:$AE$998,13,FALSE)</f>
        <v>#REF!</v>
      </c>
      <c r="AB95" s="50" t="e">
        <f>VLOOKUP($U95,AvgGoalStats!$A$3:$AE$998,14,FALSE)</f>
        <v>#REF!</v>
      </c>
      <c r="AC95" s="50" t="e">
        <f>VLOOKUP($U95,AvgGoalStats!$A$3:$AE$998,16,FALSE)</f>
        <v>#REF!</v>
      </c>
      <c r="AD95" s="50" t="e">
        <f>VLOOKUP($U95,AvgGoalStats!$A$3:$AE$998,17,FALSE)</f>
        <v>#REF!</v>
      </c>
      <c r="AE95" s="50" t="e">
        <f>VLOOKUP($U95,AvgGoalStats!$A$3:$AE$998,19,FALSE)</f>
        <v>#REF!</v>
      </c>
      <c r="AF95" s="50" t="e">
        <f>VLOOKUP($U95,AvgGoalStats!$A$3:$AE$998,20,FALSE)</f>
        <v>#REF!</v>
      </c>
      <c r="AG95" s="50" t="e">
        <f>VLOOKUP($U95,AvgGoalStats!$A$3:$AE$998,22,FALSE)</f>
        <v>#REF!</v>
      </c>
      <c r="AH95" s="50" t="e">
        <f>VLOOKUP($U95,AvgGoalStats!$A$3:$AE$998,23,FALSE)</f>
        <v>#REF!</v>
      </c>
      <c r="AI95" s="50" t="e">
        <f>VLOOKUP($U95,AvgGoalStats!$A$3:$AE$998,25,FALSE)</f>
        <v>#REF!</v>
      </c>
      <c r="AJ95" s="50" t="e">
        <f>VLOOKUP($U95,AvgGoalStats!$A$3:$AE$998,26,FALSE)</f>
        <v>#REF!</v>
      </c>
      <c r="AK95" s="50" t="e">
        <f>VLOOKUP($U95,AvgGoalStats!$A$3:$AE$998,28,FALSE)</f>
        <v>#REF!</v>
      </c>
      <c r="AL95" s="50" t="e">
        <f>VLOOKUP($U95,AvgGoalStats!$A$3:$AE$998,29,FALSE)</f>
        <v>#REF!</v>
      </c>
      <c r="AM95" s="50" t="e">
        <f>VLOOKUP($U95,AvgGoalStats!$A$3:$AE$998,31,FALSE)</f>
        <v>#REF!</v>
      </c>
    </row>
    <row r="96" spans="1:39" x14ac:dyDescent="0.3">
      <c r="A96" s="51" t="e">
        <f>VLOOKUP($S96,AvgGoalStats!$A$3:$AE$998,5,FALSE)</f>
        <v>#REF!</v>
      </c>
      <c r="B96" s="50" t="e">
        <f>VLOOKUP($S96,AvgGoalStats!$A$3:$AE$998,6,FALSE)</f>
        <v>#REF!</v>
      </c>
      <c r="C96" s="50" t="e">
        <f>VLOOKUP($S96,AvgGoalStats!$A$3:$AE$998,8,FALSE)</f>
        <v>#REF!</v>
      </c>
      <c r="D96" s="50" t="e">
        <f>VLOOKUP($S96,AvgGoalStats!$A$3:$AE$998,9,FALSE)</f>
        <v>#REF!</v>
      </c>
      <c r="E96" s="50" t="e">
        <f>VLOOKUP($S96,AvgGoalStats!$A$3:$AE$998,11,FALSE)</f>
        <v>#REF!</v>
      </c>
      <c r="F96" s="50" t="e">
        <f>VLOOKUP($S96,AvgGoalStats!$A$3:$AE$998,12,FALSE)</f>
        <v>#REF!</v>
      </c>
      <c r="G96" s="50" t="e">
        <f>VLOOKUP($S96,AvgGoalStats!$A$3:$AE$998,14,FALSE)</f>
        <v>#REF!</v>
      </c>
      <c r="H96" s="50" t="e">
        <f>VLOOKUP($S96,AvgGoalStats!$A$3:$AE$998,15,FALSE)</f>
        <v>#REF!</v>
      </c>
      <c r="I96" s="50" t="e">
        <f>VLOOKUP($S96,AvgGoalStats!$A$3:$AE$998,17,FALSE)</f>
        <v>#REF!</v>
      </c>
      <c r="J96" s="50" t="e">
        <f>VLOOKUP($S96,AvgGoalStats!$A$3:$AE$998,18,FALSE)</f>
        <v>#REF!</v>
      </c>
      <c r="K96" s="50" t="e">
        <f>VLOOKUP($S96,AvgGoalStats!$A$3:$AE$998,20,FALSE)</f>
        <v>#REF!</v>
      </c>
      <c r="L96" s="50" t="e">
        <f>VLOOKUP($S96,AvgGoalStats!$A$3:$AE$998,21,FALSE)</f>
        <v>#REF!</v>
      </c>
      <c r="M96" s="50" t="e">
        <f>VLOOKUP($S96,AvgGoalStats!$A$3:$AE$998,23,FALSE)</f>
        <v>#REF!</v>
      </c>
      <c r="N96" s="50" t="e">
        <f>VLOOKUP($S96,AvgGoalStats!$A$3:$AE$998,24,FALSE)</f>
        <v>#REF!</v>
      </c>
      <c r="O96" s="50" t="e">
        <f>VLOOKUP($S96,AvgGoalStats!$A$3:$AE$998,26,FALSE)</f>
        <v>#REF!</v>
      </c>
      <c r="P96" s="50" t="e">
        <f>VLOOKUP($S96,AvgGoalStats!$A$3:$AE$998,27,FALSE)</f>
        <v>#REF!</v>
      </c>
      <c r="Q96" s="50" t="e">
        <f>VLOOKUP($S96,AvgGoalStats!$A$3:$AE$998,29,FALSE)</f>
        <v>#REF!</v>
      </c>
      <c r="R96" s="50" t="e">
        <f>VLOOKUP($S96,AvgGoalStats!$A$3:$AE$998,30,FALSE)</f>
        <v>#REF!</v>
      </c>
      <c r="S96" s="53" t="e">
        <f>Fixtures!#REF!</f>
        <v>#REF!</v>
      </c>
      <c r="T96" s="54" t="e">
        <f>Fixtures!#REF!</f>
        <v>#REF!</v>
      </c>
      <c r="U96" s="53" t="e">
        <f>Fixtures!#REF!</f>
        <v>#REF!</v>
      </c>
      <c r="V96" s="51" t="e">
        <f>VLOOKUP($U96,AvgGoalStats!$A$3:$AE$998,5,FALSE)</f>
        <v>#REF!</v>
      </c>
      <c r="W96" s="50" t="e">
        <f>VLOOKUP($U96,AvgGoalStats!$A$3:$AE$998,7,FALSE)</f>
        <v>#REF!</v>
      </c>
      <c r="X96" s="50" t="e">
        <f>VLOOKUP($U96,AvgGoalStats!$A$3:$AE$998,8,FALSE)</f>
        <v>#REF!</v>
      </c>
      <c r="Y96" s="50" t="e">
        <f>VLOOKUP($U96,AvgGoalStats!$A$3:$AE$998,10,FALSE)</f>
        <v>#REF!</v>
      </c>
      <c r="Z96" s="50" t="e">
        <f>VLOOKUP($U96,AvgGoalStats!$A$3:$AE$998,11,FALSE)</f>
        <v>#REF!</v>
      </c>
      <c r="AA96" s="50" t="e">
        <f>VLOOKUP($U96,AvgGoalStats!$A$3:$AE$998,13,FALSE)</f>
        <v>#REF!</v>
      </c>
      <c r="AB96" s="50" t="e">
        <f>VLOOKUP($U96,AvgGoalStats!$A$3:$AE$998,14,FALSE)</f>
        <v>#REF!</v>
      </c>
      <c r="AC96" s="50" t="e">
        <f>VLOOKUP($U96,AvgGoalStats!$A$3:$AE$998,16,FALSE)</f>
        <v>#REF!</v>
      </c>
      <c r="AD96" s="50" t="e">
        <f>VLOOKUP($U96,AvgGoalStats!$A$3:$AE$998,17,FALSE)</f>
        <v>#REF!</v>
      </c>
      <c r="AE96" s="50" t="e">
        <f>VLOOKUP($U96,AvgGoalStats!$A$3:$AE$998,19,FALSE)</f>
        <v>#REF!</v>
      </c>
      <c r="AF96" s="50" t="e">
        <f>VLOOKUP($U96,AvgGoalStats!$A$3:$AE$998,20,FALSE)</f>
        <v>#REF!</v>
      </c>
      <c r="AG96" s="50" t="e">
        <f>VLOOKUP($U96,AvgGoalStats!$A$3:$AE$998,22,FALSE)</f>
        <v>#REF!</v>
      </c>
      <c r="AH96" s="50" t="e">
        <f>VLOOKUP($U96,AvgGoalStats!$A$3:$AE$998,23,FALSE)</f>
        <v>#REF!</v>
      </c>
      <c r="AI96" s="50" t="e">
        <f>VLOOKUP($U96,AvgGoalStats!$A$3:$AE$998,25,FALSE)</f>
        <v>#REF!</v>
      </c>
      <c r="AJ96" s="50" t="e">
        <f>VLOOKUP($U96,AvgGoalStats!$A$3:$AE$998,26,FALSE)</f>
        <v>#REF!</v>
      </c>
      <c r="AK96" s="50" t="e">
        <f>VLOOKUP($U96,AvgGoalStats!$A$3:$AE$998,28,FALSE)</f>
        <v>#REF!</v>
      </c>
      <c r="AL96" s="50" t="e">
        <f>VLOOKUP($U96,AvgGoalStats!$A$3:$AE$998,29,FALSE)</f>
        <v>#REF!</v>
      </c>
      <c r="AM96" s="50" t="e">
        <f>VLOOKUP($U96,AvgGoalStats!$A$3:$AE$998,31,FALSE)</f>
        <v>#REF!</v>
      </c>
    </row>
    <row r="97" spans="1:39" x14ac:dyDescent="0.3">
      <c r="A97" s="51" t="e">
        <f>VLOOKUP($S97,AvgGoalStats!$A$3:$AE$998,5,FALSE)</f>
        <v>#REF!</v>
      </c>
      <c r="B97" s="50" t="e">
        <f>VLOOKUP($S97,AvgGoalStats!$A$3:$AE$998,6,FALSE)</f>
        <v>#REF!</v>
      </c>
      <c r="C97" s="50" t="e">
        <f>VLOOKUP($S97,AvgGoalStats!$A$3:$AE$998,8,FALSE)</f>
        <v>#REF!</v>
      </c>
      <c r="D97" s="50" t="e">
        <f>VLOOKUP($S97,AvgGoalStats!$A$3:$AE$998,9,FALSE)</f>
        <v>#REF!</v>
      </c>
      <c r="E97" s="50" t="e">
        <f>VLOOKUP($S97,AvgGoalStats!$A$3:$AE$998,11,FALSE)</f>
        <v>#REF!</v>
      </c>
      <c r="F97" s="50" t="e">
        <f>VLOOKUP($S97,AvgGoalStats!$A$3:$AE$998,12,FALSE)</f>
        <v>#REF!</v>
      </c>
      <c r="G97" s="50" t="e">
        <f>VLOOKUP($S97,AvgGoalStats!$A$3:$AE$998,14,FALSE)</f>
        <v>#REF!</v>
      </c>
      <c r="H97" s="50" t="e">
        <f>VLOOKUP($S97,AvgGoalStats!$A$3:$AE$998,15,FALSE)</f>
        <v>#REF!</v>
      </c>
      <c r="I97" s="50" t="e">
        <f>VLOOKUP($S97,AvgGoalStats!$A$3:$AE$998,17,FALSE)</f>
        <v>#REF!</v>
      </c>
      <c r="J97" s="50" t="e">
        <f>VLOOKUP($S97,AvgGoalStats!$A$3:$AE$998,18,FALSE)</f>
        <v>#REF!</v>
      </c>
      <c r="K97" s="50" t="e">
        <f>VLOOKUP($S97,AvgGoalStats!$A$3:$AE$998,20,FALSE)</f>
        <v>#REF!</v>
      </c>
      <c r="L97" s="50" t="e">
        <f>VLOOKUP($S97,AvgGoalStats!$A$3:$AE$998,21,FALSE)</f>
        <v>#REF!</v>
      </c>
      <c r="M97" s="50" t="e">
        <f>VLOOKUP($S97,AvgGoalStats!$A$3:$AE$998,23,FALSE)</f>
        <v>#REF!</v>
      </c>
      <c r="N97" s="50" t="e">
        <f>VLOOKUP($S97,AvgGoalStats!$A$3:$AE$998,24,FALSE)</f>
        <v>#REF!</v>
      </c>
      <c r="O97" s="50" t="e">
        <f>VLOOKUP($S97,AvgGoalStats!$A$3:$AE$998,26,FALSE)</f>
        <v>#REF!</v>
      </c>
      <c r="P97" s="50" t="e">
        <f>VLOOKUP($S97,AvgGoalStats!$A$3:$AE$998,27,FALSE)</f>
        <v>#REF!</v>
      </c>
      <c r="Q97" s="50" t="e">
        <f>VLOOKUP($S97,AvgGoalStats!$A$3:$AE$998,29,FALSE)</f>
        <v>#REF!</v>
      </c>
      <c r="R97" s="50" t="e">
        <f>VLOOKUP($S97,AvgGoalStats!$A$3:$AE$998,30,FALSE)</f>
        <v>#REF!</v>
      </c>
      <c r="S97" s="53" t="e">
        <f>Fixtures!#REF!</f>
        <v>#REF!</v>
      </c>
      <c r="T97" s="54" t="e">
        <f>Fixtures!#REF!</f>
        <v>#REF!</v>
      </c>
      <c r="U97" s="53" t="e">
        <f>Fixtures!#REF!</f>
        <v>#REF!</v>
      </c>
      <c r="V97" s="51" t="e">
        <f>VLOOKUP($U97,AvgGoalStats!$A$3:$AE$998,5,FALSE)</f>
        <v>#REF!</v>
      </c>
      <c r="W97" s="50" t="e">
        <f>VLOOKUP($U97,AvgGoalStats!$A$3:$AE$998,7,FALSE)</f>
        <v>#REF!</v>
      </c>
      <c r="X97" s="50" t="e">
        <f>VLOOKUP($U97,AvgGoalStats!$A$3:$AE$998,8,FALSE)</f>
        <v>#REF!</v>
      </c>
      <c r="Y97" s="50" t="e">
        <f>VLOOKUP($U97,AvgGoalStats!$A$3:$AE$998,10,FALSE)</f>
        <v>#REF!</v>
      </c>
      <c r="Z97" s="50" t="e">
        <f>VLOOKUP($U97,AvgGoalStats!$A$3:$AE$998,11,FALSE)</f>
        <v>#REF!</v>
      </c>
      <c r="AA97" s="50" t="e">
        <f>VLOOKUP($U97,AvgGoalStats!$A$3:$AE$998,13,FALSE)</f>
        <v>#REF!</v>
      </c>
      <c r="AB97" s="50" t="e">
        <f>VLOOKUP($U97,AvgGoalStats!$A$3:$AE$998,14,FALSE)</f>
        <v>#REF!</v>
      </c>
      <c r="AC97" s="50" t="e">
        <f>VLOOKUP($U97,AvgGoalStats!$A$3:$AE$998,16,FALSE)</f>
        <v>#REF!</v>
      </c>
      <c r="AD97" s="50" t="e">
        <f>VLOOKUP($U97,AvgGoalStats!$A$3:$AE$998,17,FALSE)</f>
        <v>#REF!</v>
      </c>
      <c r="AE97" s="50" t="e">
        <f>VLOOKUP($U97,AvgGoalStats!$A$3:$AE$998,19,FALSE)</f>
        <v>#REF!</v>
      </c>
      <c r="AF97" s="50" t="e">
        <f>VLOOKUP($U97,AvgGoalStats!$A$3:$AE$998,20,FALSE)</f>
        <v>#REF!</v>
      </c>
      <c r="AG97" s="50" t="e">
        <f>VLOOKUP($U97,AvgGoalStats!$A$3:$AE$998,22,FALSE)</f>
        <v>#REF!</v>
      </c>
      <c r="AH97" s="50" t="e">
        <f>VLOOKUP($U97,AvgGoalStats!$A$3:$AE$998,23,FALSE)</f>
        <v>#REF!</v>
      </c>
      <c r="AI97" s="50" t="e">
        <f>VLOOKUP($U97,AvgGoalStats!$A$3:$AE$998,25,FALSE)</f>
        <v>#REF!</v>
      </c>
      <c r="AJ97" s="50" t="e">
        <f>VLOOKUP($U97,AvgGoalStats!$A$3:$AE$998,26,FALSE)</f>
        <v>#REF!</v>
      </c>
      <c r="AK97" s="50" t="e">
        <f>VLOOKUP($U97,AvgGoalStats!$A$3:$AE$998,28,FALSE)</f>
        <v>#REF!</v>
      </c>
      <c r="AL97" s="50" t="e">
        <f>VLOOKUP($U97,AvgGoalStats!$A$3:$AE$998,29,FALSE)</f>
        <v>#REF!</v>
      </c>
      <c r="AM97" s="50" t="e">
        <f>VLOOKUP($U97,AvgGoalStats!$A$3:$AE$998,31,FALSE)</f>
        <v>#REF!</v>
      </c>
    </row>
    <row r="98" spans="1:39" x14ac:dyDescent="0.3">
      <c r="A98" s="51" t="e">
        <f>VLOOKUP($S98,AvgGoalStats!$A$3:$AE$998,5,FALSE)</f>
        <v>#REF!</v>
      </c>
      <c r="B98" s="50" t="e">
        <f>VLOOKUP($S98,AvgGoalStats!$A$3:$AE$998,6,FALSE)</f>
        <v>#REF!</v>
      </c>
      <c r="C98" s="50" t="e">
        <f>VLOOKUP($S98,AvgGoalStats!$A$3:$AE$998,8,FALSE)</f>
        <v>#REF!</v>
      </c>
      <c r="D98" s="50" t="e">
        <f>VLOOKUP($S98,AvgGoalStats!$A$3:$AE$998,9,FALSE)</f>
        <v>#REF!</v>
      </c>
      <c r="E98" s="50" t="e">
        <f>VLOOKUP($S98,AvgGoalStats!$A$3:$AE$998,11,FALSE)</f>
        <v>#REF!</v>
      </c>
      <c r="F98" s="50" t="e">
        <f>VLOOKUP($S98,AvgGoalStats!$A$3:$AE$998,12,FALSE)</f>
        <v>#REF!</v>
      </c>
      <c r="G98" s="50" t="e">
        <f>VLOOKUP($S98,AvgGoalStats!$A$3:$AE$998,14,FALSE)</f>
        <v>#REF!</v>
      </c>
      <c r="H98" s="50" t="e">
        <f>VLOOKUP($S98,AvgGoalStats!$A$3:$AE$998,15,FALSE)</f>
        <v>#REF!</v>
      </c>
      <c r="I98" s="50" t="e">
        <f>VLOOKUP($S98,AvgGoalStats!$A$3:$AE$998,17,FALSE)</f>
        <v>#REF!</v>
      </c>
      <c r="J98" s="50" t="e">
        <f>VLOOKUP($S98,AvgGoalStats!$A$3:$AE$998,18,FALSE)</f>
        <v>#REF!</v>
      </c>
      <c r="K98" s="50" t="e">
        <f>VLOOKUP($S98,AvgGoalStats!$A$3:$AE$998,20,FALSE)</f>
        <v>#REF!</v>
      </c>
      <c r="L98" s="50" t="e">
        <f>VLOOKUP($S98,AvgGoalStats!$A$3:$AE$998,21,FALSE)</f>
        <v>#REF!</v>
      </c>
      <c r="M98" s="50" t="e">
        <f>VLOOKUP($S98,AvgGoalStats!$A$3:$AE$998,23,FALSE)</f>
        <v>#REF!</v>
      </c>
      <c r="N98" s="50" t="e">
        <f>VLOOKUP($S98,AvgGoalStats!$A$3:$AE$998,24,FALSE)</f>
        <v>#REF!</v>
      </c>
      <c r="O98" s="50" t="e">
        <f>VLOOKUP($S98,AvgGoalStats!$A$3:$AE$998,26,FALSE)</f>
        <v>#REF!</v>
      </c>
      <c r="P98" s="50" t="e">
        <f>VLOOKUP($S98,AvgGoalStats!$A$3:$AE$998,27,FALSE)</f>
        <v>#REF!</v>
      </c>
      <c r="Q98" s="50" t="e">
        <f>VLOOKUP($S98,AvgGoalStats!$A$3:$AE$998,29,FALSE)</f>
        <v>#REF!</v>
      </c>
      <c r="R98" s="50" t="e">
        <f>VLOOKUP($S98,AvgGoalStats!$A$3:$AE$998,30,FALSE)</f>
        <v>#REF!</v>
      </c>
      <c r="S98" s="53" t="e">
        <f>Fixtures!#REF!</f>
        <v>#REF!</v>
      </c>
      <c r="T98" s="54" t="e">
        <f>Fixtures!#REF!</f>
        <v>#REF!</v>
      </c>
      <c r="U98" s="53" t="e">
        <f>Fixtures!#REF!</f>
        <v>#REF!</v>
      </c>
      <c r="V98" s="51" t="e">
        <f>VLOOKUP($U98,AvgGoalStats!$A$3:$AE$998,5,FALSE)</f>
        <v>#REF!</v>
      </c>
      <c r="W98" s="50" t="e">
        <f>VLOOKUP($U98,AvgGoalStats!$A$3:$AE$998,7,FALSE)</f>
        <v>#REF!</v>
      </c>
      <c r="X98" s="50" t="e">
        <f>VLOOKUP($U98,AvgGoalStats!$A$3:$AE$998,8,FALSE)</f>
        <v>#REF!</v>
      </c>
      <c r="Y98" s="50" t="e">
        <f>VLOOKUP($U98,AvgGoalStats!$A$3:$AE$998,10,FALSE)</f>
        <v>#REF!</v>
      </c>
      <c r="Z98" s="50" t="e">
        <f>VLOOKUP($U98,AvgGoalStats!$A$3:$AE$998,11,FALSE)</f>
        <v>#REF!</v>
      </c>
      <c r="AA98" s="50" t="e">
        <f>VLOOKUP($U98,AvgGoalStats!$A$3:$AE$998,13,FALSE)</f>
        <v>#REF!</v>
      </c>
      <c r="AB98" s="50" t="e">
        <f>VLOOKUP($U98,AvgGoalStats!$A$3:$AE$998,14,FALSE)</f>
        <v>#REF!</v>
      </c>
      <c r="AC98" s="50" t="e">
        <f>VLOOKUP($U98,AvgGoalStats!$A$3:$AE$998,16,FALSE)</f>
        <v>#REF!</v>
      </c>
      <c r="AD98" s="50" t="e">
        <f>VLOOKUP($U98,AvgGoalStats!$A$3:$AE$998,17,FALSE)</f>
        <v>#REF!</v>
      </c>
      <c r="AE98" s="50" t="e">
        <f>VLOOKUP($U98,AvgGoalStats!$A$3:$AE$998,19,FALSE)</f>
        <v>#REF!</v>
      </c>
      <c r="AF98" s="50" t="e">
        <f>VLOOKUP($U98,AvgGoalStats!$A$3:$AE$998,20,FALSE)</f>
        <v>#REF!</v>
      </c>
      <c r="AG98" s="50" t="e">
        <f>VLOOKUP($U98,AvgGoalStats!$A$3:$AE$998,22,FALSE)</f>
        <v>#REF!</v>
      </c>
      <c r="AH98" s="50" t="e">
        <f>VLOOKUP($U98,AvgGoalStats!$A$3:$AE$998,23,FALSE)</f>
        <v>#REF!</v>
      </c>
      <c r="AI98" s="50" t="e">
        <f>VLOOKUP($U98,AvgGoalStats!$A$3:$AE$998,25,FALSE)</f>
        <v>#REF!</v>
      </c>
      <c r="AJ98" s="50" t="e">
        <f>VLOOKUP($U98,AvgGoalStats!$A$3:$AE$998,26,FALSE)</f>
        <v>#REF!</v>
      </c>
      <c r="AK98" s="50" t="e">
        <f>VLOOKUP($U98,AvgGoalStats!$A$3:$AE$998,28,FALSE)</f>
        <v>#REF!</v>
      </c>
      <c r="AL98" s="50" t="e">
        <f>VLOOKUP($U98,AvgGoalStats!$A$3:$AE$998,29,FALSE)</f>
        <v>#REF!</v>
      </c>
      <c r="AM98" s="50" t="e">
        <f>VLOOKUP($U98,AvgGoalStats!$A$3:$AE$998,31,FALSE)</f>
        <v>#REF!</v>
      </c>
    </row>
    <row r="99" spans="1:39" x14ac:dyDescent="0.3">
      <c r="A99" s="51" t="e">
        <f>VLOOKUP($S99,AvgGoalStats!$A$3:$AE$998,5,FALSE)</f>
        <v>#REF!</v>
      </c>
      <c r="B99" s="50" t="e">
        <f>VLOOKUP($S99,AvgGoalStats!$A$3:$AE$998,6,FALSE)</f>
        <v>#REF!</v>
      </c>
      <c r="C99" s="50" t="e">
        <f>VLOOKUP($S99,AvgGoalStats!$A$3:$AE$998,8,FALSE)</f>
        <v>#REF!</v>
      </c>
      <c r="D99" s="50" t="e">
        <f>VLOOKUP($S99,AvgGoalStats!$A$3:$AE$998,9,FALSE)</f>
        <v>#REF!</v>
      </c>
      <c r="E99" s="50" t="e">
        <f>VLOOKUP($S99,AvgGoalStats!$A$3:$AE$998,11,FALSE)</f>
        <v>#REF!</v>
      </c>
      <c r="F99" s="50" t="e">
        <f>VLOOKUP($S99,AvgGoalStats!$A$3:$AE$998,12,FALSE)</f>
        <v>#REF!</v>
      </c>
      <c r="G99" s="50" t="e">
        <f>VLOOKUP($S99,AvgGoalStats!$A$3:$AE$998,14,FALSE)</f>
        <v>#REF!</v>
      </c>
      <c r="H99" s="50" t="e">
        <f>VLOOKUP($S99,AvgGoalStats!$A$3:$AE$998,15,FALSE)</f>
        <v>#REF!</v>
      </c>
      <c r="I99" s="50" t="e">
        <f>VLOOKUP($S99,AvgGoalStats!$A$3:$AE$998,17,FALSE)</f>
        <v>#REF!</v>
      </c>
      <c r="J99" s="50" t="e">
        <f>VLOOKUP($S99,AvgGoalStats!$A$3:$AE$998,18,FALSE)</f>
        <v>#REF!</v>
      </c>
      <c r="K99" s="50" t="e">
        <f>VLOOKUP($S99,AvgGoalStats!$A$3:$AE$998,20,FALSE)</f>
        <v>#REF!</v>
      </c>
      <c r="L99" s="50" t="e">
        <f>VLOOKUP($S99,AvgGoalStats!$A$3:$AE$998,21,FALSE)</f>
        <v>#REF!</v>
      </c>
      <c r="M99" s="50" t="e">
        <f>VLOOKUP($S99,AvgGoalStats!$A$3:$AE$998,23,FALSE)</f>
        <v>#REF!</v>
      </c>
      <c r="N99" s="50" t="e">
        <f>VLOOKUP($S99,AvgGoalStats!$A$3:$AE$998,24,FALSE)</f>
        <v>#REF!</v>
      </c>
      <c r="O99" s="50" t="e">
        <f>VLOOKUP($S99,AvgGoalStats!$A$3:$AE$998,26,FALSE)</f>
        <v>#REF!</v>
      </c>
      <c r="P99" s="50" t="e">
        <f>VLOOKUP($S99,AvgGoalStats!$A$3:$AE$998,27,FALSE)</f>
        <v>#REF!</v>
      </c>
      <c r="Q99" s="50" t="e">
        <f>VLOOKUP($S99,AvgGoalStats!$A$3:$AE$998,29,FALSE)</f>
        <v>#REF!</v>
      </c>
      <c r="R99" s="50" t="e">
        <f>VLOOKUP($S99,AvgGoalStats!$A$3:$AE$998,30,FALSE)</f>
        <v>#REF!</v>
      </c>
      <c r="S99" s="53" t="e">
        <f>Fixtures!#REF!</f>
        <v>#REF!</v>
      </c>
      <c r="T99" s="54" t="e">
        <f>Fixtures!#REF!</f>
        <v>#REF!</v>
      </c>
      <c r="U99" s="53" t="e">
        <f>Fixtures!#REF!</f>
        <v>#REF!</v>
      </c>
      <c r="V99" s="51" t="e">
        <f>VLOOKUP($U99,AvgGoalStats!$A$3:$AE$998,5,FALSE)</f>
        <v>#REF!</v>
      </c>
      <c r="W99" s="50" t="e">
        <f>VLOOKUP($U99,AvgGoalStats!$A$3:$AE$998,7,FALSE)</f>
        <v>#REF!</v>
      </c>
      <c r="X99" s="50" t="e">
        <f>VLOOKUP($U99,AvgGoalStats!$A$3:$AE$998,8,FALSE)</f>
        <v>#REF!</v>
      </c>
      <c r="Y99" s="50" t="e">
        <f>VLOOKUP($U99,AvgGoalStats!$A$3:$AE$998,10,FALSE)</f>
        <v>#REF!</v>
      </c>
      <c r="Z99" s="50" t="e">
        <f>VLOOKUP($U99,AvgGoalStats!$A$3:$AE$998,11,FALSE)</f>
        <v>#REF!</v>
      </c>
      <c r="AA99" s="50" t="e">
        <f>VLOOKUP($U99,AvgGoalStats!$A$3:$AE$998,13,FALSE)</f>
        <v>#REF!</v>
      </c>
      <c r="AB99" s="50" t="e">
        <f>VLOOKUP($U99,AvgGoalStats!$A$3:$AE$998,14,FALSE)</f>
        <v>#REF!</v>
      </c>
      <c r="AC99" s="50" t="e">
        <f>VLOOKUP($U99,AvgGoalStats!$A$3:$AE$998,16,FALSE)</f>
        <v>#REF!</v>
      </c>
      <c r="AD99" s="50" t="e">
        <f>VLOOKUP($U99,AvgGoalStats!$A$3:$AE$998,17,FALSE)</f>
        <v>#REF!</v>
      </c>
      <c r="AE99" s="50" t="e">
        <f>VLOOKUP($U99,AvgGoalStats!$A$3:$AE$998,19,FALSE)</f>
        <v>#REF!</v>
      </c>
      <c r="AF99" s="50" t="e">
        <f>VLOOKUP($U99,AvgGoalStats!$A$3:$AE$998,20,FALSE)</f>
        <v>#REF!</v>
      </c>
      <c r="AG99" s="50" t="e">
        <f>VLOOKUP($U99,AvgGoalStats!$A$3:$AE$998,22,FALSE)</f>
        <v>#REF!</v>
      </c>
      <c r="AH99" s="50" t="e">
        <f>VLOOKUP($U99,AvgGoalStats!$A$3:$AE$998,23,FALSE)</f>
        <v>#REF!</v>
      </c>
      <c r="AI99" s="50" t="e">
        <f>VLOOKUP($U99,AvgGoalStats!$A$3:$AE$998,25,FALSE)</f>
        <v>#REF!</v>
      </c>
      <c r="AJ99" s="50" t="e">
        <f>VLOOKUP($U99,AvgGoalStats!$A$3:$AE$998,26,FALSE)</f>
        <v>#REF!</v>
      </c>
      <c r="AK99" s="50" t="e">
        <f>VLOOKUP($U99,AvgGoalStats!$A$3:$AE$998,28,FALSE)</f>
        <v>#REF!</v>
      </c>
      <c r="AL99" s="50" t="e">
        <f>VLOOKUP($U99,AvgGoalStats!$A$3:$AE$998,29,FALSE)</f>
        <v>#REF!</v>
      </c>
      <c r="AM99" s="50" t="e">
        <f>VLOOKUP($U99,AvgGoalStats!$A$3:$AE$998,31,FALSE)</f>
        <v>#REF!</v>
      </c>
    </row>
    <row r="100" spans="1:39" x14ac:dyDescent="0.3">
      <c r="A100" s="51" t="e">
        <f>VLOOKUP($S100,AvgGoalStats!$A$3:$AE$998,5,FALSE)</f>
        <v>#REF!</v>
      </c>
      <c r="B100" s="50" t="e">
        <f>VLOOKUP($S100,AvgGoalStats!$A$3:$AE$998,6,FALSE)</f>
        <v>#REF!</v>
      </c>
      <c r="C100" s="50" t="e">
        <f>VLOOKUP($S100,AvgGoalStats!$A$3:$AE$998,8,FALSE)</f>
        <v>#REF!</v>
      </c>
      <c r="D100" s="50" t="e">
        <f>VLOOKUP($S100,AvgGoalStats!$A$3:$AE$998,9,FALSE)</f>
        <v>#REF!</v>
      </c>
      <c r="E100" s="50" t="e">
        <f>VLOOKUP($S100,AvgGoalStats!$A$3:$AE$998,11,FALSE)</f>
        <v>#REF!</v>
      </c>
      <c r="F100" s="50" t="e">
        <f>VLOOKUP($S100,AvgGoalStats!$A$3:$AE$998,12,FALSE)</f>
        <v>#REF!</v>
      </c>
      <c r="G100" s="50" t="e">
        <f>VLOOKUP($S100,AvgGoalStats!$A$3:$AE$998,14,FALSE)</f>
        <v>#REF!</v>
      </c>
      <c r="H100" s="50" t="e">
        <f>VLOOKUP($S100,AvgGoalStats!$A$3:$AE$998,15,FALSE)</f>
        <v>#REF!</v>
      </c>
      <c r="I100" s="50" t="e">
        <f>VLOOKUP($S100,AvgGoalStats!$A$3:$AE$998,17,FALSE)</f>
        <v>#REF!</v>
      </c>
      <c r="J100" s="50" t="e">
        <f>VLOOKUP($S100,AvgGoalStats!$A$3:$AE$998,18,FALSE)</f>
        <v>#REF!</v>
      </c>
      <c r="K100" s="50" t="e">
        <f>VLOOKUP($S100,AvgGoalStats!$A$3:$AE$998,20,FALSE)</f>
        <v>#REF!</v>
      </c>
      <c r="L100" s="50" t="e">
        <f>VLOOKUP($S100,AvgGoalStats!$A$3:$AE$998,21,FALSE)</f>
        <v>#REF!</v>
      </c>
      <c r="M100" s="50" t="e">
        <f>VLOOKUP($S100,AvgGoalStats!$A$3:$AE$998,23,FALSE)</f>
        <v>#REF!</v>
      </c>
      <c r="N100" s="50" t="e">
        <f>VLOOKUP($S100,AvgGoalStats!$A$3:$AE$998,24,FALSE)</f>
        <v>#REF!</v>
      </c>
      <c r="O100" s="50" t="e">
        <f>VLOOKUP($S100,AvgGoalStats!$A$3:$AE$998,26,FALSE)</f>
        <v>#REF!</v>
      </c>
      <c r="P100" s="50" t="e">
        <f>VLOOKUP($S100,AvgGoalStats!$A$3:$AE$998,27,FALSE)</f>
        <v>#REF!</v>
      </c>
      <c r="Q100" s="50" t="e">
        <f>VLOOKUP($S100,AvgGoalStats!$A$3:$AE$998,29,FALSE)</f>
        <v>#REF!</v>
      </c>
      <c r="R100" s="50" t="e">
        <f>VLOOKUP($S100,AvgGoalStats!$A$3:$AE$998,30,FALSE)</f>
        <v>#REF!</v>
      </c>
      <c r="S100" s="53" t="e">
        <f>Fixtures!#REF!</f>
        <v>#REF!</v>
      </c>
      <c r="T100" s="54" t="e">
        <f>Fixtures!#REF!</f>
        <v>#REF!</v>
      </c>
      <c r="U100" s="53" t="e">
        <f>Fixtures!#REF!</f>
        <v>#REF!</v>
      </c>
      <c r="V100" s="51" t="e">
        <f>VLOOKUP($U100,AvgGoalStats!$A$3:$AE$998,5,FALSE)</f>
        <v>#REF!</v>
      </c>
      <c r="W100" s="50" t="e">
        <f>VLOOKUP($U100,AvgGoalStats!$A$3:$AE$998,7,FALSE)</f>
        <v>#REF!</v>
      </c>
      <c r="X100" s="50" t="e">
        <f>VLOOKUP($U100,AvgGoalStats!$A$3:$AE$998,8,FALSE)</f>
        <v>#REF!</v>
      </c>
      <c r="Y100" s="50" t="e">
        <f>VLOOKUP($U100,AvgGoalStats!$A$3:$AE$998,10,FALSE)</f>
        <v>#REF!</v>
      </c>
      <c r="Z100" s="50" t="e">
        <f>VLOOKUP($U100,AvgGoalStats!$A$3:$AE$998,11,FALSE)</f>
        <v>#REF!</v>
      </c>
      <c r="AA100" s="50" t="e">
        <f>VLOOKUP($U100,AvgGoalStats!$A$3:$AE$998,13,FALSE)</f>
        <v>#REF!</v>
      </c>
      <c r="AB100" s="50" t="e">
        <f>VLOOKUP($U100,AvgGoalStats!$A$3:$AE$998,14,FALSE)</f>
        <v>#REF!</v>
      </c>
      <c r="AC100" s="50" t="e">
        <f>VLOOKUP($U100,AvgGoalStats!$A$3:$AE$998,16,FALSE)</f>
        <v>#REF!</v>
      </c>
      <c r="AD100" s="50" t="e">
        <f>VLOOKUP($U100,AvgGoalStats!$A$3:$AE$998,17,FALSE)</f>
        <v>#REF!</v>
      </c>
      <c r="AE100" s="50" t="e">
        <f>VLOOKUP($U100,AvgGoalStats!$A$3:$AE$998,19,FALSE)</f>
        <v>#REF!</v>
      </c>
      <c r="AF100" s="50" t="e">
        <f>VLOOKUP($U100,AvgGoalStats!$A$3:$AE$998,20,FALSE)</f>
        <v>#REF!</v>
      </c>
      <c r="AG100" s="50" t="e">
        <f>VLOOKUP($U100,AvgGoalStats!$A$3:$AE$998,22,FALSE)</f>
        <v>#REF!</v>
      </c>
      <c r="AH100" s="50" t="e">
        <f>VLOOKUP($U100,AvgGoalStats!$A$3:$AE$998,23,FALSE)</f>
        <v>#REF!</v>
      </c>
      <c r="AI100" s="50" t="e">
        <f>VLOOKUP($U100,AvgGoalStats!$A$3:$AE$998,25,FALSE)</f>
        <v>#REF!</v>
      </c>
      <c r="AJ100" s="50" t="e">
        <f>VLOOKUP($U100,AvgGoalStats!$A$3:$AE$998,26,FALSE)</f>
        <v>#REF!</v>
      </c>
      <c r="AK100" s="50" t="e">
        <f>VLOOKUP($U100,AvgGoalStats!$A$3:$AE$998,28,FALSE)</f>
        <v>#REF!</v>
      </c>
      <c r="AL100" s="50" t="e">
        <f>VLOOKUP($U100,AvgGoalStats!$A$3:$AE$998,29,FALSE)</f>
        <v>#REF!</v>
      </c>
      <c r="AM100" s="50" t="e">
        <f>VLOOKUP($U100,AvgGoalStats!$A$3:$AE$998,31,FALSE)</f>
        <v>#REF!</v>
      </c>
    </row>
    <row r="101" spans="1:39" x14ac:dyDescent="0.3">
      <c r="A101" s="51" t="e">
        <f>VLOOKUP($S101,AvgGoalStats!$A$3:$AE$998,5,FALSE)</f>
        <v>#REF!</v>
      </c>
      <c r="B101" s="50" t="e">
        <f>VLOOKUP($S101,AvgGoalStats!$A$3:$AE$998,6,FALSE)</f>
        <v>#REF!</v>
      </c>
      <c r="C101" s="50" t="e">
        <f>VLOOKUP($S101,AvgGoalStats!$A$3:$AE$998,8,FALSE)</f>
        <v>#REF!</v>
      </c>
      <c r="D101" s="50" t="e">
        <f>VLOOKUP($S101,AvgGoalStats!$A$3:$AE$998,9,FALSE)</f>
        <v>#REF!</v>
      </c>
      <c r="E101" s="50" t="e">
        <f>VLOOKUP($S101,AvgGoalStats!$A$3:$AE$998,11,FALSE)</f>
        <v>#REF!</v>
      </c>
      <c r="F101" s="50" t="e">
        <f>VLOOKUP($S101,AvgGoalStats!$A$3:$AE$998,12,FALSE)</f>
        <v>#REF!</v>
      </c>
      <c r="G101" s="50" t="e">
        <f>VLOOKUP($S101,AvgGoalStats!$A$3:$AE$998,14,FALSE)</f>
        <v>#REF!</v>
      </c>
      <c r="H101" s="50" t="e">
        <f>VLOOKUP($S101,AvgGoalStats!$A$3:$AE$998,15,FALSE)</f>
        <v>#REF!</v>
      </c>
      <c r="I101" s="50" t="e">
        <f>VLOOKUP($S101,AvgGoalStats!$A$3:$AE$998,17,FALSE)</f>
        <v>#REF!</v>
      </c>
      <c r="J101" s="50" t="e">
        <f>VLOOKUP($S101,AvgGoalStats!$A$3:$AE$998,18,FALSE)</f>
        <v>#REF!</v>
      </c>
      <c r="K101" s="50" t="e">
        <f>VLOOKUP($S101,AvgGoalStats!$A$3:$AE$998,20,FALSE)</f>
        <v>#REF!</v>
      </c>
      <c r="L101" s="50" t="e">
        <f>VLOOKUP($S101,AvgGoalStats!$A$3:$AE$998,21,FALSE)</f>
        <v>#REF!</v>
      </c>
      <c r="M101" s="50" t="e">
        <f>VLOOKUP($S101,AvgGoalStats!$A$3:$AE$998,23,FALSE)</f>
        <v>#REF!</v>
      </c>
      <c r="N101" s="50" t="e">
        <f>VLOOKUP($S101,AvgGoalStats!$A$3:$AE$998,24,FALSE)</f>
        <v>#REF!</v>
      </c>
      <c r="O101" s="50" t="e">
        <f>VLOOKUP($S101,AvgGoalStats!$A$3:$AE$998,26,FALSE)</f>
        <v>#REF!</v>
      </c>
      <c r="P101" s="50" t="e">
        <f>VLOOKUP($S101,AvgGoalStats!$A$3:$AE$998,27,FALSE)</f>
        <v>#REF!</v>
      </c>
      <c r="Q101" s="50" t="e">
        <f>VLOOKUP($S101,AvgGoalStats!$A$3:$AE$998,29,FALSE)</f>
        <v>#REF!</v>
      </c>
      <c r="R101" s="50" t="e">
        <f>VLOOKUP($S101,AvgGoalStats!$A$3:$AE$998,30,FALSE)</f>
        <v>#REF!</v>
      </c>
      <c r="S101" s="53" t="e">
        <f>Fixtures!#REF!</f>
        <v>#REF!</v>
      </c>
      <c r="T101" s="54" t="e">
        <f>Fixtures!#REF!</f>
        <v>#REF!</v>
      </c>
      <c r="U101" s="53" t="e">
        <f>Fixtures!#REF!</f>
        <v>#REF!</v>
      </c>
      <c r="V101" s="51" t="e">
        <f>VLOOKUP($U101,AvgGoalStats!$A$3:$AE$998,5,FALSE)</f>
        <v>#REF!</v>
      </c>
      <c r="W101" s="50" t="e">
        <f>VLOOKUP($U101,AvgGoalStats!$A$3:$AE$998,7,FALSE)</f>
        <v>#REF!</v>
      </c>
      <c r="X101" s="50" t="e">
        <f>VLOOKUP($U101,AvgGoalStats!$A$3:$AE$998,8,FALSE)</f>
        <v>#REF!</v>
      </c>
      <c r="Y101" s="50" t="e">
        <f>VLOOKUP($U101,AvgGoalStats!$A$3:$AE$998,10,FALSE)</f>
        <v>#REF!</v>
      </c>
      <c r="Z101" s="50" t="e">
        <f>VLOOKUP($U101,AvgGoalStats!$A$3:$AE$998,11,FALSE)</f>
        <v>#REF!</v>
      </c>
      <c r="AA101" s="50" t="e">
        <f>VLOOKUP($U101,AvgGoalStats!$A$3:$AE$998,13,FALSE)</f>
        <v>#REF!</v>
      </c>
      <c r="AB101" s="50" t="e">
        <f>VLOOKUP($U101,AvgGoalStats!$A$3:$AE$998,14,FALSE)</f>
        <v>#REF!</v>
      </c>
      <c r="AC101" s="50" t="e">
        <f>VLOOKUP($U101,AvgGoalStats!$A$3:$AE$998,16,FALSE)</f>
        <v>#REF!</v>
      </c>
      <c r="AD101" s="50" t="e">
        <f>VLOOKUP($U101,AvgGoalStats!$A$3:$AE$998,17,FALSE)</f>
        <v>#REF!</v>
      </c>
      <c r="AE101" s="50" t="e">
        <f>VLOOKUP($U101,AvgGoalStats!$A$3:$AE$998,19,FALSE)</f>
        <v>#REF!</v>
      </c>
      <c r="AF101" s="50" t="e">
        <f>VLOOKUP($U101,AvgGoalStats!$A$3:$AE$998,20,FALSE)</f>
        <v>#REF!</v>
      </c>
      <c r="AG101" s="50" t="e">
        <f>VLOOKUP($U101,AvgGoalStats!$A$3:$AE$998,22,FALSE)</f>
        <v>#REF!</v>
      </c>
      <c r="AH101" s="50" t="e">
        <f>VLOOKUP($U101,AvgGoalStats!$A$3:$AE$998,23,FALSE)</f>
        <v>#REF!</v>
      </c>
      <c r="AI101" s="50" t="e">
        <f>VLOOKUP($U101,AvgGoalStats!$A$3:$AE$998,25,FALSE)</f>
        <v>#REF!</v>
      </c>
      <c r="AJ101" s="50" t="e">
        <f>VLOOKUP($U101,AvgGoalStats!$A$3:$AE$998,26,FALSE)</f>
        <v>#REF!</v>
      </c>
      <c r="AK101" s="50" t="e">
        <f>VLOOKUP($U101,AvgGoalStats!$A$3:$AE$998,28,FALSE)</f>
        <v>#REF!</v>
      </c>
      <c r="AL101" s="50" t="e">
        <f>VLOOKUP($U101,AvgGoalStats!$A$3:$AE$998,29,FALSE)</f>
        <v>#REF!</v>
      </c>
      <c r="AM101" s="50" t="e">
        <f>VLOOKUP($U101,AvgGoalStats!$A$3:$AE$998,31,FALSE)</f>
        <v>#REF!</v>
      </c>
    </row>
    <row r="102" spans="1:39" x14ac:dyDescent="0.3">
      <c r="A102" s="51" t="e">
        <f>VLOOKUP($S102,AvgGoalStats!$A$3:$AE$998,5,FALSE)</f>
        <v>#REF!</v>
      </c>
      <c r="B102" s="50" t="e">
        <f>VLOOKUP($S102,AvgGoalStats!$A$3:$AE$998,6,FALSE)</f>
        <v>#REF!</v>
      </c>
      <c r="C102" s="50" t="e">
        <f>VLOOKUP($S102,AvgGoalStats!$A$3:$AE$998,8,FALSE)</f>
        <v>#REF!</v>
      </c>
      <c r="D102" s="50" t="e">
        <f>VLOOKUP($S102,AvgGoalStats!$A$3:$AE$998,9,FALSE)</f>
        <v>#REF!</v>
      </c>
      <c r="E102" s="50" t="e">
        <f>VLOOKUP($S102,AvgGoalStats!$A$3:$AE$998,11,FALSE)</f>
        <v>#REF!</v>
      </c>
      <c r="F102" s="50" t="e">
        <f>VLOOKUP($S102,AvgGoalStats!$A$3:$AE$998,12,FALSE)</f>
        <v>#REF!</v>
      </c>
      <c r="G102" s="50" t="e">
        <f>VLOOKUP($S102,AvgGoalStats!$A$3:$AE$998,14,FALSE)</f>
        <v>#REF!</v>
      </c>
      <c r="H102" s="50" t="e">
        <f>VLOOKUP($S102,AvgGoalStats!$A$3:$AE$998,15,FALSE)</f>
        <v>#REF!</v>
      </c>
      <c r="I102" s="50" t="e">
        <f>VLOOKUP($S102,AvgGoalStats!$A$3:$AE$998,17,FALSE)</f>
        <v>#REF!</v>
      </c>
      <c r="J102" s="50" t="e">
        <f>VLOOKUP($S102,AvgGoalStats!$A$3:$AE$998,18,FALSE)</f>
        <v>#REF!</v>
      </c>
      <c r="K102" s="50" t="e">
        <f>VLOOKUP($S102,AvgGoalStats!$A$3:$AE$998,20,FALSE)</f>
        <v>#REF!</v>
      </c>
      <c r="L102" s="50" t="e">
        <f>VLOOKUP($S102,AvgGoalStats!$A$3:$AE$998,21,FALSE)</f>
        <v>#REF!</v>
      </c>
      <c r="M102" s="50" t="e">
        <f>VLOOKUP($S102,AvgGoalStats!$A$3:$AE$998,23,FALSE)</f>
        <v>#REF!</v>
      </c>
      <c r="N102" s="50" t="e">
        <f>VLOOKUP($S102,AvgGoalStats!$A$3:$AE$998,24,FALSE)</f>
        <v>#REF!</v>
      </c>
      <c r="O102" s="50" t="e">
        <f>VLOOKUP($S102,AvgGoalStats!$A$3:$AE$998,26,FALSE)</f>
        <v>#REF!</v>
      </c>
      <c r="P102" s="50" t="e">
        <f>VLOOKUP($S102,AvgGoalStats!$A$3:$AE$998,27,FALSE)</f>
        <v>#REF!</v>
      </c>
      <c r="Q102" s="50" t="e">
        <f>VLOOKUP($S102,AvgGoalStats!$A$3:$AE$998,29,FALSE)</f>
        <v>#REF!</v>
      </c>
      <c r="R102" s="50" t="e">
        <f>VLOOKUP($S102,AvgGoalStats!$A$3:$AE$998,30,FALSE)</f>
        <v>#REF!</v>
      </c>
      <c r="S102" s="53" t="e">
        <f>Fixtures!#REF!</f>
        <v>#REF!</v>
      </c>
      <c r="T102" s="54" t="e">
        <f>Fixtures!#REF!</f>
        <v>#REF!</v>
      </c>
      <c r="U102" s="53" t="e">
        <f>Fixtures!#REF!</f>
        <v>#REF!</v>
      </c>
      <c r="V102" s="51" t="e">
        <f>VLOOKUP($U102,AvgGoalStats!$A$3:$AE$998,5,FALSE)</f>
        <v>#REF!</v>
      </c>
      <c r="W102" s="50" t="e">
        <f>VLOOKUP($U102,AvgGoalStats!$A$3:$AE$998,7,FALSE)</f>
        <v>#REF!</v>
      </c>
      <c r="X102" s="50" t="e">
        <f>VLOOKUP($U102,AvgGoalStats!$A$3:$AE$998,8,FALSE)</f>
        <v>#REF!</v>
      </c>
      <c r="Y102" s="50" t="e">
        <f>VLOOKUP($U102,AvgGoalStats!$A$3:$AE$998,10,FALSE)</f>
        <v>#REF!</v>
      </c>
      <c r="Z102" s="50" t="e">
        <f>VLOOKUP($U102,AvgGoalStats!$A$3:$AE$998,11,FALSE)</f>
        <v>#REF!</v>
      </c>
      <c r="AA102" s="50" t="e">
        <f>VLOOKUP($U102,AvgGoalStats!$A$3:$AE$998,13,FALSE)</f>
        <v>#REF!</v>
      </c>
      <c r="AB102" s="50" t="e">
        <f>VLOOKUP($U102,AvgGoalStats!$A$3:$AE$998,14,FALSE)</f>
        <v>#REF!</v>
      </c>
      <c r="AC102" s="50" t="e">
        <f>VLOOKUP($U102,AvgGoalStats!$A$3:$AE$998,16,FALSE)</f>
        <v>#REF!</v>
      </c>
      <c r="AD102" s="50" t="e">
        <f>VLOOKUP($U102,AvgGoalStats!$A$3:$AE$998,17,FALSE)</f>
        <v>#REF!</v>
      </c>
      <c r="AE102" s="50" t="e">
        <f>VLOOKUP($U102,AvgGoalStats!$A$3:$AE$998,19,FALSE)</f>
        <v>#REF!</v>
      </c>
      <c r="AF102" s="50" t="e">
        <f>VLOOKUP($U102,AvgGoalStats!$A$3:$AE$998,20,FALSE)</f>
        <v>#REF!</v>
      </c>
      <c r="AG102" s="50" t="e">
        <f>VLOOKUP($U102,AvgGoalStats!$A$3:$AE$998,22,FALSE)</f>
        <v>#REF!</v>
      </c>
      <c r="AH102" s="50" t="e">
        <f>VLOOKUP($U102,AvgGoalStats!$A$3:$AE$998,23,FALSE)</f>
        <v>#REF!</v>
      </c>
      <c r="AI102" s="50" t="e">
        <f>VLOOKUP($U102,AvgGoalStats!$A$3:$AE$998,25,FALSE)</f>
        <v>#REF!</v>
      </c>
      <c r="AJ102" s="50" t="e">
        <f>VLOOKUP($U102,AvgGoalStats!$A$3:$AE$998,26,FALSE)</f>
        <v>#REF!</v>
      </c>
      <c r="AK102" s="50" t="e">
        <f>VLOOKUP($U102,AvgGoalStats!$A$3:$AE$998,28,FALSE)</f>
        <v>#REF!</v>
      </c>
      <c r="AL102" s="50" t="e">
        <f>VLOOKUP($U102,AvgGoalStats!$A$3:$AE$998,29,FALSE)</f>
        <v>#REF!</v>
      </c>
      <c r="AM102" s="50" t="e">
        <f>VLOOKUP($U102,AvgGoalStats!$A$3:$AE$998,31,FALSE)</f>
        <v>#REF!</v>
      </c>
    </row>
    <row r="103" spans="1:39" x14ac:dyDescent="0.3">
      <c r="A103" s="51" t="e">
        <f>VLOOKUP($S103,AvgGoalStats!$A$3:$AE$998,5,FALSE)</f>
        <v>#REF!</v>
      </c>
      <c r="B103" s="50" t="e">
        <f>VLOOKUP($S103,AvgGoalStats!$A$3:$AE$998,6,FALSE)</f>
        <v>#REF!</v>
      </c>
      <c r="C103" s="50" t="e">
        <f>VLOOKUP($S103,AvgGoalStats!$A$3:$AE$998,8,FALSE)</f>
        <v>#REF!</v>
      </c>
      <c r="D103" s="50" t="e">
        <f>VLOOKUP($S103,AvgGoalStats!$A$3:$AE$998,9,FALSE)</f>
        <v>#REF!</v>
      </c>
      <c r="E103" s="50" t="e">
        <f>VLOOKUP($S103,AvgGoalStats!$A$3:$AE$998,11,FALSE)</f>
        <v>#REF!</v>
      </c>
      <c r="F103" s="50" t="e">
        <f>VLOOKUP($S103,AvgGoalStats!$A$3:$AE$998,12,FALSE)</f>
        <v>#REF!</v>
      </c>
      <c r="G103" s="50" t="e">
        <f>VLOOKUP($S103,AvgGoalStats!$A$3:$AE$998,14,FALSE)</f>
        <v>#REF!</v>
      </c>
      <c r="H103" s="50" t="e">
        <f>VLOOKUP($S103,AvgGoalStats!$A$3:$AE$998,15,FALSE)</f>
        <v>#REF!</v>
      </c>
      <c r="I103" s="50" t="e">
        <f>VLOOKUP($S103,AvgGoalStats!$A$3:$AE$998,17,FALSE)</f>
        <v>#REF!</v>
      </c>
      <c r="J103" s="50" t="e">
        <f>VLOOKUP($S103,AvgGoalStats!$A$3:$AE$998,18,FALSE)</f>
        <v>#REF!</v>
      </c>
      <c r="K103" s="50" t="e">
        <f>VLOOKUP($S103,AvgGoalStats!$A$3:$AE$998,20,FALSE)</f>
        <v>#REF!</v>
      </c>
      <c r="L103" s="50" t="e">
        <f>VLOOKUP($S103,AvgGoalStats!$A$3:$AE$998,21,FALSE)</f>
        <v>#REF!</v>
      </c>
      <c r="M103" s="50" t="e">
        <f>VLOOKUP($S103,AvgGoalStats!$A$3:$AE$998,23,FALSE)</f>
        <v>#REF!</v>
      </c>
      <c r="N103" s="50" t="e">
        <f>VLOOKUP($S103,AvgGoalStats!$A$3:$AE$998,24,FALSE)</f>
        <v>#REF!</v>
      </c>
      <c r="O103" s="50" t="e">
        <f>VLOOKUP($S103,AvgGoalStats!$A$3:$AE$998,26,FALSE)</f>
        <v>#REF!</v>
      </c>
      <c r="P103" s="50" t="e">
        <f>VLOOKUP($S103,AvgGoalStats!$A$3:$AE$998,27,FALSE)</f>
        <v>#REF!</v>
      </c>
      <c r="Q103" s="50" t="e">
        <f>VLOOKUP($S103,AvgGoalStats!$A$3:$AE$998,29,FALSE)</f>
        <v>#REF!</v>
      </c>
      <c r="R103" s="50" t="e">
        <f>VLOOKUP($S103,AvgGoalStats!$A$3:$AE$998,30,FALSE)</f>
        <v>#REF!</v>
      </c>
      <c r="S103" s="53" t="e">
        <f>Fixtures!#REF!</f>
        <v>#REF!</v>
      </c>
      <c r="T103" s="54" t="e">
        <f>Fixtures!#REF!</f>
        <v>#REF!</v>
      </c>
      <c r="U103" s="53" t="e">
        <f>Fixtures!#REF!</f>
        <v>#REF!</v>
      </c>
      <c r="V103" s="51" t="e">
        <f>VLOOKUP($U103,AvgGoalStats!$A$3:$AE$998,5,FALSE)</f>
        <v>#REF!</v>
      </c>
      <c r="W103" s="50" t="e">
        <f>VLOOKUP($U103,AvgGoalStats!$A$3:$AE$998,7,FALSE)</f>
        <v>#REF!</v>
      </c>
      <c r="X103" s="50" t="e">
        <f>VLOOKUP($U103,AvgGoalStats!$A$3:$AE$998,8,FALSE)</f>
        <v>#REF!</v>
      </c>
      <c r="Y103" s="50" t="e">
        <f>VLOOKUP($U103,AvgGoalStats!$A$3:$AE$998,10,FALSE)</f>
        <v>#REF!</v>
      </c>
      <c r="Z103" s="50" t="e">
        <f>VLOOKUP($U103,AvgGoalStats!$A$3:$AE$998,11,FALSE)</f>
        <v>#REF!</v>
      </c>
      <c r="AA103" s="50" t="e">
        <f>VLOOKUP($U103,AvgGoalStats!$A$3:$AE$998,13,FALSE)</f>
        <v>#REF!</v>
      </c>
      <c r="AB103" s="50" t="e">
        <f>VLOOKUP($U103,AvgGoalStats!$A$3:$AE$998,14,FALSE)</f>
        <v>#REF!</v>
      </c>
      <c r="AC103" s="50" t="e">
        <f>VLOOKUP($U103,AvgGoalStats!$A$3:$AE$998,16,FALSE)</f>
        <v>#REF!</v>
      </c>
      <c r="AD103" s="50" t="e">
        <f>VLOOKUP($U103,AvgGoalStats!$A$3:$AE$998,17,FALSE)</f>
        <v>#REF!</v>
      </c>
      <c r="AE103" s="50" t="e">
        <f>VLOOKUP($U103,AvgGoalStats!$A$3:$AE$998,19,FALSE)</f>
        <v>#REF!</v>
      </c>
      <c r="AF103" s="50" t="e">
        <f>VLOOKUP($U103,AvgGoalStats!$A$3:$AE$998,20,FALSE)</f>
        <v>#REF!</v>
      </c>
      <c r="AG103" s="50" t="e">
        <f>VLOOKUP($U103,AvgGoalStats!$A$3:$AE$998,22,FALSE)</f>
        <v>#REF!</v>
      </c>
      <c r="AH103" s="50" t="e">
        <f>VLOOKUP($U103,AvgGoalStats!$A$3:$AE$998,23,FALSE)</f>
        <v>#REF!</v>
      </c>
      <c r="AI103" s="50" t="e">
        <f>VLOOKUP($U103,AvgGoalStats!$A$3:$AE$998,25,FALSE)</f>
        <v>#REF!</v>
      </c>
      <c r="AJ103" s="50" t="e">
        <f>VLOOKUP($U103,AvgGoalStats!$A$3:$AE$998,26,FALSE)</f>
        <v>#REF!</v>
      </c>
      <c r="AK103" s="50" t="e">
        <f>VLOOKUP($U103,AvgGoalStats!$A$3:$AE$998,28,FALSE)</f>
        <v>#REF!</v>
      </c>
      <c r="AL103" s="50" t="e">
        <f>VLOOKUP($U103,AvgGoalStats!$A$3:$AE$998,29,FALSE)</f>
        <v>#REF!</v>
      </c>
      <c r="AM103" s="50" t="e">
        <f>VLOOKUP($U103,AvgGoalStats!$A$3:$AE$998,31,FALSE)</f>
        <v>#REF!</v>
      </c>
    </row>
    <row r="104" spans="1:39" x14ac:dyDescent="0.3">
      <c r="A104" s="51" t="e">
        <f>VLOOKUP($S104,AvgGoalStats!$A$3:$AE$998,5,FALSE)</f>
        <v>#REF!</v>
      </c>
      <c r="B104" s="50" t="e">
        <f>VLOOKUP($S104,AvgGoalStats!$A$3:$AE$998,6,FALSE)</f>
        <v>#REF!</v>
      </c>
      <c r="C104" s="50" t="e">
        <f>VLOOKUP($S104,AvgGoalStats!$A$3:$AE$998,8,FALSE)</f>
        <v>#REF!</v>
      </c>
      <c r="D104" s="50" t="e">
        <f>VLOOKUP($S104,AvgGoalStats!$A$3:$AE$998,9,FALSE)</f>
        <v>#REF!</v>
      </c>
      <c r="E104" s="50" t="e">
        <f>VLOOKUP($S104,AvgGoalStats!$A$3:$AE$998,11,FALSE)</f>
        <v>#REF!</v>
      </c>
      <c r="F104" s="50" t="e">
        <f>VLOOKUP($S104,AvgGoalStats!$A$3:$AE$998,12,FALSE)</f>
        <v>#REF!</v>
      </c>
      <c r="G104" s="50" t="e">
        <f>VLOOKUP($S104,AvgGoalStats!$A$3:$AE$998,14,FALSE)</f>
        <v>#REF!</v>
      </c>
      <c r="H104" s="50" t="e">
        <f>VLOOKUP($S104,AvgGoalStats!$A$3:$AE$998,15,FALSE)</f>
        <v>#REF!</v>
      </c>
      <c r="I104" s="50" t="e">
        <f>VLOOKUP($S104,AvgGoalStats!$A$3:$AE$998,17,FALSE)</f>
        <v>#REF!</v>
      </c>
      <c r="J104" s="50" t="e">
        <f>VLOOKUP($S104,AvgGoalStats!$A$3:$AE$998,18,FALSE)</f>
        <v>#REF!</v>
      </c>
      <c r="K104" s="50" t="e">
        <f>VLOOKUP($S104,AvgGoalStats!$A$3:$AE$998,20,FALSE)</f>
        <v>#REF!</v>
      </c>
      <c r="L104" s="50" t="e">
        <f>VLOOKUP($S104,AvgGoalStats!$A$3:$AE$998,21,FALSE)</f>
        <v>#REF!</v>
      </c>
      <c r="M104" s="50" t="e">
        <f>VLOOKUP($S104,AvgGoalStats!$A$3:$AE$998,23,FALSE)</f>
        <v>#REF!</v>
      </c>
      <c r="N104" s="50" t="e">
        <f>VLOOKUP($S104,AvgGoalStats!$A$3:$AE$998,24,FALSE)</f>
        <v>#REF!</v>
      </c>
      <c r="O104" s="50" t="e">
        <f>VLOOKUP($S104,AvgGoalStats!$A$3:$AE$998,26,FALSE)</f>
        <v>#REF!</v>
      </c>
      <c r="P104" s="50" t="e">
        <f>VLOOKUP($S104,AvgGoalStats!$A$3:$AE$998,27,FALSE)</f>
        <v>#REF!</v>
      </c>
      <c r="Q104" s="50" t="e">
        <f>VLOOKUP($S104,AvgGoalStats!$A$3:$AE$998,29,FALSE)</f>
        <v>#REF!</v>
      </c>
      <c r="R104" s="50" t="e">
        <f>VLOOKUP($S104,AvgGoalStats!$A$3:$AE$998,30,FALSE)</f>
        <v>#REF!</v>
      </c>
      <c r="S104" s="53" t="e">
        <f>Fixtures!#REF!</f>
        <v>#REF!</v>
      </c>
      <c r="T104" s="54" t="e">
        <f>Fixtures!#REF!</f>
        <v>#REF!</v>
      </c>
      <c r="U104" s="53" t="e">
        <f>Fixtures!#REF!</f>
        <v>#REF!</v>
      </c>
      <c r="V104" s="51" t="e">
        <f>VLOOKUP($U104,AvgGoalStats!$A$3:$AE$998,5,FALSE)</f>
        <v>#REF!</v>
      </c>
      <c r="W104" s="50" t="e">
        <f>VLOOKUP($U104,AvgGoalStats!$A$3:$AE$998,7,FALSE)</f>
        <v>#REF!</v>
      </c>
      <c r="X104" s="50" t="e">
        <f>VLOOKUP($U104,AvgGoalStats!$A$3:$AE$998,8,FALSE)</f>
        <v>#REF!</v>
      </c>
      <c r="Y104" s="50" t="e">
        <f>VLOOKUP($U104,AvgGoalStats!$A$3:$AE$998,10,FALSE)</f>
        <v>#REF!</v>
      </c>
      <c r="Z104" s="50" t="e">
        <f>VLOOKUP($U104,AvgGoalStats!$A$3:$AE$998,11,FALSE)</f>
        <v>#REF!</v>
      </c>
      <c r="AA104" s="50" t="e">
        <f>VLOOKUP($U104,AvgGoalStats!$A$3:$AE$998,13,FALSE)</f>
        <v>#REF!</v>
      </c>
      <c r="AB104" s="50" t="e">
        <f>VLOOKUP($U104,AvgGoalStats!$A$3:$AE$998,14,FALSE)</f>
        <v>#REF!</v>
      </c>
      <c r="AC104" s="50" t="e">
        <f>VLOOKUP($U104,AvgGoalStats!$A$3:$AE$998,16,FALSE)</f>
        <v>#REF!</v>
      </c>
      <c r="AD104" s="50" t="e">
        <f>VLOOKUP($U104,AvgGoalStats!$A$3:$AE$998,17,FALSE)</f>
        <v>#REF!</v>
      </c>
      <c r="AE104" s="50" t="e">
        <f>VLOOKUP($U104,AvgGoalStats!$A$3:$AE$998,19,FALSE)</f>
        <v>#REF!</v>
      </c>
      <c r="AF104" s="50" t="e">
        <f>VLOOKUP($U104,AvgGoalStats!$A$3:$AE$998,20,FALSE)</f>
        <v>#REF!</v>
      </c>
      <c r="AG104" s="50" t="e">
        <f>VLOOKUP($U104,AvgGoalStats!$A$3:$AE$998,22,FALSE)</f>
        <v>#REF!</v>
      </c>
      <c r="AH104" s="50" t="e">
        <f>VLOOKUP($U104,AvgGoalStats!$A$3:$AE$998,23,FALSE)</f>
        <v>#REF!</v>
      </c>
      <c r="AI104" s="50" t="e">
        <f>VLOOKUP($U104,AvgGoalStats!$A$3:$AE$998,25,FALSE)</f>
        <v>#REF!</v>
      </c>
      <c r="AJ104" s="50" t="e">
        <f>VLOOKUP($U104,AvgGoalStats!$A$3:$AE$998,26,FALSE)</f>
        <v>#REF!</v>
      </c>
      <c r="AK104" s="50" t="e">
        <f>VLOOKUP($U104,AvgGoalStats!$A$3:$AE$998,28,FALSE)</f>
        <v>#REF!</v>
      </c>
      <c r="AL104" s="50" t="e">
        <f>VLOOKUP($U104,AvgGoalStats!$A$3:$AE$998,29,FALSE)</f>
        <v>#REF!</v>
      </c>
      <c r="AM104" s="50" t="e">
        <f>VLOOKUP($U104,AvgGoalStats!$A$3:$AE$998,31,FALSE)</f>
        <v>#REF!</v>
      </c>
    </row>
    <row r="105" spans="1:39" x14ac:dyDescent="0.3">
      <c r="A105" s="51" t="e">
        <f>VLOOKUP($S105,AvgGoalStats!$A$3:$AE$998,5,FALSE)</f>
        <v>#REF!</v>
      </c>
      <c r="B105" s="50" t="e">
        <f>VLOOKUP($S105,AvgGoalStats!$A$3:$AE$998,6,FALSE)</f>
        <v>#REF!</v>
      </c>
      <c r="C105" s="50" t="e">
        <f>VLOOKUP($S105,AvgGoalStats!$A$3:$AE$998,8,FALSE)</f>
        <v>#REF!</v>
      </c>
      <c r="D105" s="50" t="e">
        <f>VLOOKUP($S105,AvgGoalStats!$A$3:$AE$998,9,FALSE)</f>
        <v>#REF!</v>
      </c>
      <c r="E105" s="50" t="e">
        <f>VLOOKUP($S105,AvgGoalStats!$A$3:$AE$998,11,FALSE)</f>
        <v>#REF!</v>
      </c>
      <c r="F105" s="50" t="e">
        <f>VLOOKUP($S105,AvgGoalStats!$A$3:$AE$998,12,FALSE)</f>
        <v>#REF!</v>
      </c>
      <c r="G105" s="50" t="e">
        <f>VLOOKUP($S105,AvgGoalStats!$A$3:$AE$998,14,FALSE)</f>
        <v>#REF!</v>
      </c>
      <c r="H105" s="50" t="e">
        <f>VLOOKUP($S105,AvgGoalStats!$A$3:$AE$998,15,FALSE)</f>
        <v>#REF!</v>
      </c>
      <c r="I105" s="50" t="e">
        <f>VLOOKUP($S105,AvgGoalStats!$A$3:$AE$998,17,FALSE)</f>
        <v>#REF!</v>
      </c>
      <c r="J105" s="50" t="e">
        <f>VLOOKUP($S105,AvgGoalStats!$A$3:$AE$998,18,FALSE)</f>
        <v>#REF!</v>
      </c>
      <c r="K105" s="50" t="e">
        <f>VLOOKUP($S105,AvgGoalStats!$A$3:$AE$998,20,FALSE)</f>
        <v>#REF!</v>
      </c>
      <c r="L105" s="50" t="e">
        <f>VLOOKUP($S105,AvgGoalStats!$A$3:$AE$998,21,FALSE)</f>
        <v>#REF!</v>
      </c>
      <c r="M105" s="50" t="e">
        <f>VLOOKUP($S105,AvgGoalStats!$A$3:$AE$998,23,FALSE)</f>
        <v>#REF!</v>
      </c>
      <c r="N105" s="50" t="e">
        <f>VLOOKUP($S105,AvgGoalStats!$A$3:$AE$998,24,FALSE)</f>
        <v>#REF!</v>
      </c>
      <c r="O105" s="50" t="e">
        <f>VLOOKUP($S105,AvgGoalStats!$A$3:$AE$998,26,FALSE)</f>
        <v>#REF!</v>
      </c>
      <c r="P105" s="50" t="e">
        <f>VLOOKUP($S105,AvgGoalStats!$A$3:$AE$998,27,FALSE)</f>
        <v>#REF!</v>
      </c>
      <c r="Q105" s="50" t="e">
        <f>VLOOKUP($S105,AvgGoalStats!$A$3:$AE$998,29,FALSE)</f>
        <v>#REF!</v>
      </c>
      <c r="R105" s="50" t="e">
        <f>VLOOKUP($S105,AvgGoalStats!$A$3:$AE$998,30,FALSE)</f>
        <v>#REF!</v>
      </c>
      <c r="S105" s="53" t="e">
        <f>Fixtures!#REF!</f>
        <v>#REF!</v>
      </c>
      <c r="T105" s="54" t="e">
        <f>Fixtures!#REF!</f>
        <v>#REF!</v>
      </c>
      <c r="U105" s="53" t="e">
        <f>Fixtures!#REF!</f>
        <v>#REF!</v>
      </c>
      <c r="V105" s="51" t="e">
        <f>VLOOKUP($U105,AvgGoalStats!$A$3:$AE$998,5,FALSE)</f>
        <v>#REF!</v>
      </c>
      <c r="W105" s="50" t="e">
        <f>VLOOKUP($U105,AvgGoalStats!$A$3:$AE$998,7,FALSE)</f>
        <v>#REF!</v>
      </c>
      <c r="X105" s="50" t="e">
        <f>VLOOKUP($U105,AvgGoalStats!$A$3:$AE$998,8,FALSE)</f>
        <v>#REF!</v>
      </c>
      <c r="Y105" s="50" t="e">
        <f>VLOOKUP($U105,AvgGoalStats!$A$3:$AE$998,10,FALSE)</f>
        <v>#REF!</v>
      </c>
      <c r="Z105" s="50" t="e">
        <f>VLOOKUP($U105,AvgGoalStats!$A$3:$AE$998,11,FALSE)</f>
        <v>#REF!</v>
      </c>
      <c r="AA105" s="50" t="e">
        <f>VLOOKUP($U105,AvgGoalStats!$A$3:$AE$998,13,FALSE)</f>
        <v>#REF!</v>
      </c>
      <c r="AB105" s="50" t="e">
        <f>VLOOKUP($U105,AvgGoalStats!$A$3:$AE$998,14,FALSE)</f>
        <v>#REF!</v>
      </c>
      <c r="AC105" s="50" t="e">
        <f>VLOOKUP($U105,AvgGoalStats!$A$3:$AE$998,16,FALSE)</f>
        <v>#REF!</v>
      </c>
      <c r="AD105" s="50" t="e">
        <f>VLOOKUP($U105,AvgGoalStats!$A$3:$AE$998,17,FALSE)</f>
        <v>#REF!</v>
      </c>
      <c r="AE105" s="50" t="e">
        <f>VLOOKUP($U105,AvgGoalStats!$A$3:$AE$998,19,FALSE)</f>
        <v>#REF!</v>
      </c>
      <c r="AF105" s="50" t="e">
        <f>VLOOKUP($U105,AvgGoalStats!$A$3:$AE$998,20,FALSE)</f>
        <v>#REF!</v>
      </c>
      <c r="AG105" s="50" t="e">
        <f>VLOOKUP($U105,AvgGoalStats!$A$3:$AE$998,22,FALSE)</f>
        <v>#REF!</v>
      </c>
      <c r="AH105" s="50" t="e">
        <f>VLOOKUP($U105,AvgGoalStats!$A$3:$AE$998,23,FALSE)</f>
        <v>#REF!</v>
      </c>
      <c r="AI105" s="50" t="e">
        <f>VLOOKUP($U105,AvgGoalStats!$A$3:$AE$998,25,FALSE)</f>
        <v>#REF!</v>
      </c>
      <c r="AJ105" s="50" t="e">
        <f>VLOOKUP($U105,AvgGoalStats!$A$3:$AE$998,26,FALSE)</f>
        <v>#REF!</v>
      </c>
      <c r="AK105" s="50" t="e">
        <f>VLOOKUP($U105,AvgGoalStats!$A$3:$AE$998,28,FALSE)</f>
        <v>#REF!</v>
      </c>
      <c r="AL105" s="50" t="e">
        <f>VLOOKUP($U105,AvgGoalStats!$A$3:$AE$998,29,FALSE)</f>
        <v>#REF!</v>
      </c>
      <c r="AM105" s="50" t="e">
        <f>VLOOKUP($U105,AvgGoalStats!$A$3:$AE$998,31,FALSE)</f>
        <v>#REF!</v>
      </c>
    </row>
    <row r="106" spans="1:39" x14ac:dyDescent="0.3">
      <c r="A106" s="51" t="e">
        <f>VLOOKUP($S106,AvgGoalStats!$A$3:$AE$998,5,FALSE)</f>
        <v>#REF!</v>
      </c>
      <c r="B106" s="50" t="e">
        <f>VLOOKUP($S106,AvgGoalStats!$A$3:$AE$998,6,FALSE)</f>
        <v>#REF!</v>
      </c>
      <c r="C106" s="50" t="e">
        <f>VLOOKUP($S106,AvgGoalStats!$A$3:$AE$998,8,FALSE)</f>
        <v>#REF!</v>
      </c>
      <c r="D106" s="50" t="e">
        <f>VLOOKUP($S106,AvgGoalStats!$A$3:$AE$998,9,FALSE)</f>
        <v>#REF!</v>
      </c>
      <c r="E106" s="50" t="e">
        <f>VLOOKUP($S106,AvgGoalStats!$A$3:$AE$998,11,FALSE)</f>
        <v>#REF!</v>
      </c>
      <c r="F106" s="50" t="e">
        <f>VLOOKUP($S106,AvgGoalStats!$A$3:$AE$998,12,FALSE)</f>
        <v>#REF!</v>
      </c>
      <c r="G106" s="50" t="e">
        <f>VLOOKUP($S106,AvgGoalStats!$A$3:$AE$998,14,FALSE)</f>
        <v>#REF!</v>
      </c>
      <c r="H106" s="50" t="e">
        <f>VLOOKUP($S106,AvgGoalStats!$A$3:$AE$998,15,FALSE)</f>
        <v>#REF!</v>
      </c>
      <c r="I106" s="50" t="e">
        <f>VLOOKUP($S106,AvgGoalStats!$A$3:$AE$998,17,FALSE)</f>
        <v>#REF!</v>
      </c>
      <c r="J106" s="50" t="e">
        <f>VLOOKUP($S106,AvgGoalStats!$A$3:$AE$998,18,FALSE)</f>
        <v>#REF!</v>
      </c>
      <c r="K106" s="50" t="e">
        <f>VLOOKUP($S106,AvgGoalStats!$A$3:$AE$998,20,FALSE)</f>
        <v>#REF!</v>
      </c>
      <c r="L106" s="50" t="e">
        <f>VLOOKUP($S106,AvgGoalStats!$A$3:$AE$998,21,FALSE)</f>
        <v>#REF!</v>
      </c>
      <c r="M106" s="50" t="e">
        <f>VLOOKUP($S106,AvgGoalStats!$A$3:$AE$998,23,FALSE)</f>
        <v>#REF!</v>
      </c>
      <c r="N106" s="50" t="e">
        <f>VLOOKUP($S106,AvgGoalStats!$A$3:$AE$998,24,FALSE)</f>
        <v>#REF!</v>
      </c>
      <c r="O106" s="50" t="e">
        <f>VLOOKUP($S106,AvgGoalStats!$A$3:$AE$998,26,FALSE)</f>
        <v>#REF!</v>
      </c>
      <c r="P106" s="50" t="e">
        <f>VLOOKUP($S106,AvgGoalStats!$A$3:$AE$998,27,FALSE)</f>
        <v>#REF!</v>
      </c>
      <c r="Q106" s="50" t="e">
        <f>VLOOKUP($S106,AvgGoalStats!$A$3:$AE$998,29,FALSE)</f>
        <v>#REF!</v>
      </c>
      <c r="R106" s="50" t="e">
        <f>VLOOKUP($S106,AvgGoalStats!$A$3:$AE$998,30,FALSE)</f>
        <v>#REF!</v>
      </c>
      <c r="S106" s="53" t="e">
        <f>Fixtures!#REF!</f>
        <v>#REF!</v>
      </c>
      <c r="T106" s="54" t="e">
        <f>Fixtures!#REF!</f>
        <v>#REF!</v>
      </c>
      <c r="U106" s="53" t="e">
        <f>Fixtures!#REF!</f>
        <v>#REF!</v>
      </c>
      <c r="V106" s="51" t="e">
        <f>VLOOKUP($U106,AvgGoalStats!$A$3:$AE$998,5,FALSE)</f>
        <v>#REF!</v>
      </c>
      <c r="W106" s="50" t="e">
        <f>VLOOKUP($U106,AvgGoalStats!$A$3:$AE$998,7,FALSE)</f>
        <v>#REF!</v>
      </c>
      <c r="X106" s="50" t="e">
        <f>VLOOKUP($U106,AvgGoalStats!$A$3:$AE$998,8,FALSE)</f>
        <v>#REF!</v>
      </c>
      <c r="Y106" s="50" t="e">
        <f>VLOOKUP($U106,AvgGoalStats!$A$3:$AE$998,10,FALSE)</f>
        <v>#REF!</v>
      </c>
      <c r="Z106" s="50" t="e">
        <f>VLOOKUP($U106,AvgGoalStats!$A$3:$AE$998,11,FALSE)</f>
        <v>#REF!</v>
      </c>
      <c r="AA106" s="50" t="e">
        <f>VLOOKUP($U106,AvgGoalStats!$A$3:$AE$998,13,FALSE)</f>
        <v>#REF!</v>
      </c>
      <c r="AB106" s="50" t="e">
        <f>VLOOKUP($U106,AvgGoalStats!$A$3:$AE$998,14,FALSE)</f>
        <v>#REF!</v>
      </c>
      <c r="AC106" s="50" t="e">
        <f>VLOOKUP($U106,AvgGoalStats!$A$3:$AE$998,16,FALSE)</f>
        <v>#REF!</v>
      </c>
      <c r="AD106" s="50" t="e">
        <f>VLOOKUP($U106,AvgGoalStats!$A$3:$AE$998,17,FALSE)</f>
        <v>#REF!</v>
      </c>
      <c r="AE106" s="50" t="e">
        <f>VLOOKUP($U106,AvgGoalStats!$A$3:$AE$998,19,FALSE)</f>
        <v>#REF!</v>
      </c>
      <c r="AF106" s="50" t="e">
        <f>VLOOKUP($U106,AvgGoalStats!$A$3:$AE$998,20,FALSE)</f>
        <v>#REF!</v>
      </c>
      <c r="AG106" s="50" t="e">
        <f>VLOOKUP($U106,AvgGoalStats!$A$3:$AE$998,22,FALSE)</f>
        <v>#REF!</v>
      </c>
      <c r="AH106" s="50" t="e">
        <f>VLOOKUP($U106,AvgGoalStats!$A$3:$AE$998,23,FALSE)</f>
        <v>#REF!</v>
      </c>
      <c r="AI106" s="50" t="e">
        <f>VLOOKUP($U106,AvgGoalStats!$A$3:$AE$998,25,FALSE)</f>
        <v>#REF!</v>
      </c>
      <c r="AJ106" s="50" t="e">
        <f>VLOOKUP($U106,AvgGoalStats!$A$3:$AE$998,26,FALSE)</f>
        <v>#REF!</v>
      </c>
      <c r="AK106" s="50" t="e">
        <f>VLOOKUP($U106,AvgGoalStats!$A$3:$AE$998,28,FALSE)</f>
        <v>#REF!</v>
      </c>
      <c r="AL106" s="50" t="e">
        <f>VLOOKUP($U106,AvgGoalStats!$A$3:$AE$998,29,FALSE)</f>
        <v>#REF!</v>
      </c>
      <c r="AM106" s="50" t="e">
        <f>VLOOKUP($U106,AvgGoalStats!$A$3:$AE$998,31,FALSE)</f>
        <v>#REF!</v>
      </c>
    </row>
    <row r="107" spans="1:39" x14ac:dyDescent="0.3">
      <c r="A107" s="51" t="e">
        <f>VLOOKUP($S107,AvgGoalStats!$A$3:$AE$998,5,FALSE)</f>
        <v>#REF!</v>
      </c>
      <c r="B107" s="50" t="e">
        <f>VLOOKUP($S107,AvgGoalStats!$A$3:$AE$998,6,FALSE)</f>
        <v>#REF!</v>
      </c>
      <c r="C107" s="50" t="e">
        <f>VLOOKUP($S107,AvgGoalStats!$A$3:$AE$998,8,FALSE)</f>
        <v>#REF!</v>
      </c>
      <c r="D107" s="50" t="e">
        <f>VLOOKUP($S107,AvgGoalStats!$A$3:$AE$998,9,FALSE)</f>
        <v>#REF!</v>
      </c>
      <c r="E107" s="50" t="e">
        <f>VLOOKUP($S107,AvgGoalStats!$A$3:$AE$998,11,FALSE)</f>
        <v>#REF!</v>
      </c>
      <c r="F107" s="50" t="e">
        <f>VLOOKUP($S107,AvgGoalStats!$A$3:$AE$998,12,FALSE)</f>
        <v>#REF!</v>
      </c>
      <c r="G107" s="50" t="e">
        <f>VLOOKUP($S107,AvgGoalStats!$A$3:$AE$998,14,FALSE)</f>
        <v>#REF!</v>
      </c>
      <c r="H107" s="50" t="e">
        <f>VLOOKUP($S107,AvgGoalStats!$A$3:$AE$998,15,FALSE)</f>
        <v>#REF!</v>
      </c>
      <c r="I107" s="50" t="e">
        <f>VLOOKUP($S107,AvgGoalStats!$A$3:$AE$998,17,FALSE)</f>
        <v>#REF!</v>
      </c>
      <c r="J107" s="50" t="e">
        <f>VLOOKUP($S107,AvgGoalStats!$A$3:$AE$998,18,FALSE)</f>
        <v>#REF!</v>
      </c>
      <c r="K107" s="50" t="e">
        <f>VLOOKUP($S107,AvgGoalStats!$A$3:$AE$998,20,FALSE)</f>
        <v>#REF!</v>
      </c>
      <c r="L107" s="50" t="e">
        <f>VLOOKUP($S107,AvgGoalStats!$A$3:$AE$998,21,FALSE)</f>
        <v>#REF!</v>
      </c>
      <c r="M107" s="50" t="e">
        <f>VLOOKUP($S107,AvgGoalStats!$A$3:$AE$998,23,FALSE)</f>
        <v>#REF!</v>
      </c>
      <c r="N107" s="50" t="e">
        <f>VLOOKUP($S107,AvgGoalStats!$A$3:$AE$998,24,FALSE)</f>
        <v>#REF!</v>
      </c>
      <c r="O107" s="50" t="e">
        <f>VLOOKUP($S107,AvgGoalStats!$A$3:$AE$998,26,FALSE)</f>
        <v>#REF!</v>
      </c>
      <c r="P107" s="50" t="e">
        <f>VLOOKUP($S107,AvgGoalStats!$A$3:$AE$998,27,FALSE)</f>
        <v>#REF!</v>
      </c>
      <c r="Q107" s="50" t="e">
        <f>VLOOKUP($S107,AvgGoalStats!$A$3:$AE$998,29,FALSE)</f>
        <v>#REF!</v>
      </c>
      <c r="R107" s="50" t="e">
        <f>VLOOKUP($S107,AvgGoalStats!$A$3:$AE$998,30,FALSE)</f>
        <v>#REF!</v>
      </c>
      <c r="S107" s="53" t="e">
        <f>Fixtures!#REF!</f>
        <v>#REF!</v>
      </c>
      <c r="T107" s="54" t="e">
        <f>Fixtures!#REF!</f>
        <v>#REF!</v>
      </c>
      <c r="U107" s="53" t="e">
        <f>Fixtures!#REF!</f>
        <v>#REF!</v>
      </c>
      <c r="V107" s="51" t="e">
        <f>VLOOKUP($U107,AvgGoalStats!$A$3:$AE$998,5,FALSE)</f>
        <v>#REF!</v>
      </c>
      <c r="W107" s="50" t="e">
        <f>VLOOKUP($U107,AvgGoalStats!$A$3:$AE$998,7,FALSE)</f>
        <v>#REF!</v>
      </c>
      <c r="X107" s="50" t="e">
        <f>VLOOKUP($U107,AvgGoalStats!$A$3:$AE$998,8,FALSE)</f>
        <v>#REF!</v>
      </c>
      <c r="Y107" s="50" t="e">
        <f>VLOOKUP($U107,AvgGoalStats!$A$3:$AE$998,10,FALSE)</f>
        <v>#REF!</v>
      </c>
      <c r="Z107" s="50" t="e">
        <f>VLOOKUP($U107,AvgGoalStats!$A$3:$AE$998,11,FALSE)</f>
        <v>#REF!</v>
      </c>
      <c r="AA107" s="50" t="e">
        <f>VLOOKUP($U107,AvgGoalStats!$A$3:$AE$998,13,FALSE)</f>
        <v>#REF!</v>
      </c>
      <c r="AB107" s="50" t="e">
        <f>VLOOKUP($U107,AvgGoalStats!$A$3:$AE$998,14,FALSE)</f>
        <v>#REF!</v>
      </c>
      <c r="AC107" s="50" t="e">
        <f>VLOOKUP($U107,AvgGoalStats!$A$3:$AE$998,16,FALSE)</f>
        <v>#REF!</v>
      </c>
      <c r="AD107" s="50" t="e">
        <f>VLOOKUP($U107,AvgGoalStats!$A$3:$AE$998,17,FALSE)</f>
        <v>#REF!</v>
      </c>
      <c r="AE107" s="50" t="e">
        <f>VLOOKUP($U107,AvgGoalStats!$A$3:$AE$998,19,FALSE)</f>
        <v>#REF!</v>
      </c>
      <c r="AF107" s="50" t="e">
        <f>VLOOKUP($U107,AvgGoalStats!$A$3:$AE$998,20,FALSE)</f>
        <v>#REF!</v>
      </c>
      <c r="AG107" s="50" t="e">
        <f>VLOOKUP($U107,AvgGoalStats!$A$3:$AE$998,22,FALSE)</f>
        <v>#REF!</v>
      </c>
      <c r="AH107" s="50" t="e">
        <f>VLOOKUP($U107,AvgGoalStats!$A$3:$AE$998,23,FALSE)</f>
        <v>#REF!</v>
      </c>
      <c r="AI107" s="50" t="e">
        <f>VLOOKUP($U107,AvgGoalStats!$A$3:$AE$998,25,FALSE)</f>
        <v>#REF!</v>
      </c>
      <c r="AJ107" s="50" t="e">
        <f>VLOOKUP($U107,AvgGoalStats!$A$3:$AE$998,26,FALSE)</f>
        <v>#REF!</v>
      </c>
      <c r="AK107" s="50" t="e">
        <f>VLOOKUP($U107,AvgGoalStats!$A$3:$AE$998,28,FALSE)</f>
        <v>#REF!</v>
      </c>
      <c r="AL107" s="50" t="e">
        <f>VLOOKUP($U107,AvgGoalStats!$A$3:$AE$998,29,FALSE)</f>
        <v>#REF!</v>
      </c>
      <c r="AM107" s="50" t="e">
        <f>VLOOKUP($U107,AvgGoalStats!$A$3:$AE$998,31,FALSE)</f>
        <v>#REF!</v>
      </c>
    </row>
    <row r="108" spans="1:39" x14ac:dyDescent="0.3">
      <c r="A108" s="51" t="e">
        <f>VLOOKUP($S108,AvgGoalStats!$A$3:$AE$998,5,FALSE)</f>
        <v>#REF!</v>
      </c>
      <c r="B108" s="50" t="e">
        <f>VLOOKUP($S108,AvgGoalStats!$A$3:$AE$998,6,FALSE)</f>
        <v>#REF!</v>
      </c>
      <c r="C108" s="50" t="e">
        <f>VLOOKUP($S108,AvgGoalStats!$A$3:$AE$998,8,FALSE)</f>
        <v>#REF!</v>
      </c>
      <c r="D108" s="50" t="e">
        <f>VLOOKUP($S108,AvgGoalStats!$A$3:$AE$998,9,FALSE)</f>
        <v>#REF!</v>
      </c>
      <c r="E108" s="50" t="e">
        <f>VLOOKUP($S108,AvgGoalStats!$A$3:$AE$998,11,FALSE)</f>
        <v>#REF!</v>
      </c>
      <c r="F108" s="50" t="e">
        <f>VLOOKUP($S108,AvgGoalStats!$A$3:$AE$998,12,FALSE)</f>
        <v>#REF!</v>
      </c>
      <c r="G108" s="50" t="e">
        <f>VLOOKUP($S108,AvgGoalStats!$A$3:$AE$998,14,FALSE)</f>
        <v>#REF!</v>
      </c>
      <c r="H108" s="50" t="e">
        <f>VLOOKUP($S108,AvgGoalStats!$A$3:$AE$998,15,FALSE)</f>
        <v>#REF!</v>
      </c>
      <c r="I108" s="50" t="e">
        <f>VLOOKUP($S108,AvgGoalStats!$A$3:$AE$998,17,FALSE)</f>
        <v>#REF!</v>
      </c>
      <c r="J108" s="50" t="e">
        <f>VLOOKUP($S108,AvgGoalStats!$A$3:$AE$998,18,FALSE)</f>
        <v>#REF!</v>
      </c>
      <c r="K108" s="50" t="e">
        <f>VLOOKUP($S108,AvgGoalStats!$A$3:$AE$998,20,FALSE)</f>
        <v>#REF!</v>
      </c>
      <c r="L108" s="50" t="e">
        <f>VLOOKUP($S108,AvgGoalStats!$A$3:$AE$998,21,FALSE)</f>
        <v>#REF!</v>
      </c>
      <c r="M108" s="50" t="e">
        <f>VLOOKUP($S108,AvgGoalStats!$A$3:$AE$998,23,FALSE)</f>
        <v>#REF!</v>
      </c>
      <c r="N108" s="50" t="e">
        <f>VLOOKUP($S108,AvgGoalStats!$A$3:$AE$998,24,FALSE)</f>
        <v>#REF!</v>
      </c>
      <c r="O108" s="50" t="e">
        <f>VLOOKUP($S108,AvgGoalStats!$A$3:$AE$998,26,FALSE)</f>
        <v>#REF!</v>
      </c>
      <c r="P108" s="50" t="e">
        <f>VLOOKUP($S108,AvgGoalStats!$A$3:$AE$998,27,FALSE)</f>
        <v>#REF!</v>
      </c>
      <c r="Q108" s="50" t="e">
        <f>VLOOKUP($S108,AvgGoalStats!$A$3:$AE$998,29,FALSE)</f>
        <v>#REF!</v>
      </c>
      <c r="R108" s="50" t="e">
        <f>VLOOKUP($S108,AvgGoalStats!$A$3:$AE$998,30,FALSE)</f>
        <v>#REF!</v>
      </c>
      <c r="S108" s="53" t="e">
        <f>Fixtures!#REF!</f>
        <v>#REF!</v>
      </c>
      <c r="T108" s="54" t="e">
        <f>Fixtures!#REF!</f>
        <v>#REF!</v>
      </c>
      <c r="U108" s="53" t="e">
        <f>Fixtures!#REF!</f>
        <v>#REF!</v>
      </c>
      <c r="V108" s="51" t="e">
        <f>VLOOKUP($U108,AvgGoalStats!$A$3:$AE$998,5,FALSE)</f>
        <v>#REF!</v>
      </c>
      <c r="W108" s="50" t="e">
        <f>VLOOKUP($U108,AvgGoalStats!$A$3:$AE$998,7,FALSE)</f>
        <v>#REF!</v>
      </c>
      <c r="X108" s="50" t="e">
        <f>VLOOKUP($U108,AvgGoalStats!$A$3:$AE$998,8,FALSE)</f>
        <v>#REF!</v>
      </c>
      <c r="Y108" s="50" t="e">
        <f>VLOOKUP($U108,AvgGoalStats!$A$3:$AE$998,10,FALSE)</f>
        <v>#REF!</v>
      </c>
      <c r="Z108" s="50" t="e">
        <f>VLOOKUP($U108,AvgGoalStats!$A$3:$AE$998,11,FALSE)</f>
        <v>#REF!</v>
      </c>
      <c r="AA108" s="50" t="e">
        <f>VLOOKUP($U108,AvgGoalStats!$A$3:$AE$998,13,FALSE)</f>
        <v>#REF!</v>
      </c>
      <c r="AB108" s="50" t="e">
        <f>VLOOKUP($U108,AvgGoalStats!$A$3:$AE$998,14,FALSE)</f>
        <v>#REF!</v>
      </c>
      <c r="AC108" s="50" t="e">
        <f>VLOOKUP($U108,AvgGoalStats!$A$3:$AE$998,16,FALSE)</f>
        <v>#REF!</v>
      </c>
      <c r="AD108" s="50" t="e">
        <f>VLOOKUP($U108,AvgGoalStats!$A$3:$AE$998,17,FALSE)</f>
        <v>#REF!</v>
      </c>
      <c r="AE108" s="50" t="e">
        <f>VLOOKUP($U108,AvgGoalStats!$A$3:$AE$998,19,FALSE)</f>
        <v>#REF!</v>
      </c>
      <c r="AF108" s="50" t="e">
        <f>VLOOKUP($U108,AvgGoalStats!$A$3:$AE$998,20,FALSE)</f>
        <v>#REF!</v>
      </c>
      <c r="AG108" s="50" t="e">
        <f>VLOOKUP($U108,AvgGoalStats!$A$3:$AE$998,22,FALSE)</f>
        <v>#REF!</v>
      </c>
      <c r="AH108" s="50" t="e">
        <f>VLOOKUP($U108,AvgGoalStats!$A$3:$AE$998,23,FALSE)</f>
        <v>#REF!</v>
      </c>
      <c r="AI108" s="50" t="e">
        <f>VLOOKUP($U108,AvgGoalStats!$A$3:$AE$998,25,FALSE)</f>
        <v>#REF!</v>
      </c>
      <c r="AJ108" s="50" t="e">
        <f>VLOOKUP($U108,AvgGoalStats!$A$3:$AE$998,26,FALSE)</f>
        <v>#REF!</v>
      </c>
      <c r="AK108" s="50" t="e">
        <f>VLOOKUP($U108,AvgGoalStats!$A$3:$AE$998,28,FALSE)</f>
        <v>#REF!</v>
      </c>
      <c r="AL108" s="50" t="e">
        <f>VLOOKUP($U108,AvgGoalStats!$A$3:$AE$998,29,FALSE)</f>
        <v>#REF!</v>
      </c>
      <c r="AM108" s="50" t="e">
        <f>VLOOKUP($U108,AvgGoalStats!$A$3:$AE$998,31,FALSE)</f>
        <v>#REF!</v>
      </c>
    </row>
    <row r="109" spans="1:39" x14ac:dyDescent="0.3">
      <c r="A109" s="51" t="e">
        <f>VLOOKUP($S109,AvgGoalStats!$A$3:$AE$998,5,FALSE)</f>
        <v>#REF!</v>
      </c>
      <c r="B109" s="50" t="e">
        <f>VLOOKUP($S109,AvgGoalStats!$A$3:$AE$998,6,FALSE)</f>
        <v>#REF!</v>
      </c>
      <c r="C109" s="50" t="e">
        <f>VLOOKUP($S109,AvgGoalStats!$A$3:$AE$998,8,FALSE)</f>
        <v>#REF!</v>
      </c>
      <c r="D109" s="50" t="e">
        <f>VLOOKUP($S109,AvgGoalStats!$A$3:$AE$998,9,FALSE)</f>
        <v>#REF!</v>
      </c>
      <c r="E109" s="50" t="e">
        <f>VLOOKUP($S109,AvgGoalStats!$A$3:$AE$998,11,FALSE)</f>
        <v>#REF!</v>
      </c>
      <c r="F109" s="50" t="e">
        <f>VLOOKUP($S109,AvgGoalStats!$A$3:$AE$998,12,FALSE)</f>
        <v>#REF!</v>
      </c>
      <c r="G109" s="50" t="e">
        <f>VLOOKUP($S109,AvgGoalStats!$A$3:$AE$998,14,FALSE)</f>
        <v>#REF!</v>
      </c>
      <c r="H109" s="50" t="e">
        <f>VLOOKUP($S109,AvgGoalStats!$A$3:$AE$998,15,FALSE)</f>
        <v>#REF!</v>
      </c>
      <c r="I109" s="50" t="e">
        <f>VLOOKUP($S109,AvgGoalStats!$A$3:$AE$998,17,FALSE)</f>
        <v>#REF!</v>
      </c>
      <c r="J109" s="50" t="e">
        <f>VLOOKUP($S109,AvgGoalStats!$A$3:$AE$998,18,FALSE)</f>
        <v>#REF!</v>
      </c>
      <c r="K109" s="50" t="e">
        <f>VLOOKUP($S109,AvgGoalStats!$A$3:$AE$998,20,FALSE)</f>
        <v>#REF!</v>
      </c>
      <c r="L109" s="50" t="e">
        <f>VLOOKUP($S109,AvgGoalStats!$A$3:$AE$998,21,FALSE)</f>
        <v>#REF!</v>
      </c>
      <c r="M109" s="50" t="e">
        <f>VLOOKUP($S109,AvgGoalStats!$A$3:$AE$998,23,FALSE)</f>
        <v>#REF!</v>
      </c>
      <c r="N109" s="50" t="e">
        <f>VLOOKUP($S109,AvgGoalStats!$A$3:$AE$998,24,FALSE)</f>
        <v>#REF!</v>
      </c>
      <c r="O109" s="50" t="e">
        <f>VLOOKUP($S109,AvgGoalStats!$A$3:$AE$998,26,FALSE)</f>
        <v>#REF!</v>
      </c>
      <c r="P109" s="50" t="e">
        <f>VLOOKUP($S109,AvgGoalStats!$A$3:$AE$998,27,FALSE)</f>
        <v>#REF!</v>
      </c>
      <c r="Q109" s="50" t="e">
        <f>VLOOKUP($S109,AvgGoalStats!$A$3:$AE$998,29,FALSE)</f>
        <v>#REF!</v>
      </c>
      <c r="R109" s="50" t="e">
        <f>VLOOKUP($S109,AvgGoalStats!$A$3:$AE$998,30,FALSE)</f>
        <v>#REF!</v>
      </c>
      <c r="S109" s="53" t="e">
        <f>Fixtures!#REF!</f>
        <v>#REF!</v>
      </c>
      <c r="T109" s="54" t="e">
        <f>Fixtures!#REF!</f>
        <v>#REF!</v>
      </c>
      <c r="U109" s="53" t="e">
        <f>Fixtures!#REF!</f>
        <v>#REF!</v>
      </c>
      <c r="V109" s="51" t="e">
        <f>VLOOKUP($U109,AvgGoalStats!$A$3:$AE$998,5,FALSE)</f>
        <v>#REF!</v>
      </c>
      <c r="W109" s="50" t="e">
        <f>VLOOKUP($U109,AvgGoalStats!$A$3:$AE$998,7,FALSE)</f>
        <v>#REF!</v>
      </c>
      <c r="X109" s="50" t="e">
        <f>VLOOKUP($U109,AvgGoalStats!$A$3:$AE$998,8,FALSE)</f>
        <v>#REF!</v>
      </c>
      <c r="Y109" s="50" t="e">
        <f>VLOOKUP($U109,AvgGoalStats!$A$3:$AE$998,10,FALSE)</f>
        <v>#REF!</v>
      </c>
      <c r="Z109" s="50" t="e">
        <f>VLOOKUP($U109,AvgGoalStats!$A$3:$AE$998,11,FALSE)</f>
        <v>#REF!</v>
      </c>
      <c r="AA109" s="50" t="e">
        <f>VLOOKUP($U109,AvgGoalStats!$A$3:$AE$998,13,FALSE)</f>
        <v>#REF!</v>
      </c>
      <c r="AB109" s="50" t="e">
        <f>VLOOKUP($U109,AvgGoalStats!$A$3:$AE$998,14,FALSE)</f>
        <v>#REF!</v>
      </c>
      <c r="AC109" s="50" t="e">
        <f>VLOOKUP($U109,AvgGoalStats!$A$3:$AE$998,16,FALSE)</f>
        <v>#REF!</v>
      </c>
      <c r="AD109" s="50" t="e">
        <f>VLOOKUP($U109,AvgGoalStats!$A$3:$AE$998,17,FALSE)</f>
        <v>#REF!</v>
      </c>
      <c r="AE109" s="50" t="e">
        <f>VLOOKUP($U109,AvgGoalStats!$A$3:$AE$998,19,FALSE)</f>
        <v>#REF!</v>
      </c>
      <c r="AF109" s="50" t="e">
        <f>VLOOKUP($U109,AvgGoalStats!$A$3:$AE$998,20,FALSE)</f>
        <v>#REF!</v>
      </c>
      <c r="AG109" s="50" t="e">
        <f>VLOOKUP($U109,AvgGoalStats!$A$3:$AE$998,22,FALSE)</f>
        <v>#REF!</v>
      </c>
      <c r="AH109" s="50" t="e">
        <f>VLOOKUP($U109,AvgGoalStats!$A$3:$AE$998,23,FALSE)</f>
        <v>#REF!</v>
      </c>
      <c r="AI109" s="50" t="e">
        <f>VLOOKUP($U109,AvgGoalStats!$A$3:$AE$998,25,FALSE)</f>
        <v>#REF!</v>
      </c>
      <c r="AJ109" s="50" t="e">
        <f>VLOOKUP($U109,AvgGoalStats!$A$3:$AE$998,26,FALSE)</f>
        <v>#REF!</v>
      </c>
      <c r="AK109" s="50" t="e">
        <f>VLOOKUP($U109,AvgGoalStats!$A$3:$AE$998,28,FALSE)</f>
        <v>#REF!</v>
      </c>
      <c r="AL109" s="50" t="e">
        <f>VLOOKUP($U109,AvgGoalStats!$A$3:$AE$998,29,FALSE)</f>
        <v>#REF!</v>
      </c>
      <c r="AM109" s="50" t="e">
        <f>VLOOKUP($U109,AvgGoalStats!$A$3:$AE$998,31,FALSE)</f>
        <v>#REF!</v>
      </c>
    </row>
    <row r="110" spans="1:39" x14ac:dyDescent="0.3">
      <c r="A110" s="51" t="e">
        <f>VLOOKUP($S110,AvgGoalStats!$A$3:$AE$998,5,FALSE)</f>
        <v>#REF!</v>
      </c>
      <c r="B110" s="50" t="e">
        <f>VLOOKUP($S110,AvgGoalStats!$A$3:$AE$998,6,FALSE)</f>
        <v>#REF!</v>
      </c>
      <c r="C110" s="50" t="e">
        <f>VLOOKUP($S110,AvgGoalStats!$A$3:$AE$998,8,FALSE)</f>
        <v>#REF!</v>
      </c>
      <c r="D110" s="50" t="e">
        <f>VLOOKUP($S110,AvgGoalStats!$A$3:$AE$998,9,FALSE)</f>
        <v>#REF!</v>
      </c>
      <c r="E110" s="50" t="e">
        <f>VLOOKUP($S110,AvgGoalStats!$A$3:$AE$998,11,FALSE)</f>
        <v>#REF!</v>
      </c>
      <c r="F110" s="50" t="e">
        <f>VLOOKUP($S110,AvgGoalStats!$A$3:$AE$998,12,FALSE)</f>
        <v>#REF!</v>
      </c>
      <c r="G110" s="50" t="e">
        <f>VLOOKUP($S110,AvgGoalStats!$A$3:$AE$998,14,FALSE)</f>
        <v>#REF!</v>
      </c>
      <c r="H110" s="50" t="e">
        <f>VLOOKUP($S110,AvgGoalStats!$A$3:$AE$998,15,FALSE)</f>
        <v>#REF!</v>
      </c>
      <c r="I110" s="50" t="e">
        <f>VLOOKUP($S110,AvgGoalStats!$A$3:$AE$998,17,FALSE)</f>
        <v>#REF!</v>
      </c>
      <c r="J110" s="50" t="e">
        <f>VLOOKUP($S110,AvgGoalStats!$A$3:$AE$998,18,FALSE)</f>
        <v>#REF!</v>
      </c>
      <c r="K110" s="50" t="e">
        <f>VLOOKUP($S110,AvgGoalStats!$A$3:$AE$998,20,FALSE)</f>
        <v>#REF!</v>
      </c>
      <c r="L110" s="50" t="e">
        <f>VLOOKUP($S110,AvgGoalStats!$A$3:$AE$998,21,FALSE)</f>
        <v>#REF!</v>
      </c>
      <c r="M110" s="50" t="e">
        <f>VLOOKUP($S110,AvgGoalStats!$A$3:$AE$998,23,FALSE)</f>
        <v>#REF!</v>
      </c>
      <c r="N110" s="50" t="e">
        <f>VLOOKUP($S110,AvgGoalStats!$A$3:$AE$998,24,FALSE)</f>
        <v>#REF!</v>
      </c>
      <c r="O110" s="50" t="e">
        <f>VLOOKUP($S110,AvgGoalStats!$A$3:$AE$998,26,FALSE)</f>
        <v>#REF!</v>
      </c>
      <c r="P110" s="50" t="e">
        <f>VLOOKUP($S110,AvgGoalStats!$A$3:$AE$998,27,FALSE)</f>
        <v>#REF!</v>
      </c>
      <c r="Q110" s="50" t="e">
        <f>VLOOKUP($S110,AvgGoalStats!$A$3:$AE$998,29,FALSE)</f>
        <v>#REF!</v>
      </c>
      <c r="R110" s="50" t="e">
        <f>VLOOKUP($S110,AvgGoalStats!$A$3:$AE$998,30,FALSE)</f>
        <v>#REF!</v>
      </c>
      <c r="S110" s="53" t="e">
        <f>Fixtures!#REF!</f>
        <v>#REF!</v>
      </c>
      <c r="T110" s="54" t="e">
        <f>Fixtures!#REF!</f>
        <v>#REF!</v>
      </c>
      <c r="U110" s="53" t="e">
        <f>Fixtures!#REF!</f>
        <v>#REF!</v>
      </c>
      <c r="V110" s="51" t="e">
        <f>VLOOKUP($U110,AvgGoalStats!$A$3:$AE$998,5,FALSE)</f>
        <v>#REF!</v>
      </c>
      <c r="W110" s="50" t="e">
        <f>VLOOKUP($U110,AvgGoalStats!$A$3:$AE$998,7,FALSE)</f>
        <v>#REF!</v>
      </c>
      <c r="X110" s="50" t="e">
        <f>VLOOKUP($U110,AvgGoalStats!$A$3:$AE$998,8,FALSE)</f>
        <v>#REF!</v>
      </c>
      <c r="Y110" s="50" t="e">
        <f>VLOOKUP($U110,AvgGoalStats!$A$3:$AE$998,10,FALSE)</f>
        <v>#REF!</v>
      </c>
      <c r="Z110" s="50" t="e">
        <f>VLOOKUP($U110,AvgGoalStats!$A$3:$AE$998,11,FALSE)</f>
        <v>#REF!</v>
      </c>
      <c r="AA110" s="50" t="e">
        <f>VLOOKUP($U110,AvgGoalStats!$A$3:$AE$998,13,FALSE)</f>
        <v>#REF!</v>
      </c>
      <c r="AB110" s="50" t="e">
        <f>VLOOKUP($U110,AvgGoalStats!$A$3:$AE$998,14,FALSE)</f>
        <v>#REF!</v>
      </c>
      <c r="AC110" s="50" t="e">
        <f>VLOOKUP($U110,AvgGoalStats!$A$3:$AE$998,16,FALSE)</f>
        <v>#REF!</v>
      </c>
      <c r="AD110" s="50" t="e">
        <f>VLOOKUP($U110,AvgGoalStats!$A$3:$AE$998,17,FALSE)</f>
        <v>#REF!</v>
      </c>
      <c r="AE110" s="50" t="e">
        <f>VLOOKUP($U110,AvgGoalStats!$A$3:$AE$998,19,FALSE)</f>
        <v>#REF!</v>
      </c>
      <c r="AF110" s="50" t="e">
        <f>VLOOKUP($U110,AvgGoalStats!$A$3:$AE$998,20,FALSE)</f>
        <v>#REF!</v>
      </c>
      <c r="AG110" s="50" t="e">
        <f>VLOOKUP($U110,AvgGoalStats!$A$3:$AE$998,22,FALSE)</f>
        <v>#REF!</v>
      </c>
      <c r="AH110" s="50" t="e">
        <f>VLOOKUP($U110,AvgGoalStats!$A$3:$AE$998,23,FALSE)</f>
        <v>#REF!</v>
      </c>
      <c r="AI110" s="50" t="e">
        <f>VLOOKUP($U110,AvgGoalStats!$A$3:$AE$998,25,FALSE)</f>
        <v>#REF!</v>
      </c>
      <c r="AJ110" s="50" t="e">
        <f>VLOOKUP($U110,AvgGoalStats!$A$3:$AE$998,26,FALSE)</f>
        <v>#REF!</v>
      </c>
      <c r="AK110" s="50" t="e">
        <f>VLOOKUP($U110,AvgGoalStats!$A$3:$AE$998,28,FALSE)</f>
        <v>#REF!</v>
      </c>
      <c r="AL110" s="50" t="e">
        <f>VLOOKUP($U110,AvgGoalStats!$A$3:$AE$998,29,FALSE)</f>
        <v>#REF!</v>
      </c>
      <c r="AM110" s="50" t="e">
        <f>VLOOKUP($U110,AvgGoalStats!$A$3:$AE$998,31,FALSE)</f>
        <v>#REF!</v>
      </c>
    </row>
    <row r="111" spans="1:39" x14ac:dyDescent="0.3">
      <c r="A111" s="51" t="e">
        <f>VLOOKUP($S111,AvgGoalStats!$A$3:$AE$998,5,FALSE)</f>
        <v>#REF!</v>
      </c>
      <c r="B111" s="50" t="e">
        <f>VLOOKUP($S111,AvgGoalStats!$A$3:$AE$998,6,FALSE)</f>
        <v>#REF!</v>
      </c>
      <c r="C111" s="50" t="e">
        <f>VLOOKUP($S111,AvgGoalStats!$A$3:$AE$998,8,FALSE)</f>
        <v>#REF!</v>
      </c>
      <c r="D111" s="50" t="e">
        <f>VLOOKUP($S111,AvgGoalStats!$A$3:$AE$998,9,FALSE)</f>
        <v>#REF!</v>
      </c>
      <c r="E111" s="50" t="e">
        <f>VLOOKUP($S111,AvgGoalStats!$A$3:$AE$998,11,FALSE)</f>
        <v>#REF!</v>
      </c>
      <c r="F111" s="50" t="e">
        <f>VLOOKUP($S111,AvgGoalStats!$A$3:$AE$998,12,FALSE)</f>
        <v>#REF!</v>
      </c>
      <c r="G111" s="50" t="e">
        <f>VLOOKUP($S111,AvgGoalStats!$A$3:$AE$998,14,FALSE)</f>
        <v>#REF!</v>
      </c>
      <c r="H111" s="50" t="e">
        <f>VLOOKUP($S111,AvgGoalStats!$A$3:$AE$998,15,FALSE)</f>
        <v>#REF!</v>
      </c>
      <c r="I111" s="50" t="e">
        <f>VLOOKUP($S111,AvgGoalStats!$A$3:$AE$998,17,FALSE)</f>
        <v>#REF!</v>
      </c>
      <c r="J111" s="50" t="e">
        <f>VLOOKUP($S111,AvgGoalStats!$A$3:$AE$998,18,FALSE)</f>
        <v>#REF!</v>
      </c>
      <c r="K111" s="50" t="e">
        <f>VLOOKUP($S111,AvgGoalStats!$A$3:$AE$998,20,FALSE)</f>
        <v>#REF!</v>
      </c>
      <c r="L111" s="50" t="e">
        <f>VLOOKUP($S111,AvgGoalStats!$A$3:$AE$998,21,FALSE)</f>
        <v>#REF!</v>
      </c>
      <c r="M111" s="50" t="e">
        <f>VLOOKUP($S111,AvgGoalStats!$A$3:$AE$998,23,FALSE)</f>
        <v>#REF!</v>
      </c>
      <c r="N111" s="50" t="e">
        <f>VLOOKUP($S111,AvgGoalStats!$A$3:$AE$998,24,FALSE)</f>
        <v>#REF!</v>
      </c>
      <c r="O111" s="50" t="e">
        <f>VLOOKUP($S111,AvgGoalStats!$A$3:$AE$998,26,FALSE)</f>
        <v>#REF!</v>
      </c>
      <c r="P111" s="50" t="e">
        <f>VLOOKUP($S111,AvgGoalStats!$A$3:$AE$998,27,FALSE)</f>
        <v>#REF!</v>
      </c>
      <c r="Q111" s="50" t="e">
        <f>VLOOKUP($S111,AvgGoalStats!$A$3:$AE$998,29,FALSE)</f>
        <v>#REF!</v>
      </c>
      <c r="R111" s="50" t="e">
        <f>VLOOKUP($S111,AvgGoalStats!$A$3:$AE$998,30,FALSE)</f>
        <v>#REF!</v>
      </c>
      <c r="S111" s="53" t="e">
        <f>Fixtures!#REF!</f>
        <v>#REF!</v>
      </c>
      <c r="T111" s="54" t="e">
        <f>Fixtures!#REF!</f>
        <v>#REF!</v>
      </c>
      <c r="U111" s="53" t="e">
        <f>Fixtures!#REF!</f>
        <v>#REF!</v>
      </c>
      <c r="V111" s="51" t="e">
        <f>VLOOKUP($U111,AvgGoalStats!$A$3:$AE$998,5,FALSE)</f>
        <v>#REF!</v>
      </c>
      <c r="W111" s="50" t="e">
        <f>VLOOKUP($U111,AvgGoalStats!$A$3:$AE$998,7,FALSE)</f>
        <v>#REF!</v>
      </c>
      <c r="X111" s="50" t="e">
        <f>VLOOKUP($U111,AvgGoalStats!$A$3:$AE$998,8,FALSE)</f>
        <v>#REF!</v>
      </c>
      <c r="Y111" s="50" t="e">
        <f>VLOOKUP($U111,AvgGoalStats!$A$3:$AE$998,10,FALSE)</f>
        <v>#REF!</v>
      </c>
      <c r="Z111" s="50" t="e">
        <f>VLOOKUP($U111,AvgGoalStats!$A$3:$AE$998,11,FALSE)</f>
        <v>#REF!</v>
      </c>
      <c r="AA111" s="50" t="e">
        <f>VLOOKUP($U111,AvgGoalStats!$A$3:$AE$998,13,FALSE)</f>
        <v>#REF!</v>
      </c>
      <c r="AB111" s="50" t="e">
        <f>VLOOKUP($U111,AvgGoalStats!$A$3:$AE$998,14,FALSE)</f>
        <v>#REF!</v>
      </c>
      <c r="AC111" s="50" t="e">
        <f>VLOOKUP($U111,AvgGoalStats!$A$3:$AE$998,16,FALSE)</f>
        <v>#REF!</v>
      </c>
      <c r="AD111" s="50" t="e">
        <f>VLOOKUP($U111,AvgGoalStats!$A$3:$AE$998,17,FALSE)</f>
        <v>#REF!</v>
      </c>
      <c r="AE111" s="50" t="e">
        <f>VLOOKUP($U111,AvgGoalStats!$A$3:$AE$998,19,FALSE)</f>
        <v>#REF!</v>
      </c>
      <c r="AF111" s="50" t="e">
        <f>VLOOKUP($U111,AvgGoalStats!$A$3:$AE$998,20,FALSE)</f>
        <v>#REF!</v>
      </c>
      <c r="AG111" s="50" t="e">
        <f>VLOOKUP($U111,AvgGoalStats!$A$3:$AE$998,22,FALSE)</f>
        <v>#REF!</v>
      </c>
      <c r="AH111" s="50" t="e">
        <f>VLOOKUP($U111,AvgGoalStats!$A$3:$AE$998,23,FALSE)</f>
        <v>#REF!</v>
      </c>
      <c r="AI111" s="50" t="e">
        <f>VLOOKUP($U111,AvgGoalStats!$A$3:$AE$998,25,FALSE)</f>
        <v>#REF!</v>
      </c>
      <c r="AJ111" s="50" t="e">
        <f>VLOOKUP($U111,AvgGoalStats!$A$3:$AE$998,26,FALSE)</f>
        <v>#REF!</v>
      </c>
      <c r="AK111" s="50" t="e">
        <f>VLOOKUP($U111,AvgGoalStats!$A$3:$AE$998,28,FALSE)</f>
        <v>#REF!</v>
      </c>
      <c r="AL111" s="50" t="e">
        <f>VLOOKUP($U111,AvgGoalStats!$A$3:$AE$998,29,FALSE)</f>
        <v>#REF!</v>
      </c>
      <c r="AM111" s="50" t="e">
        <f>VLOOKUP($U111,AvgGoalStats!$A$3:$AE$998,31,FALSE)</f>
        <v>#REF!</v>
      </c>
    </row>
    <row r="112" spans="1:39" x14ac:dyDescent="0.3">
      <c r="A112" s="51" t="e">
        <f>VLOOKUP($S112,AvgGoalStats!$A$3:$AE$998,5,FALSE)</f>
        <v>#REF!</v>
      </c>
      <c r="B112" s="50" t="e">
        <f>VLOOKUP($S112,AvgGoalStats!$A$3:$AE$998,6,FALSE)</f>
        <v>#REF!</v>
      </c>
      <c r="C112" s="50" t="e">
        <f>VLOOKUP($S112,AvgGoalStats!$A$3:$AE$998,8,FALSE)</f>
        <v>#REF!</v>
      </c>
      <c r="D112" s="50" t="e">
        <f>VLOOKUP($S112,AvgGoalStats!$A$3:$AE$998,9,FALSE)</f>
        <v>#REF!</v>
      </c>
      <c r="E112" s="50" t="e">
        <f>VLOOKUP($S112,AvgGoalStats!$A$3:$AE$998,11,FALSE)</f>
        <v>#REF!</v>
      </c>
      <c r="F112" s="50" t="e">
        <f>VLOOKUP($S112,AvgGoalStats!$A$3:$AE$998,12,FALSE)</f>
        <v>#REF!</v>
      </c>
      <c r="G112" s="50" t="e">
        <f>VLOOKUP($S112,AvgGoalStats!$A$3:$AE$998,14,FALSE)</f>
        <v>#REF!</v>
      </c>
      <c r="H112" s="50" t="e">
        <f>VLOOKUP($S112,AvgGoalStats!$A$3:$AE$998,15,FALSE)</f>
        <v>#REF!</v>
      </c>
      <c r="I112" s="50" t="e">
        <f>VLOOKUP($S112,AvgGoalStats!$A$3:$AE$998,17,FALSE)</f>
        <v>#REF!</v>
      </c>
      <c r="J112" s="50" t="e">
        <f>VLOOKUP($S112,AvgGoalStats!$A$3:$AE$998,18,FALSE)</f>
        <v>#REF!</v>
      </c>
      <c r="K112" s="50" t="e">
        <f>VLOOKUP($S112,AvgGoalStats!$A$3:$AE$998,20,FALSE)</f>
        <v>#REF!</v>
      </c>
      <c r="L112" s="50" t="e">
        <f>VLOOKUP($S112,AvgGoalStats!$A$3:$AE$998,21,FALSE)</f>
        <v>#REF!</v>
      </c>
      <c r="M112" s="50" t="e">
        <f>VLOOKUP($S112,AvgGoalStats!$A$3:$AE$998,23,FALSE)</f>
        <v>#REF!</v>
      </c>
      <c r="N112" s="50" t="e">
        <f>VLOOKUP($S112,AvgGoalStats!$A$3:$AE$998,24,FALSE)</f>
        <v>#REF!</v>
      </c>
      <c r="O112" s="50" t="e">
        <f>VLOOKUP($S112,AvgGoalStats!$A$3:$AE$998,26,FALSE)</f>
        <v>#REF!</v>
      </c>
      <c r="P112" s="50" t="e">
        <f>VLOOKUP($S112,AvgGoalStats!$A$3:$AE$998,27,FALSE)</f>
        <v>#REF!</v>
      </c>
      <c r="Q112" s="50" t="e">
        <f>VLOOKUP($S112,AvgGoalStats!$A$3:$AE$998,29,FALSE)</f>
        <v>#REF!</v>
      </c>
      <c r="R112" s="50" t="e">
        <f>VLOOKUP($S112,AvgGoalStats!$A$3:$AE$998,30,FALSE)</f>
        <v>#REF!</v>
      </c>
      <c r="S112" s="53" t="e">
        <f>Fixtures!#REF!</f>
        <v>#REF!</v>
      </c>
      <c r="T112" s="54" t="e">
        <f>Fixtures!#REF!</f>
        <v>#REF!</v>
      </c>
      <c r="U112" s="53" t="e">
        <f>Fixtures!#REF!</f>
        <v>#REF!</v>
      </c>
      <c r="V112" s="51" t="e">
        <f>VLOOKUP($U112,AvgGoalStats!$A$3:$AE$998,5,FALSE)</f>
        <v>#REF!</v>
      </c>
      <c r="W112" s="50" t="e">
        <f>VLOOKUP($U112,AvgGoalStats!$A$3:$AE$998,7,FALSE)</f>
        <v>#REF!</v>
      </c>
      <c r="X112" s="50" t="e">
        <f>VLOOKUP($U112,AvgGoalStats!$A$3:$AE$998,8,FALSE)</f>
        <v>#REF!</v>
      </c>
      <c r="Y112" s="50" t="e">
        <f>VLOOKUP($U112,AvgGoalStats!$A$3:$AE$998,10,FALSE)</f>
        <v>#REF!</v>
      </c>
      <c r="Z112" s="50" t="e">
        <f>VLOOKUP($U112,AvgGoalStats!$A$3:$AE$998,11,FALSE)</f>
        <v>#REF!</v>
      </c>
      <c r="AA112" s="50" t="e">
        <f>VLOOKUP($U112,AvgGoalStats!$A$3:$AE$998,13,FALSE)</f>
        <v>#REF!</v>
      </c>
      <c r="AB112" s="50" t="e">
        <f>VLOOKUP($U112,AvgGoalStats!$A$3:$AE$998,14,FALSE)</f>
        <v>#REF!</v>
      </c>
      <c r="AC112" s="50" t="e">
        <f>VLOOKUP($U112,AvgGoalStats!$A$3:$AE$998,16,FALSE)</f>
        <v>#REF!</v>
      </c>
      <c r="AD112" s="50" t="e">
        <f>VLOOKUP($U112,AvgGoalStats!$A$3:$AE$998,17,FALSE)</f>
        <v>#REF!</v>
      </c>
      <c r="AE112" s="50" t="e">
        <f>VLOOKUP($U112,AvgGoalStats!$A$3:$AE$998,19,FALSE)</f>
        <v>#REF!</v>
      </c>
      <c r="AF112" s="50" t="e">
        <f>VLOOKUP($U112,AvgGoalStats!$A$3:$AE$998,20,FALSE)</f>
        <v>#REF!</v>
      </c>
      <c r="AG112" s="50" t="e">
        <f>VLOOKUP($U112,AvgGoalStats!$A$3:$AE$998,22,FALSE)</f>
        <v>#REF!</v>
      </c>
      <c r="AH112" s="50" t="e">
        <f>VLOOKUP($U112,AvgGoalStats!$A$3:$AE$998,23,FALSE)</f>
        <v>#REF!</v>
      </c>
      <c r="AI112" s="50" t="e">
        <f>VLOOKUP($U112,AvgGoalStats!$A$3:$AE$998,25,FALSE)</f>
        <v>#REF!</v>
      </c>
      <c r="AJ112" s="50" t="e">
        <f>VLOOKUP($U112,AvgGoalStats!$A$3:$AE$998,26,FALSE)</f>
        <v>#REF!</v>
      </c>
      <c r="AK112" s="50" t="e">
        <f>VLOOKUP($U112,AvgGoalStats!$A$3:$AE$998,28,FALSE)</f>
        <v>#REF!</v>
      </c>
      <c r="AL112" s="50" t="e">
        <f>VLOOKUP($U112,AvgGoalStats!$A$3:$AE$998,29,FALSE)</f>
        <v>#REF!</v>
      </c>
      <c r="AM112" s="50" t="e">
        <f>VLOOKUP($U112,AvgGoalStats!$A$3:$AE$998,31,FALSE)</f>
        <v>#REF!</v>
      </c>
    </row>
    <row r="113" spans="1:39" x14ac:dyDescent="0.3">
      <c r="A113" s="51" t="e">
        <f>VLOOKUP($S113,AvgGoalStats!$A$3:$AE$998,5,FALSE)</f>
        <v>#REF!</v>
      </c>
      <c r="B113" s="50" t="e">
        <f>VLOOKUP($S113,AvgGoalStats!$A$3:$AE$998,6,FALSE)</f>
        <v>#REF!</v>
      </c>
      <c r="C113" s="50" t="e">
        <f>VLOOKUP($S113,AvgGoalStats!$A$3:$AE$998,8,FALSE)</f>
        <v>#REF!</v>
      </c>
      <c r="D113" s="50" t="e">
        <f>VLOOKUP($S113,AvgGoalStats!$A$3:$AE$998,9,FALSE)</f>
        <v>#REF!</v>
      </c>
      <c r="E113" s="50" t="e">
        <f>VLOOKUP($S113,AvgGoalStats!$A$3:$AE$998,11,FALSE)</f>
        <v>#REF!</v>
      </c>
      <c r="F113" s="50" t="e">
        <f>VLOOKUP($S113,AvgGoalStats!$A$3:$AE$998,12,FALSE)</f>
        <v>#REF!</v>
      </c>
      <c r="G113" s="50" t="e">
        <f>VLOOKUP($S113,AvgGoalStats!$A$3:$AE$998,14,FALSE)</f>
        <v>#REF!</v>
      </c>
      <c r="H113" s="50" t="e">
        <f>VLOOKUP($S113,AvgGoalStats!$A$3:$AE$998,15,FALSE)</f>
        <v>#REF!</v>
      </c>
      <c r="I113" s="50" t="e">
        <f>VLOOKUP($S113,AvgGoalStats!$A$3:$AE$998,17,FALSE)</f>
        <v>#REF!</v>
      </c>
      <c r="J113" s="50" t="e">
        <f>VLOOKUP($S113,AvgGoalStats!$A$3:$AE$998,18,FALSE)</f>
        <v>#REF!</v>
      </c>
      <c r="K113" s="50" t="e">
        <f>VLOOKUP($S113,AvgGoalStats!$A$3:$AE$998,20,FALSE)</f>
        <v>#REF!</v>
      </c>
      <c r="L113" s="50" t="e">
        <f>VLOOKUP($S113,AvgGoalStats!$A$3:$AE$998,21,FALSE)</f>
        <v>#REF!</v>
      </c>
      <c r="M113" s="50" t="e">
        <f>VLOOKUP($S113,AvgGoalStats!$A$3:$AE$998,23,FALSE)</f>
        <v>#REF!</v>
      </c>
      <c r="N113" s="50" t="e">
        <f>VLOOKUP($S113,AvgGoalStats!$A$3:$AE$998,24,FALSE)</f>
        <v>#REF!</v>
      </c>
      <c r="O113" s="50" t="e">
        <f>VLOOKUP($S113,AvgGoalStats!$A$3:$AE$998,26,FALSE)</f>
        <v>#REF!</v>
      </c>
      <c r="P113" s="50" t="e">
        <f>VLOOKUP($S113,AvgGoalStats!$A$3:$AE$998,27,FALSE)</f>
        <v>#REF!</v>
      </c>
      <c r="Q113" s="50" t="e">
        <f>VLOOKUP($S113,AvgGoalStats!$A$3:$AE$998,29,FALSE)</f>
        <v>#REF!</v>
      </c>
      <c r="R113" s="50" t="e">
        <f>VLOOKUP($S113,AvgGoalStats!$A$3:$AE$998,30,FALSE)</f>
        <v>#REF!</v>
      </c>
      <c r="S113" s="53" t="e">
        <f>Fixtures!#REF!</f>
        <v>#REF!</v>
      </c>
      <c r="T113" s="54" t="e">
        <f>Fixtures!#REF!</f>
        <v>#REF!</v>
      </c>
      <c r="U113" s="53" t="e">
        <f>Fixtures!#REF!</f>
        <v>#REF!</v>
      </c>
      <c r="V113" s="51" t="e">
        <f>VLOOKUP($U113,AvgGoalStats!$A$3:$AE$998,5,FALSE)</f>
        <v>#REF!</v>
      </c>
      <c r="W113" s="50" t="e">
        <f>VLOOKUP($U113,AvgGoalStats!$A$3:$AE$998,7,FALSE)</f>
        <v>#REF!</v>
      </c>
      <c r="X113" s="50" t="e">
        <f>VLOOKUP($U113,AvgGoalStats!$A$3:$AE$998,8,FALSE)</f>
        <v>#REF!</v>
      </c>
      <c r="Y113" s="50" t="e">
        <f>VLOOKUP($U113,AvgGoalStats!$A$3:$AE$998,10,FALSE)</f>
        <v>#REF!</v>
      </c>
      <c r="Z113" s="50" t="e">
        <f>VLOOKUP($U113,AvgGoalStats!$A$3:$AE$998,11,FALSE)</f>
        <v>#REF!</v>
      </c>
      <c r="AA113" s="50" t="e">
        <f>VLOOKUP($U113,AvgGoalStats!$A$3:$AE$998,13,FALSE)</f>
        <v>#REF!</v>
      </c>
      <c r="AB113" s="50" t="e">
        <f>VLOOKUP($U113,AvgGoalStats!$A$3:$AE$998,14,FALSE)</f>
        <v>#REF!</v>
      </c>
      <c r="AC113" s="50" t="e">
        <f>VLOOKUP($U113,AvgGoalStats!$A$3:$AE$998,16,FALSE)</f>
        <v>#REF!</v>
      </c>
      <c r="AD113" s="50" t="e">
        <f>VLOOKUP($U113,AvgGoalStats!$A$3:$AE$998,17,FALSE)</f>
        <v>#REF!</v>
      </c>
      <c r="AE113" s="50" t="e">
        <f>VLOOKUP($U113,AvgGoalStats!$A$3:$AE$998,19,FALSE)</f>
        <v>#REF!</v>
      </c>
      <c r="AF113" s="50" t="e">
        <f>VLOOKUP($U113,AvgGoalStats!$A$3:$AE$998,20,FALSE)</f>
        <v>#REF!</v>
      </c>
      <c r="AG113" s="50" t="e">
        <f>VLOOKUP($U113,AvgGoalStats!$A$3:$AE$998,22,FALSE)</f>
        <v>#REF!</v>
      </c>
      <c r="AH113" s="50" t="e">
        <f>VLOOKUP($U113,AvgGoalStats!$A$3:$AE$998,23,FALSE)</f>
        <v>#REF!</v>
      </c>
      <c r="AI113" s="50" t="e">
        <f>VLOOKUP($U113,AvgGoalStats!$A$3:$AE$998,25,FALSE)</f>
        <v>#REF!</v>
      </c>
      <c r="AJ113" s="50" t="e">
        <f>VLOOKUP($U113,AvgGoalStats!$A$3:$AE$998,26,FALSE)</f>
        <v>#REF!</v>
      </c>
      <c r="AK113" s="50" t="e">
        <f>VLOOKUP($U113,AvgGoalStats!$A$3:$AE$998,28,FALSE)</f>
        <v>#REF!</v>
      </c>
      <c r="AL113" s="50" t="e">
        <f>VLOOKUP($U113,AvgGoalStats!$A$3:$AE$998,29,FALSE)</f>
        <v>#REF!</v>
      </c>
      <c r="AM113" s="50" t="e">
        <f>VLOOKUP($U113,AvgGoalStats!$A$3:$AE$998,31,FALSE)</f>
        <v>#REF!</v>
      </c>
    </row>
    <row r="114" spans="1:39" x14ac:dyDescent="0.3">
      <c r="A114" s="51" t="e">
        <f>VLOOKUP($S114,AvgGoalStats!$A$3:$AE$998,5,FALSE)</f>
        <v>#REF!</v>
      </c>
      <c r="B114" s="50" t="e">
        <f>VLOOKUP($S114,AvgGoalStats!$A$3:$AE$998,6,FALSE)</f>
        <v>#REF!</v>
      </c>
      <c r="C114" s="50" t="e">
        <f>VLOOKUP($S114,AvgGoalStats!$A$3:$AE$998,8,FALSE)</f>
        <v>#REF!</v>
      </c>
      <c r="D114" s="50" t="e">
        <f>VLOOKUP($S114,AvgGoalStats!$A$3:$AE$998,9,FALSE)</f>
        <v>#REF!</v>
      </c>
      <c r="E114" s="50" t="e">
        <f>VLOOKUP($S114,AvgGoalStats!$A$3:$AE$998,11,FALSE)</f>
        <v>#REF!</v>
      </c>
      <c r="F114" s="50" t="e">
        <f>VLOOKUP($S114,AvgGoalStats!$A$3:$AE$998,12,FALSE)</f>
        <v>#REF!</v>
      </c>
      <c r="G114" s="50" t="e">
        <f>VLOOKUP($S114,AvgGoalStats!$A$3:$AE$998,14,FALSE)</f>
        <v>#REF!</v>
      </c>
      <c r="H114" s="50" t="e">
        <f>VLOOKUP($S114,AvgGoalStats!$A$3:$AE$998,15,FALSE)</f>
        <v>#REF!</v>
      </c>
      <c r="I114" s="50" t="e">
        <f>VLOOKUP($S114,AvgGoalStats!$A$3:$AE$998,17,FALSE)</f>
        <v>#REF!</v>
      </c>
      <c r="J114" s="50" t="e">
        <f>VLOOKUP($S114,AvgGoalStats!$A$3:$AE$998,18,FALSE)</f>
        <v>#REF!</v>
      </c>
      <c r="K114" s="50" t="e">
        <f>VLOOKUP($S114,AvgGoalStats!$A$3:$AE$998,20,FALSE)</f>
        <v>#REF!</v>
      </c>
      <c r="L114" s="50" t="e">
        <f>VLOOKUP($S114,AvgGoalStats!$A$3:$AE$998,21,FALSE)</f>
        <v>#REF!</v>
      </c>
      <c r="M114" s="50" t="e">
        <f>VLOOKUP($S114,AvgGoalStats!$A$3:$AE$998,23,FALSE)</f>
        <v>#REF!</v>
      </c>
      <c r="N114" s="50" t="e">
        <f>VLOOKUP($S114,AvgGoalStats!$A$3:$AE$998,24,FALSE)</f>
        <v>#REF!</v>
      </c>
      <c r="O114" s="50" t="e">
        <f>VLOOKUP($S114,AvgGoalStats!$A$3:$AE$998,26,FALSE)</f>
        <v>#REF!</v>
      </c>
      <c r="P114" s="50" t="e">
        <f>VLOOKUP($S114,AvgGoalStats!$A$3:$AE$998,27,FALSE)</f>
        <v>#REF!</v>
      </c>
      <c r="Q114" s="50" t="e">
        <f>VLOOKUP($S114,AvgGoalStats!$A$3:$AE$998,29,FALSE)</f>
        <v>#REF!</v>
      </c>
      <c r="R114" s="50" t="e">
        <f>VLOOKUP($S114,AvgGoalStats!$A$3:$AE$998,30,FALSE)</f>
        <v>#REF!</v>
      </c>
      <c r="S114" s="53" t="e">
        <f>Fixtures!#REF!</f>
        <v>#REF!</v>
      </c>
      <c r="T114" s="54" t="e">
        <f>Fixtures!#REF!</f>
        <v>#REF!</v>
      </c>
      <c r="U114" s="53" t="e">
        <f>Fixtures!#REF!</f>
        <v>#REF!</v>
      </c>
      <c r="V114" s="51" t="e">
        <f>VLOOKUP($U114,AvgGoalStats!$A$3:$AE$998,5,FALSE)</f>
        <v>#REF!</v>
      </c>
      <c r="W114" s="50" t="e">
        <f>VLOOKUP($U114,AvgGoalStats!$A$3:$AE$998,7,FALSE)</f>
        <v>#REF!</v>
      </c>
      <c r="X114" s="50" t="e">
        <f>VLOOKUP($U114,AvgGoalStats!$A$3:$AE$998,8,FALSE)</f>
        <v>#REF!</v>
      </c>
      <c r="Y114" s="50" t="e">
        <f>VLOOKUP($U114,AvgGoalStats!$A$3:$AE$998,10,FALSE)</f>
        <v>#REF!</v>
      </c>
      <c r="Z114" s="50" t="e">
        <f>VLOOKUP($U114,AvgGoalStats!$A$3:$AE$998,11,FALSE)</f>
        <v>#REF!</v>
      </c>
      <c r="AA114" s="50" t="e">
        <f>VLOOKUP($U114,AvgGoalStats!$A$3:$AE$998,13,FALSE)</f>
        <v>#REF!</v>
      </c>
      <c r="AB114" s="50" t="e">
        <f>VLOOKUP($U114,AvgGoalStats!$A$3:$AE$998,14,FALSE)</f>
        <v>#REF!</v>
      </c>
      <c r="AC114" s="50" t="e">
        <f>VLOOKUP($U114,AvgGoalStats!$A$3:$AE$998,16,FALSE)</f>
        <v>#REF!</v>
      </c>
      <c r="AD114" s="50" t="e">
        <f>VLOOKUP($U114,AvgGoalStats!$A$3:$AE$998,17,FALSE)</f>
        <v>#REF!</v>
      </c>
      <c r="AE114" s="50" t="e">
        <f>VLOOKUP($U114,AvgGoalStats!$A$3:$AE$998,19,FALSE)</f>
        <v>#REF!</v>
      </c>
      <c r="AF114" s="50" t="e">
        <f>VLOOKUP($U114,AvgGoalStats!$A$3:$AE$998,20,FALSE)</f>
        <v>#REF!</v>
      </c>
      <c r="AG114" s="50" t="e">
        <f>VLOOKUP($U114,AvgGoalStats!$A$3:$AE$998,22,FALSE)</f>
        <v>#REF!</v>
      </c>
      <c r="AH114" s="50" t="e">
        <f>VLOOKUP($U114,AvgGoalStats!$A$3:$AE$998,23,FALSE)</f>
        <v>#REF!</v>
      </c>
      <c r="AI114" s="50" t="e">
        <f>VLOOKUP($U114,AvgGoalStats!$A$3:$AE$998,25,FALSE)</f>
        <v>#REF!</v>
      </c>
      <c r="AJ114" s="50" t="e">
        <f>VLOOKUP($U114,AvgGoalStats!$A$3:$AE$998,26,FALSE)</f>
        <v>#REF!</v>
      </c>
      <c r="AK114" s="50" t="e">
        <f>VLOOKUP($U114,AvgGoalStats!$A$3:$AE$998,28,FALSE)</f>
        <v>#REF!</v>
      </c>
      <c r="AL114" s="50" t="e">
        <f>VLOOKUP($U114,AvgGoalStats!$A$3:$AE$998,29,FALSE)</f>
        <v>#REF!</v>
      </c>
      <c r="AM114" s="50" t="e">
        <f>VLOOKUP($U114,AvgGoalStats!$A$3:$AE$998,31,FALSE)</f>
        <v>#REF!</v>
      </c>
    </row>
    <row r="115" spans="1:39" x14ac:dyDescent="0.3">
      <c r="A115" s="51" t="e">
        <f>VLOOKUP($S115,AvgGoalStats!$A$3:$AE$998,5,FALSE)</f>
        <v>#REF!</v>
      </c>
      <c r="B115" s="50" t="e">
        <f>VLOOKUP($S115,AvgGoalStats!$A$3:$AE$998,6,FALSE)</f>
        <v>#REF!</v>
      </c>
      <c r="C115" s="50" t="e">
        <f>VLOOKUP($S115,AvgGoalStats!$A$3:$AE$998,8,FALSE)</f>
        <v>#REF!</v>
      </c>
      <c r="D115" s="50" t="e">
        <f>VLOOKUP($S115,AvgGoalStats!$A$3:$AE$998,9,FALSE)</f>
        <v>#REF!</v>
      </c>
      <c r="E115" s="50" t="e">
        <f>VLOOKUP($S115,AvgGoalStats!$A$3:$AE$998,11,FALSE)</f>
        <v>#REF!</v>
      </c>
      <c r="F115" s="50" t="e">
        <f>VLOOKUP($S115,AvgGoalStats!$A$3:$AE$998,12,FALSE)</f>
        <v>#REF!</v>
      </c>
      <c r="G115" s="50" t="e">
        <f>VLOOKUP($S115,AvgGoalStats!$A$3:$AE$998,14,FALSE)</f>
        <v>#REF!</v>
      </c>
      <c r="H115" s="50" t="e">
        <f>VLOOKUP($S115,AvgGoalStats!$A$3:$AE$998,15,FALSE)</f>
        <v>#REF!</v>
      </c>
      <c r="I115" s="50" t="e">
        <f>VLOOKUP($S115,AvgGoalStats!$A$3:$AE$998,17,FALSE)</f>
        <v>#REF!</v>
      </c>
      <c r="J115" s="50" t="e">
        <f>VLOOKUP($S115,AvgGoalStats!$A$3:$AE$998,18,FALSE)</f>
        <v>#REF!</v>
      </c>
      <c r="K115" s="50" t="e">
        <f>VLOOKUP($S115,AvgGoalStats!$A$3:$AE$998,20,FALSE)</f>
        <v>#REF!</v>
      </c>
      <c r="L115" s="50" t="e">
        <f>VLOOKUP($S115,AvgGoalStats!$A$3:$AE$998,21,FALSE)</f>
        <v>#REF!</v>
      </c>
      <c r="M115" s="50" t="e">
        <f>VLOOKUP($S115,AvgGoalStats!$A$3:$AE$998,23,FALSE)</f>
        <v>#REF!</v>
      </c>
      <c r="N115" s="50" t="e">
        <f>VLOOKUP($S115,AvgGoalStats!$A$3:$AE$998,24,FALSE)</f>
        <v>#REF!</v>
      </c>
      <c r="O115" s="50" t="e">
        <f>VLOOKUP($S115,AvgGoalStats!$A$3:$AE$998,26,FALSE)</f>
        <v>#REF!</v>
      </c>
      <c r="P115" s="50" t="e">
        <f>VLOOKUP($S115,AvgGoalStats!$A$3:$AE$998,27,FALSE)</f>
        <v>#REF!</v>
      </c>
      <c r="Q115" s="50" t="e">
        <f>VLOOKUP($S115,AvgGoalStats!$A$3:$AE$998,29,FALSE)</f>
        <v>#REF!</v>
      </c>
      <c r="R115" s="50" t="e">
        <f>VLOOKUP($S115,AvgGoalStats!$A$3:$AE$998,30,FALSE)</f>
        <v>#REF!</v>
      </c>
      <c r="S115" s="53" t="e">
        <f>Fixtures!#REF!</f>
        <v>#REF!</v>
      </c>
      <c r="T115" s="54" t="e">
        <f>Fixtures!#REF!</f>
        <v>#REF!</v>
      </c>
      <c r="U115" s="53" t="e">
        <f>Fixtures!#REF!</f>
        <v>#REF!</v>
      </c>
      <c r="V115" s="51" t="e">
        <f>VLOOKUP($U115,AvgGoalStats!$A$3:$AE$998,5,FALSE)</f>
        <v>#REF!</v>
      </c>
      <c r="W115" s="50" t="e">
        <f>VLOOKUP($U115,AvgGoalStats!$A$3:$AE$998,7,FALSE)</f>
        <v>#REF!</v>
      </c>
      <c r="X115" s="50" t="e">
        <f>VLOOKUP($U115,AvgGoalStats!$A$3:$AE$998,8,FALSE)</f>
        <v>#REF!</v>
      </c>
      <c r="Y115" s="50" t="e">
        <f>VLOOKUP($U115,AvgGoalStats!$A$3:$AE$998,10,FALSE)</f>
        <v>#REF!</v>
      </c>
      <c r="Z115" s="50" t="e">
        <f>VLOOKUP($U115,AvgGoalStats!$A$3:$AE$998,11,FALSE)</f>
        <v>#REF!</v>
      </c>
      <c r="AA115" s="50" t="e">
        <f>VLOOKUP($U115,AvgGoalStats!$A$3:$AE$998,13,FALSE)</f>
        <v>#REF!</v>
      </c>
      <c r="AB115" s="50" t="e">
        <f>VLOOKUP($U115,AvgGoalStats!$A$3:$AE$998,14,FALSE)</f>
        <v>#REF!</v>
      </c>
      <c r="AC115" s="50" t="e">
        <f>VLOOKUP($U115,AvgGoalStats!$A$3:$AE$998,16,FALSE)</f>
        <v>#REF!</v>
      </c>
      <c r="AD115" s="50" t="e">
        <f>VLOOKUP($U115,AvgGoalStats!$A$3:$AE$998,17,FALSE)</f>
        <v>#REF!</v>
      </c>
      <c r="AE115" s="50" t="e">
        <f>VLOOKUP($U115,AvgGoalStats!$A$3:$AE$998,19,FALSE)</f>
        <v>#REF!</v>
      </c>
      <c r="AF115" s="50" t="e">
        <f>VLOOKUP($U115,AvgGoalStats!$A$3:$AE$998,20,FALSE)</f>
        <v>#REF!</v>
      </c>
      <c r="AG115" s="50" t="e">
        <f>VLOOKUP($U115,AvgGoalStats!$A$3:$AE$998,22,FALSE)</f>
        <v>#REF!</v>
      </c>
      <c r="AH115" s="50" t="e">
        <f>VLOOKUP($U115,AvgGoalStats!$A$3:$AE$998,23,FALSE)</f>
        <v>#REF!</v>
      </c>
      <c r="AI115" s="50" t="e">
        <f>VLOOKUP($U115,AvgGoalStats!$A$3:$AE$998,25,FALSE)</f>
        <v>#REF!</v>
      </c>
      <c r="AJ115" s="50" t="e">
        <f>VLOOKUP($U115,AvgGoalStats!$A$3:$AE$998,26,FALSE)</f>
        <v>#REF!</v>
      </c>
      <c r="AK115" s="50" t="e">
        <f>VLOOKUP($U115,AvgGoalStats!$A$3:$AE$998,28,FALSE)</f>
        <v>#REF!</v>
      </c>
      <c r="AL115" s="50" t="e">
        <f>VLOOKUP($U115,AvgGoalStats!$A$3:$AE$998,29,FALSE)</f>
        <v>#REF!</v>
      </c>
      <c r="AM115" s="50" t="e">
        <f>VLOOKUP($U115,AvgGoalStats!$A$3:$AE$998,31,FALSE)</f>
        <v>#REF!</v>
      </c>
    </row>
    <row r="116" spans="1:39" x14ac:dyDescent="0.3">
      <c r="A116" s="51" t="e">
        <f>VLOOKUP($S116,AvgGoalStats!$A$3:$AE$998,5,FALSE)</f>
        <v>#REF!</v>
      </c>
      <c r="B116" s="50" t="e">
        <f>VLOOKUP($S116,AvgGoalStats!$A$3:$AE$998,6,FALSE)</f>
        <v>#REF!</v>
      </c>
      <c r="C116" s="50" t="e">
        <f>VLOOKUP($S116,AvgGoalStats!$A$3:$AE$998,8,FALSE)</f>
        <v>#REF!</v>
      </c>
      <c r="D116" s="50" t="e">
        <f>VLOOKUP($S116,AvgGoalStats!$A$3:$AE$998,9,FALSE)</f>
        <v>#REF!</v>
      </c>
      <c r="E116" s="50" t="e">
        <f>VLOOKUP($S116,AvgGoalStats!$A$3:$AE$998,11,FALSE)</f>
        <v>#REF!</v>
      </c>
      <c r="F116" s="50" t="e">
        <f>VLOOKUP($S116,AvgGoalStats!$A$3:$AE$998,12,FALSE)</f>
        <v>#REF!</v>
      </c>
      <c r="G116" s="50" t="e">
        <f>VLOOKUP($S116,AvgGoalStats!$A$3:$AE$998,14,FALSE)</f>
        <v>#REF!</v>
      </c>
      <c r="H116" s="50" t="e">
        <f>VLOOKUP($S116,AvgGoalStats!$A$3:$AE$998,15,FALSE)</f>
        <v>#REF!</v>
      </c>
      <c r="I116" s="50" t="e">
        <f>VLOOKUP($S116,AvgGoalStats!$A$3:$AE$998,17,FALSE)</f>
        <v>#REF!</v>
      </c>
      <c r="J116" s="50" t="e">
        <f>VLOOKUP($S116,AvgGoalStats!$A$3:$AE$998,18,FALSE)</f>
        <v>#REF!</v>
      </c>
      <c r="K116" s="50" t="e">
        <f>VLOOKUP($S116,AvgGoalStats!$A$3:$AE$998,20,FALSE)</f>
        <v>#REF!</v>
      </c>
      <c r="L116" s="50" t="e">
        <f>VLOOKUP($S116,AvgGoalStats!$A$3:$AE$998,21,FALSE)</f>
        <v>#REF!</v>
      </c>
      <c r="M116" s="50" t="e">
        <f>VLOOKUP($S116,AvgGoalStats!$A$3:$AE$998,23,FALSE)</f>
        <v>#REF!</v>
      </c>
      <c r="N116" s="50" t="e">
        <f>VLOOKUP($S116,AvgGoalStats!$A$3:$AE$998,24,FALSE)</f>
        <v>#REF!</v>
      </c>
      <c r="O116" s="50" t="e">
        <f>VLOOKUP($S116,AvgGoalStats!$A$3:$AE$998,26,FALSE)</f>
        <v>#REF!</v>
      </c>
      <c r="P116" s="50" t="e">
        <f>VLOOKUP($S116,AvgGoalStats!$A$3:$AE$998,27,FALSE)</f>
        <v>#REF!</v>
      </c>
      <c r="Q116" s="50" t="e">
        <f>VLOOKUP($S116,AvgGoalStats!$A$3:$AE$998,29,FALSE)</f>
        <v>#REF!</v>
      </c>
      <c r="R116" s="50" t="e">
        <f>VLOOKUP($S116,AvgGoalStats!$A$3:$AE$998,30,FALSE)</f>
        <v>#REF!</v>
      </c>
      <c r="S116" s="53" t="e">
        <f>Fixtures!#REF!</f>
        <v>#REF!</v>
      </c>
      <c r="T116" s="54" t="e">
        <f>Fixtures!#REF!</f>
        <v>#REF!</v>
      </c>
      <c r="U116" s="53" t="e">
        <f>Fixtures!#REF!</f>
        <v>#REF!</v>
      </c>
      <c r="V116" s="51" t="e">
        <f>VLOOKUP($U116,AvgGoalStats!$A$3:$AE$998,5,FALSE)</f>
        <v>#REF!</v>
      </c>
      <c r="W116" s="50" t="e">
        <f>VLOOKUP($U116,AvgGoalStats!$A$3:$AE$998,7,FALSE)</f>
        <v>#REF!</v>
      </c>
      <c r="X116" s="50" t="e">
        <f>VLOOKUP($U116,AvgGoalStats!$A$3:$AE$998,8,FALSE)</f>
        <v>#REF!</v>
      </c>
      <c r="Y116" s="50" t="e">
        <f>VLOOKUP($U116,AvgGoalStats!$A$3:$AE$998,10,FALSE)</f>
        <v>#REF!</v>
      </c>
      <c r="Z116" s="50" t="e">
        <f>VLOOKUP($U116,AvgGoalStats!$A$3:$AE$998,11,FALSE)</f>
        <v>#REF!</v>
      </c>
      <c r="AA116" s="50" t="e">
        <f>VLOOKUP($U116,AvgGoalStats!$A$3:$AE$998,13,FALSE)</f>
        <v>#REF!</v>
      </c>
      <c r="AB116" s="50" t="e">
        <f>VLOOKUP($U116,AvgGoalStats!$A$3:$AE$998,14,FALSE)</f>
        <v>#REF!</v>
      </c>
      <c r="AC116" s="50" t="e">
        <f>VLOOKUP($U116,AvgGoalStats!$A$3:$AE$998,16,FALSE)</f>
        <v>#REF!</v>
      </c>
      <c r="AD116" s="50" t="e">
        <f>VLOOKUP($U116,AvgGoalStats!$A$3:$AE$998,17,FALSE)</f>
        <v>#REF!</v>
      </c>
      <c r="AE116" s="50" t="e">
        <f>VLOOKUP($U116,AvgGoalStats!$A$3:$AE$998,19,FALSE)</f>
        <v>#REF!</v>
      </c>
      <c r="AF116" s="50" t="e">
        <f>VLOOKUP($U116,AvgGoalStats!$A$3:$AE$998,20,FALSE)</f>
        <v>#REF!</v>
      </c>
      <c r="AG116" s="50" t="e">
        <f>VLOOKUP($U116,AvgGoalStats!$A$3:$AE$998,22,FALSE)</f>
        <v>#REF!</v>
      </c>
      <c r="AH116" s="50" t="e">
        <f>VLOOKUP($U116,AvgGoalStats!$A$3:$AE$998,23,FALSE)</f>
        <v>#REF!</v>
      </c>
      <c r="AI116" s="50" t="e">
        <f>VLOOKUP($U116,AvgGoalStats!$A$3:$AE$998,25,FALSE)</f>
        <v>#REF!</v>
      </c>
      <c r="AJ116" s="50" t="e">
        <f>VLOOKUP($U116,AvgGoalStats!$A$3:$AE$998,26,FALSE)</f>
        <v>#REF!</v>
      </c>
      <c r="AK116" s="50" t="e">
        <f>VLOOKUP($U116,AvgGoalStats!$A$3:$AE$998,28,FALSE)</f>
        <v>#REF!</v>
      </c>
      <c r="AL116" s="50" t="e">
        <f>VLOOKUP($U116,AvgGoalStats!$A$3:$AE$998,29,FALSE)</f>
        <v>#REF!</v>
      </c>
      <c r="AM116" s="50" t="e">
        <f>VLOOKUP($U116,AvgGoalStats!$A$3:$AE$998,31,FALSE)</f>
        <v>#REF!</v>
      </c>
    </row>
    <row r="117" spans="1:39" x14ac:dyDescent="0.3">
      <c r="A117" s="51" t="e">
        <f>VLOOKUP($S117,AvgGoalStats!$A$3:$AE$998,5,FALSE)</f>
        <v>#REF!</v>
      </c>
      <c r="B117" s="50" t="e">
        <f>VLOOKUP($S117,AvgGoalStats!$A$3:$AE$998,6,FALSE)</f>
        <v>#REF!</v>
      </c>
      <c r="C117" s="50" t="e">
        <f>VLOOKUP($S117,AvgGoalStats!$A$3:$AE$998,8,FALSE)</f>
        <v>#REF!</v>
      </c>
      <c r="D117" s="50" t="e">
        <f>VLOOKUP($S117,AvgGoalStats!$A$3:$AE$998,9,FALSE)</f>
        <v>#REF!</v>
      </c>
      <c r="E117" s="50" t="e">
        <f>VLOOKUP($S117,AvgGoalStats!$A$3:$AE$998,11,FALSE)</f>
        <v>#REF!</v>
      </c>
      <c r="F117" s="50" t="e">
        <f>VLOOKUP($S117,AvgGoalStats!$A$3:$AE$998,12,FALSE)</f>
        <v>#REF!</v>
      </c>
      <c r="G117" s="50" t="e">
        <f>VLOOKUP($S117,AvgGoalStats!$A$3:$AE$998,14,FALSE)</f>
        <v>#REF!</v>
      </c>
      <c r="H117" s="50" t="e">
        <f>VLOOKUP($S117,AvgGoalStats!$A$3:$AE$998,15,FALSE)</f>
        <v>#REF!</v>
      </c>
      <c r="I117" s="50" t="e">
        <f>VLOOKUP($S117,AvgGoalStats!$A$3:$AE$998,17,FALSE)</f>
        <v>#REF!</v>
      </c>
      <c r="J117" s="50" t="e">
        <f>VLOOKUP($S117,AvgGoalStats!$A$3:$AE$998,18,FALSE)</f>
        <v>#REF!</v>
      </c>
      <c r="K117" s="50" t="e">
        <f>VLOOKUP($S117,AvgGoalStats!$A$3:$AE$998,20,FALSE)</f>
        <v>#REF!</v>
      </c>
      <c r="L117" s="50" t="e">
        <f>VLOOKUP($S117,AvgGoalStats!$A$3:$AE$998,21,FALSE)</f>
        <v>#REF!</v>
      </c>
      <c r="M117" s="50" t="e">
        <f>VLOOKUP($S117,AvgGoalStats!$A$3:$AE$998,23,FALSE)</f>
        <v>#REF!</v>
      </c>
      <c r="N117" s="50" t="e">
        <f>VLOOKUP($S117,AvgGoalStats!$A$3:$AE$998,24,FALSE)</f>
        <v>#REF!</v>
      </c>
      <c r="O117" s="50" t="e">
        <f>VLOOKUP($S117,AvgGoalStats!$A$3:$AE$998,26,FALSE)</f>
        <v>#REF!</v>
      </c>
      <c r="P117" s="50" t="e">
        <f>VLOOKUP($S117,AvgGoalStats!$A$3:$AE$998,27,FALSE)</f>
        <v>#REF!</v>
      </c>
      <c r="Q117" s="50" t="e">
        <f>VLOOKUP($S117,AvgGoalStats!$A$3:$AE$998,29,FALSE)</f>
        <v>#REF!</v>
      </c>
      <c r="R117" s="50" t="e">
        <f>VLOOKUP($S117,AvgGoalStats!$A$3:$AE$998,30,FALSE)</f>
        <v>#REF!</v>
      </c>
      <c r="S117" s="53" t="e">
        <f>Fixtures!#REF!</f>
        <v>#REF!</v>
      </c>
      <c r="T117" s="54" t="e">
        <f>Fixtures!#REF!</f>
        <v>#REF!</v>
      </c>
      <c r="U117" s="53" t="e">
        <f>Fixtures!#REF!</f>
        <v>#REF!</v>
      </c>
      <c r="V117" s="51" t="e">
        <f>VLOOKUP($U117,AvgGoalStats!$A$3:$AE$998,5,FALSE)</f>
        <v>#REF!</v>
      </c>
      <c r="W117" s="50" t="e">
        <f>VLOOKUP($U117,AvgGoalStats!$A$3:$AE$998,7,FALSE)</f>
        <v>#REF!</v>
      </c>
      <c r="X117" s="50" t="e">
        <f>VLOOKUP($U117,AvgGoalStats!$A$3:$AE$998,8,FALSE)</f>
        <v>#REF!</v>
      </c>
      <c r="Y117" s="50" t="e">
        <f>VLOOKUP($U117,AvgGoalStats!$A$3:$AE$998,10,FALSE)</f>
        <v>#REF!</v>
      </c>
      <c r="Z117" s="50" t="e">
        <f>VLOOKUP($U117,AvgGoalStats!$A$3:$AE$998,11,FALSE)</f>
        <v>#REF!</v>
      </c>
      <c r="AA117" s="50" t="e">
        <f>VLOOKUP($U117,AvgGoalStats!$A$3:$AE$998,13,FALSE)</f>
        <v>#REF!</v>
      </c>
      <c r="AB117" s="50" t="e">
        <f>VLOOKUP($U117,AvgGoalStats!$A$3:$AE$998,14,FALSE)</f>
        <v>#REF!</v>
      </c>
      <c r="AC117" s="50" t="e">
        <f>VLOOKUP($U117,AvgGoalStats!$A$3:$AE$998,16,FALSE)</f>
        <v>#REF!</v>
      </c>
      <c r="AD117" s="50" t="e">
        <f>VLOOKUP($U117,AvgGoalStats!$A$3:$AE$998,17,FALSE)</f>
        <v>#REF!</v>
      </c>
      <c r="AE117" s="50" t="e">
        <f>VLOOKUP($U117,AvgGoalStats!$A$3:$AE$998,19,FALSE)</f>
        <v>#REF!</v>
      </c>
      <c r="AF117" s="50" t="e">
        <f>VLOOKUP($U117,AvgGoalStats!$A$3:$AE$998,20,FALSE)</f>
        <v>#REF!</v>
      </c>
      <c r="AG117" s="50" t="e">
        <f>VLOOKUP($U117,AvgGoalStats!$A$3:$AE$998,22,FALSE)</f>
        <v>#REF!</v>
      </c>
      <c r="AH117" s="50" t="e">
        <f>VLOOKUP($U117,AvgGoalStats!$A$3:$AE$998,23,FALSE)</f>
        <v>#REF!</v>
      </c>
      <c r="AI117" s="50" t="e">
        <f>VLOOKUP($U117,AvgGoalStats!$A$3:$AE$998,25,FALSE)</f>
        <v>#REF!</v>
      </c>
      <c r="AJ117" s="50" t="e">
        <f>VLOOKUP($U117,AvgGoalStats!$A$3:$AE$998,26,FALSE)</f>
        <v>#REF!</v>
      </c>
      <c r="AK117" s="50" t="e">
        <f>VLOOKUP($U117,AvgGoalStats!$A$3:$AE$998,28,FALSE)</f>
        <v>#REF!</v>
      </c>
      <c r="AL117" s="50" t="e">
        <f>VLOOKUP($U117,AvgGoalStats!$A$3:$AE$998,29,FALSE)</f>
        <v>#REF!</v>
      </c>
      <c r="AM117" s="50" t="e">
        <f>VLOOKUP($U117,AvgGoalStats!$A$3:$AE$998,31,FALSE)</f>
        <v>#REF!</v>
      </c>
    </row>
    <row r="118" spans="1:39" x14ac:dyDescent="0.3">
      <c r="A118" s="51" t="e">
        <f>VLOOKUP($S118,AvgGoalStats!$A$3:$AE$998,5,FALSE)</f>
        <v>#REF!</v>
      </c>
      <c r="B118" s="50" t="e">
        <f>VLOOKUP($S118,AvgGoalStats!$A$3:$AE$998,6,FALSE)</f>
        <v>#REF!</v>
      </c>
      <c r="C118" s="50" t="e">
        <f>VLOOKUP($S118,AvgGoalStats!$A$3:$AE$998,8,FALSE)</f>
        <v>#REF!</v>
      </c>
      <c r="D118" s="50" t="e">
        <f>VLOOKUP($S118,AvgGoalStats!$A$3:$AE$998,9,FALSE)</f>
        <v>#REF!</v>
      </c>
      <c r="E118" s="50" t="e">
        <f>VLOOKUP($S118,AvgGoalStats!$A$3:$AE$998,11,FALSE)</f>
        <v>#REF!</v>
      </c>
      <c r="F118" s="50" t="e">
        <f>VLOOKUP($S118,AvgGoalStats!$A$3:$AE$998,12,FALSE)</f>
        <v>#REF!</v>
      </c>
      <c r="G118" s="50" t="e">
        <f>VLOOKUP($S118,AvgGoalStats!$A$3:$AE$998,14,FALSE)</f>
        <v>#REF!</v>
      </c>
      <c r="H118" s="50" t="e">
        <f>VLOOKUP($S118,AvgGoalStats!$A$3:$AE$998,15,FALSE)</f>
        <v>#REF!</v>
      </c>
      <c r="I118" s="50" t="e">
        <f>VLOOKUP($S118,AvgGoalStats!$A$3:$AE$998,17,FALSE)</f>
        <v>#REF!</v>
      </c>
      <c r="J118" s="50" t="e">
        <f>VLOOKUP($S118,AvgGoalStats!$A$3:$AE$998,18,FALSE)</f>
        <v>#REF!</v>
      </c>
      <c r="K118" s="50" t="e">
        <f>VLOOKUP($S118,AvgGoalStats!$A$3:$AE$998,20,FALSE)</f>
        <v>#REF!</v>
      </c>
      <c r="L118" s="50" t="e">
        <f>VLOOKUP($S118,AvgGoalStats!$A$3:$AE$998,21,FALSE)</f>
        <v>#REF!</v>
      </c>
      <c r="M118" s="50" t="e">
        <f>VLOOKUP($S118,AvgGoalStats!$A$3:$AE$998,23,FALSE)</f>
        <v>#REF!</v>
      </c>
      <c r="N118" s="50" t="e">
        <f>VLOOKUP($S118,AvgGoalStats!$A$3:$AE$998,24,FALSE)</f>
        <v>#REF!</v>
      </c>
      <c r="O118" s="50" t="e">
        <f>VLOOKUP($S118,AvgGoalStats!$A$3:$AE$998,26,FALSE)</f>
        <v>#REF!</v>
      </c>
      <c r="P118" s="50" t="e">
        <f>VLOOKUP($S118,AvgGoalStats!$A$3:$AE$998,27,FALSE)</f>
        <v>#REF!</v>
      </c>
      <c r="Q118" s="50" t="e">
        <f>VLOOKUP($S118,AvgGoalStats!$A$3:$AE$998,29,FALSE)</f>
        <v>#REF!</v>
      </c>
      <c r="R118" s="50" t="e">
        <f>VLOOKUP($S118,AvgGoalStats!$A$3:$AE$998,30,FALSE)</f>
        <v>#REF!</v>
      </c>
      <c r="S118" s="53" t="e">
        <f>Fixtures!#REF!</f>
        <v>#REF!</v>
      </c>
      <c r="T118" s="54" t="e">
        <f>Fixtures!#REF!</f>
        <v>#REF!</v>
      </c>
      <c r="U118" s="53" t="e">
        <f>Fixtures!#REF!</f>
        <v>#REF!</v>
      </c>
      <c r="V118" s="51" t="e">
        <f>VLOOKUP($U118,AvgGoalStats!$A$3:$AE$998,5,FALSE)</f>
        <v>#REF!</v>
      </c>
      <c r="W118" s="50" t="e">
        <f>VLOOKUP($U118,AvgGoalStats!$A$3:$AE$998,7,FALSE)</f>
        <v>#REF!</v>
      </c>
      <c r="X118" s="50" t="e">
        <f>VLOOKUP($U118,AvgGoalStats!$A$3:$AE$998,8,FALSE)</f>
        <v>#REF!</v>
      </c>
      <c r="Y118" s="50" t="e">
        <f>VLOOKUP($U118,AvgGoalStats!$A$3:$AE$998,10,FALSE)</f>
        <v>#REF!</v>
      </c>
      <c r="Z118" s="50" t="e">
        <f>VLOOKUP($U118,AvgGoalStats!$A$3:$AE$998,11,FALSE)</f>
        <v>#REF!</v>
      </c>
      <c r="AA118" s="50" t="e">
        <f>VLOOKUP($U118,AvgGoalStats!$A$3:$AE$998,13,FALSE)</f>
        <v>#REF!</v>
      </c>
      <c r="AB118" s="50" t="e">
        <f>VLOOKUP($U118,AvgGoalStats!$A$3:$AE$998,14,FALSE)</f>
        <v>#REF!</v>
      </c>
      <c r="AC118" s="50" t="e">
        <f>VLOOKUP($U118,AvgGoalStats!$A$3:$AE$998,16,FALSE)</f>
        <v>#REF!</v>
      </c>
      <c r="AD118" s="50" t="e">
        <f>VLOOKUP($U118,AvgGoalStats!$A$3:$AE$998,17,FALSE)</f>
        <v>#REF!</v>
      </c>
      <c r="AE118" s="50" t="e">
        <f>VLOOKUP($U118,AvgGoalStats!$A$3:$AE$998,19,FALSE)</f>
        <v>#REF!</v>
      </c>
      <c r="AF118" s="50" t="e">
        <f>VLOOKUP($U118,AvgGoalStats!$A$3:$AE$998,20,FALSE)</f>
        <v>#REF!</v>
      </c>
      <c r="AG118" s="50" t="e">
        <f>VLOOKUP($U118,AvgGoalStats!$A$3:$AE$998,22,FALSE)</f>
        <v>#REF!</v>
      </c>
      <c r="AH118" s="50" t="e">
        <f>VLOOKUP($U118,AvgGoalStats!$A$3:$AE$998,23,FALSE)</f>
        <v>#REF!</v>
      </c>
      <c r="AI118" s="50" t="e">
        <f>VLOOKUP($U118,AvgGoalStats!$A$3:$AE$998,25,FALSE)</f>
        <v>#REF!</v>
      </c>
      <c r="AJ118" s="50" t="e">
        <f>VLOOKUP($U118,AvgGoalStats!$A$3:$AE$998,26,FALSE)</f>
        <v>#REF!</v>
      </c>
      <c r="AK118" s="50" t="e">
        <f>VLOOKUP($U118,AvgGoalStats!$A$3:$AE$998,28,FALSE)</f>
        <v>#REF!</v>
      </c>
      <c r="AL118" s="50" t="e">
        <f>VLOOKUP($U118,AvgGoalStats!$A$3:$AE$998,29,FALSE)</f>
        <v>#REF!</v>
      </c>
      <c r="AM118" s="50" t="e">
        <f>VLOOKUP($U118,AvgGoalStats!$A$3:$AE$998,31,FALSE)</f>
        <v>#REF!</v>
      </c>
    </row>
    <row r="119" spans="1:39" x14ac:dyDescent="0.3">
      <c r="A119" s="51" t="e">
        <f>VLOOKUP($S119,AvgGoalStats!$A$3:$AE$998,5,FALSE)</f>
        <v>#REF!</v>
      </c>
      <c r="B119" s="50" t="e">
        <f>VLOOKUP($S119,AvgGoalStats!$A$3:$AE$998,6,FALSE)</f>
        <v>#REF!</v>
      </c>
      <c r="C119" s="50" t="e">
        <f>VLOOKUP($S119,AvgGoalStats!$A$3:$AE$998,8,FALSE)</f>
        <v>#REF!</v>
      </c>
      <c r="D119" s="50" t="e">
        <f>VLOOKUP($S119,AvgGoalStats!$A$3:$AE$998,9,FALSE)</f>
        <v>#REF!</v>
      </c>
      <c r="E119" s="50" t="e">
        <f>VLOOKUP($S119,AvgGoalStats!$A$3:$AE$998,11,FALSE)</f>
        <v>#REF!</v>
      </c>
      <c r="F119" s="50" t="e">
        <f>VLOOKUP($S119,AvgGoalStats!$A$3:$AE$998,12,FALSE)</f>
        <v>#REF!</v>
      </c>
      <c r="G119" s="50" t="e">
        <f>VLOOKUP($S119,AvgGoalStats!$A$3:$AE$998,14,FALSE)</f>
        <v>#REF!</v>
      </c>
      <c r="H119" s="50" t="e">
        <f>VLOOKUP($S119,AvgGoalStats!$A$3:$AE$998,15,FALSE)</f>
        <v>#REF!</v>
      </c>
      <c r="I119" s="50" t="e">
        <f>VLOOKUP($S119,AvgGoalStats!$A$3:$AE$998,17,FALSE)</f>
        <v>#REF!</v>
      </c>
      <c r="J119" s="50" t="e">
        <f>VLOOKUP($S119,AvgGoalStats!$A$3:$AE$998,18,FALSE)</f>
        <v>#REF!</v>
      </c>
      <c r="K119" s="50" t="e">
        <f>VLOOKUP($S119,AvgGoalStats!$A$3:$AE$998,20,FALSE)</f>
        <v>#REF!</v>
      </c>
      <c r="L119" s="50" t="e">
        <f>VLOOKUP($S119,AvgGoalStats!$A$3:$AE$998,21,FALSE)</f>
        <v>#REF!</v>
      </c>
      <c r="M119" s="50" t="e">
        <f>VLOOKUP($S119,AvgGoalStats!$A$3:$AE$998,23,FALSE)</f>
        <v>#REF!</v>
      </c>
      <c r="N119" s="50" t="e">
        <f>VLOOKUP($S119,AvgGoalStats!$A$3:$AE$998,24,FALSE)</f>
        <v>#REF!</v>
      </c>
      <c r="O119" s="50" t="e">
        <f>VLOOKUP($S119,AvgGoalStats!$A$3:$AE$998,26,FALSE)</f>
        <v>#REF!</v>
      </c>
      <c r="P119" s="50" t="e">
        <f>VLOOKUP($S119,AvgGoalStats!$A$3:$AE$998,27,FALSE)</f>
        <v>#REF!</v>
      </c>
      <c r="Q119" s="50" t="e">
        <f>VLOOKUP($S119,AvgGoalStats!$A$3:$AE$998,29,FALSE)</f>
        <v>#REF!</v>
      </c>
      <c r="R119" s="50" t="e">
        <f>VLOOKUP($S119,AvgGoalStats!$A$3:$AE$998,30,FALSE)</f>
        <v>#REF!</v>
      </c>
      <c r="S119" s="53" t="e">
        <f>Fixtures!#REF!</f>
        <v>#REF!</v>
      </c>
      <c r="T119" s="54" t="e">
        <f>Fixtures!#REF!</f>
        <v>#REF!</v>
      </c>
      <c r="U119" s="53" t="e">
        <f>Fixtures!#REF!</f>
        <v>#REF!</v>
      </c>
      <c r="V119" s="51" t="e">
        <f>VLOOKUP($U119,AvgGoalStats!$A$3:$AE$998,5,FALSE)</f>
        <v>#REF!</v>
      </c>
      <c r="W119" s="50" t="e">
        <f>VLOOKUP($U119,AvgGoalStats!$A$3:$AE$998,7,FALSE)</f>
        <v>#REF!</v>
      </c>
      <c r="X119" s="50" t="e">
        <f>VLOOKUP($U119,AvgGoalStats!$A$3:$AE$998,8,FALSE)</f>
        <v>#REF!</v>
      </c>
      <c r="Y119" s="50" t="e">
        <f>VLOOKUP($U119,AvgGoalStats!$A$3:$AE$998,10,FALSE)</f>
        <v>#REF!</v>
      </c>
      <c r="Z119" s="50" t="e">
        <f>VLOOKUP($U119,AvgGoalStats!$A$3:$AE$998,11,FALSE)</f>
        <v>#REF!</v>
      </c>
      <c r="AA119" s="50" t="e">
        <f>VLOOKUP($U119,AvgGoalStats!$A$3:$AE$998,13,FALSE)</f>
        <v>#REF!</v>
      </c>
      <c r="AB119" s="50" t="e">
        <f>VLOOKUP($U119,AvgGoalStats!$A$3:$AE$998,14,FALSE)</f>
        <v>#REF!</v>
      </c>
      <c r="AC119" s="50" t="e">
        <f>VLOOKUP($U119,AvgGoalStats!$A$3:$AE$998,16,FALSE)</f>
        <v>#REF!</v>
      </c>
      <c r="AD119" s="50" t="e">
        <f>VLOOKUP($U119,AvgGoalStats!$A$3:$AE$998,17,FALSE)</f>
        <v>#REF!</v>
      </c>
      <c r="AE119" s="50" t="e">
        <f>VLOOKUP($U119,AvgGoalStats!$A$3:$AE$998,19,FALSE)</f>
        <v>#REF!</v>
      </c>
      <c r="AF119" s="50" t="e">
        <f>VLOOKUP($U119,AvgGoalStats!$A$3:$AE$998,20,FALSE)</f>
        <v>#REF!</v>
      </c>
      <c r="AG119" s="50" t="e">
        <f>VLOOKUP($U119,AvgGoalStats!$A$3:$AE$998,22,FALSE)</f>
        <v>#REF!</v>
      </c>
      <c r="AH119" s="50" t="e">
        <f>VLOOKUP($U119,AvgGoalStats!$A$3:$AE$998,23,FALSE)</f>
        <v>#REF!</v>
      </c>
      <c r="AI119" s="50" t="e">
        <f>VLOOKUP($U119,AvgGoalStats!$A$3:$AE$998,25,FALSE)</f>
        <v>#REF!</v>
      </c>
      <c r="AJ119" s="50" t="e">
        <f>VLOOKUP($U119,AvgGoalStats!$A$3:$AE$998,26,FALSE)</f>
        <v>#REF!</v>
      </c>
      <c r="AK119" s="50" t="e">
        <f>VLOOKUP($U119,AvgGoalStats!$A$3:$AE$998,28,FALSE)</f>
        <v>#REF!</v>
      </c>
      <c r="AL119" s="50" t="e">
        <f>VLOOKUP($U119,AvgGoalStats!$A$3:$AE$998,29,FALSE)</f>
        <v>#REF!</v>
      </c>
      <c r="AM119" s="50" t="e">
        <f>VLOOKUP($U119,AvgGoalStats!$A$3:$AE$998,31,FALSE)</f>
        <v>#REF!</v>
      </c>
    </row>
    <row r="120" spans="1:39" x14ac:dyDescent="0.3">
      <c r="A120" s="51" t="e">
        <f>VLOOKUP($S120,AvgGoalStats!$A$3:$AE$998,5,FALSE)</f>
        <v>#REF!</v>
      </c>
      <c r="B120" s="50" t="e">
        <f>VLOOKUP($S120,AvgGoalStats!$A$3:$AE$998,6,FALSE)</f>
        <v>#REF!</v>
      </c>
      <c r="C120" s="50" t="e">
        <f>VLOOKUP($S120,AvgGoalStats!$A$3:$AE$998,8,FALSE)</f>
        <v>#REF!</v>
      </c>
      <c r="D120" s="50" t="e">
        <f>VLOOKUP($S120,AvgGoalStats!$A$3:$AE$998,9,FALSE)</f>
        <v>#REF!</v>
      </c>
      <c r="E120" s="50" t="e">
        <f>VLOOKUP($S120,AvgGoalStats!$A$3:$AE$998,11,FALSE)</f>
        <v>#REF!</v>
      </c>
      <c r="F120" s="50" t="e">
        <f>VLOOKUP($S120,AvgGoalStats!$A$3:$AE$998,12,FALSE)</f>
        <v>#REF!</v>
      </c>
      <c r="G120" s="50" t="e">
        <f>VLOOKUP($S120,AvgGoalStats!$A$3:$AE$998,14,FALSE)</f>
        <v>#REF!</v>
      </c>
      <c r="H120" s="50" t="e">
        <f>VLOOKUP($S120,AvgGoalStats!$A$3:$AE$998,15,FALSE)</f>
        <v>#REF!</v>
      </c>
      <c r="I120" s="50" t="e">
        <f>VLOOKUP($S120,AvgGoalStats!$A$3:$AE$998,17,FALSE)</f>
        <v>#REF!</v>
      </c>
      <c r="J120" s="50" t="e">
        <f>VLOOKUP($S120,AvgGoalStats!$A$3:$AE$998,18,FALSE)</f>
        <v>#REF!</v>
      </c>
      <c r="K120" s="50" t="e">
        <f>VLOOKUP($S120,AvgGoalStats!$A$3:$AE$998,20,FALSE)</f>
        <v>#REF!</v>
      </c>
      <c r="L120" s="50" t="e">
        <f>VLOOKUP($S120,AvgGoalStats!$A$3:$AE$998,21,FALSE)</f>
        <v>#REF!</v>
      </c>
      <c r="M120" s="50" t="e">
        <f>VLOOKUP($S120,AvgGoalStats!$A$3:$AE$998,23,FALSE)</f>
        <v>#REF!</v>
      </c>
      <c r="N120" s="50" t="e">
        <f>VLOOKUP($S120,AvgGoalStats!$A$3:$AE$998,24,FALSE)</f>
        <v>#REF!</v>
      </c>
      <c r="O120" s="50" t="e">
        <f>VLOOKUP($S120,AvgGoalStats!$A$3:$AE$998,26,FALSE)</f>
        <v>#REF!</v>
      </c>
      <c r="P120" s="50" t="e">
        <f>VLOOKUP($S120,AvgGoalStats!$A$3:$AE$998,27,FALSE)</f>
        <v>#REF!</v>
      </c>
      <c r="Q120" s="50" t="e">
        <f>VLOOKUP($S120,AvgGoalStats!$A$3:$AE$998,29,FALSE)</f>
        <v>#REF!</v>
      </c>
      <c r="R120" s="50" t="e">
        <f>VLOOKUP($S120,AvgGoalStats!$A$3:$AE$998,30,FALSE)</f>
        <v>#REF!</v>
      </c>
      <c r="S120" s="53" t="e">
        <f>Fixtures!#REF!</f>
        <v>#REF!</v>
      </c>
      <c r="T120" s="54" t="e">
        <f>Fixtures!#REF!</f>
        <v>#REF!</v>
      </c>
      <c r="U120" s="53" t="e">
        <f>Fixtures!#REF!</f>
        <v>#REF!</v>
      </c>
      <c r="V120" s="51" t="e">
        <f>VLOOKUP($U120,AvgGoalStats!$A$3:$AE$998,5,FALSE)</f>
        <v>#REF!</v>
      </c>
      <c r="W120" s="50" t="e">
        <f>VLOOKUP($U120,AvgGoalStats!$A$3:$AE$998,7,FALSE)</f>
        <v>#REF!</v>
      </c>
      <c r="X120" s="50" t="e">
        <f>VLOOKUP($U120,AvgGoalStats!$A$3:$AE$998,8,FALSE)</f>
        <v>#REF!</v>
      </c>
      <c r="Y120" s="50" t="e">
        <f>VLOOKUP($U120,AvgGoalStats!$A$3:$AE$998,10,FALSE)</f>
        <v>#REF!</v>
      </c>
      <c r="Z120" s="50" t="e">
        <f>VLOOKUP($U120,AvgGoalStats!$A$3:$AE$998,11,FALSE)</f>
        <v>#REF!</v>
      </c>
      <c r="AA120" s="50" t="e">
        <f>VLOOKUP($U120,AvgGoalStats!$A$3:$AE$998,13,FALSE)</f>
        <v>#REF!</v>
      </c>
      <c r="AB120" s="50" t="e">
        <f>VLOOKUP($U120,AvgGoalStats!$A$3:$AE$998,14,FALSE)</f>
        <v>#REF!</v>
      </c>
      <c r="AC120" s="50" t="e">
        <f>VLOOKUP($U120,AvgGoalStats!$A$3:$AE$998,16,FALSE)</f>
        <v>#REF!</v>
      </c>
      <c r="AD120" s="50" t="e">
        <f>VLOOKUP($U120,AvgGoalStats!$A$3:$AE$998,17,FALSE)</f>
        <v>#REF!</v>
      </c>
      <c r="AE120" s="50" t="e">
        <f>VLOOKUP($U120,AvgGoalStats!$A$3:$AE$998,19,FALSE)</f>
        <v>#REF!</v>
      </c>
      <c r="AF120" s="50" t="e">
        <f>VLOOKUP($U120,AvgGoalStats!$A$3:$AE$998,20,FALSE)</f>
        <v>#REF!</v>
      </c>
      <c r="AG120" s="50" t="e">
        <f>VLOOKUP($U120,AvgGoalStats!$A$3:$AE$998,22,FALSE)</f>
        <v>#REF!</v>
      </c>
      <c r="AH120" s="50" t="e">
        <f>VLOOKUP($U120,AvgGoalStats!$A$3:$AE$998,23,FALSE)</f>
        <v>#REF!</v>
      </c>
      <c r="AI120" s="50" t="e">
        <f>VLOOKUP($U120,AvgGoalStats!$A$3:$AE$998,25,FALSE)</f>
        <v>#REF!</v>
      </c>
      <c r="AJ120" s="50" t="e">
        <f>VLOOKUP($U120,AvgGoalStats!$A$3:$AE$998,26,FALSE)</f>
        <v>#REF!</v>
      </c>
      <c r="AK120" s="50" t="e">
        <f>VLOOKUP($U120,AvgGoalStats!$A$3:$AE$998,28,FALSE)</f>
        <v>#REF!</v>
      </c>
      <c r="AL120" s="50" t="e">
        <f>VLOOKUP($U120,AvgGoalStats!$A$3:$AE$998,29,FALSE)</f>
        <v>#REF!</v>
      </c>
      <c r="AM120" s="50" t="e">
        <f>VLOOKUP($U120,AvgGoalStats!$A$3:$AE$998,31,FALSE)</f>
        <v>#REF!</v>
      </c>
    </row>
    <row r="121" spans="1:39" x14ac:dyDescent="0.3">
      <c r="A121" s="51" t="e">
        <f>VLOOKUP($S121,AvgGoalStats!$A$3:$AE$998,5,FALSE)</f>
        <v>#REF!</v>
      </c>
      <c r="B121" s="50" t="e">
        <f>VLOOKUP($S121,AvgGoalStats!$A$3:$AE$998,6,FALSE)</f>
        <v>#REF!</v>
      </c>
      <c r="C121" s="50" t="e">
        <f>VLOOKUP($S121,AvgGoalStats!$A$3:$AE$998,8,FALSE)</f>
        <v>#REF!</v>
      </c>
      <c r="D121" s="50" t="e">
        <f>VLOOKUP($S121,AvgGoalStats!$A$3:$AE$998,9,FALSE)</f>
        <v>#REF!</v>
      </c>
      <c r="E121" s="50" t="e">
        <f>VLOOKUP($S121,AvgGoalStats!$A$3:$AE$998,11,FALSE)</f>
        <v>#REF!</v>
      </c>
      <c r="F121" s="50" t="e">
        <f>VLOOKUP($S121,AvgGoalStats!$A$3:$AE$998,12,FALSE)</f>
        <v>#REF!</v>
      </c>
      <c r="G121" s="50" t="e">
        <f>VLOOKUP($S121,AvgGoalStats!$A$3:$AE$998,14,FALSE)</f>
        <v>#REF!</v>
      </c>
      <c r="H121" s="50" t="e">
        <f>VLOOKUP($S121,AvgGoalStats!$A$3:$AE$998,15,FALSE)</f>
        <v>#REF!</v>
      </c>
      <c r="I121" s="50" t="e">
        <f>VLOOKUP($S121,AvgGoalStats!$A$3:$AE$998,17,FALSE)</f>
        <v>#REF!</v>
      </c>
      <c r="J121" s="50" t="e">
        <f>VLOOKUP($S121,AvgGoalStats!$A$3:$AE$998,18,FALSE)</f>
        <v>#REF!</v>
      </c>
      <c r="K121" s="50" t="e">
        <f>VLOOKUP($S121,AvgGoalStats!$A$3:$AE$998,20,FALSE)</f>
        <v>#REF!</v>
      </c>
      <c r="L121" s="50" t="e">
        <f>VLOOKUP($S121,AvgGoalStats!$A$3:$AE$998,21,FALSE)</f>
        <v>#REF!</v>
      </c>
      <c r="M121" s="50" t="e">
        <f>VLOOKUP($S121,AvgGoalStats!$A$3:$AE$998,23,FALSE)</f>
        <v>#REF!</v>
      </c>
      <c r="N121" s="50" t="e">
        <f>VLOOKUP($S121,AvgGoalStats!$A$3:$AE$998,24,FALSE)</f>
        <v>#REF!</v>
      </c>
      <c r="O121" s="50" t="e">
        <f>VLOOKUP($S121,AvgGoalStats!$A$3:$AE$998,26,FALSE)</f>
        <v>#REF!</v>
      </c>
      <c r="P121" s="50" t="e">
        <f>VLOOKUP($S121,AvgGoalStats!$A$3:$AE$998,27,FALSE)</f>
        <v>#REF!</v>
      </c>
      <c r="Q121" s="50" t="e">
        <f>VLOOKUP($S121,AvgGoalStats!$A$3:$AE$998,29,FALSE)</f>
        <v>#REF!</v>
      </c>
      <c r="R121" s="50" t="e">
        <f>VLOOKUP($S121,AvgGoalStats!$A$3:$AE$998,30,FALSE)</f>
        <v>#REF!</v>
      </c>
      <c r="S121" s="53" t="e">
        <f>Fixtures!#REF!</f>
        <v>#REF!</v>
      </c>
      <c r="T121" s="54" t="e">
        <f>Fixtures!#REF!</f>
        <v>#REF!</v>
      </c>
      <c r="U121" s="53" t="e">
        <f>Fixtures!#REF!</f>
        <v>#REF!</v>
      </c>
      <c r="V121" s="51" t="e">
        <f>VLOOKUP($U121,AvgGoalStats!$A$3:$AE$998,5,FALSE)</f>
        <v>#REF!</v>
      </c>
      <c r="W121" s="50" t="e">
        <f>VLOOKUP($U121,AvgGoalStats!$A$3:$AE$998,7,FALSE)</f>
        <v>#REF!</v>
      </c>
      <c r="X121" s="50" t="e">
        <f>VLOOKUP($U121,AvgGoalStats!$A$3:$AE$998,8,FALSE)</f>
        <v>#REF!</v>
      </c>
      <c r="Y121" s="50" t="e">
        <f>VLOOKUP($U121,AvgGoalStats!$A$3:$AE$998,10,FALSE)</f>
        <v>#REF!</v>
      </c>
      <c r="Z121" s="50" t="e">
        <f>VLOOKUP($U121,AvgGoalStats!$A$3:$AE$998,11,FALSE)</f>
        <v>#REF!</v>
      </c>
      <c r="AA121" s="50" t="e">
        <f>VLOOKUP($U121,AvgGoalStats!$A$3:$AE$998,13,FALSE)</f>
        <v>#REF!</v>
      </c>
      <c r="AB121" s="50" t="e">
        <f>VLOOKUP($U121,AvgGoalStats!$A$3:$AE$998,14,FALSE)</f>
        <v>#REF!</v>
      </c>
      <c r="AC121" s="50" t="e">
        <f>VLOOKUP($U121,AvgGoalStats!$A$3:$AE$998,16,FALSE)</f>
        <v>#REF!</v>
      </c>
      <c r="AD121" s="50" t="e">
        <f>VLOOKUP($U121,AvgGoalStats!$A$3:$AE$998,17,FALSE)</f>
        <v>#REF!</v>
      </c>
      <c r="AE121" s="50" t="e">
        <f>VLOOKUP($U121,AvgGoalStats!$A$3:$AE$998,19,FALSE)</f>
        <v>#REF!</v>
      </c>
      <c r="AF121" s="50" t="e">
        <f>VLOOKUP($U121,AvgGoalStats!$A$3:$AE$998,20,FALSE)</f>
        <v>#REF!</v>
      </c>
      <c r="AG121" s="50" t="e">
        <f>VLOOKUP($U121,AvgGoalStats!$A$3:$AE$998,22,FALSE)</f>
        <v>#REF!</v>
      </c>
      <c r="AH121" s="50" t="e">
        <f>VLOOKUP($U121,AvgGoalStats!$A$3:$AE$998,23,FALSE)</f>
        <v>#REF!</v>
      </c>
      <c r="AI121" s="50" t="e">
        <f>VLOOKUP($U121,AvgGoalStats!$A$3:$AE$998,25,FALSE)</f>
        <v>#REF!</v>
      </c>
      <c r="AJ121" s="50" t="e">
        <f>VLOOKUP($U121,AvgGoalStats!$A$3:$AE$998,26,FALSE)</f>
        <v>#REF!</v>
      </c>
      <c r="AK121" s="50" t="e">
        <f>VLOOKUP($U121,AvgGoalStats!$A$3:$AE$998,28,FALSE)</f>
        <v>#REF!</v>
      </c>
      <c r="AL121" s="50" t="e">
        <f>VLOOKUP($U121,AvgGoalStats!$A$3:$AE$998,29,FALSE)</f>
        <v>#REF!</v>
      </c>
      <c r="AM121" s="50" t="e">
        <f>VLOOKUP($U121,AvgGoalStats!$A$3:$AE$998,31,FALSE)</f>
        <v>#REF!</v>
      </c>
    </row>
    <row r="122" spans="1:39" x14ac:dyDescent="0.3">
      <c r="A122" s="51" t="e">
        <f>VLOOKUP($S122,AvgGoalStats!$A$3:$AE$998,5,FALSE)</f>
        <v>#REF!</v>
      </c>
      <c r="B122" s="50" t="e">
        <f>VLOOKUP($S122,AvgGoalStats!$A$3:$AE$998,6,FALSE)</f>
        <v>#REF!</v>
      </c>
      <c r="C122" s="50" t="e">
        <f>VLOOKUP($S122,AvgGoalStats!$A$3:$AE$998,8,FALSE)</f>
        <v>#REF!</v>
      </c>
      <c r="D122" s="50" t="e">
        <f>VLOOKUP($S122,AvgGoalStats!$A$3:$AE$998,9,FALSE)</f>
        <v>#REF!</v>
      </c>
      <c r="E122" s="50" t="e">
        <f>VLOOKUP($S122,AvgGoalStats!$A$3:$AE$998,11,FALSE)</f>
        <v>#REF!</v>
      </c>
      <c r="F122" s="50" t="e">
        <f>VLOOKUP($S122,AvgGoalStats!$A$3:$AE$998,12,FALSE)</f>
        <v>#REF!</v>
      </c>
      <c r="G122" s="50" t="e">
        <f>VLOOKUP($S122,AvgGoalStats!$A$3:$AE$998,14,FALSE)</f>
        <v>#REF!</v>
      </c>
      <c r="H122" s="50" t="e">
        <f>VLOOKUP($S122,AvgGoalStats!$A$3:$AE$998,15,FALSE)</f>
        <v>#REF!</v>
      </c>
      <c r="I122" s="50" t="e">
        <f>VLOOKUP($S122,AvgGoalStats!$A$3:$AE$998,17,FALSE)</f>
        <v>#REF!</v>
      </c>
      <c r="J122" s="50" t="e">
        <f>VLOOKUP($S122,AvgGoalStats!$A$3:$AE$998,18,FALSE)</f>
        <v>#REF!</v>
      </c>
      <c r="K122" s="50" t="e">
        <f>VLOOKUP($S122,AvgGoalStats!$A$3:$AE$998,20,FALSE)</f>
        <v>#REF!</v>
      </c>
      <c r="L122" s="50" t="e">
        <f>VLOOKUP($S122,AvgGoalStats!$A$3:$AE$998,21,FALSE)</f>
        <v>#REF!</v>
      </c>
      <c r="M122" s="50" t="e">
        <f>VLOOKUP($S122,AvgGoalStats!$A$3:$AE$998,23,FALSE)</f>
        <v>#REF!</v>
      </c>
      <c r="N122" s="50" t="e">
        <f>VLOOKUP($S122,AvgGoalStats!$A$3:$AE$998,24,FALSE)</f>
        <v>#REF!</v>
      </c>
      <c r="O122" s="50" t="e">
        <f>VLOOKUP($S122,AvgGoalStats!$A$3:$AE$998,26,FALSE)</f>
        <v>#REF!</v>
      </c>
      <c r="P122" s="50" t="e">
        <f>VLOOKUP($S122,AvgGoalStats!$A$3:$AE$998,27,FALSE)</f>
        <v>#REF!</v>
      </c>
      <c r="Q122" s="50" t="e">
        <f>VLOOKUP($S122,AvgGoalStats!$A$3:$AE$998,29,FALSE)</f>
        <v>#REF!</v>
      </c>
      <c r="R122" s="50" t="e">
        <f>VLOOKUP($S122,AvgGoalStats!$A$3:$AE$998,30,FALSE)</f>
        <v>#REF!</v>
      </c>
      <c r="S122" s="53" t="e">
        <f>Fixtures!#REF!</f>
        <v>#REF!</v>
      </c>
      <c r="T122" s="54" t="e">
        <f>Fixtures!#REF!</f>
        <v>#REF!</v>
      </c>
      <c r="U122" s="53" t="e">
        <f>Fixtures!#REF!</f>
        <v>#REF!</v>
      </c>
      <c r="V122" s="51" t="e">
        <f>VLOOKUP($U122,AvgGoalStats!$A$3:$AE$998,5,FALSE)</f>
        <v>#REF!</v>
      </c>
      <c r="W122" s="50" t="e">
        <f>VLOOKUP($U122,AvgGoalStats!$A$3:$AE$998,7,FALSE)</f>
        <v>#REF!</v>
      </c>
      <c r="X122" s="50" t="e">
        <f>VLOOKUP($U122,AvgGoalStats!$A$3:$AE$998,8,FALSE)</f>
        <v>#REF!</v>
      </c>
      <c r="Y122" s="50" t="e">
        <f>VLOOKUP($U122,AvgGoalStats!$A$3:$AE$998,10,FALSE)</f>
        <v>#REF!</v>
      </c>
      <c r="Z122" s="50" t="e">
        <f>VLOOKUP($U122,AvgGoalStats!$A$3:$AE$998,11,FALSE)</f>
        <v>#REF!</v>
      </c>
      <c r="AA122" s="50" t="e">
        <f>VLOOKUP($U122,AvgGoalStats!$A$3:$AE$998,13,FALSE)</f>
        <v>#REF!</v>
      </c>
      <c r="AB122" s="50" t="e">
        <f>VLOOKUP($U122,AvgGoalStats!$A$3:$AE$998,14,FALSE)</f>
        <v>#REF!</v>
      </c>
      <c r="AC122" s="50" t="e">
        <f>VLOOKUP($U122,AvgGoalStats!$A$3:$AE$998,16,FALSE)</f>
        <v>#REF!</v>
      </c>
      <c r="AD122" s="50" t="e">
        <f>VLOOKUP($U122,AvgGoalStats!$A$3:$AE$998,17,FALSE)</f>
        <v>#REF!</v>
      </c>
      <c r="AE122" s="50" t="e">
        <f>VLOOKUP($U122,AvgGoalStats!$A$3:$AE$998,19,FALSE)</f>
        <v>#REF!</v>
      </c>
      <c r="AF122" s="50" t="e">
        <f>VLOOKUP($U122,AvgGoalStats!$A$3:$AE$998,20,FALSE)</f>
        <v>#REF!</v>
      </c>
      <c r="AG122" s="50" t="e">
        <f>VLOOKUP($U122,AvgGoalStats!$A$3:$AE$998,22,FALSE)</f>
        <v>#REF!</v>
      </c>
      <c r="AH122" s="50" t="e">
        <f>VLOOKUP($U122,AvgGoalStats!$A$3:$AE$998,23,FALSE)</f>
        <v>#REF!</v>
      </c>
      <c r="AI122" s="50" t="e">
        <f>VLOOKUP($U122,AvgGoalStats!$A$3:$AE$998,25,FALSE)</f>
        <v>#REF!</v>
      </c>
      <c r="AJ122" s="50" t="e">
        <f>VLOOKUP($U122,AvgGoalStats!$A$3:$AE$998,26,FALSE)</f>
        <v>#REF!</v>
      </c>
      <c r="AK122" s="50" t="e">
        <f>VLOOKUP($U122,AvgGoalStats!$A$3:$AE$998,28,FALSE)</f>
        <v>#REF!</v>
      </c>
      <c r="AL122" s="50" t="e">
        <f>VLOOKUP($U122,AvgGoalStats!$A$3:$AE$998,29,FALSE)</f>
        <v>#REF!</v>
      </c>
      <c r="AM122" s="50" t="e">
        <f>VLOOKUP($U122,AvgGoalStats!$A$3:$AE$998,31,FALSE)</f>
        <v>#REF!</v>
      </c>
    </row>
    <row r="123" spans="1:39" x14ac:dyDescent="0.3">
      <c r="A123" s="51" t="e">
        <f>VLOOKUP($S123,AvgGoalStats!$A$3:$AE$998,5,FALSE)</f>
        <v>#REF!</v>
      </c>
      <c r="B123" s="50" t="e">
        <f>VLOOKUP($S123,AvgGoalStats!$A$3:$AE$998,6,FALSE)</f>
        <v>#REF!</v>
      </c>
      <c r="C123" s="50" t="e">
        <f>VLOOKUP($S123,AvgGoalStats!$A$3:$AE$998,8,FALSE)</f>
        <v>#REF!</v>
      </c>
      <c r="D123" s="50" t="e">
        <f>VLOOKUP($S123,AvgGoalStats!$A$3:$AE$998,9,FALSE)</f>
        <v>#REF!</v>
      </c>
      <c r="E123" s="50" t="e">
        <f>VLOOKUP($S123,AvgGoalStats!$A$3:$AE$998,11,FALSE)</f>
        <v>#REF!</v>
      </c>
      <c r="F123" s="50" t="e">
        <f>VLOOKUP($S123,AvgGoalStats!$A$3:$AE$998,12,FALSE)</f>
        <v>#REF!</v>
      </c>
      <c r="G123" s="50" t="e">
        <f>VLOOKUP($S123,AvgGoalStats!$A$3:$AE$998,14,FALSE)</f>
        <v>#REF!</v>
      </c>
      <c r="H123" s="50" t="e">
        <f>VLOOKUP($S123,AvgGoalStats!$A$3:$AE$998,15,FALSE)</f>
        <v>#REF!</v>
      </c>
      <c r="I123" s="50" t="e">
        <f>VLOOKUP($S123,AvgGoalStats!$A$3:$AE$998,17,FALSE)</f>
        <v>#REF!</v>
      </c>
      <c r="J123" s="50" t="e">
        <f>VLOOKUP($S123,AvgGoalStats!$A$3:$AE$998,18,FALSE)</f>
        <v>#REF!</v>
      </c>
      <c r="K123" s="50" t="e">
        <f>VLOOKUP($S123,AvgGoalStats!$A$3:$AE$998,20,FALSE)</f>
        <v>#REF!</v>
      </c>
      <c r="L123" s="50" t="e">
        <f>VLOOKUP($S123,AvgGoalStats!$A$3:$AE$998,21,FALSE)</f>
        <v>#REF!</v>
      </c>
      <c r="M123" s="50" t="e">
        <f>VLOOKUP($S123,AvgGoalStats!$A$3:$AE$998,23,FALSE)</f>
        <v>#REF!</v>
      </c>
      <c r="N123" s="50" t="e">
        <f>VLOOKUP($S123,AvgGoalStats!$A$3:$AE$998,24,FALSE)</f>
        <v>#REF!</v>
      </c>
      <c r="O123" s="50" t="e">
        <f>VLOOKUP($S123,AvgGoalStats!$A$3:$AE$998,26,FALSE)</f>
        <v>#REF!</v>
      </c>
      <c r="P123" s="50" t="e">
        <f>VLOOKUP($S123,AvgGoalStats!$A$3:$AE$998,27,FALSE)</f>
        <v>#REF!</v>
      </c>
      <c r="Q123" s="50" t="e">
        <f>VLOOKUP($S123,AvgGoalStats!$A$3:$AE$998,29,FALSE)</f>
        <v>#REF!</v>
      </c>
      <c r="R123" s="50" t="e">
        <f>VLOOKUP($S123,AvgGoalStats!$A$3:$AE$998,30,FALSE)</f>
        <v>#REF!</v>
      </c>
      <c r="S123" s="53" t="e">
        <f>Fixtures!#REF!</f>
        <v>#REF!</v>
      </c>
      <c r="T123" s="54" t="e">
        <f>Fixtures!#REF!</f>
        <v>#REF!</v>
      </c>
      <c r="U123" s="53" t="e">
        <f>Fixtures!#REF!</f>
        <v>#REF!</v>
      </c>
      <c r="V123" s="51" t="e">
        <f>VLOOKUP($U123,AvgGoalStats!$A$3:$AE$998,5,FALSE)</f>
        <v>#REF!</v>
      </c>
      <c r="W123" s="50" t="e">
        <f>VLOOKUP($U123,AvgGoalStats!$A$3:$AE$998,7,FALSE)</f>
        <v>#REF!</v>
      </c>
      <c r="X123" s="50" t="e">
        <f>VLOOKUP($U123,AvgGoalStats!$A$3:$AE$998,8,FALSE)</f>
        <v>#REF!</v>
      </c>
      <c r="Y123" s="50" t="e">
        <f>VLOOKUP($U123,AvgGoalStats!$A$3:$AE$998,10,FALSE)</f>
        <v>#REF!</v>
      </c>
      <c r="Z123" s="50" t="e">
        <f>VLOOKUP($U123,AvgGoalStats!$A$3:$AE$998,11,FALSE)</f>
        <v>#REF!</v>
      </c>
      <c r="AA123" s="50" t="e">
        <f>VLOOKUP($U123,AvgGoalStats!$A$3:$AE$998,13,FALSE)</f>
        <v>#REF!</v>
      </c>
      <c r="AB123" s="50" t="e">
        <f>VLOOKUP($U123,AvgGoalStats!$A$3:$AE$998,14,FALSE)</f>
        <v>#REF!</v>
      </c>
      <c r="AC123" s="50" t="e">
        <f>VLOOKUP($U123,AvgGoalStats!$A$3:$AE$998,16,FALSE)</f>
        <v>#REF!</v>
      </c>
      <c r="AD123" s="50" t="e">
        <f>VLOOKUP($U123,AvgGoalStats!$A$3:$AE$998,17,FALSE)</f>
        <v>#REF!</v>
      </c>
      <c r="AE123" s="50" t="e">
        <f>VLOOKUP($U123,AvgGoalStats!$A$3:$AE$998,19,FALSE)</f>
        <v>#REF!</v>
      </c>
      <c r="AF123" s="50" t="e">
        <f>VLOOKUP($U123,AvgGoalStats!$A$3:$AE$998,20,FALSE)</f>
        <v>#REF!</v>
      </c>
      <c r="AG123" s="50" t="e">
        <f>VLOOKUP($U123,AvgGoalStats!$A$3:$AE$998,22,FALSE)</f>
        <v>#REF!</v>
      </c>
      <c r="AH123" s="50" t="e">
        <f>VLOOKUP($U123,AvgGoalStats!$A$3:$AE$998,23,FALSE)</f>
        <v>#REF!</v>
      </c>
      <c r="AI123" s="50" t="e">
        <f>VLOOKUP($U123,AvgGoalStats!$A$3:$AE$998,25,FALSE)</f>
        <v>#REF!</v>
      </c>
      <c r="AJ123" s="50" t="e">
        <f>VLOOKUP($U123,AvgGoalStats!$A$3:$AE$998,26,FALSE)</f>
        <v>#REF!</v>
      </c>
      <c r="AK123" s="50" t="e">
        <f>VLOOKUP($U123,AvgGoalStats!$A$3:$AE$998,28,FALSE)</f>
        <v>#REF!</v>
      </c>
      <c r="AL123" s="50" t="e">
        <f>VLOOKUP($U123,AvgGoalStats!$A$3:$AE$998,29,FALSE)</f>
        <v>#REF!</v>
      </c>
      <c r="AM123" s="50" t="e">
        <f>VLOOKUP($U123,AvgGoalStats!$A$3:$AE$998,31,FALSE)</f>
        <v>#REF!</v>
      </c>
    </row>
    <row r="124" spans="1:39" x14ac:dyDescent="0.3">
      <c r="A124" s="51" t="e">
        <f>VLOOKUP($S124,AvgGoalStats!$A$3:$AE$998,5,FALSE)</f>
        <v>#REF!</v>
      </c>
      <c r="B124" s="50" t="e">
        <f>VLOOKUP($S124,AvgGoalStats!$A$3:$AE$998,6,FALSE)</f>
        <v>#REF!</v>
      </c>
      <c r="C124" s="50" t="e">
        <f>VLOOKUP($S124,AvgGoalStats!$A$3:$AE$998,8,FALSE)</f>
        <v>#REF!</v>
      </c>
      <c r="D124" s="50" t="e">
        <f>VLOOKUP($S124,AvgGoalStats!$A$3:$AE$998,9,FALSE)</f>
        <v>#REF!</v>
      </c>
      <c r="E124" s="50" t="e">
        <f>VLOOKUP($S124,AvgGoalStats!$A$3:$AE$998,11,FALSE)</f>
        <v>#REF!</v>
      </c>
      <c r="F124" s="50" t="e">
        <f>VLOOKUP($S124,AvgGoalStats!$A$3:$AE$998,12,FALSE)</f>
        <v>#REF!</v>
      </c>
      <c r="G124" s="50" t="e">
        <f>VLOOKUP($S124,AvgGoalStats!$A$3:$AE$998,14,FALSE)</f>
        <v>#REF!</v>
      </c>
      <c r="H124" s="50" t="e">
        <f>VLOOKUP($S124,AvgGoalStats!$A$3:$AE$998,15,FALSE)</f>
        <v>#REF!</v>
      </c>
      <c r="I124" s="50" t="e">
        <f>VLOOKUP($S124,AvgGoalStats!$A$3:$AE$998,17,FALSE)</f>
        <v>#REF!</v>
      </c>
      <c r="J124" s="50" t="e">
        <f>VLOOKUP($S124,AvgGoalStats!$A$3:$AE$998,18,FALSE)</f>
        <v>#REF!</v>
      </c>
      <c r="K124" s="50" t="e">
        <f>VLOOKUP($S124,AvgGoalStats!$A$3:$AE$998,20,FALSE)</f>
        <v>#REF!</v>
      </c>
      <c r="L124" s="50" t="e">
        <f>VLOOKUP($S124,AvgGoalStats!$A$3:$AE$998,21,FALSE)</f>
        <v>#REF!</v>
      </c>
      <c r="M124" s="50" t="e">
        <f>VLOOKUP($S124,AvgGoalStats!$A$3:$AE$998,23,FALSE)</f>
        <v>#REF!</v>
      </c>
      <c r="N124" s="50" t="e">
        <f>VLOOKUP($S124,AvgGoalStats!$A$3:$AE$998,24,FALSE)</f>
        <v>#REF!</v>
      </c>
      <c r="O124" s="50" t="e">
        <f>VLOOKUP($S124,AvgGoalStats!$A$3:$AE$998,26,FALSE)</f>
        <v>#REF!</v>
      </c>
      <c r="P124" s="50" t="e">
        <f>VLOOKUP($S124,AvgGoalStats!$A$3:$AE$998,27,FALSE)</f>
        <v>#REF!</v>
      </c>
      <c r="Q124" s="50" t="e">
        <f>VLOOKUP($S124,AvgGoalStats!$A$3:$AE$998,29,FALSE)</f>
        <v>#REF!</v>
      </c>
      <c r="R124" s="50" t="e">
        <f>VLOOKUP($S124,AvgGoalStats!$A$3:$AE$998,30,FALSE)</f>
        <v>#REF!</v>
      </c>
      <c r="S124" s="53" t="e">
        <f>Fixtures!#REF!</f>
        <v>#REF!</v>
      </c>
      <c r="T124" s="54" t="e">
        <f>Fixtures!#REF!</f>
        <v>#REF!</v>
      </c>
      <c r="U124" s="53" t="e">
        <f>Fixtures!#REF!</f>
        <v>#REF!</v>
      </c>
      <c r="V124" s="51" t="e">
        <f>VLOOKUP($U124,AvgGoalStats!$A$3:$AE$998,5,FALSE)</f>
        <v>#REF!</v>
      </c>
      <c r="W124" s="50" t="e">
        <f>VLOOKUP($U124,AvgGoalStats!$A$3:$AE$998,7,FALSE)</f>
        <v>#REF!</v>
      </c>
      <c r="X124" s="50" t="e">
        <f>VLOOKUP($U124,AvgGoalStats!$A$3:$AE$998,8,FALSE)</f>
        <v>#REF!</v>
      </c>
      <c r="Y124" s="50" t="e">
        <f>VLOOKUP($U124,AvgGoalStats!$A$3:$AE$998,10,FALSE)</f>
        <v>#REF!</v>
      </c>
      <c r="Z124" s="50" t="e">
        <f>VLOOKUP($U124,AvgGoalStats!$A$3:$AE$998,11,FALSE)</f>
        <v>#REF!</v>
      </c>
      <c r="AA124" s="50" t="e">
        <f>VLOOKUP($U124,AvgGoalStats!$A$3:$AE$998,13,FALSE)</f>
        <v>#REF!</v>
      </c>
      <c r="AB124" s="50" t="e">
        <f>VLOOKUP($U124,AvgGoalStats!$A$3:$AE$998,14,FALSE)</f>
        <v>#REF!</v>
      </c>
      <c r="AC124" s="50" t="e">
        <f>VLOOKUP($U124,AvgGoalStats!$A$3:$AE$998,16,FALSE)</f>
        <v>#REF!</v>
      </c>
      <c r="AD124" s="50" t="e">
        <f>VLOOKUP($U124,AvgGoalStats!$A$3:$AE$998,17,FALSE)</f>
        <v>#REF!</v>
      </c>
      <c r="AE124" s="50" t="e">
        <f>VLOOKUP($U124,AvgGoalStats!$A$3:$AE$998,19,FALSE)</f>
        <v>#REF!</v>
      </c>
      <c r="AF124" s="50" t="e">
        <f>VLOOKUP($U124,AvgGoalStats!$A$3:$AE$998,20,FALSE)</f>
        <v>#REF!</v>
      </c>
      <c r="AG124" s="50" t="e">
        <f>VLOOKUP($U124,AvgGoalStats!$A$3:$AE$998,22,FALSE)</f>
        <v>#REF!</v>
      </c>
      <c r="AH124" s="50" t="e">
        <f>VLOOKUP($U124,AvgGoalStats!$A$3:$AE$998,23,FALSE)</f>
        <v>#REF!</v>
      </c>
      <c r="AI124" s="50" t="e">
        <f>VLOOKUP($U124,AvgGoalStats!$A$3:$AE$998,25,FALSE)</f>
        <v>#REF!</v>
      </c>
      <c r="AJ124" s="50" t="e">
        <f>VLOOKUP($U124,AvgGoalStats!$A$3:$AE$998,26,FALSE)</f>
        <v>#REF!</v>
      </c>
      <c r="AK124" s="50" t="e">
        <f>VLOOKUP($U124,AvgGoalStats!$A$3:$AE$998,28,FALSE)</f>
        <v>#REF!</v>
      </c>
      <c r="AL124" s="50" t="e">
        <f>VLOOKUP($U124,AvgGoalStats!$A$3:$AE$998,29,FALSE)</f>
        <v>#REF!</v>
      </c>
      <c r="AM124" s="50" t="e">
        <f>VLOOKUP($U124,AvgGoalStats!$A$3:$AE$998,31,FALSE)</f>
        <v>#REF!</v>
      </c>
    </row>
    <row r="125" spans="1:39" x14ac:dyDescent="0.3">
      <c r="A125" s="51" t="e">
        <f>VLOOKUP($S125,AvgGoalStats!$A$3:$AE$998,5,FALSE)</f>
        <v>#REF!</v>
      </c>
      <c r="B125" s="50" t="e">
        <f>VLOOKUP($S125,AvgGoalStats!$A$3:$AE$998,6,FALSE)</f>
        <v>#REF!</v>
      </c>
      <c r="C125" s="50" t="e">
        <f>VLOOKUP($S125,AvgGoalStats!$A$3:$AE$998,8,FALSE)</f>
        <v>#REF!</v>
      </c>
      <c r="D125" s="50" t="e">
        <f>VLOOKUP($S125,AvgGoalStats!$A$3:$AE$998,9,FALSE)</f>
        <v>#REF!</v>
      </c>
      <c r="E125" s="50" t="e">
        <f>VLOOKUP($S125,AvgGoalStats!$A$3:$AE$998,11,FALSE)</f>
        <v>#REF!</v>
      </c>
      <c r="F125" s="50" t="e">
        <f>VLOOKUP($S125,AvgGoalStats!$A$3:$AE$998,12,FALSE)</f>
        <v>#REF!</v>
      </c>
      <c r="G125" s="50" t="e">
        <f>VLOOKUP($S125,AvgGoalStats!$A$3:$AE$998,14,FALSE)</f>
        <v>#REF!</v>
      </c>
      <c r="H125" s="50" t="e">
        <f>VLOOKUP($S125,AvgGoalStats!$A$3:$AE$998,15,FALSE)</f>
        <v>#REF!</v>
      </c>
      <c r="I125" s="50" t="e">
        <f>VLOOKUP($S125,AvgGoalStats!$A$3:$AE$998,17,FALSE)</f>
        <v>#REF!</v>
      </c>
      <c r="J125" s="50" t="e">
        <f>VLOOKUP($S125,AvgGoalStats!$A$3:$AE$998,18,FALSE)</f>
        <v>#REF!</v>
      </c>
      <c r="K125" s="50" t="e">
        <f>VLOOKUP($S125,AvgGoalStats!$A$3:$AE$998,20,FALSE)</f>
        <v>#REF!</v>
      </c>
      <c r="L125" s="50" t="e">
        <f>VLOOKUP($S125,AvgGoalStats!$A$3:$AE$998,21,FALSE)</f>
        <v>#REF!</v>
      </c>
      <c r="M125" s="50" t="e">
        <f>VLOOKUP($S125,AvgGoalStats!$A$3:$AE$998,23,FALSE)</f>
        <v>#REF!</v>
      </c>
      <c r="N125" s="50" t="e">
        <f>VLOOKUP($S125,AvgGoalStats!$A$3:$AE$998,24,FALSE)</f>
        <v>#REF!</v>
      </c>
      <c r="O125" s="50" t="e">
        <f>VLOOKUP($S125,AvgGoalStats!$A$3:$AE$998,26,FALSE)</f>
        <v>#REF!</v>
      </c>
      <c r="P125" s="50" t="e">
        <f>VLOOKUP($S125,AvgGoalStats!$A$3:$AE$998,27,FALSE)</f>
        <v>#REF!</v>
      </c>
      <c r="Q125" s="50" t="e">
        <f>VLOOKUP($S125,AvgGoalStats!$A$3:$AE$998,29,FALSE)</f>
        <v>#REF!</v>
      </c>
      <c r="R125" s="50" t="e">
        <f>VLOOKUP($S125,AvgGoalStats!$A$3:$AE$998,30,FALSE)</f>
        <v>#REF!</v>
      </c>
      <c r="S125" s="53" t="e">
        <f>Fixtures!#REF!</f>
        <v>#REF!</v>
      </c>
      <c r="T125" s="54" t="e">
        <f>Fixtures!#REF!</f>
        <v>#REF!</v>
      </c>
      <c r="U125" s="53" t="e">
        <f>Fixtures!#REF!</f>
        <v>#REF!</v>
      </c>
      <c r="V125" s="51" t="e">
        <f>VLOOKUP($U125,AvgGoalStats!$A$3:$AE$998,5,FALSE)</f>
        <v>#REF!</v>
      </c>
      <c r="W125" s="50" t="e">
        <f>VLOOKUP($U125,AvgGoalStats!$A$3:$AE$998,7,FALSE)</f>
        <v>#REF!</v>
      </c>
      <c r="X125" s="50" t="e">
        <f>VLOOKUP($U125,AvgGoalStats!$A$3:$AE$998,8,FALSE)</f>
        <v>#REF!</v>
      </c>
      <c r="Y125" s="50" t="e">
        <f>VLOOKUP($U125,AvgGoalStats!$A$3:$AE$998,10,FALSE)</f>
        <v>#REF!</v>
      </c>
      <c r="Z125" s="50" t="e">
        <f>VLOOKUP($U125,AvgGoalStats!$A$3:$AE$998,11,FALSE)</f>
        <v>#REF!</v>
      </c>
      <c r="AA125" s="50" t="e">
        <f>VLOOKUP($U125,AvgGoalStats!$A$3:$AE$998,13,FALSE)</f>
        <v>#REF!</v>
      </c>
      <c r="AB125" s="50" t="e">
        <f>VLOOKUP($U125,AvgGoalStats!$A$3:$AE$998,14,FALSE)</f>
        <v>#REF!</v>
      </c>
      <c r="AC125" s="50" t="e">
        <f>VLOOKUP($U125,AvgGoalStats!$A$3:$AE$998,16,FALSE)</f>
        <v>#REF!</v>
      </c>
      <c r="AD125" s="50" t="e">
        <f>VLOOKUP($U125,AvgGoalStats!$A$3:$AE$998,17,FALSE)</f>
        <v>#REF!</v>
      </c>
      <c r="AE125" s="50" t="e">
        <f>VLOOKUP($U125,AvgGoalStats!$A$3:$AE$998,19,FALSE)</f>
        <v>#REF!</v>
      </c>
      <c r="AF125" s="50" t="e">
        <f>VLOOKUP($U125,AvgGoalStats!$A$3:$AE$998,20,FALSE)</f>
        <v>#REF!</v>
      </c>
      <c r="AG125" s="50" t="e">
        <f>VLOOKUP($U125,AvgGoalStats!$A$3:$AE$998,22,FALSE)</f>
        <v>#REF!</v>
      </c>
      <c r="AH125" s="50" t="e">
        <f>VLOOKUP($U125,AvgGoalStats!$A$3:$AE$998,23,FALSE)</f>
        <v>#REF!</v>
      </c>
      <c r="AI125" s="50" t="e">
        <f>VLOOKUP($U125,AvgGoalStats!$A$3:$AE$998,25,FALSE)</f>
        <v>#REF!</v>
      </c>
      <c r="AJ125" s="50" t="e">
        <f>VLOOKUP($U125,AvgGoalStats!$A$3:$AE$998,26,FALSE)</f>
        <v>#REF!</v>
      </c>
      <c r="AK125" s="50" t="e">
        <f>VLOOKUP($U125,AvgGoalStats!$A$3:$AE$998,28,FALSE)</f>
        <v>#REF!</v>
      </c>
      <c r="AL125" s="50" t="e">
        <f>VLOOKUP($U125,AvgGoalStats!$A$3:$AE$998,29,FALSE)</f>
        <v>#REF!</v>
      </c>
      <c r="AM125" s="50" t="e">
        <f>VLOOKUP($U125,AvgGoalStats!$A$3:$AE$998,31,FALSE)</f>
        <v>#REF!</v>
      </c>
    </row>
    <row r="126" spans="1:39" x14ac:dyDescent="0.3">
      <c r="A126" s="51" t="e">
        <f>VLOOKUP($S126,AvgGoalStats!$A$3:$AE$998,5,FALSE)</f>
        <v>#REF!</v>
      </c>
      <c r="B126" s="50" t="e">
        <f>VLOOKUP($S126,AvgGoalStats!$A$3:$AE$998,6,FALSE)</f>
        <v>#REF!</v>
      </c>
      <c r="C126" s="50" t="e">
        <f>VLOOKUP($S126,AvgGoalStats!$A$3:$AE$998,8,FALSE)</f>
        <v>#REF!</v>
      </c>
      <c r="D126" s="50" t="e">
        <f>VLOOKUP($S126,AvgGoalStats!$A$3:$AE$998,9,FALSE)</f>
        <v>#REF!</v>
      </c>
      <c r="E126" s="50" t="e">
        <f>VLOOKUP($S126,AvgGoalStats!$A$3:$AE$998,11,FALSE)</f>
        <v>#REF!</v>
      </c>
      <c r="F126" s="50" t="e">
        <f>VLOOKUP($S126,AvgGoalStats!$A$3:$AE$998,12,FALSE)</f>
        <v>#REF!</v>
      </c>
      <c r="G126" s="50" t="e">
        <f>VLOOKUP($S126,AvgGoalStats!$A$3:$AE$998,14,FALSE)</f>
        <v>#REF!</v>
      </c>
      <c r="H126" s="50" t="e">
        <f>VLOOKUP($S126,AvgGoalStats!$A$3:$AE$998,15,FALSE)</f>
        <v>#REF!</v>
      </c>
      <c r="I126" s="50" t="e">
        <f>VLOOKUP($S126,AvgGoalStats!$A$3:$AE$998,17,FALSE)</f>
        <v>#REF!</v>
      </c>
      <c r="J126" s="50" t="e">
        <f>VLOOKUP($S126,AvgGoalStats!$A$3:$AE$998,18,FALSE)</f>
        <v>#REF!</v>
      </c>
      <c r="K126" s="50" t="e">
        <f>VLOOKUP($S126,AvgGoalStats!$A$3:$AE$998,20,FALSE)</f>
        <v>#REF!</v>
      </c>
      <c r="L126" s="50" t="e">
        <f>VLOOKUP($S126,AvgGoalStats!$A$3:$AE$998,21,FALSE)</f>
        <v>#REF!</v>
      </c>
      <c r="M126" s="50" t="e">
        <f>VLOOKUP($S126,AvgGoalStats!$A$3:$AE$998,23,FALSE)</f>
        <v>#REF!</v>
      </c>
      <c r="N126" s="50" t="e">
        <f>VLOOKUP($S126,AvgGoalStats!$A$3:$AE$998,24,FALSE)</f>
        <v>#REF!</v>
      </c>
      <c r="O126" s="50" t="e">
        <f>VLOOKUP($S126,AvgGoalStats!$A$3:$AE$998,26,FALSE)</f>
        <v>#REF!</v>
      </c>
      <c r="P126" s="50" t="e">
        <f>VLOOKUP($S126,AvgGoalStats!$A$3:$AE$998,27,FALSE)</f>
        <v>#REF!</v>
      </c>
      <c r="Q126" s="50" t="e">
        <f>VLOOKUP($S126,AvgGoalStats!$A$3:$AE$998,29,FALSE)</f>
        <v>#REF!</v>
      </c>
      <c r="R126" s="50" t="e">
        <f>VLOOKUP($S126,AvgGoalStats!$A$3:$AE$998,30,FALSE)</f>
        <v>#REF!</v>
      </c>
      <c r="S126" s="53" t="e">
        <f>Fixtures!#REF!</f>
        <v>#REF!</v>
      </c>
      <c r="T126" s="54" t="e">
        <f>Fixtures!#REF!</f>
        <v>#REF!</v>
      </c>
      <c r="U126" s="53" t="e">
        <f>Fixtures!#REF!</f>
        <v>#REF!</v>
      </c>
      <c r="V126" s="51" t="e">
        <f>VLOOKUP($U126,AvgGoalStats!$A$3:$AE$998,5,FALSE)</f>
        <v>#REF!</v>
      </c>
      <c r="W126" s="50" t="e">
        <f>VLOOKUP($U126,AvgGoalStats!$A$3:$AE$998,7,FALSE)</f>
        <v>#REF!</v>
      </c>
      <c r="X126" s="50" t="e">
        <f>VLOOKUP($U126,AvgGoalStats!$A$3:$AE$998,8,FALSE)</f>
        <v>#REF!</v>
      </c>
      <c r="Y126" s="50" t="e">
        <f>VLOOKUP($U126,AvgGoalStats!$A$3:$AE$998,10,FALSE)</f>
        <v>#REF!</v>
      </c>
      <c r="Z126" s="50" t="e">
        <f>VLOOKUP($U126,AvgGoalStats!$A$3:$AE$998,11,FALSE)</f>
        <v>#REF!</v>
      </c>
      <c r="AA126" s="50" t="e">
        <f>VLOOKUP($U126,AvgGoalStats!$A$3:$AE$998,13,FALSE)</f>
        <v>#REF!</v>
      </c>
      <c r="AB126" s="50" t="e">
        <f>VLOOKUP($U126,AvgGoalStats!$A$3:$AE$998,14,FALSE)</f>
        <v>#REF!</v>
      </c>
      <c r="AC126" s="50" t="e">
        <f>VLOOKUP($U126,AvgGoalStats!$A$3:$AE$998,16,FALSE)</f>
        <v>#REF!</v>
      </c>
      <c r="AD126" s="50" t="e">
        <f>VLOOKUP($U126,AvgGoalStats!$A$3:$AE$998,17,FALSE)</f>
        <v>#REF!</v>
      </c>
      <c r="AE126" s="50" t="e">
        <f>VLOOKUP($U126,AvgGoalStats!$A$3:$AE$998,19,FALSE)</f>
        <v>#REF!</v>
      </c>
      <c r="AF126" s="50" t="e">
        <f>VLOOKUP($U126,AvgGoalStats!$A$3:$AE$998,20,FALSE)</f>
        <v>#REF!</v>
      </c>
      <c r="AG126" s="50" t="e">
        <f>VLOOKUP($U126,AvgGoalStats!$A$3:$AE$998,22,FALSE)</f>
        <v>#REF!</v>
      </c>
      <c r="AH126" s="50" t="e">
        <f>VLOOKUP($U126,AvgGoalStats!$A$3:$AE$998,23,FALSE)</f>
        <v>#REF!</v>
      </c>
      <c r="AI126" s="50" t="e">
        <f>VLOOKUP($U126,AvgGoalStats!$A$3:$AE$998,25,FALSE)</f>
        <v>#REF!</v>
      </c>
      <c r="AJ126" s="50" t="e">
        <f>VLOOKUP($U126,AvgGoalStats!$A$3:$AE$998,26,FALSE)</f>
        <v>#REF!</v>
      </c>
      <c r="AK126" s="50" t="e">
        <f>VLOOKUP($U126,AvgGoalStats!$A$3:$AE$998,28,FALSE)</f>
        <v>#REF!</v>
      </c>
      <c r="AL126" s="50" t="e">
        <f>VLOOKUP($U126,AvgGoalStats!$A$3:$AE$998,29,FALSE)</f>
        <v>#REF!</v>
      </c>
      <c r="AM126" s="50" t="e">
        <f>VLOOKUP($U126,AvgGoalStats!$A$3:$AE$998,31,FALSE)</f>
        <v>#REF!</v>
      </c>
    </row>
    <row r="127" spans="1:39" x14ac:dyDescent="0.3">
      <c r="A127" s="51" t="e">
        <f>VLOOKUP($S127,AvgGoalStats!$A$3:$AE$998,5,FALSE)</f>
        <v>#REF!</v>
      </c>
      <c r="B127" s="50" t="e">
        <f>VLOOKUP($S127,AvgGoalStats!$A$3:$AE$998,6,FALSE)</f>
        <v>#REF!</v>
      </c>
      <c r="C127" s="50" t="e">
        <f>VLOOKUP($S127,AvgGoalStats!$A$3:$AE$998,8,FALSE)</f>
        <v>#REF!</v>
      </c>
      <c r="D127" s="50" t="e">
        <f>VLOOKUP($S127,AvgGoalStats!$A$3:$AE$998,9,FALSE)</f>
        <v>#REF!</v>
      </c>
      <c r="E127" s="50" t="e">
        <f>VLOOKUP($S127,AvgGoalStats!$A$3:$AE$998,11,FALSE)</f>
        <v>#REF!</v>
      </c>
      <c r="F127" s="50" t="e">
        <f>VLOOKUP($S127,AvgGoalStats!$A$3:$AE$998,12,FALSE)</f>
        <v>#REF!</v>
      </c>
      <c r="G127" s="50" t="e">
        <f>VLOOKUP($S127,AvgGoalStats!$A$3:$AE$998,14,FALSE)</f>
        <v>#REF!</v>
      </c>
      <c r="H127" s="50" t="e">
        <f>VLOOKUP($S127,AvgGoalStats!$A$3:$AE$998,15,FALSE)</f>
        <v>#REF!</v>
      </c>
      <c r="I127" s="50" t="e">
        <f>VLOOKUP($S127,AvgGoalStats!$A$3:$AE$998,17,FALSE)</f>
        <v>#REF!</v>
      </c>
      <c r="J127" s="50" t="e">
        <f>VLOOKUP($S127,AvgGoalStats!$A$3:$AE$998,18,FALSE)</f>
        <v>#REF!</v>
      </c>
      <c r="K127" s="50" t="e">
        <f>VLOOKUP($S127,AvgGoalStats!$A$3:$AE$998,20,FALSE)</f>
        <v>#REF!</v>
      </c>
      <c r="L127" s="50" t="e">
        <f>VLOOKUP($S127,AvgGoalStats!$A$3:$AE$998,21,FALSE)</f>
        <v>#REF!</v>
      </c>
      <c r="M127" s="50" t="e">
        <f>VLOOKUP($S127,AvgGoalStats!$A$3:$AE$998,23,FALSE)</f>
        <v>#REF!</v>
      </c>
      <c r="N127" s="50" t="e">
        <f>VLOOKUP($S127,AvgGoalStats!$A$3:$AE$998,24,FALSE)</f>
        <v>#REF!</v>
      </c>
      <c r="O127" s="50" t="e">
        <f>VLOOKUP($S127,AvgGoalStats!$A$3:$AE$998,26,FALSE)</f>
        <v>#REF!</v>
      </c>
      <c r="P127" s="50" t="e">
        <f>VLOOKUP($S127,AvgGoalStats!$A$3:$AE$998,27,FALSE)</f>
        <v>#REF!</v>
      </c>
      <c r="Q127" s="50" t="e">
        <f>VLOOKUP($S127,AvgGoalStats!$A$3:$AE$998,29,FALSE)</f>
        <v>#REF!</v>
      </c>
      <c r="R127" s="50" t="e">
        <f>VLOOKUP($S127,AvgGoalStats!$A$3:$AE$998,30,FALSE)</f>
        <v>#REF!</v>
      </c>
      <c r="S127" s="53" t="e">
        <f>Fixtures!#REF!</f>
        <v>#REF!</v>
      </c>
      <c r="T127" s="54" t="e">
        <f>Fixtures!#REF!</f>
        <v>#REF!</v>
      </c>
      <c r="U127" s="53" t="e">
        <f>Fixtures!#REF!</f>
        <v>#REF!</v>
      </c>
      <c r="V127" s="51" t="e">
        <f>VLOOKUP($U127,AvgGoalStats!$A$3:$AE$998,5,FALSE)</f>
        <v>#REF!</v>
      </c>
      <c r="W127" s="50" t="e">
        <f>VLOOKUP($U127,AvgGoalStats!$A$3:$AE$998,7,FALSE)</f>
        <v>#REF!</v>
      </c>
      <c r="X127" s="50" t="e">
        <f>VLOOKUP($U127,AvgGoalStats!$A$3:$AE$998,8,FALSE)</f>
        <v>#REF!</v>
      </c>
      <c r="Y127" s="50" t="e">
        <f>VLOOKUP($U127,AvgGoalStats!$A$3:$AE$998,10,FALSE)</f>
        <v>#REF!</v>
      </c>
      <c r="Z127" s="50" t="e">
        <f>VLOOKUP($U127,AvgGoalStats!$A$3:$AE$998,11,FALSE)</f>
        <v>#REF!</v>
      </c>
      <c r="AA127" s="50" t="e">
        <f>VLOOKUP($U127,AvgGoalStats!$A$3:$AE$998,13,FALSE)</f>
        <v>#REF!</v>
      </c>
      <c r="AB127" s="50" t="e">
        <f>VLOOKUP($U127,AvgGoalStats!$A$3:$AE$998,14,FALSE)</f>
        <v>#REF!</v>
      </c>
      <c r="AC127" s="50" t="e">
        <f>VLOOKUP($U127,AvgGoalStats!$A$3:$AE$998,16,FALSE)</f>
        <v>#REF!</v>
      </c>
      <c r="AD127" s="50" t="e">
        <f>VLOOKUP($U127,AvgGoalStats!$A$3:$AE$998,17,FALSE)</f>
        <v>#REF!</v>
      </c>
      <c r="AE127" s="50" t="e">
        <f>VLOOKUP($U127,AvgGoalStats!$A$3:$AE$998,19,FALSE)</f>
        <v>#REF!</v>
      </c>
      <c r="AF127" s="50" t="e">
        <f>VLOOKUP($U127,AvgGoalStats!$A$3:$AE$998,20,FALSE)</f>
        <v>#REF!</v>
      </c>
      <c r="AG127" s="50" t="e">
        <f>VLOOKUP($U127,AvgGoalStats!$A$3:$AE$998,22,FALSE)</f>
        <v>#REF!</v>
      </c>
      <c r="AH127" s="50" t="e">
        <f>VLOOKUP($U127,AvgGoalStats!$A$3:$AE$998,23,FALSE)</f>
        <v>#REF!</v>
      </c>
      <c r="AI127" s="50" t="e">
        <f>VLOOKUP($U127,AvgGoalStats!$A$3:$AE$998,25,FALSE)</f>
        <v>#REF!</v>
      </c>
      <c r="AJ127" s="50" t="e">
        <f>VLOOKUP($U127,AvgGoalStats!$A$3:$AE$998,26,FALSE)</f>
        <v>#REF!</v>
      </c>
      <c r="AK127" s="50" t="e">
        <f>VLOOKUP($U127,AvgGoalStats!$A$3:$AE$998,28,FALSE)</f>
        <v>#REF!</v>
      </c>
      <c r="AL127" s="50" t="e">
        <f>VLOOKUP($U127,AvgGoalStats!$A$3:$AE$998,29,FALSE)</f>
        <v>#REF!</v>
      </c>
      <c r="AM127" s="50" t="e">
        <f>VLOOKUP($U127,AvgGoalStats!$A$3:$AE$998,31,FALSE)</f>
        <v>#REF!</v>
      </c>
    </row>
    <row r="128" spans="1:39" x14ac:dyDescent="0.3">
      <c r="A128" s="51" t="e">
        <f>VLOOKUP($S128,AvgGoalStats!$A$3:$AE$998,5,FALSE)</f>
        <v>#REF!</v>
      </c>
      <c r="B128" s="50" t="e">
        <f>VLOOKUP($S128,AvgGoalStats!$A$3:$AE$998,6,FALSE)</f>
        <v>#REF!</v>
      </c>
      <c r="C128" s="50" t="e">
        <f>VLOOKUP($S128,AvgGoalStats!$A$3:$AE$998,8,FALSE)</f>
        <v>#REF!</v>
      </c>
      <c r="D128" s="50" t="e">
        <f>VLOOKUP($S128,AvgGoalStats!$A$3:$AE$998,9,FALSE)</f>
        <v>#REF!</v>
      </c>
      <c r="E128" s="50" t="e">
        <f>VLOOKUP($S128,AvgGoalStats!$A$3:$AE$998,11,FALSE)</f>
        <v>#REF!</v>
      </c>
      <c r="F128" s="50" t="e">
        <f>VLOOKUP($S128,AvgGoalStats!$A$3:$AE$998,12,FALSE)</f>
        <v>#REF!</v>
      </c>
      <c r="G128" s="50" t="e">
        <f>VLOOKUP($S128,AvgGoalStats!$A$3:$AE$998,14,FALSE)</f>
        <v>#REF!</v>
      </c>
      <c r="H128" s="50" t="e">
        <f>VLOOKUP($S128,AvgGoalStats!$A$3:$AE$998,15,FALSE)</f>
        <v>#REF!</v>
      </c>
      <c r="I128" s="50" t="e">
        <f>VLOOKUP($S128,AvgGoalStats!$A$3:$AE$998,17,FALSE)</f>
        <v>#REF!</v>
      </c>
      <c r="J128" s="50" t="e">
        <f>VLOOKUP($S128,AvgGoalStats!$A$3:$AE$998,18,FALSE)</f>
        <v>#REF!</v>
      </c>
      <c r="K128" s="50" t="e">
        <f>VLOOKUP($S128,AvgGoalStats!$A$3:$AE$998,20,FALSE)</f>
        <v>#REF!</v>
      </c>
      <c r="L128" s="50" t="e">
        <f>VLOOKUP($S128,AvgGoalStats!$A$3:$AE$998,21,FALSE)</f>
        <v>#REF!</v>
      </c>
      <c r="M128" s="50" t="e">
        <f>VLOOKUP($S128,AvgGoalStats!$A$3:$AE$998,23,FALSE)</f>
        <v>#REF!</v>
      </c>
      <c r="N128" s="50" t="e">
        <f>VLOOKUP($S128,AvgGoalStats!$A$3:$AE$998,24,FALSE)</f>
        <v>#REF!</v>
      </c>
      <c r="O128" s="50" t="e">
        <f>VLOOKUP($S128,AvgGoalStats!$A$3:$AE$998,26,FALSE)</f>
        <v>#REF!</v>
      </c>
      <c r="P128" s="50" t="e">
        <f>VLOOKUP($S128,AvgGoalStats!$A$3:$AE$998,27,FALSE)</f>
        <v>#REF!</v>
      </c>
      <c r="Q128" s="50" t="e">
        <f>VLOOKUP($S128,AvgGoalStats!$A$3:$AE$998,29,FALSE)</f>
        <v>#REF!</v>
      </c>
      <c r="R128" s="50" t="e">
        <f>VLOOKUP($S128,AvgGoalStats!$A$3:$AE$998,30,FALSE)</f>
        <v>#REF!</v>
      </c>
      <c r="S128" s="53" t="e">
        <f>Fixtures!#REF!</f>
        <v>#REF!</v>
      </c>
      <c r="T128" s="54" t="e">
        <f>Fixtures!#REF!</f>
        <v>#REF!</v>
      </c>
      <c r="U128" s="53" t="e">
        <f>Fixtures!#REF!</f>
        <v>#REF!</v>
      </c>
      <c r="V128" s="51" t="e">
        <f>VLOOKUP($U128,AvgGoalStats!$A$3:$AE$998,5,FALSE)</f>
        <v>#REF!</v>
      </c>
      <c r="W128" s="50" t="e">
        <f>VLOOKUP($U128,AvgGoalStats!$A$3:$AE$998,7,FALSE)</f>
        <v>#REF!</v>
      </c>
      <c r="X128" s="50" t="e">
        <f>VLOOKUP($U128,AvgGoalStats!$A$3:$AE$998,8,FALSE)</f>
        <v>#REF!</v>
      </c>
      <c r="Y128" s="50" t="e">
        <f>VLOOKUP($U128,AvgGoalStats!$A$3:$AE$998,10,FALSE)</f>
        <v>#REF!</v>
      </c>
      <c r="Z128" s="50" t="e">
        <f>VLOOKUP($U128,AvgGoalStats!$A$3:$AE$998,11,FALSE)</f>
        <v>#REF!</v>
      </c>
      <c r="AA128" s="50" t="e">
        <f>VLOOKUP($U128,AvgGoalStats!$A$3:$AE$998,13,FALSE)</f>
        <v>#REF!</v>
      </c>
      <c r="AB128" s="50" t="e">
        <f>VLOOKUP($U128,AvgGoalStats!$A$3:$AE$998,14,FALSE)</f>
        <v>#REF!</v>
      </c>
      <c r="AC128" s="50" t="e">
        <f>VLOOKUP($U128,AvgGoalStats!$A$3:$AE$998,16,FALSE)</f>
        <v>#REF!</v>
      </c>
      <c r="AD128" s="50" t="e">
        <f>VLOOKUP($U128,AvgGoalStats!$A$3:$AE$998,17,FALSE)</f>
        <v>#REF!</v>
      </c>
      <c r="AE128" s="50" t="e">
        <f>VLOOKUP($U128,AvgGoalStats!$A$3:$AE$998,19,FALSE)</f>
        <v>#REF!</v>
      </c>
      <c r="AF128" s="50" t="e">
        <f>VLOOKUP($U128,AvgGoalStats!$A$3:$AE$998,20,FALSE)</f>
        <v>#REF!</v>
      </c>
      <c r="AG128" s="50" t="e">
        <f>VLOOKUP($U128,AvgGoalStats!$A$3:$AE$998,22,FALSE)</f>
        <v>#REF!</v>
      </c>
      <c r="AH128" s="50" t="e">
        <f>VLOOKUP($U128,AvgGoalStats!$A$3:$AE$998,23,FALSE)</f>
        <v>#REF!</v>
      </c>
      <c r="AI128" s="50" t="e">
        <f>VLOOKUP($U128,AvgGoalStats!$A$3:$AE$998,25,FALSE)</f>
        <v>#REF!</v>
      </c>
      <c r="AJ128" s="50" t="e">
        <f>VLOOKUP($U128,AvgGoalStats!$A$3:$AE$998,26,FALSE)</f>
        <v>#REF!</v>
      </c>
      <c r="AK128" s="50" t="e">
        <f>VLOOKUP($U128,AvgGoalStats!$A$3:$AE$998,28,FALSE)</f>
        <v>#REF!</v>
      </c>
      <c r="AL128" s="50" t="e">
        <f>VLOOKUP($U128,AvgGoalStats!$A$3:$AE$998,29,FALSE)</f>
        <v>#REF!</v>
      </c>
      <c r="AM128" s="50" t="e">
        <f>VLOOKUP($U128,AvgGoalStats!$A$3:$AE$998,31,FALSE)</f>
        <v>#REF!</v>
      </c>
    </row>
    <row r="129" spans="1:39" x14ac:dyDescent="0.3">
      <c r="A129" s="51" t="e">
        <f>VLOOKUP($S129,AvgGoalStats!$A$3:$AE$998,5,FALSE)</f>
        <v>#REF!</v>
      </c>
      <c r="B129" s="50" t="e">
        <f>VLOOKUP($S129,AvgGoalStats!$A$3:$AE$998,6,FALSE)</f>
        <v>#REF!</v>
      </c>
      <c r="C129" s="50" t="e">
        <f>VLOOKUP($S129,AvgGoalStats!$A$3:$AE$998,8,FALSE)</f>
        <v>#REF!</v>
      </c>
      <c r="D129" s="50" t="e">
        <f>VLOOKUP($S129,AvgGoalStats!$A$3:$AE$998,9,FALSE)</f>
        <v>#REF!</v>
      </c>
      <c r="E129" s="50" t="e">
        <f>VLOOKUP($S129,AvgGoalStats!$A$3:$AE$998,11,FALSE)</f>
        <v>#REF!</v>
      </c>
      <c r="F129" s="50" t="e">
        <f>VLOOKUP($S129,AvgGoalStats!$A$3:$AE$998,12,FALSE)</f>
        <v>#REF!</v>
      </c>
      <c r="G129" s="50" t="e">
        <f>VLOOKUP($S129,AvgGoalStats!$A$3:$AE$998,14,FALSE)</f>
        <v>#REF!</v>
      </c>
      <c r="H129" s="50" t="e">
        <f>VLOOKUP($S129,AvgGoalStats!$A$3:$AE$998,15,FALSE)</f>
        <v>#REF!</v>
      </c>
      <c r="I129" s="50" t="e">
        <f>VLOOKUP($S129,AvgGoalStats!$A$3:$AE$998,17,FALSE)</f>
        <v>#REF!</v>
      </c>
      <c r="J129" s="50" t="e">
        <f>VLOOKUP($S129,AvgGoalStats!$A$3:$AE$998,18,FALSE)</f>
        <v>#REF!</v>
      </c>
      <c r="K129" s="50" t="e">
        <f>VLOOKUP($S129,AvgGoalStats!$A$3:$AE$998,20,FALSE)</f>
        <v>#REF!</v>
      </c>
      <c r="L129" s="50" t="e">
        <f>VLOOKUP($S129,AvgGoalStats!$A$3:$AE$998,21,FALSE)</f>
        <v>#REF!</v>
      </c>
      <c r="M129" s="50" t="e">
        <f>VLOOKUP($S129,AvgGoalStats!$A$3:$AE$998,23,FALSE)</f>
        <v>#REF!</v>
      </c>
      <c r="N129" s="50" t="e">
        <f>VLOOKUP($S129,AvgGoalStats!$A$3:$AE$998,24,FALSE)</f>
        <v>#REF!</v>
      </c>
      <c r="O129" s="50" t="e">
        <f>VLOOKUP($S129,AvgGoalStats!$A$3:$AE$998,26,FALSE)</f>
        <v>#REF!</v>
      </c>
      <c r="P129" s="50" t="e">
        <f>VLOOKUP($S129,AvgGoalStats!$A$3:$AE$998,27,FALSE)</f>
        <v>#REF!</v>
      </c>
      <c r="Q129" s="50" t="e">
        <f>VLOOKUP($S129,AvgGoalStats!$A$3:$AE$998,29,FALSE)</f>
        <v>#REF!</v>
      </c>
      <c r="R129" s="50" t="e">
        <f>VLOOKUP($S129,AvgGoalStats!$A$3:$AE$998,30,FALSE)</f>
        <v>#REF!</v>
      </c>
      <c r="S129" s="53" t="e">
        <f>Fixtures!#REF!</f>
        <v>#REF!</v>
      </c>
      <c r="T129" s="54" t="e">
        <f>Fixtures!#REF!</f>
        <v>#REF!</v>
      </c>
      <c r="U129" s="53" t="e">
        <f>Fixtures!#REF!</f>
        <v>#REF!</v>
      </c>
      <c r="V129" s="51" t="e">
        <f>VLOOKUP($U129,AvgGoalStats!$A$3:$AE$998,5,FALSE)</f>
        <v>#REF!</v>
      </c>
      <c r="W129" s="50" t="e">
        <f>VLOOKUP($U129,AvgGoalStats!$A$3:$AE$998,7,FALSE)</f>
        <v>#REF!</v>
      </c>
      <c r="X129" s="50" t="e">
        <f>VLOOKUP($U129,AvgGoalStats!$A$3:$AE$998,8,FALSE)</f>
        <v>#REF!</v>
      </c>
      <c r="Y129" s="50" t="e">
        <f>VLOOKUP($U129,AvgGoalStats!$A$3:$AE$998,10,FALSE)</f>
        <v>#REF!</v>
      </c>
      <c r="Z129" s="50" t="e">
        <f>VLOOKUP($U129,AvgGoalStats!$A$3:$AE$998,11,FALSE)</f>
        <v>#REF!</v>
      </c>
      <c r="AA129" s="50" t="e">
        <f>VLOOKUP($U129,AvgGoalStats!$A$3:$AE$998,13,FALSE)</f>
        <v>#REF!</v>
      </c>
      <c r="AB129" s="50" t="e">
        <f>VLOOKUP($U129,AvgGoalStats!$A$3:$AE$998,14,FALSE)</f>
        <v>#REF!</v>
      </c>
      <c r="AC129" s="50" t="e">
        <f>VLOOKUP($U129,AvgGoalStats!$A$3:$AE$998,16,FALSE)</f>
        <v>#REF!</v>
      </c>
      <c r="AD129" s="50" t="e">
        <f>VLOOKUP($U129,AvgGoalStats!$A$3:$AE$998,17,FALSE)</f>
        <v>#REF!</v>
      </c>
      <c r="AE129" s="50" t="e">
        <f>VLOOKUP($U129,AvgGoalStats!$A$3:$AE$998,19,FALSE)</f>
        <v>#REF!</v>
      </c>
      <c r="AF129" s="50" t="e">
        <f>VLOOKUP($U129,AvgGoalStats!$A$3:$AE$998,20,FALSE)</f>
        <v>#REF!</v>
      </c>
      <c r="AG129" s="50" t="e">
        <f>VLOOKUP($U129,AvgGoalStats!$A$3:$AE$998,22,FALSE)</f>
        <v>#REF!</v>
      </c>
      <c r="AH129" s="50" t="e">
        <f>VLOOKUP($U129,AvgGoalStats!$A$3:$AE$998,23,FALSE)</f>
        <v>#REF!</v>
      </c>
      <c r="AI129" s="50" t="e">
        <f>VLOOKUP($U129,AvgGoalStats!$A$3:$AE$998,25,FALSE)</f>
        <v>#REF!</v>
      </c>
      <c r="AJ129" s="50" t="e">
        <f>VLOOKUP($U129,AvgGoalStats!$A$3:$AE$998,26,FALSE)</f>
        <v>#REF!</v>
      </c>
      <c r="AK129" s="50" t="e">
        <f>VLOOKUP($U129,AvgGoalStats!$A$3:$AE$998,28,FALSE)</f>
        <v>#REF!</v>
      </c>
      <c r="AL129" s="50" t="e">
        <f>VLOOKUP($U129,AvgGoalStats!$A$3:$AE$998,29,FALSE)</f>
        <v>#REF!</v>
      </c>
      <c r="AM129" s="50" t="e">
        <f>VLOOKUP($U129,AvgGoalStats!$A$3:$AE$998,31,FALSE)</f>
        <v>#REF!</v>
      </c>
    </row>
    <row r="130" spans="1:39" x14ac:dyDescent="0.3">
      <c r="A130" s="51" t="e">
        <f>VLOOKUP($S130,AvgGoalStats!$A$3:$AE$998,5,FALSE)</f>
        <v>#REF!</v>
      </c>
      <c r="B130" s="50" t="e">
        <f>VLOOKUP($S130,AvgGoalStats!$A$3:$AE$998,6,FALSE)</f>
        <v>#REF!</v>
      </c>
      <c r="C130" s="50" t="e">
        <f>VLOOKUP($S130,AvgGoalStats!$A$3:$AE$998,8,FALSE)</f>
        <v>#REF!</v>
      </c>
      <c r="D130" s="50" t="e">
        <f>VLOOKUP($S130,AvgGoalStats!$A$3:$AE$998,9,FALSE)</f>
        <v>#REF!</v>
      </c>
      <c r="E130" s="50" t="e">
        <f>VLOOKUP($S130,AvgGoalStats!$A$3:$AE$998,11,FALSE)</f>
        <v>#REF!</v>
      </c>
      <c r="F130" s="50" t="e">
        <f>VLOOKUP($S130,AvgGoalStats!$A$3:$AE$998,12,FALSE)</f>
        <v>#REF!</v>
      </c>
      <c r="G130" s="50" t="e">
        <f>VLOOKUP($S130,AvgGoalStats!$A$3:$AE$998,14,FALSE)</f>
        <v>#REF!</v>
      </c>
      <c r="H130" s="50" t="e">
        <f>VLOOKUP($S130,AvgGoalStats!$A$3:$AE$998,15,FALSE)</f>
        <v>#REF!</v>
      </c>
      <c r="I130" s="50" t="e">
        <f>VLOOKUP($S130,AvgGoalStats!$A$3:$AE$998,17,FALSE)</f>
        <v>#REF!</v>
      </c>
      <c r="J130" s="50" t="e">
        <f>VLOOKUP($S130,AvgGoalStats!$A$3:$AE$998,18,FALSE)</f>
        <v>#REF!</v>
      </c>
      <c r="K130" s="50" t="e">
        <f>VLOOKUP($S130,AvgGoalStats!$A$3:$AE$998,20,FALSE)</f>
        <v>#REF!</v>
      </c>
      <c r="L130" s="50" t="e">
        <f>VLOOKUP($S130,AvgGoalStats!$A$3:$AE$998,21,FALSE)</f>
        <v>#REF!</v>
      </c>
      <c r="M130" s="50" t="e">
        <f>VLOOKUP($S130,AvgGoalStats!$A$3:$AE$998,23,FALSE)</f>
        <v>#REF!</v>
      </c>
      <c r="N130" s="50" t="e">
        <f>VLOOKUP($S130,AvgGoalStats!$A$3:$AE$998,24,FALSE)</f>
        <v>#REF!</v>
      </c>
      <c r="O130" s="50" t="e">
        <f>VLOOKUP($S130,AvgGoalStats!$A$3:$AE$998,26,FALSE)</f>
        <v>#REF!</v>
      </c>
      <c r="P130" s="50" t="e">
        <f>VLOOKUP($S130,AvgGoalStats!$A$3:$AE$998,27,FALSE)</f>
        <v>#REF!</v>
      </c>
      <c r="Q130" s="50" t="e">
        <f>VLOOKUP($S130,AvgGoalStats!$A$3:$AE$998,29,FALSE)</f>
        <v>#REF!</v>
      </c>
      <c r="R130" s="50" t="e">
        <f>VLOOKUP($S130,AvgGoalStats!$A$3:$AE$998,30,FALSE)</f>
        <v>#REF!</v>
      </c>
      <c r="S130" s="53" t="e">
        <f>Fixtures!#REF!</f>
        <v>#REF!</v>
      </c>
      <c r="T130" s="54" t="e">
        <f>Fixtures!#REF!</f>
        <v>#REF!</v>
      </c>
      <c r="U130" s="53" t="e">
        <f>Fixtures!#REF!</f>
        <v>#REF!</v>
      </c>
      <c r="V130" s="51" t="e">
        <f>VLOOKUP($U130,AvgGoalStats!$A$3:$AE$998,5,FALSE)</f>
        <v>#REF!</v>
      </c>
      <c r="W130" s="50" t="e">
        <f>VLOOKUP($U130,AvgGoalStats!$A$3:$AE$998,7,FALSE)</f>
        <v>#REF!</v>
      </c>
      <c r="X130" s="50" t="e">
        <f>VLOOKUP($U130,AvgGoalStats!$A$3:$AE$998,8,FALSE)</f>
        <v>#REF!</v>
      </c>
      <c r="Y130" s="50" t="e">
        <f>VLOOKUP($U130,AvgGoalStats!$A$3:$AE$998,10,FALSE)</f>
        <v>#REF!</v>
      </c>
      <c r="Z130" s="50" t="e">
        <f>VLOOKUP($U130,AvgGoalStats!$A$3:$AE$998,11,FALSE)</f>
        <v>#REF!</v>
      </c>
      <c r="AA130" s="50" t="e">
        <f>VLOOKUP($U130,AvgGoalStats!$A$3:$AE$998,13,FALSE)</f>
        <v>#REF!</v>
      </c>
      <c r="AB130" s="50" t="e">
        <f>VLOOKUP($U130,AvgGoalStats!$A$3:$AE$998,14,FALSE)</f>
        <v>#REF!</v>
      </c>
      <c r="AC130" s="50" t="e">
        <f>VLOOKUP($U130,AvgGoalStats!$A$3:$AE$998,16,FALSE)</f>
        <v>#REF!</v>
      </c>
      <c r="AD130" s="50" t="e">
        <f>VLOOKUP($U130,AvgGoalStats!$A$3:$AE$998,17,FALSE)</f>
        <v>#REF!</v>
      </c>
      <c r="AE130" s="50" t="e">
        <f>VLOOKUP($U130,AvgGoalStats!$A$3:$AE$998,19,FALSE)</f>
        <v>#REF!</v>
      </c>
      <c r="AF130" s="50" t="e">
        <f>VLOOKUP($U130,AvgGoalStats!$A$3:$AE$998,20,FALSE)</f>
        <v>#REF!</v>
      </c>
      <c r="AG130" s="50" t="e">
        <f>VLOOKUP($U130,AvgGoalStats!$A$3:$AE$998,22,FALSE)</f>
        <v>#REF!</v>
      </c>
      <c r="AH130" s="50" t="e">
        <f>VLOOKUP($U130,AvgGoalStats!$A$3:$AE$998,23,FALSE)</f>
        <v>#REF!</v>
      </c>
      <c r="AI130" s="50" t="e">
        <f>VLOOKUP($U130,AvgGoalStats!$A$3:$AE$998,25,FALSE)</f>
        <v>#REF!</v>
      </c>
      <c r="AJ130" s="50" t="e">
        <f>VLOOKUP($U130,AvgGoalStats!$A$3:$AE$998,26,FALSE)</f>
        <v>#REF!</v>
      </c>
      <c r="AK130" s="50" t="e">
        <f>VLOOKUP($U130,AvgGoalStats!$A$3:$AE$998,28,FALSE)</f>
        <v>#REF!</v>
      </c>
      <c r="AL130" s="50" t="e">
        <f>VLOOKUP($U130,AvgGoalStats!$A$3:$AE$998,29,FALSE)</f>
        <v>#REF!</v>
      </c>
      <c r="AM130" s="50" t="e">
        <f>VLOOKUP($U130,AvgGoalStats!$A$3:$AE$998,31,FALSE)</f>
        <v>#REF!</v>
      </c>
    </row>
    <row r="131" spans="1:39" x14ac:dyDescent="0.3">
      <c r="A131" s="51" t="e">
        <f>VLOOKUP($S131,AvgGoalStats!$A$3:$AE$998,5,FALSE)</f>
        <v>#REF!</v>
      </c>
      <c r="B131" s="50" t="e">
        <f>VLOOKUP($S131,AvgGoalStats!$A$3:$AE$998,6,FALSE)</f>
        <v>#REF!</v>
      </c>
      <c r="C131" s="50" t="e">
        <f>VLOOKUP($S131,AvgGoalStats!$A$3:$AE$998,8,FALSE)</f>
        <v>#REF!</v>
      </c>
      <c r="D131" s="50" t="e">
        <f>VLOOKUP($S131,AvgGoalStats!$A$3:$AE$998,9,FALSE)</f>
        <v>#REF!</v>
      </c>
      <c r="E131" s="50" t="e">
        <f>VLOOKUP($S131,AvgGoalStats!$A$3:$AE$998,11,FALSE)</f>
        <v>#REF!</v>
      </c>
      <c r="F131" s="50" t="e">
        <f>VLOOKUP($S131,AvgGoalStats!$A$3:$AE$998,12,FALSE)</f>
        <v>#REF!</v>
      </c>
      <c r="G131" s="50" t="e">
        <f>VLOOKUP($S131,AvgGoalStats!$A$3:$AE$998,14,FALSE)</f>
        <v>#REF!</v>
      </c>
      <c r="H131" s="50" t="e">
        <f>VLOOKUP($S131,AvgGoalStats!$A$3:$AE$998,15,FALSE)</f>
        <v>#REF!</v>
      </c>
      <c r="I131" s="50" t="e">
        <f>VLOOKUP($S131,AvgGoalStats!$A$3:$AE$998,17,FALSE)</f>
        <v>#REF!</v>
      </c>
      <c r="J131" s="50" t="e">
        <f>VLOOKUP($S131,AvgGoalStats!$A$3:$AE$998,18,FALSE)</f>
        <v>#REF!</v>
      </c>
      <c r="K131" s="50" t="e">
        <f>VLOOKUP($S131,AvgGoalStats!$A$3:$AE$998,20,FALSE)</f>
        <v>#REF!</v>
      </c>
      <c r="L131" s="50" t="e">
        <f>VLOOKUP($S131,AvgGoalStats!$A$3:$AE$998,21,FALSE)</f>
        <v>#REF!</v>
      </c>
      <c r="M131" s="50" t="e">
        <f>VLOOKUP($S131,AvgGoalStats!$A$3:$AE$998,23,FALSE)</f>
        <v>#REF!</v>
      </c>
      <c r="N131" s="50" t="e">
        <f>VLOOKUP($S131,AvgGoalStats!$A$3:$AE$998,24,FALSE)</f>
        <v>#REF!</v>
      </c>
      <c r="O131" s="50" t="e">
        <f>VLOOKUP($S131,AvgGoalStats!$A$3:$AE$998,26,FALSE)</f>
        <v>#REF!</v>
      </c>
      <c r="P131" s="50" t="e">
        <f>VLOOKUP($S131,AvgGoalStats!$A$3:$AE$998,27,FALSE)</f>
        <v>#REF!</v>
      </c>
      <c r="Q131" s="50" t="e">
        <f>VLOOKUP($S131,AvgGoalStats!$A$3:$AE$998,29,FALSE)</f>
        <v>#REF!</v>
      </c>
      <c r="R131" s="50" t="e">
        <f>VLOOKUP($S131,AvgGoalStats!$A$3:$AE$998,30,FALSE)</f>
        <v>#REF!</v>
      </c>
      <c r="S131" s="53" t="e">
        <f>Fixtures!#REF!</f>
        <v>#REF!</v>
      </c>
      <c r="T131" s="54" t="e">
        <f>Fixtures!#REF!</f>
        <v>#REF!</v>
      </c>
      <c r="U131" s="53" t="e">
        <f>Fixtures!#REF!</f>
        <v>#REF!</v>
      </c>
      <c r="V131" s="51" t="e">
        <f>VLOOKUP($U131,AvgGoalStats!$A$3:$AE$998,5,FALSE)</f>
        <v>#REF!</v>
      </c>
      <c r="W131" s="50" t="e">
        <f>VLOOKUP($U131,AvgGoalStats!$A$3:$AE$998,7,FALSE)</f>
        <v>#REF!</v>
      </c>
      <c r="X131" s="50" t="e">
        <f>VLOOKUP($U131,AvgGoalStats!$A$3:$AE$998,8,FALSE)</f>
        <v>#REF!</v>
      </c>
      <c r="Y131" s="50" t="e">
        <f>VLOOKUP($U131,AvgGoalStats!$A$3:$AE$998,10,FALSE)</f>
        <v>#REF!</v>
      </c>
      <c r="Z131" s="50" t="e">
        <f>VLOOKUP($U131,AvgGoalStats!$A$3:$AE$998,11,FALSE)</f>
        <v>#REF!</v>
      </c>
      <c r="AA131" s="50" t="e">
        <f>VLOOKUP($U131,AvgGoalStats!$A$3:$AE$998,13,FALSE)</f>
        <v>#REF!</v>
      </c>
      <c r="AB131" s="50" t="e">
        <f>VLOOKUP($U131,AvgGoalStats!$A$3:$AE$998,14,FALSE)</f>
        <v>#REF!</v>
      </c>
      <c r="AC131" s="50" t="e">
        <f>VLOOKUP($U131,AvgGoalStats!$A$3:$AE$998,16,FALSE)</f>
        <v>#REF!</v>
      </c>
      <c r="AD131" s="50" t="e">
        <f>VLOOKUP($U131,AvgGoalStats!$A$3:$AE$998,17,FALSE)</f>
        <v>#REF!</v>
      </c>
      <c r="AE131" s="50" t="e">
        <f>VLOOKUP($U131,AvgGoalStats!$A$3:$AE$998,19,FALSE)</f>
        <v>#REF!</v>
      </c>
      <c r="AF131" s="50" t="e">
        <f>VLOOKUP($U131,AvgGoalStats!$A$3:$AE$998,20,FALSE)</f>
        <v>#REF!</v>
      </c>
      <c r="AG131" s="50" t="e">
        <f>VLOOKUP($U131,AvgGoalStats!$A$3:$AE$998,22,FALSE)</f>
        <v>#REF!</v>
      </c>
      <c r="AH131" s="50" t="e">
        <f>VLOOKUP($U131,AvgGoalStats!$A$3:$AE$998,23,FALSE)</f>
        <v>#REF!</v>
      </c>
      <c r="AI131" s="50" t="e">
        <f>VLOOKUP($U131,AvgGoalStats!$A$3:$AE$998,25,FALSE)</f>
        <v>#REF!</v>
      </c>
      <c r="AJ131" s="50" t="e">
        <f>VLOOKUP($U131,AvgGoalStats!$A$3:$AE$998,26,FALSE)</f>
        <v>#REF!</v>
      </c>
      <c r="AK131" s="50" t="e">
        <f>VLOOKUP($U131,AvgGoalStats!$A$3:$AE$998,28,FALSE)</f>
        <v>#REF!</v>
      </c>
      <c r="AL131" s="50" t="e">
        <f>VLOOKUP($U131,AvgGoalStats!$A$3:$AE$998,29,FALSE)</f>
        <v>#REF!</v>
      </c>
      <c r="AM131" s="50" t="e">
        <f>VLOOKUP($U131,AvgGoalStats!$A$3:$AE$998,31,FALSE)</f>
        <v>#REF!</v>
      </c>
    </row>
    <row r="132" spans="1:39" x14ac:dyDescent="0.3">
      <c r="A132" s="51" t="e">
        <f>VLOOKUP($S132,AvgGoalStats!$A$3:$AE$998,5,FALSE)</f>
        <v>#REF!</v>
      </c>
      <c r="B132" s="50" t="e">
        <f>VLOOKUP($S132,AvgGoalStats!$A$3:$AE$998,6,FALSE)</f>
        <v>#REF!</v>
      </c>
      <c r="C132" s="50" t="e">
        <f>VLOOKUP($S132,AvgGoalStats!$A$3:$AE$998,8,FALSE)</f>
        <v>#REF!</v>
      </c>
      <c r="D132" s="50" t="e">
        <f>VLOOKUP($S132,AvgGoalStats!$A$3:$AE$998,9,FALSE)</f>
        <v>#REF!</v>
      </c>
      <c r="E132" s="50" t="e">
        <f>VLOOKUP($S132,AvgGoalStats!$A$3:$AE$998,11,FALSE)</f>
        <v>#REF!</v>
      </c>
      <c r="F132" s="50" t="e">
        <f>VLOOKUP($S132,AvgGoalStats!$A$3:$AE$998,12,FALSE)</f>
        <v>#REF!</v>
      </c>
      <c r="G132" s="50" t="e">
        <f>VLOOKUP($S132,AvgGoalStats!$A$3:$AE$998,14,FALSE)</f>
        <v>#REF!</v>
      </c>
      <c r="H132" s="50" t="e">
        <f>VLOOKUP($S132,AvgGoalStats!$A$3:$AE$998,15,FALSE)</f>
        <v>#REF!</v>
      </c>
      <c r="I132" s="50" t="e">
        <f>VLOOKUP($S132,AvgGoalStats!$A$3:$AE$998,17,FALSE)</f>
        <v>#REF!</v>
      </c>
      <c r="J132" s="50" t="e">
        <f>VLOOKUP($S132,AvgGoalStats!$A$3:$AE$998,18,FALSE)</f>
        <v>#REF!</v>
      </c>
      <c r="K132" s="50" t="e">
        <f>VLOOKUP($S132,AvgGoalStats!$A$3:$AE$998,20,FALSE)</f>
        <v>#REF!</v>
      </c>
      <c r="L132" s="50" t="e">
        <f>VLOOKUP($S132,AvgGoalStats!$A$3:$AE$998,21,FALSE)</f>
        <v>#REF!</v>
      </c>
      <c r="M132" s="50" t="e">
        <f>VLOOKUP($S132,AvgGoalStats!$A$3:$AE$998,23,FALSE)</f>
        <v>#REF!</v>
      </c>
      <c r="N132" s="50" t="e">
        <f>VLOOKUP($S132,AvgGoalStats!$A$3:$AE$998,24,FALSE)</f>
        <v>#REF!</v>
      </c>
      <c r="O132" s="50" t="e">
        <f>VLOOKUP($S132,AvgGoalStats!$A$3:$AE$998,26,FALSE)</f>
        <v>#REF!</v>
      </c>
      <c r="P132" s="50" t="e">
        <f>VLOOKUP($S132,AvgGoalStats!$A$3:$AE$998,27,FALSE)</f>
        <v>#REF!</v>
      </c>
      <c r="Q132" s="50" t="e">
        <f>VLOOKUP($S132,AvgGoalStats!$A$3:$AE$998,29,FALSE)</f>
        <v>#REF!</v>
      </c>
      <c r="R132" s="50" t="e">
        <f>VLOOKUP($S132,AvgGoalStats!$A$3:$AE$998,30,FALSE)</f>
        <v>#REF!</v>
      </c>
      <c r="S132" s="53" t="e">
        <f>Fixtures!#REF!</f>
        <v>#REF!</v>
      </c>
      <c r="T132" s="54" t="e">
        <f>Fixtures!#REF!</f>
        <v>#REF!</v>
      </c>
      <c r="U132" s="53" t="e">
        <f>Fixtures!#REF!</f>
        <v>#REF!</v>
      </c>
      <c r="V132" s="51" t="e">
        <f>VLOOKUP($U132,AvgGoalStats!$A$3:$AE$998,5,FALSE)</f>
        <v>#REF!</v>
      </c>
      <c r="W132" s="50" t="e">
        <f>VLOOKUP($U132,AvgGoalStats!$A$3:$AE$998,7,FALSE)</f>
        <v>#REF!</v>
      </c>
      <c r="X132" s="50" t="e">
        <f>VLOOKUP($U132,AvgGoalStats!$A$3:$AE$998,8,FALSE)</f>
        <v>#REF!</v>
      </c>
      <c r="Y132" s="50" t="e">
        <f>VLOOKUP($U132,AvgGoalStats!$A$3:$AE$998,10,FALSE)</f>
        <v>#REF!</v>
      </c>
      <c r="Z132" s="50" t="e">
        <f>VLOOKUP($U132,AvgGoalStats!$A$3:$AE$998,11,FALSE)</f>
        <v>#REF!</v>
      </c>
      <c r="AA132" s="50" t="e">
        <f>VLOOKUP($U132,AvgGoalStats!$A$3:$AE$998,13,FALSE)</f>
        <v>#REF!</v>
      </c>
      <c r="AB132" s="50" t="e">
        <f>VLOOKUP($U132,AvgGoalStats!$A$3:$AE$998,14,FALSE)</f>
        <v>#REF!</v>
      </c>
      <c r="AC132" s="50" t="e">
        <f>VLOOKUP($U132,AvgGoalStats!$A$3:$AE$998,16,FALSE)</f>
        <v>#REF!</v>
      </c>
      <c r="AD132" s="50" t="e">
        <f>VLOOKUP($U132,AvgGoalStats!$A$3:$AE$998,17,FALSE)</f>
        <v>#REF!</v>
      </c>
      <c r="AE132" s="50" t="e">
        <f>VLOOKUP($U132,AvgGoalStats!$A$3:$AE$998,19,FALSE)</f>
        <v>#REF!</v>
      </c>
      <c r="AF132" s="50" t="e">
        <f>VLOOKUP($U132,AvgGoalStats!$A$3:$AE$998,20,FALSE)</f>
        <v>#REF!</v>
      </c>
      <c r="AG132" s="50" t="e">
        <f>VLOOKUP($U132,AvgGoalStats!$A$3:$AE$998,22,FALSE)</f>
        <v>#REF!</v>
      </c>
      <c r="AH132" s="50" t="e">
        <f>VLOOKUP($U132,AvgGoalStats!$A$3:$AE$998,23,FALSE)</f>
        <v>#REF!</v>
      </c>
      <c r="AI132" s="50" t="e">
        <f>VLOOKUP($U132,AvgGoalStats!$A$3:$AE$998,25,FALSE)</f>
        <v>#REF!</v>
      </c>
      <c r="AJ132" s="50" t="e">
        <f>VLOOKUP($U132,AvgGoalStats!$A$3:$AE$998,26,FALSE)</f>
        <v>#REF!</v>
      </c>
      <c r="AK132" s="50" t="e">
        <f>VLOOKUP($U132,AvgGoalStats!$A$3:$AE$998,28,FALSE)</f>
        <v>#REF!</v>
      </c>
      <c r="AL132" s="50" t="e">
        <f>VLOOKUP($U132,AvgGoalStats!$A$3:$AE$998,29,FALSE)</f>
        <v>#REF!</v>
      </c>
      <c r="AM132" s="50" t="e">
        <f>VLOOKUP($U132,AvgGoalStats!$A$3:$AE$998,31,FALSE)</f>
        <v>#REF!</v>
      </c>
    </row>
    <row r="133" spans="1:39" x14ac:dyDescent="0.3">
      <c r="A133" s="51" t="e">
        <f>VLOOKUP($S133,AvgGoalStats!$A$3:$AE$998,5,FALSE)</f>
        <v>#REF!</v>
      </c>
      <c r="B133" s="50" t="e">
        <f>VLOOKUP($S133,AvgGoalStats!$A$3:$AE$998,6,FALSE)</f>
        <v>#REF!</v>
      </c>
      <c r="C133" s="50" t="e">
        <f>VLOOKUP($S133,AvgGoalStats!$A$3:$AE$998,8,FALSE)</f>
        <v>#REF!</v>
      </c>
      <c r="D133" s="50" t="e">
        <f>VLOOKUP($S133,AvgGoalStats!$A$3:$AE$998,9,FALSE)</f>
        <v>#REF!</v>
      </c>
      <c r="E133" s="50" t="e">
        <f>VLOOKUP($S133,AvgGoalStats!$A$3:$AE$998,11,FALSE)</f>
        <v>#REF!</v>
      </c>
      <c r="F133" s="50" t="e">
        <f>VLOOKUP($S133,AvgGoalStats!$A$3:$AE$998,12,FALSE)</f>
        <v>#REF!</v>
      </c>
      <c r="G133" s="50" t="e">
        <f>VLOOKUP($S133,AvgGoalStats!$A$3:$AE$998,14,FALSE)</f>
        <v>#REF!</v>
      </c>
      <c r="H133" s="50" t="e">
        <f>VLOOKUP($S133,AvgGoalStats!$A$3:$AE$998,15,FALSE)</f>
        <v>#REF!</v>
      </c>
      <c r="I133" s="50" t="e">
        <f>VLOOKUP($S133,AvgGoalStats!$A$3:$AE$998,17,FALSE)</f>
        <v>#REF!</v>
      </c>
      <c r="J133" s="50" t="e">
        <f>VLOOKUP($S133,AvgGoalStats!$A$3:$AE$998,18,FALSE)</f>
        <v>#REF!</v>
      </c>
      <c r="K133" s="50" t="e">
        <f>VLOOKUP($S133,AvgGoalStats!$A$3:$AE$998,20,FALSE)</f>
        <v>#REF!</v>
      </c>
      <c r="L133" s="50" t="e">
        <f>VLOOKUP($S133,AvgGoalStats!$A$3:$AE$998,21,FALSE)</f>
        <v>#REF!</v>
      </c>
      <c r="M133" s="50" t="e">
        <f>VLOOKUP($S133,AvgGoalStats!$A$3:$AE$998,23,FALSE)</f>
        <v>#REF!</v>
      </c>
      <c r="N133" s="50" t="e">
        <f>VLOOKUP($S133,AvgGoalStats!$A$3:$AE$998,24,FALSE)</f>
        <v>#REF!</v>
      </c>
      <c r="O133" s="50" t="e">
        <f>VLOOKUP($S133,AvgGoalStats!$A$3:$AE$998,26,FALSE)</f>
        <v>#REF!</v>
      </c>
      <c r="P133" s="50" t="e">
        <f>VLOOKUP($S133,AvgGoalStats!$A$3:$AE$998,27,FALSE)</f>
        <v>#REF!</v>
      </c>
      <c r="Q133" s="50" t="e">
        <f>VLOOKUP($S133,AvgGoalStats!$A$3:$AE$998,29,FALSE)</f>
        <v>#REF!</v>
      </c>
      <c r="R133" s="50" t="e">
        <f>VLOOKUP($S133,AvgGoalStats!$A$3:$AE$998,30,FALSE)</f>
        <v>#REF!</v>
      </c>
      <c r="S133" s="53" t="e">
        <f>Fixtures!#REF!</f>
        <v>#REF!</v>
      </c>
      <c r="T133" s="54" t="e">
        <f>Fixtures!#REF!</f>
        <v>#REF!</v>
      </c>
      <c r="U133" s="53" t="e">
        <f>Fixtures!#REF!</f>
        <v>#REF!</v>
      </c>
      <c r="V133" s="51" t="e">
        <f>VLOOKUP($U133,AvgGoalStats!$A$3:$AE$998,5,FALSE)</f>
        <v>#REF!</v>
      </c>
      <c r="W133" s="50" t="e">
        <f>VLOOKUP($U133,AvgGoalStats!$A$3:$AE$998,7,FALSE)</f>
        <v>#REF!</v>
      </c>
      <c r="X133" s="50" t="e">
        <f>VLOOKUP($U133,AvgGoalStats!$A$3:$AE$998,8,FALSE)</f>
        <v>#REF!</v>
      </c>
      <c r="Y133" s="50" t="e">
        <f>VLOOKUP($U133,AvgGoalStats!$A$3:$AE$998,10,FALSE)</f>
        <v>#REF!</v>
      </c>
      <c r="Z133" s="50" t="e">
        <f>VLOOKUP($U133,AvgGoalStats!$A$3:$AE$998,11,FALSE)</f>
        <v>#REF!</v>
      </c>
      <c r="AA133" s="50" t="e">
        <f>VLOOKUP($U133,AvgGoalStats!$A$3:$AE$998,13,FALSE)</f>
        <v>#REF!</v>
      </c>
      <c r="AB133" s="50" t="e">
        <f>VLOOKUP($U133,AvgGoalStats!$A$3:$AE$998,14,FALSE)</f>
        <v>#REF!</v>
      </c>
      <c r="AC133" s="50" t="e">
        <f>VLOOKUP($U133,AvgGoalStats!$A$3:$AE$998,16,FALSE)</f>
        <v>#REF!</v>
      </c>
      <c r="AD133" s="50" t="e">
        <f>VLOOKUP($U133,AvgGoalStats!$A$3:$AE$998,17,FALSE)</f>
        <v>#REF!</v>
      </c>
      <c r="AE133" s="50" t="e">
        <f>VLOOKUP($U133,AvgGoalStats!$A$3:$AE$998,19,FALSE)</f>
        <v>#REF!</v>
      </c>
      <c r="AF133" s="50" t="e">
        <f>VLOOKUP($U133,AvgGoalStats!$A$3:$AE$998,20,FALSE)</f>
        <v>#REF!</v>
      </c>
      <c r="AG133" s="50" t="e">
        <f>VLOOKUP($U133,AvgGoalStats!$A$3:$AE$998,22,FALSE)</f>
        <v>#REF!</v>
      </c>
      <c r="AH133" s="50" t="e">
        <f>VLOOKUP($U133,AvgGoalStats!$A$3:$AE$998,23,FALSE)</f>
        <v>#REF!</v>
      </c>
      <c r="AI133" s="50" t="e">
        <f>VLOOKUP($U133,AvgGoalStats!$A$3:$AE$998,25,FALSE)</f>
        <v>#REF!</v>
      </c>
      <c r="AJ133" s="50" t="e">
        <f>VLOOKUP($U133,AvgGoalStats!$A$3:$AE$998,26,FALSE)</f>
        <v>#REF!</v>
      </c>
      <c r="AK133" s="50" t="e">
        <f>VLOOKUP($U133,AvgGoalStats!$A$3:$AE$998,28,FALSE)</f>
        <v>#REF!</v>
      </c>
      <c r="AL133" s="50" t="e">
        <f>VLOOKUP($U133,AvgGoalStats!$A$3:$AE$998,29,FALSE)</f>
        <v>#REF!</v>
      </c>
      <c r="AM133" s="50" t="e">
        <f>VLOOKUP($U133,AvgGoalStats!$A$3:$AE$998,31,FALSE)</f>
        <v>#REF!</v>
      </c>
    </row>
    <row r="134" spans="1:39" x14ac:dyDescent="0.3">
      <c r="A134" s="51" t="e">
        <f>VLOOKUP($S134,AvgGoalStats!$A$3:$AE$998,5,FALSE)</f>
        <v>#REF!</v>
      </c>
      <c r="B134" s="50" t="e">
        <f>VLOOKUP($S134,AvgGoalStats!$A$3:$AE$998,6,FALSE)</f>
        <v>#REF!</v>
      </c>
      <c r="C134" s="50" t="e">
        <f>VLOOKUP($S134,AvgGoalStats!$A$3:$AE$998,8,FALSE)</f>
        <v>#REF!</v>
      </c>
      <c r="D134" s="50" t="e">
        <f>VLOOKUP($S134,AvgGoalStats!$A$3:$AE$998,9,FALSE)</f>
        <v>#REF!</v>
      </c>
      <c r="E134" s="50" t="e">
        <f>VLOOKUP($S134,AvgGoalStats!$A$3:$AE$998,11,FALSE)</f>
        <v>#REF!</v>
      </c>
      <c r="F134" s="50" t="e">
        <f>VLOOKUP($S134,AvgGoalStats!$A$3:$AE$998,12,FALSE)</f>
        <v>#REF!</v>
      </c>
      <c r="G134" s="50" t="e">
        <f>VLOOKUP($S134,AvgGoalStats!$A$3:$AE$998,14,FALSE)</f>
        <v>#REF!</v>
      </c>
      <c r="H134" s="50" t="e">
        <f>VLOOKUP($S134,AvgGoalStats!$A$3:$AE$998,15,FALSE)</f>
        <v>#REF!</v>
      </c>
      <c r="I134" s="50" t="e">
        <f>VLOOKUP($S134,AvgGoalStats!$A$3:$AE$998,17,FALSE)</f>
        <v>#REF!</v>
      </c>
      <c r="J134" s="50" t="e">
        <f>VLOOKUP($S134,AvgGoalStats!$A$3:$AE$998,18,FALSE)</f>
        <v>#REF!</v>
      </c>
      <c r="K134" s="50" t="e">
        <f>VLOOKUP($S134,AvgGoalStats!$A$3:$AE$998,20,FALSE)</f>
        <v>#REF!</v>
      </c>
      <c r="L134" s="50" t="e">
        <f>VLOOKUP($S134,AvgGoalStats!$A$3:$AE$998,21,FALSE)</f>
        <v>#REF!</v>
      </c>
      <c r="M134" s="50" t="e">
        <f>VLOOKUP($S134,AvgGoalStats!$A$3:$AE$998,23,FALSE)</f>
        <v>#REF!</v>
      </c>
      <c r="N134" s="50" t="e">
        <f>VLOOKUP($S134,AvgGoalStats!$A$3:$AE$998,24,FALSE)</f>
        <v>#REF!</v>
      </c>
      <c r="O134" s="50" t="e">
        <f>VLOOKUP($S134,AvgGoalStats!$A$3:$AE$998,26,FALSE)</f>
        <v>#REF!</v>
      </c>
      <c r="P134" s="50" t="e">
        <f>VLOOKUP($S134,AvgGoalStats!$A$3:$AE$998,27,FALSE)</f>
        <v>#REF!</v>
      </c>
      <c r="Q134" s="50" t="e">
        <f>VLOOKUP($S134,AvgGoalStats!$A$3:$AE$998,29,FALSE)</f>
        <v>#REF!</v>
      </c>
      <c r="R134" s="50" t="e">
        <f>VLOOKUP($S134,AvgGoalStats!$A$3:$AE$998,30,FALSE)</f>
        <v>#REF!</v>
      </c>
      <c r="S134" s="53" t="e">
        <f>Fixtures!#REF!</f>
        <v>#REF!</v>
      </c>
      <c r="T134" s="54" t="e">
        <f>Fixtures!#REF!</f>
        <v>#REF!</v>
      </c>
      <c r="U134" s="53" t="e">
        <f>Fixtures!#REF!</f>
        <v>#REF!</v>
      </c>
      <c r="V134" s="51" t="e">
        <f>VLOOKUP($U134,AvgGoalStats!$A$3:$AE$998,5,FALSE)</f>
        <v>#REF!</v>
      </c>
      <c r="W134" s="50" t="e">
        <f>VLOOKUP($U134,AvgGoalStats!$A$3:$AE$998,7,FALSE)</f>
        <v>#REF!</v>
      </c>
      <c r="X134" s="50" t="e">
        <f>VLOOKUP($U134,AvgGoalStats!$A$3:$AE$998,8,FALSE)</f>
        <v>#REF!</v>
      </c>
      <c r="Y134" s="50" t="e">
        <f>VLOOKUP($U134,AvgGoalStats!$A$3:$AE$998,10,FALSE)</f>
        <v>#REF!</v>
      </c>
      <c r="Z134" s="50" t="e">
        <f>VLOOKUP($U134,AvgGoalStats!$A$3:$AE$998,11,FALSE)</f>
        <v>#REF!</v>
      </c>
      <c r="AA134" s="50" t="e">
        <f>VLOOKUP($U134,AvgGoalStats!$A$3:$AE$998,13,FALSE)</f>
        <v>#REF!</v>
      </c>
      <c r="AB134" s="50" t="e">
        <f>VLOOKUP($U134,AvgGoalStats!$A$3:$AE$998,14,FALSE)</f>
        <v>#REF!</v>
      </c>
      <c r="AC134" s="50" t="e">
        <f>VLOOKUP($U134,AvgGoalStats!$A$3:$AE$998,16,FALSE)</f>
        <v>#REF!</v>
      </c>
      <c r="AD134" s="50" t="e">
        <f>VLOOKUP($U134,AvgGoalStats!$A$3:$AE$998,17,FALSE)</f>
        <v>#REF!</v>
      </c>
      <c r="AE134" s="50" t="e">
        <f>VLOOKUP($U134,AvgGoalStats!$A$3:$AE$998,19,FALSE)</f>
        <v>#REF!</v>
      </c>
      <c r="AF134" s="50" t="e">
        <f>VLOOKUP($U134,AvgGoalStats!$A$3:$AE$998,20,FALSE)</f>
        <v>#REF!</v>
      </c>
      <c r="AG134" s="50" t="e">
        <f>VLOOKUP($U134,AvgGoalStats!$A$3:$AE$998,22,FALSE)</f>
        <v>#REF!</v>
      </c>
      <c r="AH134" s="50" t="e">
        <f>VLOOKUP($U134,AvgGoalStats!$A$3:$AE$998,23,FALSE)</f>
        <v>#REF!</v>
      </c>
      <c r="AI134" s="50" t="e">
        <f>VLOOKUP($U134,AvgGoalStats!$A$3:$AE$998,25,FALSE)</f>
        <v>#REF!</v>
      </c>
      <c r="AJ134" s="50" t="e">
        <f>VLOOKUP($U134,AvgGoalStats!$A$3:$AE$998,26,FALSE)</f>
        <v>#REF!</v>
      </c>
      <c r="AK134" s="50" t="e">
        <f>VLOOKUP($U134,AvgGoalStats!$A$3:$AE$998,28,FALSE)</f>
        <v>#REF!</v>
      </c>
      <c r="AL134" s="50" t="e">
        <f>VLOOKUP($U134,AvgGoalStats!$A$3:$AE$998,29,FALSE)</f>
        <v>#REF!</v>
      </c>
      <c r="AM134" s="50" t="e">
        <f>VLOOKUP($U134,AvgGoalStats!$A$3:$AE$998,31,FALSE)</f>
        <v>#REF!</v>
      </c>
    </row>
    <row r="135" spans="1:39" x14ac:dyDescent="0.3">
      <c r="A135" s="51" t="e">
        <f>VLOOKUP($S135,AvgGoalStats!$A$3:$AE$998,5,FALSE)</f>
        <v>#REF!</v>
      </c>
      <c r="B135" s="50" t="e">
        <f>VLOOKUP($S135,AvgGoalStats!$A$3:$AE$998,6,FALSE)</f>
        <v>#REF!</v>
      </c>
      <c r="C135" s="50" t="e">
        <f>VLOOKUP($S135,AvgGoalStats!$A$3:$AE$998,8,FALSE)</f>
        <v>#REF!</v>
      </c>
      <c r="D135" s="50" t="e">
        <f>VLOOKUP($S135,AvgGoalStats!$A$3:$AE$998,9,FALSE)</f>
        <v>#REF!</v>
      </c>
      <c r="E135" s="50" t="e">
        <f>VLOOKUP($S135,AvgGoalStats!$A$3:$AE$998,11,FALSE)</f>
        <v>#REF!</v>
      </c>
      <c r="F135" s="50" t="e">
        <f>VLOOKUP($S135,AvgGoalStats!$A$3:$AE$998,12,FALSE)</f>
        <v>#REF!</v>
      </c>
      <c r="G135" s="50" t="e">
        <f>VLOOKUP($S135,AvgGoalStats!$A$3:$AE$998,14,FALSE)</f>
        <v>#REF!</v>
      </c>
      <c r="H135" s="50" t="e">
        <f>VLOOKUP($S135,AvgGoalStats!$A$3:$AE$998,15,FALSE)</f>
        <v>#REF!</v>
      </c>
      <c r="I135" s="50" t="e">
        <f>VLOOKUP($S135,AvgGoalStats!$A$3:$AE$998,17,FALSE)</f>
        <v>#REF!</v>
      </c>
      <c r="J135" s="50" t="e">
        <f>VLOOKUP($S135,AvgGoalStats!$A$3:$AE$998,18,FALSE)</f>
        <v>#REF!</v>
      </c>
      <c r="K135" s="50" t="e">
        <f>VLOOKUP($S135,AvgGoalStats!$A$3:$AE$998,20,FALSE)</f>
        <v>#REF!</v>
      </c>
      <c r="L135" s="50" t="e">
        <f>VLOOKUP($S135,AvgGoalStats!$A$3:$AE$998,21,FALSE)</f>
        <v>#REF!</v>
      </c>
      <c r="M135" s="50" t="e">
        <f>VLOOKUP($S135,AvgGoalStats!$A$3:$AE$998,23,FALSE)</f>
        <v>#REF!</v>
      </c>
      <c r="N135" s="50" t="e">
        <f>VLOOKUP($S135,AvgGoalStats!$A$3:$AE$998,24,FALSE)</f>
        <v>#REF!</v>
      </c>
      <c r="O135" s="50" t="e">
        <f>VLOOKUP($S135,AvgGoalStats!$A$3:$AE$998,26,FALSE)</f>
        <v>#REF!</v>
      </c>
      <c r="P135" s="50" t="e">
        <f>VLOOKUP($S135,AvgGoalStats!$A$3:$AE$998,27,FALSE)</f>
        <v>#REF!</v>
      </c>
      <c r="Q135" s="50" t="e">
        <f>VLOOKUP($S135,AvgGoalStats!$A$3:$AE$998,29,FALSE)</f>
        <v>#REF!</v>
      </c>
      <c r="R135" s="50" t="e">
        <f>VLOOKUP($S135,AvgGoalStats!$A$3:$AE$998,30,FALSE)</f>
        <v>#REF!</v>
      </c>
      <c r="S135" s="53" t="e">
        <f>Fixtures!#REF!</f>
        <v>#REF!</v>
      </c>
      <c r="T135" s="54" t="e">
        <f>Fixtures!#REF!</f>
        <v>#REF!</v>
      </c>
      <c r="U135" s="53" t="e">
        <f>Fixtures!#REF!</f>
        <v>#REF!</v>
      </c>
      <c r="V135" s="51" t="e">
        <f>VLOOKUP($U135,AvgGoalStats!$A$3:$AE$998,5,FALSE)</f>
        <v>#REF!</v>
      </c>
      <c r="W135" s="50" t="e">
        <f>VLOOKUP($U135,AvgGoalStats!$A$3:$AE$998,7,FALSE)</f>
        <v>#REF!</v>
      </c>
      <c r="X135" s="50" t="e">
        <f>VLOOKUP($U135,AvgGoalStats!$A$3:$AE$998,8,FALSE)</f>
        <v>#REF!</v>
      </c>
      <c r="Y135" s="50" t="e">
        <f>VLOOKUP($U135,AvgGoalStats!$A$3:$AE$998,10,FALSE)</f>
        <v>#REF!</v>
      </c>
      <c r="Z135" s="50" t="e">
        <f>VLOOKUP($U135,AvgGoalStats!$A$3:$AE$998,11,FALSE)</f>
        <v>#REF!</v>
      </c>
      <c r="AA135" s="50" t="e">
        <f>VLOOKUP($U135,AvgGoalStats!$A$3:$AE$998,13,FALSE)</f>
        <v>#REF!</v>
      </c>
      <c r="AB135" s="50" t="e">
        <f>VLOOKUP($U135,AvgGoalStats!$A$3:$AE$998,14,FALSE)</f>
        <v>#REF!</v>
      </c>
      <c r="AC135" s="50" t="e">
        <f>VLOOKUP($U135,AvgGoalStats!$A$3:$AE$998,16,FALSE)</f>
        <v>#REF!</v>
      </c>
      <c r="AD135" s="50" t="e">
        <f>VLOOKUP($U135,AvgGoalStats!$A$3:$AE$998,17,FALSE)</f>
        <v>#REF!</v>
      </c>
      <c r="AE135" s="50" t="e">
        <f>VLOOKUP($U135,AvgGoalStats!$A$3:$AE$998,19,FALSE)</f>
        <v>#REF!</v>
      </c>
      <c r="AF135" s="50" t="e">
        <f>VLOOKUP($U135,AvgGoalStats!$A$3:$AE$998,20,FALSE)</f>
        <v>#REF!</v>
      </c>
      <c r="AG135" s="50" t="e">
        <f>VLOOKUP($U135,AvgGoalStats!$A$3:$AE$998,22,FALSE)</f>
        <v>#REF!</v>
      </c>
      <c r="AH135" s="50" t="e">
        <f>VLOOKUP($U135,AvgGoalStats!$A$3:$AE$998,23,FALSE)</f>
        <v>#REF!</v>
      </c>
      <c r="AI135" s="50" t="e">
        <f>VLOOKUP($U135,AvgGoalStats!$A$3:$AE$998,25,FALSE)</f>
        <v>#REF!</v>
      </c>
      <c r="AJ135" s="50" t="e">
        <f>VLOOKUP($U135,AvgGoalStats!$A$3:$AE$998,26,FALSE)</f>
        <v>#REF!</v>
      </c>
      <c r="AK135" s="50" t="e">
        <f>VLOOKUP($U135,AvgGoalStats!$A$3:$AE$998,28,FALSE)</f>
        <v>#REF!</v>
      </c>
      <c r="AL135" s="50" t="e">
        <f>VLOOKUP($U135,AvgGoalStats!$A$3:$AE$998,29,FALSE)</f>
        <v>#REF!</v>
      </c>
      <c r="AM135" s="50" t="e">
        <f>VLOOKUP($U135,AvgGoalStats!$A$3:$AE$998,31,FALSE)</f>
        <v>#REF!</v>
      </c>
    </row>
    <row r="136" spans="1:39" x14ac:dyDescent="0.3">
      <c r="A136" s="51" t="e">
        <f>VLOOKUP($S136,AvgGoalStats!$A$3:$AE$998,5,FALSE)</f>
        <v>#REF!</v>
      </c>
      <c r="B136" s="50" t="e">
        <f>VLOOKUP($S136,AvgGoalStats!$A$3:$AE$998,6,FALSE)</f>
        <v>#REF!</v>
      </c>
      <c r="C136" s="50" t="e">
        <f>VLOOKUP($S136,AvgGoalStats!$A$3:$AE$998,8,FALSE)</f>
        <v>#REF!</v>
      </c>
      <c r="D136" s="50" t="e">
        <f>VLOOKUP($S136,AvgGoalStats!$A$3:$AE$998,9,FALSE)</f>
        <v>#REF!</v>
      </c>
      <c r="E136" s="50" t="e">
        <f>VLOOKUP($S136,AvgGoalStats!$A$3:$AE$998,11,FALSE)</f>
        <v>#REF!</v>
      </c>
      <c r="F136" s="50" t="e">
        <f>VLOOKUP($S136,AvgGoalStats!$A$3:$AE$998,12,FALSE)</f>
        <v>#REF!</v>
      </c>
      <c r="G136" s="50" t="e">
        <f>VLOOKUP($S136,AvgGoalStats!$A$3:$AE$998,14,FALSE)</f>
        <v>#REF!</v>
      </c>
      <c r="H136" s="50" t="e">
        <f>VLOOKUP($S136,AvgGoalStats!$A$3:$AE$998,15,FALSE)</f>
        <v>#REF!</v>
      </c>
      <c r="I136" s="50" t="e">
        <f>VLOOKUP($S136,AvgGoalStats!$A$3:$AE$998,17,FALSE)</f>
        <v>#REF!</v>
      </c>
      <c r="J136" s="50" t="e">
        <f>VLOOKUP($S136,AvgGoalStats!$A$3:$AE$998,18,FALSE)</f>
        <v>#REF!</v>
      </c>
      <c r="K136" s="50" t="e">
        <f>VLOOKUP($S136,AvgGoalStats!$A$3:$AE$998,20,FALSE)</f>
        <v>#REF!</v>
      </c>
      <c r="L136" s="50" t="e">
        <f>VLOOKUP($S136,AvgGoalStats!$A$3:$AE$998,21,FALSE)</f>
        <v>#REF!</v>
      </c>
      <c r="M136" s="50" t="e">
        <f>VLOOKUP($S136,AvgGoalStats!$A$3:$AE$998,23,FALSE)</f>
        <v>#REF!</v>
      </c>
      <c r="N136" s="50" t="e">
        <f>VLOOKUP($S136,AvgGoalStats!$A$3:$AE$998,24,FALSE)</f>
        <v>#REF!</v>
      </c>
      <c r="O136" s="50" t="e">
        <f>VLOOKUP($S136,AvgGoalStats!$A$3:$AE$998,26,FALSE)</f>
        <v>#REF!</v>
      </c>
      <c r="P136" s="50" t="e">
        <f>VLOOKUP($S136,AvgGoalStats!$A$3:$AE$998,27,FALSE)</f>
        <v>#REF!</v>
      </c>
      <c r="Q136" s="50" t="e">
        <f>VLOOKUP($S136,AvgGoalStats!$A$3:$AE$998,29,FALSE)</f>
        <v>#REF!</v>
      </c>
      <c r="R136" s="50" t="e">
        <f>VLOOKUP($S136,AvgGoalStats!$A$3:$AE$998,30,FALSE)</f>
        <v>#REF!</v>
      </c>
      <c r="S136" s="53" t="e">
        <f>Fixtures!#REF!</f>
        <v>#REF!</v>
      </c>
      <c r="T136" s="54" t="e">
        <f>Fixtures!#REF!</f>
        <v>#REF!</v>
      </c>
      <c r="U136" s="53" t="e">
        <f>Fixtures!#REF!</f>
        <v>#REF!</v>
      </c>
      <c r="V136" s="51" t="e">
        <f>VLOOKUP($U136,AvgGoalStats!$A$3:$AE$998,5,FALSE)</f>
        <v>#REF!</v>
      </c>
      <c r="W136" s="50" t="e">
        <f>VLOOKUP($U136,AvgGoalStats!$A$3:$AE$998,7,FALSE)</f>
        <v>#REF!</v>
      </c>
      <c r="X136" s="50" t="e">
        <f>VLOOKUP($U136,AvgGoalStats!$A$3:$AE$998,8,FALSE)</f>
        <v>#REF!</v>
      </c>
      <c r="Y136" s="50" t="e">
        <f>VLOOKUP($U136,AvgGoalStats!$A$3:$AE$998,10,FALSE)</f>
        <v>#REF!</v>
      </c>
      <c r="Z136" s="50" t="e">
        <f>VLOOKUP($U136,AvgGoalStats!$A$3:$AE$998,11,FALSE)</f>
        <v>#REF!</v>
      </c>
      <c r="AA136" s="50" t="e">
        <f>VLOOKUP($U136,AvgGoalStats!$A$3:$AE$998,13,FALSE)</f>
        <v>#REF!</v>
      </c>
      <c r="AB136" s="50" t="e">
        <f>VLOOKUP($U136,AvgGoalStats!$A$3:$AE$998,14,FALSE)</f>
        <v>#REF!</v>
      </c>
      <c r="AC136" s="50" t="e">
        <f>VLOOKUP($U136,AvgGoalStats!$A$3:$AE$998,16,FALSE)</f>
        <v>#REF!</v>
      </c>
      <c r="AD136" s="50" t="e">
        <f>VLOOKUP($U136,AvgGoalStats!$A$3:$AE$998,17,FALSE)</f>
        <v>#REF!</v>
      </c>
      <c r="AE136" s="50" t="e">
        <f>VLOOKUP($U136,AvgGoalStats!$A$3:$AE$998,19,FALSE)</f>
        <v>#REF!</v>
      </c>
      <c r="AF136" s="50" t="e">
        <f>VLOOKUP($U136,AvgGoalStats!$A$3:$AE$998,20,FALSE)</f>
        <v>#REF!</v>
      </c>
      <c r="AG136" s="50" t="e">
        <f>VLOOKUP($U136,AvgGoalStats!$A$3:$AE$998,22,FALSE)</f>
        <v>#REF!</v>
      </c>
      <c r="AH136" s="50" t="e">
        <f>VLOOKUP($U136,AvgGoalStats!$A$3:$AE$998,23,FALSE)</f>
        <v>#REF!</v>
      </c>
      <c r="AI136" s="50" t="e">
        <f>VLOOKUP($U136,AvgGoalStats!$A$3:$AE$998,25,FALSE)</f>
        <v>#REF!</v>
      </c>
      <c r="AJ136" s="50" t="e">
        <f>VLOOKUP($U136,AvgGoalStats!$A$3:$AE$998,26,FALSE)</f>
        <v>#REF!</v>
      </c>
      <c r="AK136" s="50" t="e">
        <f>VLOOKUP($U136,AvgGoalStats!$A$3:$AE$998,28,FALSE)</f>
        <v>#REF!</v>
      </c>
      <c r="AL136" s="50" t="e">
        <f>VLOOKUP($U136,AvgGoalStats!$A$3:$AE$998,29,FALSE)</f>
        <v>#REF!</v>
      </c>
      <c r="AM136" s="50" t="e">
        <f>VLOOKUP($U136,AvgGoalStats!$A$3:$AE$998,31,FALSE)</f>
        <v>#REF!</v>
      </c>
    </row>
    <row r="137" spans="1:39" x14ac:dyDescent="0.3">
      <c r="A137" s="51" t="e">
        <f>VLOOKUP($S137,AvgGoalStats!$A$3:$AE$998,5,FALSE)</f>
        <v>#REF!</v>
      </c>
      <c r="B137" s="50" t="e">
        <f>VLOOKUP($S137,AvgGoalStats!$A$3:$AE$998,6,FALSE)</f>
        <v>#REF!</v>
      </c>
      <c r="C137" s="50" t="e">
        <f>VLOOKUP($S137,AvgGoalStats!$A$3:$AE$998,8,FALSE)</f>
        <v>#REF!</v>
      </c>
      <c r="D137" s="50" t="e">
        <f>VLOOKUP($S137,AvgGoalStats!$A$3:$AE$998,9,FALSE)</f>
        <v>#REF!</v>
      </c>
      <c r="E137" s="50" t="e">
        <f>VLOOKUP($S137,AvgGoalStats!$A$3:$AE$998,11,FALSE)</f>
        <v>#REF!</v>
      </c>
      <c r="F137" s="50" t="e">
        <f>VLOOKUP($S137,AvgGoalStats!$A$3:$AE$998,12,FALSE)</f>
        <v>#REF!</v>
      </c>
      <c r="G137" s="50" t="e">
        <f>VLOOKUP($S137,AvgGoalStats!$A$3:$AE$998,14,FALSE)</f>
        <v>#REF!</v>
      </c>
      <c r="H137" s="50" t="e">
        <f>VLOOKUP($S137,AvgGoalStats!$A$3:$AE$998,15,FALSE)</f>
        <v>#REF!</v>
      </c>
      <c r="I137" s="50" t="e">
        <f>VLOOKUP($S137,AvgGoalStats!$A$3:$AE$998,17,FALSE)</f>
        <v>#REF!</v>
      </c>
      <c r="J137" s="50" t="e">
        <f>VLOOKUP($S137,AvgGoalStats!$A$3:$AE$998,18,FALSE)</f>
        <v>#REF!</v>
      </c>
      <c r="K137" s="50" t="e">
        <f>VLOOKUP($S137,AvgGoalStats!$A$3:$AE$998,20,FALSE)</f>
        <v>#REF!</v>
      </c>
      <c r="L137" s="50" t="e">
        <f>VLOOKUP($S137,AvgGoalStats!$A$3:$AE$998,21,FALSE)</f>
        <v>#REF!</v>
      </c>
      <c r="M137" s="50" t="e">
        <f>VLOOKUP($S137,AvgGoalStats!$A$3:$AE$998,23,FALSE)</f>
        <v>#REF!</v>
      </c>
      <c r="N137" s="50" t="e">
        <f>VLOOKUP($S137,AvgGoalStats!$A$3:$AE$998,24,FALSE)</f>
        <v>#REF!</v>
      </c>
      <c r="O137" s="50" t="e">
        <f>VLOOKUP($S137,AvgGoalStats!$A$3:$AE$998,26,FALSE)</f>
        <v>#REF!</v>
      </c>
      <c r="P137" s="50" t="e">
        <f>VLOOKUP($S137,AvgGoalStats!$A$3:$AE$998,27,FALSE)</f>
        <v>#REF!</v>
      </c>
      <c r="Q137" s="50" t="e">
        <f>VLOOKUP($S137,AvgGoalStats!$A$3:$AE$998,29,FALSE)</f>
        <v>#REF!</v>
      </c>
      <c r="R137" s="50" t="e">
        <f>VLOOKUP($S137,AvgGoalStats!$A$3:$AE$998,30,FALSE)</f>
        <v>#REF!</v>
      </c>
      <c r="S137" s="53" t="e">
        <f>Fixtures!#REF!</f>
        <v>#REF!</v>
      </c>
      <c r="T137" s="54" t="e">
        <f>Fixtures!#REF!</f>
        <v>#REF!</v>
      </c>
      <c r="U137" s="53" t="e">
        <f>Fixtures!#REF!</f>
        <v>#REF!</v>
      </c>
      <c r="V137" s="51" t="e">
        <f>VLOOKUP($U137,AvgGoalStats!$A$3:$AE$998,5,FALSE)</f>
        <v>#REF!</v>
      </c>
      <c r="W137" s="50" t="e">
        <f>VLOOKUP($U137,AvgGoalStats!$A$3:$AE$998,7,FALSE)</f>
        <v>#REF!</v>
      </c>
      <c r="X137" s="50" t="e">
        <f>VLOOKUP($U137,AvgGoalStats!$A$3:$AE$998,8,FALSE)</f>
        <v>#REF!</v>
      </c>
      <c r="Y137" s="50" t="e">
        <f>VLOOKUP($U137,AvgGoalStats!$A$3:$AE$998,10,FALSE)</f>
        <v>#REF!</v>
      </c>
      <c r="Z137" s="50" t="e">
        <f>VLOOKUP($U137,AvgGoalStats!$A$3:$AE$998,11,FALSE)</f>
        <v>#REF!</v>
      </c>
      <c r="AA137" s="50" t="e">
        <f>VLOOKUP($U137,AvgGoalStats!$A$3:$AE$998,13,FALSE)</f>
        <v>#REF!</v>
      </c>
      <c r="AB137" s="50" t="e">
        <f>VLOOKUP($U137,AvgGoalStats!$A$3:$AE$998,14,FALSE)</f>
        <v>#REF!</v>
      </c>
      <c r="AC137" s="50" t="e">
        <f>VLOOKUP($U137,AvgGoalStats!$A$3:$AE$998,16,FALSE)</f>
        <v>#REF!</v>
      </c>
      <c r="AD137" s="50" t="e">
        <f>VLOOKUP($U137,AvgGoalStats!$A$3:$AE$998,17,FALSE)</f>
        <v>#REF!</v>
      </c>
      <c r="AE137" s="50" t="e">
        <f>VLOOKUP($U137,AvgGoalStats!$A$3:$AE$998,19,FALSE)</f>
        <v>#REF!</v>
      </c>
      <c r="AF137" s="50" t="e">
        <f>VLOOKUP($U137,AvgGoalStats!$A$3:$AE$998,20,FALSE)</f>
        <v>#REF!</v>
      </c>
      <c r="AG137" s="50" t="e">
        <f>VLOOKUP($U137,AvgGoalStats!$A$3:$AE$998,22,FALSE)</f>
        <v>#REF!</v>
      </c>
      <c r="AH137" s="50" t="e">
        <f>VLOOKUP($U137,AvgGoalStats!$A$3:$AE$998,23,FALSE)</f>
        <v>#REF!</v>
      </c>
      <c r="AI137" s="50" t="e">
        <f>VLOOKUP($U137,AvgGoalStats!$A$3:$AE$998,25,FALSE)</f>
        <v>#REF!</v>
      </c>
      <c r="AJ137" s="50" t="e">
        <f>VLOOKUP($U137,AvgGoalStats!$A$3:$AE$998,26,FALSE)</f>
        <v>#REF!</v>
      </c>
      <c r="AK137" s="50" t="e">
        <f>VLOOKUP($U137,AvgGoalStats!$A$3:$AE$998,28,FALSE)</f>
        <v>#REF!</v>
      </c>
      <c r="AL137" s="50" t="e">
        <f>VLOOKUP($U137,AvgGoalStats!$A$3:$AE$998,29,FALSE)</f>
        <v>#REF!</v>
      </c>
      <c r="AM137" s="50" t="e">
        <f>VLOOKUP($U137,AvgGoalStats!$A$3:$AE$998,31,FALSE)</f>
        <v>#REF!</v>
      </c>
    </row>
    <row r="138" spans="1:39" x14ac:dyDescent="0.3">
      <c r="A138" s="51" t="e">
        <f>VLOOKUP($S138,AvgGoalStats!$A$3:$AE$998,5,FALSE)</f>
        <v>#REF!</v>
      </c>
      <c r="B138" s="50" t="e">
        <f>VLOOKUP($S138,AvgGoalStats!$A$3:$AE$998,6,FALSE)</f>
        <v>#REF!</v>
      </c>
      <c r="C138" s="50" t="e">
        <f>VLOOKUP($S138,AvgGoalStats!$A$3:$AE$998,8,FALSE)</f>
        <v>#REF!</v>
      </c>
      <c r="D138" s="50" t="e">
        <f>VLOOKUP($S138,AvgGoalStats!$A$3:$AE$998,9,FALSE)</f>
        <v>#REF!</v>
      </c>
      <c r="E138" s="50" t="e">
        <f>VLOOKUP($S138,AvgGoalStats!$A$3:$AE$998,11,FALSE)</f>
        <v>#REF!</v>
      </c>
      <c r="F138" s="50" t="e">
        <f>VLOOKUP($S138,AvgGoalStats!$A$3:$AE$998,12,FALSE)</f>
        <v>#REF!</v>
      </c>
      <c r="G138" s="50" t="e">
        <f>VLOOKUP($S138,AvgGoalStats!$A$3:$AE$998,14,FALSE)</f>
        <v>#REF!</v>
      </c>
      <c r="H138" s="50" t="e">
        <f>VLOOKUP($S138,AvgGoalStats!$A$3:$AE$998,15,FALSE)</f>
        <v>#REF!</v>
      </c>
      <c r="I138" s="50" t="e">
        <f>VLOOKUP($S138,AvgGoalStats!$A$3:$AE$998,17,FALSE)</f>
        <v>#REF!</v>
      </c>
      <c r="J138" s="50" t="e">
        <f>VLOOKUP($S138,AvgGoalStats!$A$3:$AE$998,18,FALSE)</f>
        <v>#REF!</v>
      </c>
      <c r="K138" s="50" t="e">
        <f>VLOOKUP($S138,AvgGoalStats!$A$3:$AE$998,20,FALSE)</f>
        <v>#REF!</v>
      </c>
      <c r="L138" s="50" t="e">
        <f>VLOOKUP($S138,AvgGoalStats!$A$3:$AE$998,21,FALSE)</f>
        <v>#REF!</v>
      </c>
      <c r="M138" s="50" t="e">
        <f>VLOOKUP($S138,AvgGoalStats!$A$3:$AE$998,23,FALSE)</f>
        <v>#REF!</v>
      </c>
      <c r="N138" s="50" t="e">
        <f>VLOOKUP($S138,AvgGoalStats!$A$3:$AE$998,24,FALSE)</f>
        <v>#REF!</v>
      </c>
      <c r="O138" s="50" t="e">
        <f>VLOOKUP($S138,AvgGoalStats!$A$3:$AE$998,26,FALSE)</f>
        <v>#REF!</v>
      </c>
      <c r="P138" s="50" t="e">
        <f>VLOOKUP($S138,AvgGoalStats!$A$3:$AE$998,27,FALSE)</f>
        <v>#REF!</v>
      </c>
      <c r="Q138" s="50" t="e">
        <f>VLOOKUP($S138,AvgGoalStats!$A$3:$AE$998,29,FALSE)</f>
        <v>#REF!</v>
      </c>
      <c r="R138" s="50" t="e">
        <f>VLOOKUP($S138,AvgGoalStats!$A$3:$AE$998,30,FALSE)</f>
        <v>#REF!</v>
      </c>
      <c r="S138" s="53" t="e">
        <f>Fixtures!#REF!</f>
        <v>#REF!</v>
      </c>
      <c r="T138" s="54" t="e">
        <f>Fixtures!#REF!</f>
        <v>#REF!</v>
      </c>
      <c r="U138" s="53" t="e">
        <f>Fixtures!#REF!</f>
        <v>#REF!</v>
      </c>
      <c r="V138" s="51" t="e">
        <f>VLOOKUP($U138,AvgGoalStats!$A$3:$AE$998,5,FALSE)</f>
        <v>#REF!</v>
      </c>
      <c r="W138" s="50" t="e">
        <f>VLOOKUP($U138,AvgGoalStats!$A$3:$AE$998,7,FALSE)</f>
        <v>#REF!</v>
      </c>
      <c r="X138" s="50" t="e">
        <f>VLOOKUP($U138,AvgGoalStats!$A$3:$AE$998,8,FALSE)</f>
        <v>#REF!</v>
      </c>
      <c r="Y138" s="50" t="e">
        <f>VLOOKUP($U138,AvgGoalStats!$A$3:$AE$998,10,FALSE)</f>
        <v>#REF!</v>
      </c>
      <c r="Z138" s="50" t="e">
        <f>VLOOKUP($U138,AvgGoalStats!$A$3:$AE$998,11,FALSE)</f>
        <v>#REF!</v>
      </c>
      <c r="AA138" s="50" t="e">
        <f>VLOOKUP($U138,AvgGoalStats!$A$3:$AE$998,13,FALSE)</f>
        <v>#REF!</v>
      </c>
      <c r="AB138" s="50" t="e">
        <f>VLOOKUP($U138,AvgGoalStats!$A$3:$AE$998,14,FALSE)</f>
        <v>#REF!</v>
      </c>
      <c r="AC138" s="50" t="e">
        <f>VLOOKUP($U138,AvgGoalStats!$A$3:$AE$998,16,FALSE)</f>
        <v>#REF!</v>
      </c>
      <c r="AD138" s="50" t="e">
        <f>VLOOKUP($U138,AvgGoalStats!$A$3:$AE$998,17,FALSE)</f>
        <v>#REF!</v>
      </c>
      <c r="AE138" s="50" t="e">
        <f>VLOOKUP($U138,AvgGoalStats!$A$3:$AE$998,19,FALSE)</f>
        <v>#REF!</v>
      </c>
      <c r="AF138" s="50" t="e">
        <f>VLOOKUP($U138,AvgGoalStats!$A$3:$AE$998,20,FALSE)</f>
        <v>#REF!</v>
      </c>
      <c r="AG138" s="50" t="e">
        <f>VLOOKUP($U138,AvgGoalStats!$A$3:$AE$998,22,FALSE)</f>
        <v>#REF!</v>
      </c>
      <c r="AH138" s="50" t="e">
        <f>VLOOKUP($U138,AvgGoalStats!$A$3:$AE$998,23,FALSE)</f>
        <v>#REF!</v>
      </c>
      <c r="AI138" s="50" t="e">
        <f>VLOOKUP($U138,AvgGoalStats!$A$3:$AE$998,25,FALSE)</f>
        <v>#REF!</v>
      </c>
      <c r="AJ138" s="50" t="e">
        <f>VLOOKUP($U138,AvgGoalStats!$A$3:$AE$998,26,FALSE)</f>
        <v>#REF!</v>
      </c>
      <c r="AK138" s="50" t="e">
        <f>VLOOKUP($U138,AvgGoalStats!$A$3:$AE$998,28,FALSE)</f>
        <v>#REF!</v>
      </c>
      <c r="AL138" s="50" t="e">
        <f>VLOOKUP($U138,AvgGoalStats!$A$3:$AE$998,29,FALSE)</f>
        <v>#REF!</v>
      </c>
      <c r="AM138" s="50" t="e">
        <f>VLOOKUP($U138,AvgGoalStats!$A$3:$AE$998,31,FALSE)</f>
        <v>#REF!</v>
      </c>
    </row>
    <row r="139" spans="1:39" x14ac:dyDescent="0.3">
      <c r="A139" s="51" t="e">
        <f>VLOOKUP($S139,AvgGoalStats!$A$3:$AE$998,5,FALSE)</f>
        <v>#REF!</v>
      </c>
      <c r="B139" s="50" t="e">
        <f>VLOOKUP($S139,AvgGoalStats!$A$3:$AE$998,6,FALSE)</f>
        <v>#REF!</v>
      </c>
      <c r="C139" s="50" t="e">
        <f>VLOOKUP($S139,AvgGoalStats!$A$3:$AE$998,8,FALSE)</f>
        <v>#REF!</v>
      </c>
      <c r="D139" s="50" t="e">
        <f>VLOOKUP($S139,AvgGoalStats!$A$3:$AE$998,9,FALSE)</f>
        <v>#REF!</v>
      </c>
      <c r="E139" s="50" t="e">
        <f>VLOOKUP($S139,AvgGoalStats!$A$3:$AE$998,11,FALSE)</f>
        <v>#REF!</v>
      </c>
      <c r="F139" s="50" t="e">
        <f>VLOOKUP($S139,AvgGoalStats!$A$3:$AE$998,12,FALSE)</f>
        <v>#REF!</v>
      </c>
      <c r="G139" s="50" t="e">
        <f>VLOOKUP($S139,AvgGoalStats!$A$3:$AE$998,14,FALSE)</f>
        <v>#REF!</v>
      </c>
      <c r="H139" s="50" t="e">
        <f>VLOOKUP($S139,AvgGoalStats!$A$3:$AE$998,15,FALSE)</f>
        <v>#REF!</v>
      </c>
      <c r="I139" s="50" t="e">
        <f>VLOOKUP($S139,AvgGoalStats!$A$3:$AE$998,17,FALSE)</f>
        <v>#REF!</v>
      </c>
      <c r="J139" s="50" t="e">
        <f>VLOOKUP($S139,AvgGoalStats!$A$3:$AE$998,18,FALSE)</f>
        <v>#REF!</v>
      </c>
      <c r="K139" s="50" t="e">
        <f>VLOOKUP($S139,AvgGoalStats!$A$3:$AE$998,20,FALSE)</f>
        <v>#REF!</v>
      </c>
      <c r="L139" s="50" t="e">
        <f>VLOOKUP($S139,AvgGoalStats!$A$3:$AE$998,21,FALSE)</f>
        <v>#REF!</v>
      </c>
      <c r="M139" s="50" t="e">
        <f>VLOOKUP($S139,AvgGoalStats!$A$3:$AE$998,23,FALSE)</f>
        <v>#REF!</v>
      </c>
      <c r="N139" s="50" t="e">
        <f>VLOOKUP($S139,AvgGoalStats!$A$3:$AE$998,24,FALSE)</f>
        <v>#REF!</v>
      </c>
      <c r="O139" s="50" t="e">
        <f>VLOOKUP($S139,AvgGoalStats!$A$3:$AE$998,26,FALSE)</f>
        <v>#REF!</v>
      </c>
      <c r="P139" s="50" t="e">
        <f>VLOOKUP($S139,AvgGoalStats!$A$3:$AE$998,27,FALSE)</f>
        <v>#REF!</v>
      </c>
      <c r="Q139" s="50" t="e">
        <f>VLOOKUP($S139,AvgGoalStats!$A$3:$AE$998,29,FALSE)</f>
        <v>#REF!</v>
      </c>
      <c r="R139" s="50" t="e">
        <f>VLOOKUP($S139,AvgGoalStats!$A$3:$AE$998,30,FALSE)</f>
        <v>#REF!</v>
      </c>
      <c r="S139" s="53" t="e">
        <f>Fixtures!#REF!</f>
        <v>#REF!</v>
      </c>
      <c r="T139" s="54" t="e">
        <f>Fixtures!#REF!</f>
        <v>#REF!</v>
      </c>
      <c r="U139" s="53" t="e">
        <f>Fixtures!#REF!</f>
        <v>#REF!</v>
      </c>
      <c r="V139" s="51" t="e">
        <f>VLOOKUP($U139,AvgGoalStats!$A$3:$AE$998,5,FALSE)</f>
        <v>#REF!</v>
      </c>
      <c r="W139" s="50" t="e">
        <f>VLOOKUP($U139,AvgGoalStats!$A$3:$AE$998,7,FALSE)</f>
        <v>#REF!</v>
      </c>
      <c r="X139" s="50" t="e">
        <f>VLOOKUP($U139,AvgGoalStats!$A$3:$AE$998,8,FALSE)</f>
        <v>#REF!</v>
      </c>
      <c r="Y139" s="50" t="e">
        <f>VLOOKUP($U139,AvgGoalStats!$A$3:$AE$998,10,FALSE)</f>
        <v>#REF!</v>
      </c>
      <c r="Z139" s="50" t="e">
        <f>VLOOKUP($U139,AvgGoalStats!$A$3:$AE$998,11,FALSE)</f>
        <v>#REF!</v>
      </c>
      <c r="AA139" s="50" t="e">
        <f>VLOOKUP($U139,AvgGoalStats!$A$3:$AE$998,13,FALSE)</f>
        <v>#REF!</v>
      </c>
      <c r="AB139" s="50" t="e">
        <f>VLOOKUP($U139,AvgGoalStats!$A$3:$AE$998,14,FALSE)</f>
        <v>#REF!</v>
      </c>
      <c r="AC139" s="50" t="e">
        <f>VLOOKUP($U139,AvgGoalStats!$A$3:$AE$998,16,FALSE)</f>
        <v>#REF!</v>
      </c>
      <c r="AD139" s="50" t="e">
        <f>VLOOKUP($U139,AvgGoalStats!$A$3:$AE$998,17,FALSE)</f>
        <v>#REF!</v>
      </c>
      <c r="AE139" s="50" t="e">
        <f>VLOOKUP($U139,AvgGoalStats!$A$3:$AE$998,19,FALSE)</f>
        <v>#REF!</v>
      </c>
      <c r="AF139" s="50" t="e">
        <f>VLOOKUP($U139,AvgGoalStats!$A$3:$AE$998,20,FALSE)</f>
        <v>#REF!</v>
      </c>
      <c r="AG139" s="50" t="e">
        <f>VLOOKUP($U139,AvgGoalStats!$A$3:$AE$998,22,FALSE)</f>
        <v>#REF!</v>
      </c>
      <c r="AH139" s="50" t="e">
        <f>VLOOKUP($U139,AvgGoalStats!$A$3:$AE$998,23,FALSE)</f>
        <v>#REF!</v>
      </c>
      <c r="AI139" s="50" t="e">
        <f>VLOOKUP($U139,AvgGoalStats!$A$3:$AE$998,25,FALSE)</f>
        <v>#REF!</v>
      </c>
      <c r="AJ139" s="50" t="e">
        <f>VLOOKUP($U139,AvgGoalStats!$A$3:$AE$998,26,FALSE)</f>
        <v>#REF!</v>
      </c>
      <c r="AK139" s="50" t="e">
        <f>VLOOKUP($U139,AvgGoalStats!$A$3:$AE$998,28,FALSE)</f>
        <v>#REF!</v>
      </c>
      <c r="AL139" s="50" t="e">
        <f>VLOOKUP($U139,AvgGoalStats!$A$3:$AE$998,29,FALSE)</f>
        <v>#REF!</v>
      </c>
      <c r="AM139" s="50" t="e">
        <f>VLOOKUP($U139,AvgGoalStats!$A$3:$AE$998,31,FALSE)</f>
        <v>#REF!</v>
      </c>
    </row>
    <row r="140" spans="1:39" x14ac:dyDescent="0.3">
      <c r="A140" s="51" t="e">
        <f>VLOOKUP($S140,AvgGoalStats!$A$3:$AE$998,5,FALSE)</f>
        <v>#REF!</v>
      </c>
      <c r="B140" s="50" t="e">
        <f>VLOOKUP($S140,AvgGoalStats!$A$3:$AE$998,6,FALSE)</f>
        <v>#REF!</v>
      </c>
      <c r="C140" s="50" t="e">
        <f>VLOOKUP($S140,AvgGoalStats!$A$3:$AE$998,8,FALSE)</f>
        <v>#REF!</v>
      </c>
      <c r="D140" s="50" t="e">
        <f>VLOOKUP($S140,AvgGoalStats!$A$3:$AE$998,9,FALSE)</f>
        <v>#REF!</v>
      </c>
      <c r="E140" s="50" t="e">
        <f>VLOOKUP($S140,AvgGoalStats!$A$3:$AE$998,11,FALSE)</f>
        <v>#REF!</v>
      </c>
      <c r="F140" s="50" t="e">
        <f>VLOOKUP($S140,AvgGoalStats!$A$3:$AE$998,12,FALSE)</f>
        <v>#REF!</v>
      </c>
      <c r="G140" s="50" t="e">
        <f>VLOOKUP($S140,AvgGoalStats!$A$3:$AE$998,14,FALSE)</f>
        <v>#REF!</v>
      </c>
      <c r="H140" s="50" t="e">
        <f>VLOOKUP($S140,AvgGoalStats!$A$3:$AE$998,15,FALSE)</f>
        <v>#REF!</v>
      </c>
      <c r="I140" s="50" t="e">
        <f>VLOOKUP($S140,AvgGoalStats!$A$3:$AE$998,17,FALSE)</f>
        <v>#REF!</v>
      </c>
      <c r="J140" s="50" t="e">
        <f>VLOOKUP($S140,AvgGoalStats!$A$3:$AE$998,18,FALSE)</f>
        <v>#REF!</v>
      </c>
      <c r="K140" s="50" t="e">
        <f>VLOOKUP($S140,AvgGoalStats!$A$3:$AE$998,20,FALSE)</f>
        <v>#REF!</v>
      </c>
      <c r="L140" s="50" t="e">
        <f>VLOOKUP($S140,AvgGoalStats!$A$3:$AE$998,21,FALSE)</f>
        <v>#REF!</v>
      </c>
      <c r="M140" s="50" t="e">
        <f>VLOOKUP($S140,AvgGoalStats!$A$3:$AE$998,23,FALSE)</f>
        <v>#REF!</v>
      </c>
      <c r="N140" s="50" t="e">
        <f>VLOOKUP($S140,AvgGoalStats!$A$3:$AE$998,24,FALSE)</f>
        <v>#REF!</v>
      </c>
      <c r="O140" s="50" t="e">
        <f>VLOOKUP($S140,AvgGoalStats!$A$3:$AE$998,26,FALSE)</f>
        <v>#REF!</v>
      </c>
      <c r="P140" s="50" t="e">
        <f>VLOOKUP($S140,AvgGoalStats!$A$3:$AE$998,27,FALSE)</f>
        <v>#REF!</v>
      </c>
      <c r="Q140" s="50" t="e">
        <f>VLOOKUP($S140,AvgGoalStats!$A$3:$AE$998,29,FALSE)</f>
        <v>#REF!</v>
      </c>
      <c r="R140" s="50" t="e">
        <f>VLOOKUP($S140,AvgGoalStats!$A$3:$AE$998,30,FALSE)</f>
        <v>#REF!</v>
      </c>
      <c r="S140" s="53" t="e">
        <f>Fixtures!#REF!</f>
        <v>#REF!</v>
      </c>
      <c r="T140" s="54" t="e">
        <f>Fixtures!#REF!</f>
        <v>#REF!</v>
      </c>
      <c r="U140" s="53" t="e">
        <f>Fixtures!#REF!</f>
        <v>#REF!</v>
      </c>
      <c r="V140" s="51" t="e">
        <f>VLOOKUP($U140,AvgGoalStats!$A$3:$AE$998,5,FALSE)</f>
        <v>#REF!</v>
      </c>
      <c r="W140" s="50" t="e">
        <f>VLOOKUP($U140,AvgGoalStats!$A$3:$AE$998,7,FALSE)</f>
        <v>#REF!</v>
      </c>
      <c r="X140" s="50" t="e">
        <f>VLOOKUP($U140,AvgGoalStats!$A$3:$AE$998,8,FALSE)</f>
        <v>#REF!</v>
      </c>
      <c r="Y140" s="50" t="e">
        <f>VLOOKUP($U140,AvgGoalStats!$A$3:$AE$998,10,FALSE)</f>
        <v>#REF!</v>
      </c>
      <c r="Z140" s="50" t="e">
        <f>VLOOKUP($U140,AvgGoalStats!$A$3:$AE$998,11,FALSE)</f>
        <v>#REF!</v>
      </c>
      <c r="AA140" s="50" t="e">
        <f>VLOOKUP($U140,AvgGoalStats!$A$3:$AE$998,13,FALSE)</f>
        <v>#REF!</v>
      </c>
      <c r="AB140" s="50" t="e">
        <f>VLOOKUP($U140,AvgGoalStats!$A$3:$AE$998,14,FALSE)</f>
        <v>#REF!</v>
      </c>
      <c r="AC140" s="50" t="e">
        <f>VLOOKUP($U140,AvgGoalStats!$A$3:$AE$998,16,FALSE)</f>
        <v>#REF!</v>
      </c>
      <c r="AD140" s="50" t="e">
        <f>VLOOKUP($U140,AvgGoalStats!$A$3:$AE$998,17,FALSE)</f>
        <v>#REF!</v>
      </c>
      <c r="AE140" s="50" t="e">
        <f>VLOOKUP($U140,AvgGoalStats!$A$3:$AE$998,19,FALSE)</f>
        <v>#REF!</v>
      </c>
      <c r="AF140" s="50" t="e">
        <f>VLOOKUP($U140,AvgGoalStats!$A$3:$AE$998,20,FALSE)</f>
        <v>#REF!</v>
      </c>
      <c r="AG140" s="50" t="e">
        <f>VLOOKUP($U140,AvgGoalStats!$A$3:$AE$998,22,FALSE)</f>
        <v>#REF!</v>
      </c>
      <c r="AH140" s="50" t="e">
        <f>VLOOKUP($U140,AvgGoalStats!$A$3:$AE$998,23,FALSE)</f>
        <v>#REF!</v>
      </c>
      <c r="AI140" s="50" t="e">
        <f>VLOOKUP($U140,AvgGoalStats!$A$3:$AE$998,25,FALSE)</f>
        <v>#REF!</v>
      </c>
      <c r="AJ140" s="50" t="e">
        <f>VLOOKUP($U140,AvgGoalStats!$A$3:$AE$998,26,FALSE)</f>
        <v>#REF!</v>
      </c>
      <c r="AK140" s="50" t="e">
        <f>VLOOKUP($U140,AvgGoalStats!$A$3:$AE$998,28,FALSE)</f>
        <v>#REF!</v>
      </c>
      <c r="AL140" s="50" t="e">
        <f>VLOOKUP($U140,AvgGoalStats!$A$3:$AE$998,29,FALSE)</f>
        <v>#REF!</v>
      </c>
      <c r="AM140" s="50" t="e">
        <f>VLOOKUP($U140,AvgGoalStats!$A$3:$AE$998,31,FALSE)</f>
        <v>#REF!</v>
      </c>
    </row>
    <row r="141" spans="1:39" x14ac:dyDescent="0.3">
      <c r="A141" s="51" t="e">
        <f>VLOOKUP($S141,AvgGoalStats!$A$3:$AE$998,5,FALSE)</f>
        <v>#REF!</v>
      </c>
      <c r="B141" s="50" t="e">
        <f>VLOOKUP($S141,AvgGoalStats!$A$3:$AE$998,6,FALSE)</f>
        <v>#REF!</v>
      </c>
      <c r="C141" s="50" t="e">
        <f>VLOOKUP($S141,AvgGoalStats!$A$3:$AE$998,8,FALSE)</f>
        <v>#REF!</v>
      </c>
      <c r="D141" s="50" t="e">
        <f>VLOOKUP($S141,AvgGoalStats!$A$3:$AE$998,9,FALSE)</f>
        <v>#REF!</v>
      </c>
      <c r="E141" s="50" t="e">
        <f>VLOOKUP($S141,AvgGoalStats!$A$3:$AE$998,11,FALSE)</f>
        <v>#REF!</v>
      </c>
      <c r="F141" s="50" t="e">
        <f>VLOOKUP($S141,AvgGoalStats!$A$3:$AE$998,12,FALSE)</f>
        <v>#REF!</v>
      </c>
      <c r="G141" s="50" t="e">
        <f>VLOOKUP($S141,AvgGoalStats!$A$3:$AE$998,14,FALSE)</f>
        <v>#REF!</v>
      </c>
      <c r="H141" s="50" t="e">
        <f>VLOOKUP($S141,AvgGoalStats!$A$3:$AE$998,15,FALSE)</f>
        <v>#REF!</v>
      </c>
      <c r="I141" s="50" t="e">
        <f>VLOOKUP($S141,AvgGoalStats!$A$3:$AE$998,17,FALSE)</f>
        <v>#REF!</v>
      </c>
      <c r="J141" s="50" t="e">
        <f>VLOOKUP($S141,AvgGoalStats!$A$3:$AE$998,18,FALSE)</f>
        <v>#REF!</v>
      </c>
      <c r="K141" s="50" t="e">
        <f>VLOOKUP($S141,AvgGoalStats!$A$3:$AE$998,20,FALSE)</f>
        <v>#REF!</v>
      </c>
      <c r="L141" s="50" t="e">
        <f>VLOOKUP($S141,AvgGoalStats!$A$3:$AE$998,21,FALSE)</f>
        <v>#REF!</v>
      </c>
      <c r="M141" s="50" t="e">
        <f>VLOOKUP($S141,AvgGoalStats!$A$3:$AE$998,23,FALSE)</f>
        <v>#REF!</v>
      </c>
      <c r="N141" s="50" t="e">
        <f>VLOOKUP($S141,AvgGoalStats!$A$3:$AE$998,24,FALSE)</f>
        <v>#REF!</v>
      </c>
      <c r="O141" s="50" t="e">
        <f>VLOOKUP($S141,AvgGoalStats!$A$3:$AE$998,26,FALSE)</f>
        <v>#REF!</v>
      </c>
      <c r="P141" s="50" t="e">
        <f>VLOOKUP($S141,AvgGoalStats!$A$3:$AE$998,27,FALSE)</f>
        <v>#REF!</v>
      </c>
      <c r="Q141" s="50" t="e">
        <f>VLOOKUP($S141,AvgGoalStats!$A$3:$AE$998,29,FALSE)</f>
        <v>#REF!</v>
      </c>
      <c r="R141" s="50" t="e">
        <f>VLOOKUP($S141,AvgGoalStats!$A$3:$AE$998,30,FALSE)</f>
        <v>#REF!</v>
      </c>
      <c r="S141" s="53" t="e">
        <f>Fixtures!#REF!</f>
        <v>#REF!</v>
      </c>
      <c r="T141" s="54" t="e">
        <f>Fixtures!#REF!</f>
        <v>#REF!</v>
      </c>
      <c r="U141" s="53" t="e">
        <f>Fixtures!#REF!</f>
        <v>#REF!</v>
      </c>
      <c r="V141" s="51" t="e">
        <f>VLOOKUP($U141,AvgGoalStats!$A$3:$AE$998,5,FALSE)</f>
        <v>#REF!</v>
      </c>
      <c r="W141" s="50" t="e">
        <f>VLOOKUP($U141,AvgGoalStats!$A$3:$AE$998,7,FALSE)</f>
        <v>#REF!</v>
      </c>
      <c r="X141" s="50" t="e">
        <f>VLOOKUP($U141,AvgGoalStats!$A$3:$AE$998,8,FALSE)</f>
        <v>#REF!</v>
      </c>
      <c r="Y141" s="50" t="e">
        <f>VLOOKUP($U141,AvgGoalStats!$A$3:$AE$998,10,FALSE)</f>
        <v>#REF!</v>
      </c>
      <c r="Z141" s="50" t="e">
        <f>VLOOKUP($U141,AvgGoalStats!$A$3:$AE$998,11,FALSE)</f>
        <v>#REF!</v>
      </c>
      <c r="AA141" s="50" t="e">
        <f>VLOOKUP($U141,AvgGoalStats!$A$3:$AE$998,13,FALSE)</f>
        <v>#REF!</v>
      </c>
      <c r="AB141" s="50" t="e">
        <f>VLOOKUP($U141,AvgGoalStats!$A$3:$AE$998,14,FALSE)</f>
        <v>#REF!</v>
      </c>
      <c r="AC141" s="50" t="e">
        <f>VLOOKUP($U141,AvgGoalStats!$A$3:$AE$998,16,FALSE)</f>
        <v>#REF!</v>
      </c>
      <c r="AD141" s="50" t="e">
        <f>VLOOKUP($U141,AvgGoalStats!$A$3:$AE$998,17,FALSE)</f>
        <v>#REF!</v>
      </c>
      <c r="AE141" s="50" t="e">
        <f>VLOOKUP($U141,AvgGoalStats!$A$3:$AE$998,19,FALSE)</f>
        <v>#REF!</v>
      </c>
      <c r="AF141" s="50" t="e">
        <f>VLOOKUP($U141,AvgGoalStats!$A$3:$AE$998,20,FALSE)</f>
        <v>#REF!</v>
      </c>
      <c r="AG141" s="50" t="e">
        <f>VLOOKUP($U141,AvgGoalStats!$A$3:$AE$998,22,FALSE)</f>
        <v>#REF!</v>
      </c>
      <c r="AH141" s="50" t="e">
        <f>VLOOKUP($U141,AvgGoalStats!$A$3:$AE$998,23,FALSE)</f>
        <v>#REF!</v>
      </c>
      <c r="AI141" s="50" t="e">
        <f>VLOOKUP($U141,AvgGoalStats!$A$3:$AE$998,25,FALSE)</f>
        <v>#REF!</v>
      </c>
      <c r="AJ141" s="50" t="e">
        <f>VLOOKUP($U141,AvgGoalStats!$A$3:$AE$998,26,FALSE)</f>
        <v>#REF!</v>
      </c>
      <c r="AK141" s="50" t="e">
        <f>VLOOKUP($U141,AvgGoalStats!$A$3:$AE$998,28,FALSE)</f>
        <v>#REF!</v>
      </c>
      <c r="AL141" s="50" t="e">
        <f>VLOOKUP($U141,AvgGoalStats!$A$3:$AE$998,29,FALSE)</f>
        <v>#REF!</v>
      </c>
      <c r="AM141" s="50" t="e">
        <f>VLOOKUP($U141,AvgGoalStats!$A$3:$AE$998,31,FALSE)</f>
        <v>#REF!</v>
      </c>
    </row>
    <row r="142" spans="1:39" x14ac:dyDescent="0.3">
      <c r="A142" s="51" t="e">
        <f>VLOOKUP($S142,AvgGoalStats!$A$3:$AE$998,5,FALSE)</f>
        <v>#REF!</v>
      </c>
      <c r="B142" s="50" t="e">
        <f>VLOOKUP($S142,AvgGoalStats!$A$3:$AE$998,6,FALSE)</f>
        <v>#REF!</v>
      </c>
      <c r="C142" s="50" t="e">
        <f>VLOOKUP($S142,AvgGoalStats!$A$3:$AE$998,8,FALSE)</f>
        <v>#REF!</v>
      </c>
      <c r="D142" s="50" t="e">
        <f>VLOOKUP($S142,AvgGoalStats!$A$3:$AE$998,9,FALSE)</f>
        <v>#REF!</v>
      </c>
      <c r="E142" s="50" t="e">
        <f>VLOOKUP($S142,AvgGoalStats!$A$3:$AE$998,11,FALSE)</f>
        <v>#REF!</v>
      </c>
      <c r="F142" s="50" t="e">
        <f>VLOOKUP($S142,AvgGoalStats!$A$3:$AE$998,12,FALSE)</f>
        <v>#REF!</v>
      </c>
      <c r="G142" s="50" t="e">
        <f>VLOOKUP($S142,AvgGoalStats!$A$3:$AE$998,14,FALSE)</f>
        <v>#REF!</v>
      </c>
      <c r="H142" s="50" t="e">
        <f>VLOOKUP($S142,AvgGoalStats!$A$3:$AE$998,15,FALSE)</f>
        <v>#REF!</v>
      </c>
      <c r="I142" s="50" t="e">
        <f>VLOOKUP($S142,AvgGoalStats!$A$3:$AE$998,17,FALSE)</f>
        <v>#REF!</v>
      </c>
      <c r="J142" s="50" t="e">
        <f>VLOOKUP($S142,AvgGoalStats!$A$3:$AE$998,18,FALSE)</f>
        <v>#REF!</v>
      </c>
      <c r="K142" s="50" t="e">
        <f>VLOOKUP($S142,AvgGoalStats!$A$3:$AE$998,20,FALSE)</f>
        <v>#REF!</v>
      </c>
      <c r="L142" s="50" t="e">
        <f>VLOOKUP($S142,AvgGoalStats!$A$3:$AE$998,21,FALSE)</f>
        <v>#REF!</v>
      </c>
      <c r="M142" s="50" t="e">
        <f>VLOOKUP($S142,AvgGoalStats!$A$3:$AE$998,23,FALSE)</f>
        <v>#REF!</v>
      </c>
      <c r="N142" s="50" t="e">
        <f>VLOOKUP($S142,AvgGoalStats!$A$3:$AE$998,24,FALSE)</f>
        <v>#REF!</v>
      </c>
      <c r="O142" s="50" t="e">
        <f>VLOOKUP($S142,AvgGoalStats!$A$3:$AE$998,26,FALSE)</f>
        <v>#REF!</v>
      </c>
      <c r="P142" s="50" t="e">
        <f>VLOOKUP($S142,AvgGoalStats!$A$3:$AE$998,27,FALSE)</f>
        <v>#REF!</v>
      </c>
      <c r="Q142" s="50" t="e">
        <f>VLOOKUP($S142,AvgGoalStats!$A$3:$AE$998,29,FALSE)</f>
        <v>#REF!</v>
      </c>
      <c r="R142" s="50" t="e">
        <f>VLOOKUP($S142,AvgGoalStats!$A$3:$AE$998,30,FALSE)</f>
        <v>#REF!</v>
      </c>
      <c r="S142" s="53" t="e">
        <f>Fixtures!#REF!</f>
        <v>#REF!</v>
      </c>
      <c r="T142" s="54" t="e">
        <f>Fixtures!#REF!</f>
        <v>#REF!</v>
      </c>
      <c r="U142" s="53" t="e">
        <f>Fixtures!#REF!</f>
        <v>#REF!</v>
      </c>
      <c r="V142" s="51" t="e">
        <f>VLOOKUP($U142,AvgGoalStats!$A$3:$AE$998,5,FALSE)</f>
        <v>#REF!</v>
      </c>
      <c r="W142" s="50" t="e">
        <f>VLOOKUP($U142,AvgGoalStats!$A$3:$AE$998,7,FALSE)</f>
        <v>#REF!</v>
      </c>
      <c r="X142" s="50" t="e">
        <f>VLOOKUP($U142,AvgGoalStats!$A$3:$AE$998,8,FALSE)</f>
        <v>#REF!</v>
      </c>
      <c r="Y142" s="50" t="e">
        <f>VLOOKUP($U142,AvgGoalStats!$A$3:$AE$998,10,FALSE)</f>
        <v>#REF!</v>
      </c>
      <c r="Z142" s="50" t="e">
        <f>VLOOKUP($U142,AvgGoalStats!$A$3:$AE$998,11,FALSE)</f>
        <v>#REF!</v>
      </c>
      <c r="AA142" s="50" t="e">
        <f>VLOOKUP($U142,AvgGoalStats!$A$3:$AE$998,13,FALSE)</f>
        <v>#REF!</v>
      </c>
      <c r="AB142" s="50" t="e">
        <f>VLOOKUP($U142,AvgGoalStats!$A$3:$AE$998,14,FALSE)</f>
        <v>#REF!</v>
      </c>
      <c r="AC142" s="50" t="e">
        <f>VLOOKUP($U142,AvgGoalStats!$A$3:$AE$998,16,FALSE)</f>
        <v>#REF!</v>
      </c>
      <c r="AD142" s="50" t="e">
        <f>VLOOKUP($U142,AvgGoalStats!$A$3:$AE$998,17,FALSE)</f>
        <v>#REF!</v>
      </c>
      <c r="AE142" s="50" t="e">
        <f>VLOOKUP($U142,AvgGoalStats!$A$3:$AE$998,19,FALSE)</f>
        <v>#REF!</v>
      </c>
      <c r="AF142" s="50" t="e">
        <f>VLOOKUP($U142,AvgGoalStats!$A$3:$AE$998,20,FALSE)</f>
        <v>#REF!</v>
      </c>
      <c r="AG142" s="50" t="e">
        <f>VLOOKUP($U142,AvgGoalStats!$A$3:$AE$998,22,FALSE)</f>
        <v>#REF!</v>
      </c>
      <c r="AH142" s="50" t="e">
        <f>VLOOKUP($U142,AvgGoalStats!$A$3:$AE$998,23,FALSE)</f>
        <v>#REF!</v>
      </c>
      <c r="AI142" s="50" t="e">
        <f>VLOOKUP($U142,AvgGoalStats!$A$3:$AE$998,25,FALSE)</f>
        <v>#REF!</v>
      </c>
      <c r="AJ142" s="50" t="e">
        <f>VLOOKUP($U142,AvgGoalStats!$A$3:$AE$998,26,FALSE)</f>
        <v>#REF!</v>
      </c>
      <c r="AK142" s="50" t="e">
        <f>VLOOKUP($U142,AvgGoalStats!$A$3:$AE$998,28,FALSE)</f>
        <v>#REF!</v>
      </c>
      <c r="AL142" s="50" t="e">
        <f>VLOOKUP($U142,AvgGoalStats!$A$3:$AE$998,29,FALSE)</f>
        <v>#REF!</v>
      </c>
      <c r="AM142" s="50" t="e">
        <f>VLOOKUP($U142,AvgGoalStats!$A$3:$AE$998,31,FALSE)</f>
        <v>#REF!</v>
      </c>
    </row>
    <row r="143" spans="1:39" x14ac:dyDescent="0.3">
      <c r="A143" s="51" t="e">
        <f>VLOOKUP($S143,AvgGoalStats!$A$3:$AE$998,5,FALSE)</f>
        <v>#REF!</v>
      </c>
      <c r="B143" s="50" t="e">
        <f>VLOOKUP($S143,AvgGoalStats!$A$3:$AE$998,6,FALSE)</f>
        <v>#REF!</v>
      </c>
      <c r="C143" s="50" t="e">
        <f>VLOOKUP($S143,AvgGoalStats!$A$3:$AE$998,8,FALSE)</f>
        <v>#REF!</v>
      </c>
      <c r="D143" s="50" t="e">
        <f>VLOOKUP($S143,AvgGoalStats!$A$3:$AE$998,9,FALSE)</f>
        <v>#REF!</v>
      </c>
      <c r="E143" s="50" t="e">
        <f>VLOOKUP($S143,AvgGoalStats!$A$3:$AE$998,11,FALSE)</f>
        <v>#REF!</v>
      </c>
      <c r="F143" s="50" t="e">
        <f>VLOOKUP($S143,AvgGoalStats!$A$3:$AE$998,12,FALSE)</f>
        <v>#REF!</v>
      </c>
      <c r="G143" s="50" t="e">
        <f>VLOOKUP($S143,AvgGoalStats!$A$3:$AE$998,14,FALSE)</f>
        <v>#REF!</v>
      </c>
      <c r="H143" s="50" t="e">
        <f>VLOOKUP($S143,AvgGoalStats!$A$3:$AE$998,15,FALSE)</f>
        <v>#REF!</v>
      </c>
      <c r="I143" s="50" t="e">
        <f>VLOOKUP($S143,AvgGoalStats!$A$3:$AE$998,17,FALSE)</f>
        <v>#REF!</v>
      </c>
      <c r="J143" s="50" t="e">
        <f>VLOOKUP($S143,AvgGoalStats!$A$3:$AE$998,18,FALSE)</f>
        <v>#REF!</v>
      </c>
      <c r="K143" s="50" t="e">
        <f>VLOOKUP($S143,AvgGoalStats!$A$3:$AE$998,20,FALSE)</f>
        <v>#REF!</v>
      </c>
      <c r="L143" s="50" t="e">
        <f>VLOOKUP($S143,AvgGoalStats!$A$3:$AE$998,21,FALSE)</f>
        <v>#REF!</v>
      </c>
      <c r="M143" s="50" t="e">
        <f>VLOOKUP($S143,AvgGoalStats!$A$3:$AE$998,23,FALSE)</f>
        <v>#REF!</v>
      </c>
      <c r="N143" s="50" t="e">
        <f>VLOOKUP($S143,AvgGoalStats!$A$3:$AE$998,24,FALSE)</f>
        <v>#REF!</v>
      </c>
      <c r="O143" s="50" t="e">
        <f>VLOOKUP($S143,AvgGoalStats!$A$3:$AE$998,26,FALSE)</f>
        <v>#REF!</v>
      </c>
      <c r="P143" s="50" t="e">
        <f>VLOOKUP($S143,AvgGoalStats!$A$3:$AE$998,27,FALSE)</f>
        <v>#REF!</v>
      </c>
      <c r="Q143" s="50" t="e">
        <f>VLOOKUP($S143,AvgGoalStats!$A$3:$AE$998,29,FALSE)</f>
        <v>#REF!</v>
      </c>
      <c r="R143" s="50" t="e">
        <f>VLOOKUP($S143,AvgGoalStats!$A$3:$AE$998,30,FALSE)</f>
        <v>#REF!</v>
      </c>
      <c r="S143" s="53" t="e">
        <f>Fixtures!#REF!</f>
        <v>#REF!</v>
      </c>
      <c r="T143" s="54" t="e">
        <f>Fixtures!#REF!</f>
        <v>#REF!</v>
      </c>
      <c r="U143" s="53" t="e">
        <f>Fixtures!#REF!</f>
        <v>#REF!</v>
      </c>
      <c r="V143" s="51" t="e">
        <f>VLOOKUP($U143,AvgGoalStats!$A$3:$AE$998,5,FALSE)</f>
        <v>#REF!</v>
      </c>
      <c r="W143" s="50" t="e">
        <f>VLOOKUP($U143,AvgGoalStats!$A$3:$AE$998,7,FALSE)</f>
        <v>#REF!</v>
      </c>
      <c r="X143" s="50" t="e">
        <f>VLOOKUP($U143,AvgGoalStats!$A$3:$AE$998,8,FALSE)</f>
        <v>#REF!</v>
      </c>
      <c r="Y143" s="50" t="e">
        <f>VLOOKUP($U143,AvgGoalStats!$A$3:$AE$998,10,FALSE)</f>
        <v>#REF!</v>
      </c>
      <c r="Z143" s="50" t="e">
        <f>VLOOKUP($U143,AvgGoalStats!$A$3:$AE$998,11,FALSE)</f>
        <v>#REF!</v>
      </c>
      <c r="AA143" s="50" t="e">
        <f>VLOOKUP($U143,AvgGoalStats!$A$3:$AE$998,13,FALSE)</f>
        <v>#REF!</v>
      </c>
      <c r="AB143" s="50" t="e">
        <f>VLOOKUP($U143,AvgGoalStats!$A$3:$AE$998,14,FALSE)</f>
        <v>#REF!</v>
      </c>
      <c r="AC143" s="50" t="e">
        <f>VLOOKUP($U143,AvgGoalStats!$A$3:$AE$998,16,FALSE)</f>
        <v>#REF!</v>
      </c>
      <c r="AD143" s="50" t="e">
        <f>VLOOKUP($U143,AvgGoalStats!$A$3:$AE$998,17,FALSE)</f>
        <v>#REF!</v>
      </c>
      <c r="AE143" s="50" t="e">
        <f>VLOOKUP($U143,AvgGoalStats!$A$3:$AE$998,19,FALSE)</f>
        <v>#REF!</v>
      </c>
      <c r="AF143" s="50" t="e">
        <f>VLOOKUP($U143,AvgGoalStats!$A$3:$AE$998,20,FALSE)</f>
        <v>#REF!</v>
      </c>
      <c r="AG143" s="50" t="e">
        <f>VLOOKUP($U143,AvgGoalStats!$A$3:$AE$998,22,FALSE)</f>
        <v>#REF!</v>
      </c>
      <c r="AH143" s="50" t="e">
        <f>VLOOKUP($U143,AvgGoalStats!$A$3:$AE$998,23,FALSE)</f>
        <v>#REF!</v>
      </c>
      <c r="AI143" s="50" t="e">
        <f>VLOOKUP($U143,AvgGoalStats!$A$3:$AE$998,25,FALSE)</f>
        <v>#REF!</v>
      </c>
      <c r="AJ143" s="50" t="e">
        <f>VLOOKUP($U143,AvgGoalStats!$A$3:$AE$998,26,FALSE)</f>
        <v>#REF!</v>
      </c>
      <c r="AK143" s="50" t="e">
        <f>VLOOKUP($U143,AvgGoalStats!$A$3:$AE$998,28,FALSE)</f>
        <v>#REF!</v>
      </c>
      <c r="AL143" s="50" t="e">
        <f>VLOOKUP($U143,AvgGoalStats!$A$3:$AE$998,29,FALSE)</f>
        <v>#REF!</v>
      </c>
      <c r="AM143" s="50" t="e">
        <f>VLOOKUP($U143,AvgGoalStats!$A$3:$AE$998,31,FALSE)</f>
        <v>#REF!</v>
      </c>
    </row>
    <row r="144" spans="1:39" x14ac:dyDescent="0.3">
      <c r="A144" s="51" t="e">
        <f>VLOOKUP($S144,AvgGoalStats!$A$3:$AE$998,5,FALSE)</f>
        <v>#REF!</v>
      </c>
      <c r="B144" s="50" t="e">
        <f>VLOOKUP($S144,AvgGoalStats!$A$3:$AE$998,6,FALSE)</f>
        <v>#REF!</v>
      </c>
      <c r="C144" s="50" t="e">
        <f>VLOOKUP($S144,AvgGoalStats!$A$3:$AE$998,8,FALSE)</f>
        <v>#REF!</v>
      </c>
      <c r="D144" s="50" t="e">
        <f>VLOOKUP($S144,AvgGoalStats!$A$3:$AE$998,9,FALSE)</f>
        <v>#REF!</v>
      </c>
      <c r="E144" s="50" t="e">
        <f>VLOOKUP($S144,AvgGoalStats!$A$3:$AE$998,11,FALSE)</f>
        <v>#REF!</v>
      </c>
      <c r="F144" s="50" t="e">
        <f>VLOOKUP($S144,AvgGoalStats!$A$3:$AE$998,12,FALSE)</f>
        <v>#REF!</v>
      </c>
      <c r="G144" s="50" t="e">
        <f>VLOOKUP($S144,AvgGoalStats!$A$3:$AE$998,14,FALSE)</f>
        <v>#REF!</v>
      </c>
      <c r="H144" s="50" t="e">
        <f>VLOOKUP($S144,AvgGoalStats!$A$3:$AE$998,15,FALSE)</f>
        <v>#REF!</v>
      </c>
      <c r="I144" s="50" t="e">
        <f>VLOOKUP($S144,AvgGoalStats!$A$3:$AE$998,17,FALSE)</f>
        <v>#REF!</v>
      </c>
      <c r="J144" s="50" t="e">
        <f>VLOOKUP($S144,AvgGoalStats!$A$3:$AE$998,18,FALSE)</f>
        <v>#REF!</v>
      </c>
      <c r="K144" s="50" t="e">
        <f>VLOOKUP($S144,AvgGoalStats!$A$3:$AE$998,20,FALSE)</f>
        <v>#REF!</v>
      </c>
      <c r="L144" s="50" t="e">
        <f>VLOOKUP($S144,AvgGoalStats!$A$3:$AE$998,21,FALSE)</f>
        <v>#REF!</v>
      </c>
      <c r="M144" s="50" t="e">
        <f>VLOOKUP($S144,AvgGoalStats!$A$3:$AE$998,23,FALSE)</f>
        <v>#REF!</v>
      </c>
      <c r="N144" s="50" t="e">
        <f>VLOOKUP($S144,AvgGoalStats!$A$3:$AE$998,24,FALSE)</f>
        <v>#REF!</v>
      </c>
      <c r="O144" s="50" t="e">
        <f>VLOOKUP($S144,AvgGoalStats!$A$3:$AE$998,26,FALSE)</f>
        <v>#REF!</v>
      </c>
      <c r="P144" s="50" t="e">
        <f>VLOOKUP($S144,AvgGoalStats!$A$3:$AE$998,27,FALSE)</f>
        <v>#REF!</v>
      </c>
      <c r="Q144" s="50" t="e">
        <f>VLOOKUP($S144,AvgGoalStats!$A$3:$AE$998,29,FALSE)</f>
        <v>#REF!</v>
      </c>
      <c r="R144" s="50" t="e">
        <f>VLOOKUP($S144,AvgGoalStats!$A$3:$AE$998,30,FALSE)</f>
        <v>#REF!</v>
      </c>
      <c r="S144" s="53" t="e">
        <f>Fixtures!#REF!</f>
        <v>#REF!</v>
      </c>
      <c r="T144" s="54" t="e">
        <f>Fixtures!#REF!</f>
        <v>#REF!</v>
      </c>
      <c r="U144" s="53" t="e">
        <f>Fixtures!#REF!</f>
        <v>#REF!</v>
      </c>
      <c r="V144" s="51" t="e">
        <f>VLOOKUP($U144,AvgGoalStats!$A$3:$AE$998,5,FALSE)</f>
        <v>#REF!</v>
      </c>
      <c r="W144" s="50" t="e">
        <f>VLOOKUP($U144,AvgGoalStats!$A$3:$AE$998,7,FALSE)</f>
        <v>#REF!</v>
      </c>
      <c r="X144" s="50" t="e">
        <f>VLOOKUP($U144,AvgGoalStats!$A$3:$AE$998,8,FALSE)</f>
        <v>#REF!</v>
      </c>
      <c r="Y144" s="50" t="e">
        <f>VLOOKUP($U144,AvgGoalStats!$A$3:$AE$998,10,FALSE)</f>
        <v>#REF!</v>
      </c>
      <c r="Z144" s="50" t="e">
        <f>VLOOKUP($U144,AvgGoalStats!$A$3:$AE$998,11,FALSE)</f>
        <v>#REF!</v>
      </c>
      <c r="AA144" s="50" t="e">
        <f>VLOOKUP($U144,AvgGoalStats!$A$3:$AE$998,13,FALSE)</f>
        <v>#REF!</v>
      </c>
      <c r="AB144" s="50" t="e">
        <f>VLOOKUP($U144,AvgGoalStats!$A$3:$AE$998,14,FALSE)</f>
        <v>#REF!</v>
      </c>
      <c r="AC144" s="50" t="e">
        <f>VLOOKUP($U144,AvgGoalStats!$A$3:$AE$998,16,FALSE)</f>
        <v>#REF!</v>
      </c>
      <c r="AD144" s="50" t="e">
        <f>VLOOKUP($U144,AvgGoalStats!$A$3:$AE$998,17,FALSE)</f>
        <v>#REF!</v>
      </c>
      <c r="AE144" s="50" t="e">
        <f>VLOOKUP($U144,AvgGoalStats!$A$3:$AE$998,19,FALSE)</f>
        <v>#REF!</v>
      </c>
      <c r="AF144" s="50" t="e">
        <f>VLOOKUP($U144,AvgGoalStats!$A$3:$AE$998,20,FALSE)</f>
        <v>#REF!</v>
      </c>
      <c r="AG144" s="50" t="e">
        <f>VLOOKUP($U144,AvgGoalStats!$A$3:$AE$998,22,FALSE)</f>
        <v>#REF!</v>
      </c>
      <c r="AH144" s="50" t="e">
        <f>VLOOKUP($U144,AvgGoalStats!$A$3:$AE$998,23,FALSE)</f>
        <v>#REF!</v>
      </c>
      <c r="AI144" s="50" t="e">
        <f>VLOOKUP($U144,AvgGoalStats!$A$3:$AE$998,25,FALSE)</f>
        <v>#REF!</v>
      </c>
      <c r="AJ144" s="50" t="e">
        <f>VLOOKUP($U144,AvgGoalStats!$A$3:$AE$998,26,FALSE)</f>
        <v>#REF!</v>
      </c>
      <c r="AK144" s="50" t="e">
        <f>VLOOKUP($U144,AvgGoalStats!$A$3:$AE$998,28,FALSE)</f>
        <v>#REF!</v>
      </c>
      <c r="AL144" s="50" t="e">
        <f>VLOOKUP($U144,AvgGoalStats!$A$3:$AE$998,29,FALSE)</f>
        <v>#REF!</v>
      </c>
      <c r="AM144" s="50" t="e">
        <f>VLOOKUP($U144,AvgGoalStats!$A$3:$AE$998,31,FALSE)</f>
        <v>#REF!</v>
      </c>
    </row>
    <row r="145" spans="1:39" x14ac:dyDescent="0.3">
      <c r="A145" s="51" t="e">
        <f>VLOOKUP($S145,AvgGoalStats!$A$3:$AE$998,5,FALSE)</f>
        <v>#REF!</v>
      </c>
      <c r="B145" s="50" t="e">
        <f>VLOOKUP($S145,AvgGoalStats!$A$3:$AE$998,6,FALSE)</f>
        <v>#REF!</v>
      </c>
      <c r="C145" s="50" t="e">
        <f>VLOOKUP($S145,AvgGoalStats!$A$3:$AE$998,8,FALSE)</f>
        <v>#REF!</v>
      </c>
      <c r="D145" s="50" t="e">
        <f>VLOOKUP($S145,AvgGoalStats!$A$3:$AE$998,9,FALSE)</f>
        <v>#REF!</v>
      </c>
      <c r="E145" s="50" t="e">
        <f>VLOOKUP($S145,AvgGoalStats!$A$3:$AE$998,11,FALSE)</f>
        <v>#REF!</v>
      </c>
      <c r="F145" s="50" t="e">
        <f>VLOOKUP($S145,AvgGoalStats!$A$3:$AE$998,12,FALSE)</f>
        <v>#REF!</v>
      </c>
      <c r="G145" s="50" t="e">
        <f>VLOOKUP($S145,AvgGoalStats!$A$3:$AE$998,14,FALSE)</f>
        <v>#REF!</v>
      </c>
      <c r="H145" s="50" t="e">
        <f>VLOOKUP($S145,AvgGoalStats!$A$3:$AE$998,15,FALSE)</f>
        <v>#REF!</v>
      </c>
      <c r="I145" s="50" t="e">
        <f>VLOOKUP($S145,AvgGoalStats!$A$3:$AE$998,17,FALSE)</f>
        <v>#REF!</v>
      </c>
      <c r="J145" s="50" t="e">
        <f>VLOOKUP($S145,AvgGoalStats!$A$3:$AE$998,18,FALSE)</f>
        <v>#REF!</v>
      </c>
      <c r="K145" s="50" t="e">
        <f>VLOOKUP($S145,AvgGoalStats!$A$3:$AE$998,20,FALSE)</f>
        <v>#REF!</v>
      </c>
      <c r="L145" s="50" t="e">
        <f>VLOOKUP($S145,AvgGoalStats!$A$3:$AE$998,21,FALSE)</f>
        <v>#REF!</v>
      </c>
      <c r="M145" s="50" t="e">
        <f>VLOOKUP($S145,AvgGoalStats!$A$3:$AE$998,23,FALSE)</f>
        <v>#REF!</v>
      </c>
      <c r="N145" s="50" t="e">
        <f>VLOOKUP($S145,AvgGoalStats!$A$3:$AE$998,24,FALSE)</f>
        <v>#REF!</v>
      </c>
      <c r="O145" s="50" t="e">
        <f>VLOOKUP($S145,AvgGoalStats!$A$3:$AE$998,26,FALSE)</f>
        <v>#REF!</v>
      </c>
      <c r="P145" s="50" t="e">
        <f>VLOOKUP($S145,AvgGoalStats!$A$3:$AE$998,27,FALSE)</f>
        <v>#REF!</v>
      </c>
      <c r="Q145" s="50" t="e">
        <f>VLOOKUP($S145,AvgGoalStats!$A$3:$AE$998,29,FALSE)</f>
        <v>#REF!</v>
      </c>
      <c r="R145" s="50" t="e">
        <f>VLOOKUP($S145,AvgGoalStats!$A$3:$AE$998,30,FALSE)</f>
        <v>#REF!</v>
      </c>
      <c r="S145" s="53" t="e">
        <f>Fixtures!#REF!</f>
        <v>#REF!</v>
      </c>
      <c r="T145" s="54" t="e">
        <f>Fixtures!#REF!</f>
        <v>#REF!</v>
      </c>
      <c r="U145" s="53" t="e">
        <f>Fixtures!#REF!</f>
        <v>#REF!</v>
      </c>
      <c r="V145" s="51" t="e">
        <f>VLOOKUP($U145,AvgGoalStats!$A$3:$AE$998,5,FALSE)</f>
        <v>#REF!</v>
      </c>
      <c r="W145" s="50" t="e">
        <f>VLOOKUP($U145,AvgGoalStats!$A$3:$AE$998,7,FALSE)</f>
        <v>#REF!</v>
      </c>
      <c r="X145" s="50" t="e">
        <f>VLOOKUP($U145,AvgGoalStats!$A$3:$AE$998,8,FALSE)</f>
        <v>#REF!</v>
      </c>
      <c r="Y145" s="50" t="e">
        <f>VLOOKUP($U145,AvgGoalStats!$A$3:$AE$998,10,FALSE)</f>
        <v>#REF!</v>
      </c>
      <c r="Z145" s="50" t="e">
        <f>VLOOKUP($U145,AvgGoalStats!$A$3:$AE$998,11,FALSE)</f>
        <v>#REF!</v>
      </c>
      <c r="AA145" s="50" t="e">
        <f>VLOOKUP($U145,AvgGoalStats!$A$3:$AE$998,13,FALSE)</f>
        <v>#REF!</v>
      </c>
      <c r="AB145" s="50" t="e">
        <f>VLOOKUP($U145,AvgGoalStats!$A$3:$AE$998,14,FALSE)</f>
        <v>#REF!</v>
      </c>
      <c r="AC145" s="50" t="e">
        <f>VLOOKUP($U145,AvgGoalStats!$A$3:$AE$998,16,FALSE)</f>
        <v>#REF!</v>
      </c>
      <c r="AD145" s="50" t="e">
        <f>VLOOKUP($U145,AvgGoalStats!$A$3:$AE$998,17,FALSE)</f>
        <v>#REF!</v>
      </c>
      <c r="AE145" s="50" t="e">
        <f>VLOOKUP($U145,AvgGoalStats!$A$3:$AE$998,19,FALSE)</f>
        <v>#REF!</v>
      </c>
      <c r="AF145" s="50" t="e">
        <f>VLOOKUP($U145,AvgGoalStats!$A$3:$AE$998,20,FALSE)</f>
        <v>#REF!</v>
      </c>
      <c r="AG145" s="50" t="e">
        <f>VLOOKUP($U145,AvgGoalStats!$A$3:$AE$998,22,FALSE)</f>
        <v>#REF!</v>
      </c>
      <c r="AH145" s="50" t="e">
        <f>VLOOKUP($U145,AvgGoalStats!$A$3:$AE$998,23,FALSE)</f>
        <v>#REF!</v>
      </c>
      <c r="AI145" s="50" t="e">
        <f>VLOOKUP($U145,AvgGoalStats!$A$3:$AE$998,25,FALSE)</f>
        <v>#REF!</v>
      </c>
      <c r="AJ145" s="50" t="e">
        <f>VLOOKUP($U145,AvgGoalStats!$A$3:$AE$998,26,FALSE)</f>
        <v>#REF!</v>
      </c>
      <c r="AK145" s="50" t="e">
        <f>VLOOKUP($U145,AvgGoalStats!$A$3:$AE$998,28,FALSE)</f>
        <v>#REF!</v>
      </c>
      <c r="AL145" s="50" t="e">
        <f>VLOOKUP($U145,AvgGoalStats!$A$3:$AE$998,29,FALSE)</f>
        <v>#REF!</v>
      </c>
      <c r="AM145" s="50" t="e">
        <f>VLOOKUP($U145,AvgGoalStats!$A$3:$AE$998,31,FALSE)</f>
        <v>#REF!</v>
      </c>
    </row>
    <row r="146" spans="1:39" x14ac:dyDescent="0.3">
      <c r="A146" s="51" t="e">
        <f>VLOOKUP($S146,AvgGoalStats!$A$3:$AE$998,5,FALSE)</f>
        <v>#REF!</v>
      </c>
      <c r="B146" s="50" t="e">
        <f>VLOOKUP($S146,AvgGoalStats!$A$3:$AE$998,6,FALSE)</f>
        <v>#REF!</v>
      </c>
      <c r="C146" s="50" t="e">
        <f>VLOOKUP($S146,AvgGoalStats!$A$3:$AE$998,8,FALSE)</f>
        <v>#REF!</v>
      </c>
      <c r="D146" s="50" t="e">
        <f>VLOOKUP($S146,AvgGoalStats!$A$3:$AE$998,9,FALSE)</f>
        <v>#REF!</v>
      </c>
      <c r="E146" s="50" t="e">
        <f>VLOOKUP($S146,AvgGoalStats!$A$3:$AE$998,11,FALSE)</f>
        <v>#REF!</v>
      </c>
      <c r="F146" s="50" t="e">
        <f>VLOOKUP($S146,AvgGoalStats!$A$3:$AE$998,12,FALSE)</f>
        <v>#REF!</v>
      </c>
      <c r="G146" s="50" t="e">
        <f>VLOOKUP($S146,AvgGoalStats!$A$3:$AE$998,14,FALSE)</f>
        <v>#REF!</v>
      </c>
      <c r="H146" s="50" t="e">
        <f>VLOOKUP($S146,AvgGoalStats!$A$3:$AE$998,15,FALSE)</f>
        <v>#REF!</v>
      </c>
      <c r="I146" s="50" t="e">
        <f>VLOOKUP($S146,AvgGoalStats!$A$3:$AE$998,17,FALSE)</f>
        <v>#REF!</v>
      </c>
      <c r="J146" s="50" t="e">
        <f>VLOOKUP($S146,AvgGoalStats!$A$3:$AE$998,18,FALSE)</f>
        <v>#REF!</v>
      </c>
      <c r="K146" s="50" t="e">
        <f>VLOOKUP($S146,AvgGoalStats!$A$3:$AE$998,20,FALSE)</f>
        <v>#REF!</v>
      </c>
      <c r="L146" s="50" t="e">
        <f>VLOOKUP($S146,AvgGoalStats!$A$3:$AE$998,21,FALSE)</f>
        <v>#REF!</v>
      </c>
      <c r="M146" s="50" t="e">
        <f>VLOOKUP($S146,AvgGoalStats!$A$3:$AE$998,23,FALSE)</f>
        <v>#REF!</v>
      </c>
      <c r="N146" s="50" t="e">
        <f>VLOOKUP($S146,AvgGoalStats!$A$3:$AE$998,24,FALSE)</f>
        <v>#REF!</v>
      </c>
      <c r="O146" s="50" t="e">
        <f>VLOOKUP($S146,AvgGoalStats!$A$3:$AE$998,26,FALSE)</f>
        <v>#REF!</v>
      </c>
      <c r="P146" s="50" t="e">
        <f>VLOOKUP($S146,AvgGoalStats!$A$3:$AE$998,27,FALSE)</f>
        <v>#REF!</v>
      </c>
      <c r="Q146" s="50" t="e">
        <f>VLOOKUP($S146,AvgGoalStats!$A$3:$AE$998,29,FALSE)</f>
        <v>#REF!</v>
      </c>
      <c r="R146" s="50" t="e">
        <f>VLOOKUP($S146,AvgGoalStats!$A$3:$AE$998,30,FALSE)</f>
        <v>#REF!</v>
      </c>
      <c r="S146" s="53" t="e">
        <f>Fixtures!#REF!</f>
        <v>#REF!</v>
      </c>
      <c r="T146" s="54" t="e">
        <f>Fixtures!#REF!</f>
        <v>#REF!</v>
      </c>
      <c r="U146" s="53" t="e">
        <f>Fixtures!#REF!</f>
        <v>#REF!</v>
      </c>
      <c r="V146" s="51" t="e">
        <f>VLOOKUP($U146,AvgGoalStats!$A$3:$AE$998,5,FALSE)</f>
        <v>#REF!</v>
      </c>
      <c r="W146" s="50" t="e">
        <f>VLOOKUP($U146,AvgGoalStats!$A$3:$AE$998,7,FALSE)</f>
        <v>#REF!</v>
      </c>
      <c r="X146" s="50" t="e">
        <f>VLOOKUP($U146,AvgGoalStats!$A$3:$AE$998,8,FALSE)</f>
        <v>#REF!</v>
      </c>
      <c r="Y146" s="50" t="e">
        <f>VLOOKUP($U146,AvgGoalStats!$A$3:$AE$998,10,FALSE)</f>
        <v>#REF!</v>
      </c>
      <c r="Z146" s="50" t="e">
        <f>VLOOKUP($U146,AvgGoalStats!$A$3:$AE$998,11,FALSE)</f>
        <v>#REF!</v>
      </c>
      <c r="AA146" s="50" t="e">
        <f>VLOOKUP($U146,AvgGoalStats!$A$3:$AE$998,13,FALSE)</f>
        <v>#REF!</v>
      </c>
      <c r="AB146" s="50" t="e">
        <f>VLOOKUP($U146,AvgGoalStats!$A$3:$AE$998,14,FALSE)</f>
        <v>#REF!</v>
      </c>
      <c r="AC146" s="50" t="e">
        <f>VLOOKUP($U146,AvgGoalStats!$A$3:$AE$998,16,FALSE)</f>
        <v>#REF!</v>
      </c>
      <c r="AD146" s="50" t="e">
        <f>VLOOKUP($U146,AvgGoalStats!$A$3:$AE$998,17,FALSE)</f>
        <v>#REF!</v>
      </c>
      <c r="AE146" s="50" t="e">
        <f>VLOOKUP($U146,AvgGoalStats!$A$3:$AE$998,19,FALSE)</f>
        <v>#REF!</v>
      </c>
      <c r="AF146" s="50" t="e">
        <f>VLOOKUP($U146,AvgGoalStats!$A$3:$AE$998,20,FALSE)</f>
        <v>#REF!</v>
      </c>
      <c r="AG146" s="50" t="e">
        <f>VLOOKUP($U146,AvgGoalStats!$A$3:$AE$998,22,FALSE)</f>
        <v>#REF!</v>
      </c>
      <c r="AH146" s="50" t="e">
        <f>VLOOKUP($U146,AvgGoalStats!$A$3:$AE$998,23,FALSE)</f>
        <v>#REF!</v>
      </c>
      <c r="AI146" s="50" t="e">
        <f>VLOOKUP($U146,AvgGoalStats!$A$3:$AE$998,25,FALSE)</f>
        <v>#REF!</v>
      </c>
      <c r="AJ146" s="50" t="e">
        <f>VLOOKUP($U146,AvgGoalStats!$A$3:$AE$998,26,FALSE)</f>
        <v>#REF!</v>
      </c>
      <c r="AK146" s="50" t="e">
        <f>VLOOKUP($U146,AvgGoalStats!$A$3:$AE$998,28,FALSE)</f>
        <v>#REF!</v>
      </c>
      <c r="AL146" s="50" t="e">
        <f>VLOOKUP($U146,AvgGoalStats!$A$3:$AE$998,29,FALSE)</f>
        <v>#REF!</v>
      </c>
      <c r="AM146" s="50" t="e">
        <f>VLOOKUP($U146,AvgGoalStats!$A$3:$AE$998,31,FALSE)</f>
        <v>#REF!</v>
      </c>
    </row>
    <row r="147" spans="1:39" x14ac:dyDescent="0.3">
      <c r="A147" s="51" t="e">
        <f>VLOOKUP($S147,AvgGoalStats!$A$3:$AE$998,5,FALSE)</f>
        <v>#REF!</v>
      </c>
      <c r="B147" s="50" t="e">
        <f>VLOOKUP($S147,AvgGoalStats!$A$3:$AE$998,6,FALSE)</f>
        <v>#REF!</v>
      </c>
      <c r="C147" s="50" t="e">
        <f>VLOOKUP($S147,AvgGoalStats!$A$3:$AE$998,8,FALSE)</f>
        <v>#REF!</v>
      </c>
      <c r="D147" s="50" t="e">
        <f>VLOOKUP($S147,AvgGoalStats!$A$3:$AE$998,9,FALSE)</f>
        <v>#REF!</v>
      </c>
      <c r="E147" s="50" t="e">
        <f>VLOOKUP($S147,AvgGoalStats!$A$3:$AE$998,11,FALSE)</f>
        <v>#REF!</v>
      </c>
      <c r="F147" s="50" t="e">
        <f>VLOOKUP($S147,AvgGoalStats!$A$3:$AE$998,12,FALSE)</f>
        <v>#REF!</v>
      </c>
      <c r="G147" s="50" t="e">
        <f>VLOOKUP($S147,AvgGoalStats!$A$3:$AE$998,14,FALSE)</f>
        <v>#REF!</v>
      </c>
      <c r="H147" s="50" t="e">
        <f>VLOOKUP($S147,AvgGoalStats!$A$3:$AE$998,15,FALSE)</f>
        <v>#REF!</v>
      </c>
      <c r="I147" s="50" t="e">
        <f>VLOOKUP($S147,AvgGoalStats!$A$3:$AE$998,17,FALSE)</f>
        <v>#REF!</v>
      </c>
      <c r="J147" s="50" t="e">
        <f>VLOOKUP($S147,AvgGoalStats!$A$3:$AE$998,18,FALSE)</f>
        <v>#REF!</v>
      </c>
      <c r="K147" s="50" t="e">
        <f>VLOOKUP($S147,AvgGoalStats!$A$3:$AE$998,20,FALSE)</f>
        <v>#REF!</v>
      </c>
      <c r="L147" s="50" t="e">
        <f>VLOOKUP($S147,AvgGoalStats!$A$3:$AE$998,21,FALSE)</f>
        <v>#REF!</v>
      </c>
      <c r="M147" s="50" t="e">
        <f>VLOOKUP($S147,AvgGoalStats!$A$3:$AE$998,23,FALSE)</f>
        <v>#REF!</v>
      </c>
      <c r="N147" s="50" t="e">
        <f>VLOOKUP($S147,AvgGoalStats!$A$3:$AE$998,24,FALSE)</f>
        <v>#REF!</v>
      </c>
      <c r="O147" s="50" t="e">
        <f>VLOOKUP($S147,AvgGoalStats!$A$3:$AE$998,26,FALSE)</f>
        <v>#REF!</v>
      </c>
      <c r="P147" s="50" t="e">
        <f>VLOOKUP($S147,AvgGoalStats!$A$3:$AE$998,27,FALSE)</f>
        <v>#REF!</v>
      </c>
      <c r="Q147" s="50" t="e">
        <f>VLOOKUP($S147,AvgGoalStats!$A$3:$AE$998,29,FALSE)</f>
        <v>#REF!</v>
      </c>
      <c r="R147" s="50" t="e">
        <f>VLOOKUP($S147,AvgGoalStats!$A$3:$AE$998,30,FALSE)</f>
        <v>#REF!</v>
      </c>
      <c r="S147" s="53" t="e">
        <f>Fixtures!#REF!</f>
        <v>#REF!</v>
      </c>
      <c r="T147" s="54" t="e">
        <f>Fixtures!#REF!</f>
        <v>#REF!</v>
      </c>
      <c r="U147" s="53" t="e">
        <f>Fixtures!#REF!</f>
        <v>#REF!</v>
      </c>
      <c r="V147" s="51" t="e">
        <f>VLOOKUP($U147,AvgGoalStats!$A$3:$AE$998,5,FALSE)</f>
        <v>#REF!</v>
      </c>
      <c r="W147" s="50" t="e">
        <f>VLOOKUP($U147,AvgGoalStats!$A$3:$AE$998,7,FALSE)</f>
        <v>#REF!</v>
      </c>
      <c r="X147" s="50" t="e">
        <f>VLOOKUP($U147,AvgGoalStats!$A$3:$AE$998,8,FALSE)</f>
        <v>#REF!</v>
      </c>
      <c r="Y147" s="50" t="e">
        <f>VLOOKUP($U147,AvgGoalStats!$A$3:$AE$998,10,FALSE)</f>
        <v>#REF!</v>
      </c>
      <c r="Z147" s="50" t="e">
        <f>VLOOKUP($U147,AvgGoalStats!$A$3:$AE$998,11,FALSE)</f>
        <v>#REF!</v>
      </c>
      <c r="AA147" s="50" t="e">
        <f>VLOOKUP($U147,AvgGoalStats!$A$3:$AE$998,13,FALSE)</f>
        <v>#REF!</v>
      </c>
      <c r="AB147" s="50" t="e">
        <f>VLOOKUP($U147,AvgGoalStats!$A$3:$AE$998,14,FALSE)</f>
        <v>#REF!</v>
      </c>
      <c r="AC147" s="50" t="e">
        <f>VLOOKUP($U147,AvgGoalStats!$A$3:$AE$998,16,FALSE)</f>
        <v>#REF!</v>
      </c>
      <c r="AD147" s="50" t="e">
        <f>VLOOKUP($U147,AvgGoalStats!$A$3:$AE$998,17,FALSE)</f>
        <v>#REF!</v>
      </c>
      <c r="AE147" s="50" t="e">
        <f>VLOOKUP($U147,AvgGoalStats!$A$3:$AE$998,19,FALSE)</f>
        <v>#REF!</v>
      </c>
      <c r="AF147" s="50" t="e">
        <f>VLOOKUP($U147,AvgGoalStats!$A$3:$AE$998,20,FALSE)</f>
        <v>#REF!</v>
      </c>
      <c r="AG147" s="50" t="e">
        <f>VLOOKUP($U147,AvgGoalStats!$A$3:$AE$998,22,FALSE)</f>
        <v>#REF!</v>
      </c>
      <c r="AH147" s="50" t="e">
        <f>VLOOKUP($U147,AvgGoalStats!$A$3:$AE$998,23,FALSE)</f>
        <v>#REF!</v>
      </c>
      <c r="AI147" s="50" t="e">
        <f>VLOOKUP($U147,AvgGoalStats!$A$3:$AE$998,25,FALSE)</f>
        <v>#REF!</v>
      </c>
      <c r="AJ147" s="50" t="e">
        <f>VLOOKUP($U147,AvgGoalStats!$A$3:$AE$998,26,FALSE)</f>
        <v>#REF!</v>
      </c>
      <c r="AK147" s="50" t="e">
        <f>VLOOKUP($U147,AvgGoalStats!$A$3:$AE$998,28,FALSE)</f>
        <v>#REF!</v>
      </c>
      <c r="AL147" s="50" t="e">
        <f>VLOOKUP($U147,AvgGoalStats!$A$3:$AE$998,29,FALSE)</f>
        <v>#REF!</v>
      </c>
      <c r="AM147" s="50" t="e">
        <f>VLOOKUP($U147,AvgGoalStats!$A$3:$AE$998,31,FALSE)</f>
        <v>#REF!</v>
      </c>
    </row>
    <row r="148" spans="1:39" x14ac:dyDescent="0.3">
      <c r="A148" s="51" t="e">
        <f>VLOOKUP($S148,AvgGoalStats!$A$3:$AE$998,5,FALSE)</f>
        <v>#REF!</v>
      </c>
      <c r="B148" s="50" t="e">
        <f>VLOOKUP($S148,AvgGoalStats!$A$3:$AE$998,6,FALSE)</f>
        <v>#REF!</v>
      </c>
      <c r="C148" s="50" t="e">
        <f>VLOOKUP($S148,AvgGoalStats!$A$3:$AE$998,8,FALSE)</f>
        <v>#REF!</v>
      </c>
      <c r="D148" s="50" t="e">
        <f>VLOOKUP($S148,AvgGoalStats!$A$3:$AE$998,9,FALSE)</f>
        <v>#REF!</v>
      </c>
      <c r="E148" s="50" t="e">
        <f>VLOOKUP($S148,AvgGoalStats!$A$3:$AE$998,11,FALSE)</f>
        <v>#REF!</v>
      </c>
      <c r="F148" s="50" t="e">
        <f>VLOOKUP($S148,AvgGoalStats!$A$3:$AE$998,12,FALSE)</f>
        <v>#REF!</v>
      </c>
      <c r="G148" s="50" t="e">
        <f>VLOOKUP($S148,AvgGoalStats!$A$3:$AE$998,14,FALSE)</f>
        <v>#REF!</v>
      </c>
      <c r="H148" s="50" t="e">
        <f>VLOOKUP($S148,AvgGoalStats!$A$3:$AE$998,15,FALSE)</f>
        <v>#REF!</v>
      </c>
      <c r="I148" s="50" t="e">
        <f>VLOOKUP($S148,AvgGoalStats!$A$3:$AE$998,17,FALSE)</f>
        <v>#REF!</v>
      </c>
      <c r="J148" s="50" t="e">
        <f>VLOOKUP($S148,AvgGoalStats!$A$3:$AE$998,18,FALSE)</f>
        <v>#REF!</v>
      </c>
      <c r="K148" s="50" t="e">
        <f>VLOOKUP($S148,AvgGoalStats!$A$3:$AE$998,20,FALSE)</f>
        <v>#REF!</v>
      </c>
      <c r="L148" s="50" t="e">
        <f>VLOOKUP($S148,AvgGoalStats!$A$3:$AE$998,21,FALSE)</f>
        <v>#REF!</v>
      </c>
      <c r="M148" s="50" t="e">
        <f>VLOOKUP($S148,AvgGoalStats!$A$3:$AE$998,23,FALSE)</f>
        <v>#REF!</v>
      </c>
      <c r="N148" s="50" t="e">
        <f>VLOOKUP($S148,AvgGoalStats!$A$3:$AE$998,24,FALSE)</f>
        <v>#REF!</v>
      </c>
      <c r="O148" s="50" t="e">
        <f>VLOOKUP($S148,AvgGoalStats!$A$3:$AE$998,26,FALSE)</f>
        <v>#REF!</v>
      </c>
      <c r="P148" s="50" t="e">
        <f>VLOOKUP($S148,AvgGoalStats!$A$3:$AE$998,27,FALSE)</f>
        <v>#REF!</v>
      </c>
      <c r="Q148" s="50" t="e">
        <f>VLOOKUP($S148,AvgGoalStats!$A$3:$AE$998,29,FALSE)</f>
        <v>#REF!</v>
      </c>
      <c r="R148" s="50" t="e">
        <f>VLOOKUP($S148,AvgGoalStats!$A$3:$AE$998,30,FALSE)</f>
        <v>#REF!</v>
      </c>
      <c r="S148" s="53" t="e">
        <f>Fixtures!#REF!</f>
        <v>#REF!</v>
      </c>
      <c r="T148" s="54" t="e">
        <f>Fixtures!#REF!</f>
        <v>#REF!</v>
      </c>
      <c r="U148" s="53" t="e">
        <f>Fixtures!#REF!</f>
        <v>#REF!</v>
      </c>
      <c r="V148" s="51" t="e">
        <f>VLOOKUP($U148,AvgGoalStats!$A$3:$AE$998,5,FALSE)</f>
        <v>#REF!</v>
      </c>
      <c r="W148" s="50" t="e">
        <f>VLOOKUP($U148,AvgGoalStats!$A$3:$AE$998,7,FALSE)</f>
        <v>#REF!</v>
      </c>
      <c r="X148" s="50" t="e">
        <f>VLOOKUP($U148,AvgGoalStats!$A$3:$AE$998,8,FALSE)</f>
        <v>#REF!</v>
      </c>
      <c r="Y148" s="50" t="e">
        <f>VLOOKUP($U148,AvgGoalStats!$A$3:$AE$998,10,FALSE)</f>
        <v>#REF!</v>
      </c>
      <c r="Z148" s="50" t="e">
        <f>VLOOKUP($U148,AvgGoalStats!$A$3:$AE$998,11,FALSE)</f>
        <v>#REF!</v>
      </c>
      <c r="AA148" s="50" t="e">
        <f>VLOOKUP($U148,AvgGoalStats!$A$3:$AE$998,13,FALSE)</f>
        <v>#REF!</v>
      </c>
      <c r="AB148" s="50" t="e">
        <f>VLOOKUP($U148,AvgGoalStats!$A$3:$AE$998,14,FALSE)</f>
        <v>#REF!</v>
      </c>
      <c r="AC148" s="50" t="e">
        <f>VLOOKUP($U148,AvgGoalStats!$A$3:$AE$998,16,FALSE)</f>
        <v>#REF!</v>
      </c>
      <c r="AD148" s="50" t="e">
        <f>VLOOKUP($U148,AvgGoalStats!$A$3:$AE$998,17,FALSE)</f>
        <v>#REF!</v>
      </c>
      <c r="AE148" s="50" t="e">
        <f>VLOOKUP($U148,AvgGoalStats!$A$3:$AE$998,19,FALSE)</f>
        <v>#REF!</v>
      </c>
      <c r="AF148" s="50" t="e">
        <f>VLOOKUP($U148,AvgGoalStats!$A$3:$AE$998,20,FALSE)</f>
        <v>#REF!</v>
      </c>
      <c r="AG148" s="50" t="e">
        <f>VLOOKUP($U148,AvgGoalStats!$A$3:$AE$998,22,FALSE)</f>
        <v>#REF!</v>
      </c>
      <c r="AH148" s="50" t="e">
        <f>VLOOKUP($U148,AvgGoalStats!$A$3:$AE$998,23,FALSE)</f>
        <v>#REF!</v>
      </c>
      <c r="AI148" s="50" t="e">
        <f>VLOOKUP($U148,AvgGoalStats!$A$3:$AE$998,25,FALSE)</f>
        <v>#REF!</v>
      </c>
      <c r="AJ148" s="50" t="e">
        <f>VLOOKUP($U148,AvgGoalStats!$A$3:$AE$998,26,FALSE)</f>
        <v>#REF!</v>
      </c>
      <c r="AK148" s="50" t="e">
        <f>VLOOKUP($U148,AvgGoalStats!$A$3:$AE$998,28,FALSE)</f>
        <v>#REF!</v>
      </c>
      <c r="AL148" s="50" t="e">
        <f>VLOOKUP($U148,AvgGoalStats!$A$3:$AE$998,29,FALSE)</f>
        <v>#REF!</v>
      </c>
      <c r="AM148" s="50" t="e">
        <f>VLOOKUP($U148,AvgGoalStats!$A$3:$AE$998,31,FALSE)</f>
        <v>#REF!</v>
      </c>
    </row>
    <row r="149" spans="1:39" x14ac:dyDescent="0.3">
      <c r="A149" s="51" t="e">
        <f>VLOOKUP($S149,AvgGoalStats!$A$3:$AE$998,5,FALSE)</f>
        <v>#REF!</v>
      </c>
      <c r="B149" s="50" t="e">
        <f>VLOOKUP($S149,AvgGoalStats!$A$3:$AE$998,6,FALSE)</f>
        <v>#REF!</v>
      </c>
      <c r="C149" s="50" t="e">
        <f>VLOOKUP($S149,AvgGoalStats!$A$3:$AE$998,8,FALSE)</f>
        <v>#REF!</v>
      </c>
      <c r="D149" s="50" t="e">
        <f>VLOOKUP($S149,AvgGoalStats!$A$3:$AE$998,9,FALSE)</f>
        <v>#REF!</v>
      </c>
      <c r="E149" s="50" t="e">
        <f>VLOOKUP($S149,AvgGoalStats!$A$3:$AE$998,11,FALSE)</f>
        <v>#REF!</v>
      </c>
      <c r="F149" s="50" t="e">
        <f>VLOOKUP($S149,AvgGoalStats!$A$3:$AE$998,12,FALSE)</f>
        <v>#REF!</v>
      </c>
      <c r="G149" s="50" t="e">
        <f>VLOOKUP($S149,AvgGoalStats!$A$3:$AE$998,14,FALSE)</f>
        <v>#REF!</v>
      </c>
      <c r="H149" s="50" t="e">
        <f>VLOOKUP($S149,AvgGoalStats!$A$3:$AE$998,15,FALSE)</f>
        <v>#REF!</v>
      </c>
      <c r="I149" s="50" t="e">
        <f>VLOOKUP($S149,AvgGoalStats!$A$3:$AE$998,17,FALSE)</f>
        <v>#REF!</v>
      </c>
      <c r="J149" s="50" t="e">
        <f>VLOOKUP($S149,AvgGoalStats!$A$3:$AE$998,18,FALSE)</f>
        <v>#REF!</v>
      </c>
      <c r="K149" s="50" t="e">
        <f>VLOOKUP($S149,AvgGoalStats!$A$3:$AE$998,20,FALSE)</f>
        <v>#REF!</v>
      </c>
      <c r="L149" s="50" t="e">
        <f>VLOOKUP($S149,AvgGoalStats!$A$3:$AE$998,21,FALSE)</f>
        <v>#REF!</v>
      </c>
      <c r="M149" s="50" t="e">
        <f>VLOOKUP($S149,AvgGoalStats!$A$3:$AE$998,23,FALSE)</f>
        <v>#REF!</v>
      </c>
      <c r="N149" s="50" t="e">
        <f>VLOOKUP($S149,AvgGoalStats!$A$3:$AE$998,24,FALSE)</f>
        <v>#REF!</v>
      </c>
      <c r="O149" s="50" t="e">
        <f>VLOOKUP($S149,AvgGoalStats!$A$3:$AE$998,26,FALSE)</f>
        <v>#REF!</v>
      </c>
      <c r="P149" s="50" t="e">
        <f>VLOOKUP($S149,AvgGoalStats!$A$3:$AE$998,27,FALSE)</f>
        <v>#REF!</v>
      </c>
      <c r="Q149" s="50" t="e">
        <f>VLOOKUP($S149,AvgGoalStats!$A$3:$AE$998,29,FALSE)</f>
        <v>#REF!</v>
      </c>
      <c r="R149" s="50" t="e">
        <f>VLOOKUP($S149,AvgGoalStats!$A$3:$AE$998,30,FALSE)</f>
        <v>#REF!</v>
      </c>
      <c r="S149" s="53" t="e">
        <f>Fixtures!#REF!</f>
        <v>#REF!</v>
      </c>
      <c r="T149" s="54" t="e">
        <f>Fixtures!#REF!</f>
        <v>#REF!</v>
      </c>
      <c r="U149" s="53" t="e">
        <f>Fixtures!#REF!</f>
        <v>#REF!</v>
      </c>
      <c r="V149" s="51" t="e">
        <f>VLOOKUP($U149,AvgGoalStats!$A$3:$AE$998,5,FALSE)</f>
        <v>#REF!</v>
      </c>
      <c r="W149" s="50" t="e">
        <f>VLOOKUP($U149,AvgGoalStats!$A$3:$AE$998,7,FALSE)</f>
        <v>#REF!</v>
      </c>
      <c r="X149" s="50" t="e">
        <f>VLOOKUP($U149,AvgGoalStats!$A$3:$AE$998,8,FALSE)</f>
        <v>#REF!</v>
      </c>
      <c r="Y149" s="50" t="e">
        <f>VLOOKUP($U149,AvgGoalStats!$A$3:$AE$998,10,FALSE)</f>
        <v>#REF!</v>
      </c>
      <c r="Z149" s="50" t="e">
        <f>VLOOKUP($U149,AvgGoalStats!$A$3:$AE$998,11,FALSE)</f>
        <v>#REF!</v>
      </c>
      <c r="AA149" s="50" t="e">
        <f>VLOOKUP($U149,AvgGoalStats!$A$3:$AE$998,13,FALSE)</f>
        <v>#REF!</v>
      </c>
      <c r="AB149" s="50" t="e">
        <f>VLOOKUP($U149,AvgGoalStats!$A$3:$AE$998,14,FALSE)</f>
        <v>#REF!</v>
      </c>
      <c r="AC149" s="50" t="e">
        <f>VLOOKUP($U149,AvgGoalStats!$A$3:$AE$998,16,FALSE)</f>
        <v>#REF!</v>
      </c>
      <c r="AD149" s="50" t="e">
        <f>VLOOKUP($U149,AvgGoalStats!$A$3:$AE$998,17,FALSE)</f>
        <v>#REF!</v>
      </c>
      <c r="AE149" s="50" t="e">
        <f>VLOOKUP($U149,AvgGoalStats!$A$3:$AE$998,19,FALSE)</f>
        <v>#REF!</v>
      </c>
      <c r="AF149" s="50" t="e">
        <f>VLOOKUP($U149,AvgGoalStats!$A$3:$AE$998,20,FALSE)</f>
        <v>#REF!</v>
      </c>
      <c r="AG149" s="50" t="e">
        <f>VLOOKUP($U149,AvgGoalStats!$A$3:$AE$998,22,FALSE)</f>
        <v>#REF!</v>
      </c>
      <c r="AH149" s="50" t="e">
        <f>VLOOKUP($U149,AvgGoalStats!$A$3:$AE$998,23,FALSE)</f>
        <v>#REF!</v>
      </c>
      <c r="AI149" s="50" t="e">
        <f>VLOOKUP($U149,AvgGoalStats!$A$3:$AE$998,25,FALSE)</f>
        <v>#REF!</v>
      </c>
      <c r="AJ149" s="50" t="e">
        <f>VLOOKUP($U149,AvgGoalStats!$A$3:$AE$998,26,FALSE)</f>
        <v>#REF!</v>
      </c>
      <c r="AK149" s="50" t="e">
        <f>VLOOKUP($U149,AvgGoalStats!$A$3:$AE$998,28,FALSE)</f>
        <v>#REF!</v>
      </c>
      <c r="AL149" s="50" t="e">
        <f>VLOOKUP($U149,AvgGoalStats!$A$3:$AE$998,29,FALSE)</f>
        <v>#REF!</v>
      </c>
      <c r="AM149" s="50" t="e">
        <f>VLOOKUP($U149,AvgGoalStats!$A$3:$AE$998,31,FALSE)</f>
        <v>#REF!</v>
      </c>
    </row>
    <row r="150" spans="1:39" x14ac:dyDescent="0.3">
      <c r="A150" s="51" t="e">
        <f>VLOOKUP($S150,AvgGoalStats!$A$3:$AE$998,5,FALSE)</f>
        <v>#REF!</v>
      </c>
      <c r="B150" s="50" t="e">
        <f>VLOOKUP($S150,AvgGoalStats!$A$3:$AE$998,6,FALSE)</f>
        <v>#REF!</v>
      </c>
      <c r="C150" s="50" t="e">
        <f>VLOOKUP($S150,AvgGoalStats!$A$3:$AE$998,8,FALSE)</f>
        <v>#REF!</v>
      </c>
      <c r="D150" s="50" t="e">
        <f>VLOOKUP($S150,AvgGoalStats!$A$3:$AE$998,9,FALSE)</f>
        <v>#REF!</v>
      </c>
      <c r="E150" s="50" t="e">
        <f>VLOOKUP($S150,AvgGoalStats!$A$3:$AE$998,11,FALSE)</f>
        <v>#REF!</v>
      </c>
      <c r="F150" s="50" t="e">
        <f>VLOOKUP($S150,AvgGoalStats!$A$3:$AE$998,12,FALSE)</f>
        <v>#REF!</v>
      </c>
      <c r="G150" s="50" t="e">
        <f>VLOOKUP($S150,AvgGoalStats!$A$3:$AE$998,14,FALSE)</f>
        <v>#REF!</v>
      </c>
      <c r="H150" s="50" t="e">
        <f>VLOOKUP($S150,AvgGoalStats!$A$3:$AE$998,15,FALSE)</f>
        <v>#REF!</v>
      </c>
      <c r="I150" s="50" t="e">
        <f>VLOOKUP($S150,AvgGoalStats!$A$3:$AE$998,17,FALSE)</f>
        <v>#REF!</v>
      </c>
      <c r="J150" s="50" t="e">
        <f>VLOOKUP($S150,AvgGoalStats!$A$3:$AE$998,18,FALSE)</f>
        <v>#REF!</v>
      </c>
      <c r="K150" s="50" t="e">
        <f>VLOOKUP($S150,AvgGoalStats!$A$3:$AE$998,20,FALSE)</f>
        <v>#REF!</v>
      </c>
      <c r="L150" s="50" t="e">
        <f>VLOOKUP($S150,AvgGoalStats!$A$3:$AE$998,21,FALSE)</f>
        <v>#REF!</v>
      </c>
      <c r="M150" s="50" t="e">
        <f>VLOOKUP($S150,AvgGoalStats!$A$3:$AE$998,23,FALSE)</f>
        <v>#REF!</v>
      </c>
      <c r="N150" s="50" t="e">
        <f>VLOOKUP($S150,AvgGoalStats!$A$3:$AE$998,24,FALSE)</f>
        <v>#REF!</v>
      </c>
      <c r="O150" s="50" t="e">
        <f>VLOOKUP($S150,AvgGoalStats!$A$3:$AE$998,26,FALSE)</f>
        <v>#REF!</v>
      </c>
      <c r="P150" s="50" t="e">
        <f>VLOOKUP($S150,AvgGoalStats!$A$3:$AE$998,27,FALSE)</f>
        <v>#REF!</v>
      </c>
      <c r="Q150" s="50" t="e">
        <f>VLOOKUP($S150,AvgGoalStats!$A$3:$AE$998,29,FALSE)</f>
        <v>#REF!</v>
      </c>
      <c r="R150" s="50" t="e">
        <f>VLOOKUP($S150,AvgGoalStats!$A$3:$AE$998,30,FALSE)</f>
        <v>#REF!</v>
      </c>
      <c r="S150" s="53" t="e">
        <f>Fixtures!#REF!</f>
        <v>#REF!</v>
      </c>
      <c r="T150" s="54" t="e">
        <f>Fixtures!#REF!</f>
        <v>#REF!</v>
      </c>
      <c r="U150" s="53" t="e">
        <f>Fixtures!#REF!</f>
        <v>#REF!</v>
      </c>
      <c r="V150" s="51" t="e">
        <f>VLOOKUP($U150,AvgGoalStats!$A$3:$AE$998,5,FALSE)</f>
        <v>#REF!</v>
      </c>
      <c r="W150" s="50" t="e">
        <f>VLOOKUP($U150,AvgGoalStats!$A$3:$AE$998,7,FALSE)</f>
        <v>#REF!</v>
      </c>
      <c r="X150" s="50" t="e">
        <f>VLOOKUP($U150,AvgGoalStats!$A$3:$AE$998,8,FALSE)</f>
        <v>#REF!</v>
      </c>
      <c r="Y150" s="50" t="e">
        <f>VLOOKUP($U150,AvgGoalStats!$A$3:$AE$998,10,FALSE)</f>
        <v>#REF!</v>
      </c>
      <c r="Z150" s="50" t="e">
        <f>VLOOKUP($U150,AvgGoalStats!$A$3:$AE$998,11,FALSE)</f>
        <v>#REF!</v>
      </c>
      <c r="AA150" s="50" t="e">
        <f>VLOOKUP($U150,AvgGoalStats!$A$3:$AE$998,13,FALSE)</f>
        <v>#REF!</v>
      </c>
      <c r="AB150" s="50" t="e">
        <f>VLOOKUP($U150,AvgGoalStats!$A$3:$AE$998,14,FALSE)</f>
        <v>#REF!</v>
      </c>
      <c r="AC150" s="50" t="e">
        <f>VLOOKUP($U150,AvgGoalStats!$A$3:$AE$998,16,FALSE)</f>
        <v>#REF!</v>
      </c>
      <c r="AD150" s="50" t="e">
        <f>VLOOKUP($U150,AvgGoalStats!$A$3:$AE$998,17,FALSE)</f>
        <v>#REF!</v>
      </c>
      <c r="AE150" s="50" t="e">
        <f>VLOOKUP($U150,AvgGoalStats!$A$3:$AE$998,19,FALSE)</f>
        <v>#REF!</v>
      </c>
      <c r="AF150" s="50" t="e">
        <f>VLOOKUP($U150,AvgGoalStats!$A$3:$AE$998,20,FALSE)</f>
        <v>#REF!</v>
      </c>
      <c r="AG150" s="50" t="e">
        <f>VLOOKUP($U150,AvgGoalStats!$A$3:$AE$998,22,FALSE)</f>
        <v>#REF!</v>
      </c>
      <c r="AH150" s="50" t="e">
        <f>VLOOKUP($U150,AvgGoalStats!$A$3:$AE$998,23,FALSE)</f>
        <v>#REF!</v>
      </c>
      <c r="AI150" s="50" t="e">
        <f>VLOOKUP($U150,AvgGoalStats!$A$3:$AE$998,25,FALSE)</f>
        <v>#REF!</v>
      </c>
      <c r="AJ150" s="50" t="e">
        <f>VLOOKUP($U150,AvgGoalStats!$A$3:$AE$998,26,FALSE)</f>
        <v>#REF!</v>
      </c>
      <c r="AK150" s="50" t="e">
        <f>VLOOKUP($U150,AvgGoalStats!$A$3:$AE$998,28,FALSE)</f>
        <v>#REF!</v>
      </c>
      <c r="AL150" s="50" t="e">
        <f>VLOOKUP($U150,AvgGoalStats!$A$3:$AE$998,29,FALSE)</f>
        <v>#REF!</v>
      </c>
      <c r="AM150" s="50" t="e">
        <f>VLOOKUP($U150,AvgGoalStats!$A$3:$AE$998,31,FALSE)</f>
        <v>#REF!</v>
      </c>
    </row>
    <row r="151" spans="1:39" x14ac:dyDescent="0.3">
      <c r="A151" s="51" t="e">
        <f>VLOOKUP($S151,AvgGoalStats!$A$3:$AE$998,5,FALSE)</f>
        <v>#REF!</v>
      </c>
      <c r="B151" s="50" t="e">
        <f>VLOOKUP($S151,AvgGoalStats!$A$3:$AE$998,6,FALSE)</f>
        <v>#REF!</v>
      </c>
      <c r="C151" s="50" t="e">
        <f>VLOOKUP($S151,AvgGoalStats!$A$3:$AE$998,8,FALSE)</f>
        <v>#REF!</v>
      </c>
      <c r="D151" s="50" t="e">
        <f>VLOOKUP($S151,AvgGoalStats!$A$3:$AE$998,9,FALSE)</f>
        <v>#REF!</v>
      </c>
      <c r="E151" s="50" t="e">
        <f>VLOOKUP($S151,AvgGoalStats!$A$3:$AE$998,11,FALSE)</f>
        <v>#REF!</v>
      </c>
      <c r="F151" s="50" t="e">
        <f>VLOOKUP($S151,AvgGoalStats!$A$3:$AE$998,12,FALSE)</f>
        <v>#REF!</v>
      </c>
      <c r="G151" s="50" t="e">
        <f>VLOOKUP($S151,AvgGoalStats!$A$3:$AE$998,14,FALSE)</f>
        <v>#REF!</v>
      </c>
      <c r="H151" s="50" t="e">
        <f>VLOOKUP($S151,AvgGoalStats!$A$3:$AE$998,15,FALSE)</f>
        <v>#REF!</v>
      </c>
      <c r="I151" s="50" t="e">
        <f>VLOOKUP($S151,AvgGoalStats!$A$3:$AE$998,17,FALSE)</f>
        <v>#REF!</v>
      </c>
      <c r="J151" s="50" t="e">
        <f>VLOOKUP($S151,AvgGoalStats!$A$3:$AE$998,18,FALSE)</f>
        <v>#REF!</v>
      </c>
      <c r="K151" s="50" t="e">
        <f>VLOOKUP($S151,AvgGoalStats!$A$3:$AE$998,20,FALSE)</f>
        <v>#REF!</v>
      </c>
      <c r="L151" s="50" t="e">
        <f>VLOOKUP($S151,AvgGoalStats!$A$3:$AE$998,21,FALSE)</f>
        <v>#REF!</v>
      </c>
      <c r="M151" s="50" t="e">
        <f>VLOOKUP($S151,AvgGoalStats!$A$3:$AE$998,23,FALSE)</f>
        <v>#REF!</v>
      </c>
      <c r="N151" s="50" t="e">
        <f>VLOOKUP($S151,AvgGoalStats!$A$3:$AE$998,24,FALSE)</f>
        <v>#REF!</v>
      </c>
      <c r="O151" s="50" t="e">
        <f>VLOOKUP($S151,AvgGoalStats!$A$3:$AE$998,26,FALSE)</f>
        <v>#REF!</v>
      </c>
      <c r="P151" s="50" t="e">
        <f>VLOOKUP($S151,AvgGoalStats!$A$3:$AE$998,27,FALSE)</f>
        <v>#REF!</v>
      </c>
      <c r="Q151" s="50" t="e">
        <f>VLOOKUP($S151,AvgGoalStats!$A$3:$AE$998,29,FALSE)</f>
        <v>#REF!</v>
      </c>
      <c r="R151" s="50" t="e">
        <f>VLOOKUP($S151,AvgGoalStats!$A$3:$AE$998,30,FALSE)</f>
        <v>#REF!</v>
      </c>
      <c r="S151" s="53" t="e">
        <f>Fixtures!#REF!</f>
        <v>#REF!</v>
      </c>
      <c r="T151" s="54" t="e">
        <f>Fixtures!#REF!</f>
        <v>#REF!</v>
      </c>
      <c r="U151" s="53" t="e">
        <f>Fixtures!#REF!</f>
        <v>#REF!</v>
      </c>
      <c r="V151" s="51" t="e">
        <f>VLOOKUP($U151,AvgGoalStats!$A$3:$AE$998,5,FALSE)</f>
        <v>#REF!</v>
      </c>
      <c r="W151" s="50" t="e">
        <f>VLOOKUP($U151,AvgGoalStats!$A$3:$AE$998,7,FALSE)</f>
        <v>#REF!</v>
      </c>
      <c r="X151" s="50" t="e">
        <f>VLOOKUP($U151,AvgGoalStats!$A$3:$AE$998,8,FALSE)</f>
        <v>#REF!</v>
      </c>
      <c r="Y151" s="50" t="e">
        <f>VLOOKUP($U151,AvgGoalStats!$A$3:$AE$998,10,FALSE)</f>
        <v>#REF!</v>
      </c>
      <c r="Z151" s="50" t="e">
        <f>VLOOKUP($U151,AvgGoalStats!$A$3:$AE$998,11,FALSE)</f>
        <v>#REF!</v>
      </c>
      <c r="AA151" s="50" t="e">
        <f>VLOOKUP($U151,AvgGoalStats!$A$3:$AE$998,13,FALSE)</f>
        <v>#REF!</v>
      </c>
      <c r="AB151" s="50" t="e">
        <f>VLOOKUP($U151,AvgGoalStats!$A$3:$AE$998,14,FALSE)</f>
        <v>#REF!</v>
      </c>
      <c r="AC151" s="50" t="e">
        <f>VLOOKUP($U151,AvgGoalStats!$A$3:$AE$998,16,FALSE)</f>
        <v>#REF!</v>
      </c>
      <c r="AD151" s="50" t="e">
        <f>VLOOKUP($U151,AvgGoalStats!$A$3:$AE$998,17,FALSE)</f>
        <v>#REF!</v>
      </c>
      <c r="AE151" s="50" t="e">
        <f>VLOOKUP($U151,AvgGoalStats!$A$3:$AE$998,19,FALSE)</f>
        <v>#REF!</v>
      </c>
      <c r="AF151" s="50" t="e">
        <f>VLOOKUP($U151,AvgGoalStats!$A$3:$AE$998,20,FALSE)</f>
        <v>#REF!</v>
      </c>
      <c r="AG151" s="50" t="e">
        <f>VLOOKUP($U151,AvgGoalStats!$A$3:$AE$998,22,FALSE)</f>
        <v>#REF!</v>
      </c>
      <c r="AH151" s="50" t="e">
        <f>VLOOKUP($U151,AvgGoalStats!$A$3:$AE$998,23,FALSE)</f>
        <v>#REF!</v>
      </c>
      <c r="AI151" s="50" t="e">
        <f>VLOOKUP($U151,AvgGoalStats!$A$3:$AE$998,25,FALSE)</f>
        <v>#REF!</v>
      </c>
      <c r="AJ151" s="50" t="e">
        <f>VLOOKUP($U151,AvgGoalStats!$A$3:$AE$998,26,FALSE)</f>
        <v>#REF!</v>
      </c>
      <c r="AK151" s="50" t="e">
        <f>VLOOKUP($U151,AvgGoalStats!$A$3:$AE$998,28,FALSE)</f>
        <v>#REF!</v>
      </c>
      <c r="AL151" s="50" t="e">
        <f>VLOOKUP($U151,AvgGoalStats!$A$3:$AE$998,29,FALSE)</f>
        <v>#REF!</v>
      </c>
      <c r="AM151" s="50" t="e">
        <f>VLOOKUP($U151,AvgGoalStats!$A$3:$AE$998,31,FALSE)</f>
        <v>#REF!</v>
      </c>
    </row>
    <row r="152" spans="1:39" x14ac:dyDescent="0.3">
      <c r="A152" s="51" t="e">
        <f>VLOOKUP($S152,AvgGoalStats!$A$3:$AE$998,5,FALSE)</f>
        <v>#REF!</v>
      </c>
      <c r="B152" s="50" t="e">
        <f>VLOOKUP($S152,AvgGoalStats!$A$3:$AE$998,6,FALSE)</f>
        <v>#REF!</v>
      </c>
      <c r="C152" s="50" t="e">
        <f>VLOOKUP($S152,AvgGoalStats!$A$3:$AE$998,8,FALSE)</f>
        <v>#REF!</v>
      </c>
      <c r="D152" s="50" t="e">
        <f>VLOOKUP($S152,AvgGoalStats!$A$3:$AE$998,9,FALSE)</f>
        <v>#REF!</v>
      </c>
      <c r="E152" s="50" t="e">
        <f>VLOOKUP($S152,AvgGoalStats!$A$3:$AE$998,11,FALSE)</f>
        <v>#REF!</v>
      </c>
      <c r="F152" s="50" t="e">
        <f>VLOOKUP($S152,AvgGoalStats!$A$3:$AE$998,12,FALSE)</f>
        <v>#REF!</v>
      </c>
      <c r="G152" s="50" t="e">
        <f>VLOOKUP($S152,AvgGoalStats!$A$3:$AE$998,14,FALSE)</f>
        <v>#REF!</v>
      </c>
      <c r="H152" s="50" t="e">
        <f>VLOOKUP($S152,AvgGoalStats!$A$3:$AE$998,15,FALSE)</f>
        <v>#REF!</v>
      </c>
      <c r="I152" s="50" t="e">
        <f>VLOOKUP($S152,AvgGoalStats!$A$3:$AE$998,17,FALSE)</f>
        <v>#REF!</v>
      </c>
      <c r="J152" s="50" t="e">
        <f>VLOOKUP($S152,AvgGoalStats!$A$3:$AE$998,18,FALSE)</f>
        <v>#REF!</v>
      </c>
      <c r="K152" s="50" t="e">
        <f>VLOOKUP($S152,AvgGoalStats!$A$3:$AE$998,20,FALSE)</f>
        <v>#REF!</v>
      </c>
      <c r="L152" s="50" t="e">
        <f>VLOOKUP($S152,AvgGoalStats!$A$3:$AE$998,21,FALSE)</f>
        <v>#REF!</v>
      </c>
      <c r="M152" s="50" t="e">
        <f>VLOOKUP($S152,AvgGoalStats!$A$3:$AE$998,23,FALSE)</f>
        <v>#REF!</v>
      </c>
      <c r="N152" s="50" t="e">
        <f>VLOOKUP($S152,AvgGoalStats!$A$3:$AE$998,24,FALSE)</f>
        <v>#REF!</v>
      </c>
      <c r="O152" s="50" t="e">
        <f>VLOOKUP($S152,AvgGoalStats!$A$3:$AE$998,26,FALSE)</f>
        <v>#REF!</v>
      </c>
      <c r="P152" s="50" t="e">
        <f>VLOOKUP($S152,AvgGoalStats!$A$3:$AE$998,27,FALSE)</f>
        <v>#REF!</v>
      </c>
      <c r="Q152" s="50" t="e">
        <f>VLOOKUP($S152,AvgGoalStats!$A$3:$AE$998,29,FALSE)</f>
        <v>#REF!</v>
      </c>
      <c r="R152" s="50" t="e">
        <f>VLOOKUP($S152,AvgGoalStats!$A$3:$AE$998,30,FALSE)</f>
        <v>#REF!</v>
      </c>
      <c r="S152" s="53" t="e">
        <f>Fixtures!#REF!</f>
        <v>#REF!</v>
      </c>
      <c r="T152" s="54" t="e">
        <f>Fixtures!#REF!</f>
        <v>#REF!</v>
      </c>
      <c r="U152" s="53" t="e">
        <f>Fixtures!#REF!</f>
        <v>#REF!</v>
      </c>
      <c r="V152" s="51" t="e">
        <f>VLOOKUP($U152,AvgGoalStats!$A$3:$AE$998,5,FALSE)</f>
        <v>#REF!</v>
      </c>
      <c r="W152" s="50" t="e">
        <f>VLOOKUP($U152,AvgGoalStats!$A$3:$AE$998,7,FALSE)</f>
        <v>#REF!</v>
      </c>
      <c r="X152" s="50" t="e">
        <f>VLOOKUP($U152,AvgGoalStats!$A$3:$AE$998,8,FALSE)</f>
        <v>#REF!</v>
      </c>
      <c r="Y152" s="50" t="e">
        <f>VLOOKUP($U152,AvgGoalStats!$A$3:$AE$998,10,FALSE)</f>
        <v>#REF!</v>
      </c>
      <c r="Z152" s="50" t="e">
        <f>VLOOKUP($U152,AvgGoalStats!$A$3:$AE$998,11,FALSE)</f>
        <v>#REF!</v>
      </c>
      <c r="AA152" s="50" t="e">
        <f>VLOOKUP($U152,AvgGoalStats!$A$3:$AE$998,13,FALSE)</f>
        <v>#REF!</v>
      </c>
      <c r="AB152" s="50" t="e">
        <f>VLOOKUP($U152,AvgGoalStats!$A$3:$AE$998,14,FALSE)</f>
        <v>#REF!</v>
      </c>
      <c r="AC152" s="50" t="e">
        <f>VLOOKUP($U152,AvgGoalStats!$A$3:$AE$998,16,FALSE)</f>
        <v>#REF!</v>
      </c>
      <c r="AD152" s="50" t="e">
        <f>VLOOKUP($U152,AvgGoalStats!$A$3:$AE$998,17,FALSE)</f>
        <v>#REF!</v>
      </c>
      <c r="AE152" s="50" t="e">
        <f>VLOOKUP($U152,AvgGoalStats!$A$3:$AE$998,19,FALSE)</f>
        <v>#REF!</v>
      </c>
      <c r="AF152" s="50" t="e">
        <f>VLOOKUP($U152,AvgGoalStats!$A$3:$AE$998,20,FALSE)</f>
        <v>#REF!</v>
      </c>
      <c r="AG152" s="50" t="e">
        <f>VLOOKUP($U152,AvgGoalStats!$A$3:$AE$998,22,FALSE)</f>
        <v>#REF!</v>
      </c>
      <c r="AH152" s="50" t="e">
        <f>VLOOKUP($U152,AvgGoalStats!$A$3:$AE$998,23,FALSE)</f>
        <v>#REF!</v>
      </c>
      <c r="AI152" s="50" t="e">
        <f>VLOOKUP($U152,AvgGoalStats!$A$3:$AE$998,25,FALSE)</f>
        <v>#REF!</v>
      </c>
      <c r="AJ152" s="50" t="e">
        <f>VLOOKUP($U152,AvgGoalStats!$A$3:$AE$998,26,FALSE)</f>
        <v>#REF!</v>
      </c>
      <c r="AK152" s="50" t="e">
        <f>VLOOKUP($U152,AvgGoalStats!$A$3:$AE$998,28,FALSE)</f>
        <v>#REF!</v>
      </c>
      <c r="AL152" s="50" t="e">
        <f>VLOOKUP($U152,AvgGoalStats!$A$3:$AE$998,29,FALSE)</f>
        <v>#REF!</v>
      </c>
      <c r="AM152" s="50" t="e">
        <f>VLOOKUP($U152,AvgGoalStats!$A$3:$AE$998,31,FALSE)</f>
        <v>#REF!</v>
      </c>
    </row>
    <row r="153" spans="1:39" x14ac:dyDescent="0.3">
      <c r="A153" s="51" t="e">
        <f>VLOOKUP($S153,AvgGoalStats!$A$3:$AE$998,5,FALSE)</f>
        <v>#REF!</v>
      </c>
      <c r="B153" s="50" t="e">
        <f>VLOOKUP($S153,AvgGoalStats!$A$3:$AE$998,6,FALSE)</f>
        <v>#REF!</v>
      </c>
      <c r="C153" s="50" t="e">
        <f>VLOOKUP($S153,AvgGoalStats!$A$3:$AE$998,8,FALSE)</f>
        <v>#REF!</v>
      </c>
      <c r="D153" s="50" t="e">
        <f>VLOOKUP($S153,AvgGoalStats!$A$3:$AE$998,9,FALSE)</f>
        <v>#REF!</v>
      </c>
      <c r="E153" s="50" t="e">
        <f>VLOOKUP($S153,AvgGoalStats!$A$3:$AE$998,11,FALSE)</f>
        <v>#REF!</v>
      </c>
      <c r="F153" s="50" t="e">
        <f>VLOOKUP($S153,AvgGoalStats!$A$3:$AE$998,12,FALSE)</f>
        <v>#REF!</v>
      </c>
      <c r="G153" s="50" t="e">
        <f>VLOOKUP($S153,AvgGoalStats!$A$3:$AE$998,14,FALSE)</f>
        <v>#REF!</v>
      </c>
      <c r="H153" s="50" t="e">
        <f>VLOOKUP($S153,AvgGoalStats!$A$3:$AE$998,15,FALSE)</f>
        <v>#REF!</v>
      </c>
      <c r="I153" s="50" t="e">
        <f>VLOOKUP($S153,AvgGoalStats!$A$3:$AE$998,17,FALSE)</f>
        <v>#REF!</v>
      </c>
      <c r="J153" s="50" t="e">
        <f>VLOOKUP($S153,AvgGoalStats!$A$3:$AE$998,18,FALSE)</f>
        <v>#REF!</v>
      </c>
      <c r="K153" s="50" t="e">
        <f>VLOOKUP($S153,AvgGoalStats!$A$3:$AE$998,20,FALSE)</f>
        <v>#REF!</v>
      </c>
      <c r="L153" s="50" t="e">
        <f>VLOOKUP($S153,AvgGoalStats!$A$3:$AE$998,21,FALSE)</f>
        <v>#REF!</v>
      </c>
      <c r="M153" s="50" t="e">
        <f>VLOOKUP($S153,AvgGoalStats!$A$3:$AE$998,23,FALSE)</f>
        <v>#REF!</v>
      </c>
      <c r="N153" s="50" t="e">
        <f>VLOOKUP($S153,AvgGoalStats!$A$3:$AE$998,24,FALSE)</f>
        <v>#REF!</v>
      </c>
      <c r="O153" s="50" t="e">
        <f>VLOOKUP($S153,AvgGoalStats!$A$3:$AE$998,26,FALSE)</f>
        <v>#REF!</v>
      </c>
      <c r="P153" s="50" t="e">
        <f>VLOOKUP($S153,AvgGoalStats!$A$3:$AE$998,27,FALSE)</f>
        <v>#REF!</v>
      </c>
      <c r="Q153" s="50" t="e">
        <f>VLOOKUP($S153,AvgGoalStats!$A$3:$AE$998,29,FALSE)</f>
        <v>#REF!</v>
      </c>
      <c r="R153" s="50" t="e">
        <f>VLOOKUP($S153,AvgGoalStats!$A$3:$AE$998,30,FALSE)</f>
        <v>#REF!</v>
      </c>
      <c r="S153" s="53" t="e">
        <f>Fixtures!#REF!</f>
        <v>#REF!</v>
      </c>
      <c r="T153" s="54" t="e">
        <f>Fixtures!#REF!</f>
        <v>#REF!</v>
      </c>
      <c r="U153" s="53" t="e">
        <f>Fixtures!#REF!</f>
        <v>#REF!</v>
      </c>
      <c r="V153" s="51" t="e">
        <f>VLOOKUP($U153,AvgGoalStats!$A$3:$AE$998,5,FALSE)</f>
        <v>#REF!</v>
      </c>
      <c r="W153" s="50" t="e">
        <f>VLOOKUP($U153,AvgGoalStats!$A$3:$AE$998,7,FALSE)</f>
        <v>#REF!</v>
      </c>
      <c r="X153" s="50" t="e">
        <f>VLOOKUP($U153,AvgGoalStats!$A$3:$AE$998,8,FALSE)</f>
        <v>#REF!</v>
      </c>
      <c r="Y153" s="50" t="e">
        <f>VLOOKUP($U153,AvgGoalStats!$A$3:$AE$998,10,FALSE)</f>
        <v>#REF!</v>
      </c>
      <c r="Z153" s="50" t="e">
        <f>VLOOKUP($U153,AvgGoalStats!$A$3:$AE$998,11,FALSE)</f>
        <v>#REF!</v>
      </c>
      <c r="AA153" s="50" t="e">
        <f>VLOOKUP($U153,AvgGoalStats!$A$3:$AE$998,13,FALSE)</f>
        <v>#REF!</v>
      </c>
      <c r="AB153" s="50" t="e">
        <f>VLOOKUP($U153,AvgGoalStats!$A$3:$AE$998,14,FALSE)</f>
        <v>#REF!</v>
      </c>
      <c r="AC153" s="50" t="e">
        <f>VLOOKUP($U153,AvgGoalStats!$A$3:$AE$998,16,FALSE)</f>
        <v>#REF!</v>
      </c>
      <c r="AD153" s="50" t="e">
        <f>VLOOKUP($U153,AvgGoalStats!$A$3:$AE$998,17,FALSE)</f>
        <v>#REF!</v>
      </c>
      <c r="AE153" s="50" t="e">
        <f>VLOOKUP($U153,AvgGoalStats!$A$3:$AE$998,19,FALSE)</f>
        <v>#REF!</v>
      </c>
      <c r="AF153" s="50" t="e">
        <f>VLOOKUP($U153,AvgGoalStats!$A$3:$AE$998,20,FALSE)</f>
        <v>#REF!</v>
      </c>
      <c r="AG153" s="50" t="e">
        <f>VLOOKUP($U153,AvgGoalStats!$A$3:$AE$998,22,FALSE)</f>
        <v>#REF!</v>
      </c>
      <c r="AH153" s="50" t="e">
        <f>VLOOKUP($U153,AvgGoalStats!$A$3:$AE$998,23,FALSE)</f>
        <v>#REF!</v>
      </c>
      <c r="AI153" s="50" t="e">
        <f>VLOOKUP($U153,AvgGoalStats!$A$3:$AE$998,25,FALSE)</f>
        <v>#REF!</v>
      </c>
      <c r="AJ153" s="50" t="e">
        <f>VLOOKUP($U153,AvgGoalStats!$A$3:$AE$998,26,FALSE)</f>
        <v>#REF!</v>
      </c>
      <c r="AK153" s="50" t="e">
        <f>VLOOKUP($U153,AvgGoalStats!$A$3:$AE$998,28,FALSE)</f>
        <v>#REF!</v>
      </c>
      <c r="AL153" s="50" t="e">
        <f>VLOOKUP($U153,AvgGoalStats!$A$3:$AE$998,29,FALSE)</f>
        <v>#REF!</v>
      </c>
      <c r="AM153" s="50" t="e">
        <f>VLOOKUP($U153,AvgGoalStats!$A$3:$AE$998,31,FALSE)</f>
        <v>#REF!</v>
      </c>
    </row>
    <row r="154" spans="1:39" x14ac:dyDescent="0.3">
      <c r="A154" s="51" t="e">
        <f>VLOOKUP($S154,AvgGoalStats!$A$3:$AE$998,5,FALSE)</f>
        <v>#REF!</v>
      </c>
      <c r="B154" s="50" t="e">
        <f>VLOOKUP($S154,AvgGoalStats!$A$3:$AE$998,6,FALSE)</f>
        <v>#REF!</v>
      </c>
      <c r="C154" s="50" t="e">
        <f>VLOOKUP($S154,AvgGoalStats!$A$3:$AE$998,8,FALSE)</f>
        <v>#REF!</v>
      </c>
      <c r="D154" s="50" t="e">
        <f>VLOOKUP($S154,AvgGoalStats!$A$3:$AE$998,9,FALSE)</f>
        <v>#REF!</v>
      </c>
      <c r="E154" s="50" t="e">
        <f>VLOOKUP($S154,AvgGoalStats!$A$3:$AE$998,11,FALSE)</f>
        <v>#REF!</v>
      </c>
      <c r="F154" s="50" t="e">
        <f>VLOOKUP($S154,AvgGoalStats!$A$3:$AE$998,12,FALSE)</f>
        <v>#REF!</v>
      </c>
      <c r="G154" s="50" t="e">
        <f>VLOOKUP($S154,AvgGoalStats!$A$3:$AE$998,14,FALSE)</f>
        <v>#REF!</v>
      </c>
      <c r="H154" s="50" t="e">
        <f>VLOOKUP($S154,AvgGoalStats!$A$3:$AE$998,15,FALSE)</f>
        <v>#REF!</v>
      </c>
      <c r="I154" s="50" t="e">
        <f>VLOOKUP($S154,AvgGoalStats!$A$3:$AE$998,17,FALSE)</f>
        <v>#REF!</v>
      </c>
      <c r="J154" s="50" t="e">
        <f>VLOOKUP($S154,AvgGoalStats!$A$3:$AE$998,18,FALSE)</f>
        <v>#REF!</v>
      </c>
      <c r="K154" s="50" t="e">
        <f>VLOOKUP($S154,AvgGoalStats!$A$3:$AE$998,20,FALSE)</f>
        <v>#REF!</v>
      </c>
      <c r="L154" s="50" t="e">
        <f>VLOOKUP($S154,AvgGoalStats!$A$3:$AE$998,21,FALSE)</f>
        <v>#REF!</v>
      </c>
      <c r="M154" s="50" t="e">
        <f>VLOOKUP($S154,AvgGoalStats!$A$3:$AE$998,23,FALSE)</f>
        <v>#REF!</v>
      </c>
      <c r="N154" s="50" t="e">
        <f>VLOOKUP($S154,AvgGoalStats!$A$3:$AE$998,24,FALSE)</f>
        <v>#REF!</v>
      </c>
      <c r="O154" s="50" t="e">
        <f>VLOOKUP($S154,AvgGoalStats!$A$3:$AE$998,26,FALSE)</f>
        <v>#REF!</v>
      </c>
      <c r="P154" s="50" t="e">
        <f>VLOOKUP($S154,AvgGoalStats!$A$3:$AE$998,27,FALSE)</f>
        <v>#REF!</v>
      </c>
      <c r="Q154" s="50" t="e">
        <f>VLOOKUP($S154,AvgGoalStats!$A$3:$AE$998,29,FALSE)</f>
        <v>#REF!</v>
      </c>
      <c r="R154" s="50" t="e">
        <f>VLOOKUP($S154,AvgGoalStats!$A$3:$AE$998,30,FALSE)</f>
        <v>#REF!</v>
      </c>
      <c r="S154" s="53" t="e">
        <f>Fixtures!#REF!</f>
        <v>#REF!</v>
      </c>
      <c r="T154" s="54" t="e">
        <f>Fixtures!#REF!</f>
        <v>#REF!</v>
      </c>
      <c r="U154" s="53" t="e">
        <f>Fixtures!#REF!</f>
        <v>#REF!</v>
      </c>
      <c r="V154" s="51" t="e">
        <f>VLOOKUP($U154,AvgGoalStats!$A$3:$AE$998,5,FALSE)</f>
        <v>#REF!</v>
      </c>
      <c r="W154" s="50" t="e">
        <f>VLOOKUP($U154,AvgGoalStats!$A$3:$AE$998,7,FALSE)</f>
        <v>#REF!</v>
      </c>
      <c r="X154" s="50" t="e">
        <f>VLOOKUP($U154,AvgGoalStats!$A$3:$AE$998,8,FALSE)</f>
        <v>#REF!</v>
      </c>
      <c r="Y154" s="50" t="e">
        <f>VLOOKUP($U154,AvgGoalStats!$A$3:$AE$998,10,FALSE)</f>
        <v>#REF!</v>
      </c>
      <c r="Z154" s="50" t="e">
        <f>VLOOKUP($U154,AvgGoalStats!$A$3:$AE$998,11,FALSE)</f>
        <v>#REF!</v>
      </c>
      <c r="AA154" s="50" t="e">
        <f>VLOOKUP($U154,AvgGoalStats!$A$3:$AE$998,13,FALSE)</f>
        <v>#REF!</v>
      </c>
      <c r="AB154" s="50" t="e">
        <f>VLOOKUP($U154,AvgGoalStats!$A$3:$AE$998,14,FALSE)</f>
        <v>#REF!</v>
      </c>
      <c r="AC154" s="50" t="e">
        <f>VLOOKUP($U154,AvgGoalStats!$A$3:$AE$998,16,FALSE)</f>
        <v>#REF!</v>
      </c>
      <c r="AD154" s="50" t="e">
        <f>VLOOKUP($U154,AvgGoalStats!$A$3:$AE$998,17,FALSE)</f>
        <v>#REF!</v>
      </c>
      <c r="AE154" s="50" t="e">
        <f>VLOOKUP($U154,AvgGoalStats!$A$3:$AE$998,19,FALSE)</f>
        <v>#REF!</v>
      </c>
      <c r="AF154" s="50" t="e">
        <f>VLOOKUP($U154,AvgGoalStats!$A$3:$AE$998,20,FALSE)</f>
        <v>#REF!</v>
      </c>
      <c r="AG154" s="50" t="e">
        <f>VLOOKUP($U154,AvgGoalStats!$A$3:$AE$998,22,FALSE)</f>
        <v>#REF!</v>
      </c>
      <c r="AH154" s="50" t="e">
        <f>VLOOKUP($U154,AvgGoalStats!$A$3:$AE$998,23,FALSE)</f>
        <v>#REF!</v>
      </c>
      <c r="AI154" s="50" t="e">
        <f>VLOOKUP($U154,AvgGoalStats!$A$3:$AE$998,25,FALSE)</f>
        <v>#REF!</v>
      </c>
      <c r="AJ154" s="50" t="e">
        <f>VLOOKUP($U154,AvgGoalStats!$A$3:$AE$998,26,FALSE)</f>
        <v>#REF!</v>
      </c>
      <c r="AK154" s="50" t="e">
        <f>VLOOKUP($U154,AvgGoalStats!$A$3:$AE$998,28,FALSE)</f>
        <v>#REF!</v>
      </c>
      <c r="AL154" s="50" t="e">
        <f>VLOOKUP($U154,AvgGoalStats!$A$3:$AE$998,29,FALSE)</f>
        <v>#REF!</v>
      </c>
      <c r="AM154" s="50" t="e">
        <f>VLOOKUP($U154,AvgGoalStats!$A$3:$AE$998,31,FALSE)</f>
        <v>#REF!</v>
      </c>
    </row>
    <row r="155" spans="1:39" x14ac:dyDescent="0.3">
      <c r="A155" s="51" t="e">
        <f>VLOOKUP($S155,AvgGoalStats!$A$3:$AE$998,5,FALSE)</f>
        <v>#REF!</v>
      </c>
      <c r="B155" s="50" t="e">
        <f>VLOOKUP($S155,AvgGoalStats!$A$3:$AE$998,6,FALSE)</f>
        <v>#REF!</v>
      </c>
      <c r="C155" s="50" t="e">
        <f>VLOOKUP($S155,AvgGoalStats!$A$3:$AE$998,8,FALSE)</f>
        <v>#REF!</v>
      </c>
      <c r="D155" s="50" t="e">
        <f>VLOOKUP($S155,AvgGoalStats!$A$3:$AE$998,9,FALSE)</f>
        <v>#REF!</v>
      </c>
      <c r="E155" s="50" t="e">
        <f>VLOOKUP($S155,AvgGoalStats!$A$3:$AE$998,11,FALSE)</f>
        <v>#REF!</v>
      </c>
      <c r="F155" s="50" t="e">
        <f>VLOOKUP($S155,AvgGoalStats!$A$3:$AE$998,12,FALSE)</f>
        <v>#REF!</v>
      </c>
      <c r="G155" s="50" t="e">
        <f>VLOOKUP($S155,AvgGoalStats!$A$3:$AE$998,14,FALSE)</f>
        <v>#REF!</v>
      </c>
      <c r="H155" s="50" t="e">
        <f>VLOOKUP($S155,AvgGoalStats!$A$3:$AE$998,15,FALSE)</f>
        <v>#REF!</v>
      </c>
      <c r="I155" s="50" t="e">
        <f>VLOOKUP($S155,AvgGoalStats!$A$3:$AE$998,17,FALSE)</f>
        <v>#REF!</v>
      </c>
      <c r="J155" s="50" t="e">
        <f>VLOOKUP($S155,AvgGoalStats!$A$3:$AE$998,18,FALSE)</f>
        <v>#REF!</v>
      </c>
      <c r="K155" s="50" t="e">
        <f>VLOOKUP($S155,AvgGoalStats!$A$3:$AE$998,20,FALSE)</f>
        <v>#REF!</v>
      </c>
      <c r="L155" s="50" t="e">
        <f>VLOOKUP($S155,AvgGoalStats!$A$3:$AE$998,21,FALSE)</f>
        <v>#REF!</v>
      </c>
      <c r="M155" s="50" t="e">
        <f>VLOOKUP($S155,AvgGoalStats!$A$3:$AE$998,23,FALSE)</f>
        <v>#REF!</v>
      </c>
      <c r="N155" s="50" t="e">
        <f>VLOOKUP($S155,AvgGoalStats!$A$3:$AE$998,24,FALSE)</f>
        <v>#REF!</v>
      </c>
      <c r="O155" s="50" t="e">
        <f>VLOOKUP($S155,AvgGoalStats!$A$3:$AE$998,26,FALSE)</f>
        <v>#REF!</v>
      </c>
      <c r="P155" s="50" t="e">
        <f>VLOOKUP($S155,AvgGoalStats!$A$3:$AE$998,27,FALSE)</f>
        <v>#REF!</v>
      </c>
      <c r="Q155" s="50" t="e">
        <f>VLOOKUP($S155,AvgGoalStats!$A$3:$AE$998,29,FALSE)</f>
        <v>#REF!</v>
      </c>
      <c r="R155" s="50" t="e">
        <f>VLOOKUP($S155,AvgGoalStats!$A$3:$AE$998,30,FALSE)</f>
        <v>#REF!</v>
      </c>
      <c r="S155" s="53" t="e">
        <f>Fixtures!#REF!</f>
        <v>#REF!</v>
      </c>
      <c r="T155" s="54" t="e">
        <f>Fixtures!#REF!</f>
        <v>#REF!</v>
      </c>
      <c r="U155" s="53" t="e">
        <f>Fixtures!#REF!</f>
        <v>#REF!</v>
      </c>
      <c r="V155" s="51" t="e">
        <f>VLOOKUP($U155,AvgGoalStats!$A$3:$AE$998,5,FALSE)</f>
        <v>#REF!</v>
      </c>
      <c r="W155" s="50" t="e">
        <f>VLOOKUP($U155,AvgGoalStats!$A$3:$AE$998,7,FALSE)</f>
        <v>#REF!</v>
      </c>
      <c r="X155" s="50" t="e">
        <f>VLOOKUP($U155,AvgGoalStats!$A$3:$AE$998,8,FALSE)</f>
        <v>#REF!</v>
      </c>
      <c r="Y155" s="50" t="e">
        <f>VLOOKUP($U155,AvgGoalStats!$A$3:$AE$998,10,FALSE)</f>
        <v>#REF!</v>
      </c>
      <c r="Z155" s="50" t="e">
        <f>VLOOKUP($U155,AvgGoalStats!$A$3:$AE$998,11,FALSE)</f>
        <v>#REF!</v>
      </c>
      <c r="AA155" s="50" t="e">
        <f>VLOOKUP($U155,AvgGoalStats!$A$3:$AE$998,13,FALSE)</f>
        <v>#REF!</v>
      </c>
      <c r="AB155" s="50" t="e">
        <f>VLOOKUP($U155,AvgGoalStats!$A$3:$AE$998,14,FALSE)</f>
        <v>#REF!</v>
      </c>
      <c r="AC155" s="50" t="e">
        <f>VLOOKUP($U155,AvgGoalStats!$A$3:$AE$998,16,FALSE)</f>
        <v>#REF!</v>
      </c>
      <c r="AD155" s="50" t="e">
        <f>VLOOKUP($U155,AvgGoalStats!$A$3:$AE$998,17,FALSE)</f>
        <v>#REF!</v>
      </c>
      <c r="AE155" s="50" t="e">
        <f>VLOOKUP($U155,AvgGoalStats!$A$3:$AE$998,19,FALSE)</f>
        <v>#REF!</v>
      </c>
      <c r="AF155" s="50" t="e">
        <f>VLOOKUP($U155,AvgGoalStats!$A$3:$AE$998,20,FALSE)</f>
        <v>#REF!</v>
      </c>
      <c r="AG155" s="50" t="e">
        <f>VLOOKUP($U155,AvgGoalStats!$A$3:$AE$998,22,FALSE)</f>
        <v>#REF!</v>
      </c>
      <c r="AH155" s="50" t="e">
        <f>VLOOKUP($U155,AvgGoalStats!$A$3:$AE$998,23,FALSE)</f>
        <v>#REF!</v>
      </c>
      <c r="AI155" s="50" t="e">
        <f>VLOOKUP($U155,AvgGoalStats!$A$3:$AE$998,25,FALSE)</f>
        <v>#REF!</v>
      </c>
      <c r="AJ155" s="50" t="e">
        <f>VLOOKUP($U155,AvgGoalStats!$A$3:$AE$998,26,FALSE)</f>
        <v>#REF!</v>
      </c>
      <c r="AK155" s="50" t="e">
        <f>VLOOKUP($U155,AvgGoalStats!$A$3:$AE$998,28,FALSE)</f>
        <v>#REF!</v>
      </c>
      <c r="AL155" s="50" t="e">
        <f>VLOOKUP($U155,AvgGoalStats!$A$3:$AE$998,29,FALSE)</f>
        <v>#REF!</v>
      </c>
      <c r="AM155" s="50" t="e">
        <f>VLOOKUP($U155,AvgGoalStats!$A$3:$AE$998,31,FALSE)</f>
        <v>#REF!</v>
      </c>
    </row>
    <row r="156" spans="1:39" x14ac:dyDescent="0.3">
      <c r="A156" s="51" t="e">
        <f>VLOOKUP($S156,AvgGoalStats!$A$3:$AE$998,5,FALSE)</f>
        <v>#REF!</v>
      </c>
      <c r="B156" s="50" t="e">
        <f>VLOOKUP($S156,AvgGoalStats!$A$3:$AE$998,6,FALSE)</f>
        <v>#REF!</v>
      </c>
      <c r="C156" s="50" t="e">
        <f>VLOOKUP($S156,AvgGoalStats!$A$3:$AE$998,8,FALSE)</f>
        <v>#REF!</v>
      </c>
      <c r="D156" s="50" t="e">
        <f>VLOOKUP($S156,AvgGoalStats!$A$3:$AE$998,9,FALSE)</f>
        <v>#REF!</v>
      </c>
      <c r="E156" s="50" t="e">
        <f>VLOOKUP($S156,AvgGoalStats!$A$3:$AE$998,11,FALSE)</f>
        <v>#REF!</v>
      </c>
      <c r="F156" s="50" t="e">
        <f>VLOOKUP($S156,AvgGoalStats!$A$3:$AE$998,12,FALSE)</f>
        <v>#REF!</v>
      </c>
      <c r="G156" s="50" t="e">
        <f>VLOOKUP($S156,AvgGoalStats!$A$3:$AE$998,14,FALSE)</f>
        <v>#REF!</v>
      </c>
      <c r="H156" s="50" t="e">
        <f>VLOOKUP($S156,AvgGoalStats!$A$3:$AE$998,15,FALSE)</f>
        <v>#REF!</v>
      </c>
      <c r="I156" s="50" t="e">
        <f>VLOOKUP($S156,AvgGoalStats!$A$3:$AE$998,17,FALSE)</f>
        <v>#REF!</v>
      </c>
      <c r="J156" s="50" t="e">
        <f>VLOOKUP($S156,AvgGoalStats!$A$3:$AE$998,18,FALSE)</f>
        <v>#REF!</v>
      </c>
      <c r="K156" s="50" t="e">
        <f>VLOOKUP($S156,AvgGoalStats!$A$3:$AE$998,20,FALSE)</f>
        <v>#REF!</v>
      </c>
      <c r="L156" s="50" t="e">
        <f>VLOOKUP($S156,AvgGoalStats!$A$3:$AE$998,21,FALSE)</f>
        <v>#REF!</v>
      </c>
      <c r="M156" s="50" t="e">
        <f>VLOOKUP($S156,AvgGoalStats!$A$3:$AE$998,23,FALSE)</f>
        <v>#REF!</v>
      </c>
      <c r="N156" s="50" t="e">
        <f>VLOOKUP($S156,AvgGoalStats!$A$3:$AE$998,24,FALSE)</f>
        <v>#REF!</v>
      </c>
      <c r="O156" s="50" t="e">
        <f>VLOOKUP($S156,AvgGoalStats!$A$3:$AE$998,26,FALSE)</f>
        <v>#REF!</v>
      </c>
      <c r="P156" s="50" t="e">
        <f>VLOOKUP($S156,AvgGoalStats!$A$3:$AE$998,27,FALSE)</f>
        <v>#REF!</v>
      </c>
      <c r="Q156" s="50" t="e">
        <f>VLOOKUP($S156,AvgGoalStats!$A$3:$AE$998,29,FALSE)</f>
        <v>#REF!</v>
      </c>
      <c r="R156" s="50" t="e">
        <f>VLOOKUP($S156,AvgGoalStats!$A$3:$AE$998,30,FALSE)</f>
        <v>#REF!</v>
      </c>
      <c r="S156" s="53" t="e">
        <f>Fixtures!#REF!</f>
        <v>#REF!</v>
      </c>
      <c r="T156" s="54" t="e">
        <f>Fixtures!#REF!</f>
        <v>#REF!</v>
      </c>
      <c r="U156" s="53" t="e">
        <f>Fixtures!#REF!</f>
        <v>#REF!</v>
      </c>
      <c r="V156" s="51" t="e">
        <f>VLOOKUP($U156,AvgGoalStats!$A$3:$AE$998,5,FALSE)</f>
        <v>#REF!</v>
      </c>
      <c r="W156" s="50" t="e">
        <f>VLOOKUP($U156,AvgGoalStats!$A$3:$AE$998,7,FALSE)</f>
        <v>#REF!</v>
      </c>
      <c r="X156" s="50" t="e">
        <f>VLOOKUP($U156,AvgGoalStats!$A$3:$AE$998,8,FALSE)</f>
        <v>#REF!</v>
      </c>
      <c r="Y156" s="50" t="e">
        <f>VLOOKUP($U156,AvgGoalStats!$A$3:$AE$998,10,FALSE)</f>
        <v>#REF!</v>
      </c>
      <c r="Z156" s="50" t="e">
        <f>VLOOKUP($U156,AvgGoalStats!$A$3:$AE$998,11,FALSE)</f>
        <v>#REF!</v>
      </c>
      <c r="AA156" s="50" t="e">
        <f>VLOOKUP($U156,AvgGoalStats!$A$3:$AE$998,13,FALSE)</f>
        <v>#REF!</v>
      </c>
      <c r="AB156" s="50" t="e">
        <f>VLOOKUP($U156,AvgGoalStats!$A$3:$AE$998,14,FALSE)</f>
        <v>#REF!</v>
      </c>
      <c r="AC156" s="50" t="e">
        <f>VLOOKUP($U156,AvgGoalStats!$A$3:$AE$998,16,FALSE)</f>
        <v>#REF!</v>
      </c>
      <c r="AD156" s="50" t="e">
        <f>VLOOKUP($U156,AvgGoalStats!$A$3:$AE$998,17,FALSE)</f>
        <v>#REF!</v>
      </c>
      <c r="AE156" s="50" t="e">
        <f>VLOOKUP($U156,AvgGoalStats!$A$3:$AE$998,19,FALSE)</f>
        <v>#REF!</v>
      </c>
      <c r="AF156" s="50" t="e">
        <f>VLOOKUP($U156,AvgGoalStats!$A$3:$AE$998,20,FALSE)</f>
        <v>#REF!</v>
      </c>
      <c r="AG156" s="50" t="e">
        <f>VLOOKUP($U156,AvgGoalStats!$A$3:$AE$998,22,FALSE)</f>
        <v>#REF!</v>
      </c>
      <c r="AH156" s="50" t="e">
        <f>VLOOKUP($U156,AvgGoalStats!$A$3:$AE$998,23,FALSE)</f>
        <v>#REF!</v>
      </c>
      <c r="AI156" s="50" t="e">
        <f>VLOOKUP($U156,AvgGoalStats!$A$3:$AE$998,25,FALSE)</f>
        <v>#REF!</v>
      </c>
      <c r="AJ156" s="50" t="e">
        <f>VLOOKUP($U156,AvgGoalStats!$A$3:$AE$998,26,FALSE)</f>
        <v>#REF!</v>
      </c>
      <c r="AK156" s="50" t="e">
        <f>VLOOKUP($U156,AvgGoalStats!$A$3:$AE$998,28,FALSE)</f>
        <v>#REF!</v>
      </c>
      <c r="AL156" s="50" t="e">
        <f>VLOOKUP($U156,AvgGoalStats!$A$3:$AE$998,29,FALSE)</f>
        <v>#REF!</v>
      </c>
      <c r="AM156" s="50" t="e">
        <f>VLOOKUP($U156,AvgGoalStats!$A$3:$AE$998,31,FALSE)</f>
        <v>#REF!</v>
      </c>
    </row>
    <row r="157" spans="1:39" x14ac:dyDescent="0.3">
      <c r="A157" s="51" t="e">
        <f>VLOOKUP($S157,AvgGoalStats!$A$3:$AE$998,5,FALSE)</f>
        <v>#REF!</v>
      </c>
      <c r="B157" s="50" t="e">
        <f>VLOOKUP($S157,AvgGoalStats!$A$3:$AE$998,6,FALSE)</f>
        <v>#REF!</v>
      </c>
      <c r="C157" s="50" t="e">
        <f>VLOOKUP($S157,AvgGoalStats!$A$3:$AE$998,8,FALSE)</f>
        <v>#REF!</v>
      </c>
      <c r="D157" s="50" t="e">
        <f>VLOOKUP($S157,AvgGoalStats!$A$3:$AE$998,9,FALSE)</f>
        <v>#REF!</v>
      </c>
      <c r="E157" s="50" t="e">
        <f>VLOOKUP($S157,AvgGoalStats!$A$3:$AE$998,11,FALSE)</f>
        <v>#REF!</v>
      </c>
      <c r="F157" s="50" t="e">
        <f>VLOOKUP($S157,AvgGoalStats!$A$3:$AE$998,12,FALSE)</f>
        <v>#REF!</v>
      </c>
      <c r="G157" s="50" t="e">
        <f>VLOOKUP($S157,AvgGoalStats!$A$3:$AE$998,14,FALSE)</f>
        <v>#REF!</v>
      </c>
      <c r="H157" s="50" t="e">
        <f>VLOOKUP($S157,AvgGoalStats!$A$3:$AE$998,15,FALSE)</f>
        <v>#REF!</v>
      </c>
      <c r="I157" s="50" t="e">
        <f>VLOOKUP($S157,AvgGoalStats!$A$3:$AE$998,17,FALSE)</f>
        <v>#REF!</v>
      </c>
      <c r="J157" s="50" t="e">
        <f>VLOOKUP($S157,AvgGoalStats!$A$3:$AE$998,18,FALSE)</f>
        <v>#REF!</v>
      </c>
      <c r="K157" s="50" t="e">
        <f>VLOOKUP($S157,AvgGoalStats!$A$3:$AE$998,20,FALSE)</f>
        <v>#REF!</v>
      </c>
      <c r="L157" s="50" t="e">
        <f>VLOOKUP($S157,AvgGoalStats!$A$3:$AE$998,21,FALSE)</f>
        <v>#REF!</v>
      </c>
      <c r="M157" s="50" t="e">
        <f>VLOOKUP($S157,AvgGoalStats!$A$3:$AE$998,23,FALSE)</f>
        <v>#REF!</v>
      </c>
      <c r="N157" s="50" t="e">
        <f>VLOOKUP($S157,AvgGoalStats!$A$3:$AE$998,24,FALSE)</f>
        <v>#REF!</v>
      </c>
      <c r="O157" s="50" t="e">
        <f>VLOOKUP($S157,AvgGoalStats!$A$3:$AE$998,26,FALSE)</f>
        <v>#REF!</v>
      </c>
      <c r="P157" s="50" t="e">
        <f>VLOOKUP($S157,AvgGoalStats!$A$3:$AE$998,27,FALSE)</f>
        <v>#REF!</v>
      </c>
      <c r="Q157" s="50" t="e">
        <f>VLOOKUP($S157,AvgGoalStats!$A$3:$AE$998,29,FALSE)</f>
        <v>#REF!</v>
      </c>
      <c r="R157" s="50" t="e">
        <f>VLOOKUP($S157,AvgGoalStats!$A$3:$AE$998,30,FALSE)</f>
        <v>#REF!</v>
      </c>
      <c r="S157" s="53" t="e">
        <f>Fixtures!#REF!</f>
        <v>#REF!</v>
      </c>
      <c r="T157" s="54" t="e">
        <f>Fixtures!#REF!</f>
        <v>#REF!</v>
      </c>
      <c r="U157" s="53" t="e">
        <f>Fixtures!#REF!</f>
        <v>#REF!</v>
      </c>
      <c r="V157" s="51" t="e">
        <f>VLOOKUP($U157,AvgGoalStats!$A$3:$AE$998,5,FALSE)</f>
        <v>#REF!</v>
      </c>
      <c r="W157" s="50" t="e">
        <f>VLOOKUP($U157,AvgGoalStats!$A$3:$AE$998,7,FALSE)</f>
        <v>#REF!</v>
      </c>
      <c r="X157" s="50" t="e">
        <f>VLOOKUP($U157,AvgGoalStats!$A$3:$AE$998,8,FALSE)</f>
        <v>#REF!</v>
      </c>
      <c r="Y157" s="50" t="e">
        <f>VLOOKUP($U157,AvgGoalStats!$A$3:$AE$998,10,FALSE)</f>
        <v>#REF!</v>
      </c>
      <c r="Z157" s="50" t="e">
        <f>VLOOKUP($U157,AvgGoalStats!$A$3:$AE$998,11,FALSE)</f>
        <v>#REF!</v>
      </c>
      <c r="AA157" s="50" t="e">
        <f>VLOOKUP($U157,AvgGoalStats!$A$3:$AE$998,13,FALSE)</f>
        <v>#REF!</v>
      </c>
      <c r="AB157" s="50" t="e">
        <f>VLOOKUP($U157,AvgGoalStats!$A$3:$AE$998,14,FALSE)</f>
        <v>#REF!</v>
      </c>
      <c r="AC157" s="50" t="e">
        <f>VLOOKUP($U157,AvgGoalStats!$A$3:$AE$998,16,FALSE)</f>
        <v>#REF!</v>
      </c>
      <c r="AD157" s="50" t="e">
        <f>VLOOKUP($U157,AvgGoalStats!$A$3:$AE$998,17,FALSE)</f>
        <v>#REF!</v>
      </c>
      <c r="AE157" s="50" t="e">
        <f>VLOOKUP($U157,AvgGoalStats!$A$3:$AE$998,19,FALSE)</f>
        <v>#REF!</v>
      </c>
      <c r="AF157" s="50" t="e">
        <f>VLOOKUP($U157,AvgGoalStats!$A$3:$AE$998,20,FALSE)</f>
        <v>#REF!</v>
      </c>
      <c r="AG157" s="50" t="e">
        <f>VLOOKUP($U157,AvgGoalStats!$A$3:$AE$998,22,FALSE)</f>
        <v>#REF!</v>
      </c>
      <c r="AH157" s="50" t="e">
        <f>VLOOKUP($U157,AvgGoalStats!$A$3:$AE$998,23,FALSE)</f>
        <v>#REF!</v>
      </c>
      <c r="AI157" s="50" t="e">
        <f>VLOOKUP($U157,AvgGoalStats!$A$3:$AE$998,25,FALSE)</f>
        <v>#REF!</v>
      </c>
      <c r="AJ157" s="50" t="e">
        <f>VLOOKUP($U157,AvgGoalStats!$A$3:$AE$998,26,FALSE)</f>
        <v>#REF!</v>
      </c>
      <c r="AK157" s="50" t="e">
        <f>VLOOKUP($U157,AvgGoalStats!$A$3:$AE$998,28,FALSE)</f>
        <v>#REF!</v>
      </c>
      <c r="AL157" s="50" t="e">
        <f>VLOOKUP($U157,AvgGoalStats!$A$3:$AE$998,29,FALSE)</f>
        <v>#REF!</v>
      </c>
      <c r="AM157" s="50" t="e">
        <f>VLOOKUP($U157,AvgGoalStats!$A$3:$AE$998,31,FALSE)</f>
        <v>#REF!</v>
      </c>
    </row>
    <row r="158" spans="1:39" x14ac:dyDescent="0.3">
      <c r="A158" s="51" t="e">
        <f>VLOOKUP($S158,AvgGoalStats!$A$3:$AE$998,5,FALSE)</f>
        <v>#REF!</v>
      </c>
      <c r="B158" s="50" t="e">
        <f>VLOOKUP($S158,AvgGoalStats!$A$3:$AE$998,6,FALSE)</f>
        <v>#REF!</v>
      </c>
      <c r="C158" s="50" t="e">
        <f>VLOOKUP($S158,AvgGoalStats!$A$3:$AE$998,8,FALSE)</f>
        <v>#REF!</v>
      </c>
      <c r="D158" s="50" t="e">
        <f>VLOOKUP($S158,AvgGoalStats!$A$3:$AE$998,9,FALSE)</f>
        <v>#REF!</v>
      </c>
      <c r="E158" s="50" t="e">
        <f>VLOOKUP($S158,AvgGoalStats!$A$3:$AE$998,11,FALSE)</f>
        <v>#REF!</v>
      </c>
      <c r="F158" s="50" t="e">
        <f>VLOOKUP($S158,AvgGoalStats!$A$3:$AE$998,12,FALSE)</f>
        <v>#REF!</v>
      </c>
      <c r="G158" s="50" t="e">
        <f>VLOOKUP($S158,AvgGoalStats!$A$3:$AE$998,14,FALSE)</f>
        <v>#REF!</v>
      </c>
      <c r="H158" s="50" t="e">
        <f>VLOOKUP($S158,AvgGoalStats!$A$3:$AE$998,15,FALSE)</f>
        <v>#REF!</v>
      </c>
      <c r="I158" s="50" t="e">
        <f>VLOOKUP($S158,AvgGoalStats!$A$3:$AE$998,17,FALSE)</f>
        <v>#REF!</v>
      </c>
      <c r="J158" s="50" t="e">
        <f>VLOOKUP($S158,AvgGoalStats!$A$3:$AE$998,18,FALSE)</f>
        <v>#REF!</v>
      </c>
      <c r="K158" s="50" t="e">
        <f>VLOOKUP($S158,AvgGoalStats!$A$3:$AE$998,20,FALSE)</f>
        <v>#REF!</v>
      </c>
      <c r="L158" s="50" t="e">
        <f>VLOOKUP($S158,AvgGoalStats!$A$3:$AE$998,21,FALSE)</f>
        <v>#REF!</v>
      </c>
      <c r="M158" s="50" t="e">
        <f>VLOOKUP($S158,AvgGoalStats!$A$3:$AE$998,23,FALSE)</f>
        <v>#REF!</v>
      </c>
      <c r="N158" s="50" t="e">
        <f>VLOOKUP($S158,AvgGoalStats!$A$3:$AE$998,24,FALSE)</f>
        <v>#REF!</v>
      </c>
      <c r="O158" s="50" t="e">
        <f>VLOOKUP($S158,AvgGoalStats!$A$3:$AE$998,26,FALSE)</f>
        <v>#REF!</v>
      </c>
      <c r="P158" s="50" t="e">
        <f>VLOOKUP($S158,AvgGoalStats!$A$3:$AE$998,27,FALSE)</f>
        <v>#REF!</v>
      </c>
      <c r="Q158" s="50" t="e">
        <f>VLOOKUP($S158,AvgGoalStats!$A$3:$AE$998,29,FALSE)</f>
        <v>#REF!</v>
      </c>
      <c r="R158" s="50" t="e">
        <f>VLOOKUP($S158,AvgGoalStats!$A$3:$AE$998,30,FALSE)</f>
        <v>#REF!</v>
      </c>
      <c r="S158" s="53" t="e">
        <f>Fixtures!#REF!</f>
        <v>#REF!</v>
      </c>
      <c r="T158" s="54" t="e">
        <f>Fixtures!#REF!</f>
        <v>#REF!</v>
      </c>
      <c r="U158" s="53" t="e">
        <f>Fixtures!#REF!</f>
        <v>#REF!</v>
      </c>
      <c r="V158" s="51" t="e">
        <f>VLOOKUP($U158,AvgGoalStats!$A$3:$AE$998,5,FALSE)</f>
        <v>#REF!</v>
      </c>
      <c r="W158" s="50" t="e">
        <f>VLOOKUP($U158,AvgGoalStats!$A$3:$AE$998,7,FALSE)</f>
        <v>#REF!</v>
      </c>
      <c r="X158" s="50" t="e">
        <f>VLOOKUP($U158,AvgGoalStats!$A$3:$AE$998,8,FALSE)</f>
        <v>#REF!</v>
      </c>
      <c r="Y158" s="50" t="e">
        <f>VLOOKUP($U158,AvgGoalStats!$A$3:$AE$998,10,FALSE)</f>
        <v>#REF!</v>
      </c>
      <c r="Z158" s="50" t="e">
        <f>VLOOKUP($U158,AvgGoalStats!$A$3:$AE$998,11,FALSE)</f>
        <v>#REF!</v>
      </c>
      <c r="AA158" s="50" t="e">
        <f>VLOOKUP($U158,AvgGoalStats!$A$3:$AE$998,13,FALSE)</f>
        <v>#REF!</v>
      </c>
      <c r="AB158" s="50" t="e">
        <f>VLOOKUP($U158,AvgGoalStats!$A$3:$AE$998,14,FALSE)</f>
        <v>#REF!</v>
      </c>
      <c r="AC158" s="50" t="e">
        <f>VLOOKUP($U158,AvgGoalStats!$A$3:$AE$998,16,FALSE)</f>
        <v>#REF!</v>
      </c>
      <c r="AD158" s="50" t="e">
        <f>VLOOKUP($U158,AvgGoalStats!$A$3:$AE$998,17,FALSE)</f>
        <v>#REF!</v>
      </c>
      <c r="AE158" s="50" t="e">
        <f>VLOOKUP($U158,AvgGoalStats!$A$3:$AE$998,19,FALSE)</f>
        <v>#REF!</v>
      </c>
      <c r="AF158" s="50" t="e">
        <f>VLOOKUP($U158,AvgGoalStats!$A$3:$AE$998,20,FALSE)</f>
        <v>#REF!</v>
      </c>
      <c r="AG158" s="50" t="e">
        <f>VLOOKUP($U158,AvgGoalStats!$A$3:$AE$998,22,FALSE)</f>
        <v>#REF!</v>
      </c>
      <c r="AH158" s="50" t="e">
        <f>VLOOKUP($U158,AvgGoalStats!$A$3:$AE$998,23,FALSE)</f>
        <v>#REF!</v>
      </c>
      <c r="AI158" s="50" t="e">
        <f>VLOOKUP($U158,AvgGoalStats!$A$3:$AE$998,25,FALSE)</f>
        <v>#REF!</v>
      </c>
      <c r="AJ158" s="50" t="e">
        <f>VLOOKUP($U158,AvgGoalStats!$A$3:$AE$998,26,FALSE)</f>
        <v>#REF!</v>
      </c>
      <c r="AK158" s="50" t="e">
        <f>VLOOKUP($U158,AvgGoalStats!$A$3:$AE$998,28,FALSE)</f>
        <v>#REF!</v>
      </c>
      <c r="AL158" s="50" t="e">
        <f>VLOOKUP($U158,AvgGoalStats!$A$3:$AE$998,29,FALSE)</f>
        <v>#REF!</v>
      </c>
      <c r="AM158" s="50" t="e">
        <f>VLOOKUP($U158,AvgGoalStats!$A$3:$AE$998,31,FALSE)</f>
        <v>#REF!</v>
      </c>
    </row>
    <row r="159" spans="1:39" x14ac:dyDescent="0.3">
      <c r="A159" s="51" t="e">
        <f>VLOOKUP($S159,AvgGoalStats!$A$3:$AE$998,5,FALSE)</f>
        <v>#REF!</v>
      </c>
      <c r="B159" s="50" t="e">
        <f>VLOOKUP($S159,AvgGoalStats!$A$3:$AE$998,6,FALSE)</f>
        <v>#REF!</v>
      </c>
      <c r="C159" s="50" t="e">
        <f>VLOOKUP($S159,AvgGoalStats!$A$3:$AE$998,8,FALSE)</f>
        <v>#REF!</v>
      </c>
      <c r="D159" s="50" t="e">
        <f>VLOOKUP($S159,AvgGoalStats!$A$3:$AE$998,9,FALSE)</f>
        <v>#REF!</v>
      </c>
      <c r="E159" s="50" t="e">
        <f>VLOOKUP($S159,AvgGoalStats!$A$3:$AE$998,11,FALSE)</f>
        <v>#REF!</v>
      </c>
      <c r="F159" s="50" t="e">
        <f>VLOOKUP($S159,AvgGoalStats!$A$3:$AE$998,12,FALSE)</f>
        <v>#REF!</v>
      </c>
      <c r="G159" s="50" t="e">
        <f>VLOOKUP($S159,AvgGoalStats!$A$3:$AE$998,14,FALSE)</f>
        <v>#REF!</v>
      </c>
      <c r="H159" s="50" t="e">
        <f>VLOOKUP($S159,AvgGoalStats!$A$3:$AE$998,15,FALSE)</f>
        <v>#REF!</v>
      </c>
      <c r="I159" s="50" t="e">
        <f>VLOOKUP($S159,AvgGoalStats!$A$3:$AE$998,17,FALSE)</f>
        <v>#REF!</v>
      </c>
      <c r="J159" s="50" t="e">
        <f>VLOOKUP($S159,AvgGoalStats!$A$3:$AE$998,18,FALSE)</f>
        <v>#REF!</v>
      </c>
      <c r="K159" s="50" t="e">
        <f>VLOOKUP($S159,AvgGoalStats!$A$3:$AE$998,20,FALSE)</f>
        <v>#REF!</v>
      </c>
      <c r="L159" s="50" t="e">
        <f>VLOOKUP($S159,AvgGoalStats!$A$3:$AE$998,21,FALSE)</f>
        <v>#REF!</v>
      </c>
      <c r="M159" s="50" t="e">
        <f>VLOOKUP($S159,AvgGoalStats!$A$3:$AE$998,23,FALSE)</f>
        <v>#REF!</v>
      </c>
      <c r="N159" s="50" t="e">
        <f>VLOOKUP($S159,AvgGoalStats!$A$3:$AE$998,24,FALSE)</f>
        <v>#REF!</v>
      </c>
      <c r="O159" s="50" t="e">
        <f>VLOOKUP($S159,AvgGoalStats!$A$3:$AE$998,26,FALSE)</f>
        <v>#REF!</v>
      </c>
      <c r="P159" s="50" t="e">
        <f>VLOOKUP($S159,AvgGoalStats!$A$3:$AE$998,27,FALSE)</f>
        <v>#REF!</v>
      </c>
      <c r="Q159" s="50" t="e">
        <f>VLOOKUP($S159,AvgGoalStats!$A$3:$AE$998,29,FALSE)</f>
        <v>#REF!</v>
      </c>
      <c r="R159" s="50" t="e">
        <f>VLOOKUP($S159,AvgGoalStats!$A$3:$AE$998,30,FALSE)</f>
        <v>#REF!</v>
      </c>
      <c r="S159" s="53" t="e">
        <f>Fixtures!#REF!</f>
        <v>#REF!</v>
      </c>
      <c r="T159" s="54" t="e">
        <f>Fixtures!#REF!</f>
        <v>#REF!</v>
      </c>
      <c r="U159" s="53" t="e">
        <f>Fixtures!#REF!</f>
        <v>#REF!</v>
      </c>
      <c r="V159" s="51" t="e">
        <f>VLOOKUP($U159,AvgGoalStats!$A$3:$AE$998,5,FALSE)</f>
        <v>#REF!</v>
      </c>
      <c r="W159" s="50" t="e">
        <f>VLOOKUP($U159,AvgGoalStats!$A$3:$AE$998,7,FALSE)</f>
        <v>#REF!</v>
      </c>
      <c r="X159" s="50" t="e">
        <f>VLOOKUP($U159,AvgGoalStats!$A$3:$AE$998,8,FALSE)</f>
        <v>#REF!</v>
      </c>
      <c r="Y159" s="50" t="e">
        <f>VLOOKUP($U159,AvgGoalStats!$A$3:$AE$998,10,FALSE)</f>
        <v>#REF!</v>
      </c>
      <c r="Z159" s="50" t="e">
        <f>VLOOKUP($U159,AvgGoalStats!$A$3:$AE$998,11,FALSE)</f>
        <v>#REF!</v>
      </c>
      <c r="AA159" s="50" t="e">
        <f>VLOOKUP($U159,AvgGoalStats!$A$3:$AE$998,13,FALSE)</f>
        <v>#REF!</v>
      </c>
      <c r="AB159" s="50" t="e">
        <f>VLOOKUP($U159,AvgGoalStats!$A$3:$AE$998,14,FALSE)</f>
        <v>#REF!</v>
      </c>
      <c r="AC159" s="50" t="e">
        <f>VLOOKUP($U159,AvgGoalStats!$A$3:$AE$998,16,FALSE)</f>
        <v>#REF!</v>
      </c>
      <c r="AD159" s="50" t="e">
        <f>VLOOKUP($U159,AvgGoalStats!$A$3:$AE$998,17,FALSE)</f>
        <v>#REF!</v>
      </c>
      <c r="AE159" s="50" t="e">
        <f>VLOOKUP($U159,AvgGoalStats!$A$3:$AE$998,19,FALSE)</f>
        <v>#REF!</v>
      </c>
      <c r="AF159" s="50" t="e">
        <f>VLOOKUP($U159,AvgGoalStats!$A$3:$AE$998,20,FALSE)</f>
        <v>#REF!</v>
      </c>
      <c r="AG159" s="50" t="e">
        <f>VLOOKUP($U159,AvgGoalStats!$A$3:$AE$998,22,FALSE)</f>
        <v>#REF!</v>
      </c>
      <c r="AH159" s="50" t="e">
        <f>VLOOKUP($U159,AvgGoalStats!$A$3:$AE$998,23,FALSE)</f>
        <v>#REF!</v>
      </c>
      <c r="AI159" s="50" t="e">
        <f>VLOOKUP($U159,AvgGoalStats!$A$3:$AE$998,25,FALSE)</f>
        <v>#REF!</v>
      </c>
      <c r="AJ159" s="50" t="e">
        <f>VLOOKUP($U159,AvgGoalStats!$A$3:$AE$998,26,FALSE)</f>
        <v>#REF!</v>
      </c>
      <c r="AK159" s="50" t="e">
        <f>VLOOKUP($U159,AvgGoalStats!$A$3:$AE$998,28,FALSE)</f>
        <v>#REF!</v>
      </c>
      <c r="AL159" s="50" t="e">
        <f>VLOOKUP($U159,AvgGoalStats!$A$3:$AE$998,29,FALSE)</f>
        <v>#REF!</v>
      </c>
      <c r="AM159" s="50" t="e">
        <f>VLOOKUP($U159,AvgGoalStats!$A$3:$AE$998,31,FALSE)</f>
        <v>#REF!</v>
      </c>
    </row>
    <row r="160" spans="1:39" x14ac:dyDescent="0.3">
      <c r="A160" s="51" t="e">
        <f>VLOOKUP($S160,AvgGoalStats!$A$3:$AE$998,5,FALSE)</f>
        <v>#REF!</v>
      </c>
      <c r="B160" s="50" t="e">
        <f>VLOOKUP($S160,AvgGoalStats!$A$3:$AE$998,6,FALSE)</f>
        <v>#REF!</v>
      </c>
      <c r="C160" s="50" t="e">
        <f>VLOOKUP($S160,AvgGoalStats!$A$3:$AE$998,8,FALSE)</f>
        <v>#REF!</v>
      </c>
      <c r="D160" s="50" t="e">
        <f>VLOOKUP($S160,AvgGoalStats!$A$3:$AE$998,9,FALSE)</f>
        <v>#REF!</v>
      </c>
      <c r="E160" s="50" t="e">
        <f>VLOOKUP($S160,AvgGoalStats!$A$3:$AE$998,11,FALSE)</f>
        <v>#REF!</v>
      </c>
      <c r="F160" s="50" t="e">
        <f>VLOOKUP($S160,AvgGoalStats!$A$3:$AE$998,12,FALSE)</f>
        <v>#REF!</v>
      </c>
      <c r="G160" s="50" t="e">
        <f>VLOOKUP($S160,AvgGoalStats!$A$3:$AE$998,14,FALSE)</f>
        <v>#REF!</v>
      </c>
      <c r="H160" s="50" t="e">
        <f>VLOOKUP($S160,AvgGoalStats!$A$3:$AE$998,15,FALSE)</f>
        <v>#REF!</v>
      </c>
      <c r="I160" s="50" t="e">
        <f>VLOOKUP($S160,AvgGoalStats!$A$3:$AE$998,17,FALSE)</f>
        <v>#REF!</v>
      </c>
      <c r="J160" s="50" t="e">
        <f>VLOOKUP($S160,AvgGoalStats!$A$3:$AE$998,18,FALSE)</f>
        <v>#REF!</v>
      </c>
      <c r="K160" s="50" t="e">
        <f>VLOOKUP($S160,AvgGoalStats!$A$3:$AE$998,20,FALSE)</f>
        <v>#REF!</v>
      </c>
      <c r="L160" s="50" t="e">
        <f>VLOOKUP($S160,AvgGoalStats!$A$3:$AE$998,21,FALSE)</f>
        <v>#REF!</v>
      </c>
      <c r="M160" s="50" t="e">
        <f>VLOOKUP($S160,AvgGoalStats!$A$3:$AE$998,23,FALSE)</f>
        <v>#REF!</v>
      </c>
      <c r="N160" s="50" t="e">
        <f>VLOOKUP($S160,AvgGoalStats!$A$3:$AE$998,24,FALSE)</f>
        <v>#REF!</v>
      </c>
      <c r="O160" s="50" t="e">
        <f>VLOOKUP($S160,AvgGoalStats!$A$3:$AE$998,26,FALSE)</f>
        <v>#REF!</v>
      </c>
      <c r="P160" s="50" t="e">
        <f>VLOOKUP($S160,AvgGoalStats!$A$3:$AE$998,27,FALSE)</f>
        <v>#REF!</v>
      </c>
      <c r="Q160" s="50" t="e">
        <f>VLOOKUP($S160,AvgGoalStats!$A$3:$AE$998,29,FALSE)</f>
        <v>#REF!</v>
      </c>
      <c r="R160" s="50" t="e">
        <f>VLOOKUP($S160,AvgGoalStats!$A$3:$AE$998,30,FALSE)</f>
        <v>#REF!</v>
      </c>
      <c r="S160" s="53" t="e">
        <f>Fixtures!#REF!</f>
        <v>#REF!</v>
      </c>
      <c r="T160" s="54" t="e">
        <f>Fixtures!#REF!</f>
        <v>#REF!</v>
      </c>
      <c r="U160" s="53" t="e">
        <f>Fixtures!#REF!</f>
        <v>#REF!</v>
      </c>
      <c r="V160" s="51" t="e">
        <f>VLOOKUP($U160,AvgGoalStats!$A$3:$AE$998,5,FALSE)</f>
        <v>#REF!</v>
      </c>
      <c r="W160" s="50" t="e">
        <f>VLOOKUP($U160,AvgGoalStats!$A$3:$AE$998,7,FALSE)</f>
        <v>#REF!</v>
      </c>
      <c r="X160" s="50" t="e">
        <f>VLOOKUP($U160,AvgGoalStats!$A$3:$AE$998,8,FALSE)</f>
        <v>#REF!</v>
      </c>
      <c r="Y160" s="50" t="e">
        <f>VLOOKUP($U160,AvgGoalStats!$A$3:$AE$998,10,FALSE)</f>
        <v>#REF!</v>
      </c>
      <c r="Z160" s="50" t="e">
        <f>VLOOKUP($U160,AvgGoalStats!$A$3:$AE$998,11,FALSE)</f>
        <v>#REF!</v>
      </c>
      <c r="AA160" s="50" t="e">
        <f>VLOOKUP($U160,AvgGoalStats!$A$3:$AE$998,13,FALSE)</f>
        <v>#REF!</v>
      </c>
      <c r="AB160" s="50" t="e">
        <f>VLOOKUP($U160,AvgGoalStats!$A$3:$AE$998,14,FALSE)</f>
        <v>#REF!</v>
      </c>
      <c r="AC160" s="50" t="e">
        <f>VLOOKUP($U160,AvgGoalStats!$A$3:$AE$998,16,FALSE)</f>
        <v>#REF!</v>
      </c>
      <c r="AD160" s="50" t="e">
        <f>VLOOKUP($U160,AvgGoalStats!$A$3:$AE$998,17,FALSE)</f>
        <v>#REF!</v>
      </c>
      <c r="AE160" s="50" t="e">
        <f>VLOOKUP($U160,AvgGoalStats!$A$3:$AE$998,19,FALSE)</f>
        <v>#REF!</v>
      </c>
      <c r="AF160" s="50" t="e">
        <f>VLOOKUP($U160,AvgGoalStats!$A$3:$AE$998,20,FALSE)</f>
        <v>#REF!</v>
      </c>
      <c r="AG160" s="50" t="e">
        <f>VLOOKUP($U160,AvgGoalStats!$A$3:$AE$998,22,FALSE)</f>
        <v>#REF!</v>
      </c>
      <c r="AH160" s="50" t="e">
        <f>VLOOKUP($U160,AvgGoalStats!$A$3:$AE$998,23,FALSE)</f>
        <v>#REF!</v>
      </c>
      <c r="AI160" s="50" t="e">
        <f>VLOOKUP($U160,AvgGoalStats!$A$3:$AE$998,25,FALSE)</f>
        <v>#REF!</v>
      </c>
      <c r="AJ160" s="50" t="e">
        <f>VLOOKUP($U160,AvgGoalStats!$A$3:$AE$998,26,FALSE)</f>
        <v>#REF!</v>
      </c>
      <c r="AK160" s="50" t="e">
        <f>VLOOKUP($U160,AvgGoalStats!$A$3:$AE$998,28,FALSE)</f>
        <v>#REF!</v>
      </c>
      <c r="AL160" s="50" t="e">
        <f>VLOOKUP($U160,AvgGoalStats!$A$3:$AE$998,29,FALSE)</f>
        <v>#REF!</v>
      </c>
      <c r="AM160" s="50" t="e">
        <f>VLOOKUP($U160,AvgGoalStats!$A$3:$AE$998,31,FALSE)</f>
        <v>#REF!</v>
      </c>
    </row>
    <row r="161" spans="1:39" x14ac:dyDescent="0.3">
      <c r="A161" s="51" t="e">
        <f>VLOOKUP($S161,AvgGoalStats!$A$3:$AE$998,5,FALSE)</f>
        <v>#REF!</v>
      </c>
      <c r="B161" s="50" t="e">
        <f>VLOOKUP($S161,AvgGoalStats!$A$3:$AE$998,6,FALSE)</f>
        <v>#REF!</v>
      </c>
      <c r="C161" s="50" t="e">
        <f>VLOOKUP($S161,AvgGoalStats!$A$3:$AE$998,8,FALSE)</f>
        <v>#REF!</v>
      </c>
      <c r="D161" s="50" t="e">
        <f>VLOOKUP($S161,AvgGoalStats!$A$3:$AE$998,9,FALSE)</f>
        <v>#REF!</v>
      </c>
      <c r="E161" s="50" t="e">
        <f>VLOOKUP($S161,AvgGoalStats!$A$3:$AE$998,11,FALSE)</f>
        <v>#REF!</v>
      </c>
      <c r="F161" s="50" t="e">
        <f>VLOOKUP($S161,AvgGoalStats!$A$3:$AE$998,12,FALSE)</f>
        <v>#REF!</v>
      </c>
      <c r="G161" s="50" t="e">
        <f>VLOOKUP($S161,AvgGoalStats!$A$3:$AE$998,14,FALSE)</f>
        <v>#REF!</v>
      </c>
      <c r="H161" s="50" t="e">
        <f>VLOOKUP($S161,AvgGoalStats!$A$3:$AE$998,15,FALSE)</f>
        <v>#REF!</v>
      </c>
      <c r="I161" s="50" t="e">
        <f>VLOOKUP($S161,AvgGoalStats!$A$3:$AE$998,17,FALSE)</f>
        <v>#REF!</v>
      </c>
      <c r="J161" s="50" t="e">
        <f>VLOOKUP($S161,AvgGoalStats!$A$3:$AE$998,18,FALSE)</f>
        <v>#REF!</v>
      </c>
      <c r="K161" s="50" t="e">
        <f>VLOOKUP($S161,AvgGoalStats!$A$3:$AE$998,20,FALSE)</f>
        <v>#REF!</v>
      </c>
      <c r="L161" s="50" t="e">
        <f>VLOOKUP($S161,AvgGoalStats!$A$3:$AE$998,21,FALSE)</f>
        <v>#REF!</v>
      </c>
      <c r="M161" s="50" t="e">
        <f>VLOOKUP($S161,AvgGoalStats!$A$3:$AE$998,23,FALSE)</f>
        <v>#REF!</v>
      </c>
      <c r="N161" s="50" t="e">
        <f>VLOOKUP($S161,AvgGoalStats!$A$3:$AE$998,24,FALSE)</f>
        <v>#REF!</v>
      </c>
      <c r="O161" s="50" t="e">
        <f>VLOOKUP($S161,AvgGoalStats!$A$3:$AE$998,26,FALSE)</f>
        <v>#REF!</v>
      </c>
      <c r="P161" s="50" t="e">
        <f>VLOOKUP($S161,AvgGoalStats!$A$3:$AE$998,27,FALSE)</f>
        <v>#REF!</v>
      </c>
      <c r="Q161" s="50" t="e">
        <f>VLOOKUP($S161,AvgGoalStats!$A$3:$AE$998,29,FALSE)</f>
        <v>#REF!</v>
      </c>
      <c r="R161" s="50" t="e">
        <f>VLOOKUP($S161,AvgGoalStats!$A$3:$AE$998,30,FALSE)</f>
        <v>#REF!</v>
      </c>
      <c r="S161" s="53" t="e">
        <f>Fixtures!#REF!</f>
        <v>#REF!</v>
      </c>
      <c r="T161" s="54" t="e">
        <f>Fixtures!#REF!</f>
        <v>#REF!</v>
      </c>
      <c r="U161" s="53" t="e">
        <f>Fixtures!#REF!</f>
        <v>#REF!</v>
      </c>
      <c r="V161" s="51" t="e">
        <f>VLOOKUP($U161,AvgGoalStats!$A$3:$AE$998,5,FALSE)</f>
        <v>#REF!</v>
      </c>
      <c r="W161" s="50" t="e">
        <f>VLOOKUP($U161,AvgGoalStats!$A$3:$AE$998,7,FALSE)</f>
        <v>#REF!</v>
      </c>
      <c r="X161" s="50" t="e">
        <f>VLOOKUP($U161,AvgGoalStats!$A$3:$AE$998,8,FALSE)</f>
        <v>#REF!</v>
      </c>
      <c r="Y161" s="50" t="e">
        <f>VLOOKUP($U161,AvgGoalStats!$A$3:$AE$998,10,FALSE)</f>
        <v>#REF!</v>
      </c>
      <c r="Z161" s="50" t="e">
        <f>VLOOKUP($U161,AvgGoalStats!$A$3:$AE$998,11,FALSE)</f>
        <v>#REF!</v>
      </c>
      <c r="AA161" s="50" t="e">
        <f>VLOOKUP($U161,AvgGoalStats!$A$3:$AE$998,13,FALSE)</f>
        <v>#REF!</v>
      </c>
      <c r="AB161" s="50" t="e">
        <f>VLOOKUP($U161,AvgGoalStats!$A$3:$AE$998,14,FALSE)</f>
        <v>#REF!</v>
      </c>
      <c r="AC161" s="50" t="e">
        <f>VLOOKUP($U161,AvgGoalStats!$A$3:$AE$998,16,FALSE)</f>
        <v>#REF!</v>
      </c>
      <c r="AD161" s="50" t="e">
        <f>VLOOKUP($U161,AvgGoalStats!$A$3:$AE$998,17,FALSE)</f>
        <v>#REF!</v>
      </c>
      <c r="AE161" s="50" t="e">
        <f>VLOOKUP($U161,AvgGoalStats!$A$3:$AE$998,19,FALSE)</f>
        <v>#REF!</v>
      </c>
      <c r="AF161" s="50" t="e">
        <f>VLOOKUP($U161,AvgGoalStats!$A$3:$AE$998,20,FALSE)</f>
        <v>#REF!</v>
      </c>
      <c r="AG161" s="50" t="e">
        <f>VLOOKUP($U161,AvgGoalStats!$A$3:$AE$998,22,FALSE)</f>
        <v>#REF!</v>
      </c>
      <c r="AH161" s="50" t="e">
        <f>VLOOKUP($U161,AvgGoalStats!$A$3:$AE$998,23,FALSE)</f>
        <v>#REF!</v>
      </c>
      <c r="AI161" s="50" t="e">
        <f>VLOOKUP($U161,AvgGoalStats!$A$3:$AE$998,25,FALSE)</f>
        <v>#REF!</v>
      </c>
      <c r="AJ161" s="50" t="e">
        <f>VLOOKUP($U161,AvgGoalStats!$A$3:$AE$998,26,FALSE)</f>
        <v>#REF!</v>
      </c>
      <c r="AK161" s="50" t="e">
        <f>VLOOKUP($U161,AvgGoalStats!$A$3:$AE$998,28,FALSE)</f>
        <v>#REF!</v>
      </c>
      <c r="AL161" s="50" t="e">
        <f>VLOOKUP($U161,AvgGoalStats!$A$3:$AE$998,29,FALSE)</f>
        <v>#REF!</v>
      </c>
      <c r="AM161" s="50" t="e">
        <f>VLOOKUP($U161,AvgGoalStats!$A$3:$AE$998,31,FALSE)</f>
        <v>#REF!</v>
      </c>
    </row>
    <row r="162" spans="1:39" x14ac:dyDescent="0.3">
      <c r="A162" s="51" t="e">
        <f>VLOOKUP($S162,AvgGoalStats!$A$3:$AE$998,5,FALSE)</f>
        <v>#REF!</v>
      </c>
      <c r="B162" s="50" t="e">
        <f>VLOOKUP($S162,AvgGoalStats!$A$3:$AE$998,6,FALSE)</f>
        <v>#REF!</v>
      </c>
      <c r="C162" s="50" t="e">
        <f>VLOOKUP($S162,AvgGoalStats!$A$3:$AE$998,8,FALSE)</f>
        <v>#REF!</v>
      </c>
      <c r="D162" s="50" t="e">
        <f>VLOOKUP($S162,AvgGoalStats!$A$3:$AE$998,9,FALSE)</f>
        <v>#REF!</v>
      </c>
      <c r="E162" s="50" t="e">
        <f>VLOOKUP($S162,AvgGoalStats!$A$3:$AE$998,11,FALSE)</f>
        <v>#REF!</v>
      </c>
      <c r="F162" s="50" t="e">
        <f>VLOOKUP($S162,AvgGoalStats!$A$3:$AE$998,12,FALSE)</f>
        <v>#REF!</v>
      </c>
      <c r="G162" s="50" t="e">
        <f>VLOOKUP($S162,AvgGoalStats!$A$3:$AE$998,14,FALSE)</f>
        <v>#REF!</v>
      </c>
      <c r="H162" s="50" t="e">
        <f>VLOOKUP($S162,AvgGoalStats!$A$3:$AE$998,15,FALSE)</f>
        <v>#REF!</v>
      </c>
      <c r="I162" s="50" t="e">
        <f>VLOOKUP($S162,AvgGoalStats!$A$3:$AE$998,17,FALSE)</f>
        <v>#REF!</v>
      </c>
      <c r="J162" s="50" t="e">
        <f>VLOOKUP($S162,AvgGoalStats!$A$3:$AE$998,18,FALSE)</f>
        <v>#REF!</v>
      </c>
      <c r="K162" s="50" t="e">
        <f>VLOOKUP($S162,AvgGoalStats!$A$3:$AE$998,20,FALSE)</f>
        <v>#REF!</v>
      </c>
      <c r="L162" s="50" t="e">
        <f>VLOOKUP($S162,AvgGoalStats!$A$3:$AE$998,21,FALSE)</f>
        <v>#REF!</v>
      </c>
      <c r="M162" s="50" t="e">
        <f>VLOOKUP($S162,AvgGoalStats!$A$3:$AE$998,23,FALSE)</f>
        <v>#REF!</v>
      </c>
      <c r="N162" s="50" t="e">
        <f>VLOOKUP($S162,AvgGoalStats!$A$3:$AE$998,24,FALSE)</f>
        <v>#REF!</v>
      </c>
      <c r="O162" s="50" t="e">
        <f>VLOOKUP($S162,AvgGoalStats!$A$3:$AE$998,26,FALSE)</f>
        <v>#REF!</v>
      </c>
      <c r="P162" s="50" t="e">
        <f>VLOOKUP($S162,AvgGoalStats!$A$3:$AE$998,27,FALSE)</f>
        <v>#REF!</v>
      </c>
      <c r="Q162" s="50" t="e">
        <f>VLOOKUP($S162,AvgGoalStats!$A$3:$AE$998,29,FALSE)</f>
        <v>#REF!</v>
      </c>
      <c r="R162" s="50" t="e">
        <f>VLOOKUP($S162,AvgGoalStats!$A$3:$AE$998,30,FALSE)</f>
        <v>#REF!</v>
      </c>
      <c r="S162" s="53" t="e">
        <f>Fixtures!#REF!</f>
        <v>#REF!</v>
      </c>
      <c r="T162" s="54" t="e">
        <f>Fixtures!#REF!</f>
        <v>#REF!</v>
      </c>
      <c r="U162" s="53" t="e">
        <f>Fixtures!#REF!</f>
        <v>#REF!</v>
      </c>
      <c r="V162" s="51" t="e">
        <f>VLOOKUP($U162,AvgGoalStats!$A$3:$AE$998,5,FALSE)</f>
        <v>#REF!</v>
      </c>
      <c r="W162" s="50" t="e">
        <f>VLOOKUP($U162,AvgGoalStats!$A$3:$AE$998,7,FALSE)</f>
        <v>#REF!</v>
      </c>
      <c r="X162" s="50" t="e">
        <f>VLOOKUP($U162,AvgGoalStats!$A$3:$AE$998,8,FALSE)</f>
        <v>#REF!</v>
      </c>
      <c r="Y162" s="50" t="e">
        <f>VLOOKUP($U162,AvgGoalStats!$A$3:$AE$998,10,FALSE)</f>
        <v>#REF!</v>
      </c>
      <c r="Z162" s="50" t="e">
        <f>VLOOKUP($U162,AvgGoalStats!$A$3:$AE$998,11,FALSE)</f>
        <v>#REF!</v>
      </c>
      <c r="AA162" s="50" t="e">
        <f>VLOOKUP($U162,AvgGoalStats!$A$3:$AE$998,13,FALSE)</f>
        <v>#REF!</v>
      </c>
      <c r="AB162" s="50" t="e">
        <f>VLOOKUP($U162,AvgGoalStats!$A$3:$AE$998,14,FALSE)</f>
        <v>#REF!</v>
      </c>
      <c r="AC162" s="50" t="e">
        <f>VLOOKUP($U162,AvgGoalStats!$A$3:$AE$998,16,FALSE)</f>
        <v>#REF!</v>
      </c>
      <c r="AD162" s="50" t="e">
        <f>VLOOKUP($U162,AvgGoalStats!$A$3:$AE$998,17,FALSE)</f>
        <v>#REF!</v>
      </c>
      <c r="AE162" s="50" t="e">
        <f>VLOOKUP($U162,AvgGoalStats!$A$3:$AE$998,19,FALSE)</f>
        <v>#REF!</v>
      </c>
      <c r="AF162" s="50" t="e">
        <f>VLOOKUP($U162,AvgGoalStats!$A$3:$AE$998,20,FALSE)</f>
        <v>#REF!</v>
      </c>
      <c r="AG162" s="50" t="e">
        <f>VLOOKUP($U162,AvgGoalStats!$A$3:$AE$998,22,FALSE)</f>
        <v>#REF!</v>
      </c>
      <c r="AH162" s="50" t="e">
        <f>VLOOKUP($U162,AvgGoalStats!$A$3:$AE$998,23,FALSE)</f>
        <v>#REF!</v>
      </c>
      <c r="AI162" s="50" t="e">
        <f>VLOOKUP($U162,AvgGoalStats!$A$3:$AE$998,25,FALSE)</f>
        <v>#REF!</v>
      </c>
      <c r="AJ162" s="50" t="e">
        <f>VLOOKUP($U162,AvgGoalStats!$A$3:$AE$998,26,FALSE)</f>
        <v>#REF!</v>
      </c>
      <c r="AK162" s="50" t="e">
        <f>VLOOKUP($U162,AvgGoalStats!$A$3:$AE$998,28,FALSE)</f>
        <v>#REF!</v>
      </c>
      <c r="AL162" s="50" t="e">
        <f>VLOOKUP($U162,AvgGoalStats!$A$3:$AE$998,29,FALSE)</f>
        <v>#REF!</v>
      </c>
      <c r="AM162" s="50" t="e">
        <f>VLOOKUP($U162,AvgGoalStats!$A$3:$AE$998,31,FALSE)</f>
        <v>#REF!</v>
      </c>
    </row>
    <row r="163" spans="1:39" x14ac:dyDescent="0.3">
      <c r="A163" s="51" t="e">
        <f>VLOOKUP($S163,AvgGoalStats!$A$3:$AE$998,5,FALSE)</f>
        <v>#REF!</v>
      </c>
      <c r="B163" s="50" t="e">
        <f>VLOOKUP($S163,AvgGoalStats!$A$3:$AE$998,6,FALSE)</f>
        <v>#REF!</v>
      </c>
      <c r="C163" s="50" t="e">
        <f>VLOOKUP($S163,AvgGoalStats!$A$3:$AE$998,8,FALSE)</f>
        <v>#REF!</v>
      </c>
      <c r="D163" s="50" t="e">
        <f>VLOOKUP($S163,AvgGoalStats!$A$3:$AE$998,9,FALSE)</f>
        <v>#REF!</v>
      </c>
      <c r="E163" s="50" t="e">
        <f>VLOOKUP($S163,AvgGoalStats!$A$3:$AE$998,11,FALSE)</f>
        <v>#REF!</v>
      </c>
      <c r="F163" s="50" t="e">
        <f>VLOOKUP($S163,AvgGoalStats!$A$3:$AE$998,12,FALSE)</f>
        <v>#REF!</v>
      </c>
      <c r="G163" s="50" t="e">
        <f>VLOOKUP($S163,AvgGoalStats!$A$3:$AE$998,14,FALSE)</f>
        <v>#REF!</v>
      </c>
      <c r="H163" s="50" t="e">
        <f>VLOOKUP($S163,AvgGoalStats!$A$3:$AE$998,15,FALSE)</f>
        <v>#REF!</v>
      </c>
      <c r="I163" s="50" t="e">
        <f>VLOOKUP($S163,AvgGoalStats!$A$3:$AE$998,17,FALSE)</f>
        <v>#REF!</v>
      </c>
      <c r="J163" s="50" t="e">
        <f>VLOOKUP($S163,AvgGoalStats!$A$3:$AE$998,18,FALSE)</f>
        <v>#REF!</v>
      </c>
      <c r="K163" s="50" t="e">
        <f>VLOOKUP($S163,AvgGoalStats!$A$3:$AE$998,20,FALSE)</f>
        <v>#REF!</v>
      </c>
      <c r="L163" s="50" t="e">
        <f>VLOOKUP($S163,AvgGoalStats!$A$3:$AE$998,21,FALSE)</f>
        <v>#REF!</v>
      </c>
      <c r="M163" s="50" t="e">
        <f>VLOOKUP($S163,AvgGoalStats!$A$3:$AE$998,23,FALSE)</f>
        <v>#REF!</v>
      </c>
      <c r="N163" s="50" t="e">
        <f>VLOOKUP($S163,AvgGoalStats!$A$3:$AE$998,24,FALSE)</f>
        <v>#REF!</v>
      </c>
      <c r="O163" s="50" t="e">
        <f>VLOOKUP($S163,AvgGoalStats!$A$3:$AE$998,26,FALSE)</f>
        <v>#REF!</v>
      </c>
      <c r="P163" s="50" t="e">
        <f>VLOOKUP($S163,AvgGoalStats!$A$3:$AE$998,27,FALSE)</f>
        <v>#REF!</v>
      </c>
      <c r="Q163" s="50" t="e">
        <f>VLOOKUP($S163,AvgGoalStats!$A$3:$AE$998,29,FALSE)</f>
        <v>#REF!</v>
      </c>
      <c r="R163" s="50" t="e">
        <f>VLOOKUP($S163,AvgGoalStats!$A$3:$AE$998,30,FALSE)</f>
        <v>#REF!</v>
      </c>
      <c r="S163" s="53" t="e">
        <f>Fixtures!#REF!</f>
        <v>#REF!</v>
      </c>
      <c r="T163" s="54" t="e">
        <f>Fixtures!#REF!</f>
        <v>#REF!</v>
      </c>
      <c r="U163" s="53" t="e">
        <f>Fixtures!#REF!</f>
        <v>#REF!</v>
      </c>
      <c r="V163" s="51" t="e">
        <f>VLOOKUP($U163,AvgGoalStats!$A$3:$AE$998,5,FALSE)</f>
        <v>#REF!</v>
      </c>
      <c r="W163" s="50" t="e">
        <f>VLOOKUP($U163,AvgGoalStats!$A$3:$AE$998,7,FALSE)</f>
        <v>#REF!</v>
      </c>
      <c r="X163" s="50" t="e">
        <f>VLOOKUP($U163,AvgGoalStats!$A$3:$AE$998,8,FALSE)</f>
        <v>#REF!</v>
      </c>
      <c r="Y163" s="50" t="e">
        <f>VLOOKUP($U163,AvgGoalStats!$A$3:$AE$998,10,FALSE)</f>
        <v>#REF!</v>
      </c>
      <c r="Z163" s="50" t="e">
        <f>VLOOKUP($U163,AvgGoalStats!$A$3:$AE$998,11,FALSE)</f>
        <v>#REF!</v>
      </c>
      <c r="AA163" s="50" t="e">
        <f>VLOOKUP($U163,AvgGoalStats!$A$3:$AE$998,13,FALSE)</f>
        <v>#REF!</v>
      </c>
      <c r="AB163" s="50" t="e">
        <f>VLOOKUP($U163,AvgGoalStats!$A$3:$AE$998,14,FALSE)</f>
        <v>#REF!</v>
      </c>
      <c r="AC163" s="50" t="e">
        <f>VLOOKUP($U163,AvgGoalStats!$A$3:$AE$998,16,FALSE)</f>
        <v>#REF!</v>
      </c>
      <c r="AD163" s="50" t="e">
        <f>VLOOKUP($U163,AvgGoalStats!$A$3:$AE$998,17,FALSE)</f>
        <v>#REF!</v>
      </c>
      <c r="AE163" s="50" t="e">
        <f>VLOOKUP($U163,AvgGoalStats!$A$3:$AE$998,19,FALSE)</f>
        <v>#REF!</v>
      </c>
      <c r="AF163" s="50" t="e">
        <f>VLOOKUP($U163,AvgGoalStats!$A$3:$AE$998,20,FALSE)</f>
        <v>#REF!</v>
      </c>
      <c r="AG163" s="50" t="e">
        <f>VLOOKUP($U163,AvgGoalStats!$A$3:$AE$998,22,FALSE)</f>
        <v>#REF!</v>
      </c>
      <c r="AH163" s="50" t="e">
        <f>VLOOKUP($U163,AvgGoalStats!$A$3:$AE$998,23,FALSE)</f>
        <v>#REF!</v>
      </c>
      <c r="AI163" s="50" t="e">
        <f>VLOOKUP($U163,AvgGoalStats!$A$3:$AE$998,25,FALSE)</f>
        <v>#REF!</v>
      </c>
      <c r="AJ163" s="50" t="e">
        <f>VLOOKUP($U163,AvgGoalStats!$A$3:$AE$998,26,FALSE)</f>
        <v>#REF!</v>
      </c>
      <c r="AK163" s="50" t="e">
        <f>VLOOKUP($U163,AvgGoalStats!$A$3:$AE$998,28,FALSE)</f>
        <v>#REF!</v>
      </c>
      <c r="AL163" s="50" t="e">
        <f>VLOOKUP($U163,AvgGoalStats!$A$3:$AE$998,29,FALSE)</f>
        <v>#REF!</v>
      </c>
      <c r="AM163" s="50" t="e">
        <f>VLOOKUP($U163,AvgGoalStats!$A$3:$AE$998,31,FALSE)</f>
        <v>#REF!</v>
      </c>
    </row>
    <row r="164" spans="1:39" x14ac:dyDescent="0.3">
      <c r="A164" s="51" t="e">
        <f>VLOOKUP($S164,AvgGoalStats!$A$3:$AE$998,5,FALSE)</f>
        <v>#REF!</v>
      </c>
      <c r="B164" s="50" t="e">
        <f>VLOOKUP($S164,AvgGoalStats!$A$3:$AE$998,6,FALSE)</f>
        <v>#REF!</v>
      </c>
      <c r="C164" s="50" t="e">
        <f>VLOOKUP($S164,AvgGoalStats!$A$3:$AE$998,8,FALSE)</f>
        <v>#REF!</v>
      </c>
      <c r="D164" s="50" t="e">
        <f>VLOOKUP($S164,AvgGoalStats!$A$3:$AE$998,9,FALSE)</f>
        <v>#REF!</v>
      </c>
      <c r="E164" s="50" t="e">
        <f>VLOOKUP($S164,AvgGoalStats!$A$3:$AE$998,11,FALSE)</f>
        <v>#REF!</v>
      </c>
      <c r="F164" s="50" t="e">
        <f>VLOOKUP($S164,AvgGoalStats!$A$3:$AE$998,12,FALSE)</f>
        <v>#REF!</v>
      </c>
      <c r="G164" s="50" t="e">
        <f>VLOOKUP($S164,AvgGoalStats!$A$3:$AE$998,14,FALSE)</f>
        <v>#REF!</v>
      </c>
      <c r="H164" s="50" t="e">
        <f>VLOOKUP($S164,AvgGoalStats!$A$3:$AE$998,15,FALSE)</f>
        <v>#REF!</v>
      </c>
      <c r="I164" s="50" t="e">
        <f>VLOOKUP($S164,AvgGoalStats!$A$3:$AE$998,17,FALSE)</f>
        <v>#REF!</v>
      </c>
      <c r="J164" s="50" t="e">
        <f>VLOOKUP($S164,AvgGoalStats!$A$3:$AE$998,18,FALSE)</f>
        <v>#REF!</v>
      </c>
      <c r="K164" s="50" t="e">
        <f>VLOOKUP($S164,AvgGoalStats!$A$3:$AE$998,20,FALSE)</f>
        <v>#REF!</v>
      </c>
      <c r="L164" s="50" t="e">
        <f>VLOOKUP($S164,AvgGoalStats!$A$3:$AE$998,21,FALSE)</f>
        <v>#REF!</v>
      </c>
      <c r="M164" s="50" t="e">
        <f>VLOOKUP($S164,AvgGoalStats!$A$3:$AE$998,23,FALSE)</f>
        <v>#REF!</v>
      </c>
      <c r="N164" s="50" t="e">
        <f>VLOOKUP($S164,AvgGoalStats!$A$3:$AE$998,24,FALSE)</f>
        <v>#REF!</v>
      </c>
      <c r="O164" s="50" t="e">
        <f>VLOOKUP($S164,AvgGoalStats!$A$3:$AE$998,26,FALSE)</f>
        <v>#REF!</v>
      </c>
      <c r="P164" s="50" t="e">
        <f>VLOOKUP($S164,AvgGoalStats!$A$3:$AE$998,27,FALSE)</f>
        <v>#REF!</v>
      </c>
      <c r="Q164" s="50" t="e">
        <f>VLOOKUP($S164,AvgGoalStats!$A$3:$AE$998,29,FALSE)</f>
        <v>#REF!</v>
      </c>
      <c r="R164" s="50" t="e">
        <f>VLOOKUP($S164,AvgGoalStats!$A$3:$AE$998,30,FALSE)</f>
        <v>#REF!</v>
      </c>
      <c r="S164" s="53" t="e">
        <f>Fixtures!#REF!</f>
        <v>#REF!</v>
      </c>
      <c r="T164" s="54" t="e">
        <f>Fixtures!#REF!</f>
        <v>#REF!</v>
      </c>
      <c r="U164" s="53" t="e">
        <f>Fixtures!#REF!</f>
        <v>#REF!</v>
      </c>
      <c r="V164" s="51" t="e">
        <f>VLOOKUP($U164,AvgGoalStats!$A$3:$AE$998,5,FALSE)</f>
        <v>#REF!</v>
      </c>
      <c r="W164" s="50" t="e">
        <f>VLOOKUP($U164,AvgGoalStats!$A$3:$AE$998,7,FALSE)</f>
        <v>#REF!</v>
      </c>
      <c r="X164" s="50" t="e">
        <f>VLOOKUP($U164,AvgGoalStats!$A$3:$AE$998,8,FALSE)</f>
        <v>#REF!</v>
      </c>
      <c r="Y164" s="50" t="e">
        <f>VLOOKUP($U164,AvgGoalStats!$A$3:$AE$998,10,FALSE)</f>
        <v>#REF!</v>
      </c>
      <c r="Z164" s="50" t="e">
        <f>VLOOKUP($U164,AvgGoalStats!$A$3:$AE$998,11,FALSE)</f>
        <v>#REF!</v>
      </c>
      <c r="AA164" s="50" t="e">
        <f>VLOOKUP($U164,AvgGoalStats!$A$3:$AE$998,13,FALSE)</f>
        <v>#REF!</v>
      </c>
      <c r="AB164" s="50" t="e">
        <f>VLOOKUP($U164,AvgGoalStats!$A$3:$AE$998,14,FALSE)</f>
        <v>#REF!</v>
      </c>
      <c r="AC164" s="50" t="e">
        <f>VLOOKUP($U164,AvgGoalStats!$A$3:$AE$998,16,FALSE)</f>
        <v>#REF!</v>
      </c>
      <c r="AD164" s="50" t="e">
        <f>VLOOKUP($U164,AvgGoalStats!$A$3:$AE$998,17,FALSE)</f>
        <v>#REF!</v>
      </c>
      <c r="AE164" s="50" t="e">
        <f>VLOOKUP($U164,AvgGoalStats!$A$3:$AE$998,19,FALSE)</f>
        <v>#REF!</v>
      </c>
      <c r="AF164" s="50" t="e">
        <f>VLOOKUP($U164,AvgGoalStats!$A$3:$AE$998,20,FALSE)</f>
        <v>#REF!</v>
      </c>
      <c r="AG164" s="50" t="e">
        <f>VLOOKUP($U164,AvgGoalStats!$A$3:$AE$998,22,FALSE)</f>
        <v>#REF!</v>
      </c>
      <c r="AH164" s="50" t="e">
        <f>VLOOKUP($U164,AvgGoalStats!$A$3:$AE$998,23,FALSE)</f>
        <v>#REF!</v>
      </c>
      <c r="AI164" s="50" t="e">
        <f>VLOOKUP($U164,AvgGoalStats!$A$3:$AE$998,25,FALSE)</f>
        <v>#REF!</v>
      </c>
      <c r="AJ164" s="50" t="e">
        <f>VLOOKUP($U164,AvgGoalStats!$A$3:$AE$998,26,FALSE)</f>
        <v>#REF!</v>
      </c>
      <c r="AK164" s="50" t="e">
        <f>VLOOKUP($U164,AvgGoalStats!$A$3:$AE$998,28,FALSE)</f>
        <v>#REF!</v>
      </c>
      <c r="AL164" s="50" t="e">
        <f>VLOOKUP($U164,AvgGoalStats!$A$3:$AE$998,29,FALSE)</f>
        <v>#REF!</v>
      </c>
      <c r="AM164" s="50" t="e">
        <f>VLOOKUP($U164,AvgGoalStats!$A$3:$AE$998,31,FALSE)</f>
        <v>#REF!</v>
      </c>
    </row>
    <row r="165" spans="1:39" x14ac:dyDescent="0.3">
      <c r="A165" s="51" t="e">
        <f>VLOOKUP($S165,AvgGoalStats!$A$3:$AE$998,5,FALSE)</f>
        <v>#REF!</v>
      </c>
      <c r="B165" s="50" t="e">
        <f>VLOOKUP($S165,AvgGoalStats!$A$3:$AE$998,6,FALSE)</f>
        <v>#REF!</v>
      </c>
      <c r="C165" s="50" t="e">
        <f>VLOOKUP($S165,AvgGoalStats!$A$3:$AE$998,8,FALSE)</f>
        <v>#REF!</v>
      </c>
      <c r="D165" s="50" t="e">
        <f>VLOOKUP($S165,AvgGoalStats!$A$3:$AE$998,9,FALSE)</f>
        <v>#REF!</v>
      </c>
      <c r="E165" s="50" t="e">
        <f>VLOOKUP($S165,AvgGoalStats!$A$3:$AE$998,11,FALSE)</f>
        <v>#REF!</v>
      </c>
      <c r="F165" s="50" t="e">
        <f>VLOOKUP($S165,AvgGoalStats!$A$3:$AE$998,12,FALSE)</f>
        <v>#REF!</v>
      </c>
      <c r="G165" s="50" t="e">
        <f>VLOOKUP($S165,AvgGoalStats!$A$3:$AE$998,14,FALSE)</f>
        <v>#REF!</v>
      </c>
      <c r="H165" s="50" t="e">
        <f>VLOOKUP($S165,AvgGoalStats!$A$3:$AE$998,15,FALSE)</f>
        <v>#REF!</v>
      </c>
      <c r="I165" s="50" t="e">
        <f>VLOOKUP($S165,AvgGoalStats!$A$3:$AE$998,17,FALSE)</f>
        <v>#REF!</v>
      </c>
      <c r="J165" s="50" t="e">
        <f>VLOOKUP($S165,AvgGoalStats!$A$3:$AE$998,18,FALSE)</f>
        <v>#REF!</v>
      </c>
      <c r="K165" s="50" t="e">
        <f>VLOOKUP($S165,AvgGoalStats!$A$3:$AE$998,20,FALSE)</f>
        <v>#REF!</v>
      </c>
      <c r="L165" s="50" t="e">
        <f>VLOOKUP($S165,AvgGoalStats!$A$3:$AE$998,21,FALSE)</f>
        <v>#REF!</v>
      </c>
      <c r="M165" s="50" t="e">
        <f>VLOOKUP($S165,AvgGoalStats!$A$3:$AE$998,23,FALSE)</f>
        <v>#REF!</v>
      </c>
      <c r="N165" s="50" t="e">
        <f>VLOOKUP($S165,AvgGoalStats!$A$3:$AE$998,24,FALSE)</f>
        <v>#REF!</v>
      </c>
      <c r="O165" s="50" t="e">
        <f>VLOOKUP($S165,AvgGoalStats!$A$3:$AE$998,26,FALSE)</f>
        <v>#REF!</v>
      </c>
      <c r="P165" s="50" t="e">
        <f>VLOOKUP($S165,AvgGoalStats!$A$3:$AE$998,27,FALSE)</f>
        <v>#REF!</v>
      </c>
      <c r="Q165" s="50" t="e">
        <f>VLOOKUP($S165,AvgGoalStats!$A$3:$AE$998,29,FALSE)</f>
        <v>#REF!</v>
      </c>
      <c r="R165" s="50" t="e">
        <f>VLOOKUP($S165,AvgGoalStats!$A$3:$AE$998,30,FALSE)</f>
        <v>#REF!</v>
      </c>
      <c r="S165" s="53" t="e">
        <f>Fixtures!#REF!</f>
        <v>#REF!</v>
      </c>
      <c r="T165" s="54" t="e">
        <f>Fixtures!#REF!</f>
        <v>#REF!</v>
      </c>
      <c r="U165" s="53" t="e">
        <f>Fixtures!#REF!</f>
        <v>#REF!</v>
      </c>
      <c r="V165" s="51" t="e">
        <f>VLOOKUP($U165,AvgGoalStats!$A$3:$AE$998,5,FALSE)</f>
        <v>#REF!</v>
      </c>
      <c r="W165" s="50" t="e">
        <f>VLOOKUP($U165,AvgGoalStats!$A$3:$AE$998,7,FALSE)</f>
        <v>#REF!</v>
      </c>
      <c r="X165" s="50" t="e">
        <f>VLOOKUP($U165,AvgGoalStats!$A$3:$AE$998,8,FALSE)</f>
        <v>#REF!</v>
      </c>
      <c r="Y165" s="50" t="e">
        <f>VLOOKUP($U165,AvgGoalStats!$A$3:$AE$998,10,FALSE)</f>
        <v>#REF!</v>
      </c>
      <c r="Z165" s="50" t="e">
        <f>VLOOKUP($U165,AvgGoalStats!$A$3:$AE$998,11,FALSE)</f>
        <v>#REF!</v>
      </c>
      <c r="AA165" s="50" t="e">
        <f>VLOOKUP($U165,AvgGoalStats!$A$3:$AE$998,13,FALSE)</f>
        <v>#REF!</v>
      </c>
      <c r="AB165" s="50" t="e">
        <f>VLOOKUP($U165,AvgGoalStats!$A$3:$AE$998,14,FALSE)</f>
        <v>#REF!</v>
      </c>
      <c r="AC165" s="50" t="e">
        <f>VLOOKUP($U165,AvgGoalStats!$A$3:$AE$998,16,FALSE)</f>
        <v>#REF!</v>
      </c>
      <c r="AD165" s="50" t="e">
        <f>VLOOKUP($U165,AvgGoalStats!$A$3:$AE$998,17,FALSE)</f>
        <v>#REF!</v>
      </c>
      <c r="AE165" s="50" t="e">
        <f>VLOOKUP($U165,AvgGoalStats!$A$3:$AE$998,19,FALSE)</f>
        <v>#REF!</v>
      </c>
      <c r="AF165" s="50" t="e">
        <f>VLOOKUP($U165,AvgGoalStats!$A$3:$AE$998,20,FALSE)</f>
        <v>#REF!</v>
      </c>
      <c r="AG165" s="50" t="e">
        <f>VLOOKUP($U165,AvgGoalStats!$A$3:$AE$998,22,FALSE)</f>
        <v>#REF!</v>
      </c>
      <c r="AH165" s="50" t="e">
        <f>VLOOKUP($U165,AvgGoalStats!$A$3:$AE$998,23,FALSE)</f>
        <v>#REF!</v>
      </c>
      <c r="AI165" s="50" t="e">
        <f>VLOOKUP($U165,AvgGoalStats!$A$3:$AE$998,25,FALSE)</f>
        <v>#REF!</v>
      </c>
      <c r="AJ165" s="50" t="e">
        <f>VLOOKUP($U165,AvgGoalStats!$A$3:$AE$998,26,FALSE)</f>
        <v>#REF!</v>
      </c>
      <c r="AK165" s="50" t="e">
        <f>VLOOKUP($U165,AvgGoalStats!$A$3:$AE$998,28,FALSE)</f>
        <v>#REF!</v>
      </c>
      <c r="AL165" s="50" t="e">
        <f>VLOOKUP($U165,AvgGoalStats!$A$3:$AE$998,29,FALSE)</f>
        <v>#REF!</v>
      </c>
      <c r="AM165" s="50" t="e">
        <f>VLOOKUP($U165,AvgGoalStats!$A$3:$AE$998,31,FALSE)</f>
        <v>#REF!</v>
      </c>
    </row>
    <row r="166" spans="1:39" x14ac:dyDescent="0.3">
      <c r="A166" s="51" t="e">
        <f>VLOOKUP($S166,AvgGoalStats!$A$3:$AE$998,5,FALSE)</f>
        <v>#REF!</v>
      </c>
      <c r="B166" s="50" t="e">
        <f>VLOOKUP($S166,AvgGoalStats!$A$3:$AE$998,6,FALSE)</f>
        <v>#REF!</v>
      </c>
      <c r="C166" s="50" t="e">
        <f>VLOOKUP($S166,AvgGoalStats!$A$3:$AE$998,8,FALSE)</f>
        <v>#REF!</v>
      </c>
      <c r="D166" s="50" t="e">
        <f>VLOOKUP($S166,AvgGoalStats!$A$3:$AE$998,9,FALSE)</f>
        <v>#REF!</v>
      </c>
      <c r="E166" s="50" t="e">
        <f>VLOOKUP($S166,AvgGoalStats!$A$3:$AE$998,11,FALSE)</f>
        <v>#REF!</v>
      </c>
      <c r="F166" s="50" t="e">
        <f>VLOOKUP($S166,AvgGoalStats!$A$3:$AE$998,12,FALSE)</f>
        <v>#REF!</v>
      </c>
      <c r="G166" s="50" t="e">
        <f>VLOOKUP($S166,AvgGoalStats!$A$3:$AE$998,14,FALSE)</f>
        <v>#REF!</v>
      </c>
      <c r="H166" s="50" t="e">
        <f>VLOOKUP($S166,AvgGoalStats!$A$3:$AE$998,15,FALSE)</f>
        <v>#REF!</v>
      </c>
      <c r="I166" s="50" t="e">
        <f>VLOOKUP($S166,AvgGoalStats!$A$3:$AE$998,17,FALSE)</f>
        <v>#REF!</v>
      </c>
      <c r="J166" s="50" t="e">
        <f>VLOOKUP($S166,AvgGoalStats!$A$3:$AE$998,18,FALSE)</f>
        <v>#REF!</v>
      </c>
      <c r="K166" s="50" t="e">
        <f>VLOOKUP($S166,AvgGoalStats!$A$3:$AE$998,20,FALSE)</f>
        <v>#REF!</v>
      </c>
      <c r="L166" s="50" t="e">
        <f>VLOOKUP($S166,AvgGoalStats!$A$3:$AE$998,21,FALSE)</f>
        <v>#REF!</v>
      </c>
      <c r="M166" s="50" t="e">
        <f>VLOOKUP($S166,AvgGoalStats!$A$3:$AE$998,23,FALSE)</f>
        <v>#REF!</v>
      </c>
      <c r="N166" s="50" t="e">
        <f>VLOOKUP($S166,AvgGoalStats!$A$3:$AE$998,24,FALSE)</f>
        <v>#REF!</v>
      </c>
      <c r="O166" s="50" t="e">
        <f>VLOOKUP($S166,AvgGoalStats!$A$3:$AE$998,26,FALSE)</f>
        <v>#REF!</v>
      </c>
      <c r="P166" s="50" t="e">
        <f>VLOOKUP($S166,AvgGoalStats!$A$3:$AE$998,27,FALSE)</f>
        <v>#REF!</v>
      </c>
      <c r="Q166" s="50" t="e">
        <f>VLOOKUP($S166,AvgGoalStats!$A$3:$AE$998,29,FALSE)</f>
        <v>#REF!</v>
      </c>
      <c r="R166" s="50" t="e">
        <f>VLOOKUP($S166,AvgGoalStats!$A$3:$AE$998,30,FALSE)</f>
        <v>#REF!</v>
      </c>
      <c r="S166" s="53" t="e">
        <f>Fixtures!#REF!</f>
        <v>#REF!</v>
      </c>
      <c r="T166" s="54" t="e">
        <f>Fixtures!#REF!</f>
        <v>#REF!</v>
      </c>
      <c r="U166" s="53" t="e">
        <f>Fixtures!#REF!</f>
        <v>#REF!</v>
      </c>
      <c r="V166" s="51" t="e">
        <f>VLOOKUP($U166,AvgGoalStats!$A$3:$AE$998,5,FALSE)</f>
        <v>#REF!</v>
      </c>
      <c r="W166" s="50" t="e">
        <f>VLOOKUP($U166,AvgGoalStats!$A$3:$AE$998,7,FALSE)</f>
        <v>#REF!</v>
      </c>
      <c r="X166" s="50" t="e">
        <f>VLOOKUP($U166,AvgGoalStats!$A$3:$AE$998,8,FALSE)</f>
        <v>#REF!</v>
      </c>
      <c r="Y166" s="50" t="e">
        <f>VLOOKUP($U166,AvgGoalStats!$A$3:$AE$998,10,FALSE)</f>
        <v>#REF!</v>
      </c>
      <c r="Z166" s="50" t="e">
        <f>VLOOKUP($U166,AvgGoalStats!$A$3:$AE$998,11,FALSE)</f>
        <v>#REF!</v>
      </c>
      <c r="AA166" s="50" t="e">
        <f>VLOOKUP($U166,AvgGoalStats!$A$3:$AE$998,13,FALSE)</f>
        <v>#REF!</v>
      </c>
      <c r="AB166" s="50" t="e">
        <f>VLOOKUP($U166,AvgGoalStats!$A$3:$AE$998,14,FALSE)</f>
        <v>#REF!</v>
      </c>
      <c r="AC166" s="50" t="e">
        <f>VLOOKUP($U166,AvgGoalStats!$A$3:$AE$998,16,FALSE)</f>
        <v>#REF!</v>
      </c>
      <c r="AD166" s="50" t="e">
        <f>VLOOKUP($U166,AvgGoalStats!$A$3:$AE$998,17,FALSE)</f>
        <v>#REF!</v>
      </c>
      <c r="AE166" s="50" t="e">
        <f>VLOOKUP($U166,AvgGoalStats!$A$3:$AE$998,19,FALSE)</f>
        <v>#REF!</v>
      </c>
      <c r="AF166" s="50" t="e">
        <f>VLOOKUP($U166,AvgGoalStats!$A$3:$AE$998,20,FALSE)</f>
        <v>#REF!</v>
      </c>
      <c r="AG166" s="50" t="e">
        <f>VLOOKUP($U166,AvgGoalStats!$A$3:$AE$998,22,FALSE)</f>
        <v>#REF!</v>
      </c>
      <c r="AH166" s="50" t="e">
        <f>VLOOKUP($U166,AvgGoalStats!$A$3:$AE$998,23,FALSE)</f>
        <v>#REF!</v>
      </c>
      <c r="AI166" s="50" t="e">
        <f>VLOOKUP($U166,AvgGoalStats!$A$3:$AE$998,25,FALSE)</f>
        <v>#REF!</v>
      </c>
      <c r="AJ166" s="50" t="e">
        <f>VLOOKUP($U166,AvgGoalStats!$A$3:$AE$998,26,FALSE)</f>
        <v>#REF!</v>
      </c>
      <c r="AK166" s="50" t="e">
        <f>VLOOKUP($U166,AvgGoalStats!$A$3:$AE$998,28,FALSE)</f>
        <v>#REF!</v>
      </c>
      <c r="AL166" s="50" t="e">
        <f>VLOOKUP($U166,AvgGoalStats!$A$3:$AE$998,29,FALSE)</f>
        <v>#REF!</v>
      </c>
      <c r="AM166" s="50" t="e">
        <f>VLOOKUP($U166,AvgGoalStats!$A$3:$AE$998,31,FALSE)</f>
        <v>#REF!</v>
      </c>
    </row>
    <row r="167" spans="1:39" x14ac:dyDescent="0.3">
      <c r="A167" s="51" t="e">
        <f>VLOOKUP($S167,AvgGoalStats!$A$3:$AE$998,5,FALSE)</f>
        <v>#REF!</v>
      </c>
      <c r="B167" s="50" t="e">
        <f>VLOOKUP($S167,AvgGoalStats!$A$3:$AE$998,6,FALSE)</f>
        <v>#REF!</v>
      </c>
      <c r="C167" s="50" t="e">
        <f>VLOOKUP($S167,AvgGoalStats!$A$3:$AE$998,8,FALSE)</f>
        <v>#REF!</v>
      </c>
      <c r="D167" s="50" t="e">
        <f>VLOOKUP($S167,AvgGoalStats!$A$3:$AE$998,9,FALSE)</f>
        <v>#REF!</v>
      </c>
      <c r="E167" s="50" t="e">
        <f>VLOOKUP($S167,AvgGoalStats!$A$3:$AE$998,11,FALSE)</f>
        <v>#REF!</v>
      </c>
      <c r="F167" s="50" t="e">
        <f>VLOOKUP($S167,AvgGoalStats!$A$3:$AE$998,12,FALSE)</f>
        <v>#REF!</v>
      </c>
      <c r="G167" s="50" t="e">
        <f>VLOOKUP($S167,AvgGoalStats!$A$3:$AE$998,14,FALSE)</f>
        <v>#REF!</v>
      </c>
      <c r="H167" s="50" t="e">
        <f>VLOOKUP($S167,AvgGoalStats!$A$3:$AE$998,15,FALSE)</f>
        <v>#REF!</v>
      </c>
      <c r="I167" s="50" t="e">
        <f>VLOOKUP($S167,AvgGoalStats!$A$3:$AE$998,17,FALSE)</f>
        <v>#REF!</v>
      </c>
      <c r="J167" s="50" t="e">
        <f>VLOOKUP($S167,AvgGoalStats!$A$3:$AE$998,18,FALSE)</f>
        <v>#REF!</v>
      </c>
      <c r="K167" s="50" t="e">
        <f>VLOOKUP($S167,AvgGoalStats!$A$3:$AE$998,20,FALSE)</f>
        <v>#REF!</v>
      </c>
      <c r="L167" s="50" t="e">
        <f>VLOOKUP($S167,AvgGoalStats!$A$3:$AE$998,21,FALSE)</f>
        <v>#REF!</v>
      </c>
      <c r="M167" s="50" t="e">
        <f>VLOOKUP($S167,AvgGoalStats!$A$3:$AE$998,23,FALSE)</f>
        <v>#REF!</v>
      </c>
      <c r="N167" s="50" t="e">
        <f>VLOOKUP($S167,AvgGoalStats!$A$3:$AE$998,24,FALSE)</f>
        <v>#REF!</v>
      </c>
      <c r="O167" s="50" t="e">
        <f>VLOOKUP($S167,AvgGoalStats!$A$3:$AE$998,26,FALSE)</f>
        <v>#REF!</v>
      </c>
      <c r="P167" s="50" t="e">
        <f>VLOOKUP($S167,AvgGoalStats!$A$3:$AE$998,27,FALSE)</f>
        <v>#REF!</v>
      </c>
      <c r="Q167" s="50" t="e">
        <f>VLOOKUP($S167,AvgGoalStats!$A$3:$AE$998,29,FALSE)</f>
        <v>#REF!</v>
      </c>
      <c r="R167" s="50" t="e">
        <f>VLOOKUP($S167,AvgGoalStats!$A$3:$AE$998,30,FALSE)</f>
        <v>#REF!</v>
      </c>
      <c r="S167" s="53" t="e">
        <f>Fixtures!#REF!</f>
        <v>#REF!</v>
      </c>
      <c r="T167" s="54" t="e">
        <f>Fixtures!#REF!</f>
        <v>#REF!</v>
      </c>
      <c r="U167" s="53" t="e">
        <f>Fixtures!#REF!</f>
        <v>#REF!</v>
      </c>
      <c r="V167" s="51" t="e">
        <f>VLOOKUP($U167,AvgGoalStats!$A$3:$AE$998,5,FALSE)</f>
        <v>#REF!</v>
      </c>
      <c r="W167" s="50" t="e">
        <f>VLOOKUP($U167,AvgGoalStats!$A$3:$AE$998,7,FALSE)</f>
        <v>#REF!</v>
      </c>
      <c r="X167" s="50" t="e">
        <f>VLOOKUP($U167,AvgGoalStats!$A$3:$AE$998,8,FALSE)</f>
        <v>#REF!</v>
      </c>
      <c r="Y167" s="50" t="e">
        <f>VLOOKUP($U167,AvgGoalStats!$A$3:$AE$998,10,FALSE)</f>
        <v>#REF!</v>
      </c>
      <c r="Z167" s="50" t="e">
        <f>VLOOKUP($U167,AvgGoalStats!$A$3:$AE$998,11,FALSE)</f>
        <v>#REF!</v>
      </c>
      <c r="AA167" s="50" t="e">
        <f>VLOOKUP($U167,AvgGoalStats!$A$3:$AE$998,13,FALSE)</f>
        <v>#REF!</v>
      </c>
      <c r="AB167" s="50" t="e">
        <f>VLOOKUP($U167,AvgGoalStats!$A$3:$AE$998,14,FALSE)</f>
        <v>#REF!</v>
      </c>
      <c r="AC167" s="50" t="e">
        <f>VLOOKUP($U167,AvgGoalStats!$A$3:$AE$998,16,FALSE)</f>
        <v>#REF!</v>
      </c>
      <c r="AD167" s="50" t="e">
        <f>VLOOKUP($U167,AvgGoalStats!$A$3:$AE$998,17,FALSE)</f>
        <v>#REF!</v>
      </c>
      <c r="AE167" s="50" t="e">
        <f>VLOOKUP($U167,AvgGoalStats!$A$3:$AE$998,19,FALSE)</f>
        <v>#REF!</v>
      </c>
      <c r="AF167" s="50" t="e">
        <f>VLOOKUP($U167,AvgGoalStats!$A$3:$AE$998,20,FALSE)</f>
        <v>#REF!</v>
      </c>
      <c r="AG167" s="50" t="e">
        <f>VLOOKUP($U167,AvgGoalStats!$A$3:$AE$998,22,FALSE)</f>
        <v>#REF!</v>
      </c>
      <c r="AH167" s="50" t="e">
        <f>VLOOKUP($U167,AvgGoalStats!$A$3:$AE$998,23,FALSE)</f>
        <v>#REF!</v>
      </c>
      <c r="AI167" s="50" t="e">
        <f>VLOOKUP($U167,AvgGoalStats!$A$3:$AE$998,25,FALSE)</f>
        <v>#REF!</v>
      </c>
      <c r="AJ167" s="50" t="e">
        <f>VLOOKUP($U167,AvgGoalStats!$A$3:$AE$998,26,FALSE)</f>
        <v>#REF!</v>
      </c>
      <c r="AK167" s="50" t="e">
        <f>VLOOKUP($U167,AvgGoalStats!$A$3:$AE$998,28,FALSE)</f>
        <v>#REF!</v>
      </c>
      <c r="AL167" s="50" t="e">
        <f>VLOOKUP($U167,AvgGoalStats!$A$3:$AE$998,29,FALSE)</f>
        <v>#REF!</v>
      </c>
      <c r="AM167" s="50" t="e">
        <f>VLOOKUP($U167,AvgGoalStats!$A$3:$AE$998,31,FALSE)</f>
        <v>#REF!</v>
      </c>
    </row>
    <row r="168" spans="1:39" x14ac:dyDescent="0.3">
      <c r="A168" s="51" t="e">
        <f>VLOOKUP($S168,AvgGoalStats!$A$3:$AE$998,5,FALSE)</f>
        <v>#REF!</v>
      </c>
      <c r="B168" s="50" t="e">
        <f>VLOOKUP($S168,AvgGoalStats!$A$3:$AE$998,6,FALSE)</f>
        <v>#REF!</v>
      </c>
      <c r="C168" s="50" t="e">
        <f>VLOOKUP($S168,AvgGoalStats!$A$3:$AE$998,8,FALSE)</f>
        <v>#REF!</v>
      </c>
      <c r="D168" s="50" t="e">
        <f>VLOOKUP($S168,AvgGoalStats!$A$3:$AE$998,9,FALSE)</f>
        <v>#REF!</v>
      </c>
      <c r="E168" s="50" t="e">
        <f>VLOOKUP($S168,AvgGoalStats!$A$3:$AE$998,11,FALSE)</f>
        <v>#REF!</v>
      </c>
      <c r="F168" s="50" t="e">
        <f>VLOOKUP($S168,AvgGoalStats!$A$3:$AE$998,12,FALSE)</f>
        <v>#REF!</v>
      </c>
      <c r="G168" s="50" t="e">
        <f>VLOOKUP($S168,AvgGoalStats!$A$3:$AE$998,14,FALSE)</f>
        <v>#REF!</v>
      </c>
      <c r="H168" s="50" t="e">
        <f>VLOOKUP($S168,AvgGoalStats!$A$3:$AE$998,15,FALSE)</f>
        <v>#REF!</v>
      </c>
      <c r="I168" s="50" t="e">
        <f>VLOOKUP($S168,AvgGoalStats!$A$3:$AE$998,17,FALSE)</f>
        <v>#REF!</v>
      </c>
      <c r="J168" s="50" t="e">
        <f>VLOOKUP($S168,AvgGoalStats!$A$3:$AE$998,18,FALSE)</f>
        <v>#REF!</v>
      </c>
      <c r="K168" s="50" t="e">
        <f>VLOOKUP($S168,AvgGoalStats!$A$3:$AE$998,20,FALSE)</f>
        <v>#REF!</v>
      </c>
      <c r="L168" s="50" t="e">
        <f>VLOOKUP($S168,AvgGoalStats!$A$3:$AE$998,21,FALSE)</f>
        <v>#REF!</v>
      </c>
      <c r="M168" s="50" t="e">
        <f>VLOOKUP($S168,AvgGoalStats!$A$3:$AE$998,23,FALSE)</f>
        <v>#REF!</v>
      </c>
      <c r="N168" s="50" t="e">
        <f>VLOOKUP($S168,AvgGoalStats!$A$3:$AE$998,24,FALSE)</f>
        <v>#REF!</v>
      </c>
      <c r="O168" s="50" t="e">
        <f>VLOOKUP($S168,AvgGoalStats!$A$3:$AE$998,26,FALSE)</f>
        <v>#REF!</v>
      </c>
      <c r="P168" s="50" t="e">
        <f>VLOOKUP($S168,AvgGoalStats!$A$3:$AE$998,27,FALSE)</f>
        <v>#REF!</v>
      </c>
      <c r="Q168" s="50" t="e">
        <f>VLOOKUP($S168,AvgGoalStats!$A$3:$AE$998,29,FALSE)</f>
        <v>#REF!</v>
      </c>
      <c r="R168" s="50" t="e">
        <f>VLOOKUP($S168,AvgGoalStats!$A$3:$AE$998,30,FALSE)</f>
        <v>#REF!</v>
      </c>
      <c r="S168" s="53" t="e">
        <f>Fixtures!#REF!</f>
        <v>#REF!</v>
      </c>
      <c r="T168" s="54" t="e">
        <f>Fixtures!#REF!</f>
        <v>#REF!</v>
      </c>
      <c r="U168" s="53" t="e">
        <f>Fixtures!#REF!</f>
        <v>#REF!</v>
      </c>
      <c r="V168" s="51" t="e">
        <f>VLOOKUP($U168,AvgGoalStats!$A$3:$AE$998,5,FALSE)</f>
        <v>#REF!</v>
      </c>
      <c r="W168" s="50" t="e">
        <f>VLOOKUP($U168,AvgGoalStats!$A$3:$AE$998,7,FALSE)</f>
        <v>#REF!</v>
      </c>
      <c r="X168" s="50" t="e">
        <f>VLOOKUP($U168,AvgGoalStats!$A$3:$AE$998,8,FALSE)</f>
        <v>#REF!</v>
      </c>
      <c r="Y168" s="50" t="e">
        <f>VLOOKUP($U168,AvgGoalStats!$A$3:$AE$998,10,FALSE)</f>
        <v>#REF!</v>
      </c>
      <c r="Z168" s="50" t="e">
        <f>VLOOKUP($U168,AvgGoalStats!$A$3:$AE$998,11,FALSE)</f>
        <v>#REF!</v>
      </c>
      <c r="AA168" s="50" t="e">
        <f>VLOOKUP($U168,AvgGoalStats!$A$3:$AE$998,13,FALSE)</f>
        <v>#REF!</v>
      </c>
      <c r="AB168" s="50" t="e">
        <f>VLOOKUP($U168,AvgGoalStats!$A$3:$AE$998,14,FALSE)</f>
        <v>#REF!</v>
      </c>
      <c r="AC168" s="50" t="e">
        <f>VLOOKUP($U168,AvgGoalStats!$A$3:$AE$998,16,FALSE)</f>
        <v>#REF!</v>
      </c>
      <c r="AD168" s="50" t="e">
        <f>VLOOKUP($U168,AvgGoalStats!$A$3:$AE$998,17,FALSE)</f>
        <v>#REF!</v>
      </c>
      <c r="AE168" s="50" t="e">
        <f>VLOOKUP($U168,AvgGoalStats!$A$3:$AE$998,19,FALSE)</f>
        <v>#REF!</v>
      </c>
      <c r="AF168" s="50" t="e">
        <f>VLOOKUP($U168,AvgGoalStats!$A$3:$AE$998,20,FALSE)</f>
        <v>#REF!</v>
      </c>
      <c r="AG168" s="50" t="e">
        <f>VLOOKUP($U168,AvgGoalStats!$A$3:$AE$998,22,FALSE)</f>
        <v>#REF!</v>
      </c>
      <c r="AH168" s="50" t="e">
        <f>VLOOKUP($U168,AvgGoalStats!$A$3:$AE$998,23,FALSE)</f>
        <v>#REF!</v>
      </c>
      <c r="AI168" s="50" t="e">
        <f>VLOOKUP($U168,AvgGoalStats!$A$3:$AE$998,25,FALSE)</f>
        <v>#REF!</v>
      </c>
      <c r="AJ168" s="50" t="e">
        <f>VLOOKUP($U168,AvgGoalStats!$A$3:$AE$998,26,FALSE)</f>
        <v>#REF!</v>
      </c>
      <c r="AK168" s="50" t="e">
        <f>VLOOKUP($U168,AvgGoalStats!$A$3:$AE$998,28,FALSE)</f>
        <v>#REF!</v>
      </c>
      <c r="AL168" s="50" t="e">
        <f>VLOOKUP($U168,AvgGoalStats!$A$3:$AE$998,29,FALSE)</f>
        <v>#REF!</v>
      </c>
      <c r="AM168" s="50" t="e">
        <f>VLOOKUP($U168,AvgGoalStats!$A$3:$AE$998,31,FALSE)</f>
        <v>#REF!</v>
      </c>
    </row>
    <row r="169" spans="1:39" x14ac:dyDescent="0.3">
      <c r="A169" s="51" t="e">
        <f>VLOOKUP($S169,AvgGoalStats!$A$3:$AE$998,5,FALSE)</f>
        <v>#REF!</v>
      </c>
      <c r="B169" s="50" t="e">
        <f>VLOOKUP($S169,AvgGoalStats!$A$3:$AE$998,6,FALSE)</f>
        <v>#REF!</v>
      </c>
      <c r="C169" s="50" t="e">
        <f>VLOOKUP($S169,AvgGoalStats!$A$3:$AE$998,8,FALSE)</f>
        <v>#REF!</v>
      </c>
      <c r="D169" s="50" t="e">
        <f>VLOOKUP($S169,AvgGoalStats!$A$3:$AE$998,9,FALSE)</f>
        <v>#REF!</v>
      </c>
      <c r="E169" s="50" t="e">
        <f>VLOOKUP($S169,AvgGoalStats!$A$3:$AE$998,11,FALSE)</f>
        <v>#REF!</v>
      </c>
      <c r="F169" s="50" t="e">
        <f>VLOOKUP($S169,AvgGoalStats!$A$3:$AE$998,12,FALSE)</f>
        <v>#REF!</v>
      </c>
      <c r="G169" s="50" t="e">
        <f>VLOOKUP($S169,AvgGoalStats!$A$3:$AE$998,14,FALSE)</f>
        <v>#REF!</v>
      </c>
      <c r="H169" s="50" t="e">
        <f>VLOOKUP($S169,AvgGoalStats!$A$3:$AE$998,15,FALSE)</f>
        <v>#REF!</v>
      </c>
      <c r="I169" s="50" t="e">
        <f>VLOOKUP($S169,AvgGoalStats!$A$3:$AE$998,17,FALSE)</f>
        <v>#REF!</v>
      </c>
      <c r="J169" s="50" t="e">
        <f>VLOOKUP($S169,AvgGoalStats!$A$3:$AE$998,18,FALSE)</f>
        <v>#REF!</v>
      </c>
      <c r="K169" s="50" t="e">
        <f>VLOOKUP($S169,AvgGoalStats!$A$3:$AE$998,20,FALSE)</f>
        <v>#REF!</v>
      </c>
      <c r="L169" s="50" t="e">
        <f>VLOOKUP($S169,AvgGoalStats!$A$3:$AE$998,21,FALSE)</f>
        <v>#REF!</v>
      </c>
      <c r="M169" s="50" t="e">
        <f>VLOOKUP($S169,AvgGoalStats!$A$3:$AE$998,23,FALSE)</f>
        <v>#REF!</v>
      </c>
      <c r="N169" s="50" t="e">
        <f>VLOOKUP($S169,AvgGoalStats!$A$3:$AE$998,24,FALSE)</f>
        <v>#REF!</v>
      </c>
      <c r="O169" s="50" t="e">
        <f>VLOOKUP($S169,AvgGoalStats!$A$3:$AE$998,26,FALSE)</f>
        <v>#REF!</v>
      </c>
      <c r="P169" s="50" t="e">
        <f>VLOOKUP($S169,AvgGoalStats!$A$3:$AE$998,27,FALSE)</f>
        <v>#REF!</v>
      </c>
      <c r="Q169" s="50" t="e">
        <f>VLOOKUP($S169,AvgGoalStats!$A$3:$AE$998,29,FALSE)</f>
        <v>#REF!</v>
      </c>
      <c r="R169" s="50" t="e">
        <f>VLOOKUP($S169,AvgGoalStats!$A$3:$AE$998,30,FALSE)</f>
        <v>#REF!</v>
      </c>
      <c r="S169" s="53" t="e">
        <f>Fixtures!#REF!</f>
        <v>#REF!</v>
      </c>
      <c r="T169" s="54" t="e">
        <f>Fixtures!#REF!</f>
        <v>#REF!</v>
      </c>
      <c r="U169" s="53" t="e">
        <f>Fixtures!#REF!</f>
        <v>#REF!</v>
      </c>
      <c r="V169" s="51" t="e">
        <f>VLOOKUP($U169,AvgGoalStats!$A$3:$AE$998,5,FALSE)</f>
        <v>#REF!</v>
      </c>
      <c r="W169" s="50" t="e">
        <f>VLOOKUP($U169,AvgGoalStats!$A$3:$AE$998,7,FALSE)</f>
        <v>#REF!</v>
      </c>
      <c r="X169" s="50" t="e">
        <f>VLOOKUP($U169,AvgGoalStats!$A$3:$AE$998,8,FALSE)</f>
        <v>#REF!</v>
      </c>
      <c r="Y169" s="50" t="e">
        <f>VLOOKUP($U169,AvgGoalStats!$A$3:$AE$998,10,FALSE)</f>
        <v>#REF!</v>
      </c>
      <c r="Z169" s="50" t="e">
        <f>VLOOKUP($U169,AvgGoalStats!$A$3:$AE$998,11,FALSE)</f>
        <v>#REF!</v>
      </c>
      <c r="AA169" s="50" t="e">
        <f>VLOOKUP($U169,AvgGoalStats!$A$3:$AE$998,13,FALSE)</f>
        <v>#REF!</v>
      </c>
      <c r="AB169" s="50" t="e">
        <f>VLOOKUP($U169,AvgGoalStats!$A$3:$AE$998,14,FALSE)</f>
        <v>#REF!</v>
      </c>
      <c r="AC169" s="50" t="e">
        <f>VLOOKUP($U169,AvgGoalStats!$A$3:$AE$998,16,FALSE)</f>
        <v>#REF!</v>
      </c>
      <c r="AD169" s="50" t="e">
        <f>VLOOKUP($U169,AvgGoalStats!$A$3:$AE$998,17,FALSE)</f>
        <v>#REF!</v>
      </c>
      <c r="AE169" s="50" t="e">
        <f>VLOOKUP($U169,AvgGoalStats!$A$3:$AE$998,19,FALSE)</f>
        <v>#REF!</v>
      </c>
      <c r="AF169" s="50" t="e">
        <f>VLOOKUP($U169,AvgGoalStats!$A$3:$AE$998,20,FALSE)</f>
        <v>#REF!</v>
      </c>
      <c r="AG169" s="50" t="e">
        <f>VLOOKUP($U169,AvgGoalStats!$A$3:$AE$998,22,FALSE)</f>
        <v>#REF!</v>
      </c>
      <c r="AH169" s="50" t="e">
        <f>VLOOKUP($U169,AvgGoalStats!$A$3:$AE$998,23,FALSE)</f>
        <v>#REF!</v>
      </c>
      <c r="AI169" s="50" t="e">
        <f>VLOOKUP($U169,AvgGoalStats!$A$3:$AE$998,25,FALSE)</f>
        <v>#REF!</v>
      </c>
      <c r="AJ169" s="50" t="e">
        <f>VLOOKUP($U169,AvgGoalStats!$A$3:$AE$998,26,FALSE)</f>
        <v>#REF!</v>
      </c>
      <c r="AK169" s="50" t="e">
        <f>VLOOKUP($U169,AvgGoalStats!$A$3:$AE$998,28,FALSE)</f>
        <v>#REF!</v>
      </c>
      <c r="AL169" s="50" t="e">
        <f>VLOOKUP($U169,AvgGoalStats!$A$3:$AE$998,29,FALSE)</f>
        <v>#REF!</v>
      </c>
      <c r="AM169" s="50" t="e">
        <f>VLOOKUP($U169,AvgGoalStats!$A$3:$AE$998,31,FALSE)</f>
        <v>#REF!</v>
      </c>
    </row>
    <row r="170" spans="1:39" x14ac:dyDescent="0.3">
      <c r="A170" s="51" t="e">
        <f>VLOOKUP($S170,AvgGoalStats!$A$3:$AE$998,5,FALSE)</f>
        <v>#REF!</v>
      </c>
      <c r="B170" s="50" t="e">
        <f>VLOOKUP($S170,AvgGoalStats!$A$3:$AE$998,6,FALSE)</f>
        <v>#REF!</v>
      </c>
      <c r="C170" s="50" t="e">
        <f>VLOOKUP($S170,AvgGoalStats!$A$3:$AE$998,8,FALSE)</f>
        <v>#REF!</v>
      </c>
      <c r="D170" s="50" t="e">
        <f>VLOOKUP($S170,AvgGoalStats!$A$3:$AE$998,9,FALSE)</f>
        <v>#REF!</v>
      </c>
      <c r="E170" s="50" t="e">
        <f>VLOOKUP($S170,AvgGoalStats!$A$3:$AE$998,11,FALSE)</f>
        <v>#REF!</v>
      </c>
      <c r="F170" s="50" t="e">
        <f>VLOOKUP($S170,AvgGoalStats!$A$3:$AE$998,12,FALSE)</f>
        <v>#REF!</v>
      </c>
      <c r="G170" s="50" t="e">
        <f>VLOOKUP($S170,AvgGoalStats!$A$3:$AE$998,14,FALSE)</f>
        <v>#REF!</v>
      </c>
      <c r="H170" s="50" t="e">
        <f>VLOOKUP($S170,AvgGoalStats!$A$3:$AE$998,15,FALSE)</f>
        <v>#REF!</v>
      </c>
      <c r="I170" s="50" t="e">
        <f>VLOOKUP($S170,AvgGoalStats!$A$3:$AE$998,17,FALSE)</f>
        <v>#REF!</v>
      </c>
      <c r="J170" s="50" t="e">
        <f>VLOOKUP($S170,AvgGoalStats!$A$3:$AE$998,18,FALSE)</f>
        <v>#REF!</v>
      </c>
      <c r="K170" s="50" t="e">
        <f>VLOOKUP($S170,AvgGoalStats!$A$3:$AE$998,20,FALSE)</f>
        <v>#REF!</v>
      </c>
      <c r="L170" s="50" t="e">
        <f>VLOOKUP($S170,AvgGoalStats!$A$3:$AE$998,21,FALSE)</f>
        <v>#REF!</v>
      </c>
      <c r="M170" s="50" t="e">
        <f>VLOOKUP($S170,AvgGoalStats!$A$3:$AE$998,23,FALSE)</f>
        <v>#REF!</v>
      </c>
      <c r="N170" s="50" t="e">
        <f>VLOOKUP($S170,AvgGoalStats!$A$3:$AE$998,24,FALSE)</f>
        <v>#REF!</v>
      </c>
      <c r="O170" s="50" t="e">
        <f>VLOOKUP($S170,AvgGoalStats!$A$3:$AE$998,26,FALSE)</f>
        <v>#REF!</v>
      </c>
      <c r="P170" s="50" t="e">
        <f>VLOOKUP($S170,AvgGoalStats!$A$3:$AE$998,27,FALSE)</f>
        <v>#REF!</v>
      </c>
      <c r="Q170" s="50" t="e">
        <f>VLOOKUP($S170,AvgGoalStats!$A$3:$AE$998,29,FALSE)</f>
        <v>#REF!</v>
      </c>
      <c r="R170" s="50" t="e">
        <f>VLOOKUP($S170,AvgGoalStats!$A$3:$AE$998,30,FALSE)</f>
        <v>#REF!</v>
      </c>
      <c r="S170" s="53" t="e">
        <f>Fixtures!#REF!</f>
        <v>#REF!</v>
      </c>
      <c r="T170" s="54" t="e">
        <f>Fixtures!#REF!</f>
        <v>#REF!</v>
      </c>
      <c r="U170" s="53" t="e">
        <f>Fixtures!#REF!</f>
        <v>#REF!</v>
      </c>
      <c r="V170" s="51" t="e">
        <f>VLOOKUP($U170,AvgGoalStats!$A$3:$AE$998,5,FALSE)</f>
        <v>#REF!</v>
      </c>
      <c r="W170" s="50" t="e">
        <f>VLOOKUP($U170,AvgGoalStats!$A$3:$AE$998,7,FALSE)</f>
        <v>#REF!</v>
      </c>
      <c r="X170" s="50" t="e">
        <f>VLOOKUP($U170,AvgGoalStats!$A$3:$AE$998,8,FALSE)</f>
        <v>#REF!</v>
      </c>
      <c r="Y170" s="50" t="e">
        <f>VLOOKUP($U170,AvgGoalStats!$A$3:$AE$998,10,FALSE)</f>
        <v>#REF!</v>
      </c>
      <c r="Z170" s="50" t="e">
        <f>VLOOKUP($U170,AvgGoalStats!$A$3:$AE$998,11,FALSE)</f>
        <v>#REF!</v>
      </c>
      <c r="AA170" s="50" t="e">
        <f>VLOOKUP($U170,AvgGoalStats!$A$3:$AE$998,13,FALSE)</f>
        <v>#REF!</v>
      </c>
      <c r="AB170" s="50" t="e">
        <f>VLOOKUP($U170,AvgGoalStats!$A$3:$AE$998,14,FALSE)</f>
        <v>#REF!</v>
      </c>
      <c r="AC170" s="50" t="e">
        <f>VLOOKUP($U170,AvgGoalStats!$A$3:$AE$998,16,FALSE)</f>
        <v>#REF!</v>
      </c>
      <c r="AD170" s="50" t="e">
        <f>VLOOKUP($U170,AvgGoalStats!$A$3:$AE$998,17,FALSE)</f>
        <v>#REF!</v>
      </c>
      <c r="AE170" s="50" t="e">
        <f>VLOOKUP($U170,AvgGoalStats!$A$3:$AE$998,19,FALSE)</f>
        <v>#REF!</v>
      </c>
      <c r="AF170" s="50" t="e">
        <f>VLOOKUP($U170,AvgGoalStats!$A$3:$AE$998,20,FALSE)</f>
        <v>#REF!</v>
      </c>
      <c r="AG170" s="50" t="e">
        <f>VLOOKUP($U170,AvgGoalStats!$A$3:$AE$998,22,FALSE)</f>
        <v>#REF!</v>
      </c>
      <c r="AH170" s="50" t="e">
        <f>VLOOKUP($U170,AvgGoalStats!$A$3:$AE$998,23,FALSE)</f>
        <v>#REF!</v>
      </c>
      <c r="AI170" s="50" t="e">
        <f>VLOOKUP($U170,AvgGoalStats!$A$3:$AE$998,25,FALSE)</f>
        <v>#REF!</v>
      </c>
      <c r="AJ170" s="50" t="e">
        <f>VLOOKUP($U170,AvgGoalStats!$A$3:$AE$998,26,FALSE)</f>
        <v>#REF!</v>
      </c>
      <c r="AK170" s="50" t="e">
        <f>VLOOKUP($U170,AvgGoalStats!$A$3:$AE$998,28,FALSE)</f>
        <v>#REF!</v>
      </c>
      <c r="AL170" s="50" t="e">
        <f>VLOOKUP($U170,AvgGoalStats!$A$3:$AE$998,29,FALSE)</f>
        <v>#REF!</v>
      </c>
      <c r="AM170" s="50" t="e">
        <f>VLOOKUP($U170,AvgGoalStats!$A$3:$AE$998,31,FALSE)</f>
        <v>#REF!</v>
      </c>
    </row>
    <row r="171" spans="1:39" x14ac:dyDescent="0.3">
      <c r="A171" s="51" t="e">
        <f>VLOOKUP($S171,AvgGoalStats!$A$3:$AE$998,5,FALSE)</f>
        <v>#REF!</v>
      </c>
      <c r="B171" s="50" t="e">
        <f>VLOOKUP($S171,AvgGoalStats!$A$3:$AE$998,6,FALSE)</f>
        <v>#REF!</v>
      </c>
      <c r="C171" s="50" t="e">
        <f>VLOOKUP($S171,AvgGoalStats!$A$3:$AE$998,8,FALSE)</f>
        <v>#REF!</v>
      </c>
      <c r="D171" s="50" t="e">
        <f>VLOOKUP($S171,AvgGoalStats!$A$3:$AE$998,9,FALSE)</f>
        <v>#REF!</v>
      </c>
      <c r="E171" s="50" t="e">
        <f>VLOOKUP($S171,AvgGoalStats!$A$3:$AE$998,11,FALSE)</f>
        <v>#REF!</v>
      </c>
      <c r="F171" s="50" t="e">
        <f>VLOOKUP($S171,AvgGoalStats!$A$3:$AE$998,12,FALSE)</f>
        <v>#REF!</v>
      </c>
      <c r="G171" s="50" t="e">
        <f>VLOOKUP($S171,AvgGoalStats!$A$3:$AE$998,14,FALSE)</f>
        <v>#REF!</v>
      </c>
      <c r="H171" s="50" t="e">
        <f>VLOOKUP($S171,AvgGoalStats!$A$3:$AE$998,15,FALSE)</f>
        <v>#REF!</v>
      </c>
      <c r="I171" s="50" t="e">
        <f>VLOOKUP($S171,AvgGoalStats!$A$3:$AE$998,17,FALSE)</f>
        <v>#REF!</v>
      </c>
      <c r="J171" s="50" t="e">
        <f>VLOOKUP($S171,AvgGoalStats!$A$3:$AE$998,18,FALSE)</f>
        <v>#REF!</v>
      </c>
      <c r="K171" s="50" t="e">
        <f>VLOOKUP($S171,AvgGoalStats!$A$3:$AE$998,20,FALSE)</f>
        <v>#REF!</v>
      </c>
      <c r="L171" s="50" t="e">
        <f>VLOOKUP($S171,AvgGoalStats!$A$3:$AE$998,21,FALSE)</f>
        <v>#REF!</v>
      </c>
      <c r="M171" s="50" t="e">
        <f>VLOOKUP($S171,AvgGoalStats!$A$3:$AE$998,23,FALSE)</f>
        <v>#REF!</v>
      </c>
      <c r="N171" s="50" t="e">
        <f>VLOOKUP($S171,AvgGoalStats!$A$3:$AE$998,24,FALSE)</f>
        <v>#REF!</v>
      </c>
      <c r="O171" s="50" t="e">
        <f>VLOOKUP($S171,AvgGoalStats!$A$3:$AE$998,26,FALSE)</f>
        <v>#REF!</v>
      </c>
      <c r="P171" s="50" t="e">
        <f>VLOOKUP($S171,AvgGoalStats!$A$3:$AE$998,27,FALSE)</f>
        <v>#REF!</v>
      </c>
      <c r="Q171" s="50" t="e">
        <f>VLOOKUP($S171,AvgGoalStats!$A$3:$AE$998,29,FALSE)</f>
        <v>#REF!</v>
      </c>
      <c r="R171" s="50" t="e">
        <f>VLOOKUP($S171,AvgGoalStats!$A$3:$AE$998,30,FALSE)</f>
        <v>#REF!</v>
      </c>
      <c r="S171" s="53" t="e">
        <f>Fixtures!#REF!</f>
        <v>#REF!</v>
      </c>
      <c r="T171" s="54" t="e">
        <f>Fixtures!#REF!</f>
        <v>#REF!</v>
      </c>
      <c r="U171" s="53" t="e">
        <f>Fixtures!#REF!</f>
        <v>#REF!</v>
      </c>
      <c r="V171" s="51" t="e">
        <f>VLOOKUP($U171,AvgGoalStats!$A$3:$AE$998,5,FALSE)</f>
        <v>#REF!</v>
      </c>
      <c r="W171" s="50" t="e">
        <f>VLOOKUP($U171,AvgGoalStats!$A$3:$AE$998,7,FALSE)</f>
        <v>#REF!</v>
      </c>
      <c r="X171" s="50" t="e">
        <f>VLOOKUP($U171,AvgGoalStats!$A$3:$AE$998,8,FALSE)</f>
        <v>#REF!</v>
      </c>
      <c r="Y171" s="50" t="e">
        <f>VLOOKUP($U171,AvgGoalStats!$A$3:$AE$998,10,FALSE)</f>
        <v>#REF!</v>
      </c>
      <c r="Z171" s="50" t="e">
        <f>VLOOKUP($U171,AvgGoalStats!$A$3:$AE$998,11,FALSE)</f>
        <v>#REF!</v>
      </c>
      <c r="AA171" s="50" t="e">
        <f>VLOOKUP($U171,AvgGoalStats!$A$3:$AE$998,13,FALSE)</f>
        <v>#REF!</v>
      </c>
      <c r="AB171" s="50" t="e">
        <f>VLOOKUP($U171,AvgGoalStats!$A$3:$AE$998,14,FALSE)</f>
        <v>#REF!</v>
      </c>
      <c r="AC171" s="50" t="e">
        <f>VLOOKUP($U171,AvgGoalStats!$A$3:$AE$998,16,FALSE)</f>
        <v>#REF!</v>
      </c>
      <c r="AD171" s="50" t="e">
        <f>VLOOKUP($U171,AvgGoalStats!$A$3:$AE$998,17,FALSE)</f>
        <v>#REF!</v>
      </c>
      <c r="AE171" s="50" t="e">
        <f>VLOOKUP($U171,AvgGoalStats!$A$3:$AE$998,19,FALSE)</f>
        <v>#REF!</v>
      </c>
      <c r="AF171" s="50" t="e">
        <f>VLOOKUP($U171,AvgGoalStats!$A$3:$AE$998,20,FALSE)</f>
        <v>#REF!</v>
      </c>
      <c r="AG171" s="50" t="e">
        <f>VLOOKUP($U171,AvgGoalStats!$A$3:$AE$998,22,FALSE)</f>
        <v>#REF!</v>
      </c>
      <c r="AH171" s="50" t="e">
        <f>VLOOKUP($U171,AvgGoalStats!$A$3:$AE$998,23,FALSE)</f>
        <v>#REF!</v>
      </c>
      <c r="AI171" s="50" t="e">
        <f>VLOOKUP($U171,AvgGoalStats!$A$3:$AE$998,25,FALSE)</f>
        <v>#REF!</v>
      </c>
      <c r="AJ171" s="50" t="e">
        <f>VLOOKUP($U171,AvgGoalStats!$A$3:$AE$998,26,FALSE)</f>
        <v>#REF!</v>
      </c>
      <c r="AK171" s="50" t="e">
        <f>VLOOKUP($U171,AvgGoalStats!$A$3:$AE$998,28,FALSE)</f>
        <v>#REF!</v>
      </c>
      <c r="AL171" s="50" t="e">
        <f>VLOOKUP($U171,AvgGoalStats!$A$3:$AE$998,29,FALSE)</f>
        <v>#REF!</v>
      </c>
      <c r="AM171" s="50" t="e">
        <f>VLOOKUP($U171,AvgGoalStats!$A$3:$AE$998,31,FALSE)</f>
        <v>#REF!</v>
      </c>
    </row>
    <row r="172" spans="1:39" x14ac:dyDescent="0.3">
      <c r="A172" s="51" t="e">
        <f>VLOOKUP($S172,AvgGoalStats!$A$3:$AE$998,5,FALSE)</f>
        <v>#REF!</v>
      </c>
      <c r="B172" s="50" t="e">
        <f>VLOOKUP($S172,AvgGoalStats!$A$3:$AE$998,6,FALSE)</f>
        <v>#REF!</v>
      </c>
      <c r="C172" s="50" t="e">
        <f>VLOOKUP($S172,AvgGoalStats!$A$3:$AE$998,8,FALSE)</f>
        <v>#REF!</v>
      </c>
      <c r="D172" s="50" t="e">
        <f>VLOOKUP($S172,AvgGoalStats!$A$3:$AE$998,9,FALSE)</f>
        <v>#REF!</v>
      </c>
      <c r="E172" s="50" t="e">
        <f>VLOOKUP($S172,AvgGoalStats!$A$3:$AE$998,11,FALSE)</f>
        <v>#REF!</v>
      </c>
      <c r="F172" s="50" t="e">
        <f>VLOOKUP($S172,AvgGoalStats!$A$3:$AE$998,12,FALSE)</f>
        <v>#REF!</v>
      </c>
      <c r="G172" s="50" t="e">
        <f>VLOOKUP($S172,AvgGoalStats!$A$3:$AE$998,14,FALSE)</f>
        <v>#REF!</v>
      </c>
      <c r="H172" s="50" t="e">
        <f>VLOOKUP($S172,AvgGoalStats!$A$3:$AE$998,15,FALSE)</f>
        <v>#REF!</v>
      </c>
      <c r="I172" s="50" t="e">
        <f>VLOOKUP($S172,AvgGoalStats!$A$3:$AE$998,17,FALSE)</f>
        <v>#REF!</v>
      </c>
      <c r="J172" s="50" t="e">
        <f>VLOOKUP($S172,AvgGoalStats!$A$3:$AE$998,18,FALSE)</f>
        <v>#REF!</v>
      </c>
      <c r="K172" s="50" t="e">
        <f>VLOOKUP($S172,AvgGoalStats!$A$3:$AE$998,20,FALSE)</f>
        <v>#REF!</v>
      </c>
      <c r="L172" s="50" t="e">
        <f>VLOOKUP($S172,AvgGoalStats!$A$3:$AE$998,21,FALSE)</f>
        <v>#REF!</v>
      </c>
      <c r="M172" s="50" t="e">
        <f>VLOOKUP($S172,AvgGoalStats!$A$3:$AE$998,23,FALSE)</f>
        <v>#REF!</v>
      </c>
      <c r="N172" s="50" t="e">
        <f>VLOOKUP($S172,AvgGoalStats!$A$3:$AE$998,24,FALSE)</f>
        <v>#REF!</v>
      </c>
      <c r="O172" s="50" t="e">
        <f>VLOOKUP($S172,AvgGoalStats!$A$3:$AE$998,26,FALSE)</f>
        <v>#REF!</v>
      </c>
      <c r="P172" s="50" t="e">
        <f>VLOOKUP($S172,AvgGoalStats!$A$3:$AE$998,27,FALSE)</f>
        <v>#REF!</v>
      </c>
      <c r="Q172" s="50" t="e">
        <f>VLOOKUP($S172,AvgGoalStats!$A$3:$AE$998,29,FALSE)</f>
        <v>#REF!</v>
      </c>
      <c r="R172" s="50" t="e">
        <f>VLOOKUP($S172,AvgGoalStats!$A$3:$AE$998,30,FALSE)</f>
        <v>#REF!</v>
      </c>
      <c r="S172" s="53" t="e">
        <f>Fixtures!#REF!</f>
        <v>#REF!</v>
      </c>
      <c r="T172" s="54" t="e">
        <f>Fixtures!#REF!</f>
        <v>#REF!</v>
      </c>
      <c r="U172" s="53" t="e">
        <f>Fixtures!#REF!</f>
        <v>#REF!</v>
      </c>
      <c r="V172" s="51" t="e">
        <f>VLOOKUP($U172,AvgGoalStats!$A$3:$AE$998,5,FALSE)</f>
        <v>#REF!</v>
      </c>
      <c r="W172" s="50" t="e">
        <f>VLOOKUP($U172,AvgGoalStats!$A$3:$AE$998,7,FALSE)</f>
        <v>#REF!</v>
      </c>
      <c r="X172" s="50" t="e">
        <f>VLOOKUP($U172,AvgGoalStats!$A$3:$AE$998,8,FALSE)</f>
        <v>#REF!</v>
      </c>
      <c r="Y172" s="50" t="e">
        <f>VLOOKUP($U172,AvgGoalStats!$A$3:$AE$998,10,FALSE)</f>
        <v>#REF!</v>
      </c>
      <c r="Z172" s="50" t="e">
        <f>VLOOKUP($U172,AvgGoalStats!$A$3:$AE$998,11,FALSE)</f>
        <v>#REF!</v>
      </c>
      <c r="AA172" s="50" t="e">
        <f>VLOOKUP($U172,AvgGoalStats!$A$3:$AE$998,13,FALSE)</f>
        <v>#REF!</v>
      </c>
      <c r="AB172" s="50" t="e">
        <f>VLOOKUP($U172,AvgGoalStats!$A$3:$AE$998,14,FALSE)</f>
        <v>#REF!</v>
      </c>
      <c r="AC172" s="50" t="e">
        <f>VLOOKUP($U172,AvgGoalStats!$A$3:$AE$998,16,FALSE)</f>
        <v>#REF!</v>
      </c>
      <c r="AD172" s="50" t="e">
        <f>VLOOKUP($U172,AvgGoalStats!$A$3:$AE$998,17,FALSE)</f>
        <v>#REF!</v>
      </c>
      <c r="AE172" s="50" t="e">
        <f>VLOOKUP($U172,AvgGoalStats!$A$3:$AE$998,19,FALSE)</f>
        <v>#REF!</v>
      </c>
      <c r="AF172" s="50" t="e">
        <f>VLOOKUP($U172,AvgGoalStats!$A$3:$AE$998,20,FALSE)</f>
        <v>#REF!</v>
      </c>
      <c r="AG172" s="50" t="e">
        <f>VLOOKUP($U172,AvgGoalStats!$A$3:$AE$998,22,FALSE)</f>
        <v>#REF!</v>
      </c>
      <c r="AH172" s="50" t="e">
        <f>VLOOKUP($U172,AvgGoalStats!$A$3:$AE$998,23,FALSE)</f>
        <v>#REF!</v>
      </c>
      <c r="AI172" s="50" t="e">
        <f>VLOOKUP($U172,AvgGoalStats!$A$3:$AE$998,25,FALSE)</f>
        <v>#REF!</v>
      </c>
      <c r="AJ172" s="50" t="e">
        <f>VLOOKUP($U172,AvgGoalStats!$A$3:$AE$998,26,FALSE)</f>
        <v>#REF!</v>
      </c>
      <c r="AK172" s="50" t="e">
        <f>VLOOKUP($U172,AvgGoalStats!$A$3:$AE$998,28,FALSE)</f>
        <v>#REF!</v>
      </c>
      <c r="AL172" s="50" t="e">
        <f>VLOOKUP($U172,AvgGoalStats!$A$3:$AE$998,29,FALSE)</f>
        <v>#REF!</v>
      </c>
      <c r="AM172" s="50" t="e">
        <f>VLOOKUP($U172,AvgGoalStats!$A$3:$AE$998,31,FALSE)</f>
        <v>#REF!</v>
      </c>
    </row>
    <row r="173" spans="1:39" x14ac:dyDescent="0.3">
      <c r="A173" s="51" t="e">
        <f>VLOOKUP($S173,AvgGoalStats!$A$3:$AE$998,5,FALSE)</f>
        <v>#REF!</v>
      </c>
      <c r="B173" s="50" t="e">
        <f>VLOOKUP($S173,AvgGoalStats!$A$3:$AE$998,6,FALSE)</f>
        <v>#REF!</v>
      </c>
      <c r="C173" s="50" t="e">
        <f>VLOOKUP($S173,AvgGoalStats!$A$3:$AE$998,8,FALSE)</f>
        <v>#REF!</v>
      </c>
      <c r="D173" s="50" t="e">
        <f>VLOOKUP($S173,AvgGoalStats!$A$3:$AE$998,9,FALSE)</f>
        <v>#REF!</v>
      </c>
      <c r="E173" s="50" t="e">
        <f>VLOOKUP($S173,AvgGoalStats!$A$3:$AE$998,11,FALSE)</f>
        <v>#REF!</v>
      </c>
      <c r="F173" s="50" t="e">
        <f>VLOOKUP($S173,AvgGoalStats!$A$3:$AE$998,12,FALSE)</f>
        <v>#REF!</v>
      </c>
      <c r="G173" s="50" t="e">
        <f>VLOOKUP($S173,AvgGoalStats!$A$3:$AE$998,14,FALSE)</f>
        <v>#REF!</v>
      </c>
      <c r="H173" s="50" t="e">
        <f>VLOOKUP($S173,AvgGoalStats!$A$3:$AE$998,15,FALSE)</f>
        <v>#REF!</v>
      </c>
      <c r="I173" s="50" t="e">
        <f>VLOOKUP($S173,AvgGoalStats!$A$3:$AE$998,17,FALSE)</f>
        <v>#REF!</v>
      </c>
      <c r="J173" s="50" t="e">
        <f>VLOOKUP($S173,AvgGoalStats!$A$3:$AE$998,18,FALSE)</f>
        <v>#REF!</v>
      </c>
      <c r="K173" s="50" t="e">
        <f>VLOOKUP($S173,AvgGoalStats!$A$3:$AE$998,20,FALSE)</f>
        <v>#REF!</v>
      </c>
      <c r="L173" s="50" t="e">
        <f>VLOOKUP($S173,AvgGoalStats!$A$3:$AE$998,21,FALSE)</f>
        <v>#REF!</v>
      </c>
      <c r="M173" s="50" t="e">
        <f>VLOOKUP($S173,AvgGoalStats!$A$3:$AE$998,23,FALSE)</f>
        <v>#REF!</v>
      </c>
      <c r="N173" s="50" t="e">
        <f>VLOOKUP($S173,AvgGoalStats!$A$3:$AE$998,24,FALSE)</f>
        <v>#REF!</v>
      </c>
      <c r="O173" s="50" t="e">
        <f>VLOOKUP($S173,AvgGoalStats!$A$3:$AE$998,26,FALSE)</f>
        <v>#REF!</v>
      </c>
      <c r="P173" s="50" t="e">
        <f>VLOOKUP($S173,AvgGoalStats!$A$3:$AE$998,27,FALSE)</f>
        <v>#REF!</v>
      </c>
      <c r="Q173" s="50" t="e">
        <f>VLOOKUP($S173,AvgGoalStats!$A$3:$AE$998,29,FALSE)</f>
        <v>#REF!</v>
      </c>
      <c r="R173" s="50" t="e">
        <f>VLOOKUP($S173,AvgGoalStats!$A$3:$AE$998,30,FALSE)</f>
        <v>#REF!</v>
      </c>
      <c r="S173" s="53" t="e">
        <f>Fixtures!#REF!</f>
        <v>#REF!</v>
      </c>
      <c r="T173" s="54" t="e">
        <f>Fixtures!#REF!</f>
        <v>#REF!</v>
      </c>
      <c r="U173" s="53" t="e">
        <f>Fixtures!#REF!</f>
        <v>#REF!</v>
      </c>
      <c r="V173" s="51" t="e">
        <f>VLOOKUP($U173,AvgGoalStats!$A$3:$AE$998,5,FALSE)</f>
        <v>#REF!</v>
      </c>
      <c r="W173" s="50" t="e">
        <f>VLOOKUP($U173,AvgGoalStats!$A$3:$AE$998,7,FALSE)</f>
        <v>#REF!</v>
      </c>
      <c r="X173" s="50" t="e">
        <f>VLOOKUP($U173,AvgGoalStats!$A$3:$AE$998,8,FALSE)</f>
        <v>#REF!</v>
      </c>
      <c r="Y173" s="50" t="e">
        <f>VLOOKUP($U173,AvgGoalStats!$A$3:$AE$998,10,FALSE)</f>
        <v>#REF!</v>
      </c>
      <c r="Z173" s="50" t="e">
        <f>VLOOKUP($U173,AvgGoalStats!$A$3:$AE$998,11,FALSE)</f>
        <v>#REF!</v>
      </c>
      <c r="AA173" s="50" t="e">
        <f>VLOOKUP($U173,AvgGoalStats!$A$3:$AE$998,13,FALSE)</f>
        <v>#REF!</v>
      </c>
      <c r="AB173" s="50" t="e">
        <f>VLOOKUP($U173,AvgGoalStats!$A$3:$AE$998,14,FALSE)</f>
        <v>#REF!</v>
      </c>
      <c r="AC173" s="50" t="e">
        <f>VLOOKUP($U173,AvgGoalStats!$A$3:$AE$998,16,FALSE)</f>
        <v>#REF!</v>
      </c>
      <c r="AD173" s="50" t="e">
        <f>VLOOKUP($U173,AvgGoalStats!$A$3:$AE$998,17,FALSE)</f>
        <v>#REF!</v>
      </c>
      <c r="AE173" s="50" t="e">
        <f>VLOOKUP($U173,AvgGoalStats!$A$3:$AE$998,19,FALSE)</f>
        <v>#REF!</v>
      </c>
      <c r="AF173" s="50" t="e">
        <f>VLOOKUP($U173,AvgGoalStats!$A$3:$AE$998,20,FALSE)</f>
        <v>#REF!</v>
      </c>
      <c r="AG173" s="50" t="e">
        <f>VLOOKUP($U173,AvgGoalStats!$A$3:$AE$998,22,FALSE)</f>
        <v>#REF!</v>
      </c>
      <c r="AH173" s="50" t="e">
        <f>VLOOKUP($U173,AvgGoalStats!$A$3:$AE$998,23,FALSE)</f>
        <v>#REF!</v>
      </c>
      <c r="AI173" s="50" t="e">
        <f>VLOOKUP($U173,AvgGoalStats!$A$3:$AE$998,25,FALSE)</f>
        <v>#REF!</v>
      </c>
      <c r="AJ173" s="50" t="e">
        <f>VLOOKUP($U173,AvgGoalStats!$A$3:$AE$998,26,FALSE)</f>
        <v>#REF!</v>
      </c>
      <c r="AK173" s="50" t="e">
        <f>VLOOKUP($U173,AvgGoalStats!$A$3:$AE$998,28,FALSE)</f>
        <v>#REF!</v>
      </c>
      <c r="AL173" s="50" t="e">
        <f>VLOOKUP($U173,AvgGoalStats!$A$3:$AE$998,29,FALSE)</f>
        <v>#REF!</v>
      </c>
      <c r="AM173" s="50" t="e">
        <f>VLOOKUP($U173,AvgGoalStats!$A$3:$AE$998,31,FALSE)</f>
        <v>#REF!</v>
      </c>
    </row>
    <row r="174" spans="1:39" x14ac:dyDescent="0.3">
      <c r="A174" s="51" t="e">
        <f>VLOOKUP($S174,AvgGoalStats!$A$3:$AE$998,5,FALSE)</f>
        <v>#REF!</v>
      </c>
      <c r="B174" s="50" t="e">
        <f>VLOOKUP($S174,AvgGoalStats!$A$3:$AE$998,6,FALSE)</f>
        <v>#REF!</v>
      </c>
      <c r="C174" s="50" t="e">
        <f>VLOOKUP($S174,AvgGoalStats!$A$3:$AE$998,8,FALSE)</f>
        <v>#REF!</v>
      </c>
      <c r="D174" s="50" t="e">
        <f>VLOOKUP($S174,AvgGoalStats!$A$3:$AE$998,9,FALSE)</f>
        <v>#REF!</v>
      </c>
      <c r="E174" s="50" t="e">
        <f>VLOOKUP($S174,AvgGoalStats!$A$3:$AE$998,11,FALSE)</f>
        <v>#REF!</v>
      </c>
      <c r="F174" s="50" t="e">
        <f>VLOOKUP($S174,AvgGoalStats!$A$3:$AE$998,12,FALSE)</f>
        <v>#REF!</v>
      </c>
      <c r="G174" s="50" t="e">
        <f>VLOOKUP($S174,AvgGoalStats!$A$3:$AE$998,14,FALSE)</f>
        <v>#REF!</v>
      </c>
      <c r="H174" s="50" t="e">
        <f>VLOOKUP($S174,AvgGoalStats!$A$3:$AE$998,15,FALSE)</f>
        <v>#REF!</v>
      </c>
      <c r="I174" s="50" t="e">
        <f>VLOOKUP($S174,AvgGoalStats!$A$3:$AE$998,17,FALSE)</f>
        <v>#REF!</v>
      </c>
      <c r="J174" s="50" t="e">
        <f>VLOOKUP($S174,AvgGoalStats!$A$3:$AE$998,18,FALSE)</f>
        <v>#REF!</v>
      </c>
      <c r="K174" s="50" t="e">
        <f>VLOOKUP($S174,AvgGoalStats!$A$3:$AE$998,20,FALSE)</f>
        <v>#REF!</v>
      </c>
      <c r="L174" s="50" t="e">
        <f>VLOOKUP($S174,AvgGoalStats!$A$3:$AE$998,21,FALSE)</f>
        <v>#REF!</v>
      </c>
      <c r="M174" s="50" t="e">
        <f>VLOOKUP($S174,AvgGoalStats!$A$3:$AE$998,23,FALSE)</f>
        <v>#REF!</v>
      </c>
      <c r="N174" s="50" t="e">
        <f>VLOOKUP($S174,AvgGoalStats!$A$3:$AE$998,24,FALSE)</f>
        <v>#REF!</v>
      </c>
      <c r="O174" s="50" t="e">
        <f>VLOOKUP($S174,AvgGoalStats!$A$3:$AE$998,26,FALSE)</f>
        <v>#REF!</v>
      </c>
      <c r="P174" s="50" t="e">
        <f>VLOOKUP($S174,AvgGoalStats!$A$3:$AE$998,27,FALSE)</f>
        <v>#REF!</v>
      </c>
      <c r="Q174" s="50" t="e">
        <f>VLOOKUP($S174,AvgGoalStats!$A$3:$AE$998,29,FALSE)</f>
        <v>#REF!</v>
      </c>
      <c r="R174" s="50" t="e">
        <f>VLOOKUP($S174,AvgGoalStats!$A$3:$AE$998,30,FALSE)</f>
        <v>#REF!</v>
      </c>
      <c r="S174" s="53" t="e">
        <f>Fixtures!#REF!</f>
        <v>#REF!</v>
      </c>
      <c r="T174" s="54" t="e">
        <f>Fixtures!#REF!</f>
        <v>#REF!</v>
      </c>
      <c r="U174" s="53" t="e">
        <f>Fixtures!#REF!</f>
        <v>#REF!</v>
      </c>
      <c r="V174" s="51" t="e">
        <f>VLOOKUP($U174,AvgGoalStats!$A$3:$AE$998,5,FALSE)</f>
        <v>#REF!</v>
      </c>
      <c r="W174" s="50" t="e">
        <f>VLOOKUP($U174,AvgGoalStats!$A$3:$AE$998,7,FALSE)</f>
        <v>#REF!</v>
      </c>
      <c r="X174" s="50" t="e">
        <f>VLOOKUP($U174,AvgGoalStats!$A$3:$AE$998,8,FALSE)</f>
        <v>#REF!</v>
      </c>
      <c r="Y174" s="50" t="e">
        <f>VLOOKUP($U174,AvgGoalStats!$A$3:$AE$998,10,FALSE)</f>
        <v>#REF!</v>
      </c>
      <c r="Z174" s="50" t="e">
        <f>VLOOKUP($U174,AvgGoalStats!$A$3:$AE$998,11,FALSE)</f>
        <v>#REF!</v>
      </c>
      <c r="AA174" s="50" t="e">
        <f>VLOOKUP($U174,AvgGoalStats!$A$3:$AE$998,13,FALSE)</f>
        <v>#REF!</v>
      </c>
      <c r="AB174" s="50" t="e">
        <f>VLOOKUP($U174,AvgGoalStats!$A$3:$AE$998,14,FALSE)</f>
        <v>#REF!</v>
      </c>
      <c r="AC174" s="50" t="e">
        <f>VLOOKUP($U174,AvgGoalStats!$A$3:$AE$998,16,FALSE)</f>
        <v>#REF!</v>
      </c>
      <c r="AD174" s="50" t="e">
        <f>VLOOKUP($U174,AvgGoalStats!$A$3:$AE$998,17,FALSE)</f>
        <v>#REF!</v>
      </c>
      <c r="AE174" s="50" t="e">
        <f>VLOOKUP($U174,AvgGoalStats!$A$3:$AE$998,19,FALSE)</f>
        <v>#REF!</v>
      </c>
      <c r="AF174" s="50" t="e">
        <f>VLOOKUP($U174,AvgGoalStats!$A$3:$AE$998,20,FALSE)</f>
        <v>#REF!</v>
      </c>
      <c r="AG174" s="50" t="e">
        <f>VLOOKUP($U174,AvgGoalStats!$A$3:$AE$998,22,FALSE)</f>
        <v>#REF!</v>
      </c>
      <c r="AH174" s="50" t="e">
        <f>VLOOKUP($U174,AvgGoalStats!$A$3:$AE$998,23,FALSE)</f>
        <v>#REF!</v>
      </c>
      <c r="AI174" s="50" t="e">
        <f>VLOOKUP($U174,AvgGoalStats!$A$3:$AE$998,25,FALSE)</f>
        <v>#REF!</v>
      </c>
      <c r="AJ174" s="50" t="e">
        <f>VLOOKUP($U174,AvgGoalStats!$A$3:$AE$998,26,FALSE)</f>
        <v>#REF!</v>
      </c>
      <c r="AK174" s="50" t="e">
        <f>VLOOKUP($U174,AvgGoalStats!$A$3:$AE$998,28,FALSE)</f>
        <v>#REF!</v>
      </c>
      <c r="AL174" s="50" t="e">
        <f>VLOOKUP($U174,AvgGoalStats!$A$3:$AE$998,29,FALSE)</f>
        <v>#REF!</v>
      </c>
      <c r="AM174" s="50" t="e">
        <f>VLOOKUP($U174,AvgGoalStats!$A$3:$AE$998,31,FALSE)</f>
        <v>#REF!</v>
      </c>
    </row>
    <row r="175" spans="1:39" x14ac:dyDescent="0.3">
      <c r="A175" s="51" t="e">
        <f>VLOOKUP($S175,AvgGoalStats!$A$3:$AE$998,5,FALSE)</f>
        <v>#REF!</v>
      </c>
      <c r="B175" s="50" t="e">
        <f>VLOOKUP($S175,AvgGoalStats!$A$3:$AE$998,6,FALSE)</f>
        <v>#REF!</v>
      </c>
      <c r="C175" s="50" t="e">
        <f>VLOOKUP($S175,AvgGoalStats!$A$3:$AE$998,8,FALSE)</f>
        <v>#REF!</v>
      </c>
      <c r="D175" s="50" t="e">
        <f>VLOOKUP($S175,AvgGoalStats!$A$3:$AE$998,9,FALSE)</f>
        <v>#REF!</v>
      </c>
      <c r="E175" s="50" t="e">
        <f>VLOOKUP($S175,AvgGoalStats!$A$3:$AE$998,11,FALSE)</f>
        <v>#REF!</v>
      </c>
      <c r="F175" s="50" t="e">
        <f>VLOOKUP($S175,AvgGoalStats!$A$3:$AE$998,12,FALSE)</f>
        <v>#REF!</v>
      </c>
      <c r="G175" s="50" t="e">
        <f>VLOOKUP($S175,AvgGoalStats!$A$3:$AE$998,14,FALSE)</f>
        <v>#REF!</v>
      </c>
      <c r="H175" s="50" t="e">
        <f>VLOOKUP($S175,AvgGoalStats!$A$3:$AE$998,15,FALSE)</f>
        <v>#REF!</v>
      </c>
      <c r="I175" s="50" t="e">
        <f>VLOOKUP($S175,AvgGoalStats!$A$3:$AE$998,17,FALSE)</f>
        <v>#REF!</v>
      </c>
      <c r="J175" s="50" t="e">
        <f>VLOOKUP($S175,AvgGoalStats!$A$3:$AE$998,18,FALSE)</f>
        <v>#REF!</v>
      </c>
      <c r="K175" s="50" t="e">
        <f>VLOOKUP($S175,AvgGoalStats!$A$3:$AE$998,20,FALSE)</f>
        <v>#REF!</v>
      </c>
      <c r="L175" s="50" t="e">
        <f>VLOOKUP($S175,AvgGoalStats!$A$3:$AE$998,21,FALSE)</f>
        <v>#REF!</v>
      </c>
      <c r="M175" s="50" t="e">
        <f>VLOOKUP($S175,AvgGoalStats!$A$3:$AE$998,23,FALSE)</f>
        <v>#REF!</v>
      </c>
      <c r="N175" s="50" t="e">
        <f>VLOOKUP($S175,AvgGoalStats!$A$3:$AE$998,24,FALSE)</f>
        <v>#REF!</v>
      </c>
      <c r="O175" s="50" t="e">
        <f>VLOOKUP($S175,AvgGoalStats!$A$3:$AE$998,26,FALSE)</f>
        <v>#REF!</v>
      </c>
      <c r="P175" s="50" t="e">
        <f>VLOOKUP($S175,AvgGoalStats!$A$3:$AE$998,27,FALSE)</f>
        <v>#REF!</v>
      </c>
      <c r="Q175" s="50" t="e">
        <f>VLOOKUP($S175,AvgGoalStats!$A$3:$AE$998,29,FALSE)</f>
        <v>#REF!</v>
      </c>
      <c r="R175" s="50" t="e">
        <f>VLOOKUP($S175,AvgGoalStats!$A$3:$AE$998,30,FALSE)</f>
        <v>#REF!</v>
      </c>
      <c r="S175" s="53" t="e">
        <f>Fixtures!#REF!</f>
        <v>#REF!</v>
      </c>
      <c r="T175" s="54" t="e">
        <f>Fixtures!#REF!</f>
        <v>#REF!</v>
      </c>
      <c r="U175" s="53" t="e">
        <f>Fixtures!#REF!</f>
        <v>#REF!</v>
      </c>
      <c r="V175" s="51" t="e">
        <f>VLOOKUP($U175,AvgGoalStats!$A$3:$AE$998,5,FALSE)</f>
        <v>#REF!</v>
      </c>
      <c r="W175" s="50" t="e">
        <f>VLOOKUP($U175,AvgGoalStats!$A$3:$AE$998,7,FALSE)</f>
        <v>#REF!</v>
      </c>
      <c r="X175" s="50" t="e">
        <f>VLOOKUP($U175,AvgGoalStats!$A$3:$AE$998,8,FALSE)</f>
        <v>#REF!</v>
      </c>
      <c r="Y175" s="50" t="e">
        <f>VLOOKUP($U175,AvgGoalStats!$A$3:$AE$998,10,FALSE)</f>
        <v>#REF!</v>
      </c>
      <c r="Z175" s="50" t="e">
        <f>VLOOKUP($U175,AvgGoalStats!$A$3:$AE$998,11,FALSE)</f>
        <v>#REF!</v>
      </c>
      <c r="AA175" s="50" t="e">
        <f>VLOOKUP($U175,AvgGoalStats!$A$3:$AE$998,13,FALSE)</f>
        <v>#REF!</v>
      </c>
      <c r="AB175" s="50" t="e">
        <f>VLOOKUP($U175,AvgGoalStats!$A$3:$AE$998,14,FALSE)</f>
        <v>#REF!</v>
      </c>
      <c r="AC175" s="50" t="e">
        <f>VLOOKUP($U175,AvgGoalStats!$A$3:$AE$998,16,FALSE)</f>
        <v>#REF!</v>
      </c>
      <c r="AD175" s="50" t="e">
        <f>VLOOKUP($U175,AvgGoalStats!$A$3:$AE$998,17,FALSE)</f>
        <v>#REF!</v>
      </c>
      <c r="AE175" s="50" t="e">
        <f>VLOOKUP($U175,AvgGoalStats!$A$3:$AE$998,19,FALSE)</f>
        <v>#REF!</v>
      </c>
      <c r="AF175" s="50" t="e">
        <f>VLOOKUP($U175,AvgGoalStats!$A$3:$AE$998,20,FALSE)</f>
        <v>#REF!</v>
      </c>
      <c r="AG175" s="50" t="e">
        <f>VLOOKUP($U175,AvgGoalStats!$A$3:$AE$998,22,FALSE)</f>
        <v>#REF!</v>
      </c>
      <c r="AH175" s="50" t="e">
        <f>VLOOKUP($U175,AvgGoalStats!$A$3:$AE$998,23,FALSE)</f>
        <v>#REF!</v>
      </c>
      <c r="AI175" s="50" t="e">
        <f>VLOOKUP($U175,AvgGoalStats!$A$3:$AE$998,25,FALSE)</f>
        <v>#REF!</v>
      </c>
      <c r="AJ175" s="50" t="e">
        <f>VLOOKUP($U175,AvgGoalStats!$A$3:$AE$998,26,FALSE)</f>
        <v>#REF!</v>
      </c>
      <c r="AK175" s="50" t="e">
        <f>VLOOKUP($U175,AvgGoalStats!$A$3:$AE$998,28,FALSE)</f>
        <v>#REF!</v>
      </c>
      <c r="AL175" s="50" t="e">
        <f>VLOOKUP($U175,AvgGoalStats!$A$3:$AE$998,29,FALSE)</f>
        <v>#REF!</v>
      </c>
      <c r="AM175" s="50" t="e">
        <f>VLOOKUP($U175,AvgGoalStats!$A$3:$AE$998,31,FALSE)</f>
        <v>#REF!</v>
      </c>
    </row>
    <row r="176" spans="1:39" x14ac:dyDescent="0.3">
      <c r="A176" s="51" t="e">
        <f>VLOOKUP($S176,AvgGoalStats!$A$3:$AE$998,5,FALSE)</f>
        <v>#REF!</v>
      </c>
      <c r="B176" s="50" t="e">
        <f>VLOOKUP($S176,AvgGoalStats!$A$3:$AE$998,6,FALSE)</f>
        <v>#REF!</v>
      </c>
      <c r="C176" s="50" t="e">
        <f>VLOOKUP($S176,AvgGoalStats!$A$3:$AE$998,8,FALSE)</f>
        <v>#REF!</v>
      </c>
      <c r="D176" s="50" t="e">
        <f>VLOOKUP($S176,AvgGoalStats!$A$3:$AE$998,9,FALSE)</f>
        <v>#REF!</v>
      </c>
      <c r="E176" s="50" t="e">
        <f>VLOOKUP($S176,AvgGoalStats!$A$3:$AE$998,11,FALSE)</f>
        <v>#REF!</v>
      </c>
      <c r="F176" s="50" t="e">
        <f>VLOOKUP($S176,AvgGoalStats!$A$3:$AE$998,12,FALSE)</f>
        <v>#REF!</v>
      </c>
      <c r="G176" s="50" t="e">
        <f>VLOOKUP($S176,AvgGoalStats!$A$3:$AE$998,14,FALSE)</f>
        <v>#REF!</v>
      </c>
      <c r="H176" s="50" t="e">
        <f>VLOOKUP($S176,AvgGoalStats!$A$3:$AE$998,15,FALSE)</f>
        <v>#REF!</v>
      </c>
      <c r="I176" s="50" t="e">
        <f>VLOOKUP($S176,AvgGoalStats!$A$3:$AE$998,17,FALSE)</f>
        <v>#REF!</v>
      </c>
      <c r="J176" s="50" t="e">
        <f>VLOOKUP($S176,AvgGoalStats!$A$3:$AE$998,18,FALSE)</f>
        <v>#REF!</v>
      </c>
      <c r="K176" s="50" t="e">
        <f>VLOOKUP($S176,AvgGoalStats!$A$3:$AE$998,20,FALSE)</f>
        <v>#REF!</v>
      </c>
      <c r="L176" s="50" t="e">
        <f>VLOOKUP($S176,AvgGoalStats!$A$3:$AE$998,21,FALSE)</f>
        <v>#REF!</v>
      </c>
      <c r="M176" s="50" t="e">
        <f>VLOOKUP($S176,AvgGoalStats!$A$3:$AE$998,23,FALSE)</f>
        <v>#REF!</v>
      </c>
      <c r="N176" s="50" t="e">
        <f>VLOOKUP($S176,AvgGoalStats!$A$3:$AE$998,24,FALSE)</f>
        <v>#REF!</v>
      </c>
      <c r="O176" s="50" t="e">
        <f>VLOOKUP($S176,AvgGoalStats!$A$3:$AE$998,26,FALSE)</f>
        <v>#REF!</v>
      </c>
      <c r="P176" s="50" t="e">
        <f>VLOOKUP($S176,AvgGoalStats!$A$3:$AE$998,27,FALSE)</f>
        <v>#REF!</v>
      </c>
      <c r="Q176" s="50" t="e">
        <f>VLOOKUP($S176,AvgGoalStats!$A$3:$AE$998,29,FALSE)</f>
        <v>#REF!</v>
      </c>
      <c r="R176" s="50" t="e">
        <f>VLOOKUP($S176,AvgGoalStats!$A$3:$AE$998,30,FALSE)</f>
        <v>#REF!</v>
      </c>
      <c r="S176" s="53" t="e">
        <f>Fixtures!#REF!</f>
        <v>#REF!</v>
      </c>
      <c r="T176" s="54" t="e">
        <f>Fixtures!#REF!</f>
        <v>#REF!</v>
      </c>
      <c r="U176" s="53" t="e">
        <f>Fixtures!#REF!</f>
        <v>#REF!</v>
      </c>
      <c r="V176" s="51" t="e">
        <f>VLOOKUP($U176,AvgGoalStats!$A$3:$AE$998,5,FALSE)</f>
        <v>#REF!</v>
      </c>
      <c r="W176" s="50" t="e">
        <f>VLOOKUP($U176,AvgGoalStats!$A$3:$AE$998,7,FALSE)</f>
        <v>#REF!</v>
      </c>
      <c r="X176" s="50" t="e">
        <f>VLOOKUP($U176,AvgGoalStats!$A$3:$AE$998,8,FALSE)</f>
        <v>#REF!</v>
      </c>
      <c r="Y176" s="50" t="e">
        <f>VLOOKUP($U176,AvgGoalStats!$A$3:$AE$998,10,FALSE)</f>
        <v>#REF!</v>
      </c>
      <c r="Z176" s="50" t="e">
        <f>VLOOKUP($U176,AvgGoalStats!$A$3:$AE$998,11,FALSE)</f>
        <v>#REF!</v>
      </c>
      <c r="AA176" s="50" t="e">
        <f>VLOOKUP($U176,AvgGoalStats!$A$3:$AE$998,13,FALSE)</f>
        <v>#REF!</v>
      </c>
      <c r="AB176" s="50" t="e">
        <f>VLOOKUP($U176,AvgGoalStats!$A$3:$AE$998,14,FALSE)</f>
        <v>#REF!</v>
      </c>
      <c r="AC176" s="50" t="e">
        <f>VLOOKUP($U176,AvgGoalStats!$A$3:$AE$998,16,FALSE)</f>
        <v>#REF!</v>
      </c>
      <c r="AD176" s="50" t="e">
        <f>VLOOKUP($U176,AvgGoalStats!$A$3:$AE$998,17,FALSE)</f>
        <v>#REF!</v>
      </c>
      <c r="AE176" s="50" t="e">
        <f>VLOOKUP($U176,AvgGoalStats!$A$3:$AE$998,19,FALSE)</f>
        <v>#REF!</v>
      </c>
      <c r="AF176" s="50" t="e">
        <f>VLOOKUP($U176,AvgGoalStats!$A$3:$AE$998,20,FALSE)</f>
        <v>#REF!</v>
      </c>
      <c r="AG176" s="50" t="e">
        <f>VLOOKUP($U176,AvgGoalStats!$A$3:$AE$998,22,FALSE)</f>
        <v>#REF!</v>
      </c>
      <c r="AH176" s="50" t="e">
        <f>VLOOKUP($U176,AvgGoalStats!$A$3:$AE$998,23,FALSE)</f>
        <v>#REF!</v>
      </c>
      <c r="AI176" s="50" t="e">
        <f>VLOOKUP($U176,AvgGoalStats!$A$3:$AE$998,25,FALSE)</f>
        <v>#REF!</v>
      </c>
      <c r="AJ176" s="50" t="e">
        <f>VLOOKUP($U176,AvgGoalStats!$A$3:$AE$998,26,FALSE)</f>
        <v>#REF!</v>
      </c>
      <c r="AK176" s="50" t="e">
        <f>VLOOKUP($U176,AvgGoalStats!$A$3:$AE$998,28,FALSE)</f>
        <v>#REF!</v>
      </c>
      <c r="AL176" s="50" t="e">
        <f>VLOOKUP($U176,AvgGoalStats!$A$3:$AE$998,29,FALSE)</f>
        <v>#REF!</v>
      </c>
      <c r="AM176" s="50" t="e">
        <f>VLOOKUP($U176,AvgGoalStats!$A$3:$AE$998,31,FALSE)</f>
        <v>#REF!</v>
      </c>
    </row>
    <row r="177" spans="1:39" x14ac:dyDescent="0.3">
      <c r="A177" s="51" t="e">
        <f>VLOOKUP($S177,AvgGoalStats!$A$3:$AE$998,5,FALSE)</f>
        <v>#REF!</v>
      </c>
      <c r="B177" s="50" t="e">
        <f>VLOOKUP($S177,AvgGoalStats!$A$3:$AE$998,6,FALSE)</f>
        <v>#REF!</v>
      </c>
      <c r="C177" s="50" t="e">
        <f>VLOOKUP($S177,AvgGoalStats!$A$3:$AE$998,8,FALSE)</f>
        <v>#REF!</v>
      </c>
      <c r="D177" s="50" t="e">
        <f>VLOOKUP($S177,AvgGoalStats!$A$3:$AE$998,9,FALSE)</f>
        <v>#REF!</v>
      </c>
      <c r="E177" s="50" t="e">
        <f>VLOOKUP($S177,AvgGoalStats!$A$3:$AE$998,11,FALSE)</f>
        <v>#REF!</v>
      </c>
      <c r="F177" s="50" t="e">
        <f>VLOOKUP($S177,AvgGoalStats!$A$3:$AE$998,12,FALSE)</f>
        <v>#REF!</v>
      </c>
      <c r="G177" s="50" t="e">
        <f>VLOOKUP($S177,AvgGoalStats!$A$3:$AE$998,14,FALSE)</f>
        <v>#REF!</v>
      </c>
      <c r="H177" s="50" t="e">
        <f>VLOOKUP($S177,AvgGoalStats!$A$3:$AE$998,15,FALSE)</f>
        <v>#REF!</v>
      </c>
      <c r="I177" s="50" t="e">
        <f>VLOOKUP($S177,AvgGoalStats!$A$3:$AE$998,17,FALSE)</f>
        <v>#REF!</v>
      </c>
      <c r="J177" s="50" t="e">
        <f>VLOOKUP($S177,AvgGoalStats!$A$3:$AE$998,18,FALSE)</f>
        <v>#REF!</v>
      </c>
      <c r="K177" s="50" t="e">
        <f>VLOOKUP($S177,AvgGoalStats!$A$3:$AE$998,20,FALSE)</f>
        <v>#REF!</v>
      </c>
      <c r="L177" s="50" t="e">
        <f>VLOOKUP($S177,AvgGoalStats!$A$3:$AE$998,21,FALSE)</f>
        <v>#REF!</v>
      </c>
      <c r="M177" s="50" t="e">
        <f>VLOOKUP($S177,AvgGoalStats!$A$3:$AE$998,23,FALSE)</f>
        <v>#REF!</v>
      </c>
      <c r="N177" s="50" t="e">
        <f>VLOOKUP($S177,AvgGoalStats!$A$3:$AE$998,24,FALSE)</f>
        <v>#REF!</v>
      </c>
      <c r="O177" s="50" t="e">
        <f>VLOOKUP($S177,AvgGoalStats!$A$3:$AE$998,26,FALSE)</f>
        <v>#REF!</v>
      </c>
      <c r="P177" s="50" t="e">
        <f>VLOOKUP($S177,AvgGoalStats!$A$3:$AE$998,27,FALSE)</f>
        <v>#REF!</v>
      </c>
      <c r="Q177" s="50" t="e">
        <f>VLOOKUP($S177,AvgGoalStats!$A$3:$AE$998,29,FALSE)</f>
        <v>#REF!</v>
      </c>
      <c r="R177" s="50" t="e">
        <f>VLOOKUP($S177,AvgGoalStats!$A$3:$AE$998,30,FALSE)</f>
        <v>#REF!</v>
      </c>
      <c r="S177" s="53" t="e">
        <f>Fixtures!#REF!</f>
        <v>#REF!</v>
      </c>
      <c r="T177" s="54" t="e">
        <f>Fixtures!#REF!</f>
        <v>#REF!</v>
      </c>
      <c r="U177" s="53" t="e">
        <f>Fixtures!#REF!</f>
        <v>#REF!</v>
      </c>
      <c r="V177" s="51" t="e">
        <f>VLOOKUP($U177,AvgGoalStats!$A$3:$AE$998,5,FALSE)</f>
        <v>#REF!</v>
      </c>
      <c r="W177" s="50" t="e">
        <f>VLOOKUP($U177,AvgGoalStats!$A$3:$AE$998,7,FALSE)</f>
        <v>#REF!</v>
      </c>
      <c r="X177" s="50" t="e">
        <f>VLOOKUP($U177,AvgGoalStats!$A$3:$AE$998,8,FALSE)</f>
        <v>#REF!</v>
      </c>
      <c r="Y177" s="50" t="e">
        <f>VLOOKUP($U177,AvgGoalStats!$A$3:$AE$998,10,FALSE)</f>
        <v>#REF!</v>
      </c>
      <c r="Z177" s="50" t="e">
        <f>VLOOKUP($U177,AvgGoalStats!$A$3:$AE$998,11,FALSE)</f>
        <v>#REF!</v>
      </c>
      <c r="AA177" s="50" t="e">
        <f>VLOOKUP($U177,AvgGoalStats!$A$3:$AE$998,13,FALSE)</f>
        <v>#REF!</v>
      </c>
      <c r="AB177" s="50" t="e">
        <f>VLOOKUP($U177,AvgGoalStats!$A$3:$AE$998,14,FALSE)</f>
        <v>#REF!</v>
      </c>
      <c r="AC177" s="50" t="e">
        <f>VLOOKUP($U177,AvgGoalStats!$A$3:$AE$998,16,FALSE)</f>
        <v>#REF!</v>
      </c>
      <c r="AD177" s="50" t="e">
        <f>VLOOKUP($U177,AvgGoalStats!$A$3:$AE$998,17,FALSE)</f>
        <v>#REF!</v>
      </c>
      <c r="AE177" s="50" t="e">
        <f>VLOOKUP($U177,AvgGoalStats!$A$3:$AE$998,19,FALSE)</f>
        <v>#REF!</v>
      </c>
      <c r="AF177" s="50" t="e">
        <f>VLOOKUP($U177,AvgGoalStats!$A$3:$AE$998,20,FALSE)</f>
        <v>#REF!</v>
      </c>
      <c r="AG177" s="50" t="e">
        <f>VLOOKUP($U177,AvgGoalStats!$A$3:$AE$998,22,FALSE)</f>
        <v>#REF!</v>
      </c>
      <c r="AH177" s="50" t="e">
        <f>VLOOKUP($U177,AvgGoalStats!$A$3:$AE$998,23,FALSE)</f>
        <v>#REF!</v>
      </c>
      <c r="AI177" s="50" t="e">
        <f>VLOOKUP($U177,AvgGoalStats!$A$3:$AE$998,25,FALSE)</f>
        <v>#REF!</v>
      </c>
      <c r="AJ177" s="50" t="e">
        <f>VLOOKUP($U177,AvgGoalStats!$A$3:$AE$998,26,FALSE)</f>
        <v>#REF!</v>
      </c>
      <c r="AK177" s="50" t="e">
        <f>VLOOKUP($U177,AvgGoalStats!$A$3:$AE$998,28,FALSE)</f>
        <v>#REF!</v>
      </c>
      <c r="AL177" s="50" t="e">
        <f>VLOOKUP($U177,AvgGoalStats!$A$3:$AE$998,29,FALSE)</f>
        <v>#REF!</v>
      </c>
      <c r="AM177" s="50" t="e">
        <f>VLOOKUP($U177,AvgGoalStats!$A$3:$AE$998,31,FALSE)</f>
        <v>#REF!</v>
      </c>
    </row>
    <row r="178" spans="1:39" x14ac:dyDescent="0.3">
      <c r="A178" s="51" t="e">
        <f>VLOOKUP($S178,AvgGoalStats!$A$3:$AE$998,5,FALSE)</f>
        <v>#REF!</v>
      </c>
      <c r="B178" s="50" t="e">
        <f>VLOOKUP($S178,AvgGoalStats!$A$3:$AE$998,6,FALSE)</f>
        <v>#REF!</v>
      </c>
      <c r="C178" s="50" t="e">
        <f>VLOOKUP($S178,AvgGoalStats!$A$3:$AE$998,8,FALSE)</f>
        <v>#REF!</v>
      </c>
      <c r="D178" s="50" t="e">
        <f>VLOOKUP($S178,AvgGoalStats!$A$3:$AE$998,9,FALSE)</f>
        <v>#REF!</v>
      </c>
      <c r="E178" s="50" t="e">
        <f>VLOOKUP($S178,AvgGoalStats!$A$3:$AE$998,11,FALSE)</f>
        <v>#REF!</v>
      </c>
      <c r="F178" s="50" t="e">
        <f>VLOOKUP($S178,AvgGoalStats!$A$3:$AE$998,12,FALSE)</f>
        <v>#REF!</v>
      </c>
      <c r="G178" s="50" t="e">
        <f>VLOOKUP($S178,AvgGoalStats!$A$3:$AE$998,14,FALSE)</f>
        <v>#REF!</v>
      </c>
      <c r="H178" s="50" t="e">
        <f>VLOOKUP($S178,AvgGoalStats!$A$3:$AE$998,15,FALSE)</f>
        <v>#REF!</v>
      </c>
      <c r="I178" s="50" t="e">
        <f>VLOOKUP($S178,AvgGoalStats!$A$3:$AE$998,17,FALSE)</f>
        <v>#REF!</v>
      </c>
      <c r="J178" s="50" t="e">
        <f>VLOOKUP($S178,AvgGoalStats!$A$3:$AE$998,18,FALSE)</f>
        <v>#REF!</v>
      </c>
      <c r="K178" s="50" t="e">
        <f>VLOOKUP($S178,AvgGoalStats!$A$3:$AE$998,20,FALSE)</f>
        <v>#REF!</v>
      </c>
      <c r="L178" s="50" t="e">
        <f>VLOOKUP($S178,AvgGoalStats!$A$3:$AE$998,21,FALSE)</f>
        <v>#REF!</v>
      </c>
      <c r="M178" s="50" t="e">
        <f>VLOOKUP($S178,AvgGoalStats!$A$3:$AE$998,23,FALSE)</f>
        <v>#REF!</v>
      </c>
      <c r="N178" s="50" t="e">
        <f>VLOOKUP($S178,AvgGoalStats!$A$3:$AE$998,24,FALSE)</f>
        <v>#REF!</v>
      </c>
      <c r="O178" s="50" t="e">
        <f>VLOOKUP($S178,AvgGoalStats!$A$3:$AE$998,26,FALSE)</f>
        <v>#REF!</v>
      </c>
      <c r="P178" s="50" t="e">
        <f>VLOOKUP($S178,AvgGoalStats!$A$3:$AE$998,27,FALSE)</f>
        <v>#REF!</v>
      </c>
      <c r="Q178" s="50" t="e">
        <f>VLOOKUP($S178,AvgGoalStats!$A$3:$AE$998,29,FALSE)</f>
        <v>#REF!</v>
      </c>
      <c r="R178" s="50" t="e">
        <f>VLOOKUP($S178,AvgGoalStats!$A$3:$AE$998,30,FALSE)</f>
        <v>#REF!</v>
      </c>
      <c r="S178" s="53" t="e">
        <f>Fixtures!#REF!</f>
        <v>#REF!</v>
      </c>
      <c r="T178" s="54" t="e">
        <f>Fixtures!#REF!</f>
        <v>#REF!</v>
      </c>
      <c r="U178" s="53" t="e">
        <f>Fixtures!#REF!</f>
        <v>#REF!</v>
      </c>
      <c r="V178" s="51" t="e">
        <f>VLOOKUP($U178,AvgGoalStats!$A$3:$AE$998,5,FALSE)</f>
        <v>#REF!</v>
      </c>
      <c r="W178" s="50" t="e">
        <f>VLOOKUP($U178,AvgGoalStats!$A$3:$AE$998,7,FALSE)</f>
        <v>#REF!</v>
      </c>
      <c r="X178" s="50" t="e">
        <f>VLOOKUP($U178,AvgGoalStats!$A$3:$AE$998,8,FALSE)</f>
        <v>#REF!</v>
      </c>
      <c r="Y178" s="50" t="e">
        <f>VLOOKUP($U178,AvgGoalStats!$A$3:$AE$998,10,FALSE)</f>
        <v>#REF!</v>
      </c>
      <c r="Z178" s="50" t="e">
        <f>VLOOKUP($U178,AvgGoalStats!$A$3:$AE$998,11,FALSE)</f>
        <v>#REF!</v>
      </c>
      <c r="AA178" s="50" t="e">
        <f>VLOOKUP($U178,AvgGoalStats!$A$3:$AE$998,13,FALSE)</f>
        <v>#REF!</v>
      </c>
      <c r="AB178" s="50" t="e">
        <f>VLOOKUP($U178,AvgGoalStats!$A$3:$AE$998,14,FALSE)</f>
        <v>#REF!</v>
      </c>
      <c r="AC178" s="50" t="e">
        <f>VLOOKUP($U178,AvgGoalStats!$A$3:$AE$998,16,FALSE)</f>
        <v>#REF!</v>
      </c>
      <c r="AD178" s="50" t="e">
        <f>VLOOKUP($U178,AvgGoalStats!$A$3:$AE$998,17,FALSE)</f>
        <v>#REF!</v>
      </c>
      <c r="AE178" s="50" t="e">
        <f>VLOOKUP($U178,AvgGoalStats!$A$3:$AE$998,19,FALSE)</f>
        <v>#REF!</v>
      </c>
      <c r="AF178" s="50" t="e">
        <f>VLOOKUP($U178,AvgGoalStats!$A$3:$AE$998,20,FALSE)</f>
        <v>#REF!</v>
      </c>
      <c r="AG178" s="50" t="e">
        <f>VLOOKUP($U178,AvgGoalStats!$A$3:$AE$998,22,FALSE)</f>
        <v>#REF!</v>
      </c>
      <c r="AH178" s="50" t="e">
        <f>VLOOKUP($U178,AvgGoalStats!$A$3:$AE$998,23,FALSE)</f>
        <v>#REF!</v>
      </c>
      <c r="AI178" s="50" t="e">
        <f>VLOOKUP($U178,AvgGoalStats!$A$3:$AE$998,25,FALSE)</f>
        <v>#REF!</v>
      </c>
      <c r="AJ178" s="50" t="e">
        <f>VLOOKUP($U178,AvgGoalStats!$A$3:$AE$998,26,FALSE)</f>
        <v>#REF!</v>
      </c>
      <c r="AK178" s="50" t="e">
        <f>VLOOKUP($U178,AvgGoalStats!$A$3:$AE$998,28,FALSE)</f>
        <v>#REF!</v>
      </c>
      <c r="AL178" s="50" t="e">
        <f>VLOOKUP($U178,AvgGoalStats!$A$3:$AE$998,29,FALSE)</f>
        <v>#REF!</v>
      </c>
      <c r="AM178" s="50" t="e">
        <f>VLOOKUP($U178,AvgGoalStats!$A$3:$AE$998,31,FALSE)</f>
        <v>#REF!</v>
      </c>
    </row>
    <row r="179" spans="1:39" x14ac:dyDescent="0.3">
      <c r="A179" s="51" t="e">
        <f>VLOOKUP($S179,AvgGoalStats!$A$3:$AE$998,5,FALSE)</f>
        <v>#REF!</v>
      </c>
      <c r="B179" s="50" t="e">
        <f>VLOOKUP($S179,AvgGoalStats!$A$3:$AE$998,6,FALSE)</f>
        <v>#REF!</v>
      </c>
      <c r="C179" s="50" t="e">
        <f>VLOOKUP($S179,AvgGoalStats!$A$3:$AE$998,8,FALSE)</f>
        <v>#REF!</v>
      </c>
      <c r="D179" s="50" t="e">
        <f>VLOOKUP($S179,AvgGoalStats!$A$3:$AE$998,9,FALSE)</f>
        <v>#REF!</v>
      </c>
      <c r="E179" s="50" t="e">
        <f>VLOOKUP($S179,AvgGoalStats!$A$3:$AE$998,11,FALSE)</f>
        <v>#REF!</v>
      </c>
      <c r="F179" s="50" t="e">
        <f>VLOOKUP($S179,AvgGoalStats!$A$3:$AE$998,12,FALSE)</f>
        <v>#REF!</v>
      </c>
      <c r="G179" s="50" t="e">
        <f>VLOOKUP($S179,AvgGoalStats!$A$3:$AE$998,14,FALSE)</f>
        <v>#REF!</v>
      </c>
      <c r="H179" s="50" t="e">
        <f>VLOOKUP($S179,AvgGoalStats!$A$3:$AE$998,15,FALSE)</f>
        <v>#REF!</v>
      </c>
      <c r="I179" s="50" t="e">
        <f>VLOOKUP($S179,AvgGoalStats!$A$3:$AE$998,17,FALSE)</f>
        <v>#REF!</v>
      </c>
      <c r="J179" s="50" t="e">
        <f>VLOOKUP($S179,AvgGoalStats!$A$3:$AE$998,18,FALSE)</f>
        <v>#REF!</v>
      </c>
      <c r="K179" s="50" t="e">
        <f>VLOOKUP($S179,AvgGoalStats!$A$3:$AE$998,20,FALSE)</f>
        <v>#REF!</v>
      </c>
      <c r="L179" s="50" t="e">
        <f>VLOOKUP($S179,AvgGoalStats!$A$3:$AE$998,21,FALSE)</f>
        <v>#REF!</v>
      </c>
      <c r="M179" s="50" t="e">
        <f>VLOOKUP($S179,AvgGoalStats!$A$3:$AE$998,23,FALSE)</f>
        <v>#REF!</v>
      </c>
      <c r="N179" s="50" t="e">
        <f>VLOOKUP($S179,AvgGoalStats!$A$3:$AE$998,24,FALSE)</f>
        <v>#REF!</v>
      </c>
      <c r="O179" s="50" t="e">
        <f>VLOOKUP($S179,AvgGoalStats!$A$3:$AE$998,26,FALSE)</f>
        <v>#REF!</v>
      </c>
      <c r="P179" s="50" t="e">
        <f>VLOOKUP($S179,AvgGoalStats!$A$3:$AE$998,27,FALSE)</f>
        <v>#REF!</v>
      </c>
      <c r="Q179" s="50" t="e">
        <f>VLOOKUP($S179,AvgGoalStats!$A$3:$AE$998,29,FALSE)</f>
        <v>#REF!</v>
      </c>
      <c r="R179" s="50" t="e">
        <f>VLOOKUP($S179,AvgGoalStats!$A$3:$AE$998,30,FALSE)</f>
        <v>#REF!</v>
      </c>
      <c r="S179" s="53" t="e">
        <f>Fixtures!#REF!</f>
        <v>#REF!</v>
      </c>
      <c r="T179" s="54" t="e">
        <f>Fixtures!#REF!</f>
        <v>#REF!</v>
      </c>
      <c r="U179" s="53" t="e">
        <f>Fixtures!#REF!</f>
        <v>#REF!</v>
      </c>
      <c r="V179" s="51" t="e">
        <f>VLOOKUP($U179,AvgGoalStats!$A$3:$AE$998,5,FALSE)</f>
        <v>#REF!</v>
      </c>
      <c r="W179" s="50" t="e">
        <f>VLOOKUP($U179,AvgGoalStats!$A$3:$AE$998,7,FALSE)</f>
        <v>#REF!</v>
      </c>
      <c r="X179" s="50" t="e">
        <f>VLOOKUP($U179,AvgGoalStats!$A$3:$AE$998,8,FALSE)</f>
        <v>#REF!</v>
      </c>
      <c r="Y179" s="50" t="e">
        <f>VLOOKUP($U179,AvgGoalStats!$A$3:$AE$998,10,FALSE)</f>
        <v>#REF!</v>
      </c>
      <c r="Z179" s="50" t="e">
        <f>VLOOKUP($U179,AvgGoalStats!$A$3:$AE$998,11,FALSE)</f>
        <v>#REF!</v>
      </c>
      <c r="AA179" s="50" t="e">
        <f>VLOOKUP($U179,AvgGoalStats!$A$3:$AE$998,13,FALSE)</f>
        <v>#REF!</v>
      </c>
      <c r="AB179" s="50" t="e">
        <f>VLOOKUP($U179,AvgGoalStats!$A$3:$AE$998,14,FALSE)</f>
        <v>#REF!</v>
      </c>
      <c r="AC179" s="50" t="e">
        <f>VLOOKUP($U179,AvgGoalStats!$A$3:$AE$998,16,FALSE)</f>
        <v>#REF!</v>
      </c>
      <c r="AD179" s="50" t="e">
        <f>VLOOKUP($U179,AvgGoalStats!$A$3:$AE$998,17,FALSE)</f>
        <v>#REF!</v>
      </c>
      <c r="AE179" s="50" t="e">
        <f>VLOOKUP($U179,AvgGoalStats!$A$3:$AE$998,19,FALSE)</f>
        <v>#REF!</v>
      </c>
      <c r="AF179" s="50" t="e">
        <f>VLOOKUP($U179,AvgGoalStats!$A$3:$AE$998,20,FALSE)</f>
        <v>#REF!</v>
      </c>
      <c r="AG179" s="50" t="e">
        <f>VLOOKUP($U179,AvgGoalStats!$A$3:$AE$998,22,FALSE)</f>
        <v>#REF!</v>
      </c>
      <c r="AH179" s="50" t="e">
        <f>VLOOKUP($U179,AvgGoalStats!$A$3:$AE$998,23,FALSE)</f>
        <v>#REF!</v>
      </c>
      <c r="AI179" s="50" t="e">
        <f>VLOOKUP($U179,AvgGoalStats!$A$3:$AE$998,25,FALSE)</f>
        <v>#REF!</v>
      </c>
      <c r="AJ179" s="50" t="e">
        <f>VLOOKUP($U179,AvgGoalStats!$A$3:$AE$998,26,FALSE)</f>
        <v>#REF!</v>
      </c>
      <c r="AK179" s="50" t="e">
        <f>VLOOKUP($U179,AvgGoalStats!$A$3:$AE$998,28,FALSE)</f>
        <v>#REF!</v>
      </c>
      <c r="AL179" s="50" t="e">
        <f>VLOOKUP($U179,AvgGoalStats!$A$3:$AE$998,29,FALSE)</f>
        <v>#REF!</v>
      </c>
      <c r="AM179" s="50" t="e">
        <f>VLOOKUP($U179,AvgGoalStats!$A$3:$AE$998,31,FALSE)</f>
        <v>#REF!</v>
      </c>
    </row>
    <row r="180" spans="1:39" x14ac:dyDescent="0.3">
      <c r="A180" s="51" t="e">
        <f>VLOOKUP($S180,AvgGoalStats!$A$3:$AE$998,5,FALSE)</f>
        <v>#REF!</v>
      </c>
      <c r="B180" s="50" t="e">
        <f>VLOOKUP($S180,AvgGoalStats!$A$3:$AE$998,6,FALSE)</f>
        <v>#REF!</v>
      </c>
      <c r="C180" s="50" t="e">
        <f>VLOOKUP($S180,AvgGoalStats!$A$3:$AE$998,8,FALSE)</f>
        <v>#REF!</v>
      </c>
      <c r="D180" s="50" t="e">
        <f>VLOOKUP($S180,AvgGoalStats!$A$3:$AE$998,9,FALSE)</f>
        <v>#REF!</v>
      </c>
      <c r="E180" s="50" t="e">
        <f>VLOOKUP($S180,AvgGoalStats!$A$3:$AE$998,11,FALSE)</f>
        <v>#REF!</v>
      </c>
      <c r="F180" s="50" t="e">
        <f>VLOOKUP($S180,AvgGoalStats!$A$3:$AE$998,12,FALSE)</f>
        <v>#REF!</v>
      </c>
      <c r="G180" s="50" t="e">
        <f>VLOOKUP($S180,AvgGoalStats!$A$3:$AE$998,14,FALSE)</f>
        <v>#REF!</v>
      </c>
      <c r="H180" s="50" t="e">
        <f>VLOOKUP($S180,AvgGoalStats!$A$3:$AE$998,15,FALSE)</f>
        <v>#REF!</v>
      </c>
      <c r="I180" s="50" t="e">
        <f>VLOOKUP($S180,AvgGoalStats!$A$3:$AE$998,17,FALSE)</f>
        <v>#REF!</v>
      </c>
      <c r="J180" s="50" t="e">
        <f>VLOOKUP($S180,AvgGoalStats!$A$3:$AE$998,18,FALSE)</f>
        <v>#REF!</v>
      </c>
      <c r="K180" s="50" t="e">
        <f>VLOOKUP($S180,AvgGoalStats!$A$3:$AE$998,20,FALSE)</f>
        <v>#REF!</v>
      </c>
      <c r="L180" s="50" t="e">
        <f>VLOOKUP($S180,AvgGoalStats!$A$3:$AE$998,21,FALSE)</f>
        <v>#REF!</v>
      </c>
      <c r="M180" s="50" t="e">
        <f>VLOOKUP($S180,AvgGoalStats!$A$3:$AE$998,23,FALSE)</f>
        <v>#REF!</v>
      </c>
      <c r="N180" s="50" t="e">
        <f>VLOOKUP($S180,AvgGoalStats!$A$3:$AE$998,24,FALSE)</f>
        <v>#REF!</v>
      </c>
      <c r="O180" s="50" t="e">
        <f>VLOOKUP($S180,AvgGoalStats!$A$3:$AE$998,26,FALSE)</f>
        <v>#REF!</v>
      </c>
      <c r="P180" s="50" t="e">
        <f>VLOOKUP($S180,AvgGoalStats!$A$3:$AE$998,27,FALSE)</f>
        <v>#REF!</v>
      </c>
      <c r="Q180" s="50" t="e">
        <f>VLOOKUP($S180,AvgGoalStats!$A$3:$AE$998,29,FALSE)</f>
        <v>#REF!</v>
      </c>
      <c r="R180" s="50" t="e">
        <f>VLOOKUP($S180,AvgGoalStats!$A$3:$AE$998,30,FALSE)</f>
        <v>#REF!</v>
      </c>
      <c r="S180" s="53" t="e">
        <f>Fixtures!#REF!</f>
        <v>#REF!</v>
      </c>
      <c r="T180" s="54" t="e">
        <f>Fixtures!#REF!</f>
        <v>#REF!</v>
      </c>
      <c r="U180" s="53" t="e">
        <f>Fixtures!#REF!</f>
        <v>#REF!</v>
      </c>
      <c r="V180" s="51" t="e">
        <f>VLOOKUP($U180,AvgGoalStats!$A$3:$AE$998,5,FALSE)</f>
        <v>#REF!</v>
      </c>
      <c r="W180" s="50" t="e">
        <f>VLOOKUP($U180,AvgGoalStats!$A$3:$AE$998,7,FALSE)</f>
        <v>#REF!</v>
      </c>
      <c r="X180" s="50" t="e">
        <f>VLOOKUP($U180,AvgGoalStats!$A$3:$AE$998,8,FALSE)</f>
        <v>#REF!</v>
      </c>
      <c r="Y180" s="50" t="e">
        <f>VLOOKUP($U180,AvgGoalStats!$A$3:$AE$998,10,FALSE)</f>
        <v>#REF!</v>
      </c>
      <c r="Z180" s="50" t="e">
        <f>VLOOKUP($U180,AvgGoalStats!$A$3:$AE$998,11,FALSE)</f>
        <v>#REF!</v>
      </c>
      <c r="AA180" s="50" t="e">
        <f>VLOOKUP($U180,AvgGoalStats!$A$3:$AE$998,13,FALSE)</f>
        <v>#REF!</v>
      </c>
      <c r="AB180" s="50" t="e">
        <f>VLOOKUP($U180,AvgGoalStats!$A$3:$AE$998,14,FALSE)</f>
        <v>#REF!</v>
      </c>
      <c r="AC180" s="50" t="e">
        <f>VLOOKUP($U180,AvgGoalStats!$A$3:$AE$998,16,FALSE)</f>
        <v>#REF!</v>
      </c>
      <c r="AD180" s="50" t="e">
        <f>VLOOKUP($U180,AvgGoalStats!$A$3:$AE$998,17,FALSE)</f>
        <v>#REF!</v>
      </c>
      <c r="AE180" s="50" t="e">
        <f>VLOOKUP($U180,AvgGoalStats!$A$3:$AE$998,19,FALSE)</f>
        <v>#REF!</v>
      </c>
      <c r="AF180" s="50" t="e">
        <f>VLOOKUP($U180,AvgGoalStats!$A$3:$AE$998,20,FALSE)</f>
        <v>#REF!</v>
      </c>
      <c r="AG180" s="50" t="e">
        <f>VLOOKUP($U180,AvgGoalStats!$A$3:$AE$998,22,FALSE)</f>
        <v>#REF!</v>
      </c>
      <c r="AH180" s="50" t="e">
        <f>VLOOKUP($U180,AvgGoalStats!$A$3:$AE$998,23,FALSE)</f>
        <v>#REF!</v>
      </c>
      <c r="AI180" s="50" t="e">
        <f>VLOOKUP($U180,AvgGoalStats!$A$3:$AE$998,25,FALSE)</f>
        <v>#REF!</v>
      </c>
      <c r="AJ180" s="50" t="e">
        <f>VLOOKUP($U180,AvgGoalStats!$A$3:$AE$998,26,FALSE)</f>
        <v>#REF!</v>
      </c>
      <c r="AK180" s="50" t="e">
        <f>VLOOKUP($U180,AvgGoalStats!$A$3:$AE$998,28,FALSE)</f>
        <v>#REF!</v>
      </c>
      <c r="AL180" s="50" t="e">
        <f>VLOOKUP($U180,AvgGoalStats!$A$3:$AE$998,29,FALSE)</f>
        <v>#REF!</v>
      </c>
      <c r="AM180" s="50" t="e">
        <f>VLOOKUP($U180,AvgGoalStats!$A$3:$AE$998,31,FALSE)</f>
        <v>#REF!</v>
      </c>
    </row>
    <row r="181" spans="1:39" x14ac:dyDescent="0.3">
      <c r="A181" s="51" t="e">
        <f>VLOOKUP($S181,AvgGoalStats!$A$3:$AE$998,5,FALSE)</f>
        <v>#REF!</v>
      </c>
      <c r="B181" s="50" t="e">
        <f>VLOOKUP($S181,AvgGoalStats!$A$3:$AE$998,6,FALSE)</f>
        <v>#REF!</v>
      </c>
      <c r="C181" s="50" t="e">
        <f>VLOOKUP($S181,AvgGoalStats!$A$3:$AE$998,8,FALSE)</f>
        <v>#REF!</v>
      </c>
      <c r="D181" s="50" t="e">
        <f>VLOOKUP($S181,AvgGoalStats!$A$3:$AE$998,9,FALSE)</f>
        <v>#REF!</v>
      </c>
      <c r="E181" s="50" t="e">
        <f>VLOOKUP($S181,AvgGoalStats!$A$3:$AE$998,11,FALSE)</f>
        <v>#REF!</v>
      </c>
      <c r="F181" s="50" t="e">
        <f>VLOOKUP($S181,AvgGoalStats!$A$3:$AE$998,12,FALSE)</f>
        <v>#REF!</v>
      </c>
      <c r="G181" s="50" t="e">
        <f>VLOOKUP($S181,AvgGoalStats!$A$3:$AE$998,14,FALSE)</f>
        <v>#REF!</v>
      </c>
      <c r="H181" s="50" t="e">
        <f>VLOOKUP($S181,AvgGoalStats!$A$3:$AE$998,15,FALSE)</f>
        <v>#REF!</v>
      </c>
      <c r="I181" s="50" t="e">
        <f>VLOOKUP($S181,AvgGoalStats!$A$3:$AE$998,17,FALSE)</f>
        <v>#REF!</v>
      </c>
      <c r="J181" s="50" t="e">
        <f>VLOOKUP($S181,AvgGoalStats!$A$3:$AE$998,18,FALSE)</f>
        <v>#REF!</v>
      </c>
      <c r="K181" s="50" t="e">
        <f>VLOOKUP($S181,AvgGoalStats!$A$3:$AE$998,20,FALSE)</f>
        <v>#REF!</v>
      </c>
      <c r="L181" s="50" t="e">
        <f>VLOOKUP($S181,AvgGoalStats!$A$3:$AE$998,21,FALSE)</f>
        <v>#REF!</v>
      </c>
      <c r="M181" s="50" t="e">
        <f>VLOOKUP($S181,AvgGoalStats!$A$3:$AE$998,23,FALSE)</f>
        <v>#REF!</v>
      </c>
      <c r="N181" s="50" t="e">
        <f>VLOOKUP($S181,AvgGoalStats!$A$3:$AE$998,24,FALSE)</f>
        <v>#REF!</v>
      </c>
      <c r="O181" s="50" t="e">
        <f>VLOOKUP($S181,AvgGoalStats!$A$3:$AE$998,26,FALSE)</f>
        <v>#REF!</v>
      </c>
      <c r="P181" s="50" t="e">
        <f>VLOOKUP($S181,AvgGoalStats!$A$3:$AE$998,27,FALSE)</f>
        <v>#REF!</v>
      </c>
      <c r="Q181" s="50" t="e">
        <f>VLOOKUP($S181,AvgGoalStats!$A$3:$AE$998,29,FALSE)</f>
        <v>#REF!</v>
      </c>
      <c r="R181" s="50" t="e">
        <f>VLOOKUP($S181,AvgGoalStats!$A$3:$AE$998,30,FALSE)</f>
        <v>#REF!</v>
      </c>
      <c r="S181" s="53" t="e">
        <f>Fixtures!#REF!</f>
        <v>#REF!</v>
      </c>
      <c r="T181" s="54" t="e">
        <f>Fixtures!#REF!</f>
        <v>#REF!</v>
      </c>
      <c r="U181" s="53" t="e">
        <f>Fixtures!#REF!</f>
        <v>#REF!</v>
      </c>
      <c r="V181" s="51" t="e">
        <f>VLOOKUP($U181,AvgGoalStats!$A$3:$AE$998,5,FALSE)</f>
        <v>#REF!</v>
      </c>
      <c r="W181" s="50" t="e">
        <f>VLOOKUP($U181,AvgGoalStats!$A$3:$AE$998,7,FALSE)</f>
        <v>#REF!</v>
      </c>
      <c r="X181" s="50" t="e">
        <f>VLOOKUP($U181,AvgGoalStats!$A$3:$AE$998,8,FALSE)</f>
        <v>#REF!</v>
      </c>
      <c r="Y181" s="50" t="e">
        <f>VLOOKUP($U181,AvgGoalStats!$A$3:$AE$998,10,FALSE)</f>
        <v>#REF!</v>
      </c>
      <c r="Z181" s="50" t="e">
        <f>VLOOKUP($U181,AvgGoalStats!$A$3:$AE$998,11,FALSE)</f>
        <v>#REF!</v>
      </c>
      <c r="AA181" s="50" t="e">
        <f>VLOOKUP($U181,AvgGoalStats!$A$3:$AE$998,13,FALSE)</f>
        <v>#REF!</v>
      </c>
      <c r="AB181" s="50" t="e">
        <f>VLOOKUP($U181,AvgGoalStats!$A$3:$AE$998,14,FALSE)</f>
        <v>#REF!</v>
      </c>
      <c r="AC181" s="50" t="e">
        <f>VLOOKUP($U181,AvgGoalStats!$A$3:$AE$998,16,FALSE)</f>
        <v>#REF!</v>
      </c>
      <c r="AD181" s="50" t="e">
        <f>VLOOKUP($U181,AvgGoalStats!$A$3:$AE$998,17,FALSE)</f>
        <v>#REF!</v>
      </c>
      <c r="AE181" s="50" t="e">
        <f>VLOOKUP($U181,AvgGoalStats!$A$3:$AE$998,19,FALSE)</f>
        <v>#REF!</v>
      </c>
      <c r="AF181" s="50" t="e">
        <f>VLOOKUP($U181,AvgGoalStats!$A$3:$AE$998,20,FALSE)</f>
        <v>#REF!</v>
      </c>
      <c r="AG181" s="50" t="e">
        <f>VLOOKUP($U181,AvgGoalStats!$A$3:$AE$998,22,FALSE)</f>
        <v>#REF!</v>
      </c>
      <c r="AH181" s="50" t="e">
        <f>VLOOKUP($U181,AvgGoalStats!$A$3:$AE$998,23,FALSE)</f>
        <v>#REF!</v>
      </c>
      <c r="AI181" s="50" t="e">
        <f>VLOOKUP($U181,AvgGoalStats!$A$3:$AE$998,25,FALSE)</f>
        <v>#REF!</v>
      </c>
      <c r="AJ181" s="50" t="e">
        <f>VLOOKUP($U181,AvgGoalStats!$A$3:$AE$998,26,FALSE)</f>
        <v>#REF!</v>
      </c>
      <c r="AK181" s="50" t="e">
        <f>VLOOKUP($U181,AvgGoalStats!$A$3:$AE$998,28,FALSE)</f>
        <v>#REF!</v>
      </c>
      <c r="AL181" s="50" t="e">
        <f>VLOOKUP($U181,AvgGoalStats!$A$3:$AE$998,29,FALSE)</f>
        <v>#REF!</v>
      </c>
      <c r="AM181" s="50" t="e">
        <f>VLOOKUP($U181,AvgGoalStats!$A$3:$AE$998,31,FALSE)</f>
        <v>#REF!</v>
      </c>
    </row>
    <row r="182" spans="1:39" x14ac:dyDescent="0.3">
      <c r="A182" s="51" t="e">
        <f>VLOOKUP($S182,AvgGoalStats!$A$3:$AE$998,5,FALSE)</f>
        <v>#REF!</v>
      </c>
      <c r="B182" s="50" t="e">
        <f>VLOOKUP($S182,AvgGoalStats!$A$3:$AE$998,6,FALSE)</f>
        <v>#REF!</v>
      </c>
      <c r="C182" s="50" t="e">
        <f>VLOOKUP($S182,AvgGoalStats!$A$3:$AE$998,8,FALSE)</f>
        <v>#REF!</v>
      </c>
      <c r="D182" s="50" t="e">
        <f>VLOOKUP($S182,AvgGoalStats!$A$3:$AE$998,9,FALSE)</f>
        <v>#REF!</v>
      </c>
      <c r="E182" s="50" t="e">
        <f>VLOOKUP($S182,AvgGoalStats!$A$3:$AE$998,11,FALSE)</f>
        <v>#REF!</v>
      </c>
      <c r="F182" s="50" t="e">
        <f>VLOOKUP($S182,AvgGoalStats!$A$3:$AE$998,12,FALSE)</f>
        <v>#REF!</v>
      </c>
      <c r="G182" s="50" t="e">
        <f>VLOOKUP($S182,AvgGoalStats!$A$3:$AE$998,14,FALSE)</f>
        <v>#REF!</v>
      </c>
      <c r="H182" s="50" t="e">
        <f>VLOOKUP($S182,AvgGoalStats!$A$3:$AE$998,15,FALSE)</f>
        <v>#REF!</v>
      </c>
      <c r="I182" s="50" t="e">
        <f>VLOOKUP($S182,AvgGoalStats!$A$3:$AE$998,17,FALSE)</f>
        <v>#REF!</v>
      </c>
      <c r="J182" s="50" t="e">
        <f>VLOOKUP($S182,AvgGoalStats!$A$3:$AE$998,18,FALSE)</f>
        <v>#REF!</v>
      </c>
      <c r="K182" s="50" t="e">
        <f>VLOOKUP($S182,AvgGoalStats!$A$3:$AE$998,20,FALSE)</f>
        <v>#REF!</v>
      </c>
      <c r="L182" s="50" t="e">
        <f>VLOOKUP($S182,AvgGoalStats!$A$3:$AE$998,21,FALSE)</f>
        <v>#REF!</v>
      </c>
      <c r="M182" s="50" t="e">
        <f>VLOOKUP($S182,AvgGoalStats!$A$3:$AE$998,23,FALSE)</f>
        <v>#REF!</v>
      </c>
      <c r="N182" s="50" t="e">
        <f>VLOOKUP($S182,AvgGoalStats!$A$3:$AE$998,24,FALSE)</f>
        <v>#REF!</v>
      </c>
      <c r="O182" s="50" t="e">
        <f>VLOOKUP($S182,AvgGoalStats!$A$3:$AE$998,26,FALSE)</f>
        <v>#REF!</v>
      </c>
      <c r="P182" s="50" t="e">
        <f>VLOOKUP($S182,AvgGoalStats!$A$3:$AE$998,27,FALSE)</f>
        <v>#REF!</v>
      </c>
      <c r="Q182" s="50" t="e">
        <f>VLOOKUP($S182,AvgGoalStats!$A$3:$AE$998,29,FALSE)</f>
        <v>#REF!</v>
      </c>
      <c r="R182" s="50" t="e">
        <f>VLOOKUP($S182,AvgGoalStats!$A$3:$AE$998,30,FALSE)</f>
        <v>#REF!</v>
      </c>
      <c r="S182" s="53" t="e">
        <f>Fixtures!#REF!</f>
        <v>#REF!</v>
      </c>
      <c r="T182" s="54" t="e">
        <f>Fixtures!#REF!</f>
        <v>#REF!</v>
      </c>
      <c r="U182" s="53" t="e">
        <f>Fixtures!#REF!</f>
        <v>#REF!</v>
      </c>
      <c r="V182" s="51" t="e">
        <f>VLOOKUP($U182,AvgGoalStats!$A$3:$AE$998,5,FALSE)</f>
        <v>#REF!</v>
      </c>
      <c r="W182" s="50" t="e">
        <f>VLOOKUP($U182,AvgGoalStats!$A$3:$AE$998,7,FALSE)</f>
        <v>#REF!</v>
      </c>
      <c r="X182" s="50" t="e">
        <f>VLOOKUP($U182,AvgGoalStats!$A$3:$AE$998,8,FALSE)</f>
        <v>#REF!</v>
      </c>
      <c r="Y182" s="50" t="e">
        <f>VLOOKUP($U182,AvgGoalStats!$A$3:$AE$998,10,FALSE)</f>
        <v>#REF!</v>
      </c>
      <c r="Z182" s="50" t="e">
        <f>VLOOKUP($U182,AvgGoalStats!$A$3:$AE$998,11,FALSE)</f>
        <v>#REF!</v>
      </c>
      <c r="AA182" s="50" t="e">
        <f>VLOOKUP($U182,AvgGoalStats!$A$3:$AE$998,13,FALSE)</f>
        <v>#REF!</v>
      </c>
      <c r="AB182" s="50" t="e">
        <f>VLOOKUP($U182,AvgGoalStats!$A$3:$AE$998,14,FALSE)</f>
        <v>#REF!</v>
      </c>
      <c r="AC182" s="50" t="e">
        <f>VLOOKUP($U182,AvgGoalStats!$A$3:$AE$998,16,FALSE)</f>
        <v>#REF!</v>
      </c>
      <c r="AD182" s="50" t="e">
        <f>VLOOKUP($U182,AvgGoalStats!$A$3:$AE$998,17,FALSE)</f>
        <v>#REF!</v>
      </c>
      <c r="AE182" s="50" t="e">
        <f>VLOOKUP($U182,AvgGoalStats!$A$3:$AE$998,19,FALSE)</f>
        <v>#REF!</v>
      </c>
      <c r="AF182" s="50" t="e">
        <f>VLOOKUP($U182,AvgGoalStats!$A$3:$AE$998,20,FALSE)</f>
        <v>#REF!</v>
      </c>
      <c r="AG182" s="50" t="e">
        <f>VLOOKUP($U182,AvgGoalStats!$A$3:$AE$998,22,FALSE)</f>
        <v>#REF!</v>
      </c>
      <c r="AH182" s="50" t="e">
        <f>VLOOKUP($U182,AvgGoalStats!$A$3:$AE$998,23,FALSE)</f>
        <v>#REF!</v>
      </c>
      <c r="AI182" s="50" t="e">
        <f>VLOOKUP($U182,AvgGoalStats!$A$3:$AE$998,25,FALSE)</f>
        <v>#REF!</v>
      </c>
      <c r="AJ182" s="50" t="e">
        <f>VLOOKUP($U182,AvgGoalStats!$A$3:$AE$998,26,FALSE)</f>
        <v>#REF!</v>
      </c>
      <c r="AK182" s="50" t="e">
        <f>VLOOKUP($U182,AvgGoalStats!$A$3:$AE$998,28,FALSE)</f>
        <v>#REF!</v>
      </c>
      <c r="AL182" s="50" t="e">
        <f>VLOOKUP($U182,AvgGoalStats!$A$3:$AE$998,29,FALSE)</f>
        <v>#REF!</v>
      </c>
      <c r="AM182" s="50" t="e">
        <f>VLOOKUP($U182,AvgGoalStats!$A$3:$AE$998,31,FALSE)</f>
        <v>#REF!</v>
      </c>
    </row>
    <row r="183" spans="1:39" x14ac:dyDescent="0.3">
      <c r="A183" s="51" t="e">
        <f>VLOOKUP($S183,AvgGoalStats!$A$3:$AE$998,5,FALSE)</f>
        <v>#REF!</v>
      </c>
      <c r="B183" s="50" t="e">
        <f>VLOOKUP($S183,AvgGoalStats!$A$3:$AE$998,6,FALSE)</f>
        <v>#REF!</v>
      </c>
      <c r="C183" s="50" t="e">
        <f>VLOOKUP($S183,AvgGoalStats!$A$3:$AE$998,8,FALSE)</f>
        <v>#REF!</v>
      </c>
      <c r="D183" s="50" t="e">
        <f>VLOOKUP($S183,AvgGoalStats!$A$3:$AE$998,9,FALSE)</f>
        <v>#REF!</v>
      </c>
      <c r="E183" s="50" t="e">
        <f>VLOOKUP($S183,AvgGoalStats!$A$3:$AE$998,11,FALSE)</f>
        <v>#REF!</v>
      </c>
      <c r="F183" s="50" t="e">
        <f>VLOOKUP($S183,AvgGoalStats!$A$3:$AE$998,12,FALSE)</f>
        <v>#REF!</v>
      </c>
      <c r="G183" s="50" t="e">
        <f>VLOOKUP($S183,AvgGoalStats!$A$3:$AE$998,14,FALSE)</f>
        <v>#REF!</v>
      </c>
      <c r="H183" s="50" t="e">
        <f>VLOOKUP($S183,AvgGoalStats!$A$3:$AE$998,15,FALSE)</f>
        <v>#REF!</v>
      </c>
      <c r="I183" s="50" t="e">
        <f>VLOOKUP($S183,AvgGoalStats!$A$3:$AE$998,17,FALSE)</f>
        <v>#REF!</v>
      </c>
      <c r="J183" s="50" t="e">
        <f>VLOOKUP($S183,AvgGoalStats!$A$3:$AE$998,18,FALSE)</f>
        <v>#REF!</v>
      </c>
      <c r="K183" s="50" t="e">
        <f>VLOOKUP($S183,AvgGoalStats!$A$3:$AE$998,20,FALSE)</f>
        <v>#REF!</v>
      </c>
      <c r="L183" s="50" t="e">
        <f>VLOOKUP($S183,AvgGoalStats!$A$3:$AE$998,21,FALSE)</f>
        <v>#REF!</v>
      </c>
      <c r="M183" s="50" t="e">
        <f>VLOOKUP($S183,AvgGoalStats!$A$3:$AE$998,23,FALSE)</f>
        <v>#REF!</v>
      </c>
      <c r="N183" s="50" t="e">
        <f>VLOOKUP($S183,AvgGoalStats!$A$3:$AE$998,24,FALSE)</f>
        <v>#REF!</v>
      </c>
      <c r="O183" s="50" t="e">
        <f>VLOOKUP($S183,AvgGoalStats!$A$3:$AE$998,26,FALSE)</f>
        <v>#REF!</v>
      </c>
      <c r="P183" s="50" t="e">
        <f>VLOOKUP($S183,AvgGoalStats!$A$3:$AE$998,27,FALSE)</f>
        <v>#REF!</v>
      </c>
      <c r="Q183" s="50" t="e">
        <f>VLOOKUP($S183,AvgGoalStats!$A$3:$AE$998,29,FALSE)</f>
        <v>#REF!</v>
      </c>
      <c r="R183" s="50" t="e">
        <f>VLOOKUP($S183,AvgGoalStats!$A$3:$AE$998,30,FALSE)</f>
        <v>#REF!</v>
      </c>
      <c r="S183" s="53" t="e">
        <f>Fixtures!#REF!</f>
        <v>#REF!</v>
      </c>
      <c r="T183" s="54" t="e">
        <f>Fixtures!#REF!</f>
        <v>#REF!</v>
      </c>
      <c r="U183" s="53" t="e">
        <f>Fixtures!#REF!</f>
        <v>#REF!</v>
      </c>
      <c r="V183" s="51" t="e">
        <f>VLOOKUP($U183,AvgGoalStats!$A$3:$AE$998,5,FALSE)</f>
        <v>#REF!</v>
      </c>
      <c r="W183" s="50" t="e">
        <f>VLOOKUP($U183,AvgGoalStats!$A$3:$AE$998,7,FALSE)</f>
        <v>#REF!</v>
      </c>
      <c r="X183" s="50" t="e">
        <f>VLOOKUP($U183,AvgGoalStats!$A$3:$AE$998,8,FALSE)</f>
        <v>#REF!</v>
      </c>
      <c r="Y183" s="50" t="e">
        <f>VLOOKUP($U183,AvgGoalStats!$A$3:$AE$998,10,FALSE)</f>
        <v>#REF!</v>
      </c>
      <c r="Z183" s="50" t="e">
        <f>VLOOKUP($U183,AvgGoalStats!$A$3:$AE$998,11,FALSE)</f>
        <v>#REF!</v>
      </c>
      <c r="AA183" s="50" t="e">
        <f>VLOOKUP($U183,AvgGoalStats!$A$3:$AE$998,13,FALSE)</f>
        <v>#REF!</v>
      </c>
      <c r="AB183" s="50" t="e">
        <f>VLOOKUP($U183,AvgGoalStats!$A$3:$AE$998,14,FALSE)</f>
        <v>#REF!</v>
      </c>
      <c r="AC183" s="50" t="e">
        <f>VLOOKUP($U183,AvgGoalStats!$A$3:$AE$998,16,FALSE)</f>
        <v>#REF!</v>
      </c>
      <c r="AD183" s="50" t="e">
        <f>VLOOKUP($U183,AvgGoalStats!$A$3:$AE$998,17,FALSE)</f>
        <v>#REF!</v>
      </c>
      <c r="AE183" s="50" t="e">
        <f>VLOOKUP($U183,AvgGoalStats!$A$3:$AE$998,19,FALSE)</f>
        <v>#REF!</v>
      </c>
      <c r="AF183" s="50" t="e">
        <f>VLOOKUP($U183,AvgGoalStats!$A$3:$AE$998,20,FALSE)</f>
        <v>#REF!</v>
      </c>
      <c r="AG183" s="50" t="e">
        <f>VLOOKUP($U183,AvgGoalStats!$A$3:$AE$998,22,FALSE)</f>
        <v>#REF!</v>
      </c>
      <c r="AH183" s="50" t="e">
        <f>VLOOKUP($U183,AvgGoalStats!$A$3:$AE$998,23,FALSE)</f>
        <v>#REF!</v>
      </c>
      <c r="AI183" s="50" t="e">
        <f>VLOOKUP($U183,AvgGoalStats!$A$3:$AE$998,25,FALSE)</f>
        <v>#REF!</v>
      </c>
      <c r="AJ183" s="50" t="e">
        <f>VLOOKUP($U183,AvgGoalStats!$A$3:$AE$998,26,FALSE)</f>
        <v>#REF!</v>
      </c>
      <c r="AK183" s="50" t="e">
        <f>VLOOKUP($U183,AvgGoalStats!$A$3:$AE$998,28,FALSE)</f>
        <v>#REF!</v>
      </c>
      <c r="AL183" s="50" t="e">
        <f>VLOOKUP($U183,AvgGoalStats!$A$3:$AE$998,29,FALSE)</f>
        <v>#REF!</v>
      </c>
      <c r="AM183" s="50" t="e">
        <f>VLOOKUP($U183,AvgGoalStats!$A$3:$AE$998,31,FALSE)</f>
        <v>#REF!</v>
      </c>
    </row>
    <row r="184" spans="1:39" x14ac:dyDescent="0.3">
      <c r="A184" s="51" t="e">
        <f>VLOOKUP($S184,AvgGoalStats!$A$3:$AE$998,5,FALSE)</f>
        <v>#REF!</v>
      </c>
      <c r="B184" s="50" t="e">
        <f>VLOOKUP($S184,AvgGoalStats!$A$3:$AE$998,6,FALSE)</f>
        <v>#REF!</v>
      </c>
      <c r="C184" s="50" t="e">
        <f>VLOOKUP($S184,AvgGoalStats!$A$3:$AE$998,8,FALSE)</f>
        <v>#REF!</v>
      </c>
      <c r="D184" s="50" t="e">
        <f>VLOOKUP($S184,AvgGoalStats!$A$3:$AE$998,9,FALSE)</f>
        <v>#REF!</v>
      </c>
      <c r="E184" s="50" t="e">
        <f>VLOOKUP($S184,AvgGoalStats!$A$3:$AE$998,11,FALSE)</f>
        <v>#REF!</v>
      </c>
      <c r="F184" s="50" t="e">
        <f>VLOOKUP($S184,AvgGoalStats!$A$3:$AE$998,12,FALSE)</f>
        <v>#REF!</v>
      </c>
      <c r="G184" s="50" t="e">
        <f>VLOOKUP($S184,AvgGoalStats!$A$3:$AE$998,14,FALSE)</f>
        <v>#REF!</v>
      </c>
      <c r="H184" s="50" t="e">
        <f>VLOOKUP($S184,AvgGoalStats!$A$3:$AE$998,15,FALSE)</f>
        <v>#REF!</v>
      </c>
      <c r="I184" s="50" t="e">
        <f>VLOOKUP($S184,AvgGoalStats!$A$3:$AE$998,17,FALSE)</f>
        <v>#REF!</v>
      </c>
      <c r="J184" s="50" t="e">
        <f>VLOOKUP($S184,AvgGoalStats!$A$3:$AE$998,18,FALSE)</f>
        <v>#REF!</v>
      </c>
      <c r="K184" s="50" t="e">
        <f>VLOOKUP($S184,AvgGoalStats!$A$3:$AE$998,20,FALSE)</f>
        <v>#REF!</v>
      </c>
      <c r="L184" s="50" t="e">
        <f>VLOOKUP($S184,AvgGoalStats!$A$3:$AE$998,21,FALSE)</f>
        <v>#REF!</v>
      </c>
      <c r="M184" s="50" t="e">
        <f>VLOOKUP($S184,AvgGoalStats!$A$3:$AE$998,23,FALSE)</f>
        <v>#REF!</v>
      </c>
      <c r="N184" s="50" t="e">
        <f>VLOOKUP($S184,AvgGoalStats!$A$3:$AE$998,24,FALSE)</f>
        <v>#REF!</v>
      </c>
      <c r="O184" s="50" t="e">
        <f>VLOOKUP($S184,AvgGoalStats!$A$3:$AE$998,26,FALSE)</f>
        <v>#REF!</v>
      </c>
      <c r="P184" s="50" t="e">
        <f>VLOOKUP($S184,AvgGoalStats!$A$3:$AE$998,27,FALSE)</f>
        <v>#REF!</v>
      </c>
      <c r="Q184" s="50" t="e">
        <f>VLOOKUP($S184,AvgGoalStats!$A$3:$AE$998,29,FALSE)</f>
        <v>#REF!</v>
      </c>
      <c r="R184" s="50" t="e">
        <f>VLOOKUP($S184,AvgGoalStats!$A$3:$AE$998,30,FALSE)</f>
        <v>#REF!</v>
      </c>
      <c r="S184" s="53" t="e">
        <f>Fixtures!#REF!</f>
        <v>#REF!</v>
      </c>
      <c r="T184" s="54" t="e">
        <f>Fixtures!#REF!</f>
        <v>#REF!</v>
      </c>
      <c r="U184" s="53" t="e">
        <f>Fixtures!#REF!</f>
        <v>#REF!</v>
      </c>
      <c r="V184" s="51" t="e">
        <f>VLOOKUP($U184,AvgGoalStats!$A$3:$AE$998,5,FALSE)</f>
        <v>#REF!</v>
      </c>
      <c r="W184" s="50" t="e">
        <f>VLOOKUP($U184,AvgGoalStats!$A$3:$AE$998,7,FALSE)</f>
        <v>#REF!</v>
      </c>
      <c r="X184" s="50" t="e">
        <f>VLOOKUP($U184,AvgGoalStats!$A$3:$AE$998,8,FALSE)</f>
        <v>#REF!</v>
      </c>
      <c r="Y184" s="50" t="e">
        <f>VLOOKUP($U184,AvgGoalStats!$A$3:$AE$998,10,FALSE)</f>
        <v>#REF!</v>
      </c>
      <c r="Z184" s="50" t="e">
        <f>VLOOKUP($U184,AvgGoalStats!$A$3:$AE$998,11,FALSE)</f>
        <v>#REF!</v>
      </c>
      <c r="AA184" s="50" t="e">
        <f>VLOOKUP($U184,AvgGoalStats!$A$3:$AE$998,13,FALSE)</f>
        <v>#REF!</v>
      </c>
      <c r="AB184" s="50" t="e">
        <f>VLOOKUP($U184,AvgGoalStats!$A$3:$AE$998,14,FALSE)</f>
        <v>#REF!</v>
      </c>
      <c r="AC184" s="50" t="e">
        <f>VLOOKUP($U184,AvgGoalStats!$A$3:$AE$998,16,FALSE)</f>
        <v>#REF!</v>
      </c>
      <c r="AD184" s="50" t="e">
        <f>VLOOKUP($U184,AvgGoalStats!$A$3:$AE$998,17,FALSE)</f>
        <v>#REF!</v>
      </c>
      <c r="AE184" s="50" t="e">
        <f>VLOOKUP($U184,AvgGoalStats!$A$3:$AE$998,19,FALSE)</f>
        <v>#REF!</v>
      </c>
      <c r="AF184" s="50" t="e">
        <f>VLOOKUP($U184,AvgGoalStats!$A$3:$AE$998,20,FALSE)</f>
        <v>#REF!</v>
      </c>
      <c r="AG184" s="50" t="e">
        <f>VLOOKUP($U184,AvgGoalStats!$A$3:$AE$998,22,FALSE)</f>
        <v>#REF!</v>
      </c>
      <c r="AH184" s="50" t="e">
        <f>VLOOKUP($U184,AvgGoalStats!$A$3:$AE$998,23,FALSE)</f>
        <v>#REF!</v>
      </c>
      <c r="AI184" s="50" t="e">
        <f>VLOOKUP($U184,AvgGoalStats!$A$3:$AE$998,25,FALSE)</f>
        <v>#REF!</v>
      </c>
      <c r="AJ184" s="50" t="e">
        <f>VLOOKUP($U184,AvgGoalStats!$A$3:$AE$998,26,FALSE)</f>
        <v>#REF!</v>
      </c>
      <c r="AK184" s="50" t="e">
        <f>VLOOKUP($U184,AvgGoalStats!$A$3:$AE$998,28,FALSE)</f>
        <v>#REF!</v>
      </c>
      <c r="AL184" s="50" t="e">
        <f>VLOOKUP($U184,AvgGoalStats!$A$3:$AE$998,29,FALSE)</f>
        <v>#REF!</v>
      </c>
      <c r="AM184" s="50" t="e">
        <f>VLOOKUP($U184,AvgGoalStats!$A$3:$AE$998,31,FALSE)</f>
        <v>#REF!</v>
      </c>
    </row>
    <row r="185" spans="1:39" x14ac:dyDescent="0.3">
      <c r="A185" s="51" t="e">
        <f>VLOOKUP($S185,AvgGoalStats!$A$3:$AE$998,5,FALSE)</f>
        <v>#REF!</v>
      </c>
      <c r="B185" s="50" t="e">
        <f>VLOOKUP($S185,AvgGoalStats!$A$3:$AE$998,6,FALSE)</f>
        <v>#REF!</v>
      </c>
      <c r="C185" s="50" t="e">
        <f>VLOOKUP($S185,AvgGoalStats!$A$3:$AE$998,8,FALSE)</f>
        <v>#REF!</v>
      </c>
      <c r="D185" s="50" t="e">
        <f>VLOOKUP($S185,AvgGoalStats!$A$3:$AE$998,9,FALSE)</f>
        <v>#REF!</v>
      </c>
      <c r="E185" s="50" t="e">
        <f>VLOOKUP($S185,AvgGoalStats!$A$3:$AE$998,11,FALSE)</f>
        <v>#REF!</v>
      </c>
      <c r="F185" s="50" t="e">
        <f>VLOOKUP($S185,AvgGoalStats!$A$3:$AE$998,12,FALSE)</f>
        <v>#REF!</v>
      </c>
      <c r="G185" s="50" t="e">
        <f>VLOOKUP($S185,AvgGoalStats!$A$3:$AE$998,14,FALSE)</f>
        <v>#REF!</v>
      </c>
      <c r="H185" s="50" t="e">
        <f>VLOOKUP($S185,AvgGoalStats!$A$3:$AE$998,15,FALSE)</f>
        <v>#REF!</v>
      </c>
      <c r="I185" s="50" t="e">
        <f>VLOOKUP($S185,AvgGoalStats!$A$3:$AE$998,17,FALSE)</f>
        <v>#REF!</v>
      </c>
      <c r="J185" s="50" t="e">
        <f>VLOOKUP($S185,AvgGoalStats!$A$3:$AE$998,18,FALSE)</f>
        <v>#REF!</v>
      </c>
      <c r="K185" s="50" t="e">
        <f>VLOOKUP($S185,AvgGoalStats!$A$3:$AE$998,20,FALSE)</f>
        <v>#REF!</v>
      </c>
      <c r="L185" s="50" t="e">
        <f>VLOOKUP($S185,AvgGoalStats!$A$3:$AE$998,21,FALSE)</f>
        <v>#REF!</v>
      </c>
      <c r="M185" s="50" t="e">
        <f>VLOOKUP($S185,AvgGoalStats!$A$3:$AE$998,23,FALSE)</f>
        <v>#REF!</v>
      </c>
      <c r="N185" s="50" t="e">
        <f>VLOOKUP($S185,AvgGoalStats!$A$3:$AE$998,24,FALSE)</f>
        <v>#REF!</v>
      </c>
      <c r="O185" s="50" t="e">
        <f>VLOOKUP($S185,AvgGoalStats!$A$3:$AE$998,26,FALSE)</f>
        <v>#REF!</v>
      </c>
      <c r="P185" s="50" t="e">
        <f>VLOOKUP($S185,AvgGoalStats!$A$3:$AE$998,27,FALSE)</f>
        <v>#REF!</v>
      </c>
      <c r="Q185" s="50" t="e">
        <f>VLOOKUP($S185,AvgGoalStats!$A$3:$AE$998,29,FALSE)</f>
        <v>#REF!</v>
      </c>
      <c r="R185" s="50" t="e">
        <f>VLOOKUP($S185,AvgGoalStats!$A$3:$AE$998,30,FALSE)</f>
        <v>#REF!</v>
      </c>
      <c r="S185" s="53" t="e">
        <f>Fixtures!#REF!</f>
        <v>#REF!</v>
      </c>
      <c r="T185" s="54" t="e">
        <f>Fixtures!#REF!</f>
        <v>#REF!</v>
      </c>
      <c r="U185" s="53" t="e">
        <f>Fixtures!#REF!</f>
        <v>#REF!</v>
      </c>
      <c r="V185" s="51" t="e">
        <f>VLOOKUP($U185,AvgGoalStats!$A$3:$AE$998,5,FALSE)</f>
        <v>#REF!</v>
      </c>
      <c r="W185" s="50" t="e">
        <f>VLOOKUP($U185,AvgGoalStats!$A$3:$AE$998,7,FALSE)</f>
        <v>#REF!</v>
      </c>
      <c r="X185" s="50" t="e">
        <f>VLOOKUP($U185,AvgGoalStats!$A$3:$AE$998,8,FALSE)</f>
        <v>#REF!</v>
      </c>
      <c r="Y185" s="50" t="e">
        <f>VLOOKUP($U185,AvgGoalStats!$A$3:$AE$998,10,FALSE)</f>
        <v>#REF!</v>
      </c>
      <c r="Z185" s="50" t="e">
        <f>VLOOKUP($U185,AvgGoalStats!$A$3:$AE$998,11,FALSE)</f>
        <v>#REF!</v>
      </c>
      <c r="AA185" s="50" t="e">
        <f>VLOOKUP($U185,AvgGoalStats!$A$3:$AE$998,13,FALSE)</f>
        <v>#REF!</v>
      </c>
      <c r="AB185" s="50" t="e">
        <f>VLOOKUP($U185,AvgGoalStats!$A$3:$AE$998,14,FALSE)</f>
        <v>#REF!</v>
      </c>
      <c r="AC185" s="50" t="e">
        <f>VLOOKUP($U185,AvgGoalStats!$A$3:$AE$998,16,FALSE)</f>
        <v>#REF!</v>
      </c>
      <c r="AD185" s="50" t="e">
        <f>VLOOKUP($U185,AvgGoalStats!$A$3:$AE$998,17,FALSE)</f>
        <v>#REF!</v>
      </c>
      <c r="AE185" s="50" t="e">
        <f>VLOOKUP($U185,AvgGoalStats!$A$3:$AE$998,19,FALSE)</f>
        <v>#REF!</v>
      </c>
      <c r="AF185" s="50" t="e">
        <f>VLOOKUP($U185,AvgGoalStats!$A$3:$AE$998,20,FALSE)</f>
        <v>#REF!</v>
      </c>
      <c r="AG185" s="50" t="e">
        <f>VLOOKUP($U185,AvgGoalStats!$A$3:$AE$998,22,FALSE)</f>
        <v>#REF!</v>
      </c>
      <c r="AH185" s="50" t="e">
        <f>VLOOKUP($U185,AvgGoalStats!$A$3:$AE$998,23,FALSE)</f>
        <v>#REF!</v>
      </c>
      <c r="AI185" s="50" t="e">
        <f>VLOOKUP($U185,AvgGoalStats!$A$3:$AE$998,25,FALSE)</f>
        <v>#REF!</v>
      </c>
      <c r="AJ185" s="50" t="e">
        <f>VLOOKUP($U185,AvgGoalStats!$A$3:$AE$998,26,FALSE)</f>
        <v>#REF!</v>
      </c>
      <c r="AK185" s="50" t="e">
        <f>VLOOKUP($U185,AvgGoalStats!$A$3:$AE$998,28,FALSE)</f>
        <v>#REF!</v>
      </c>
      <c r="AL185" s="50" t="e">
        <f>VLOOKUP($U185,AvgGoalStats!$A$3:$AE$998,29,FALSE)</f>
        <v>#REF!</v>
      </c>
      <c r="AM185" s="50" t="e">
        <f>VLOOKUP($U185,AvgGoalStats!$A$3:$AE$998,31,FALSE)</f>
        <v>#REF!</v>
      </c>
    </row>
    <row r="186" spans="1:39" x14ac:dyDescent="0.3">
      <c r="A186" s="51" t="e">
        <f>VLOOKUP($S186,AvgGoalStats!$A$3:$AE$998,5,FALSE)</f>
        <v>#REF!</v>
      </c>
      <c r="B186" s="50" t="e">
        <f>VLOOKUP($S186,AvgGoalStats!$A$3:$AE$998,6,FALSE)</f>
        <v>#REF!</v>
      </c>
      <c r="C186" s="50" t="e">
        <f>VLOOKUP($S186,AvgGoalStats!$A$3:$AE$998,8,FALSE)</f>
        <v>#REF!</v>
      </c>
      <c r="D186" s="50" t="e">
        <f>VLOOKUP($S186,AvgGoalStats!$A$3:$AE$998,9,FALSE)</f>
        <v>#REF!</v>
      </c>
      <c r="E186" s="50" t="e">
        <f>VLOOKUP($S186,AvgGoalStats!$A$3:$AE$998,11,FALSE)</f>
        <v>#REF!</v>
      </c>
      <c r="F186" s="50" t="e">
        <f>VLOOKUP($S186,AvgGoalStats!$A$3:$AE$998,12,FALSE)</f>
        <v>#REF!</v>
      </c>
      <c r="G186" s="50" t="e">
        <f>VLOOKUP($S186,AvgGoalStats!$A$3:$AE$998,14,FALSE)</f>
        <v>#REF!</v>
      </c>
      <c r="H186" s="50" t="e">
        <f>VLOOKUP($S186,AvgGoalStats!$A$3:$AE$998,15,FALSE)</f>
        <v>#REF!</v>
      </c>
      <c r="I186" s="50" t="e">
        <f>VLOOKUP($S186,AvgGoalStats!$A$3:$AE$998,17,FALSE)</f>
        <v>#REF!</v>
      </c>
      <c r="J186" s="50" t="e">
        <f>VLOOKUP($S186,AvgGoalStats!$A$3:$AE$998,18,FALSE)</f>
        <v>#REF!</v>
      </c>
      <c r="K186" s="50" t="e">
        <f>VLOOKUP($S186,AvgGoalStats!$A$3:$AE$998,20,FALSE)</f>
        <v>#REF!</v>
      </c>
      <c r="L186" s="50" t="e">
        <f>VLOOKUP($S186,AvgGoalStats!$A$3:$AE$998,21,FALSE)</f>
        <v>#REF!</v>
      </c>
      <c r="M186" s="50" t="e">
        <f>VLOOKUP($S186,AvgGoalStats!$A$3:$AE$998,23,FALSE)</f>
        <v>#REF!</v>
      </c>
      <c r="N186" s="50" t="e">
        <f>VLOOKUP($S186,AvgGoalStats!$A$3:$AE$998,24,FALSE)</f>
        <v>#REF!</v>
      </c>
      <c r="O186" s="50" t="e">
        <f>VLOOKUP($S186,AvgGoalStats!$A$3:$AE$998,26,FALSE)</f>
        <v>#REF!</v>
      </c>
      <c r="P186" s="50" t="e">
        <f>VLOOKUP($S186,AvgGoalStats!$A$3:$AE$998,27,FALSE)</f>
        <v>#REF!</v>
      </c>
      <c r="Q186" s="50" t="e">
        <f>VLOOKUP($S186,AvgGoalStats!$A$3:$AE$998,29,FALSE)</f>
        <v>#REF!</v>
      </c>
      <c r="R186" s="50" t="e">
        <f>VLOOKUP($S186,AvgGoalStats!$A$3:$AE$998,30,FALSE)</f>
        <v>#REF!</v>
      </c>
      <c r="S186" s="53" t="e">
        <f>Fixtures!#REF!</f>
        <v>#REF!</v>
      </c>
      <c r="T186" s="54" t="e">
        <f>Fixtures!#REF!</f>
        <v>#REF!</v>
      </c>
      <c r="U186" s="53" t="e">
        <f>Fixtures!#REF!</f>
        <v>#REF!</v>
      </c>
      <c r="V186" s="51" t="e">
        <f>VLOOKUP($U186,AvgGoalStats!$A$3:$AE$998,5,FALSE)</f>
        <v>#REF!</v>
      </c>
      <c r="W186" s="50" t="e">
        <f>VLOOKUP($U186,AvgGoalStats!$A$3:$AE$998,7,FALSE)</f>
        <v>#REF!</v>
      </c>
      <c r="X186" s="50" t="e">
        <f>VLOOKUP($U186,AvgGoalStats!$A$3:$AE$998,8,FALSE)</f>
        <v>#REF!</v>
      </c>
      <c r="Y186" s="50" t="e">
        <f>VLOOKUP($U186,AvgGoalStats!$A$3:$AE$998,10,FALSE)</f>
        <v>#REF!</v>
      </c>
      <c r="Z186" s="50" t="e">
        <f>VLOOKUP($U186,AvgGoalStats!$A$3:$AE$998,11,FALSE)</f>
        <v>#REF!</v>
      </c>
      <c r="AA186" s="50" t="e">
        <f>VLOOKUP($U186,AvgGoalStats!$A$3:$AE$998,13,FALSE)</f>
        <v>#REF!</v>
      </c>
      <c r="AB186" s="50" t="e">
        <f>VLOOKUP($U186,AvgGoalStats!$A$3:$AE$998,14,FALSE)</f>
        <v>#REF!</v>
      </c>
      <c r="AC186" s="50" t="e">
        <f>VLOOKUP($U186,AvgGoalStats!$A$3:$AE$998,16,FALSE)</f>
        <v>#REF!</v>
      </c>
      <c r="AD186" s="50" t="e">
        <f>VLOOKUP($U186,AvgGoalStats!$A$3:$AE$998,17,FALSE)</f>
        <v>#REF!</v>
      </c>
      <c r="AE186" s="50" t="e">
        <f>VLOOKUP($U186,AvgGoalStats!$A$3:$AE$998,19,FALSE)</f>
        <v>#REF!</v>
      </c>
      <c r="AF186" s="50" t="e">
        <f>VLOOKUP($U186,AvgGoalStats!$A$3:$AE$998,20,FALSE)</f>
        <v>#REF!</v>
      </c>
      <c r="AG186" s="50" t="e">
        <f>VLOOKUP($U186,AvgGoalStats!$A$3:$AE$998,22,FALSE)</f>
        <v>#REF!</v>
      </c>
      <c r="AH186" s="50" t="e">
        <f>VLOOKUP($U186,AvgGoalStats!$A$3:$AE$998,23,FALSE)</f>
        <v>#REF!</v>
      </c>
      <c r="AI186" s="50" t="e">
        <f>VLOOKUP($U186,AvgGoalStats!$A$3:$AE$998,25,FALSE)</f>
        <v>#REF!</v>
      </c>
      <c r="AJ186" s="50" t="e">
        <f>VLOOKUP($U186,AvgGoalStats!$A$3:$AE$998,26,FALSE)</f>
        <v>#REF!</v>
      </c>
      <c r="AK186" s="50" t="e">
        <f>VLOOKUP($U186,AvgGoalStats!$A$3:$AE$998,28,FALSE)</f>
        <v>#REF!</v>
      </c>
      <c r="AL186" s="50" t="e">
        <f>VLOOKUP($U186,AvgGoalStats!$A$3:$AE$998,29,FALSE)</f>
        <v>#REF!</v>
      </c>
      <c r="AM186" s="50" t="e">
        <f>VLOOKUP($U186,AvgGoalStats!$A$3:$AE$998,31,FALSE)</f>
        <v>#REF!</v>
      </c>
    </row>
    <row r="187" spans="1:39" x14ac:dyDescent="0.3">
      <c r="A187" s="51" t="e">
        <f>VLOOKUP($S187,AvgGoalStats!$A$3:$AE$998,5,FALSE)</f>
        <v>#REF!</v>
      </c>
      <c r="B187" s="50" t="e">
        <f>VLOOKUP($S187,AvgGoalStats!$A$3:$AE$998,6,FALSE)</f>
        <v>#REF!</v>
      </c>
      <c r="C187" s="50" t="e">
        <f>VLOOKUP($S187,AvgGoalStats!$A$3:$AE$998,8,FALSE)</f>
        <v>#REF!</v>
      </c>
      <c r="D187" s="50" t="e">
        <f>VLOOKUP($S187,AvgGoalStats!$A$3:$AE$998,9,FALSE)</f>
        <v>#REF!</v>
      </c>
      <c r="E187" s="50" t="e">
        <f>VLOOKUP($S187,AvgGoalStats!$A$3:$AE$998,11,FALSE)</f>
        <v>#REF!</v>
      </c>
      <c r="F187" s="50" t="e">
        <f>VLOOKUP($S187,AvgGoalStats!$A$3:$AE$998,12,FALSE)</f>
        <v>#REF!</v>
      </c>
      <c r="G187" s="50" t="e">
        <f>VLOOKUP($S187,AvgGoalStats!$A$3:$AE$998,14,FALSE)</f>
        <v>#REF!</v>
      </c>
      <c r="H187" s="50" t="e">
        <f>VLOOKUP($S187,AvgGoalStats!$A$3:$AE$998,15,FALSE)</f>
        <v>#REF!</v>
      </c>
      <c r="I187" s="50" t="e">
        <f>VLOOKUP($S187,AvgGoalStats!$A$3:$AE$998,17,FALSE)</f>
        <v>#REF!</v>
      </c>
      <c r="J187" s="50" t="e">
        <f>VLOOKUP($S187,AvgGoalStats!$A$3:$AE$998,18,FALSE)</f>
        <v>#REF!</v>
      </c>
      <c r="K187" s="50" t="e">
        <f>VLOOKUP($S187,AvgGoalStats!$A$3:$AE$998,20,FALSE)</f>
        <v>#REF!</v>
      </c>
      <c r="L187" s="50" t="e">
        <f>VLOOKUP($S187,AvgGoalStats!$A$3:$AE$998,21,FALSE)</f>
        <v>#REF!</v>
      </c>
      <c r="M187" s="50" t="e">
        <f>VLOOKUP($S187,AvgGoalStats!$A$3:$AE$998,23,FALSE)</f>
        <v>#REF!</v>
      </c>
      <c r="N187" s="50" t="e">
        <f>VLOOKUP($S187,AvgGoalStats!$A$3:$AE$998,24,FALSE)</f>
        <v>#REF!</v>
      </c>
      <c r="O187" s="50" t="e">
        <f>VLOOKUP($S187,AvgGoalStats!$A$3:$AE$998,26,FALSE)</f>
        <v>#REF!</v>
      </c>
      <c r="P187" s="50" t="e">
        <f>VLOOKUP($S187,AvgGoalStats!$A$3:$AE$998,27,FALSE)</f>
        <v>#REF!</v>
      </c>
      <c r="Q187" s="50" t="e">
        <f>VLOOKUP($S187,AvgGoalStats!$A$3:$AE$998,29,FALSE)</f>
        <v>#REF!</v>
      </c>
      <c r="R187" s="50" t="e">
        <f>VLOOKUP($S187,AvgGoalStats!$A$3:$AE$998,30,FALSE)</f>
        <v>#REF!</v>
      </c>
      <c r="S187" s="53" t="e">
        <f>Fixtures!#REF!</f>
        <v>#REF!</v>
      </c>
      <c r="T187" s="54" t="e">
        <f>Fixtures!#REF!</f>
        <v>#REF!</v>
      </c>
      <c r="U187" s="53" t="e">
        <f>Fixtures!#REF!</f>
        <v>#REF!</v>
      </c>
      <c r="V187" s="51" t="e">
        <f>VLOOKUP($U187,AvgGoalStats!$A$3:$AE$998,5,FALSE)</f>
        <v>#REF!</v>
      </c>
      <c r="W187" s="50" t="e">
        <f>VLOOKUP($U187,AvgGoalStats!$A$3:$AE$998,7,FALSE)</f>
        <v>#REF!</v>
      </c>
      <c r="X187" s="50" t="e">
        <f>VLOOKUP($U187,AvgGoalStats!$A$3:$AE$998,8,FALSE)</f>
        <v>#REF!</v>
      </c>
      <c r="Y187" s="50" t="e">
        <f>VLOOKUP($U187,AvgGoalStats!$A$3:$AE$998,10,FALSE)</f>
        <v>#REF!</v>
      </c>
      <c r="Z187" s="50" t="e">
        <f>VLOOKUP($U187,AvgGoalStats!$A$3:$AE$998,11,FALSE)</f>
        <v>#REF!</v>
      </c>
      <c r="AA187" s="50" t="e">
        <f>VLOOKUP($U187,AvgGoalStats!$A$3:$AE$998,13,FALSE)</f>
        <v>#REF!</v>
      </c>
      <c r="AB187" s="50" t="e">
        <f>VLOOKUP($U187,AvgGoalStats!$A$3:$AE$998,14,FALSE)</f>
        <v>#REF!</v>
      </c>
      <c r="AC187" s="50" t="e">
        <f>VLOOKUP($U187,AvgGoalStats!$A$3:$AE$998,16,FALSE)</f>
        <v>#REF!</v>
      </c>
      <c r="AD187" s="50" t="e">
        <f>VLOOKUP($U187,AvgGoalStats!$A$3:$AE$998,17,FALSE)</f>
        <v>#REF!</v>
      </c>
      <c r="AE187" s="50" t="e">
        <f>VLOOKUP($U187,AvgGoalStats!$A$3:$AE$998,19,FALSE)</f>
        <v>#REF!</v>
      </c>
      <c r="AF187" s="50" t="e">
        <f>VLOOKUP($U187,AvgGoalStats!$A$3:$AE$998,20,FALSE)</f>
        <v>#REF!</v>
      </c>
      <c r="AG187" s="50" t="e">
        <f>VLOOKUP($U187,AvgGoalStats!$A$3:$AE$998,22,FALSE)</f>
        <v>#REF!</v>
      </c>
      <c r="AH187" s="50" t="e">
        <f>VLOOKUP($U187,AvgGoalStats!$A$3:$AE$998,23,FALSE)</f>
        <v>#REF!</v>
      </c>
      <c r="AI187" s="50" t="e">
        <f>VLOOKUP($U187,AvgGoalStats!$A$3:$AE$998,25,FALSE)</f>
        <v>#REF!</v>
      </c>
      <c r="AJ187" s="50" t="e">
        <f>VLOOKUP($U187,AvgGoalStats!$A$3:$AE$998,26,FALSE)</f>
        <v>#REF!</v>
      </c>
      <c r="AK187" s="50" t="e">
        <f>VLOOKUP($U187,AvgGoalStats!$A$3:$AE$998,28,FALSE)</f>
        <v>#REF!</v>
      </c>
      <c r="AL187" s="50" t="e">
        <f>VLOOKUP($U187,AvgGoalStats!$A$3:$AE$998,29,FALSE)</f>
        <v>#REF!</v>
      </c>
      <c r="AM187" s="50" t="e">
        <f>VLOOKUP($U187,AvgGoalStats!$A$3:$AE$998,31,FALSE)</f>
        <v>#REF!</v>
      </c>
    </row>
    <row r="188" spans="1:39" x14ac:dyDescent="0.3">
      <c r="A188" s="51" t="e">
        <f>VLOOKUP($S188,AvgGoalStats!$A$3:$AE$998,5,FALSE)</f>
        <v>#REF!</v>
      </c>
      <c r="B188" s="50" t="e">
        <f>VLOOKUP($S188,AvgGoalStats!$A$3:$AE$998,6,FALSE)</f>
        <v>#REF!</v>
      </c>
      <c r="C188" s="50" t="e">
        <f>VLOOKUP($S188,AvgGoalStats!$A$3:$AE$998,8,FALSE)</f>
        <v>#REF!</v>
      </c>
      <c r="D188" s="50" t="e">
        <f>VLOOKUP($S188,AvgGoalStats!$A$3:$AE$998,9,FALSE)</f>
        <v>#REF!</v>
      </c>
      <c r="E188" s="50" t="e">
        <f>VLOOKUP($S188,AvgGoalStats!$A$3:$AE$998,11,FALSE)</f>
        <v>#REF!</v>
      </c>
      <c r="F188" s="50" t="e">
        <f>VLOOKUP($S188,AvgGoalStats!$A$3:$AE$998,12,FALSE)</f>
        <v>#REF!</v>
      </c>
      <c r="G188" s="50" t="e">
        <f>VLOOKUP($S188,AvgGoalStats!$A$3:$AE$998,14,FALSE)</f>
        <v>#REF!</v>
      </c>
      <c r="H188" s="50" t="e">
        <f>VLOOKUP($S188,AvgGoalStats!$A$3:$AE$998,15,FALSE)</f>
        <v>#REF!</v>
      </c>
      <c r="I188" s="50" t="e">
        <f>VLOOKUP($S188,AvgGoalStats!$A$3:$AE$998,17,FALSE)</f>
        <v>#REF!</v>
      </c>
      <c r="J188" s="50" t="e">
        <f>VLOOKUP($S188,AvgGoalStats!$A$3:$AE$998,18,FALSE)</f>
        <v>#REF!</v>
      </c>
      <c r="K188" s="50" t="e">
        <f>VLOOKUP($S188,AvgGoalStats!$A$3:$AE$998,20,FALSE)</f>
        <v>#REF!</v>
      </c>
      <c r="L188" s="50" t="e">
        <f>VLOOKUP($S188,AvgGoalStats!$A$3:$AE$998,21,FALSE)</f>
        <v>#REF!</v>
      </c>
      <c r="M188" s="50" t="e">
        <f>VLOOKUP($S188,AvgGoalStats!$A$3:$AE$998,23,FALSE)</f>
        <v>#REF!</v>
      </c>
      <c r="N188" s="50" t="e">
        <f>VLOOKUP($S188,AvgGoalStats!$A$3:$AE$998,24,FALSE)</f>
        <v>#REF!</v>
      </c>
      <c r="O188" s="50" t="e">
        <f>VLOOKUP($S188,AvgGoalStats!$A$3:$AE$998,26,FALSE)</f>
        <v>#REF!</v>
      </c>
      <c r="P188" s="50" t="e">
        <f>VLOOKUP($S188,AvgGoalStats!$A$3:$AE$998,27,FALSE)</f>
        <v>#REF!</v>
      </c>
      <c r="Q188" s="50" t="e">
        <f>VLOOKUP($S188,AvgGoalStats!$A$3:$AE$998,29,FALSE)</f>
        <v>#REF!</v>
      </c>
      <c r="R188" s="50" t="e">
        <f>VLOOKUP($S188,AvgGoalStats!$A$3:$AE$998,30,FALSE)</f>
        <v>#REF!</v>
      </c>
      <c r="S188" s="53" t="e">
        <f>Fixtures!#REF!</f>
        <v>#REF!</v>
      </c>
      <c r="T188" s="54" t="e">
        <f>Fixtures!#REF!</f>
        <v>#REF!</v>
      </c>
      <c r="U188" s="53" t="e">
        <f>Fixtures!#REF!</f>
        <v>#REF!</v>
      </c>
      <c r="V188" s="51" t="e">
        <f>VLOOKUP($U188,AvgGoalStats!$A$3:$AE$998,5,FALSE)</f>
        <v>#REF!</v>
      </c>
      <c r="W188" s="50" t="e">
        <f>VLOOKUP($U188,AvgGoalStats!$A$3:$AE$998,7,FALSE)</f>
        <v>#REF!</v>
      </c>
      <c r="X188" s="50" t="e">
        <f>VLOOKUP($U188,AvgGoalStats!$A$3:$AE$998,8,FALSE)</f>
        <v>#REF!</v>
      </c>
      <c r="Y188" s="50" t="e">
        <f>VLOOKUP($U188,AvgGoalStats!$A$3:$AE$998,10,FALSE)</f>
        <v>#REF!</v>
      </c>
      <c r="Z188" s="50" t="e">
        <f>VLOOKUP($U188,AvgGoalStats!$A$3:$AE$998,11,FALSE)</f>
        <v>#REF!</v>
      </c>
      <c r="AA188" s="50" t="e">
        <f>VLOOKUP($U188,AvgGoalStats!$A$3:$AE$998,13,FALSE)</f>
        <v>#REF!</v>
      </c>
      <c r="AB188" s="50" t="e">
        <f>VLOOKUP($U188,AvgGoalStats!$A$3:$AE$998,14,FALSE)</f>
        <v>#REF!</v>
      </c>
      <c r="AC188" s="50" t="e">
        <f>VLOOKUP($U188,AvgGoalStats!$A$3:$AE$998,16,FALSE)</f>
        <v>#REF!</v>
      </c>
      <c r="AD188" s="50" t="e">
        <f>VLOOKUP($U188,AvgGoalStats!$A$3:$AE$998,17,FALSE)</f>
        <v>#REF!</v>
      </c>
      <c r="AE188" s="50" t="e">
        <f>VLOOKUP($U188,AvgGoalStats!$A$3:$AE$998,19,FALSE)</f>
        <v>#REF!</v>
      </c>
      <c r="AF188" s="50" t="e">
        <f>VLOOKUP($U188,AvgGoalStats!$A$3:$AE$998,20,FALSE)</f>
        <v>#REF!</v>
      </c>
      <c r="AG188" s="50" t="e">
        <f>VLOOKUP($U188,AvgGoalStats!$A$3:$AE$998,22,FALSE)</f>
        <v>#REF!</v>
      </c>
      <c r="AH188" s="50" t="e">
        <f>VLOOKUP($U188,AvgGoalStats!$A$3:$AE$998,23,FALSE)</f>
        <v>#REF!</v>
      </c>
      <c r="AI188" s="50" t="e">
        <f>VLOOKUP($U188,AvgGoalStats!$A$3:$AE$998,25,FALSE)</f>
        <v>#REF!</v>
      </c>
      <c r="AJ188" s="50" t="e">
        <f>VLOOKUP($U188,AvgGoalStats!$A$3:$AE$998,26,FALSE)</f>
        <v>#REF!</v>
      </c>
      <c r="AK188" s="50" t="e">
        <f>VLOOKUP($U188,AvgGoalStats!$A$3:$AE$998,28,FALSE)</f>
        <v>#REF!</v>
      </c>
      <c r="AL188" s="50" t="e">
        <f>VLOOKUP($U188,AvgGoalStats!$A$3:$AE$998,29,FALSE)</f>
        <v>#REF!</v>
      </c>
      <c r="AM188" s="50" t="e">
        <f>VLOOKUP($U188,AvgGoalStats!$A$3:$AE$998,31,FALSE)</f>
        <v>#REF!</v>
      </c>
    </row>
    <row r="189" spans="1:39" x14ac:dyDescent="0.3">
      <c r="A189" s="51" t="e">
        <f>VLOOKUP($S189,AvgGoalStats!$A$3:$AE$998,5,FALSE)</f>
        <v>#REF!</v>
      </c>
      <c r="B189" s="50" t="e">
        <f>VLOOKUP($S189,AvgGoalStats!$A$3:$AE$998,6,FALSE)</f>
        <v>#REF!</v>
      </c>
      <c r="C189" s="50" t="e">
        <f>VLOOKUP($S189,AvgGoalStats!$A$3:$AE$998,8,FALSE)</f>
        <v>#REF!</v>
      </c>
      <c r="D189" s="50" t="e">
        <f>VLOOKUP($S189,AvgGoalStats!$A$3:$AE$998,9,FALSE)</f>
        <v>#REF!</v>
      </c>
      <c r="E189" s="50" t="e">
        <f>VLOOKUP($S189,AvgGoalStats!$A$3:$AE$998,11,FALSE)</f>
        <v>#REF!</v>
      </c>
      <c r="F189" s="50" t="e">
        <f>VLOOKUP($S189,AvgGoalStats!$A$3:$AE$998,12,FALSE)</f>
        <v>#REF!</v>
      </c>
      <c r="G189" s="50" t="e">
        <f>VLOOKUP($S189,AvgGoalStats!$A$3:$AE$998,14,FALSE)</f>
        <v>#REF!</v>
      </c>
      <c r="H189" s="50" t="e">
        <f>VLOOKUP($S189,AvgGoalStats!$A$3:$AE$998,15,FALSE)</f>
        <v>#REF!</v>
      </c>
      <c r="I189" s="50" t="e">
        <f>VLOOKUP($S189,AvgGoalStats!$A$3:$AE$998,17,FALSE)</f>
        <v>#REF!</v>
      </c>
      <c r="J189" s="50" t="e">
        <f>VLOOKUP($S189,AvgGoalStats!$A$3:$AE$998,18,FALSE)</f>
        <v>#REF!</v>
      </c>
      <c r="K189" s="50" t="e">
        <f>VLOOKUP($S189,AvgGoalStats!$A$3:$AE$998,20,FALSE)</f>
        <v>#REF!</v>
      </c>
      <c r="L189" s="50" t="e">
        <f>VLOOKUP($S189,AvgGoalStats!$A$3:$AE$998,21,FALSE)</f>
        <v>#REF!</v>
      </c>
      <c r="M189" s="50" t="e">
        <f>VLOOKUP($S189,AvgGoalStats!$A$3:$AE$998,23,FALSE)</f>
        <v>#REF!</v>
      </c>
      <c r="N189" s="50" t="e">
        <f>VLOOKUP($S189,AvgGoalStats!$A$3:$AE$998,24,FALSE)</f>
        <v>#REF!</v>
      </c>
      <c r="O189" s="50" t="e">
        <f>VLOOKUP($S189,AvgGoalStats!$A$3:$AE$998,26,FALSE)</f>
        <v>#REF!</v>
      </c>
      <c r="P189" s="50" t="e">
        <f>VLOOKUP($S189,AvgGoalStats!$A$3:$AE$998,27,FALSE)</f>
        <v>#REF!</v>
      </c>
      <c r="Q189" s="50" t="e">
        <f>VLOOKUP($S189,AvgGoalStats!$A$3:$AE$998,29,FALSE)</f>
        <v>#REF!</v>
      </c>
      <c r="R189" s="50" t="e">
        <f>VLOOKUP($S189,AvgGoalStats!$A$3:$AE$998,30,FALSE)</f>
        <v>#REF!</v>
      </c>
      <c r="S189" s="53" t="e">
        <f>Fixtures!#REF!</f>
        <v>#REF!</v>
      </c>
      <c r="T189" s="54" t="e">
        <f>Fixtures!#REF!</f>
        <v>#REF!</v>
      </c>
      <c r="U189" s="53" t="e">
        <f>Fixtures!#REF!</f>
        <v>#REF!</v>
      </c>
      <c r="V189" s="51" t="e">
        <f>VLOOKUP($U189,AvgGoalStats!$A$3:$AE$998,5,FALSE)</f>
        <v>#REF!</v>
      </c>
      <c r="W189" s="50" t="e">
        <f>VLOOKUP($U189,AvgGoalStats!$A$3:$AE$998,7,FALSE)</f>
        <v>#REF!</v>
      </c>
      <c r="X189" s="50" t="e">
        <f>VLOOKUP($U189,AvgGoalStats!$A$3:$AE$998,8,FALSE)</f>
        <v>#REF!</v>
      </c>
      <c r="Y189" s="50" t="e">
        <f>VLOOKUP($U189,AvgGoalStats!$A$3:$AE$998,10,FALSE)</f>
        <v>#REF!</v>
      </c>
      <c r="Z189" s="50" t="e">
        <f>VLOOKUP($U189,AvgGoalStats!$A$3:$AE$998,11,FALSE)</f>
        <v>#REF!</v>
      </c>
      <c r="AA189" s="50" t="e">
        <f>VLOOKUP($U189,AvgGoalStats!$A$3:$AE$998,13,FALSE)</f>
        <v>#REF!</v>
      </c>
      <c r="AB189" s="50" t="e">
        <f>VLOOKUP($U189,AvgGoalStats!$A$3:$AE$998,14,FALSE)</f>
        <v>#REF!</v>
      </c>
      <c r="AC189" s="50" t="e">
        <f>VLOOKUP($U189,AvgGoalStats!$A$3:$AE$998,16,FALSE)</f>
        <v>#REF!</v>
      </c>
      <c r="AD189" s="50" t="e">
        <f>VLOOKUP($U189,AvgGoalStats!$A$3:$AE$998,17,FALSE)</f>
        <v>#REF!</v>
      </c>
      <c r="AE189" s="50" t="e">
        <f>VLOOKUP($U189,AvgGoalStats!$A$3:$AE$998,19,FALSE)</f>
        <v>#REF!</v>
      </c>
      <c r="AF189" s="50" t="e">
        <f>VLOOKUP($U189,AvgGoalStats!$A$3:$AE$998,20,FALSE)</f>
        <v>#REF!</v>
      </c>
      <c r="AG189" s="50" t="e">
        <f>VLOOKUP($U189,AvgGoalStats!$A$3:$AE$998,22,FALSE)</f>
        <v>#REF!</v>
      </c>
      <c r="AH189" s="50" t="e">
        <f>VLOOKUP($U189,AvgGoalStats!$A$3:$AE$998,23,FALSE)</f>
        <v>#REF!</v>
      </c>
      <c r="AI189" s="50" t="e">
        <f>VLOOKUP($U189,AvgGoalStats!$A$3:$AE$998,25,FALSE)</f>
        <v>#REF!</v>
      </c>
      <c r="AJ189" s="50" t="e">
        <f>VLOOKUP($U189,AvgGoalStats!$A$3:$AE$998,26,FALSE)</f>
        <v>#REF!</v>
      </c>
      <c r="AK189" s="50" t="e">
        <f>VLOOKUP($U189,AvgGoalStats!$A$3:$AE$998,28,FALSE)</f>
        <v>#REF!</v>
      </c>
      <c r="AL189" s="50" t="e">
        <f>VLOOKUP($U189,AvgGoalStats!$A$3:$AE$998,29,FALSE)</f>
        <v>#REF!</v>
      </c>
      <c r="AM189" s="50" t="e">
        <f>VLOOKUP($U189,AvgGoalStats!$A$3:$AE$998,31,FALSE)</f>
        <v>#REF!</v>
      </c>
    </row>
    <row r="190" spans="1:39" x14ac:dyDescent="0.3">
      <c r="A190" s="51" t="e">
        <f>VLOOKUP($S190,AvgGoalStats!$A$3:$AE$998,5,FALSE)</f>
        <v>#REF!</v>
      </c>
      <c r="B190" s="50" t="e">
        <f>VLOOKUP($S190,AvgGoalStats!$A$3:$AE$998,6,FALSE)</f>
        <v>#REF!</v>
      </c>
      <c r="C190" s="50" t="e">
        <f>VLOOKUP($S190,AvgGoalStats!$A$3:$AE$998,8,FALSE)</f>
        <v>#REF!</v>
      </c>
      <c r="D190" s="50" t="e">
        <f>VLOOKUP($S190,AvgGoalStats!$A$3:$AE$998,9,FALSE)</f>
        <v>#REF!</v>
      </c>
      <c r="E190" s="50" t="e">
        <f>VLOOKUP($S190,AvgGoalStats!$A$3:$AE$998,11,FALSE)</f>
        <v>#REF!</v>
      </c>
      <c r="F190" s="50" t="e">
        <f>VLOOKUP($S190,AvgGoalStats!$A$3:$AE$998,12,FALSE)</f>
        <v>#REF!</v>
      </c>
      <c r="G190" s="50" t="e">
        <f>VLOOKUP($S190,AvgGoalStats!$A$3:$AE$998,14,FALSE)</f>
        <v>#REF!</v>
      </c>
      <c r="H190" s="50" t="e">
        <f>VLOOKUP($S190,AvgGoalStats!$A$3:$AE$998,15,FALSE)</f>
        <v>#REF!</v>
      </c>
      <c r="I190" s="50" t="e">
        <f>VLOOKUP($S190,AvgGoalStats!$A$3:$AE$998,17,FALSE)</f>
        <v>#REF!</v>
      </c>
      <c r="J190" s="50" t="e">
        <f>VLOOKUP($S190,AvgGoalStats!$A$3:$AE$998,18,FALSE)</f>
        <v>#REF!</v>
      </c>
      <c r="K190" s="50" t="e">
        <f>VLOOKUP($S190,AvgGoalStats!$A$3:$AE$998,20,FALSE)</f>
        <v>#REF!</v>
      </c>
      <c r="L190" s="50" t="e">
        <f>VLOOKUP($S190,AvgGoalStats!$A$3:$AE$998,21,FALSE)</f>
        <v>#REF!</v>
      </c>
      <c r="M190" s="50" t="e">
        <f>VLOOKUP($S190,AvgGoalStats!$A$3:$AE$998,23,FALSE)</f>
        <v>#REF!</v>
      </c>
      <c r="N190" s="50" t="e">
        <f>VLOOKUP($S190,AvgGoalStats!$A$3:$AE$998,24,FALSE)</f>
        <v>#REF!</v>
      </c>
      <c r="O190" s="50" t="e">
        <f>VLOOKUP($S190,AvgGoalStats!$A$3:$AE$998,26,FALSE)</f>
        <v>#REF!</v>
      </c>
      <c r="P190" s="50" t="e">
        <f>VLOOKUP($S190,AvgGoalStats!$A$3:$AE$998,27,FALSE)</f>
        <v>#REF!</v>
      </c>
      <c r="Q190" s="50" t="e">
        <f>VLOOKUP($S190,AvgGoalStats!$A$3:$AE$998,29,FALSE)</f>
        <v>#REF!</v>
      </c>
      <c r="R190" s="50" t="e">
        <f>VLOOKUP($S190,AvgGoalStats!$A$3:$AE$998,30,FALSE)</f>
        <v>#REF!</v>
      </c>
      <c r="S190" s="53" t="e">
        <f>Fixtures!#REF!</f>
        <v>#REF!</v>
      </c>
      <c r="T190" s="54" t="e">
        <f>Fixtures!#REF!</f>
        <v>#REF!</v>
      </c>
      <c r="U190" s="53" t="e">
        <f>Fixtures!#REF!</f>
        <v>#REF!</v>
      </c>
      <c r="V190" s="51" t="e">
        <f>VLOOKUP($U190,AvgGoalStats!$A$3:$AE$998,5,FALSE)</f>
        <v>#REF!</v>
      </c>
      <c r="W190" s="50" t="e">
        <f>VLOOKUP($U190,AvgGoalStats!$A$3:$AE$998,7,FALSE)</f>
        <v>#REF!</v>
      </c>
      <c r="X190" s="50" t="e">
        <f>VLOOKUP($U190,AvgGoalStats!$A$3:$AE$998,8,FALSE)</f>
        <v>#REF!</v>
      </c>
      <c r="Y190" s="50" t="e">
        <f>VLOOKUP($U190,AvgGoalStats!$A$3:$AE$998,10,FALSE)</f>
        <v>#REF!</v>
      </c>
      <c r="Z190" s="50" t="e">
        <f>VLOOKUP($U190,AvgGoalStats!$A$3:$AE$998,11,FALSE)</f>
        <v>#REF!</v>
      </c>
      <c r="AA190" s="50" t="e">
        <f>VLOOKUP($U190,AvgGoalStats!$A$3:$AE$998,13,FALSE)</f>
        <v>#REF!</v>
      </c>
      <c r="AB190" s="50" t="e">
        <f>VLOOKUP($U190,AvgGoalStats!$A$3:$AE$998,14,FALSE)</f>
        <v>#REF!</v>
      </c>
      <c r="AC190" s="50" t="e">
        <f>VLOOKUP($U190,AvgGoalStats!$A$3:$AE$998,16,FALSE)</f>
        <v>#REF!</v>
      </c>
      <c r="AD190" s="50" t="e">
        <f>VLOOKUP($U190,AvgGoalStats!$A$3:$AE$998,17,FALSE)</f>
        <v>#REF!</v>
      </c>
      <c r="AE190" s="50" t="e">
        <f>VLOOKUP($U190,AvgGoalStats!$A$3:$AE$998,19,FALSE)</f>
        <v>#REF!</v>
      </c>
      <c r="AF190" s="50" t="e">
        <f>VLOOKUP($U190,AvgGoalStats!$A$3:$AE$998,20,FALSE)</f>
        <v>#REF!</v>
      </c>
      <c r="AG190" s="50" t="e">
        <f>VLOOKUP($U190,AvgGoalStats!$A$3:$AE$998,22,FALSE)</f>
        <v>#REF!</v>
      </c>
      <c r="AH190" s="50" t="e">
        <f>VLOOKUP($U190,AvgGoalStats!$A$3:$AE$998,23,FALSE)</f>
        <v>#REF!</v>
      </c>
      <c r="AI190" s="50" t="e">
        <f>VLOOKUP($U190,AvgGoalStats!$A$3:$AE$998,25,FALSE)</f>
        <v>#REF!</v>
      </c>
      <c r="AJ190" s="50" t="e">
        <f>VLOOKUP($U190,AvgGoalStats!$A$3:$AE$998,26,FALSE)</f>
        <v>#REF!</v>
      </c>
      <c r="AK190" s="50" t="e">
        <f>VLOOKUP($U190,AvgGoalStats!$A$3:$AE$998,28,FALSE)</f>
        <v>#REF!</v>
      </c>
      <c r="AL190" s="50" t="e">
        <f>VLOOKUP($U190,AvgGoalStats!$A$3:$AE$998,29,FALSE)</f>
        <v>#REF!</v>
      </c>
      <c r="AM190" s="50" t="e">
        <f>VLOOKUP($U190,AvgGoalStats!$A$3:$AE$998,31,FALSE)</f>
        <v>#REF!</v>
      </c>
    </row>
    <row r="191" spans="1:39" x14ac:dyDescent="0.3">
      <c r="A191" s="51" t="e">
        <f>VLOOKUP($S191,AvgGoalStats!$A$3:$AE$998,5,FALSE)</f>
        <v>#REF!</v>
      </c>
      <c r="B191" s="50" t="e">
        <f>VLOOKUP($S191,AvgGoalStats!$A$3:$AE$998,6,FALSE)</f>
        <v>#REF!</v>
      </c>
      <c r="C191" s="50" t="e">
        <f>VLOOKUP($S191,AvgGoalStats!$A$3:$AE$998,8,FALSE)</f>
        <v>#REF!</v>
      </c>
      <c r="D191" s="50" t="e">
        <f>VLOOKUP($S191,AvgGoalStats!$A$3:$AE$998,9,FALSE)</f>
        <v>#REF!</v>
      </c>
      <c r="E191" s="50" t="e">
        <f>VLOOKUP($S191,AvgGoalStats!$A$3:$AE$998,11,FALSE)</f>
        <v>#REF!</v>
      </c>
      <c r="F191" s="50" t="e">
        <f>VLOOKUP($S191,AvgGoalStats!$A$3:$AE$998,12,FALSE)</f>
        <v>#REF!</v>
      </c>
      <c r="G191" s="50" t="e">
        <f>VLOOKUP($S191,AvgGoalStats!$A$3:$AE$998,14,FALSE)</f>
        <v>#REF!</v>
      </c>
      <c r="H191" s="50" t="e">
        <f>VLOOKUP($S191,AvgGoalStats!$A$3:$AE$998,15,FALSE)</f>
        <v>#REF!</v>
      </c>
      <c r="I191" s="50" t="e">
        <f>VLOOKUP($S191,AvgGoalStats!$A$3:$AE$998,17,FALSE)</f>
        <v>#REF!</v>
      </c>
      <c r="J191" s="50" t="e">
        <f>VLOOKUP($S191,AvgGoalStats!$A$3:$AE$998,18,FALSE)</f>
        <v>#REF!</v>
      </c>
      <c r="K191" s="50" t="e">
        <f>VLOOKUP($S191,AvgGoalStats!$A$3:$AE$998,20,FALSE)</f>
        <v>#REF!</v>
      </c>
      <c r="L191" s="50" t="e">
        <f>VLOOKUP($S191,AvgGoalStats!$A$3:$AE$998,21,FALSE)</f>
        <v>#REF!</v>
      </c>
      <c r="M191" s="50" t="e">
        <f>VLOOKUP($S191,AvgGoalStats!$A$3:$AE$998,23,FALSE)</f>
        <v>#REF!</v>
      </c>
      <c r="N191" s="50" t="e">
        <f>VLOOKUP($S191,AvgGoalStats!$A$3:$AE$998,24,FALSE)</f>
        <v>#REF!</v>
      </c>
      <c r="O191" s="50" t="e">
        <f>VLOOKUP($S191,AvgGoalStats!$A$3:$AE$998,26,FALSE)</f>
        <v>#REF!</v>
      </c>
      <c r="P191" s="50" t="e">
        <f>VLOOKUP($S191,AvgGoalStats!$A$3:$AE$998,27,FALSE)</f>
        <v>#REF!</v>
      </c>
      <c r="Q191" s="50" t="e">
        <f>VLOOKUP($S191,AvgGoalStats!$A$3:$AE$998,29,FALSE)</f>
        <v>#REF!</v>
      </c>
      <c r="R191" s="50" t="e">
        <f>VLOOKUP($S191,AvgGoalStats!$A$3:$AE$998,30,FALSE)</f>
        <v>#REF!</v>
      </c>
      <c r="S191" s="53" t="e">
        <f>Fixtures!#REF!</f>
        <v>#REF!</v>
      </c>
      <c r="T191" s="54" t="e">
        <f>Fixtures!#REF!</f>
        <v>#REF!</v>
      </c>
      <c r="U191" s="53" t="e">
        <f>Fixtures!#REF!</f>
        <v>#REF!</v>
      </c>
      <c r="V191" s="51" t="e">
        <f>VLOOKUP($U191,AvgGoalStats!$A$3:$AE$998,5,FALSE)</f>
        <v>#REF!</v>
      </c>
      <c r="W191" s="50" t="e">
        <f>VLOOKUP($U191,AvgGoalStats!$A$3:$AE$998,7,FALSE)</f>
        <v>#REF!</v>
      </c>
      <c r="X191" s="50" t="e">
        <f>VLOOKUP($U191,AvgGoalStats!$A$3:$AE$998,8,FALSE)</f>
        <v>#REF!</v>
      </c>
      <c r="Y191" s="50" t="e">
        <f>VLOOKUP($U191,AvgGoalStats!$A$3:$AE$998,10,FALSE)</f>
        <v>#REF!</v>
      </c>
      <c r="Z191" s="50" t="e">
        <f>VLOOKUP($U191,AvgGoalStats!$A$3:$AE$998,11,FALSE)</f>
        <v>#REF!</v>
      </c>
      <c r="AA191" s="50" t="e">
        <f>VLOOKUP($U191,AvgGoalStats!$A$3:$AE$998,13,FALSE)</f>
        <v>#REF!</v>
      </c>
      <c r="AB191" s="50" t="e">
        <f>VLOOKUP($U191,AvgGoalStats!$A$3:$AE$998,14,FALSE)</f>
        <v>#REF!</v>
      </c>
      <c r="AC191" s="50" t="e">
        <f>VLOOKUP($U191,AvgGoalStats!$A$3:$AE$998,16,FALSE)</f>
        <v>#REF!</v>
      </c>
      <c r="AD191" s="50" t="e">
        <f>VLOOKUP($U191,AvgGoalStats!$A$3:$AE$998,17,FALSE)</f>
        <v>#REF!</v>
      </c>
      <c r="AE191" s="50" t="e">
        <f>VLOOKUP($U191,AvgGoalStats!$A$3:$AE$998,19,FALSE)</f>
        <v>#REF!</v>
      </c>
      <c r="AF191" s="50" t="e">
        <f>VLOOKUP($U191,AvgGoalStats!$A$3:$AE$998,20,FALSE)</f>
        <v>#REF!</v>
      </c>
      <c r="AG191" s="50" t="e">
        <f>VLOOKUP($U191,AvgGoalStats!$A$3:$AE$998,22,FALSE)</f>
        <v>#REF!</v>
      </c>
      <c r="AH191" s="50" t="e">
        <f>VLOOKUP($U191,AvgGoalStats!$A$3:$AE$998,23,FALSE)</f>
        <v>#REF!</v>
      </c>
      <c r="AI191" s="50" t="e">
        <f>VLOOKUP($U191,AvgGoalStats!$A$3:$AE$998,25,FALSE)</f>
        <v>#REF!</v>
      </c>
      <c r="AJ191" s="50" t="e">
        <f>VLOOKUP($U191,AvgGoalStats!$A$3:$AE$998,26,FALSE)</f>
        <v>#REF!</v>
      </c>
      <c r="AK191" s="50" t="e">
        <f>VLOOKUP($U191,AvgGoalStats!$A$3:$AE$998,28,FALSE)</f>
        <v>#REF!</v>
      </c>
      <c r="AL191" s="50" t="e">
        <f>VLOOKUP($U191,AvgGoalStats!$A$3:$AE$998,29,FALSE)</f>
        <v>#REF!</v>
      </c>
      <c r="AM191" s="50" t="e">
        <f>VLOOKUP($U191,AvgGoalStats!$A$3:$AE$998,31,FALSE)</f>
        <v>#REF!</v>
      </c>
    </row>
    <row r="192" spans="1:39" x14ac:dyDescent="0.3">
      <c r="A192" s="51" t="e">
        <f>VLOOKUP($S192,AvgGoalStats!$A$3:$AE$998,5,FALSE)</f>
        <v>#REF!</v>
      </c>
      <c r="B192" s="50" t="e">
        <f>VLOOKUP($S192,AvgGoalStats!$A$3:$AE$998,6,FALSE)</f>
        <v>#REF!</v>
      </c>
      <c r="C192" s="50" t="e">
        <f>VLOOKUP($S192,AvgGoalStats!$A$3:$AE$998,8,FALSE)</f>
        <v>#REF!</v>
      </c>
      <c r="D192" s="50" t="e">
        <f>VLOOKUP($S192,AvgGoalStats!$A$3:$AE$998,9,FALSE)</f>
        <v>#REF!</v>
      </c>
      <c r="E192" s="50" t="e">
        <f>VLOOKUP($S192,AvgGoalStats!$A$3:$AE$998,11,FALSE)</f>
        <v>#REF!</v>
      </c>
      <c r="F192" s="50" t="e">
        <f>VLOOKUP($S192,AvgGoalStats!$A$3:$AE$998,12,FALSE)</f>
        <v>#REF!</v>
      </c>
      <c r="G192" s="50" t="e">
        <f>VLOOKUP($S192,AvgGoalStats!$A$3:$AE$998,14,FALSE)</f>
        <v>#REF!</v>
      </c>
      <c r="H192" s="50" t="e">
        <f>VLOOKUP($S192,AvgGoalStats!$A$3:$AE$998,15,FALSE)</f>
        <v>#REF!</v>
      </c>
      <c r="I192" s="50" t="e">
        <f>VLOOKUP($S192,AvgGoalStats!$A$3:$AE$998,17,FALSE)</f>
        <v>#REF!</v>
      </c>
      <c r="J192" s="50" t="e">
        <f>VLOOKUP($S192,AvgGoalStats!$A$3:$AE$998,18,FALSE)</f>
        <v>#REF!</v>
      </c>
      <c r="K192" s="50" t="e">
        <f>VLOOKUP($S192,AvgGoalStats!$A$3:$AE$998,20,FALSE)</f>
        <v>#REF!</v>
      </c>
      <c r="L192" s="50" t="e">
        <f>VLOOKUP($S192,AvgGoalStats!$A$3:$AE$998,21,FALSE)</f>
        <v>#REF!</v>
      </c>
      <c r="M192" s="50" t="e">
        <f>VLOOKUP($S192,AvgGoalStats!$A$3:$AE$998,23,FALSE)</f>
        <v>#REF!</v>
      </c>
      <c r="N192" s="50" t="e">
        <f>VLOOKUP($S192,AvgGoalStats!$A$3:$AE$998,24,FALSE)</f>
        <v>#REF!</v>
      </c>
      <c r="O192" s="50" t="e">
        <f>VLOOKUP($S192,AvgGoalStats!$A$3:$AE$998,26,FALSE)</f>
        <v>#REF!</v>
      </c>
      <c r="P192" s="50" t="e">
        <f>VLOOKUP($S192,AvgGoalStats!$A$3:$AE$998,27,FALSE)</f>
        <v>#REF!</v>
      </c>
      <c r="Q192" s="50" t="e">
        <f>VLOOKUP($S192,AvgGoalStats!$A$3:$AE$998,29,FALSE)</f>
        <v>#REF!</v>
      </c>
      <c r="R192" s="50" t="e">
        <f>VLOOKUP($S192,AvgGoalStats!$A$3:$AE$998,30,FALSE)</f>
        <v>#REF!</v>
      </c>
      <c r="S192" s="53" t="e">
        <f>Fixtures!#REF!</f>
        <v>#REF!</v>
      </c>
      <c r="T192" s="54" t="e">
        <f>Fixtures!#REF!</f>
        <v>#REF!</v>
      </c>
      <c r="U192" s="53" t="e">
        <f>Fixtures!#REF!</f>
        <v>#REF!</v>
      </c>
      <c r="V192" s="51" t="e">
        <f>VLOOKUP($U192,AvgGoalStats!$A$3:$AE$998,5,FALSE)</f>
        <v>#REF!</v>
      </c>
      <c r="W192" s="50" t="e">
        <f>VLOOKUP($U192,AvgGoalStats!$A$3:$AE$998,7,FALSE)</f>
        <v>#REF!</v>
      </c>
      <c r="X192" s="50" t="e">
        <f>VLOOKUP($U192,AvgGoalStats!$A$3:$AE$998,8,FALSE)</f>
        <v>#REF!</v>
      </c>
      <c r="Y192" s="50" t="e">
        <f>VLOOKUP($U192,AvgGoalStats!$A$3:$AE$998,10,FALSE)</f>
        <v>#REF!</v>
      </c>
      <c r="Z192" s="50" t="e">
        <f>VLOOKUP($U192,AvgGoalStats!$A$3:$AE$998,11,FALSE)</f>
        <v>#REF!</v>
      </c>
      <c r="AA192" s="50" t="e">
        <f>VLOOKUP($U192,AvgGoalStats!$A$3:$AE$998,13,FALSE)</f>
        <v>#REF!</v>
      </c>
      <c r="AB192" s="50" t="e">
        <f>VLOOKUP($U192,AvgGoalStats!$A$3:$AE$998,14,FALSE)</f>
        <v>#REF!</v>
      </c>
      <c r="AC192" s="50" t="e">
        <f>VLOOKUP($U192,AvgGoalStats!$A$3:$AE$998,16,FALSE)</f>
        <v>#REF!</v>
      </c>
      <c r="AD192" s="50" t="e">
        <f>VLOOKUP($U192,AvgGoalStats!$A$3:$AE$998,17,FALSE)</f>
        <v>#REF!</v>
      </c>
      <c r="AE192" s="50" t="e">
        <f>VLOOKUP($U192,AvgGoalStats!$A$3:$AE$998,19,FALSE)</f>
        <v>#REF!</v>
      </c>
      <c r="AF192" s="50" t="e">
        <f>VLOOKUP($U192,AvgGoalStats!$A$3:$AE$998,20,FALSE)</f>
        <v>#REF!</v>
      </c>
      <c r="AG192" s="50" t="e">
        <f>VLOOKUP($U192,AvgGoalStats!$A$3:$AE$998,22,FALSE)</f>
        <v>#REF!</v>
      </c>
      <c r="AH192" s="50" t="e">
        <f>VLOOKUP($U192,AvgGoalStats!$A$3:$AE$998,23,FALSE)</f>
        <v>#REF!</v>
      </c>
      <c r="AI192" s="50" t="e">
        <f>VLOOKUP($U192,AvgGoalStats!$A$3:$AE$998,25,FALSE)</f>
        <v>#REF!</v>
      </c>
      <c r="AJ192" s="50" t="e">
        <f>VLOOKUP($U192,AvgGoalStats!$A$3:$AE$998,26,FALSE)</f>
        <v>#REF!</v>
      </c>
      <c r="AK192" s="50" t="e">
        <f>VLOOKUP($U192,AvgGoalStats!$A$3:$AE$998,28,FALSE)</f>
        <v>#REF!</v>
      </c>
      <c r="AL192" s="50" t="e">
        <f>VLOOKUP($U192,AvgGoalStats!$A$3:$AE$998,29,FALSE)</f>
        <v>#REF!</v>
      </c>
      <c r="AM192" s="50" t="e">
        <f>VLOOKUP($U192,AvgGoalStats!$A$3:$AE$998,31,FALSE)</f>
        <v>#REF!</v>
      </c>
    </row>
    <row r="193" spans="1:39" x14ac:dyDescent="0.3">
      <c r="A193" s="51" t="e">
        <f>VLOOKUP($S193,AvgGoalStats!$A$3:$AE$998,5,FALSE)</f>
        <v>#REF!</v>
      </c>
      <c r="B193" s="50" t="e">
        <f>VLOOKUP($S193,AvgGoalStats!$A$3:$AE$998,6,FALSE)</f>
        <v>#REF!</v>
      </c>
      <c r="C193" s="50" t="e">
        <f>VLOOKUP($S193,AvgGoalStats!$A$3:$AE$998,8,FALSE)</f>
        <v>#REF!</v>
      </c>
      <c r="D193" s="50" t="e">
        <f>VLOOKUP($S193,AvgGoalStats!$A$3:$AE$998,9,FALSE)</f>
        <v>#REF!</v>
      </c>
      <c r="E193" s="50" t="e">
        <f>VLOOKUP($S193,AvgGoalStats!$A$3:$AE$998,11,FALSE)</f>
        <v>#REF!</v>
      </c>
      <c r="F193" s="50" t="e">
        <f>VLOOKUP($S193,AvgGoalStats!$A$3:$AE$998,12,FALSE)</f>
        <v>#REF!</v>
      </c>
      <c r="G193" s="50" t="e">
        <f>VLOOKUP($S193,AvgGoalStats!$A$3:$AE$998,14,FALSE)</f>
        <v>#REF!</v>
      </c>
      <c r="H193" s="50" t="e">
        <f>VLOOKUP($S193,AvgGoalStats!$A$3:$AE$998,15,FALSE)</f>
        <v>#REF!</v>
      </c>
      <c r="I193" s="50" t="e">
        <f>VLOOKUP($S193,AvgGoalStats!$A$3:$AE$998,17,FALSE)</f>
        <v>#REF!</v>
      </c>
      <c r="J193" s="50" t="e">
        <f>VLOOKUP($S193,AvgGoalStats!$A$3:$AE$998,18,FALSE)</f>
        <v>#REF!</v>
      </c>
      <c r="K193" s="50" t="e">
        <f>VLOOKUP($S193,AvgGoalStats!$A$3:$AE$998,20,FALSE)</f>
        <v>#REF!</v>
      </c>
      <c r="L193" s="50" t="e">
        <f>VLOOKUP($S193,AvgGoalStats!$A$3:$AE$998,21,FALSE)</f>
        <v>#REF!</v>
      </c>
      <c r="M193" s="50" t="e">
        <f>VLOOKUP($S193,AvgGoalStats!$A$3:$AE$998,23,FALSE)</f>
        <v>#REF!</v>
      </c>
      <c r="N193" s="50" t="e">
        <f>VLOOKUP($S193,AvgGoalStats!$A$3:$AE$998,24,FALSE)</f>
        <v>#REF!</v>
      </c>
      <c r="O193" s="50" t="e">
        <f>VLOOKUP($S193,AvgGoalStats!$A$3:$AE$998,26,FALSE)</f>
        <v>#REF!</v>
      </c>
      <c r="P193" s="50" t="e">
        <f>VLOOKUP($S193,AvgGoalStats!$A$3:$AE$998,27,FALSE)</f>
        <v>#REF!</v>
      </c>
      <c r="Q193" s="50" t="e">
        <f>VLOOKUP($S193,AvgGoalStats!$A$3:$AE$998,29,FALSE)</f>
        <v>#REF!</v>
      </c>
      <c r="R193" s="50" t="e">
        <f>VLOOKUP($S193,AvgGoalStats!$A$3:$AE$998,30,FALSE)</f>
        <v>#REF!</v>
      </c>
      <c r="S193" s="53" t="e">
        <f>Fixtures!#REF!</f>
        <v>#REF!</v>
      </c>
      <c r="T193" s="54" t="e">
        <f>Fixtures!#REF!</f>
        <v>#REF!</v>
      </c>
      <c r="U193" s="53" t="e">
        <f>Fixtures!#REF!</f>
        <v>#REF!</v>
      </c>
      <c r="V193" s="51" t="e">
        <f>VLOOKUP($U193,AvgGoalStats!$A$3:$AE$998,5,FALSE)</f>
        <v>#REF!</v>
      </c>
      <c r="W193" s="50" t="e">
        <f>VLOOKUP($U193,AvgGoalStats!$A$3:$AE$998,7,FALSE)</f>
        <v>#REF!</v>
      </c>
      <c r="X193" s="50" t="e">
        <f>VLOOKUP($U193,AvgGoalStats!$A$3:$AE$998,8,FALSE)</f>
        <v>#REF!</v>
      </c>
      <c r="Y193" s="50" t="e">
        <f>VLOOKUP($U193,AvgGoalStats!$A$3:$AE$998,10,FALSE)</f>
        <v>#REF!</v>
      </c>
      <c r="Z193" s="50" t="e">
        <f>VLOOKUP($U193,AvgGoalStats!$A$3:$AE$998,11,FALSE)</f>
        <v>#REF!</v>
      </c>
      <c r="AA193" s="50" t="e">
        <f>VLOOKUP($U193,AvgGoalStats!$A$3:$AE$998,13,FALSE)</f>
        <v>#REF!</v>
      </c>
      <c r="AB193" s="50" t="e">
        <f>VLOOKUP($U193,AvgGoalStats!$A$3:$AE$998,14,FALSE)</f>
        <v>#REF!</v>
      </c>
      <c r="AC193" s="50" t="e">
        <f>VLOOKUP($U193,AvgGoalStats!$A$3:$AE$998,16,FALSE)</f>
        <v>#REF!</v>
      </c>
      <c r="AD193" s="50" t="e">
        <f>VLOOKUP($U193,AvgGoalStats!$A$3:$AE$998,17,FALSE)</f>
        <v>#REF!</v>
      </c>
      <c r="AE193" s="50" t="e">
        <f>VLOOKUP($U193,AvgGoalStats!$A$3:$AE$998,19,FALSE)</f>
        <v>#REF!</v>
      </c>
      <c r="AF193" s="50" t="e">
        <f>VLOOKUP($U193,AvgGoalStats!$A$3:$AE$998,20,FALSE)</f>
        <v>#REF!</v>
      </c>
      <c r="AG193" s="50" t="e">
        <f>VLOOKUP($U193,AvgGoalStats!$A$3:$AE$998,22,FALSE)</f>
        <v>#REF!</v>
      </c>
      <c r="AH193" s="50" t="e">
        <f>VLOOKUP($U193,AvgGoalStats!$A$3:$AE$998,23,FALSE)</f>
        <v>#REF!</v>
      </c>
      <c r="AI193" s="50" t="e">
        <f>VLOOKUP($U193,AvgGoalStats!$A$3:$AE$998,25,FALSE)</f>
        <v>#REF!</v>
      </c>
      <c r="AJ193" s="50" t="e">
        <f>VLOOKUP($U193,AvgGoalStats!$A$3:$AE$998,26,FALSE)</f>
        <v>#REF!</v>
      </c>
      <c r="AK193" s="50" t="e">
        <f>VLOOKUP($U193,AvgGoalStats!$A$3:$AE$998,28,FALSE)</f>
        <v>#REF!</v>
      </c>
      <c r="AL193" s="50" t="e">
        <f>VLOOKUP($U193,AvgGoalStats!$A$3:$AE$998,29,FALSE)</f>
        <v>#REF!</v>
      </c>
      <c r="AM193" s="50" t="e">
        <f>VLOOKUP($U193,AvgGoalStats!$A$3:$AE$998,31,FALSE)</f>
        <v>#REF!</v>
      </c>
    </row>
    <row r="194" spans="1:39" x14ac:dyDescent="0.3">
      <c r="A194" s="51" t="e">
        <f>VLOOKUP($S194,AvgGoalStats!$A$3:$AE$998,5,FALSE)</f>
        <v>#REF!</v>
      </c>
      <c r="B194" s="50" t="e">
        <f>VLOOKUP($S194,AvgGoalStats!$A$3:$AE$998,6,FALSE)</f>
        <v>#REF!</v>
      </c>
      <c r="C194" s="50" t="e">
        <f>VLOOKUP($S194,AvgGoalStats!$A$3:$AE$998,8,FALSE)</f>
        <v>#REF!</v>
      </c>
      <c r="D194" s="50" t="e">
        <f>VLOOKUP($S194,AvgGoalStats!$A$3:$AE$998,9,FALSE)</f>
        <v>#REF!</v>
      </c>
      <c r="E194" s="50" t="e">
        <f>VLOOKUP($S194,AvgGoalStats!$A$3:$AE$998,11,FALSE)</f>
        <v>#REF!</v>
      </c>
      <c r="F194" s="50" t="e">
        <f>VLOOKUP($S194,AvgGoalStats!$A$3:$AE$998,12,FALSE)</f>
        <v>#REF!</v>
      </c>
      <c r="G194" s="50" t="e">
        <f>VLOOKUP($S194,AvgGoalStats!$A$3:$AE$998,14,FALSE)</f>
        <v>#REF!</v>
      </c>
      <c r="H194" s="50" t="e">
        <f>VLOOKUP($S194,AvgGoalStats!$A$3:$AE$998,15,FALSE)</f>
        <v>#REF!</v>
      </c>
      <c r="I194" s="50" t="e">
        <f>VLOOKUP($S194,AvgGoalStats!$A$3:$AE$998,17,FALSE)</f>
        <v>#REF!</v>
      </c>
      <c r="J194" s="50" t="e">
        <f>VLOOKUP($S194,AvgGoalStats!$A$3:$AE$998,18,FALSE)</f>
        <v>#REF!</v>
      </c>
      <c r="K194" s="50" t="e">
        <f>VLOOKUP($S194,AvgGoalStats!$A$3:$AE$998,20,FALSE)</f>
        <v>#REF!</v>
      </c>
      <c r="L194" s="50" t="e">
        <f>VLOOKUP($S194,AvgGoalStats!$A$3:$AE$998,21,FALSE)</f>
        <v>#REF!</v>
      </c>
      <c r="M194" s="50" t="e">
        <f>VLOOKUP($S194,AvgGoalStats!$A$3:$AE$998,23,FALSE)</f>
        <v>#REF!</v>
      </c>
      <c r="N194" s="50" t="e">
        <f>VLOOKUP($S194,AvgGoalStats!$A$3:$AE$998,24,FALSE)</f>
        <v>#REF!</v>
      </c>
      <c r="O194" s="50" t="e">
        <f>VLOOKUP($S194,AvgGoalStats!$A$3:$AE$998,26,FALSE)</f>
        <v>#REF!</v>
      </c>
      <c r="P194" s="50" t="e">
        <f>VLOOKUP($S194,AvgGoalStats!$A$3:$AE$998,27,FALSE)</f>
        <v>#REF!</v>
      </c>
      <c r="Q194" s="50" t="e">
        <f>VLOOKUP($S194,AvgGoalStats!$A$3:$AE$998,29,FALSE)</f>
        <v>#REF!</v>
      </c>
      <c r="R194" s="50" t="e">
        <f>VLOOKUP($S194,AvgGoalStats!$A$3:$AE$998,30,FALSE)</f>
        <v>#REF!</v>
      </c>
      <c r="S194" s="53" t="e">
        <f>Fixtures!#REF!</f>
        <v>#REF!</v>
      </c>
      <c r="T194" s="54" t="e">
        <f>Fixtures!#REF!</f>
        <v>#REF!</v>
      </c>
      <c r="U194" s="53" t="e">
        <f>Fixtures!#REF!</f>
        <v>#REF!</v>
      </c>
      <c r="V194" s="51" t="e">
        <f>VLOOKUP($U194,AvgGoalStats!$A$3:$AE$998,5,FALSE)</f>
        <v>#REF!</v>
      </c>
      <c r="W194" s="50" t="e">
        <f>VLOOKUP($U194,AvgGoalStats!$A$3:$AE$998,7,FALSE)</f>
        <v>#REF!</v>
      </c>
      <c r="X194" s="50" t="e">
        <f>VLOOKUP($U194,AvgGoalStats!$A$3:$AE$998,8,FALSE)</f>
        <v>#REF!</v>
      </c>
      <c r="Y194" s="50" t="e">
        <f>VLOOKUP($U194,AvgGoalStats!$A$3:$AE$998,10,FALSE)</f>
        <v>#REF!</v>
      </c>
      <c r="Z194" s="50" t="e">
        <f>VLOOKUP($U194,AvgGoalStats!$A$3:$AE$998,11,FALSE)</f>
        <v>#REF!</v>
      </c>
      <c r="AA194" s="50" t="e">
        <f>VLOOKUP($U194,AvgGoalStats!$A$3:$AE$998,13,FALSE)</f>
        <v>#REF!</v>
      </c>
      <c r="AB194" s="50" t="e">
        <f>VLOOKUP($U194,AvgGoalStats!$A$3:$AE$998,14,FALSE)</f>
        <v>#REF!</v>
      </c>
      <c r="AC194" s="50" t="e">
        <f>VLOOKUP($U194,AvgGoalStats!$A$3:$AE$998,16,FALSE)</f>
        <v>#REF!</v>
      </c>
      <c r="AD194" s="50" t="e">
        <f>VLOOKUP($U194,AvgGoalStats!$A$3:$AE$998,17,FALSE)</f>
        <v>#REF!</v>
      </c>
      <c r="AE194" s="50" t="e">
        <f>VLOOKUP($U194,AvgGoalStats!$A$3:$AE$998,19,FALSE)</f>
        <v>#REF!</v>
      </c>
      <c r="AF194" s="50" t="e">
        <f>VLOOKUP($U194,AvgGoalStats!$A$3:$AE$998,20,FALSE)</f>
        <v>#REF!</v>
      </c>
      <c r="AG194" s="50" t="e">
        <f>VLOOKUP($U194,AvgGoalStats!$A$3:$AE$998,22,FALSE)</f>
        <v>#REF!</v>
      </c>
      <c r="AH194" s="50" t="e">
        <f>VLOOKUP($U194,AvgGoalStats!$A$3:$AE$998,23,FALSE)</f>
        <v>#REF!</v>
      </c>
      <c r="AI194" s="50" t="e">
        <f>VLOOKUP($U194,AvgGoalStats!$A$3:$AE$998,25,FALSE)</f>
        <v>#REF!</v>
      </c>
      <c r="AJ194" s="50" t="e">
        <f>VLOOKUP($U194,AvgGoalStats!$A$3:$AE$998,26,FALSE)</f>
        <v>#REF!</v>
      </c>
      <c r="AK194" s="50" t="e">
        <f>VLOOKUP($U194,AvgGoalStats!$A$3:$AE$998,28,FALSE)</f>
        <v>#REF!</v>
      </c>
      <c r="AL194" s="50" t="e">
        <f>VLOOKUP($U194,AvgGoalStats!$A$3:$AE$998,29,FALSE)</f>
        <v>#REF!</v>
      </c>
      <c r="AM194" s="50" t="e">
        <f>VLOOKUP($U194,AvgGoalStats!$A$3:$AE$998,31,FALSE)</f>
        <v>#REF!</v>
      </c>
    </row>
    <row r="195" spans="1:39" x14ac:dyDescent="0.3">
      <c r="A195" s="51" t="e">
        <f>VLOOKUP($S195,AvgGoalStats!$A$3:$AE$998,5,FALSE)</f>
        <v>#REF!</v>
      </c>
      <c r="B195" s="50" t="e">
        <f>VLOOKUP($S195,AvgGoalStats!$A$3:$AE$998,6,FALSE)</f>
        <v>#REF!</v>
      </c>
      <c r="C195" s="50" t="e">
        <f>VLOOKUP($S195,AvgGoalStats!$A$3:$AE$998,8,FALSE)</f>
        <v>#REF!</v>
      </c>
      <c r="D195" s="50" t="e">
        <f>VLOOKUP($S195,AvgGoalStats!$A$3:$AE$998,9,FALSE)</f>
        <v>#REF!</v>
      </c>
      <c r="E195" s="50" t="e">
        <f>VLOOKUP($S195,AvgGoalStats!$A$3:$AE$998,11,FALSE)</f>
        <v>#REF!</v>
      </c>
      <c r="F195" s="50" t="e">
        <f>VLOOKUP($S195,AvgGoalStats!$A$3:$AE$998,12,FALSE)</f>
        <v>#REF!</v>
      </c>
      <c r="G195" s="50" t="e">
        <f>VLOOKUP($S195,AvgGoalStats!$A$3:$AE$998,14,FALSE)</f>
        <v>#REF!</v>
      </c>
      <c r="H195" s="50" t="e">
        <f>VLOOKUP($S195,AvgGoalStats!$A$3:$AE$998,15,FALSE)</f>
        <v>#REF!</v>
      </c>
      <c r="I195" s="50" t="e">
        <f>VLOOKUP($S195,AvgGoalStats!$A$3:$AE$998,17,FALSE)</f>
        <v>#REF!</v>
      </c>
      <c r="J195" s="50" t="e">
        <f>VLOOKUP($S195,AvgGoalStats!$A$3:$AE$998,18,FALSE)</f>
        <v>#REF!</v>
      </c>
      <c r="K195" s="50" t="e">
        <f>VLOOKUP($S195,AvgGoalStats!$A$3:$AE$998,20,FALSE)</f>
        <v>#REF!</v>
      </c>
      <c r="L195" s="50" t="e">
        <f>VLOOKUP($S195,AvgGoalStats!$A$3:$AE$998,21,FALSE)</f>
        <v>#REF!</v>
      </c>
      <c r="M195" s="50" t="e">
        <f>VLOOKUP($S195,AvgGoalStats!$A$3:$AE$998,23,FALSE)</f>
        <v>#REF!</v>
      </c>
      <c r="N195" s="50" t="e">
        <f>VLOOKUP($S195,AvgGoalStats!$A$3:$AE$998,24,FALSE)</f>
        <v>#REF!</v>
      </c>
      <c r="O195" s="50" t="e">
        <f>VLOOKUP($S195,AvgGoalStats!$A$3:$AE$998,26,FALSE)</f>
        <v>#REF!</v>
      </c>
      <c r="P195" s="50" t="e">
        <f>VLOOKUP($S195,AvgGoalStats!$A$3:$AE$998,27,FALSE)</f>
        <v>#REF!</v>
      </c>
      <c r="Q195" s="50" t="e">
        <f>VLOOKUP($S195,AvgGoalStats!$A$3:$AE$998,29,FALSE)</f>
        <v>#REF!</v>
      </c>
      <c r="R195" s="50" t="e">
        <f>VLOOKUP($S195,AvgGoalStats!$A$3:$AE$998,30,FALSE)</f>
        <v>#REF!</v>
      </c>
      <c r="S195" s="53" t="e">
        <f>Fixtures!#REF!</f>
        <v>#REF!</v>
      </c>
      <c r="T195" s="54" t="e">
        <f>Fixtures!#REF!</f>
        <v>#REF!</v>
      </c>
      <c r="U195" s="53" t="e">
        <f>Fixtures!#REF!</f>
        <v>#REF!</v>
      </c>
      <c r="V195" s="51" t="e">
        <f>VLOOKUP($U195,AvgGoalStats!$A$3:$AE$998,5,FALSE)</f>
        <v>#REF!</v>
      </c>
      <c r="W195" s="50" t="e">
        <f>VLOOKUP($U195,AvgGoalStats!$A$3:$AE$998,7,FALSE)</f>
        <v>#REF!</v>
      </c>
      <c r="X195" s="50" t="e">
        <f>VLOOKUP($U195,AvgGoalStats!$A$3:$AE$998,8,FALSE)</f>
        <v>#REF!</v>
      </c>
      <c r="Y195" s="50" t="e">
        <f>VLOOKUP($U195,AvgGoalStats!$A$3:$AE$998,10,FALSE)</f>
        <v>#REF!</v>
      </c>
      <c r="Z195" s="50" t="e">
        <f>VLOOKUP($U195,AvgGoalStats!$A$3:$AE$998,11,FALSE)</f>
        <v>#REF!</v>
      </c>
      <c r="AA195" s="50" t="e">
        <f>VLOOKUP($U195,AvgGoalStats!$A$3:$AE$998,13,FALSE)</f>
        <v>#REF!</v>
      </c>
      <c r="AB195" s="50" t="e">
        <f>VLOOKUP($U195,AvgGoalStats!$A$3:$AE$998,14,FALSE)</f>
        <v>#REF!</v>
      </c>
      <c r="AC195" s="50" t="e">
        <f>VLOOKUP($U195,AvgGoalStats!$A$3:$AE$998,16,FALSE)</f>
        <v>#REF!</v>
      </c>
      <c r="AD195" s="50" t="e">
        <f>VLOOKUP($U195,AvgGoalStats!$A$3:$AE$998,17,FALSE)</f>
        <v>#REF!</v>
      </c>
      <c r="AE195" s="50" t="e">
        <f>VLOOKUP($U195,AvgGoalStats!$A$3:$AE$998,19,FALSE)</f>
        <v>#REF!</v>
      </c>
      <c r="AF195" s="50" t="e">
        <f>VLOOKUP($U195,AvgGoalStats!$A$3:$AE$998,20,FALSE)</f>
        <v>#REF!</v>
      </c>
      <c r="AG195" s="50" t="e">
        <f>VLOOKUP($U195,AvgGoalStats!$A$3:$AE$998,22,FALSE)</f>
        <v>#REF!</v>
      </c>
      <c r="AH195" s="50" t="e">
        <f>VLOOKUP($U195,AvgGoalStats!$A$3:$AE$998,23,FALSE)</f>
        <v>#REF!</v>
      </c>
      <c r="AI195" s="50" t="e">
        <f>VLOOKUP($U195,AvgGoalStats!$A$3:$AE$998,25,FALSE)</f>
        <v>#REF!</v>
      </c>
      <c r="AJ195" s="50" t="e">
        <f>VLOOKUP($U195,AvgGoalStats!$A$3:$AE$998,26,FALSE)</f>
        <v>#REF!</v>
      </c>
      <c r="AK195" s="50" t="e">
        <f>VLOOKUP($U195,AvgGoalStats!$A$3:$AE$998,28,FALSE)</f>
        <v>#REF!</v>
      </c>
      <c r="AL195" s="50" t="e">
        <f>VLOOKUP($U195,AvgGoalStats!$A$3:$AE$998,29,FALSE)</f>
        <v>#REF!</v>
      </c>
      <c r="AM195" s="50" t="e">
        <f>VLOOKUP($U195,AvgGoalStats!$A$3:$AE$998,31,FALSE)</f>
        <v>#REF!</v>
      </c>
    </row>
    <row r="196" spans="1:39" x14ac:dyDescent="0.3">
      <c r="A196" s="51" t="e">
        <f>VLOOKUP($S196,AvgGoalStats!$A$3:$AE$998,5,FALSE)</f>
        <v>#REF!</v>
      </c>
      <c r="B196" s="50" t="e">
        <f>VLOOKUP($S196,AvgGoalStats!$A$3:$AE$998,6,FALSE)</f>
        <v>#REF!</v>
      </c>
      <c r="C196" s="50" t="e">
        <f>VLOOKUP($S196,AvgGoalStats!$A$3:$AE$998,8,FALSE)</f>
        <v>#REF!</v>
      </c>
      <c r="D196" s="50" t="e">
        <f>VLOOKUP($S196,AvgGoalStats!$A$3:$AE$998,9,FALSE)</f>
        <v>#REF!</v>
      </c>
      <c r="E196" s="50" t="e">
        <f>VLOOKUP($S196,AvgGoalStats!$A$3:$AE$998,11,FALSE)</f>
        <v>#REF!</v>
      </c>
      <c r="F196" s="50" t="e">
        <f>VLOOKUP($S196,AvgGoalStats!$A$3:$AE$998,12,FALSE)</f>
        <v>#REF!</v>
      </c>
      <c r="G196" s="50" t="e">
        <f>VLOOKUP($S196,AvgGoalStats!$A$3:$AE$998,14,FALSE)</f>
        <v>#REF!</v>
      </c>
      <c r="H196" s="50" t="e">
        <f>VLOOKUP($S196,AvgGoalStats!$A$3:$AE$998,15,FALSE)</f>
        <v>#REF!</v>
      </c>
      <c r="I196" s="50" t="e">
        <f>VLOOKUP($S196,AvgGoalStats!$A$3:$AE$998,17,FALSE)</f>
        <v>#REF!</v>
      </c>
      <c r="J196" s="50" t="e">
        <f>VLOOKUP($S196,AvgGoalStats!$A$3:$AE$998,18,FALSE)</f>
        <v>#REF!</v>
      </c>
      <c r="K196" s="50" t="e">
        <f>VLOOKUP($S196,AvgGoalStats!$A$3:$AE$998,20,FALSE)</f>
        <v>#REF!</v>
      </c>
      <c r="L196" s="50" t="e">
        <f>VLOOKUP($S196,AvgGoalStats!$A$3:$AE$998,21,FALSE)</f>
        <v>#REF!</v>
      </c>
      <c r="M196" s="50" t="e">
        <f>VLOOKUP($S196,AvgGoalStats!$A$3:$AE$998,23,FALSE)</f>
        <v>#REF!</v>
      </c>
      <c r="N196" s="50" t="e">
        <f>VLOOKUP($S196,AvgGoalStats!$A$3:$AE$998,24,FALSE)</f>
        <v>#REF!</v>
      </c>
      <c r="O196" s="50" t="e">
        <f>VLOOKUP($S196,AvgGoalStats!$A$3:$AE$998,26,FALSE)</f>
        <v>#REF!</v>
      </c>
      <c r="P196" s="50" t="e">
        <f>VLOOKUP($S196,AvgGoalStats!$A$3:$AE$998,27,FALSE)</f>
        <v>#REF!</v>
      </c>
      <c r="Q196" s="50" t="e">
        <f>VLOOKUP($S196,AvgGoalStats!$A$3:$AE$998,29,FALSE)</f>
        <v>#REF!</v>
      </c>
      <c r="R196" s="50" t="e">
        <f>VLOOKUP($S196,AvgGoalStats!$A$3:$AE$998,30,FALSE)</f>
        <v>#REF!</v>
      </c>
      <c r="S196" s="53" t="e">
        <f>Fixtures!#REF!</f>
        <v>#REF!</v>
      </c>
      <c r="T196" s="54" t="e">
        <f>Fixtures!#REF!</f>
        <v>#REF!</v>
      </c>
      <c r="U196" s="53" t="e">
        <f>Fixtures!#REF!</f>
        <v>#REF!</v>
      </c>
      <c r="V196" s="51" t="e">
        <f>VLOOKUP($U196,AvgGoalStats!$A$3:$AE$998,5,FALSE)</f>
        <v>#REF!</v>
      </c>
      <c r="W196" s="50" t="e">
        <f>VLOOKUP($U196,AvgGoalStats!$A$3:$AE$998,7,FALSE)</f>
        <v>#REF!</v>
      </c>
      <c r="X196" s="50" t="e">
        <f>VLOOKUP($U196,AvgGoalStats!$A$3:$AE$998,8,FALSE)</f>
        <v>#REF!</v>
      </c>
      <c r="Y196" s="50" t="e">
        <f>VLOOKUP($U196,AvgGoalStats!$A$3:$AE$998,10,FALSE)</f>
        <v>#REF!</v>
      </c>
      <c r="Z196" s="50" t="e">
        <f>VLOOKUP($U196,AvgGoalStats!$A$3:$AE$998,11,FALSE)</f>
        <v>#REF!</v>
      </c>
      <c r="AA196" s="50" t="e">
        <f>VLOOKUP($U196,AvgGoalStats!$A$3:$AE$998,13,FALSE)</f>
        <v>#REF!</v>
      </c>
      <c r="AB196" s="50" t="e">
        <f>VLOOKUP($U196,AvgGoalStats!$A$3:$AE$998,14,FALSE)</f>
        <v>#REF!</v>
      </c>
      <c r="AC196" s="50" t="e">
        <f>VLOOKUP($U196,AvgGoalStats!$A$3:$AE$998,16,FALSE)</f>
        <v>#REF!</v>
      </c>
      <c r="AD196" s="50" t="e">
        <f>VLOOKUP($U196,AvgGoalStats!$A$3:$AE$998,17,FALSE)</f>
        <v>#REF!</v>
      </c>
      <c r="AE196" s="50" t="e">
        <f>VLOOKUP($U196,AvgGoalStats!$A$3:$AE$998,19,FALSE)</f>
        <v>#REF!</v>
      </c>
      <c r="AF196" s="50" t="e">
        <f>VLOOKUP($U196,AvgGoalStats!$A$3:$AE$998,20,FALSE)</f>
        <v>#REF!</v>
      </c>
      <c r="AG196" s="50" t="e">
        <f>VLOOKUP($U196,AvgGoalStats!$A$3:$AE$998,22,FALSE)</f>
        <v>#REF!</v>
      </c>
      <c r="AH196" s="50" t="e">
        <f>VLOOKUP($U196,AvgGoalStats!$A$3:$AE$998,23,FALSE)</f>
        <v>#REF!</v>
      </c>
      <c r="AI196" s="50" t="e">
        <f>VLOOKUP($U196,AvgGoalStats!$A$3:$AE$998,25,FALSE)</f>
        <v>#REF!</v>
      </c>
      <c r="AJ196" s="50" t="e">
        <f>VLOOKUP($U196,AvgGoalStats!$A$3:$AE$998,26,FALSE)</f>
        <v>#REF!</v>
      </c>
      <c r="AK196" s="50" t="e">
        <f>VLOOKUP($U196,AvgGoalStats!$A$3:$AE$998,28,FALSE)</f>
        <v>#REF!</v>
      </c>
      <c r="AL196" s="50" t="e">
        <f>VLOOKUP($U196,AvgGoalStats!$A$3:$AE$998,29,FALSE)</f>
        <v>#REF!</v>
      </c>
      <c r="AM196" s="50" t="e">
        <f>VLOOKUP($U196,AvgGoalStats!$A$3:$AE$998,31,FALSE)</f>
        <v>#REF!</v>
      </c>
    </row>
    <row r="197" spans="1:39" x14ac:dyDescent="0.3">
      <c r="A197" s="51" t="e">
        <f>VLOOKUP($S197,AvgGoalStats!$A$3:$AE$998,5,FALSE)</f>
        <v>#REF!</v>
      </c>
      <c r="B197" s="50" t="e">
        <f>VLOOKUP($S197,AvgGoalStats!$A$3:$AE$998,6,FALSE)</f>
        <v>#REF!</v>
      </c>
      <c r="C197" s="50" t="e">
        <f>VLOOKUP($S197,AvgGoalStats!$A$3:$AE$998,8,FALSE)</f>
        <v>#REF!</v>
      </c>
      <c r="D197" s="50" t="e">
        <f>VLOOKUP($S197,AvgGoalStats!$A$3:$AE$998,9,FALSE)</f>
        <v>#REF!</v>
      </c>
      <c r="E197" s="50" t="e">
        <f>VLOOKUP($S197,AvgGoalStats!$A$3:$AE$998,11,FALSE)</f>
        <v>#REF!</v>
      </c>
      <c r="F197" s="50" t="e">
        <f>VLOOKUP($S197,AvgGoalStats!$A$3:$AE$998,12,FALSE)</f>
        <v>#REF!</v>
      </c>
      <c r="G197" s="50" t="e">
        <f>VLOOKUP($S197,AvgGoalStats!$A$3:$AE$998,14,FALSE)</f>
        <v>#REF!</v>
      </c>
      <c r="H197" s="50" t="e">
        <f>VLOOKUP($S197,AvgGoalStats!$A$3:$AE$998,15,FALSE)</f>
        <v>#REF!</v>
      </c>
      <c r="I197" s="50" t="e">
        <f>VLOOKUP($S197,AvgGoalStats!$A$3:$AE$998,17,FALSE)</f>
        <v>#REF!</v>
      </c>
      <c r="J197" s="50" t="e">
        <f>VLOOKUP($S197,AvgGoalStats!$A$3:$AE$998,18,FALSE)</f>
        <v>#REF!</v>
      </c>
      <c r="K197" s="50" t="e">
        <f>VLOOKUP($S197,AvgGoalStats!$A$3:$AE$998,20,FALSE)</f>
        <v>#REF!</v>
      </c>
      <c r="L197" s="50" t="e">
        <f>VLOOKUP($S197,AvgGoalStats!$A$3:$AE$998,21,FALSE)</f>
        <v>#REF!</v>
      </c>
      <c r="M197" s="50" t="e">
        <f>VLOOKUP($S197,AvgGoalStats!$A$3:$AE$998,23,FALSE)</f>
        <v>#REF!</v>
      </c>
      <c r="N197" s="50" t="e">
        <f>VLOOKUP($S197,AvgGoalStats!$A$3:$AE$998,24,FALSE)</f>
        <v>#REF!</v>
      </c>
      <c r="O197" s="50" t="e">
        <f>VLOOKUP($S197,AvgGoalStats!$A$3:$AE$998,26,FALSE)</f>
        <v>#REF!</v>
      </c>
      <c r="P197" s="50" t="e">
        <f>VLOOKUP($S197,AvgGoalStats!$A$3:$AE$998,27,FALSE)</f>
        <v>#REF!</v>
      </c>
      <c r="Q197" s="50" t="e">
        <f>VLOOKUP($S197,AvgGoalStats!$A$3:$AE$998,29,FALSE)</f>
        <v>#REF!</v>
      </c>
      <c r="R197" s="50" t="e">
        <f>VLOOKUP($S197,AvgGoalStats!$A$3:$AE$998,30,FALSE)</f>
        <v>#REF!</v>
      </c>
      <c r="S197" s="53" t="e">
        <f>Fixtures!#REF!</f>
        <v>#REF!</v>
      </c>
      <c r="T197" s="54" t="e">
        <f>Fixtures!#REF!</f>
        <v>#REF!</v>
      </c>
      <c r="U197" s="53" t="e">
        <f>Fixtures!#REF!</f>
        <v>#REF!</v>
      </c>
      <c r="V197" s="51" t="e">
        <f>VLOOKUP($U197,AvgGoalStats!$A$3:$AE$998,5,FALSE)</f>
        <v>#REF!</v>
      </c>
      <c r="W197" s="50" t="e">
        <f>VLOOKUP($U197,AvgGoalStats!$A$3:$AE$998,7,FALSE)</f>
        <v>#REF!</v>
      </c>
      <c r="X197" s="50" t="e">
        <f>VLOOKUP($U197,AvgGoalStats!$A$3:$AE$998,8,FALSE)</f>
        <v>#REF!</v>
      </c>
      <c r="Y197" s="50" t="e">
        <f>VLOOKUP($U197,AvgGoalStats!$A$3:$AE$998,10,FALSE)</f>
        <v>#REF!</v>
      </c>
      <c r="Z197" s="50" t="e">
        <f>VLOOKUP($U197,AvgGoalStats!$A$3:$AE$998,11,FALSE)</f>
        <v>#REF!</v>
      </c>
      <c r="AA197" s="50" t="e">
        <f>VLOOKUP($U197,AvgGoalStats!$A$3:$AE$998,13,FALSE)</f>
        <v>#REF!</v>
      </c>
      <c r="AB197" s="50" t="e">
        <f>VLOOKUP($U197,AvgGoalStats!$A$3:$AE$998,14,FALSE)</f>
        <v>#REF!</v>
      </c>
      <c r="AC197" s="50" t="e">
        <f>VLOOKUP($U197,AvgGoalStats!$A$3:$AE$998,16,FALSE)</f>
        <v>#REF!</v>
      </c>
      <c r="AD197" s="50" t="e">
        <f>VLOOKUP($U197,AvgGoalStats!$A$3:$AE$998,17,FALSE)</f>
        <v>#REF!</v>
      </c>
      <c r="AE197" s="50" t="e">
        <f>VLOOKUP($U197,AvgGoalStats!$A$3:$AE$998,19,FALSE)</f>
        <v>#REF!</v>
      </c>
      <c r="AF197" s="50" t="e">
        <f>VLOOKUP($U197,AvgGoalStats!$A$3:$AE$998,20,FALSE)</f>
        <v>#REF!</v>
      </c>
      <c r="AG197" s="50" t="e">
        <f>VLOOKUP($U197,AvgGoalStats!$A$3:$AE$998,22,FALSE)</f>
        <v>#REF!</v>
      </c>
      <c r="AH197" s="50" t="e">
        <f>VLOOKUP($U197,AvgGoalStats!$A$3:$AE$998,23,FALSE)</f>
        <v>#REF!</v>
      </c>
      <c r="AI197" s="50" t="e">
        <f>VLOOKUP($U197,AvgGoalStats!$A$3:$AE$998,25,FALSE)</f>
        <v>#REF!</v>
      </c>
      <c r="AJ197" s="50" t="e">
        <f>VLOOKUP($U197,AvgGoalStats!$A$3:$AE$998,26,FALSE)</f>
        <v>#REF!</v>
      </c>
      <c r="AK197" s="50" t="e">
        <f>VLOOKUP($U197,AvgGoalStats!$A$3:$AE$998,28,FALSE)</f>
        <v>#REF!</v>
      </c>
      <c r="AL197" s="50" t="e">
        <f>VLOOKUP($U197,AvgGoalStats!$A$3:$AE$998,29,FALSE)</f>
        <v>#REF!</v>
      </c>
      <c r="AM197" s="50" t="e">
        <f>VLOOKUP($U197,AvgGoalStats!$A$3:$AE$998,31,FALSE)</f>
        <v>#REF!</v>
      </c>
    </row>
    <row r="198" spans="1:39" x14ac:dyDescent="0.3">
      <c r="A198" s="51" t="e">
        <f>VLOOKUP($S198,AvgGoalStats!$A$3:$AE$998,5,FALSE)</f>
        <v>#REF!</v>
      </c>
      <c r="B198" s="50" t="e">
        <f>VLOOKUP($S198,AvgGoalStats!$A$3:$AE$998,6,FALSE)</f>
        <v>#REF!</v>
      </c>
      <c r="C198" s="50" t="e">
        <f>VLOOKUP($S198,AvgGoalStats!$A$3:$AE$998,8,FALSE)</f>
        <v>#REF!</v>
      </c>
      <c r="D198" s="50" t="e">
        <f>VLOOKUP($S198,AvgGoalStats!$A$3:$AE$998,9,FALSE)</f>
        <v>#REF!</v>
      </c>
      <c r="E198" s="50" t="e">
        <f>VLOOKUP($S198,AvgGoalStats!$A$3:$AE$998,11,FALSE)</f>
        <v>#REF!</v>
      </c>
      <c r="F198" s="50" t="e">
        <f>VLOOKUP($S198,AvgGoalStats!$A$3:$AE$998,12,FALSE)</f>
        <v>#REF!</v>
      </c>
      <c r="G198" s="50" t="e">
        <f>VLOOKUP($S198,AvgGoalStats!$A$3:$AE$998,14,FALSE)</f>
        <v>#REF!</v>
      </c>
      <c r="H198" s="50" t="e">
        <f>VLOOKUP($S198,AvgGoalStats!$A$3:$AE$998,15,FALSE)</f>
        <v>#REF!</v>
      </c>
      <c r="I198" s="50" t="e">
        <f>VLOOKUP($S198,AvgGoalStats!$A$3:$AE$998,17,FALSE)</f>
        <v>#REF!</v>
      </c>
      <c r="J198" s="50" t="e">
        <f>VLOOKUP($S198,AvgGoalStats!$A$3:$AE$998,18,FALSE)</f>
        <v>#REF!</v>
      </c>
      <c r="K198" s="50" t="e">
        <f>VLOOKUP($S198,AvgGoalStats!$A$3:$AE$998,20,FALSE)</f>
        <v>#REF!</v>
      </c>
      <c r="L198" s="50" t="e">
        <f>VLOOKUP($S198,AvgGoalStats!$A$3:$AE$998,21,FALSE)</f>
        <v>#REF!</v>
      </c>
      <c r="M198" s="50" t="e">
        <f>VLOOKUP($S198,AvgGoalStats!$A$3:$AE$998,23,FALSE)</f>
        <v>#REF!</v>
      </c>
      <c r="N198" s="50" t="e">
        <f>VLOOKUP($S198,AvgGoalStats!$A$3:$AE$998,24,FALSE)</f>
        <v>#REF!</v>
      </c>
      <c r="O198" s="50" t="e">
        <f>VLOOKUP($S198,AvgGoalStats!$A$3:$AE$998,26,FALSE)</f>
        <v>#REF!</v>
      </c>
      <c r="P198" s="50" t="e">
        <f>VLOOKUP($S198,AvgGoalStats!$A$3:$AE$998,27,FALSE)</f>
        <v>#REF!</v>
      </c>
      <c r="Q198" s="50" t="e">
        <f>VLOOKUP($S198,AvgGoalStats!$A$3:$AE$998,29,FALSE)</f>
        <v>#REF!</v>
      </c>
      <c r="R198" s="50" t="e">
        <f>VLOOKUP($S198,AvgGoalStats!$A$3:$AE$998,30,FALSE)</f>
        <v>#REF!</v>
      </c>
      <c r="S198" s="53" t="e">
        <f>Fixtures!#REF!</f>
        <v>#REF!</v>
      </c>
      <c r="T198" s="54" t="e">
        <f>Fixtures!#REF!</f>
        <v>#REF!</v>
      </c>
      <c r="U198" s="53" t="e">
        <f>Fixtures!#REF!</f>
        <v>#REF!</v>
      </c>
      <c r="V198" s="51" t="e">
        <f>VLOOKUP($U198,AvgGoalStats!$A$3:$AE$998,5,FALSE)</f>
        <v>#REF!</v>
      </c>
      <c r="W198" s="50" t="e">
        <f>VLOOKUP($U198,AvgGoalStats!$A$3:$AE$998,7,FALSE)</f>
        <v>#REF!</v>
      </c>
      <c r="X198" s="50" t="e">
        <f>VLOOKUP($U198,AvgGoalStats!$A$3:$AE$998,8,FALSE)</f>
        <v>#REF!</v>
      </c>
      <c r="Y198" s="50" t="e">
        <f>VLOOKUP($U198,AvgGoalStats!$A$3:$AE$998,10,FALSE)</f>
        <v>#REF!</v>
      </c>
      <c r="Z198" s="50" t="e">
        <f>VLOOKUP($U198,AvgGoalStats!$A$3:$AE$998,11,FALSE)</f>
        <v>#REF!</v>
      </c>
      <c r="AA198" s="50" t="e">
        <f>VLOOKUP($U198,AvgGoalStats!$A$3:$AE$998,13,FALSE)</f>
        <v>#REF!</v>
      </c>
      <c r="AB198" s="50" t="e">
        <f>VLOOKUP($U198,AvgGoalStats!$A$3:$AE$998,14,FALSE)</f>
        <v>#REF!</v>
      </c>
      <c r="AC198" s="50" t="e">
        <f>VLOOKUP($U198,AvgGoalStats!$A$3:$AE$998,16,FALSE)</f>
        <v>#REF!</v>
      </c>
      <c r="AD198" s="50" t="e">
        <f>VLOOKUP($U198,AvgGoalStats!$A$3:$AE$998,17,FALSE)</f>
        <v>#REF!</v>
      </c>
      <c r="AE198" s="50" t="e">
        <f>VLOOKUP($U198,AvgGoalStats!$A$3:$AE$998,19,FALSE)</f>
        <v>#REF!</v>
      </c>
      <c r="AF198" s="50" t="e">
        <f>VLOOKUP($U198,AvgGoalStats!$A$3:$AE$998,20,FALSE)</f>
        <v>#REF!</v>
      </c>
      <c r="AG198" s="50" t="e">
        <f>VLOOKUP($U198,AvgGoalStats!$A$3:$AE$998,22,FALSE)</f>
        <v>#REF!</v>
      </c>
      <c r="AH198" s="50" t="e">
        <f>VLOOKUP($U198,AvgGoalStats!$A$3:$AE$998,23,FALSE)</f>
        <v>#REF!</v>
      </c>
      <c r="AI198" s="50" t="e">
        <f>VLOOKUP($U198,AvgGoalStats!$A$3:$AE$998,25,FALSE)</f>
        <v>#REF!</v>
      </c>
      <c r="AJ198" s="50" t="e">
        <f>VLOOKUP($U198,AvgGoalStats!$A$3:$AE$998,26,FALSE)</f>
        <v>#REF!</v>
      </c>
      <c r="AK198" s="50" t="e">
        <f>VLOOKUP($U198,AvgGoalStats!$A$3:$AE$998,28,FALSE)</f>
        <v>#REF!</v>
      </c>
      <c r="AL198" s="50" t="e">
        <f>VLOOKUP($U198,AvgGoalStats!$A$3:$AE$998,29,FALSE)</f>
        <v>#REF!</v>
      </c>
      <c r="AM198" s="50" t="e">
        <f>VLOOKUP($U198,AvgGoalStats!$A$3:$AE$998,31,FALSE)</f>
        <v>#REF!</v>
      </c>
    </row>
    <row r="199" spans="1:39" x14ac:dyDescent="0.3">
      <c r="A199" s="51" t="e">
        <f>VLOOKUP($S199,AvgGoalStats!$A$3:$AE$998,5,FALSE)</f>
        <v>#REF!</v>
      </c>
      <c r="B199" s="50" t="e">
        <f>VLOOKUP($S199,AvgGoalStats!$A$3:$AE$998,6,FALSE)</f>
        <v>#REF!</v>
      </c>
      <c r="C199" s="50" t="e">
        <f>VLOOKUP($S199,AvgGoalStats!$A$3:$AE$998,8,FALSE)</f>
        <v>#REF!</v>
      </c>
      <c r="D199" s="50" t="e">
        <f>VLOOKUP($S199,AvgGoalStats!$A$3:$AE$998,9,FALSE)</f>
        <v>#REF!</v>
      </c>
      <c r="E199" s="50" t="e">
        <f>VLOOKUP($S199,AvgGoalStats!$A$3:$AE$998,11,FALSE)</f>
        <v>#REF!</v>
      </c>
      <c r="F199" s="50" t="e">
        <f>VLOOKUP($S199,AvgGoalStats!$A$3:$AE$998,12,FALSE)</f>
        <v>#REF!</v>
      </c>
      <c r="G199" s="50" t="e">
        <f>VLOOKUP($S199,AvgGoalStats!$A$3:$AE$998,14,FALSE)</f>
        <v>#REF!</v>
      </c>
      <c r="H199" s="50" t="e">
        <f>VLOOKUP($S199,AvgGoalStats!$A$3:$AE$998,15,FALSE)</f>
        <v>#REF!</v>
      </c>
      <c r="I199" s="50" t="e">
        <f>VLOOKUP($S199,AvgGoalStats!$A$3:$AE$998,17,FALSE)</f>
        <v>#REF!</v>
      </c>
      <c r="J199" s="50" t="e">
        <f>VLOOKUP($S199,AvgGoalStats!$A$3:$AE$998,18,FALSE)</f>
        <v>#REF!</v>
      </c>
      <c r="K199" s="50" t="e">
        <f>VLOOKUP($S199,AvgGoalStats!$A$3:$AE$998,20,FALSE)</f>
        <v>#REF!</v>
      </c>
      <c r="L199" s="50" t="e">
        <f>VLOOKUP($S199,AvgGoalStats!$A$3:$AE$998,21,FALSE)</f>
        <v>#REF!</v>
      </c>
      <c r="M199" s="50" t="e">
        <f>VLOOKUP($S199,AvgGoalStats!$A$3:$AE$998,23,FALSE)</f>
        <v>#REF!</v>
      </c>
      <c r="N199" s="50" t="e">
        <f>VLOOKUP($S199,AvgGoalStats!$A$3:$AE$998,24,FALSE)</f>
        <v>#REF!</v>
      </c>
      <c r="O199" s="50" t="e">
        <f>VLOOKUP($S199,AvgGoalStats!$A$3:$AE$998,26,FALSE)</f>
        <v>#REF!</v>
      </c>
      <c r="P199" s="50" t="e">
        <f>VLOOKUP($S199,AvgGoalStats!$A$3:$AE$998,27,FALSE)</f>
        <v>#REF!</v>
      </c>
      <c r="Q199" s="50" t="e">
        <f>VLOOKUP($S199,AvgGoalStats!$A$3:$AE$998,29,FALSE)</f>
        <v>#REF!</v>
      </c>
      <c r="R199" s="50" t="e">
        <f>VLOOKUP($S199,AvgGoalStats!$A$3:$AE$998,30,FALSE)</f>
        <v>#REF!</v>
      </c>
      <c r="S199" s="53" t="e">
        <f>Fixtures!#REF!</f>
        <v>#REF!</v>
      </c>
      <c r="T199" s="54" t="e">
        <f>Fixtures!#REF!</f>
        <v>#REF!</v>
      </c>
      <c r="U199" s="53" t="e">
        <f>Fixtures!#REF!</f>
        <v>#REF!</v>
      </c>
      <c r="V199" s="51" t="e">
        <f>VLOOKUP($U199,AvgGoalStats!$A$3:$AE$998,5,FALSE)</f>
        <v>#REF!</v>
      </c>
      <c r="W199" s="50" t="e">
        <f>VLOOKUP($U199,AvgGoalStats!$A$3:$AE$998,7,FALSE)</f>
        <v>#REF!</v>
      </c>
      <c r="X199" s="50" t="e">
        <f>VLOOKUP($U199,AvgGoalStats!$A$3:$AE$998,8,FALSE)</f>
        <v>#REF!</v>
      </c>
      <c r="Y199" s="50" t="e">
        <f>VLOOKUP($U199,AvgGoalStats!$A$3:$AE$998,10,FALSE)</f>
        <v>#REF!</v>
      </c>
      <c r="Z199" s="50" t="e">
        <f>VLOOKUP($U199,AvgGoalStats!$A$3:$AE$998,11,FALSE)</f>
        <v>#REF!</v>
      </c>
      <c r="AA199" s="50" t="e">
        <f>VLOOKUP($U199,AvgGoalStats!$A$3:$AE$998,13,FALSE)</f>
        <v>#REF!</v>
      </c>
      <c r="AB199" s="50" t="e">
        <f>VLOOKUP($U199,AvgGoalStats!$A$3:$AE$998,14,FALSE)</f>
        <v>#REF!</v>
      </c>
      <c r="AC199" s="50" t="e">
        <f>VLOOKUP($U199,AvgGoalStats!$A$3:$AE$998,16,FALSE)</f>
        <v>#REF!</v>
      </c>
      <c r="AD199" s="50" t="e">
        <f>VLOOKUP($U199,AvgGoalStats!$A$3:$AE$998,17,FALSE)</f>
        <v>#REF!</v>
      </c>
      <c r="AE199" s="50" t="e">
        <f>VLOOKUP($U199,AvgGoalStats!$A$3:$AE$998,19,FALSE)</f>
        <v>#REF!</v>
      </c>
      <c r="AF199" s="50" t="e">
        <f>VLOOKUP($U199,AvgGoalStats!$A$3:$AE$998,20,FALSE)</f>
        <v>#REF!</v>
      </c>
      <c r="AG199" s="50" t="e">
        <f>VLOOKUP($U199,AvgGoalStats!$A$3:$AE$998,22,FALSE)</f>
        <v>#REF!</v>
      </c>
      <c r="AH199" s="50" t="e">
        <f>VLOOKUP($U199,AvgGoalStats!$A$3:$AE$998,23,FALSE)</f>
        <v>#REF!</v>
      </c>
      <c r="AI199" s="50" t="e">
        <f>VLOOKUP($U199,AvgGoalStats!$A$3:$AE$998,25,FALSE)</f>
        <v>#REF!</v>
      </c>
      <c r="AJ199" s="50" t="e">
        <f>VLOOKUP($U199,AvgGoalStats!$A$3:$AE$998,26,FALSE)</f>
        <v>#REF!</v>
      </c>
      <c r="AK199" s="50" t="e">
        <f>VLOOKUP($U199,AvgGoalStats!$A$3:$AE$998,28,FALSE)</f>
        <v>#REF!</v>
      </c>
      <c r="AL199" s="50" t="e">
        <f>VLOOKUP($U199,AvgGoalStats!$A$3:$AE$998,29,FALSE)</f>
        <v>#REF!</v>
      </c>
      <c r="AM199" s="50" t="e">
        <f>VLOOKUP($U199,AvgGoalStats!$A$3:$AE$998,31,FALSE)</f>
        <v>#REF!</v>
      </c>
    </row>
    <row r="200" spans="1:39" x14ac:dyDescent="0.3">
      <c r="A200" s="51" t="e">
        <f>VLOOKUP($S200,AvgGoalStats!$A$3:$AE$998,5,FALSE)</f>
        <v>#REF!</v>
      </c>
      <c r="B200" s="50" t="e">
        <f>VLOOKUP($S200,AvgGoalStats!$A$3:$AE$998,6,FALSE)</f>
        <v>#REF!</v>
      </c>
      <c r="C200" s="50" t="e">
        <f>VLOOKUP($S200,AvgGoalStats!$A$3:$AE$998,8,FALSE)</f>
        <v>#REF!</v>
      </c>
      <c r="D200" s="50" t="e">
        <f>VLOOKUP($S200,AvgGoalStats!$A$3:$AE$998,9,FALSE)</f>
        <v>#REF!</v>
      </c>
      <c r="E200" s="50" t="e">
        <f>VLOOKUP($S200,AvgGoalStats!$A$3:$AE$998,11,FALSE)</f>
        <v>#REF!</v>
      </c>
      <c r="F200" s="50" t="e">
        <f>VLOOKUP($S200,AvgGoalStats!$A$3:$AE$998,12,FALSE)</f>
        <v>#REF!</v>
      </c>
      <c r="G200" s="50" t="e">
        <f>VLOOKUP($S200,AvgGoalStats!$A$3:$AE$998,14,FALSE)</f>
        <v>#REF!</v>
      </c>
      <c r="H200" s="50" t="e">
        <f>VLOOKUP($S200,AvgGoalStats!$A$3:$AE$998,15,FALSE)</f>
        <v>#REF!</v>
      </c>
      <c r="I200" s="50" t="e">
        <f>VLOOKUP($S200,AvgGoalStats!$A$3:$AE$998,17,FALSE)</f>
        <v>#REF!</v>
      </c>
      <c r="J200" s="50" t="e">
        <f>VLOOKUP($S200,AvgGoalStats!$A$3:$AE$998,18,FALSE)</f>
        <v>#REF!</v>
      </c>
      <c r="K200" s="50" t="e">
        <f>VLOOKUP($S200,AvgGoalStats!$A$3:$AE$998,20,FALSE)</f>
        <v>#REF!</v>
      </c>
      <c r="L200" s="50" t="e">
        <f>VLOOKUP($S200,AvgGoalStats!$A$3:$AE$998,21,FALSE)</f>
        <v>#REF!</v>
      </c>
      <c r="M200" s="50" t="e">
        <f>VLOOKUP($S200,AvgGoalStats!$A$3:$AE$998,23,FALSE)</f>
        <v>#REF!</v>
      </c>
      <c r="N200" s="50" t="e">
        <f>VLOOKUP($S200,AvgGoalStats!$A$3:$AE$998,24,FALSE)</f>
        <v>#REF!</v>
      </c>
      <c r="O200" s="50" t="e">
        <f>VLOOKUP($S200,AvgGoalStats!$A$3:$AE$998,26,FALSE)</f>
        <v>#REF!</v>
      </c>
      <c r="P200" s="50" t="e">
        <f>VLOOKUP($S200,AvgGoalStats!$A$3:$AE$998,27,FALSE)</f>
        <v>#REF!</v>
      </c>
      <c r="Q200" s="50" t="e">
        <f>VLOOKUP($S200,AvgGoalStats!$A$3:$AE$998,29,FALSE)</f>
        <v>#REF!</v>
      </c>
      <c r="R200" s="50" t="e">
        <f>VLOOKUP($S200,AvgGoalStats!$A$3:$AE$998,30,FALSE)</f>
        <v>#REF!</v>
      </c>
      <c r="S200" s="53" t="e">
        <f>Fixtures!#REF!</f>
        <v>#REF!</v>
      </c>
      <c r="T200" s="54" t="e">
        <f>Fixtures!#REF!</f>
        <v>#REF!</v>
      </c>
      <c r="U200" s="53" t="e">
        <f>Fixtures!#REF!</f>
        <v>#REF!</v>
      </c>
      <c r="V200" s="51" t="e">
        <f>VLOOKUP($U200,AvgGoalStats!$A$3:$AE$998,5,FALSE)</f>
        <v>#REF!</v>
      </c>
      <c r="W200" s="50" t="e">
        <f>VLOOKUP($U200,AvgGoalStats!$A$3:$AE$998,7,FALSE)</f>
        <v>#REF!</v>
      </c>
      <c r="X200" s="50" t="e">
        <f>VLOOKUP($U200,AvgGoalStats!$A$3:$AE$998,8,FALSE)</f>
        <v>#REF!</v>
      </c>
      <c r="Y200" s="50" t="e">
        <f>VLOOKUP($U200,AvgGoalStats!$A$3:$AE$998,10,FALSE)</f>
        <v>#REF!</v>
      </c>
      <c r="Z200" s="50" t="e">
        <f>VLOOKUP($U200,AvgGoalStats!$A$3:$AE$998,11,FALSE)</f>
        <v>#REF!</v>
      </c>
      <c r="AA200" s="50" t="e">
        <f>VLOOKUP($U200,AvgGoalStats!$A$3:$AE$998,13,FALSE)</f>
        <v>#REF!</v>
      </c>
      <c r="AB200" s="50" t="e">
        <f>VLOOKUP($U200,AvgGoalStats!$A$3:$AE$998,14,FALSE)</f>
        <v>#REF!</v>
      </c>
      <c r="AC200" s="50" t="e">
        <f>VLOOKUP($U200,AvgGoalStats!$A$3:$AE$998,16,FALSE)</f>
        <v>#REF!</v>
      </c>
      <c r="AD200" s="50" t="e">
        <f>VLOOKUP($U200,AvgGoalStats!$A$3:$AE$998,17,FALSE)</f>
        <v>#REF!</v>
      </c>
      <c r="AE200" s="50" t="e">
        <f>VLOOKUP($U200,AvgGoalStats!$A$3:$AE$998,19,FALSE)</f>
        <v>#REF!</v>
      </c>
      <c r="AF200" s="50" t="e">
        <f>VLOOKUP($U200,AvgGoalStats!$A$3:$AE$998,20,FALSE)</f>
        <v>#REF!</v>
      </c>
      <c r="AG200" s="50" t="e">
        <f>VLOOKUP($U200,AvgGoalStats!$A$3:$AE$998,22,FALSE)</f>
        <v>#REF!</v>
      </c>
      <c r="AH200" s="50" t="e">
        <f>VLOOKUP($U200,AvgGoalStats!$A$3:$AE$998,23,FALSE)</f>
        <v>#REF!</v>
      </c>
      <c r="AI200" s="50" t="e">
        <f>VLOOKUP($U200,AvgGoalStats!$A$3:$AE$998,25,FALSE)</f>
        <v>#REF!</v>
      </c>
      <c r="AJ200" s="50" t="e">
        <f>VLOOKUP($U200,AvgGoalStats!$A$3:$AE$998,26,FALSE)</f>
        <v>#REF!</v>
      </c>
      <c r="AK200" s="50" t="e">
        <f>VLOOKUP($U200,AvgGoalStats!$A$3:$AE$998,28,FALSE)</f>
        <v>#REF!</v>
      </c>
      <c r="AL200" s="50" t="e">
        <f>VLOOKUP($U200,AvgGoalStats!$A$3:$AE$998,29,FALSE)</f>
        <v>#REF!</v>
      </c>
      <c r="AM200" s="50" t="e">
        <f>VLOOKUP($U200,AvgGoalStats!$A$3:$AE$998,31,FALSE)</f>
        <v>#REF!</v>
      </c>
    </row>
    <row r="201" spans="1:39" x14ac:dyDescent="0.3">
      <c r="A201" s="51" t="e">
        <f>VLOOKUP($S201,AvgGoalStats!$A$3:$AE$998,5,FALSE)</f>
        <v>#REF!</v>
      </c>
      <c r="B201" s="50" t="e">
        <f>VLOOKUP($S201,AvgGoalStats!$A$3:$AE$998,6,FALSE)</f>
        <v>#REF!</v>
      </c>
      <c r="C201" s="50" t="e">
        <f>VLOOKUP($S201,AvgGoalStats!$A$3:$AE$998,8,FALSE)</f>
        <v>#REF!</v>
      </c>
      <c r="D201" s="50" t="e">
        <f>VLOOKUP($S201,AvgGoalStats!$A$3:$AE$998,9,FALSE)</f>
        <v>#REF!</v>
      </c>
      <c r="E201" s="50" t="e">
        <f>VLOOKUP($S201,AvgGoalStats!$A$3:$AE$998,11,FALSE)</f>
        <v>#REF!</v>
      </c>
      <c r="F201" s="50" t="e">
        <f>VLOOKUP($S201,AvgGoalStats!$A$3:$AE$998,12,FALSE)</f>
        <v>#REF!</v>
      </c>
      <c r="G201" s="50" t="e">
        <f>VLOOKUP($S201,AvgGoalStats!$A$3:$AE$998,14,FALSE)</f>
        <v>#REF!</v>
      </c>
      <c r="H201" s="50" t="e">
        <f>VLOOKUP($S201,AvgGoalStats!$A$3:$AE$998,15,FALSE)</f>
        <v>#REF!</v>
      </c>
      <c r="I201" s="50" t="e">
        <f>VLOOKUP($S201,AvgGoalStats!$A$3:$AE$998,17,FALSE)</f>
        <v>#REF!</v>
      </c>
      <c r="J201" s="50" t="e">
        <f>VLOOKUP($S201,AvgGoalStats!$A$3:$AE$998,18,FALSE)</f>
        <v>#REF!</v>
      </c>
      <c r="K201" s="50" t="e">
        <f>VLOOKUP($S201,AvgGoalStats!$A$3:$AE$998,20,FALSE)</f>
        <v>#REF!</v>
      </c>
      <c r="L201" s="50" t="e">
        <f>VLOOKUP($S201,AvgGoalStats!$A$3:$AE$998,21,FALSE)</f>
        <v>#REF!</v>
      </c>
      <c r="M201" s="50" t="e">
        <f>VLOOKUP($S201,AvgGoalStats!$A$3:$AE$998,23,FALSE)</f>
        <v>#REF!</v>
      </c>
      <c r="N201" s="50" t="e">
        <f>VLOOKUP($S201,AvgGoalStats!$A$3:$AE$998,24,FALSE)</f>
        <v>#REF!</v>
      </c>
      <c r="O201" s="50" t="e">
        <f>VLOOKUP($S201,AvgGoalStats!$A$3:$AE$998,26,FALSE)</f>
        <v>#REF!</v>
      </c>
      <c r="P201" s="50" t="e">
        <f>VLOOKUP($S201,AvgGoalStats!$A$3:$AE$998,27,FALSE)</f>
        <v>#REF!</v>
      </c>
      <c r="Q201" s="50" t="e">
        <f>VLOOKUP($S201,AvgGoalStats!$A$3:$AE$998,29,FALSE)</f>
        <v>#REF!</v>
      </c>
      <c r="R201" s="50" t="e">
        <f>VLOOKUP($S201,AvgGoalStats!$A$3:$AE$998,30,FALSE)</f>
        <v>#REF!</v>
      </c>
      <c r="S201" s="53" t="e">
        <f>Fixtures!#REF!</f>
        <v>#REF!</v>
      </c>
      <c r="T201" s="54" t="e">
        <f>Fixtures!#REF!</f>
        <v>#REF!</v>
      </c>
      <c r="U201" s="53" t="e">
        <f>Fixtures!#REF!</f>
        <v>#REF!</v>
      </c>
      <c r="V201" s="51" t="e">
        <f>VLOOKUP($U201,AvgGoalStats!$A$3:$AE$998,5,FALSE)</f>
        <v>#REF!</v>
      </c>
      <c r="W201" s="50" t="e">
        <f>VLOOKUP($U201,AvgGoalStats!$A$3:$AE$998,7,FALSE)</f>
        <v>#REF!</v>
      </c>
      <c r="X201" s="50" t="e">
        <f>VLOOKUP($U201,AvgGoalStats!$A$3:$AE$998,8,FALSE)</f>
        <v>#REF!</v>
      </c>
      <c r="Y201" s="50" t="e">
        <f>VLOOKUP($U201,AvgGoalStats!$A$3:$AE$998,10,FALSE)</f>
        <v>#REF!</v>
      </c>
      <c r="Z201" s="50" t="e">
        <f>VLOOKUP($U201,AvgGoalStats!$A$3:$AE$998,11,FALSE)</f>
        <v>#REF!</v>
      </c>
      <c r="AA201" s="50" t="e">
        <f>VLOOKUP($U201,AvgGoalStats!$A$3:$AE$998,13,FALSE)</f>
        <v>#REF!</v>
      </c>
      <c r="AB201" s="50" t="e">
        <f>VLOOKUP($U201,AvgGoalStats!$A$3:$AE$998,14,FALSE)</f>
        <v>#REF!</v>
      </c>
      <c r="AC201" s="50" t="e">
        <f>VLOOKUP($U201,AvgGoalStats!$A$3:$AE$998,16,FALSE)</f>
        <v>#REF!</v>
      </c>
      <c r="AD201" s="50" t="e">
        <f>VLOOKUP($U201,AvgGoalStats!$A$3:$AE$998,17,FALSE)</f>
        <v>#REF!</v>
      </c>
      <c r="AE201" s="50" t="e">
        <f>VLOOKUP($U201,AvgGoalStats!$A$3:$AE$998,19,FALSE)</f>
        <v>#REF!</v>
      </c>
      <c r="AF201" s="50" t="e">
        <f>VLOOKUP($U201,AvgGoalStats!$A$3:$AE$998,20,FALSE)</f>
        <v>#REF!</v>
      </c>
      <c r="AG201" s="50" t="e">
        <f>VLOOKUP($U201,AvgGoalStats!$A$3:$AE$998,22,FALSE)</f>
        <v>#REF!</v>
      </c>
      <c r="AH201" s="50" t="e">
        <f>VLOOKUP($U201,AvgGoalStats!$A$3:$AE$998,23,FALSE)</f>
        <v>#REF!</v>
      </c>
      <c r="AI201" s="50" t="e">
        <f>VLOOKUP($U201,AvgGoalStats!$A$3:$AE$998,25,FALSE)</f>
        <v>#REF!</v>
      </c>
      <c r="AJ201" s="50" t="e">
        <f>VLOOKUP($U201,AvgGoalStats!$A$3:$AE$998,26,FALSE)</f>
        <v>#REF!</v>
      </c>
      <c r="AK201" s="50" t="e">
        <f>VLOOKUP($U201,AvgGoalStats!$A$3:$AE$998,28,FALSE)</f>
        <v>#REF!</v>
      </c>
      <c r="AL201" s="50" t="e">
        <f>VLOOKUP($U201,AvgGoalStats!$A$3:$AE$998,29,FALSE)</f>
        <v>#REF!</v>
      </c>
      <c r="AM201" s="50" t="e">
        <f>VLOOKUP($U201,AvgGoalStats!$A$3:$AE$998,31,FALSE)</f>
        <v>#REF!</v>
      </c>
    </row>
    <row r="202" spans="1:39" x14ac:dyDescent="0.3">
      <c r="A202" s="51" t="e">
        <f>VLOOKUP($S202,AvgGoalStats!$A$3:$AE$998,5,FALSE)</f>
        <v>#REF!</v>
      </c>
      <c r="B202" s="50" t="e">
        <f>VLOOKUP($S202,AvgGoalStats!$A$3:$AE$998,6,FALSE)</f>
        <v>#REF!</v>
      </c>
      <c r="C202" s="50" t="e">
        <f>VLOOKUP($S202,AvgGoalStats!$A$3:$AE$998,8,FALSE)</f>
        <v>#REF!</v>
      </c>
      <c r="D202" s="50" t="e">
        <f>VLOOKUP($S202,AvgGoalStats!$A$3:$AE$998,9,FALSE)</f>
        <v>#REF!</v>
      </c>
      <c r="E202" s="50" t="e">
        <f>VLOOKUP($S202,AvgGoalStats!$A$3:$AE$998,11,FALSE)</f>
        <v>#REF!</v>
      </c>
      <c r="F202" s="50" t="e">
        <f>VLOOKUP($S202,AvgGoalStats!$A$3:$AE$998,12,FALSE)</f>
        <v>#REF!</v>
      </c>
      <c r="G202" s="50" t="e">
        <f>VLOOKUP($S202,AvgGoalStats!$A$3:$AE$998,14,FALSE)</f>
        <v>#REF!</v>
      </c>
      <c r="H202" s="50" t="e">
        <f>VLOOKUP($S202,AvgGoalStats!$A$3:$AE$998,15,FALSE)</f>
        <v>#REF!</v>
      </c>
      <c r="I202" s="50" t="e">
        <f>VLOOKUP($S202,AvgGoalStats!$A$3:$AE$998,17,FALSE)</f>
        <v>#REF!</v>
      </c>
      <c r="J202" s="50" t="e">
        <f>VLOOKUP($S202,AvgGoalStats!$A$3:$AE$998,18,FALSE)</f>
        <v>#REF!</v>
      </c>
      <c r="K202" s="50" t="e">
        <f>VLOOKUP($S202,AvgGoalStats!$A$3:$AE$998,20,FALSE)</f>
        <v>#REF!</v>
      </c>
      <c r="L202" s="50" t="e">
        <f>VLOOKUP($S202,AvgGoalStats!$A$3:$AE$998,21,FALSE)</f>
        <v>#REF!</v>
      </c>
      <c r="M202" s="50" t="e">
        <f>VLOOKUP($S202,AvgGoalStats!$A$3:$AE$998,23,FALSE)</f>
        <v>#REF!</v>
      </c>
      <c r="N202" s="50" t="e">
        <f>VLOOKUP($S202,AvgGoalStats!$A$3:$AE$998,24,FALSE)</f>
        <v>#REF!</v>
      </c>
      <c r="O202" s="50" t="e">
        <f>VLOOKUP($S202,AvgGoalStats!$A$3:$AE$998,26,FALSE)</f>
        <v>#REF!</v>
      </c>
      <c r="P202" s="50" t="e">
        <f>VLOOKUP($S202,AvgGoalStats!$A$3:$AE$998,27,FALSE)</f>
        <v>#REF!</v>
      </c>
      <c r="Q202" s="50" t="e">
        <f>VLOOKUP($S202,AvgGoalStats!$A$3:$AE$998,29,FALSE)</f>
        <v>#REF!</v>
      </c>
      <c r="R202" s="50" t="e">
        <f>VLOOKUP($S202,AvgGoalStats!$A$3:$AE$998,30,FALSE)</f>
        <v>#REF!</v>
      </c>
      <c r="S202" s="53" t="e">
        <f>Fixtures!#REF!</f>
        <v>#REF!</v>
      </c>
      <c r="T202" s="54" t="e">
        <f>Fixtures!#REF!</f>
        <v>#REF!</v>
      </c>
      <c r="U202" s="53" t="e">
        <f>Fixtures!#REF!</f>
        <v>#REF!</v>
      </c>
      <c r="V202" s="51" t="e">
        <f>VLOOKUP($U202,AvgGoalStats!$A$3:$AE$998,5,FALSE)</f>
        <v>#REF!</v>
      </c>
      <c r="W202" s="50" t="e">
        <f>VLOOKUP($U202,AvgGoalStats!$A$3:$AE$998,7,FALSE)</f>
        <v>#REF!</v>
      </c>
      <c r="X202" s="50" t="e">
        <f>VLOOKUP($U202,AvgGoalStats!$A$3:$AE$998,8,FALSE)</f>
        <v>#REF!</v>
      </c>
      <c r="Y202" s="50" t="e">
        <f>VLOOKUP($U202,AvgGoalStats!$A$3:$AE$998,10,FALSE)</f>
        <v>#REF!</v>
      </c>
      <c r="Z202" s="50" t="e">
        <f>VLOOKUP($U202,AvgGoalStats!$A$3:$AE$998,11,FALSE)</f>
        <v>#REF!</v>
      </c>
      <c r="AA202" s="50" t="e">
        <f>VLOOKUP($U202,AvgGoalStats!$A$3:$AE$998,13,FALSE)</f>
        <v>#REF!</v>
      </c>
      <c r="AB202" s="50" t="e">
        <f>VLOOKUP($U202,AvgGoalStats!$A$3:$AE$998,14,FALSE)</f>
        <v>#REF!</v>
      </c>
      <c r="AC202" s="50" t="e">
        <f>VLOOKUP($U202,AvgGoalStats!$A$3:$AE$998,16,FALSE)</f>
        <v>#REF!</v>
      </c>
      <c r="AD202" s="50" t="e">
        <f>VLOOKUP($U202,AvgGoalStats!$A$3:$AE$998,17,FALSE)</f>
        <v>#REF!</v>
      </c>
      <c r="AE202" s="50" t="e">
        <f>VLOOKUP($U202,AvgGoalStats!$A$3:$AE$998,19,FALSE)</f>
        <v>#REF!</v>
      </c>
      <c r="AF202" s="50" t="e">
        <f>VLOOKUP($U202,AvgGoalStats!$A$3:$AE$998,20,FALSE)</f>
        <v>#REF!</v>
      </c>
      <c r="AG202" s="50" t="e">
        <f>VLOOKUP($U202,AvgGoalStats!$A$3:$AE$998,22,FALSE)</f>
        <v>#REF!</v>
      </c>
      <c r="AH202" s="50" t="e">
        <f>VLOOKUP($U202,AvgGoalStats!$A$3:$AE$998,23,FALSE)</f>
        <v>#REF!</v>
      </c>
      <c r="AI202" s="50" t="e">
        <f>VLOOKUP($U202,AvgGoalStats!$A$3:$AE$998,25,FALSE)</f>
        <v>#REF!</v>
      </c>
      <c r="AJ202" s="50" t="e">
        <f>VLOOKUP($U202,AvgGoalStats!$A$3:$AE$998,26,FALSE)</f>
        <v>#REF!</v>
      </c>
      <c r="AK202" s="50" t="e">
        <f>VLOOKUP($U202,AvgGoalStats!$A$3:$AE$998,28,FALSE)</f>
        <v>#REF!</v>
      </c>
      <c r="AL202" s="50" t="e">
        <f>VLOOKUP($U202,AvgGoalStats!$A$3:$AE$998,29,FALSE)</f>
        <v>#REF!</v>
      </c>
      <c r="AM202" s="50" t="e">
        <f>VLOOKUP($U202,AvgGoalStats!$A$3:$AE$998,31,FALSE)</f>
        <v>#REF!</v>
      </c>
    </row>
    <row r="203" spans="1:39" x14ac:dyDescent="0.3">
      <c r="A203" s="51" t="e">
        <f>VLOOKUP($S203,AvgGoalStats!$A$3:$AE$998,5,FALSE)</f>
        <v>#REF!</v>
      </c>
      <c r="B203" s="50" t="e">
        <f>VLOOKUP($S203,AvgGoalStats!$A$3:$AE$998,6,FALSE)</f>
        <v>#REF!</v>
      </c>
      <c r="C203" s="50" t="e">
        <f>VLOOKUP($S203,AvgGoalStats!$A$3:$AE$998,8,FALSE)</f>
        <v>#REF!</v>
      </c>
      <c r="D203" s="50" t="e">
        <f>VLOOKUP($S203,AvgGoalStats!$A$3:$AE$998,9,FALSE)</f>
        <v>#REF!</v>
      </c>
      <c r="E203" s="50" t="e">
        <f>VLOOKUP($S203,AvgGoalStats!$A$3:$AE$998,11,FALSE)</f>
        <v>#REF!</v>
      </c>
      <c r="F203" s="50" t="e">
        <f>VLOOKUP($S203,AvgGoalStats!$A$3:$AE$998,12,FALSE)</f>
        <v>#REF!</v>
      </c>
      <c r="G203" s="50" t="e">
        <f>VLOOKUP($S203,AvgGoalStats!$A$3:$AE$998,14,FALSE)</f>
        <v>#REF!</v>
      </c>
      <c r="H203" s="50" t="e">
        <f>VLOOKUP($S203,AvgGoalStats!$A$3:$AE$998,15,FALSE)</f>
        <v>#REF!</v>
      </c>
      <c r="I203" s="50" t="e">
        <f>VLOOKUP($S203,AvgGoalStats!$A$3:$AE$998,17,FALSE)</f>
        <v>#REF!</v>
      </c>
      <c r="J203" s="50" t="e">
        <f>VLOOKUP($S203,AvgGoalStats!$A$3:$AE$998,18,FALSE)</f>
        <v>#REF!</v>
      </c>
      <c r="K203" s="50" t="e">
        <f>VLOOKUP($S203,AvgGoalStats!$A$3:$AE$998,20,FALSE)</f>
        <v>#REF!</v>
      </c>
      <c r="L203" s="50" t="e">
        <f>VLOOKUP($S203,AvgGoalStats!$A$3:$AE$998,21,FALSE)</f>
        <v>#REF!</v>
      </c>
      <c r="M203" s="50" t="e">
        <f>VLOOKUP($S203,AvgGoalStats!$A$3:$AE$998,23,FALSE)</f>
        <v>#REF!</v>
      </c>
      <c r="N203" s="50" t="e">
        <f>VLOOKUP($S203,AvgGoalStats!$A$3:$AE$998,24,FALSE)</f>
        <v>#REF!</v>
      </c>
      <c r="O203" s="50" t="e">
        <f>VLOOKUP($S203,AvgGoalStats!$A$3:$AE$998,26,FALSE)</f>
        <v>#REF!</v>
      </c>
      <c r="P203" s="50" t="e">
        <f>VLOOKUP($S203,AvgGoalStats!$A$3:$AE$998,27,FALSE)</f>
        <v>#REF!</v>
      </c>
      <c r="Q203" s="50" t="e">
        <f>VLOOKUP($S203,AvgGoalStats!$A$3:$AE$998,29,FALSE)</f>
        <v>#REF!</v>
      </c>
      <c r="R203" s="50" t="e">
        <f>VLOOKUP($S203,AvgGoalStats!$A$3:$AE$998,30,FALSE)</f>
        <v>#REF!</v>
      </c>
      <c r="S203" s="53" t="e">
        <f>Fixtures!#REF!</f>
        <v>#REF!</v>
      </c>
      <c r="T203" s="54" t="e">
        <f>Fixtures!#REF!</f>
        <v>#REF!</v>
      </c>
      <c r="U203" s="53" t="e">
        <f>Fixtures!#REF!</f>
        <v>#REF!</v>
      </c>
      <c r="V203" s="51" t="e">
        <f>VLOOKUP($U203,AvgGoalStats!$A$3:$AE$998,5,FALSE)</f>
        <v>#REF!</v>
      </c>
      <c r="W203" s="50" t="e">
        <f>VLOOKUP($U203,AvgGoalStats!$A$3:$AE$998,7,FALSE)</f>
        <v>#REF!</v>
      </c>
      <c r="X203" s="50" t="e">
        <f>VLOOKUP($U203,AvgGoalStats!$A$3:$AE$998,8,FALSE)</f>
        <v>#REF!</v>
      </c>
      <c r="Y203" s="50" t="e">
        <f>VLOOKUP($U203,AvgGoalStats!$A$3:$AE$998,10,FALSE)</f>
        <v>#REF!</v>
      </c>
      <c r="Z203" s="50" t="e">
        <f>VLOOKUP($U203,AvgGoalStats!$A$3:$AE$998,11,FALSE)</f>
        <v>#REF!</v>
      </c>
      <c r="AA203" s="50" t="e">
        <f>VLOOKUP($U203,AvgGoalStats!$A$3:$AE$998,13,FALSE)</f>
        <v>#REF!</v>
      </c>
      <c r="AB203" s="50" t="e">
        <f>VLOOKUP($U203,AvgGoalStats!$A$3:$AE$998,14,FALSE)</f>
        <v>#REF!</v>
      </c>
      <c r="AC203" s="50" t="e">
        <f>VLOOKUP($U203,AvgGoalStats!$A$3:$AE$998,16,FALSE)</f>
        <v>#REF!</v>
      </c>
      <c r="AD203" s="50" t="e">
        <f>VLOOKUP($U203,AvgGoalStats!$A$3:$AE$998,17,FALSE)</f>
        <v>#REF!</v>
      </c>
      <c r="AE203" s="50" t="e">
        <f>VLOOKUP($U203,AvgGoalStats!$A$3:$AE$998,19,FALSE)</f>
        <v>#REF!</v>
      </c>
      <c r="AF203" s="50" t="e">
        <f>VLOOKUP($U203,AvgGoalStats!$A$3:$AE$998,20,FALSE)</f>
        <v>#REF!</v>
      </c>
      <c r="AG203" s="50" t="e">
        <f>VLOOKUP($U203,AvgGoalStats!$A$3:$AE$998,22,FALSE)</f>
        <v>#REF!</v>
      </c>
      <c r="AH203" s="50" t="e">
        <f>VLOOKUP($U203,AvgGoalStats!$A$3:$AE$998,23,FALSE)</f>
        <v>#REF!</v>
      </c>
      <c r="AI203" s="50" t="e">
        <f>VLOOKUP($U203,AvgGoalStats!$A$3:$AE$998,25,FALSE)</f>
        <v>#REF!</v>
      </c>
      <c r="AJ203" s="50" t="e">
        <f>VLOOKUP($U203,AvgGoalStats!$A$3:$AE$998,26,FALSE)</f>
        <v>#REF!</v>
      </c>
      <c r="AK203" s="50" t="e">
        <f>VLOOKUP($U203,AvgGoalStats!$A$3:$AE$998,28,FALSE)</f>
        <v>#REF!</v>
      </c>
      <c r="AL203" s="50" t="e">
        <f>VLOOKUP($U203,AvgGoalStats!$A$3:$AE$998,29,FALSE)</f>
        <v>#REF!</v>
      </c>
      <c r="AM203" s="50" t="e">
        <f>VLOOKUP($U203,AvgGoalStats!$A$3:$AE$998,31,FALSE)</f>
        <v>#REF!</v>
      </c>
    </row>
    <row r="204" spans="1:39" x14ac:dyDescent="0.3">
      <c r="A204" s="51" t="e">
        <f>VLOOKUP($S204,AvgGoalStats!$A$3:$AE$998,5,FALSE)</f>
        <v>#REF!</v>
      </c>
      <c r="B204" s="50" t="e">
        <f>VLOOKUP($S204,AvgGoalStats!$A$3:$AE$998,6,FALSE)</f>
        <v>#REF!</v>
      </c>
      <c r="C204" s="50" t="e">
        <f>VLOOKUP($S204,AvgGoalStats!$A$3:$AE$998,8,FALSE)</f>
        <v>#REF!</v>
      </c>
      <c r="D204" s="50" t="e">
        <f>VLOOKUP($S204,AvgGoalStats!$A$3:$AE$998,9,FALSE)</f>
        <v>#REF!</v>
      </c>
      <c r="E204" s="50" t="e">
        <f>VLOOKUP($S204,AvgGoalStats!$A$3:$AE$998,11,FALSE)</f>
        <v>#REF!</v>
      </c>
      <c r="F204" s="50" t="e">
        <f>VLOOKUP($S204,AvgGoalStats!$A$3:$AE$998,12,FALSE)</f>
        <v>#REF!</v>
      </c>
      <c r="G204" s="50" t="e">
        <f>VLOOKUP($S204,AvgGoalStats!$A$3:$AE$998,14,FALSE)</f>
        <v>#REF!</v>
      </c>
      <c r="H204" s="50" t="e">
        <f>VLOOKUP($S204,AvgGoalStats!$A$3:$AE$998,15,FALSE)</f>
        <v>#REF!</v>
      </c>
      <c r="I204" s="50" t="e">
        <f>VLOOKUP($S204,AvgGoalStats!$A$3:$AE$998,17,FALSE)</f>
        <v>#REF!</v>
      </c>
      <c r="J204" s="50" t="e">
        <f>VLOOKUP($S204,AvgGoalStats!$A$3:$AE$998,18,FALSE)</f>
        <v>#REF!</v>
      </c>
      <c r="K204" s="50" t="e">
        <f>VLOOKUP($S204,AvgGoalStats!$A$3:$AE$998,20,FALSE)</f>
        <v>#REF!</v>
      </c>
      <c r="L204" s="50" t="e">
        <f>VLOOKUP($S204,AvgGoalStats!$A$3:$AE$998,21,FALSE)</f>
        <v>#REF!</v>
      </c>
      <c r="M204" s="50" t="e">
        <f>VLOOKUP($S204,AvgGoalStats!$A$3:$AE$998,23,FALSE)</f>
        <v>#REF!</v>
      </c>
      <c r="N204" s="50" t="e">
        <f>VLOOKUP($S204,AvgGoalStats!$A$3:$AE$998,24,FALSE)</f>
        <v>#REF!</v>
      </c>
      <c r="O204" s="50" t="e">
        <f>VLOOKUP($S204,AvgGoalStats!$A$3:$AE$998,26,FALSE)</f>
        <v>#REF!</v>
      </c>
      <c r="P204" s="50" t="e">
        <f>VLOOKUP($S204,AvgGoalStats!$A$3:$AE$998,27,FALSE)</f>
        <v>#REF!</v>
      </c>
      <c r="Q204" s="50" t="e">
        <f>VLOOKUP($S204,AvgGoalStats!$A$3:$AE$998,29,FALSE)</f>
        <v>#REF!</v>
      </c>
      <c r="R204" s="50" t="e">
        <f>VLOOKUP($S204,AvgGoalStats!$A$3:$AE$998,30,FALSE)</f>
        <v>#REF!</v>
      </c>
      <c r="S204" s="53" t="e">
        <f>Fixtures!#REF!</f>
        <v>#REF!</v>
      </c>
      <c r="T204" s="54" t="e">
        <f>Fixtures!#REF!</f>
        <v>#REF!</v>
      </c>
      <c r="U204" s="53" t="e">
        <f>Fixtures!#REF!</f>
        <v>#REF!</v>
      </c>
      <c r="V204" s="51" t="e">
        <f>VLOOKUP($U204,AvgGoalStats!$A$3:$AE$998,5,FALSE)</f>
        <v>#REF!</v>
      </c>
      <c r="W204" s="50" t="e">
        <f>VLOOKUP($U204,AvgGoalStats!$A$3:$AE$998,7,FALSE)</f>
        <v>#REF!</v>
      </c>
      <c r="X204" s="50" t="e">
        <f>VLOOKUP($U204,AvgGoalStats!$A$3:$AE$998,8,FALSE)</f>
        <v>#REF!</v>
      </c>
      <c r="Y204" s="50" t="e">
        <f>VLOOKUP($U204,AvgGoalStats!$A$3:$AE$998,10,FALSE)</f>
        <v>#REF!</v>
      </c>
      <c r="Z204" s="50" t="e">
        <f>VLOOKUP($U204,AvgGoalStats!$A$3:$AE$998,11,FALSE)</f>
        <v>#REF!</v>
      </c>
      <c r="AA204" s="50" t="e">
        <f>VLOOKUP($U204,AvgGoalStats!$A$3:$AE$998,13,FALSE)</f>
        <v>#REF!</v>
      </c>
      <c r="AB204" s="50" t="e">
        <f>VLOOKUP($U204,AvgGoalStats!$A$3:$AE$998,14,FALSE)</f>
        <v>#REF!</v>
      </c>
      <c r="AC204" s="50" t="e">
        <f>VLOOKUP($U204,AvgGoalStats!$A$3:$AE$998,16,FALSE)</f>
        <v>#REF!</v>
      </c>
      <c r="AD204" s="50" t="e">
        <f>VLOOKUP($U204,AvgGoalStats!$A$3:$AE$998,17,FALSE)</f>
        <v>#REF!</v>
      </c>
      <c r="AE204" s="50" t="e">
        <f>VLOOKUP($U204,AvgGoalStats!$A$3:$AE$998,19,FALSE)</f>
        <v>#REF!</v>
      </c>
      <c r="AF204" s="50" t="e">
        <f>VLOOKUP($U204,AvgGoalStats!$A$3:$AE$998,20,FALSE)</f>
        <v>#REF!</v>
      </c>
      <c r="AG204" s="50" t="e">
        <f>VLOOKUP($U204,AvgGoalStats!$A$3:$AE$998,22,FALSE)</f>
        <v>#REF!</v>
      </c>
      <c r="AH204" s="50" t="e">
        <f>VLOOKUP($U204,AvgGoalStats!$A$3:$AE$998,23,FALSE)</f>
        <v>#REF!</v>
      </c>
      <c r="AI204" s="50" t="e">
        <f>VLOOKUP($U204,AvgGoalStats!$A$3:$AE$998,25,FALSE)</f>
        <v>#REF!</v>
      </c>
      <c r="AJ204" s="50" t="e">
        <f>VLOOKUP($U204,AvgGoalStats!$A$3:$AE$998,26,FALSE)</f>
        <v>#REF!</v>
      </c>
      <c r="AK204" s="50" t="e">
        <f>VLOOKUP($U204,AvgGoalStats!$A$3:$AE$998,28,FALSE)</f>
        <v>#REF!</v>
      </c>
      <c r="AL204" s="50" t="e">
        <f>VLOOKUP($U204,AvgGoalStats!$A$3:$AE$998,29,FALSE)</f>
        <v>#REF!</v>
      </c>
      <c r="AM204" s="50" t="e">
        <f>VLOOKUP($U204,AvgGoalStats!$A$3:$AE$998,31,FALSE)</f>
        <v>#REF!</v>
      </c>
    </row>
    <row r="205" spans="1:39" x14ac:dyDescent="0.3">
      <c r="A205" s="51" t="e">
        <f>VLOOKUP($S205,AvgGoalStats!$A$3:$AE$998,5,FALSE)</f>
        <v>#REF!</v>
      </c>
      <c r="B205" s="50" t="e">
        <f>VLOOKUP($S205,AvgGoalStats!$A$3:$AE$998,6,FALSE)</f>
        <v>#REF!</v>
      </c>
      <c r="C205" s="50" t="e">
        <f>VLOOKUP($S205,AvgGoalStats!$A$3:$AE$998,8,FALSE)</f>
        <v>#REF!</v>
      </c>
      <c r="D205" s="50" t="e">
        <f>VLOOKUP($S205,AvgGoalStats!$A$3:$AE$998,9,FALSE)</f>
        <v>#REF!</v>
      </c>
      <c r="E205" s="50" t="e">
        <f>VLOOKUP($S205,AvgGoalStats!$A$3:$AE$998,11,FALSE)</f>
        <v>#REF!</v>
      </c>
      <c r="F205" s="50" t="e">
        <f>VLOOKUP($S205,AvgGoalStats!$A$3:$AE$998,12,FALSE)</f>
        <v>#REF!</v>
      </c>
      <c r="G205" s="50" t="e">
        <f>VLOOKUP($S205,AvgGoalStats!$A$3:$AE$998,14,FALSE)</f>
        <v>#REF!</v>
      </c>
      <c r="H205" s="50" t="e">
        <f>VLOOKUP($S205,AvgGoalStats!$A$3:$AE$998,15,FALSE)</f>
        <v>#REF!</v>
      </c>
      <c r="I205" s="50" t="e">
        <f>VLOOKUP($S205,AvgGoalStats!$A$3:$AE$998,17,FALSE)</f>
        <v>#REF!</v>
      </c>
      <c r="J205" s="50" t="e">
        <f>VLOOKUP($S205,AvgGoalStats!$A$3:$AE$998,18,FALSE)</f>
        <v>#REF!</v>
      </c>
      <c r="K205" s="50" t="e">
        <f>VLOOKUP($S205,AvgGoalStats!$A$3:$AE$998,20,FALSE)</f>
        <v>#REF!</v>
      </c>
      <c r="L205" s="50" t="e">
        <f>VLOOKUP($S205,AvgGoalStats!$A$3:$AE$998,21,FALSE)</f>
        <v>#REF!</v>
      </c>
      <c r="M205" s="50" t="e">
        <f>VLOOKUP($S205,AvgGoalStats!$A$3:$AE$998,23,FALSE)</f>
        <v>#REF!</v>
      </c>
      <c r="N205" s="50" t="e">
        <f>VLOOKUP($S205,AvgGoalStats!$A$3:$AE$998,24,FALSE)</f>
        <v>#REF!</v>
      </c>
      <c r="O205" s="50" t="e">
        <f>VLOOKUP($S205,AvgGoalStats!$A$3:$AE$998,26,FALSE)</f>
        <v>#REF!</v>
      </c>
      <c r="P205" s="50" t="e">
        <f>VLOOKUP($S205,AvgGoalStats!$A$3:$AE$998,27,FALSE)</f>
        <v>#REF!</v>
      </c>
      <c r="Q205" s="50" t="e">
        <f>VLOOKUP($S205,AvgGoalStats!$A$3:$AE$998,29,FALSE)</f>
        <v>#REF!</v>
      </c>
      <c r="R205" s="50" t="e">
        <f>VLOOKUP($S205,AvgGoalStats!$A$3:$AE$998,30,FALSE)</f>
        <v>#REF!</v>
      </c>
      <c r="S205" s="53" t="e">
        <f>Fixtures!#REF!</f>
        <v>#REF!</v>
      </c>
      <c r="T205" s="54" t="e">
        <f>Fixtures!#REF!</f>
        <v>#REF!</v>
      </c>
      <c r="U205" s="53" t="e">
        <f>Fixtures!#REF!</f>
        <v>#REF!</v>
      </c>
      <c r="V205" s="51" t="e">
        <f>VLOOKUP($U205,AvgGoalStats!$A$3:$AE$998,5,FALSE)</f>
        <v>#REF!</v>
      </c>
      <c r="W205" s="50" t="e">
        <f>VLOOKUP($U205,AvgGoalStats!$A$3:$AE$998,7,FALSE)</f>
        <v>#REF!</v>
      </c>
      <c r="X205" s="50" t="e">
        <f>VLOOKUP($U205,AvgGoalStats!$A$3:$AE$998,8,FALSE)</f>
        <v>#REF!</v>
      </c>
      <c r="Y205" s="50" t="e">
        <f>VLOOKUP($U205,AvgGoalStats!$A$3:$AE$998,10,FALSE)</f>
        <v>#REF!</v>
      </c>
      <c r="Z205" s="50" t="e">
        <f>VLOOKUP($U205,AvgGoalStats!$A$3:$AE$998,11,FALSE)</f>
        <v>#REF!</v>
      </c>
      <c r="AA205" s="50" t="e">
        <f>VLOOKUP($U205,AvgGoalStats!$A$3:$AE$998,13,FALSE)</f>
        <v>#REF!</v>
      </c>
      <c r="AB205" s="50" t="e">
        <f>VLOOKUP($U205,AvgGoalStats!$A$3:$AE$998,14,FALSE)</f>
        <v>#REF!</v>
      </c>
      <c r="AC205" s="50" t="e">
        <f>VLOOKUP($U205,AvgGoalStats!$A$3:$AE$998,16,FALSE)</f>
        <v>#REF!</v>
      </c>
      <c r="AD205" s="50" t="e">
        <f>VLOOKUP($U205,AvgGoalStats!$A$3:$AE$998,17,FALSE)</f>
        <v>#REF!</v>
      </c>
      <c r="AE205" s="50" t="e">
        <f>VLOOKUP($U205,AvgGoalStats!$A$3:$AE$998,19,FALSE)</f>
        <v>#REF!</v>
      </c>
      <c r="AF205" s="50" t="e">
        <f>VLOOKUP($U205,AvgGoalStats!$A$3:$AE$998,20,FALSE)</f>
        <v>#REF!</v>
      </c>
      <c r="AG205" s="50" t="e">
        <f>VLOOKUP($U205,AvgGoalStats!$A$3:$AE$998,22,FALSE)</f>
        <v>#REF!</v>
      </c>
      <c r="AH205" s="50" t="e">
        <f>VLOOKUP($U205,AvgGoalStats!$A$3:$AE$998,23,FALSE)</f>
        <v>#REF!</v>
      </c>
      <c r="AI205" s="50" t="e">
        <f>VLOOKUP($U205,AvgGoalStats!$A$3:$AE$998,25,FALSE)</f>
        <v>#REF!</v>
      </c>
      <c r="AJ205" s="50" t="e">
        <f>VLOOKUP($U205,AvgGoalStats!$A$3:$AE$998,26,FALSE)</f>
        <v>#REF!</v>
      </c>
      <c r="AK205" s="50" t="e">
        <f>VLOOKUP($U205,AvgGoalStats!$A$3:$AE$998,28,FALSE)</f>
        <v>#REF!</v>
      </c>
      <c r="AL205" s="50" t="e">
        <f>VLOOKUP($U205,AvgGoalStats!$A$3:$AE$998,29,FALSE)</f>
        <v>#REF!</v>
      </c>
      <c r="AM205" s="50" t="e">
        <f>VLOOKUP($U205,AvgGoalStats!$A$3:$AE$998,31,FALSE)</f>
        <v>#REF!</v>
      </c>
    </row>
    <row r="206" spans="1:39" x14ac:dyDescent="0.3">
      <c r="A206" s="51" t="e">
        <f>VLOOKUP($S206,AvgGoalStats!$A$3:$AE$998,5,FALSE)</f>
        <v>#REF!</v>
      </c>
      <c r="B206" s="50" t="e">
        <f>VLOOKUP($S206,AvgGoalStats!$A$3:$AE$998,6,FALSE)</f>
        <v>#REF!</v>
      </c>
      <c r="C206" s="50" t="e">
        <f>VLOOKUP($S206,AvgGoalStats!$A$3:$AE$998,8,FALSE)</f>
        <v>#REF!</v>
      </c>
      <c r="D206" s="50" t="e">
        <f>VLOOKUP($S206,AvgGoalStats!$A$3:$AE$998,9,FALSE)</f>
        <v>#REF!</v>
      </c>
      <c r="E206" s="50" t="e">
        <f>VLOOKUP($S206,AvgGoalStats!$A$3:$AE$998,11,FALSE)</f>
        <v>#REF!</v>
      </c>
      <c r="F206" s="50" t="e">
        <f>VLOOKUP($S206,AvgGoalStats!$A$3:$AE$998,12,FALSE)</f>
        <v>#REF!</v>
      </c>
      <c r="G206" s="50" t="e">
        <f>VLOOKUP($S206,AvgGoalStats!$A$3:$AE$998,14,FALSE)</f>
        <v>#REF!</v>
      </c>
      <c r="H206" s="50" t="e">
        <f>VLOOKUP($S206,AvgGoalStats!$A$3:$AE$998,15,FALSE)</f>
        <v>#REF!</v>
      </c>
      <c r="I206" s="50" t="e">
        <f>VLOOKUP($S206,AvgGoalStats!$A$3:$AE$998,17,FALSE)</f>
        <v>#REF!</v>
      </c>
      <c r="J206" s="50" t="e">
        <f>VLOOKUP($S206,AvgGoalStats!$A$3:$AE$998,18,FALSE)</f>
        <v>#REF!</v>
      </c>
      <c r="K206" s="50" t="e">
        <f>VLOOKUP($S206,AvgGoalStats!$A$3:$AE$998,20,FALSE)</f>
        <v>#REF!</v>
      </c>
      <c r="L206" s="50" t="e">
        <f>VLOOKUP($S206,AvgGoalStats!$A$3:$AE$998,21,FALSE)</f>
        <v>#REF!</v>
      </c>
      <c r="M206" s="50" t="e">
        <f>VLOOKUP($S206,AvgGoalStats!$A$3:$AE$998,23,FALSE)</f>
        <v>#REF!</v>
      </c>
      <c r="N206" s="50" t="e">
        <f>VLOOKUP($S206,AvgGoalStats!$A$3:$AE$998,24,FALSE)</f>
        <v>#REF!</v>
      </c>
      <c r="O206" s="50" t="e">
        <f>VLOOKUP($S206,AvgGoalStats!$A$3:$AE$998,26,FALSE)</f>
        <v>#REF!</v>
      </c>
      <c r="P206" s="50" t="e">
        <f>VLOOKUP($S206,AvgGoalStats!$A$3:$AE$998,27,FALSE)</f>
        <v>#REF!</v>
      </c>
      <c r="Q206" s="50" t="e">
        <f>VLOOKUP($S206,AvgGoalStats!$A$3:$AE$998,29,FALSE)</f>
        <v>#REF!</v>
      </c>
      <c r="R206" s="50" t="e">
        <f>VLOOKUP($S206,AvgGoalStats!$A$3:$AE$998,30,FALSE)</f>
        <v>#REF!</v>
      </c>
      <c r="S206" s="53" t="e">
        <f>Fixtures!#REF!</f>
        <v>#REF!</v>
      </c>
      <c r="T206" s="54" t="e">
        <f>Fixtures!#REF!</f>
        <v>#REF!</v>
      </c>
      <c r="U206" s="53" t="e">
        <f>Fixtures!#REF!</f>
        <v>#REF!</v>
      </c>
      <c r="V206" s="51" t="e">
        <f>VLOOKUP($U206,AvgGoalStats!$A$3:$AE$998,5,FALSE)</f>
        <v>#REF!</v>
      </c>
      <c r="W206" s="50" t="e">
        <f>VLOOKUP($U206,AvgGoalStats!$A$3:$AE$998,7,FALSE)</f>
        <v>#REF!</v>
      </c>
      <c r="X206" s="50" t="e">
        <f>VLOOKUP($U206,AvgGoalStats!$A$3:$AE$998,8,FALSE)</f>
        <v>#REF!</v>
      </c>
      <c r="Y206" s="50" t="e">
        <f>VLOOKUP($U206,AvgGoalStats!$A$3:$AE$998,10,FALSE)</f>
        <v>#REF!</v>
      </c>
      <c r="Z206" s="50" t="e">
        <f>VLOOKUP($U206,AvgGoalStats!$A$3:$AE$998,11,FALSE)</f>
        <v>#REF!</v>
      </c>
      <c r="AA206" s="50" t="e">
        <f>VLOOKUP($U206,AvgGoalStats!$A$3:$AE$998,13,FALSE)</f>
        <v>#REF!</v>
      </c>
      <c r="AB206" s="50" t="e">
        <f>VLOOKUP($U206,AvgGoalStats!$A$3:$AE$998,14,FALSE)</f>
        <v>#REF!</v>
      </c>
      <c r="AC206" s="50" t="e">
        <f>VLOOKUP($U206,AvgGoalStats!$A$3:$AE$998,16,FALSE)</f>
        <v>#REF!</v>
      </c>
      <c r="AD206" s="50" t="e">
        <f>VLOOKUP($U206,AvgGoalStats!$A$3:$AE$998,17,FALSE)</f>
        <v>#REF!</v>
      </c>
      <c r="AE206" s="50" t="e">
        <f>VLOOKUP($U206,AvgGoalStats!$A$3:$AE$998,19,FALSE)</f>
        <v>#REF!</v>
      </c>
      <c r="AF206" s="50" t="e">
        <f>VLOOKUP($U206,AvgGoalStats!$A$3:$AE$998,20,FALSE)</f>
        <v>#REF!</v>
      </c>
      <c r="AG206" s="50" t="e">
        <f>VLOOKUP($U206,AvgGoalStats!$A$3:$AE$998,22,FALSE)</f>
        <v>#REF!</v>
      </c>
      <c r="AH206" s="50" t="e">
        <f>VLOOKUP($U206,AvgGoalStats!$A$3:$AE$998,23,FALSE)</f>
        <v>#REF!</v>
      </c>
      <c r="AI206" s="50" t="e">
        <f>VLOOKUP($U206,AvgGoalStats!$A$3:$AE$998,25,FALSE)</f>
        <v>#REF!</v>
      </c>
      <c r="AJ206" s="50" t="e">
        <f>VLOOKUP($U206,AvgGoalStats!$A$3:$AE$998,26,FALSE)</f>
        <v>#REF!</v>
      </c>
      <c r="AK206" s="50" t="e">
        <f>VLOOKUP($U206,AvgGoalStats!$A$3:$AE$998,28,FALSE)</f>
        <v>#REF!</v>
      </c>
      <c r="AL206" s="50" t="e">
        <f>VLOOKUP($U206,AvgGoalStats!$A$3:$AE$998,29,FALSE)</f>
        <v>#REF!</v>
      </c>
      <c r="AM206" s="50" t="e">
        <f>VLOOKUP($U206,AvgGoalStats!$A$3:$AE$998,31,FALSE)</f>
        <v>#REF!</v>
      </c>
    </row>
    <row r="207" spans="1:39" x14ac:dyDescent="0.3">
      <c r="A207" s="51" t="e">
        <f>VLOOKUP($S207,AvgGoalStats!$A$3:$AE$998,5,FALSE)</f>
        <v>#REF!</v>
      </c>
      <c r="B207" s="50" t="e">
        <f>VLOOKUP($S207,AvgGoalStats!$A$3:$AE$998,6,FALSE)</f>
        <v>#REF!</v>
      </c>
      <c r="C207" s="50" t="e">
        <f>VLOOKUP($S207,AvgGoalStats!$A$3:$AE$998,8,FALSE)</f>
        <v>#REF!</v>
      </c>
      <c r="D207" s="50" t="e">
        <f>VLOOKUP($S207,AvgGoalStats!$A$3:$AE$998,9,FALSE)</f>
        <v>#REF!</v>
      </c>
      <c r="E207" s="50" t="e">
        <f>VLOOKUP($S207,AvgGoalStats!$A$3:$AE$998,11,FALSE)</f>
        <v>#REF!</v>
      </c>
      <c r="F207" s="50" t="e">
        <f>VLOOKUP($S207,AvgGoalStats!$A$3:$AE$998,12,FALSE)</f>
        <v>#REF!</v>
      </c>
      <c r="G207" s="50" t="e">
        <f>VLOOKUP($S207,AvgGoalStats!$A$3:$AE$998,14,FALSE)</f>
        <v>#REF!</v>
      </c>
      <c r="H207" s="50" t="e">
        <f>VLOOKUP($S207,AvgGoalStats!$A$3:$AE$998,15,FALSE)</f>
        <v>#REF!</v>
      </c>
      <c r="I207" s="50" t="e">
        <f>VLOOKUP($S207,AvgGoalStats!$A$3:$AE$998,17,FALSE)</f>
        <v>#REF!</v>
      </c>
      <c r="J207" s="50" t="e">
        <f>VLOOKUP($S207,AvgGoalStats!$A$3:$AE$998,18,FALSE)</f>
        <v>#REF!</v>
      </c>
      <c r="K207" s="50" t="e">
        <f>VLOOKUP($S207,AvgGoalStats!$A$3:$AE$998,20,FALSE)</f>
        <v>#REF!</v>
      </c>
      <c r="L207" s="50" t="e">
        <f>VLOOKUP($S207,AvgGoalStats!$A$3:$AE$998,21,FALSE)</f>
        <v>#REF!</v>
      </c>
      <c r="M207" s="50" t="e">
        <f>VLOOKUP($S207,AvgGoalStats!$A$3:$AE$998,23,FALSE)</f>
        <v>#REF!</v>
      </c>
      <c r="N207" s="50" t="e">
        <f>VLOOKUP($S207,AvgGoalStats!$A$3:$AE$998,24,FALSE)</f>
        <v>#REF!</v>
      </c>
      <c r="O207" s="50" t="e">
        <f>VLOOKUP($S207,AvgGoalStats!$A$3:$AE$998,26,FALSE)</f>
        <v>#REF!</v>
      </c>
      <c r="P207" s="50" t="e">
        <f>VLOOKUP($S207,AvgGoalStats!$A$3:$AE$998,27,FALSE)</f>
        <v>#REF!</v>
      </c>
      <c r="Q207" s="50" t="e">
        <f>VLOOKUP($S207,AvgGoalStats!$A$3:$AE$998,29,FALSE)</f>
        <v>#REF!</v>
      </c>
      <c r="R207" s="50" t="e">
        <f>VLOOKUP($S207,AvgGoalStats!$A$3:$AE$998,30,FALSE)</f>
        <v>#REF!</v>
      </c>
      <c r="S207" s="53" t="e">
        <f>Fixtures!#REF!</f>
        <v>#REF!</v>
      </c>
      <c r="T207" s="54" t="e">
        <f>Fixtures!#REF!</f>
        <v>#REF!</v>
      </c>
      <c r="U207" s="53" t="e">
        <f>Fixtures!#REF!</f>
        <v>#REF!</v>
      </c>
      <c r="V207" s="51" t="e">
        <f>VLOOKUP($U207,AvgGoalStats!$A$3:$AE$998,5,FALSE)</f>
        <v>#REF!</v>
      </c>
      <c r="W207" s="50" t="e">
        <f>VLOOKUP($U207,AvgGoalStats!$A$3:$AE$998,7,FALSE)</f>
        <v>#REF!</v>
      </c>
      <c r="X207" s="50" t="e">
        <f>VLOOKUP($U207,AvgGoalStats!$A$3:$AE$998,8,FALSE)</f>
        <v>#REF!</v>
      </c>
      <c r="Y207" s="50" t="e">
        <f>VLOOKUP($U207,AvgGoalStats!$A$3:$AE$998,10,FALSE)</f>
        <v>#REF!</v>
      </c>
      <c r="Z207" s="50" t="e">
        <f>VLOOKUP($U207,AvgGoalStats!$A$3:$AE$998,11,FALSE)</f>
        <v>#REF!</v>
      </c>
      <c r="AA207" s="50" t="e">
        <f>VLOOKUP($U207,AvgGoalStats!$A$3:$AE$998,13,FALSE)</f>
        <v>#REF!</v>
      </c>
      <c r="AB207" s="50" t="e">
        <f>VLOOKUP($U207,AvgGoalStats!$A$3:$AE$998,14,FALSE)</f>
        <v>#REF!</v>
      </c>
      <c r="AC207" s="50" t="e">
        <f>VLOOKUP($U207,AvgGoalStats!$A$3:$AE$998,16,FALSE)</f>
        <v>#REF!</v>
      </c>
      <c r="AD207" s="50" t="e">
        <f>VLOOKUP($U207,AvgGoalStats!$A$3:$AE$998,17,FALSE)</f>
        <v>#REF!</v>
      </c>
      <c r="AE207" s="50" t="e">
        <f>VLOOKUP($U207,AvgGoalStats!$A$3:$AE$998,19,FALSE)</f>
        <v>#REF!</v>
      </c>
      <c r="AF207" s="50" t="e">
        <f>VLOOKUP($U207,AvgGoalStats!$A$3:$AE$998,20,FALSE)</f>
        <v>#REF!</v>
      </c>
      <c r="AG207" s="50" t="e">
        <f>VLOOKUP($U207,AvgGoalStats!$A$3:$AE$998,22,FALSE)</f>
        <v>#REF!</v>
      </c>
      <c r="AH207" s="50" t="e">
        <f>VLOOKUP($U207,AvgGoalStats!$A$3:$AE$998,23,FALSE)</f>
        <v>#REF!</v>
      </c>
      <c r="AI207" s="50" t="e">
        <f>VLOOKUP($U207,AvgGoalStats!$A$3:$AE$998,25,FALSE)</f>
        <v>#REF!</v>
      </c>
      <c r="AJ207" s="50" t="e">
        <f>VLOOKUP($U207,AvgGoalStats!$A$3:$AE$998,26,FALSE)</f>
        <v>#REF!</v>
      </c>
      <c r="AK207" s="50" t="e">
        <f>VLOOKUP($U207,AvgGoalStats!$A$3:$AE$998,28,FALSE)</f>
        <v>#REF!</v>
      </c>
      <c r="AL207" s="50" t="e">
        <f>VLOOKUP($U207,AvgGoalStats!$A$3:$AE$998,29,FALSE)</f>
        <v>#REF!</v>
      </c>
      <c r="AM207" s="50" t="e">
        <f>VLOOKUP($U207,AvgGoalStats!$A$3:$AE$998,31,FALSE)</f>
        <v>#REF!</v>
      </c>
    </row>
    <row r="208" spans="1:39" x14ac:dyDescent="0.3">
      <c r="A208" s="51" t="e">
        <f>VLOOKUP($S208,AvgGoalStats!$A$3:$AE$998,5,FALSE)</f>
        <v>#REF!</v>
      </c>
      <c r="B208" s="50" t="e">
        <f>VLOOKUP($S208,AvgGoalStats!$A$3:$AE$998,6,FALSE)</f>
        <v>#REF!</v>
      </c>
      <c r="C208" s="50" t="e">
        <f>VLOOKUP($S208,AvgGoalStats!$A$3:$AE$998,8,FALSE)</f>
        <v>#REF!</v>
      </c>
      <c r="D208" s="50" t="e">
        <f>VLOOKUP($S208,AvgGoalStats!$A$3:$AE$998,9,FALSE)</f>
        <v>#REF!</v>
      </c>
      <c r="E208" s="50" t="e">
        <f>VLOOKUP($S208,AvgGoalStats!$A$3:$AE$998,11,FALSE)</f>
        <v>#REF!</v>
      </c>
      <c r="F208" s="50" t="e">
        <f>VLOOKUP($S208,AvgGoalStats!$A$3:$AE$998,12,FALSE)</f>
        <v>#REF!</v>
      </c>
      <c r="G208" s="50" t="e">
        <f>VLOOKUP($S208,AvgGoalStats!$A$3:$AE$998,14,FALSE)</f>
        <v>#REF!</v>
      </c>
      <c r="H208" s="50" t="e">
        <f>VLOOKUP($S208,AvgGoalStats!$A$3:$AE$998,15,FALSE)</f>
        <v>#REF!</v>
      </c>
      <c r="I208" s="50" t="e">
        <f>VLOOKUP($S208,AvgGoalStats!$A$3:$AE$998,17,FALSE)</f>
        <v>#REF!</v>
      </c>
      <c r="J208" s="50" t="e">
        <f>VLOOKUP($S208,AvgGoalStats!$A$3:$AE$998,18,FALSE)</f>
        <v>#REF!</v>
      </c>
      <c r="K208" s="50" t="e">
        <f>VLOOKUP($S208,AvgGoalStats!$A$3:$AE$998,20,FALSE)</f>
        <v>#REF!</v>
      </c>
      <c r="L208" s="50" t="e">
        <f>VLOOKUP($S208,AvgGoalStats!$A$3:$AE$998,21,FALSE)</f>
        <v>#REF!</v>
      </c>
      <c r="M208" s="50" t="e">
        <f>VLOOKUP($S208,AvgGoalStats!$A$3:$AE$998,23,FALSE)</f>
        <v>#REF!</v>
      </c>
      <c r="N208" s="50" t="e">
        <f>VLOOKUP($S208,AvgGoalStats!$A$3:$AE$998,24,FALSE)</f>
        <v>#REF!</v>
      </c>
      <c r="O208" s="50" t="e">
        <f>VLOOKUP($S208,AvgGoalStats!$A$3:$AE$998,26,FALSE)</f>
        <v>#REF!</v>
      </c>
      <c r="P208" s="50" t="e">
        <f>VLOOKUP($S208,AvgGoalStats!$A$3:$AE$998,27,FALSE)</f>
        <v>#REF!</v>
      </c>
      <c r="Q208" s="50" t="e">
        <f>VLOOKUP($S208,AvgGoalStats!$A$3:$AE$998,29,FALSE)</f>
        <v>#REF!</v>
      </c>
      <c r="R208" s="50" t="e">
        <f>VLOOKUP($S208,AvgGoalStats!$A$3:$AE$998,30,FALSE)</f>
        <v>#REF!</v>
      </c>
      <c r="S208" s="53" t="e">
        <f>Fixtures!#REF!</f>
        <v>#REF!</v>
      </c>
      <c r="T208" s="54" t="e">
        <f>Fixtures!#REF!</f>
        <v>#REF!</v>
      </c>
      <c r="U208" s="53" t="e">
        <f>Fixtures!#REF!</f>
        <v>#REF!</v>
      </c>
      <c r="V208" s="51" t="e">
        <f>VLOOKUP($U208,AvgGoalStats!$A$3:$AE$998,5,FALSE)</f>
        <v>#REF!</v>
      </c>
      <c r="W208" s="50" t="e">
        <f>VLOOKUP($U208,AvgGoalStats!$A$3:$AE$998,7,FALSE)</f>
        <v>#REF!</v>
      </c>
      <c r="X208" s="50" t="e">
        <f>VLOOKUP($U208,AvgGoalStats!$A$3:$AE$998,8,FALSE)</f>
        <v>#REF!</v>
      </c>
      <c r="Y208" s="50" t="e">
        <f>VLOOKUP($U208,AvgGoalStats!$A$3:$AE$998,10,FALSE)</f>
        <v>#REF!</v>
      </c>
      <c r="Z208" s="50" t="e">
        <f>VLOOKUP($U208,AvgGoalStats!$A$3:$AE$998,11,FALSE)</f>
        <v>#REF!</v>
      </c>
      <c r="AA208" s="50" t="e">
        <f>VLOOKUP($U208,AvgGoalStats!$A$3:$AE$998,13,FALSE)</f>
        <v>#REF!</v>
      </c>
      <c r="AB208" s="50" t="e">
        <f>VLOOKUP($U208,AvgGoalStats!$A$3:$AE$998,14,FALSE)</f>
        <v>#REF!</v>
      </c>
      <c r="AC208" s="50" t="e">
        <f>VLOOKUP($U208,AvgGoalStats!$A$3:$AE$998,16,FALSE)</f>
        <v>#REF!</v>
      </c>
      <c r="AD208" s="50" t="e">
        <f>VLOOKUP($U208,AvgGoalStats!$A$3:$AE$998,17,FALSE)</f>
        <v>#REF!</v>
      </c>
      <c r="AE208" s="50" t="e">
        <f>VLOOKUP($U208,AvgGoalStats!$A$3:$AE$998,19,FALSE)</f>
        <v>#REF!</v>
      </c>
      <c r="AF208" s="50" t="e">
        <f>VLOOKUP($U208,AvgGoalStats!$A$3:$AE$998,20,FALSE)</f>
        <v>#REF!</v>
      </c>
      <c r="AG208" s="50" t="e">
        <f>VLOOKUP($U208,AvgGoalStats!$A$3:$AE$998,22,FALSE)</f>
        <v>#REF!</v>
      </c>
      <c r="AH208" s="50" t="e">
        <f>VLOOKUP($U208,AvgGoalStats!$A$3:$AE$998,23,FALSE)</f>
        <v>#REF!</v>
      </c>
      <c r="AI208" s="50" t="e">
        <f>VLOOKUP($U208,AvgGoalStats!$A$3:$AE$998,25,FALSE)</f>
        <v>#REF!</v>
      </c>
      <c r="AJ208" s="50" t="e">
        <f>VLOOKUP($U208,AvgGoalStats!$A$3:$AE$998,26,FALSE)</f>
        <v>#REF!</v>
      </c>
      <c r="AK208" s="50" t="e">
        <f>VLOOKUP($U208,AvgGoalStats!$A$3:$AE$998,28,FALSE)</f>
        <v>#REF!</v>
      </c>
      <c r="AL208" s="50" t="e">
        <f>VLOOKUP($U208,AvgGoalStats!$A$3:$AE$998,29,FALSE)</f>
        <v>#REF!</v>
      </c>
      <c r="AM208" s="50" t="e">
        <f>VLOOKUP($U208,AvgGoalStats!$A$3:$AE$998,31,FALSE)</f>
        <v>#REF!</v>
      </c>
    </row>
    <row r="209" spans="1:39" x14ac:dyDescent="0.3">
      <c r="A209" s="51" t="e">
        <f>VLOOKUP($S209,AvgGoalStats!$A$3:$AE$998,5,FALSE)</f>
        <v>#REF!</v>
      </c>
      <c r="B209" s="50" t="e">
        <f>VLOOKUP($S209,AvgGoalStats!$A$3:$AE$998,6,FALSE)</f>
        <v>#REF!</v>
      </c>
      <c r="C209" s="50" t="e">
        <f>VLOOKUP($S209,AvgGoalStats!$A$3:$AE$998,8,FALSE)</f>
        <v>#REF!</v>
      </c>
      <c r="D209" s="50" t="e">
        <f>VLOOKUP($S209,AvgGoalStats!$A$3:$AE$998,9,FALSE)</f>
        <v>#REF!</v>
      </c>
      <c r="E209" s="50" t="e">
        <f>VLOOKUP($S209,AvgGoalStats!$A$3:$AE$998,11,FALSE)</f>
        <v>#REF!</v>
      </c>
      <c r="F209" s="50" t="e">
        <f>VLOOKUP($S209,AvgGoalStats!$A$3:$AE$998,12,FALSE)</f>
        <v>#REF!</v>
      </c>
      <c r="G209" s="50" t="e">
        <f>VLOOKUP($S209,AvgGoalStats!$A$3:$AE$998,14,FALSE)</f>
        <v>#REF!</v>
      </c>
      <c r="H209" s="50" t="e">
        <f>VLOOKUP($S209,AvgGoalStats!$A$3:$AE$998,15,FALSE)</f>
        <v>#REF!</v>
      </c>
      <c r="I209" s="50" t="e">
        <f>VLOOKUP($S209,AvgGoalStats!$A$3:$AE$998,17,FALSE)</f>
        <v>#REF!</v>
      </c>
      <c r="J209" s="50" t="e">
        <f>VLOOKUP($S209,AvgGoalStats!$A$3:$AE$998,18,FALSE)</f>
        <v>#REF!</v>
      </c>
      <c r="K209" s="50" t="e">
        <f>VLOOKUP($S209,AvgGoalStats!$A$3:$AE$998,20,FALSE)</f>
        <v>#REF!</v>
      </c>
      <c r="L209" s="50" t="e">
        <f>VLOOKUP($S209,AvgGoalStats!$A$3:$AE$998,21,FALSE)</f>
        <v>#REF!</v>
      </c>
      <c r="M209" s="50" t="e">
        <f>VLOOKUP($S209,AvgGoalStats!$A$3:$AE$998,23,FALSE)</f>
        <v>#REF!</v>
      </c>
      <c r="N209" s="50" t="e">
        <f>VLOOKUP($S209,AvgGoalStats!$A$3:$AE$998,24,FALSE)</f>
        <v>#REF!</v>
      </c>
      <c r="O209" s="50" t="e">
        <f>VLOOKUP($S209,AvgGoalStats!$A$3:$AE$998,26,FALSE)</f>
        <v>#REF!</v>
      </c>
      <c r="P209" s="50" t="e">
        <f>VLOOKUP($S209,AvgGoalStats!$A$3:$AE$998,27,FALSE)</f>
        <v>#REF!</v>
      </c>
      <c r="Q209" s="50" t="e">
        <f>VLOOKUP($S209,AvgGoalStats!$A$3:$AE$998,29,FALSE)</f>
        <v>#REF!</v>
      </c>
      <c r="R209" s="50" t="e">
        <f>VLOOKUP($S209,AvgGoalStats!$A$3:$AE$998,30,FALSE)</f>
        <v>#REF!</v>
      </c>
      <c r="S209" s="53" t="e">
        <f>Fixtures!#REF!</f>
        <v>#REF!</v>
      </c>
      <c r="T209" s="54" t="e">
        <f>Fixtures!#REF!</f>
        <v>#REF!</v>
      </c>
      <c r="U209" s="53" t="e">
        <f>Fixtures!#REF!</f>
        <v>#REF!</v>
      </c>
      <c r="V209" s="51" t="e">
        <f>VLOOKUP($U209,AvgGoalStats!$A$3:$AE$998,5,FALSE)</f>
        <v>#REF!</v>
      </c>
      <c r="W209" s="50" t="e">
        <f>VLOOKUP($U209,AvgGoalStats!$A$3:$AE$998,7,FALSE)</f>
        <v>#REF!</v>
      </c>
      <c r="X209" s="50" t="e">
        <f>VLOOKUP($U209,AvgGoalStats!$A$3:$AE$998,8,FALSE)</f>
        <v>#REF!</v>
      </c>
      <c r="Y209" s="50" t="e">
        <f>VLOOKUP($U209,AvgGoalStats!$A$3:$AE$998,10,FALSE)</f>
        <v>#REF!</v>
      </c>
      <c r="Z209" s="50" t="e">
        <f>VLOOKUP($U209,AvgGoalStats!$A$3:$AE$998,11,FALSE)</f>
        <v>#REF!</v>
      </c>
      <c r="AA209" s="50" t="e">
        <f>VLOOKUP($U209,AvgGoalStats!$A$3:$AE$998,13,FALSE)</f>
        <v>#REF!</v>
      </c>
      <c r="AB209" s="50" t="e">
        <f>VLOOKUP($U209,AvgGoalStats!$A$3:$AE$998,14,FALSE)</f>
        <v>#REF!</v>
      </c>
      <c r="AC209" s="50" t="e">
        <f>VLOOKUP($U209,AvgGoalStats!$A$3:$AE$998,16,FALSE)</f>
        <v>#REF!</v>
      </c>
      <c r="AD209" s="50" t="e">
        <f>VLOOKUP($U209,AvgGoalStats!$A$3:$AE$998,17,FALSE)</f>
        <v>#REF!</v>
      </c>
      <c r="AE209" s="50" t="e">
        <f>VLOOKUP($U209,AvgGoalStats!$A$3:$AE$998,19,FALSE)</f>
        <v>#REF!</v>
      </c>
      <c r="AF209" s="50" t="e">
        <f>VLOOKUP($U209,AvgGoalStats!$A$3:$AE$998,20,FALSE)</f>
        <v>#REF!</v>
      </c>
      <c r="AG209" s="50" t="e">
        <f>VLOOKUP($U209,AvgGoalStats!$A$3:$AE$998,22,FALSE)</f>
        <v>#REF!</v>
      </c>
      <c r="AH209" s="50" t="e">
        <f>VLOOKUP($U209,AvgGoalStats!$A$3:$AE$998,23,FALSE)</f>
        <v>#REF!</v>
      </c>
      <c r="AI209" s="50" t="e">
        <f>VLOOKUP($U209,AvgGoalStats!$A$3:$AE$998,25,FALSE)</f>
        <v>#REF!</v>
      </c>
      <c r="AJ209" s="50" t="e">
        <f>VLOOKUP($U209,AvgGoalStats!$A$3:$AE$998,26,FALSE)</f>
        <v>#REF!</v>
      </c>
      <c r="AK209" s="50" t="e">
        <f>VLOOKUP($U209,AvgGoalStats!$A$3:$AE$998,28,FALSE)</f>
        <v>#REF!</v>
      </c>
      <c r="AL209" s="50" t="e">
        <f>VLOOKUP($U209,AvgGoalStats!$A$3:$AE$998,29,FALSE)</f>
        <v>#REF!</v>
      </c>
      <c r="AM209" s="50" t="e">
        <f>VLOOKUP($U209,AvgGoalStats!$A$3:$AE$998,31,FALSE)</f>
        <v>#REF!</v>
      </c>
    </row>
    <row r="210" spans="1:39" x14ac:dyDescent="0.3">
      <c r="A210" s="51" t="e">
        <f>VLOOKUP($S210,AvgGoalStats!$A$3:$AE$998,5,FALSE)</f>
        <v>#REF!</v>
      </c>
      <c r="B210" s="50" t="e">
        <f>VLOOKUP($S210,AvgGoalStats!$A$3:$AE$998,6,FALSE)</f>
        <v>#REF!</v>
      </c>
      <c r="C210" s="50" t="e">
        <f>VLOOKUP($S210,AvgGoalStats!$A$3:$AE$998,8,FALSE)</f>
        <v>#REF!</v>
      </c>
      <c r="D210" s="50" t="e">
        <f>VLOOKUP($S210,AvgGoalStats!$A$3:$AE$998,9,FALSE)</f>
        <v>#REF!</v>
      </c>
      <c r="E210" s="50" t="e">
        <f>VLOOKUP($S210,AvgGoalStats!$A$3:$AE$998,11,FALSE)</f>
        <v>#REF!</v>
      </c>
      <c r="F210" s="50" t="e">
        <f>VLOOKUP($S210,AvgGoalStats!$A$3:$AE$998,12,FALSE)</f>
        <v>#REF!</v>
      </c>
      <c r="G210" s="50" t="e">
        <f>VLOOKUP($S210,AvgGoalStats!$A$3:$AE$998,14,FALSE)</f>
        <v>#REF!</v>
      </c>
      <c r="H210" s="50" t="e">
        <f>VLOOKUP($S210,AvgGoalStats!$A$3:$AE$998,15,FALSE)</f>
        <v>#REF!</v>
      </c>
      <c r="I210" s="50" t="e">
        <f>VLOOKUP($S210,AvgGoalStats!$A$3:$AE$998,17,FALSE)</f>
        <v>#REF!</v>
      </c>
      <c r="J210" s="50" t="e">
        <f>VLOOKUP($S210,AvgGoalStats!$A$3:$AE$998,18,FALSE)</f>
        <v>#REF!</v>
      </c>
      <c r="K210" s="50" t="e">
        <f>VLOOKUP($S210,AvgGoalStats!$A$3:$AE$998,20,FALSE)</f>
        <v>#REF!</v>
      </c>
      <c r="L210" s="50" t="e">
        <f>VLOOKUP($S210,AvgGoalStats!$A$3:$AE$998,21,FALSE)</f>
        <v>#REF!</v>
      </c>
      <c r="M210" s="50" t="e">
        <f>VLOOKUP($S210,AvgGoalStats!$A$3:$AE$998,23,FALSE)</f>
        <v>#REF!</v>
      </c>
      <c r="N210" s="50" t="e">
        <f>VLOOKUP($S210,AvgGoalStats!$A$3:$AE$998,24,FALSE)</f>
        <v>#REF!</v>
      </c>
      <c r="O210" s="50" t="e">
        <f>VLOOKUP($S210,AvgGoalStats!$A$3:$AE$998,26,FALSE)</f>
        <v>#REF!</v>
      </c>
      <c r="P210" s="50" t="e">
        <f>VLOOKUP($S210,AvgGoalStats!$A$3:$AE$998,27,FALSE)</f>
        <v>#REF!</v>
      </c>
      <c r="Q210" s="50" t="e">
        <f>VLOOKUP($S210,AvgGoalStats!$A$3:$AE$998,29,FALSE)</f>
        <v>#REF!</v>
      </c>
      <c r="R210" s="50" t="e">
        <f>VLOOKUP($S210,AvgGoalStats!$A$3:$AE$998,30,FALSE)</f>
        <v>#REF!</v>
      </c>
      <c r="S210" s="53" t="e">
        <f>Fixtures!#REF!</f>
        <v>#REF!</v>
      </c>
      <c r="T210" s="54" t="e">
        <f>Fixtures!#REF!</f>
        <v>#REF!</v>
      </c>
      <c r="U210" s="53" t="e">
        <f>Fixtures!#REF!</f>
        <v>#REF!</v>
      </c>
      <c r="V210" s="51" t="e">
        <f>VLOOKUP($U210,AvgGoalStats!$A$3:$AE$998,5,FALSE)</f>
        <v>#REF!</v>
      </c>
      <c r="W210" s="50" t="e">
        <f>VLOOKUP($U210,AvgGoalStats!$A$3:$AE$998,7,FALSE)</f>
        <v>#REF!</v>
      </c>
      <c r="X210" s="50" t="e">
        <f>VLOOKUP($U210,AvgGoalStats!$A$3:$AE$998,8,FALSE)</f>
        <v>#REF!</v>
      </c>
      <c r="Y210" s="50" t="e">
        <f>VLOOKUP($U210,AvgGoalStats!$A$3:$AE$998,10,FALSE)</f>
        <v>#REF!</v>
      </c>
      <c r="Z210" s="50" t="e">
        <f>VLOOKUP($U210,AvgGoalStats!$A$3:$AE$998,11,FALSE)</f>
        <v>#REF!</v>
      </c>
      <c r="AA210" s="50" t="e">
        <f>VLOOKUP($U210,AvgGoalStats!$A$3:$AE$998,13,FALSE)</f>
        <v>#REF!</v>
      </c>
      <c r="AB210" s="50" t="e">
        <f>VLOOKUP($U210,AvgGoalStats!$A$3:$AE$998,14,FALSE)</f>
        <v>#REF!</v>
      </c>
      <c r="AC210" s="50" t="e">
        <f>VLOOKUP($U210,AvgGoalStats!$A$3:$AE$998,16,FALSE)</f>
        <v>#REF!</v>
      </c>
      <c r="AD210" s="50" t="e">
        <f>VLOOKUP($U210,AvgGoalStats!$A$3:$AE$998,17,FALSE)</f>
        <v>#REF!</v>
      </c>
      <c r="AE210" s="50" t="e">
        <f>VLOOKUP($U210,AvgGoalStats!$A$3:$AE$998,19,FALSE)</f>
        <v>#REF!</v>
      </c>
      <c r="AF210" s="50" t="e">
        <f>VLOOKUP($U210,AvgGoalStats!$A$3:$AE$998,20,FALSE)</f>
        <v>#REF!</v>
      </c>
      <c r="AG210" s="50" t="e">
        <f>VLOOKUP($U210,AvgGoalStats!$A$3:$AE$998,22,FALSE)</f>
        <v>#REF!</v>
      </c>
      <c r="AH210" s="50" t="e">
        <f>VLOOKUP($U210,AvgGoalStats!$A$3:$AE$998,23,FALSE)</f>
        <v>#REF!</v>
      </c>
      <c r="AI210" s="50" t="e">
        <f>VLOOKUP($U210,AvgGoalStats!$A$3:$AE$998,25,FALSE)</f>
        <v>#REF!</v>
      </c>
      <c r="AJ210" s="50" t="e">
        <f>VLOOKUP($U210,AvgGoalStats!$A$3:$AE$998,26,FALSE)</f>
        <v>#REF!</v>
      </c>
      <c r="AK210" s="50" t="e">
        <f>VLOOKUP($U210,AvgGoalStats!$A$3:$AE$998,28,FALSE)</f>
        <v>#REF!</v>
      </c>
      <c r="AL210" s="50" t="e">
        <f>VLOOKUP($U210,AvgGoalStats!$A$3:$AE$998,29,FALSE)</f>
        <v>#REF!</v>
      </c>
      <c r="AM210" s="50" t="e">
        <f>VLOOKUP($U210,AvgGoalStats!$A$3:$AE$998,31,FALSE)</f>
        <v>#REF!</v>
      </c>
    </row>
    <row r="211" spans="1:39" x14ac:dyDescent="0.3">
      <c r="A211" s="51" t="e">
        <f>VLOOKUP($S211,AvgGoalStats!$A$3:$AE$998,5,FALSE)</f>
        <v>#REF!</v>
      </c>
      <c r="B211" s="50" t="e">
        <f>VLOOKUP($S211,AvgGoalStats!$A$3:$AE$998,6,FALSE)</f>
        <v>#REF!</v>
      </c>
      <c r="C211" s="50" t="e">
        <f>VLOOKUP($S211,AvgGoalStats!$A$3:$AE$998,8,FALSE)</f>
        <v>#REF!</v>
      </c>
      <c r="D211" s="50" t="e">
        <f>VLOOKUP($S211,AvgGoalStats!$A$3:$AE$998,9,FALSE)</f>
        <v>#REF!</v>
      </c>
      <c r="E211" s="50" t="e">
        <f>VLOOKUP($S211,AvgGoalStats!$A$3:$AE$998,11,FALSE)</f>
        <v>#REF!</v>
      </c>
      <c r="F211" s="50" t="e">
        <f>VLOOKUP($S211,AvgGoalStats!$A$3:$AE$998,12,FALSE)</f>
        <v>#REF!</v>
      </c>
      <c r="G211" s="50" t="e">
        <f>VLOOKUP($S211,AvgGoalStats!$A$3:$AE$998,14,FALSE)</f>
        <v>#REF!</v>
      </c>
      <c r="H211" s="50" t="e">
        <f>VLOOKUP($S211,AvgGoalStats!$A$3:$AE$998,15,FALSE)</f>
        <v>#REF!</v>
      </c>
      <c r="I211" s="50" t="e">
        <f>VLOOKUP($S211,AvgGoalStats!$A$3:$AE$998,17,FALSE)</f>
        <v>#REF!</v>
      </c>
      <c r="J211" s="50" t="e">
        <f>VLOOKUP($S211,AvgGoalStats!$A$3:$AE$998,18,FALSE)</f>
        <v>#REF!</v>
      </c>
      <c r="K211" s="50" t="e">
        <f>VLOOKUP($S211,AvgGoalStats!$A$3:$AE$998,20,FALSE)</f>
        <v>#REF!</v>
      </c>
      <c r="L211" s="50" t="e">
        <f>VLOOKUP($S211,AvgGoalStats!$A$3:$AE$998,21,FALSE)</f>
        <v>#REF!</v>
      </c>
      <c r="M211" s="50" t="e">
        <f>VLOOKUP($S211,AvgGoalStats!$A$3:$AE$998,23,FALSE)</f>
        <v>#REF!</v>
      </c>
      <c r="N211" s="50" t="e">
        <f>VLOOKUP($S211,AvgGoalStats!$A$3:$AE$998,24,FALSE)</f>
        <v>#REF!</v>
      </c>
      <c r="O211" s="50" t="e">
        <f>VLOOKUP($S211,AvgGoalStats!$A$3:$AE$998,26,FALSE)</f>
        <v>#REF!</v>
      </c>
      <c r="P211" s="50" t="e">
        <f>VLOOKUP($S211,AvgGoalStats!$A$3:$AE$998,27,FALSE)</f>
        <v>#REF!</v>
      </c>
      <c r="Q211" s="50" t="e">
        <f>VLOOKUP($S211,AvgGoalStats!$A$3:$AE$998,29,FALSE)</f>
        <v>#REF!</v>
      </c>
      <c r="R211" s="50" t="e">
        <f>VLOOKUP($S211,AvgGoalStats!$A$3:$AE$998,30,FALSE)</f>
        <v>#REF!</v>
      </c>
      <c r="S211" s="53" t="e">
        <f>Fixtures!#REF!</f>
        <v>#REF!</v>
      </c>
      <c r="T211" s="54" t="e">
        <f>Fixtures!#REF!</f>
        <v>#REF!</v>
      </c>
      <c r="U211" s="53" t="e">
        <f>Fixtures!#REF!</f>
        <v>#REF!</v>
      </c>
      <c r="V211" s="51" t="e">
        <f>VLOOKUP($U211,AvgGoalStats!$A$3:$AE$998,5,FALSE)</f>
        <v>#REF!</v>
      </c>
      <c r="W211" s="50" t="e">
        <f>VLOOKUP($U211,AvgGoalStats!$A$3:$AE$998,7,FALSE)</f>
        <v>#REF!</v>
      </c>
      <c r="X211" s="50" t="e">
        <f>VLOOKUP($U211,AvgGoalStats!$A$3:$AE$998,8,FALSE)</f>
        <v>#REF!</v>
      </c>
      <c r="Y211" s="50" t="e">
        <f>VLOOKUP($U211,AvgGoalStats!$A$3:$AE$998,10,FALSE)</f>
        <v>#REF!</v>
      </c>
      <c r="Z211" s="50" t="e">
        <f>VLOOKUP($U211,AvgGoalStats!$A$3:$AE$998,11,FALSE)</f>
        <v>#REF!</v>
      </c>
      <c r="AA211" s="50" t="e">
        <f>VLOOKUP($U211,AvgGoalStats!$A$3:$AE$998,13,FALSE)</f>
        <v>#REF!</v>
      </c>
      <c r="AB211" s="50" t="e">
        <f>VLOOKUP($U211,AvgGoalStats!$A$3:$AE$998,14,FALSE)</f>
        <v>#REF!</v>
      </c>
      <c r="AC211" s="50" t="e">
        <f>VLOOKUP($U211,AvgGoalStats!$A$3:$AE$998,16,FALSE)</f>
        <v>#REF!</v>
      </c>
      <c r="AD211" s="50" t="e">
        <f>VLOOKUP($U211,AvgGoalStats!$A$3:$AE$998,17,FALSE)</f>
        <v>#REF!</v>
      </c>
      <c r="AE211" s="50" t="e">
        <f>VLOOKUP($U211,AvgGoalStats!$A$3:$AE$998,19,FALSE)</f>
        <v>#REF!</v>
      </c>
      <c r="AF211" s="50" t="e">
        <f>VLOOKUP($U211,AvgGoalStats!$A$3:$AE$998,20,FALSE)</f>
        <v>#REF!</v>
      </c>
      <c r="AG211" s="50" t="e">
        <f>VLOOKUP($U211,AvgGoalStats!$A$3:$AE$998,22,FALSE)</f>
        <v>#REF!</v>
      </c>
      <c r="AH211" s="50" t="e">
        <f>VLOOKUP($U211,AvgGoalStats!$A$3:$AE$998,23,FALSE)</f>
        <v>#REF!</v>
      </c>
      <c r="AI211" s="50" t="e">
        <f>VLOOKUP($U211,AvgGoalStats!$A$3:$AE$998,25,FALSE)</f>
        <v>#REF!</v>
      </c>
      <c r="AJ211" s="50" t="e">
        <f>VLOOKUP($U211,AvgGoalStats!$A$3:$AE$998,26,FALSE)</f>
        <v>#REF!</v>
      </c>
      <c r="AK211" s="50" t="e">
        <f>VLOOKUP($U211,AvgGoalStats!$A$3:$AE$998,28,FALSE)</f>
        <v>#REF!</v>
      </c>
      <c r="AL211" s="50" t="e">
        <f>VLOOKUP($U211,AvgGoalStats!$A$3:$AE$998,29,FALSE)</f>
        <v>#REF!</v>
      </c>
      <c r="AM211" s="50" t="e">
        <f>VLOOKUP($U211,AvgGoalStats!$A$3:$AE$998,31,FALSE)</f>
        <v>#REF!</v>
      </c>
    </row>
    <row r="212" spans="1:39" x14ac:dyDescent="0.3">
      <c r="A212" s="51" t="e">
        <f>VLOOKUP($S212,AvgGoalStats!$A$3:$AE$998,5,FALSE)</f>
        <v>#REF!</v>
      </c>
      <c r="B212" s="50" t="e">
        <f>VLOOKUP($S212,AvgGoalStats!$A$3:$AE$998,6,FALSE)</f>
        <v>#REF!</v>
      </c>
      <c r="C212" s="50" t="e">
        <f>VLOOKUP($S212,AvgGoalStats!$A$3:$AE$998,8,FALSE)</f>
        <v>#REF!</v>
      </c>
      <c r="D212" s="50" t="e">
        <f>VLOOKUP($S212,AvgGoalStats!$A$3:$AE$998,9,FALSE)</f>
        <v>#REF!</v>
      </c>
      <c r="E212" s="50" t="e">
        <f>VLOOKUP($S212,AvgGoalStats!$A$3:$AE$998,11,FALSE)</f>
        <v>#REF!</v>
      </c>
      <c r="F212" s="50" t="e">
        <f>VLOOKUP($S212,AvgGoalStats!$A$3:$AE$998,12,FALSE)</f>
        <v>#REF!</v>
      </c>
      <c r="G212" s="50" t="e">
        <f>VLOOKUP($S212,AvgGoalStats!$A$3:$AE$998,14,FALSE)</f>
        <v>#REF!</v>
      </c>
      <c r="H212" s="50" t="e">
        <f>VLOOKUP($S212,AvgGoalStats!$A$3:$AE$998,15,FALSE)</f>
        <v>#REF!</v>
      </c>
      <c r="I212" s="50" t="e">
        <f>VLOOKUP($S212,AvgGoalStats!$A$3:$AE$998,17,FALSE)</f>
        <v>#REF!</v>
      </c>
      <c r="J212" s="50" t="e">
        <f>VLOOKUP($S212,AvgGoalStats!$A$3:$AE$998,18,FALSE)</f>
        <v>#REF!</v>
      </c>
      <c r="K212" s="50" t="e">
        <f>VLOOKUP($S212,AvgGoalStats!$A$3:$AE$998,20,FALSE)</f>
        <v>#REF!</v>
      </c>
      <c r="L212" s="50" t="e">
        <f>VLOOKUP($S212,AvgGoalStats!$A$3:$AE$998,21,FALSE)</f>
        <v>#REF!</v>
      </c>
      <c r="M212" s="50" t="e">
        <f>VLOOKUP($S212,AvgGoalStats!$A$3:$AE$998,23,FALSE)</f>
        <v>#REF!</v>
      </c>
      <c r="N212" s="50" t="e">
        <f>VLOOKUP($S212,AvgGoalStats!$A$3:$AE$998,24,FALSE)</f>
        <v>#REF!</v>
      </c>
      <c r="O212" s="50" t="e">
        <f>VLOOKUP($S212,AvgGoalStats!$A$3:$AE$998,26,FALSE)</f>
        <v>#REF!</v>
      </c>
      <c r="P212" s="50" t="e">
        <f>VLOOKUP($S212,AvgGoalStats!$A$3:$AE$998,27,FALSE)</f>
        <v>#REF!</v>
      </c>
      <c r="Q212" s="50" t="e">
        <f>VLOOKUP($S212,AvgGoalStats!$A$3:$AE$998,29,FALSE)</f>
        <v>#REF!</v>
      </c>
      <c r="R212" s="50" t="e">
        <f>VLOOKUP($S212,AvgGoalStats!$A$3:$AE$998,30,FALSE)</f>
        <v>#REF!</v>
      </c>
      <c r="S212" s="53" t="e">
        <f>Fixtures!#REF!</f>
        <v>#REF!</v>
      </c>
      <c r="T212" s="54" t="e">
        <f>Fixtures!#REF!</f>
        <v>#REF!</v>
      </c>
      <c r="U212" s="53" t="e">
        <f>Fixtures!#REF!</f>
        <v>#REF!</v>
      </c>
      <c r="V212" s="51" t="e">
        <f>VLOOKUP($U212,AvgGoalStats!$A$3:$AE$998,5,FALSE)</f>
        <v>#REF!</v>
      </c>
      <c r="W212" s="50" t="e">
        <f>VLOOKUP($U212,AvgGoalStats!$A$3:$AE$998,7,FALSE)</f>
        <v>#REF!</v>
      </c>
      <c r="X212" s="50" t="e">
        <f>VLOOKUP($U212,AvgGoalStats!$A$3:$AE$998,8,FALSE)</f>
        <v>#REF!</v>
      </c>
      <c r="Y212" s="50" t="e">
        <f>VLOOKUP($U212,AvgGoalStats!$A$3:$AE$998,10,FALSE)</f>
        <v>#REF!</v>
      </c>
      <c r="Z212" s="50" t="e">
        <f>VLOOKUP($U212,AvgGoalStats!$A$3:$AE$998,11,FALSE)</f>
        <v>#REF!</v>
      </c>
      <c r="AA212" s="50" t="e">
        <f>VLOOKUP($U212,AvgGoalStats!$A$3:$AE$998,13,FALSE)</f>
        <v>#REF!</v>
      </c>
      <c r="AB212" s="50" t="e">
        <f>VLOOKUP($U212,AvgGoalStats!$A$3:$AE$998,14,FALSE)</f>
        <v>#REF!</v>
      </c>
      <c r="AC212" s="50" t="e">
        <f>VLOOKUP($U212,AvgGoalStats!$A$3:$AE$998,16,FALSE)</f>
        <v>#REF!</v>
      </c>
      <c r="AD212" s="50" t="e">
        <f>VLOOKUP($U212,AvgGoalStats!$A$3:$AE$998,17,FALSE)</f>
        <v>#REF!</v>
      </c>
      <c r="AE212" s="50" t="e">
        <f>VLOOKUP($U212,AvgGoalStats!$A$3:$AE$998,19,FALSE)</f>
        <v>#REF!</v>
      </c>
      <c r="AF212" s="50" t="e">
        <f>VLOOKUP($U212,AvgGoalStats!$A$3:$AE$998,20,FALSE)</f>
        <v>#REF!</v>
      </c>
      <c r="AG212" s="50" t="e">
        <f>VLOOKUP($U212,AvgGoalStats!$A$3:$AE$998,22,FALSE)</f>
        <v>#REF!</v>
      </c>
      <c r="AH212" s="50" t="e">
        <f>VLOOKUP($U212,AvgGoalStats!$A$3:$AE$998,23,FALSE)</f>
        <v>#REF!</v>
      </c>
      <c r="AI212" s="50" t="e">
        <f>VLOOKUP($U212,AvgGoalStats!$A$3:$AE$998,25,FALSE)</f>
        <v>#REF!</v>
      </c>
      <c r="AJ212" s="50" t="e">
        <f>VLOOKUP($U212,AvgGoalStats!$A$3:$AE$998,26,FALSE)</f>
        <v>#REF!</v>
      </c>
      <c r="AK212" s="50" t="e">
        <f>VLOOKUP($U212,AvgGoalStats!$A$3:$AE$998,28,FALSE)</f>
        <v>#REF!</v>
      </c>
      <c r="AL212" s="50" t="e">
        <f>VLOOKUP($U212,AvgGoalStats!$A$3:$AE$998,29,FALSE)</f>
        <v>#REF!</v>
      </c>
      <c r="AM212" s="50" t="e">
        <f>VLOOKUP($U212,AvgGoalStats!$A$3:$AE$998,31,FALSE)</f>
        <v>#REF!</v>
      </c>
    </row>
    <row r="213" spans="1:39" x14ac:dyDescent="0.3">
      <c r="A213" s="51" t="e">
        <f>VLOOKUP($S213,AvgGoalStats!$A$3:$AE$998,5,FALSE)</f>
        <v>#REF!</v>
      </c>
      <c r="B213" s="50" t="e">
        <f>VLOOKUP($S213,AvgGoalStats!$A$3:$AE$998,6,FALSE)</f>
        <v>#REF!</v>
      </c>
      <c r="C213" s="50" t="e">
        <f>VLOOKUP($S213,AvgGoalStats!$A$3:$AE$998,8,FALSE)</f>
        <v>#REF!</v>
      </c>
      <c r="D213" s="50" t="e">
        <f>VLOOKUP($S213,AvgGoalStats!$A$3:$AE$998,9,FALSE)</f>
        <v>#REF!</v>
      </c>
      <c r="E213" s="50" t="e">
        <f>VLOOKUP($S213,AvgGoalStats!$A$3:$AE$998,11,FALSE)</f>
        <v>#REF!</v>
      </c>
      <c r="F213" s="50" t="e">
        <f>VLOOKUP($S213,AvgGoalStats!$A$3:$AE$998,12,FALSE)</f>
        <v>#REF!</v>
      </c>
      <c r="G213" s="50" t="e">
        <f>VLOOKUP($S213,AvgGoalStats!$A$3:$AE$998,14,FALSE)</f>
        <v>#REF!</v>
      </c>
      <c r="H213" s="50" t="e">
        <f>VLOOKUP($S213,AvgGoalStats!$A$3:$AE$998,15,FALSE)</f>
        <v>#REF!</v>
      </c>
      <c r="I213" s="50" t="e">
        <f>VLOOKUP($S213,AvgGoalStats!$A$3:$AE$998,17,FALSE)</f>
        <v>#REF!</v>
      </c>
      <c r="J213" s="50" t="e">
        <f>VLOOKUP($S213,AvgGoalStats!$A$3:$AE$998,18,FALSE)</f>
        <v>#REF!</v>
      </c>
      <c r="K213" s="50" t="e">
        <f>VLOOKUP($S213,AvgGoalStats!$A$3:$AE$998,20,FALSE)</f>
        <v>#REF!</v>
      </c>
      <c r="L213" s="50" t="e">
        <f>VLOOKUP($S213,AvgGoalStats!$A$3:$AE$998,21,FALSE)</f>
        <v>#REF!</v>
      </c>
      <c r="M213" s="50" t="e">
        <f>VLOOKUP($S213,AvgGoalStats!$A$3:$AE$998,23,FALSE)</f>
        <v>#REF!</v>
      </c>
      <c r="N213" s="50" t="e">
        <f>VLOOKUP($S213,AvgGoalStats!$A$3:$AE$998,24,FALSE)</f>
        <v>#REF!</v>
      </c>
      <c r="O213" s="50" t="e">
        <f>VLOOKUP($S213,AvgGoalStats!$A$3:$AE$998,26,FALSE)</f>
        <v>#REF!</v>
      </c>
      <c r="P213" s="50" t="e">
        <f>VLOOKUP($S213,AvgGoalStats!$A$3:$AE$998,27,FALSE)</f>
        <v>#REF!</v>
      </c>
      <c r="Q213" s="50" t="e">
        <f>VLOOKUP($S213,AvgGoalStats!$A$3:$AE$998,29,FALSE)</f>
        <v>#REF!</v>
      </c>
      <c r="R213" s="50" t="e">
        <f>VLOOKUP($S213,AvgGoalStats!$A$3:$AE$998,30,FALSE)</f>
        <v>#REF!</v>
      </c>
      <c r="S213" s="53" t="e">
        <f>Fixtures!#REF!</f>
        <v>#REF!</v>
      </c>
      <c r="T213" s="54" t="e">
        <f>Fixtures!#REF!</f>
        <v>#REF!</v>
      </c>
      <c r="U213" s="53" t="e">
        <f>Fixtures!#REF!</f>
        <v>#REF!</v>
      </c>
      <c r="V213" s="51" t="e">
        <f>VLOOKUP($U213,AvgGoalStats!$A$3:$AE$998,5,FALSE)</f>
        <v>#REF!</v>
      </c>
      <c r="W213" s="50" t="e">
        <f>VLOOKUP($U213,AvgGoalStats!$A$3:$AE$998,7,FALSE)</f>
        <v>#REF!</v>
      </c>
      <c r="X213" s="50" t="e">
        <f>VLOOKUP($U213,AvgGoalStats!$A$3:$AE$998,8,FALSE)</f>
        <v>#REF!</v>
      </c>
      <c r="Y213" s="50" t="e">
        <f>VLOOKUP($U213,AvgGoalStats!$A$3:$AE$998,10,FALSE)</f>
        <v>#REF!</v>
      </c>
      <c r="Z213" s="50" t="e">
        <f>VLOOKUP($U213,AvgGoalStats!$A$3:$AE$998,11,FALSE)</f>
        <v>#REF!</v>
      </c>
      <c r="AA213" s="50" t="e">
        <f>VLOOKUP($U213,AvgGoalStats!$A$3:$AE$998,13,FALSE)</f>
        <v>#REF!</v>
      </c>
      <c r="AB213" s="50" t="e">
        <f>VLOOKUP($U213,AvgGoalStats!$A$3:$AE$998,14,FALSE)</f>
        <v>#REF!</v>
      </c>
      <c r="AC213" s="50" t="e">
        <f>VLOOKUP($U213,AvgGoalStats!$A$3:$AE$998,16,FALSE)</f>
        <v>#REF!</v>
      </c>
      <c r="AD213" s="50" t="e">
        <f>VLOOKUP($U213,AvgGoalStats!$A$3:$AE$998,17,FALSE)</f>
        <v>#REF!</v>
      </c>
      <c r="AE213" s="50" t="e">
        <f>VLOOKUP($U213,AvgGoalStats!$A$3:$AE$998,19,FALSE)</f>
        <v>#REF!</v>
      </c>
      <c r="AF213" s="50" t="e">
        <f>VLOOKUP($U213,AvgGoalStats!$A$3:$AE$998,20,FALSE)</f>
        <v>#REF!</v>
      </c>
      <c r="AG213" s="50" t="e">
        <f>VLOOKUP($U213,AvgGoalStats!$A$3:$AE$998,22,FALSE)</f>
        <v>#REF!</v>
      </c>
      <c r="AH213" s="50" t="e">
        <f>VLOOKUP($U213,AvgGoalStats!$A$3:$AE$998,23,FALSE)</f>
        <v>#REF!</v>
      </c>
      <c r="AI213" s="50" t="e">
        <f>VLOOKUP($U213,AvgGoalStats!$A$3:$AE$998,25,FALSE)</f>
        <v>#REF!</v>
      </c>
      <c r="AJ213" s="50" t="e">
        <f>VLOOKUP($U213,AvgGoalStats!$A$3:$AE$998,26,FALSE)</f>
        <v>#REF!</v>
      </c>
      <c r="AK213" s="50" t="e">
        <f>VLOOKUP($U213,AvgGoalStats!$A$3:$AE$998,28,FALSE)</f>
        <v>#REF!</v>
      </c>
      <c r="AL213" s="50" t="e">
        <f>VLOOKUP($U213,AvgGoalStats!$A$3:$AE$998,29,FALSE)</f>
        <v>#REF!</v>
      </c>
      <c r="AM213" s="50" t="e">
        <f>VLOOKUP($U213,AvgGoalStats!$A$3:$AE$998,31,FALSE)</f>
        <v>#REF!</v>
      </c>
    </row>
    <row r="214" spans="1:39" x14ac:dyDescent="0.3">
      <c r="A214" s="51" t="e">
        <f>VLOOKUP($S214,AvgGoalStats!$A$3:$AE$998,5,FALSE)</f>
        <v>#REF!</v>
      </c>
      <c r="B214" s="50" t="e">
        <f>VLOOKUP($S214,AvgGoalStats!$A$3:$AE$998,6,FALSE)</f>
        <v>#REF!</v>
      </c>
      <c r="C214" s="50" t="e">
        <f>VLOOKUP($S214,AvgGoalStats!$A$3:$AE$998,8,FALSE)</f>
        <v>#REF!</v>
      </c>
      <c r="D214" s="50" t="e">
        <f>VLOOKUP($S214,AvgGoalStats!$A$3:$AE$998,9,FALSE)</f>
        <v>#REF!</v>
      </c>
      <c r="E214" s="50" t="e">
        <f>VLOOKUP($S214,AvgGoalStats!$A$3:$AE$998,11,FALSE)</f>
        <v>#REF!</v>
      </c>
      <c r="F214" s="50" t="e">
        <f>VLOOKUP($S214,AvgGoalStats!$A$3:$AE$998,12,FALSE)</f>
        <v>#REF!</v>
      </c>
      <c r="G214" s="50" t="e">
        <f>VLOOKUP($S214,AvgGoalStats!$A$3:$AE$998,14,FALSE)</f>
        <v>#REF!</v>
      </c>
      <c r="H214" s="50" t="e">
        <f>VLOOKUP($S214,AvgGoalStats!$A$3:$AE$998,15,FALSE)</f>
        <v>#REF!</v>
      </c>
      <c r="I214" s="50" t="e">
        <f>VLOOKUP($S214,AvgGoalStats!$A$3:$AE$998,17,FALSE)</f>
        <v>#REF!</v>
      </c>
      <c r="J214" s="50" t="e">
        <f>VLOOKUP($S214,AvgGoalStats!$A$3:$AE$998,18,FALSE)</f>
        <v>#REF!</v>
      </c>
      <c r="K214" s="50" t="e">
        <f>VLOOKUP($S214,AvgGoalStats!$A$3:$AE$998,20,FALSE)</f>
        <v>#REF!</v>
      </c>
      <c r="L214" s="50" t="e">
        <f>VLOOKUP($S214,AvgGoalStats!$A$3:$AE$998,21,FALSE)</f>
        <v>#REF!</v>
      </c>
      <c r="M214" s="50" t="e">
        <f>VLOOKUP($S214,AvgGoalStats!$A$3:$AE$998,23,FALSE)</f>
        <v>#REF!</v>
      </c>
      <c r="N214" s="50" t="e">
        <f>VLOOKUP($S214,AvgGoalStats!$A$3:$AE$998,24,FALSE)</f>
        <v>#REF!</v>
      </c>
      <c r="O214" s="50" t="e">
        <f>VLOOKUP($S214,AvgGoalStats!$A$3:$AE$998,26,FALSE)</f>
        <v>#REF!</v>
      </c>
      <c r="P214" s="50" t="e">
        <f>VLOOKUP($S214,AvgGoalStats!$A$3:$AE$998,27,FALSE)</f>
        <v>#REF!</v>
      </c>
      <c r="Q214" s="50" t="e">
        <f>VLOOKUP($S214,AvgGoalStats!$A$3:$AE$998,29,FALSE)</f>
        <v>#REF!</v>
      </c>
      <c r="R214" s="50" t="e">
        <f>VLOOKUP($S214,AvgGoalStats!$A$3:$AE$998,30,FALSE)</f>
        <v>#REF!</v>
      </c>
      <c r="S214" s="53" t="e">
        <f>Fixtures!#REF!</f>
        <v>#REF!</v>
      </c>
      <c r="T214" s="54" t="e">
        <f>Fixtures!#REF!</f>
        <v>#REF!</v>
      </c>
      <c r="U214" s="53" t="e">
        <f>Fixtures!#REF!</f>
        <v>#REF!</v>
      </c>
      <c r="V214" s="51" t="e">
        <f>VLOOKUP($U214,AvgGoalStats!$A$3:$AE$998,5,FALSE)</f>
        <v>#REF!</v>
      </c>
      <c r="W214" s="50" t="e">
        <f>VLOOKUP($U214,AvgGoalStats!$A$3:$AE$998,7,FALSE)</f>
        <v>#REF!</v>
      </c>
      <c r="X214" s="50" t="e">
        <f>VLOOKUP($U214,AvgGoalStats!$A$3:$AE$998,8,FALSE)</f>
        <v>#REF!</v>
      </c>
      <c r="Y214" s="50" t="e">
        <f>VLOOKUP($U214,AvgGoalStats!$A$3:$AE$998,10,FALSE)</f>
        <v>#REF!</v>
      </c>
      <c r="Z214" s="50" t="e">
        <f>VLOOKUP($U214,AvgGoalStats!$A$3:$AE$998,11,FALSE)</f>
        <v>#REF!</v>
      </c>
      <c r="AA214" s="50" t="e">
        <f>VLOOKUP($U214,AvgGoalStats!$A$3:$AE$998,13,FALSE)</f>
        <v>#REF!</v>
      </c>
      <c r="AB214" s="50" t="e">
        <f>VLOOKUP($U214,AvgGoalStats!$A$3:$AE$998,14,FALSE)</f>
        <v>#REF!</v>
      </c>
      <c r="AC214" s="50" t="e">
        <f>VLOOKUP($U214,AvgGoalStats!$A$3:$AE$998,16,FALSE)</f>
        <v>#REF!</v>
      </c>
      <c r="AD214" s="50" t="e">
        <f>VLOOKUP($U214,AvgGoalStats!$A$3:$AE$998,17,FALSE)</f>
        <v>#REF!</v>
      </c>
      <c r="AE214" s="50" t="e">
        <f>VLOOKUP($U214,AvgGoalStats!$A$3:$AE$998,19,FALSE)</f>
        <v>#REF!</v>
      </c>
      <c r="AF214" s="50" t="e">
        <f>VLOOKUP($U214,AvgGoalStats!$A$3:$AE$998,20,FALSE)</f>
        <v>#REF!</v>
      </c>
      <c r="AG214" s="50" t="e">
        <f>VLOOKUP($U214,AvgGoalStats!$A$3:$AE$998,22,FALSE)</f>
        <v>#REF!</v>
      </c>
      <c r="AH214" s="50" t="e">
        <f>VLOOKUP($U214,AvgGoalStats!$A$3:$AE$998,23,FALSE)</f>
        <v>#REF!</v>
      </c>
      <c r="AI214" s="50" t="e">
        <f>VLOOKUP($U214,AvgGoalStats!$A$3:$AE$998,25,FALSE)</f>
        <v>#REF!</v>
      </c>
      <c r="AJ214" s="50" t="e">
        <f>VLOOKUP($U214,AvgGoalStats!$A$3:$AE$998,26,FALSE)</f>
        <v>#REF!</v>
      </c>
      <c r="AK214" s="50" t="e">
        <f>VLOOKUP($U214,AvgGoalStats!$A$3:$AE$998,28,FALSE)</f>
        <v>#REF!</v>
      </c>
      <c r="AL214" s="50" t="e">
        <f>VLOOKUP($U214,AvgGoalStats!$A$3:$AE$998,29,FALSE)</f>
        <v>#REF!</v>
      </c>
      <c r="AM214" s="50" t="e">
        <f>VLOOKUP($U214,AvgGoalStats!$A$3:$AE$998,31,FALSE)</f>
        <v>#REF!</v>
      </c>
    </row>
    <row r="215" spans="1:39" x14ac:dyDescent="0.3">
      <c r="A215" s="51" t="e">
        <f>VLOOKUP($S215,AvgGoalStats!$A$3:$AE$998,5,FALSE)</f>
        <v>#REF!</v>
      </c>
      <c r="B215" s="50" t="e">
        <f>VLOOKUP($S215,AvgGoalStats!$A$3:$AE$998,6,FALSE)</f>
        <v>#REF!</v>
      </c>
      <c r="C215" s="50" t="e">
        <f>VLOOKUP($S215,AvgGoalStats!$A$3:$AE$998,8,FALSE)</f>
        <v>#REF!</v>
      </c>
      <c r="D215" s="50" t="e">
        <f>VLOOKUP($S215,AvgGoalStats!$A$3:$AE$998,9,FALSE)</f>
        <v>#REF!</v>
      </c>
      <c r="E215" s="50" t="e">
        <f>VLOOKUP($S215,AvgGoalStats!$A$3:$AE$998,11,FALSE)</f>
        <v>#REF!</v>
      </c>
      <c r="F215" s="50" t="e">
        <f>VLOOKUP($S215,AvgGoalStats!$A$3:$AE$998,12,FALSE)</f>
        <v>#REF!</v>
      </c>
      <c r="G215" s="50" t="e">
        <f>VLOOKUP($S215,AvgGoalStats!$A$3:$AE$998,14,FALSE)</f>
        <v>#REF!</v>
      </c>
      <c r="H215" s="50" t="e">
        <f>VLOOKUP($S215,AvgGoalStats!$A$3:$AE$998,15,FALSE)</f>
        <v>#REF!</v>
      </c>
      <c r="I215" s="50" t="e">
        <f>VLOOKUP($S215,AvgGoalStats!$A$3:$AE$998,17,FALSE)</f>
        <v>#REF!</v>
      </c>
      <c r="J215" s="50" t="e">
        <f>VLOOKUP($S215,AvgGoalStats!$A$3:$AE$998,18,FALSE)</f>
        <v>#REF!</v>
      </c>
      <c r="K215" s="50" t="e">
        <f>VLOOKUP($S215,AvgGoalStats!$A$3:$AE$998,20,FALSE)</f>
        <v>#REF!</v>
      </c>
      <c r="L215" s="50" t="e">
        <f>VLOOKUP($S215,AvgGoalStats!$A$3:$AE$998,21,FALSE)</f>
        <v>#REF!</v>
      </c>
      <c r="M215" s="50" t="e">
        <f>VLOOKUP($S215,AvgGoalStats!$A$3:$AE$998,23,FALSE)</f>
        <v>#REF!</v>
      </c>
      <c r="N215" s="50" t="e">
        <f>VLOOKUP($S215,AvgGoalStats!$A$3:$AE$998,24,FALSE)</f>
        <v>#REF!</v>
      </c>
      <c r="O215" s="50" t="e">
        <f>VLOOKUP($S215,AvgGoalStats!$A$3:$AE$998,26,FALSE)</f>
        <v>#REF!</v>
      </c>
      <c r="P215" s="50" t="e">
        <f>VLOOKUP($S215,AvgGoalStats!$A$3:$AE$998,27,FALSE)</f>
        <v>#REF!</v>
      </c>
      <c r="Q215" s="50" t="e">
        <f>VLOOKUP($S215,AvgGoalStats!$A$3:$AE$998,29,FALSE)</f>
        <v>#REF!</v>
      </c>
      <c r="R215" s="50" t="e">
        <f>VLOOKUP($S215,AvgGoalStats!$A$3:$AE$998,30,FALSE)</f>
        <v>#REF!</v>
      </c>
      <c r="S215" s="53" t="e">
        <f>Fixtures!#REF!</f>
        <v>#REF!</v>
      </c>
      <c r="T215" s="54" t="e">
        <f>Fixtures!#REF!</f>
        <v>#REF!</v>
      </c>
      <c r="U215" s="53" t="e">
        <f>Fixtures!#REF!</f>
        <v>#REF!</v>
      </c>
      <c r="V215" s="51" t="e">
        <f>VLOOKUP($U215,AvgGoalStats!$A$3:$AE$998,5,FALSE)</f>
        <v>#REF!</v>
      </c>
      <c r="W215" s="50" t="e">
        <f>VLOOKUP($U215,AvgGoalStats!$A$3:$AE$998,7,FALSE)</f>
        <v>#REF!</v>
      </c>
      <c r="X215" s="50" t="e">
        <f>VLOOKUP($U215,AvgGoalStats!$A$3:$AE$998,8,FALSE)</f>
        <v>#REF!</v>
      </c>
      <c r="Y215" s="50" t="e">
        <f>VLOOKUP($U215,AvgGoalStats!$A$3:$AE$998,10,FALSE)</f>
        <v>#REF!</v>
      </c>
      <c r="Z215" s="50" t="e">
        <f>VLOOKUP($U215,AvgGoalStats!$A$3:$AE$998,11,FALSE)</f>
        <v>#REF!</v>
      </c>
      <c r="AA215" s="50" t="e">
        <f>VLOOKUP($U215,AvgGoalStats!$A$3:$AE$998,13,FALSE)</f>
        <v>#REF!</v>
      </c>
      <c r="AB215" s="50" t="e">
        <f>VLOOKUP($U215,AvgGoalStats!$A$3:$AE$998,14,FALSE)</f>
        <v>#REF!</v>
      </c>
      <c r="AC215" s="50" t="e">
        <f>VLOOKUP($U215,AvgGoalStats!$A$3:$AE$998,16,FALSE)</f>
        <v>#REF!</v>
      </c>
      <c r="AD215" s="50" t="e">
        <f>VLOOKUP($U215,AvgGoalStats!$A$3:$AE$998,17,FALSE)</f>
        <v>#REF!</v>
      </c>
      <c r="AE215" s="50" t="e">
        <f>VLOOKUP($U215,AvgGoalStats!$A$3:$AE$998,19,FALSE)</f>
        <v>#REF!</v>
      </c>
      <c r="AF215" s="50" t="e">
        <f>VLOOKUP($U215,AvgGoalStats!$A$3:$AE$998,20,FALSE)</f>
        <v>#REF!</v>
      </c>
      <c r="AG215" s="50" t="e">
        <f>VLOOKUP($U215,AvgGoalStats!$A$3:$AE$998,22,FALSE)</f>
        <v>#REF!</v>
      </c>
      <c r="AH215" s="50" t="e">
        <f>VLOOKUP($U215,AvgGoalStats!$A$3:$AE$998,23,FALSE)</f>
        <v>#REF!</v>
      </c>
      <c r="AI215" s="50" t="e">
        <f>VLOOKUP($U215,AvgGoalStats!$A$3:$AE$998,25,FALSE)</f>
        <v>#REF!</v>
      </c>
      <c r="AJ215" s="50" t="e">
        <f>VLOOKUP($U215,AvgGoalStats!$A$3:$AE$998,26,FALSE)</f>
        <v>#REF!</v>
      </c>
      <c r="AK215" s="50" t="e">
        <f>VLOOKUP($U215,AvgGoalStats!$A$3:$AE$998,28,FALSE)</f>
        <v>#REF!</v>
      </c>
      <c r="AL215" s="50" t="e">
        <f>VLOOKUP($U215,AvgGoalStats!$A$3:$AE$998,29,FALSE)</f>
        <v>#REF!</v>
      </c>
      <c r="AM215" s="50" t="e">
        <f>VLOOKUP($U215,AvgGoalStats!$A$3:$AE$998,31,FALSE)</f>
        <v>#REF!</v>
      </c>
    </row>
    <row r="216" spans="1:39" x14ac:dyDescent="0.3">
      <c r="A216" s="51" t="e">
        <f>VLOOKUP($S216,AvgGoalStats!$A$3:$AE$998,5,FALSE)</f>
        <v>#REF!</v>
      </c>
      <c r="B216" s="50" t="e">
        <f>VLOOKUP($S216,AvgGoalStats!$A$3:$AE$998,6,FALSE)</f>
        <v>#REF!</v>
      </c>
      <c r="C216" s="50" t="e">
        <f>VLOOKUP($S216,AvgGoalStats!$A$3:$AE$998,8,FALSE)</f>
        <v>#REF!</v>
      </c>
      <c r="D216" s="50" t="e">
        <f>VLOOKUP($S216,AvgGoalStats!$A$3:$AE$998,9,FALSE)</f>
        <v>#REF!</v>
      </c>
      <c r="E216" s="50" t="e">
        <f>VLOOKUP($S216,AvgGoalStats!$A$3:$AE$998,11,FALSE)</f>
        <v>#REF!</v>
      </c>
      <c r="F216" s="50" t="e">
        <f>VLOOKUP($S216,AvgGoalStats!$A$3:$AE$998,12,FALSE)</f>
        <v>#REF!</v>
      </c>
      <c r="G216" s="50" t="e">
        <f>VLOOKUP($S216,AvgGoalStats!$A$3:$AE$998,14,FALSE)</f>
        <v>#REF!</v>
      </c>
      <c r="H216" s="50" t="e">
        <f>VLOOKUP($S216,AvgGoalStats!$A$3:$AE$998,15,FALSE)</f>
        <v>#REF!</v>
      </c>
      <c r="I216" s="50" t="e">
        <f>VLOOKUP($S216,AvgGoalStats!$A$3:$AE$998,17,FALSE)</f>
        <v>#REF!</v>
      </c>
      <c r="J216" s="50" t="e">
        <f>VLOOKUP($S216,AvgGoalStats!$A$3:$AE$998,18,FALSE)</f>
        <v>#REF!</v>
      </c>
      <c r="K216" s="50" t="e">
        <f>VLOOKUP($S216,AvgGoalStats!$A$3:$AE$998,20,FALSE)</f>
        <v>#REF!</v>
      </c>
      <c r="L216" s="50" t="e">
        <f>VLOOKUP($S216,AvgGoalStats!$A$3:$AE$998,21,FALSE)</f>
        <v>#REF!</v>
      </c>
      <c r="M216" s="50" t="e">
        <f>VLOOKUP($S216,AvgGoalStats!$A$3:$AE$998,23,FALSE)</f>
        <v>#REF!</v>
      </c>
      <c r="N216" s="50" t="e">
        <f>VLOOKUP($S216,AvgGoalStats!$A$3:$AE$998,24,FALSE)</f>
        <v>#REF!</v>
      </c>
      <c r="O216" s="50" t="e">
        <f>VLOOKUP($S216,AvgGoalStats!$A$3:$AE$998,26,FALSE)</f>
        <v>#REF!</v>
      </c>
      <c r="P216" s="50" t="e">
        <f>VLOOKUP($S216,AvgGoalStats!$A$3:$AE$998,27,FALSE)</f>
        <v>#REF!</v>
      </c>
      <c r="Q216" s="50" t="e">
        <f>VLOOKUP($S216,AvgGoalStats!$A$3:$AE$998,29,FALSE)</f>
        <v>#REF!</v>
      </c>
      <c r="R216" s="50" t="e">
        <f>VLOOKUP($S216,AvgGoalStats!$A$3:$AE$998,30,FALSE)</f>
        <v>#REF!</v>
      </c>
      <c r="S216" s="53" t="e">
        <f>Fixtures!#REF!</f>
        <v>#REF!</v>
      </c>
      <c r="T216" s="54" t="e">
        <f>Fixtures!#REF!</f>
        <v>#REF!</v>
      </c>
      <c r="U216" s="53" t="e">
        <f>Fixtures!#REF!</f>
        <v>#REF!</v>
      </c>
      <c r="V216" s="51" t="e">
        <f>VLOOKUP($U216,AvgGoalStats!$A$3:$AE$998,5,FALSE)</f>
        <v>#REF!</v>
      </c>
      <c r="W216" s="50" t="e">
        <f>VLOOKUP($U216,AvgGoalStats!$A$3:$AE$998,7,FALSE)</f>
        <v>#REF!</v>
      </c>
      <c r="X216" s="50" t="e">
        <f>VLOOKUP($U216,AvgGoalStats!$A$3:$AE$998,8,FALSE)</f>
        <v>#REF!</v>
      </c>
      <c r="Y216" s="50" t="e">
        <f>VLOOKUP($U216,AvgGoalStats!$A$3:$AE$998,10,FALSE)</f>
        <v>#REF!</v>
      </c>
      <c r="Z216" s="50" t="e">
        <f>VLOOKUP($U216,AvgGoalStats!$A$3:$AE$998,11,FALSE)</f>
        <v>#REF!</v>
      </c>
      <c r="AA216" s="50" t="e">
        <f>VLOOKUP($U216,AvgGoalStats!$A$3:$AE$998,13,FALSE)</f>
        <v>#REF!</v>
      </c>
      <c r="AB216" s="50" t="e">
        <f>VLOOKUP($U216,AvgGoalStats!$A$3:$AE$998,14,FALSE)</f>
        <v>#REF!</v>
      </c>
      <c r="AC216" s="50" t="e">
        <f>VLOOKUP($U216,AvgGoalStats!$A$3:$AE$998,16,FALSE)</f>
        <v>#REF!</v>
      </c>
      <c r="AD216" s="50" t="e">
        <f>VLOOKUP($U216,AvgGoalStats!$A$3:$AE$998,17,FALSE)</f>
        <v>#REF!</v>
      </c>
      <c r="AE216" s="50" t="e">
        <f>VLOOKUP($U216,AvgGoalStats!$A$3:$AE$998,19,FALSE)</f>
        <v>#REF!</v>
      </c>
      <c r="AF216" s="50" t="e">
        <f>VLOOKUP($U216,AvgGoalStats!$A$3:$AE$998,20,FALSE)</f>
        <v>#REF!</v>
      </c>
      <c r="AG216" s="50" t="e">
        <f>VLOOKUP($U216,AvgGoalStats!$A$3:$AE$998,22,FALSE)</f>
        <v>#REF!</v>
      </c>
      <c r="AH216" s="50" t="e">
        <f>VLOOKUP($U216,AvgGoalStats!$A$3:$AE$998,23,FALSE)</f>
        <v>#REF!</v>
      </c>
      <c r="AI216" s="50" t="e">
        <f>VLOOKUP($U216,AvgGoalStats!$A$3:$AE$998,25,FALSE)</f>
        <v>#REF!</v>
      </c>
      <c r="AJ216" s="50" t="e">
        <f>VLOOKUP($U216,AvgGoalStats!$A$3:$AE$998,26,FALSE)</f>
        <v>#REF!</v>
      </c>
      <c r="AK216" s="50" t="e">
        <f>VLOOKUP($U216,AvgGoalStats!$A$3:$AE$998,28,FALSE)</f>
        <v>#REF!</v>
      </c>
      <c r="AL216" s="50" t="e">
        <f>VLOOKUP($U216,AvgGoalStats!$A$3:$AE$998,29,FALSE)</f>
        <v>#REF!</v>
      </c>
      <c r="AM216" s="50" t="e">
        <f>VLOOKUP($U216,AvgGoalStats!$A$3:$AE$998,31,FALSE)</f>
        <v>#REF!</v>
      </c>
    </row>
    <row r="217" spans="1:39" x14ac:dyDescent="0.3">
      <c r="A217" s="51" t="e">
        <f>VLOOKUP($S217,AvgGoalStats!$A$3:$AE$998,5,FALSE)</f>
        <v>#REF!</v>
      </c>
      <c r="B217" s="50" t="e">
        <f>VLOOKUP($S217,AvgGoalStats!$A$3:$AE$998,6,FALSE)</f>
        <v>#REF!</v>
      </c>
      <c r="C217" s="50" t="e">
        <f>VLOOKUP($S217,AvgGoalStats!$A$3:$AE$998,8,FALSE)</f>
        <v>#REF!</v>
      </c>
      <c r="D217" s="50" t="e">
        <f>VLOOKUP($S217,AvgGoalStats!$A$3:$AE$998,9,FALSE)</f>
        <v>#REF!</v>
      </c>
      <c r="E217" s="50" t="e">
        <f>VLOOKUP($S217,AvgGoalStats!$A$3:$AE$998,11,FALSE)</f>
        <v>#REF!</v>
      </c>
      <c r="F217" s="50" t="e">
        <f>VLOOKUP($S217,AvgGoalStats!$A$3:$AE$998,12,FALSE)</f>
        <v>#REF!</v>
      </c>
      <c r="G217" s="50" t="e">
        <f>VLOOKUP($S217,AvgGoalStats!$A$3:$AE$998,14,FALSE)</f>
        <v>#REF!</v>
      </c>
      <c r="H217" s="50" t="e">
        <f>VLOOKUP($S217,AvgGoalStats!$A$3:$AE$998,15,FALSE)</f>
        <v>#REF!</v>
      </c>
      <c r="I217" s="50" t="e">
        <f>VLOOKUP($S217,AvgGoalStats!$A$3:$AE$998,17,FALSE)</f>
        <v>#REF!</v>
      </c>
      <c r="J217" s="50" t="e">
        <f>VLOOKUP($S217,AvgGoalStats!$A$3:$AE$998,18,FALSE)</f>
        <v>#REF!</v>
      </c>
      <c r="K217" s="50" t="e">
        <f>VLOOKUP($S217,AvgGoalStats!$A$3:$AE$998,20,FALSE)</f>
        <v>#REF!</v>
      </c>
      <c r="L217" s="50" t="e">
        <f>VLOOKUP($S217,AvgGoalStats!$A$3:$AE$998,21,FALSE)</f>
        <v>#REF!</v>
      </c>
      <c r="M217" s="50" t="e">
        <f>VLOOKUP($S217,AvgGoalStats!$A$3:$AE$998,23,FALSE)</f>
        <v>#REF!</v>
      </c>
      <c r="N217" s="50" t="e">
        <f>VLOOKUP($S217,AvgGoalStats!$A$3:$AE$998,24,FALSE)</f>
        <v>#REF!</v>
      </c>
      <c r="O217" s="50" t="e">
        <f>VLOOKUP($S217,AvgGoalStats!$A$3:$AE$998,26,FALSE)</f>
        <v>#REF!</v>
      </c>
      <c r="P217" s="50" t="e">
        <f>VLOOKUP($S217,AvgGoalStats!$A$3:$AE$998,27,FALSE)</f>
        <v>#REF!</v>
      </c>
      <c r="Q217" s="50" t="e">
        <f>VLOOKUP($S217,AvgGoalStats!$A$3:$AE$998,29,FALSE)</f>
        <v>#REF!</v>
      </c>
      <c r="R217" s="50" t="e">
        <f>VLOOKUP($S217,AvgGoalStats!$A$3:$AE$998,30,FALSE)</f>
        <v>#REF!</v>
      </c>
      <c r="S217" s="53" t="e">
        <f>Fixtures!#REF!</f>
        <v>#REF!</v>
      </c>
      <c r="T217" s="54" t="e">
        <f>Fixtures!#REF!</f>
        <v>#REF!</v>
      </c>
      <c r="U217" s="53" t="e">
        <f>Fixtures!#REF!</f>
        <v>#REF!</v>
      </c>
      <c r="V217" s="51" t="e">
        <f>VLOOKUP($U217,AvgGoalStats!$A$3:$AE$998,5,FALSE)</f>
        <v>#REF!</v>
      </c>
      <c r="W217" s="50" t="e">
        <f>VLOOKUP($U217,AvgGoalStats!$A$3:$AE$998,7,FALSE)</f>
        <v>#REF!</v>
      </c>
      <c r="X217" s="50" t="e">
        <f>VLOOKUP($U217,AvgGoalStats!$A$3:$AE$998,8,FALSE)</f>
        <v>#REF!</v>
      </c>
      <c r="Y217" s="50" t="e">
        <f>VLOOKUP($U217,AvgGoalStats!$A$3:$AE$998,10,FALSE)</f>
        <v>#REF!</v>
      </c>
      <c r="Z217" s="50" t="e">
        <f>VLOOKUP($U217,AvgGoalStats!$A$3:$AE$998,11,FALSE)</f>
        <v>#REF!</v>
      </c>
      <c r="AA217" s="50" t="e">
        <f>VLOOKUP($U217,AvgGoalStats!$A$3:$AE$998,13,FALSE)</f>
        <v>#REF!</v>
      </c>
      <c r="AB217" s="50" t="e">
        <f>VLOOKUP($U217,AvgGoalStats!$A$3:$AE$998,14,FALSE)</f>
        <v>#REF!</v>
      </c>
      <c r="AC217" s="50" t="e">
        <f>VLOOKUP($U217,AvgGoalStats!$A$3:$AE$998,16,FALSE)</f>
        <v>#REF!</v>
      </c>
      <c r="AD217" s="50" t="e">
        <f>VLOOKUP($U217,AvgGoalStats!$A$3:$AE$998,17,FALSE)</f>
        <v>#REF!</v>
      </c>
      <c r="AE217" s="50" t="e">
        <f>VLOOKUP($U217,AvgGoalStats!$A$3:$AE$998,19,FALSE)</f>
        <v>#REF!</v>
      </c>
      <c r="AF217" s="50" t="e">
        <f>VLOOKUP($U217,AvgGoalStats!$A$3:$AE$998,20,FALSE)</f>
        <v>#REF!</v>
      </c>
      <c r="AG217" s="50" t="e">
        <f>VLOOKUP($U217,AvgGoalStats!$A$3:$AE$998,22,FALSE)</f>
        <v>#REF!</v>
      </c>
      <c r="AH217" s="50" t="e">
        <f>VLOOKUP($U217,AvgGoalStats!$A$3:$AE$998,23,FALSE)</f>
        <v>#REF!</v>
      </c>
      <c r="AI217" s="50" t="e">
        <f>VLOOKUP($U217,AvgGoalStats!$A$3:$AE$998,25,FALSE)</f>
        <v>#REF!</v>
      </c>
      <c r="AJ217" s="50" t="e">
        <f>VLOOKUP($U217,AvgGoalStats!$A$3:$AE$998,26,FALSE)</f>
        <v>#REF!</v>
      </c>
      <c r="AK217" s="50" t="e">
        <f>VLOOKUP($U217,AvgGoalStats!$A$3:$AE$998,28,FALSE)</f>
        <v>#REF!</v>
      </c>
      <c r="AL217" s="50" t="e">
        <f>VLOOKUP($U217,AvgGoalStats!$A$3:$AE$998,29,FALSE)</f>
        <v>#REF!</v>
      </c>
      <c r="AM217" s="50" t="e">
        <f>VLOOKUP($U217,AvgGoalStats!$A$3:$AE$998,31,FALSE)</f>
        <v>#REF!</v>
      </c>
    </row>
    <row r="218" spans="1:39" x14ac:dyDescent="0.3">
      <c r="A218" s="51" t="e">
        <f>VLOOKUP($S218,AvgGoalStats!$A$3:$AE$998,5,FALSE)</f>
        <v>#REF!</v>
      </c>
      <c r="B218" s="50" t="e">
        <f>VLOOKUP($S218,AvgGoalStats!$A$3:$AE$998,6,FALSE)</f>
        <v>#REF!</v>
      </c>
      <c r="C218" s="50" t="e">
        <f>VLOOKUP($S218,AvgGoalStats!$A$3:$AE$998,8,FALSE)</f>
        <v>#REF!</v>
      </c>
      <c r="D218" s="50" t="e">
        <f>VLOOKUP($S218,AvgGoalStats!$A$3:$AE$998,9,FALSE)</f>
        <v>#REF!</v>
      </c>
      <c r="E218" s="50" t="e">
        <f>VLOOKUP($S218,AvgGoalStats!$A$3:$AE$998,11,FALSE)</f>
        <v>#REF!</v>
      </c>
      <c r="F218" s="50" t="e">
        <f>VLOOKUP($S218,AvgGoalStats!$A$3:$AE$998,12,FALSE)</f>
        <v>#REF!</v>
      </c>
      <c r="G218" s="50" t="e">
        <f>VLOOKUP($S218,AvgGoalStats!$A$3:$AE$998,14,FALSE)</f>
        <v>#REF!</v>
      </c>
      <c r="H218" s="50" t="e">
        <f>VLOOKUP($S218,AvgGoalStats!$A$3:$AE$998,15,FALSE)</f>
        <v>#REF!</v>
      </c>
      <c r="I218" s="50" t="e">
        <f>VLOOKUP($S218,AvgGoalStats!$A$3:$AE$998,17,FALSE)</f>
        <v>#REF!</v>
      </c>
      <c r="J218" s="50" t="e">
        <f>VLOOKUP($S218,AvgGoalStats!$A$3:$AE$998,18,FALSE)</f>
        <v>#REF!</v>
      </c>
      <c r="K218" s="50" t="e">
        <f>VLOOKUP($S218,AvgGoalStats!$A$3:$AE$998,20,FALSE)</f>
        <v>#REF!</v>
      </c>
      <c r="L218" s="50" t="e">
        <f>VLOOKUP($S218,AvgGoalStats!$A$3:$AE$998,21,FALSE)</f>
        <v>#REF!</v>
      </c>
      <c r="M218" s="50" t="e">
        <f>VLOOKUP($S218,AvgGoalStats!$A$3:$AE$998,23,FALSE)</f>
        <v>#REF!</v>
      </c>
      <c r="N218" s="50" t="e">
        <f>VLOOKUP($S218,AvgGoalStats!$A$3:$AE$998,24,FALSE)</f>
        <v>#REF!</v>
      </c>
      <c r="O218" s="50" t="e">
        <f>VLOOKUP($S218,AvgGoalStats!$A$3:$AE$998,26,FALSE)</f>
        <v>#REF!</v>
      </c>
      <c r="P218" s="50" t="e">
        <f>VLOOKUP($S218,AvgGoalStats!$A$3:$AE$998,27,FALSE)</f>
        <v>#REF!</v>
      </c>
      <c r="Q218" s="50" t="e">
        <f>VLOOKUP($S218,AvgGoalStats!$A$3:$AE$998,29,FALSE)</f>
        <v>#REF!</v>
      </c>
      <c r="R218" s="50" t="e">
        <f>VLOOKUP($S218,AvgGoalStats!$A$3:$AE$998,30,FALSE)</f>
        <v>#REF!</v>
      </c>
      <c r="S218" s="53" t="e">
        <f>Fixtures!#REF!</f>
        <v>#REF!</v>
      </c>
      <c r="T218" s="54" t="e">
        <f>Fixtures!#REF!</f>
        <v>#REF!</v>
      </c>
      <c r="U218" s="53" t="e">
        <f>Fixtures!#REF!</f>
        <v>#REF!</v>
      </c>
      <c r="V218" s="51" t="e">
        <f>VLOOKUP($U218,AvgGoalStats!$A$3:$AE$998,5,FALSE)</f>
        <v>#REF!</v>
      </c>
      <c r="W218" s="50" t="e">
        <f>VLOOKUP($U218,AvgGoalStats!$A$3:$AE$998,7,FALSE)</f>
        <v>#REF!</v>
      </c>
      <c r="X218" s="50" t="e">
        <f>VLOOKUP($U218,AvgGoalStats!$A$3:$AE$998,8,FALSE)</f>
        <v>#REF!</v>
      </c>
      <c r="Y218" s="50" t="e">
        <f>VLOOKUP($U218,AvgGoalStats!$A$3:$AE$998,10,FALSE)</f>
        <v>#REF!</v>
      </c>
      <c r="Z218" s="50" t="e">
        <f>VLOOKUP($U218,AvgGoalStats!$A$3:$AE$998,11,FALSE)</f>
        <v>#REF!</v>
      </c>
      <c r="AA218" s="50" t="e">
        <f>VLOOKUP($U218,AvgGoalStats!$A$3:$AE$998,13,FALSE)</f>
        <v>#REF!</v>
      </c>
      <c r="AB218" s="50" t="e">
        <f>VLOOKUP($U218,AvgGoalStats!$A$3:$AE$998,14,FALSE)</f>
        <v>#REF!</v>
      </c>
      <c r="AC218" s="50" t="e">
        <f>VLOOKUP($U218,AvgGoalStats!$A$3:$AE$998,16,FALSE)</f>
        <v>#REF!</v>
      </c>
      <c r="AD218" s="50" t="e">
        <f>VLOOKUP($U218,AvgGoalStats!$A$3:$AE$998,17,FALSE)</f>
        <v>#REF!</v>
      </c>
      <c r="AE218" s="50" t="e">
        <f>VLOOKUP($U218,AvgGoalStats!$A$3:$AE$998,19,FALSE)</f>
        <v>#REF!</v>
      </c>
      <c r="AF218" s="50" t="e">
        <f>VLOOKUP($U218,AvgGoalStats!$A$3:$AE$998,20,FALSE)</f>
        <v>#REF!</v>
      </c>
      <c r="AG218" s="50" t="e">
        <f>VLOOKUP($U218,AvgGoalStats!$A$3:$AE$998,22,FALSE)</f>
        <v>#REF!</v>
      </c>
      <c r="AH218" s="50" t="e">
        <f>VLOOKUP($U218,AvgGoalStats!$A$3:$AE$998,23,FALSE)</f>
        <v>#REF!</v>
      </c>
      <c r="AI218" s="50" t="e">
        <f>VLOOKUP($U218,AvgGoalStats!$A$3:$AE$998,25,FALSE)</f>
        <v>#REF!</v>
      </c>
      <c r="AJ218" s="50" t="e">
        <f>VLOOKUP($U218,AvgGoalStats!$A$3:$AE$998,26,FALSE)</f>
        <v>#REF!</v>
      </c>
      <c r="AK218" s="50" t="e">
        <f>VLOOKUP($U218,AvgGoalStats!$A$3:$AE$998,28,FALSE)</f>
        <v>#REF!</v>
      </c>
      <c r="AL218" s="50" t="e">
        <f>VLOOKUP($U218,AvgGoalStats!$A$3:$AE$998,29,FALSE)</f>
        <v>#REF!</v>
      </c>
      <c r="AM218" s="50" t="e">
        <f>VLOOKUP($U218,AvgGoalStats!$A$3:$AE$998,31,FALSE)</f>
        <v>#REF!</v>
      </c>
    </row>
    <row r="219" spans="1:39" x14ac:dyDescent="0.3">
      <c r="A219" s="51" t="e">
        <f>VLOOKUP($S219,AvgGoalStats!$A$3:$AE$998,5,FALSE)</f>
        <v>#REF!</v>
      </c>
      <c r="B219" s="50" t="e">
        <f>VLOOKUP($S219,AvgGoalStats!$A$3:$AE$998,6,FALSE)</f>
        <v>#REF!</v>
      </c>
      <c r="C219" s="50" t="e">
        <f>VLOOKUP($S219,AvgGoalStats!$A$3:$AE$998,8,FALSE)</f>
        <v>#REF!</v>
      </c>
      <c r="D219" s="50" t="e">
        <f>VLOOKUP($S219,AvgGoalStats!$A$3:$AE$998,9,FALSE)</f>
        <v>#REF!</v>
      </c>
      <c r="E219" s="50" t="e">
        <f>VLOOKUP($S219,AvgGoalStats!$A$3:$AE$998,11,FALSE)</f>
        <v>#REF!</v>
      </c>
      <c r="F219" s="50" t="e">
        <f>VLOOKUP($S219,AvgGoalStats!$A$3:$AE$998,12,FALSE)</f>
        <v>#REF!</v>
      </c>
      <c r="G219" s="50" t="e">
        <f>VLOOKUP($S219,AvgGoalStats!$A$3:$AE$998,14,FALSE)</f>
        <v>#REF!</v>
      </c>
      <c r="H219" s="50" t="e">
        <f>VLOOKUP($S219,AvgGoalStats!$A$3:$AE$998,15,FALSE)</f>
        <v>#REF!</v>
      </c>
      <c r="I219" s="50" t="e">
        <f>VLOOKUP($S219,AvgGoalStats!$A$3:$AE$998,17,FALSE)</f>
        <v>#REF!</v>
      </c>
      <c r="J219" s="50" t="e">
        <f>VLOOKUP($S219,AvgGoalStats!$A$3:$AE$998,18,FALSE)</f>
        <v>#REF!</v>
      </c>
      <c r="K219" s="50" t="e">
        <f>VLOOKUP($S219,AvgGoalStats!$A$3:$AE$998,20,FALSE)</f>
        <v>#REF!</v>
      </c>
      <c r="L219" s="50" t="e">
        <f>VLOOKUP($S219,AvgGoalStats!$A$3:$AE$998,21,FALSE)</f>
        <v>#REF!</v>
      </c>
      <c r="M219" s="50" t="e">
        <f>VLOOKUP($S219,AvgGoalStats!$A$3:$AE$998,23,FALSE)</f>
        <v>#REF!</v>
      </c>
      <c r="N219" s="50" t="e">
        <f>VLOOKUP($S219,AvgGoalStats!$A$3:$AE$998,24,FALSE)</f>
        <v>#REF!</v>
      </c>
      <c r="O219" s="50" t="e">
        <f>VLOOKUP($S219,AvgGoalStats!$A$3:$AE$998,26,FALSE)</f>
        <v>#REF!</v>
      </c>
      <c r="P219" s="50" t="e">
        <f>VLOOKUP($S219,AvgGoalStats!$A$3:$AE$998,27,FALSE)</f>
        <v>#REF!</v>
      </c>
      <c r="Q219" s="50" t="e">
        <f>VLOOKUP($S219,AvgGoalStats!$A$3:$AE$998,29,FALSE)</f>
        <v>#REF!</v>
      </c>
      <c r="R219" s="50" t="e">
        <f>VLOOKUP($S219,AvgGoalStats!$A$3:$AE$998,30,FALSE)</f>
        <v>#REF!</v>
      </c>
      <c r="S219" s="53" t="e">
        <f>Fixtures!#REF!</f>
        <v>#REF!</v>
      </c>
      <c r="T219" s="54" t="e">
        <f>Fixtures!#REF!</f>
        <v>#REF!</v>
      </c>
      <c r="U219" s="53" t="e">
        <f>Fixtures!#REF!</f>
        <v>#REF!</v>
      </c>
      <c r="V219" s="51" t="e">
        <f>VLOOKUP($U219,AvgGoalStats!$A$3:$AE$998,5,FALSE)</f>
        <v>#REF!</v>
      </c>
      <c r="W219" s="50" t="e">
        <f>VLOOKUP($U219,AvgGoalStats!$A$3:$AE$998,7,FALSE)</f>
        <v>#REF!</v>
      </c>
      <c r="X219" s="50" t="e">
        <f>VLOOKUP($U219,AvgGoalStats!$A$3:$AE$998,8,FALSE)</f>
        <v>#REF!</v>
      </c>
      <c r="Y219" s="50" t="e">
        <f>VLOOKUP($U219,AvgGoalStats!$A$3:$AE$998,10,FALSE)</f>
        <v>#REF!</v>
      </c>
      <c r="Z219" s="50" t="e">
        <f>VLOOKUP($U219,AvgGoalStats!$A$3:$AE$998,11,FALSE)</f>
        <v>#REF!</v>
      </c>
      <c r="AA219" s="50" t="e">
        <f>VLOOKUP($U219,AvgGoalStats!$A$3:$AE$998,13,FALSE)</f>
        <v>#REF!</v>
      </c>
      <c r="AB219" s="50" t="e">
        <f>VLOOKUP($U219,AvgGoalStats!$A$3:$AE$998,14,FALSE)</f>
        <v>#REF!</v>
      </c>
      <c r="AC219" s="50" t="e">
        <f>VLOOKUP($U219,AvgGoalStats!$A$3:$AE$998,16,FALSE)</f>
        <v>#REF!</v>
      </c>
      <c r="AD219" s="50" t="e">
        <f>VLOOKUP($U219,AvgGoalStats!$A$3:$AE$998,17,FALSE)</f>
        <v>#REF!</v>
      </c>
      <c r="AE219" s="50" t="e">
        <f>VLOOKUP($U219,AvgGoalStats!$A$3:$AE$998,19,FALSE)</f>
        <v>#REF!</v>
      </c>
      <c r="AF219" s="50" t="e">
        <f>VLOOKUP($U219,AvgGoalStats!$A$3:$AE$998,20,FALSE)</f>
        <v>#REF!</v>
      </c>
      <c r="AG219" s="50" t="e">
        <f>VLOOKUP($U219,AvgGoalStats!$A$3:$AE$998,22,FALSE)</f>
        <v>#REF!</v>
      </c>
      <c r="AH219" s="50" t="e">
        <f>VLOOKUP($U219,AvgGoalStats!$A$3:$AE$998,23,FALSE)</f>
        <v>#REF!</v>
      </c>
      <c r="AI219" s="50" t="e">
        <f>VLOOKUP($U219,AvgGoalStats!$A$3:$AE$998,25,FALSE)</f>
        <v>#REF!</v>
      </c>
      <c r="AJ219" s="50" t="e">
        <f>VLOOKUP($U219,AvgGoalStats!$A$3:$AE$998,26,FALSE)</f>
        <v>#REF!</v>
      </c>
      <c r="AK219" s="50" t="e">
        <f>VLOOKUP($U219,AvgGoalStats!$A$3:$AE$998,28,FALSE)</f>
        <v>#REF!</v>
      </c>
      <c r="AL219" s="50" t="e">
        <f>VLOOKUP($U219,AvgGoalStats!$A$3:$AE$998,29,FALSE)</f>
        <v>#REF!</v>
      </c>
      <c r="AM219" s="50" t="e">
        <f>VLOOKUP($U219,AvgGoalStats!$A$3:$AE$998,31,FALSE)</f>
        <v>#REF!</v>
      </c>
    </row>
    <row r="220" spans="1:39" x14ac:dyDescent="0.3">
      <c r="A220" s="51" t="e">
        <f>VLOOKUP($S220,AvgGoalStats!$A$3:$AE$998,5,FALSE)</f>
        <v>#REF!</v>
      </c>
      <c r="B220" s="50" t="e">
        <f>VLOOKUP($S220,AvgGoalStats!$A$3:$AE$998,6,FALSE)</f>
        <v>#REF!</v>
      </c>
      <c r="C220" s="50" t="e">
        <f>VLOOKUP($S220,AvgGoalStats!$A$3:$AE$998,8,FALSE)</f>
        <v>#REF!</v>
      </c>
      <c r="D220" s="50" t="e">
        <f>VLOOKUP($S220,AvgGoalStats!$A$3:$AE$998,9,FALSE)</f>
        <v>#REF!</v>
      </c>
      <c r="E220" s="50" t="e">
        <f>VLOOKUP($S220,AvgGoalStats!$A$3:$AE$998,11,FALSE)</f>
        <v>#REF!</v>
      </c>
      <c r="F220" s="50" t="e">
        <f>VLOOKUP($S220,AvgGoalStats!$A$3:$AE$998,12,FALSE)</f>
        <v>#REF!</v>
      </c>
      <c r="G220" s="50" t="e">
        <f>VLOOKUP($S220,AvgGoalStats!$A$3:$AE$998,14,FALSE)</f>
        <v>#REF!</v>
      </c>
      <c r="H220" s="50" t="e">
        <f>VLOOKUP($S220,AvgGoalStats!$A$3:$AE$998,15,FALSE)</f>
        <v>#REF!</v>
      </c>
      <c r="I220" s="50" t="e">
        <f>VLOOKUP($S220,AvgGoalStats!$A$3:$AE$998,17,FALSE)</f>
        <v>#REF!</v>
      </c>
      <c r="J220" s="50" t="e">
        <f>VLOOKUP($S220,AvgGoalStats!$A$3:$AE$998,18,FALSE)</f>
        <v>#REF!</v>
      </c>
      <c r="K220" s="50" t="e">
        <f>VLOOKUP($S220,AvgGoalStats!$A$3:$AE$998,20,FALSE)</f>
        <v>#REF!</v>
      </c>
      <c r="L220" s="50" t="e">
        <f>VLOOKUP($S220,AvgGoalStats!$A$3:$AE$998,21,FALSE)</f>
        <v>#REF!</v>
      </c>
      <c r="M220" s="50" t="e">
        <f>VLOOKUP($S220,AvgGoalStats!$A$3:$AE$998,23,FALSE)</f>
        <v>#REF!</v>
      </c>
      <c r="N220" s="50" t="e">
        <f>VLOOKUP($S220,AvgGoalStats!$A$3:$AE$998,24,FALSE)</f>
        <v>#REF!</v>
      </c>
      <c r="O220" s="50" t="e">
        <f>VLOOKUP($S220,AvgGoalStats!$A$3:$AE$998,26,FALSE)</f>
        <v>#REF!</v>
      </c>
      <c r="P220" s="50" t="e">
        <f>VLOOKUP($S220,AvgGoalStats!$A$3:$AE$998,27,FALSE)</f>
        <v>#REF!</v>
      </c>
      <c r="Q220" s="50" t="e">
        <f>VLOOKUP($S220,AvgGoalStats!$A$3:$AE$998,29,FALSE)</f>
        <v>#REF!</v>
      </c>
      <c r="R220" s="50" t="e">
        <f>VLOOKUP($S220,AvgGoalStats!$A$3:$AE$998,30,FALSE)</f>
        <v>#REF!</v>
      </c>
      <c r="S220" s="53" t="e">
        <f>Fixtures!#REF!</f>
        <v>#REF!</v>
      </c>
      <c r="T220" s="54" t="e">
        <f>Fixtures!#REF!</f>
        <v>#REF!</v>
      </c>
      <c r="U220" s="53" t="e">
        <f>Fixtures!#REF!</f>
        <v>#REF!</v>
      </c>
      <c r="V220" s="51" t="e">
        <f>VLOOKUP($U220,AvgGoalStats!$A$3:$AE$998,5,FALSE)</f>
        <v>#REF!</v>
      </c>
      <c r="W220" s="50" t="e">
        <f>VLOOKUP($U220,AvgGoalStats!$A$3:$AE$998,7,FALSE)</f>
        <v>#REF!</v>
      </c>
      <c r="X220" s="50" t="e">
        <f>VLOOKUP($U220,AvgGoalStats!$A$3:$AE$998,8,FALSE)</f>
        <v>#REF!</v>
      </c>
      <c r="Y220" s="50" t="e">
        <f>VLOOKUP($U220,AvgGoalStats!$A$3:$AE$998,10,FALSE)</f>
        <v>#REF!</v>
      </c>
      <c r="Z220" s="50" t="e">
        <f>VLOOKUP($U220,AvgGoalStats!$A$3:$AE$998,11,FALSE)</f>
        <v>#REF!</v>
      </c>
      <c r="AA220" s="50" t="e">
        <f>VLOOKUP($U220,AvgGoalStats!$A$3:$AE$998,13,FALSE)</f>
        <v>#REF!</v>
      </c>
      <c r="AB220" s="50" t="e">
        <f>VLOOKUP($U220,AvgGoalStats!$A$3:$AE$998,14,FALSE)</f>
        <v>#REF!</v>
      </c>
      <c r="AC220" s="50" t="e">
        <f>VLOOKUP($U220,AvgGoalStats!$A$3:$AE$998,16,FALSE)</f>
        <v>#REF!</v>
      </c>
      <c r="AD220" s="50" t="e">
        <f>VLOOKUP($U220,AvgGoalStats!$A$3:$AE$998,17,FALSE)</f>
        <v>#REF!</v>
      </c>
      <c r="AE220" s="50" t="e">
        <f>VLOOKUP($U220,AvgGoalStats!$A$3:$AE$998,19,FALSE)</f>
        <v>#REF!</v>
      </c>
      <c r="AF220" s="50" t="e">
        <f>VLOOKUP($U220,AvgGoalStats!$A$3:$AE$998,20,FALSE)</f>
        <v>#REF!</v>
      </c>
      <c r="AG220" s="50" t="e">
        <f>VLOOKUP($U220,AvgGoalStats!$A$3:$AE$998,22,FALSE)</f>
        <v>#REF!</v>
      </c>
      <c r="AH220" s="50" t="e">
        <f>VLOOKUP($U220,AvgGoalStats!$A$3:$AE$998,23,FALSE)</f>
        <v>#REF!</v>
      </c>
      <c r="AI220" s="50" t="e">
        <f>VLOOKUP($U220,AvgGoalStats!$A$3:$AE$998,25,FALSE)</f>
        <v>#REF!</v>
      </c>
      <c r="AJ220" s="50" t="e">
        <f>VLOOKUP($U220,AvgGoalStats!$A$3:$AE$998,26,FALSE)</f>
        <v>#REF!</v>
      </c>
      <c r="AK220" s="50" t="e">
        <f>VLOOKUP($U220,AvgGoalStats!$A$3:$AE$998,28,FALSE)</f>
        <v>#REF!</v>
      </c>
      <c r="AL220" s="50" t="e">
        <f>VLOOKUP($U220,AvgGoalStats!$A$3:$AE$998,29,FALSE)</f>
        <v>#REF!</v>
      </c>
      <c r="AM220" s="50" t="e">
        <f>VLOOKUP($U220,AvgGoalStats!$A$3:$AE$998,31,FALSE)</f>
        <v>#REF!</v>
      </c>
    </row>
  </sheetData>
  <autoFilter ref="T1:T220" xr:uid="{A24E388C-E119-4CF2-9382-C46BA0F4F94B}"/>
  <conditionalFormatting sqref="A1:A104857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1048576 V1:V104857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576 W1:W104857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 X1:X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 Y1:Y104857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 Z1:Z104857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 AA1:AA104857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 AB1:AB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048576 AC1:AC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 AD1:AD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 AE1:AE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 AF1:AF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 AG1:AG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 AH1:AH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048576 AI1:AI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AJ1:AJ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048576 AK1:AK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 AL1:AL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:R1048576 AM1:AM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D4ACF-0BBE-42E5-A98D-F19AA59A3723}">
  <dimension ref="A1:AE380"/>
  <sheetViews>
    <sheetView topLeftCell="A356" workbookViewId="0">
      <selection activeCell="Z370" sqref="Z370:AE380"/>
    </sheetView>
  </sheetViews>
  <sheetFormatPr defaultRowHeight="14.4" x14ac:dyDescent="0.3"/>
  <cols>
    <col min="1" max="1" width="23.88671875" style="4" bestFit="1" customWidth="1"/>
    <col min="2" max="2" width="5.88671875" style="9" bestFit="1" customWidth="1"/>
    <col min="3" max="3" width="5.44140625" style="4" bestFit="1" customWidth="1"/>
    <col min="4" max="4" width="5.21875" style="4" bestFit="1" customWidth="1"/>
    <col min="5" max="5" width="8" style="9" bestFit="1" customWidth="1"/>
    <col min="6" max="7" width="8" style="4" bestFit="1" customWidth="1"/>
    <col min="8" max="8" width="7.33203125" style="9" bestFit="1" customWidth="1"/>
    <col min="9" max="10" width="8" style="4" bestFit="1" customWidth="1"/>
    <col min="11" max="11" width="7.33203125" style="9" bestFit="1" customWidth="1"/>
    <col min="12" max="13" width="7.33203125" style="4" bestFit="1" customWidth="1"/>
    <col min="14" max="14" width="7.33203125" style="9" bestFit="1" customWidth="1"/>
    <col min="15" max="15" width="7" style="4" bestFit="1" customWidth="1"/>
    <col min="16" max="16" width="7.33203125" style="4" bestFit="1" customWidth="1"/>
    <col min="17" max="17" width="8" style="9" bestFit="1" customWidth="1"/>
    <col min="18" max="19" width="8" style="4" bestFit="1" customWidth="1"/>
    <col min="20" max="20" width="7" style="9" bestFit="1" customWidth="1"/>
    <col min="21" max="21" width="8" style="4" bestFit="1" customWidth="1"/>
    <col min="22" max="22" width="7.33203125" style="4" bestFit="1" customWidth="1"/>
    <col min="23" max="23" width="7.33203125" style="9" bestFit="1" customWidth="1"/>
    <col min="24" max="25" width="8" style="4" bestFit="1" customWidth="1"/>
    <col min="26" max="26" width="7.33203125" style="9" bestFit="1" customWidth="1"/>
    <col min="27" max="28" width="7.33203125" style="4" bestFit="1" customWidth="1"/>
    <col min="29" max="29" width="7.33203125" style="9" bestFit="1" customWidth="1"/>
    <col min="30" max="30" width="7.33203125" style="4" bestFit="1" customWidth="1"/>
    <col min="31" max="31" width="8" style="15" bestFit="1" customWidth="1"/>
    <col min="32" max="16384" width="8.88671875" style="4"/>
  </cols>
  <sheetData>
    <row r="1" spans="1:31" s="2" customFormat="1" ht="15.6" thickTop="1" thickBot="1" x14ac:dyDescent="0.35">
      <c r="A1" s="64" t="s">
        <v>23</v>
      </c>
      <c r="B1" s="63" t="s">
        <v>27</v>
      </c>
      <c r="C1" s="63"/>
      <c r="D1" s="63"/>
      <c r="E1" s="63" t="s">
        <v>38</v>
      </c>
      <c r="F1" s="63"/>
      <c r="G1" s="63"/>
      <c r="H1" s="63" t="s">
        <v>39</v>
      </c>
      <c r="I1" s="63"/>
      <c r="J1" s="63"/>
      <c r="K1" s="63" t="s">
        <v>40</v>
      </c>
      <c r="L1" s="63"/>
      <c r="M1" s="63"/>
      <c r="N1" s="63" t="s">
        <v>41</v>
      </c>
      <c r="O1" s="63"/>
      <c r="P1" s="63"/>
      <c r="Q1" s="63" t="s">
        <v>42</v>
      </c>
      <c r="R1" s="63"/>
      <c r="S1" s="63"/>
      <c r="T1" s="63" t="s">
        <v>43</v>
      </c>
      <c r="U1" s="63"/>
      <c r="V1" s="63"/>
      <c r="W1" s="63" t="s">
        <v>44</v>
      </c>
      <c r="X1" s="63"/>
      <c r="Y1" s="63"/>
      <c r="Z1" s="63" t="s">
        <v>45</v>
      </c>
      <c r="AA1" s="63"/>
      <c r="AB1" s="63"/>
      <c r="AC1" s="63" t="s">
        <v>2</v>
      </c>
      <c r="AD1" s="63"/>
      <c r="AE1" s="63"/>
    </row>
    <row r="2" spans="1:31" s="3" customFormat="1" ht="15.6" thickTop="1" thickBot="1" x14ac:dyDescent="0.35">
      <c r="A2" s="64"/>
      <c r="B2" s="17" t="s">
        <v>24</v>
      </c>
      <c r="C2" s="18" t="s">
        <v>29</v>
      </c>
      <c r="D2" s="19" t="s">
        <v>28</v>
      </c>
      <c r="E2" s="20" t="s">
        <v>28</v>
      </c>
      <c r="F2" s="21" t="s">
        <v>24</v>
      </c>
      <c r="G2" s="18" t="s">
        <v>29</v>
      </c>
      <c r="H2" s="20" t="s">
        <v>28</v>
      </c>
      <c r="I2" s="21" t="s">
        <v>24</v>
      </c>
      <c r="J2" s="18" t="s">
        <v>29</v>
      </c>
      <c r="K2" s="20" t="s">
        <v>28</v>
      </c>
      <c r="L2" s="21" t="s">
        <v>24</v>
      </c>
      <c r="M2" s="18" t="s">
        <v>29</v>
      </c>
      <c r="N2" s="20" t="s">
        <v>28</v>
      </c>
      <c r="O2" s="21" t="s">
        <v>24</v>
      </c>
      <c r="P2" s="18" t="s">
        <v>29</v>
      </c>
      <c r="Q2" s="20" t="s">
        <v>28</v>
      </c>
      <c r="R2" s="21" t="s">
        <v>24</v>
      </c>
      <c r="S2" s="18" t="s">
        <v>29</v>
      </c>
      <c r="T2" s="20" t="s">
        <v>28</v>
      </c>
      <c r="U2" s="21" t="s">
        <v>24</v>
      </c>
      <c r="V2" s="18" t="s">
        <v>29</v>
      </c>
      <c r="W2" s="20" t="s">
        <v>28</v>
      </c>
      <c r="X2" s="21" t="s">
        <v>24</v>
      </c>
      <c r="Y2" s="18" t="s">
        <v>29</v>
      </c>
      <c r="Z2" s="20" t="s">
        <v>28</v>
      </c>
      <c r="AA2" s="21" t="s">
        <v>24</v>
      </c>
      <c r="AB2" s="18" t="s">
        <v>29</v>
      </c>
      <c r="AC2" s="20" t="s">
        <v>28</v>
      </c>
      <c r="AD2" s="21" t="s">
        <v>24</v>
      </c>
      <c r="AE2" s="22" t="s">
        <v>29</v>
      </c>
    </row>
    <row r="3" spans="1:31" ht="15" thickTop="1" x14ac:dyDescent="0.3">
      <c r="A3" s="4" t="s">
        <v>5</v>
      </c>
      <c r="B3" s="9">
        <f>COUNTIF(Sta!A:A,A3)</f>
        <v>0</v>
      </c>
      <c r="C3" s="4">
        <f>COUNTIF(Sta!B:B,A3)</f>
        <v>0</v>
      </c>
      <c r="D3" s="4">
        <f>B3+C3</f>
        <v>0</v>
      </c>
      <c r="E3" s="11" t="e">
        <f>(COUNTIFS(Sta!$A:$A,$A3,Sta!$F:$F,"&gt;0.5") + COUNTIFS(Sta!$B:$B,$A3,Sta!$F:$F,"&gt;0.5"))/$D3</f>
        <v>#DIV/0!</v>
      </c>
      <c r="F3" s="8" t="e">
        <f>COUNTIFS(Sta!$A:$A,$A3,Sta!$F:$F,"&gt;0.5")/$B3</f>
        <v>#DIV/0!</v>
      </c>
      <c r="G3" s="8" t="e">
        <f>COUNTIFS(Sta!$B:$B,$A3,Sta!$F:$F,"&gt;0.5")/$C3</f>
        <v>#DIV/0!</v>
      </c>
      <c r="H3" s="11" t="e">
        <f>(COUNTIFS(Sta!$A:$A,$A3,Sta!$F:$F,"&gt;1.5") + COUNTIFS(Sta!$B:$B,$A3,Sta!$F:$F,"&gt;1.5"))/$D3</f>
        <v>#DIV/0!</v>
      </c>
      <c r="I3" s="8" t="e">
        <f>COUNTIFS(Sta!$A:$A,$A3,Sta!$F:$F,"&gt;1.5")/$B3</f>
        <v>#DIV/0!</v>
      </c>
      <c r="J3" s="8" t="e">
        <f>COUNTIFS(Sta!$B:$B,$A3,Sta!$F:$F,"&gt;1.5")/$C3</f>
        <v>#DIV/0!</v>
      </c>
      <c r="K3" s="11" t="e">
        <f>(COUNTIFS(Sta!$A:$A,$A3,Sta!$F:$F,"&gt;2.5") + COUNTIFS(Sta!$B:$B,$A3,Sta!$F:$F,"&gt;2.5"))/$D3</f>
        <v>#DIV/0!</v>
      </c>
      <c r="L3" s="8" t="e">
        <f>COUNTIFS(Sta!$A:$A,$A3,Sta!$F:$F,"&gt;2.5")/$B3</f>
        <v>#DIV/0!</v>
      </c>
      <c r="M3" s="8" t="e">
        <f>COUNTIFS(Sta!$B:$B,$A3,Sta!$F:$F,"&gt;2.5")/$C3</f>
        <v>#DIV/0!</v>
      </c>
      <c r="N3" s="11" t="e">
        <f>(COUNTIFS(Sta!$A:$A,$A3,Sta!$F:$F,"&gt;3.5") + COUNTIFS(Sta!$B:$B,$A3,Sta!$F:$F,"&gt;3.5"))/$D3</f>
        <v>#DIV/0!</v>
      </c>
      <c r="O3" s="8" t="e">
        <f>COUNTIFS(Sta!$A:$A,$A3,Sta!$F:$F,"&gt;3.5")/$B3</f>
        <v>#DIV/0!</v>
      </c>
      <c r="P3" s="8" t="e">
        <f>COUNTIFS(Sta!$B:$B,$A3,Sta!$F:$F,"&gt;3.5")/$C3</f>
        <v>#DIV/0!</v>
      </c>
      <c r="Q3" s="11" t="e">
        <f>(COUNTIFS(Sta!$A:$A,$A3,Sta!$D:$D,"&gt;0.5")  + COUNTIFS(Sta!$B:$B,$A3,Sta!$E:$E,"&gt;0.5"))/$D3</f>
        <v>#DIV/0!</v>
      </c>
      <c r="R3" s="8" t="e">
        <f>COUNTIFS(Sta!$A:$A,$A3,Sta!$D:$D,"&gt;0.5")/$B3</f>
        <v>#DIV/0!</v>
      </c>
      <c r="S3" s="8" t="e">
        <f>COUNTIFS(Sta!$B:$B,$A3,Sta!$E:$E,"&gt;0.5")/$C3</f>
        <v>#DIV/0!</v>
      </c>
      <c r="T3" s="11" t="e">
        <f>(COUNTIFS(Sta!$A:$A,$A3,Sta!$D:$D,"&gt;1.5")  + COUNTIFS(Sta!$B:$B,$A3,Sta!$E:$E,"&gt;1.5"))/$D3</f>
        <v>#DIV/0!</v>
      </c>
      <c r="U3" s="8" t="e">
        <f>COUNTIFS(Sta!$A:$A,$A3,Sta!$D:$D,"&gt;1.5")/$B3</f>
        <v>#DIV/0!</v>
      </c>
      <c r="V3" s="8" t="e">
        <f>COUNTIFS(Sta!$B:$B,$A3,Sta!$E:$E,"&gt;1.5")/$C3</f>
        <v>#DIV/0!</v>
      </c>
      <c r="W3" s="11" t="e">
        <f>(COUNTIFS(Sta!$A:$A,$A3,Sta!$E:E,"&gt;0.5") +COUNTIFS(Sta!$B:$B,$A3,Sta!$D:$D,"&gt;0.5"))/$D3</f>
        <v>#DIV/0!</v>
      </c>
      <c r="X3" s="8" t="e">
        <f>COUNTIFS(Sta!$A:$A,$A3,Sta!$E:$E,"&gt;0.5")/$B3</f>
        <v>#DIV/0!</v>
      </c>
      <c r="Y3" s="8" t="e">
        <f>COUNTIFS(Sta!$B:$B,$A3,Sta!$D:$D,"&gt;0.5")/$C3</f>
        <v>#DIV/0!</v>
      </c>
      <c r="Z3" s="11" t="e">
        <f>(COUNTIFS(Sta!$A:$A,$A3,Sta!$E:$E,"&gt;1.5")  + COUNTIFS(Sta!$B:$B,$A3,Sta!$D:$D,"&gt;1.5"))/$D3</f>
        <v>#DIV/0!</v>
      </c>
      <c r="AA3" s="8" t="e">
        <f>COUNTIFS(Sta!$A:$A,$A3,Sta!$E:$E,"&gt;1.5")/$B3</f>
        <v>#DIV/0!</v>
      </c>
      <c r="AB3" s="8" t="e">
        <f>COUNTIFS(Sta!$B:$B,$A3,Sta!$D:$D,"&gt;1.5")/$C3</f>
        <v>#DIV/0!</v>
      </c>
      <c r="AC3" s="11" t="e">
        <f>(COUNTIFS(Sta!$A:A,$A3,Sta!$G:$G,"y") + COUNTIFS(Sta!$B:B,$A3,Sta!$G:$G,"y"))/$D3</f>
        <v>#DIV/0!</v>
      </c>
      <c r="AD3" s="8" t="e">
        <f>COUNTIFS(Sta!$A:A,$A3,Sta!$G:$G,"y")/$B3</f>
        <v>#DIV/0!</v>
      </c>
      <c r="AE3" s="16" t="e">
        <f>COUNTIFS(Sta!$B:B,$A3,Sta!$G:$G,"y")/$C3</f>
        <v>#DIV/0!</v>
      </c>
    </row>
    <row r="4" spans="1:31" x14ac:dyDescent="0.3">
      <c r="A4" s="4" t="s">
        <v>3</v>
      </c>
      <c r="B4" s="9">
        <f>COUNTIF(Sta!A:A,A4)</f>
        <v>0</v>
      </c>
      <c r="C4" s="4">
        <f>COUNTIF(Sta!B:B,A4)</f>
        <v>0</v>
      </c>
      <c r="D4" s="4">
        <f t="shared" ref="D4:D22" si="0">B4+C4</f>
        <v>0</v>
      </c>
      <c r="E4" s="11" t="e">
        <f>(COUNTIFS(Sta!$A:$A,$A4,Sta!$F:$F,"&gt;0.5") + COUNTIFS(Sta!$B:$B,$A4,Sta!$F:$F,"&gt;0.5"))/$D4</f>
        <v>#DIV/0!</v>
      </c>
      <c r="F4" s="8" t="e">
        <f>COUNTIFS(Sta!$A:$A,$A4,Sta!$F:$F,"&gt;0.5")/$B4</f>
        <v>#DIV/0!</v>
      </c>
      <c r="G4" s="8" t="e">
        <f>COUNTIFS(Sta!$B:$B,$A4,Sta!$F:$F,"&gt;0.5")/$C4</f>
        <v>#DIV/0!</v>
      </c>
      <c r="H4" s="11" t="e">
        <f>(COUNTIFS(Sta!$A:$A,$A4,Sta!$F:$F,"&gt;1.5") + COUNTIFS(Sta!$B:$B,$A4,Sta!$F:$F,"&gt;1.5"))/$D4</f>
        <v>#DIV/0!</v>
      </c>
      <c r="I4" s="8" t="e">
        <f>COUNTIFS(Sta!$A:$A,$A4,Sta!$F:$F,"&gt;1.5")/$B4</f>
        <v>#DIV/0!</v>
      </c>
      <c r="J4" s="8" t="e">
        <f>COUNTIFS(Sta!$B:$B,$A4,Sta!$F:$F,"&gt;1.5")/$C4</f>
        <v>#DIV/0!</v>
      </c>
      <c r="K4" s="11" t="e">
        <f>(COUNTIFS(Sta!$A:$A,$A4,Sta!$F:$F,"&gt;2.5") + COUNTIFS(Sta!$B:$B,$A4,Sta!$F:$F,"&gt;2.5"))/$D4</f>
        <v>#DIV/0!</v>
      </c>
      <c r="L4" s="8" t="e">
        <f>COUNTIFS(Sta!$A:$A,$A4,Sta!$F:$F,"&gt;2.5")/$B4</f>
        <v>#DIV/0!</v>
      </c>
      <c r="M4" s="8" t="e">
        <f>COUNTIFS(Sta!$B:$B,$A4,Sta!$F:$F,"&gt;2.5")/$C4</f>
        <v>#DIV/0!</v>
      </c>
      <c r="N4" s="11" t="e">
        <f>(COUNTIFS(Sta!$A:$A,$A4,Sta!$F:$F,"&gt;3.5") + COUNTIFS(Sta!$B:$B,$A4,Sta!$F:$F,"&gt;3.5"))/$D4</f>
        <v>#DIV/0!</v>
      </c>
      <c r="O4" s="8" t="e">
        <f>COUNTIFS(Sta!$A:$A,$A4,Sta!$F:$F,"&gt;3.5")/$B4</f>
        <v>#DIV/0!</v>
      </c>
      <c r="P4" s="8" t="e">
        <f>COUNTIFS(Sta!$B:$B,$A4,Sta!$F:$F,"&gt;3.5")/$C4</f>
        <v>#DIV/0!</v>
      </c>
      <c r="Q4" s="11" t="e">
        <f>(COUNTIFS(Sta!$A:$A,$A4,Sta!$D:$D,"&gt;0.5")  + COUNTIFS(Sta!$B:$B,$A4,Sta!$E:$E,"&gt;0.5"))/$D4</f>
        <v>#DIV/0!</v>
      </c>
      <c r="R4" s="8" t="e">
        <f>COUNTIFS(Sta!$A:$A,$A4,Sta!$D:$D,"&gt;0.5")/$B4</f>
        <v>#DIV/0!</v>
      </c>
      <c r="S4" s="8" t="e">
        <f>COUNTIFS(Sta!$B:$B,$A4,Sta!$E:$E,"&gt;0.5")/$C4</f>
        <v>#DIV/0!</v>
      </c>
      <c r="T4" s="11" t="e">
        <f>(COUNTIFS(Sta!$A:$A,$A4,Sta!$D:$D,"&gt;1.5")  + COUNTIFS(Sta!$B:$B,$A4,Sta!$E:$E,"&gt;1.5"))/$D4</f>
        <v>#DIV/0!</v>
      </c>
      <c r="U4" s="8" t="e">
        <f>COUNTIFS(Sta!$A:$A,$A4,Sta!$D:$D,"&gt;1.5")/$B4</f>
        <v>#DIV/0!</v>
      </c>
      <c r="V4" s="8" t="e">
        <f>COUNTIFS(Sta!$B:$B,$A4,Sta!$E:$E,"&gt;1.5")/$C4</f>
        <v>#DIV/0!</v>
      </c>
      <c r="W4" s="11" t="e">
        <f>(COUNTIFS(Sta!$A:$A,$A4,Sta!$E:E,"&gt;0.5") +COUNTIFS(Sta!$B:$B,$A4,Sta!$D:$D,"&gt;0.5"))/$D4</f>
        <v>#DIV/0!</v>
      </c>
      <c r="X4" s="8" t="e">
        <f>COUNTIFS(Sta!$A:$A,$A4,Sta!$E:$E,"&gt;0.5")/$B4</f>
        <v>#DIV/0!</v>
      </c>
      <c r="Y4" s="8" t="e">
        <f>COUNTIFS(Sta!$B:$B,$A4,Sta!$D:$D,"&gt;0.5")/$C4</f>
        <v>#DIV/0!</v>
      </c>
      <c r="Z4" s="11" t="e">
        <f>(COUNTIFS(Sta!$A:$A,$A4,Sta!$E:$E,"&gt;1.5")  + COUNTIFS(Sta!$B:$B,$A4,Sta!$D:$D,"&gt;1.5"))/$D4</f>
        <v>#DIV/0!</v>
      </c>
      <c r="AA4" s="8" t="e">
        <f>COUNTIFS(Sta!$A:$A,$A4,Sta!$E:$E,"&gt;1.5")/$B4</f>
        <v>#DIV/0!</v>
      </c>
      <c r="AB4" s="8" t="e">
        <f>COUNTIFS(Sta!$B:$B,$A4,Sta!$D:$D,"&gt;1.5")/$C4</f>
        <v>#DIV/0!</v>
      </c>
      <c r="AC4" s="11" t="e">
        <f>(COUNTIFS(Sta!$A:A,$A4,Sta!$G:$G,"y") + COUNTIFS(Sta!$B:B,$A4,Sta!$G:$G,"y"))/$D4</f>
        <v>#DIV/0!</v>
      </c>
      <c r="AD4" s="8" t="e">
        <f>COUNTIFS(Sta!$A:A,$A4,Sta!$G:$G,"y")/$B4</f>
        <v>#DIV/0!</v>
      </c>
      <c r="AE4" s="16" t="e">
        <f>COUNTIFS(Sta!$B:B,$A4,Sta!$G:$G,"y")/$C4</f>
        <v>#DIV/0!</v>
      </c>
    </row>
    <row r="5" spans="1:31" x14ac:dyDescent="0.3">
      <c r="A5" s="4" t="s">
        <v>20</v>
      </c>
      <c r="B5" s="9">
        <f>COUNTIF(Sta!A:A,A5)</f>
        <v>0</v>
      </c>
      <c r="C5" s="4">
        <f>COUNTIF(Sta!B:B,A5)</f>
        <v>0</v>
      </c>
      <c r="D5" s="4">
        <f t="shared" si="0"/>
        <v>0</v>
      </c>
      <c r="E5" s="11" t="e">
        <f>(COUNTIFS(Sta!$A:$A,$A5,Sta!$F:$F,"&gt;0.5") + COUNTIFS(Sta!$B:$B,$A5,Sta!$F:$F,"&gt;0.5"))/$D5</f>
        <v>#DIV/0!</v>
      </c>
      <c r="F5" s="8" t="e">
        <f>COUNTIFS(Sta!$A:$A,$A5,Sta!$F:$F,"&gt;0.5")/$B5</f>
        <v>#DIV/0!</v>
      </c>
      <c r="G5" s="8" t="e">
        <f>COUNTIFS(Sta!$B:$B,$A5,Sta!$F:$F,"&gt;0.5")/$C5</f>
        <v>#DIV/0!</v>
      </c>
      <c r="H5" s="11" t="e">
        <f>(COUNTIFS(Sta!$A:$A,$A5,Sta!$F:$F,"&gt;1.5") + COUNTIFS(Sta!$B:$B,$A5,Sta!$F:$F,"&gt;1.5"))/$D5</f>
        <v>#DIV/0!</v>
      </c>
      <c r="I5" s="8" t="e">
        <f>COUNTIFS(Sta!$A:$A,$A5,Sta!$F:$F,"&gt;1.5")/$B5</f>
        <v>#DIV/0!</v>
      </c>
      <c r="J5" s="8" t="e">
        <f>COUNTIFS(Sta!$B:$B,$A5,Sta!$F:$F,"&gt;1.5")/$C5</f>
        <v>#DIV/0!</v>
      </c>
      <c r="K5" s="11" t="e">
        <f>(COUNTIFS(Sta!$A:$A,$A5,Sta!$F:$F,"&gt;2.5") + COUNTIFS(Sta!$B:$B,$A5,Sta!$F:$F,"&gt;2.5"))/$D5</f>
        <v>#DIV/0!</v>
      </c>
      <c r="L5" s="8" t="e">
        <f>COUNTIFS(Sta!$A:$A,$A5,Sta!$F:$F,"&gt;2.5")/$B5</f>
        <v>#DIV/0!</v>
      </c>
      <c r="M5" s="8" t="e">
        <f>COUNTIFS(Sta!$B:$B,$A5,Sta!$F:$F,"&gt;2.5")/$C5</f>
        <v>#DIV/0!</v>
      </c>
      <c r="N5" s="11" t="e">
        <f>(COUNTIFS(Sta!$A:$A,$A5,Sta!$F:$F,"&gt;3.5") + COUNTIFS(Sta!$B:$B,$A5,Sta!$F:$F,"&gt;3.5"))/$D5</f>
        <v>#DIV/0!</v>
      </c>
      <c r="O5" s="8" t="e">
        <f>COUNTIFS(Sta!$A:$A,$A5,Sta!$F:$F,"&gt;3.5")/$B5</f>
        <v>#DIV/0!</v>
      </c>
      <c r="P5" s="8" t="e">
        <f>COUNTIFS(Sta!$B:$B,$A5,Sta!$F:$F,"&gt;3.5")/$C5</f>
        <v>#DIV/0!</v>
      </c>
      <c r="Q5" s="11" t="e">
        <f>(COUNTIFS(Sta!$A:$A,$A5,Sta!$D:$D,"&gt;0.5")  + COUNTIFS(Sta!$B:$B,$A5,Sta!$E:$E,"&gt;0.5"))/$D5</f>
        <v>#DIV/0!</v>
      </c>
      <c r="R5" s="8" t="e">
        <f>COUNTIFS(Sta!$A:$A,$A5,Sta!$D:$D,"&gt;0.5")/$B5</f>
        <v>#DIV/0!</v>
      </c>
      <c r="S5" s="8" t="e">
        <f>COUNTIFS(Sta!$B:$B,$A5,Sta!$E:$E,"&gt;0.5")/$C5</f>
        <v>#DIV/0!</v>
      </c>
      <c r="T5" s="11" t="e">
        <f>(COUNTIFS(Sta!$A:$A,$A5,Sta!$D:$D,"&gt;1.5")  + COUNTIFS(Sta!$B:$B,$A5,Sta!$E:$E,"&gt;1.5"))/$D5</f>
        <v>#DIV/0!</v>
      </c>
      <c r="U5" s="8" t="e">
        <f>COUNTIFS(Sta!$A:$A,$A5,Sta!$D:$D,"&gt;1.5")/$B5</f>
        <v>#DIV/0!</v>
      </c>
      <c r="V5" s="8" t="e">
        <f>COUNTIFS(Sta!$B:$B,$A5,Sta!$E:$E,"&gt;1.5")/$C5</f>
        <v>#DIV/0!</v>
      </c>
      <c r="W5" s="11" t="e">
        <f>(COUNTIFS(Sta!$A:$A,$A5,Sta!$E:E,"&gt;0.5") +COUNTIFS(Sta!$B:$B,$A5,Sta!$D:$D,"&gt;0.5"))/$D5</f>
        <v>#DIV/0!</v>
      </c>
      <c r="X5" s="8" t="e">
        <f>COUNTIFS(Sta!$A:$A,$A5,Sta!$E:$E,"&gt;0.5")/$B5</f>
        <v>#DIV/0!</v>
      </c>
      <c r="Y5" s="8" t="e">
        <f>COUNTIFS(Sta!$B:$B,$A5,Sta!$D:$D,"&gt;0.5")/$C5</f>
        <v>#DIV/0!</v>
      </c>
      <c r="Z5" s="11" t="e">
        <f>(COUNTIFS(Sta!$A:$A,$A5,Sta!$E:$E,"&gt;1.5")  + COUNTIFS(Sta!$B:$B,$A5,Sta!$D:$D,"&gt;1.5"))/$D5</f>
        <v>#DIV/0!</v>
      </c>
      <c r="AA5" s="8" t="e">
        <f>COUNTIFS(Sta!$A:$A,$A5,Sta!$E:$E,"&gt;1.5")/$B5</f>
        <v>#DIV/0!</v>
      </c>
      <c r="AB5" s="8" t="e">
        <f>COUNTIFS(Sta!$B:$B,$A5,Sta!$D:$D,"&gt;1.5")/$C5</f>
        <v>#DIV/0!</v>
      </c>
      <c r="AC5" s="11" t="e">
        <f>(COUNTIFS(Sta!$A:A,$A5,Sta!$G:$G,"y") + COUNTIFS(Sta!$B:B,$A5,Sta!$G:$G,"y"))/$D5</f>
        <v>#DIV/0!</v>
      </c>
      <c r="AD5" s="8" t="e">
        <f>COUNTIFS(Sta!$A:A,$A5,Sta!$G:$G,"y")/$B5</f>
        <v>#DIV/0!</v>
      </c>
      <c r="AE5" s="16" t="e">
        <f>COUNTIFS(Sta!$B:B,$A5,Sta!$G:$G,"y")/$C5</f>
        <v>#DIV/0!</v>
      </c>
    </row>
    <row r="6" spans="1:31" x14ac:dyDescent="0.3">
      <c r="A6" s="4" t="s">
        <v>18</v>
      </c>
      <c r="B6" s="9">
        <f>COUNTIF(Sta!A:A,A6)</f>
        <v>0</v>
      </c>
      <c r="C6" s="4">
        <f>COUNTIF(Sta!B:B,A6)</f>
        <v>0</v>
      </c>
      <c r="D6" s="4">
        <f t="shared" si="0"/>
        <v>0</v>
      </c>
      <c r="E6" s="11" t="e">
        <f>(COUNTIFS(Sta!$A:$A,$A6,Sta!$F:$F,"&gt;0.5") + COUNTIFS(Sta!$B:$B,$A6,Sta!$F:$F,"&gt;0.5"))/$D6</f>
        <v>#DIV/0!</v>
      </c>
      <c r="F6" s="8" t="e">
        <f>COUNTIFS(Sta!$A:$A,$A6,Sta!$F:$F,"&gt;0.5")/$B6</f>
        <v>#DIV/0!</v>
      </c>
      <c r="G6" s="8" t="e">
        <f>COUNTIFS(Sta!$B:$B,$A6,Sta!$F:$F,"&gt;0.5")/$C6</f>
        <v>#DIV/0!</v>
      </c>
      <c r="H6" s="11" t="e">
        <f>(COUNTIFS(Sta!$A:$A,$A6,Sta!$F:$F,"&gt;1.5") + COUNTIFS(Sta!$B:$B,$A6,Sta!$F:$F,"&gt;1.5"))/$D6</f>
        <v>#DIV/0!</v>
      </c>
      <c r="I6" s="8" t="e">
        <f>COUNTIFS(Sta!$A:$A,$A6,Sta!$F:$F,"&gt;1.5")/$B6</f>
        <v>#DIV/0!</v>
      </c>
      <c r="J6" s="8" t="e">
        <f>COUNTIFS(Sta!$B:$B,$A6,Sta!$F:$F,"&gt;1.5")/$C6</f>
        <v>#DIV/0!</v>
      </c>
      <c r="K6" s="11" t="e">
        <f>(COUNTIFS(Sta!$A:$A,$A6,Sta!$F:$F,"&gt;2.5") + COUNTIFS(Sta!$B:$B,$A6,Sta!$F:$F,"&gt;2.5"))/$D6</f>
        <v>#DIV/0!</v>
      </c>
      <c r="L6" s="8" t="e">
        <f>COUNTIFS(Sta!$A:$A,$A6,Sta!$F:$F,"&gt;2.5")/$B6</f>
        <v>#DIV/0!</v>
      </c>
      <c r="M6" s="8" t="e">
        <f>COUNTIFS(Sta!$B:$B,$A6,Sta!$F:$F,"&gt;2.5")/$C6</f>
        <v>#DIV/0!</v>
      </c>
      <c r="N6" s="11" t="e">
        <f>(COUNTIFS(Sta!$A:$A,$A6,Sta!$F:$F,"&gt;3.5") + COUNTIFS(Sta!$B:$B,$A6,Sta!$F:$F,"&gt;3.5"))/$D6</f>
        <v>#DIV/0!</v>
      </c>
      <c r="O6" s="8" t="e">
        <f>COUNTIFS(Sta!$A:$A,$A6,Sta!$F:$F,"&gt;3.5")/$B6</f>
        <v>#DIV/0!</v>
      </c>
      <c r="P6" s="8" t="e">
        <f>COUNTIFS(Sta!$B:$B,$A6,Sta!$F:$F,"&gt;3.5")/$C6</f>
        <v>#DIV/0!</v>
      </c>
      <c r="Q6" s="11" t="e">
        <f>(COUNTIFS(Sta!$A:$A,$A6,Sta!$D:$D,"&gt;0.5")  + COUNTIFS(Sta!$B:$B,$A6,Sta!$E:$E,"&gt;0.5"))/$D6</f>
        <v>#DIV/0!</v>
      </c>
      <c r="R6" s="8" t="e">
        <f>COUNTIFS(Sta!$A:$A,$A6,Sta!$D:$D,"&gt;0.5")/$B6</f>
        <v>#DIV/0!</v>
      </c>
      <c r="S6" s="8" t="e">
        <f>COUNTIFS(Sta!$B:$B,$A6,Sta!$E:$E,"&gt;0.5")/$C6</f>
        <v>#DIV/0!</v>
      </c>
      <c r="T6" s="11" t="e">
        <f>(COUNTIFS(Sta!$A:$A,$A6,Sta!$D:$D,"&gt;1.5")  + COUNTIFS(Sta!$B:$B,$A6,Sta!$E:$E,"&gt;1.5"))/$D6</f>
        <v>#DIV/0!</v>
      </c>
      <c r="U6" s="8" t="e">
        <f>COUNTIFS(Sta!$A:$A,$A6,Sta!$D:$D,"&gt;1.5")/$B6</f>
        <v>#DIV/0!</v>
      </c>
      <c r="V6" s="8" t="e">
        <f>COUNTIFS(Sta!$B:$B,$A6,Sta!$E:$E,"&gt;1.5")/$C6</f>
        <v>#DIV/0!</v>
      </c>
      <c r="W6" s="11" t="e">
        <f>(COUNTIFS(Sta!$A:$A,$A6,Sta!$E:E,"&gt;0.5") +COUNTIFS(Sta!$B:$B,$A6,Sta!$D:$D,"&gt;0.5"))/$D6</f>
        <v>#DIV/0!</v>
      </c>
      <c r="X6" s="8" t="e">
        <f>COUNTIFS(Sta!$A:$A,$A6,Sta!$E:$E,"&gt;0.5")/$B6</f>
        <v>#DIV/0!</v>
      </c>
      <c r="Y6" s="8" t="e">
        <f>COUNTIFS(Sta!$B:$B,$A6,Sta!$D:$D,"&gt;0.5")/$C6</f>
        <v>#DIV/0!</v>
      </c>
      <c r="Z6" s="11" t="e">
        <f>(COUNTIFS(Sta!$A:$A,$A6,Sta!$E:$E,"&gt;1.5")  + COUNTIFS(Sta!$B:$B,$A6,Sta!$D:$D,"&gt;1.5"))/$D6</f>
        <v>#DIV/0!</v>
      </c>
      <c r="AA6" s="8" t="e">
        <f>COUNTIFS(Sta!$A:$A,$A6,Sta!$E:$E,"&gt;1.5")/$B6</f>
        <v>#DIV/0!</v>
      </c>
      <c r="AB6" s="8" t="e">
        <f>COUNTIFS(Sta!$B:$B,$A6,Sta!$D:$D,"&gt;1.5")/$C6</f>
        <v>#DIV/0!</v>
      </c>
      <c r="AC6" s="11" t="e">
        <f>(COUNTIFS(Sta!$A:A,$A6,Sta!$G:$G,"y") + COUNTIFS(Sta!$B:B,$A6,Sta!$G:$G,"y"))/$D6</f>
        <v>#DIV/0!</v>
      </c>
      <c r="AD6" s="8" t="e">
        <f>COUNTIFS(Sta!$A:A,$A6,Sta!$G:$G,"y")/$B6</f>
        <v>#DIV/0!</v>
      </c>
      <c r="AE6" s="16" t="e">
        <f>COUNTIFS(Sta!$B:B,$A6,Sta!$G:$G,"y")/$C6</f>
        <v>#DIV/0!</v>
      </c>
    </row>
    <row r="7" spans="1:31" x14ac:dyDescent="0.3">
      <c r="A7" s="4" t="s">
        <v>4</v>
      </c>
      <c r="B7" s="9">
        <f>COUNTIF(Sta!A:A,A7)</f>
        <v>0</v>
      </c>
      <c r="C7" s="4">
        <f>COUNTIF(Sta!B:B,A7)</f>
        <v>0</v>
      </c>
      <c r="D7" s="4">
        <f t="shared" si="0"/>
        <v>0</v>
      </c>
      <c r="E7" s="11" t="e">
        <f>(COUNTIFS(Sta!$A:$A,$A7,Sta!$F:$F,"&gt;0.5") + COUNTIFS(Sta!$B:$B,$A7,Sta!$F:$F,"&gt;0.5"))/$D7</f>
        <v>#DIV/0!</v>
      </c>
      <c r="F7" s="8" t="e">
        <f>COUNTIFS(Sta!$A:$A,$A7,Sta!$F:$F,"&gt;0.5")/$B7</f>
        <v>#DIV/0!</v>
      </c>
      <c r="G7" s="8" t="e">
        <f>COUNTIFS(Sta!$B:$B,$A7,Sta!$F:$F,"&gt;0.5")/$C7</f>
        <v>#DIV/0!</v>
      </c>
      <c r="H7" s="11" t="e">
        <f>(COUNTIFS(Sta!$A:$A,$A7,Sta!$F:$F,"&gt;1.5") + COUNTIFS(Sta!$B:$B,$A7,Sta!$F:$F,"&gt;1.5"))/$D7</f>
        <v>#DIV/0!</v>
      </c>
      <c r="I7" s="8" t="e">
        <f>COUNTIFS(Sta!$A:$A,$A7,Sta!$F:$F,"&gt;1.5")/$B7</f>
        <v>#DIV/0!</v>
      </c>
      <c r="J7" s="8" t="e">
        <f>COUNTIFS(Sta!$B:$B,$A7,Sta!$F:$F,"&gt;1.5")/$C7</f>
        <v>#DIV/0!</v>
      </c>
      <c r="K7" s="11" t="e">
        <f>(COUNTIFS(Sta!$A:$A,$A7,Sta!$F:$F,"&gt;2.5") + COUNTIFS(Sta!$B:$B,$A7,Sta!$F:$F,"&gt;2.5"))/$D7</f>
        <v>#DIV/0!</v>
      </c>
      <c r="L7" s="8" t="e">
        <f>COUNTIFS(Sta!$A:$A,$A7,Sta!$F:$F,"&gt;2.5")/$B7</f>
        <v>#DIV/0!</v>
      </c>
      <c r="M7" s="8" t="e">
        <f>COUNTIFS(Sta!$B:$B,$A7,Sta!$F:$F,"&gt;2.5")/$C7</f>
        <v>#DIV/0!</v>
      </c>
      <c r="N7" s="11" t="e">
        <f>(COUNTIFS(Sta!$A:$A,$A7,Sta!$F:$F,"&gt;3.5") + COUNTIFS(Sta!$B:$B,$A7,Sta!$F:$F,"&gt;3.5"))/$D7</f>
        <v>#DIV/0!</v>
      </c>
      <c r="O7" s="8" t="e">
        <f>COUNTIFS(Sta!$A:$A,$A7,Sta!$F:$F,"&gt;3.5")/$B7</f>
        <v>#DIV/0!</v>
      </c>
      <c r="P7" s="8" t="e">
        <f>COUNTIFS(Sta!$B:$B,$A7,Sta!$F:$F,"&gt;3.5")/$C7</f>
        <v>#DIV/0!</v>
      </c>
      <c r="Q7" s="11" t="e">
        <f>(COUNTIFS(Sta!$A:$A,$A7,Sta!$D:$D,"&gt;0.5")  + COUNTIFS(Sta!$B:$B,$A7,Sta!$E:$E,"&gt;0.5"))/$D7</f>
        <v>#DIV/0!</v>
      </c>
      <c r="R7" s="8" t="e">
        <f>COUNTIFS(Sta!$A:$A,$A7,Sta!$D:$D,"&gt;0.5")/$B7</f>
        <v>#DIV/0!</v>
      </c>
      <c r="S7" s="8" t="e">
        <f>COUNTIFS(Sta!$B:$B,$A7,Sta!$E:$E,"&gt;0.5")/$C7</f>
        <v>#DIV/0!</v>
      </c>
      <c r="T7" s="11" t="e">
        <f>(COUNTIFS(Sta!$A:$A,$A7,Sta!$D:$D,"&gt;1.5")  + COUNTIFS(Sta!$B:$B,$A7,Sta!$E:$E,"&gt;1.5"))/$D7</f>
        <v>#DIV/0!</v>
      </c>
      <c r="U7" s="8" t="e">
        <f>COUNTIFS(Sta!$A:$A,$A7,Sta!$D:$D,"&gt;1.5")/$B7</f>
        <v>#DIV/0!</v>
      </c>
      <c r="V7" s="8" t="e">
        <f>COUNTIFS(Sta!$B:$B,$A7,Sta!$E:$E,"&gt;1.5")/$C7</f>
        <v>#DIV/0!</v>
      </c>
      <c r="W7" s="11" t="e">
        <f>(COUNTIFS(Sta!$A:$A,$A7,Sta!$E:E,"&gt;0.5") +COUNTIFS(Sta!$B:$B,$A7,Sta!$D:$D,"&gt;0.5"))/$D7</f>
        <v>#DIV/0!</v>
      </c>
      <c r="X7" s="8" t="e">
        <f>COUNTIFS(Sta!$A:$A,$A7,Sta!$E:$E,"&gt;0.5")/$B7</f>
        <v>#DIV/0!</v>
      </c>
      <c r="Y7" s="8" t="e">
        <f>COUNTIFS(Sta!$B:$B,$A7,Sta!$D:$D,"&gt;0.5")/$C7</f>
        <v>#DIV/0!</v>
      </c>
      <c r="Z7" s="11" t="e">
        <f>(COUNTIFS(Sta!$A:$A,$A7,Sta!$E:$E,"&gt;1.5")  + COUNTIFS(Sta!$B:$B,$A7,Sta!$D:$D,"&gt;1.5"))/$D7</f>
        <v>#DIV/0!</v>
      </c>
      <c r="AA7" s="8" t="e">
        <f>COUNTIFS(Sta!$A:$A,$A7,Sta!$E:$E,"&gt;1.5")/$B7</f>
        <v>#DIV/0!</v>
      </c>
      <c r="AB7" s="8" t="e">
        <f>COUNTIFS(Sta!$B:$B,$A7,Sta!$D:$D,"&gt;1.5")/$C7</f>
        <v>#DIV/0!</v>
      </c>
      <c r="AC7" s="11" t="e">
        <f>(COUNTIFS(Sta!$A:A,$A7,Sta!$G:$G,"y") + COUNTIFS(Sta!$B:B,$A7,Sta!$G:$G,"y"))/$D7</f>
        <v>#DIV/0!</v>
      </c>
      <c r="AD7" s="8" t="e">
        <f>COUNTIFS(Sta!$A:A,$A7,Sta!$G:$G,"y")/$B7</f>
        <v>#DIV/0!</v>
      </c>
      <c r="AE7" s="16" t="e">
        <f>COUNTIFS(Sta!$B:B,$A7,Sta!$G:$G,"y")/$C7</f>
        <v>#DIV/0!</v>
      </c>
    </row>
    <row r="8" spans="1:31" x14ac:dyDescent="0.3">
      <c r="A8" s="4" t="s">
        <v>10</v>
      </c>
      <c r="B8" s="9">
        <f>COUNTIF(Sta!A:A,A8)</f>
        <v>0</v>
      </c>
      <c r="C8" s="4">
        <f>COUNTIF(Sta!B:B,A8)</f>
        <v>0</v>
      </c>
      <c r="D8" s="4">
        <f t="shared" si="0"/>
        <v>0</v>
      </c>
      <c r="E8" s="11" t="e">
        <f>(COUNTIFS(Sta!$A:$A,$A8,Sta!$F:$F,"&gt;0.5") + COUNTIFS(Sta!$B:$B,$A8,Sta!$F:$F,"&gt;0.5"))/$D8</f>
        <v>#DIV/0!</v>
      </c>
      <c r="F8" s="8" t="e">
        <f>COUNTIFS(Sta!$A:$A,$A8,Sta!$F:$F,"&gt;0.5")/$B8</f>
        <v>#DIV/0!</v>
      </c>
      <c r="G8" s="8" t="e">
        <f>COUNTIFS(Sta!$B:$B,$A8,Sta!$F:$F,"&gt;0.5")/$C8</f>
        <v>#DIV/0!</v>
      </c>
      <c r="H8" s="11" t="e">
        <f>(COUNTIFS(Sta!$A:$A,$A8,Sta!$F:$F,"&gt;1.5") + COUNTIFS(Sta!$B:$B,$A8,Sta!$F:$F,"&gt;1.5"))/$D8</f>
        <v>#DIV/0!</v>
      </c>
      <c r="I8" s="8" t="e">
        <f>COUNTIFS(Sta!$A:$A,$A8,Sta!$F:$F,"&gt;1.5")/$B8</f>
        <v>#DIV/0!</v>
      </c>
      <c r="J8" s="8" t="e">
        <f>COUNTIFS(Sta!$B:$B,$A8,Sta!$F:$F,"&gt;1.5")/$C8</f>
        <v>#DIV/0!</v>
      </c>
      <c r="K8" s="11" t="e">
        <f>(COUNTIFS(Sta!$A:$A,$A8,Sta!$F:$F,"&gt;2.5") + COUNTIFS(Sta!$B:$B,$A8,Sta!$F:$F,"&gt;2.5"))/$D8</f>
        <v>#DIV/0!</v>
      </c>
      <c r="L8" s="8" t="e">
        <f>COUNTIFS(Sta!$A:$A,$A8,Sta!$F:$F,"&gt;2.5")/$B8</f>
        <v>#DIV/0!</v>
      </c>
      <c r="M8" s="8" t="e">
        <f>COUNTIFS(Sta!$B:$B,$A8,Sta!$F:$F,"&gt;2.5")/$C8</f>
        <v>#DIV/0!</v>
      </c>
      <c r="N8" s="11" t="e">
        <f>(COUNTIFS(Sta!$A:$A,$A8,Sta!$F:$F,"&gt;3.5") + COUNTIFS(Sta!$B:$B,$A8,Sta!$F:$F,"&gt;3.5"))/$D8</f>
        <v>#DIV/0!</v>
      </c>
      <c r="O8" s="8" t="e">
        <f>COUNTIFS(Sta!$A:$A,$A8,Sta!$F:$F,"&gt;3.5")/$B8</f>
        <v>#DIV/0!</v>
      </c>
      <c r="P8" s="8" t="e">
        <f>COUNTIFS(Sta!$B:$B,$A8,Sta!$F:$F,"&gt;3.5")/$C8</f>
        <v>#DIV/0!</v>
      </c>
      <c r="Q8" s="11" t="e">
        <f>(COUNTIFS(Sta!$A:$A,$A8,Sta!$D:$D,"&gt;0.5")  + COUNTIFS(Sta!$B:$B,$A8,Sta!$E:$E,"&gt;0.5"))/$D8</f>
        <v>#DIV/0!</v>
      </c>
      <c r="R8" s="8" t="e">
        <f>COUNTIFS(Sta!$A:$A,$A8,Sta!$D:$D,"&gt;0.5")/$B8</f>
        <v>#DIV/0!</v>
      </c>
      <c r="S8" s="8" t="e">
        <f>COUNTIFS(Sta!$B:$B,$A8,Sta!$E:$E,"&gt;0.5")/$C8</f>
        <v>#DIV/0!</v>
      </c>
      <c r="T8" s="11" t="e">
        <f>(COUNTIFS(Sta!$A:$A,$A8,Sta!$D:$D,"&gt;1.5")  + COUNTIFS(Sta!$B:$B,$A8,Sta!$E:$E,"&gt;1.5"))/$D8</f>
        <v>#DIV/0!</v>
      </c>
      <c r="U8" s="8" t="e">
        <f>COUNTIFS(Sta!$A:$A,$A8,Sta!$D:$D,"&gt;1.5")/$B8</f>
        <v>#DIV/0!</v>
      </c>
      <c r="V8" s="8" t="e">
        <f>COUNTIFS(Sta!$B:$B,$A8,Sta!$E:$E,"&gt;1.5")/$C8</f>
        <v>#DIV/0!</v>
      </c>
      <c r="W8" s="11" t="e">
        <f>(COUNTIFS(Sta!$A:$A,$A8,Sta!$E:E,"&gt;0.5") +COUNTIFS(Sta!$B:$B,$A8,Sta!$D:$D,"&gt;0.5"))/$D8</f>
        <v>#DIV/0!</v>
      </c>
      <c r="X8" s="8" t="e">
        <f>COUNTIFS(Sta!$A:$A,$A8,Sta!$E:$E,"&gt;0.5")/$B8</f>
        <v>#DIV/0!</v>
      </c>
      <c r="Y8" s="8" t="e">
        <f>COUNTIFS(Sta!$B:$B,$A8,Sta!$D:$D,"&gt;0.5")/$C8</f>
        <v>#DIV/0!</v>
      </c>
      <c r="Z8" s="11" t="e">
        <f>(COUNTIFS(Sta!$A:$A,$A8,Sta!$E:$E,"&gt;1.5")  + COUNTIFS(Sta!$B:$B,$A8,Sta!$D:$D,"&gt;1.5"))/$D8</f>
        <v>#DIV/0!</v>
      </c>
      <c r="AA8" s="8" t="e">
        <f>COUNTIFS(Sta!$A:$A,$A8,Sta!$E:$E,"&gt;1.5")/$B8</f>
        <v>#DIV/0!</v>
      </c>
      <c r="AB8" s="8" t="e">
        <f>COUNTIFS(Sta!$B:$B,$A8,Sta!$D:$D,"&gt;1.5")/$C8</f>
        <v>#DIV/0!</v>
      </c>
      <c r="AC8" s="11" t="e">
        <f>(COUNTIFS(Sta!$A:A,$A8,Sta!$G:$G,"y") + COUNTIFS(Sta!$B:B,$A8,Sta!$G:$G,"y"))/$D8</f>
        <v>#DIV/0!</v>
      </c>
      <c r="AD8" s="8" t="e">
        <f>COUNTIFS(Sta!$A:A,$A8,Sta!$G:$G,"y")/$B8</f>
        <v>#DIV/0!</v>
      </c>
      <c r="AE8" s="16" t="e">
        <f>COUNTIFS(Sta!$B:B,$A8,Sta!$G:$G,"y")/$C8</f>
        <v>#DIV/0!</v>
      </c>
    </row>
    <row r="9" spans="1:31" x14ac:dyDescent="0.3">
      <c r="A9" s="4" t="s">
        <v>8</v>
      </c>
      <c r="B9" s="9">
        <f>COUNTIF(Sta!A:A,A9)</f>
        <v>0</v>
      </c>
      <c r="C9" s="4">
        <f>COUNTIF(Sta!B:B,A9)</f>
        <v>0</v>
      </c>
      <c r="D9" s="4">
        <f t="shared" si="0"/>
        <v>0</v>
      </c>
      <c r="E9" s="11" t="e">
        <f>(COUNTIFS(Sta!$A:$A,$A9,Sta!$F:$F,"&gt;0.5") + COUNTIFS(Sta!$B:$B,$A9,Sta!$F:$F,"&gt;0.5"))/$D9</f>
        <v>#DIV/0!</v>
      </c>
      <c r="F9" s="8" t="e">
        <f>COUNTIFS(Sta!$A:$A,$A9,Sta!$F:$F,"&gt;0.5")/$B9</f>
        <v>#DIV/0!</v>
      </c>
      <c r="G9" s="8" t="e">
        <f>COUNTIFS(Sta!$B:$B,$A9,Sta!$F:$F,"&gt;0.5")/$C9</f>
        <v>#DIV/0!</v>
      </c>
      <c r="H9" s="11" t="e">
        <f>(COUNTIFS(Sta!$A:$A,$A9,Sta!$F:$F,"&gt;1.5") + COUNTIFS(Sta!$B:$B,$A9,Sta!$F:$F,"&gt;1.5"))/$D9</f>
        <v>#DIV/0!</v>
      </c>
      <c r="I9" s="8" t="e">
        <f>COUNTIFS(Sta!$A:$A,$A9,Sta!$F:$F,"&gt;1.5")/$B9</f>
        <v>#DIV/0!</v>
      </c>
      <c r="J9" s="8" t="e">
        <f>COUNTIFS(Sta!$B:$B,$A9,Sta!$F:$F,"&gt;1.5")/$C9</f>
        <v>#DIV/0!</v>
      </c>
      <c r="K9" s="11" t="e">
        <f>(COUNTIFS(Sta!$A:$A,$A9,Sta!$F:$F,"&gt;2.5") + COUNTIFS(Sta!$B:$B,$A9,Sta!$F:$F,"&gt;2.5"))/$D9</f>
        <v>#DIV/0!</v>
      </c>
      <c r="L9" s="8" t="e">
        <f>COUNTIFS(Sta!$A:$A,$A9,Sta!$F:$F,"&gt;2.5")/$B9</f>
        <v>#DIV/0!</v>
      </c>
      <c r="M9" s="8" t="e">
        <f>COUNTIFS(Sta!$B:$B,$A9,Sta!$F:$F,"&gt;2.5")/$C9</f>
        <v>#DIV/0!</v>
      </c>
      <c r="N9" s="11" t="e">
        <f>(COUNTIFS(Sta!$A:$A,$A9,Sta!$F:$F,"&gt;3.5") + COUNTIFS(Sta!$B:$B,$A9,Sta!$F:$F,"&gt;3.5"))/$D9</f>
        <v>#DIV/0!</v>
      </c>
      <c r="O9" s="8" t="e">
        <f>COUNTIFS(Sta!$A:$A,$A9,Sta!$F:$F,"&gt;3.5")/$B9</f>
        <v>#DIV/0!</v>
      </c>
      <c r="P9" s="8" t="e">
        <f>COUNTIFS(Sta!$B:$B,$A9,Sta!$F:$F,"&gt;3.5")/$C9</f>
        <v>#DIV/0!</v>
      </c>
      <c r="Q9" s="11" t="e">
        <f>(COUNTIFS(Sta!$A:$A,$A9,Sta!$D:$D,"&gt;0.5")  + COUNTIFS(Sta!$B:$B,$A9,Sta!$E:$E,"&gt;0.5"))/$D9</f>
        <v>#DIV/0!</v>
      </c>
      <c r="R9" s="8" t="e">
        <f>COUNTIFS(Sta!$A:$A,$A9,Sta!$D:$D,"&gt;0.5")/$B9</f>
        <v>#DIV/0!</v>
      </c>
      <c r="S9" s="8" t="e">
        <f>COUNTIFS(Sta!$B:$B,$A9,Sta!$E:$E,"&gt;0.5")/$C9</f>
        <v>#DIV/0!</v>
      </c>
      <c r="T9" s="11" t="e">
        <f>(COUNTIFS(Sta!$A:$A,$A9,Sta!$D:$D,"&gt;1.5")  + COUNTIFS(Sta!$B:$B,$A9,Sta!$E:$E,"&gt;1.5"))/$D9</f>
        <v>#DIV/0!</v>
      </c>
      <c r="U9" s="8" t="e">
        <f>COUNTIFS(Sta!$A:$A,$A9,Sta!$D:$D,"&gt;1.5")/$B9</f>
        <v>#DIV/0!</v>
      </c>
      <c r="V9" s="8" t="e">
        <f>COUNTIFS(Sta!$B:$B,$A9,Sta!$E:$E,"&gt;1.5")/$C9</f>
        <v>#DIV/0!</v>
      </c>
      <c r="W9" s="11" t="e">
        <f>(COUNTIFS(Sta!$A:$A,$A9,Sta!$E:E,"&gt;0.5") +COUNTIFS(Sta!$B:$B,$A9,Sta!$D:$D,"&gt;0.5"))/$D9</f>
        <v>#DIV/0!</v>
      </c>
      <c r="X9" s="8" t="e">
        <f>COUNTIFS(Sta!$A:$A,$A9,Sta!$E:$E,"&gt;0.5")/$B9</f>
        <v>#DIV/0!</v>
      </c>
      <c r="Y9" s="8" t="e">
        <f>COUNTIFS(Sta!$B:$B,$A9,Sta!$D:$D,"&gt;0.5")/$C9</f>
        <v>#DIV/0!</v>
      </c>
      <c r="Z9" s="11" t="e">
        <f>(COUNTIFS(Sta!$A:$A,$A9,Sta!$E:$E,"&gt;1.5")  + COUNTIFS(Sta!$B:$B,$A9,Sta!$D:$D,"&gt;1.5"))/$D9</f>
        <v>#DIV/0!</v>
      </c>
      <c r="AA9" s="8" t="e">
        <f>COUNTIFS(Sta!$A:$A,$A9,Sta!$E:$E,"&gt;1.5")/$B9</f>
        <v>#DIV/0!</v>
      </c>
      <c r="AB9" s="8" t="e">
        <f>COUNTIFS(Sta!$B:$B,$A9,Sta!$D:$D,"&gt;1.5")/$C9</f>
        <v>#DIV/0!</v>
      </c>
      <c r="AC9" s="11" t="e">
        <f>(COUNTIFS(Sta!$A:A,$A9,Sta!$G:$G,"y") + COUNTIFS(Sta!$B:B,$A9,Sta!$G:$G,"y"))/$D9</f>
        <v>#DIV/0!</v>
      </c>
      <c r="AD9" s="8" t="e">
        <f>COUNTIFS(Sta!$A:A,$A9,Sta!$G:$G,"y")/$B9</f>
        <v>#DIV/0!</v>
      </c>
      <c r="AE9" s="16" t="e">
        <f>COUNTIFS(Sta!$B:B,$A9,Sta!$G:$G,"y")/$C9</f>
        <v>#DIV/0!</v>
      </c>
    </row>
    <row r="10" spans="1:31" x14ac:dyDescent="0.3">
      <c r="A10" s="4" t="s">
        <v>22</v>
      </c>
      <c r="B10" s="9">
        <f>COUNTIF(Sta!A:A,A10)</f>
        <v>0</v>
      </c>
      <c r="C10" s="4">
        <f>COUNTIF(Sta!B:B,A10)</f>
        <v>0</v>
      </c>
      <c r="D10" s="4">
        <f t="shared" si="0"/>
        <v>0</v>
      </c>
      <c r="E10" s="11" t="e">
        <f>(COUNTIFS(Sta!$A:$A,$A10,Sta!$F:$F,"&gt;0.5") + COUNTIFS(Sta!$B:$B,$A10,Sta!$F:$F,"&gt;0.5"))/$D10</f>
        <v>#DIV/0!</v>
      </c>
      <c r="F10" s="8" t="e">
        <f>COUNTIFS(Sta!$A:$A,$A10,Sta!$F:$F,"&gt;0.5")/$B10</f>
        <v>#DIV/0!</v>
      </c>
      <c r="G10" s="8" t="e">
        <f>COUNTIFS(Sta!$B:$B,$A10,Sta!$F:$F,"&gt;0.5")/$C10</f>
        <v>#DIV/0!</v>
      </c>
      <c r="H10" s="11" t="e">
        <f>(COUNTIFS(Sta!$A:$A,$A10,Sta!$F:$F,"&gt;1.5") + COUNTIFS(Sta!$B:$B,$A10,Sta!$F:$F,"&gt;1.5"))/$D10</f>
        <v>#DIV/0!</v>
      </c>
      <c r="I10" s="8" t="e">
        <f>COUNTIFS(Sta!$A:$A,$A10,Sta!$F:$F,"&gt;1.5")/$B10</f>
        <v>#DIV/0!</v>
      </c>
      <c r="J10" s="8" t="e">
        <f>COUNTIFS(Sta!$B:$B,$A10,Sta!$F:$F,"&gt;1.5")/$C10</f>
        <v>#DIV/0!</v>
      </c>
      <c r="K10" s="11" t="e">
        <f>(COUNTIFS(Sta!$A:$A,$A10,Sta!$F:$F,"&gt;2.5") + COUNTIFS(Sta!$B:$B,$A10,Sta!$F:$F,"&gt;2.5"))/$D10</f>
        <v>#DIV/0!</v>
      </c>
      <c r="L10" s="8" t="e">
        <f>COUNTIFS(Sta!$A:$A,$A10,Sta!$F:$F,"&gt;2.5")/$B10</f>
        <v>#DIV/0!</v>
      </c>
      <c r="M10" s="8" t="e">
        <f>COUNTIFS(Sta!$B:$B,$A10,Sta!$F:$F,"&gt;2.5")/$C10</f>
        <v>#DIV/0!</v>
      </c>
      <c r="N10" s="11" t="e">
        <f>(COUNTIFS(Sta!$A:$A,$A10,Sta!$F:$F,"&gt;3.5") + COUNTIFS(Sta!$B:$B,$A10,Sta!$F:$F,"&gt;3.5"))/$D10</f>
        <v>#DIV/0!</v>
      </c>
      <c r="O10" s="8" t="e">
        <f>COUNTIFS(Sta!$A:$A,$A10,Sta!$F:$F,"&gt;3.5")/$B10</f>
        <v>#DIV/0!</v>
      </c>
      <c r="P10" s="8" t="e">
        <f>COUNTIFS(Sta!$B:$B,$A10,Sta!$F:$F,"&gt;3.5")/$C10</f>
        <v>#DIV/0!</v>
      </c>
      <c r="Q10" s="11" t="e">
        <f>(COUNTIFS(Sta!$A:$A,$A10,Sta!$D:$D,"&gt;0.5")  + COUNTIFS(Sta!$B:$B,$A10,Sta!$E:$E,"&gt;0.5"))/$D10</f>
        <v>#DIV/0!</v>
      </c>
      <c r="R10" s="8" t="e">
        <f>COUNTIFS(Sta!$A:$A,$A10,Sta!$D:$D,"&gt;0.5")/$B10</f>
        <v>#DIV/0!</v>
      </c>
      <c r="S10" s="8" t="e">
        <f>COUNTIFS(Sta!$B:$B,$A10,Sta!$E:$E,"&gt;0.5")/$C10</f>
        <v>#DIV/0!</v>
      </c>
      <c r="T10" s="11" t="e">
        <f>(COUNTIFS(Sta!$A:$A,$A10,Sta!$D:$D,"&gt;1.5")  + COUNTIFS(Sta!$B:$B,$A10,Sta!$E:$E,"&gt;1.5"))/$D10</f>
        <v>#DIV/0!</v>
      </c>
      <c r="U10" s="8" t="e">
        <f>COUNTIFS(Sta!$A:$A,$A10,Sta!$D:$D,"&gt;1.5")/$B10</f>
        <v>#DIV/0!</v>
      </c>
      <c r="V10" s="8" t="e">
        <f>COUNTIFS(Sta!$B:$B,$A10,Sta!$E:$E,"&gt;1.5")/$C10</f>
        <v>#DIV/0!</v>
      </c>
      <c r="W10" s="11" t="e">
        <f>(COUNTIFS(Sta!$A:$A,$A10,Sta!$E:E,"&gt;0.5") +COUNTIFS(Sta!$B:$B,$A10,Sta!$D:$D,"&gt;0.5"))/$D10</f>
        <v>#DIV/0!</v>
      </c>
      <c r="X10" s="8" t="e">
        <f>COUNTIFS(Sta!$A:$A,$A10,Sta!$E:$E,"&gt;0.5")/$B10</f>
        <v>#DIV/0!</v>
      </c>
      <c r="Y10" s="8" t="e">
        <f>COUNTIFS(Sta!$B:$B,$A10,Sta!$D:$D,"&gt;0.5")/$C10</f>
        <v>#DIV/0!</v>
      </c>
      <c r="Z10" s="11" t="e">
        <f>(COUNTIFS(Sta!$A:$A,$A10,Sta!$E:$E,"&gt;1.5")  + COUNTIFS(Sta!$B:$B,$A10,Sta!$D:$D,"&gt;1.5"))/$D10</f>
        <v>#DIV/0!</v>
      </c>
      <c r="AA10" s="8" t="e">
        <f>COUNTIFS(Sta!$A:$A,$A10,Sta!$E:$E,"&gt;1.5")/$B10</f>
        <v>#DIV/0!</v>
      </c>
      <c r="AB10" s="8" t="e">
        <f>COUNTIFS(Sta!$B:$B,$A10,Sta!$D:$D,"&gt;1.5")/$C10</f>
        <v>#DIV/0!</v>
      </c>
      <c r="AC10" s="11" t="e">
        <f>(COUNTIFS(Sta!$A:A,$A10,Sta!$G:$G,"y") + COUNTIFS(Sta!$B:B,$A10,Sta!$G:$G,"y"))/$D10</f>
        <v>#DIV/0!</v>
      </c>
      <c r="AD10" s="8" t="e">
        <f>COUNTIFS(Sta!$A:A,$A10,Sta!$G:$G,"y")/$B10</f>
        <v>#DIV/0!</v>
      </c>
      <c r="AE10" s="16" t="e">
        <f>COUNTIFS(Sta!$B:B,$A10,Sta!$G:$G,"y")/$C10</f>
        <v>#DIV/0!</v>
      </c>
    </row>
    <row r="11" spans="1:31" x14ac:dyDescent="0.3">
      <c r="A11" s="4" t="s">
        <v>7</v>
      </c>
      <c r="B11" s="9">
        <f>COUNTIF(Sta!A:A,A11)</f>
        <v>0</v>
      </c>
      <c r="C11" s="4">
        <f>COUNTIF(Sta!B:B,A11)</f>
        <v>0</v>
      </c>
      <c r="D11" s="4">
        <f t="shared" si="0"/>
        <v>0</v>
      </c>
      <c r="E11" s="11" t="e">
        <f>(COUNTIFS(Sta!$A:$A,$A11,Sta!$F:$F,"&gt;0.5") + COUNTIFS(Sta!$B:$B,$A11,Sta!$F:$F,"&gt;0.5"))/$D11</f>
        <v>#DIV/0!</v>
      </c>
      <c r="F11" s="8" t="e">
        <f>COUNTIFS(Sta!$A:$A,$A11,Sta!$F:$F,"&gt;0.5")/$B11</f>
        <v>#DIV/0!</v>
      </c>
      <c r="G11" s="8" t="e">
        <f>COUNTIFS(Sta!$B:$B,$A11,Sta!$F:$F,"&gt;0.5")/$C11</f>
        <v>#DIV/0!</v>
      </c>
      <c r="H11" s="11" t="e">
        <f>(COUNTIFS(Sta!$A:$A,$A11,Sta!$F:$F,"&gt;1.5") + COUNTIFS(Sta!$B:$B,$A11,Sta!$F:$F,"&gt;1.5"))/$D11</f>
        <v>#DIV/0!</v>
      </c>
      <c r="I11" s="8" t="e">
        <f>COUNTIFS(Sta!$A:$A,$A11,Sta!$F:$F,"&gt;1.5")/$B11</f>
        <v>#DIV/0!</v>
      </c>
      <c r="J11" s="8" t="e">
        <f>COUNTIFS(Sta!$B:$B,$A11,Sta!$F:$F,"&gt;1.5")/$C11</f>
        <v>#DIV/0!</v>
      </c>
      <c r="K11" s="11" t="e">
        <f>(COUNTIFS(Sta!$A:$A,$A11,Sta!$F:$F,"&gt;2.5") + COUNTIFS(Sta!$B:$B,$A11,Sta!$F:$F,"&gt;2.5"))/$D11</f>
        <v>#DIV/0!</v>
      </c>
      <c r="L11" s="8" t="e">
        <f>COUNTIFS(Sta!$A:$A,$A11,Sta!$F:$F,"&gt;2.5")/$B11</f>
        <v>#DIV/0!</v>
      </c>
      <c r="M11" s="8" t="e">
        <f>COUNTIFS(Sta!$B:$B,$A11,Sta!$F:$F,"&gt;2.5")/$C11</f>
        <v>#DIV/0!</v>
      </c>
      <c r="N11" s="11" t="e">
        <f>(COUNTIFS(Sta!$A:$A,$A11,Sta!$F:$F,"&gt;3.5") + COUNTIFS(Sta!$B:$B,$A11,Sta!$F:$F,"&gt;3.5"))/$D11</f>
        <v>#DIV/0!</v>
      </c>
      <c r="O11" s="8" t="e">
        <f>COUNTIFS(Sta!$A:$A,$A11,Sta!$F:$F,"&gt;3.5")/$B11</f>
        <v>#DIV/0!</v>
      </c>
      <c r="P11" s="8" t="e">
        <f>COUNTIFS(Sta!$B:$B,$A11,Sta!$F:$F,"&gt;3.5")/$C11</f>
        <v>#DIV/0!</v>
      </c>
      <c r="Q11" s="11" t="e">
        <f>(COUNTIFS(Sta!$A:$A,$A11,Sta!$D:$D,"&gt;0.5")  + COUNTIFS(Sta!$B:$B,$A11,Sta!$E:$E,"&gt;0.5"))/$D11</f>
        <v>#DIV/0!</v>
      </c>
      <c r="R11" s="8" t="e">
        <f>COUNTIFS(Sta!$A:$A,$A11,Sta!$D:$D,"&gt;0.5")/$B11</f>
        <v>#DIV/0!</v>
      </c>
      <c r="S11" s="8" t="e">
        <f>COUNTIFS(Sta!$B:$B,$A11,Sta!$E:$E,"&gt;0.5")/$C11</f>
        <v>#DIV/0!</v>
      </c>
      <c r="T11" s="11" t="e">
        <f>(COUNTIFS(Sta!$A:$A,$A11,Sta!$D:$D,"&gt;1.5")  + COUNTIFS(Sta!$B:$B,$A11,Sta!$E:$E,"&gt;1.5"))/$D11</f>
        <v>#DIV/0!</v>
      </c>
      <c r="U11" s="8" t="e">
        <f>COUNTIFS(Sta!$A:$A,$A11,Sta!$D:$D,"&gt;1.5")/$B11</f>
        <v>#DIV/0!</v>
      </c>
      <c r="V11" s="8" t="e">
        <f>COUNTIFS(Sta!$B:$B,$A11,Sta!$E:$E,"&gt;1.5")/$C11</f>
        <v>#DIV/0!</v>
      </c>
      <c r="W11" s="11" t="e">
        <f>(COUNTIFS(Sta!$A:$A,$A11,Sta!$E:E,"&gt;0.5") +COUNTIFS(Sta!$B:$B,$A11,Sta!$D:$D,"&gt;0.5"))/$D11</f>
        <v>#DIV/0!</v>
      </c>
      <c r="X11" s="8" t="e">
        <f>COUNTIFS(Sta!$A:$A,$A11,Sta!$E:$E,"&gt;0.5")/$B11</f>
        <v>#DIV/0!</v>
      </c>
      <c r="Y11" s="8" t="e">
        <f>COUNTIFS(Sta!$B:$B,$A11,Sta!$D:$D,"&gt;0.5")/$C11</f>
        <v>#DIV/0!</v>
      </c>
      <c r="Z11" s="11" t="e">
        <f>(COUNTIFS(Sta!$A:$A,$A11,Sta!$E:$E,"&gt;1.5")  + COUNTIFS(Sta!$B:$B,$A11,Sta!$D:$D,"&gt;1.5"))/$D11</f>
        <v>#DIV/0!</v>
      </c>
      <c r="AA11" s="8" t="e">
        <f>COUNTIFS(Sta!$A:$A,$A11,Sta!$E:$E,"&gt;1.5")/$B11</f>
        <v>#DIV/0!</v>
      </c>
      <c r="AB11" s="8" t="e">
        <f>COUNTIFS(Sta!$B:$B,$A11,Sta!$D:$D,"&gt;1.5")/$C11</f>
        <v>#DIV/0!</v>
      </c>
      <c r="AC11" s="11" t="e">
        <f>(COUNTIFS(Sta!$A:A,$A11,Sta!$G:$G,"y") + COUNTIFS(Sta!$B:B,$A11,Sta!$G:$G,"y"))/$D11</f>
        <v>#DIV/0!</v>
      </c>
      <c r="AD11" s="8" t="e">
        <f>COUNTIFS(Sta!$A:A,$A11,Sta!$G:$G,"y")/$B11</f>
        <v>#DIV/0!</v>
      </c>
      <c r="AE11" s="16" t="e">
        <f>COUNTIFS(Sta!$B:B,$A11,Sta!$G:$G,"y")/$C11</f>
        <v>#DIV/0!</v>
      </c>
    </row>
    <row r="12" spans="1:31" x14ac:dyDescent="0.3">
      <c r="A12" s="4" t="s">
        <v>9</v>
      </c>
      <c r="B12" s="9">
        <f>COUNTIF(Sta!A:A,A12)</f>
        <v>0</v>
      </c>
      <c r="C12" s="4">
        <f>COUNTIF(Sta!B:B,A12)</f>
        <v>0</v>
      </c>
      <c r="D12" s="4">
        <f t="shared" si="0"/>
        <v>0</v>
      </c>
      <c r="E12" s="11" t="e">
        <f>(COUNTIFS(Sta!$A:$A,$A12,Sta!$F:$F,"&gt;0.5") + COUNTIFS(Sta!$B:$B,$A12,Sta!$F:$F,"&gt;0.5"))/$D12</f>
        <v>#DIV/0!</v>
      </c>
      <c r="F12" s="8" t="e">
        <f>COUNTIFS(Sta!$A:$A,$A12,Sta!$F:$F,"&gt;0.5")/$B12</f>
        <v>#DIV/0!</v>
      </c>
      <c r="G12" s="8" t="e">
        <f>COUNTIFS(Sta!$B:$B,$A12,Sta!$F:$F,"&gt;0.5")/$C12</f>
        <v>#DIV/0!</v>
      </c>
      <c r="H12" s="11" t="e">
        <f>(COUNTIFS(Sta!$A:$A,$A12,Sta!$F:$F,"&gt;1.5") + COUNTIFS(Sta!$B:$B,$A12,Sta!$F:$F,"&gt;1.5"))/$D12</f>
        <v>#DIV/0!</v>
      </c>
      <c r="I12" s="8" t="e">
        <f>COUNTIFS(Sta!$A:$A,$A12,Sta!$F:$F,"&gt;1.5")/$B12</f>
        <v>#DIV/0!</v>
      </c>
      <c r="J12" s="8" t="e">
        <f>COUNTIFS(Sta!$B:$B,$A12,Sta!$F:$F,"&gt;1.5")/$C12</f>
        <v>#DIV/0!</v>
      </c>
      <c r="K12" s="11" t="e">
        <f>(COUNTIFS(Sta!$A:$A,$A12,Sta!$F:$F,"&gt;2.5") + COUNTIFS(Sta!$B:$B,$A12,Sta!$F:$F,"&gt;2.5"))/$D12</f>
        <v>#DIV/0!</v>
      </c>
      <c r="L12" s="8" t="e">
        <f>COUNTIFS(Sta!$A:$A,$A12,Sta!$F:$F,"&gt;2.5")/$B12</f>
        <v>#DIV/0!</v>
      </c>
      <c r="M12" s="8" t="e">
        <f>COUNTIFS(Sta!$B:$B,$A12,Sta!$F:$F,"&gt;2.5")/$C12</f>
        <v>#DIV/0!</v>
      </c>
      <c r="N12" s="11" t="e">
        <f>(COUNTIFS(Sta!$A:$A,$A12,Sta!$F:$F,"&gt;3.5") + COUNTIFS(Sta!$B:$B,$A12,Sta!$F:$F,"&gt;3.5"))/$D12</f>
        <v>#DIV/0!</v>
      </c>
      <c r="O12" s="8" t="e">
        <f>COUNTIFS(Sta!$A:$A,$A12,Sta!$F:$F,"&gt;3.5")/$B12</f>
        <v>#DIV/0!</v>
      </c>
      <c r="P12" s="8" t="e">
        <f>COUNTIFS(Sta!$B:$B,$A12,Sta!$F:$F,"&gt;3.5")/$C12</f>
        <v>#DIV/0!</v>
      </c>
      <c r="Q12" s="11" t="e">
        <f>(COUNTIFS(Sta!$A:$A,$A12,Sta!$D:$D,"&gt;0.5")  + COUNTIFS(Sta!$B:$B,$A12,Sta!$E:$E,"&gt;0.5"))/$D12</f>
        <v>#DIV/0!</v>
      </c>
      <c r="R12" s="8" t="e">
        <f>COUNTIFS(Sta!$A:$A,$A12,Sta!$D:$D,"&gt;0.5")/$B12</f>
        <v>#DIV/0!</v>
      </c>
      <c r="S12" s="8" t="e">
        <f>COUNTIFS(Sta!$B:$B,$A12,Sta!$E:$E,"&gt;0.5")/$C12</f>
        <v>#DIV/0!</v>
      </c>
      <c r="T12" s="11" t="e">
        <f>(COUNTIFS(Sta!$A:$A,$A12,Sta!$D:$D,"&gt;1.5")  + COUNTIFS(Sta!$B:$B,$A12,Sta!$E:$E,"&gt;1.5"))/$D12</f>
        <v>#DIV/0!</v>
      </c>
      <c r="U12" s="8" t="e">
        <f>COUNTIFS(Sta!$A:$A,$A12,Sta!$D:$D,"&gt;1.5")/$B12</f>
        <v>#DIV/0!</v>
      </c>
      <c r="V12" s="8" t="e">
        <f>COUNTIFS(Sta!$B:$B,$A12,Sta!$E:$E,"&gt;1.5")/$C12</f>
        <v>#DIV/0!</v>
      </c>
      <c r="W12" s="11" t="e">
        <f>(COUNTIFS(Sta!$A:$A,$A12,Sta!$E:E,"&gt;0.5") +COUNTIFS(Sta!$B:$B,$A12,Sta!$D:$D,"&gt;0.5"))/$D12</f>
        <v>#DIV/0!</v>
      </c>
      <c r="X12" s="8" t="e">
        <f>COUNTIFS(Sta!$A:$A,$A12,Sta!$E:$E,"&gt;0.5")/$B12</f>
        <v>#DIV/0!</v>
      </c>
      <c r="Y12" s="8" t="e">
        <f>COUNTIFS(Sta!$B:$B,$A12,Sta!$D:$D,"&gt;0.5")/$C12</f>
        <v>#DIV/0!</v>
      </c>
      <c r="Z12" s="11" t="e">
        <f>(COUNTIFS(Sta!$A:$A,$A12,Sta!$E:$E,"&gt;1.5")  + COUNTIFS(Sta!$B:$B,$A12,Sta!$D:$D,"&gt;1.5"))/$D12</f>
        <v>#DIV/0!</v>
      </c>
      <c r="AA12" s="8" t="e">
        <f>COUNTIFS(Sta!$A:$A,$A12,Sta!$E:$E,"&gt;1.5")/$B12</f>
        <v>#DIV/0!</v>
      </c>
      <c r="AB12" s="8" t="e">
        <f>COUNTIFS(Sta!$B:$B,$A12,Sta!$D:$D,"&gt;1.5")/$C12</f>
        <v>#DIV/0!</v>
      </c>
      <c r="AC12" s="11" t="e">
        <f>(COUNTIFS(Sta!$A:A,$A12,Sta!$G:$G,"y") + COUNTIFS(Sta!$B:B,$A12,Sta!$G:$G,"y"))/$D12</f>
        <v>#DIV/0!</v>
      </c>
      <c r="AD12" s="8" t="e">
        <f>COUNTIFS(Sta!$A:A,$A12,Sta!$G:$G,"y")/$B12</f>
        <v>#DIV/0!</v>
      </c>
      <c r="AE12" s="16" t="e">
        <f>COUNTIFS(Sta!$B:B,$A12,Sta!$G:$G,"y")/$C12</f>
        <v>#DIV/0!</v>
      </c>
    </row>
    <row r="13" spans="1:31" x14ac:dyDescent="0.3">
      <c r="A13" s="4" t="s">
        <v>14</v>
      </c>
      <c r="B13" s="9">
        <f>COUNTIF(Sta!A:A,A13)</f>
        <v>0</v>
      </c>
      <c r="C13" s="4">
        <f>COUNTIF(Sta!B:B,A13)</f>
        <v>0</v>
      </c>
      <c r="D13" s="4">
        <f t="shared" si="0"/>
        <v>0</v>
      </c>
      <c r="E13" s="11" t="e">
        <f>(COUNTIFS(Sta!$A:$A,$A13,Sta!$F:$F,"&gt;0.5") + COUNTIFS(Sta!$B:$B,$A13,Sta!$F:$F,"&gt;0.5"))/$D13</f>
        <v>#DIV/0!</v>
      </c>
      <c r="F13" s="8" t="e">
        <f>COUNTIFS(Sta!$A:$A,$A13,Sta!$F:$F,"&gt;0.5")/$B13</f>
        <v>#DIV/0!</v>
      </c>
      <c r="G13" s="8" t="e">
        <f>COUNTIFS(Sta!$B:$B,$A13,Sta!$F:$F,"&gt;0.5")/$C13</f>
        <v>#DIV/0!</v>
      </c>
      <c r="H13" s="11" t="e">
        <f>(COUNTIFS(Sta!$A:$A,$A13,Sta!$F:$F,"&gt;1.5") + COUNTIFS(Sta!$B:$B,$A13,Sta!$F:$F,"&gt;1.5"))/$D13</f>
        <v>#DIV/0!</v>
      </c>
      <c r="I13" s="8" t="e">
        <f>COUNTIFS(Sta!$A:$A,$A13,Sta!$F:$F,"&gt;1.5")/$B13</f>
        <v>#DIV/0!</v>
      </c>
      <c r="J13" s="8" t="e">
        <f>COUNTIFS(Sta!$B:$B,$A13,Sta!$F:$F,"&gt;1.5")/$C13</f>
        <v>#DIV/0!</v>
      </c>
      <c r="K13" s="11" t="e">
        <f>(COUNTIFS(Sta!$A:$A,$A13,Sta!$F:$F,"&gt;2.5") + COUNTIFS(Sta!$B:$B,$A13,Sta!$F:$F,"&gt;2.5"))/$D13</f>
        <v>#DIV/0!</v>
      </c>
      <c r="L13" s="8" t="e">
        <f>COUNTIFS(Sta!$A:$A,$A13,Sta!$F:$F,"&gt;2.5")/$B13</f>
        <v>#DIV/0!</v>
      </c>
      <c r="M13" s="8" t="e">
        <f>COUNTIFS(Sta!$B:$B,$A13,Sta!$F:$F,"&gt;2.5")/$C13</f>
        <v>#DIV/0!</v>
      </c>
      <c r="N13" s="11" t="e">
        <f>(COUNTIFS(Sta!$A:$A,$A13,Sta!$F:$F,"&gt;3.5") + COUNTIFS(Sta!$B:$B,$A13,Sta!$F:$F,"&gt;3.5"))/$D13</f>
        <v>#DIV/0!</v>
      </c>
      <c r="O13" s="8" t="e">
        <f>COUNTIFS(Sta!$A:$A,$A13,Sta!$F:$F,"&gt;3.5")/$B13</f>
        <v>#DIV/0!</v>
      </c>
      <c r="P13" s="8" t="e">
        <f>COUNTIFS(Sta!$B:$B,$A13,Sta!$F:$F,"&gt;3.5")/$C13</f>
        <v>#DIV/0!</v>
      </c>
      <c r="Q13" s="11" t="e">
        <f>(COUNTIFS(Sta!$A:$A,$A13,Sta!$D:$D,"&gt;0.5")  + COUNTIFS(Sta!$B:$B,$A13,Sta!$E:$E,"&gt;0.5"))/$D13</f>
        <v>#DIV/0!</v>
      </c>
      <c r="R13" s="8" t="e">
        <f>COUNTIFS(Sta!$A:$A,$A13,Sta!$D:$D,"&gt;0.5")/$B13</f>
        <v>#DIV/0!</v>
      </c>
      <c r="S13" s="8" t="e">
        <f>COUNTIFS(Sta!$B:$B,$A13,Sta!$E:$E,"&gt;0.5")/$C13</f>
        <v>#DIV/0!</v>
      </c>
      <c r="T13" s="11" t="e">
        <f>(COUNTIFS(Sta!$A:$A,$A13,Sta!$D:$D,"&gt;1.5")  + COUNTIFS(Sta!$B:$B,$A13,Sta!$E:$E,"&gt;1.5"))/$D13</f>
        <v>#DIV/0!</v>
      </c>
      <c r="U13" s="8" t="e">
        <f>COUNTIFS(Sta!$A:$A,$A13,Sta!$D:$D,"&gt;1.5")/$B13</f>
        <v>#DIV/0!</v>
      </c>
      <c r="V13" s="8" t="e">
        <f>COUNTIFS(Sta!$B:$B,$A13,Sta!$E:$E,"&gt;1.5")/$C13</f>
        <v>#DIV/0!</v>
      </c>
      <c r="W13" s="11" t="e">
        <f>(COUNTIFS(Sta!$A:$A,$A13,Sta!$E:E,"&gt;0.5") +COUNTIFS(Sta!$B:$B,$A13,Sta!$D:$D,"&gt;0.5"))/$D13</f>
        <v>#DIV/0!</v>
      </c>
      <c r="X13" s="8" t="e">
        <f>COUNTIFS(Sta!$A:$A,$A13,Sta!$E:$E,"&gt;0.5")/$B13</f>
        <v>#DIV/0!</v>
      </c>
      <c r="Y13" s="8" t="e">
        <f>COUNTIFS(Sta!$B:$B,$A13,Sta!$D:$D,"&gt;0.5")/$C13</f>
        <v>#DIV/0!</v>
      </c>
      <c r="Z13" s="11" t="e">
        <f>(COUNTIFS(Sta!$A:$A,$A13,Sta!$E:$E,"&gt;1.5")  + COUNTIFS(Sta!$B:$B,$A13,Sta!$D:$D,"&gt;1.5"))/$D13</f>
        <v>#DIV/0!</v>
      </c>
      <c r="AA13" s="8" t="e">
        <f>COUNTIFS(Sta!$A:$A,$A13,Sta!$E:$E,"&gt;1.5")/$B13</f>
        <v>#DIV/0!</v>
      </c>
      <c r="AB13" s="8" t="e">
        <f>COUNTIFS(Sta!$B:$B,$A13,Sta!$D:$D,"&gt;1.5")/$C13</f>
        <v>#DIV/0!</v>
      </c>
      <c r="AC13" s="11" t="e">
        <f>(COUNTIFS(Sta!$A:A,$A13,Sta!$G:$G,"y") + COUNTIFS(Sta!$B:B,$A13,Sta!$G:$G,"y"))/$D13</f>
        <v>#DIV/0!</v>
      </c>
      <c r="AD13" s="8" t="e">
        <f>COUNTIFS(Sta!$A:A,$A13,Sta!$G:$G,"y")/$B13</f>
        <v>#DIV/0!</v>
      </c>
      <c r="AE13" s="16" t="e">
        <f>COUNTIFS(Sta!$B:B,$A13,Sta!$G:$G,"y")/$C13</f>
        <v>#DIV/0!</v>
      </c>
    </row>
    <row r="14" spans="1:31" x14ac:dyDescent="0.3">
      <c r="A14" s="4" t="s">
        <v>11</v>
      </c>
      <c r="B14" s="9">
        <f>COUNTIF(Sta!A:A,A14)</f>
        <v>0</v>
      </c>
      <c r="C14" s="4">
        <f>COUNTIF(Sta!B:B,A14)</f>
        <v>0</v>
      </c>
      <c r="D14" s="4">
        <f t="shared" si="0"/>
        <v>0</v>
      </c>
      <c r="E14" s="11" t="e">
        <f>(COUNTIFS(Sta!$A:$A,$A14,Sta!$F:$F,"&gt;0.5") + COUNTIFS(Sta!$B:$B,$A14,Sta!$F:$F,"&gt;0.5"))/$D14</f>
        <v>#DIV/0!</v>
      </c>
      <c r="F14" s="8" t="e">
        <f>COUNTIFS(Sta!$A:$A,$A14,Sta!$F:$F,"&gt;0.5")/$B14</f>
        <v>#DIV/0!</v>
      </c>
      <c r="G14" s="8" t="e">
        <f>COUNTIFS(Sta!$B:$B,$A14,Sta!$F:$F,"&gt;0.5")/$C14</f>
        <v>#DIV/0!</v>
      </c>
      <c r="H14" s="11" t="e">
        <f>(COUNTIFS(Sta!$A:$A,$A14,Sta!$F:$F,"&gt;1.5") + COUNTIFS(Sta!$B:$B,$A14,Sta!$F:$F,"&gt;1.5"))/$D14</f>
        <v>#DIV/0!</v>
      </c>
      <c r="I14" s="8" t="e">
        <f>COUNTIFS(Sta!$A:$A,$A14,Sta!$F:$F,"&gt;1.5")/$B14</f>
        <v>#DIV/0!</v>
      </c>
      <c r="J14" s="8" t="e">
        <f>COUNTIFS(Sta!$B:$B,$A14,Sta!$F:$F,"&gt;1.5")/$C14</f>
        <v>#DIV/0!</v>
      </c>
      <c r="K14" s="11" t="e">
        <f>(COUNTIFS(Sta!$A:$A,$A14,Sta!$F:$F,"&gt;2.5") + COUNTIFS(Sta!$B:$B,$A14,Sta!$F:$F,"&gt;2.5"))/$D14</f>
        <v>#DIV/0!</v>
      </c>
      <c r="L14" s="8" t="e">
        <f>COUNTIFS(Sta!$A:$A,$A14,Sta!$F:$F,"&gt;2.5")/$B14</f>
        <v>#DIV/0!</v>
      </c>
      <c r="M14" s="8" t="e">
        <f>COUNTIFS(Sta!$B:$B,$A14,Sta!$F:$F,"&gt;2.5")/$C14</f>
        <v>#DIV/0!</v>
      </c>
      <c r="N14" s="11" t="e">
        <f>(COUNTIFS(Sta!$A:$A,$A14,Sta!$F:$F,"&gt;3.5") + COUNTIFS(Sta!$B:$B,$A14,Sta!$F:$F,"&gt;3.5"))/$D14</f>
        <v>#DIV/0!</v>
      </c>
      <c r="O14" s="8" t="e">
        <f>COUNTIFS(Sta!$A:$A,$A14,Sta!$F:$F,"&gt;3.5")/$B14</f>
        <v>#DIV/0!</v>
      </c>
      <c r="P14" s="8" t="e">
        <f>COUNTIFS(Sta!$B:$B,$A14,Sta!$F:$F,"&gt;3.5")/$C14</f>
        <v>#DIV/0!</v>
      </c>
      <c r="Q14" s="11" t="e">
        <f>(COUNTIFS(Sta!$A:$A,$A14,Sta!$D:$D,"&gt;0.5")  + COUNTIFS(Sta!$B:$B,$A14,Sta!$E:$E,"&gt;0.5"))/$D14</f>
        <v>#DIV/0!</v>
      </c>
      <c r="R14" s="8" t="e">
        <f>COUNTIFS(Sta!$A:$A,$A14,Sta!$D:$D,"&gt;0.5")/$B14</f>
        <v>#DIV/0!</v>
      </c>
      <c r="S14" s="8" t="e">
        <f>COUNTIFS(Sta!$B:$B,$A14,Sta!$E:$E,"&gt;0.5")/$C14</f>
        <v>#DIV/0!</v>
      </c>
      <c r="T14" s="11" t="e">
        <f>(COUNTIFS(Sta!$A:$A,$A14,Sta!$D:$D,"&gt;1.5")  + COUNTIFS(Sta!$B:$B,$A14,Sta!$E:$E,"&gt;1.5"))/$D14</f>
        <v>#DIV/0!</v>
      </c>
      <c r="U14" s="8" t="e">
        <f>COUNTIFS(Sta!$A:$A,$A14,Sta!$D:$D,"&gt;1.5")/$B14</f>
        <v>#DIV/0!</v>
      </c>
      <c r="V14" s="8" t="e">
        <f>COUNTIFS(Sta!$B:$B,$A14,Sta!$E:$E,"&gt;1.5")/$C14</f>
        <v>#DIV/0!</v>
      </c>
      <c r="W14" s="11" t="e">
        <f>(COUNTIFS(Sta!$A:$A,$A14,Sta!$E:E,"&gt;0.5") +COUNTIFS(Sta!$B:$B,$A14,Sta!$D:$D,"&gt;0.5"))/$D14</f>
        <v>#DIV/0!</v>
      </c>
      <c r="X14" s="8" t="e">
        <f>COUNTIFS(Sta!$A:$A,$A14,Sta!$E:$E,"&gt;0.5")/$B14</f>
        <v>#DIV/0!</v>
      </c>
      <c r="Y14" s="8" t="e">
        <f>COUNTIFS(Sta!$B:$B,$A14,Sta!$D:$D,"&gt;0.5")/$C14</f>
        <v>#DIV/0!</v>
      </c>
      <c r="Z14" s="11" t="e">
        <f>(COUNTIFS(Sta!$A:$A,$A14,Sta!$E:$E,"&gt;1.5")  + COUNTIFS(Sta!$B:$B,$A14,Sta!$D:$D,"&gt;1.5"))/$D14</f>
        <v>#DIV/0!</v>
      </c>
      <c r="AA14" s="8" t="e">
        <f>COUNTIFS(Sta!$A:$A,$A14,Sta!$E:$E,"&gt;1.5")/$B14</f>
        <v>#DIV/0!</v>
      </c>
      <c r="AB14" s="8" t="e">
        <f>COUNTIFS(Sta!$B:$B,$A14,Sta!$D:$D,"&gt;1.5")/$C14</f>
        <v>#DIV/0!</v>
      </c>
      <c r="AC14" s="11" t="e">
        <f>(COUNTIFS(Sta!$A:A,$A14,Sta!$G:$G,"y") + COUNTIFS(Sta!$B:B,$A14,Sta!$G:$G,"y"))/$D14</f>
        <v>#DIV/0!</v>
      </c>
      <c r="AD14" s="8" t="e">
        <f>COUNTIFS(Sta!$A:A,$A14,Sta!$G:$G,"y")/$B14</f>
        <v>#DIV/0!</v>
      </c>
      <c r="AE14" s="16" t="e">
        <f>COUNTIFS(Sta!$B:B,$A14,Sta!$G:$G,"y")/$C14</f>
        <v>#DIV/0!</v>
      </c>
    </row>
    <row r="15" spans="1:31" x14ac:dyDescent="0.3">
      <c r="A15" s="4" t="s">
        <v>6</v>
      </c>
      <c r="B15" s="9">
        <f>COUNTIF(Sta!A:A,A15)</f>
        <v>0</v>
      </c>
      <c r="C15" s="4">
        <f>COUNTIF(Sta!B:B,A15)</f>
        <v>0</v>
      </c>
      <c r="D15" s="4">
        <f t="shared" si="0"/>
        <v>0</v>
      </c>
      <c r="E15" s="11" t="e">
        <f>(COUNTIFS(Sta!$A:$A,$A15,Sta!$F:$F,"&gt;0.5") + COUNTIFS(Sta!$B:$B,$A15,Sta!$F:$F,"&gt;0.5"))/$D15</f>
        <v>#DIV/0!</v>
      </c>
      <c r="F15" s="8" t="e">
        <f>COUNTIFS(Sta!$A:$A,$A15,Sta!$F:$F,"&gt;0.5")/$B15</f>
        <v>#DIV/0!</v>
      </c>
      <c r="G15" s="8" t="e">
        <f>COUNTIFS(Sta!$B:$B,$A15,Sta!$F:$F,"&gt;0.5")/$C15</f>
        <v>#DIV/0!</v>
      </c>
      <c r="H15" s="11" t="e">
        <f>(COUNTIFS(Sta!$A:$A,$A15,Sta!$F:$F,"&gt;1.5") + COUNTIFS(Sta!$B:$B,$A15,Sta!$F:$F,"&gt;1.5"))/$D15</f>
        <v>#DIV/0!</v>
      </c>
      <c r="I15" s="8" t="e">
        <f>COUNTIFS(Sta!$A:$A,$A15,Sta!$F:$F,"&gt;1.5")/$B15</f>
        <v>#DIV/0!</v>
      </c>
      <c r="J15" s="8" t="e">
        <f>COUNTIFS(Sta!$B:$B,$A15,Sta!$F:$F,"&gt;1.5")/$C15</f>
        <v>#DIV/0!</v>
      </c>
      <c r="K15" s="11" t="e">
        <f>(COUNTIFS(Sta!$A:$A,$A15,Sta!$F:$F,"&gt;2.5") + COUNTIFS(Sta!$B:$B,$A15,Sta!$F:$F,"&gt;2.5"))/$D15</f>
        <v>#DIV/0!</v>
      </c>
      <c r="L15" s="8" t="e">
        <f>COUNTIFS(Sta!$A:$A,$A15,Sta!$F:$F,"&gt;2.5")/$B15</f>
        <v>#DIV/0!</v>
      </c>
      <c r="M15" s="8" t="e">
        <f>COUNTIFS(Sta!$B:$B,$A15,Sta!$F:$F,"&gt;2.5")/$C15</f>
        <v>#DIV/0!</v>
      </c>
      <c r="N15" s="11" t="e">
        <f>(COUNTIFS(Sta!$A:$A,$A15,Sta!$F:$F,"&gt;3.5") + COUNTIFS(Sta!$B:$B,$A15,Sta!$F:$F,"&gt;3.5"))/$D15</f>
        <v>#DIV/0!</v>
      </c>
      <c r="O15" s="8" t="e">
        <f>COUNTIFS(Sta!$A:$A,$A15,Sta!$F:$F,"&gt;3.5")/$B15</f>
        <v>#DIV/0!</v>
      </c>
      <c r="P15" s="8" t="e">
        <f>COUNTIFS(Sta!$B:$B,$A15,Sta!$F:$F,"&gt;3.5")/$C15</f>
        <v>#DIV/0!</v>
      </c>
      <c r="Q15" s="11" t="e">
        <f>(COUNTIFS(Sta!$A:$A,$A15,Sta!$D:$D,"&gt;0.5")  + COUNTIFS(Sta!$B:$B,$A15,Sta!$E:$E,"&gt;0.5"))/$D15</f>
        <v>#DIV/0!</v>
      </c>
      <c r="R15" s="8" t="e">
        <f>COUNTIFS(Sta!$A:$A,$A15,Sta!$D:$D,"&gt;0.5")/$B15</f>
        <v>#DIV/0!</v>
      </c>
      <c r="S15" s="8" t="e">
        <f>COUNTIFS(Sta!$B:$B,$A15,Sta!$E:$E,"&gt;0.5")/$C15</f>
        <v>#DIV/0!</v>
      </c>
      <c r="T15" s="11" t="e">
        <f>(COUNTIFS(Sta!$A:$A,$A15,Sta!$D:$D,"&gt;1.5")  + COUNTIFS(Sta!$B:$B,$A15,Sta!$E:$E,"&gt;1.5"))/$D15</f>
        <v>#DIV/0!</v>
      </c>
      <c r="U15" s="8" t="e">
        <f>COUNTIFS(Sta!$A:$A,$A15,Sta!$D:$D,"&gt;1.5")/$B15</f>
        <v>#DIV/0!</v>
      </c>
      <c r="V15" s="8" t="e">
        <f>COUNTIFS(Sta!$B:$B,$A15,Sta!$E:$E,"&gt;1.5")/$C15</f>
        <v>#DIV/0!</v>
      </c>
      <c r="W15" s="11" t="e">
        <f>(COUNTIFS(Sta!$A:$A,$A15,Sta!$E:E,"&gt;0.5") +COUNTIFS(Sta!$B:$B,$A15,Sta!$D:$D,"&gt;0.5"))/$D15</f>
        <v>#DIV/0!</v>
      </c>
      <c r="X15" s="8" t="e">
        <f>COUNTIFS(Sta!$A:$A,$A15,Sta!$E:$E,"&gt;0.5")/$B15</f>
        <v>#DIV/0!</v>
      </c>
      <c r="Y15" s="8" t="e">
        <f>COUNTIFS(Sta!$B:$B,$A15,Sta!$D:$D,"&gt;0.5")/$C15</f>
        <v>#DIV/0!</v>
      </c>
      <c r="Z15" s="11" t="e">
        <f>(COUNTIFS(Sta!$A:$A,$A15,Sta!$E:$E,"&gt;1.5")  + COUNTIFS(Sta!$B:$B,$A15,Sta!$D:$D,"&gt;1.5"))/$D15</f>
        <v>#DIV/0!</v>
      </c>
      <c r="AA15" s="8" t="e">
        <f>COUNTIFS(Sta!$A:$A,$A15,Sta!$E:$E,"&gt;1.5")/$B15</f>
        <v>#DIV/0!</v>
      </c>
      <c r="AB15" s="8" t="e">
        <f>COUNTIFS(Sta!$B:$B,$A15,Sta!$D:$D,"&gt;1.5")/$C15</f>
        <v>#DIV/0!</v>
      </c>
      <c r="AC15" s="11" t="e">
        <f>(COUNTIFS(Sta!$A:A,$A15,Sta!$G:$G,"y") + COUNTIFS(Sta!$B:B,$A15,Sta!$G:$G,"y"))/$D15</f>
        <v>#DIV/0!</v>
      </c>
      <c r="AD15" s="8" t="e">
        <f>COUNTIFS(Sta!$A:A,$A15,Sta!$G:$G,"y")/$B15</f>
        <v>#DIV/0!</v>
      </c>
      <c r="AE15" s="16" t="e">
        <f>COUNTIFS(Sta!$B:B,$A15,Sta!$G:$G,"y")/$C15</f>
        <v>#DIV/0!</v>
      </c>
    </row>
    <row r="16" spans="1:31" x14ac:dyDescent="0.3">
      <c r="A16" s="4" t="s">
        <v>13</v>
      </c>
      <c r="B16" s="9">
        <f>COUNTIF(Sta!A:A,A16)</f>
        <v>0</v>
      </c>
      <c r="C16" s="4">
        <f>COUNTIF(Sta!B:B,A16)</f>
        <v>0</v>
      </c>
      <c r="D16" s="4">
        <f t="shared" si="0"/>
        <v>0</v>
      </c>
      <c r="E16" s="11" t="e">
        <f>(COUNTIFS(Sta!$A:$A,$A16,Sta!$F:$F,"&gt;0.5") + COUNTIFS(Sta!$B:$B,$A16,Sta!$F:$F,"&gt;0.5"))/$D16</f>
        <v>#DIV/0!</v>
      </c>
      <c r="F16" s="8" t="e">
        <f>COUNTIFS(Sta!$A:$A,$A16,Sta!$F:$F,"&gt;0.5")/$B16</f>
        <v>#DIV/0!</v>
      </c>
      <c r="G16" s="8" t="e">
        <f>COUNTIFS(Sta!$B:$B,$A16,Sta!$F:$F,"&gt;0.5")/$C16</f>
        <v>#DIV/0!</v>
      </c>
      <c r="H16" s="11" t="e">
        <f>(COUNTIFS(Sta!$A:$A,$A16,Sta!$F:$F,"&gt;1.5") + COUNTIFS(Sta!$B:$B,$A16,Sta!$F:$F,"&gt;1.5"))/$D16</f>
        <v>#DIV/0!</v>
      </c>
      <c r="I16" s="8" t="e">
        <f>COUNTIFS(Sta!$A:$A,$A16,Sta!$F:$F,"&gt;1.5")/$B16</f>
        <v>#DIV/0!</v>
      </c>
      <c r="J16" s="8" t="e">
        <f>COUNTIFS(Sta!$B:$B,$A16,Sta!$F:$F,"&gt;1.5")/$C16</f>
        <v>#DIV/0!</v>
      </c>
      <c r="K16" s="11" t="e">
        <f>(COUNTIFS(Sta!$A:$A,$A16,Sta!$F:$F,"&gt;2.5") + COUNTIFS(Sta!$B:$B,$A16,Sta!$F:$F,"&gt;2.5"))/$D16</f>
        <v>#DIV/0!</v>
      </c>
      <c r="L16" s="8" t="e">
        <f>COUNTIFS(Sta!$A:$A,$A16,Sta!$F:$F,"&gt;2.5")/$B16</f>
        <v>#DIV/0!</v>
      </c>
      <c r="M16" s="8" t="e">
        <f>COUNTIFS(Sta!$B:$B,$A16,Sta!$F:$F,"&gt;2.5")/$C16</f>
        <v>#DIV/0!</v>
      </c>
      <c r="N16" s="11" t="e">
        <f>(COUNTIFS(Sta!$A:$A,$A16,Sta!$F:$F,"&gt;3.5") + COUNTIFS(Sta!$B:$B,$A16,Sta!$F:$F,"&gt;3.5"))/$D16</f>
        <v>#DIV/0!</v>
      </c>
      <c r="O16" s="8" t="e">
        <f>COUNTIFS(Sta!$A:$A,$A16,Sta!$F:$F,"&gt;3.5")/$B16</f>
        <v>#DIV/0!</v>
      </c>
      <c r="P16" s="8" t="e">
        <f>COUNTIFS(Sta!$B:$B,$A16,Sta!$F:$F,"&gt;3.5")/$C16</f>
        <v>#DIV/0!</v>
      </c>
      <c r="Q16" s="11" t="e">
        <f>(COUNTIFS(Sta!$A:$A,$A16,Sta!$D:$D,"&gt;0.5")  + COUNTIFS(Sta!$B:$B,$A16,Sta!$E:$E,"&gt;0.5"))/$D16</f>
        <v>#DIV/0!</v>
      </c>
      <c r="R16" s="8" t="e">
        <f>COUNTIFS(Sta!$A:$A,$A16,Sta!$D:$D,"&gt;0.5")/$B16</f>
        <v>#DIV/0!</v>
      </c>
      <c r="S16" s="8" t="e">
        <f>COUNTIFS(Sta!$B:$B,$A16,Sta!$E:$E,"&gt;0.5")/$C16</f>
        <v>#DIV/0!</v>
      </c>
      <c r="T16" s="11" t="e">
        <f>(COUNTIFS(Sta!$A:$A,$A16,Sta!$D:$D,"&gt;1.5")  + COUNTIFS(Sta!$B:$B,$A16,Sta!$E:$E,"&gt;1.5"))/$D16</f>
        <v>#DIV/0!</v>
      </c>
      <c r="U16" s="8" t="e">
        <f>COUNTIFS(Sta!$A:$A,$A16,Sta!$D:$D,"&gt;1.5")/$B16</f>
        <v>#DIV/0!</v>
      </c>
      <c r="V16" s="8" t="e">
        <f>COUNTIFS(Sta!$B:$B,$A16,Sta!$E:$E,"&gt;1.5")/$C16</f>
        <v>#DIV/0!</v>
      </c>
      <c r="W16" s="11" t="e">
        <f>(COUNTIFS(Sta!$A:$A,$A16,Sta!$E:E,"&gt;0.5") +COUNTIFS(Sta!$B:$B,$A16,Sta!$D:$D,"&gt;0.5"))/$D16</f>
        <v>#DIV/0!</v>
      </c>
      <c r="X16" s="8" t="e">
        <f>COUNTIFS(Sta!$A:$A,$A16,Sta!$E:$E,"&gt;0.5")/$B16</f>
        <v>#DIV/0!</v>
      </c>
      <c r="Y16" s="8" t="e">
        <f>COUNTIFS(Sta!$B:$B,$A16,Sta!$D:$D,"&gt;0.5")/$C16</f>
        <v>#DIV/0!</v>
      </c>
      <c r="Z16" s="11" t="e">
        <f>(COUNTIFS(Sta!$A:$A,$A16,Sta!$E:$E,"&gt;1.5")  + COUNTIFS(Sta!$B:$B,$A16,Sta!$D:$D,"&gt;1.5"))/$D16</f>
        <v>#DIV/0!</v>
      </c>
      <c r="AA16" s="8" t="e">
        <f>COUNTIFS(Sta!$A:$A,$A16,Sta!$E:$E,"&gt;1.5")/$B16</f>
        <v>#DIV/0!</v>
      </c>
      <c r="AB16" s="8" t="e">
        <f>COUNTIFS(Sta!$B:$B,$A16,Sta!$D:$D,"&gt;1.5")/$C16</f>
        <v>#DIV/0!</v>
      </c>
      <c r="AC16" s="11" t="e">
        <f>(COUNTIFS(Sta!$A:A,$A16,Sta!$G:$G,"y") + COUNTIFS(Sta!$B:B,$A16,Sta!$G:$G,"y"))/$D16</f>
        <v>#DIV/0!</v>
      </c>
      <c r="AD16" s="8" t="e">
        <f>COUNTIFS(Sta!$A:A,$A16,Sta!$G:$G,"y")/$B16</f>
        <v>#DIV/0!</v>
      </c>
      <c r="AE16" s="16" t="e">
        <f>COUNTIFS(Sta!$B:B,$A16,Sta!$G:$G,"y")/$C16</f>
        <v>#DIV/0!</v>
      </c>
    </row>
    <row r="17" spans="1:31" x14ac:dyDescent="0.3">
      <c r="A17" s="5" t="s">
        <v>15</v>
      </c>
      <c r="B17" s="9">
        <f>COUNTIF(Sta!A:A,A17)</f>
        <v>0</v>
      </c>
      <c r="C17" s="4">
        <f>COUNTIF(Sta!B:B,A17)</f>
        <v>0</v>
      </c>
      <c r="D17" s="4">
        <f t="shared" si="0"/>
        <v>0</v>
      </c>
      <c r="E17" s="11" t="e">
        <f>(COUNTIFS(Sta!$A:$A,$A17,Sta!$F:$F,"&gt;0.5") + COUNTIFS(Sta!$B:$B,$A17,Sta!$F:$F,"&gt;0.5"))/$D17</f>
        <v>#DIV/0!</v>
      </c>
      <c r="F17" s="8" t="e">
        <f>COUNTIFS(Sta!$A:$A,$A17,Sta!$F:$F,"&gt;0.5")/$B17</f>
        <v>#DIV/0!</v>
      </c>
      <c r="G17" s="8" t="e">
        <f>COUNTIFS(Sta!$B:$B,$A17,Sta!$F:$F,"&gt;0.5")/$C17</f>
        <v>#DIV/0!</v>
      </c>
      <c r="H17" s="11" t="e">
        <f>(COUNTIFS(Sta!$A:$A,$A17,Sta!$F:$F,"&gt;1.5") + COUNTIFS(Sta!$B:$B,$A17,Sta!$F:$F,"&gt;1.5"))/$D17</f>
        <v>#DIV/0!</v>
      </c>
      <c r="I17" s="8" t="e">
        <f>COUNTIFS(Sta!$A:$A,$A17,Sta!$F:$F,"&gt;1.5")/$B17</f>
        <v>#DIV/0!</v>
      </c>
      <c r="J17" s="8" t="e">
        <f>COUNTIFS(Sta!$B:$B,$A17,Sta!$F:$F,"&gt;1.5")/$C17</f>
        <v>#DIV/0!</v>
      </c>
      <c r="K17" s="11" t="e">
        <f>(COUNTIFS(Sta!$A:$A,$A17,Sta!$F:$F,"&gt;2.5") + COUNTIFS(Sta!$B:$B,$A17,Sta!$F:$F,"&gt;2.5"))/$D17</f>
        <v>#DIV/0!</v>
      </c>
      <c r="L17" s="8" t="e">
        <f>COUNTIFS(Sta!$A:$A,$A17,Sta!$F:$F,"&gt;2.5")/$B17</f>
        <v>#DIV/0!</v>
      </c>
      <c r="M17" s="8" t="e">
        <f>COUNTIFS(Sta!$B:$B,$A17,Sta!$F:$F,"&gt;2.5")/$C17</f>
        <v>#DIV/0!</v>
      </c>
      <c r="N17" s="11" t="e">
        <f>(COUNTIFS(Sta!$A:$A,$A17,Sta!$F:$F,"&gt;3.5") + COUNTIFS(Sta!$B:$B,$A17,Sta!$F:$F,"&gt;3.5"))/$D17</f>
        <v>#DIV/0!</v>
      </c>
      <c r="O17" s="8" t="e">
        <f>COUNTIFS(Sta!$A:$A,$A17,Sta!$F:$F,"&gt;3.5")/$B17</f>
        <v>#DIV/0!</v>
      </c>
      <c r="P17" s="8" t="e">
        <f>COUNTIFS(Sta!$B:$B,$A17,Sta!$F:$F,"&gt;3.5")/$C17</f>
        <v>#DIV/0!</v>
      </c>
      <c r="Q17" s="11" t="e">
        <f>(COUNTIFS(Sta!$A:$A,$A17,Sta!$D:$D,"&gt;0.5")  + COUNTIFS(Sta!$B:$B,$A17,Sta!$E:$E,"&gt;0.5"))/$D17</f>
        <v>#DIV/0!</v>
      </c>
      <c r="R17" s="8" t="e">
        <f>COUNTIFS(Sta!$A:$A,$A17,Sta!$D:$D,"&gt;0.5")/$B17</f>
        <v>#DIV/0!</v>
      </c>
      <c r="S17" s="8" t="e">
        <f>COUNTIFS(Sta!$B:$B,$A17,Sta!$E:$E,"&gt;0.5")/$C17</f>
        <v>#DIV/0!</v>
      </c>
      <c r="T17" s="11" t="e">
        <f>(COUNTIFS(Sta!$A:$A,$A17,Sta!$D:$D,"&gt;1.5")  + COUNTIFS(Sta!$B:$B,$A17,Sta!$E:$E,"&gt;1.5"))/$D17</f>
        <v>#DIV/0!</v>
      </c>
      <c r="U17" s="8" t="e">
        <f>COUNTIFS(Sta!$A:$A,$A17,Sta!$D:$D,"&gt;1.5")/$B17</f>
        <v>#DIV/0!</v>
      </c>
      <c r="V17" s="8" t="e">
        <f>COUNTIFS(Sta!$B:$B,$A17,Sta!$E:$E,"&gt;1.5")/$C17</f>
        <v>#DIV/0!</v>
      </c>
      <c r="W17" s="11" t="e">
        <f>(COUNTIFS(Sta!$A:$A,$A17,Sta!$E:E,"&gt;0.5") +COUNTIFS(Sta!$B:$B,$A17,Sta!$D:$D,"&gt;0.5"))/$D17</f>
        <v>#DIV/0!</v>
      </c>
      <c r="X17" s="8" t="e">
        <f>COUNTIFS(Sta!$A:$A,$A17,Sta!$E:$E,"&gt;0.5")/$B17</f>
        <v>#DIV/0!</v>
      </c>
      <c r="Y17" s="8" t="e">
        <f>COUNTIFS(Sta!$B:$B,$A17,Sta!$D:$D,"&gt;0.5")/$C17</f>
        <v>#DIV/0!</v>
      </c>
      <c r="Z17" s="11" t="e">
        <f>(COUNTIFS(Sta!$A:$A,$A17,Sta!$E:$E,"&gt;1.5")  + COUNTIFS(Sta!$B:$B,$A17,Sta!$D:$D,"&gt;1.5"))/$D17</f>
        <v>#DIV/0!</v>
      </c>
      <c r="AA17" s="8" t="e">
        <f>COUNTIFS(Sta!$A:$A,$A17,Sta!$E:$E,"&gt;1.5")/$B17</f>
        <v>#DIV/0!</v>
      </c>
      <c r="AB17" s="8" t="e">
        <f>COUNTIFS(Sta!$B:$B,$A17,Sta!$D:$D,"&gt;1.5")/$C17</f>
        <v>#DIV/0!</v>
      </c>
      <c r="AC17" s="11" t="e">
        <f>(COUNTIFS(Sta!$A:A,$A17,Sta!$G:$G,"y") + COUNTIFS(Sta!$B:B,$A17,Sta!$G:$G,"y"))/$D17</f>
        <v>#DIV/0!</v>
      </c>
      <c r="AD17" s="8" t="e">
        <f>COUNTIFS(Sta!$A:A,$A17,Sta!$G:$G,"y")/$B17</f>
        <v>#DIV/0!</v>
      </c>
      <c r="AE17" s="16" t="e">
        <f>COUNTIFS(Sta!$B:B,$A17,Sta!$G:$G,"y")/$C17</f>
        <v>#DIV/0!</v>
      </c>
    </row>
    <row r="18" spans="1:31" x14ac:dyDescent="0.3">
      <c r="A18" s="4" t="s">
        <v>17</v>
      </c>
      <c r="B18" s="9">
        <f>COUNTIF(Sta!A:A,A18)</f>
        <v>0</v>
      </c>
      <c r="C18" s="4">
        <f>COUNTIF(Sta!B:B,A18)</f>
        <v>0</v>
      </c>
      <c r="D18" s="4">
        <f t="shared" si="0"/>
        <v>0</v>
      </c>
      <c r="E18" s="11" t="e">
        <f>(COUNTIFS(Sta!$A:$A,$A18,Sta!$F:$F,"&gt;0.5") + COUNTIFS(Sta!$B:$B,$A18,Sta!$F:$F,"&gt;0.5"))/$D18</f>
        <v>#DIV/0!</v>
      </c>
      <c r="F18" s="8" t="e">
        <f>COUNTIFS(Sta!$A:$A,$A18,Sta!$F:$F,"&gt;0.5")/$B18</f>
        <v>#DIV/0!</v>
      </c>
      <c r="G18" s="8" t="e">
        <f>COUNTIFS(Sta!$B:$B,$A18,Sta!$F:$F,"&gt;0.5")/$C18</f>
        <v>#DIV/0!</v>
      </c>
      <c r="H18" s="11" t="e">
        <f>(COUNTIFS(Sta!$A:$A,$A18,Sta!$F:$F,"&gt;1.5") + COUNTIFS(Sta!$B:$B,$A18,Sta!$F:$F,"&gt;1.5"))/$D18</f>
        <v>#DIV/0!</v>
      </c>
      <c r="I18" s="8" t="e">
        <f>COUNTIFS(Sta!$A:$A,$A18,Sta!$F:$F,"&gt;1.5")/$B18</f>
        <v>#DIV/0!</v>
      </c>
      <c r="J18" s="8" t="e">
        <f>COUNTIFS(Sta!$B:$B,$A18,Sta!$F:$F,"&gt;1.5")/$C18</f>
        <v>#DIV/0!</v>
      </c>
      <c r="K18" s="11" t="e">
        <f>(COUNTIFS(Sta!$A:$A,$A18,Sta!$F:$F,"&gt;2.5") + COUNTIFS(Sta!$B:$B,$A18,Sta!$F:$F,"&gt;2.5"))/$D18</f>
        <v>#DIV/0!</v>
      </c>
      <c r="L18" s="8" t="e">
        <f>COUNTIFS(Sta!$A:$A,$A18,Sta!$F:$F,"&gt;2.5")/$B18</f>
        <v>#DIV/0!</v>
      </c>
      <c r="M18" s="8" t="e">
        <f>COUNTIFS(Sta!$B:$B,$A18,Sta!$F:$F,"&gt;2.5")/$C18</f>
        <v>#DIV/0!</v>
      </c>
      <c r="N18" s="11" t="e">
        <f>(COUNTIFS(Sta!$A:$A,$A18,Sta!$F:$F,"&gt;3.5") + COUNTIFS(Sta!$B:$B,$A18,Sta!$F:$F,"&gt;3.5"))/$D18</f>
        <v>#DIV/0!</v>
      </c>
      <c r="O18" s="8" t="e">
        <f>COUNTIFS(Sta!$A:$A,$A18,Sta!$F:$F,"&gt;3.5")/$B18</f>
        <v>#DIV/0!</v>
      </c>
      <c r="P18" s="8" t="e">
        <f>COUNTIFS(Sta!$B:$B,$A18,Sta!$F:$F,"&gt;3.5")/$C18</f>
        <v>#DIV/0!</v>
      </c>
      <c r="Q18" s="11" t="e">
        <f>(COUNTIFS(Sta!$A:$A,$A18,Sta!$D:$D,"&gt;0.5")  + COUNTIFS(Sta!$B:$B,$A18,Sta!$E:$E,"&gt;0.5"))/$D18</f>
        <v>#DIV/0!</v>
      </c>
      <c r="R18" s="8" t="e">
        <f>COUNTIFS(Sta!$A:$A,$A18,Sta!$D:$D,"&gt;0.5")/$B18</f>
        <v>#DIV/0!</v>
      </c>
      <c r="S18" s="8" t="e">
        <f>COUNTIFS(Sta!$B:$B,$A18,Sta!$E:$E,"&gt;0.5")/$C18</f>
        <v>#DIV/0!</v>
      </c>
      <c r="T18" s="11" t="e">
        <f>(COUNTIFS(Sta!$A:$A,$A18,Sta!$D:$D,"&gt;1.5")  + COUNTIFS(Sta!$B:$B,$A18,Sta!$E:$E,"&gt;1.5"))/$D18</f>
        <v>#DIV/0!</v>
      </c>
      <c r="U18" s="8" t="e">
        <f>COUNTIFS(Sta!$A:$A,$A18,Sta!$D:$D,"&gt;1.5")/$B18</f>
        <v>#DIV/0!</v>
      </c>
      <c r="V18" s="8" t="e">
        <f>COUNTIFS(Sta!$B:$B,$A18,Sta!$E:$E,"&gt;1.5")/$C18</f>
        <v>#DIV/0!</v>
      </c>
      <c r="W18" s="11" t="e">
        <f>(COUNTIFS(Sta!$A:$A,$A18,Sta!$E:E,"&gt;0.5") +COUNTIFS(Sta!$B:$B,$A18,Sta!$D:$D,"&gt;0.5"))/$D18</f>
        <v>#DIV/0!</v>
      </c>
      <c r="X18" s="8" t="e">
        <f>COUNTIFS(Sta!$A:$A,$A18,Sta!$E:$E,"&gt;0.5")/$B18</f>
        <v>#DIV/0!</v>
      </c>
      <c r="Y18" s="8" t="e">
        <f>COUNTIFS(Sta!$B:$B,$A18,Sta!$D:$D,"&gt;0.5")/$C18</f>
        <v>#DIV/0!</v>
      </c>
      <c r="Z18" s="11" t="e">
        <f>(COUNTIFS(Sta!$A:$A,$A18,Sta!$E:$E,"&gt;1.5")  + COUNTIFS(Sta!$B:$B,$A18,Sta!$D:$D,"&gt;1.5"))/$D18</f>
        <v>#DIV/0!</v>
      </c>
      <c r="AA18" s="8" t="e">
        <f>COUNTIFS(Sta!$A:$A,$A18,Sta!$E:$E,"&gt;1.5")/$B18</f>
        <v>#DIV/0!</v>
      </c>
      <c r="AB18" s="8" t="e">
        <f>COUNTIFS(Sta!$B:$B,$A18,Sta!$D:$D,"&gt;1.5")/$C18</f>
        <v>#DIV/0!</v>
      </c>
      <c r="AC18" s="11" t="e">
        <f>(COUNTIFS(Sta!$A:A,$A18,Sta!$G:$G,"y") + COUNTIFS(Sta!$B:B,$A18,Sta!$G:$G,"y"))/$D18</f>
        <v>#DIV/0!</v>
      </c>
      <c r="AD18" s="8" t="e">
        <f>COUNTIFS(Sta!$A:A,$A18,Sta!$G:$G,"y")/$B18</f>
        <v>#DIV/0!</v>
      </c>
      <c r="AE18" s="16" t="e">
        <f>COUNTIFS(Sta!$B:B,$A18,Sta!$G:$G,"y")/$C18</f>
        <v>#DIV/0!</v>
      </c>
    </row>
    <row r="19" spans="1:31" x14ac:dyDescent="0.3">
      <c r="A19" s="4" t="s">
        <v>16</v>
      </c>
      <c r="B19" s="9">
        <f>COUNTIF(Sta!A:A,A19)</f>
        <v>0</v>
      </c>
      <c r="C19" s="4">
        <f>COUNTIF(Sta!B:B,A19)</f>
        <v>0</v>
      </c>
      <c r="D19" s="4">
        <f t="shared" si="0"/>
        <v>0</v>
      </c>
      <c r="E19" s="11" t="e">
        <f>(COUNTIFS(Sta!$A:$A,$A19,Sta!$F:$F,"&gt;0.5") + COUNTIFS(Sta!$B:$B,$A19,Sta!$F:$F,"&gt;0.5"))/$D19</f>
        <v>#DIV/0!</v>
      </c>
      <c r="F19" s="8" t="e">
        <f>COUNTIFS(Sta!$A:$A,$A19,Sta!$F:$F,"&gt;0.5")/$B19</f>
        <v>#DIV/0!</v>
      </c>
      <c r="G19" s="8" t="e">
        <f>COUNTIFS(Sta!$B:$B,$A19,Sta!$F:$F,"&gt;0.5")/$C19</f>
        <v>#DIV/0!</v>
      </c>
      <c r="H19" s="11" t="e">
        <f>(COUNTIFS(Sta!$A:$A,$A19,Sta!$F:$F,"&gt;1.5") + COUNTIFS(Sta!$B:$B,$A19,Sta!$F:$F,"&gt;1.5"))/$D19</f>
        <v>#DIV/0!</v>
      </c>
      <c r="I19" s="8" t="e">
        <f>COUNTIFS(Sta!$A:$A,$A19,Sta!$F:$F,"&gt;1.5")/$B19</f>
        <v>#DIV/0!</v>
      </c>
      <c r="J19" s="8" t="e">
        <f>COUNTIFS(Sta!$B:$B,$A19,Sta!$F:$F,"&gt;1.5")/$C19</f>
        <v>#DIV/0!</v>
      </c>
      <c r="K19" s="11" t="e">
        <f>(COUNTIFS(Sta!$A:$A,$A19,Sta!$F:$F,"&gt;2.5") + COUNTIFS(Sta!$B:$B,$A19,Sta!$F:$F,"&gt;2.5"))/$D19</f>
        <v>#DIV/0!</v>
      </c>
      <c r="L19" s="8" t="e">
        <f>COUNTIFS(Sta!$A:$A,$A19,Sta!$F:$F,"&gt;2.5")/$B19</f>
        <v>#DIV/0!</v>
      </c>
      <c r="M19" s="8" t="e">
        <f>COUNTIFS(Sta!$B:$B,$A19,Sta!$F:$F,"&gt;2.5")/$C19</f>
        <v>#DIV/0!</v>
      </c>
      <c r="N19" s="11" t="e">
        <f>(COUNTIFS(Sta!$A:$A,$A19,Sta!$F:$F,"&gt;3.5") + COUNTIFS(Sta!$B:$B,$A19,Sta!$F:$F,"&gt;3.5"))/$D19</f>
        <v>#DIV/0!</v>
      </c>
      <c r="O19" s="8" t="e">
        <f>COUNTIFS(Sta!$A:$A,$A19,Sta!$F:$F,"&gt;3.5")/$B19</f>
        <v>#DIV/0!</v>
      </c>
      <c r="P19" s="8" t="e">
        <f>COUNTIFS(Sta!$B:$B,$A19,Sta!$F:$F,"&gt;3.5")/$C19</f>
        <v>#DIV/0!</v>
      </c>
      <c r="Q19" s="11" t="e">
        <f>(COUNTIFS(Sta!$A:$A,$A19,Sta!$D:$D,"&gt;0.5")  + COUNTIFS(Sta!$B:$B,$A19,Sta!$E:$E,"&gt;0.5"))/$D19</f>
        <v>#DIV/0!</v>
      </c>
      <c r="R19" s="8" t="e">
        <f>COUNTIFS(Sta!$A:$A,$A19,Sta!$D:$D,"&gt;0.5")/$B19</f>
        <v>#DIV/0!</v>
      </c>
      <c r="S19" s="8" t="e">
        <f>COUNTIFS(Sta!$B:$B,$A19,Sta!$E:$E,"&gt;0.5")/$C19</f>
        <v>#DIV/0!</v>
      </c>
      <c r="T19" s="11" t="e">
        <f>(COUNTIFS(Sta!$A:$A,$A19,Sta!$D:$D,"&gt;1.5")  + COUNTIFS(Sta!$B:$B,$A19,Sta!$E:$E,"&gt;1.5"))/$D19</f>
        <v>#DIV/0!</v>
      </c>
      <c r="U19" s="8" t="e">
        <f>COUNTIFS(Sta!$A:$A,$A19,Sta!$D:$D,"&gt;1.5")/$B19</f>
        <v>#DIV/0!</v>
      </c>
      <c r="V19" s="8" t="e">
        <f>COUNTIFS(Sta!$B:$B,$A19,Sta!$E:$E,"&gt;1.5")/$C19</f>
        <v>#DIV/0!</v>
      </c>
      <c r="W19" s="11" t="e">
        <f>(COUNTIFS(Sta!$A:$A,$A19,Sta!$E:E,"&gt;0.5") +COUNTIFS(Sta!$B:$B,$A19,Sta!$D:$D,"&gt;0.5"))/$D19</f>
        <v>#DIV/0!</v>
      </c>
      <c r="X19" s="8" t="e">
        <f>COUNTIFS(Sta!$A:$A,$A19,Sta!$E:$E,"&gt;0.5")/$B19</f>
        <v>#DIV/0!</v>
      </c>
      <c r="Y19" s="8" t="e">
        <f>COUNTIFS(Sta!$B:$B,$A19,Sta!$D:$D,"&gt;0.5")/$C19</f>
        <v>#DIV/0!</v>
      </c>
      <c r="Z19" s="11" t="e">
        <f>(COUNTIFS(Sta!$A:$A,$A19,Sta!$E:$E,"&gt;1.5")  + COUNTIFS(Sta!$B:$B,$A19,Sta!$D:$D,"&gt;1.5"))/$D19</f>
        <v>#DIV/0!</v>
      </c>
      <c r="AA19" s="8" t="e">
        <f>COUNTIFS(Sta!$A:$A,$A19,Sta!$E:$E,"&gt;1.5")/$B19</f>
        <v>#DIV/0!</v>
      </c>
      <c r="AB19" s="8" t="e">
        <f>COUNTIFS(Sta!$B:$B,$A19,Sta!$D:$D,"&gt;1.5")/$C19</f>
        <v>#DIV/0!</v>
      </c>
      <c r="AC19" s="11" t="e">
        <f>(COUNTIFS(Sta!$A:A,$A19,Sta!$G:$G,"y") + COUNTIFS(Sta!$B:B,$A19,Sta!$G:$G,"y"))/$D19</f>
        <v>#DIV/0!</v>
      </c>
      <c r="AD19" s="8" t="e">
        <f>COUNTIFS(Sta!$A:A,$A19,Sta!$G:$G,"y")/$B19</f>
        <v>#DIV/0!</v>
      </c>
      <c r="AE19" s="16" t="e">
        <f>COUNTIFS(Sta!$B:B,$A19,Sta!$G:$G,"y")/$C19</f>
        <v>#DIV/0!</v>
      </c>
    </row>
    <row r="20" spans="1:31" x14ac:dyDescent="0.3">
      <c r="A20" s="4" t="s">
        <v>19</v>
      </c>
      <c r="B20" s="9">
        <f>COUNTIF(Sta!A:A,A20)</f>
        <v>0</v>
      </c>
      <c r="C20" s="4">
        <f>COUNTIF(Sta!B:B,A20)</f>
        <v>0</v>
      </c>
      <c r="D20" s="4">
        <f t="shared" si="0"/>
        <v>0</v>
      </c>
      <c r="E20" s="11" t="e">
        <f>(COUNTIFS(Sta!$A:$A,$A20,Sta!$F:$F,"&gt;0.5") + COUNTIFS(Sta!$B:$B,$A20,Sta!$F:$F,"&gt;0.5"))/$D20</f>
        <v>#DIV/0!</v>
      </c>
      <c r="F20" s="8" t="e">
        <f>COUNTIFS(Sta!$A:$A,$A20,Sta!$F:$F,"&gt;0.5")/$B20</f>
        <v>#DIV/0!</v>
      </c>
      <c r="G20" s="8" t="e">
        <f>COUNTIFS(Sta!$B:$B,$A20,Sta!$F:$F,"&gt;0.5")/$C20</f>
        <v>#DIV/0!</v>
      </c>
      <c r="H20" s="11" t="e">
        <f>(COUNTIFS(Sta!$A:$A,$A20,Sta!$F:$F,"&gt;1.5") + COUNTIFS(Sta!$B:$B,$A20,Sta!$F:$F,"&gt;1.5"))/$D20</f>
        <v>#DIV/0!</v>
      </c>
      <c r="I20" s="8" t="e">
        <f>COUNTIFS(Sta!$A:$A,$A20,Sta!$F:$F,"&gt;1.5")/$B20</f>
        <v>#DIV/0!</v>
      </c>
      <c r="J20" s="8" t="e">
        <f>COUNTIFS(Sta!$B:$B,$A20,Sta!$F:$F,"&gt;1.5")/$C20</f>
        <v>#DIV/0!</v>
      </c>
      <c r="K20" s="11" t="e">
        <f>(COUNTIFS(Sta!$A:$A,$A20,Sta!$F:$F,"&gt;2.5") + COUNTIFS(Sta!$B:$B,$A20,Sta!$F:$F,"&gt;2.5"))/$D20</f>
        <v>#DIV/0!</v>
      </c>
      <c r="L20" s="8" t="e">
        <f>COUNTIFS(Sta!$A:$A,$A20,Sta!$F:$F,"&gt;2.5")/$B20</f>
        <v>#DIV/0!</v>
      </c>
      <c r="M20" s="8" t="e">
        <f>COUNTIFS(Sta!$B:$B,$A20,Sta!$F:$F,"&gt;2.5")/$C20</f>
        <v>#DIV/0!</v>
      </c>
      <c r="N20" s="11" t="e">
        <f>(COUNTIFS(Sta!$A:$A,$A20,Sta!$F:$F,"&gt;3.5") + COUNTIFS(Sta!$B:$B,$A20,Sta!$F:$F,"&gt;3.5"))/$D20</f>
        <v>#DIV/0!</v>
      </c>
      <c r="O20" s="8" t="e">
        <f>COUNTIFS(Sta!$A:$A,$A20,Sta!$F:$F,"&gt;3.5")/$B20</f>
        <v>#DIV/0!</v>
      </c>
      <c r="P20" s="8" t="e">
        <f>COUNTIFS(Sta!$B:$B,$A20,Sta!$F:$F,"&gt;3.5")/$C20</f>
        <v>#DIV/0!</v>
      </c>
      <c r="Q20" s="11" t="e">
        <f>(COUNTIFS(Sta!$A:$A,$A20,Sta!$D:$D,"&gt;0.5")  + COUNTIFS(Sta!$B:$B,$A20,Sta!$E:$E,"&gt;0.5"))/$D20</f>
        <v>#DIV/0!</v>
      </c>
      <c r="R20" s="8" t="e">
        <f>COUNTIFS(Sta!$A:$A,$A20,Sta!$D:$D,"&gt;0.5")/$B20</f>
        <v>#DIV/0!</v>
      </c>
      <c r="S20" s="8" t="e">
        <f>COUNTIFS(Sta!$B:$B,$A20,Sta!$E:$E,"&gt;0.5")/$C20</f>
        <v>#DIV/0!</v>
      </c>
      <c r="T20" s="11" t="e">
        <f>(COUNTIFS(Sta!$A:$A,$A20,Sta!$D:$D,"&gt;1.5")  + COUNTIFS(Sta!$B:$B,$A20,Sta!$E:$E,"&gt;1.5"))/$D20</f>
        <v>#DIV/0!</v>
      </c>
      <c r="U20" s="8" t="e">
        <f>COUNTIFS(Sta!$A:$A,$A20,Sta!$D:$D,"&gt;1.5")/$B20</f>
        <v>#DIV/0!</v>
      </c>
      <c r="V20" s="8" t="e">
        <f>COUNTIFS(Sta!$B:$B,$A20,Sta!$E:$E,"&gt;1.5")/$C20</f>
        <v>#DIV/0!</v>
      </c>
      <c r="W20" s="11" t="e">
        <f>(COUNTIFS(Sta!$A:$A,$A20,Sta!$E:E,"&gt;0.5") +COUNTIFS(Sta!$B:$B,$A20,Sta!$D:$D,"&gt;0.5"))/$D20</f>
        <v>#DIV/0!</v>
      </c>
      <c r="X20" s="8" t="e">
        <f>COUNTIFS(Sta!$A:$A,$A20,Sta!$E:$E,"&gt;0.5")/$B20</f>
        <v>#DIV/0!</v>
      </c>
      <c r="Y20" s="8" t="e">
        <f>COUNTIFS(Sta!$B:$B,$A20,Sta!$D:$D,"&gt;0.5")/$C20</f>
        <v>#DIV/0!</v>
      </c>
      <c r="Z20" s="11" t="e">
        <f>(COUNTIFS(Sta!$A:$A,$A20,Sta!$E:$E,"&gt;1.5")  + COUNTIFS(Sta!$B:$B,$A20,Sta!$D:$D,"&gt;1.5"))/$D20</f>
        <v>#DIV/0!</v>
      </c>
      <c r="AA20" s="8" t="e">
        <f>COUNTIFS(Sta!$A:$A,$A20,Sta!$E:$E,"&gt;1.5")/$B20</f>
        <v>#DIV/0!</v>
      </c>
      <c r="AB20" s="8" t="e">
        <f>COUNTIFS(Sta!$B:$B,$A20,Sta!$D:$D,"&gt;1.5")/$C20</f>
        <v>#DIV/0!</v>
      </c>
      <c r="AC20" s="11" t="e">
        <f>(COUNTIFS(Sta!$A:A,$A20,Sta!$G:$G,"y") + COUNTIFS(Sta!$B:B,$A20,Sta!$G:$G,"y"))/$D20</f>
        <v>#DIV/0!</v>
      </c>
      <c r="AD20" s="8" t="e">
        <f>COUNTIFS(Sta!$A:A,$A20,Sta!$G:$G,"y")/$B20</f>
        <v>#DIV/0!</v>
      </c>
      <c r="AE20" s="16" t="e">
        <f>COUNTIFS(Sta!$B:B,$A20,Sta!$G:$G,"y")/$C20</f>
        <v>#DIV/0!</v>
      </c>
    </row>
    <row r="21" spans="1:31" x14ac:dyDescent="0.3">
      <c r="A21" s="4" t="s">
        <v>12</v>
      </c>
      <c r="B21" s="9">
        <f>COUNTIF(Sta!A:A,A21)</f>
        <v>0</v>
      </c>
      <c r="C21" s="4">
        <f>COUNTIF(Sta!B:B,A21)</f>
        <v>0</v>
      </c>
      <c r="D21" s="4">
        <f t="shared" si="0"/>
        <v>0</v>
      </c>
      <c r="E21" s="11" t="e">
        <f>(COUNTIFS(Sta!$A:$A,$A21,Sta!$F:$F,"&gt;0.5") + COUNTIFS(Sta!$B:$B,$A21,Sta!$F:$F,"&gt;0.5"))/$D21</f>
        <v>#DIV/0!</v>
      </c>
      <c r="F21" s="8" t="e">
        <f>COUNTIFS(Sta!$A:$A,$A21,Sta!$F:$F,"&gt;0.5")/$B21</f>
        <v>#DIV/0!</v>
      </c>
      <c r="G21" s="8" t="e">
        <f>COUNTIFS(Sta!$B:$B,$A21,Sta!$F:$F,"&gt;0.5")/$C21</f>
        <v>#DIV/0!</v>
      </c>
      <c r="H21" s="11" t="e">
        <f>(COUNTIFS(Sta!$A:$A,$A21,Sta!$F:$F,"&gt;1.5") + COUNTIFS(Sta!$B:$B,$A21,Sta!$F:$F,"&gt;1.5"))/$D21</f>
        <v>#DIV/0!</v>
      </c>
      <c r="I21" s="8" t="e">
        <f>COUNTIFS(Sta!$A:$A,$A21,Sta!$F:$F,"&gt;1.5")/$B21</f>
        <v>#DIV/0!</v>
      </c>
      <c r="J21" s="8" t="e">
        <f>COUNTIFS(Sta!$B:$B,$A21,Sta!$F:$F,"&gt;1.5")/$C21</f>
        <v>#DIV/0!</v>
      </c>
      <c r="K21" s="11" t="e">
        <f>(COUNTIFS(Sta!$A:$A,$A21,Sta!$F:$F,"&gt;2.5") + COUNTIFS(Sta!$B:$B,$A21,Sta!$F:$F,"&gt;2.5"))/$D21</f>
        <v>#DIV/0!</v>
      </c>
      <c r="L21" s="8" t="e">
        <f>COUNTIFS(Sta!$A:$A,$A21,Sta!$F:$F,"&gt;2.5")/$B21</f>
        <v>#DIV/0!</v>
      </c>
      <c r="M21" s="8" t="e">
        <f>COUNTIFS(Sta!$B:$B,$A21,Sta!$F:$F,"&gt;2.5")/$C21</f>
        <v>#DIV/0!</v>
      </c>
      <c r="N21" s="11" t="e">
        <f>(COUNTIFS(Sta!$A:$A,$A21,Sta!$F:$F,"&gt;3.5") + COUNTIFS(Sta!$B:$B,$A21,Sta!$F:$F,"&gt;3.5"))/$D21</f>
        <v>#DIV/0!</v>
      </c>
      <c r="O21" s="8" t="e">
        <f>COUNTIFS(Sta!$A:$A,$A21,Sta!$F:$F,"&gt;3.5")/$B21</f>
        <v>#DIV/0!</v>
      </c>
      <c r="P21" s="8" t="e">
        <f>COUNTIFS(Sta!$B:$B,$A21,Sta!$F:$F,"&gt;3.5")/$C21</f>
        <v>#DIV/0!</v>
      </c>
      <c r="Q21" s="11" t="e">
        <f>(COUNTIFS(Sta!$A:$A,$A21,Sta!$D:$D,"&gt;0.5")  + COUNTIFS(Sta!$B:$B,$A21,Sta!$E:$E,"&gt;0.5"))/$D21</f>
        <v>#DIV/0!</v>
      </c>
      <c r="R21" s="8" t="e">
        <f>COUNTIFS(Sta!$A:$A,$A21,Sta!$D:$D,"&gt;0.5")/$B21</f>
        <v>#DIV/0!</v>
      </c>
      <c r="S21" s="8" t="e">
        <f>COUNTIFS(Sta!$B:$B,$A21,Sta!$E:$E,"&gt;0.5")/$C21</f>
        <v>#DIV/0!</v>
      </c>
      <c r="T21" s="11" t="e">
        <f>(COUNTIFS(Sta!$A:$A,$A21,Sta!$D:$D,"&gt;1.5")  + COUNTIFS(Sta!$B:$B,$A21,Sta!$E:$E,"&gt;1.5"))/$D21</f>
        <v>#DIV/0!</v>
      </c>
      <c r="U21" s="8" t="e">
        <f>COUNTIFS(Sta!$A:$A,$A21,Sta!$D:$D,"&gt;1.5")/$B21</f>
        <v>#DIV/0!</v>
      </c>
      <c r="V21" s="8" t="e">
        <f>COUNTIFS(Sta!$B:$B,$A21,Sta!$E:$E,"&gt;1.5")/$C21</f>
        <v>#DIV/0!</v>
      </c>
      <c r="W21" s="11" t="e">
        <f>(COUNTIFS(Sta!$A:$A,$A21,Sta!$E:E,"&gt;0.5") +COUNTIFS(Sta!$B:$B,$A21,Sta!$D:$D,"&gt;0.5"))/$D21</f>
        <v>#DIV/0!</v>
      </c>
      <c r="X21" s="8" t="e">
        <f>COUNTIFS(Sta!$A:$A,$A21,Sta!$E:$E,"&gt;0.5")/$B21</f>
        <v>#DIV/0!</v>
      </c>
      <c r="Y21" s="8" t="e">
        <f>COUNTIFS(Sta!$B:$B,$A21,Sta!$D:$D,"&gt;0.5")/$C21</f>
        <v>#DIV/0!</v>
      </c>
      <c r="Z21" s="11" t="e">
        <f>(COUNTIFS(Sta!$A:$A,$A21,Sta!$E:$E,"&gt;1.5")  + COUNTIFS(Sta!$B:$B,$A21,Sta!$D:$D,"&gt;1.5"))/$D21</f>
        <v>#DIV/0!</v>
      </c>
      <c r="AA21" s="8" t="e">
        <f>COUNTIFS(Sta!$A:$A,$A21,Sta!$E:$E,"&gt;1.5")/$B21</f>
        <v>#DIV/0!</v>
      </c>
      <c r="AB21" s="8" t="e">
        <f>COUNTIFS(Sta!$B:$B,$A21,Sta!$D:$D,"&gt;1.5")/$C21</f>
        <v>#DIV/0!</v>
      </c>
      <c r="AC21" s="11" t="e">
        <f>(COUNTIFS(Sta!$A:A,$A21,Sta!$G:$G,"y") + COUNTIFS(Sta!$B:B,$A21,Sta!$G:$G,"y"))/$D21</f>
        <v>#DIV/0!</v>
      </c>
      <c r="AD21" s="8" t="e">
        <f>COUNTIFS(Sta!$A:A,$A21,Sta!$G:$G,"y")/$B21</f>
        <v>#DIV/0!</v>
      </c>
      <c r="AE21" s="16" t="e">
        <f>COUNTIFS(Sta!$B:B,$A21,Sta!$G:$G,"y")/$C21</f>
        <v>#DIV/0!</v>
      </c>
    </row>
    <row r="22" spans="1:31" x14ac:dyDescent="0.3">
      <c r="A22" s="4" t="s">
        <v>21</v>
      </c>
      <c r="B22" s="9">
        <f>COUNTIF(Sta!A:A,A22)</f>
        <v>0</v>
      </c>
      <c r="C22" s="4">
        <f>COUNTIF(Sta!B:B,A22)</f>
        <v>0</v>
      </c>
      <c r="D22" s="4">
        <f t="shared" si="0"/>
        <v>0</v>
      </c>
      <c r="E22" s="11" t="e">
        <f>(COUNTIFS(Sta!$A:$A,$A22,Sta!$F:$F,"&gt;0.5") + COUNTIFS(Sta!$B:$B,$A22,Sta!$F:$F,"&gt;0.5"))/$D22</f>
        <v>#DIV/0!</v>
      </c>
      <c r="F22" s="8" t="e">
        <f>COUNTIFS(Sta!$A:$A,$A22,Sta!$F:$F,"&gt;0.5")/$B22</f>
        <v>#DIV/0!</v>
      </c>
      <c r="G22" s="8" t="e">
        <f>COUNTIFS(Sta!$B:$B,$A22,Sta!$F:$F,"&gt;0.5")/$C22</f>
        <v>#DIV/0!</v>
      </c>
      <c r="H22" s="11" t="e">
        <f>(COUNTIFS(Sta!$A:$A,$A22,Sta!$F:$F,"&gt;1.5") + COUNTIFS(Sta!$B:$B,$A22,Sta!$F:$F,"&gt;1.5"))/$D22</f>
        <v>#DIV/0!</v>
      </c>
      <c r="I22" s="8" t="e">
        <f>COUNTIFS(Sta!$A:$A,$A22,Sta!$F:$F,"&gt;1.5")/$B22</f>
        <v>#DIV/0!</v>
      </c>
      <c r="J22" s="8" t="e">
        <f>COUNTIFS(Sta!$B:$B,$A22,Sta!$F:$F,"&gt;1.5")/$C22</f>
        <v>#DIV/0!</v>
      </c>
      <c r="K22" s="11" t="e">
        <f>(COUNTIFS(Sta!$A:$A,$A22,Sta!$F:$F,"&gt;2.5") + COUNTIFS(Sta!$B:$B,$A22,Sta!$F:$F,"&gt;2.5"))/$D22</f>
        <v>#DIV/0!</v>
      </c>
      <c r="L22" s="8" t="e">
        <f>COUNTIFS(Sta!$A:$A,$A22,Sta!$F:$F,"&gt;2.5")/$B22</f>
        <v>#DIV/0!</v>
      </c>
      <c r="M22" s="8" t="e">
        <f>COUNTIFS(Sta!$B:$B,$A22,Sta!$F:$F,"&gt;2.5")/$C22</f>
        <v>#DIV/0!</v>
      </c>
      <c r="N22" s="11" t="e">
        <f>(COUNTIFS(Sta!$A:$A,$A22,Sta!$F:$F,"&gt;3.5") + COUNTIFS(Sta!$B:$B,$A22,Sta!$F:$F,"&gt;3.5"))/$D22</f>
        <v>#DIV/0!</v>
      </c>
      <c r="O22" s="8" t="e">
        <f>COUNTIFS(Sta!$A:$A,$A22,Sta!$F:$F,"&gt;3.5")/$B22</f>
        <v>#DIV/0!</v>
      </c>
      <c r="P22" s="8" t="e">
        <f>COUNTIFS(Sta!$B:$B,$A22,Sta!$F:$F,"&gt;3.5")/$C22</f>
        <v>#DIV/0!</v>
      </c>
      <c r="Q22" s="11" t="e">
        <f>(COUNTIFS(Sta!$A:$A,$A22,Sta!$D:$D,"&gt;0.5")  + COUNTIFS(Sta!$B:$B,$A22,Sta!$E:$E,"&gt;0.5"))/$D22</f>
        <v>#DIV/0!</v>
      </c>
      <c r="R22" s="8" t="e">
        <f>COUNTIFS(Sta!$A:$A,$A22,Sta!$D:$D,"&gt;0.5")/$B22</f>
        <v>#DIV/0!</v>
      </c>
      <c r="S22" s="8" t="e">
        <f>COUNTIFS(Sta!$B:$B,$A22,Sta!$E:$E,"&gt;0.5")/$C22</f>
        <v>#DIV/0!</v>
      </c>
      <c r="T22" s="11" t="e">
        <f>(COUNTIFS(Sta!$A:$A,$A22,Sta!$D:$D,"&gt;1.5")  + COUNTIFS(Sta!$B:$B,$A22,Sta!$E:$E,"&gt;1.5"))/$D22</f>
        <v>#DIV/0!</v>
      </c>
      <c r="U22" s="8" t="e">
        <f>COUNTIFS(Sta!$A:$A,$A22,Sta!$D:$D,"&gt;1.5")/$B22</f>
        <v>#DIV/0!</v>
      </c>
      <c r="V22" s="8" t="e">
        <f>COUNTIFS(Sta!$B:$B,$A22,Sta!$E:$E,"&gt;1.5")/$C22</f>
        <v>#DIV/0!</v>
      </c>
      <c r="W22" s="11" t="e">
        <f>(COUNTIFS(Sta!$A:$A,$A22,Sta!$E:E,"&gt;0.5") +COUNTIFS(Sta!$B:$B,$A22,Sta!$D:$D,"&gt;0.5"))/$D22</f>
        <v>#DIV/0!</v>
      </c>
      <c r="X22" s="8" t="e">
        <f>COUNTIFS(Sta!$A:$A,$A22,Sta!$E:$E,"&gt;0.5")/$B22</f>
        <v>#DIV/0!</v>
      </c>
      <c r="Y22" s="8" t="e">
        <f>COUNTIFS(Sta!$B:$B,$A22,Sta!$D:$D,"&gt;0.5")/$C22</f>
        <v>#DIV/0!</v>
      </c>
      <c r="Z22" s="11" t="e">
        <f>(COUNTIFS(Sta!$A:$A,$A22,Sta!$E:$E,"&gt;1.5")  + COUNTIFS(Sta!$B:$B,$A22,Sta!$D:$D,"&gt;1.5"))/$D22</f>
        <v>#DIV/0!</v>
      </c>
      <c r="AA22" s="8" t="e">
        <f>COUNTIFS(Sta!$A:$A,$A22,Sta!$E:$E,"&gt;1.5")/$B22</f>
        <v>#DIV/0!</v>
      </c>
      <c r="AB22" s="8" t="e">
        <f>COUNTIFS(Sta!$B:$B,$A22,Sta!$D:$D,"&gt;1.5")/$C22</f>
        <v>#DIV/0!</v>
      </c>
      <c r="AC22" s="11" t="e">
        <f>(COUNTIFS(Sta!$A:A,$A22,Sta!$G:$G,"y") + COUNTIFS(Sta!$B:B,$A22,Sta!$G:$G,"y"))/$D22</f>
        <v>#DIV/0!</v>
      </c>
      <c r="AD22" s="8" t="e">
        <f>COUNTIFS(Sta!$A:A,$A22,Sta!$G:$G,"y")/$B22</f>
        <v>#DIV/0!</v>
      </c>
      <c r="AE22" s="16" t="e">
        <f>COUNTIFS(Sta!$B:B,$A22,Sta!$G:$G,"y")/$C22</f>
        <v>#DIV/0!</v>
      </c>
    </row>
    <row r="23" spans="1:31" x14ac:dyDescent="0.3">
      <c r="A23" s="4" t="s">
        <v>94</v>
      </c>
      <c r="B23" s="9">
        <f>COUNTIF(Sta!A:A,A23)</f>
        <v>0</v>
      </c>
      <c r="C23" s="4">
        <f>COUNTIF(Sta!B:B,A23)</f>
        <v>0</v>
      </c>
      <c r="D23" s="4">
        <f t="shared" ref="D23:D42" si="1">B23+C23</f>
        <v>0</v>
      </c>
      <c r="E23" s="11" t="e">
        <f>(COUNTIFS(Sta!$A:$A,$A23,Sta!$F:$F,"&gt;0.5") + COUNTIFS(Sta!$B:$B,$A23,Sta!$F:$F,"&gt;0.5"))/$D23</f>
        <v>#DIV/0!</v>
      </c>
      <c r="F23" s="8" t="e">
        <f>COUNTIFS(Sta!$A:$A,$A23,Sta!$F:$F,"&gt;0.5")/$B23</f>
        <v>#DIV/0!</v>
      </c>
      <c r="G23" s="8" t="e">
        <f>COUNTIFS(Sta!$B:$B,$A23,Sta!$F:$F,"&gt;0.5")/$C23</f>
        <v>#DIV/0!</v>
      </c>
      <c r="H23" s="11" t="e">
        <f>(COUNTIFS(Sta!$A:$A,$A23,Sta!$F:$F,"&gt;1.5") + COUNTIFS(Sta!$B:$B,$A23,Sta!$F:$F,"&gt;1.5"))/$D23</f>
        <v>#DIV/0!</v>
      </c>
      <c r="I23" s="8" t="e">
        <f>COUNTIFS(Sta!$A:$A,$A23,Sta!$F:$F,"&gt;1.5")/$B23</f>
        <v>#DIV/0!</v>
      </c>
      <c r="J23" s="8" t="e">
        <f>COUNTIFS(Sta!$B:$B,$A23,Sta!$F:$F,"&gt;1.5")/$C23</f>
        <v>#DIV/0!</v>
      </c>
      <c r="K23" s="11" t="e">
        <f>(COUNTIFS(Sta!$A:$A,$A23,Sta!$F:$F,"&gt;2.5") + COUNTIFS(Sta!$B:$B,$A23,Sta!$F:$F,"&gt;2.5"))/$D23</f>
        <v>#DIV/0!</v>
      </c>
      <c r="L23" s="8" t="e">
        <f>COUNTIFS(Sta!$A:$A,$A23,Sta!$F:$F,"&gt;2.5")/$B23</f>
        <v>#DIV/0!</v>
      </c>
      <c r="M23" s="8" t="e">
        <f>COUNTIFS(Sta!$B:$B,$A23,Sta!$F:$F,"&gt;2.5")/$C23</f>
        <v>#DIV/0!</v>
      </c>
      <c r="N23" s="11" t="e">
        <f>(COUNTIFS(Sta!$A:$A,$A23,Sta!$F:$F,"&gt;3.5") + COUNTIFS(Sta!$B:$B,$A23,Sta!$F:$F,"&gt;3.5"))/$D23</f>
        <v>#DIV/0!</v>
      </c>
      <c r="O23" s="8" t="e">
        <f>COUNTIFS(Sta!$A:$A,$A23,Sta!$F:$F,"&gt;3.5")/$B23</f>
        <v>#DIV/0!</v>
      </c>
      <c r="P23" s="8" t="e">
        <f>COUNTIFS(Sta!$B:$B,$A23,Sta!$F:$F,"&gt;3.5")/$C23</f>
        <v>#DIV/0!</v>
      </c>
      <c r="Q23" s="11" t="e">
        <f>(COUNTIFS(Sta!$A:$A,$A23,Sta!$D:$D,"&gt;0.5")  + COUNTIFS(Sta!$B:$B,$A23,Sta!$E:$E,"&gt;0.5"))/$D23</f>
        <v>#DIV/0!</v>
      </c>
      <c r="R23" s="8" t="e">
        <f>COUNTIFS(Sta!$A:$A,$A23,Sta!$D:$D,"&gt;0.5")/$B23</f>
        <v>#DIV/0!</v>
      </c>
      <c r="S23" s="8" t="e">
        <f>COUNTIFS(Sta!$B:$B,$A23,Sta!$E:$E,"&gt;0.5")/$C23</f>
        <v>#DIV/0!</v>
      </c>
      <c r="T23" s="11" t="e">
        <f>(COUNTIFS(Sta!$A:$A,$A23,Sta!$D:$D,"&gt;1.5")  + COUNTIFS(Sta!$B:$B,$A23,Sta!$E:$E,"&gt;1.5"))/$D23</f>
        <v>#DIV/0!</v>
      </c>
      <c r="U23" s="8" t="e">
        <f>COUNTIFS(Sta!$A:$A,$A23,Sta!$D:$D,"&gt;1.5")/$B23</f>
        <v>#DIV/0!</v>
      </c>
      <c r="V23" s="8" t="e">
        <f>COUNTIFS(Sta!$B:$B,$A23,Sta!$E:$E,"&gt;1.5")/$C23</f>
        <v>#DIV/0!</v>
      </c>
      <c r="W23" s="11" t="e">
        <f>(COUNTIFS(Sta!$A:$A,$A23,Sta!$E:E,"&gt;0.5") +COUNTIFS(Sta!$B:$B,$A23,Sta!$D:$D,"&gt;0.5"))/$D23</f>
        <v>#DIV/0!</v>
      </c>
      <c r="X23" s="8" t="e">
        <f>COUNTIFS(Sta!$A:$A,$A23,Sta!$E:$E,"&gt;0.5")/$B23</f>
        <v>#DIV/0!</v>
      </c>
      <c r="Y23" s="8" t="e">
        <f>COUNTIFS(Sta!$B:$B,$A23,Sta!$D:$D,"&gt;0.5")/$C23</f>
        <v>#DIV/0!</v>
      </c>
      <c r="Z23" s="11" t="e">
        <f>(COUNTIFS(Sta!$A:$A,$A23,Sta!$E:$E,"&gt;1.5")  + COUNTIFS(Sta!$B:$B,$A23,Sta!$D:$D,"&gt;1.5"))/$D23</f>
        <v>#DIV/0!</v>
      </c>
      <c r="AA23" s="8" t="e">
        <f>COUNTIFS(Sta!$A:$A,$A23,Sta!$E:$E,"&gt;1.5")/$B23</f>
        <v>#DIV/0!</v>
      </c>
      <c r="AB23" s="8" t="e">
        <f>COUNTIFS(Sta!$B:$B,$A23,Sta!$D:$D,"&gt;1.5")/$C23</f>
        <v>#DIV/0!</v>
      </c>
      <c r="AC23" s="11" t="e">
        <f>(COUNTIFS(Sta!$A:A,$A23,Sta!$G:$G,"y") + COUNTIFS(Sta!$B:B,$A23,Sta!$G:$G,"y"))/$D23</f>
        <v>#DIV/0!</v>
      </c>
      <c r="AD23" s="8" t="e">
        <f>COUNTIFS(Sta!$A:A,$A23,Sta!$G:$G,"y")/$B23</f>
        <v>#DIV/0!</v>
      </c>
      <c r="AE23" s="16" t="e">
        <f>COUNTIFS(Sta!$B:B,$A23,Sta!$G:$G,"y")/$C23</f>
        <v>#DIV/0!</v>
      </c>
    </row>
    <row r="24" spans="1:31" x14ac:dyDescent="0.3">
      <c r="A24" s="4" t="s">
        <v>103</v>
      </c>
      <c r="B24" s="9">
        <f>COUNTIF(Sta!A:A,A24)</f>
        <v>0</v>
      </c>
      <c r="C24" s="4">
        <f>COUNTIF(Sta!B:B,A24)</f>
        <v>0</v>
      </c>
      <c r="D24" s="4">
        <f t="shared" si="1"/>
        <v>0</v>
      </c>
      <c r="E24" s="11" t="e">
        <f>(COUNTIFS(Sta!$A:$A,$A24,Sta!$F:$F,"&gt;0.5") + COUNTIFS(Sta!$B:$B,$A24,Sta!$F:$F,"&gt;0.5"))/$D24</f>
        <v>#DIV/0!</v>
      </c>
      <c r="F24" s="8" t="e">
        <f>COUNTIFS(Sta!$A:$A,$A24,Sta!$F:$F,"&gt;0.5")/$B24</f>
        <v>#DIV/0!</v>
      </c>
      <c r="G24" s="8" t="e">
        <f>COUNTIFS(Sta!$B:$B,$A24,Sta!$F:$F,"&gt;0.5")/$C24</f>
        <v>#DIV/0!</v>
      </c>
      <c r="H24" s="11" t="e">
        <f>(COUNTIFS(Sta!$A:$A,$A24,Sta!$F:$F,"&gt;1.5") + COUNTIFS(Sta!$B:$B,$A24,Sta!$F:$F,"&gt;1.5"))/$D24</f>
        <v>#DIV/0!</v>
      </c>
      <c r="I24" s="8" t="e">
        <f>COUNTIFS(Sta!$A:$A,$A24,Sta!$F:$F,"&gt;1.5")/$B24</f>
        <v>#DIV/0!</v>
      </c>
      <c r="J24" s="8" t="e">
        <f>COUNTIFS(Sta!$B:$B,$A24,Sta!$F:$F,"&gt;1.5")/$C24</f>
        <v>#DIV/0!</v>
      </c>
      <c r="K24" s="11" t="e">
        <f>(COUNTIFS(Sta!$A:$A,$A24,Sta!$F:$F,"&gt;2.5") + COUNTIFS(Sta!$B:$B,$A24,Sta!$F:$F,"&gt;2.5"))/$D24</f>
        <v>#DIV/0!</v>
      </c>
      <c r="L24" s="8" t="e">
        <f>COUNTIFS(Sta!$A:$A,$A24,Sta!$F:$F,"&gt;2.5")/$B24</f>
        <v>#DIV/0!</v>
      </c>
      <c r="M24" s="8" t="e">
        <f>COUNTIFS(Sta!$B:$B,$A24,Sta!$F:$F,"&gt;2.5")/$C24</f>
        <v>#DIV/0!</v>
      </c>
      <c r="N24" s="11" t="e">
        <f>(COUNTIFS(Sta!$A:$A,$A24,Sta!$F:$F,"&gt;3.5") + COUNTIFS(Sta!$B:$B,$A24,Sta!$F:$F,"&gt;3.5"))/$D24</f>
        <v>#DIV/0!</v>
      </c>
      <c r="O24" s="8" t="e">
        <f>COUNTIFS(Sta!$A:$A,$A24,Sta!$F:$F,"&gt;3.5")/$B24</f>
        <v>#DIV/0!</v>
      </c>
      <c r="P24" s="8" t="e">
        <f>COUNTIFS(Sta!$B:$B,$A24,Sta!$F:$F,"&gt;3.5")/$C24</f>
        <v>#DIV/0!</v>
      </c>
      <c r="Q24" s="11" t="e">
        <f>(COUNTIFS(Sta!$A:$A,$A24,Sta!$D:$D,"&gt;0.5")  + COUNTIFS(Sta!$B:$B,$A24,Sta!$E:$E,"&gt;0.5"))/$D24</f>
        <v>#DIV/0!</v>
      </c>
      <c r="R24" s="8" t="e">
        <f>COUNTIFS(Sta!$A:$A,$A24,Sta!$D:$D,"&gt;0.5")/$B24</f>
        <v>#DIV/0!</v>
      </c>
      <c r="S24" s="8" t="e">
        <f>COUNTIFS(Sta!$B:$B,$A24,Sta!$E:$E,"&gt;0.5")/$C24</f>
        <v>#DIV/0!</v>
      </c>
      <c r="T24" s="11" t="e">
        <f>(COUNTIFS(Sta!$A:$A,$A24,Sta!$D:$D,"&gt;1.5")  + COUNTIFS(Sta!$B:$B,$A24,Sta!$E:$E,"&gt;1.5"))/$D24</f>
        <v>#DIV/0!</v>
      </c>
      <c r="U24" s="8" t="e">
        <f>COUNTIFS(Sta!$A:$A,$A24,Sta!$D:$D,"&gt;1.5")/$B24</f>
        <v>#DIV/0!</v>
      </c>
      <c r="V24" s="8" t="e">
        <f>COUNTIFS(Sta!$B:$B,$A24,Sta!$E:$E,"&gt;1.5")/$C24</f>
        <v>#DIV/0!</v>
      </c>
      <c r="W24" s="11" t="e">
        <f>(COUNTIFS(Sta!$A:$A,$A24,Sta!$E:E,"&gt;0.5") +COUNTIFS(Sta!$B:$B,$A24,Sta!$D:$D,"&gt;0.5"))/$D24</f>
        <v>#DIV/0!</v>
      </c>
      <c r="X24" s="8" t="e">
        <f>COUNTIFS(Sta!$A:$A,$A24,Sta!$E:$E,"&gt;0.5")/$B24</f>
        <v>#DIV/0!</v>
      </c>
      <c r="Y24" s="8" t="e">
        <f>COUNTIFS(Sta!$B:$B,$A24,Sta!$D:$D,"&gt;0.5")/$C24</f>
        <v>#DIV/0!</v>
      </c>
      <c r="Z24" s="11" t="e">
        <f>(COUNTIFS(Sta!$A:$A,$A24,Sta!$E:$E,"&gt;1.5")  + COUNTIFS(Sta!$B:$B,$A24,Sta!$D:$D,"&gt;1.5"))/$D24</f>
        <v>#DIV/0!</v>
      </c>
      <c r="AA24" s="8" t="e">
        <f>COUNTIFS(Sta!$A:$A,$A24,Sta!$E:$E,"&gt;1.5")/$B24</f>
        <v>#DIV/0!</v>
      </c>
      <c r="AB24" s="8" t="e">
        <f>COUNTIFS(Sta!$B:$B,$A24,Sta!$D:$D,"&gt;1.5")/$C24</f>
        <v>#DIV/0!</v>
      </c>
      <c r="AC24" s="11" t="e">
        <f>(COUNTIFS(Sta!$A:A,$A24,Sta!$G:$G,"y") + COUNTIFS(Sta!$B:B,$A24,Sta!$G:$G,"y"))/$D24</f>
        <v>#DIV/0!</v>
      </c>
      <c r="AD24" s="8" t="e">
        <f>COUNTIFS(Sta!$A:A,$A24,Sta!$G:$G,"y")/$B24</f>
        <v>#DIV/0!</v>
      </c>
      <c r="AE24" s="16" t="e">
        <f>COUNTIFS(Sta!$B:B,$A24,Sta!$G:$G,"y")/$C24</f>
        <v>#DIV/0!</v>
      </c>
    </row>
    <row r="25" spans="1:31" x14ac:dyDescent="0.3">
      <c r="A25" s="4" t="s">
        <v>98</v>
      </c>
      <c r="B25" s="9">
        <f>COUNTIF(Sta!A:A,A25)</f>
        <v>0</v>
      </c>
      <c r="C25" s="4">
        <f>COUNTIF(Sta!B:B,A25)</f>
        <v>0</v>
      </c>
      <c r="D25" s="4">
        <f t="shared" si="1"/>
        <v>0</v>
      </c>
      <c r="E25" s="11" t="e">
        <f>(COUNTIFS(Sta!$A:$A,$A25,Sta!$F:$F,"&gt;0.5") + COUNTIFS(Sta!$B:$B,$A25,Sta!$F:$F,"&gt;0.5"))/$D25</f>
        <v>#DIV/0!</v>
      </c>
      <c r="F25" s="8" t="e">
        <f>COUNTIFS(Sta!$A:$A,$A25,Sta!$F:$F,"&gt;0.5")/$B25</f>
        <v>#DIV/0!</v>
      </c>
      <c r="G25" s="8" t="e">
        <f>COUNTIFS(Sta!$B:$B,$A25,Sta!$F:$F,"&gt;0.5")/$C25</f>
        <v>#DIV/0!</v>
      </c>
      <c r="H25" s="11" t="e">
        <f>(COUNTIFS(Sta!$A:$A,$A25,Sta!$F:$F,"&gt;1.5") + COUNTIFS(Sta!$B:$B,$A25,Sta!$F:$F,"&gt;1.5"))/$D25</f>
        <v>#DIV/0!</v>
      </c>
      <c r="I25" s="8" t="e">
        <f>COUNTIFS(Sta!$A:$A,$A25,Sta!$F:$F,"&gt;1.5")/$B25</f>
        <v>#DIV/0!</v>
      </c>
      <c r="J25" s="8" t="e">
        <f>COUNTIFS(Sta!$B:$B,$A25,Sta!$F:$F,"&gt;1.5")/$C25</f>
        <v>#DIV/0!</v>
      </c>
      <c r="K25" s="11" t="e">
        <f>(COUNTIFS(Sta!$A:$A,$A25,Sta!$F:$F,"&gt;2.5") + COUNTIFS(Sta!$B:$B,$A25,Sta!$F:$F,"&gt;2.5"))/$D25</f>
        <v>#DIV/0!</v>
      </c>
      <c r="L25" s="8" t="e">
        <f>COUNTIFS(Sta!$A:$A,$A25,Sta!$F:$F,"&gt;2.5")/$B25</f>
        <v>#DIV/0!</v>
      </c>
      <c r="M25" s="8" t="e">
        <f>COUNTIFS(Sta!$B:$B,$A25,Sta!$F:$F,"&gt;2.5")/$C25</f>
        <v>#DIV/0!</v>
      </c>
      <c r="N25" s="11" t="e">
        <f>(COUNTIFS(Sta!$A:$A,$A25,Sta!$F:$F,"&gt;3.5") + COUNTIFS(Sta!$B:$B,$A25,Sta!$F:$F,"&gt;3.5"))/$D25</f>
        <v>#DIV/0!</v>
      </c>
      <c r="O25" s="8" t="e">
        <f>COUNTIFS(Sta!$A:$A,$A25,Sta!$F:$F,"&gt;3.5")/$B25</f>
        <v>#DIV/0!</v>
      </c>
      <c r="P25" s="8" t="e">
        <f>COUNTIFS(Sta!$B:$B,$A25,Sta!$F:$F,"&gt;3.5")/$C25</f>
        <v>#DIV/0!</v>
      </c>
      <c r="Q25" s="11" t="e">
        <f>(COUNTIFS(Sta!$A:$A,$A25,Sta!$D:$D,"&gt;0.5")  + COUNTIFS(Sta!$B:$B,$A25,Sta!$E:$E,"&gt;0.5"))/$D25</f>
        <v>#DIV/0!</v>
      </c>
      <c r="R25" s="8" t="e">
        <f>COUNTIFS(Sta!$A:$A,$A25,Sta!$D:$D,"&gt;0.5")/$B25</f>
        <v>#DIV/0!</v>
      </c>
      <c r="S25" s="8" t="e">
        <f>COUNTIFS(Sta!$B:$B,$A25,Sta!$E:$E,"&gt;0.5")/$C25</f>
        <v>#DIV/0!</v>
      </c>
      <c r="T25" s="11" t="e">
        <f>(COUNTIFS(Sta!$A:$A,$A25,Sta!$D:$D,"&gt;1.5")  + COUNTIFS(Sta!$B:$B,$A25,Sta!$E:$E,"&gt;1.5"))/$D25</f>
        <v>#DIV/0!</v>
      </c>
      <c r="U25" s="8" t="e">
        <f>COUNTIFS(Sta!$A:$A,$A25,Sta!$D:$D,"&gt;1.5")/$B25</f>
        <v>#DIV/0!</v>
      </c>
      <c r="V25" s="8" t="e">
        <f>COUNTIFS(Sta!$B:$B,$A25,Sta!$E:$E,"&gt;1.5")/$C25</f>
        <v>#DIV/0!</v>
      </c>
      <c r="W25" s="11" t="e">
        <f>(COUNTIFS(Sta!$A:$A,$A25,Sta!$E:E,"&gt;0.5") +COUNTIFS(Sta!$B:$B,$A25,Sta!$D:$D,"&gt;0.5"))/$D25</f>
        <v>#DIV/0!</v>
      </c>
      <c r="X25" s="8" t="e">
        <f>COUNTIFS(Sta!$A:$A,$A25,Sta!$E:$E,"&gt;0.5")/$B25</f>
        <v>#DIV/0!</v>
      </c>
      <c r="Y25" s="8" t="e">
        <f>COUNTIFS(Sta!$B:$B,$A25,Sta!$D:$D,"&gt;0.5")/$C25</f>
        <v>#DIV/0!</v>
      </c>
      <c r="Z25" s="11" t="e">
        <f>(COUNTIFS(Sta!$A:$A,$A25,Sta!$E:$E,"&gt;1.5")  + COUNTIFS(Sta!$B:$B,$A25,Sta!$D:$D,"&gt;1.5"))/$D25</f>
        <v>#DIV/0!</v>
      </c>
      <c r="AA25" s="8" t="e">
        <f>COUNTIFS(Sta!$A:$A,$A25,Sta!$E:$E,"&gt;1.5")/$B25</f>
        <v>#DIV/0!</v>
      </c>
      <c r="AB25" s="8" t="e">
        <f>COUNTIFS(Sta!$B:$B,$A25,Sta!$D:$D,"&gt;1.5")/$C25</f>
        <v>#DIV/0!</v>
      </c>
      <c r="AC25" s="11" t="e">
        <f>(COUNTIFS(Sta!$A:A,$A25,Sta!$G:$G,"y") + COUNTIFS(Sta!$B:B,$A25,Sta!$G:$G,"y"))/$D25</f>
        <v>#DIV/0!</v>
      </c>
      <c r="AD25" s="8" t="e">
        <f>COUNTIFS(Sta!$A:A,$A25,Sta!$G:$G,"y")/$B25</f>
        <v>#DIV/0!</v>
      </c>
      <c r="AE25" s="16" t="e">
        <f>COUNTIFS(Sta!$B:B,$A25,Sta!$G:$G,"y")/$C25</f>
        <v>#DIV/0!</v>
      </c>
    </row>
    <row r="26" spans="1:31" x14ac:dyDescent="0.3">
      <c r="A26" s="4" t="s">
        <v>105</v>
      </c>
      <c r="B26" s="9">
        <f>COUNTIF(Sta!A:A,A26)</f>
        <v>0</v>
      </c>
      <c r="C26" s="4">
        <f>COUNTIF(Sta!B:B,A26)</f>
        <v>0</v>
      </c>
      <c r="D26" s="4">
        <f t="shared" si="1"/>
        <v>0</v>
      </c>
      <c r="E26" s="11" t="e">
        <f>(COUNTIFS(Sta!$A:$A,$A26,Sta!$F:$F,"&gt;0.5") + COUNTIFS(Sta!$B:$B,$A26,Sta!$F:$F,"&gt;0.5"))/$D26</f>
        <v>#DIV/0!</v>
      </c>
      <c r="F26" s="8" t="e">
        <f>COUNTIFS(Sta!$A:$A,$A26,Sta!$F:$F,"&gt;0.5")/$B26</f>
        <v>#DIV/0!</v>
      </c>
      <c r="G26" s="8" t="e">
        <f>COUNTIFS(Sta!$B:$B,$A26,Sta!$F:$F,"&gt;0.5")/$C26</f>
        <v>#DIV/0!</v>
      </c>
      <c r="H26" s="11" t="e">
        <f>(COUNTIFS(Sta!$A:$A,$A26,Sta!$F:$F,"&gt;1.5") + COUNTIFS(Sta!$B:$B,$A26,Sta!$F:$F,"&gt;1.5"))/$D26</f>
        <v>#DIV/0!</v>
      </c>
      <c r="I26" s="8" t="e">
        <f>COUNTIFS(Sta!$A:$A,$A26,Sta!$F:$F,"&gt;1.5")/$B26</f>
        <v>#DIV/0!</v>
      </c>
      <c r="J26" s="8" t="e">
        <f>COUNTIFS(Sta!$B:$B,$A26,Sta!$F:$F,"&gt;1.5")/$C26</f>
        <v>#DIV/0!</v>
      </c>
      <c r="K26" s="11" t="e">
        <f>(COUNTIFS(Sta!$A:$A,$A26,Sta!$F:$F,"&gt;2.5") + COUNTIFS(Sta!$B:$B,$A26,Sta!$F:$F,"&gt;2.5"))/$D26</f>
        <v>#DIV/0!</v>
      </c>
      <c r="L26" s="8" t="e">
        <f>COUNTIFS(Sta!$A:$A,$A26,Sta!$F:$F,"&gt;2.5")/$B26</f>
        <v>#DIV/0!</v>
      </c>
      <c r="M26" s="8" t="e">
        <f>COUNTIFS(Sta!$B:$B,$A26,Sta!$F:$F,"&gt;2.5")/$C26</f>
        <v>#DIV/0!</v>
      </c>
      <c r="N26" s="11" t="e">
        <f>(COUNTIFS(Sta!$A:$A,$A26,Sta!$F:$F,"&gt;3.5") + COUNTIFS(Sta!$B:$B,$A26,Sta!$F:$F,"&gt;3.5"))/$D26</f>
        <v>#DIV/0!</v>
      </c>
      <c r="O26" s="8" t="e">
        <f>COUNTIFS(Sta!$A:$A,$A26,Sta!$F:$F,"&gt;3.5")/$B26</f>
        <v>#DIV/0!</v>
      </c>
      <c r="P26" s="8" t="e">
        <f>COUNTIFS(Sta!$B:$B,$A26,Sta!$F:$F,"&gt;3.5")/$C26</f>
        <v>#DIV/0!</v>
      </c>
      <c r="Q26" s="11" t="e">
        <f>(COUNTIFS(Sta!$A:$A,$A26,Sta!$D:$D,"&gt;0.5")  + COUNTIFS(Sta!$B:$B,$A26,Sta!$E:$E,"&gt;0.5"))/$D26</f>
        <v>#DIV/0!</v>
      </c>
      <c r="R26" s="8" t="e">
        <f>COUNTIFS(Sta!$A:$A,$A26,Sta!$D:$D,"&gt;0.5")/$B26</f>
        <v>#DIV/0!</v>
      </c>
      <c r="S26" s="8" t="e">
        <f>COUNTIFS(Sta!$B:$B,$A26,Sta!$E:$E,"&gt;0.5")/$C26</f>
        <v>#DIV/0!</v>
      </c>
      <c r="T26" s="11" t="e">
        <f>(COUNTIFS(Sta!$A:$A,$A26,Sta!$D:$D,"&gt;1.5")  + COUNTIFS(Sta!$B:$B,$A26,Sta!$E:$E,"&gt;1.5"))/$D26</f>
        <v>#DIV/0!</v>
      </c>
      <c r="U26" s="8" t="e">
        <f>COUNTIFS(Sta!$A:$A,$A26,Sta!$D:$D,"&gt;1.5")/$B26</f>
        <v>#DIV/0!</v>
      </c>
      <c r="V26" s="8" t="e">
        <f>COUNTIFS(Sta!$B:$B,$A26,Sta!$E:$E,"&gt;1.5")/$C26</f>
        <v>#DIV/0!</v>
      </c>
      <c r="W26" s="11" t="e">
        <f>(COUNTIFS(Sta!$A:$A,$A26,Sta!$E:E,"&gt;0.5") +COUNTIFS(Sta!$B:$B,$A26,Sta!$D:$D,"&gt;0.5"))/$D26</f>
        <v>#DIV/0!</v>
      </c>
      <c r="X26" s="8" t="e">
        <f>COUNTIFS(Sta!$A:$A,$A26,Sta!$E:$E,"&gt;0.5")/$B26</f>
        <v>#DIV/0!</v>
      </c>
      <c r="Y26" s="8" t="e">
        <f>COUNTIFS(Sta!$B:$B,$A26,Sta!$D:$D,"&gt;0.5")/$C26</f>
        <v>#DIV/0!</v>
      </c>
      <c r="Z26" s="11" t="e">
        <f>(COUNTIFS(Sta!$A:$A,$A26,Sta!$E:$E,"&gt;1.5")  + COUNTIFS(Sta!$B:$B,$A26,Sta!$D:$D,"&gt;1.5"))/$D26</f>
        <v>#DIV/0!</v>
      </c>
      <c r="AA26" s="8" t="e">
        <f>COUNTIFS(Sta!$A:$A,$A26,Sta!$E:$E,"&gt;1.5")/$B26</f>
        <v>#DIV/0!</v>
      </c>
      <c r="AB26" s="8" t="e">
        <f>COUNTIFS(Sta!$B:$B,$A26,Sta!$D:$D,"&gt;1.5")/$C26</f>
        <v>#DIV/0!</v>
      </c>
      <c r="AC26" s="11" t="e">
        <f>(COUNTIFS(Sta!$A:A,$A26,Sta!$G:$G,"y") + COUNTIFS(Sta!$B:B,$A26,Sta!$G:$G,"y"))/$D26</f>
        <v>#DIV/0!</v>
      </c>
      <c r="AD26" s="8" t="e">
        <f>COUNTIFS(Sta!$A:A,$A26,Sta!$G:$G,"y")/$B26</f>
        <v>#DIV/0!</v>
      </c>
      <c r="AE26" s="16" t="e">
        <f>COUNTIFS(Sta!$B:B,$A26,Sta!$G:$G,"y")/$C26</f>
        <v>#DIV/0!</v>
      </c>
    </row>
    <row r="27" spans="1:31" x14ac:dyDescent="0.3">
      <c r="A27" s="4" t="s">
        <v>101</v>
      </c>
      <c r="B27" s="9">
        <f>COUNTIF(Sta!A:A,A27)</f>
        <v>0</v>
      </c>
      <c r="C27" s="4">
        <f>COUNTIF(Sta!B:B,A27)</f>
        <v>0</v>
      </c>
      <c r="D27" s="4">
        <f t="shared" si="1"/>
        <v>0</v>
      </c>
      <c r="E27" s="11" t="e">
        <f>(COUNTIFS(Sta!$A:$A,$A27,Sta!$F:$F,"&gt;0.5") + COUNTIFS(Sta!$B:$B,$A27,Sta!$F:$F,"&gt;0.5"))/$D27</f>
        <v>#DIV/0!</v>
      </c>
      <c r="F27" s="8" t="e">
        <f>COUNTIFS(Sta!$A:$A,$A27,Sta!$F:$F,"&gt;0.5")/$B27</f>
        <v>#DIV/0!</v>
      </c>
      <c r="G27" s="8" t="e">
        <f>COUNTIFS(Sta!$B:$B,$A27,Sta!$F:$F,"&gt;0.5")/$C27</f>
        <v>#DIV/0!</v>
      </c>
      <c r="H27" s="11" t="e">
        <f>(COUNTIFS(Sta!$A:$A,$A27,Sta!$F:$F,"&gt;1.5") + COUNTIFS(Sta!$B:$B,$A27,Sta!$F:$F,"&gt;1.5"))/$D27</f>
        <v>#DIV/0!</v>
      </c>
      <c r="I27" s="8" t="e">
        <f>COUNTIFS(Sta!$A:$A,$A27,Sta!$F:$F,"&gt;1.5")/$B27</f>
        <v>#DIV/0!</v>
      </c>
      <c r="J27" s="8" t="e">
        <f>COUNTIFS(Sta!$B:$B,$A27,Sta!$F:$F,"&gt;1.5")/$C27</f>
        <v>#DIV/0!</v>
      </c>
      <c r="K27" s="11" t="e">
        <f>(COUNTIFS(Sta!$A:$A,$A27,Sta!$F:$F,"&gt;2.5") + COUNTIFS(Sta!$B:$B,$A27,Sta!$F:$F,"&gt;2.5"))/$D27</f>
        <v>#DIV/0!</v>
      </c>
      <c r="L27" s="8" t="e">
        <f>COUNTIFS(Sta!$A:$A,$A27,Sta!$F:$F,"&gt;2.5")/$B27</f>
        <v>#DIV/0!</v>
      </c>
      <c r="M27" s="8" t="e">
        <f>COUNTIFS(Sta!$B:$B,$A27,Sta!$F:$F,"&gt;2.5")/$C27</f>
        <v>#DIV/0!</v>
      </c>
      <c r="N27" s="11" t="e">
        <f>(COUNTIFS(Sta!$A:$A,$A27,Sta!$F:$F,"&gt;3.5") + COUNTIFS(Sta!$B:$B,$A27,Sta!$F:$F,"&gt;3.5"))/$D27</f>
        <v>#DIV/0!</v>
      </c>
      <c r="O27" s="8" t="e">
        <f>COUNTIFS(Sta!$A:$A,$A27,Sta!$F:$F,"&gt;3.5")/$B27</f>
        <v>#DIV/0!</v>
      </c>
      <c r="P27" s="8" t="e">
        <f>COUNTIFS(Sta!$B:$B,$A27,Sta!$F:$F,"&gt;3.5")/$C27</f>
        <v>#DIV/0!</v>
      </c>
      <c r="Q27" s="11" t="e">
        <f>(COUNTIFS(Sta!$A:$A,$A27,Sta!$D:$D,"&gt;0.5")  + COUNTIFS(Sta!$B:$B,$A27,Sta!$E:$E,"&gt;0.5"))/$D27</f>
        <v>#DIV/0!</v>
      </c>
      <c r="R27" s="8" t="e">
        <f>COUNTIFS(Sta!$A:$A,$A27,Sta!$D:$D,"&gt;0.5")/$B27</f>
        <v>#DIV/0!</v>
      </c>
      <c r="S27" s="8" t="e">
        <f>COUNTIFS(Sta!$B:$B,$A27,Sta!$E:$E,"&gt;0.5")/$C27</f>
        <v>#DIV/0!</v>
      </c>
      <c r="T27" s="11" t="e">
        <f>(COUNTIFS(Sta!$A:$A,$A27,Sta!$D:$D,"&gt;1.5")  + COUNTIFS(Sta!$B:$B,$A27,Sta!$E:$E,"&gt;1.5"))/$D27</f>
        <v>#DIV/0!</v>
      </c>
      <c r="U27" s="8" t="e">
        <f>COUNTIFS(Sta!$A:$A,$A27,Sta!$D:$D,"&gt;1.5")/$B27</f>
        <v>#DIV/0!</v>
      </c>
      <c r="V27" s="8" t="e">
        <f>COUNTIFS(Sta!$B:$B,$A27,Sta!$E:$E,"&gt;1.5")/$C27</f>
        <v>#DIV/0!</v>
      </c>
      <c r="W27" s="11" t="e">
        <f>(COUNTIFS(Sta!$A:$A,$A27,Sta!$E:E,"&gt;0.5") +COUNTIFS(Sta!$B:$B,$A27,Sta!$D:$D,"&gt;0.5"))/$D27</f>
        <v>#DIV/0!</v>
      </c>
      <c r="X27" s="8" t="e">
        <f>COUNTIFS(Sta!$A:$A,$A27,Sta!$E:$E,"&gt;0.5")/$B27</f>
        <v>#DIV/0!</v>
      </c>
      <c r="Y27" s="8" t="e">
        <f>COUNTIFS(Sta!$B:$B,$A27,Sta!$D:$D,"&gt;0.5")/$C27</f>
        <v>#DIV/0!</v>
      </c>
      <c r="Z27" s="11" t="e">
        <f>(COUNTIFS(Sta!$A:$A,$A27,Sta!$E:$E,"&gt;1.5")  + COUNTIFS(Sta!$B:$B,$A27,Sta!$D:$D,"&gt;1.5"))/$D27</f>
        <v>#DIV/0!</v>
      </c>
      <c r="AA27" s="8" t="e">
        <f>COUNTIFS(Sta!$A:$A,$A27,Sta!$E:$E,"&gt;1.5")/$B27</f>
        <v>#DIV/0!</v>
      </c>
      <c r="AB27" s="8" t="e">
        <f>COUNTIFS(Sta!$B:$B,$A27,Sta!$D:$D,"&gt;1.5")/$C27</f>
        <v>#DIV/0!</v>
      </c>
      <c r="AC27" s="11" t="e">
        <f>(COUNTIFS(Sta!$A:A,$A27,Sta!$G:$G,"y") + COUNTIFS(Sta!$B:B,$A27,Sta!$G:$G,"y"))/$D27</f>
        <v>#DIV/0!</v>
      </c>
      <c r="AD27" s="8" t="e">
        <f>COUNTIFS(Sta!$A:A,$A27,Sta!$G:$G,"y")/$B27</f>
        <v>#DIV/0!</v>
      </c>
      <c r="AE27" s="16" t="e">
        <f>COUNTIFS(Sta!$B:B,$A27,Sta!$G:$G,"y")/$C27</f>
        <v>#DIV/0!</v>
      </c>
    </row>
    <row r="28" spans="1:31" x14ac:dyDescent="0.3">
      <c r="A28" s="4" t="s">
        <v>95</v>
      </c>
      <c r="B28" s="9">
        <f>COUNTIF(Sta!A:A,A28)</f>
        <v>0</v>
      </c>
      <c r="C28" s="4">
        <f>COUNTIF(Sta!B:B,A28)</f>
        <v>0</v>
      </c>
      <c r="D28" s="4">
        <f t="shared" si="1"/>
        <v>0</v>
      </c>
      <c r="E28" s="11" t="e">
        <f>(COUNTIFS(Sta!$A:$A,$A28,Sta!$F:$F,"&gt;0.5") + COUNTIFS(Sta!$B:$B,$A28,Sta!$F:$F,"&gt;0.5"))/$D28</f>
        <v>#DIV/0!</v>
      </c>
      <c r="F28" s="8" t="e">
        <f>COUNTIFS(Sta!$A:$A,$A28,Sta!$F:$F,"&gt;0.5")/$B28</f>
        <v>#DIV/0!</v>
      </c>
      <c r="G28" s="8" t="e">
        <f>COUNTIFS(Sta!$B:$B,$A28,Sta!$F:$F,"&gt;0.5")/$C28</f>
        <v>#DIV/0!</v>
      </c>
      <c r="H28" s="11" t="e">
        <f>(COUNTIFS(Sta!$A:$A,$A28,Sta!$F:$F,"&gt;1.5") + COUNTIFS(Sta!$B:$B,$A28,Sta!$F:$F,"&gt;1.5"))/$D28</f>
        <v>#DIV/0!</v>
      </c>
      <c r="I28" s="8" t="e">
        <f>COUNTIFS(Sta!$A:$A,$A28,Sta!$F:$F,"&gt;1.5")/$B28</f>
        <v>#DIV/0!</v>
      </c>
      <c r="J28" s="8" t="e">
        <f>COUNTIFS(Sta!$B:$B,$A28,Sta!$F:$F,"&gt;1.5")/$C28</f>
        <v>#DIV/0!</v>
      </c>
      <c r="K28" s="11" t="e">
        <f>(COUNTIFS(Sta!$A:$A,$A28,Sta!$F:$F,"&gt;2.5") + COUNTIFS(Sta!$B:$B,$A28,Sta!$F:$F,"&gt;2.5"))/$D28</f>
        <v>#DIV/0!</v>
      </c>
      <c r="L28" s="8" t="e">
        <f>COUNTIFS(Sta!$A:$A,$A28,Sta!$F:$F,"&gt;2.5")/$B28</f>
        <v>#DIV/0!</v>
      </c>
      <c r="M28" s="8" t="e">
        <f>COUNTIFS(Sta!$B:$B,$A28,Sta!$F:$F,"&gt;2.5")/$C28</f>
        <v>#DIV/0!</v>
      </c>
      <c r="N28" s="11" t="e">
        <f>(COUNTIFS(Sta!$A:$A,$A28,Sta!$F:$F,"&gt;3.5") + COUNTIFS(Sta!$B:$B,$A28,Sta!$F:$F,"&gt;3.5"))/$D28</f>
        <v>#DIV/0!</v>
      </c>
      <c r="O28" s="8" t="e">
        <f>COUNTIFS(Sta!$A:$A,$A28,Sta!$F:$F,"&gt;3.5")/$B28</f>
        <v>#DIV/0!</v>
      </c>
      <c r="P28" s="8" t="e">
        <f>COUNTIFS(Sta!$B:$B,$A28,Sta!$F:$F,"&gt;3.5")/$C28</f>
        <v>#DIV/0!</v>
      </c>
      <c r="Q28" s="11" t="e">
        <f>(COUNTIFS(Sta!$A:$A,$A28,Sta!$D:$D,"&gt;0.5")  + COUNTIFS(Sta!$B:$B,$A28,Sta!$E:$E,"&gt;0.5"))/$D28</f>
        <v>#DIV/0!</v>
      </c>
      <c r="R28" s="8" t="e">
        <f>COUNTIFS(Sta!$A:$A,$A28,Sta!$D:$D,"&gt;0.5")/$B28</f>
        <v>#DIV/0!</v>
      </c>
      <c r="S28" s="8" t="e">
        <f>COUNTIFS(Sta!$B:$B,$A28,Sta!$E:$E,"&gt;0.5")/$C28</f>
        <v>#DIV/0!</v>
      </c>
      <c r="T28" s="11" t="e">
        <f>(COUNTIFS(Sta!$A:$A,$A28,Sta!$D:$D,"&gt;1.5")  + COUNTIFS(Sta!$B:$B,$A28,Sta!$E:$E,"&gt;1.5"))/$D28</f>
        <v>#DIV/0!</v>
      </c>
      <c r="U28" s="8" t="e">
        <f>COUNTIFS(Sta!$A:$A,$A28,Sta!$D:$D,"&gt;1.5")/$B28</f>
        <v>#DIV/0!</v>
      </c>
      <c r="V28" s="8" t="e">
        <f>COUNTIFS(Sta!$B:$B,$A28,Sta!$E:$E,"&gt;1.5")/$C28</f>
        <v>#DIV/0!</v>
      </c>
      <c r="W28" s="11" t="e">
        <f>(COUNTIFS(Sta!$A:$A,$A28,Sta!$E:E,"&gt;0.5") +COUNTIFS(Sta!$B:$B,$A28,Sta!$D:$D,"&gt;0.5"))/$D28</f>
        <v>#DIV/0!</v>
      </c>
      <c r="X28" s="8" t="e">
        <f>COUNTIFS(Sta!$A:$A,$A28,Sta!$E:$E,"&gt;0.5")/$B28</f>
        <v>#DIV/0!</v>
      </c>
      <c r="Y28" s="8" t="e">
        <f>COUNTIFS(Sta!$B:$B,$A28,Sta!$D:$D,"&gt;0.5")/$C28</f>
        <v>#DIV/0!</v>
      </c>
      <c r="Z28" s="11" t="e">
        <f>(COUNTIFS(Sta!$A:$A,$A28,Sta!$E:$E,"&gt;1.5")  + COUNTIFS(Sta!$B:$B,$A28,Sta!$D:$D,"&gt;1.5"))/$D28</f>
        <v>#DIV/0!</v>
      </c>
      <c r="AA28" s="8" t="e">
        <f>COUNTIFS(Sta!$A:$A,$A28,Sta!$E:$E,"&gt;1.5")/$B28</f>
        <v>#DIV/0!</v>
      </c>
      <c r="AB28" s="8" t="e">
        <f>COUNTIFS(Sta!$B:$B,$A28,Sta!$D:$D,"&gt;1.5")/$C28</f>
        <v>#DIV/0!</v>
      </c>
      <c r="AC28" s="11" t="e">
        <f>(COUNTIFS(Sta!$A:A,$A28,Sta!$G:$G,"y") + COUNTIFS(Sta!$B:B,$A28,Sta!$G:$G,"y"))/$D28</f>
        <v>#DIV/0!</v>
      </c>
      <c r="AD28" s="8" t="e">
        <f>COUNTIFS(Sta!$A:A,$A28,Sta!$G:$G,"y")/$B28</f>
        <v>#DIV/0!</v>
      </c>
      <c r="AE28" s="16" t="e">
        <f>COUNTIFS(Sta!$B:B,$A28,Sta!$G:$G,"y")/$C28</f>
        <v>#DIV/0!</v>
      </c>
    </row>
    <row r="29" spans="1:31" x14ac:dyDescent="0.3">
      <c r="A29" s="4" t="s">
        <v>104</v>
      </c>
      <c r="B29" s="9">
        <f>COUNTIF(Sta!A:A,A29)</f>
        <v>0</v>
      </c>
      <c r="C29" s="4">
        <f>COUNTIF(Sta!B:B,A29)</f>
        <v>0</v>
      </c>
      <c r="D29" s="4">
        <f t="shared" si="1"/>
        <v>0</v>
      </c>
      <c r="E29" s="11" t="e">
        <f>(COUNTIFS(Sta!$A:$A,$A29,Sta!$F:$F,"&gt;0.5") + COUNTIFS(Sta!$B:$B,$A29,Sta!$F:$F,"&gt;0.5"))/$D29</f>
        <v>#DIV/0!</v>
      </c>
      <c r="F29" s="8" t="e">
        <f>COUNTIFS(Sta!$A:$A,$A29,Sta!$F:$F,"&gt;0.5")/$B29</f>
        <v>#DIV/0!</v>
      </c>
      <c r="G29" s="8" t="e">
        <f>COUNTIFS(Sta!$B:$B,$A29,Sta!$F:$F,"&gt;0.5")/$C29</f>
        <v>#DIV/0!</v>
      </c>
      <c r="H29" s="11" t="e">
        <f>(COUNTIFS(Sta!$A:$A,$A29,Sta!$F:$F,"&gt;1.5") + COUNTIFS(Sta!$B:$B,$A29,Sta!$F:$F,"&gt;1.5"))/$D29</f>
        <v>#DIV/0!</v>
      </c>
      <c r="I29" s="8" t="e">
        <f>COUNTIFS(Sta!$A:$A,$A29,Sta!$F:$F,"&gt;1.5")/$B29</f>
        <v>#DIV/0!</v>
      </c>
      <c r="J29" s="8" t="e">
        <f>COUNTIFS(Sta!$B:$B,$A29,Sta!$F:$F,"&gt;1.5")/$C29</f>
        <v>#DIV/0!</v>
      </c>
      <c r="K29" s="11" t="e">
        <f>(COUNTIFS(Sta!$A:$A,$A29,Sta!$F:$F,"&gt;2.5") + COUNTIFS(Sta!$B:$B,$A29,Sta!$F:$F,"&gt;2.5"))/$D29</f>
        <v>#DIV/0!</v>
      </c>
      <c r="L29" s="8" t="e">
        <f>COUNTIFS(Sta!$A:$A,$A29,Sta!$F:$F,"&gt;2.5")/$B29</f>
        <v>#DIV/0!</v>
      </c>
      <c r="M29" s="8" t="e">
        <f>COUNTIFS(Sta!$B:$B,$A29,Sta!$F:$F,"&gt;2.5")/$C29</f>
        <v>#DIV/0!</v>
      </c>
      <c r="N29" s="11" t="e">
        <f>(COUNTIFS(Sta!$A:$A,$A29,Sta!$F:$F,"&gt;3.5") + COUNTIFS(Sta!$B:$B,$A29,Sta!$F:$F,"&gt;3.5"))/$D29</f>
        <v>#DIV/0!</v>
      </c>
      <c r="O29" s="8" t="e">
        <f>COUNTIFS(Sta!$A:$A,$A29,Sta!$F:$F,"&gt;3.5")/$B29</f>
        <v>#DIV/0!</v>
      </c>
      <c r="P29" s="8" t="e">
        <f>COUNTIFS(Sta!$B:$B,$A29,Sta!$F:$F,"&gt;3.5")/$C29</f>
        <v>#DIV/0!</v>
      </c>
      <c r="Q29" s="11" t="e">
        <f>(COUNTIFS(Sta!$A:$A,$A29,Sta!$D:$D,"&gt;0.5")  + COUNTIFS(Sta!$B:$B,$A29,Sta!$E:$E,"&gt;0.5"))/$D29</f>
        <v>#DIV/0!</v>
      </c>
      <c r="R29" s="8" t="e">
        <f>COUNTIFS(Sta!$A:$A,$A29,Sta!$D:$D,"&gt;0.5")/$B29</f>
        <v>#DIV/0!</v>
      </c>
      <c r="S29" s="8" t="e">
        <f>COUNTIFS(Sta!$B:$B,$A29,Sta!$E:$E,"&gt;0.5")/$C29</f>
        <v>#DIV/0!</v>
      </c>
      <c r="T29" s="11" t="e">
        <f>(COUNTIFS(Sta!$A:$A,$A29,Sta!$D:$D,"&gt;1.5")  + COUNTIFS(Sta!$B:$B,$A29,Sta!$E:$E,"&gt;1.5"))/$D29</f>
        <v>#DIV/0!</v>
      </c>
      <c r="U29" s="8" t="e">
        <f>COUNTIFS(Sta!$A:$A,$A29,Sta!$D:$D,"&gt;1.5")/$B29</f>
        <v>#DIV/0!</v>
      </c>
      <c r="V29" s="8" t="e">
        <f>COUNTIFS(Sta!$B:$B,$A29,Sta!$E:$E,"&gt;1.5")/$C29</f>
        <v>#DIV/0!</v>
      </c>
      <c r="W29" s="11" t="e">
        <f>(COUNTIFS(Sta!$A:$A,$A29,Sta!$E:E,"&gt;0.5") +COUNTIFS(Sta!$B:$B,$A29,Sta!$D:$D,"&gt;0.5"))/$D29</f>
        <v>#DIV/0!</v>
      </c>
      <c r="X29" s="8" t="e">
        <f>COUNTIFS(Sta!$A:$A,$A29,Sta!$E:$E,"&gt;0.5")/$B29</f>
        <v>#DIV/0!</v>
      </c>
      <c r="Y29" s="8" t="e">
        <f>COUNTIFS(Sta!$B:$B,$A29,Sta!$D:$D,"&gt;0.5")/$C29</f>
        <v>#DIV/0!</v>
      </c>
      <c r="Z29" s="11" t="e">
        <f>(COUNTIFS(Sta!$A:$A,$A29,Sta!$E:$E,"&gt;1.5")  + COUNTIFS(Sta!$B:$B,$A29,Sta!$D:$D,"&gt;1.5"))/$D29</f>
        <v>#DIV/0!</v>
      </c>
      <c r="AA29" s="8" t="e">
        <f>COUNTIFS(Sta!$A:$A,$A29,Sta!$E:$E,"&gt;1.5")/$B29</f>
        <v>#DIV/0!</v>
      </c>
      <c r="AB29" s="8" t="e">
        <f>COUNTIFS(Sta!$B:$B,$A29,Sta!$D:$D,"&gt;1.5")/$C29</f>
        <v>#DIV/0!</v>
      </c>
      <c r="AC29" s="11" t="e">
        <f>(COUNTIFS(Sta!$A:A,$A29,Sta!$G:$G,"y") + COUNTIFS(Sta!$B:B,$A29,Sta!$G:$G,"y"))/$D29</f>
        <v>#DIV/0!</v>
      </c>
      <c r="AD29" s="8" t="e">
        <f>COUNTIFS(Sta!$A:A,$A29,Sta!$G:$G,"y")/$B29</f>
        <v>#DIV/0!</v>
      </c>
      <c r="AE29" s="16" t="e">
        <f>COUNTIFS(Sta!$B:B,$A29,Sta!$G:$G,"y")/$C29</f>
        <v>#DIV/0!</v>
      </c>
    </row>
    <row r="30" spans="1:31" x14ac:dyDescent="0.3">
      <c r="A30" s="4" t="s">
        <v>99</v>
      </c>
      <c r="B30" s="9">
        <f>COUNTIF(Sta!A:A,A30)</f>
        <v>0</v>
      </c>
      <c r="C30" s="4">
        <f>COUNTIF(Sta!B:B,A30)</f>
        <v>0</v>
      </c>
      <c r="D30" s="4">
        <f t="shared" si="1"/>
        <v>0</v>
      </c>
      <c r="E30" s="11" t="e">
        <f>(COUNTIFS(Sta!$A:$A,$A30,Sta!$F:$F,"&gt;0.5") + COUNTIFS(Sta!$B:$B,$A30,Sta!$F:$F,"&gt;0.5"))/$D30</f>
        <v>#DIV/0!</v>
      </c>
      <c r="F30" s="8" t="e">
        <f>COUNTIFS(Sta!$A:$A,$A30,Sta!$F:$F,"&gt;0.5")/$B30</f>
        <v>#DIV/0!</v>
      </c>
      <c r="G30" s="8" t="e">
        <f>COUNTIFS(Sta!$B:$B,$A30,Sta!$F:$F,"&gt;0.5")/$C30</f>
        <v>#DIV/0!</v>
      </c>
      <c r="H30" s="11" t="e">
        <f>(COUNTIFS(Sta!$A:$A,$A30,Sta!$F:$F,"&gt;1.5") + COUNTIFS(Sta!$B:$B,$A30,Sta!$F:$F,"&gt;1.5"))/$D30</f>
        <v>#DIV/0!</v>
      </c>
      <c r="I30" s="8" t="e">
        <f>COUNTIFS(Sta!$A:$A,$A30,Sta!$F:$F,"&gt;1.5")/$B30</f>
        <v>#DIV/0!</v>
      </c>
      <c r="J30" s="8" t="e">
        <f>COUNTIFS(Sta!$B:$B,$A30,Sta!$F:$F,"&gt;1.5")/$C30</f>
        <v>#DIV/0!</v>
      </c>
      <c r="K30" s="11" t="e">
        <f>(COUNTIFS(Sta!$A:$A,$A30,Sta!$F:$F,"&gt;2.5") + COUNTIFS(Sta!$B:$B,$A30,Sta!$F:$F,"&gt;2.5"))/$D30</f>
        <v>#DIV/0!</v>
      </c>
      <c r="L30" s="8" t="e">
        <f>COUNTIFS(Sta!$A:$A,$A30,Sta!$F:$F,"&gt;2.5")/$B30</f>
        <v>#DIV/0!</v>
      </c>
      <c r="M30" s="8" t="e">
        <f>COUNTIFS(Sta!$B:$B,$A30,Sta!$F:$F,"&gt;2.5")/$C30</f>
        <v>#DIV/0!</v>
      </c>
      <c r="N30" s="11" t="e">
        <f>(COUNTIFS(Sta!$A:$A,$A30,Sta!$F:$F,"&gt;3.5") + COUNTIFS(Sta!$B:$B,$A30,Sta!$F:$F,"&gt;3.5"))/$D30</f>
        <v>#DIV/0!</v>
      </c>
      <c r="O30" s="8" t="e">
        <f>COUNTIFS(Sta!$A:$A,$A30,Sta!$F:$F,"&gt;3.5")/$B30</f>
        <v>#DIV/0!</v>
      </c>
      <c r="P30" s="8" t="e">
        <f>COUNTIFS(Sta!$B:$B,$A30,Sta!$F:$F,"&gt;3.5")/$C30</f>
        <v>#DIV/0!</v>
      </c>
      <c r="Q30" s="11" t="e">
        <f>(COUNTIFS(Sta!$A:$A,$A30,Sta!$D:$D,"&gt;0.5")  + COUNTIFS(Sta!$B:$B,$A30,Sta!$E:$E,"&gt;0.5"))/$D30</f>
        <v>#DIV/0!</v>
      </c>
      <c r="R30" s="8" t="e">
        <f>COUNTIFS(Sta!$A:$A,$A30,Sta!$D:$D,"&gt;0.5")/$B30</f>
        <v>#DIV/0!</v>
      </c>
      <c r="S30" s="8" t="e">
        <f>COUNTIFS(Sta!$B:$B,$A30,Sta!$E:$E,"&gt;0.5")/$C30</f>
        <v>#DIV/0!</v>
      </c>
      <c r="T30" s="11" t="e">
        <f>(COUNTIFS(Sta!$A:$A,$A30,Sta!$D:$D,"&gt;1.5")  + COUNTIFS(Sta!$B:$B,$A30,Sta!$E:$E,"&gt;1.5"))/$D30</f>
        <v>#DIV/0!</v>
      </c>
      <c r="U30" s="8" t="e">
        <f>COUNTIFS(Sta!$A:$A,$A30,Sta!$D:$D,"&gt;1.5")/$B30</f>
        <v>#DIV/0!</v>
      </c>
      <c r="V30" s="8" t="e">
        <f>COUNTIFS(Sta!$B:$B,$A30,Sta!$E:$E,"&gt;1.5")/$C30</f>
        <v>#DIV/0!</v>
      </c>
      <c r="W30" s="11" t="e">
        <f>(COUNTIFS(Sta!$A:$A,$A30,Sta!$E:E,"&gt;0.5") +COUNTIFS(Sta!$B:$B,$A30,Sta!$D:$D,"&gt;0.5"))/$D30</f>
        <v>#DIV/0!</v>
      </c>
      <c r="X30" s="8" t="e">
        <f>COUNTIFS(Sta!$A:$A,$A30,Sta!$E:$E,"&gt;0.5")/$B30</f>
        <v>#DIV/0!</v>
      </c>
      <c r="Y30" s="8" t="e">
        <f>COUNTIFS(Sta!$B:$B,$A30,Sta!$D:$D,"&gt;0.5")/$C30</f>
        <v>#DIV/0!</v>
      </c>
      <c r="Z30" s="11" t="e">
        <f>(COUNTIFS(Sta!$A:$A,$A30,Sta!$E:$E,"&gt;1.5")  + COUNTIFS(Sta!$B:$B,$A30,Sta!$D:$D,"&gt;1.5"))/$D30</f>
        <v>#DIV/0!</v>
      </c>
      <c r="AA30" s="8" t="e">
        <f>COUNTIFS(Sta!$A:$A,$A30,Sta!$E:$E,"&gt;1.5")/$B30</f>
        <v>#DIV/0!</v>
      </c>
      <c r="AB30" s="8" t="e">
        <f>COUNTIFS(Sta!$B:$B,$A30,Sta!$D:$D,"&gt;1.5")/$C30</f>
        <v>#DIV/0!</v>
      </c>
      <c r="AC30" s="11" t="e">
        <f>(COUNTIFS(Sta!$A:A,$A30,Sta!$G:$G,"y") + COUNTIFS(Sta!$B:B,$A30,Sta!$G:$G,"y"))/$D30</f>
        <v>#DIV/0!</v>
      </c>
      <c r="AD30" s="8" t="e">
        <f>COUNTIFS(Sta!$A:A,$A30,Sta!$G:$G,"y")/$B30</f>
        <v>#DIV/0!</v>
      </c>
      <c r="AE30" s="16" t="e">
        <f>COUNTIFS(Sta!$B:B,$A30,Sta!$G:$G,"y")/$C30</f>
        <v>#DIV/0!</v>
      </c>
    </row>
    <row r="31" spans="1:31" x14ac:dyDescent="0.3">
      <c r="A31" s="4" t="s">
        <v>88</v>
      </c>
      <c r="B31" s="9">
        <f>COUNTIF(Sta!A:A,A31)</f>
        <v>0</v>
      </c>
      <c r="C31" s="4">
        <f>COUNTIF(Sta!B:B,A31)</f>
        <v>0</v>
      </c>
      <c r="D31" s="4">
        <f t="shared" si="1"/>
        <v>0</v>
      </c>
      <c r="E31" s="11" t="e">
        <f>(COUNTIFS(Sta!$A:$A,$A31,Sta!$F:$F,"&gt;0.5") + COUNTIFS(Sta!$B:$B,$A31,Sta!$F:$F,"&gt;0.5"))/$D31</f>
        <v>#DIV/0!</v>
      </c>
      <c r="F31" s="8" t="e">
        <f>COUNTIFS(Sta!$A:$A,$A31,Sta!$F:$F,"&gt;0.5")/$B31</f>
        <v>#DIV/0!</v>
      </c>
      <c r="G31" s="8" t="e">
        <f>COUNTIFS(Sta!$B:$B,$A31,Sta!$F:$F,"&gt;0.5")/$C31</f>
        <v>#DIV/0!</v>
      </c>
      <c r="H31" s="11" t="e">
        <f>(COUNTIFS(Sta!$A:$A,$A31,Sta!$F:$F,"&gt;1.5") + COUNTIFS(Sta!$B:$B,$A31,Sta!$F:$F,"&gt;1.5"))/$D31</f>
        <v>#DIV/0!</v>
      </c>
      <c r="I31" s="8" t="e">
        <f>COUNTIFS(Sta!$A:$A,$A31,Sta!$F:$F,"&gt;1.5")/$B31</f>
        <v>#DIV/0!</v>
      </c>
      <c r="J31" s="8" t="e">
        <f>COUNTIFS(Sta!$B:$B,$A31,Sta!$F:$F,"&gt;1.5")/$C31</f>
        <v>#DIV/0!</v>
      </c>
      <c r="K31" s="11" t="e">
        <f>(COUNTIFS(Sta!$A:$A,$A31,Sta!$F:$F,"&gt;2.5") + COUNTIFS(Sta!$B:$B,$A31,Sta!$F:$F,"&gt;2.5"))/$D31</f>
        <v>#DIV/0!</v>
      </c>
      <c r="L31" s="8" t="e">
        <f>COUNTIFS(Sta!$A:$A,$A31,Sta!$F:$F,"&gt;2.5")/$B31</f>
        <v>#DIV/0!</v>
      </c>
      <c r="M31" s="8" t="e">
        <f>COUNTIFS(Sta!$B:$B,$A31,Sta!$F:$F,"&gt;2.5")/$C31</f>
        <v>#DIV/0!</v>
      </c>
      <c r="N31" s="11" t="e">
        <f>(COUNTIFS(Sta!$A:$A,$A31,Sta!$F:$F,"&gt;3.5") + COUNTIFS(Sta!$B:$B,$A31,Sta!$F:$F,"&gt;3.5"))/$D31</f>
        <v>#DIV/0!</v>
      </c>
      <c r="O31" s="8" t="e">
        <f>COUNTIFS(Sta!$A:$A,$A31,Sta!$F:$F,"&gt;3.5")/$B31</f>
        <v>#DIV/0!</v>
      </c>
      <c r="P31" s="8" t="e">
        <f>COUNTIFS(Sta!$B:$B,$A31,Sta!$F:$F,"&gt;3.5")/$C31</f>
        <v>#DIV/0!</v>
      </c>
      <c r="Q31" s="11" t="e">
        <f>(COUNTIFS(Sta!$A:$A,$A31,Sta!$D:$D,"&gt;0.5")  + COUNTIFS(Sta!$B:$B,$A31,Sta!$E:$E,"&gt;0.5"))/$D31</f>
        <v>#DIV/0!</v>
      </c>
      <c r="R31" s="8" t="e">
        <f>COUNTIFS(Sta!$A:$A,$A31,Sta!$D:$D,"&gt;0.5")/$B31</f>
        <v>#DIV/0!</v>
      </c>
      <c r="S31" s="8" t="e">
        <f>COUNTIFS(Sta!$B:$B,$A31,Sta!$E:$E,"&gt;0.5")/$C31</f>
        <v>#DIV/0!</v>
      </c>
      <c r="T31" s="11" t="e">
        <f>(COUNTIFS(Sta!$A:$A,$A31,Sta!$D:$D,"&gt;1.5")  + COUNTIFS(Sta!$B:$B,$A31,Sta!$E:$E,"&gt;1.5"))/$D31</f>
        <v>#DIV/0!</v>
      </c>
      <c r="U31" s="8" t="e">
        <f>COUNTIFS(Sta!$A:$A,$A31,Sta!$D:$D,"&gt;1.5")/$B31</f>
        <v>#DIV/0!</v>
      </c>
      <c r="V31" s="8" t="e">
        <f>COUNTIFS(Sta!$B:$B,$A31,Sta!$E:$E,"&gt;1.5")/$C31</f>
        <v>#DIV/0!</v>
      </c>
      <c r="W31" s="11" t="e">
        <f>(COUNTIFS(Sta!$A:$A,$A31,Sta!$E:E,"&gt;0.5") +COUNTIFS(Sta!$B:$B,$A31,Sta!$D:$D,"&gt;0.5"))/$D31</f>
        <v>#DIV/0!</v>
      </c>
      <c r="X31" s="8" t="e">
        <f>COUNTIFS(Sta!$A:$A,$A31,Sta!$E:$E,"&gt;0.5")/$B31</f>
        <v>#DIV/0!</v>
      </c>
      <c r="Y31" s="8" t="e">
        <f>COUNTIFS(Sta!$B:$B,$A31,Sta!$D:$D,"&gt;0.5")/$C31</f>
        <v>#DIV/0!</v>
      </c>
      <c r="Z31" s="11" t="e">
        <f>(COUNTIFS(Sta!$A:$A,$A31,Sta!$E:$E,"&gt;1.5")  + COUNTIFS(Sta!$B:$B,$A31,Sta!$D:$D,"&gt;1.5"))/$D31</f>
        <v>#DIV/0!</v>
      </c>
      <c r="AA31" s="8" t="e">
        <f>COUNTIFS(Sta!$A:$A,$A31,Sta!$E:$E,"&gt;1.5")/$B31</f>
        <v>#DIV/0!</v>
      </c>
      <c r="AB31" s="8" t="e">
        <f>COUNTIFS(Sta!$B:$B,$A31,Sta!$D:$D,"&gt;1.5")/$C31</f>
        <v>#DIV/0!</v>
      </c>
      <c r="AC31" s="11" t="e">
        <f>(COUNTIFS(Sta!$A:A,$A31,Sta!$G:$G,"y") + COUNTIFS(Sta!$B:B,$A31,Sta!$G:$G,"y"))/$D31</f>
        <v>#DIV/0!</v>
      </c>
      <c r="AD31" s="8" t="e">
        <f>COUNTIFS(Sta!$A:A,$A31,Sta!$G:$G,"y")/$B31</f>
        <v>#DIV/0!</v>
      </c>
      <c r="AE31" s="16" t="e">
        <f>COUNTIFS(Sta!$B:B,$A31,Sta!$G:$G,"y")/$C31</f>
        <v>#DIV/0!</v>
      </c>
    </row>
    <row r="32" spans="1:31" x14ac:dyDescent="0.3">
      <c r="A32" s="4" t="s">
        <v>86</v>
      </c>
      <c r="B32" s="9">
        <f>COUNTIF(Sta!A:A,A32)</f>
        <v>0</v>
      </c>
      <c r="C32" s="4">
        <f>COUNTIF(Sta!B:B,A32)</f>
        <v>0</v>
      </c>
      <c r="D32" s="4">
        <f t="shared" si="1"/>
        <v>0</v>
      </c>
      <c r="E32" s="11" t="e">
        <f>(COUNTIFS(Sta!$A:$A,$A32,Sta!$F:$F,"&gt;0.5") + COUNTIFS(Sta!$B:$B,$A32,Sta!$F:$F,"&gt;0.5"))/$D32</f>
        <v>#DIV/0!</v>
      </c>
      <c r="F32" s="8" t="e">
        <f>COUNTIFS(Sta!$A:$A,$A32,Sta!$F:$F,"&gt;0.5")/$B32</f>
        <v>#DIV/0!</v>
      </c>
      <c r="G32" s="8" t="e">
        <f>COUNTIFS(Sta!$B:$B,$A32,Sta!$F:$F,"&gt;0.5")/$C32</f>
        <v>#DIV/0!</v>
      </c>
      <c r="H32" s="11" t="e">
        <f>(COUNTIFS(Sta!$A:$A,$A32,Sta!$F:$F,"&gt;1.5") + COUNTIFS(Sta!$B:$B,$A32,Sta!$F:$F,"&gt;1.5"))/$D32</f>
        <v>#DIV/0!</v>
      </c>
      <c r="I32" s="8" t="e">
        <f>COUNTIFS(Sta!$A:$A,$A32,Sta!$F:$F,"&gt;1.5")/$B32</f>
        <v>#DIV/0!</v>
      </c>
      <c r="J32" s="8" t="e">
        <f>COUNTIFS(Sta!$B:$B,$A32,Sta!$F:$F,"&gt;1.5")/$C32</f>
        <v>#DIV/0!</v>
      </c>
      <c r="K32" s="11" t="e">
        <f>(COUNTIFS(Sta!$A:$A,$A32,Sta!$F:$F,"&gt;2.5") + COUNTIFS(Sta!$B:$B,$A32,Sta!$F:$F,"&gt;2.5"))/$D32</f>
        <v>#DIV/0!</v>
      </c>
      <c r="L32" s="8" t="e">
        <f>COUNTIFS(Sta!$A:$A,$A32,Sta!$F:$F,"&gt;2.5")/$B32</f>
        <v>#DIV/0!</v>
      </c>
      <c r="M32" s="8" t="e">
        <f>COUNTIFS(Sta!$B:$B,$A32,Sta!$F:$F,"&gt;2.5")/$C32</f>
        <v>#DIV/0!</v>
      </c>
      <c r="N32" s="11" t="e">
        <f>(COUNTIFS(Sta!$A:$A,$A32,Sta!$F:$F,"&gt;3.5") + COUNTIFS(Sta!$B:$B,$A32,Sta!$F:$F,"&gt;3.5"))/$D32</f>
        <v>#DIV/0!</v>
      </c>
      <c r="O32" s="8" t="e">
        <f>COUNTIFS(Sta!$A:$A,$A32,Sta!$F:$F,"&gt;3.5")/$B32</f>
        <v>#DIV/0!</v>
      </c>
      <c r="P32" s="8" t="e">
        <f>COUNTIFS(Sta!$B:$B,$A32,Sta!$F:$F,"&gt;3.5")/$C32</f>
        <v>#DIV/0!</v>
      </c>
      <c r="Q32" s="11" t="e">
        <f>(COUNTIFS(Sta!$A:$A,$A32,Sta!$D:$D,"&gt;0.5")  + COUNTIFS(Sta!$B:$B,$A32,Sta!$E:$E,"&gt;0.5"))/$D32</f>
        <v>#DIV/0!</v>
      </c>
      <c r="R32" s="8" t="e">
        <f>COUNTIFS(Sta!$A:$A,$A32,Sta!$D:$D,"&gt;0.5")/$B32</f>
        <v>#DIV/0!</v>
      </c>
      <c r="S32" s="8" t="e">
        <f>COUNTIFS(Sta!$B:$B,$A32,Sta!$E:$E,"&gt;0.5")/$C32</f>
        <v>#DIV/0!</v>
      </c>
      <c r="T32" s="11" t="e">
        <f>(COUNTIFS(Sta!$A:$A,$A32,Sta!$D:$D,"&gt;1.5")  + COUNTIFS(Sta!$B:$B,$A32,Sta!$E:$E,"&gt;1.5"))/$D32</f>
        <v>#DIV/0!</v>
      </c>
      <c r="U32" s="8" t="e">
        <f>COUNTIFS(Sta!$A:$A,$A32,Sta!$D:$D,"&gt;1.5")/$B32</f>
        <v>#DIV/0!</v>
      </c>
      <c r="V32" s="8" t="e">
        <f>COUNTIFS(Sta!$B:$B,$A32,Sta!$E:$E,"&gt;1.5")/$C32</f>
        <v>#DIV/0!</v>
      </c>
      <c r="W32" s="11" t="e">
        <f>(COUNTIFS(Sta!$A:$A,$A32,Sta!$E:E,"&gt;0.5") +COUNTIFS(Sta!$B:$B,$A32,Sta!$D:$D,"&gt;0.5"))/$D32</f>
        <v>#DIV/0!</v>
      </c>
      <c r="X32" s="8" t="e">
        <f>COUNTIFS(Sta!$A:$A,$A32,Sta!$E:$E,"&gt;0.5")/$B32</f>
        <v>#DIV/0!</v>
      </c>
      <c r="Y32" s="8" t="e">
        <f>COUNTIFS(Sta!$B:$B,$A32,Sta!$D:$D,"&gt;0.5")/$C32</f>
        <v>#DIV/0!</v>
      </c>
      <c r="Z32" s="11" t="e">
        <f>(COUNTIFS(Sta!$A:$A,$A32,Sta!$E:$E,"&gt;1.5")  + COUNTIFS(Sta!$B:$B,$A32,Sta!$D:$D,"&gt;1.5"))/$D32</f>
        <v>#DIV/0!</v>
      </c>
      <c r="AA32" s="8" t="e">
        <f>COUNTIFS(Sta!$A:$A,$A32,Sta!$E:$E,"&gt;1.5")/$B32</f>
        <v>#DIV/0!</v>
      </c>
      <c r="AB32" s="8" t="e">
        <f>COUNTIFS(Sta!$B:$B,$A32,Sta!$D:$D,"&gt;1.5")/$C32</f>
        <v>#DIV/0!</v>
      </c>
      <c r="AC32" s="11" t="e">
        <f>(COUNTIFS(Sta!$A:A,$A32,Sta!$G:$G,"y") + COUNTIFS(Sta!$B:B,$A32,Sta!$G:$G,"y"))/$D32</f>
        <v>#DIV/0!</v>
      </c>
      <c r="AD32" s="8" t="e">
        <f>COUNTIFS(Sta!$A:A,$A32,Sta!$G:$G,"y")/$B32</f>
        <v>#DIV/0!</v>
      </c>
      <c r="AE32" s="16" t="e">
        <f>COUNTIFS(Sta!$B:B,$A32,Sta!$G:$G,"y")/$C32</f>
        <v>#DIV/0!</v>
      </c>
    </row>
    <row r="33" spans="1:31" x14ac:dyDescent="0.3">
      <c r="A33" s="4" t="s">
        <v>89</v>
      </c>
      <c r="B33" s="9">
        <f>COUNTIF(Sta!A:A,A33)</f>
        <v>0</v>
      </c>
      <c r="C33" s="4">
        <f>COUNTIF(Sta!B:B,A33)</f>
        <v>0</v>
      </c>
      <c r="D33" s="4">
        <f t="shared" si="1"/>
        <v>0</v>
      </c>
      <c r="E33" s="11" t="e">
        <f>(COUNTIFS(Sta!$A:$A,$A33,Sta!$F:$F,"&gt;0.5") + COUNTIFS(Sta!$B:$B,$A33,Sta!$F:$F,"&gt;0.5"))/$D33</f>
        <v>#DIV/0!</v>
      </c>
      <c r="F33" s="8" t="e">
        <f>COUNTIFS(Sta!$A:$A,$A33,Sta!$F:$F,"&gt;0.5")/$B33</f>
        <v>#DIV/0!</v>
      </c>
      <c r="G33" s="8" t="e">
        <f>COUNTIFS(Sta!$B:$B,$A33,Sta!$F:$F,"&gt;0.5")/$C33</f>
        <v>#DIV/0!</v>
      </c>
      <c r="H33" s="11" t="e">
        <f>(COUNTIFS(Sta!$A:$A,$A33,Sta!$F:$F,"&gt;1.5") + COUNTIFS(Sta!$B:$B,$A33,Sta!$F:$F,"&gt;1.5"))/$D33</f>
        <v>#DIV/0!</v>
      </c>
      <c r="I33" s="8" t="e">
        <f>COUNTIFS(Sta!$A:$A,$A33,Sta!$F:$F,"&gt;1.5")/$B33</f>
        <v>#DIV/0!</v>
      </c>
      <c r="J33" s="8" t="e">
        <f>COUNTIFS(Sta!$B:$B,$A33,Sta!$F:$F,"&gt;1.5")/$C33</f>
        <v>#DIV/0!</v>
      </c>
      <c r="K33" s="11" t="e">
        <f>(COUNTIFS(Sta!$A:$A,$A33,Sta!$F:$F,"&gt;2.5") + COUNTIFS(Sta!$B:$B,$A33,Sta!$F:$F,"&gt;2.5"))/$D33</f>
        <v>#DIV/0!</v>
      </c>
      <c r="L33" s="8" t="e">
        <f>COUNTIFS(Sta!$A:$A,$A33,Sta!$F:$F,"&gt;2.5")/$B33</f>
        <v>#DIV/0!</v>
      </c>
      <c r="M33" s="8" t="e">
        <f>COUNTIFS(Sta!$B:$B,$A33,Sta!$F:$F,"&gt;2.5")/$C33</f>
        <v>#DIV/0!</v>
      </c>
      <c r="N33" s="11" t="e">
        <f>(COUNTIFS(Sta!$A:$A,$A33,Sta!$F:$F,"&gt;3.5") + COUNTIFS(Sta!$B:$B,$A33,Sta!$F:$F,"&gt;3.5"))/$D33</f>
        <v>#DIV/0!</v>
      </c>
      <c r="O33" s="8" t="e">
        <f>COUNTIFS(Sta!$A:$A,$A33,Sta!$F:$F,"&gt;3.5")/$B33</f>
        <v>#DIV/0!</v>
      </c>
      <c r="P33" s="8" t="e">
        <f>COUNTIFS(Sta!$B:$B,$A33,Sta!$F:$F,"&gt;3.5")/$C33</f>
        <v>#DIV/0!</v>
      </c>
      <c r="Q33" s="11" t="e">
        <f>(COUNTIFS(Sta!$A:$A,$A33,Sta!$D:$D,"&gt;0.5")  + COUNTIFS(Sta!$B:$B,$A33,Sta!$E:$E,"&gt;0.5"))/$D33</f>
        <v>#DIV/0!</v>
      </c>
      <c r="R33" s="8" t="e">
        <f>COUNTIFS(Sta!$A:$A,$A33,Sta!$D:$D,"&gt;0.5")/$B33</f>
        <v>#DIV/0!</v>
      </c>
      <c r="S33" s="8" t="e">
        <f>COUNTIFS(Sta!$B:$B,$A33,Sta!$E:$E,"&gt;0.5")/$C33</f>
        <v>#DIV/0!</v>
      </c>
      <c r="T33" s="11" t="e">
        <f>(COUNTIFS(Sta!$A:$A,$A33,Sta!$D:$D,"&gt;1.5")  + COUNTIFS(Sta!$B:$B,$A33,Sta!$E:$E,"&gt;1.5"))/$D33</f>
        <v>#DIV/0!</v>
      </c>
      <c r="U33" s="8" t="e">
        <f>COUNTIFS(Sta!$A:$A,$A33,Sta!$D:$D,"&gt;1.5")/$B33</f>
        <v>#DIV/0!</v>
      </c>
      <c r="V33" s="8" t="e">
        <f>COUNTIFS(Sta!$B:$B,$A33,Sta!$E:$E,"&gt;1.5")/$C33</f>
        <v>#DIV/0!</v>
      </c>
      <c r="W33" s="11" t="e">
        <f>(COUNTIFS(Sta!$A:$A,$A33,Sta!$E:E,"&gt;0.5") +COUNTIFS(Sta!$B:$B,$A33,Sta!$D:$D,"&gt;0.5"))/$D33</f>
        <v>#DIV/0!</v>
      </c>
      <c r="X33" s="8" t="e">
        <f>COUNTIFS(Sta!$A:$A,$A33,Sta!$E:$E,"&gt;0.5")/$B33</f>
        <v>#DIV/0!</v>
      </c>
      <c r="Y33" s="8" t="e">
        <f>COUNTIFS(Sta!$B:$B,$A33,Sta!$D:$D,"&gt;0.5")/$C33</f>
        <v>#DIV/0!</v>
      </c>
      <c r="Z33" s="11" t="e">
        <f>(COUNTIFS(Sta!$A:$A,$A33,Sta!$E:$E,"&gt;1.5")  + COUNTIFS(Sta!$B:$B,$A33,Sta!$D:$D,"&gt;1.5"))/$D33</f>
        <v>#DIV/0!</v>
      </c>
      <c r="AA33" s="8" t="e">
        <f>COUNTIFS(Sta!$A:$A,$A33,Sta!$E:$E,"&gt;1.5")/$B33</f>
        <v>#DIV/0!</v>
      </c>
      <c r="AB33" s="8" t="e">
        <f>COUNTIFS(Sta!$B:$B,$A33,Sta!$D:$D,"&gt;1.5")/$C33</f>
        <v>#DIV/0!</v>
      </c>
      <c r="AC33" s="11" t="e">
        <f>(COUNTIFS(Sta!$A:A,$A33,Sta!$G:$G,"y") + COUNTIFS(Sta!$B:B,$A33,Sta!$G:$G,"y"))/$D33</f>
        <v>#DIV/0!</v>
      </c>
      <c r="AD33" s="8" t="e">
        <f>COUNTIFS(Sta!$A:A,$A33,Sta!$G:$G,"y")/$B33</f>
        <v>#DIV/0!</v>
      </c>
      <c r="AE33" s="16" t="e">
        <f>COUNTIFS(Sta!$B:B,$A33,Sta!$G:$G,"y")/$C33</f>
        <v>#DIV/0!</v>
      </c>
    </row>
    <row r="34" spans="1:31" x14ac:dyDescent="0.3">
      <c r="A34" s="4" t="s">
        <v>91</v>
      </c>
      <c r="B34" s="9">
        <f>COUNTIF(Sta!A:A,A34)</f>
        <v>0</v>
      </c>
      <c r="C34" s="4">
        <f>COUNTIF(Sta!B:B,A34)</f>
        <v>0</v>
      </c>
      <c r="D34" s="4">
        <f t="shared" si="1"/>
        <v>0</v>
      </c>
      <c r="E34" s="11" t="e">
        <f>(COUNTIFS(Sta!$A:$A,$A34,Sta!$F:$F,"&gt;0.5") + COUNTIFS(Sta!$B:$B,$A34,Sta!$F:$F,"&gt;0.5"))/$D34</f>
        <v>#DIV/0!</v>
      </c>
      <c r="F34" s="8" t="e">
        <f>COUNTIFS(Sta!$A:$A,$A34,Sta!$F:$F,"&gt;0.5")/$B34</f>
        <v>#DIV/0!</v>
      </c>
      <c r="G34" s="8" t="e">
        <f>COUNTIFS(Sta!$B:$B,$A34,Sta!$F:$F,"&gt;0.5")/$C34</f>
        <v>#DIV/0!</v>
      </c>
      <c r="H34" s="11" t="e">
        <f>(COUNTIFS(Sta!$A:$A,$A34,Sta!$F:$F,"&gt;1.5") + COUNTIFS(Sta!$B:$B,$A34,Sta!$F:$F,"&gt;1.5"))/$D34</f>
        <v>#DIV/0!</v>
      </c>
      <c r="I34" s="8" t="e">
        <f>COUNTIFS(Sta!$A:$A,$A34,Sta!$F:$F,"&gt;1.5")/$B34</f>
        <v>#DIV/0!</v>
      </c>
      <c r="J34" s="8" t="e">
        <f>COUNTIFS(Sta!$B:$B,$A34,Sta!$F:$F,"&gt;1.5")/$C34</f>
        <v>#DIV/0!</v>
      </c>
      <c r="K34" s="11" t="e">
        <f>(COUNTIFS(Sta!$A:$A,$A34,Sta!$F:$F,"&gt;2.5") + COUNTIFS(Sta!$B:$B,$A34,Sta!$F:$F,"&gt;2.5"))/$D34</f>
        <v>#DIV/0!</v>
      </c>
      <c r="L34" s="8" t="e">
        <f>COUNTIFS(Sta!$A:$A,$A34,Sta!$F:$F,"&gt;2.5")/$B34</f>
        <v>#DIV/0!</v>
      </c>
      <c r="M34" s="8" t="e">
        <f>COUNTIFS(Sta!$B:$B,$A34,Sta!$F:$F,"&gt;2.5")/$C34</f>
        <v>#DIV/0!</v>
      </c>
      <c r="N34" s="11" t="e">
        <f>(COUNTIFS(Sta!$A:$A,$A34,Sta!$F:$F,"&gt;3.5") + COUNTIFS(Sta!$B:$B,$A34,Sta!$F:$F,"&gt;3.5"))/$D34</f>
        <v>#DIV/0!</v>
      </c>
      <c r="O34" s="8" t="e">
        <f>COUNTIFS(Sta!$A:$A,$A34,Sta!$F:$F,"&gt;3.5")/$B34</f>
        <v>#DIV/0!</v>
      </c>
      <c r="P34" s="8" t="e">
        <f>COUNTIFS(Sta!$B:$B,$A34,Sta!$F:$F,"&gt;3.5")/$C34</f>
        <v>#DIV/0!</v>
      </c>
      <c r="Q34" s="11" t="e">
        <f>(COUNTIFS(Sta!$A:$A,$A34,Sta!$D:$D,"&gt;0.5")  + COUNTIFS(Sta!$B:$B,$A34,Sta!$E:$E,"&gt;0.5"))/$D34</f>
        <v>#DIV/0!</v>
      </c>
      <c r="R34" s="8" t="e">
        <f>COUNTIFS(Sta!$A:$A,$A34,Sta!$D:$D,"&gt;0.5")/$B34</f>
        <v>#DIV/0!</v>
      </c>
      <c r="S34" s="8" t="e">
        <f>COUNTIFS(Sta!$B:$B,$A34,Sta!$E:$E,"&gt;0.5")/$C34</f>
        <v>#DIV/0!</v>
      </c>
      <c r="T34" s="11" t="e">
        <f>(COUNTIFS(Sta!$A:$A,$A34,Sta!$D:$D,"&gt;1.5")  + COUNTIFS(Sta!$B:$B,$A34,Sta!$E:$E,"&gt;1.5"))/$D34</f>
        <v>#DIV/0!</v>
      </c>
      <c r="U34" s="8" t="e">
        <f>COUNTIFS(Sta!$A:$A,$A34,Sta!$D:$D,"&gt;1.5")/$B34</f>
        <v>#DIV/0!</v>
      </c>
      <c r="V34" s="8" t="e">
        <f>COUNTIFS(Sta!$B:$B,$A34,Sta!$E:$E,"&gt;1.5")/$C34</f>
        <v>#DIV/0!</v>
      </c>
      <c r="W34" s="11" t="e">
        <f>(COUNTIFS(Sta!$A:$A,$A34,Sta!$E:E,"&gt;0.5") +COUNTIFS(Sta!$B:$B,$A34,Sta!$D:$D,"&gt;0.5"))/$D34</f>
        <v>#DIV/0!</v>
      </c>
      <c r="X34" s="8" t="e">
        <f>COUNTIFS(Sta!$A:$A,$A34,Sta!$E:$E,"&gt;0.5")/$B34</f>
        <v>#DIV/0!</v>
      </c>
      <c r="Y34" s="8" t="e">
        <f>COUNTIFS(Sta!$B:$B,$A34,Sta!$D:$D,"&gt;0.5")/$C34</f>
        <v>#DIV/0!</v>
      </c>
      <c r="Z34" s="11" t="e">
        <f>(COUNTIFS(Sta!$A:$A,$A34,Sta!$E:$E,"&gt;1.5")  + COUNTIFS(Sta!$B:$B,$A34,Sta!$D:$D,"&gt;1.5"))/$D34</f>
        <v>#DIV/0!</v>
      </c>
      <c r="AA34" s="8" t="e">
        <f>COUNTIFS(Sta!$A:$A,$A34,Sta!$E:$E,"&gt;1.5")/$B34</f>
        <v>#DIV/0!</v>
      </c>
      <c r="AB34" s="8" t="e">
        <f>COUNTIFS(Sta!$B:$B,$A34,Sta!$D:$D,"&gt;1.5")/$C34</f>
        <v>#DIV/0!</v>
      </c>
      <c r="AC34" s="11" t="e">
        <f>(COUNTIFS(Sta!$A:A,$A34,Sta!$G:$G,"y") + COUNTIFS(Sta!$B:B,$A34,Sta!$G:$G,"y"))/$D34</f>
        <v>#DIV/0!</v>
      </c>
      <c r="AD34" s="8" t="e">
        <f>COUNTIFS(Sta!$A:A,$A34,Sta!$G:$G,"y")/$B34</f>
        <v>#DIV/0!</v>
      </c>
      <c r="AE34" s="16" t="e">
        <f>COUNTIFS(Sta!$B:B,$A34,Sta!$G:$G,"y")/$C34</f>
        <v>#DIV/0!</v>
      </c>
    </row>
    <row r="35" spans="1:31" x14ac:dyDescent="0.3">
      <c r="A35" s="4" t="s">
        <v>87</v>
      </c>
      <c r="B35" s="9">
        <f>COUNTIF(Sta!A:A,A35)</f>
        <v>0</v>
      </c>
      <c r="C35" s="4">
        <f>COUNTIF(Sta!B:B,A35)</f>
        <v>0</v>
      </c>
      <c r="D35" s="4">
        <f t="shared" si="1"/>
        <v>0</v>
      </c>
      <c r="E35" s="11" t="e">
        <f>(COUNTIFS(Sta!$A:$A,$A35,Sta!$F:$F,"&gt;0.5") + COUNTIFS(Sta!$B:$B,$A35,Sta!$F:$F,"&gt;0.5"))/$D35</f>
        <v>#DIV/0!</v>
      </c>
      <c r="F35" s="8" t="e">
        <f>COUNTIFS(Sta!$A:$A,$A35,Sta!$F:$F,"&gt;0.5")/$B35</f>
        <v>#DIV/0!</v>
      </c>
      <c r="G35" s="8" t="e">
        <f>COUNTIFS(Sta!$B:$B,$A35,Sta!$F:$F,"&gt;0.5")/$C35</f>
        <v>#DIV/0!</v>
      </c>
      <c r="H35" s="11" t="e">
        <f>(COUNTIFS(Sta!$A:$A,$A35,Sta!$F:$F,"&gt;1.5") + COUNTIFS(Sta!$B:$B,$A35,Sta!$F:$F,"&gt;1.5"))/$D35</f>
        <v>#DIV/0!</v>
      </c>
      <c r="I35" s="8" t="e">
        <f>COUNTIFS(Sta!$A:$A,$A35,Sta!$F:$F,"&gt;1.5")/$B35</f>
        <v>#DIV/0!</v>
      </c>
      <c r="J35" s="8" t="e">
        <f>COUNTIFS(Sta!$B:$B,$A35,Sta!$F:$F,"&gt;1.5")/$C35</f>
        <v>#DIV/0!</v>
      </c>
      <c r="K35" s="11" t="e">
        <f>(COUNTIFS(Sta!$A:$A,$A35,Sta!$F:$F,"&gt;2.5") + COUNTIFS(Sta!$B:$B,$A35,Sta!$F:$F,"&gt;2.5"))/$D35</f>
        <v>#DIV/0!</v>
      </c>
      <c r="L35" s="8" t="e">
        <f>COUNTIFS(Sta!$A:$A,$A35,Sta!$F:$F,"&gt;2.5")/$B35</f>
        <v>#DIV/0!</v>
      </c>
      <c r="M35" s="8" t="e">
        <f>COUNTIFS(Sta!$B:$B,$A35,Sta!$F:$F,"&gt;2.5")/$C35</f>
        <v>#DIV/0!</v>
      </c>
      <c r="N35" s="11" t="e">
        <f>(COUNTIFS(Sta!$A:$A,$A35,Sta!$F:$F,"&gt;3.5") + COUNTIFS(Sta!$B:$B,$A35,Sta!$F:$F,"&gt;3.5"))/$D35</f>
        <v>#DIV/0!</v>
      </c>
      <c r="O35" s="8" t="e">
        <f>COUNTIFS(Sta!$A:$A,$A35,Sta!$F:$F,"&gt;3.5")/$B35</f>
        <v>#DIV/0!</v>
      </c>
      <c r="P35" s="8" t="e">
        <f>COUNTIFS(Sta!$B:$B,$A35,Sta!$F:$F,"&gt;3.5")/$C35</f>
        <v>#DIV/0!</v>
      </c>
      <c r="Q35" s="11" t="e">
        <f>(COUNTIFS(Sta!$A:$A,$A35,Sta!$D:$D,"&gt;0.5")  + COUNTIFS(Sta!$B:$B,$A35,Sta!$E:$E,"&gt;0.5"))/$D35</f>
        <v>#DIV/0!</v>
      </c>
      <c r="R35" s="8" t="e">
        <f>COUNTIFS(Sta!$A:$A,$A35,Sta!$D:$D,"&gt;0.5")/$B35</f>
        <v>#DIV/0!</v>
      </c>
      <c r="S35" s="8" t="e">
        <f>COUNTIFS(Sta!$B:$B,$A35,Sta!$E:$E,"&gt;0.5")/$C35</f>
        <v>#DIV/0!</v>
      </c>
      <c r="T35" s="11" t="e">
        <f>(COUNTIFS(Sta!$A:$A,$A35,Sta!$D:$D,"&gt;1.5")  + COUNTIFS(Sta!$B:$B,$A35,Sta!$E:$E,"&gt;1.5"))/$D35</f>
        <v>#DIV/0!</v>
      </c>
      <c r="U35" s="8" t="e">
        <f>COUNTIFS(Sta!$A:$A,$A35,Sta!$D:$D,"&gt;1.5")/$B35</f>
        <v>#DIV/0!</v>
      </c>
      <c r="V35" s="8" t="e">
        <f>COUNTIFS(Sta!$B:$B,$A35,Sta!$E:$E,"&gt;1.5")/$C35</f>
        <v>#DIV/0!</v>
      </c>
      <c r="W35" s="11" t="e">
        <f>(COUNTIFS(Sta!$A:$A,$A35,Sta!$E:E,"&gt;0.5") +COUNTIFS(Sta!$B:$B,$A35,Sta!$D:$D,"&gt;0.5"))/$D35</f>
        <v>#DIV/0!</v>
      </c>
      <c r="X35" s="8" t="e">
        <f>COUNTIFS(Sta!$A:$A,$A35,Sta!$E:$E,"&gt;0.5")/$B35</f>
        <v>#DIV/0!</v>
      </c>
      <c r="Y35" s="8" t="e">
        <f>COUNTIFS(Sta!$B:$B,$A35,Sta!$D:$D,"&gt;0.5")/$C35</f>
        <v>#DIV/0!</v>
      </c>
      <c r="Z35" s="11" t="e">
        <f>(COUNTIFS(Sta!$A:$A,$A35,Sta!$E:$E,"&gt;1.5")  + COUNTIFS(Sta!$B:$B,$A35,Sta!$D:$D,"&gt;1.5"))/$D35</f>
        <v>#DIV/0!</v>
      </c>
      <c r="AA35" s="8" t="e">
        <f>COUNTIFS(Sta!$A:$A,$A35,Sta!$E:$E,"&gt;1.5")/$B35</f>
        <v>#DIV/0!</v>
      </c>
      <c r="AB35" s="8" t="e">
        <f>COUNTIFS(Sta!$B:$B,$A35,Sta!$D:$D,"&gt;1.5")/$C35</f>
        <v>#DIV/0!</v>
      </c>
      <c r="AC35" s="11" t="e">
        <f>(COUNTIFS(Sta!$A:A,$A35,Sta!$G:$G,"y") + COUNTIFS(Sta!$B:B,$A35,Sta!$G:$G,"y"))/$D35</f>
        <v>#DIV/0!</v>
      </c>
      <c r="AD35" s="8" t="e">
        <f>COUNTIFS(Sta!$A:A,$A35,Sta!$G:$G,"y")/$B35</f>
        <v>#DIV/0!</v>
      </c>
      <c r="AE35" s="16" t="e">
        <f>COUNTIFS(Sta!$B:B,$A35,Sta!$G:$G,"y")/$C35</f>
        <v>#DIV/0!</v>
      </c>
    </row>
    <row r="36" spans="1:31" x14ac:dyDescent="0.3">
      <c r="A36" s="4" t="s">
        <v>97</v>
      </c>
      <c r="B36" s="9">
        <f>COUNTIF(Sta!A:A,A36)</f>
        <v>0</v>
      </c>
      <c r="C36" s="4">
        <f>COUNTIF(Sta!B:B,A36)</f>
        <v>0</v>
      </c>
      <c r="D36" s="4">
        <f t="shared" si="1"/>
        <v>0</v>
      </c>
      <c r="E36" s="11" t="e">
        <f>(COUNTIFS(Sta!$A:$A,$A36,Sta!$F:$F,"&gt;0.5") + COUNTIFS(Sta!$B:$B,$A36,Sta!$F:$F,"&gt;0.5"))/$D36</f>
        <v>#DIV/0!</v>
      </c>
      <c r="F36" s="8" t="e">
        <f>COUNTIFS(Sta!$A:$A,$A36,Sta!$F:$F,"&gt;0.5")/$B36</f>
        <v>#DIV/0!</v>
      </c>
      <c r="G36" s="8" t="e">
        <f>COUNTIFS(Sta!$B:$B,$A36,Sta!$F:$F,"&gt;0.5")/$C36</f>
        <v>#DIV/0!</v>
      </c>
      <c r="H36" s="11" t="e">
        <f>(COUNTIFS(Sta!$A:$A,$A36,Sta!$F:$F,"&gt;1.5") + COUNTIFS(Sta!$B:$B,$A36,Sta!$F:$F,"&gt;1.5"))/$D36</f>
        <v>#DIV/0!</v>
      </c>
      <c r="I36" s="8" t="e">
        <f>COUNTIFS(Sta!$A:$A,$A36,Sta!$F:$F,"&gt;1.5")/$B36</f>
        <v>#DIV/0!</v>
      </c>
      <c r="J36" s="8" t="e">
        <f>COUNTIFS(Sta!$B:$B,$A36,Sta!$F:$F,"&gt;1.5")/$C36</f>
        <v>#DIV/0!</v>
      </c>
      <c r="K36" s="11" t="e">
        <f>(COUNTIFS(Sta!$A:$A,$A36,Sta!$F:$F,"&gt;2.5") + COUNTIFS(Sta!$B:$B,$A36,Sta!$F:$F,"&gt;2.5"))/$D36</f>
        <v>#DIV/0!</v>
      </c>
      <c r="L36" s="8" t="e">
        <f>COUNTIFS(Sta!$A:$A,$A36,Sta!$F:$F,"&gt;2.5")/$B36</f>
        <v>#DIV/0!</v>
      </c>
      <c r="M36" s="8" t="e">
        <f>COUNTIFS(Sta!$B:$B,$A36,Sta!$F:$F,"&gt;2.5")/$C36</f>
        <v>#DIV/0!</v>
      </c>
      <c r="N36" s="11" t="e">
        <f>(COUNTIFS(Sta!$A:$A,$A36,Sta!$F:$F,"&gt;3.5") + COUNTIFS(Sta!$B:$B,$A36,Sta!$F:$F,"&gt;3.5"))/$D36</f>
        <v>#DIV/0!</v>
      </c>
      <c r="O36" s="8" t="e">
        <f>COUNTIFS(Sta!$A:$A,$A36,Sta!$F:$F,"&gt;3.5")/$B36</f>
        <v>#DIV/0!</v>
      </c>
      <c r="P36" s="8" t="e">
        <f>COUNTIFS(Sta!$B:$B,$A36,Sta!$F:$F,"&gt;3.5")/$C36</f>
        <v>#DIV/0!</v>
      </c>
      <c r="Q36" s="11" t="e">
        <f>(COUNTIFS(Sta!$A:$A,$A36,Sta!$D:$D,"&gt;0.5")  + COUNTIFS(Sta!$B:$B,$A36,Sta!$E:$E,"&gt;0.5"))/$D36</f>
        <v>#DIV/0!</v>
      </c>
      <c r="R36" s="8" t="e">
        <f>COUNTIFS(Sta!$A:$A,$A36,Sta!$D:$D,"&gt;0.5")/$B36</f>
        <v>#DIV/0!</v>
      </c>
      <c r="S36" s="8" t="e">
        <f>COUNTIFS(Sta!$B:$B,$A36,Sta!$E:$E,"&gt;0.5")/$C36</f>
        <v>#DIV/0!</v>
      </c>
      <c r="T36" s="11" t="e">
        <f>(COUNTIFS(Sta!$A:$A,$A36,Sta!$D:$D,"&gt;1.5")  + COUNTIFS(Sta!$B:$B,$A36,Sta!$E:$E,"&gt;1.5"))/$D36</f>
        <v>#DIV/0!</v>
      </c>
      <c r="U36" s="8" t="e">
        <f>COUNTIFS(Sta!$A:$A,$A36,Sta!$D:$D,"&gt;1.5")/$B36</f>
        <v>#DIV/0!</v>
      </c>
      <c r="V36" s="8" t="e">
        <f>COUNTIFS(Sta!$B:$B,$A36,Sta!$E:$E,"&gt;1.5")/$C36</f>
        <v>#DIV/0!</v>
      </c>
      <c r="W36" s="11" t="e">
        <f>(COUNTIFS(Sta!$A:$A,$A36,Sta!$E:E,"&gt;0.5") +COUNTIFS(Sta!$B:$B,$A36,Sta!$D:$D,"&gt;0.5"))/$D36</f>
        <v>#DIV/0!</v>
      </c>
      <c r="X36" s="8" t="e">
        <f>COUNTIFS(Sta!$A:$A,$A36,Sta!$E:$E,"&gt;0.5")/$B36</f>
        <v>#DIV/0!</v>
      </c>
      <c r="Y36" s="8" t="e">
        <f>COUNTIFS(Sta!$B:$B,$A36,Sta!$D:$D,"&gt;0.5")/$C36</f>
        <v>#DIV/0!</v>
      </c>
      <c r="Z36" s="11" t="e">
        <f>(COUNTIFS(Sta!$A:$A,$A36,Sta!$E:$E,"&gt;1.5")  + COUNTIFS(Sta!$B:$B,$A36,Sta!$D:$D,"&gt;1.5"))/$D36</f>
        <v>#DIV/0!</v>
      </c>
      <c r="AA36" s="8" t="e">
        <f>COUNTIFS(Sta!$A:$A,$A36,Sta!$E:$E,"&gt;1.5")/$B36</f>
        <v>#DIV/0!</v>
      </c>
      <c r="AB36" s="8" t="e">
        <f>COUNTIFS(Sta!$B:$B,$A36,Sta!$D:$D,"&gt;1.5")/$C36</f>
        <v>#DIV/0!</v>
      </c>
      <c r="AC36" s="11" t="e">
        <f>(COUNTIFS(Sta!$A:A,$A36,Sta!$G:$G,"y") + COUNTIFS(Sta!$B:B,$A36,Sta!$G:$G,"y"))/$D36</f>
        <v>#DIV/0!</v>
      </c>
      <c r="AD36" s="8" t="e">
        <f>COUNTIFS(Sta!$A:A,$A36,Sta!$G:$G,"y")/$B36</f>
        <v>#DIV/0!</v>
      </c>
      <c r="AE36" s="16" t="e">
        <f>COUNTIFS(Sta!$B:B,$A36,Sta!$G:$G,"y")/$C36</f>
        <v>#DIV/0!</v>
      </c>
    </row>
    <row r="37" spans="1:31" x14ac:dyDescent="0.3">
      <c r="A37" s="4" t="s">
        <v>92</v>
      </c>
      <c r="B37" s="9">
        <f>COUNTIF(Sta!A:A,A37)</f>
        <v>0</v>
      </c>
      <c r="C37" s="4">
        <f>COUNTIF(Sta!B:B,A37)</f>
        <v>0</v>
      </c>
      <c r="D37" s="4">
        <f t="shared" si="1"/>
        <v>0</v>
      </c>
      <c r="E37" s="11" t="e">
        <f>(COUNTIFS(Sta!$A:$A,$A37,Sta!$F:$F,"&gt;0.5") + COUNTIFS(Sta!$B:$B,$A37,Sta!$F:$F,"&gt;0.5"))/$D37</f>
        <v>#DIV/0!</v>
      </c>
      <c r="F37" s="8" t="e">
        <f>COUNTIFS(Sta!$A:$A,$A37,Sta!$F:$F,"&gt;0.5")/$B37</f>
        <v>#DIV/0!</v>
      </c>
      <c r="G37" s="8" t="e">
        <f>COUNTIFS(Sta!$B:$B,$A37,Sta!$F:$F,"&gt;0.5")/$C37</f>
        <v>#DIV/0!</v>
      </c>
      <c r="H37" s="11" t="e">
        <f>(COUNTIFS(Sta!$A:$A,$A37,Sta!$F:$F,"&gt;1.5") + COUNTIFS(Sta!$B:$B,$A37,Sta!$F:$F,"&gt;1.5"))/$D37</f>
        <v>#DIV/0!</v>
      </c>
      <c r="I37" s="8" t="e">
        <f>COUNTIFS(Sta!$A:$A,$A37,Sta!$F:$F,"&gt;1.5")/$B37</f>
        <v>#DIV/0!</v>
      </c>
      <c r="J37" s="8" t="e">
        <f>COUNTIFS(Sta!$B:$B,$A37,Sta!$F:$F,"&gt;1.5")/$C37</f>
        <v>#DIV/0!</v>
      </c>
      <c r="K37" s="11" t="e">
        <f>(COUNTIFS(Sta!$A:$A,$A37,Sta!$F:$F,"&gt;2.5") + COUNTIFS(Sta!$B:$B,$A37,Sta!$F:$F,"&gt;2.5"))/$D37</f>
        <v>#DIV/0!</v>
      </c>
      <c r="L37" s="8" t="e">
        <f>COUNTIFS(Sta!$A:$A,$A37,Sta!$F:$F,"&gt;2.5")/$B37</f>
        <v>#DIV/0!</v>
      </c>
      <c r="M37" s="8" t="e">
        <f>COUNTIFS(Sta!$B:$B,$A37,Sta!$F:$F,"&gt;2.5")/$C37</f>
        <v>#DIV/0!</v>
      </c>
      <c r="N37" s="11" t="e">
        <f>(COUNTIFS(Sta!$A:$A,$A37,Sta!$F:$F,"&gt;3.5") + COUNTIFS(Sta!$B:$B,$A37,Sta!$F:$F,"&gt;3.5"))/$D37</f>
        <v>#DIV/0!</v>
      </c>
      <c r="O37" s="8" t="e">
        <f>COUNTIFS(Sta!$A:$A,$A37,Sta!$F:$F,"&gt;3.5")/$B37</f>
        <v>#DIV/0!</v>
      </c>
      <c r="P37" s="8" t="e">
        <f>COUNTIFS(Sta!$B:$B,$A37,Sta!$F:$F,"&gt;3.5")/$C37</f>
        <v>#DIV/0!</v>
      </c>
      <c r="Q37" s="11" t="e">
        <f>(COUNTIFS(Sta!$A:$A,$A37,Sta!$D:$D,"&gt;0.5")  + COUNTIFS(Sta!$B:$B,$A37,Sta!$E:$E,"&gt;0.5"))/$D37</f>
        <v>#DIV/0!</v>
      </c>
      <c r="R37" s="8" t="e">
        <f>COUNTIFS(Sta!$A:$A,$A37,Sta!$D:$D,"&gt;0.5")/$B37</f>
        <v>#DIV/0!</v>
      </c>
      <c r="S37" s="8" t="e">
        <f>COUNTIFS(Sta!$B:$B,$A37,Sta!$E:$E,"&gt;0.5")/$C37</f>
        <v>#DIV/0!</v>
      </c>
      <c r="T37" s="11" t="e">
        <f>(COUNTIFS(Sta!$A:$A,$A37,Sta!$D:$D,"&gt;1.5")  + COUNTIFS(Sta!$B:$B,$A37,Sta!$E:$E,"&gt;1.5"))/$D37</f>
        <v>#DIV/0!</v>
      </c>
      <c r="U37" s="8" t="e">
        <f>COUNTIFS(Sta!$A:$A,$A37,Sta!$D:$D,"&gt;1.5")/$B37</f>
        <v>#DIV/0!</v>
      </c>
      <c r="V37" s="8" t="e">
        <f>COUNTIFS(Sta!$B:$B,$A37,Sta!$E:$E,"&gt;1.5")/$C37</f>
        <v>#DIV/0!</v>
      </c>
      <c r="W37" s="11" t="e">
        <f>(COUNTIFS(Sta!$A:$A,$A37,Sta!$E:E,"&gt;0.5") +COUNTIFS(Sta!$B:$B,$A37,Sta!$D:$D,"&gt;0.5"))/$D37</f>
        <v>#DIV/0!</v>
      </c>
      <c r="X37" s="8" t="e">
        <f>COUNTIFS(Sta!$A:$A,$A37,Sta!$E:$E,"&gt;0.5")/$B37</f>
        <v>#DIV/0!</v>
      </c>
      <c r="Y37" s="8" t="e">
        <f>COUNTIFS(Sta!$B:$B,$A37,Sta!$D:$D,"&gt;0.5")/$C37</f>
        <v>#DIV/0!</v>
      </c>
      <c r="Z37" s="11" t="e">
        <f>(COUNTIFS(Sta!$A:$A,$A37,Sta!$E:$E,"&gt;1.5")  + COUNTIFS(Sta!$B:$B,$A37,Sta!$D:$D,"&gt;1.5"))/$D37</f>
        <v>#DIV/0!</v>
      </c>
      <c r="AA37" s="8" t="e">
        <f>COUNTIFS(Sta!$A:$A,$A37,Sta!$E:$E,"&gt;1.5")/$B37</f>
        <v>#DIV/0!</v>
      </c>
      <c r="AB37" s="8" t="e">
        <f>COUNTIFS(Sta!$B:$B,$A37,Sta!$D:$D,"&gt;1.5")/$C37</f>
        <v>#DIV/0!</v>
      </c>
      <c r="AC37" s="11" t="e">
        <f>(COUNTIFS(Sta!$A:A,$A37,Sta!$G:$G,"y") + COUNTIFS(Sta!$B:B,$A37,Sta!$G:$G,"y"))/$D37</f>
        <v>#DIV/0!</v>
      </c>
      <c r="AD37" s="8" t="e">
        <f>COUNTIFS(Sta!$A:A,$A37,Sta!$G:$G,"y")/$B37</f>
        <v>#DIV/0!</v>
      </c>
      <c r="AE37" s="16" t="e">
        <f>COUNTIFS(Sta!$B:B,$A37,Sta!$G:$G,"y")/$C37</f>
        <v>#DIV/0!</v>
      </c>
    </row>
    <row r="38" spans="1:31" x14ac:dyDescent="0.3">
      <c r="A38" s="4" t="s">
        <v>90</v>
      </c>
      <c r="B38" s="9">
        <f>COUNTIF(Sta!A:A,A38)</f>
        <v>0</v>
      </c>
      <c r="C38" s="4">
        <f>COUNTIF(Sta!B:B,A38)</f>
        <v>0</v>
      </c>
      <c r="D38" s="4">
        <f t="shared" si="1"/>
        <v>0</v>
      </c>
      <c r="E38" s="11" t="e">
        <f>(COUNTIFS(Sta!$A:$A,$A38,Sta!$F:$F,"&gt;0.5") + COUNTIFS(Sta!$B:$B,$A38,Sta!$F:$F,"&gt;0.5"))/$D38</f>
        <v>#DIV/0!</v>
      </c>
      <c r="F38" s="8" t="e">
        <f>COUNTIFS(Sta!$A:$A,$A38,Sta!$F:$F,"&gt;0.5")/$B38</f>
        <v>#DIV/0!</v>
      </c>
      <c r="G38" s="8" t="e">
        <f>COUNTIFS(Sta!$B:$B,$A38,Sta!$F:$F,"&gt;0.5")/$C38</f>
        <v>#DIV/0!</v>
      </c>
      <c r="H38" s="11" t="e">
        <f>(COUNTIFS(Sta!$A:$A,$A38,Sta!$F:$F,"&gt;1.5") + COUNTIFS(Sta!$B:$B,$A38,Sta!$F:$F,"&gt;1.5"))/$D38</f>
        <v>#DIV/0!</v>
      </c>
      <c r="I38" s="8" t="e">
        <f>COUNTIFS(Sta!$A:$A,$A38,Sta!$F:$F,"&gt;1.5")/$B38</f>
        <v>#DIV/0!</v>
      </c>
      <c r="J38" s="8" t="e">
        <f>COUNTIFS(Sta!$B:$B,$A38,Sta!$F:$F,"&gt;1.5")/$C38</f>
        <v>#DIV/0!</v>
      </c>
      <c r="K38" s="11" t="e">
        <f>(COUNTIFS(Sta!$A:$A,$A38,Sta!$F:$F,"&gt;2.5") + COUNTIFS(Sta!$B:$B,$A38,Sta!$F:$F,"&gt;2.5"))/$D38</f>
        <v>#DIV/0!</v>
      </c>
      <c r="L38" s="8" t="e">
        <f>COUNTIFS(Sta!$A:$A,$A38,Sta!$F:$F,"&gt;2.5")/$B38</f>
        <v>#DIV/0!</v>
      </c>
      <c r="M38" s="8" t="e">
        <f>COUNTIFS(Sta!$B:$B,$A38,Sta!$F:$F,"&gt;2.5")/$C38</f>
        <v>#DIV/0!</v>
      </c>
      <c r="N38" s="11" t="e">
        <f>(COUNTIFS(Sta!$A:$A,$A38,Sta!$F:$F,"&gt;3.5") + COUNTIFS(Sta!$B:$B,$A38,Sta!$F:$F,"&gt;3.5"))/$D38</f>
        <v>#DIV/0!</v>
      </c>
      <c r="O38" s="8" t="e">
        <f>COUNTIFS(Sta!$A:$A,$A38,Sta!$F:$F,"&gt;3.5")/$B38</f>
        <v>#DIV/0!</v>
      </c>
      <c r="P38" s="8" t="e">
        <f>COUNTIFS(Sta!$B:$B,$A38,Sta!$F:$F,"&gt;3.5")/$C38</f>
        <v>#DIV/0!</v>
      </c>
      <c r="Q38" s="11" t="e">
        <f>(COUNTIFS(Sta!$A:$A,$A38,Sta!$D:$D,"&gt;0.5")  + COUNTIFS(Sta!$B:$B,$A38,Sta!$E:$E,"&gt;0.5"))/$D38</f>
        <v>#DIV/0!</v>
      </c>
      <c r="R38" s="8" t="e">
        <f>COUNTIFS(Sta!$A:$A,$A38,Sta!$D:$D,"&gt;0.5")/$B38</f>
        <v>#DIV/0!</v>
      </c>
      <c r="S38" s="8" t="e">
        <f>COUNTIFS(Sta!$B:$B,$A38,Sta!$E:$E,"&gt;0.5")/$C38</f>
        <v>#DIV/0!</v>
      </c>
      <c r="T38" s="11" t="e">
        <f>(COUNTIFS(Sta!$A:$A,$A38,Sta!$D:$D,"&gt;1.5")  + COUNTIFS(Sta!$B:$B,$A38,Sta!$E:$E,"&gt;1.5"))/$D38</f>
        <v>#DIV/0!</v>
      </c>
      <c r="U38" s="8" t="e">
        <f>COUNTIFS(Sta!$A:$A,$A38,Sta!$D:$D,"&gt;1.5")/$B38</f>
        <v>#DIV/0!</v>
      </c>
      <c r="V38" s="8" t="e">
        <f>COUNTIFS(Sta!$B:$B,$A38,Sta!$E:$E,"&gt;1.5")/$C38</f>
        <v>#DIV/0!</v>
      </c>
      <c r="W38" s="11" t="e">
        <f>(COUNTIFS(Sta!$A:$A,$A38,Sta!$E:E,"&gt;0.5") +COUNTIFS(Sta!$B:$B,$A38,Sta!$D:$D,"&gt;0.5"))/$D38</f>
        <v>#DIV/0!</v>
      </c>
      <c r="X38" s="8" t="e">
        <f>COUNTIFS(Sta!$A:$A,$A38,Sta!$E:$E,"&gt;0.5")/$B38</f>
        <v>#DIV/0!</v>
      </c>
      <c r="Y38" s="8" t="e">
        <f>COUNTIFS(Sta!$B:$B,$A38,Sta!$D:$D,"&gt;0.5")/$C38</f>
        <v>#DIV/0!</v>
      </c>
      <c r="Z38" s="11" t="e">
        <f>(COUNTIFS(Sta!$A:$A,$A38,Sta!$E:$E,"&gt;1.5")  + COUNTIFS(Sta!$B:$B,$A38,Sta!$D:$D,"&gt;1.5"))/$D38</f>
        <v>#DIV/0!</v>
      </c>
      <c r="AA38" s="8" t="e">
        <f>COUNTIFS(Sta!$A:$A,$A38,Sta!$E:$E,"&gt;1.5")/$B38</f>
        <v>#DIV/0!</v>
      </c>
      <c r="AB38" s="8" t="e">
        <f>COUNTIFS(Sta!$B:$B,$A38,Sta!$D:$D,"&gt;1.5")/$C38</f>
        <v>#DIV/0!</v>
      </c>
      <c r="AC38" s="11" t="e">
        <f>(COUNTIFS(Sta!$A:A,$A38,Sta!$G:$G,"y") + COUNTIFS(Sta!$B:B,$A38,Sta!$G:$G,"y"))/$D38</f>
        <v>#DIV/0!</v>
      </c>
      <c r="AD38" s="8" t="e">
        <f>COUNTIFS(Sta!$A:A,$A38,Sta!$G:$G,"y")/$B38</f>
        <v>#DIV/0!</v>
      </c>
      <c r="AE38" s="16" t="e">
        <f>COUNTIFS(Sta!$B:B,$A38,Sta!$G:$G,"y")/$C38</f>
        <v>#DIV/0!</v>
      </c>
    </row>
    <row r="39" spans="1:31" x14ac:dyDescent="0.3">
      <c r="A39" s="4" t="s">
        <v>96</v>
      </c>
      <c r="B39" s="9">
        <f>COUNTIF(Sta!A:A,A39)</f>
        <v>0</v>
      </c>
      <c r="C39" s="4">
        <f>COUNTIF(Sta!B:B,A39)</f>
        <v>0</v>
      </c>
      <c r="D39" s="4">
        <f t="shared" si="1"/>
        <v>0</v>
      </c>
      <c r="E39" s="11" t="e">
        <f>(COUNTIFS(Sta!$A:$A,$A39,Sta!$F:$F,"&gt;0.5") + COUNTIFS(Sta!$B:$B,$A39,Sta!$F:$F,"&gt;0.5"))/$D39</f>
        <v>#DIV/0!</v>
      </c>
      <c r="F39" s="8" t="e">
        <f>COUNTIFS(Sta!$A:$A,$A39,Sta!$F:$F,"&gt;0.5")/$B39</f>
        <v>#DIV/0!</v>
      </c>
      <c r="G39" s="8" t="e">
        <f>COUNTIFS(Sta!$B:$B,$A39,Sta!$F:$F,"&gt;0.5")/$C39</f>
        <v>#DIV/0!</v>
      </c>
      <c r="H39" s="11" t="e">
        <f>(COUNTIFS(Sta!$A:$A,$A39,Sta!$F:$F,"&gt;1.5") + COUNTIFS(Sta!$B:$B,$A39,Sta!$F:$F,"&gt;1.5"))/$D39</f>
        <v>#DIV/0!</v>
      </c>
      <c r="I39" s="8" t="e">
        <f>COUNTIFS(Sta!$A:$A,$A39,Sta!$F:$F,"&gt;1.5")/$B39</f>
        <v>#DIV/0!</v>
      </c>
      <c r="J39" s="8" t="e">
        <f>COUNTIFS(Sta!$B:$B,$A39,Sta!$F:$F,"&gt;1.5")/$C39</f>
        <v>#DIV/0!</v>
      </c>
      <c r="K39" s="11" t="e">
        <f>(COUNTIFS(Sta!$A:$A,$A39,Sta!$F:$F,"&gt;2.5") + COUNTIFS(Sta!$B:$B,$A39,Sta!$F:$F,"&gt;2.5"))/$D39</f>
        <v>#DIV/0!</v>
      </c>
      <c r="L39" s="8" t="e">
        <f>COUNTIFS(Sta!$A:$A,$A39,Sta!$F:$F,"&gt;2.5")/$B39</f>
        <v>#DIV/0!</v>
      </c>
      <c r="M39" s="8" t="e">
        <f>COUNTIFS(Sta!$B:$B,$A39,Sta!$F:$F,"&gt;2.5")/$C39</f>
        <v>#DIV/0!</v>
      </c>
      <c r="N39" s="11" t="e">
        <f>(COUNTIFS(Sta!$A:$A,$A39,Sta!$F:$F,"&gt;3.5") + COUNTIFS(Sta!$B:$B,$A39,Sta!$F:$F,"&gt;3.5"))/$D39</f>
        <v>#DIV/0!</v>
      </c>
      <c r="O39" s="8" t="e">
        <f>COUNTIFS(Sta!$A:$A,$A39,Sta!$F:$F,"&gt;3.5")/$B39</f>
        <v>#DIV/0!</v>
      </c>
      <c r="P39" s="8" t="e">
        <f>COUNTIFS(Sta!$B:$B,$A39,Sta!$F:$F,"&gt;3.5")/$C39</f>
        <v>#DIV/0!</v>
      </c>
      <c r="Q39" s="11" t="e">
        <f>(COUNTIFS(Sta!$A:$A,$A39,Sta!$D:$D,"&gt;0.5")  + COUNTIFS(Sta!$B:$B,$A39,Sta!$E:$E,"&gt;0.5"))/$D39</f>
        <v>#DIV/0!</v>
      </c>
      <c r="R39" s="8" t="e">
        <f>COUNTIFS(Sta!$A:$A,$A39,Sta!$D:$D,"&gt;0.5")/$B39</f>
        <v>#DIV/0!</v>
      </c>
      <c r="S39" s="8" t="e">
        <f>COUNTIFS(Sta!$B:$B,$A39,Sta!$E:$E,"&gt;0.5")/$C39</f>
        <v>#DIV/0!</v>
      </c>
      <c r="T39" s="11" t="e">
        <f>(COUNTIFS(Sta!$A:$A,$A39,Sta!$D:$D,"&gt;1.5")  + COUNTIFS(Sta!$B:$B,$A39,Sta!$E:$E,"&gt;1.5"))/$D39</f>
        <v>#DIV/0!</v>
      </c>
      <c r="U39" s="8" t="e">
        <f>COUNTIFS(Sta!$A:$A,$A39,Sta!$D:$D,"&gt;1.5")/$B39</f>
        <v>#DIV/0!</v>
      </c>
      <c r="V39" s="8" t="e">
        <f>COUNTIFS(Sta!$B:$B,$A39,Sta!$E:$E,"&gt;1.5")/$C39</f>
        <v>#DIV/0!</v>
      </c>
      <c r="W39" s="11" t="e">
        <f>(COUNTIFS(Sta!$A:$A,$A39,Sta!$E:E,"&gt;0.5") +COUNTIFS(Sta!$B:$B,$A39,Sta!$D:$D,"&gt;0.5"))/$D39</f>
        <v>#DIV/0!</v>
      </c>
      <c r="X39" s="8" t="e">
        <f>COUNTIFS(Sta!$A:$A,$A39,Sta!$E:$E,"&gt;0.5")/$B39</f>
        <v>#DIV/0!</v>
      </c>
      <c r="Y39" s="8" t="e">
        <f>COUNTIFS(Sta!$B:$B,$A39,Sta!$D:$D,"&gt;0.5")/$C39</f>
        <v>#DIV/0!</v>
      </c>
      <c r="Z39" s="11" t="e">
        <f>(COUNTIFS(Sta!$A:$A,$A39,Sta!$E:$E,"&gt;1.5")  + COUNTIFS(Sta!$B:$B,$A39,Sta!$D:$D,"&gt;1.5"))/$D39</f>
        <v>#DIV/0!</v>
      </c>
      <c r="AA39" s="8" t="e">
        <f>COUNTIFS(Sta!$A:$A,$A39,Sta!$E:$E,"&gt;1.5")/$B39</f>
        <v>#DIV/0!</v>
      </c>
      <c r="AB39" s="8" t="e">
        <f>COUNTIFS(Sta!$B:$B,$A39,Sta!$D:$D,"&gt;1.5")/$C39</f>
        <v>#DIV/0!</v>
      </c>
      <c r="AC39" s="11" t="e">
        <f>(COUNTIFS(Sta!$A:A,$A39,Sta!$G:$G,"y") + COUNTIFS(Sta!$B:B,$A39,Sta!$G:$G,"y"))/$D39</f>
        <v>#DIV/0!</v>
      </c>
      <c r="AD39" s="8" t="e">
        <f>COUNTIFS(Sta!$A:A,$A39,Sta!$G:$G,"y")/$B39</f>
        <v>#DIV/0!</v>
      </c>
      <c r="AE39" s="16" t="e">
        <f>COUNTIFS(Sta!$B:B,$A39,Sta!$G:$G,"y")/$C39</f>
        <v>#DIV/0!</v>
      </c>
    </row>
    <row r="40" spans="1:31" x14ac:dyDescent="0.3">
      <c r="A40" s="4" t="s">
        <v>100</v>
      </c>
      <c r="B40" s="9">
        <f>COUNTIF(Sta!A:A,A40)</f>
        <v>0</v>
      </c>
      <c r="C40" s="4">
        <f>COUNTIF(Sta!B:B,A40)</f>
        <v>0</v>
      </c>
      <c r="D40" s="4">
        <f t="shared" si="1"/>
        <v>0</v>
      </c>
      <c r="E40" s="11" t="e">
        <f>(COUNTIFS(Sta!$A:$A,$A40,Sta!$F:$F,"&gt;0.5") + COUNTIFS(Sta!$B:$B,$A40,Sta!$F:$F,"&gt;0.5"))/$D40</f>
        <v>#DIV/0!</v>
      </c>
      <c r="F40" s="8" t="e">
        <f>COUNTIFS(Sta!$A:$A,$A40,Sta!$F:$F,"&gt;0.5")/$B40</f>
        <v>#DIV/0!</v>
      </c>
      <c r="G40" s="8" t="e">
        <f>COUNTIFS(Sta!$B:$B,$A40,Sta!$F:$F,"&gt;0.5")/$C40</f>
        <v>#DIV/0!</v>
      </c>
      <c r="H40" s="11" t="e">
        <f>(COUNTIFS(Sta!$A:$A,$A40,Sta!$F:$F,"&gt;1.5") + COUNTIFS(Sta!$B:$B,$A40,Sta!$F:$F,"&gt;1.5"))/$D40</f>
        <v>#DIV/0!</v>
      </c>
      <c r="I40" s="8" t="e">
        <f>COUNTIFS(Sta!$A:$A,$A40,Sta!$F:$F,"&gt;1.5")/$B40</f>
        <v>#DIV/0!</v>
      </c>
      <c r="J40" s="8" t="e">
        <f>COUNTIFS(Sta!$B:$B,$A40,Sta!$F:$F,"&gt;1.5")/$C40</f>
        <v>#DIV/0!</v>
      </c>
      <c r="K40" s="11" t="e">
        <f>(COUNTIFS(Sta!$A:$A,$A40,Sta!$F:$F,"&gt;2.5") + COUNTIFS(Sta!$B:$B,$A40,Sta!$F:$F,"&gt;2.5"))/$D40</f>
        <v>#DIV/0!</v>
      </c>
      <c r="L40" s="8" t="e">
        <f>COUNTIFS(Sta!$A:$A,$A40,Sta!$F:$F,"&gt;2.5")/$B40</f>
        <v>#DIV/0!</v>
      </c>
      <c r="M40" s="8" t="e">
        <f>COUNTIFS(Sta!$B:$B,$A40,Sta!$F:$F,"&gt;2.5")/$C40</f>
        <v>#DIV/0!</v>
      </c>
      <c r="N40" s="11" t="e">
        <f>(COUNTIFS(Sta!$A:$A,$A40,Sta!$F:$F,"&gt;3.5") + COUNTIFS(Sta!$B:$B,$A40,Sta!$F:$F,"&gt;3.5"))/$D40</f>
        <v>#DIV/0!</v>
      </c>
      <c r="O40" s="8" t="e">
        <f>COUNTIFS(Sta!$A:$A,$A40,Sta!$F:$F,"&gt;3.5")/$B40</f>
        <v>#DIV/0!</v>
      </c>
      <c r="P40" s="8" t="e">
        <f>COUNTIFS(Sta!$B:$B,$A40,Sta!$F:$F,"&gt;3.5")/$C40</f>
        <v>#DIV/0!</v>
      </c>
      <c r="Q40" s="11" t="e">
        <f>(COUNTIFS(Sta!$A:$A,$A40,Sta!$D:$D,"&gt;0.5")  + COUNTIFS(Sta!$B:$B,$A40,Sta!$E:$E,"&gt;0.5"))/$D40</f>
        <v>#DIV/0!</v>
      </c>
      <c r="R40" s="8" t="e">
        <f>COUNTIFS(Sta!$A:$A,$A40,Sta!$D:$D,"&gt;0.5")/$B40</f>
        <v>#DIV/0!</v>
      </c>
      <c r="S40" s="8" t="e">
        <f>COUNTIFS(Sta!$B:$B,$A40,Sta!$E:$E,"&gt;0.5")/$C40</f>
        <v>#DIV/0!</v>
      </c>
      <c r="T40" s="11" t="e">
        <f>(COUNTIFS(Sta!$A:$A,$A40,Sta!$D:$D,"&gt;1.5")  + COUNTIFS(Sta!$B:$B,$A40,Sta!$E:$E,"&gt;1.5"))/$D40</f>
        <v>#DIV/0!</v>
      </c>
      <c r="U40" s="8" t="e">
        <f>COUNTIFS(Sta!$A:$A,$A40,Sta!$D:$D,"&gt;1.5")/$B40</f>
        <v>#DIV/0!</v>
      </c>
      <c r="V40" s="8" t="e">
        <f>COUNTIFS(Sta!$B:$B,$A40,Sta!$E:$E,"&gt;1.5")/$C40</f>
        <v>#DIV/0!</v>
      </c>
      <c r="W40" s="11" t="e">
        <f>(COUNTIFS(Sta!$A:$A,$A40,Sta!$E:E,"&gt;0.5") +COUNTIFS(Sta!$B:$B,$A40,Sta!$D:$D,"&gt;0.5"))/$D40</f>
        <v>#DIV/0!</v>
      </c>
      <c r="X40" s="8" t="e">
        <f>COUNTIFS(Sta!$A:$A,$A40,Sta!$E:$E,"&gt;0.5")/$B40</f>
        <v>#DIV/0!</v>
      </c>
      <c r="Y40" s="8" t="e">
        <f>COUNTIFS(Sta!$B:$B,$A40,Sta!$D:$D,"&gt;0.5")/$C40</f>
        <v>#DIV/0!</v>
      </c>
      <c r="Z40" s="11" t="e">
        <f>(COUNTIFS(Sta!$A:$A,$A40,Sta!$E:$E,"&gt;1.5")  + COUNTIFS(Sta!$B:$B,$A40,Sta!$D:$D,"&gt;1.5"))/$D40</f>
        <v>#DIV/0!</v>
      </c>
      <c r="AA40" s="8" t="e">
        <f>COUNTIFS(Sta!$A:$A,$A40,Sta!$E:$E,"&gt;1.5")/$B40</f>
        <v>#DIV/0!</v>
      </c>
      <c r="AB40" s="8" t="e">
        <f>COUNTIFS(Sta!$B:$B,$A40,Sta!$D:$D,"&gt;1.5")/$C40</f>
        <v>#DIV/0!</v>
      </c>
      <c r="AC40" s="11" t="e">
        <f>(COUNTIFS(Sta!$A:A,$A40,Sta!$G:$G,"y") + COUNTIFS(Sta!$B:B,$A40,Sta!$G:$G,"y"))/$D40</f>
        <v>#DIV/0!</v>
      </c>
      <c r="AD40" s="8" t="e">
        <f>COUNTIFS(Sta!$A:A,$A40,Sta!$G:$G,"y")/$B40</f>
        <v>#DIV/0!</v>
      </c>
      <c r="AE40" s="16" t="e">
        <f>COUNTIFS(Sta!$B:B,$A40,Sta!$G:$G,"y")/$C40</f>
        <v>#DIV/0!</v>
      </c>
    </row>
    <row r="41" spans="1:31" x14ac:dyDescent="0.3">
      <c r="A41" s="4" t="s">
        <v>93</v>
      </c>
      <c r="B41" s="9">
        <f>COUNTIF(Sta!A:A,A41)</f>
        <v>0</v>
      </c>
      <c r="C41" s="4">
        <f>COUNTIF(Sta!B:B,A41)</f>
        <v>0</v>
      </c>
      <c r="D41" s="4">
        <f t="shared" si="1"/>
        <v>0</v>
      </c>
      <c r="E41" s="11" t="e">
        <f>(COUNTIFS(Sta!$A:$A,$A41,Sta!$F:$F,"&gt;0.5") + COUNTIFS(Sta!$B:$B,$A41,Sta!$F:$F,"&gt;0.5"))/$D41</f>
        <v>#DIV/0!</v>
      </c>
      <c r="F41" s="8" t="e">
        <f>COUNTIFS(Sta!$A:$A,$A41,Sta!$F:$F,"&gt;0.5")/$B41</f>
        <v>#DIV/0!</v>
      </c>
      <c r="G41" s="8" t="e">
        <f>COUNTIFS(Sta!$B:$B,$A41,Sta!$F:$F,"&gt;0.5")/$C41</f>
        <v>#DIV/0!</v>
      </c>
      <c r="H41" s="11" t="e">
        <f>(COUNTIFS(Sta!$A:$A,$A41,Sta!$F:$F,"&gt;1.5") + COUNTIFS(Sta!$B:$B,$A41,Sta!$F:$F,"&gt;1.5"))/$D41</f>
        <v>#DIV/0!</v>
      </c>
      <c r="I41" s="8" t="e">
        <f>COUNTIFS(Sta!$A:$A,$A41,Sta!$F:$F,"&gt;1.5")/$B41</f>
        <v>#DIV/0!</v>
      </c>
      <c r="J41" s="8" t="e">
        <f>COUNTIFS(Sta!$B:$B,$A41,Sta!$F:$F,"&gt;1.5")/$C41</f>
        <v>#DIV/0!</v>
      </c>
      <c r="K41" s="11" t="e">
        <f>(COUNTIFS(Sta!$A:$A,$A41,Sta!$F:$F,"&gt;2.5") + COUNTIFS(Sta!$B:$B,$A41,Sta!$F:$F,"&gt;2.5"))/$D41</f>
        <v>#DIV/0!</v>
      </c>
      <c r="L41" s="8" t="e">
        <f>COUNTIFS(Sta!$A:$A,$A41,Sta!$F:$F,"&gt;2.5")/$B41</f>
        <v>#DIV/0!</v>
      </c>
      <c r="M41" s="8" t="e">
        <f>COUNTIFS(Sta!$B:$B,$A41,Sta!$F:$F,"&gt;2.5")/$C41</f>
        <v>#DIV/0!</v>
      </c>
      <c r="N41" s="11" t="e">
        <f>(COUNTIFS(Sta!$A:$A,$A41,Sta!$F:$F,"&gt;3.5") + COUNTIFS(Sta!$B:$B,$A41,Sta!$F:$F,"&gt;3.5"))/$D41</f>
        <v>#DIV/0!</v>
      </c>
      <c r="O41" s="8" t="e">
        <f>COUNTIFS(Sta!$A:$A,$A41,Sta!$F:$F,"&gt;3.5")/$B41</f>
        <v>#DIV/0!</v>
      </c>
      <c r="P41" s="8" t="e">
        <f>COUNTIFS(Sta!$B:$B,$A41,Sta!$F:$F,"&gt;3.5")/$C41</f>
        <v>#DIV/0!</v>
      </c>
      <c r="Q41" s="11" t="e">
        <f>(COUNTIFS(Sta!$A:$A,$A41,Sta!$D:$D,"&gt;0.5")  + COUNTIFS(Sta!$B:$B,$A41,Sta!$E:$E,"&gt;0.5"))/$D41</f>
        <v>#DIV/0!</v>
      </c>
      <c r="R41" s="8" t="e">
        <f>COUNTIFS(Sta!$A:$A,$A41,Sta!$D:$D,"&gt;0.5")/$B41</f>
        <v>#DIV/0!</v>
      </c>
      <c r="S41" s="8" t="e">
        <f>COUNTIFS(Sta!$B:$B,$A41,Sta!$E:$E,"&gt;0.5")/$C41</f>
        <v>#DIV/0!</v>
      </c>
      <c r="T41" s="11" t="e">
        <f>(COUNTIFS(Sta!$A:$A,$A41,Sta!$D:$D,"&gt;1.5")  + COUNTIFS(Sta!$B:$B,$A41,Sta!$E:$E,"&gt;1.5"))/$D41</f>
        <v>#DIV/0!</v>
      </c>
      <c r="U41" s="8" t="e">
        <f>COUNTIFS(Sta!$A:$A,$A41,Sta!$D:$D,"&gt;1.5")/$B41</f>
        <v>#DIV/0!</v>
      </c>
      <c r="V41" s="8" t="e">
        <f>COUNTIFS(Sta!$B:$B,$A41,Sta!$E:$E,"&gt;1.5")/$C41</f>
        <v>#DIV/0!</v>
      </c>
      <c r="W41" s="11" t="e">
        <f>(COUNTIFS(Sta!$A:$A,$A41,Sta!$E:E,"&gt;0.5") +COUNTIFS(Sta!$B:$B,$A41,Sta!$D:$D,"&gt;0.5"))/$D41</f>
        <v>#DIV/0!</v>
      </c>
      <c r="X41" s="8" t="e">
        <f>COUNTIFS(Sta!$A:$A,$A41,Sta!$E:$E,"&gt;0.5")/$B41</f>
        <v>#DIV/0!</v>
      </c>
      <c r="Y41" s="8" t="e">
        <f>COUNTIFS(Sta!$B:$B,$A41,Sta!$D:$D,"&gt;0.5")/$C41</f>
        <v>#DIV/0!</v>
      </c>
      <c r="Z41" s="11" t="e">
        <f>(COUNTIFS(Sta!$A:$A,$A41,Sta!$E:$E,"&gt;1.5")  + COUNTIFS(Sta!$B:$B,$A41,Sta!$D:$D,"&gt;1.5"))/$D41</f>
        <v>#DIV/0!</v>
      </c>
      <c r="AA41" s="8" t="e">
        <f>COUNTIFS(Sta!$A:$A,$A41,Sta!$E:$E,"&gt;1.5")/$B41</f>
        <v>#DIV/0!</v>
      </c>
      <c r="AB41" s="8" t="e">
        <f>COUNTIFS(Sta!$B:$B,$A41,Sta!$D:$D,"&gt;1.5")/$C41</f>
        <v>#DIV/0!</v>
      </c>
      <c r="AC41" s="11" t="e">
        <f>(COUNTIFS(Sta!$A:A,$A41,Sta!$G:$G,"y") + COUNTIFS(Sta!$B:B,$A41,Sta!$G:$G,"y"))/$D41</f>
        <v>#DIV/0!</v>
      </c>
      <c r="AD41" s="8" t="e">
        <f>COUNTIFS(Sta!$A:A,$A41,Sta!$G:$G,"y")/$B41</f>
        <v>#DIV/0!</v>
      </c>
      <c r="AE41" s="16" t="e">
        <f>COUNTIFS(Sta!$B:B,$A41,Sta!$G:$G,"y")/$C41</f>
        <v>#DIV/0!</v>
      </c>
    </row>
    <row r="42" spans="1:31" x14ac:dyDescent="0.3">
      <c r="A42" s="4" t="s">
        <v>102</v>
      </c>
      <c r="B42" s="9">
        <f>COUNTIF(Sta!A:A,A42)</f>
        <v>0</v>
      </c>
      <c r="C42" s="4">
        <f>COUNTIF(Sta!B:B,A42)</f>
        <v>0</v>
      </c>
      <c r="D42" s="4">
        <f t="shared" si="1"/>
        <v>0</v>
      </c>
      <c r="E42" s="11" t="e">
        <f>(COUNTIFS(Sta!$A:$A,$A42,Sta!$F:$F,"&gt;0.5") + COUNTIFS(Sta!$B:$B,$A42,Sta!$F:$F,"&gt;0.5"))/$D42</f>
        <v>#DIV/0!</v>
      </c>
      <c r="F42" s="8" t="e">
        <f>COUNTIFS(Sta!$A:$A,$A42,Sta!$F:$F,"&gt;0.5")/$B42</f>
        <v>#DIV/0!</v>
      </c>
      <c r="G42" s="8" t="e">
        <f>COUNTIFS(Sta!$B:$B,$A42,Sta!$F:$F,"&gt;0.5")/$C42</f>
        <v>#DIV/0!</v>
      </c>
      <c r="H42" s="11" t="e">
        <f>(COUNTIFS(Sta!$A:$A,$A42,Sta!$F:$F,"&gt;1.5") + COUNTIFS(Sta!$B:$B,$A42,Sta!$F:$F,"&gt;1.5"))/$D42</f>
        <v>#DIV/0!</v>
      </c>
      <c r="I42" s="8" t="e">
        <f>COUNTIFS(Sta!$A:$A,$A42,Sta!$F:$F,"&gt;1.5")/$B42</f>
        <v>#DIV/0!</v>
      </c>
      <c r="J42" s="8" t="e">
        <f>COUNTIFS(Sta!$B:$B,$A42,Sta!$F:$F,"&gt;1.5")/$C42</f>
        <v>#DIV/0!</v>
      </c>
      <c r="K42" s="11" t="e">
        <f>(COUNTIFS(Sta!$A:$A,$A42,Sta!$F:$F,"&gt;2.5") + COUNTIFS(Sta!$B:$B,$A42,Sta!$F:$F,"&gt;2.5"))/$D42</f>
        <v>#DIV/0!</v>
      </c>
      <c r="L42" s="8" t="e">
        <f>COUNTIFS(Sta!$A:$A,$A42,Sta!$F:$F,"&gt;2.5")/$B42</f>
        <v>#DIV/0!</v>
      </c>
      <c r="M42" s="8" t="e">
        <f>COUNTIFS(Sta!$B:$B,$A42,Sta!$F:$F,"&gt;2.5")/$C42</f>
        <v>#DIV/0!</v>
      </c>
      <c r="N42" s="11" t="e">
        <f>(COUNTIFS(Sta!$A:$A,$A42,Sta!$F:$F,"&gt;3.5") + COUNTIFS(Sta!$B:$B,$A42,Sta!$F:$F,"&gt;3.5"))/$D42</f>
        <v>#DIV/0!</v>
      </c>
      <c r="O42" s="8" t="e">
        <f>COUNTIFS(Sta!$A:$A,$A42,Sta!$F:$F,"&gt;3.5")/$B42</f>
        <v>#DIV/0!</v>
      </c>
      <c r="P42" s="8" t="e">
        <f>COUNTIFS(Sta!$B:$B,$A42,Sta!$F:$F,"&gt;3.5")/$C42</f>
        <v>#DIV/0!</v>
      </c>
      <c r="Q42" s="11" t="e">
        <f>(COUNTIFS(Sta!$A:$A,$A42,Sta!$D:$D,"&gt;0.5")  + COUNTIFS(Sta!$B:$B,$A42,Sta!$E:$E,"&gt;0.5"))/$D42</f>
        <v>#DIV/0!</v>
      </c>
      <c r="R42" s="8" t="e">
        <f>COUNTIFS(Sta!$A:$A,$A42,Sta!$D:$D,"&gt;0.5")/$B42</f>
        <v>#DIV/0!</v>
      </c>
      <c r="S42" s="8" t="e">
        <f>COUNTIFS(Sta!$B:$B,$A42,Sta!$E:$E,"&gt;0.5")/$C42</f>
        <v>#DIV/0!</v>
      </c>
      <c r="T42" s="11" t="e">
        <f>(COUNTIFS(Sta!$A:$A,$A42,Sta!$D:$D,"&gt;1.5")  + COUNTIFS(Sta!$B:$B,$A42,Sta!$E:$E,"&gt;1.5"))/$D42</f>
        <v>#DIV/0!</v>
      </c>
      <c r="U42" s="8" t="e">
        <f>COUNTIFS(Sta!$A:$A,$A42,Sta!$D:$D,"&gt;1.5")/$B42</f>
        <v>#DIV/0!</v>
      </c>
      <c r="V42" s="8" t="e">
        <f>COUNTIFS(Sta!$B:$B,$A42,Sta!$E:$E,"&gt;1.5")/$C42</f>
        <v>#DIV/0!</v>
      </c>
      <c r="W42" s="11" t="e">
        <f>(COUNTIFS(Sta!$A:$A,$A42,Sta!$E:E,"&gt;0.5") +COUNTIFS(Sta!$B:$B,$A42,Sta!$D:$D,"&gt;0.5"))/$D42</f>
        <v>#DIV/0!</v>
      </c>
      <c r="X42" s="8" t="e">
        <f>COUNTIFS(Sta!$A:$A,$A42,Sta!$E:$E,"&gt;0.5")/$B42</f>
        <v>#DIV/0!</v>
      </c>
      <c r="Y42" s="8" t="e">
        <f>COUNTIFS(Sta!$B:$B,$A42,Sta!$D:$D,"&gt;0.5")/$C42</f>
        <v>#DIV/0!</v>
      </c>
      <c r="Z42" s="11" t="e">
        <f>(COUNTIFS(Sta!$A:$A,$A42,Sta!$E:$E,"&gt;1.5")  + COUNTIFS(Sta!$B:$B,$A42,Sta!$D:$D,"&gt;1.5"))/$D42</f>
        <v>#DIV/0!</v>
      </c>
      <c r="AA42" s="8" t="e">
        <f>COUNTIFS(Sta!$A:$A,$A42,Sta!$E:$E,"&gt;1.5")/$B42</f>
        <v>#DIV/0!</v>
      </c>
      <c r="AB42" s="8" t="e">
        <f>COUNTIFS(Sta!$B:$B,$A42,Sta!$D:$D,"&gt;1.5")/$C42</f>
        <v>#DIV/0!</v>
      </c>
      <c r="AC42" s="11" t="e">
        <f>(COUNTIFS(Sta!$A:A,$A42,Sta!$G:$G,"y") + COUNTIFS(Sta!$B:B,$A42,Sta!$G:$G,"y"))/$D42</f>
        <v>#DIV/0!</v>
      </c>
      <c r="AD42" s="8" t="e">
        <f>COUNTIFS(Sta!$A:A,$A42,Sta!$G:$G,"y")/$B42</f>
        <v>#DIV/0!</v>
      </c>
      <c r="AE42" s="16" t="e">
        <f>COUNTIFS(Sta!$B:B,$A42,Sta!$G:$G,"y")/$C42</f>
        <v>#DIV/0!</v>
      </c>
    </row>
    <row r="43" spans="1:31" x14ac:dyDescent="0.3">
      <c r="A43" s="4" t="s">
        <v>162</v>
      </c>
      <c r="B43" s="9">
        <f>COUNTIF(Sta!A:A,A43)</f>
        <v>0</v>
      </c>
      <c r="C43" s="4">
        <f>COUNTIF(Sta!B:B,A43)</f>
        <v>0</v>
      </c>
      <c r="D43" s="4">
        <f t="shared" ref="D43:D60" si="2">B43+C43</f>
        <v>0</v>
      </c>
      <c r="E43" s="11" t="e">
        <f>(COUNTIFS(Sta!$A:$A,$A43,Sta!$F:$F,"&gt;0.5") + COUNTIFS(Sta!$B:$B,$A43,Sta!$F:$F,"&gt;0.5"))/$D43</f>
        <v>#DIV/0!</v>
      </c>
      <c r="F43" s="8" t="e">
        <f>COUNTIFS(Sta!$A:$A,$A43,Sta!$F:$F,"&gt;0.5")/$B43</f>
        <v>#DIV/0!</v>
      </c>
      <c r="G43" s="8" t="e">
        <f>COUNTIFS(Sta!$B:$B,$A43,Sta!$F:$F,"&gt;0.5")/$C43</f>
        <v>#DIV/0!</v>
      </c>
      <c r="H43" s="11" t="e">
        <f>(COUNTIFS(Sta!$A:$A,$A43,Sta!$F:$F,"&gt;1.5") + COUNTIFS(Sta!$B:$B,$A43,Sta!$F:$F,"&gt;1.5"))/$D43</f>
        <v>#DIV/0!</v>
      </c>
      <c r="I43" s="8" t="e">
        <f>COUNTIFS(Sta!$A:$A,$A43,Sta!$F:$F,"&gt;1.5")/$B43</f>
        <v>#DIV/0!</v>
      </c>
      <c r="J43" s="8" t="e">
        <f>COUNTIFS(Sta!$B:$B,$A43,Sta!$F:$F,"&gt;1.5")/$C43</f>
        <v>#DIV/0!</v>
      </c>
      <c r="K43" s="11" t="e">
        <f>(COUNTIFS(Sta!$A:$A,$A43,Sta!$F:$F,"&gt;2.5") + COUNTIFS(Sta!$B:$B,$A43,Sta!$F:$F,"&gt;2.5"))/$D43</f>
        <v>#DIV/0!</v>
      </c>
      <c r="L43" s="8" t="e">
        <f>COUNTIFS(Sta!$A:$A,$A43,Sta!$F:$F,"&gt;2.5")/$B43</f>
        <v>#DIV/0!</v>
      </c>
      <c r="M43" s="8" t="e">
        <f>COUNTIFS(Sta!$B:$B,$A43,Sta!$F:$F,"&gt;2.5")/$C43</f>
        <v>#DIV/0!</v>
      </c>
      <c r="N43" s="11" t="e">
        <f>(COUNTIFS(Sta!$A:$A,$A43,Sta!$F:$F,"&gt;3.5") + COUNTIFS(Sta!$B:$B,$A43,Sta!$F:$F,"&gt;3.5"))/$D43</f>
        <v>#DIV/0!</v>
      </c>
      <c r="O43" s="8" t="e">
        <f>COUNTIFS(Sta!$A:$A,$A43,Sta!$F:$F,"&gt;3.5")/$B43</f>
        <v>#DIV/0!</v>
      </c>
      <c r="P43" s="8" t="e">
        <f>COUNTIFS(Sta!$B:$B,$A43,Sta!$F:$F,"&gt;3.5")/$C43</f>
        <v>#DIV/0!</v>
      </c>
      <c r="Q43" s="11" t="e">
        <f>(COUNTIFS(Sta!$A:$A,$A43,Sta!$D:$D,"&gt;0.5")  + COUNTIFS(Sta!$B:$B,$A43,Sta!$E:$E,"&gt;0.5"))/$D43</f>
        <v>#DIV/0!</v>
      </c>
      <c r="R43" s="8" t="e">
        <f>COUNTIFS(Sta!$A:$A,$A43,Sta!$D:$D,"&gt;0.5")/$B43</f>
        <v>#DIV/0!</v>
      </c>
      <c r="S43" s="8" t="e">
        <f>COUNTIFS(Sta!$B:$B,$A43,Sta!$E:$E,"&gt;0.5")/$C43</f>
        <v>#DIV/0!</v>
      </c>
      <c r="T43" s="11" t="e">
        <f>(COUNTIFS(Sta!$A:$A,$A43,Sta!$D:$D,"&gt;1.5")  + COUNTIFS(Sta!$B:$B,$A43,Sta!$E:$E,"&gt;1.5"))/$D43</f>
        <v>#DIV/0!</v>
      </c>
      <c r="U43" s="8" t="e">
        <f>COUNTIFS(Sta!$A:$A,$A43,Sta!$D:$D,"&gt;1.5")/$B43</f>
        <v>#DIV/0!</v>
      </c>
      <c r="V43" s="8" t="e">
        <f>COUNTIFS(Sta!$B:$B,$A43,Sta!$E:$E,"&gt;1.5")/$C43</f>
        <v>#DIV/0!</v>
      </c>
      <c r="W43" s="11" t="e">
        <f>(COUNTIFS(Sta!$A:$A,$A43,Sta!$E:E,"&gt;0.5") +COUNTIFS(Sta!$B:$B,$A43,Sta!$D:$D,"&gt;0.5"))/$D43</f>
        <v>#DIV/0!</v>
      </c>
      <c r="X43" s="8" t="e">
        <f>COUNTIFS(Sta!$A:$A,$A43,Sta!$E:$E,"&gt;0.5")/$B43</f>
        <v>#DIV/0!</v>
      </c>
      <c r="Y43" s="8" t="e">
        <f>COUNTIFS(Sta!$B:$B,$A43,Sta!$D:$D,"&gt;0.5")/$C43</f>
        <v>#DIV/0!</v>
      </c>
      <c r="Z43" s="11" t="e">
        <f>(COUNTIFS(Sta!$A:$A,$A43,Sta!$E:$E,"&gt;1.5")  + COUNTIFS(Sta!$B:$B,$A43,Sta!$D:$D,"&gt;1.5"))/$D43</f>
        <v>#DIV/0!</v>
      </c>
      <c r="AA43" s="8" t="e">
        <f>COUNTIFS(Sta!$A:$A,$A43,Sta!$E:$E,"&gt;1.5")/$B43</f>
        <v>#DIV/0!</v>
      </c>
      <c r="AB43" s="8" t="e">
        <f>COUNTIFS(Sta!$B:$B,$A43,Sta!$D:$D,"&gt;1.5")/$C43</f>
        <v>#DIV/0!</v>
      </c>
      <c r="AC43" s="11" t="e">
        <f>(COUNTIFS(Sta!$A:A,$A43,Sta!$G:$G,"y") + COUNTIFS(Sta!$B:B,$A43,Sta!$G:$G,"y"))/$D43</f>
        <v>#DIV/0!</v>
      </c>
      <c r="AD43" s="8" t="e">
        <f>COUNTIFS(Sta!$A:A,$A43,Sta!$G:$G,"y")/$B43</f>
        <v>#DIV/0!</v>
      </c>
      <c r="AE43" s="16" t="e">
        <f>COUNTIFS(Sta!$B:B,$A43,Sta!$G:$G,"y")/$C43</f>
        <v>#DIV/0!</v>
      </c>
    </row>
    <row r="44" spans="1:31" x14ac:dyDescent="0.3">
      <c r="A44" s="4" t="s">
        <v>138</v>
      </c>
      <c r="B44" s="9">
        <f>COUNTIF(Sta!A:A,A44)</f>
        <v>0</v>
      </c>
      <c r="C44" s="4">
        <f>COUNTIF(Sta!B:B,A44)</f>
        <v>0</v>
      </c>
      <c r="D44" s="4">
        <f t="shared" si="2"/>
        <v>0</v>
      </c>
      <c r="E44" s="11" t="e">
        <f>(COUNTIFS(Sta!$A:$A,$A44,Sta!$F:$F,"&gt;0.5") + COUNTIFS(Sta!$B:$B,$A44,Sta!$F:$F,"&gt;0.5"))/$D44</f>
        <v>#DIV/0!</v>
      </c>
      <c r="F44" s="8" t="e">
        <f>COUNTIFS(Sta!$A:$A,$A44,Sta!$F:$F,"&gt;0.5")/$B44</f>
        <v>#DIV/0!</v>
      </c>
      <c r="G44" s="8" t="e">
        <f>COUNTIFS(Sta!$B:$B,$A44,Sta!$F:$F,"&gt;0.5")/$C44</f>
        <v>#DIV/0!</v>
      </c>
      <c r="H44" s="11" t="e">
        <f>(COUNTIFS(Sta!$A:$A,$A44,Sta!$F:$F,"&gt;1.5") + COUNTIFS(Sta!$B:$B,$A44,Sta!$F:$F,"&gt;1.5"))/$D44</f>
        <v>#DIV/0!</v>
      </c>
      <c r="I44" s="8" t="e">
        <f>COUNTIFS(Sta!$A:$A,$A44,Sta!$F:$F,"&gt;1.5")/$B44</f>
        <v>#DIV/0!</v>
      </c>
      <c r="J44" s="8" t="e">
        <f>COUNTIFS(Sta!$B:$B,$A44,Sta!$F:$F,"&gt;1.5")/$C44</f>
        <v>#DIV/0!</v>
      </c>
      <c r="K44" s="11" t="e">
        <f>(COUNTIFS(Sta!$A:$A,$A44,Sta!$F:$F,"&gt;2.5") + COUNTIFS(Sta!$B:$B,$A44,Sta!$F:$F,"&gt;2.5"))/$D44</f>
        <v>#DIV/0!</v>
      </c>
      <c r="L44" s="8" t="e">
        <f>COUNTIFS(Sta!$A:$A,$A44,Sta!$F:$F,"&gt;2.5")/$B44</f>
        <v>#DIV/0!</v>
      </c>
      <c r="M44" s="8" t="e">
        <f>COUNTIFS(Sta!$B:$B,$A44,Sta!$F:$F,"&gt;2.5")/$C44</f>
        <v>#DIV/0!</v>
      </c>
      <c r="N44" s="11" t="e">
        <f>(COUNTIFS(Sta!$A:$A,$A44,Sta!$F:$F,"&gt;3.5") + COUNTIFS(Sta!$B:$B,$A44,Sta!$F:$F,"&gt;3.5"))/$D44</f>
        <v>#DIV/0!</v>
      </c>
      <c r="O44" s="8" t="e">
        <f>COUNTIFS(Sta!$A:$A,$A44,Sta!$F:$F,"&gt;3.5")/$B44</f>
        <v>#DIV/0!</v>
      </c>
      <c r="P44" s="8" t="e">
        <f>COUNTIFS(Sta!$B:$B,$A44,Sta!$F:$F,"&gt;3.5")/$C44</f>
        <v>#DIV/0!</v>
      </c>
      <c r="Q44" s="11" t="e">
        <f>(COUNTIFS(Sta!$A:$A,$A44,Sta!$D:$D,"&gt;0.5")  + COUNTIFS(Sta!$B:$B,$A44,Sta!$E:$E,"&gt;0.5"))/$D44</f>
        <v>#DIV/0!</v>
      </c>
      <c r="R44" s="8" t="e">
        <f>COUNTIFS(Sta!$A:$A,$A44,Sta!$D:$D,"&gt;0.5")/$B44</f>
        <v>#DIV/0!</v>
      </c>
      <c r="S44" s="8" t="e">
        <f>COUNTIFS(Sta!$B:$B,$A44,Sta!$E:$E,"&gt;0.5")/$C44</f>
        <v>#DIV/0!</v>
      </c>
      <c r="T44" s="11" t="e">
        <f>(COUNTIFS(Sta!$A:$A,$A44,Sta!$D:$D,"&gt;1.5")  + COUNTIFS(Sta!$B:$B,$A44,Sta!$E:$E,"&gt;1.5"))/$D44</f>
        <v>#DIV/0!</v>
      </c>
      <c r="U44" s="8" t="e">
        <f>COUNTIFS(Sta!$A:$A,$A44,Sta!$D:$D,"&gt;1.5")/$B44</f>
        <v>#DIV/0!</v>
      </c>
      <c r="V44" s="8" t="e">
        <f>COUNTIFS(Sta!$B:$B,$A44,Sta!$E:$E,"&gt;1.5")/$C44</f>
        <v>#DIV/0!</v>
      </c>
      <c r="W44" s="11" t="e">
        <f>(COUNTIFS(Sta!$A:$A,$A44,Sta!$E:E,"&gt;0.5") +COUNTIFS(Sta!$B:$B,$A44,Sta!$D:$D,"&gt;0.5"))/$D44</f>
        <v>#DIV/0!</v>
      </c>
      <c r="X44" s="8" t="e">
        <f>COUNTIFS(Sta!$A:$A,$A44,Sta!$E:$E,"&gt;0.5")/$B44</f>
        <v>#DIV/0!</v>
      </c>
      <c r="Y44" s="8" t="e">
        <f>COUNTIFS(Sta!$B:$B,$A44,Sta!$D:$D,"&gt;0.5")/$C44</f>
        <v>#DIV/0!</v>
      </c>
      <c r="Z44" s="11" t="e">
        <f>(COUNTIFS(Sta!$A:$A,$A44,Sta!$E:$E,"&gt;1.5")  + COUNTIFS(Sta!$B:$B,$A44,Sta!$D:$D,"&gt;1.5"))/$D44</f>
        <v>#DIV/0!</v>
      </c>
      <c r="AA44" s="8" t="e">
        <f>COUNTIFS(Sta!$A:$A,$A44,Sta!$E:$E,"&gt;1.5")/$B44</f>
        <v>#DIV/0!</v>
      </c>
      <c r="AB44" s="8" t="e">
        <f>COUNTIFS(Sta!$B:$B,$A44,Sta!$D:$D,"&gt;1.5")/$C44</f>
        <v>#DIV/0!</v>
      </c>
      <c r="AC44" s="11" t="e">
        <f>(COUNTIFS(Sta!$A:A,$A44,Sta!$G:$G,"y") + COUNTIFS(Sta!$B:B,$A44,Sta!$G:$G,"y"))/$D44</f>
        <v>#DIV/0!</v>
      </c>
      <c r="AD44" s="8" t="e">
        <f>COUNTIFS(Sta!$A:A,$A44,Sta!$G:$G,"y")/$B44</f>
        <v>#DIV/0!</v>
      </c>
      <c r="AE44" s="16" t="e">
        <f>COUNTIFS(Sta!$B:B,$A44,Sta!$G:$G,"y")/$C44</f>
        <v>#DIV/0!</v>
      </c>
    </row>
    <row r="45" spans="1:31" x14ac:dyDescent="0.3">
      <c r="A45" s="4" t="s">
        <v>158</v>
      </c>
      <c r="B45" s="9">
        <f>COUNTIF(Sta!A:A,A45)</f>
        <v>0</v>
      </c>
      <c r="C45" s="4">
        <f>COUNTIF(Sta!B:B,A45)</f>
        <v>0</v>
      </c>
      <c r="D45" s="4">
        <f t="shared" si="2"/>
        <v>0</v>
      </c>
      <c r="E45" s="11" t="e">
        <f>(COUNTIFS(Sta!$A:$A,$A45,Sta!$F:$F,"&gt;0.5") + COUNTIFS(Sta!$B:$B,$A45,Sta!$F:$F,"&gt;0.5"))/$D45</f>
        <v>#DIV/0!</v>
      </c>
      <c r="F45" s="8" t="e">
        <f>COUNTIFS(Sta!$A:$A,$A45,Sta!$F:$F,"&gt;0.5")/$B45</f>
        <v>#DIV/0!</v>
      </c>
      <c r="G45" s="8" t="e">
        <f>COUNTIFS(Sta!$B:$B,$A45,Sta!$F:$F,"&gt;0.5")/$C45</f>
        <v>#DIV/0!</v>
      </c>
      <c r="H45" s="11" t="e">
        <f>(COUNTIFS(Sta!$A:$A,$A45,Sta!$F:$F,"&gt;1.5") + COUNTIFS(Sta!$B:$B,$A45,Sta!$F:$F,"&gt;1.5"))/$D45</f>
        <v>#DIV/0!</v>
      </c>
      <c r="I45" s="8" t="e">
        <f>COUNTIFS(Sta!$A:$A,$A45,Sta!$F:$F,"&gt;1.5")/$B45</f>
        <v>#DIV/0!</v>
      </c>
      <c r="J45" s="8" t="e">
        <f>COUNTIFS(Sta!$B:$B,$A45,Sta!$F:$F,"&gt;1.5")/$C45</f>
        <v>#DIV/0!</v>
      </c>
      <c r="K45" s="11" t="e">
        <f>(COUNTIFS(Sta!$A:$A,$A45,Sta!$F:$F,"&gt;2.5") + COUNTIFS(Sta!$B:$B,$A45,Sta!$F:$F,"&gt;2.5"))/$D45</f>
        <v>#DIV/0!</v>
      </c>
      <c r="L45" s="8" t="e">
        <f>COUNTIFS(Sta!$A:$A,$A45,Sta!$F:$F,"&gt;2.5")/$B45</f>
        <v>#DIV/0!</v>
      </c>
      <c r="M45" s="8" t="e">
        <f>COUNTIFS(Sta!$B:$B,$A45,Sta!$F:$F,"&gt;2.5")/$C45</f>
        <v>#DIV/0!</v>
      </c>
      <c r="N45" s="11" t="e">
        <f>(COUNTIFS(Sta!$A:$A,$A45,Sta!$F:$F,"&gt;3.5") + COUNTIFS(Sta!$B:$B,$A45,Sta!$F:$F,"&gt;3.5"))/$D45</f>
        <v>#DIV/0!</v>
      </c>
      <c r="O45" s="8" t="e">
        <f>COUNTIFS(Sta!$A:$A,$A45,Sta!$F:$F,"&gt;3.5")/$B45</f>
        <v>#DIV/0!</v>
      </c>
      <c r="P45" s="8" t="e">
        <f>COUNTIFS(Sta!$B:$B,$A45,Sta!$F:$F,"&gt;3.5")/$C45</f>
        <v>#DIV/0!</v>
      </c>
      <c r="Q45" s="11" t="e">
        <f>(COUNTIFS(Sta!$A:$A,$A45,Sta!$D:$D,"&gt;0.5")  + COUNTIFS(Sta!$B:$B,$A45,Sta!$E:$E,"&gt;0.5"))/$D45</f>
        <v>#DIV/0!</v>
      </c>
      <c r="R45" s="8" t="e">
        <f>COUNTIFS(Sta!$A:$A,$A45,Sta!$D:$D,"&gt;0.5")/$B45</f>
        <v>#DIV/0!</v>
      </c>
      <c r="S45" s="8" t="e">
        <f>COUNTIFS(Sta!$B:$B,$A45,Sta!$E:$E,"&gt;0.5")/$C45</f>
        <v>#DIV/0!</v>
      </c>
      <c r="T45" s="11" t="e">
        <f>(COUNTIFS(Sta!$A:$A,$A45,Sta!$D:$D,"&gt;1.5")  + COUNTIFS(Sta!$B:$B,$A45,Sta!$E:$E,"&gt;1.5"))/$D45</f>
        <v>#DIV/0!</v>
      </c>
      <c r="U45" s="8" t="e">
        <f>COUNTIFS(Sta!$A:$A,$A45,Sta!$D:$D,"&gt;1.5")/$B45</f>
        <v>#DIV/0!</v>
      </c>
      <c r="V45" s="8" t="e">
        <f>COUNTIFS(Sta!$B:$B,$A45,Sta!$E:$E,"&gt;1.5")/$C45</f>
        <v>#DIV/0!</v>
      </c>
      <c r="W45" s="11" t="e">
        <f>(COUNTIFS(Sta!$A:$A,$A45,Sta!$E:E,"&gt;0.5") +COUNTIFS(Sta!$B:$B,$A45,Sta!$D:$D,"&gt;0.5"))/$D45</f>
        <v>#DIV/0!</v>
      </c>
      <c r="X45" s="8" t="e">
        <f>COUNTIFS(Sta!$A:$A,$A45,Sta!$E:$E,"&gt;0.5")/$B45</f>
        <v>#DIV/0!</v>
      </c>
      <c r="Y45" s="8" t="e">
        <f>COUNTIFS(Sta!$B:$B,$A45,Sta!$D:$D,"&gt;0.5")/$C45</f>
        <v>#DIV/0!</v>
      </c>
      <c r="Z45" s="11" t="e">
        <f>(COUNTIFS(Sta!$A:$A,$A45,Sta!$E:$E,"&gt;1.5")  + COUNTIFS(Sta!$B:$B,$A45,Sta!$D:$D,"&gt;1.5"))/$D45</f>
        <v>#DIV/0!</v>
      </c>
      <c r="AA45" s="8" t="e">
        <f>COUNTIFS(Sta!$A:$A,$A45,Sta!$E:$E,"&gt;1.5")/$B45</f>
        <v>#DIV/0!</v>
      </c>
      <c r="AB45" s="8" t="e">
        <f>COUNTIFS(Sta!$B:$B,$A45,Sta!$D:$D,"&gt;1.5")/$C45</f>
        <v>#DIV/0!</v>
      </c>
      <c r="AC45" s="11" t="e">
        <f>(COUNTIFS(Sta!$A:A,$A45,Sta!$G:$G,"y") + COUNTIFS(Sta!$B:B,$A45,Sta!$G:$G,"y"))/$D45</f>
        <v>#DIV/0!</v>
      </c>
      <c r="AD45" s="8" t="e">
        <f>COUNTIFS(Sta!$A:A,$A45,Sta!$G:$G,"y")/$B45</f>
        <v>#DIV/0!</v>
      </c>
      <c r="AE45" s="16" t="e">
        <f>COUNTIFS(Sta!$B:B,$A45,Sta!$G:$G,"y")/$C45</f>
        <v>#DIV/0!</v>
      </c>
    </row>
    <row r="46" spans="1:31" x14ac:dyDescent="0.3">
      <c r="A46" s="4" t="s">
        <v>168</v>
      </c>
      <c r="B46" s="9">
        <f>COUNTIF(Sta!A:A,A46)</f>
        <v>0</v>
      </c>
      <c r="C46" s="4">
        <f>COUNTIF(Sta!B:B,A46)</f>
        <v>0</v>
      </c>
      <c r="D46" s="4">
        <f t="shared" si="2"/>
        <v>0</v>
      </c>
      <c r="E46" s="11" t="e">
        <f>(COUNTIFS(Sta!$A:$A,$A46,Sta!$F:$F,"&gt;0.5") + COUNTIFS(Sta!$B:$B,$A46,Sta!$F:$F,"&gt;0.5"))/$D46</f>
        <v>#DIV/0!</v>
      </c>
      <c r="F46" s="8" t="e">
        <f>COUNTIFS(Sta!$A:$A,$A46,Sta!$F:$F,"&gt;0.5")/$B46</f>
        <v>#DIV/0!</v>
      </c>
      <c r="G46" s="8" t="e">
        <f>COUNTIFS(Sta!$B:$B,$A46,Sta!$F:$F,"&gt;0.5")/$C46</f>
        <v>#DIV/0!</v>
      </c>
      <c r="H46" s="11" t="e">
        <f>(COUNTIFS(Sta!$A:$A,$A46,Sta!$F:$F,"&gt;1.5") + COUNTIFS(Sta!$B:$B,$A46,Sta!$F:$F,"&gt;1.5"))/$D46</f>
        <v>#DIV/0!</v>
      </c>
      <c r="I46" s="8" t="e">
        <f>COUNTIFS(Sta!$A:$A,$A46,Sta!$F:$F,"&gt;1.5")/$B46</f>
        <v>#DIV/0!</v>
      </c>
      <c r="J46" s="8" t="e">
        <f>COUNTIFS(Sta!$B:$B,$A46,Sta!$F:$F,"&gt;1.5")/$C46</f>
        <v>#DIV/0!</v>
      </c>
      <c r="K46" s="11" t="e">
        <f>(COUNTIFS(Sta!$A:$A,$A46,Sta!$F:$F,"&gt;2.5") + COUNTIFS(Sta!$B:$B,$A46,Sta!$F:$F,"&gt;2.5"))/$D46</f>
        <v>#DIV/0!</v>
      </c>
      <c r="L46" s="8" t="e">
        <f>COUNTIFS(Sta!$A:$A,$A46,Sta!$F:$F,"&gt;2.5")/$B46</f>
        <v>#DIV/0!</v>
      </c>
      <c r="M46" s="8" t="e">
        <f>COUNTIFS(Sta!$B:$B,$A46,Sta!$F:$F,"&gt;2.5")/$C46</f>
        <v>#DIV/0!</v>
      </c>
      <c r="N46" s="11" t="e">
        <f>(COUNTIFS(Sta!$A:$A,$A46,Sta!$F:$F,"&gt;3.5") + COUNTIFS(Sta!$B:$B,$A46,Sta!$F:$F,"&gt;3.5"))/$D46</f>
        <v>#DIV/0!</v>
      </c>
      <c r="O46" s="8" t="e">
        <f>COUNTIFS(Sta!$A:$A,$A46,Sta!$F:$F,"&gt;3.5")/$B46</f>
        <v>#DIV/0!</v>
      </c>
      <c r="P46" s="8" t="e">
        <f>COUNTIFS(Sta!$B:$B,$A46,Sta!$F:$F,"&gt;3.5")/$C46</f>
        <v>#DIV/0!</v>
      </c>
      <c r="Q46" s="11" t="e">
        <f>(COUNTIFS(Sta!$A:$A,$A46,Sta!$D:$D,"&gt;0.5")  + COUNTIFS(Sta!$B:$B,$A46,Sta!$E:$E,"&gt;0.5"))/$D46</f>
        <v>#DIV/0!</v>
      </c>
      <c r="R46" s="8" t="e">
        <f>COUNTIFS(Sta!$A:$A,$A46,Sta!$D:$D,"&gt;0.5")/$B46</f>
        <v>#DIV/0!</v>
      </c>
      <c r="S46" s="8" t="e">
        <f>COUNTIFS(Sta!$B:$B,$A46,Sta!$E:$E,"&gt;0.5")/$C46</f>
        <v>#DIV/0!</v>
      </c>
      <c r="T46" s="11" t="e">
        <f>(COUNTIFS(Sta!$A:$A,$A46,Sta!$D:$D,"&gt;1.5")  + COUNTIFS(Sta!$B:$B,$A46,Sta!$E:$E,"&gt;1.5"))/$D46</f>
        <v>#DIV/0!</v>
      </c>
      <c r="U46" s="8" t="e">
        <f>COUNTIFS(Sta!$A:$A,$A46,Sta!$D:$D,"&gt;1.5")/$B46</f>
        <v>#DIV/0!</v>
      </c>
      <c r="V46" s="8" t="e">
        <f>COUNTIFS(Sta!$B:$B,$A46,Sta!$E:$E,"&gt;1.5")/$C46</f>
        <v>#DIV/0!</v>
      </c>
      <c r="W46" s="11" t="e">
        <f>(COUNTIFS(Sta!$A:$A,$A46,Sta!$E:E,"&gt;0.5") +COUNTIFS(Sta!$B:$B,$A46,Sta!$D:$D,"&gt;0.5"))/$D46</f>
        <v>#DIV/0!</v>
      </c>
      <c r="X46" s="8" t="e">
        <f>COUNTIFS(Sta!$A:$A,$A46,Sta!$E:$E,"&gt;0.5")/$B46</f>
        <v>#DIV/0!</v>
      </c>
      <c r="Y46" s="8" t="e">
        <f>COUNTIFS(Sta!$B:$B,$A46,Sta!$D:$D,"&gt;0.5")/$C46</f>
        <v>#DIV/0!</v>
      </c>
      <c r="Z46" s="11" t="e">
        <f>(COUNTIFS(Sta!$A:$A,$A46,Sta!$E:$E,"&gt;1.5")  + COUNTIFS(Sta!$B:$B,$A46,Sta!$D:$D,"&gt;1.5"))/$D46</f>
        <v>#DIV/0!</v>
      </c>
      <c r="AA46" s="8" t="e">
        <f>COUNTIFS(Sta!$A:$A,$A46,Sta!$E:$E,"&gt;1.5")/$B46</f>
        <v>#DIV/0!</v>
      </c>
      <c r="AB46" s="8" t="e">
        <f>COUNTIFS(Sta!$B:$B,$A46,Sta!$D:$D,"&gt;1.5")/$C46</f>
        <v>#DIV/0!</v>
      </c>
      <c r="AC46" s="11" t="e">
        <f>(COUNTIFS(Sta!$A:A,$A46,Sta!$G:$G,"y") + COUNTIFS(Sta!$B:B,$A46,Sta!$G:$G,"y"))/$D46</f>
        <v>#DIV/0!</v>
      </c>
      <c r="AD46" s="8" t="e">
        <f>COUNTIFS(Sta!$A:A,$A46,Sta!$G:$G,"y")/$B46</f>
        <v>#DIV/0!</v>
      </c>
      <c r="AE46" s="16" t="e">
        <f>COUNTIFS(Sta!$B:B,$A46,Sta!$G:$G,"y")/$C46</f>
        <v>#DIV/0!</v>
      </c>
    </row>
    <row r="47" spans="1:31" x14ac:dyDescent="0.3">
      <c r="A47" s="4" t="s">
        <v>164</v>
      </c>
      <c r="B47" s="9">
        <f>COUNTIF(Sta!A:A,A47)</f>
        <v>0</v>
      </c>
      <c r="C47" s="4">
        <f>COUNTIF(Sta!B:B,A47)</f>
        <v>0</v>
      </c>
      <c r="D47" s="4">
        <f t="shared" si="2"/>
        <v>0</v>
      </c>
      <c r="E47" s="11" t="e">
        <f>(COUNTIFS(Sta!$A:$A,$A47,Sta!$F:$F,"&gt;0.5") + COUNTIFS(Sta!$B:$B,$A47,Sta!$F:$F,"&gt;0.5"))/$D47</f>
        <v>#DIV/0!</v>
      </c>
      <c r="F47" s="8" t="e">
        <f>COUNTIFS(Sta!$A:$A,$A47,Sta!$F:$F,"&gt;0.5")/$B47</f>
        <v>#DIV/0!</v>
      </c>
      <c r="G47" s="8" t="e">
        <f>COUNTIFS(Sta!$B:$B,$A47,Sta!$F:$F,"&gt;0.5")/$C47</f>
        <v>#DIV/0!</v>
      </c>
      <c r="H47" s="11" t="e">
        <f>(COUNTIFS(Sta!$A:$A,$A47,Sta!$F:$F,"&gt;1.5") + COUNTIFS(Sta!$B:$B,$A47,Sta!$F:$F,"&gt;1.5"))/$D47</f>
        <v>#DIV/0!</v>
      </c>
      <c r="I47" s="8" t="e">
        <f>COUNTIFS(Sta!$A:$A,$A47,Sta!$F:$F,"&gt;1.5")/$B47</f>
        <v>#DIV/0!</v>
      </c>
      <c r="J47" s="8" t="e">
        <f>COUNTIFS(Sta!$B:$B,$A47,Sta!$F:$F,"&gt;1.5")/$C47</f>
        <v>#DIV/0!</v>
      </c>
      <c r="K47" s="11" t="e">
        <f>(COUNTIFS(Sta!$A:$A,$A47,Sta!$F:$F,"&gt;2.5") + COUNTIFS(Sta!$B:$B,$A47,Sta!$F:$F,"&gt;2.5"))/$D47</f>
        <v>#DIV/0!</v>
      </c>
      <c r="L47" s="8" t="e">
        <f>COUNTIFS(Sta!$A:$A,$A47,Sta!$F:$F,"&gt;2.5")/$B47</f>
        <v>#DIV/0!</v>
      </c>
      <c r="M47" s="8" t="e">
        <f>COUNTIFS(Sta!$B:$B,$A47,Sta!$F:$F,"&gt;2.5")/$C47</f>
        <v>#DIV/0!</v>
      </c>
      <c r="N47" s="11" t="e">
        <f>(COUNTIFS(Sta!$A:$A,$A47,Sta!$F:$F,"&gt;3.5") + COUNTIFS(Sta!$B:$B,$A47,Sta!$F:$F,"&gt;3.5"))/$D47</f>
        <v>#DIV/0!</v>
      </c>
      <c r="O47" s="8" t="e">
        <f>COUNTIFS(Sta!$A:$A,$A47,Sta!$F:$F,"&gt;3.5")/$B47</f>
        <v>#DIV/0!</v>
      </c>
      <c r="P47" s="8" t="e">
        <f>COUNTIFS(Sta!$B:$B,$A47,Sta!$F:$F,"&gt;3.5")/$C47</f>
        <v>#DIV/0!</v>
      </c>
      <c r="Q47" s="11" t="e">
        <f>(COUNTIFS(Sta!$A:$A,$A47,Sta!$D:$D,"&gt;0.5")  + COUNTIFS(Sta!$B:$B,$A47,Sta!$E:$E,"&gt;0.5"))/$D47</f>
        <v>#DIV/0!</v>
      </c>
      <c r="R47" s="8" t="e">
        <f>COUNTIFS(Sta!$A:$A,$A47,Sta!$D:$D,"&gt;0.5")/$B47</f>
        <v>#DIV/0!</v>
      </c>
      <c r="S47" s="8" t="e">
        <f>COUNTIFS(Sta!$B:$B,$A47,Sta!$E:$E,"&gt;0.5")/$C47</f>
        <v>#DIV/0!</v>
      </c>
      <c r="T47" s="11" t="e">
        <f>(COUNTIFS(Sta!$A:$A,$A47,Sta!$D:$D,"&gt;1.5")  + COUNTIFS(Sta!$B:$B,$A47,Sta!$E:$E,"&gt;1.5"))/$D47</f>
        <v>#DIV/0!</v>
      </c>
      <c r="U47" s="8" t="e">
        <f>COUNTIFS(Sta!$A:$A,$A47,Sta!$D:$D,"&gt;1.5")/$B47</f>
        <v>#DIV/0!</v>
      </c>
      <c r="V47" s="8" t="e">
        <f>COUNTIFS(Sta!$B:$B,$A47,Sta!$E:$E,"&gt;1.5")/$C47</f>
        <v>#DIV/0!</v>
      </c>
      <c r="W47" s="11" t="e">
        <f>(COUNTIFS(Sta!$A:$A,$A47,Sta!$E:E,"&gt;0.5") +COUNTIFS(Sta!$B:$B,$A47,Sta!$D:$D,"&gt;0.5"))/$D47</f>
        <v>#DIV/0!</v>
      </c>
      <c r="X47" s="8" t="e">
        <f>COUNTIFS(Sta!$A:$A,$A47,Sta!$E:$E,"&gt;0.5")/$B47</f>
        <v>#DIV/0!</v>
      </c>
      <c r="Y47" s="8" t="e">
        <f>COUNTIFS(Sta!$B:$B,$A47,Sta!$D:$D,"&gt;0.5")/$C47</f>
        <v>#DIV/0!</v>
      </c>
      <c r="Z47" s="11" t="e">
        <f>(COUNTIFS(Sta!$A:$A,$A47,Sta!$E:$E,"&gt;1.5")  + COUNTIFS(Sta!$B:$B,$A47,Sta!$D:$D,"&gt;1.5"))/$D47</f>
        <v>#DIV/0!</v>
      </c>
      <c r="AA47" s="8" t="e">
        <f>COUNTIFS(Sta!$A:$A,$A47,Sta!$E:$E,"&gt;1.5")/$B47</f>
        <v>#DIV/0!</v>
      </c>
      <c r="AB47" s="8" t="e">
        <f>COUNTIFS(Sta!$B:$B,$A47,Sta!$D:$D,"&gt;1.5")/$C47</f>
        <v>#DIV/0!</v>
      </c>
      <c r="AC47" s="11" t="e">
        <f>(COUNTIFS(Sta!$A:A,$A47,Sta!$G:$G,"y") + COUNTIFS(Sta!$B:B,$A47,Sta!$G:$G,"y"))/$D47</f>
        <v>#DIV/0!</v>
      </c>
      <c r="AD47" s="8" t="e">
        <f>COUNTIFS(Sta!$A:A,$A47,Sta!$G:$G,"y")/$B47</f>
        <v>#DIV/0!</v>
      </c>
      <c r="AE47" s="16" t="e">
        <f>COUNTIFS(Sta!$B:B,$A47,Sta!$G:$G,"y")/$C47</f>
        <v>#DIV/0!</v>
      </c>
    </row>
    <row r="48" spans="1:31" x14ac:dyDescent="0.3">
      <c r="A48" s="4" t="s">
        <v>169</v>
      </c>
      <c r="B48" s="9">
        <f>COUNTIF(Sta!A:A,A48)</f>
        <v>0</v>
      </c>
      <c r="C48" s="4">
        <f>COUNTIF(Sta!B:B,A48)</f>
        <v>0</v>
      </c>
      <c r="D48" s="4">
        <f t="shared" si="2"/>
        <v>0</v>
      </c>
      <c r="E48" s="11" t="e">
        <f>(COUNTIFS(Sta!$A:$A,$A48,Sta!$F:$F,"&gt;0.5") + COUNTIFS(Sta!$B:$B,$A48,Sta!$F:$F,"&gt;0.5"))/$D48</f>
        <v>#DIV/0!</v>
      </c>
      <c r="F48" s="8" t="e">
        <f>COUNTIFS(Sta!$A:$A,$A48,Sta!$F:$F,"&gt;0.5")/$B48</f>
        <v>#DIV/0!</v>
      </c>
      <c r="G48" s="8" t="e">
        <f>COUNTIFS(Sta!$B:$B,$A48,Sta!$F:$F,"&gt;0.5")/$C48</f>
        <v>#DIV/0!</v>
      </c>
      <c r="H48" s="11" t="e">
        <f>(COUNTIFS(Sta!$A:$A,$A48,Sta!$F:$F,"&gt;1.5") + COUNTIFS(Sta!$B:$B,$A48,Sta!$F:$F,"&gt;1.5"))/$D48</f>
        <v>#DIV/0!</v>
      </c>
      <c r="I48" s="8" t="e">
        <f>COUNTIFS(Sta!$A:$A,$A48,Sta!$F:$F,"&gt;1.5")/$B48</f>
        <v>#DIV/0!</v>
      </c>
      <c r="J48" s="8" t="e">
        <f>COUNTIFS(Sta!$B:$B,$A48,Sta!$F:$F,"&gt;1.5")/$C48</f>
        <v>#DIV/0!</v>
      </c>
      <c r="K48" s="11" t="e">
        <f>(COUNTIFS(Sta!$A:$A,$A48,Sta!$F:$F,"&gt;2.5") + COUNTIFS(Sta!$B:$B,$A48,Sta!$F:$F,"&gt;2.5"))/$D48</f>
        <v>#DIV/0!</v>
      </c>
      <c r="L48" s="8" t="e">
        <f>COUNTIFS(Sta!$A:$A,$A48,Sta!$F:$F,"&gt;2.5")/$B48</f>
        <v>#DIV/0!</v>
      </c>
      <c r="M48" s="8" t="e">
        <f>COUNTIFS(Sta!$B:$B,$A48,Sta!$F:$F,"&gt;2.5")/$C48</f>
        <v>#DIV/0!</v>
      </c>
      <c r="N48" s="11" t="e">
        <f>(COUNTIFS(Sta!$A:$A,$A48,Sta!$F:$F,"&gt;3.5") + COUNTIFS(Sta!$B:$B,$A48,Sta!$F:$F,"&gt;3.5"))/$D48</f>
        <v>#DIV/0!</v>
      </c>
      <c r="O48" s="8" t="e">
        <f>COUNTIFS(Sta!$A:$A,$A48,Sta!$F:$F,"&gt;3.5")/$B48</f>
        <v>#DIV/0!</v>
      </c>
      <c r="P48" s="8" t="e">
        <f>COUNTIFS(Sta!$B:$B,$A48,Sta!$F:$F,"&gt;3.5")/$C48</f>
        <v>#DIV/0!</v>
      </c>
      <c r="Q48" s="11" t="e">
        <f>(COUNTIFS(Sta!$A:$A,$A48,Sta!$D:$D,"&gt;0.5")  + COUNTIFS(Sta!$B:$B,$A48,Sta!$E:$E,"&gt;0.5"))/$D48</f>
        <v>#DIV/0!</v>
      </c>
      <c r="R48" s="8" t="e">
        <f>COUNTIFS(Sta!$A:$A,$A48,Sta!$D:$D,"&gt;0.5")/$B48</f>
        <v>#DIV/0!</v>
      </c>
      <c r="S48" s="8" t="e">
        <f>COUNTIFS(Sta!$B:$B,$A48,Sta!$E:$E,"&gt;0.5")/$C48</f>
        <v>#DIV/0!</v>
      </c>
      <c r="T48" s="11" t="e">
        <f>(COUNTIFS(Sta!$A:$A,$A48,Sta!$D:$D,"&gt;1.5")  + COUNTIFS(Sta!$B:$B,$A48,Sta!$E:$E,"&gt;1.5"))/$D48</f>
        <v>#DIV/0!</v>
      </c>
      <c r="U48" s="8" t="e">
        <f>COUNTIFS(Sta!$A:$A,$A48,Sta!$D:$D,"&gt;1.5")/$B48</f>
        <v>#DIV/0!</v>
      </c>
      <c r="V48" s="8" t="e">
        <f>COUNTIFS(Sta!$B:$B,$A48,Sta!$E:$E,"&gt;1.5")/$C48</f>
        <v>#DIV/0!</v>
      </c>
      <c r="W48" s="11" t="e">
        <f>(COUNTIFS(Sta!$A:$A,$A48,Sta!$E:E,"&gt;0.5") +COUNTIFS(Sta!$B:$B,$A48,Sta!$D:$D,"&gt;0.5"))/$D48</f>
        <v>#DIV/0!</v>
      </c>
      <c r="X48" s="8" t="e">
        <f>COUNTIFS(Sta!$A:$A,$A48,Sta!$E:$E,"&gt;0.5")/$B48</f>
        <v>#DIV/0!</v>
      </c>
      <c r="Y48" s="8" t="e">
        <f>COUNTIFS(Sta!$B:$B,$A48,Sta!$D:$D,"&gt;0.5")/$C48</f>
        <v>#DIV/0!</v>
      </c>
      <c r="Z48" s="11" t="e">
        <f>(COUNTIFS(Sta!$A:$A,$A48,Sta!$E:$E,"&gt;1.5")  + COUNTIFS(Sta!$B:$B,$A48,Sta!$D:$D,"&gt;1.5"))/$D48</f>
        <v>#DIV/0!</v>
      </c>
      <c r="AA48" s="8" t="e">
        <f>COUNTIFS(Sta!$A:$A,$A48,Sta!$E:$E,"&gt;1.5")/$B48</f>
        <v>#DIV/0!</v>
      </c>
      <c r="AB48" s="8" t="e">
        <f>COUNTIFS(Sta!$B:$B,$A48,Sta!$D:$D,"&gt;1.5")/$C48</f>
        <v>#DIV/0!</v>
      </c>
      <c r="AC48" s="11" t="e">
        <f>(COUNTIFS(Sta!$A:A,$A48,Sta!$G:$G,"y") + COUNTIFS(Sta!$B:B,$A48,Sta!$G:$G,"y"))/$D48</f>
        <v>#DIV/0!</v>
      </c>
      <c r="AD48" s="8" t="e">
        <f>COUNTIFS(Sta!$A:A,$A48,Sta!$G:$G,"y")/$B48</f>
        <v>#DIV/0!</v>
      </c>
      <c r="AE48" s="16" t="e">
        <f>COUNTIFS(Sta!$B:B,$A48,Sta!$G:$G,"y")/$C48</f>
        <v>#DIV/0!</v>
      </c>
    </row>
    <row r="49" spans="1:31" x14ac:dyDescent="0.3">
      <c r="A49" s="4" t="s">
        <v>154</v>
      </c>
      <c r="B49" s="9">
        <f>COUNTIF(Sta!A:A,A49)</f>
        <v>0</v>
      </c>
      <c r="C49" s="4">
        <f>COUNTIF(Sta!B:B,A49)</f>
        <v>0</v>
      </c>
      <c r="D49" s="4">
        <f t="shared" si="2"/>
        <v>0</v>
      </c>
      <c r="E49" s="11" t="e">
        <f>(COUNTIFS(Sta!$A:$A,$A49,Sta!$F:$F,"&gt;0.5") + COUNTIFS(Sta!$B:$B,$A49,Sta!$F:$F,"&gt;0.5"))/$D49</f>
        <v>#DIV/0!</v>
      </c>
      <c r="F49" s="8" t="e">
        <f>COUNTIFS(Sta!$A:$A,$A49,Sta!$F:$F,"&gt;0.5")/$B49</f>
        <v>#DIV/0!</v>
      </c>
      <c r="G49" s="8" t="e">
        <f>COUNTIFS(Sta!$B:$B,$A49,Sta!$F:$F,"&gt;0.5")/$C49</f>
        <v>#DIV/0!</v>
      </c>
      <c r="H49" s="11" t="e">
        <f>(COUNTIFS(Sta!$A:$A,$A49,Sta!$F:$F,"&gt;1.5") + COUNTIFS(Sta!$B:$B,$A49,Sta!$F:$F,"&gt;1.5"))/$D49</f>
        <v>#DIV/0!</v>
      </c>
      <c r="I49" s="8" t="e">
        <f>COUNTIFS(Sta!$A:$A,$A49,Sta!$F:$F,"&gt;1.5")/$B49</f>
        <v>#DIV/0!</v>
      </c>
      <c r="J49" s="8" t="e">
        <f>COUNTIFS(Sta!$B:$B,$A49,Sta!$F:$F,"&gt;1.5")/$C49</f>
        <v>#DIV/0!</v>
      </c>
      <c r="K49" s="11" t="e">
        <f>(COUNTIFS(Sta!$A:$A,$A49,Sta!$F:$F,"&gt;2.5") + COUNTIFS(Sta!$B:$B,$A49,Sta!$F:$F,"&gt;2.5"))/$D49</f>
        <v>#DIV/0!</v>
      </c>
      <c r="L49" s="8" t="e">
        <f>COUNTIFS(Sta!$A:$A,$A49,Sta!$F:$F,"&gt;2.5")/$B49</f>
        <v>#DIV/0!</v>
      </c>
      <c r="M49" s="8" t="e">
        <f>COUNTIFS(Sta!$B:$B,$A49,Sta!$F:$F,"&gt;2.5")/$C49</f>
        <v>#DIV/0!</v>
      </c>
      <c r="N49" s="11" t="e">
        <f>(COUNTIFS(Sta!$A:$A,$A49,Sta!$F:$F,"&gt;3.5") + COUNTIFS(Sta!$B:$B,$A49,Sta!$F:$F,"&gt;3.5"))/$D49</f>
        <v>#DIV/0!</v>
      </c>
      <c r="O49" s="8" t="e">
        <f>COUNTIFS(Sta!$A:$A,$A49,Sta!$F:$F,"&gt;3.5")/$B49</f>
        <v>#DIV/0!</v>
      </c>
      <c r="P49" s="8" t="e">
        <f>COUNTIFS(Sta!$B:$B,$A49,Sta!$F:$F,"&gt;3.5")/$C49</f>
        <v>#DIV/0!</v>
      </c>
      <c r="Q49" s="11" t="e">
        <f>(COUNTIFS(Sta!$A:$A,$A49,Sta!$D:$D,"&gt;0.5")  + COUNTIFS(Sta!$B:$B,$A49,Sta!$E:$E,"&gt;0.5"))/$D49</f>
        <v>#DIV/0!</v>
      </c>
      <c r="R49" s="8" t="e">
        <f>COUNTIFS(Sta!$A:$A,$A49,Sta!$D:$D,"&gt;0.5")/$B49</f>
        <v>#DIV/0!</v>
      </c>
      <c r="S49" s="8" t="e">
        <f>COUNTIFS(Sta!$B:$B,$A49,Sta!$E:$E,"&gt;0.5")/$C49</f>
        <v>#DIV/0!</v>
      </c>
      <c r="T49" s="11" t="e">
        <f>(COUNTIFS(Sta!$A:$A,$A49,Sta!$D:$D,"&gt;1.5")  + COUNTIFS(Sta!$B:$B,$A49,Sta!$E:$E,"&gt;1.5"))/$D49</f>
        <v>#DIV/0!</v>
      </c>
      <c r="U49" s="8" t="e">
        <f>COUNTIFS(Sta!$A:$A,$A49,Sta!$D:$D,"&gt;1.5")/$B49</f>
        <v>#DIV/0!</v>
      </c>
      <c r="V49" s="8" t="e">
        <f>COUNTIFS(Sta!$B:$B,$A49,Sta!$E:$E,"&gt;1.5")/$C49</f>
        <v>#DIV/0!</v>
      </c>
      <c r="W49" s="11" t="e">
        <f>(COUNTIFS(Sta!$A:$A,$A49,Sta!$E:E,"&gt;0.5") +COUNTIFS(Sta!$B:$B,$A49,Sta!$D:$D,"&gt;0.5"))/$D49</f>
        <v>#DIV/0!</v>
      </c>
      <c r="X49" s="8" t="e">
        <f>COUNTIFS(Sta!$A:$A,$A49,Sta!$E:$E,"&gt;0.5")/$B49</f>
        <v>#DIV/0!</v>
      </c>
      <c r="Y49" s="8" t="e">
        <f>COUNTIFS(Sta!$B:$B,$A49,Sta!$D:$D,"&gt;0.5")/$C49</f>
        <v>#DIV/0!</v>
      </c>
      <c r="Z49" s="11" t="e">
        <f>(COUNTIFS(Sta!$A:$A,$A49,Sta!$E:$E,"&gt;1.5")  + COUNTIFS(Sta!$B:$B,$A49,Sta!$D:$D,"&gt;1.5"))/$D49</f>
        <v>#DIV/0!</v>
      </c>
      <c r="AA49" s="8" t="e">
        <f>COUNTIFS(Sta!$A:$A,$A49,Sta!$E:$E,"&gt;1.5")/$B49</f>
        <v>#DIV/0!</v>
      </c>
      <c r="AB49" s="8" t="e">
        <f>COUNTIFS(Sta!$B:$B,$A49,Sta!$D:$D,"&gt;1.5")/$C49</f>
        <v>#DIV/0!</v>
      </c>
      <c r="AC49" s="11" t="e">
        <f>(COUNTIFS(Sta!$A:A,$A49,Sta!$G:$G,"y") + COUNTIFS(Sta!$B:B,$A49,Sta!$G:$G,"y"))/$D49</f>
        <v>#DIV/0!</v>
      </c>
      <c r="AD49" s="8" t="e">
        <f>COUNTIFS(Sta!$A:A,$A49,Sta!$G:$G,"y")/$B49</f>
        <v>#DIV/0!</v>
      </c>
      <c r="AE49" s="16" t="e">
        <f>COUNTIFS(Sta!$B:B,$A49,Sta!$G:$G,"y")/$C49</f>
        <v>#DIV/0!</v>
      </c>
    </row>
    <row r="50" spans="1:31" x14ac:dyDescent="0.3">
      <c r="A50" s="4" t="s">
        <v>160</v>
      </c>
      <c r="B50" s="9">
        <f>COUNTIF(Sta!A:A,A50)</f>
        <v>0</v>
      </c>
      <c r="C50" s="4">
        <f>COUNTIF(Sta!B:B,A50)</f>
        <v>0</v>
      </c>
      <c r="D50" s="4">
        <f t="shared" si="2"/>
        <v>0</v>
      </c>
      <c r="E50" s="11" t="e">
        <f>(COUNTIFS(Sta!$A:$A,$A50,Sta!$F:$F,"&gt;0.5") + COUNTIFS(Sta!$B:$B,$A50,Sta!$F:$F,"&gt;0.5"))/$D50</f>
        <v>#DIV/0!</v>
      </c>
      <c r="F50" s="8" t="e">
        <f>COUNTIFS(Sta!$A:$A,$A50,Sta!$F:$F,"&gt;0.5")/$B50</f>
        <v>#DIV/0!</v>
      </c>
      <c r="G50" s="8" t="e">
        <f>COUNTIFS(Sta!$B:$B,$A50,Sta!$F:$F,"&gt;0.5")/$C50</f>
        <v>#DIV/0!</v>
      </c>
      <c r="H50" s="11" t="e">
        <f>(COUNTIFS(Sta!$A:$A,$A50,Sta!$F:$F,"&gt;1.5") + COUNTIFS(Sta!$B:$B,$A50,Sta!$F:$F,"&gt;1.5"))/$D50</f>
        <v>#DIV/0!</v>
      </c>
      <c r="I50" s="8" t="e">
        <f>COUNTIFS(Sta!$A:$A,$A50,Sta!$F:$F,"&gt;1.5")/$B50</f>
        <v>#DIV/0!</v>
      </c>
      <c r="J50" s="8" t="e">
        <f>COUNTIFS(Sta!$B:$B,$A50,Sta!$F:$F,"&gt;1.5")/$C50</f>
        <v>#DIV/0!</v>
      </c>
      <c r="K50" s="11" t="e">
        <f>(COUNTIFS(Sta!$A:$A,$A50,Sta!$F:$F,"&gt;2.5") + COUNTIFS(Sta!$B:$B,$A50,Sta!$F:$F,"&gt;2.5"))/$D50</f>
        <v>#DIV/0!</v>
      </c>
      <c r="L50" s="8" t="e">
        <f>COUNTIFS(Sta!$A:$A,$A50,Sta!$F:$F,"&gt;2.5")/$B50</f>
        <v>#DIV/0!</v>
      </c>
      <c r="M50" s="8" t="e">
        <f>COUNTIFS(Sta!$B:$B,$A50,Sta!$F:$F,"&gt;2.5")/$C50</f>
        <v>#DIV/0!</v>
      </c>
      <c r="N50" s="11" t="e">
        <f>(COUNTIFS(Sta!$A:$A,$A50,Sta!$F:$F,"&gt;3.5") + COUNTIFS(Sta!$B:$B,$A50,Sta!$F:$F,"&gt;3.5"))/$D50</f>
        <v>#DIV/0!</v>
      </c>
      <c r="O50" s="8" t="e">
        <f>COUNTIFS(Sta!$A:$A,$A50,Sta!$F:$F,"&gt;3.5")/$B50</f>
        <v>#DIV/0!</v>
      </c>
      <c r="P50" s="8" t="e">
        <f>COUNTIFS(Sta!$B:$B,$A50,Sta!$F:$F,"&gt;3.5")/$C50</f>
        <v>#DIV/0!</v>
      </c>
      <c r="Q50" s="11" t="e">
        <f>(COUNTIFS(Sta!$A:$A,$A50,Sta!$D:$D,"&gt;0.5")  + COUNTIFS(Sta!$B:$B,$A50,Sta!$E:$E,"&gt;0.5"))/$D50</f>
        <v>#DIV/0!</v>
      </c>
      <c r="R50" s="8" t="e">
        <f>COUNTIFS(Sta!$A:$A,$A50,Sta!$D:$D,"&gt;0.5")/$B50</f>
        <v>#DIV/0!</v>
      </c>
      <c r="S50" s="8" t="e">
        <f>COUNTIFS(Sta!$B:$B,$A50,Sta!$E:$E,"&gt;0.5")/$C50</f>
        <v>#DIV/0!</v>
      </c>
      <c r="T50" s="11" t="e">
        <f>(COUNTIFS(Sta!$A:$A,$A50,Sta!$D:$D,"&gt;1.5")  + COUNTIFS(Sta!$B:$B,$A50,Sta!$E:$E,"&gt;1.5"))/$D50</f>
        <v>#DIV/0!</v>
      </c>
      <c r="U50" s="8" t="e">
        <f>COUNTIFS(Sta!$A:$A,$A50,Sta!$D:$D,"&gt;1.5")/$B50</f>
        <v>#DIV/0!</v>
      </c>
      <c r="V50" s="8" t="e">
        <f>COUNTIFS(Sta!$B:$B,$A50,Sta!$E:$E,"&gt;1.5")/$C50</f>
        <v>#DIV/0!</v>
      </c>
      <c r="W50" s="11" t="e">
        <f>(COUNTIFS(Sta!$A:$A,$A50,Sta!$E:E,"&gt;0.5") +COUNTIFS(Sta!$B:$B,$A50,Sta!$D:$D,"&gt;0.5"))/$D50</f>
        <v>#DIV/0!</v>
      </c>
      <c r="X50" s="8" t="e">
        <f>COUNTIFS(Sta!$A:$A,$A50,Sta!$E:$E,"&gt;0.5")/$B50</f>
        <v>#DIV/0!</v>
      </c>
      <c r="Y50" s="8" t="e">
        <f>COUNTIFS(Sta!$B:$B,$A50,Sta!$D:$D,"&gt;0.5")/$C50</f>
        <v>#DIV/0!</v>
      </c>
      <c r="Z50" s="11" t="e">
        <f>(COUNTIFS(Sta!$A:$A,$A50,Sta!$E:$E,"&gt;1.5")  + COUNTIFS(Sta!$B:$B,$A50,Sta!$D:$D,"&gt;1.5"))/$D50</f>
        <v>#DIV/0!</v>
      </c>
      <c r="AA50" s="8" t="e">
        <f>COUNTIFS(Sta!$A:$A,$A50,Sta!$E:$E,"&gt;1.5")/$B50</f>
        <v>#DIV/0!</v>
      </c>
      <c r="AB50" s="8" t="e">
        <f>COUNTIFS(Sta!$B:$B,$A50,Sta!$D:$D,"&gt;1.5")/$C50</f>
        <v>#DIV/0!</v>
      </c>
      <c r="AC50" s="11" t="e">
        <f>(COUNTIFS(Sta!$A:A,$A50,Sta!$G:$G,"y") + COUNTIFS(Sta!$B:B,$A50,Sta!$G:$G,"y"))/$D50</f>
        <v>#DIV/0!</v>
      </c>
      <c r="AD50" s="8" t="e">
        <f>COUNTIFS(Sta!$A:A,$A50,Sta!$G:$G,"y")/$B50</f>
        <v>#DIV/0!</v>
      </c>
      <c r="AE50" s="16" t="e">
        <f>COUNTIFS(Sta!$B:B,$A50,Sta!$G:$G,"y")/$C50</f>
        <v>#DIV/0!</v>
      </c>
    </row>
    <row r="51" spans="1:31" x14ac:dyDescent="0.3">
      <c r="A51" s="4" t="s">
        <v>165</v>
      </c>
      <c r="B51" s="9">
        <f>COUNTIF(Sta!A:A,A51)</f>
        <v>0</v>
      </c>
      <c r="C51" s="4">
        <f>COUNTIF(Sta!B:B,A51)</f>
        <v>0</v>
      </c>
      <c r="D51" s="4">
        <f t="shared" si="2"/>
        <v>0</v>
      </c>
      <c r="E51" s="11" t="e">
        <f>(COUNTIFS(Sta!$A:$A,$A51,Sta!$F:$F,"&gt;0.5") + COUNTIFS(Sta!$B:$B,$A51,Sta!$F:$F,"&gt;0.5"))/$D51</f>
        <v>#DIV/0!</v>
      </c>
      <c r="F51" s="8" t="e">
        <f>COUNTIFS(Sta!$A:$A,$A51,Sta!$F:$F,"&gt;0.5")/$B51</f>
        <v>#DIV/0!</v>
      </c>
      <c r="G51" s="8" t="e">
        <f>COUNTIFS(Sta!$B:$B,$A51,Sta!$F:$F,"&gt;0.5")/$C51</f>
        <v>#DIV/0!</v>
      </c>
      <c r="H51" s="11" t="e">
        <f>(COUNTIFS(Sta!$A:$A,$A51,Sta!$F:$F,"&gt;1.5") + COUNTIFS(Sta!$B:$B,$A51,Sta!$F:$F,"&gt;1.5"))/$D51</f>
        <v>#DIV/0!</v>
      </c>
      <c r="I51" s="8" t="e">
        <f>COUNTIFS(Sta!$A:$A,$A51,Sta!$F:$F,"&gt;1.5")/$B51</f>
        <v>#DIV/0!</v>
      </c>
      <c r="J51" s="8" t="e">
        <f>COUNTIFS(Sta!$B:$B,$A51,Sta!$F:$F,"&gt;1.5")/$C51</f>
        <v>#DIV/0!</v>
      </c>
      <c r="K51" s="11" t="e">
        <f>(COUNTIFS(Sta!$A:$A,$A51,Sta!$F:$F,"&gt;2.5") + COUNTIFS(Sta!$B:$B,$A51,Sta!$F:$F,"&gt;2.5"))/$D51</f>
        <v>#DIV/0!</v>
      </c>
      <c r="L51" s="8" t="e">
        <f>COUNTIFS(Sta!$A:$A,$A51,Sta!$F:$F,"&gt;2.5")/$B51</f>
        <v>#DIV/0!</v>
      </c>
      <c r="M51" s="8" t="e">
        <f>COUNTIFS(Sta!$B:$B,$A51,Sta!$F:$F,"&gt;2.5")/$C51</f>
        <v>#DIV/0!</v>
      </c>
      <c r="N51" s="11" t="e">
        <f>(COUNTIFS(Sta!$A:$A,$A51,Sta!$F:$F,"&gt;3.5") + COUNTIFS(Sta!$B:$B,$A51,Sta!$F:$F,"&gt;3.5"))/$D51</f>
        <v>#DIV/0!</v>
      </c>
      <c r="O51" s="8" t="e">
        <f>COUNTIFS(Sta!$A:$A,$A51,Sta!$F:$F,"&gt;3.5")/$B51</f>
        <v>#DIV/0!</v>
      </c>
      <c r="P51" s="8" t="e">
        <f>COUNTIFS(Sta!$B:$B,$A51,Sta!$F:$F,"&gt;3.5")/$C51</f>
        <v>#DIV/0!</v>
      </c>
      <c r="Q51" s="11" t="e">
        <f>(COUNTIFS(Sta!$A:$A,$A51,Sta!$D:$D,"&gt;0.5")  + COUNTIFS(Sta!$B:$B,$A51,Sta!$E:$E,"&gt;0.5"))/$D51</f>
        <v>#DIV/0!</v>
      </c>
      <c r="R51" s="8" t="e">
        <f>COUNTIFS(Sta!$A:$A,$A51,Sta!$D:$D,"&gt;0.5")/$B51</f>
        <v>#DIV/0!</v>
      </c>
      <c r="S51" s="8" t="e">
        <f>COUNTIFS(Sta!$B:$B,$A51,Sta!$E:$E,"&gt;0.5")/$C51</f>
        <v>#DIV/0!</v>
      </c>
      <c r="T51" s="11" t="e">
        <f>(COUNTIFS(Sta!$A:$A,$A51,Sta!$D:$D,"&gt;1.5")  + COUNTIFS(Sta!$B:$B,$A51,Sta!$E:$E,"&gt;1.5"))/$D51</f>
        <v>#DIV/0!</v>
      </c>
      <c r="U51" s="8" t="e">
        <f>COUNTIFS(Sta!$A:$A,$A51,Sta!$D:$D,"&gt;1.5")/$B51</f>
        <v>#DIV/0!</v>
      </c>
      <c r="V51" s="8" t="e">
        <f>COUNTIFS(Sta!$B:$B,$A51,Sta!$E:$E,"&gt;1.5")/$C51</f>
        <v>#DIV/0!</v>
      </c>
      <c r="W51" s="11" t="e">
        <f>(COUNTIFS(Sta!$A:$A,$A51,Sta!$E:E,"&gt;0.5") +COUNTIFS(Sta!$B:$B,$A51,Sta!$D:$D,"&gt;0.5"))/$D51</f>
        <v>#DIV/0!</v>
      </c>
      <c r="X51" s="8" t="e">
        <f>COUNTIFS(Sta!$A:$A,$A51,Sta!$E:$E,"&gt;0.5")/$B51</f>
        <v>#DIV/0!</v>
      </c>
      <c r="Y51" s="8" t="e">
        <f>COUNTIFS(Sta!$B:$B,$A51,Sta!$D:$D,"&gt;0.5")/$C51</f>
        <v>#DIV/0!</v>
      </c>
      <c r="Z51" s="11" t="e">
        <f>(COUNTIFS(Sta!$A:$A,$A51,Sta!$E:$E,"&gt;1.5")  + COUNTIFS(Sta!$B:$B,$A51,Sta!$D:$D,"&gt;1.5"))/$D51</f>
        <v>#DIV/0!</v>
      </c>
      <c r="AA51" s="8" t="e">
        <f>COUNTIFS(Sta!$A:$A,$A51,Sta!$E:$E,"&gt;1.5")/$B51</f>
        <v>#DIV/0!</v>
      </c>
      <c r="AB51" s="8" t="e">
        <f>COUNTIFS(Sta!$B:$B,$A51,Sta!$D:$D,"&gt;1.5")/$C51</f>
        <v>#DIV/0!</v>
      </c>
      <c r="AC51" s="11" t="e">
        <f>(COUNTIFS(Sta!$A:A,$A51,Sta!$G:$G,"y") + COUNTIFS(Sta!$B:B,$A51,Sta!$G:$G,"y"))/$D51</f>
        <v>#DIV/0!</v>
      </c>
      <c r="AD51" s="8" t="e">
        <f>COUNTIFS(Sta!$A:A,$A51,Sta!$G:$G,"y")/$B51</f>
        <v>#DIV/0!</v>
      </c>
      <c r="AE51" s="16" t="e">
        <f>COUNTIFS(Sta!$B:B,$A51,Sta!$G:$G,"y")/$C51</f>
        <v>#DIV/0!</v>
      </c>
    </row>
    <row r="52" spans="1:31" x14ac:dyDescent="0.3">
      <c r="A52" s="4" t="s">
        <v>161</v>
      </c>
      <c r="B52" s="9">
        <f>COUNTIF(Sta!A:A,A52)</f>
        <v>0</v>
      </c>
      <c r="C52" s="4">
        <f>COUNTIF(Sta!B:B,A52)</f>
        <v>0</v>
      </c>
      <c r="D52" s="4">
        <f t="shared" si="2"/>
        <v>0</v>
      </c>
      <c r="E52" s="11" t="e">
        <f>(COUNTIFS(Sta!$A:$A,$A52,Sta!$F:$F,"&gt;0.5") + COUNTIFS(Sta!$B:$B,$A52,Sta!$F:$F,"&gt;0.5"))/$D52</f>
        <v>#DIV/0!</v>
      </c>
      <c r="F52" s="8" t="e">
        <f>COUNTIFS(Sta!$A:$A,$A52,Sta!$F:$F,"&gt;0.5")/$B52</f>
        <v>#DIV/0!</v>
      </c>
      <c r="G52" s="8" t="e">
        <f>COUNTIFS(Sta!$B:$B,$A52,Sta!$F:$F,"&gt;0.5")/$C52</f>
        <v>#DIV/0!</v>
      </c>
      <c r="H52" s="11" t="e">
        <f>(COUNTIFS(Sta!$A:$A,$A52,Sta!$F:$F,"&gt;1.5") + COUNTIFS(Sta!$B:$B,$A52,Sta!$F:$F,"&gt;1.5"))/$D52</f>
        <v>#DIV/0!</v>
      </c>
      <c r="I52" s="8" t="e">
        <f>COUNTIFS(Sta!$A:$A,$A52,Sta!$F:$F,"&gt;1.5")/$B52</f>
        <v>#DIV/0!</v>
      </c>
      <c r="J52" s="8" t="e">
        <f>COUNTIFS(Sta!$B:$B,$A52,Sta!$F:$F,"&gt;1.5")/$C52</f>
        <v>#DIV/0!</v>
      </c>
      <c r="K52" s="11" t="e">
        <f>(COUNTIFS(Sta!$A:$A,$A52,Sta!$F:$F,"&gt;2.5") + COUNTIFS(Sta!$B:$B,$A52,Sta!$F:$F,"&gt;2.5"))/$D52</f>
        <v>#DIV/0!</v>
      </c>
      <c r="L52" s="8" t="e">
        <f>COUNTIFS(Sta!$A:$A,$A52,Sta!$F:$F,"&gt;2.5")/$B52</f>
        <v>#DIV/0!</v>
      </c>
      <c r="M52" s="8" t="e">
        <f>COUNTIFS(Sta!$B:$B,$A52,Sta!$F:$F,"&gt;2.5")/$C52</f>
        <v>#DIV/0!</v>
      </c>
      <c r="N52" s="11" t="e">
        <f>(COUNTIFS(Sta!$A:$A,$A52,Sta!$F:$F,"&gt;3.5") + COUNTIFS(Sta!$B:$B,$A52,Sta!$F:$F,"&gt;3.5"))/$D52</f>
        <v>#DIV/0!</v>
      </c>
      <c r="O52" s="8" t="e">
        <f>COUNTIFS(Sta!$A:$A,$A52,Sta!$F:$F,"&gt;3.5")/$B52</f>
        <v>#DIV/0!</v>
      </c>
      <c r="P52" s="8" t="e">
        <f>COUNTIFS(Sta!$B:$B,$A52,Sta!$F:$F,"&gt;3.5")/$C52</f>
        <v>#DIV/0!</v>
      </c>
      <c r="Q52" s="11" t="e">
        <f>(COUNTIFS(Sta!$A:$A,$A52,Sta!$D:$D,"&gt;0.5")  + COUNTIFS(Sta!$B:$B,$A52,Sta!$E:$E,"&gt;0.5"))/$D52</f>
        <v>#DIV/0!</v>
      </c>
      <c r="R52" s="8" t="e">
        <f>COUNTIFS(Sta!$A:$A,$A52,Sta!$D:$D,"&gt;0.5")/$B52</f>
        <v>#DIV/0!</v>
      </c>
      <c r="S52" s="8" t="e">
        <f>COUNTIFS(Sta!$B:$B,$A52,Sta!$E:$E,"&gt;0.5")/$C52</f>
        <v>#DIV/0!</v>
      </c>
      <c r="T52" s="11" t="e">
        <f>(COUNTIFS(Sta!$A:$A,$A52,Sta!$D:$D,"&gt;1.5")  + COUNTIFS(Sta!$B:$B,$A52,Sta!$E:$E,"&gt;1.5"))/$D52</f>
        <v>#DIV/0!</v>
      </c>
      <c r="U52" s="8" t="e">
        <f>COUNTIFS(Sta!$A:$A,$A52,Sta!$D:$D,"&gt;1.5")/$B52</f>
        <v>#DIV/0!</v>
      </c>
      <c r="V52" s="8" t="e">
        <f>COUNTIFS(Sta!$B:$B,$A52,Sta!$E:$E,"&gt;1.5")/$C52</f>
        <v>#DIV/0!</v>
      </c>
      <c r="W52" s="11" t="e">
        <f>(COUNTIFS(Sta!$A:$A,$A52,Sta!$E:E,"&gt;0.5") +COUNTIFS(Sta!$B:$B,$A52,Sta!$D:$D,"&gt;0.5"))/$D52</f>
        <v>#DIV/0!</v>
      </c>
      <c r="X52" s="8" t="e">
        <f>COUNTIFS(Sta!$A:$A,$A52,Sta!$E:$E,"&gt;0.5")/$B52</f>
        <v>#DIV/0!</v>
      </c>
      <c r="Y52" s="8" t="e">
        <f>COUNTIFS(Sta!$B:$B,$A52,Sta!$D:$D,"&gt;0.5")/$C52</f>
        <v>#DIV/0!</v>
      </c>
      <c r="Z52" s="11" t="e">
        <f>(COUNTIFS(Sta!$A:$A,$A52,Sta!$E:$E,"&gt;1.5")  + COUNTIFS(Sta!$B:$B,$A52,Sta!$D:$D,"&gt;1.5"))/$D52</f>
        <v>#DIV/0!</v>
      </c>
      <c r="AA52" s="8" t="e">
        <f>COUNTIFS(Sta!$A:$A,$A52,Sta!$E:$E,"&gt;1.5")/$B52</f>
        <v>#DIV/0!</v>
      </c>
      <c r="AB52" s="8" t="e">
        <f>COUNTIFS(Sta!$B:$B,$A52,Sta!$D:$D,"&gt;1.5")/$C52</f>
        <v>#DIV/0!</v>
      </c>
      <c r="AC52" s="11" t="e">
        <f>(COUNTIFS(Sta!$A:A,$A52,Sta!$G:$G,"y") + COUNTIFS(Sta!$B:B,$A52,Sta!$G:$G,"y"))/$D52</f>
        <v>#DIV/0!</v>
      </c>
      <c r="AD52" s="8" t="e">
        <f>COUNTIFS(Sta!$A:A,$A52,Sta!$G:$G,"y")/$B52</f>
        <v>#DIV/0!</v>
      </c>
      <c r="AE52" s="16" t="e">
        <f>COUNTIFS(Sta!$B:B,$A52,Sta!$G:$G,"y")/$C52</f>
        <v>#DIV/0!</v>
      </c>
    </row>
    <row r="53" spans="1:31" x14ac:dyDescent="0.3">
      <c r="A53" s="4" t="s">
        <v>157</v>
      </c>
      <c r="B53" s="9">
        <f>COUNTIF(Sta!A:A,A53)</f>
        <v>0</v>
      </c>
      <c r="C53" s="4">
        <f>COUNTIF(Sta!B:B,A53)</f>
        <v>0</v>
      </c>
      <c r="D53" s="4">
        <f t="shared" si="2"/>
        <v>0</v>
      </c>
      <c r="E53" s="11" t="e">
        <f>(COUNTIFS(Sta!$A:$A,$A53,Sta!$F:$F,"&gt;0.5") + COUNTIFS(Sta!$B:$B,$A53,Sta!$F:$F,"&gt;0.5"))/$D53</f>
        <v>#DIV/0!</v>
      </c>
      <c r="F53" s="8" t="e">
        <f>COUNTIFS(Sta!$A:$A,$A53,Sta!$F:$F,"&gt;0.5")/$B53</f>
        <v>#DIV/0!</v>
      </c>
      <c r="G53" s="8" t="e">
        <f>COUNTIFS(Sta!$B:$B,$A53,Sta!$F:$F,"&gt;0.5")/$C53</f>
        <v>#DIV/0!</v>
      </c>
      <c r="H53" s="11" t="e">
        <f>(COUNTIFS(Sta!$A:$A,$A53,Sta!$F:$F,"&gt;1.5") + COUNTIFS(Sta!$B:$B,$A53,Sta!$F:$F,"&gt;1.5"))/$D53</f>
        <v>#DIV/0!</v>
      </c>
      <c r="I53" s="8" t="e">
        <f>COUNTIFS(Sta!$A:$A,$A53,Sta!$F:$F,"&gt;1.5")/$B53</f>
        <v>#DIV/0!</v>
      </c>
      <c r="J53" s="8" t="e">
        <f>COUNTIFS(Sta!$B:$B,$A53,Sta!$F:$F,"&gt;1.5")/$C53</f>
        <v>#DIV/0!</v>
      </c>
      <c r="K53" s="11" t="e">
        <f>(COUNTIFS(Sta!$A:$A,$A53,Sta!$F:$F,"&gt;2.5") + COUNTIFS(Sta!$B:$B,$A53,Sta!$F:$F,"&gt;2.5"))/$D53</f>
        <v>#DIV/0!</v>
      </c>
      <c r="L53" s="8" t="e">
        <f>COUNTIFS(Sta!$A:$A,$A53,Sta!$F:$F,"&gt;2.5")/$B53</f>
        <v>#DIV/0!</v>
      </c>
      <c r="M53" s="8" t="e">
        <f>COUNTIFS(Sta!$B:$B,$A53,Sta!$F:$F,"&gt;2.5")/$C53</f>
        <v>#DIV/0!</v>
      </c>
      <c r="N53" s="11" t="e">
        <f>(COUNTIFS(Sta!$A:$A,$A53,Sta!$F:$F,"&gt;3.5") + COUNTIFS(Sta!$B:$B,$A53,Sta!$F:$F,"&gt;3.5"))/$D53</f>
        <v>#DIV/0!</v>
      </c>
      <c r="O53" s="8" t="e">
        <f>COUNTIFS(Sta!$A:$A,$A53,Sta!$F:$F,"&gt;3.5")/$B53</f>
        <v>#DIV/0!</v>
      </c>
      <c r="P53" s="8" t="e">
        <f>COUNTIFS(Sta!$B:$B,$A53,Sta!$F:$F,"&gt;3.5")/$C53</f>
        <v>#DIV/0!</v>
      </c>
      <c r="Q53" s="11" t="e">
        <f>(COUNTIFS(Sta!$A:$A,$A53,Sta!$D:$D,"&gt;0.5")  + COUNTIFS(Sta!$B:$B,$A53,Sta!$E:$E,"&gt;0.5"))/$D53</f>
        <v>#DIV/0!</v>
      </c>
      <c r="R53" s="8" t="e">
        <f>COUNTIFS(Sta!$A:$A,$A53,Sta!$D:$D,"&gt;0.5")/$B53</f>
        <v>#DIV/0!</v>
      </c>
      <c r="S53" s="8" t="e">
        <f>COUNTIFS(Sta!$B:$B,$A53,Sta!$E:$E,"&gt;0.5")/$C53</f>
        <v>#DIV/0!</v>
      </c>
      <c r="T53" s="11" t="e">
        <f>(COUNTIFS(Sta!$A:$A,$A53,Sta!$D:$D,"&gt;1.5")  + COUNTIFS(Sta!$B:$B,$A53,Sta!$E:$E,"&gt;1.5"))/$D53</f>
        <v>#DIV/0!</v>
      </c>
      <c r="U53" s="8" t="e">
        <f>COUNTIFS(Sta!$A:$A,$A53,Sta!$D:$D,"&gt;1.5")/$B53</f>
        <v>#DIV/0!</v>
      </c>
      <c r="V53" s="8" t="e">
        <f>COUNTIFS(Sta!$B:$B,$A53,Sta!$E:$E,"&gt;1.5")/$C53</f>
        <v>#DIV/0!</v>
      </c>
      <c r="W53" s="11" t="e">
        <f>(COUNTIFS(Sta!$A:$A,$A53,Sta!$E:E,"&gt;0.5") +COUNTIFS(Sta!$B:$B,$A53,Sta!$D:$D,"&gt;0.5"))/$D53</f>
        <v>#DIV/0!</v>
      </c>
      <c r="X53" s="8" t="e">
        <f>COUNTIFS(Sta!$A:$A,$A53,Sta!$E:$E,"&gt;0.5")/$B53</f>
        <v>#DIV/0!</v>
      </c>
      <c r="Y53" s="8" t="e">
        <f>COUNTIFS(Sta!$B:$B,$A53,Sta!$D:$D,"&gt;0.5")/$C53</f>
        <v>#DIV/0!</v>
      </c>
      <c r="Z53" s="11" t="e">
        <f>(COUNTIFS(Sta!$A:$A,$A53,Sta!$E:$E,"&gt;1.5")  + COUNTIFS(Sta!$B:$B,$A53,Sta!$D:$D,"&gt;1.5"))/$D53</f>
        <v>#DIV/0!</v>
      </c>
      <c r="AA53" s="8" t="e">
        <f>COUNTIFS(Sta!$A:$A,$A53,Sta!$E:$E,"&gt;1.5")/$B53</f>
        <v>#DIV/0!</v>
      </c>
      <c r="AB53" s="8" t="e">
        <f>COUNTIFS(Sta!$B:$B,$A53,Sta!$D:$D,"&gt;1.5")/$C53</f>
        <v>#DIV/0!</v>
      </c>
      <c r="AC53" s="11" t="e">
        <f>(COUNTIFS(Sta!$A:A,$A53,Sta!$G:$G,"y") + COUNTIFS(Sta!$B:B,$A53,Sta!$G:$G,"y"))/$D53</f>
        <v>#DIV/0!</v>
      </c>
      <c r="AD53" s="8" t="e">
        <f>COUNTIFS(Sta!$A:A,$A53,Sta!$G:$G,"y")/$B53</f>
        <v>#DIV/0!</v>
      </c>
      <c r="AE53" s="16" t="e">
        <f>COUNTIFS(Sta!$B:B,$A53,Sta!$G:$G,"y")/$C53</f>
        <v>#DIV/0!</v>
      </c>
    </row>
    <row r="54" spans="1:31" x14ac:dyDescent="0.3">
      <c r="A54" s="4" t="s">
        <v>167</v>
      </c>
      <c r="B54" s="9">
        <f>COUNTIF(Sta!A:A,A54)</f>
        <v>0</v>
      </c>
      <c r="C54" s="4">
        <f>COUNTIF(Sta!B:B,A54)</f>
        <v>0</v>
      </c>
      <c r="D54" s="4">
        <f t="shared" si="2"/>
        <v>0</v>
      </c>
      <c r="E54" s="11" t="e">
        <f>(COUNTIFS(Sta!$A:$A,$A54,Sta!$F:$F,"&gt;0.5") + COUNTIFS(Sta!$B:$B,$A54,Sta!$F:$F,"&gt;0.5"))/$D54</f>
        <v>#DIV/0!</v>
      </c>
      <c r="F54" s="8" t="e">
        <f>COUNTIFS(Sta!$A:$A,$A54,Sta!$F:$F,"&gt;0.5")/$B54</f>
        <v>#DIV/0!</v>
      </c>
      <c r="G54" s="8" t="e">
        <f>COUNTIFS(Sta!$B:$B,$A54,Sta!$F:$F,"&gt;0.5")/$C54</f>
        <v>#DIV/0!</v>
      </c>
      <c r="H54" s="11" t="e">
        <f>(COUNTIFS(Sta!$A:$A,$A54,Sta!$F:$F,"&gt;1.5") + COUNTIFS(Sta!$B:$B,$A54,Sta!$F:$F,"&gt;1.5"))/$D54</f>
        <v>#DIV/0!</v>
      </c>
      <c r="I54" s="8" t="e">
        <f>COUNTIFS(Sta!$A:$A,$A54,Sta!$F:$F,"&gt;1.5")/$B54</f>
        <v>#DIV/0!</v>
      </c>
      <c r="J54" s="8" t="e">
        <f>COUNTIFS(Sta!$B:$B,$A54,Sta!$F:$F,"&gt;1.5")/$C54</f>
        <v>#DIV/0!</v>
      </c>
      <c r="K54" s="11" t="e">
        <f>(COUNTIFS(Sta!$A:$A,$A54,Sta!$F:$F,"&gt;2.5") + COUNTIFS(Sta!$B:$B,$A54,Sta!$F:$F,"&gt;2.5"))/$D54</f>
        <v>#DIV/0!</v>
      </c>
      <c r="L54" s="8" t="e">
        <f>COUNTIFS(Sta!$A:$A,$A54,Sta!$F:$F,"&gt;2.5")/$B54</f>
        <v>#DIV/0!</v>
      </c>
      <c r="M54" s="8" t="e">
        <f>COUNTIFS(Sta!$B:$B,$A54,Sta!$F:$F,"&gt;2.5")/$C54</f>
        <v>#DIV/0!</v>
      </c>
      <c r="N54" s="11" t="e">
        <f>(COUNTIFS(Sta!$A:$A,$A54,Sta!$F:$F,"&gt;3.5") + COUNTIFS(Sta!$B:$B,$A54,Sta!$F:$F,"&gt;3.5"))/$D54</f>
        <v>#DIV/0!</v>
      </c>
      <c r="O54" s="8" t="e">
        <f>COUNTIFS(Sta!$A:$A,$A54,Sta!$F:$F,"&gt;3.5")/$B54</f>
        <v>#DIV/0!</v>
      </c>
      <c r="P54" s="8" t="e">
        <f>COUNTIFS(Sta!$B:$B,$A54,Sta!$F:$F,"&gt;3.5")/$C54</f>
        <v>#DIV/0!</v>
      </c>
      <c r="Q54" s="11" t="e">
        <f>(COUNTIFS(Sta!$A:$A,$A54,Sta!$D:$D,"&gt;0.5")  + COUNTIFS(Sta!$B:$B,$A54,Sta!$E:$E,"&gt;0.5"))/$D54</f>
        <v>#DIV/0!</v>
      </c>
      <c r="R54" s="8" t="e">
        <f>COUNTIFS(Sta!$A:$A,$A54,Sta!$D:$D,"&gt;0.5")/$B54</f>
        <v>#DIV/0!</v>
      </c>
      <c r="S54" s="8" t="e">
        <f>COUNTIFS(Sta!$B:$B,$A54,Sta!$E:$E,"&gt;0.5")/$C54</f>
        <v>#DIV/0!</v>
      </c>
      <c r="T54" s="11" t="e">
        <f>(COUNTIFS(Sta!$A:$A,$A54,Sta!$D:$D,"&gt;1.5")  + COUNTIFS(Sta!$B:$B,$A54,Sta!$E:$E,"&gt;1.5"))/$D54</f>
        <v>#DIV/0!</v>
      </c>
      <c r="U54" s="8" t="e">
        <f>COUNTIFS(Sta!$A:$A,$A54,Sta!$D:$D,"&gt;1.5")/$B54</f>
        <v>#DIV/0!</v>
      </c>
      <c r="V54" s="8" t="e">
        <f>COUNTIFS(Sta!$B:$B,$A54,Sta!$E:$E,"&gt;1.5")/$C54</f>
        <v>#DIV/0!</v>
      </c>
      <c r="W54" s="11" t="e">
        <f>(COUNTIFS(Sta!$A:$A,$A54,Sta!$E:E,"&gt;0.5") +COUNTIFS(Sta!$B:$B,$A54,Sta!$D:$D,"&gt;0.5"))/$D54</f>
        <v>#DIV/0!</v>
      </c>
      <c r="X54" s="8" t="e">
        <f>COUNTIFS(Sta!$A:$A,$A54,Sta!$E:$E,"&gt;0.5")/$B54</f>
        <v>#DIV/0!</v>
      </c>
      <c r="Y54" s="8" t="e">
        <f>COUNTIFS(Sta!$B:$B,$A54,Sta!$D:$D,"&gt;0.5")/$C54</f>
        <v>#DIV/0!</v>
      </c>
      <c r="Z54" s="11" t="e">
        <f>(COUNTIFS(Sta!$A:$A,$A54,Sta!$E:$E,"&gt;1.5")  + COUNTIFS(Sta!$B:$B,$A54,Sta!$D:$D,"&gt;1.5"))/$D54</f>
        <v>#DIV/0!</v>
      </c>
      <c r="AA54" s="8" t="e">
        <f>COUNTIFS(Sta!$A:$A,$A54,Sta!$E:$E,"&gt;1.5")/$B54</f>
        <v>#DIV/0!</v>
      </c>
      <c r="AB54" s="8" t="e">
        <f>COUNTIFS(Sta!$B:$B,$A54,Sta!$D:$D,"&gt;1.5")/$C54</f>
        <v>#DIV/0!</v>
      </c>
      <c r="AC54" s="11" t="e">
        <f>(COUNTIFS(Sta!$A:A,$A54,Sta!$G:$G,"y") + COUNTIFS(Sta!$B:B,$A54,Sta!$G:$G,"y"))/$D54</f>
        <v>#DIV/0!</v>
      </c>
      <c r="AD54" s="8" t="e">
        <f>COUNTIFS(Sta!$A:A,$A54,Sta!$G:$G,"y")/$B54</f>
        <v>#DIV/0!</v>
      </c>
      <c r="AE54" s="16" t="e">
        <f>COUNTIFS(Sta!$B:B,$A54,Sta!$G:$G,"y")/$C54</f>
        <v>#DIV/0!</v>
      </c>
    </row>
    <row r="55" spans="1:31" x14ac:dyDescent="0.3">
      <c r="A55" s="4" t="s">
        <v>166</v>
      </c>
      <c r="B55" s="9">
        <f>COUNTIF(Sta!A:A,A55)</f>
        <v>0</v>
      </c>
      <c r="C55" s="4">
        <f>COUNTIF(Sta!B:B,A55)</f>
        <v>0</v>
      </c>
      <c r="D55" s="4">
        <f t="shared" si="2"/>
        <v>0</v>
      </c>
      <c r="E55" s="11" t="e">
        <f>(COUNTIFS(Sta!$A:$A,$A55,Sta!$F:$F,"&gt;0.5") + COUNTIFS(Sta!$B:$B,$A55,Sta!$F:$F,"&gt;0.5"))/$D55</f>
        <v>#DIV/0!</v>
      </c>
      <c r="F55" s="8" t="e">
        <f>COUNTIFS(Sta!$A:$A,$A55,Sta!$F:$F,"&gt;0.5")/$B55</f>
        <v>#DIV/0!</v>
      </c>
      <c r="G55" s="8" t="e">
        <f>COUNTIFS(Sta!$B:$B,$A55,Sta!$F:$F,"&gt;0.5")/$C55</f>
        <v>#DIV/0!</v>
      </c>
      <c r="H55" s="11" t="e">
        <f>(COUNTIFS(Sta!$A:$A,$A55,Sta!$F:$F,"&gt;1.5") + COUNTIFS(Sta!$B:$B,$A55,Sta!$F:$F,"&gt;1.5"))/$D55</f>
        <v>#DIV/0!</v>
      </c>
      <c r="I55" s="8" t="e">
        <f>COUNTIFS(Sta!$A:$A,$A55,Sta!$F:$F,"&gt;1.5")/$B55</f>
        <v>#DIV/0!</v>
      </c>
      <c r="J55" s="8" t="e">
        <f>COUNTIFS(Sta!$B:$B,$A55,Sta!$F:$F,"&gt;1.5")/$C55</f>
        <v>#DIV/0!</v>
      </c>
      <c r="K55" s="11" t="e">
        <f>(COUNTIFS(Sta!$A:$A,$A55,Sta!$F:$F,"&gt;2.5") + COUNTIFS(Sta!$B:$B,$A55,Sta!$F:$F,"&gt;2.5"))/$D55</f>
        <v>#DIV/0!</v>
      </c>
      <c r="L55" s="8" t="e">
        <f>COUNTIFS(Sta!$A:$A,$A55,Sta!$F:$F,"&gt;2.5")/$B55</f>
        <v>#DIV/0!</v>
      </c>
      <c r="M55" s="8" t="e">
        <f>COUNTIFS(Sta!$B:$B,$A55,Sta!$F:$F,"&gt;2.5")/$C55</f>
        <v>#DIV/0!</v>
      </c>
      <c r="N55" s="11" t="e">
        <f>(COUNTIFS(Sta!$A:$A,$A55,Sta!$F:$F,"&gt;3.5") + COUNTIFS(Sta!$B:$B,$A55,Sta!$F:$F,"&gt;3.5"))/$D55</f>
        <v>#DIV/0!</v>
      </c>
      <c r="O55" s="8" t="e">
        <f>COUNTIFS(Sta!$A:$A,$A55,Sta!$F:$F,"&gt;3.5")/$B55</f>
        <v>#DIV/0!</v>
      </c>
      <c r="P55" s="8" t="e">
        <f>COUNTIFS(Sta!$B:$B,$A55,Sta!$F:$F,"&gt;3.5")/$C55</f>
        <v>#DIV/0!</v>
      </c>
      <c r="Q55" s="11" t="e">
        <f>(COUNTIFS(Sta!$A:$A,$A55,Sta!$D:$D,"&gt;0.5")  + COUNTIFS(Sta!$B:$B,$A55,Sta!$E:$E,"&gt;0.5"))/$D55</f>
        <v>#DIV/0!</v>
      </c>
      <c r="R55" s="8" t="e">
        <f>COUNTIFS(Sta!$A:$A,$A55,Sta!$D:$D,"&gt;0.5")/$B55</f>
        <v>#DIV/0!</v>
      </c>
      <c r="S55" s="8" t="e">
        <f>COUNTIFS(Sta!$B:$B,$A55,Sta!$E:$E,"&gt;0.5")/$C55</f>
        <v>#DIV/0!</v>
      </c>
      <c r="T55" s="11" t="e">
        <f>(COUNTIFS(Sta!$A:$A,$A55,Sta!$D:$D,"&gt;1.5")  + COUNTIFS(Sta!$B:$B,$A55,Sta!$E:$E,"&gt;1.5"))/$D55</f>
        <v>#DIV/0!</v>
      </c>
      <c r="U55" s="8" t="e">
        <f>COUNTIFS(Sta!$A:$A,$A55,Sta!$D:$D,"&gt;1.5")/$B55</f>
        <v>#DIV/0!</v>
      </c>
      <c r="V55" s="8" t="e">
        <f>COUNTIFS(Sta!$B:$B,$A55,Sta!$E:$E,"&gt;1.5")/$C55</f>
        <v>#DIV/0!</v>
      </c>
      <c r="W55" s="11" t="e">
        <f>(COUNTIFS(Sta!$A:$A,$A55,Sta!$E:E,"&gt;0.5") +COUNTIFS(Sta!$B:$B,$A55,Sta!$D:$D,"&gt;0.5"))/$D55</f>
        <v>#DIV/0!</v>
      </c>
      <c r="X55" s="8" t="e">
        <f>COUNTIFS(Sta!$A:$A,$A55,Sta!$E:$E,"&gt;0.5")/$B55</f>
        <v>#DIV/0!</v>
      </c>
      <c r="Y55" s="8" t="e">
        <f>COUNTIFS(Sta!$B:$B,$A55,Sta!$D:$D,"&gt;0.5")/$C55</f>
        <v>#DIV/0!</v>
      </c>
      <c r="Z55" s="11" t="e">
        <f>(COUNTIFS(Sta!$A:$A,$A55,Sta!$E:$E,"&gt;1.5")  + COUNTIFS(Sta!$B:$B,$A55,Sta!$D:$D,"&gt;1.5"))/$D55</f>
        <v>#DIV/0!</v>
      </c>
      <c r="AA55" s="8" t="e">
        <f>COUNTIFS(Sta!$A:$A,$A55,Sta!$E:$E,"&gt;1.5")/$B55</f>
        <v>#DIV/0!</v>
      </c>
      <c r="AB55" s="8" t="e">
        <f>COUNTIFS(Sta!$B:$B,$A55,Sta!$D:$D,"&gt;1.5")/$C55</f>
        <v>#DIV/0!</v>
      </c>
      <c r="AC55" s="11" t="e">
        <f>(COUNTIFS(Sta!$A:A,$A55,Sta!$G:$G,"y") + COUNTIFS(Sta!$B:B,$A55,Sta!$G:$G,"y"))/$D55</f>
        <v>#DIV/0!</v>
      </c>
      <c r="AD55" s="8" t="e">
        <f>COUNTIFS(Sta!$A:A,$A55,Sta!$G:$G,"y")/$B55</f>
        <v>#DIV/0!</v>
      </c>
      <c r="AE55" s="16" t="e">
        <f>COUNTIFS(Sta!$B:B,$A55,Sta!$G:$G,"y")/$C55</f>
        <v>#DIV/0!</v>
      </c>
    </row>
    <row r="56" spans="1:31" x14ac:dyDescent="0.3">
      <c r="A56" s="4" t="s">
        <v>153</v>
      </c>
      <c r="B56" s="9">
        <f>COUNTIF(Sta!A:A,A56)</f>
        <v>0</v>
      </c>
      <c r="C56" s="4">
        <f>COUNTIF(Sta!B:B,A56)</f>
        <v>0</v>
      </c>
      <c r="D56" s="4">
        <f t="shared" si="2"/>
        <v>0</v>
      </c>
      <c r="E56" s="11" t="e">
        <f>(COUNTIFS(Sta!$A:$A,$A56,Sta!$F:$F,"&gt;0.5") + COUNTIFS(Sta!$B:$B,$A56,Sta!$F:$F,"&gt;0.5"))/$D56</f>
        <v>#DIV/0!</v>
      </c>
      <c r="F56" s="8" t="e">
        <f>COUNTIFS(Sta!$A:$A,$A56,Sta!$F:$F,"&gt;0.5")/$B56</f>
        <v>#DIV/0!</v>
      </c>
      <c r="G56" s="8" t="e">
        <f>COUNTIFS(Sta!$B:$B,$A56,Sta!$F:$F,"&gt;0.5")/$C56</f>
        <v>#DIV/0!</v>
      </c>
      <c r="H56" s="11" t="e">
        <f>(COUNTIFS(Sta!$A:$A,$A56,Sta!$F:$F,"&gt;1.5") + COUNTIFS(Sta!$B:$B,$A56,Sta!$F:$F,"&gt;1.5"))/$D56</f>
        <v>#DIV/0!</v>
      </c>
      <c r="I56" s="8" t="e">
        <f>COUNTIFS(Sta!$A:$A,$A56,Sta!$F:$F,"&gt;1.5")/$B56</f>
        <v>#DIV/0!</v>
      </c>
      <c r="J56" s="8" t="e">
        <f>COUNTIFS(Sta!$B:$B,$A56,Sta!$F:$F,"&gt;1.5")/$C56</f>
        <v>#DIV/0!</v>
      </c>
      <c r="K56" s="11" t="e">
        <f>(COUNTIFS(Sta!$A:$A,$A56,Sta!$F:$F,"&gt;2.5") + COUNTIFS(Sta!$B:$B,$A56,Sta!$F:$F,"&gt;2.5"))/$D56</f>
        <v>#DIV/0!</v>
      </c>
      <c r="L56" s="8" t="e">
        <f>COUNTIFS(Sta!$A:$A,$A56,Sta!$F:$F,"&gt;2.5")/$B56</f>
        <v>#DIV/0!</v>
      </c>
      <c r="M56" s="8" t="e">
        <f>COUNTIFS(Sta!$B:$B,$A56,Sta!$F:$F,"&gt;2.5")/$C56</f>
        <v>#DIV/0!</v>
      </c>
      <c r="N56" s="11" t="e">
        <f>(COUNTIFS(Sta!$A:$A,$A56,Sta!$F:$F,"&gt;3.5") + COUNTIFS(Sta!$B:$B,$A56,Sta!$F:$F,"&gt;3.5"))/$D56</f>
        <v>#DIV/0!</v>
      </c>
      <c r="O56" s="8" t="e">
        <f>COUNTIFS(Sta!$A:$A,$A56,Sta!$F:$F,"&gt;3.5")/$B56</f>
        <v>#DIV/0!</v>
      </c>
      <c r="P56" s="8" t="e">
        <f>COUNTIFS(Sta!$B:$B,$A56,Sta!$F:$F,"&gt;3.5")/$C56</f>
        <v>#DIV/0!</v>
      </c>
      <c r="Q56" s="11" t="e">
        <f>(COUNTIFS(Sta!$A:$A,$A56,Sta!$D:$D,"&gt;0.5")  + COUNTIFS(Sta!$B:$B,$A56,Sta!$E:$E,"&gt;0.5"))/$D56</f>
        <v>#DIV/0!</v>
      </c>
      <c r="R56" s="8" t="e">
        <f>COUNTIFS(Sta!$A:$A,$A56,Sta!$D:$D,"&gt;0.5")/$B56</f>
        <v>#DIV/0!</v>
      </c>
      <c r="S56" s="8" t="e">
        <f>COUNTIFS(Sta!$B:$B,$A56,Sta!$E:$E,"&gt;0.5")/$C56</f>
        <v>#DIV/0!</v>
      </c>
      <c r="T56" s="11" t="e">
        <f>(COUNTIFS(Sta!$A:$A,$A56,Sta!$D:$D,"&gt;1.5")  + COUNTIFS(Sta!$B:$B,$A56,Sta!$E:$E,"&gt;1.5"))/$D56</f>
        <v>#DIV/0!</v>
      </c>
      <c r="U56" s="8" t="e">
        <f>COUNTIFS(Sta!$A:$A,$A56,Sta!$D:$D,"&gt;1.5")/$B56</f>
        <v>#DIV/0!</v>
      </c>
      <c r="V56" s="8" t="e">
        <f>COUNTIFS(Sta!$B:$B,$A56,Sta!$E:$E,"&gt;1.5")/$C56</f>
        <v>#DIV/0!</v>
      </c>
      <c r="W56" s="11" t="e">
        <f>(COUNTIFS(Sta!$A:$A,$A56,Sta!$E:E,"&gt;0.5") +COUNTIFS(Sta!$B:$B,$A56,Sta!$D:$D,"&gt;0.5"))/$D56</f>
        <v>#DIV/0!</v>
      </c>
      <c r="X56" s="8" t="e">
        <f>COUNTIFS(Sta!$A:$A,$A56,Sta!$E:$E,"&gt;0.5")/$B56</f>
        <v>#DIV/0!</v>
      </c>
      <c r="Y56" s="8" t="e">
        <f>COUNTIFS(Sta!$B:$B,$A56,Sta!$D:$D,"&gt;0.5")/$C56</f>
        <v>#DIV/0!</v>
      </c>
      <c r="Z56" s="11" t="e">
        <f>(COUNTIFS(Sta!$A:$A,$A56,Sta!$E:$E,"&gt;1.5")  + COUNTIFS(Sta!$B:$B,$A56,Sta!$D:$D,"&gt;1.5"))/$D56</f>
        <v>#DIV/0!</v>
      </c>
      <c r="AA56" s="8" t="e">
        <f>COUNTIFS(Sta!$A:$A,$A56,Sta!$E:$E,"&gt;1.5")/$B56</f>
        <v>#DIV/0!</v>
      </c>
      <c r="AB56" s="8" t="e">
        <f>COUNTIFS(Sta!$B:$B,$A56,Sta!$D:$D,"&gt;1.5")/$C56</f>
        <v>#DIV/0!</v>
      </c>
      <c r="AC56" s="11" t="e">
        <f>(COUNTIFS(Sta!$A:A,$A56,Sta!$G:$G,"y") + COUNTIFS(Sta!$B:B,$A56,Sta!$G:$G,"y"))/$D56</f>
        <v>#DIV/0!</v>
      </c>
      <c r="AD56" s="8" t="e">
        <f>COUNTIFS(Sta!$A:A,$A56,Sta!$G:$G,"y")/$B56</f>
        <v>#DIV/0!</v>
      </c>
      <c r="AE56" s="16" t="e">
        <f>COUNTIFS(Sta!$B:B,$A56,Sta!$G:$G,"y")/$C56</f>
        <v>#DIV/0!</v>
      </c>
    </row>
    <row r="57" spans="1:31" x14ac:dyDescent="0.3">
      <c r="A57" s="4" t="s">
        <v>155</v>
      </c>
      <c r="B57" s="9">
        <f>COUNTIF(Sta!A:A,A57)</f>
        <v>0</v>
      </c>
      <c r="C57" s="4">
        <f>COUNTIF(Sta!B:B,A57)</f>
        <v>0</v>
      </c>
      <c r="D57" s="4">
        <f t="shared" si="2"/>
        <v>0</v>
      </c>
      <c r="E57" s="11" t="e">
        <f>(COUNTIFS(Sta!$A:$A,$A57,Sta!$F:$F,"&gt;0.5") + COUNTIFS(Sta!$B:$B,$A57,Sta!$F:$F,"&gt;0.5"))/$D57</f>
        <v>#DIV/0!</v>
      </c>
      <c r="F57" s="8" t="e">
        <f>COUNTIFS(Sta!$A:$A,$A57,Sta!$F:$F,"&gt;0.5")/$B57</f>
        <v>#DIV/0!</v>
      </c>
      <c r="G57" s="8" t="e">
        <f>COUNTIFS(Sta!$B:$B,$A57,Sta!$F:$F,"&gt;0.5")/$C57</f>
        <v>#DIV/0!</v>
      </c>
      <c r="H57" s="11" t="e">
        <f>(COUNTIFS(Sta!$A:$A,$A57,Sta!$F:$F,"&gt;1.5") + COUNTIFS(Sta!$B:$B,$A57,Sta!$F:$F,"&gt;1.5"))/$D57</f>
        <v>#DIV/0!</v>
      </c>
      <c r="I57" s="8" t="e">
        <f>COUNTIFS(Sta!$A:$A,$A57,Sta!$F:$F,"&gt;1.5")/$B57</f>
        <v>#DIV/0!</v>
      </c>
      <c r="J57" s="8" t="e">
        <f>COUNTIFS(Sta!$B:$B,$A57,Sta!$F:$F,"&gt;1.5")/$C57</f>
        <v>#DIV/0!</v>
      </c>
      <c r="K57" s="11" t="e">
        <f>(COUNTIFS(Sta!$A:$A,$A57,Sta!$F:$F,"&gt;2.5") + COUNTIFS(Sta!$B:$B,$A57,Sta!$F:$F,"&gt;2.5"))/$D57</f>
        <v>#DIV/0!</v>
      </c>
      <c r="L57" s="8" t="e">
        <f>COUNTIFS(Sta!$A:$A,$A57,Sta!$F:$F,"&gt;2.5")/$B57</f>
        <v>#DIV/0!</v>
      </c>
      <c r="M57" s="8" t="e">
        <f>COUNTIFS(Sta!$B:$B,$A57,Sta!$F:$F,"&gt;2.5")/$C57</f>
        <v>#DIV/0!</v>
      </c>
      <c r="N57" s="11" t="e">
        <f>(COUNTIFS(Sta!$A:$A,$A57,Sta!$F:$F,"&gt;3.5") + COUNTIFS(Sta!$B:$B,$A57,Sta!$F:$F,"&gt;3.5"))/$D57</f>
        <v>#DIV/0!</v>
      </c>
      <c r="O57" s="8" t="e">
        <f>COUNTIFS(Sta!$A:$A,$A57,Sta!$F:$F,"&gt;3.5")/$B57</f>
        <v>#DIV/0!</v>
      </c>
      <c r="P57" s="8" t="e">
        <f>COUNTIFS(Sta!$B:$B,$A57,Sta!$F:$F,"&gt;3.5")/$C57</f>
        <v>#DIV/0!</v>
      </c>
      <c r="Q57" s="11" t="e">
        <f>(COUNTIFS(Sta!$A:$A,$A57,Sta!$D:$D,"&gt;0.5")  + COUNTIFS(Sta!$B:$B,$A57,Sta!$E:$E,"&gt;0.5"))/$D57</f>
        <v>#DIV/0!</v>
      </c>
      <c r="R57" s="8" t="e">
        <f>COUNTIFS(Sta!$A:$A,$A57,Sta!$D:$D,"&gt;0.5")/$B57</f>
        <v>#DIV/0!</v>
      </c>
      <c r="S57" s="8" t="e">
        <f>COUNTIFS(Sta!$B:$B,$A57,Sta!$E:$E,"&gt;0.5")/$C57</f>
        <v>#DIV/0!</v>
      </c>
      <c r="T57" s="11" t="e">
        <f>(COUNTIFS(Sta!$A:$A,$A57,Sta!$D:$D,"&gt;1.5")  + COUNTIFS(Sta!$B:$B,$A57,Sta!$E:$E,"&gt;1.5"))/$D57</f>
        <v>#DIV/0!</v>
      </c>
      <c r="U57" s="8" t="e">
        <f>COUNTIFS(Sta!$A:$A,$A57,Sta!$D:$D,"&gt;1.5")/$B57</f>
        <v>#DIV/0!</v>
      </c>
      <c r="V57" s="8" t="e">
        <f>COUNTIFS(Sta!$B:$B,$A57,Sta!$E:$E,"&gt;1.5")/$C57</f>
        <v>#DIV/0!</v>
      </c>
      <c r="W57" s="11" t="e">
        <f>(COUNTIFS(Sta!$A:$A,$A57,Sta!$E:E,"&gt;0.5") +COUNTIFS(Sta!$B:$B,$A57,Sta!$D:$D,"&gt;0.5"))/$D57</f>
        <v>#DIV/0!</v>
      </c>
      <c r="X57" s="8" t="e">
        <f>COUNTIFS(Sta!$A:$A,$A57,Sta!$E:$E,"&gt;0.5")/$B57</f>
        <v>#DIV/0!</v>
      </c>
      <c r="Y57" s="8" t="e">
        <f>COUNTIFS(Sta!$B:$B,$A57,Sta!$D:$D,"&gt;0.5")/$C57</f>
        <v>#DIV/0!</v>
      </c>
      <c r="Z57" s="11" t="e">
        <f>(COUNTIFS(Sta!$A:$A,$A57,Sta!$E:$E,"&gt;1.5")  + COUNTIFS(Sta!$B:$B,$A57,Sta!$D:$D,"&gt;1.5"))/$D57</f>
        <v>#DIV/0!</v>
      </c>
      <c r="AA57" s="8" t="e">
        <f>COUNTIFS(Sta!$A:$A,$A57,Sta!$E:$E,"&gt;1.5")/$B57</f>
        <v>#DIV/0!</v>
      </c>
      <c r="AB57" s="8" t="e">
        <f>COUNTIFS(Sta!$B:$B,$A57,Sta!$D:$D,"&gt;1.5")/$C57</f>
        <v>#DIV/0!</v>
      </c>
      <c r="AC57" s="11" t="e">
        <f>(COUNTIFS(Sta!$A:A,$A57,Sta!$G:$G,"y") + COUNTIFS(Sta!$B:B,$A57,Sta!$G:$G,"y"))/$D57</f>
        <v>#DIV/0!</v>
      </c>
      <c r="AD57" s="8" t="e">
        <f>COUNTIFS(Sta!$A:A,$A57,Sta!$G:$G,"y")/$B57</f>
        <v>#DIV/0!</v>
      </c>
      <c r="AE57" s="16" t="e">
        <f>COUNTIFS(Sta!$B:B,$A57,Sta!$G:$G,"y")/$C57</f>
        <v>#DIV/0!</v>
      </c>
    </row>
    <row r="58" spans="1:31" x14ac:dyDescent="0.3">
      <c r="A58" s="4" t="s">
        <v>156</v>
      </c>
      <c r="B58" s="9">
        <f>COUNTIF(Sta!A:A,A58)</f>
        <v>0</v>
      </c>
      <c r="C58" s="4">
        <f>COUNTIF(Sta!B:B,A58)</f>
        <v>0</v>
      </c>
      <c r="D58" s="4">
        <f t="shared" si="2"/>
        <v>0</v>
      </c>
      <c r="E58" s="11" t="e">
        <f>(COUNTIFS(Sta!$A:$A,$A58,Sta!$F:$F,"&gt;0.5") + COUNTIFS(Sta!$B:$B,$A58,Sta!$F:$F,"&gt;0.5"))/$D58</f>
        <v>#DIV/0!</v>
      </c>
      <c r="F58" s="8" t="e">
        <f>COUNTIFS(Sta!$A:$A,$A58,Sta!$F:$F,"&gt;0.5")/$B58</f>
        <v>#DIV/0!</v>
      </c>
      <c r="G58" s="8" t="e">
        <f>COUNTIFS(Sta!$B:$B,$A58,Sta!$F:$F,"&gt;0.5")/$C58</f>
        <v>#DIV/0!</v>
      </c>
      <c r="H58" s="11" t="e">
        <f>(COUNTIFS(Sta!$A:$A,$A58,Sta!$F:$F,"&gt;1.5") + COUNTIFS(Sta!$B:$B,$A58,Sta!$F:$F,"&gt;1.5"))/$D58</f>
        <v>#DIV/0!</v>
      </c>
      <c r="I58" s="8" t="e">
        <f>COUNTIFS(Sta!$A:$A,$A58,Sta!$F:$F,"&gt;1.5")/$B58</f>
        <v>#DIV/0!</v>
      </c>
      <c r="J58" s="8" t="e">
        <f>COUNTIFS(Sta!$B:$B,$A58,Sta!$F:$F,"&gt;1.5")/$C58</f>
        <v>#DIV/0!</v>
      </c>
      <c r="K58" s="11" t="e">
        <f>(COUNTIFS(Sta!$A:$A,$A58,Sta!$F:$F,"&gt;2.5") + COUNTIFS(Sta!$B:$B,$A58,Sta!$F:$F,"&gt;2.5"))/$D58</f>
        <v>#DIV/0!</v>
      </c>
      <c r="L58" s="8" t="e">
        <f>COUNTIFS(Sta!$A:$A,$A58,Sta!$F:$F,"&gt;2.5")/$B58</f>
        <v>#DIV/0!</v>
      </c>
      <c r="M58" s="8" t="e">
        <f>COUNTIFS(Sta!$B:$B,$A58,Sta!$F:$F,"&gt;2.5")/$C58</f>
        <v>#DIV/0!</v>
      </c>
      <c r="N58" s="11" t="e">
        <f>(COUNTIFS(Sta!$A:$A,$A58,Sta!$F:$F,"&gt;3.5") + COUNTIFS(Sta!$B:$B,$A58,Sta!$F:$F,"&gt;3.5"))/$D58</f>
        <v>#DIV/0!</v>
      </c>
      <c r="O58" s="8" t="e">
        <f>COUNTIFS(Sta!$A:$A,$A58,Sta!$F:$F,"&gt;3.5")/$B58</f>
        <v>#DIV/0!</v>
      </c>
      <c r="P58" s="8" t="e">
        <f>COUNTIFS(Sta!$B:$B,$A58,Sta!$F:$F,"&gt;3.5")/$C58</f>
        <v>#DIV/0!</v>
      </c>
      <c r="Q58" s="11" t="e">
        <f>(COUNTIFS(Sta!$A:$A,$A58,Sta!$D:$D,"&gt;0.5")  + COUNTIFS(Sta!$B:$B,$A58,Sta!$E:$E,"&gt;0.5"))/$D58</f>
        <v>#DIV/0!</v>
      </c>
      <c r="R58" s="8" t="e">
        <f>COUNTIFS(Sta!$A:$A,$A58,Sta!$D:$D,"&gt;0.5")/$B58</f>
        <v>#DIV/0!</v>
      </c>
      <c r="S58" s="8" t="e">
        <f>COUNTIFS(Sta!$B:$B,$A58,Sta!$E:$E,"&gt;0.5")/$C58</f>
        <v>#DIV/0!</v>
      </c>
      <c r="T58" s="11" t="e">
        <f>(COUNTIFS(Sta!$A:$A,$A58,Sta!$D:$D,"&gt;1.5")  + COUNTIFS(Sta!$B:$B,$A58,Sta!$E:$E,"&gt;1.5"))/$D58</f>
        <v>#DIV/0!</v>
      </c>
      <c r="U58" s="8" t="e">
        <f>COUNTIFS(Sta!$A:$A,$A58,Sta!$D:$D,"&gt;1.5")/$B58</f>
        <v>#DIV/0!</v>
      </c>
      <c r="V58" s="8" t="e">
        <f>COUNTIFS(Sta!$B:$B,$A58,Sta!$E:$E,"&gt;1.5")/$C58</f>
        <v>#DIV/0!</v>
      </c>
      <c r="W58" s="11" t="e">
        <f>(COUNTIFS(Sta!$A:$A,$A58,Sta!$E:E,"&gt;0.5") +COUNTIFS(Sta!$B:$B,$A58,Sta!$D:$D,"&gt;0.5"))/$D58</f>
        <v>#DIV/0!</v>
      </c>
      <c r="X58" s="8" t="e">
        <f>COUNTIFS(Sta!$A:$A,$A58,Sta!$E:$E,"&gt;0.5")/$B58</f>
        <v>#DIV/0!</v>
      </c>
      <c r="Y58" s="8" t="e">
        <f>COUNTIFS(Sta!$B:$B,$A58,Sta!$D:$D,"&gt;0.5")/$C58</f>
        <v>#DIV/0!</v>
      </c>
      <c r="Z58" s="11" t="e">
        <f>(COUNTIFS(Sta!$A:$A,$A58,Sta!$E:$E,"&gt;1.5")  + COUNTIFS(Sta!$B:$B,$A58,Sta!$D:$D,"&gt;1.5"))/$D58</f>
        <v>#DIV/0!</v>
      </c>
      <c r="AA58" s="8" t="e">
        <f>COUNTIFS(Sta!$A:$A,$A58,Sta!$E:$E,"&gt;1.5")/$B58</f>
        <v>#DIV/0!</v>
      </c>
      <c r="AB58" s="8" t="e">
        <f>COUNTIFS(Sta!$B:$B,$A58,Sta!$D:$D,"&gt;1.5")/$C58</f>
        <v>#DIV/0!</v>
      </c>
      <c r="AC58" s="11" t="e">
        <f>(COUNTIFS(Sta!$A:A,$A58,Sta!$G:$G,"y") + COUNTIFS(Sta!$B:B,$A58,Sta!$G:$G,"y"))/$D58</f>
        <v>#DIV/0!</v>
      </c>
      <c r="AD58" s="8" t="e">
        <f>COUNTIFS(Sta!$A:A,$A58,Sta!$G:$G,"y")/$B58</f>
        <v>#DIV/0!</v>
      </c>
      <c r="AE58" s="16" t="e">
        <f>COUNTIFS(Sta!$B:B,$A58,Sta!$G:$G,"y")/$C58</f>
        <v>#DIV/0!</v>
      </c>
    </row>
    <row r="59" spans="1:31" x14ac:dyDescent="0.3">
      <c r="A59" s="4" t="s">
        <v>159</v>
      </c>
      <c r="B59" s="9">
        <f>COUNTIF(Sta!A:A,A59)</f>
        <v>0</v>
      </c>
      <c r="C59" s="4">
        <f>COUNTIF(Sta!B:B,A59)</f>
        <v>0</v>
      </c>
      <c r="D59" s="4">
        <f t="shared" si="2"/>
        <v>0</v>
      </c>
      <c r="E59" s="11" t="e">
        <f>(COUNTIFS(Sta!$A:$A,$A59,Sta!$F:$F,"&gt;0.5") + COUNTIFS(Sta!$B:$B,$A59,Sta!$F:$F,"&gt;0.5"))/$D59</f>
        <v>#DIV/0!</v>
      </c>
      <c r="F59" s="8" t="e">
        <f>COUNTIFS(Sta!$A:$A,$A59,Sta!$F:$F,"&gt;0.5")/$B59</f>
        <v>#DIV/0!</v>
      </c>
      <c r="G59" s="8" t="e">
        <f>COUNTIFS(Sta!$B:$B,$A59,Sta!$F:$F,"&gt;0.5")/$C59</f>
        <v>#DIV/0!</v>
      </c>
      <c r="H59" s="11" t="e">
        <f>(COUNTIFS(Sta!$A:$A,$A59,Sta!$F:$F,"&gt;1.5") + COUNTIFS(Sta!$B:$B,$A59,Sta!$F:$F,"&gt;1.5"))/$D59</f>
        <v>#DIV/0!</v>
      </c>
      <c r="I59" s="8" t="e">
        <f>COUNTIFS(Sta!$A:$A,$A59,Sta!$F:$F,"&gt;1.5")/$B59</f>
        <v>#DIV/0!</v>
      </c>
      <c r="J59" s="8" t="e">
        <f>COUNTIFS(Sta!$B:$B,$A59,Sta!$F:$F,"&gt;1.5")/$C59</f>
        <v>#DIV/0!</v>
      </c>
      <c r="K59" s="11" t="e">
        <f>(COUNTIFS(Sta!$A:$A,$A59,Sta!$F:$F,"&gt;2.5") + COUNTIFS(Sta!$B:$B,$A59,Sta!$F:$F,"&gt;2.5"))/$D59</f>
        <v>#DIV/0!</v>
      </c>
      <c r="L59" s="8" t="e">
        <f>COUNTIFS(Sta!$A:$A,$A59,Sta!$F:$F,"&gt;2.5")/$B59</f>
        <v>#DIV/0!</v>
      </c>
      <c r="M59" s="8" t="e">
        <f>COUNTIFS(Sta!$B:$B,$A59,Sta!$F:$F,"&gt;2.5")/$C59</f>
        <v>#DIV/0!</v>
      </c>
      <c r="N59" s="11" t="e">
        <f>(COUNTIFS(Sta!$A:$A,$A59,Sta!$F:$F,"&gt;3.5") + COUNTIFS(Sta!$B:$B,$A59,Sta!$F:$F,"&gt;3.5"))/$D59</f>
        <v>#DIV/0!</v>
      </c>
      <c r="O59" s="8" t="e">
        <f>COUNTIFS(Sta!$A:$A,$A59,Sta!$F:$F,"&gt;3.5")/$B59</f>
        <v>#DIV/0!</v>
      </c>
      <c r="P59" s="8" t="e">
        <f>COUNTIFS(Sta!$B:$B,$A59,Sta!$F:$F,"&gt;3.5")/$C59</f>
        <v>#DIV/0!</v>
      </c>
      <c r="Q59" s="11" t="e">
        <f>(COUNTIFS(Sta!$A:$A,$A59,Sta!$D:$D,"&gt;0.5")  + COUNTIFS(Sta!$B:$B,$A59,Sta!$E:$E,"&gt;0.5"))/$D59</f>
        <v>#DIV/0!</v>
      </c>
      <c r="R59" s="8" t="e">
        <f>COUNTIFS(Sta!$A:$A,$A59,Sta!$D:$D,"&gt;0.5")/$B59</f>
        <v>#DIV/0!</v>
      </c>
      <c r="S59" s="8" t="e">
        <f>COUNTIFS(Sta!$B:$B,$A59,Sta!$E:$E,"&gt;0.5")/$C59</f>
        <v>#DIV/0!</v>
      </c>
      <c r="T59" s="11" t="e">
        <f>(COUNTIFS(Sta!$A:$A,$A59,Sta!$D:$D,"&gt;1.5")  + COUNTIFS(Sta!$B:$B,$A59,Sta!$E:$E,"&gt;1.5"))/$D59</f>
        <v>#DIV/0!</v>
      </c>
      <c r="U59" s="8" t="e">
        <f>COUNTIFS(Sta!$A:$A,$A59,Sta!$D:$D,"&gt;1.5")/$B59</f>
        <v>#DIV/0!</v>
      </c>
      <c r="V59" s="8" t="e">
        <f>COUNTIFS(Sta!$B:$B,$A59,Sta!$E:$E,"&gt;1.5")/$C59</f>
        <v>#DIV/0!</v>
      </c>
      <c r="W59" s="11" t="e">
        <f>(COUNTIFS(Sta!$A:$A,$A59,Sta!$E:E,"&gt;0.5") +COUNTIFS(Sta!$B:$B,$A59,Sta!$D:$D,"&gt;0.5"))/$D59</f>
        <v>#DIV/0!</v>
      </c>
      <c r="X59" s="8" t="e">
        <f>COUNTIFS(Sta!$A:$A,$A59,Sta!$E:$E,"&gt;0.5")/$B59</f>
        <v>#DIV/0!</v>
      </c>
      <c r="Y59" s="8" t="e">
        <f>COUNTIFS(Sta!$B:$B,$A59,Sta!$D:$D,"&gt;0.5")/$C59</f>
        <v>#DIV/0!</v>
      </c>
      <c r="Z59" s="11" t="e">
        <f>(COUNTIFS(Sta!$A:$A,$A59,Sta!$E:$E,"&gt;1.5")  + COUNTIFS(Sta!$B:$B,$A59,Sta!$D:$D,"&gt;1.5"))/$D59</f>
        <v>#DIV/0!</v>
      </c>
      <c r="AA59" s="8" t="e">
        <f>COUNTIFS(Sta!$A:$A,$A59,Sta!$E:$E,"&gt;1.5")/$B59</f>
        <v>#DIV/0!</v>
      </c>
      <c r="AB59" s="8" t="e">
        <f>COUNTIFS(Sta!$B:$B,$A59,Sta!$D:$D,"&gt;1.5")/$C59</f>
        <v>#DIV/0!</v>
      </c>
      <c r="AC59" s="11" t="e">
        <f>(COUNTIFS(Sta!$A:A,$A59,Sta!$G:$G,"y") + COUNTIFS(Sta!$B:B,$A59,Sta!$G:$G,"y"))/$D59</f>
        <v>#DIV/0!</v>
      </c>
      <c r="AD59" s="8" t="e">
        <f>COUNTIFS(Sta!$A:A,$A59,Sta!$G:$G,"y")/$B59</f>
        <v>#DIV/0!</v>
      </c>
      <c r="AE59" s="16" t="e">
        <f>COUNTIFS(Sta!$B:B,$A59,Sta!$G:$G,"y")/$C59</f>
        <v>#DIV/0!</v>
      </c>
    </row>
    <row r="60" spans="1:31" x14ac:dyDescent="0.3">
      <c r="A60" s="4" t="s">
        <v>163</v>
      </c>
      <c r="B60" s="9">
        <f>COUNTIF(Sta!A:A,A60)</f>
        <v>0</v>
      </c>
      <c r="C60" s="4">
        <f>COUNTIF(Sta!B:B,A60)</f>
        <v>0</v>
      </c>
      <c r="D60" s="4">
        <f t="shared" si="2"/>
        <v>0</v>
      </c>
      <c r="E60" s="11" t="e">
        <f>(COUNTIFS(Sta!$A:$A,$A60,Sta!$F:$F,"&gt;0.5") + COUNTIFS(Sta!$B:$B,$A60,Sta!$F:$F,"&gt;0.5"))/$D60</f>
        <v>#DIV/0!</v>
      </c>
      <c r="F60" s="8" t="e">
        <f>COUNTIFS(Sta!$A:$A,$A60,Sta!$F:$F,"&gt;0.5")/$B60</f>
        <v>#DIV/0!</v>
      </c>
      <c r="G60" s="8" t="e">
        <f>COUNTIFS(Sta!$B:$B,$A60,Sta!$F:$F,"&gt;0.5")/$C60</f>
        <v>#DIV/0!</v>
      </c>
      <c r="H60" s="11" t="e">
        <f>(COUNTIFS(Sta!$A:$A,$A60,Sta!$F:$F,"&gt;1.5") + COUNTIFS(Sta!$B:$B,$A60,Sta!$F:$F,"&gt;1.5"))/$D60</f>
        <v>#DIV/0!</v>
      </c>
      <c r="I60" s="8" t="e">
        <f>COUNTIFS(Sta!$A:$A,$A60,Sta!$F:$F,"&gt;1.5")/$B60</f>
        <v>#DIV/0!</v>
      </c>
      <c r="J60" s="8" t="e">
        <f>COUNTIFS(Sta!$B:$B,$A60,Sta!$F:$F,"&gt;1.5")/$C60</f>
        <v>#DIV/0!</v>
      </c>
      <c r="K60" s="11" t="e">
        <f>(COUNTIFS(Sta!$A:$A,$A60,Sta!$F:$F,"&gt;2.5") + COUNTIFS(Sta!$B:$B,$A60,Sta!$F:$F,"&gt;2.5"))/$D60</f>
        <v>#DIV/0!</v>
      </c>
      <c r="L60" s="8" t="e">
        <f>COUNTIFS(Sta!$A:$A,$A60,Sta!$F:$F,"&gt;2.5")/$B60</f>
        <v>#DIV/0!</v>
      </c>
      <c r="M60" s="8" t="e">
        <f>COUNTIFS(Sta!$B:$B,$A60,Sta!$F:$F,"&gt;2.5")/$C60</f>
        <v>#DIV/0!</v>
      </c>
      <c r="N60" s="11" t="e">
        <f>(COUNTIFS(Sta!$A:$A,$A60,Sta!$F:$F,"&gt;3.5") + COUNTIFS(Sta!$B:$B,$A60,Sta!$F:$F,"&gt;3.5"))/$D60</f>
        <v>#DIV/0!</v>
      </c>
      <c r="O60" s="8" t="e">
        <f>COUNTIFS(Sta!$A:$A,$A60,Sta!$F:$F,"&gt;3.5")/$B60</f>
        <v>#DIV/0!</v>
      </c>
      <c r="P60" s="8" t="e">
        <f>COUNTIFS(Sta!$B:$B,$A60,Sta!$F:$F,"&gt;3.5")/$C60</f>
        <v>#DIV/0!</v>
      </c>
      <c r="Q60" s="11" t="e">
        <f>(COUNTIFS(Sta!$A:$A,$A60,Sta!$D:$D,"&gt;0.5")  + COUNTIFS(Sta!$B:$B,$A60,Sta!$E:$E,"&gt;0.5"))/$D60</f>
        <v>#DIV/0!</v>
      </c>
      <c r="R60" s="8" t="e">
        <f>COUNTIFS(Sta!$A:$A,$A60,Sta!$D:$D,"&gt;0.5")/$B60</f>
        <v>#DIV/0!</v>
      </c>
      <c r="S60" s="8" t="e">
        <f>COUNTIFS(Sta!$B:$B,$A60,Sta!$E:$E,"&gt;0.5")/$C60</f>
        <v>#DIV/0!</v>
      </c>
      <c r="T60" s="11" t="e">
        <f>(COUNTIFS(Sta!$A:$A,$A60,Sta!$D:$D,"&gt;1.5")  + COUNTIFS(Sta!$B:$B,$A60,Sta!$E:$E,"&gt;1.5"))/$D60</f>
        <v>#DIV/0!</v>
      </c>
      <c r="U60" s="8" t="e">
        <f>COUNTIFS(Sta!$A:$A,$A60,Sta!$D:$D,"&gt;1.5")/$B60</f>
        <v>#DIV/0!</v>
      </c>
      <c r="V60" s="8" t="e">
        <f>COUNTIFS(Sta!$B:$B,$A60,Sta!$E:$E,"&gt;1.5")/$C60</f>
        <v>#DIV/0!</v>
      </c>
      <c r="W60" s="11" t="e">
        <f>(COUNTIFS(Sta!$A:$A,$A60,Sta!$E:E,"&gt;0.5") +COUNTIFS(Sta!$B:$B,$A60,Sta!$D:$D,"&gt;0.5"))/$D60</f>
        <v>#DIV/0!</v>
      </c>
      <c r="X60" s="8" t="e">
        <f>COUNTIFS(Sta!$A:$A,$A60,Sta!$E:$E,"&gt;0.5")/$B60</f>
        <v>#DIV/0!</v>
      </c>
      <c r="Y60" s="8" t="e">
        <f>COUNTIFS(Sta!$B:$B,$A60,Sta!$D:$D,"&gt;0.5")/$C60</f>
        <v>#DIV/0!</v>
      </c>
      <c r="Z60" s="11" t="e">
        <f>(COUNTIFS(Sta!$A:$A,$A60,Sta!$E:$E,"&gt;1.5")  + COUNTIFS(Sta!$B:$B,$A60,Sta!$D:$D,"&gt;1.5"))/$D60</f>
        <v>#DIV/0!</v>
      </c>
      <c r="AA60" s="8" t="e">
        <f>COUNTIFS(Sta!$A:$A,$A60,Sta!$E:$E,"&gt;1.5")/$B60</f>
        <v>#DIV/0!</v>
      </c>
      <c r="AB60" s="8" t="e">
        <f>COUNTIFS(Sta!$B:$B,$A60,Sta!$D:$D,"&gt;1.5")/$C60</f>
        <v>#DIV/0!</v>
      </c>
      <c r="AC60" s="11" t="e">
        <f>(COUNTIFS(Sta!$A:A,$A60,Sta!$G:$G,"y") + COUNTIFS(Sta!$B:B,$A60,Sta!$G:$G,"y"))/$D60</f>
        <v>#DIV/0!</v>
      </c>
      <c r="AD60" s="8" t="e">
        <f>COUNTIFS(Sta!$A:A,$A60,Sta!$G:$G,"y")/$B60</f>
        <v>#DIV/0!</v>
      </c>
      <c r="AE60" s="16" t="e">
        <f>COUNTIFS(Sta!$B:B,$A60,Sta!$G:$G,"y")/$C60</f>
        <v>#DIV/0!</v>
      </c>
    </row>
    <row r="61" spans="1:31" x14ac:dyDescent="0.3">
      <c r="A61" t="s">
        <v>178</v>
      </c>
      <c r="B61" s="9">
        <f>COUNTIF(Sta!A:A,A61)</f>
        <v>0</v>
      </c>
      <c r="C61" s="4">
        <f>COUNTIF(Sta!B:B,A61)</f>
        <v>0</v>
      </c>
      <c r="D61" s="4">
        <f t="shared" ref="D61:D124" si="3">B61+C61</f>
        <v>0</v>
      </c>
      <c r="E61" s="11" t="e">
        <f>(COUNTIFS(Sta!$A:$A,$A61,Sta!$F:$F,"&gt;0.5") + COUNTIFS(Sta!$B:$B,$A61,Sta!$F:$F,"&gt;0.5"))/$D61</f>
        <v>#DIV/0!</v>
      </c>
      <c r="F61" s="8" t="e">
        <f>COUNTIFS(Sta!$A:$A,$A61,Sta!$F:$F,"&gt;0.5")/$B61</f>
        <v>#DIV/0!</v>
      </c>
      <c r="G61" s="8" t="e">
        <f>COUNTIFS(Sta!$B:$B,$A61,Sta!$F:$F,"&gt;0.5")/$C61</f>
        <v>#DIV/0!</v>
      </c>
      <c r="H61" s="11" t="e">
        <f>(COUNTIFS(Sta!$A:$A,$A61,Sta!$F:$F,"&gt;1.5") + COUNTIFS(Sta!$B:$B,$A61,Sta!$F:$F,"&gt;1.5"))/$D61</f>
        <v>#DIV/0!</v>
      </c>
      <c r="I61" s="8" t="e">
        <f>COUNTIFS(Sta!$A:$A,$A61,Sta!$F:$F,"&gt;1.5")/$B61</f>
        <v>#DIV/0!</v>
      </c>
      <c r="J61" s="8" t="e">
        <f>COUNTIFS(Sta!$B:$B,$A61,Sta!$F:$F,"&gt;1.5")/$C61</f>
        <v>#DIV/0!</v>
      </c>
      <c r="K61" s="11" t="e">
        <f>(COUNTIFS(Sta!$A:$A,$A61,Sta!$F:$F,"&gt;2.5") + COUNTIFS(Sta!$B:$B,$A61,Sta!$F:$F,"&gt;2.5"))/$D61</f>
        <v>#DIV/0!</v>
      </c>
      <c r="L61" s="8" t="e">
        <f>COUNTIFS(Sta!$A:$A,$A61,Sta!$F:$F,"&gt;2.5")/$B61</f>
        <v>#DIV/0!</v>
      </c>
      <c r="M61" s="8" t="e">
        <f>COUNTIFS(Sta!$B:$B,$A61,Sta!$F:$F,"&gt;2.5")/$C61</f>
        <v>#DIV/0!</v>
      </c>
      <c r="N61" s="11" t="e">
        <f>(COUNTIFS(Sta!$A:$A,$A61,Sta!$F:$F,"&gt;3.5") + COUNTIFS(Sta!$B:$B,$A61,Sta!$F:$F,"&gt;3.5"))/$D61</f>
        <v>#DIV/0!</v>
      </c>
      <c r="O61" s="8" t="e">
        <f>COUNTIFS(Sta!$A:$A,$A61,Sta!$F:$F,"&gt;3.5")/$B61</f>
        <v>#DIV/0!</v>
      </c>
      <c r="P61" s="8" t="e">
        <f>COUNTIFS(Sta!$B:$B,$A61,Sta!$F:$F,"&gt;3.5")/$C61</f>
        <v>#DIV/0!</v>
      </c>
      <c r="Q61" s="11" t="e">
        <f>(COUNTIFS(Sta!$A:$A,$A61,Sta!$D:$D,"&gt;0.5")  + COUNTIFS(Sta!$B:$B,$A61,Sta!$E:$E,"&gt;0.5"))/$D61</f>
        <v>#DIV/0!</v>
      </c>
      <c r="R61" s="8" t="e">
        <f>COUNTIFS(Sta!$A:$A,$A61,Sta!$D:$D,"&gt;0.5")/$B61</f>
        <v>#DIV/0!</v>
      </c>
      <c r="S61" s="8" t="e">
        <f>COUNTIFS(Sta!$B:$B,$A61,Sta!$E:$E,"&gt;0.5")/$C61</f>
        <v>#DIV/0!</v>
      </c>
      <c r="T61" s="11" t="e">
        <f>(COUNTIFS(Sta!$A:$A,$A61,Sta!$D:$D,"&gt;1.5")  + COUNTIFS(Sta!$B:$B,$A61,Sta!$E:$E,"&gt;1.5"))/$D61</f>
        <v>#DIV/0!</v>
      </c>
      <c r="U61" s="8" t="e">
        <f>COUNTIFS(Sta!$A:$A,$A61,Sta!$D:$D,"&gt;1.5")/$B61</f>
        <v>#DIV/0!</v>
      </c>
      <c r="V61" s="8" t="e">
        <f>COUNTIFS(Sta!$B:$B,$A61,Sta!$E:$E,"&gt;1.5")/$C61</f>
        <v>#DIV/0!</v>
      </c>
      <c r="W61" s="11" t="e">
        <f>(COUNTIFS(Sta!$A:$A,$A61,Sta!$E:E,"&gt;0.5") +COUNTIFS(Sta!$B:$B,$A61,Sta!$D:$D,"&gt;0.5"))/$D61</f>
        <v>#DIV/0!</v>
      </c>
      <c r="X61" s="8" t="e">
        <f>COUNTIFS(Sta!$A:$A,$A61,Sta!$E:$E,"&gt;0.5")/$B61</f>
        <v>#DIV/0!</v>
      </c>
      <c r="Y61" s="8" t="e">
        <f>COUNTIFS(Sta!$B:$B,$A61,Sta!$D:$D,"&gt;0.5")/$C61</f>
        <v>#DIV/0!</v>
      </c>
      <c r="Z61" s="11" t="e">
        <f>(COUNTIFS(Sta!$A:$A,$A61,Sta!$E:$E,"&gt;1.5")  + COUNTIFS(Sta!$B:$B,$A61,Sta!$D:$D,"&gt;1.5"))/$D61</f>
        <v>#DIV/0!</v>
      </c>
      <c r="AA61" s="8" t="e">
        <f>COUNTIFS(Sta!$A:$A,$A61,Sta!$E:$E,"&gt;1.5")/$B61</f>
        <v>#DIV/0!</v>
      </c>
      <c r="AB61" s="8" t="e">
        <f>COUNTIFS(Sta!$B:$B,$A61,Sta!$D:$D,"&gt;1.5")/$C61</f>
        <v>#DIV/0!</v>
      </c>
      <c r="AC61" s="11" t="e">
        <f>(COUNTIFS(Sta!$A:A,$A61,Sta!$G:$G,"y") + COUNTIFS(Sta!$B:B,$A61,Sta!$G:$G,"y"))/$D61</f>
        <v>#DIV/0!</v>
      </c>
      <c r="AD61" s="8" t="e">
        <f>COUNTIFS(Sta!$A:A,$A61,Sta!$G:$G,"y")/$B61</f>
        <v>#DIV/0!</v>
      </c>
      <c r="AE61" s="16" t="e">
        <f>COUNTIFS(Sta!$B:B,$A61,Sta!$G:$G,"y")/$C61</f>
        <v>#DIV/0!</v>
      </c>
    </row>
    <row r="62" spans="1:31" x14ac:dyDescent="0.3">
      <c r="A62" t="s">
        <v>176</v>
      </c>
      <c r="B62" s="9">
        <f>COUNTIF(Sta!A:A,A62)</f>
        <v>0</v>
      </c>
      <c r="C62" s="4">
        <f>COUNTIF(Sta!B:B,A62)</f>
        <v>0</v>
      </c>
      <c r="D62" s="4">
        <f t="shared" si="3"/>
        <v>0</v>
      </c>
      <c r="E62" s="11" t="e">
        <f>(COUNTIFS(Sta!$A:$A,$A62,Sta!$F:$F,"&gt;0.5") + COUNTIFS(Sta!$B:$B,$A62,Sta!$F:$F,"&gt;0.5"))/$D62</f>
        <v>#DIV/0!</v>
      </c>
      <c r="F62" s="8" t="e">
        <f>COUNTIFS(Sta!$A:$A,$A62,Sta!$F:$F,"&gt;0.5")/$B62</f>
        <v>#DIV/0!</v>
      </c>
      <c r="G62" s="8" t="e">
        <f>COUNTIFS(Sta!$B:$B,$A62,Sta!$F:$F,"&gt;0.5")/$C62</f>
        <v>#DIV/0!</v>
      </c>
      <c r="H62" s="11" t="e">
        <f>(COUNTIFS(Sta!$A:$A,$A62,Sta!$F:$F,"&gt;1.5") + COUNTIFS(Sta!$B:$B,$A62,Sta!$F:$F,"&gt;1.5"))/$D62</f>
        <v>#DIV/0!</v>
      </c>
      <c r="I62" s="8" t="e">
        <f>COUNTIFS(Sta!$A:$A,$A62,Sta!$F:$F,"&gt;1.5")/$B62</f>
        <v>#DIV/0!</v>
      </c>
      <c r="J62" s="8" t="e">
        <f>COUNTIFS(Sta!$B:$B,$A62,Sta!$F:$F,"&gt;1.5")/$C62</f>
        <v>#DIV/0!</v>
      </c>
      <c r="K62" s="11" t="e">
        <f>(COUNTIFS(Sta!$A:$A,$A62,Sta!$F:$F,"&gt;2.5") + COUNTIFS(Sta!$B:$B,$A62,Sta!$F:$F,"&gt;2.5"))/$D62</f>
        <v>#DIV/0!</v>
      </c>
      <c r="L62" s="8" t="e">
        <f>COUNTIFS(Sta!$A:$A,$A62,Sta!$F:$F,"&gt;2.5")/$B62</f>
        <v>#DIV/0!</v>
      </c>
      <c r="M62" s="8" t="e">
        <f>COUNTIFS(Sta!$B:$B,$A62,Sta!$F:$F,"&gt;2.5")/$C62</f>
        <v>#DIV/0!</v>
      </c>
      <c r="N62" s="11" t="e">
        <f>(COUNTIFS(Sta!$A:$A,$A62,Sta!$F:$F,"&gt;3.5") + COUNTIFS(Sta!$B:$B,$A62,Sta!$F:$F,"&gt;3.5"))/$D62</f>
        <v>#DIV/0!</v>
      </c>
      <c r="O62" s="8" t="e">
        <f>COUNTIFS(Sta!$A:$A,$A62,Sta!$F:$F,"&gt;3.5")/$B62</f>
        <v>#DIV/0!</v>
      </c>
      <c r="P62" s="8" t="e">
        <f>COUNTIFS(Sta!$B:$B,$A62,Sta!$F:$F,"&gt;3.5")/$C62</f>
        <v>#DIV/0!</v>
      </c>
      <c r="Q62" s="11" t="e">
        <f>(COUNTIFS(Sta!$A:$A,$A62,Sta!$D:$D,"&gt;0.5")  + COUNTIFS(Sta!$B:$B,$A62,Sta!$E:$E,"&gt;0.5"))/$D62</f>
        <v>#DIV/0!</v>
      </c>
      <c r="R62" s="8" t="e">
        <f>COUNTIFS(Sta!$A:$A,$A62,Sta!$D:$D,"&gt;0.5")/$B62</f>
        <v>#DIV/0!</v>
      </c>
      <c r="S62" s="8" t="e">
        <f>COUNTIFS(Sta!$B:$B,$A62,Sta!$E:$E,"&gt;0.5")/$C62</f>
        <v>#DIV/0!</v>
      </c>
      <c r="T62" s="11" t="e">
        <f>(COUNTIFS(Sta!$A:$A,$A62,Sta!$D:$D,"&gt;1.5")  + COUNTIFS(Sta!$B:$B,$A62,Sta!$E:$E,"&gt;1.5"))/$D62</f>
        <v>#DIV/0!</v>
      </c>
      <c r="U62" s="8" t="e">
        <f>COUNTIFS(Sta!$A:$A,$A62,Sta!$D:$D,"&gt;1.5")/$B62</f>
        <v>#DIV/0!</v>
      </c>
      <c r="V62" s="8" t="e">
        <f>COUNTIFS(Sta!$B:$B,$A62,Sta!$E:$E,"&gt;1.5")/$C62</f>
        <v>#DIV/0!</v>
      </c>
      <c r="W62" s="11" t="e">
        <f>(COUNTIFS(Sta!$A:$A,$A62,Sta!$E:E,"&gt;0.5") +COUNTIFS(Sta!$B:$B,$A62,Sta!$D:$D,"&gt;0.5"))/$D62</f>
        <v>#DIV/0!</v>
      </c>
      <c r="X62" s="8" t="e">
        <f>COUNTIFS(Sta!$A:$A,$A62,Sta!$E:$E,"&gt;0.5")/$B62</f>
        <v>#DIV/0!</v>
      </c>
      <c r="Y62" s="8" t="e">
        <f>COUNTIFS(Sta!$B:$B,$A62,Sta!$D:$D,"&gt;0.5")/$C62</f>
        <v>#DIV/0!</v>
      </c>
      <c r="Z62" s="11" t="e">
        <f>(COUNTIFS(Sta!$A:$A,$A62,Sta!$E:$E,"&gt;1.5")  + COUNTIFS(Sta!$B:$B,$A62,Sta!$D:$D,"&gt;1.5"))/$D62</f>
        <v>#DIV/0!</v>
      </c>
      <c r="AA62" s="8" t="e">
        <f>COUNTIFS(Sta!$A:$A,$A62,Sta!$E:$E,"&gt;1.5")/$B62</f>
        <v>#DIV/0!</v>
      </c>
      <c r="AB62" s="8" t="e">
        <f>COUNTIFS(Sta!$B:$B,$A62,Sta!$D:$D,"&gt;1.5")/$C62</f>
        <v>#DIV/0!</v>
      </c>
      <c r="AC62" s="11" t="e">
        <f>(COUNTIFS(Sta!$A:A,$A62,Sta!$G:$G,"y") + COUNTIFS(Sta!$B:B,$A62,Sta!$G:$G,"y"))/$D62</f>
        <v>#DIV/0!</v>
      </c>
      <c r="AD62" s="8" t="e">
        <f>COUNTIFS(Sta!$A:A,$A62,Sta!$G:$G,"y")/$B62</f>
        <v>#DIV/0!</v>
      </c>
      <c r="AE62" s="16" t="e">
        <f>COUNTIFS(Sta!$B:B,$A62,Sta!$G:$G,"y")/$C62</f>
        <v>#DIV/0!</v>
      </c>
    </row>
    <row r="63" spans="1:31" x14ac:dyDescent="0.3">
      <c r="A63" t="s">
        <v>184</v>
      </c>
      <c r="B63" s="9">
        <f>COUNTIF(Sta!A:A,A63)</f>
        <v>0</v>
      </c>
      <c r="C63" s="4">
        <f>COUNTIF(Sta!B:B,A63)</f>
        <v>0</v>
      </c>
      <c r="D63" s="4">
        <f t="shared" si="3"/>
        <v>0</v>
      </c>
      <c r="E63" s="11" t="e">
        <f>(COUNTIFS(Sta!$A:$A,$A63,Sta!$F:$F,"&gt;0.5") + COUNTIFS(Sta!$B:$B,$A63,Sta!$F:$F,"&gt;0.5"))/$D63</f>
        <v>#DIV/0!</v>
      </c>
      <c r="F63" s="8" t="e">
        <f>COUNTIFS(Sta!$A:$A,$A63,Sta!$F:$F,"&gt;0.5")/$B63</f>
        <v>#DIV/0!</v>
      </c>
      <c r="G63" s="8" t="e">
        <f>COUNTIFS(Sta!$B:$B,$A63,Sta!$F:$F,"&gt;0.5")/$C63</f>
        <v>#DIV/0!</v>
      </c>
      <c r="H63" s="11" t="e">
        <f>(COUNTIFS(Sta!$A:$A,$A63,Sta!$F:$F,"&gt;1.5") + COUNTIFS(Sta!$B:$B,$A63,Sta!$F:$F,"&gt;1.5"))/$D63</f>
        <v>#DIV/0!</v>
      </c>
      <c r="I63" s="8" t="e">
        <f>COUNTIFS(Sta!$A:$A,$A63,Sta!$F:$F,"&gt;1.5")/$B63</f>
        <v>#DIV/0!</v>
      </c>
      <c r="J63" s="8" t="e">
        <f>COUNTIFS(Sta!$B:$B,$A63,Sta!$F:$F,"&gt;1.5")/$C63</f>
        <v>#DIV/0!</v>
      </c>
      <c r="K63" s="11" t="e">
        <f>(COUNTIFS(Sta!$A:$A,$A63,Sta!$F:$F,"&gt;2.5") + COUNTIFS(Sta!$B:$B,$A63,Sta!$F:$F,"&gt;2.5"))/$D63</f>
        <v>#DIV/0!</v>
      </c>
      <c r="L63" s="8" t="e">
        <f>COUNTIFS(Sta!$A:$A,$A63,Sta!$F:$F,"&gt;2.5")/$B63</f>
        <v>#DIV/0!</v>
      </c>
      <c r="M63" s="8" t="e">
        <f>COUNTIFS(Sta!$B:$B,$A63,Sta!$F:$F,"&gt;2.5")/$C63</f>
        <v>#DIV/0!</v>
      </c>
      <c r="N63" s="11" t="e">
        <f>(COUNTIFS(Sta!$A:$A,$A63,Sta!$F:$F,"&gt;3.5") + COUNTIFS(Sta!$B:$B,$A63,Sta!$F:$F,"&gt;3.5"))/$D63</f>
        <v>#DIV/0!</v>
      </c>
      <c r="O63" s="8" t="e">
        <f>COUNTIFS(Sta!$A:$A,$A63,Sta!$F:$F,"&gt;3.5")/$B63</f>
        <v>#DIV/0!</v>
      </c>
      <c r="P63" s="8" t="e">
        <f>COUNTIFS(Sta!$B:$B,$A63,Sta!$F:$F,"&gt;3.5")/$C63</f>
        <v>#DIV/0!</v>
      </c>
      <c r="Q63" s="11" t="e">
        <f>(COUNTIFS(Sta!$A:$A,$A63,Sta!$D:$D,"&gt;0.5")  + COUNTIFS(Sta!$B:$B,$A63,Sta!$E:$E,"&gt;0.5"))/$D63</f>
        <v>#DIV/0!</v>
      </c>
      <c r="R63" s="8" t="e">
        <f>COUNTIFS(Sta!$A:$A,$A63,Sta!$D:$D,"&gt;0.5")/$B63</f>
        <v>#DIV/0!</v>
      </c>
      <c r="S63" s="8" t="e">
        <f>COUNTIFS(Sta!$B:$B,$A63,Sta!$E:$E,"&gt;0.5")/$C63</f>
        <v>#DIV/0!</v>
      </c>
      <c r="T63" s="11" t="e">
        <f>(COUNTIFS(Sta!$A:$A,$A63,Sta!$D:$D,"&gt;1.5")  + COUNTIFS(Sta!$B:$B,$A63,Sta!$E:$E,"&gt;1.5"))/$D63</f>
        <v>#DIV/0!</v>
      </c>
      <c r="U63" s="8" t="e">
        <f>COUNTIFS(Sta!$A:$A,$A63,Sta!$D:$D,"&gt;1.5")/$B63</f>
        <v>#DIV/0!</v>
      </c>
      <c r="V63" s="8" t="e">
        <f>COUNTIFS(Sta!$B:$B,$A63,Sta!$E:$E,"&gt;1.5")/$C63</f>
        <v>#DIV/0!</v>
      </c>
      <c r="W63" s="11" t="e">
        <f>(COUNTIFS(Sta!$A:$A,$A63,Sta!$E:E,"&gt;0.5") +COUNTIFS(Sta!$B:$B,$A63,Sta!$D:$D,"&gt;0.5"))/$D63</f>
        <v>#DIV/0!</v>
      </c>
      <c r="X63" s="8" t="e">
        <f>COUNTIFS(Sta!$A:$A,$A63,Sta!$E:$E,"&gt;0.5")/$B63</f>
        <v>#DIV/0!</v>
      </c>
      <c r="Y63" s="8" t="e">
        <f>COUNTIFS(Sta!$B:$B,$A63,Sta!$D:$D,"&gt;0.5")/$C63</f>
        <v>#DIV/0!</v>
      </c>
      <c r="Z63" s="11" t="e">
        <f>(COUNTIFS(Sta!$A:$A,$A63,Sta!$E:$E,"&gt;1.5")  + COUNTIFS(Sta!$B:$B,$A63,Sta!$D:$D,"&gt;1.5"))/$D63</f>
        <v>#DIV/0!</v>
      </c>
      <c r="AA63" s="8" t="e">
        <f>COUNTIFS(Sta!$A:$A,$A63,Sta!$E:$E,"&gt;1.5")/$B63</f>
        <v>#DIV/0!</v>
      </c>
      <c r="AB63" s="8" t="e">
        <f>COUNTIFS(Sta!$B:$B,$A63,Sta!$D:$D,"&gt;1.5")/$C63</f>
        <v>#DIV/0!</v>
      </c>
      <c r="AC63" s="11" t="e">
        <f>(COUNTIFS(Sta!$A:A,$A63,Sta!$G:$G,"y") + COUNTIFS(Sta!$B:B,$A63,Sta!$G:$G,"y"))/$D63</f>
        <v>#DIV/0!</v>
      </c>
      <c r="AD63" s="8" t="e">
        <f>COUNTIFS(Sta!$A:A,$A63,Sta!$G:$G,"y")/$B63</f>
        <v>#DIV/0!</v>
      </c>
      <c r="AE63" s="16" t="e">
        <f>COUNTIFS(Sta!$B:B,$A63,Sta!$G:$G,"y")/$C63</f>
        <v>#DIV/0!</v>
      </c>
    </row>
    <row r="64" spans="1:31" x14ac:dyDescent="0.3">
      <c r="A64" t="s">
        <v>190</v>
      </c>
      <c r="B64" s="9">
        <f>COUNTIF(Sta!A:A,A64)</f>
        <v>0</v>
      </c>
      <c r="C64" s="4">
        <f>COUNTIF(Sta!B:B,A64)</f>
        <v>0</v>
      </c>
      <c r="D64" s="4">
        <f t="shared" si="3"/>
        <v>0</v>
      </c>
      <c r="E64" s="11" t="e">
        <f>(COUNTIFS(Sta!$A:$A,$A64,Sta!$F:$F,"&gt;0.5") + COUNTIFS(Sta!$B:$B,$A64,Sta!$F:$F,"&gt;0.5"))/$D64</f>
        <v>#DIV/0!</v>
      </c>
      <c r="F64" s="8" t="e">
        <f>COUNTIFS(Sta!$A:$A,$A64,Sta!$F:$F,"&gt;0.5")/$B64</f>
        <v>#DIV/0!</v>
      </c>
      <c r="G64" s="8" t="e">
        <f>COUNTIFS(Sta!$B:$B,$A64,Sta!$F:$F,"&gt;0.5")/$C64</f>
        <v>#DIV/0!</v>
      </c>
      <c r="H64" s="11" t="e">
        <f>(COUNTIFS(Sta!$A:$A,$A64,Sta!$F:$F,"&gt;1.5") + COUNTIFS(Sta!$B:$B,$A64,Sta!$F:$F,"&gt;1.5"))/$D64</f>
        <v>#DIV/0!</v>
      </c>
      <c r="I64" s="8" t="e">
        <f>COUNTIFS(Sta!$A:$A,$A64,Sta!$F:$F,"&gt;1.5")/$B64</f>
        <v>#DIV/0!</v>
      </c>
      <c r="J64" s="8" t="e">
        <f>COUNTIFS(Sta!$B:$B,$A64,Sta!$F:$F,"&gt;1.5")/$C64</f>
        <v>#DIV/0!</v>
      </c>
      <c r="K64" s="11" t="e">
        <f>(COUNTIFS(Sta!$A:$A,$A64,Sta!$F:$F,"&gt;2.5") + COUNTIFS(Sta!$B:$B,$A64,Sta!$F:$F,"&gt;2.5"))/$D64</f>
        <v>#DIV/0!</v>
      </c>
      <c r="L64" s="8" t="e">
        <f>COUNTIFS(Sta!$A:$A,$A64,Sta!$F:$F,"&gt;2.5")/$B64</f>
        <v>#DIV/0!</v>
      </c>
      <c r="M64" s="8" t="e">
        <f>COUNTIFS(Sta!$B:$B,$A64,Sta!$F:$F,"&gt;2.5")/$C64</f>
        <v>#DIV/0!</v>
      </c>
      <c r="N64" s="11" t="e">
        <f>(COUNTIFS(Sta!$A:$A,$A64,Sta!$F:$F,"&gt;3.5") + COUNTIFS(Sta!$B:$B,$A64,Sta!$F:$F,"&gt;3.5"))/$D64</f>
        <v>#DIV/0!</v>
      </c>
      <c r="O64" s="8" t="e">
        <f>COUNTIFS(Sta!$A:$A,$A64,Sta!$F:$F,"&gt;3.5")/$B64</f>
        <v>#DIV/0!</v>
      </c>
      <c r="P64" s="8" t="e">
        <f>COUNTIFS(Sta!$B:$B,$A64,Sta!$F:$F,"&gt;3.5")/$C64</f>
        <v>#DIV/0!</v>
      </c>
      <c r="Q64" s="11" t="e">
        <f>(COUNTIFS(Sta!$A:$A,$A64,Sta!$D:$D,"&gt;0.5")  + COUNTIFS(Sta!$B:$B,$A64,Sta!$E:$E,"&gt;0.5"))/$D64</f>
        <v>#DIV/0!</v>
      </c>
      <c r="R64" s="8" t="e">
        <f>COUNTIFS(Sta!$A:$A,$A64,Sta!$D:$D,"&gt;0.5")/$B64</f>
        <v>#DIV/0!</v>
      </c>
      <c r="S64" s="8" t="e">
        <f>COUNTIFS(Sta!$B:$B,$A64,Sta!$E:$E,"&gt;0.5")/$C64</f>
        <v>#DIV/0!</v>
      </c>
      <c r="T64" s="11" t="e">
        <f>(COUNTIFS(Sta!$A:$A,$A64,Sta!$D:$D,"&gt;1.5")  + COUNTIFS(Sta!$B:$B,$A64,Sta!$E:$E,"&gt;1.5"))/$D64</f>
        <v>#DIV/0!</v>
      </c>
      <c r="U64" s="8" t="e">
        <f>COUNTIFS(Sta!$A:$A,$A64,Sta!$D:$D,"&gt;1.5")/$B64</f>
        <v>#DIV/0!</v>
      </c>
      <c r="V64" s="8" t="e">
        <f>COUNTIFS(Sta!$B:$B,$A64,Sta!$E:$E,"&gt;1.5")/$C64</f>
        <v>#DIV/0!</v>
      </c>
      <c r="W64" s="11" t="e">
        <f>(COUNTIFS(Sta!$A:$A,$A64,Sta!$E:E,"&gt;0.5") +COUNTIFS(Sta!$B:$B,$A64,Sta!$D:$D,"&gt;0.5"))/$D64</f>
        <v>#DIV/0!</v>
      </c>
      <c r="X64" s="8" t="e">
        <f>COUNTIFS(Sta!$A:$A,$A64,Sta!$E:$E,"&gt;0.5")/$B64</f>
        <v>#DIV/0!</v>
      </c>
      <c r="Y64" s="8" t="e">
        <f>COUNTIFS(Sta!$B:$B,$A64,Sta!$D:$D,"&gt;0.5")/$C64</f>
        <v>#DIV/0!</v>
      </c>
      <c r="Z64" s="11" t="e">
        <f>(COUNTIFS(Sta!$A:$A,$A64,Sta!$E:$E,"&gt;1.5")  + COUNTIFS(Sta!$B:$B,$A64,Sta!$D:$D,"&gt;1.5"))/$D64</f>
        <v>#DIV/0!</v>
      </c>
      <c r="AA64" s="8" t="e">
        <f>COUNTIFS(Sta!$A:$A,$A64,Sta!$E:$E,"&gt;1.5")/$B64</f>
        <v>#DIV/0!</v>
      </c>
      <c r="AB64" s="8" t="e">
        <f>COUNTIFS(Sta!$B:$B,$A64,Sta!$D:$D,"&gt;1.5")/$C64</f>
        <v>#DIV/0!</v>
      </c>
      <c r="AC64" s="11" t="e">
        <f>(COUNTIFS(Sta!$A:A,$A64,Sta!$G:$G,"y") + COUNTIFS(Sta!$B:B,$A64,Sta!$G:$G,"y"))/$D64</f>
        <v>#DIV/0!</v>
      </c>
      <c r="AD64" s="8" t="e">
        <f>COUNTIFS(Sta!$A:A,$A64,Sta!$G:$G,"y")/$B64</f>
        <v>#DIV/0!</v>
      </c>
      <c r="AE64" s="16" t="e">
        <f>COUNTIFS(Sta!$B:B,$A64,Sta!$G:$G,"y")/$C64</f>
        <v>#DIV/0!</v>
      </c>
    </row>
    <row r="65" spans="1:31" x14ac:dyDescent="0.3">
      <c r="A65" t="s">
        <v>187</v>
      </c>
      <c r="B65" s="9">
        <f>COUNTIF(Sta!A:A,A65)</f>
        <v>0</v>
      </c>
      <c r="C65" s="4">
        <f>COUNTIF(Sta!B:B,A65)</f>
        <v>0</v>
      </c>
      <c r="D65" s="4">
        <f t="shared" si="3"/>
        <v>0</v>
      </c>
      <c r="E65" s="11" t="e">
        <f>(COUNTIFS(Sta!$A:$A,$A65,Sta!$F:$F,"&gt;0.5") + COUNTIFS(Sta!$B:$B,$A65,Sta!$F:$F,"&gt;0.5"))/$D65</f>
        <v>#DIV/0!</v>
      </c>
      <c r="F65" s="8" t="e">
        <f>COUNTIFS(Sta!$A:$A,$A65,Sta!$F:$F,"&gt;0.5")/$B65</f>
        <v>#DIV/0!</v>
      </c>
      <c r="G65" s="8" t="e">
        <f>COUNTIFS(Sta!$B:$B,$A65,Sta!$F:$F,"&gt;0.5")/$C65</f>
        <v>#DIV/0!</v>
      </c>
      <c r="H65" s="11" t="e">
        <f>(COUNTIFS(Sta!$A:$A,$A65,Sta!$F:$F,"&gt;1.5") + COUNTIFS(Sta!$B:$B,$A65,Sta!$F:$F,"&gt;1.5"))/$D65</f>
        <v>#DIV/0!</v>
      </c>
      <c r="I65" s="8" t="e">
        <f>COUNTIFS(Sta!$A:$A,$A65,Sta!$F:$F,"&gt;1.5")/$B65</f>
        <v>#DIV/0!</v>
      </c>
      <c r="J65" s="8" t="e">
        <f>COUNTIFS(Sta!$B:$B,$A65,Sta!$F:$F,"&gt;1.5")/$C65</f>
        <v>#DIV/0!</v>
      </c>
      <c r="K65" s="11" t="e">
        <f>(COUNTIFS(Sta!$A:$A,$A65,Sta!$F:$F,"&gt;2.5") + COUNTIFS(Sta!$B:$B,$A65,Sta!$F:$F,"&gt;2.5"))/$D65</f>
        <v>#DIV/0!</v>
      </c>
      <c r="L65" s="8" t="e">
        <f>COUNTIFS(Sta!$A:$A,$A65,Sta!$F:$F,"&gt;2.5")/$B65</f>
        <v>#DIV/0!</v>
      </c>
      <c r="M65" s="8" t="e">
        <f>COUNTIFS(Sta!$B:$B,$A65,Sta!$F:$F,"&gt;2.5")/$C65</f>
        <v>#DIV/0!</v>
      </c>
      <c r="N65" s="11" t="e">
        <f>(COUNTIFS(Sta!$A:$A,$A65,Sta!$F:$F,"&gt;3.5") + COUNTIFS(Sta!$B:$B,$A65,Sta!$F:$F,"&gt;3.5"))/$D65</f>
        <v>#DIV/0!</v>
      </c>
      <c r="O65" s="8" t="e">
        <f>COUNTIFS(Sta!$A:$A,$A65,Sta!$F:$F,"&gt;3.5")/$B65</f>
        <v>#DIV/0!</v>
      </c>
      <c r="P65" s="8" t="e">
        <f>COUNTIFS(Sta!$B:$B,$A65,Sta!$F:$F,"&gt;3.5")/$C65</f>
        <v>#DIV/0!</v>
      </c>
      <c r="Q65" s="11" t="e">
        <f>(COUNTIFS(Sta!$A:$A,$A65,Sta!$D:$D,"&gt;0.5")  + COUNTIFS(Sta!$B:$B,$A65,Sta!$E:$E,"&gt;0.5"))/$D65</f>
        <v>#DIV/0!</v>
      </c>
      <c r="R65" s="8" t="e">
        <f>COUNTIFS(Sta!$A:$A,$A65,Sta!$D:$D,"&gt;0.5")/$B65</f>
        <v>#DIV/0!</v>
      </c>
      <c r="S65" s="8" t="e">
        <f>COUNTIFS(Sta!$B:$B,$A65,Sta!$E:$E,"&gt;0.5")/$C65</f>
        <v>#DIV/0!</v>
      </c>
      <c r="T65" s="11" t="e">
        <f>(COUNTIFS(Sta!$A:$A,$A65,Sta!$D:$D,"&gt;1.5")  + COUNTIFS(Sta!$B:$B,$A65,Sta!$E:$E,"&gt;1.5"))/$D65</f>
        <v>#DIV/0!</v>
      </c>
      <c r="U65" s="8" t="e">
        <f>COUNTIFS(Sta!$A:$A,$A65,Sta!$D:$D,"&gt;1.5")/$B65</f>
        <v>#DIV/0!</v>
      </c>
      <c r="V65" s="8" t="e">
        <f>COUNTIFS(Sta!$B:$B,$A65,Sta!$E:$E,"&gt;1.5")/$C65</f>
        <v>#DIV/0!</v>
      </c>
      <c r="W65" s="11" t="e">
        <f>(COUNTIFS(Sta!$A:$A,$A65,Sta!$E:E,"&gt;0.5") +COUNTIFS(Sta!$B:$B,$A65,Sta!$D:$D,"&gt;0.5"))/$D65</f>
        <v>#DIV/0!</v>
      </c>
      <c r="X65" s="8" t="e">
        <f>COUNTIFS(Sta!$A:$A,$A65,Sta!$E:$E,"&gt;0.5")/$B65</f>
        <v>#DIV/0!</v>
      </c>
      <c r="Y65" s="8" t="e">
        <f>COUNTIFS(Sta!$B:$B,$A65,Sta!$D:$D,"&gt;0.5")/$C65</f>
        <v>#DIV/0!</v>
      </c>
      <c r="Z65" s="11" t="e">
        <f>(COUNTIFS(Sta!$A:$A,$A65,Sta!$E:$E,"&gt;1.5")  + COUNTIFS(Sta!$B:$B,$A65,Sta!$D:$D,"&gt;1.5"))/$D65</f>
        <v>#DIV/0!</v>
      </c>
      <c r="AA65" s="8" t="e">
        <f>COUNTIFS(Sta!$A:$A,$A65,Sta!$E:$E,"&gt;1.5")/$B65</f>
        <v>#DIV/0!</v>
      </c>
      <c r="AB65" s="8" t="e">
        <f>COUNTIFS(Sta!$B:$B,$A65,Sta!$D:$D,"&gt;1.5")/$C65</f>
        <v>#DIV/0!</v>
      </c>
      <c r="AC65" s="11" t="e">
        <f>(COUNTIFS(Sta!$A:A,$A65,Sta!$G:$G,"y") + COUNTIFS(Sta!$B:B,$A65,Sta!$G:$G,"y"))/$D65</f>
        <v>#DIV/0!</v>
      </c>
      <c r="AD65" s="8" t="e">
        <f>COUNTIFS(Sta!$A:A,$A65,Sta!$G:$G,"y")/$B65</f>
        <v>#DIV/0!</v>
      </c>
      <c r="AE65" s="16" t="e">
        <f>COUNTIFS(Sta!$B:B,$A65,Sta!$G:$G,"y")/$C65</f>
        <v>#DIV/0!</v>
      </c>
    </row>
    <row r="66" spans="1:31" x14ac:dyDescent="0.3">
      <c r="A66" t="s">
        <v>180</v>
      </c>
      <c r="B66" s="9">
        <f>COUNTIF(Sta!A:A,A66)</f>
        <v>0</v>
      </c>
      <c r="C66" s="4">
        <f>COUNTIF(Sta!B:B,A66)</f>
        <v>0</v>
      </c>
      <c r="D66" s="4">
        <f t="shared" si="3"/>
        <v>0</v>
      </c>
      <c r="E66" s="11" t="e">
        <f>(COUNTIFS(Sta!$A:$A,$A66,Sta!$F:$F,"&gt;0.5") + COUNTIFS(Sta!$B:$B,$A66,Sta!$F:$F,"&gt;0.5"))/$D66</f>
        <v>#DIV/0!</v>
      </c>
      <c r="F66" s="8" t="e">
        <f>COUNTIFS(Sta!$A:$A,$A66,Sta!$F:$F,"&gt;0.5")/$B66</f>
        <v>#DIV/0!</v>
      </c>
      <c r="G66" s="8" t="e">
        <f>COUNTIFS(Sta!$B:$B,$A66,Sta!$F:$F,"&gt;0.5")/$C66</f>
        <v>#DIV/0!</v>
      </c>
      <c r="H66" s="11" t="e">
        <f>(COUNTIFS(Sta!$A:$A,$A66,Sta!$F:$F,"&gt;1.5") + COUNTIFS(Sta!$B:$B,$A66,Sta!$F:$F,"&gt;1.5"))/$D66</f>
        <v>#DIV/0!</v>
      </c>
      <c r="I66" s="8" t="e">
        <f>COUNTIFS(Sta!$A:$A,$A66,Sta!$F:$F,"&gt;1.5")/$B66</f>
        <v>#DIV/0!</v>
      </c>
      <c r="J66" s="8" t="e">
        <f>COUNTIFS(Sta!$B:$B,$A66,Sta!$F:$F,"&gt;1.5")/$C66</f>
        <v>#DIV/0!</v>
      </c>
      <c r="K66" s="11" t="e">
        <f>(COUNTIFS(Sta!$A:$A,$A66,Sta!$F:$F,"&gt;2.5") + COUNTIFS(Sta!$B:$B,$A66,Sta!$F:$F,"&gt;2.5"))/$D66</f>
        <v>#DIV/0!</v>
      </c>
      <c r="L66" s="8" t="e">
        <f>COUNTIFS(Sta!$A:$A,$A66,Sta!$F:$F,"&gt;2.5")/$B66</f>
        <v>#DIV/0!</v>
      </c>
      <c r="M66" s="8" t="e">
        <f>COUNTIFS(Sta!$B:$B,$A66,Sta!$F:$F,"&gt;2.5")/$C66</f>
        <v>#DIV/0!</v>
      </c>
      <c r="N66" s="11" t="e">
        <f>(COUNTIFS(Sta!$A:$A,$A66,Sta!$F:$F,"&gt;3.5") + COUNTIFS(Sta!$B:$B,$A66,Sta!$F:$F,"&gt;3.5"))/$D66</f>
        <v>#DIV/0!</v>
      </c>
      <c r="O66" s="8" t="e">
        <f>COUNTIFS(Sta!$A:$A,$A66,Sta!$F:$F,"&gt;3.5")/$B66</f>
        <v>#DIV/0!</v>
      </c>
      <c r="P66" s="8" t="e">
        <f>COUNTIFS(Sta!$B:$B,$A66,Sta!$F:$F,"&gt;3.5")/$C66</f>
        <v>#DIV/0!</v>
      </c>
      <c r="Q66" s="11" t="e">
        <f>(COUNTIFS(Sta!$A:$A,$A66,Sta!$D:$D,"&gt;0.5")  + COUNTIFS(Sta!$B:$B,$A66,Sta!$E:$E,"&gt;0.5"))/$D66</f>
        <v>#DIV/0!</v>
      </c>
      <c r="R66" s="8" t="e">
        <f>COUNTIFS(Sta!$A:$A,$A66,Sta!$D:$D,"&gt;0.5")/$B66</f>
        <v>#DIV/0!</v>
      </c>
      <c r="S66" s="8" t="e">
        <f>COUNTIFS(Sta!$B:$B,$A66,Sta!$E:$E,"&gt;0.5")/$C66</f>
        <v>#DIV/0!</v>
      </c>
      <c r="T66" s="11" t="e">
        <f>(COUNTIFS(Sta!$A:$A,$A66,Sta!$D:$D,"&gt;1.5")  + COUNTIFS(Sta!$B:$B,$A66,Sta!$E:$E,"&gt;1.5"))/$D66</f>
        <v>#DIV/0!</v>
      </c>
      <c r="U66" s="8" t="e">
        <f>COUNTIFS(Sta!$A:$A,$A66,Sta!$D:$D,"&gt;1.5")/$B66</f>
        <v>#DIV/0!</v>
      </c>
      <c r="V66" s="8" t="e">
        <f>COUNTIFS(Sta!$B:$B,$A66,Sta!$E:$E,"&gt;1.5")/$C66</f>
        <v>#DIV/0!</v>
      </c>
      <c r="W66" s="11" t="e">
        <f>(COUNTIFS(Sta!$A:$A,$A66,Sta!$E:E,"&gt;0.5") +COUNTIFS(Sta!$B:$B,$A66,Sta!$D:$D,"&gt;0.5"))/$D66</f>
        <v>#DIV/0!</v>
      </c>
      <c r="X66" s="8" t="e">
        <f>COUNTIFS(Sta!$A:$A,$A66,Sta!$E:$E,"&gt;0.5")/$B66</f>
        <v>#DIV/0!</v>
      </c>
      <c r="Y66" s="8" t="e">
        <f>COUNTIFS(Sta!$B:$B,$A66,Sta!$D:$D,"&gt;0.5")/$C66</f>
        <v>#DIV/0!</v>
      </c>
      <c r="Z66" s="11" t="e">
        <f>(COUNTIFS(Sta!$A:$A,$A66,Sta!$E:$E,"&gt;1.5")  + COUNTIFS(Sta!$B:$B,$A66,Sta!$D:$D,"&gt;1.5"))/$D66</f>
        <v>#DIV/0!</v>
      </c>
      <c r="AA66" s="8" t="e">
        <f>COUNTIFS(Sta!$A:$A,$A66,Sta!$E:$E,"&gt;1.5")/$B66</f>
        <v>#DIV/0!</v>
      </c>
      <c r="AB66" s="8" t="e">
        <f>COUNTIFS(Sta!$B:$B,$A66,Sta!$D:$D,"&gt;1.5")/$C66</f>
        <v>#DIV/0!</v>
      </c>
      <c r="AC66" s="11" t="e">
        <f>(COUNTIFS(Sta!$A:A,$A66,Sta!$G:$G,"y") + COUNTIFS(Sta!$B:B,$A66,Sta!$G:$G,"y"))/$D66</f>
        <v>#DIV/0!</v>
      </c>
      <c r="AD66" s="8" t="e">
        <f>COUNTIFS(Sta!$A:A,$A66,Sta!$G:$G,"y")/$B66</f>
        <v>#DIV/0!</v>
      </c>
      <c r="AE66" s="16" t="e">
        <f>COUNTIFS(Sta!$B:B,$A66,Sta!$G:$G,"y")/$C66</f>
        <v>#DIV/0!</v>
      </c>
    </row>
    <row r="67" spans="1:31" x14ac:dyDescent="0.3">
      <c r="A67" t="s">
        <v>175</v>
      </c>
      <c r="B67" s="9">
        <f>COUNTIF(Sta!A:A,A67)</f>
        <v>0</v>
      </c>
      <c r="C67" s="4">
        <f>COUNTIF(Sta!B:B,A67)</f>
        <v>0</v>
      </c>
      <c r="D67" s="4">
        <f t="shared" si="3"/>
        <v>0</v>
      </c>
      <c r="E67" s="11" t="e">
        <f>(COUNTIFS(Sta!$A:$A,$A67,Sta!$F:$F,"&gt;0.5") + COUNTIFS(Sta!$B:$B,$A67,Sta!$F:$F,"&gt;0.5"))/$D67</f>
        <v>#DIV/0!</v>
      </c>
      <c r="F67" s="8" t="e">
        <f>COUNTIFS(Sta!$A:$A,$A67,Sta!$F:$F,"&gt;0.5")/$B67</f>
        <v>#DIV/0!</v>
      </c>
      <c r="G67" s="8" t="e">
        <f>COUNTIFS(Sta!$B:$B,$A67,Sta!$F:$F,"&gt;0.5")/$C67</f>
        <v>#DIV/0!</v>
      </c>
      <c r="H67" s="11" t="e">
        <f>(COUNTIFS(Sta!$A:$A,$A67,Sta!$F:$F,"&gt;1.5") + COUNTIFS(Sta!$B:$B,$A67,Sta!$F:$F,"&gt;1.5"))/$D67</f>
        <v>#DIV/0!</v>
      </c>
      <c r="I67" s="8" t="e">
        <f>COUNTIFS(Sta!$A:$A,$A67,Sta!$F:$F,"&gt;1.5")/$B67</f>
        <v>#DIV/0!</v>
      </c>
      <c r="J67" s="8" t="e">
        <f>COUNTIFS(Sta!$B:$B,$A67,Sta!$F:$F,"&gt;1.5")/$C67</f>
        <v>#DIV/0!</v>
      </c>
      <c r="K67" s="11" t="e">
        <f>(COUNTIFS(Sta!$A:$A,$A67,Sta!$F:$F,"&gt;2.5") + COUNTIFS(Sta!$B:$B,$A67,Sta!$F:$F,"&gt;2.5"))/$D67</f>
        <v>#DIV/0!</v>
      </c>
      <c r="L67" s="8" t="e">
        <f>COUNTIFS(Sta!$A:$A,$A67,Sta!$F:$F,"&gt;2.5")/$B67</f>
        <v>#DIV/0!</v>
      </c>
      <c r="M67" s="8" t="e">
        <f>COUNTIFS(Sta!$B:$B,$A67,Sta!$F:$F,"&gt;2.5")/$C67</f>
        <v>#DIV/0!</v>
      </c>
      <c r="N67" s="11" t="e">
        <f>(COUNTIFS(Sta!$A:$A,$A67,Sta!$F:$F,"&gt;3.5") + COUNTIFS(Sta!$B:$B,$A67,Sta!$F:$F,"&gt;3.5"))/$D67</f>
        <v>#DIV/0!</v>
      </c>
      <c r="O67" s="8" t="e">
        <f>COUNTIFS(Sta!$A:$A,$A67,Sta!$F:$F,"&gt;3.5")/$B67</f>
        <v>#DIV/0!</v>
      </c>
      <c r="P67" s="8" t="e">
        <f>COUNTIFS(Sta!$B:$B,$A67,Sta!$F:$F,"&gt;3.5")/$C67</f>
        <v>#DIV/0!</v>
      </c>
      <c r="Q67" s="11" t="e">
        <f>(COUNTIFS(Sta!$A:$A,$A67,Sta!$D:$D,"&gt;0.5")  + COUNTIFS(Sta!$B:$B,$A67,Sta!$E:$E,"&gt;0.5"))/$D67</f>
        <v>#DIV/0!</v>
      </c>
      <c r="R67" s="8" t="e">
        <f>COUNTIFS(Sta!$A:$A,$A67,Sta!$D:$D,"&gt;0.5")/$B67</f>
        <v>#DIV/0!</v>
      </c>
      <c r="S67" s="8" t="e">
        <f>COUNTIFS(Sta!$B:$B,$A67,Sta!$E:$E,"&gt;0.5")/$C67</f>
        <v>#DIV/0!</v>
      </c>
      <c r="T67" s="11" t="e">
        <f>(COUNTIFS(Sta!$A:$A,$A67,Sta!$D:$D,"&gt;1.5")  + COUNTIFS(Sta!$B:$B,$A67,Sta!$E:$E,"&gt;1.5"))/$D67</f>
        <v>#DIV/0!</v>
      </c>
      <c r="U67" s="8" t="e">
        <f>COUNTIFS(Sta!$A:$A,$A67,Sta!$D:$D,"&gt;1.5")/$B67</f>
        <v>#DIV/0!</v>
      </c>
      <c r="V67" s="8" t="e">
        <f>COUNTIFS(Sta!$B:$B,$A67,Sta!$E:$E,"&gt;1.5")/$C67</f>
        <v>#DIV/0!</v>
      </c>
      <c r="W67" s="11" t="e">
        <f>(COUNTIFS(Sta!$A:$A,$A67,Sta!$E:E,"&gt;0.5") +COUNTIFS(Sta!$B:$B,$A67,Sta!$D:$D,"&gt;0.5"))/$D67</f>
        <v>#DIV/0!</v>
      </c>
      <c r="X67" s="8" t="e">
        <f>COUNTIFS(Sta!$A:$A,$A67,Sta!$E:$E,"&gt;0.5")/$B67</f>
        <v>#DIV/0!</v>
      </c>
      <c r="Y67" s="8" t="e">
        <f>COUNTIFS(Sta!$B:$B,$A67,Sta!$D:$D,"&gt;0.5")/$C67</f>
        <v>#DIV/0!</v>
      </c>
      <c r="Z67" s="11" t="e">
        <f>(COUNTIFS(Sta!$A:$A,$A67,Sta!$E:$E,"&gt;1.5")  + COUNTIFS(Sta!$B:$B,$A67,Sta!$D:$D,"&gt;1.5"))/$D67</f>
        <v>#DIV/0!</v>
      </c>
      <c r="AA67" s="8" t="e">
        <f>COUNTIFS(Sta!$A:$A,$A67,Sta!$E:$E,"&gt;1.5")/$B67</f>
        <v>#DIV/0!</v>
      </c>
      <c r="AB67" s="8" t="e">
        <f>COUNTIFS(Sta!$B:$B,$A67,Sta!$D:$D,"&gt;1.5")/$C67</f>
        <v>#DIV/0!</v>
      </c>
      <c r="AC67" s="11" t="e">
        <f>(COUNTIFS(Sta!$A:A,$A67,Sta!$G:$G,"y") + COUNTIFS(Sta!$B:B,$A67,Sta!$G:$G,"y"))/$D67</f>
        <v>#DIV/0!</v>
      </c>
      <c r="AD67" s="8" t="e">
        <f>COUNTIFS(Sta!$A:A,$A67,Sta!$G:$G,"y")/$B67</f>
        <v>#DIV/0!</v>
      </c>
      <c r="AE67" s="16" t="e">
        <f>COUNTIFS(Sta!$B:B,$A67,Sta!$G:$G,"y")/$C67</f>
        <v>#DIV/0!</v>
      </c>
    </row>
    <row r="68" spans="1:31" x14ac:dyDescent="0.3">
      <c r="A68" t="s">
        <v>183</v>
      </c>
      <c r="B68" s="9">
        <f>COUNTIF(Sta!A:A,A68)</f>
        <v>0</v>
      </c>
      <c r="C68" s="4">
        <f>COUNTIF(Sta!B:B,A68)</f>
        <v>0</v>
      </c>
      <c r="D68" s="4">
        <f t="shared" si="3"/>
        <v>0</v>
      </c>
      <c r="E68" s="11" t="e">
        <f>(COUNTIFS(Sta!$A:$A,$A68,Sta!$F:$F,"&gt;0.5") + COUNTIFS(Sta!$B:$B,$A68,Sta!$F:$F,"&gt;0.5"))/$D68</f>
        <v>#DIV/0!</v>
      </c>
      <c r="F68" s="8" t="e">
        <f>COUNTIFS(Sta!$A:$A,$A68,Sta!$F:$F,"&gt;0.5")/$B68</f>
        <v>#DIV/0!</v>
      </c>
      <c r="G68" s="8" t="e">
        <f>COUNTIFS(Sta!$B:$B,$A68,Sta!$F:$F,"&gt;0.5")/$C68</f>
        <v>#DIV/0!</v>
      </c>
      <c r="H68" s="11" t="e">
        <f>(COUNTIFS(Sta!$A:$A,$A68,Sta!$F:$F,"&gt;1.5") + COUNTIFS(Sta!$B:$B,$A68,Sta!$F:$F,"&gt;1.5"))/$D68</f>
        <v>#DIV/0!</v>
      </c>
      <c r="I68" s="8" t="e">
        <f>COUNTIFS(Sta!$A:$A,$A68,Sta!$F:$F,"&gt;1.5")/$B68</f>
        <v>#DIV/0!</v>
      </c>
      <c r="J68" s="8" t="e">
        <f>COUNTIFS(Sta!$B:$B,$A68,Sta!$F:$F,"&gt;1.5")/$C68</f>
        <v>#DIV/0!</v>
      </c>
      <c r="K68" s="11" t="e">
        <f>(COUNTIFS(Sta!$A:$A,$A68,Sta!$F:$F,"&gt;2.5") + COUNTIFS(Sta!$B:$B,$A68,Sta!$F:$F,"&gt;2.5"))/$D68</f>
        <v>#DIV/0!</v>
      </c>
      <c r="L68" s="8" t="e">
        <f>COUNTIFS(Sta!$A:$A,$A68,Sta!$F:$F,"&gt;2.5")/$B68</f>
        <v>#DIV/0!</v>
      </c>
      <c r="M68" s="8" t="e">
        <f>COUNTIFS(Sta!$B:$B,$A68,Sta!$F:$F,"&gt;2.5")/$C68</f>
        <v>#DIV/0!</v>
      </c>
      <c r="N68" s="11" t="e">
        <f>(COUNTIFS(Sta!$A:$A,$A68,Sta!$F:$F,"&gt;3.5") + COUNTIFS(Sta!$B:$B,$A68,Sta!$F:$F,"&gt;3.5"))/$D68</f>
        <v>#DIV/0!</v>
      </c>
      <c r="O68" s="8" t="e">
        <f>COUNTIFS(Sta!$A:$A,$A68,Sta!$F:$F,"&gt;3.5")/$B68</f>
        <v>#DIV/0!</v>
      </c>
      <c r="P68" s="8" t="e">
        <f>COUNTIFS(Sta!$B:$B,$A68,Sta!$F:$F,"&gt;3.5")/$C68</f>
        <v>#DIV/0!</v>
      </c>
      <c r="Q68" s="11" t="e">
        <f>(COUNTIFS(Sta!$A:$A,$A68,Sta!$D:$D,"&gt;0.5")  + COUNTIFS(Sta!$B:$B,$A68,Sta!$E:$E,"&gt;0.5"))/$D68</f>
        <v>#DIV/0!</v>
      </c>
      <c r="R68" s="8" t="e">
        <f>COUNTIFS(Sta!$A:$A,$A68,Sta!$D:$D,"&gt;0.5")/$B68</f>
        <v>#DIV/0!</v>
      </c>
      <c r="S68" s="8" t="e">
        <f>COUNTIFS(Sta!$B:$B,$A68,Sta!$E:$E,"&gt;0.5")/$C68</f>
        <v>#DIV/0!</v>
      </c>
      <c r="T68" s="11" t="e">
        <f>(COUNTIFS(Sta!$A:$A,$A68,Sta!$D:$D,"&gt;1.5")  + COUNTIFS(Sta!$B:$B,$A68,Sta!$E:$E,"&gt;1.5"))/$D68</f>
        <v>#DIV/0!</v>
      </c>
      <c r="U68" s="8" t="e">
        <f>COUNTIFS(Sta!$A:$A,$A68,Sta!$D:$D,"&gt;1.5")/$B68</f>
        <v>#DIV/0!</v>
      </c>
      <c r="V68" s="8" t="e">
        <f>COUNTIFS(Sta!$B:$B,$A68,Sta!$E:$E,"&gt;1.5")/$C68</f>
        <v>#DIV/0!</v>
      </c>
      <c r="W68" s="11" t="e">
        <f>(COUNTIFS(Sta!$A:$A,$A68,Sta!$E:E,"&gt;0.5") +COUNTIFS(Sta!$B:$B,$A68,Sta!$D:$D,"&gt;0.5"))/$D68</f>
        <v>#DIV/0!</v>
      </c>
      <c r="X68" s="8" t="e">
        <f>COUNTIFS(Sta!$A:$A,$A68,Sta!$E:$E,"&gt;0.5")/$B68</f>
        <v>#DIV/0!</v>
      </c>
      <c r="Y68" s="8" t="e">
        <f>COUNTIFS(Sta!$B:$B,$A68,Sta!$D:$D,"&gt;0.5")/$C68</f>
        <v>#DIV/0!</v>
      </c>
      <c r="Z68" s="11" t="e">
        <f>(COUNTIFS(Sta!$A:$A,$A68,Sta!$E:$E,"&gt;1.5")  + COUNTIFS(Sta!$B:$B,$A68,Sta!$D:$D,"&gt;1.5"))/$D68</f>
        <v>#DIV/0!</v>
      </c>
      <c r="AA68" s="8" t="e">
        <f>COUNTIFS(Sta!$A:$A,$A68,Sta!$E:$E,"&gt;1.5")/$B68</f>
        <v>#DIV/0!</v>
      </c>
      <c r="AB68" s="8" t="e">
        <f>COUNTIFS(Sta!$B:$B,$A68,Sta!$D:$D,"&gt;1.5")/$C68</f>
        <v>#DIV/0!</v>
      </c>
      <c r="AC68" s="11" t="e">
        <f>(COUNTIFS(Sta!$A:A,$A68,Sta!$G:$G,"y") + COUNTIFS(Sta!$B:B,$A68,Sta!$G:$G,"y"))/$D68</f>
        <v>#DIV/0!</v>
      </c>
      <c r="AD68" s="8" t="e">
        <f>COUNTIFS(Sta!$A:A,$A68,Sta!$G:$G,"y")/$B68</f>
        <v>#DIV/0!</v>
      </c>
      <c r="AE68" s="16" t="e">
        <f>COUNTIFS(Sta!$B:B,$A68,Sta!$G:$G,"y")/$C68</f>
        <v>#DIV/0!</v>
      </c>
    </row>
    <row r="69" spans="1:31" x14ac:dyDescent="0.3">
      <c r="A69" t="s">
        <v>193</v>
      </c>
      <c r="B69" s="9">
        <f>COUNTIF(Sta!A:A,A69)</f>
        <v>0</v>
      </c>
      <c r="C69" s="4">
        <f>COUNTIF(Sta!B:B,A69)</f>
        <v>0</v>
      </c>
      <c r="D69" s="4">
        <f t="shared" si="3"/>
        <v>0</v>
      </c>
      <c r="E69" s="11" t="e">
        <f>(COUNTIFS(Sta!$A:$A,$A69,Sta!$F:$F,"&gt;0.5") + COUNTIFS(Sta!$B:$B,$A69,Sta!$F:$F,"&gt;0.5"))/$D69</f>
        <v>#DIV/0!</v>
      </c>
      <c r="F69" s="8" t="e">
        <f>COUNTIFS(Sta!$A:$A,$A69,Sta!$F:$F,"&gt;0.5")/$B69</f>
        <v>#DIV/0!</v>
      </c>
      <c r="G69" s="8" t="e">
        <f>COUNTIFS(Sta!$B:$B,$A69,Sta!$F:$F,"&gt;0.5")/$C69</f>
        <v>#DIV/0!</v>
      </c>
      <c r="H69" s="11" t="e">
        <f>(COUNTIFS(Sta!$A:$A,$A69,Sta!$F:$F,"&gt;1.5") + COUNTIFS(Sta!$B:$B,$A69,Sta!$F:$F,"&gt;1.5"))/$D69</f>
        <v>#DIV/0!</v>
      </c>
      <c r="I69" s="8" t="e">
        <f>COUNTIFS(Sta!$A:$A,$A69,Sta!$F:$F,"&gt;1.5")/$B69</f>
        <v>#DIV/0!</v>
      </c>
      <c r="J69" s="8" t="e">
        <f>COUNTIFS(Sta!$B:$B,$A69,Sta!$F:$F,"&gt;1.5")/$C69</f>
        <v>#DIV/0!</v>
      </c>
      <c r="K69" s="11" t="e">
        <f>(COUNTIFS(Sta!$A:$A,$A69,Sta!$F:$F,"&gt;2.5") + COUNTIFS(Sta!$B:$B,$A69,Sta!$F:$F,"&gt;2.5"))/$D69</f>
        <v>#DIV/0!</v>
      </c>
      <c r="L69" s="8" t="e">
        <f>COUNTIFS(Sta!$A:$A,$A69,Sta!$F:$F,"&gt;2.5")/$B69</f>
        <v>#DIV/0!</v>
      </c>
      <c r="M69" s="8" t="e">
        <f>COUNTIFS(Sta!$B:$B,$A69,Sta!$F:$F,"&gt;2.5")/$C69</f>
        <v>#DIV/0!</v>
      </c>
      <c r="N69" s="11" t="e">
        <f>(COUNTIFS(Sta!$A:$A,$A69,Sta!$F:$F,"&gt;3.5") + COUNTIFS(Sta!$B:$B,$A69,Sta!$F:$F,"&gt;3.5"))/$D69</f>
        <v>#DIV/0!</v>
      </c>
      <c r="O69" s="8" t="e">
        <f>COUNTIFS(Sta!$A:$A,$A69,Sta!$F:$F,"&gt;3.5")/$B69</f>
        <v>#DIV/0!</v>
      </c>
      <c r="P69" s="8" t="e">
        <f>COUNTIFS(Sta!$B:$B,$A69,Sta!$F:$F,"&gt;3.5")/$C69</f>
        <v>#DIV/0!</v>
      </c>
      <c r="Q69" s="11" t="e">
        <f>(COUNTIFS(Sta!$A:$A,$A69,Sta!$D:$D,"&gt;0.5")  + COUNTIFS(Sta!$B:$B,$A69,Sta!$E:$E,"&gt;0.5"))/$D69</f>
        <v>#DIV/0!</v>
      </c>
      <c r="R69" s="8" t="e">
        <f>COUNTIFS(Sta!$A:$A,$A69,Sta!$D:$D,"&gt;0.5")/$B69</f>
        <v>#DIV/0!</v>
      </c>
      <c r="S69" s="8" t="e">
        <f>COUNTIFS(Sta!$B:$B,$A69,Sta!$E:$E,"&gt;0.5")/$C69</f>
        <v>#DIV/0!</v>
      </c>
      <c r="T69" s="11" t="e">
        <f>(COUNTIFS(Sta!$A:$A,$A69,Sta!$D:$D,"&gt;1.5")  + COUNTIFS(Sta!$B:$B,$A69,Sta!$E:$E,"&gt;1.5"))/$D69</f>
        <v>#DIV/0!</v>
      </c>
      <c r="U69" s="8" t="e">
        <f>COUNTIFS(Sta!$A:$A,$A69,Sta!$D:$D,"&gt;1.5")/$B69</f>
        <v>#DIV/0!</v>
      </c>
      <c r="V69" s="8" t="e">
        <f>COUNTIFS(Sta!$B:$B,$A69,Sta!$E:$E,"&gt;1.5")/$C69</f>
        <v>#DIV/0!</v>
      </c>
      <c r="W69" s="11" t="e">
        <f>(COUNTIFS(Sta!$A:$A,$A69,Sta!$E:E,"&gt;0.5") +COUNTIFS(Sta!$B:$B,$A69,Sta!$D:$D,"&gt;0.5"))/$D69</f>
        <v>#DIV/0!</v>
      </c>
      <c r="X69" s="8" t="e">
        <f>COUNTIFS(Sta!$A:$A,$A69,Sta!$E:$E,"&gt;0.5")/$B69</f>
        <v>#DIV/0!</v>
      </c>
      <c r="Y69" s="8" t="e">
        <f>COUNTIFS(Sta!$B:$B,$A69,Sta!$D:$D,"&gt;0.5")/$C69</f>
        <v>#DIV/0!</v>
      </c>
      <c r="Z69" s="11" t="e">
        <f>(COUNTIFS(Sta!$A:$A,$A69,Sta!$E:$E,"&gt;1.5")  + COUNTIFS(Sta!$B:$B,$A69,Sta!$D:$D,"&gt;1.5"))/$D69</f>
        <v>#DIV/0!</v>
      </c>
      <c r="AA69" s="8" t="e">
        <f>COUNTIFS(Sta!$A:$A,$A69,Sta!$E:$E,"&gt;1.5")/$B69</f>
        <v>#DIV/0!</v>
      </c>
      <c r="AB69" s="8" t="e">
        <f>COUNTIFS(Sta!$B:$B,$A69,Sta!$D:$D,"&gt;1.5")/$C69</f>
        <v>#DIV/0!</v>
      </c>
      <c r="AC69" s="11" t="e">
        <f>(COUNTIFS(Sta!$A:A,$A69,Sta!$G:$G,"y") + COUNTIFS(Sta!$B:B,$A69,Sta!$G:$G,"y"))/$D69</f>
        <v>#DIV/0!</v>
      </c>
      <c r="AD69" s="8" t="e">
        <f>COUNTIFS(Sta!$A:A,$A69,Sta!$G:$G,"y")/$B69</f>
        <v>#DIV/0!</v>
      </c>
      <c r="AE69" s="16" t="e">
        <f>COUNTIFS(Sta!$B:B,$A69,Sta!$G:$G,"y")/$C69</f>
        <v>#DIV/0!</v>
      </c>
    </row>
    <row r="70" spans="1:31" x14ac:dyDescent="0.3">
      <c r="A70" t="s">
        <v>170</v>
      </c>
      <c r="B70" s="9">
        <f>COUNTIF(Sta!A:A,A70)</f>
        <v>0</v>
      </c>
      <c r="C70" s="4">
        <f>COUNTIF(Sta!B:B,A70)</f>
        <v>0</v>
      </c>
      <c r="D70" s="4">
        <f t="shared" si="3"/>
        <v>0</v>
      </c>
      <c r="E70" s="11" t="e">
        <f>(COUNTIFS(Sta!$A:$A,$A70,Sta!$F:$F,"&gt;0.5") + COUNTIFS(Sta!$B:$B,$A70,Sta!$F:$F,"&gt;0.5"))/$D70</f>
        <v>#DIV/0!</v>
      </c>
      <c r="F70" s="8" t="e">
        <f>COUNTIFS(Sta!$A:$A,$A70,Sta!$F:$F,"&gt;0.5")/$B70</f>
        <v>#DIV/0!</v>
      </c>
      <c r="G70" s="8" t="e">
        <f>COUNTIFS(Sta!$B:$B,$A70,Sta!$F:$F,"&gt;0.5")/$C70</f>
        <v>#DIV/0!</v>
      </c>
      <c r="H70" s="11" t="e">
        <f>(COUNTIFS(Sta!$A:$A,$A70,Sta!$F:$F,"&gt;1.5") + COUNTIFS(Sta!$B:$B,$A70,Sta!$F:$F,"&gt;1.5"))/$D70</f>
        <v>#DIV/0!</v>
      </c>
      <c r="I70" s="8" t="e">
        <f>COUNTIFS(Sta!$A:$A,$A70,Sta!$F:$F,"&gt;1.5")/$B70</f>
        <v>#DIV/0!</v>
      </c>
      <c r="J70" s="8" t="e">
        <f>COUNTIFS(Sta!$B:$B,$A70,Sta!$F:$F,"&gt;1.5")/$C70</f>
        <v>#DIV/0!</v>
      </c>
      <c r="K70" s="11" t="e">
        <f>(COUNTIFS(Sta!$A:$A,$A70,Sta!$F:$F,"&gt;2.5") + COUNTIFS(Sta!$B:$B,$A70,Sta!$F:$F,"&gt;2.5"))/$D70</f>
        <v>#DIV/0!</v>
      </c>
      <c r="L70" s="8" t="e">
        <f>COUNTIFS(Sta!$A:$A,$A70,Sta!$F:$F,"&gt;2.5")/$B70</f>
        <v>#DIV/0!</v>
      </c>
      <c r="M70" s="8" t="e">
        <f>COUNTIFS(Sta!$B:$B,$A70,Sta!$F:$F,"&gt;2.5")/$C70</f>
        <v>#DIV/0!</v>
      </c>
      <c r="N70" s="11" t="e">
        <f>(COUNTIFS(Sta!$A:$A,$A70,Sta!$F:$F,"&gt;3.5") + COUNTIFS(Sta!$B:$B,$A70,Sta!$F:$F,"&gt;3.5"))/$D70</f>
        <v>#DIV/0!</v>
      </c>
      <c r="O70" s="8" t="e">
        <f>COUNTIFS(Sta!$A:$A,$A70,Sta!$F:$F,"&gt;3.5")/$B70</f>
        <v>#DIV/0!</v>
      </c>
      <c r="P70" s="8" t="e">
        <f>COUNTIFS(Sta!$B:$B,$A70,Sta!$F:$F,"&gt;3.5")/$C70</f>
        <v>#DIV/0!</v>
      </c>
      <c r="Q70" s="11" t="e">
        <f>(COUNTIFS(Sta!$A:$A,$A70,Sta!$D:$D,"&gt;0.5")  + COUNTIFS(Sta!$B:$B,$A70,Sta!$E:$E,"&gt;0.5"))/$D70</f>
        <v>#DIV/0!</v>
      </c>
      <c r="R70" s="8" t="e">
        <f>COUNTIFS(Sta!$A:$A,$A70,Sta!$D:$D,"&gt;0.5")/$B70</f>
        <v>#DIV/0!</v>
      </c>
      <c r="S70" s="8" t="e">
        <f>COUNTIFS(Sta!$B:$B,$A70,Sta!$E:$E,"&gt;0.5")/$C70</f>
        <v>#DIV/0!</v>
      </c>
      <c r="T70" s="11" t="e">
        <f>(COUNTIFS(Sta!$A:$A,$A70,Sta!$D:$D,"&gt;1.5")  + COUNTIFS(Sta!$B:$B,$A70,Sta!$E:$E,"&gt;1.5"))/$D70</f>
        <v>#DIV/0!</v>
      </c>
      <c r="U70" s="8" t="e">
        <f>COUNTIFS(Sta!$A:$A,$A70,Sta!$D:$D,"&gt;1.5")/$B70</f>
        <v>#DIV/0!</v>
      </c>
      <c r="V70" s="8" t="e">
        <f>COUNTIFS(Sta!$B:$B,$A70,Sta!$E:$E,"&gt;1.5")/$C70</f>
        <v>#DIV/0!</v>
      </c>
      <c r="W70" s="11" t="e">
        <f>(COUNTIFS(Sta!$A:$A,$A70,Sta!$E:E,"&gt;0.5") +COUNTIFS(Sta!$B:$B,$A70,Sta!$D:$D,"&gt;0.5"))/$D70</f>
        <v>#DIV/0!</v>
      </c>
      <c r="X70" s="8" t="e">
        <f>COUNTIFS(Sta!$A:$A,$A70,Sta!$E:$E,"&gt;0.5")/$B70</f>
        <v>#DIV/0!</v>
      </c>
      <c r="Y70" s="8" t="e">
        <f>COUNTIFS(Sta!$B:$B,$A70,Sta!$D:$D,"&gt;0.5")/$C70</f>
        <v>#DIV/0!</v>
      </c>
      <c r="Z70" s="11" t="e">
        <f>(COUNTIFS(Sta!$A:$A,$A70,Sta!$E:$E,"&gt;1.5")  + COUNTIFS(Sta!$B:$B,$A70,Sta!$D:$D,"&gt;1.5"))/$D70</f>
        <v>#DIV/0!</v>
      </c>
      <c r="AA70" s="8" t="e">
        <f>COUNTIFS(Sta!$A:$A,$A70,Sta!$E:$E,"&gt;1.5")/$B70</f>
        <v>#DIV/0!</v>
      </c>
      <c r="AB70" s="8" t="e">
        <f>COUNTIFS(Sta!$B:$B,$A70,Sta!$D:$D,"&gt;1.5")/$C70</f>
        <v>#DIV/0!</v>
      </c>
      <c r="AC70" s="11" t="e">
        <f>(COUNTIFS(Sta!$A:A,$A70,Sta!$G:$G,"y") + COUNTIFS(Sta!$B:B,$A70,Sta!$G:$G,"y"))/$D70</f>
        <v>#DIV/0!</v>
      </c>
      <c r="AD70" s="8" t="e">
        <f>COUNTIFS(Sta!$A:A,$A70,Sta!$G:$G,"y")/$B70</f>
        <v>#DIV/0!</v>
      </c>
      <c r="AE70" s="16" t="e">
        <f>COUNTIFS(Sta!$B:B,$A70,Sta!$G:$G,"y")/$C70</f>
        <v>#DIV/0!</v>
      </c>
    </row>
    <row r="71" spans="1:31" x14ac:dyDescent="0.3">
      <c r="A71" t="s">
        <v>174</v>
      </c>
      <c r="B71" s="9">
        <f>COUNTIF(Sta!A:A,A71)</f>
        <v>0</v>
      </c>
      <c r="C71" s="4">
        <f>COUNTIF(Sta!B:B,A71)</f>
        <v>0</v>
      </c>
      <c r="D71" s="4">
        <f t="shared" si="3"/>
        <v>0</v>
      </c>
      <c r="E71" s="11" t="e">
        <f>(COUNTIFS(Sta!$A:$A,$A71,Sta!$F:$F,"&gt;0.5") + COUNTIFS(Sta!$B:$B,$A71,Sta!$F:$F,"&gt;0.5"))/$D71</f>
        <v>#DIV/0!</v>
      </c>
      <c r="F71" s="8" t="e">
        <f>COUNTIFS(Sta!$A:$A,$A71,Sta!$F:$F,"&gt;0.5")/$B71</f>
        <v>#DIV/0!</v>
      </c>
      <c r="G71" s="8" t="e">
        <f>COUNTIFS(Sta!$B:$B,$A71,Sta!$F:$F,"&gt;0.5")/$C71</f>
        <v>#DIV/0!</v>
      </c>
      <c r="H71" s="11" t="e">
        <f>(COUNTIFS(Sta!$A:$A,$A71,Sta!$F:$F,"&gt;1.5") + COUNTIFS(Sta!$B:$B,$A71,Sta!$F:$F,"&gt;1.5"))/$D71</f>
        <v>#DIV/0!</v>
      </c>
      <c r="I71" s="8" t="e">
        <f>COUNTIFS(Sta!$A:$A,$A71,Sta!$F:$F,"&gt;1.5")/$B71</f>
        <v>#DIV/0!</v>
      </c>
      <c r="J71" s="8" t="e">
        <f>COUNTIFS(Sta!$B:$B,$A71,Sta!$F:$F,"&gt;1.5")/$C71</f>
        <v>#DIV/0!</v>
      </c>
      <c r="K71" s="11" t="e">
        <f>(COUNTIFS(Sta!$A:$A,$A71,Sta!$F:$F,"&gt;2.5") + COUNTIFS(Sta!$B:$B,$A71,Sta!$F:$F,"&gt;2.5"))/$D71</f>
        <v>#DIV/0!</v>
      </c>
      <c r="L71" s="8" t="e">
        <f>COUNTIFS(Sta!$A:$A,$A71,Sta!$F:$F,"&gt;2.5")/$B71</f>
        <v>#DIV/0!</v>
      </c>
      <c r="M71" s="8" t="e">
        <f>COUNTIFS(Sta!$B:$B,$A71,Sta!$F:$F,"&gt;2.5")/$C71</f>
        <v>#DIV/0!</v>
      </c>
      <c r="N71" s="11" t="e">
        <f>(COUNTIFS(Sta!$A:$A,$A71,Sta!$F:$F,"&gt;3.5") + COUNTIFS(Sta!$B:$B,$A71,Sta!$F:$F,"&gt;3.5"))/$D71</f>
        <v>#DIV/0!</v>
      </c>
      <c r="O71" s="8" t="e">
        <f>COUNTIFS(Sta!$A:$A,$A71,Sta!$F:$F,"&gt;3.5")/$B71</f>
        <v>#DIV/0!</v>
      </c>
      <c r="P71" s="8" t="e">
        <f>COUNTIFS(Sta!$B:$B,$A71,Sta!$F:$F,"&gt;3.5")/$C71</f>
        <v>#DIV/0!</v>
      </c>
      <c r="Q71" s="11" t="e">
        <f>(COUNTIFS(Sta!$A:$A,$A71,Sta!$D:$D,"&gt;0.5")  + COUNTIFS(Sta!$B:$B,$A71,Sta!$E:$E,"&gt;0.5"))/$D71</f>
        <v>#DIV/0!</v>
      </c>
      <c r="R71" s="8" t="e">
        <f>COUNTIFS(Sta!$A:$A,$A71,Sta!$D:$D,"&gt;0.5")/$B71</f>
        <v>#DIV/0!</v>
      </c>
      <c r="S71" s="8" t="e">
        <f>COUNTIFS(Sta!$B:$B,$A71,Sta!$E:$E,"&gt;0.5")/$C71</f>
        <v>#DIV/0!</v>
      </c>
      <c r="T71" s="11" t="e">
        <f>(COUNTIFS(Sta!$A:$A,$A71,Sta!$D:$D,"&gt;1.5")  + COUNTIFS(Sta!$B:$B,$A71,Sta!$E:$E,"&gt;1.5"))/$D71</f>
        <v>#DIV/0!</v>
      </c>
      <c r="U71" s="8" t="e">
        <f>COUNTIFS(Sta!$A:$A,$A71,Sta!$D:$D,"&gt;1.5")/$B71</f>
        <v>#DIV/0!</v>
      </c>
      <c r="V71" s="8" t="e">
        <f>COUNTIFS(Sta!$B:$B,$A71,Sta!$E:$E,"&gt;1.5")/$C71</f>
        <v>#DIV/0!</v>
      </c>
      <c r="W71" s="11" t="e">
        <f>(COUNTIFS(Sta!$A:$A,$A71,Sta!$E:E,"&gt;0.5") +COUNTIFS(Sta!$B:$B,$A71,Sta!$D:$D,"&gt;0.5"))/$D71</f>
        <v>#DIV/0!</v>
      </c>
      <c r="X71" s="8" t="e">
        <f>COUNTIFS(Sta!$A:$A,$A71,Sta!$E:$E,"&gt;0.5")/$B71</f>
        <v>#DIV/0!</v>
      </c>
      <c r="Y71" s="8" t="e">
        <f>COUNTIFS(Sta!$B:$B,$A71,Sta!$D:$D,"&gt;0.5")/$C71</f>
        <v>#DIV/0!</v>
      </c>
      <c r="Z71" s="11" t="e">
        <f>(COUNTIFS(Sta!$A:$A,$A71,Sta!$E:$E,"&gt;1.5")  + COUNTIFS(Sta!$B:$B,$A71,Sta!$D:$D,"&gt;1.5"))/$D71</f>
        <v>#DIV/0!</v>
      </c>
      <c r="AA71" s="8" t="e">
        <f>COUNTIFS(Sta!$A:$A,$A71,Sta!$E:$E,"&gt;1.5")/$B71</f>
        <v>#DIV/0!</v>
      </c>
      <c r="AB71" s="8" t="e">
        <f>COUNTIFS(Sta!$B:$B,$A71,Sta!$D:$D,"&gt;1.5")/$C71</f>
        <v>#DIV/0!</v>
      </c>
      <c r="AC71" s="11" t="e">
        <f>(COUNTIFS(Sta!$A:A,$A71,Sta!$G:$G,"y") + COUNTIFS(Sta!$B:B,$A71,Sta!$G:$G,"y"))/$D71</f>
        <v>#DIV/0!</v>
      </c>
      <c r="AD71" s="8" t="e">
        <f>COUNTIFS(Sta!$A:A,$A71,Sta!$G:$G,"y")/$B71</f>
        <v>#DIV/0!</v>
      </c>
      <c r="AE71" s="16" t="e">
        <f>COUNTIFS(Sta!$B:B,$A71,Sta!$G:$G,"y")/$C71</f>
        <v>#DIV/0!</v>
      </c>
    </row>
    <row r="72" spans="1:31" x14ac:dyDescent="0.3">
      <c r="A72" t="s">
        <v>189</v>
      </c>
      <c r="B72" s="9">
        <f>COUNTIF(Sta!A:A,A72)</f>
        <v>0</v>
      </c>
      <c r="C72" s="4">
        <f>COUNTIF(Sta!B:B,A72)</f>
        <v>0</v>
      </c>
      <c r="D72" s="4">
        <f t="shared" si="3"/>
        <v>0</v>
      </c>
      <c r="E72" s="11" t="e">
        <f>(COUNTIFS(Sta!$A:$A,$A72,Sta!$F:$F,"&gt;0.5") + COUNTIFS(Sta!$B:$B,$A72,Sta!$F:$F,"&gt;0.5"))/$D72</f>
        <v>#DIV/0!</v>
      </c>
      <c r="F72" s="8" t="e">
        <f>COUNTIFS(Sta!$A:$A,$A72,Sta!$F:$F,"&gt;0.5")/$B72</f>
        <v>#DIV/0!</v>
      </c>
      <c r="G72" s="8" t="e">
        <f>COUNTIFS(Sta!$B:$B,$A72,Sta!$F:$F,"&gt;0.5")/$C72</f>
        <v>#DIV/0!</v>
      </c>
      <c r="H72" s="11" t="e">
        <f>(COUNTIFS(Sta!$A:$A,$A72,Sta!$F:$F,"&gt;1.5") + COUNTIFS(Sta!$B:$B,$A72,Sta!$F:$F,"&gt;1.5"))/$D72</f>
        <v>#DIV/0!</v>
      </c>
      <c r="I72" s="8" t="e">
        <f>COUNTIFS(Sta!$A:$A,$A72,Sta!$F:$F,"&gt;1.5")/$B72</f>
        <v>#DIV/0!</v>
      </c>
      <c r="J72" s="8" t="e">
        <f>COUNTIFS(Sta!$B:$B,$A72,Sta!$F:$F,"&gt;1.5")/$C72</f>
        <v>#DIV/0!</v>
      </c>
      <c r="K72" s="11" t="e">
        <f>(COUNTIFS(Sta!$A:$A,$A72,Sta!$F:$F,"&gt;2.5") + COUNTIFS(Sta!$B:$B,$A72,Sta!$F:$F,"&gt;2.5"))/$D72</f>
        <v>#DIV/0!</v>
      </c>
      <c r="L72" s="8" t="e">
        <f>COUNTIFS(Sta!$A:$A,$A72,Sta!$F:$F,"&gt;2.5")/$B72</f>
        <v>#DIV/0!</v>
      </c>
      <c r="M72" s="8" t="e">
        <f>COUNTIFS(Sta!$B:$B,$A72,Sta!$F:$F,"&gt;2.5")/$C72</f>
        <v>#DIV/0!</v>
      </c>
      <c r="N72" s="11" t="e">
        <f>(COUNTIFS(Sta!$A:$A,$A72,Sta!$F:$F,"&gt;3.5") + COUNTIFS(Sta!$B:$B,$A72,Sta!$F:$F,"&gt;3.5"))/$D72</f>
        <v>#DIV/0!</v>
      </c>
      <c r="O72" s="8" t="e">
        <f>COUNTIFS(Sta!$A:$A,$A72,Sta!$F:$F,"&gt;3.5")/$B72</f>
        <v>#DIV/0!</v>
      </c>
      <c r="P72" s="8" t="e">
        <f>COUNTIFS(Sta!$B:$B,$A72,Sta!$F:$F,"&gt;3.5")/$C72</f>
        <v>#DIV/0!</v>
      </c>
      <c r="Q72" s="11" t="e">
        <f>(COUNTIFS(Sta!$A:$A,$A72,Sta!$D:$D,"&gt;0.5")  + COUNTIFS(Sta!$B:$B,$A72,Sta!$E:$E,"&gt;0.5"))/$D72</f>
        <v>#DIV/0!</v>
      </c>
      <c r="R72" s="8" t="e">
        <f>COUNTIFS(Sta!$A:$A,$A72,Sta!$D:$D,"&gt;0.5")/$B72</f>
        <v>#DIV/0!</v>
      </c>
      <c r="S72" s="8" t="e">
        <f>COUNTIFS(Sta!$B:$B,$A72,Sta!$E:$E,"&gt;0.5")/$C72</f>
        <v>#DIV/0!</v>
      </c>
      <c r="T72" s="11" t="e">
        <f>(COUNTIFS(Sta!$A:$A,$A72,Sta!$D:$D,"&gt;1.5")  + COUNTIFS(Sta!$B:$B,$A72,Sta!$E:$E,"&gt;1.5"))/$D72</f>
        <v>#DIV/0!</v>
      </c>
      <c r="U72" s="8" t="e">
        <f>COUNTIFS(Sta!$A:$A,$A72,Sta!$D:$D,"&gt;1.5")/$B72</f>
        <v>#DIV/0!</v>
      </c>
      <c r="V72" s="8" t="e">
        <f>COUNTIFS(Sta!$B:$B,$A72,Sta!$E:$E,"&gt;1.5")/$C72</f>
        <v>#DIV/0!</v>
      </c>
      <c r="W72" s="11" t="e">
        <f>(COUNTIFS(Sta!$A:$A,$A72,Sta!$E:E,"&gt;0.5") +COUNTIFS(Sta!$B:$B,$A72,Sta!$D:$D,"&gt;0.5"))/$D72</f>
        <v>#DIV/0!</v>
      </c>
      <c r="X72" s="8" t="e">
        <f>COUNTIFS(Sta!$A:$A,$A72,Sta!$E:$E,"&gt;0.5")/$B72</f>
        <v>#DIV/0!</v>
      </c>
      <c r="Y72" s="8" t="e">
        <f>COUNTIFS(Sta!$B:$B,$A72,Sta!$D:$D,"&gt;0.5")/$C72</f>
        <v>#DIV/0!</v>
      </c>
      <c r="Z72" s="11" t="e">
        <f>(COUNTIFS(Sta!$A:$A,$A72,Sta!$E:$E,"&gt;1.5")  + COUNTIFS(Sta!$B:$B,$A72,Sta!$D:$D,"&gt;1.5"))/$D72</f>
        <v>#DIV/0!</v>
      </c>
      <c r="AA72" s="8" t="e">
        <f>COUNTIFS(Sta!$A:$A,$A72,Sta!$E:$E,"&gt;1.5")/$B72</f>
        <v>#DIV/0!</v>
      </c>
      <c r="AB72" s="8" t="e">
        <f>COUNTIFS(Sta!$B:$B,$A72,Sta!$D:$D,"&gt;1.5")/$C72</f>
        <v>#DIV/0!</v>
      </c>
      <c r="AC72" s="11" t="e">
        <f>(COUNTIFS(Sta!$A:A,$A72,Sta!$G:$G,"y") + COUNTIFS(Sta!$B:B,$A72,Sta!$G:$G,"y"))/$D72</f>
        <v>#DIV/0!</v>
      </c>
      <c r="AD72" s="8" t="e">
        <f>COUNTIFS(Sta!$A:A,$A72,Sta!$G:$G,"y")/$B72</f>
        <v>#DIV/0!</v>
      </c>
      <c r="AE72" s="16" t="e">
        <f>COUNTIFS(Sta!$B:B,$A72,Sta!$G:$G,"y")/$C72</f>
        <v>#DIV/0!</v>
      </c>
    </row>
    <row r="73" spans="1:31" x14ac:dyDescent="0.3">
      <c r="A73" t="s">
        <v>171</v>
      </c>
      <c r="B73" s="9">
        <f>COUNTIF(Sta!A:A,A73)</f>
        <v>0</v>
      </c>
      <c r="C73" s="4">
        <f>COUNTIF(Sta!B:B,A73)</f>
        <v>0</v>
      </c>
      <c r="D73" s="4">
        <f t="shared" si="3"/>
        <v>0</v>
      </c>
      <c r="E73" s="11" t="e">
        <f>(COUNTIFS(Sta!$A:$A,$A73,Sta!$F:$F,"&gt;0.5") + COUNTIFS(Sta!$B:$B,$A73,Sta!$F:$F,"&gt;0.5"))/$D73</f>
        <v>#DIV/0!</v>
      </c>
      <c r="F73" s="8" t="e">
        <f>COUNTIFS(Sta!$A:$A,$A73,Sta!$F:$F,"&gt;0.5")/$B73</f>
        <v>#DIV/0!</v>
      </c>
      <c r="G73" s="8" t="e">
        <f>COUNTIFS(Sta!$B:$B,$A73,Sta!$F:$F,"&gt;0.5")/$C73</f>
        <v>#DIV/0!</v>
      </c>
      <c r="H73" s="11" t="e">
        <f>(COUNTIFS(Sta!$A:$A,$A73,Sta!$F:$F,"&gt;1.5") + COUNTIFS(Sta!$B:$B,$A73,Sta!$F:$F,"&gt;1.5"))/$D73</f>
        <v>#DIV/0!</v>
      </c>
      <c r="I73" s="8" t="e">
        <f>COUNTIFS(Sta!$A:$A,$A73,Sta!$F:$F,"&gt;1.5")/$B73</f>
        <v>#DIV/0!</v>
      </c>
      <c r="J73" s="8" t="e">
        <f>COUNTIFS(Sta!$B:$B,$A73,Sta!$F:$F,"&gt;1.5")/$C73</f>
        <v>#DIV/0!</v>
      </c>
      <c r="K73" s="11" t="e">
        <f>(COUNTIFS(Sta!$A:$A,$A73,Sta!$F:$F,"&gt;2.5") + COUNTIFS(Sta!$B:$B,$A73,Sta!$F:$F,"&gt;2.5"))/$D73</f>
        <v>#DIV/0!</v>
      </c>
      <c r="L73" s="8" t="e">
        <f>COUNTIFS(Sta!$A:$A,$A73,Sta!$F:$F,"&gt;2.5")/$B73</f>
        <v>#DIV/0!</v>
      </c>
      <c r="M73" s="8" t="e">
        <f>COUNTIFS(Sta!$B:$B,$A73,Sta!$F:$F,"&gt;2.5")/$C73</f>
        <v>#DIV/0!</v>
      </c>
      <c r="N73" s="11" t="e">
        <f>(COUNTIFS(Sta!$A:$A,$A73,Sta!$F:$F,"&gt;3.5") + COUNTIFS(Sta!$B:$B,$A73,Sta!$F:$F,"&gt;3.5"))/$D73</f>
        <v>#DIV/0!</v>
      </c>
      <c r="O73" s="8" t="e">
        <f>COUNTIFS(Sta!$A:$A,$A73,Sta!$F:$F,"&gt;3.5")/$B73</f>
        <v>#DIV/0!</v>
      </c>
      <c r="P73" s="8" t="e">
        <f>COUNTIFS(Sta!$B:$B,$A73,Sta!$F:$F,"&gt;3.5")/$C73</f>
        <v>#DIV/0!</v>
      </c>
      <c r="Q73" s="11" t="e">
        <f>(COUNTIFS(Sta!$A:$A,$A73,Sta!$D:$D,"&gt;0.5")  + COUNTIFS(Sta!$B:$B,$A73,Sta!$E:$E,"&gt;0.5"))/$D73</f>
        <v>#DIV/0!</v>
      </c>
      <c r="R73" s="8" t="e">
        <f>COUNTIFS(Sta!$A:$A,$A73,Sta!$D:$D,"&gt;0.5")/$B73</f>
        <v>#DIV/0!</v>
      </c>
      <c r="S73" s="8" t="e">
        <f>COUNTIFS(Sta!$B:$B,$A73,Sta!$E:$E,"&gt;0.5")/$C73</f>
        <v>#DIV/0!</v>
      </c>
      <c r="T73" s="11" t="e">
        <f>(COUNTIFS(Sta!$A:$A,$A73,Sta!$D:$D,"&gt;1.5")  + COUNTIFS(Sta!$B:$B,$A73,Sta!$E:$E,"&gt;1.5"))/$D73</f>
        <v>#DIV/0!</v>
      </c>
      <c r="U73" s="8" t="e">
        <f>COUNTIFS(Sta!$A:$A,$A73,Sta!$D:$D,"&gt;1.5")/$B73</f>
        <v>#DIV/0!</v>
      </c>
      <c r="V73" s="8" t="e">
        <f>COUNTIFS(Sta!$B:$B,$A73,Sta!$E:$E,"&gt;1.5")/$C73</f>
        <v>#DIV/0!</v>
      </c>
      <c r="W73" s="11" t="e">
        <f>(COUNTIFS(Sta!$A:$A,$A73,Sta!$E:E,"&gt;0.5") +COUNTIFS(Sta!$B:$B,$A73,Sta!$D:$D,"&gt;0.5"))/$D73</f>
        <v>#DIV/0!</v>
      </c>
      <c r="X73" s="8" t="e">
        <f>COUNTIFS(Sta!$A:$A,$A73,Sta!$E:$E,"&gt;0.5")/$B73</f>
        <v>#DIV/0!</v>
      </c>
      <c r="Y73" s="8" t="e">
        <f>COUNTIFS(Sta!$B:$B,$A73,Sta!$D:$D,"&gt;0.5")/$C73</f>
        <v>#DIV/0!</v>
      </c>
      <c r="Z73" s="11" t="e">
        <f>(COUNTIFS(Sta!$A:$A,$A73,Sta!$E:$E,"&gt;1.5")  + COUNTIFS(Sta!$B:$B,$A73,Sta!$D:$D,"&gt;1.5"))/$D73</f>
        <v>#DIV/0!</v>
      </c>
      <c r="AA73" s="8" t="e">
        <f>COUNTIFS(Sta!$A:$A,$A73,Sta!$E:$E,"&gt;1.5")/$B73</f>
        <v>#DIV/0!</v>
      </c>
      <c r="AB73" s="8" t="e">
        <f>COUNTIFS(Sta!$B:$B,$A73,Sta!$D:$D,"&gt;1.5")/$C73</f>
        <v>#DIV/0!</v>
      </c>
      <c r="AC73" s="11" t="e">
        <f>(COUNTIFS(Sta!$A:A,$A73,Sta!$G:$G,"y") + COUNTIFS(Sta!$B:B,$A73,Sta!$G:$G,"y"))/$D73</f>
        <v>#DIV/0!</v>
      </c>
      <c r="AD73" s="8" t="e">
        <f>COUNTIFS(Sta!$A:A,$A73,Sta!$G:$G,"y")/$B73</f>
        <v>#DIV/0!</v>
      </c>
      <c r="AE73" s="16" t="e">
        <f>COUNTIFS(Sta!$B:B,$A73,Sta!$G:$G,"y")/$C73</f>
        <v>#DIV/0!</v>
      </c>
    </row>
    <row r="74" spans="1:31" x14ac:dyDescent="0.3">
      <c r="A74" t="s">
        <v>179</v>
      </c>
      <c r="B74" s="9">
        <f>COUNTIF(Sta!A:A,A74)</f>
        <v>0</v>
      </c>
      <c r="C74" s="4">
        <f>COUNTIF(Sta!B:B,A74)</f>
        <v>0</v>
      </c>
      <c r="D74" s="4">
        <f t="shared" si="3"/>
        <v>0</v>
      </c>
      <c r="E74" s="11" t="e">
        <f>(COUNTIFS(Sta!$A:$A,$A74,Sta!$F:$F,"&gt;0.5") + COUNTIFS(Sta!$B:$B,$A74,Sta!$F:$F,"&gt;0.5"))/$D74</f>
        <v>#DIV/0!</v>
      </c>
      <c r="F74" s="8" t="e">
        <f>COUNTIFS(Sta!$A:$A,$A74,Sta!$F:$F,"&gt;0.5")/$B74</f>
        <v>#DIV/0!</v>
      </c>
      <c r="G74" s="8" t="e">
        <f>COUNTIFS(Sta!$B:$B,$A74,Sta!$F:$F,"&gt;0.5")/$C74</f>
        <v>#DIV/0!</v>
      </c>
      <c r="H74" s="11" t="e">
        <f>(COUNTIFS(Sta!$A:$A,$A74,Sta!$F:$F,"&gt;1.5") + COUNTIFS(Sta!$B:$B,$A74,Sta!$F:$F,"&gt;1.5"))/$D74</f>
        <v>#DIV/0!</v>
      </c>
      <c r="I74" s="8" t="e">
        <f>COUNTIFS(Sta!$A:$A,$A74,Sta!$F:$F,"&gt;1.5")/$B74</f>
        <v>#DIV/0!</v>
      </c>
      <c r="J74" s="8" t="e">
        <f>COUNTIFS(Sta!$B:$B,$A74,Sta!$F:$F,"&gt;1.5")/$C74</f>
        <v>#DIV/0!</v>
      </c>
      <c r="K74" s="11" t="e">
        <f>(COUNTIFS(Sta!$A:$A,$A74,Sta!$F:$F,"&gt;2.5") + COUNTIFS(Sta!$B:$B,$A74,Sta!$F:$F,"&gt;2.5"))/$D74</f>
        <v>#DIV/0!</v>
      </c>
      <c r="L74" s="8" t="e">
        <f>COUNTIFS(Sta!$A:$A,$A74,Sta!$F:$F,"&gt;2.5")/$B74</f>
        <v>#DIV/0!</v>
      </c>
      <c r="M74" s="8" t="e">
        <f>COUNTIFS(Sta!$B:$B,$A74,Sta!$F:$F,"&gt;2.5")/$C74</f>
        <v>#DIV/0!</v>
      </c>
      <c r="N74" s="11" t="e">
        <f>(COUNTIFS(Sta!$A:$A,$A74,Sta!$F:$F,"&gt;3.5") + COUNTIFS(Sta!$B:$B,$A74,Sta!$F:$F,"&gt;3.5"))/$D74</f>
        <v>#DIV/0!</v>
      </c>
      <c r="O74" s="8" t="e">
        <f>COUNTIFS(Sta!$A:$A,$A74,Sta!$F:$F,"&gt;3.5")/$B74</f>
        <v>#DIV/0!</v>
      </c>
      <c r="P74" s="8" t="e">
        <f>COUNTIFS(Sta!$B:$B,$A74,Sta!$F:$F,"&gt;3.5")/$C74</f>
        <v>#DIV/0!</v>
      </c>
      <c r="Q74" s="11" t="e">
        <f>(COUNTIFS(Sta!$A:$A,$A74,Sta!$D:$D,"&gt;0.5")  + COUNTIFS(Sta!$B:$B,$A74,Sta!$E:$E,"&gt;0.5"))/$D74</f>
        <v>#DIV/0!</v>
      </c>
      <c r="R74" s="8" t="e">
        <f>COUNTIFS(Sta!$A:$A,$A74,Sta!$D:$D,"&gt;0.5")/$B74</f>
        <v>#DIV/0!</v>
      </c>
      <c r="S74" s="8" t="e">
        <f>COUNTIFS(Sta!$B:$B,$A74,Sta!$E:$E,"&gt;0.5")/$C74</f>
        <v>#DIV/0!</v>
      </c>
      <c r="T74" s="11" t="e">
        <f>(COUNTIFS(Sta!$A:$A,$A74,Sta!$D:$D,"&gt;1.5")  + COUNTIFS(Sta!$B:$B,$A74,Sta!$E:$E,"&gt;1.5"))/$D74</f>
        <v>#DIV/0!</v>
      </c>
      <c r="U74" s="8" t="e">
        <f>COUNTIFS(Sta!$A:$A,$A74,Sta!$D:$D,"&gt;1.5")/$B74</f>
        <v>#DIV/0!</v>
      </c>
      <c r="V74" s="8" t="e">
        <f>COUNTIFS(Sta!$B:$B,$A74,Sta!$E:$E,"&gt;1.5")/$C74</f>
        <v>#DIV/0!</v>
      </c>
      <c r="W74" s="11" t="e">
        <f>(COUNTIFS(Sta!$A:$A,$A74,Sta!$E:E,"&gt;0.5") +COUNTIFS(Sta!$B:$B,$A74,Sta!$D:$D,"&gt;0.5"))/$D74</f>
        <v>#DIV/0!</v>
      </c>
      <c r="X74" s="8" t="e">
        <f>COUNTIFS(Sta!$A:$A,$A74,Sta!$E:$E,"&gt;0.5")/$B74</f>
        <v>#DIV/0!</v>
      </c>
      <c r="Y74" s="8" t="e">
        <f>COUNTIFS(Sta!$B:$B,$A74,Sta!$D:$D,"&gt;0.5")/$C74</f>
        <v>#DIV/0!</v>
      </c>
      <c r="Z74" s="11" t="e">
        <f>(COUNTIFS(Sta!$A:$A,$A74,Sta!$E:$E,"&gt;1.5")  + COUNTIFS(Sta!$B:$B,$A74,Sta!$D:$D,"&gt;1.5"))/$D74</f>
        <v>#DIV/0!</v>
      </c>
      <c r="AA74" s="8" t="e">
        <f>COUNTIFS(Sta!$A:$A,$A74,Sta!$E:$E,"&gt;1.5")/$B74</f>
        <v>#DIV/0!</v>
      </c>
      <c r="AB74" s="8" t="e">
        <f>COUNTIFS(Sta!$B:$B,$A74,Sta!$D:$D,"&gt;1.5")/$C74</f>
        <v>#DIV/0!</v>
      </c>
      <c r="AC74" s="11" t="e">
        <f>(COUNTIFS(Sta!$A:A,$A74,Sta!$G:$G,"y") + COUNTIFS(Sta!$B:B,$A74,Sta!$G:$G,"y"))/$D74</f>
        <v>#DIV/0!</v>
      </c>
      <c r="AD74" s="8" t="e">
        <f>COUNTIFS(Sta!$A:A,$A74,Sta!$G:$G,"y")/$B74</f>
        <v>#DIV/0!</v>
      </c>
      <c r="AE74" s="16" t="e">
        <f>COUNTIFS(Sta!$B:B,$A74,Sta!$G:$G,"y")/$C74</f>
        <v>#DIV/0!</v>
      </c>
    </row>
    <row r="75" spans="1:31" x14ac:dyDescent="0.3">
      <c r="A75" t="s">
        <v>186</v>
      </c>
      <c r="B75" s="9">
        <f>COUNTIF(Sta!A:A,A75)</f>
        <v>0</v>
      </c>
      <c r="C75" s="4">
        <f>COUNTIF(Sta!B:B,A75)</f>
        <v>0</v>
      </c>
      <c r="D75" s="4">
        <f t="shared" si="3"/>
        <v>0</v>
      </c>
      <c r="E75" s="11" t="e">
        <f>(COUNTIFS(Sta!$A:$A,$A75,Sta!$F:$F,"&gt;0.5") + COUNTIFS(Sta!$B:$B,$A75,Sta!$F:$F,"&gt;0.5"))/$D75</f>
        <v>#DIV/0!</v>
      </c>
      <c r="F75" s="8" t="e">
        <f>COUNTIFS(Sta!$A:$A,$A75,Sta!$F:$F,"&gt;0.5")/$B75</f>
        <v>#DIV/0!</v>
      </c>
      <c r="G75" s="8" t="e">
        <f>COUNTIFS(Sta!$B:$B,$A75,Sta!$F:$F,"&gt;0.5")/$C75</f>
        <v>#DIV/0!</v>
      </c>
      <c r="H75" s="11" t="e">
        <f>(COUNTIFS(Sta!$A:$A,$A75,Sta!$F:$F,"&gt;1.5") + COUNTIFS(Sta!$B:$B,$A75,Sta!$F:$F,"&gt;1.5"))/$D75</f>
        <v>#DIV/0!</v>
      </c>
      <c r="I75" s="8" t="e">
        <f>COUNTIFS(Sta!$A:$A,$A75,Sta!$F:$F,"&gt;1.5")/$B75</f>
        <v>#DIV/0!</v>
      </c>
      <c r="J75" s="8" t="e">
        <f>COUNTIFS(Sta!$B:$B,$A75,Sta!$F:$F,"&gt;1.5")/$C75</f>
        <v>#DIV/0!</v>
      </c>
      <c r="K75" s="11" t="e">
        <f>(COUNTIFS(Sta!$A:$A,$A75,Sta!$F:$F,"&gt;2.5") + COUNTIFS(Sta!$B:$B,$A75,Sta!$F:$F,"&gt;2.5"))/$D75</f>
        <v>#DIV/0!</v>
      </c>
      <c r="L75" s="8" t="e">
        <f>COUNTIFS(Sta!$A:$A,$A75,Sta!$F:$F,"&gt;2.5")/$B75</f>
        <v>#DIV/0!</v>
      </c>
      <c r="M75" s="8" t="e">
        <f>COUNTIFS(Sta!$B:$B,$A75,Sta!$F:$F,"&gt;2.5")/$C75</f>
        <v>#DIV/0!</v>
      </c>
      <c r="N75" s="11" t="e">
        <f>(COUNTIFS(Sta!$A:$A,$A75,Sta!$F:$F,"&gt;3.5") + COUNTIFS(Sta!$B:$B,$A75,Sta!$F:$F,"&gt;3.5"))/$D75</f>
        <v>#DIV/0!</v>
      </c>
      <c r="O75" s="8" t="e">
        <f>COUNTIFS(Sta!$A:$A,$A75,Sta!$F:$F,"&gt;3.5")/$B75</f>
        <v>#DIV/0!</v>
      </c>
      <c r="P75" s="8" t="e">
        <f>COUNTIFS(Sta!$B:$B,$A75,Sta!$F:$F,"&gt;3.5")/$C75</f>
        <v>#DIV/0!</v>
      </c>
      <c r="Q75" s="11" t="e">
        <f>(COUNTIFS(Sta!$A:$A,$A75,Sta!$D:$D,"&gt;0.5")  + COUNTIFS(Sta!$B:$B,$A75,Sta!$E:$E,"&gt;0.5"))/$D75</f>
        <v>#DIV/0!</v>
      </c>
      <c r="R75" s="8" t="e">
        <f>COUNTIFS(Sta!$A:$A,$A75,Sta!$D:$D,"&gt;0.5")/$B75</f>
        <v>#DIV/0!</v>
      </c>
      <c r="S75" s="8" t="e">
        <f>COUNTIFS(Sta!$B:$B,$A75,Sta!$E:$E,"&gt;0.5")/$C75</f>
        <v>#DIV/0!</v>
      </c>
      <c r="T75" s="11" t="e">
        <f>(COUNTIFS(Sta!$A:$A,$A75,Sta!$D:$D,"&gt;1.5")  + COUNTIFS(Sta!$B:$B,$A75,Sta!$E:$E,"&gt;1.5"))/$D75</f>
        <v>#DIV/0!</v>
      </c>
      <c r="U75" s="8" t="e">
        <f>COUNTIFS(Sta!$A:$A,$A75,Sta!$D:$D,"&gt;1.5")/$B75</f>
        <v>#DIV/0!</v>
      </c>
      <c r="V75" s="8" t="e">
        <f>COUNTIFS(Sta!$B:$B,$A75,Sta!$E:$E,"&gt;1.5")/$C75</f>
        <v>#DIV/0!</v>
      </c>
      <c r="W75" s="11" t="e">
        <f>(COUNTIFS(Sta!$A:$A,$A75,Sta!$E:E,"&gt;0.5") +COUNTIFS(Sta!$B:$B,$A75,Sta!$D:$D,"&gt;0.5"))/$D75</f>
        <v>#DIV/0!</v>
      </c>
      <c r="X75" s="8" t="e">
        <f>COUNTIFS(Sta!$A:$A,$A75,Sta!$E:$E,"&gt;0.5")/$B75</f>
        <v>#DIV/0!</v>
      </c>
      <c r="Y75" s="8" t="e">
        <f>COUNTIFS(Sta!$B:$B,$A75,Sta!$D:$D,"&gt;0.5")/$C75</f>
        <v>#DIV/0!</v>
      </c>
      <c r="Z75" s="11" t="e">
        <f>(COUNTIFS(Sta!$A:$A,$A75,Sta!$E:$E,"&gt;1.5")  + COUNTIFS(Sta!$B:$B,$A75,Sta!$D:$D,"&gt;1.5"))/$D75</f>
        <v>#DIV/0!</v>
      </c>
      <c r="AA75" s="8" t="e">
        <f>COUNTIFS(Sta!$A:$A,$A75,Sta!$E:$E,"&gt;1.5")/$B75</f>
        <v>#DIV/0!</v>
      </c>
      <c r="AB75" s="8" t="e">
        <f>COUNTIFS(Sta!$B:$B,$A75,Sta!$D:$D,"&gt;1.5")/$C75</f>
        <v>#DIV/0!</v>
      </c>
      <c r="AC75" s="11" t="e">
        <f>(COUNTIFS(Sta!$A:A,$A75,Sta!$G:$G,"y") + COUNTIFS(Sta!$B:B,$A75,Sta!$G:$G,"y"))/$D75</f>
        <v>#DIV/0!</v>
      </c>
      <c r="AD75" s="8" t="e">
        <f>COUNTIFS(Sta!$A:A,$A75,Sta!$G:$G,"y")/$B75</f>
        <v>#DIV/0!</v>
      </c>
      <c r="AE75" s="16" t="e">
        <f>COUNTIFS(Sta!$B:B,$A75,Sta!$G:$G,"y")/$C75</f>
        <v>#DIV/0!</v>
      </c>
    </row>
    <row r="76" spans="1:31" x14ac:dyDescent="0.3">
      <c r="A76" t="s">
        <v>177</v>
      </c>
      <c r="B76" s="9">
        <f>COUNTIF(Sta!A:A,A76)</f>
        <v>0</v>
      </c>
      <c r="C76" s="4">
        <f>COUNTIF(Sta!B:B,A76)</f>
        <v>0</v>
      </c>
      <c r="D76" s="4">
        <f t="shared" si="3"/>
        <v>0</v>
      </c>
      <c r="E76" s="11" t="e">
        <f>(COUNTIFS(Sta!$A:$A,$A76,Sta!$F:$F,"&gt;0.5") + COUNTIFS(Sta!$B:$B,$A76,Sta!$F:$F,"&gt;0.5"))/$D76</f>
        <v>#DIV/0!</v>
      </c>
      <c r="F76" s="8" t="e">
        <f>COUNTIFS(Sta!$A:$A,$A76,Sta!$F:$F,"&gt;0.5")/$B76</f>
        <v>#DIV/0!</v>
      </c>
      <c r="G76" s="8" t="e">
        <f>COUNTIFS(Sta!$B:$B,$A76,Sta!$F:$F,"&gt;0.5")/$C76</f>
        <v>#DIV/0!</v>
      </c>
      <c r="H76" s="11" t="e">
        <f>(COUNTIFS(Sta!$A:$A,$A76,Sta!$F:$F,"&gt;1.5") + COUNTIFS(Sta!$B:$B,$A76,Sta!$F:$F,"&gt;1.5"))/$D76</f>
        <v>#DIV/0!</v>
      </c>
      <c r="I76" s="8" t="e">
        <f>COUNTIFS(Sta!$A:$A,$A76,Sta!$F:$F,"&gt;1.5")/$B76</f>
        <v>#DIV/0!</v>
      </c>
      <c r="J76" s="8" t="e">
        <f>COUNTIFS(Sta!$B:$B,$A76,Sta!$F:$F,"&gt;1.5")/$C76</f>
        <v>#DIV/0!</v>
      </c>
      <c r="K76" s="11" t="e">
        <f>(COUNTIFS(Sta!$A:$A,$A76,Sta!$F:$F,"&gt;2.5") + COUNTIFS(Sta!$B:$B,$A76,Sta!$F:$F,"&gt;2.5"))/$D76</f>
        <v>#DIV/0!</v>
      </c>
      <c r="L76" s="8" t="e">
        <f>COUNTIFS(Sta!$A:$A,$A76,Sta!$F:$F,"&gt;2.5")/$B76</f>
        <v>#DIV/0!</v>
      </c>
      <c r="M76" s="8" t="e">
        <f>COUNTIFS(Sta!$B:$B,$A76,Sta!$F:$F,"&gt;2.5")/$C76</f>
        <v>#DIV/0!</v>
      </c>
      <c r="N76" s="11" t="e">
        <f>(COUNTIFS(Sta!$A:$A,$A76,Sta!$F:$F,"&gt;3.5") + COUNTIFS(Sta!$B:$B,$A76,Sta!$F:$F,"&gt;3.5"))/$D76</f>
        <v>#DIV/0!</v>
      </c>
      <c r="O76" s="8" t="e">
        <f>COUNTIFS(Sta!$A:$A,$A76,Sta!$F:$F,"&gt;3.5")/$B76</f>
        <v>#DIV/0!</v>
      </c>
      <c r="P76" s="8" t="e">
        <f>COUNTIFS(Sta!$B:$B,$A76,Sta!$F:$F,"&gt;3.5")/$C76</f>
        <v>#DIV/0!</v>
      </c>
      <c r="Q76" s="11" t="e">
        <f>(COUNTIFS(Sta!$A:$A,$A76,Sta!$D:$D,"&gt;0.5")  + COUNTIFS(Sta!$B:$B,$A76,Sta!$E:$E,"&gt;0.5"))/$D76</f>
        <v>#DIV/0!</v>
      </c>
      <c r="R76" s="8" t="e">
        <f>COUNTIFS(Sta!$A:$A,$A76,Sta!$D:$D,"&gt;0.5")/$B76</f>
        <v>#DIV/0!</v>
      </c>
      <c r="S76" s="8" t="e">
        <f>COUNTIFS(Sta!$B:$B,$A76,Sta!$E:$E,"&gt;0.5")/$C76</f>
        <v>#DIV/0!</v>
      </c>
      <c r="T76" s="11" t="e">
        <f>(COUNTIFS(Sta!$A:$A,$A76,Sta!$D:$D,"&gt;1.5")  + COUNTIFS(Sta!$B:$B,$A76,Sta!$E:$E,"&gt;1.5"))/$D76</f>
        <v>#DIV/0!</v>
      </c>
      <c r="U76" s="8" t="e">
        <f>COUNTIFS(Sta!$A:$A,$A76,Sta!$D:$D,"&gt;1.5")/$B76</f>
        <v>#DIV/0!</v>
      </c>
      <c r="V76" s="8" t="e">
        <f>COUNTIFS(Sta!$B:$B,$A76,Sta!$E:$E,"&gt;1.5")/$C76</f>
        <v>#DIV/0!</v>
      </c>
      <c r="W76" s="11" t="e">
        <f>(COUNTIFS(Sta!$A:$A,$A76,Sta!$E:E,"&gt;0.5") +COUNTIFS(Sta!$B:$B,$A76,Sta!$D:$D,"&gt;0.5"))/$D76</f>
        <v>#DIV/0!</v>
      </c>
      <c r="X76" s="8" t="e">
        <f>COUNTIFS(Sta!$A:$A,$A76,Sta!$E:$E,"&gt;0.5")/$B76</f>
        <v>#DIV/0!</v>
      </c>
      <c r="Y76" s="8" t="e">
        <f>COUNTIFS(Sta!$B:$B,$A76,Sta!$D:$D,"&gt;0.5")/$C76</f>
        <v>#DIV/0!</v>
      </c>
      <c r="Z76" s="11" t="e">
        <f>(COUNTIFS(Sta!$A:$A,$A76,Sta!$E:$E,"&gt;1.5")  + COUNTIFS(Sta!$B:$B,$A76,Sta!$D:$D,"&gt;1.5"))/$D76</f>
        <v>#DIV/0!</v>
      </c>
      <c r="AA76" s="8" t="e">
        <f>COUNTIFS(Sta!$A:$A,$A76,Sta!$E:$E,"&gt;1.5")/$B76</f>
        <v>#DIV/0!</v>
      </c>
      <c r="AB76" s="8" t="e">
        <f>COUNTIFS(Sta!$B:$B,$A76,Sta!$D:$D,"&gt;1.5")/$C76</f>
        <v>#DIV/0!</v>
      </c>
      <c r="AC76" s="11" t="e">
        <f>(COUNTIFS(Sta!$A:A,$A76,Sta!$G:$G,"y") + COUNTIFS(Sta!$B:B,$A76,Sta!$G:$G,"y"))/$D76</f>
        <v>#DIV/0!</v>
      </c>
      <c r="AD76" s="8" t="e">
        <f>COUNTIFS(Sta!$A:A,$A76,Sta!$G:$G,"y")/$B76</f>
        <v>#DIV/0!</v>
      </c>
      <c r="AE76" s="16" t="e">
        <f>COUNTIFS(Sta!$B:B,$A76,Sta!$G:$G,"y")/$C76</f>
        <v>#DIV/0!</v>
      </c>
    </row>
    <row r="77" spans="1:31" x14ac:dyDescent="0.3">
      <c r="A77" t="s">
        <v>192</v>
      </c>
      <c r="B77" s="9">
        <f>COUNTIF(Sta!A:A,A77)</f>
        <v>0</v>
      </c>
      <c r="C77" s="4">
        <f>COUNTIF(Sta!B:B,A77)</f>
        <v>0</v>
      </c>
      <c r="D77" s="4">
        <f t="shared" si="3"/>
        <v>0</v>
      </c>
      <c r="E77" s="11" t="e">
        <f>(COUNTIFS(Sta!$A:$A,$A77,Sta!$F:$F,"&gt;0.5") + COUNTIFS(Sta!$B:$B,$A77,Sta!$F:$F,"&gt;0.5"))/$D77</f>
        <v>#DIV/0!</v>
      </c>
      <c r="F77" s="8" t="e">
        <f>COUNTIFS(Sta!$A:$A,$A77,Sta!$F:$F,"&gt;0.5")/$B77</f>
        <v>#DIV/0!</v>
      </c>
      <c r="G77" s="8" t="e">
        <f>COUNTIFS(Sta!$B:$B,$A77,Sta!$F:$F,"&gt;0.5")/$C77</f>
        <v>#DIV/0!</v>
      </c>
      <c r="H77" s="11" t="e">
        <f>(COUNTIFS(Sta!$A:$A,$A77,Sta!$F:$F,"&gt;1.5") + COUNTIFS(Sta!$B:$B,$A77,Sta!$F:$F,"&gt;1.5"))/$D77</f>
        <v>#DIV/0!</v>
      </c>
      <c r="I77" s="8" t="e">
        <f>COUNTIFS(Sta!$A:$A,$A77,Sta!$F:$F,"&gt;1.5")/$B77</f>
        <v>#DIV/0!</v>
      </c>
      <c r="J77" s="8" t="e">
        <f>COUNTIFS(Sta!$B:$B,$A77,Sta!$F:$F,"&gt;1.5")/$C77</f>
        <v>#DIV/0!</v>
      </c>
      <c r="K77" s="11" t="e">
        <f>(COUNTIFS(Sta!$A:$A,$A77,Sta!$F:$F,"&gt;2.5") + COUNTIFS(Sta!$B:$B,$A77,Sta!$F:$F,"&gt;2.5"))/$D77</f>
        <v>#DIV/0!</v>
      </c>
      <c r="L77" s="8" t="e">
        <f>COUNTIFS(Sta!$A:$A,$A77,Sta!$F:$F,"&gt;2.5")/$B77</f>
        <v>#DIV/0!</v>
      </c>
      <c r="M77" s="8" t="e">
        <f>COUNTIFS(Sta!$B:$B,$A77,Sta!$F:$F,"&gt;2.5")/$C77</f>
        <v>#DIV/0!</v>
      </c>
      <c r="N77" s="11" t="e">
        <f>(COUNTIFS(Sta!$A:$A,$A77,Sta!$F:$F,"&gt;3.5") + COUNTIFS(Sta!$B:$B,$A77,Sta!$F:$F,"&gt;3.5"))/$D77</f>
        <v>#DIV/0!</v>
      </c>
      <c r="O77" s="8" t="e">
        <f>COUNTIFS(Sta!$A:$A,$A77,Sta!$F:$F,"&gt;3.5")/$B77</f>
        <v>#DIV/0!</v>
      </c>
      <c r="P77" s="8" t="e">
        <f>COUNTIFS(Sta!$B:$B,$A77,Sta!$F:$F,"&gt;3.5")/$C77</f>
        <v>#DIV/0!</v>
      </c>
      <c r="Q77" s="11" t="e">
        <f>(COUNTIFS(Sta!$A:$A,$A77,Sta!$D:$D,"&gt;0.5")  + COUNTIFS(Sta!$B:$B,$A77,Sta!$E:$E,"&gt;0.5"))/$D77</f>
        <v>#DIV/0!</v>
      </c>
      <c r="R77" s="8" t="e">
        <f>COUNTIFS(Sta!$A:$A,$A77,Sta!$D:$D,"&gt;0.5")/$B77</f>
        <v>#DIV/0!</v>
      </c>
      <c r="S77" s="8" t="e">
        <f>COUNTIFS(Sta!$B:$B,$A77,Sta!$E:$E,"&gt;0.5")/$C77</f>
        <v>#DIV/0!</v>
      </c>
      <c r="T77" s="11" t="e">
        <f>(COUNTIFS(Sta!$A:$A,$A77,Sta!$D:$D,"&gt;1.5")  + COUNTIFS(Sta!$B:$B,$A77,Sta!$E:$E,"&gt;1.5"))/$D77</f>
        <v>#DIV/0!</v>
      </c>
      <c r="U77" s="8" t="e">
        <f>COUNTIFS(Sta!$A:$A,$A77,Sta!$D:$D,"&gt;1.5")/$B77</f>
        <v>#DIV/0!</v>
      </c>
      <c r="V77" s="8" t="e">
        <f>COUNTIFS(Sta!$B:$B,$A77,Sta!$E:$E,"&gt;1.5")/$C77</f>
        <v>#DIV/0!</v>
      </c>
      <c r="W77" s="11" t="e">
        <f>(COUNTIFS(Sta!$A:$A,$A77,Sta!$E:E,"&gt;0.5") +COUNTIFS(Sta!$B:$B,$A77,Sta!$D:$D,"&gt;0.5"))/$D77</f>
        <v>#DIV/0!</v>
      </c>
      <c r="X77" s="8" t="e">
        <f>COUNTIFS(Sta!$A:$A,$A77,Sta!$E:$E,"&gt;0.5")/$B77</f>
        <v>#DIV/0!</v>
      </c>
      <c r="Y77" s="8" t="e">
        <f>COUNTIFS(Sta!$B:$B,$A77,Sta!$D:$D,"&gt;0.5")/$C77</f>
        <v>#DIV/0!</v>
      </c>
      <c r="Z77" s="11" t="e">
        <f>(COUNTIFS(Sta!$A:$A,$A77,Sta!$E:$E,"&gt;1.5")  + COUNTIFS(Sta!$B:$B,$A77,Sta!$D:$D,"&gt;1.5"))/$D77</f>
        <v>#DIV/0!</v>
      </c>
      <c r="AA77" s="8" t="e">
        <f>COUNTIFS(Sta!$A:$A,$A77,Sta!$E:$E,"&gt;1.5")/$B77</f>
        <v>#DIV/0!</v>
      </c>
      <c r="AB77" s="8" t="e">
        <f>COUNTIFS(Sta!$B:$B,$A77,Sta!$D:$D,"&gt;1.5")/$C77</f>
        <v>#DIV/0!</v>
      </c>
      <c r="AC77" s="11" t="e">
        <f>(COUNTIFS(Sta!$A:A,$A77,Sta!$G:$G,"y") + COUNTIFS(Sta!$B:B,$A77,Sta!$G:$G,"y"))/$D77</f>
        <v>#DIV/0!</v>
      </c>
      <c r="AD77" s="8" t="e">
        <f>COUNTIFS(Sta!$A:A,$A77,Sta!$G:$G,"y")/$B77</f>
        <v>#DIV/0!</v>
      </c>
      <c r="AE77" s="16" t="e">
        <f>COUNTIFS(Sta!$B:B,$A77,Sta!$G:$G,"y")/$C77</f>
        <v>#DIV/0!</v>
      </c>
    </row>
    <row r="78" spans="1:31" x14ac:dyDescent="0.3">
      <c r="A78" t="s">
        <v>191</v>
      </c>
      <c r="B78" s="9">
        <f>COUNTIF(Sta!A:A,A78)</f>
        <v>0</v>
      </c>
      <c r="C78" s="4">
        <f>COUNTIF(Sta!B:B,A78)</f>
        <v>0</v>
      </c>
      <c r="D78" s="4">
        <f t="shared" si="3"/>
        <v>0</v>
      </c>
      <c r="E78" s="11" t="e">
        <f>(COUNTIFS(Sta!$A:$A,$A78,Sta!$F:$F,"&gt;0.5") + COUNTIFS(Sta!$B:$B,$A78,Sta!$F:$F,"&gt;0.5"))/$D78</f>
        <v>#DIV/0!</v>
      </c>
      <c r="F78" s="8" t="e">
        <f>COUNTIFS(Sta!$A:$A,$A78,Sta!$F:$F,"&gt;0.5")/$B78</f>
        <v>#DIV/0!</v>
      </c>
      <c r="G78" s="8" t="e">
        <f>COUNTIFS(Sta!$B:$B,$A78,Sta!$F:$F,"&gt;0.5")/$C78</f>
        <v>#DIV/0!</v>
      </c>
      <c r="H78" s="11" t="e">
        <f>(COUNTIFS(Sta!$A:$A,$A78,Sta!$F:$F,"&gt;1.5") + COUNTIFS(Sta!$B:$B,$A78,Sta!$F:$F,"&gt;1.5"))/$D78</f>
        <v>#DIV/0!</v>
      </c>
      <c r="I78" s="8" t="e">
        <f>COUNTIFS(Sta!$A:$A,$A78,Sta!$F:$F,"&gt;1.5")/$B78</f>
        <v>#DIV/0!</v>
      </c>
      <c r="J78" s="8" t="e">
        <f>COUNTIFS(Sta!$B:$B,$A78,Sta!$F:$F,"&gt;1.5")/$C78</f>
        <v>#DIV/0!</v>
      </c>
      <c r="K78" s="11" t="e">
        <f>(COUNTIFS(Sta!$A:$A,$A78,Sta!$F:$F,"&gt;2.5") + COUNTIFS(Sta!$B:$B,$A78,Sta!$F:$F,"&gt;2.5"))/$D78</f>
        <v>#DIV/0!</v>
      </c>
      <c r="L78" s="8" t="e">
        <f>COUNTIFS(Sta!$A:$A,$A78,Sta!$F:$F,"&gt;2.5")/$B78</f>
        <v>#DIV/0!</v>
      </c>
      <c r="M78" s="8" t="e">
        <f>COUNTIFS(Sta!$B:$B,$A78,Sta!$F:$F,"&gt;2.5")/$C78</f>
        <v>#DIV/0!</v>
      </c>
      <c r="N78" s="11" t="e">
        <f>(COUNTIFS(Sta!$A:$A,$A78,Sta!$F:$F,"&gt;3.5") + COUNTIFS(Sta!$B:$B,$A78,Sta!$F:$F,"&gt;3.5"))/$D78</f>
        <v>#DIV/0!</v>
      </c>
      <c r="O78" s="8" t="e">
        <f>COUNTIFS(Sta!$A:$A,$A78,Sta!$F:$F,"&gt;3.5")/$B78</f>
        <v>#DIV/0!</v>
      </c>
      <c r="P78" s="8" t="e">
        <f>COUNTIFS(Sta!$B:$B,$A78,Sta!$F:$F,"&gt;3.5")/$C78</f>
        <v>#DIV/0!</v>
      </c>
      <c r="Q78" s="11" t="e">
        <f>(COUNTIFS(Sta!$A:$A,$A78,Sta!$D:$D,"&gt;0.5")  + COUNTIFS(Sta!$B:$B,$A78,Sta!$E:$E,"&gt;0.5"))/$D78</f>
        <v>#DIV/0!</v>
      </c>
      <c r="R78" s="8" t="e">
        <f>COUNTIFS(Sta!$A:$A,$A78,Sta!$D:$D,"&gt;0.5")/$B78</f>
        <v>#DIV/0!</v>
      </c>
      <c r="S78" s="8" t="e">
        <f>COUNTIFS(Sta!$B:$B,$A78,Sta!$E:$E,"&gt;0.5")/$C78</f>
        <v>#DIV/0!</v>
      </c>
      <c r="T78" s="11" t="e">
        <f>(COUNTIFS(Sta!$A:$A,$A78,Sta!$D:$D,"&gt;1.5")  + COUNTIFS(Sta!$B:$B,$A78,Sta!$E:$E,"&gt;1.5"))/$D78</f>
        <v>#DIV/0!</v>
      </c>
      <c r="U78" s="8" t="e">
        <f>COUNTIFS(Sta!$A:$A,$A78,Sta!$D:$D,"&gt;1.5")/$B78</f>
        <v>#DIV/0!</v>
      </c>
      <c r="V78" s="8" t="e">
        <f>COUNTIFS(Sta!$B:$B,$A78,Sta!$E:$E,"&gt;1.5")/$C78</f>
        <v>#DIV/0!</v>
      </c>
      <c r="W78" s="11" t="e">
        <f>(COUNTIFS(Sta!$A:$A,$A78,Sta!$E:E,"&gt;0.5") +COUNTIFS(Sta!$B:$B,$A78,Sta!$D:$D,"&gt;0.5"))/$D78</f>
        <v>#DIV/0!</v>
      </c>
      <c r="X78" s="8" t="e">
        <f>COUNTIFS(Sta!$A:$A,$A78,Sta!$E:$E,"&gt;0.5")/$B78</f>
        <v>#DIV/0!</v>
      </c>
      <c r="Y78" s="8" t="e">
        <f>COUNTIFS(Sta!$B:$B,$A78,Sta!$D:$D,"&gt;0.5")/$C78</f>
        <v>#DIV/0!</v>
      </c>
      <c r="Z78" s="11" t="e">
        <f>(COUNTIFS(Sta!$A:$A,$A78,Sta!$E:$E,"&gt;1.5")  + COUNTIFS(Sta!$B:$B,$A78,Sta!$D:$D,"&gt;1.5"))/$D78</f>
        <v>#DIV/0!</v>
      </c>
      <c r="AA78" s="8" t="e">
        <f>COUNTIFS(Sta!$A:$A,$A78,Sta!$E:$E,"&gt;1.5")/$B78</f>
        <v>#DIV/0!</v>
      </c>
      <c r="AB78" s="8" t="e">
        <f>COUNTIFS(Sta!$B:$B,$A78,Sta!$D:$D,"&gt;1.5")/$C78</f>
        <v>#DIV/0!</v>
      </c>
      <c r="AC78" s="11" t="e">
        <f>(COUNTIFS(Sta!$A:A,$A78,Sta!$G:$G,"y") + COUNTIFS(Sta!$B:B,$A78,Sta!$G:$G,"y"))/$D78</f>
        <v>#DIV/0!</v>
      </c>
      <c r="AD78" s="8" t="e">
        <f>COUNTIFS(Sta!$A:A,$A78,Sta!$G:$G,"y")/$B78</f>
        <v>#DIV/0!</v>
      </c>
      <c r="AE78" s="16" t="e">
        <f>COUNTIFS(Sta!$B:B,$A78,Sta!$G:$G,"y")/$C78</f>
        <v>#DIV/0!</v>
      </c>
    </row>
    <row r="79" spans="1:31" x14ac:dyDescent="0.3">
      <c r="A79" t="s">
        <v>173</v>
      </c>
      <c r="B79" s="9">
        <f>COUNTIF(Sta!A:A,A79)</f>
        <v>0</v>
      </c>
      <c r="C79" s="4">
        <f>COUNTIF(Sta!B:B,A79)</f>
        <v>0</v>
      </c>
      <c r="D79" s="4">
        <f t="shared" si="3"/>
        <v>0</v>
      </c>
      <c r="E79" s="11" t="e">
        <f>(COUNTIFS(Sta!$A:$A,$A79,Sta!$F:$F,"&gt;0.5") + COUNTIFS(Sta!$B:$B,$A79,Sta!$F:$F,"&gt;0.5"))/$D79</f>
        <v>#DIV/0!</v>
      </c>
      <c r="F79" s="8" t="e">
        <f>COUNTIFS(Sta!$A:$A,$A79,Sta!$F:$F,"&gt;0.5")/$B79</f>
        <v>#DIV/0!</v>
      </c>
      <c r="G79" s="8" t="e">
        <f>COUNTIFS(Sta!$B:$B,$A79,Sta!$F:$F,"&gt;0.5")/$C79</f>
        <v>#DIV/0!</v>
      </c>
      <c r="H79" s="11" t="e">
        <f>(COUNTIFS(Sta!$A:$A,$A79,Sta!$F:$F,"&gt;1.5") + COUNTIFS(Sta!$B:$B,$A79,Sta!$F:$F,"&gt;1.5"))/$D79</f>
        <v>#DIV/0!</v>
      </c>
      <c r="I79" s="8" t="e">
        <f>COUNTIFS(Sta!$A:$A,$A79,Sta!$F:$F,"&gt;1.5")/$B79</f>
        <v>#DIV/0!</v>
      </c>
      <c r="J79" s="8" t="e">
        <f>COUNTIFS(Sta!$B:$B,$A79,Sta!$F:$F,"&gt;1.5")/$C79</f>
        <v>#DIV/0!</v>
      </c>
      <c r="K79" s="11" t="e">
        <f>(COUNTIFS(Sta!$A:$A,$A79,Sta!$F:$F,"&gt;2.5") + COUNTIFS(Sta!$B:$B,$A79,Sta!$F:$F,"&gt;2.5"))/$D79</f>
        <v>#DIV/0!</v>
      </c>
      <c r="L79" s="8" t="e">
        <f>COUNTIFS(Sta!$A:$A,$A79,Sta!$F:$F,"&gt;2.5")/$B79</f>
        <v>#DIV/0!</v>
      </c>
      <c r="M79" s="8" t="e">
        <f>COUNTIFS(Sta!$B:$B,$A79,Sta!$F:$F,"&gt;2.5")/$C79</f>
        <v>#DIV/0!</v>
      </c>
      <c r="N79" s="11" t="e">
        <f>(COUNTIFS(Sta!$A:$A,$A79,Sta!$F:$F,"&gt;3.5") + COUNTIFS(Sta!$B:$B,$A79,Sta!$F:$F,"&gt;3.5"))/$D79</f>
        <v>#DIV/0!</v>
      </c>
      <c r="O79" s="8" t="e">
        <f>COUNTIFS(Sta!$A:$A,$A79,Sta!$F:$F,"&gt;3.5")/$B79</f>
        <v>#DIV/0!</v>
      </c>
      <c r="P79" s="8" t="e">
        <f>COUNTIFS(Sta!$B:$B,$A79,Sta!$F:$F,"&gt;3.5")/$C79</f>
        <v>#DIV/0!</v>
      </c>
      <c r="Q79" s="11" t="e">
        <f>(COUNTIFS(Sta!$A:$A,$A79,Sta!$D:$D,"&gt;0.5")  + COUNTIFS(Sta!$B:$B,$A79,Sta!$E:$E,"&gt;0.5"))/$D79</f>
        <v>#DIV/0!</v>
      </c>
      <c r="R79" s="8" t="e">
        <f>COUNTIFS(Sta!$A:$A,$A79,Sta!$D:$D,"&gt;0.5")/$B79</f>
        <v>#DIV/0!</v>
      </c>
      <c r="S79" s="8" t="e">
        <f>COUNTIFS(Sta!$B:$B,$A79,Sta!$E:$E,"&gt;0.5")/$C79</f>
        <v>#DIV/0!</v>
      </c>
      <c r="T79" s="11" t="e">
        <f>(COUNTIFS(Sta!$A:$A,$A79,Sta!$D:$D,"&gt;1.5")  + COUNTIFS(Sta!$B:$B,$A79,Sta!$E:$E,"&gt;1.5"))/$D79</f>
        <v>#DIV/0!</v>
      </c>
      <c r="U79" s="8" t="e">
        <f>COUNTIFS(Sta!$A:$A,$A79,Sta!$D:$D,"&gt;1.5")/$B79</f>
        <v>#DIV/0!</v>
      </c>
      <c r="V79" s="8" t="e">
        <f>COUNTIFS(Sta!$B:$B,$A79,Sta!$E:$E,"&gt;1.5")/$C79</f>
        <v>#DIV/0!</v>
      </c>
      <c r="W79" s="11" t="e">
        <f>(COUNTIFS(Sta!$A:$A,$A79,Sta!$E:E,"&gt;0.5") +COUNTIFS(Sta!$B:$B,$A79,Sta!$D:$D,"&gt;0.5"))/$D79</f>
        <v>#DIV/0!</v>
      </c>
      <c r="X79" s="8" t="e">
        <f>COUNTIFS(Sta!$A:$A,$A79,Sta!$E:$E,"&gt;0.5")/$B79</f>
        <v>#DIV/0!</v>
      </c>
      <c r="Y79" s="8" t="e">
        <f>COUNTIFS(Sta!$B:$B,$A79,Sta!$D:$D,"&gt;0.5")/$C79</f>
        <v>#DIV/0!</v>
      </c>
      <c r="Z79" s="11" t="e">
        <f>(COUNTIFS(Sta!$A:$A,$A79,Sta!$E:$E,"&gt;1.5")  + COUNTIFS(Sta!$B:$B,$A79,Sta!$D:$D,"&gt;1.5"))/$D79</f>
        <v>#DIV/0!</v>
      </c>
      <c r="AA79" s="8" t="e">
        <f>COUNTIFS(Sta!$A:$A,$A79,Sta!$E:$E,"&gt;1.5")/$B79</f>
        <v>#DIV/0!</v>
      </c>
      <c r="AB79" s="8" t="e">
        <f>COUNTIFS(Sta!$B:$B,$A79,Sta!$D:$D,"&gt;1.5")/$C79</f>
        <v>#DIV/0!</v>
      </c>
      <c r="AC79" s="11" t="e">
        <f>(COUNTIFS(Sta!$A:A,$A79,Sta!$G:$G,"y") + COUNTIFS(Sta!$B:B,$A79,Sta!$G:$G,"y"))/$D79</f>
        <v>#DIV/0!</v>
      </c>
      <c r="AD79" s="8" t="e">
        <f>COUNTIFS(Sta!$A:A,$A79,Sta!$G:$G,"y")/$B79</f>
        <v>#DIV/0!</v>
      </c>
      <c r="AE79" s="16" t="e">
        <f>COUNTIFS(Sta!$B:B,$A79,Sta!$G:$G,"y")/$C79</f>
        <v>#DIV/0!</v>
      </c>
    </row>
    <row r="80" spans="1:31" x14ac:dyDescent="0.3">
      <c r="A80" t="s">
        <v>185</v>
      </c>
      <c r="B80" s="9">
        <f>COUNTIF(Sta!A:A,A80)</f>
        <v>0</v>
      </c>
      <c r="C80" s="4">
        <f>COUNTIF(Sta!B:B,A80)</f>
        <v>0</v>
      </c>
      <c r="D80" s="4">
        <f t="shared" si="3"/>
        <v>0</v>
      </c>
      <c r="E80" s="11" t="e">
        <f>(COUNTIFS(Sta!$A:$A,$A80,Sta!$F:$F,"&gt;0.5") + COUNTIFS(Sta!$B:$B,$A80,Sta!$F:$F,"&gt;0.5"))/$D80</f>
        <v>#DIV/0!</v>
      </c>
      <c r="F80" s="8" t="e">
        <f>COUNTIFS(Sta!$A:$A,$A80,Sta!$F:$F,"&gt;0.5")/$B80</f>
        <v>#DIV/0!</v>
      </c>
      <c r="G80" s="8" t="e">
        <f>COUNTIFS(Sta!$B:$B,$A80,Sta!$F:$F,"&gt;0.5")/$C80</f>
        <v>#DIV/0!</v>
      </c>
      <c r="H80" s="11" t="e">
        <f>(COUNTIFS(Sta!$A:$A,$A80,Sta!$F:$F,"&gt;1.5") + COUNTIFS(Sta!$B:$B,$A80,Sta!$F:$F,"&gt;1.5"))/$D80</f>
        <v>#DIV/0!</v>
      </c>
      <c r="I80" s="8" t="e">
        <f>COUNTIFS(Sta!$A:$A,$A80,Sta!$F:$F,"&gt;1.5")/$B80</f>
        <v>#DIV/0!</v>
      </c>
      <c r="J80" s="8" t="e">
        <f>COUNTIFS(Sta!$B:$B,$A80,Sta!$F:$F,"&gt;1.5")/$C80</f>
        <v>#DIV/0!</v>
      </c>
      <c r="K80" s="11" t="e">
        <f>(COUNTIFS(Sta!$A:$A,$A80,Sta!$F:$F,"&gt;2.5") + COUNTIFS(Sta!$B:$B,$A80,Sta!$F:$F,"&gt;2.5"))/$D80</f>
        <v>#DIV/0!</v>
      </c>
      <c r="L80" s="8" t="e">
        <f>COUNTIFS(Sta!$A:$A,$A80,Sta!$F:$F,"&gt;2.5")/$B80</f>
        <v>#DIV/0!</v>
      </c>
      <c r="M80" s="8" t="e">
        <f>COUNTIFS(Sta!$B:$B,$A80,Sta!$F:$F,"&gt;2.5")/$C80</f>
        <v>#DIV/0!</v>
      </c>
      <c r="N80" s="11" t="e">
        <f>(COUNTIFS(Sta!$A:$A,$A80,Sta!$F:$F,"&gt;3.5") + COUNTIFS(Sta!$B:$B,$A80,Sta!$F:$F,"&gt;3.5"))/$D80</f>
        <v>#DIV/0!</v>
      </c>
      <c r="O80" s="8" t="e">
        <f>COUNTIFS(Sta!$A:$A,$A80,Sta!$F:$F,"&gt;3.5")/$B80</f>
        <v>#DIV/0!</v>
      </c>
      <c r="P80" s="8" t="e">
        <f>COUNTIFS(Sta!$B:$B,$A80,Sta!$F:$F,"&gt;3.5")/$C80</f>
        <v>#DIV/0!</v>
      </c>
      <c r="Q80" s="11" t="e">
        <f>(COUNTIFS(Sta!$A:$A,$A80,Sta!$D:$D,"&gt;0.5")  + COUNTIFS(Sta!$B:$B,$A80,Sta!$E:$E,"&gt;0.5"))/$D80</f>
        <v>#DIV/0!</v>
      </c>
      <c r="R80" s="8" t="e">
        <f>COUNTIFS(Sta!$A:$A,$A80,Sta!$D:$D,"&gt;0.5")/$B80</f>
        <v>#DIV/0!</v>
      </c>
      <c r="S80" s="8" t="e">
        <f>COUNTIFS(Sta!$B:$B,$A80,Sta!$E:$E,"&gt;0.5")/$C80</f>
        <v>#DIV/0!</v>
      </c>
      <c r="T80" s="11" t="e">
        <f>(COUNTIFS(Sta!$A:$A,$A80,Sta!$D:$D,"&gt;1.5")  + COUNTIFS(Sta!$B:$B,$A80,Sta!$E:$E,"&gt;1.5"))/$D80</f>
        <v>#DIV/0!</v>
      </c>
      <c r="U80" s="8" t="e">
        <f>COUNTIFS(Sta!$A:$A,$A80,Sta!$D:$D,"&gt;1.5")/$B80</f>
        <v>#DIV/0!</v>
      </c>
      <c r="V80" s="8" t="e">
        <f>COUNTIFS(Sta!$B:$B,$A80,Sta!$E:$E,"&gt;1.5")/$C80</f>
        <v>#DIV/0!</v>
      </c>
      <c r="W80" s="11" t="e">
        <f>(COUNTIFS(Sta!$A:$A,$A80,Sta!$E:E,"&gt;0.5") +COUNTIFS(Sta!$B:$B,$A80,Sta!$D:$D,"&gt;0.5"))/$D80</f>
        <v>#DIV/0!</v>
      </c>
      <c r="X80" s="8" t="e">
        <f>COUNTIFS(Sta!$A:$A,$A80,Sta!$E:$E,"&gt;0.5")/$B80</f>
        <v>#DIV/0!</v>
      </c>
      <c r="Y80" s="8" t="e">
        <f>COUNTIFS(Sta!$B:$B,$A80,Sta!$D:$D,"&gt;0.5")/$C80</f>
        <v>#DIV/0!</v>
      </c>
      <c r="Z80" s="11" t="e">
        <f>(COUNTIFS(Sta!$A:$A,$A80,Sta!$E:$E,"&gt;1.5")  + COUNTIFS(Sta!$B:$B,$A80,Sta!$D:$D,"&gt;1.5"))/$D80</f>
        <v>#DIV/0!</v>
      </c>
      <c r="AA80" s="8" t="e">
        <f>COUNTIFS(Sta!$A:$A,$A80,Sta!$E:$E,"&gt;1.5")/$B80</f>
        <v>#DIV/0!</v>
      </c>
      <c r="AB80" s="8" t="e">
        <f>COUNTIFS(Sta!$B:$B,$A80,Sta!$D:$D,"&gt;1.5")/$C80</f>
        <v>#DIV/0!</v>
      </c>
      <c r="AC80" s="11" t="e">
        <f>(COUNTIFS(Sta!$A:A,$A80,Sta!$G:$G,"y") + COUNTIFS(Sta!$B:B,$A80,Sta!$G:$G,"y"))/$D80</f>
        <v>#DIV/0!</v>
      </c>
      <c r="AD80" s="8" t="e">
        <f>COUNTIFS(Sta!$A:A,$A80,Sta!$G:$G,"y")/$B80</f>
        <v>#DIV/0!</v>
      </c>
      <c r="AE80" s="16" t="e">
        <f>COUNTIFS(Sta!$B:B,$A80,Sta!$G:$G,"y")/$C80</f>
        <v>#DIV/0!</v>
      </c>
    </row>
    <row r="81" spans="1:31" x14ac:dyDescent="0.3">
      <c r="A81" t="s">
        <v>181</v>
      </c>
      <c r="B81" s="9">
        <f>COUNTIF(Sta!A:A,A81)</f>
        <v>0</v>
      </c>
      <c r="C81" s="4">
        <f>COUNTIF(Sta!B:B,A81)</f>
        <v>0</v>
      </c>
      <c r="D81" s="4">
        <f t="shared" si="3"/>
        <v>0</v>
      </c>
      <c r="E81" s="11" t="e">
        <f>(COUNTIFS(Sta!$A:$A,$A81,Sta!$F:$F,"&gt;0.5") + COUNTIFS(Sta!$B:$B,$A81,Sta!$F:$F,"&gt;0.5"))/$D81</f>
        <v>#DIV/0!</v>
      </c>
      <c r="F81" s="8" t="e">
        <f>COUNTIFS(Sta!$A:$A,$A81,Sta!$F:$F,"&gt;0.5")/$B81</f>
        <v>#DIV/0!</v>
      </c>
      <c r="G81" s="8" t="e">
        <f>COUNTIFS(Sta!$B:$B,$A81,Sta!$F:$F,"&gt;0.5")/$C81</f>
        <v>#DIV/0!</v>
      </c>
      <c r="H81" s="11" t="e">
        <f>(COUNTIFS(Sta!$A:$A,$A81,Sta!$F:$F,"&gt;1.5") + COUNTIFS(Sta!$B:$B,$A81,Sta!$F:$F,"&gt;1.5"))/$D81</f>
        <v>#DIV/0!</v>
      </c>
      <c r="I81" s="8" t="e">
        <f>COUNTIFS(Sta!$A:$A,$A81,Sta!$F:$F,"&gt;1.5")/$B81</f>
        <v>#DIV/0!</v>
      </c>
      <c r="J81" s="8" t="e">
        <f>COUNTIFS(Sta!$B:$B,$A81,Sta!$F:$F,"&gt;1.5")/$C81</f>
        <v>#DIV/0!</v>
      </c>
      <c r="K81" s="11" t="e">
        <f>(COUNTIFS(Sta!$A:$A,$A81,Sta!$F:$F,"&gt;2.5") + COUNTIFS(Sta!$B:$B,$A81,Sta!$F:$F,"&gt;2.5"))/$D81</f>
        <v>#DIV/0!</v>
      </c>
      <c r="L81" s="8" t="e">
        <f>COUNTIFS(Sta!$A:$A,$A81,Sta!$F:$F,"&gt;2.5")/$B81</f>
        <v>#DIV/0!</v>
      </c>
      <c r="M81" s="8" t="e">
        <f>COUNTIFS(Sta!$B:$B,$A81,Sta!$F:$F,"&gt;2.5")/$C81</f>
        <v>#DIV/0!</v>
      </c>
      <c r="N81" s="11" t="e">
        <f>(COUNTIFS(Sta!$A:$A,$A81,Sta!$F:$F,"&gt;3.5") + COUNTIFS(Sta!$B:$B,$A81,Sta!$F:$F,"&gt;3.5"))/$D81</f>
        <v>#DIV/0!</v>
      </c>
      <c r="O81" s="8" t="e">
        <f>COUNTIFS(Sta!$A:$A,$A81,Sta!$F:$F,"&gt;3.5")/$B81</f>
        <v>#DIV/0!</v>
      </c>
      <c r="P81" s="8" t="e">
        <f>COUNTIFS(Sta!$B:$B,$A81,Sta!$F:$F,"&gt;3.5")/$C81</f>
        <v>#DIV/0!</v>
      </c>
      <c r="Q81" s="11" t="e">
        <f>(COUNTIFS(Sta!$A:$A,$A81,Sta!$D:$D,"&gt;0.5")  + COUNTIFS(Sta!$B:$B,$A81,Sta!$E:$E,"&gt;0.5"))/$D81</f>
        <v>#DIV/0!</v>
      </c>
      <c r="R81" s="8" t="e">
        <f>COUNTIFS(Sta!$A:$A,$A81,Sta!$D:$D,"&gt;0.5")/$B81</f>
        <v>#DIV/0!</v>
      </c>
      <c r="S81" s="8" t="e">
        <f>COUNTIFS(Sta!$B:$B,$A81,Sta!$E:$E,"&gt;0.5")/$C81</f>
        <v>#DIV/0!</v>
      </c>
      <c r="T81" s="11" t="e">
        <f>(COUNTIFS(Sta!$A:$A,$A81,Sta!$D:$D,"&gt;1.5")  + COUNTIFS(Sta!$B:$B,$A81,Sta!$E:$E,"&gt;1.5"))/$D81</f>
        <v>#DIV/0!</v>
      </c>
      <c r="U81" s="8" t="e">
        <f>COUNTIFS(Sta!$A:$A,$A81,Sta!$D:$D,"&gt;1.5")/$B81</f>
        <v>#DIV/0!</v>
      </c>
      <c r="V81" s="8" t="e">
        <f>COUNTIFS(Sta!$B:$B,$A81,Sta!$E:$E,"&gt;1.5")/$C81</f>
        <v>#DIV/0!</v>
      </c>
      <c r="W81" s="11" t="e">
        <f>(COUNTIFS(Sta!$A:$A,$A81,Sta!$E:E,"&gt;0.5") +COUNTIFS(Sta!$B:$B,$A81,Sta!$D:$D,"&gt;0.5"))/$D81</f>
        <v>#DIV/0!</v>
      </c>
      <c r="X81" s="8" t="e">
        <f>COUNTIFS(Sta!$A:$A,$A81,Sta!$E:$E,"&gt;0.5")/$B81</f>
        <v>#DIV/0!</v>
      </c>
      <c r="Y81" s="8" t="e">
        <f>COUNTIFS(Sta!$B:$B,$A81,Sta!$D:$D,"&gt;0.5")/$C81</f>
        <v>#DIV/0!</v>
      </c>
      <c r="Z81" s="11" t="e">
        <f>(COUNTIFS(Sta!$A:$A,$A81,Sta!$E:$E,"&gt;1.5")  + COUNTIFS(Sta!$B:$B,$A81,Sta!$D:$D,"&gt;1.5"))/$D81</f>
        <v>#DIV/0!</v>
      </c>
      <c r="AA81" s="8" t="e">
        <f>COUNTIFS(Sta!$A:$A,$A81,Sta!$E:$E,"&gt;1.5")/$B81</f>
        <v>#DIV/0!</v>
      </c>
      <c r="AB81" s="8" t="e">
        <f>COUNTIFS(Sta!$B:$B,$A81,Sta!$D:$D,"&gt;1.5")/$C81</f>
        <v>#DIV/0!</v>
      </c>
      <c r="AC81" s="11" t="e">
        <f>(COUNTIFS(Sta!$A:A,$A81,Sta!$G:$G,"y") + COUNTIFS(Sta!$B:B,$A81,Sta!$G:$G,"y"))/$D81</f>
        <v>#DIV/0!</v>
      </c>
      <c r="AD81" s="8" t="e">
        <f>COUNTIFS(Sta!$A:A,$A81,Sta!$G:$G,"y")/$B81</f>
        <v>#DIV/0!</v>
      </c>
      <c r="AE81" s="16" t="e">
        <f>COUNTIFS(Sta!$B:B,$A81,Sta!$G:$G,"y")/$C81</f>
        <v>#DIV/0!</v>
      </c>
    </row>
    <row r="82" spans="1:31" x14ac:dyDescent="0.3">
      <c r="A82" t="s">
        <v>182</v>
      </c>
      <c r="B82" s="9">
        <f>COUNTIF(Sta!A:A,A82)</f>
        <v>0</v>
      </c>
      <c r="C82" s="4">
        <f>COUNTIF(Sta!B:B,A82)</f>
        <v>0</v>
      </c>
      <c r="D82" s="4">
        <f t="shared" si="3"/>
        <v>0</v>
      </c>
      <c r="E82" s="11" t="e">
        <f>(COUNTIFS(Sta!$A:$A,$A82,Sta!$F:$F,"&gt;0.5") + COUNTIFS(Sta!$B:$B,$A82,Sta!$F:$F,"&gt;0.5"))/$D82</f>
        <v>#DIV/0!</v>
      </c>
      <c r="F82" s="8" t="e">
        <f>COUNTIFS(Sta!$A:$A,$A82,Sta!$F:$F,"&gt;0.5")/$B82</f>
        <v>#DIV/0!</v>
      </c>
      <c r="G82" s="8" t="e">
        <f>COUNTIFS(Sta!$B:$B,$A82,Sta!$F:$F,"&gt;0.5")/$C82</f>
        <v>#DIV/0!</v>
      </c>
      <c r="H82" s="11" t="e">
        <f>(COUNTIFS(Sta!$A:$A,$A82,Sta!$F:$F,"&gt;1.5") + COUNTIFS(Sta!$B:$B,$A82,Sta!$F:$F,"&gt;1.5"))/$D82</f>
        <v>#DIV/0!</v>
      </c>
      <c r="I82" s="8" t="e">
        <f>COUNTIFS(Sta!$A:$A,$A82,Sta!$F:$F,"&gt;1.5")/$B82</f>
        <v>#DIV/0!</v>
      </c>
      <c r="J82" s="8" t="e">
        <f>COUNTIFS(Sta!$B:$B,$A82,Sta!$F:$F,"&gt;1.5")/$C82</f>
        <v>#DIV/0!</v>
      </c>
      <c r="K82" s="11" t="e">
        <f>(COUNTIFS(Sta!$A:$A,$A82,Sta!$F:$F,"&gt;2.5") + COUNTIFS(Sta!$B:$B,$A82,Sta!$F:$F,"&gt;2.5"))/$D82</f>
        <v>#DIV/0!</v>
      </c>
      <c r="L82" s="8" t="e">
        <f>COUNTIFS(Sta!$A:$A,$A82,Sta!$F:$F,"&gt;2.5")/$B82</f>
        <v>#DIV/0!</v>
      </c>
      <c r="M82" s="8" t="e">
        <f>COUNTIFS(Sta!$B:$B,$A82,Sta!$F:$F,"&gt;2.5")/$C82</f>
        <v>#DIV/0!</v>
      </c>
      <c r="N82" s="11" t="e">
        <f>(COUNTIFS(Sta!$A:$A,$A82,Sta!$F:$F,"&gt;3.5") + COUNTIFS(Sta!$B:$B,$A82,Sta!$F:$F,"&gt;3.5"))/$D82</f>
        <v>#DIV/0!</v>
      </c>
      <c r="O82" s="8" t="e">
        <f>COUNTIFS(Sta!$A:$A,$A82,Sta!$F:$F,"&gt;3.5")/$B82</f>
        <v>#DIV/0!</v>
      </c>
      <c r="P82" s="8" t="e">
        <f>COUNTIFS(Sta!$B:$B,$A82,Sta!$F:$F,"&gt;3.5")/$C82</f>
        <v>#DIV/0!</v>
      </c>
      <c r="Q82" s="11" t="e">
        <f>(COUNTIFS(Sta!$A:$A,$A82,Sta!$D:$D,"&gt;0.5")  + COUNTIFS(Sta!$B:$B,$A82,Sta!$E:$E,"&gt;0.5"))/$D82</f>
        <v>#DIV/0!</v>
      </c>
      <c r="R82" s="8" t="e">
        <f>COUNTIFS(Sta!$A:$A,$A82,Sta!$D:$D,"&gt;0.5")/$B82</f>
        <v>#DIV/0!</v>
      </c>
      <c r="S82" s="8" t="e">
        <f>COUNTIFS(Sta!$B:$B,$A82,Sta!$E:$E,"&gt;0.5")/$C82</f>
        <v>#DIV/0!</v>
      </c>
      <c r="T82" s="11" t="e">
        <f>(COUNTIFS(Sta!$A:$A,$A82,Sta!$D:$D,"&gt;1.5")  + COUNTIFS(Sta!$B:$B,$A82,Sta!$E:$E,"&gt;1.5"))/$D82</f>
        <v>#DIV/0!</v>
      </c>
      <c r="U82" s="8" t="e">
        <f>COUNTIFS(Sta!$A:$A,$A82,Sta!$D:$D,"&gt;1.5")/$B82</f>
        <v>#DIV/0!</v>
      </c>
      <c r="V82" s="8" t="e">
        <f>COUNTIFS(Sta!$B:$B,$A82,Sta!$E:$E,"&gt;1.5")/$C82</f>
        <v>#DIV/0!</v>
      </c>
      <c r="W82" s="11" t="e">
        <f>(COUNTIFS(Sta!$A:$A,$A82,Sta!$E:E,"&gt;0.5") +COUNTIFS(Sta!$B:$B,$A82,Sta!$D:$D,"&gt;0.5"))/$D82</f>
        <v>#DIV/0!</v>
      </c>
      <c r="X82" s="8" t="e">
        <f>COUNTIFS(Sta!$A:$A,$A82,Sta!$E:$E,"&gt;0.5")/$B82</f>
        <v>#DIV/0!</v>
      </c>
      <c r="Y82" s="8" t="e">
        <f>COUNTIFS(Sta!$B:$B,$A82,Sta!$D:$D,"&gt;0.5")/$C82</f>
        <v>#DIV/0!</v>
      </c>
      <c r="Z82" s="11" t="e">
        <f>(COUNTIFS(Sta!$A:$A,$A82,Sta!$E:$E,"&gt;1.5")  + COUNTIFS(Sta!$B:$B,$A82,Sta!$D:$D,"&gt;1.5"))/$D82</f>
        <v>#DIV/0!</v>
      </c>
      <c r="AA82" s="8" t="e">
        <f>COUNTIFS(Sta!$A:$A,$A82,Sta!$E:$E,"&gt;1.5")/$B82</f>
        <v>#DIV/0!</v>
      </c>
      <c r="AB82" s="8" t="e">
        <f>COUNTIFS(Sta!$B:$B,$A82,Sta!$D:$D,"&gt;1.5")/$C82</f>
        <v>#DIV/0!</v>
      </c>
      <c r="AC82" s="11" t="e">
        <f>(COUNTIFS(Sta!$A:A,$A82,Sta!$G:$G,"y") + COUNTIFS(Sta!$B:B,$A82,Sta!$G:$G,"y"))/$D82</f>
        <v>#DIV/0!</v>
      </c>
      <c r="AD82" s="8" t="e">
        <f>COUNTIFS(Sta!$A:A,$A82,Sta!$G:$G,"y")/$B82</f>
        <v>#DIV/0!</v>
      </c>
      <c r="AE82" s="16" t="e">
        <f>COUNTIFS(Sta!$B:B,$A82,Sta!$G:$G,"y")/$C82</f>
        <v>#DIV/0!</v>
      </c>
    </row>
    <row r="83" spans="1:31" x14ac:dyDescent="0.3">
      <c r="A83" t="s">
        <v>172</v>
      </c>
      <c r="B83" s="9">
        <f>COUNTIF(Sta!A:A,A83)</f>
        <v>0</v>
      </c>
      <c r="C83" s="4">
        <f>COUNTIF(Sta!B:B,A83)</f>
        <v>0</v>
      </c>
      <c r="D83" s="4">
        <f t="shared" si="3"/>
        <v>0</v>
      </c>
      <c r="E83" s="11" t="e">
        <f>(COUNTIFS(Sta!$A:$A,$A83,Sta!$F:$F,"&gt;0.5") + COUNTIFS(Sta!$B:$B,$A83,Sta!$F:$F,"&gt;0.5"))/$D83</f>
        <v>#DIV/0!</v>
      </c>
      <c r="F83" s="8" t="e">
        <f>COUNTIFS(Sta!$A:$A,$A83,Sta!$F:$F,"&gt;0.5")/$B83</f>
        <v>#DIV/0!</v>
      </c>
      <c r="G83" s="8" t="e">
        <f>COUNTIFS(Sta!$B:$B,$A83,Sta!$F:$F,"&gt;0.5")/$C83</f>
        <v>#DIV/0!</v>
      </c>
      <c r="H83" s="11" t="e">
        <f>(COUNTIFS(Sta!$A:$A,$A83,Sta!$F:$F,"&gt;1.5") + COUNTIFS(Sta!$B:$B,$A83,Sta!$F:$F,"&gt;1.5"))/$D83</f>
        <v>#DIV/0!</v>
      </c>
      <c r="I83" s="8" t="e">
        <f>COUNTIFS(Sta!$A:$A,$A83,Sta!$F:$F,"&gt;1.5")/$B83</f>
        <v>#DIV/0!</v>
      </c>
      <c r="J83" s="8" t="e">
        <f>COUNTIFS(Sta!$B:$B,$A83,Sta!$F:$F,"&gt;1.5")/$C83</f>
        <v>#DIV/0!</v>
      </c>
      <c r="K83" s="11" t="e">
        <f>(COUNTIFS(Sta!$A:$A,$A83,Sta!$F:$F,"&gt;2.5") + COUNTIFS(Sta!$B:$B,$A83,Sta!$F:$F,"&gt;2.5"))/$D83</f>
        <v>#DIV/0!</v>
      </c>
      <c r="L83" s="8" t="e">
        <f>COUNTIFS(Sta!$A:$A,$A83,Sta!$F:$F,"&gt;2.5")/$B83</f>
        <v>#DIV/0!</v>
      </c>
      <c r="M83" s="8" t="e">
        <f>COUNTIFS(Sta!$B:$B,$A83,Sta!$F:$F,"&gt;2.5")/$C83</f>
        <v>#DIV/0!</v>
      </c>
      <c r="N83" s="11" t="e">
        <f>(COUNTIFS(Sta!$A:$A,$A83,Sta!$F:$F,"&gt;3.5") + COUNTIFS(Sta!$B:$B,$A83,Sta!$F:$F,"&gt;3.5"))/$D83</f>
        <v>#DIV/0!</v>
      </c>
      <c r="O83" s="8" t="e">
        <f>COUNTIFS(Sta!$A:$A,$A83,Sta!$F:$F,"&gt;3.5")/$B83</f>
        <v>#DIV/0!</v>
      </c>
      <c r="P83" s="8" t="e">
        <f>COUNTIFS(Sta!$B:$B,$A83,Sta!$F:$F,"&gt;3.5")/$C83</f>
        <v>#DIV/0!</v>
      </c>
      <c r="Q83" s="11" t="e">
        <f>(COUNTIFS(Sta!$A:$A,$A83,Sta!$D:$D,"&gt;0.5")  + COUNTIFS(Sta!$B:$B,$A83,Sta!$E:$E,"&gt;0.5"))/$D83</f>
        <v>#DIV/0!</v>
      </c>
      <c r="R83" s="8" t="e">
        <f>COUNTIFS(Sta!$A:$A,$A83,Sta!$D:$D,"&gt;0.5")/$B83</f>
        <v>#DIV/0!</v>
      </c>
      <c r="S83" s="8" t="e">
        <f>COUNTIFS(Sta!$B:$B,$A83,Sta!$E:$E,"&gt;0.5")/$C83</f>
        <v>#DIV/0!</v>
      </c>
      <c r="T83" s="11" t="e">
        <f>(COUNTIFS(Sta!$A:$A,$A83,Sta!$D:$D,"&gt;1.5")  + COUNTIFS(Sta!$B:$B,$A83,Sta!$E:$E,"&gt;1.5"))/$D83</f>
        <v>#DIV/0!</v>
      </c>
      <c r="U83" s="8" t="e">
        <f>COUNTIFS(Sta!$A:$A,$A83,Sta!$D:$D,"&gt;1.5")/$B83</f>
        <v>#DIV/0!</v>
      </c>
      <c r="V83" s="8" t="e">
        <f>COUNTIFS(Sta!$B:$B,$A83,Sta!$E:$E,"&gt;1.5")/$C83</f>
        <v>#DIV/0!</v>
      </c>
      <c r="W83" s="11" t="e">
        <f>(COUNTIFS(Sta!$A:$A,$A83,Sta!$E:E,"&gt;0.5") +COUNTIFS(Sta!$B:$B,$A83,Sta!$D:$D,"&gt;0.5"))/$D83</f>
        <v>#DIV/0!</v>
      </c>
      <c r="X83" s="8" t="e">
        <f>COUNTIFS(Sta!$A:$A,$A83,Sta!$E:$E,"&gt;0.5")/$B83</f>
        <v>#DIV/0!</v>
      </c>
      <c r="Y83" s="8" t="e">
        <f>COUNTIFS(Sta!$B:$B,$A83,Sta!$D:$D,"&gt;0.5")/$C83</f>
        <v>#DIV/0!</v>
      </c>
      <c r="Z83" s="11" t="e">
        <f>(COUNTIFS(Sta!$A:$A,$A83,Sta!$E:$E,"&gt;1.5")  + COUNTIFS(Sta!$B:$B,$A83,Sta!$D:$D,"&gt;1.5"))/$D83</f>
        <v>#DIV/0!</v>
      </c>
      <c r="AA83" s="8" t="e">
        <f>COUNTIFS(Sta!$A:$A,$A83,Sta!$E:$E,"&gt;1.5")/$B83</f>
        <v>#DIV/0!</v>
      </c>
      <c r="AB83" s="8" t="e">
        <f>COUNTIFS(Sta!$B:$B,$A83,Sta!$D:$D,"&gt;1.5")/$C83</f>
        <v>#DIV/0!</v>
      </c>
      <c r="AC83" s="11" t="e">
        <f>(COUNTIFS(Sta!$A:A,$A83,Sta!$G:$G,"y") + COUNTIFS(Sta!$B:B,$A83,Sta!$G:$G,"y"))/$D83</f>
        <v>#DIV/0!</v>
      </c>
      <c r="AD83" s="8" t="e">
        <f>COUNTIFS(Sta!$A:A,$A83,Sta!$G:$G,"y")/$B83</f>
        <v>#DIV/0!</v>
      </c>
      <c r="AE83" s="16" t="e">
        <f>COUNTIFS(Sta!$B:B,$A83,Sta!$G:$G,"y")/$C83</f>
        <v>#DIV/0!</v>
      </c>
    </row>
    <row r="84" spans="1:31" x14ac:dyDescent="0.3">
      <c r="A84" t="s">
        <v>188</v>
      </c>
      <c r="B84" s="9">
        <f>COUNTIF(Sta!A:A,A84)</f>
        <v>0</v>
      </c>
      <c r="C84" s="4">
        <f>COUNTIF(Sta!B:B,A84)</f>
        <v>0</v>
      </c>
      <c r="D84" s="4">
        <f t="shared" si="3"/>
        <v>0</v>
      </c>
      <c r="E84" s="11" t="e">
        <f>(COUNTIFS(Sta!$A:$A,$A84,Sta!$F:$F,"&gt;0.5") + COUNTIFS(Sta!$B:$B,$A84,Sta!$F:$F,"&gt;0.5"))/$D84</f>
        <v>#DIV/0!</v>
      </c>
      <c r="F84" s="8" t="e">
        <f>COUNTIFS(Sta!$A:$A,$A84,Sta!$F:$F,"&gt;0.5")/$B84</f>
        <v>#DIV/0!</v>
      </c>
      <c r="G84" s="8" t="e">
        <f>COUNTIFS(Sta!$B:$B,$A84,Sta!$F:$F,"&gt;0.5")/$C84</f>
        <v>#DIV/0!</v>
      </c>
      <c r="H84" s="11" t="e">
        <f>(COUNTIFS(Sta!$A:$A,$A84,Sta!$F:$F,"&gt;1.5") + COUNTIFS(Sta!$B:$B,$A84,Sta!$F:$F,"&gt;1.5"))/$D84</f>
        <v>#DIV/0!</v>
      </c>
      <c r="I84" s="8" t="e">
        <f>COUNTIFS(Sta!$A:$A,$A84,Sta!$F:$F,"&gt;1.5")/$B84</f>
        <v>#DIV/0!</v>
      </c>
      <c r="J84" s="8" t="e">
        <f>COUNTIFS(Sta!$B:$B,$A84,Sta!$F:$F,"&gt;1.5")/$C84</f>
        <v>#DIV/0!</v>
      </c>
      <c r="K84" s="11" t="e">
        <f>(COUNTIFS(Sta!$A:$A,$A84,Sta!$F:$F,"&gt;2.5") + COUNTIFS(Sta!$B:$B,$A84,Sta!$F:$F,"&gt;2.5"))/$D84</f>
        <v>#DIV/0!</v>
      </c>
      <c r="L84" s="8" t="e">
        <f>COUNTIFS(Sta!$A:$A,$A84,Sta!$F:$F,"&gt;2.5")/$B84</f>
        <v>#DIV/0!</v>
      </c>
      <c r="M84" s="8" t="e">
        <f>COUNTIFS(Sta!$B:$B,$A84,Sta!$F:$F,"&gt;2.5")/$C84</f>
        <v>#DIV/0!</v>
      </c>
      <c r="N84" s="11" t="e">
        <f>(COUNTIFS(Sta!$A:$A,$A84,Sta!$F:$F,"&gt;3.5") + COUNTIFS(Sta!$B:$B,$A84,Sta!$F:$F,"&gt;3.5"))/$D84</f>
        <v>#DIV/0!</v>
      </c>
      <c r="O84" s="8" t="e">
        <f>COUNTIFS(Sta!$A:$A,$A84,Sta!$F:$F,"&gt;3.5")/$B84</f>
        <v>#DIV/0!</v>
      </c>
      <c r="P84" s="8" t="e">
        <f>COUNTIFS(Sta!$B:$B,$A84,Sta!$F:$F,"&gt;3.5")/$C84</f>
        <v>#DIV/0!</v>
      </c>
      <c r="Q84" s="11" t="e">
        <f>(COUNTIFS(Sta!$A:$A,$A84,Sta!$D:$D,"&gt;0.5")  + COUNTIFS(Sta!$B:$B,$A84,Sta!$E:$E,"&gt;0.5"))/$D84</f>
        <v>#DIV/0!</v>
      </c>
      <c r="R84" s="8" t="e">
        <f>COUNTIFS(Sta!$A:$A,$A84,Sta!$D:$D,"&gt;0.5")/$B84</f>
        <v>#DIV/0!</v>
      </c>
      <c r="S84" s="8" t="e">
        <f>COUNTIFS(Sta!$B:$B,$A84,Sta!$E:$E,"&gt;0.5")/$C84</f>
        <v>#DIV/0!</v>
      </c>
      <c r="T84" s="11" t="e">
        <f>(COUNTIFS(Sta!$A:$A,$A84,Sta!$D:$D,"&gt;1.5")  + COUNTIFS(Sta!$B:$B,$A84,Sta!$E:$E,"&gt;1.5"))/$D84</f>
        <v>#DIV/0!</v>
      </c>
      <c r="U84" s="8" t="e">
        <f>COUNTIFS(Sta!$A:$A,$A84,Sta!$D:$D,"&gt;1.5")/$B84</f>
        <v>#DIV/0!</v>
      </c>
      <c r="V84" s="8" t="e">
        <f>COUNTIFS(Sta!$B:$B,$A84,Sta!$E:$E,"&gt;1.5")/$C84</f>
        <v>#DIV/0!</v>
      </c>
      <c r="W84" s="11" t="e">
        <f>(COUNTIFS(Sta!$A:$A,$A84,Sta!$E:E,"&gt;0.5") +COUNTIFS(Sta!$B:$B,$A84,Sta!$D:$D,"&gt;0.5"))/$D84</f>
        <v>#DIV/0!</v>
      </c>
      <c r="X84" s="8" t="e">
        <f>COUNTIFS(Sta!$A:$A,$A84,Sta!$E:$E,"&gt;0.5")/$B84</f>
        <v>#DIV/0!</v>
      </c>
      <c r="Y84" s="8" t="e">
        <f>COUNTIFS(Sta!$B:$B,$A84,Sta!$D:$D,"&gt;0.5")/$C84</f>
        <v>#DIV/0!</v>
      </c>
      <c r="Z84" s="11" t="e">
        <f>(COUNTIFS(Sta!$A:$A,$A84,Sta!$E:$E,"&gt;1.5")  + COUNTIFS(Sta!$B:$B,$A84,Sta!$D:$D,"&gt;1.5"))/$D84</f>
        <v>#DIV/0!</v>
      </c>
      <c r="AA84" s="8" t="e">
        <f>COUNTIFS(Sta!$A:$A,$A84,Sta!$E:$E,"&gt;1.5")/$B84</f>
        <v>#DIV/0!</v>
      </c>
      <c r="AB84" s="8" t="e">
        <f>COUNTIFS(Sta!$B:$B,$A84,Sta!$D:$D,"&gt;1.5")/$C84</f>
        <v>#DIV/0!</v>
      </c>
      <c r="AC84" s="11" t="e">
        <f>(COUNTIFS(Sta!$A:A,$A84,Sta!$G:$G,"y") + COUNTIFS(Sta!$B:B,$A84,Sta!$G:$G,"y"))/$D84</f>
        <v>#DIV/0!</v>
      </c>
      <c r="AD84" s="8" t="e">
        <f>COUNTIFS(Sta!$A:A,$A84,Sta!$G:$G,"y")/$B84</f>
        <v>#DIV/0!</v>
      </c>
      <c r="AE84" s="16" t="e">
        <f>COUNTIFS(Sta!$B:B,$A84,Sta!$G:$G,"y")/$C84</f>
        <v>#DIV/0!</v>
      </c>
    </row>
    <row r="85" spans="1:31" x14ac:dyDescent="0.3">
      <c r="A85" t="s">
        <v>203</v>
      </c>
      <c r="B85" s="9">
        <f>COUNTIF(Sta!A:A,A85)</f>
        <v>0</v>
      </c>
      <c r="C85" s="4">
        <f>COUNTIF(Sta!B:B,A85)</f>
        <v>0</v>
      </c>
      <c r="D85" s="4">
        <f t="shared" si="3"/>
        <v>0</v>
      </c>
      <c r="E85" s="11" t="e">
        <f>(COUNTIFS(Sta!$A:$A,$A85,Sta!$F:$F,"&gt;0.5") + COUNTIFS(Sta!$B:$B,$A85,Sta!$F:$F,"&gt;0.5"))/$D85</f>
        <v>#DIV/0!</v>
      </c>
      <c r="F85" s="8" t="e">
        <f>COUNTIFS(Sta!$A:$A,$A85,Sta!$F:$F,"&gt;0.5")/$B85</f>
        <v>#DIV/0!</v>
      </c>
      <c r="G85" s="8" t="e">
        <f>COUNTIFS(Sta!$B:$B,$A85,Sta!$F:$F,"&gt;0.5")/$C85</f>
        <v>#DIV/0!</v>
      </c>
      <c r="H85" s="11" t="e">
        <f>(COUNTIFS(Sta!$A:$A,$A85,Sta!$F:$F,"&gt;1.5") + COUNTIFS(Sta!$B:$B,$A85,Sta!$F:$F,"&gt;1.5"))/$D85</f>
        <v>#DIV/0!</v>
      </c>
      <c r="I85" s="8" t="e">
        <f>COUNTIFS(Sta!$A:$A,$A85,Sta!$F:$F,"&gt;1.5")/$B85</f>
        <v>#DIV/0!</v>
      </c>
      <c r="J85" s="8" t="e">
        <f>COUNTIFS(Sta!$B:$B,$A85,Sta!$F:$F,"&gt;1.5")/$C85</f>
        <v>#DIV/0!</v>
      </c>
      <c r="K85" s="11" t="e">
        <f>(COUNTIFS(Sta!$A:$A,$A85,Sta!$F:$F,"&gt;2.5") + COUNTIFS(Sta!$B:$B,$A85,Sta!$F:$F,"&gt;2.5"))/$D85</f>
        <v>#DIV/0!</v>
      </c>
      <c r="L85" s="8" t="e">
        <f>COUNTIFS(Sta!$A:$A,$A85,Sta!$F:$F,"&gt;2.5")/$B85</f>
        <v>#DIV/0!</v>
      </c>
      <c r="M85" s="8" t="e">
        <f>COUNTIFS(Sta!$B:$B,$A85,Sta!$F:$F,"&gt;2.5")/$C85</f>
        <v>#DIV/0!</v>
      </c>
      <c r="N85" s="11" t="e">
        <f>(COUNTIFS(Sta!$A:$A,$A85,Sta!$F:$F,"&gt;3.5") + COUNTIFS(Sta!$B:$B,$A85,Sta!$F:$F,"&gt;3.5"))/$D85</f>
        <v>#DIV/0!</v>
      </c>
      <c r="O85" s="8" t="e">
        <f>COUNTIFS(Sta!$A:$A,$A85,Sta!$F:$F,"&gt;3.5")/$B85</f>
        <v>#DIV/0!</v>
      </c>
      <c r="P85" s="8" t="e">
        <f>COUNTIFS(Sta!$B:$B,$A85,Sta!$F:$F,"&gt;3.5")/$C85</f>
        <v>#DIV/0!</v>
      </c>
      <c r="Q85" s="11" t="e">
        <f>(COUNTIFS(Sta!$A:$A,$A85,Sta!$D:$D,"&gt;0.5")  + COUNTIFS(Sta!$B:$B,$A85,Sta!$E:$E,"&gt;0.5"))/$D85</f>
        <v>#DIV/0!</v>
      </c>
      <c r="R85" s="8" t="e">
        <f>COUNTIFS(Sta!$A:$A,$A85,Sta!$D:$D,"&gt;0.5")/$B85</f>
        <v>#DIV/0!</v>
      </c>
      <c r="S85" s="8" t="e">
        <f>COUNTIFS(Sta!$B:$B,$A85,Sta!$E:$E,"&gt;0.5")/$C85</f>
        <v>#DIV/0!</v>
      </c>
      <c r="T85" s="11" t="e">
        <f>(COUNTIFS(Sta!$A:$A,$A85,Sta!$D:$D,"&gt;1.5")  + COUNTIFS(Sta!$B:$B,$A85,Sta!$E:$E,"&gt;1.5"))/$D85</f>
        <v>#DIV/0!</v>
      </c>
      <c r="U85" s="8" t="e">
        <f>COUNTIFS(Sta!$A:$A,$A85,Sta!$D:$D,"&gt;1.5")/$B85</f>
        <v>#DIV/0!</v>
      </c>
      <c r="V85" s="8" t="e">
        <f>COUNTIFS(Sta!$B:$B,$A85,Sta!$E:$E,"&gt;1.5")/$C85</f>
        <v>#DIV/0!</v>
      </c>
      <c r="W85" s="11" t="e">
        <f>(COUNTIFS(Sta!$A:$A,$A85,Sta!$E:E,"&gt;0.5") +COUNTIFS(Sta!$B:$B,$A85,Sta!$D:$D,"&gt;0.5"))/$D85</f>
        <v>#DIV/0!</v>
      </c>
      <c r="X85" s="8" t="e">
        <f>COUNTIFS(Sta!$A:$A,$A85,Sta!$E:$E,"&gt;0.5")/$B85</f>
        <v>#DIV/0!</v>
      </c>
      <c r="Y85" s="8" t="e">
        <f>COUNTIFS(Sta!$B:$B,$A85,Sta!$D:$D,"&gt;0.5")/$C85</f>
        <v>#DIV/0!</v>
      </c>
      <c r="Z85" s="11" t="e">
        <f>(COUNTIFS(Sta!$A:$A,$A85,Sta!$E:$E,"&gt;1.5")  + COUNTIFS(Sta!$B:$B,$A85,Sta!$D:$D,"&gt;1.5"))/$D85</f>
        <v>#DIV/0!</v>
      </c>
      <c r="AA85" s="8" t="e">
        <f>COUNTIFS(Sta!$A:$A,$A85,Sta!$E:$E,"&gt;1.5")/$B85</f>
        <v>#DIV/0!</v>
      </c>
      <c r="AB85" s="8" t="e">
        <f>COUNTIFS(Sta!$B:$B,$A85,Sta!$D:$D,"&gt;1.5")/$C85</f>
        <v>#DIV/0!</v>
      </c>
      <c r="AC85" s="11" t="e">
        <f>(COUNTIFS(Sta!$A:A,$A85,Sta!$G:$G,"y") + COUNTIFS(Sta!$B:B,$A85,Sta!$G:$G,"y"))/$D85</f>
        <v>#DIV/0!</v>
      </c>
      <c r="AD85" s="8" t="e">
        <f>COUNTIFS(Sta!$A:A,$A85,Sta!$G:$G,"y")/$B85</f>
        <v>#DIV/0!</v>
      </c>
      <c r="AE85" s="16" t="e">
        <f>COUNTIFS(Sta!$B:B,$A85,Sta!$G:$G,"y")/$C85</f>
        <v>#DIV/0!</v>
      </c>
    </row>
    <row r="86" spans="1:31" x14ac:dyDescent="0.3">
      <c r="A86" t="s">
        <v>216</v>
      </c>
      <c r="B86" s="9">
        <f>COUNTIF(Sta!A:A,A86)</f>
        <v>0</v>
      </c>
      <c r="C86" s="4">
        <f>COUNTIF(Sta!B:B,A86)</f>
        <v>0</v>
      </c>
      <c r="D86" s="4">
        <f t="shared" si="3"/>
        <v>0</v>
      </c>
      <c r="E86" s="11" t="e">
        <f>(COUNTIFS(Sta!$A:$A,$A86,Sta!$F:$F,"&gt;0.5") + COUNTIFS(Sta!$B:$B,$A86,Sta!$F:$F,"&gt;0.5"))/$D86</f>
        <v>#DIV/0!</v>
      </c>
      <c r="F86" s="8" t="e">
        <f>COUNTIFS(Sta!$A:$A,$A86,Sta!$F:$F,"&gt;0.5")/$B86</f>
        <v>#DIV/0!</v>
      </c>
      <c r="G86" s="8" t="e">
        <f>COUNTIFS(Sta!$B:$B,$A86,Sta!$F:$F,"&gt;0.5")/$C86</f>
        <v>#DIV/0!</v>
      </c>
      <c r="H86" s="11" t="e">
        <f>(COUNTIFS(Sta!$A:$A,$A86,Sta!$F:$F,"&gt;1.5") + COUNTIFS(Sta!$B:$B,$A86,Sta!$F:$F,"&gt;1.5"))/$D86</f>
        <v>#DIV/0!</v>
      </c>
      <c r="I86" s="8" t="e">
        <f>COUNTIFS(Sta!$A:$A,$A86,Sta!$F:$F,"&gt;1.5")/$B86</f>
        <v>#DIV/0!</v>
      </c>
      <c r="J86" s="8" t="e">
        <f>COUNTIFS(Sta!$B:$B,$A86,Sta!$F:$F,"&gt;1.5")/$C86</f>
        <v>#DIV/0!</v>
      </c>
      <c r="K86" s="11" t="e">
        <f>(COUNTIFS(Sta!$A:$A,$A86,Sta!$F:$F,"&gt;2.5") + COUNTIFS(Sta!$B:$B,$A86,Sta!$F:$F,"&gt;2.5"))/$D86</f>
        <v>#DIV/0!</v>
      </c>
      <c r="L86" s="8" t="e">
        <f>COUNTIFS(Sta!$A:$A,$A86,Sta!$F:$F,"&gt;2.5")/$B86</f>
        <v>#DIV/0!</v>
      </c>
      <c r="M86" s="8" t="e">
        <f>COUNTIFS(Sta!$B:$B,$A86,Sta!$F:$F,"&gt;2.5")/$C86</f>
        <v>#DIV/0!</v>
      </c>
      <c r="N86" s="11" t="e">
        <f>(COUNTIFS(Sta!$A:$A,$A86,Sta!$F:$F,"&gt;3.5") + COUNTIFS(Sta!$B:$B,$A86,Sta!$F:$F,"&gt;3.5"))/$D86</f>
        <v>#DIV/0!</v>
      </c>
      <c r="O86" s="8" t="e">
        <f>COUNTIFS(Sta!$A:$A,$A86,Sta!$F:$F,"&gt;3.5")/$B86</f>
        <v>#DIV/0!</v>
      </c>
      <c r="P86" s="8" t="e">
        <f>COUNTIFS(Sta!$B:$B,$A86,Sta!$F:$F,"&gt;3.5")/$C86</f>
        <v>#DIV/0!</v>
      </c>
      <c r="Q86" s="11" t="e">
        <f>(COUNTIFS(Sta!$A:$A,$A86,Sta!$D:$D,"&gt;0.5")  + COUNTIFS(Sta!$B:$B,$A86,Sta!$E:$E,"&gt;0.5"))/$D86</f>
        <v>#DIV/0!</v>
      </c>
      <c r="R86" s="8" t="e">
        <f>COUNTIFS(Sta!$A:$A,$A86,Sta!$D:$D,"&gt;0.5")/$B86</f>
        <v>#DIV/0!</v>
      </c>
      <c r="S86" s="8" t="e">
        <f>COUNTIFS(Sta!$B:$B,$A86,Sta!$E:$E,"&gt;0.5")/$C86</f>
        <v>#DIV/0!</v>
      </c>
      <c r="T86" s="11" t="e">
        <f>(COUNTIFS(Sta!$A:$A,$A86,Sta!$D:$D,"&gt;1.5")  + COUNTIFS(Sta!$B:$B,$A86,Sta!$E:$E,"&gt;1.5"))/$D86</f>
        <v>#DIV/0!</v>
      </c>
      <c r="U86" s="8" t="e">
        <f>COUNTIFS(Sta!$A:$A,$A86,Sta!$D:$D,"&gt;1.5")/$B86</f>
        <v>#DIV/0!</v>
      </c>
      <c r="V86" s="8" t="e">
        <f>COUNTIFS(Sta!$B:$B,$A86,Sta!$E:$E,"&gt;1.5")/$C86</f>
        <v>#DIV/0!</v>
      </c>
      <c r="W86" s="11" t="e">
        <f>(COUNTIFS(Sta!$A:$A,$A86,Sta!$E:E,"&gt;0.5") +COUNTIFS(Sta!$B:$B,$A86,Sta!$D:$D,"&gt;0.5"))/$D86</f>
        <v>#DIV/0!</v>
      </c>
      <c r="X86" s="8" t="e">
        <f>COUNTIFS(Sta!$A:$A,$A86,Sta!$E:$E,"&gt;0.5")/$B86</f>
        <v>#DIV/0!</v>
      </c>
      <c r="Y86" s="8" t="e">
        <f>COUNTIFS(Sta!$B:$B,$A86,Sta!$D:$D,"&gt;0.5")/$C86</f>
        <v>#DIV/0!</v>
      </c>
      <c r="Z86" s="11" t="e">
        <f>(COUNTIFS(Sta!$A:$A,$A86,Sta!$E:$E,"&gt;1.5")  + COUNTIFS(Sta!$B:$B,$A86,Sta!$D:$D,"&gt;1.5"))/$D86</f>
        <v>#DIV/0!</v>
      </c>
      <c r="AA86" s="8" t="e">
        <f>COUNTIFS(Sta!$A:$A,$A86,Sta!$E:$E,"&gt;1.5")/$B86</f>
        <v>#DIV/0!</v>
      </c>
      <c r="AB86" s="8" t="e">
        <f>COUNTIFS(Sta!$B:$B,$A86,Sta!$D:$D,"&gt;1.5")/$C86</f>
        <v>#DIV/0!</v>
      </c>
      <c r="AC86" s="11" t="e">
        <f>(COUNTIFS(Sta!$A:A,$A86,Sta!$G:$G,"y") + COUNTIFS(Sta!$B:B,$A86,Sta!$G:$G,"y"))/$D86</f>
        <v>#DIV/0!</v>
      </c>
      <c r="AD86" s="8" t="e">
        <f>COUNTIFS(Sta!$A:A,$A86,Sta!$G:$G,"y")/$B86</f>
        <v>#DIV/0!</v>
      </c>
      <c r="AE86" s="16" t="e">
        <f>COUNTIFS(Sta!$B:B,$A86,Sta!$G:$G,"y")/$C86</f>
        <v>#DIV/0!</v>
      </c>
    </row>
    <row r="87" spans="1:31" x14ac:dyDescent="0.3">
      <c r="A87" t="s">
        <v>197</v>
      </c>
      <c r="B87" s="9">
        <f>COUNTIF(Sta!A:A,A87)</f>
        <v>0</v>
      </c>
      <c r="C87" s="4">
        <f>COUNTIF(Sta!B:B,A87)</f>
        <v>0</v>
      </c>
      <c r="D87" s="4">
        <f t="shared" si="3"/>
        <v>0</v>
      </c>
      <c r="E87" s="11" t="e">
        <f>(COUNTIFS(Sta!$A:$A,$A87,Sta!$F:$F,"&gt;0.5") + COUNTIFS(Sta!$B:$B,$A87,Sta!$F:$F,"&gt;0.5"))/$D87</f>
        <v>#DIV/0!</v>
      </c>
      <c r="F87" s="8" t="e">
        <f>COUNTIFS(Sta!$A:$A,$A87,Sta!$F:$F,"&gt;0.5")/$B87</f>
        <v>#DIV/0!</v>
      </c>
      <c r="G87" s="8" t="e">
        <f>COUNTIFS(Sta!$B:$B,$A87,Sta!$F:$F,"&gt;0.5")/$C87</f>
        <v>#DIV/0!</v>
      </c>
      <c r="H87" s="11" t="e">
        <f>(COUNTIFS(Sta!$A:$A,$A87,Sta!$F:$F,"&gt;1.5") + COUNTIFS(Sta!$B:$B,$A87,Sta!$F:$F,"&gt;1.5"))/$D87</f>
        <v>#DIV/0!</v>
      </c>
      <c r="I87" s="8" t="e">
        <f>COUNTIFS(Sta!$A:$A,$A87,Sta!$F:$F,"&gt;1.5")/$B87</f>
        <v>#DIV/0!</v>
      </c>
      <c r="J87" s="8" t="e">
        <f>COUNTIFS(Sta!$B:$B,$A87,Sta!$F:$F,"&gt;1.5")/$C87</f>
        <v>#DIV/0!</v>
      </c>
      <c r="K87" s="11" t="e">
        <f>(COUNTIFS(Sta!$A:$A,$A87,Sta!$F:$F,"&gt;2.5") + COUNTIFS(Sta!$B:$B,$A87,Sta!$F:$F,"&gt;2.5"))/$D87</f>
        <v>#DIV/0!</v>
      </c>
      <c r="L87" s="8" t="e">
        <f>COUNTIFS(Sta!$A:$A,$A87,Sta!$F:$F,"&gt;2.5")/$B87</f>
        <v>#DIV/0!</v>
      </c>
      <c r="M87" s="8" t="e">
        <f>COUNTIFS(Sta!$B:$B,$A87,Sta!$F:$F,"&gt;2.5")/$C87</f>
        <v>#DIV/0!</v>
      </c>
      <c r="N87" s="11" t="e">
        <f>(COUNTIFS(Sta!$A:$A,$A87,Sta!$F:$F,"&gt;3.5") + COUNTIFS(Sta!$B:$B,$A87,Sta!$F:$F,"&gt;3.5"))/$D87</f>
        <v>#DIV/0!</v>
      </c>
      <c r="O87" s="8" t="e">
        <f>COUNTIFS(Sta!$A:$A,$A87,Sta!$F:$F,"&gt;3.5")/$B87</f>
        <v>#DIV/0!</v>
      </c>
      <c r="P87" s="8" t="e">
        <f>COUNTIFS(Sta!$B:$B,$A87,Sta!$F:$F,"&gt;3.5")/$C87</f>
        <v>#DIV/0!</v>
      </c>
      <c r="Q87" s="11" t="e">
        <f>(COUNTIFS(Sta!$A:$A,$A87,Sta!$D:$D,"&gt;0.5")  + COUNTIFS(Sta!$B:$B,$A87,Sta!$E:$E,"&gt;0.5"))/$D87</f>
        <v>#DIV/0!</v>
      </c>
      <c r="R87" s="8" t="e">
        <f>COUNTIFS(Sta!$A:$A,$A87,Sta!$D:$D,"&gt;0.5")/$B87</f>
        <v>#DIV/0!</v>
      </c>
      <c r="S87" s="8" t="e">
        <f>COUNTIFS(Sta!$B:$B,$A87,Sta!$E:$E,"&gt;0.5")/$C87</f>
        <v>#DIV/0!</v>
      </c>
      <c r="T87" s="11" t="e">
        <f>(COUNTIFS(Sta!$A:$A,$A87,Sta!$D:$D,"&gt;1.5")  + COUNTIFS(Sta!$B:$B,$A87,Sta!$E:$E,"&gt;1.5"))/$D87</f>
        <v>#DIV/0!</v>
      </c>
      <c r="U87" s="8" t="e">
        <f>COUNTIFS(Sta!$A:$A,$A87,Sta!$D:$D,"&gt;1.5")/$B87</f>
        <v>#DIV/0!</v>
      </c>
      <c r="V87" s="8" t="e">
        <f>COUNTIFS(Sta!$B:$B,$A87,Sta!$E:$E,"&gt;1.5")/$C87</f>
        <v>#DIV/0!</v>
      </c>
      <c r="W87" s="11" t="e">
        <f>(COUNTIFS(Sta!$A:$A,$A87,Sta!$E:E,"&gt;0.5") +COUNTIFS(Sta!$B:$B,$A87,Sta!$D:$D,"&gt;0.5"))/$D87</f>
        <v>#DIV/0!</v>
      </c>
      <c r="X87" s="8" t="e">
        <f>COUNTIFS(Sta!$A:$A,$A87,Sta!$E:$E,"&gt;0.5")/$B87</f>
        <v>#DIV/0!</v>
      </c>
      <c r="Y87" s="8" t="e">
        <f>COUNTIFS(Sta!$B:$B,$A87,Sta!$D:$D,"&gt;0.5")/$C87</f>
        <v>#DIV/0!</v>
      </c>
      <c r="Z87" s="11" t="e">
        <f>(COUNTIFS(Sta!$A:$A,$A87,Sta!$E:$E,"&gt;1.5")  + COUNTIFS(Sta!$B:$B,$A87,Sta!$D:$D,"&gt;1.5"))/$D87</f>
        <v>#DIV/0!</v>
      </c>
      <c r="AA87" s="8" t="e">
        <f>COUNTIFS(Sta!$A:$A,$A87,Sta!$E:$E,"&gt;1.5")/$B87</f>
        <v>#DIV/0!</v>
      </c>
      <c r="AB87" s="8" t="e">
        <f>COUNTIFS(Sta!$B:$B,$A87,Sta!$D:$D,"&gt;1.5")/$C87</f>
        <v>#DIV/0!</v>
      </c>
      <c r="AC87" s="11" t="e">
        <f>(COUNTIFS(Sta!$A:A,$A87,Sta!$G:$G,"y") + COUNTIFS(Sta!$B:B,$A87,Sta!$G:$G,"y"))/$D87</f>
        <v>#DIV/0!</v>
      </c>
      <c r="AD87" s="8" t="e">
        <f>COUNTIFS(Sta!$A:A,$A87,Sta!$G:$G,"y")/$B87</f>
        <v>#DIV/0!</v>
      </c>
      <c r="AE87" s="16" t="e">
        <f>COUNTIFS(Sta!$B:B,$A87,Sta!$G:$G,"y")/$C87</f>
        <v>#DIV/0!</v>
      </c>
    </row>
    <row r="88" spans="1:31" x14ac:dyDescent="0.3">
      <c r="A88" t="s">
        <v>201</v>
      </c>
      <c r="B88" s="9">
        <f>COUNTIF(Sta!A:A,A88)</f>
        <v>0</v>
      </c>
      <c r="C88" s="4">
        <f>COUNTIF(Sta!B:B,A88)</f>
        <v>0</v>
      </c>
      <c r="D88" s="4">
        <f t="shared" si="3"/>
        <v>0</v>
      </c>
      <c r="E88" s="11" t="e">
        <f>(COUNTIFS(Sta!$A:$A,$A88,Sta!$F:$F,"&gt;0.5") + COUNTIFS(Sta!$B:$B,$A88,Sta!$F:$F,"&gt;0.5"))/$D88</f>
        <v>#DIV/0!</v>
      </c>
      <c r="F88" s="8" t="e">
        <f>COUNTIFS(Sta!$A:$A,$A88,Sta!$F:$F,"&gt;0.5")/$B88</f>
        <v>#DIV/0!</v>
      </c>
      <c r="G88" s="8" t="e">
        <f>COUNTIFS(Sta!$B:$B,$A88,Sta!$F:$F,"&gt;0.5")/$C88</f>
        <v>#DIV/0!</v>
      </c>
      <c r="H88" s="11" t="e">
        <f>(COUNTIFS(Sta!$A:$A,$A88,Sta!$F:$F,"&gt;1.5") + COUNTIFS(Sta!$B:$B,$A88,Sta!$F:$F,"&gt;1.5"))/$D88</f>
        <v>#DIV/0!</v>
      </c>
      <c r="I88" s="8" t="e">
        <f>COUNTIFS(Sta!$A:$A,$A88,Sta!$F:$F,"&gt;1.5")/$B88</f>
        <v>#DIV/0!</v>
      </c>
      <c r="J88" s="8" t="e">
        <f>COUNTIFS(Sta!$B:$B,$A88,Sta!$F:$F,"&gt;1.5")/$C88</f>
        <v>#DIV/0!</v>
      </c>
      <c r="K88" s="11" t="e">
        <f>(COUNTIFS(Sta!$A:$A,$A88,Sta!$F:$F,"&gt;2.5") + COUNTIFS(Sta!$B:$B,$A88,Sta!$F:$F,"&gt;2.5"))/$D88</f>
        <v>#DIV/0!</v>
      </c>
      <c r="L88" s="8" t="e">
        <f>COUNTIFS(Sta!$A:$A,$A88,Sta!$F:$F,"&gt;2.5")/$B88</f>
        <v>#DIV/0!</v>
      </c>
      <c r="M88" s="8" t="e">
        <f>COUNTIFS(Sta!$B:$B,$A88,Sta!$F:$F,"&gt;2.5")/$C88</f>
        <v>#DIV/0!</v>
      </c>
      <c r="N88" s="11" t="e">
        <f>(COUNTIFS(Sta!$A:$A,$A88,Sta!$F:$F,"&gt;3.5") + COUNTIFS(Sta!$B:$B,$A88,Sta!$F:$F,"&gt;3.5"))/$D88</f>
        <v>#DIV/0!</v>
      </c>
      <c r="O88" s="8" t="e">
        <f>COUNTIFS(Sta!$A:$A,$A88,Sta!$F:$F,"&gt;3.5")/$B88</f>
        <v>#DIV/0!</v>
      </c>
      <c r="P88" s="8" t="e">
        <f>COUNTIFS(Sta!$B:$B,$A88,Sta!$F:$F,"&gt;3.5")/$C88</f>
        <v>#DIV/0!</v>
      </c>
      <c r="Q88" s="11" t="e">
        <f>(COUNTIFS(Sta!$A:$A,$A88,Sta!$D:$D,"&gt;0.5")  + COUNTIFS(Sta!$B:$B,$A88,Sta!$E:$E,"&gt;0.5"))/$D88</f>
        <v>#DIV/0!</v>
      </c>
      <c r="R88" s="8" t="e">
        <f>COUNTIFS(Sta!$A:$A,$A88,Sta!$D:$D,"&gt;0.5")/$B88</f>
        <v>#DIV/0!</v>
      </c>
      <c r="S88" s="8" t="e">
        <f>COUNTIFS(Sta!$B:$B,$A88,Sta!$E:$E,"&gt;0.5")/$C88</f>
        <v>#DIV/0!</v>
      </c>
      <c r="T88" s="11" t="e">
        <f>(COUNTIFS(Sta!$A:$A,$A88,Sta!$D:$D,"&gt;1.5")  + COUNTIFS(Sta!$B:$B,$A88,Sta!$E:$E,"&gt;1.5"))/$D88</f>
        <v>#DIV/0!</v>
      </c>
      <c r="U88" s="8" t="e">
        <f>COUNTIFS(Sta!$A:$A,$A88,Sta!$D:$D,"&gt;1.5")/$B88</f>
        <v>#DIV/0!</v>
      </c>
      <c r="V88" s="8" t="e">
        <f>COUNTIFS(Sta!$B:$B,$A88,Sta!$E:$E,"&gt;1.5")/$C88</f>
        <v>#DIV/0!</v>
      </c>
      <c r="W88" s="11" t="e">
        <f>(COUNTIFS(Sta!$A:$A,$A88,Sta!$E:E,"&gt;0.5") +COUNTIFS(Sta!$B:$B,$A88,Sta!$D:$D,"&gt;0.5"))/$D88</f>
        <v>#DIV/0!</v>
      </c>
      <c r="X88" s="8" t="e">
        <f>COUNTIFS(Sta!$A:$A,$A88,Sta!$E:$E,"&gt;0.5")/$B88</f>
        <v>#DIV/0!</v>
      </c>
      <c r="Y88" s="8" t="e">
        <f>COUNTIFS(Sta!$B:$B,$A88,Sta!$D:$D,"&gt;0.5")/$C88</f>
        <v>#DIV/0!</v>
      </c>
      <c r="Z88" s="11" t="e">
        <f>(COUNTIFS(Sta!$A:$A,$A88,Sta!$E:$E,"&gt;1.5")  + COUNTIFS(Sta!$B:$B,$A88,Sta!$D:$D,"&gt;1.5"))/$D88</f>
        <v>#DIV/0!</v>
      </c>
      <c r="AA88" s="8" t="e">
        <f>COUNTIFS(Sta!$A:$A,$A88,Sta!$E:$E,"&gt;1.5")/$B88</f>
        <v>#DIV/0!</v>
      </c>
      <c r="AB88" s="8" t="e">
        <f>COUNTIFS(Sta!$B:$B,$A88,Sta!$D:$D,"&gt;1.5")/$C88</f>
        <v>#DIV/0!</v>
      </c>
      <c r="AC88" s="11" t="e">
        <f>(COUNTIFS(Sta!$A:A,$A88,Sta!$G:$G,"y") + COUNTIFS(Sta!$B:B,$A88,Sta!$G:$G,"y"))/$D88</f>
        <v>#DIV/0!</v>
      </c>
      <c r="AD88" s="8" t="e">
        <f>COUNTIFS(Sta!$A:A,$A88,Sta!$G:$G,"y")/$B88</f>
        <v>#DIV/0!</v>
      </c>
      <c r="AE88" s="16" t="e">
        <f>COUNTIFS(Sta!$B:B,$A88,Sta!$G:$G,"y")/$C88</f>
        <v>#DIV/0!</v>
      </c>
    </row>
    <row r="89" spans="1:31" x14ac:dyDescent="0.3">
      <c r="A89" t="s">
        <v>214</v>
      </c>
      <c r="B89" s="9">
        <f>COUNTIF(Sta!A:A,A89)</f>
        <v>0</v>
      </c>
      <c r="C89" s="4">
        <f>COUNTIF(Sta!B:B,A89)</f>
        <v>0</v>
      </c>
      <c r="D89" s="4">
        <f t="shared" si="3"/>
        <v>0</v>
      </c>
      <c r="E89" s="11" t="e">
        <f>(COUNTIFS(Sta!$A:$A,$A89,Sta!$F:$F,"&gt;0.5") + COUNTIFS(Sta!$B:$B,$A89,Sta!$F:$F,"&gt;0.5"))/$D89</f>
        <v>#DIV/0!</v>
      </c>
      <c r="F89" s="8" t="e">
        <f>COUNTIFS(Sta!$A:$A,$A89,Sta!$F:$F,"&gt;0.5")/$B89</f>
        <v>#DIV/0!</v>
      </c>
      <c r="G89" s="8" t="e">
        <f>COUNTIFS(Sta!$B:$B,$A89,Sta!$F:$F,"&gt;0.5")/$C89</f>
        <v>#DIV/0!</v>
      </c>
      <c r="H89" s="11" t="e">
        <f>(COUNTIFS(Sta!$A:$A,$A89,Sta!$F:$F,"&gt;1.5") + COUNTIFS(Sta!$B:$B,$A89,Sta!$F:$F,"&gt;1.5"))/$D89</f>
        <v>#DIV/0!</v>
      </c>
      <c r="I89" s="8" t="e">
        <f>COUNTIFS(Sta!$A:$A,$A89,Sta!$F:$F,"&gt;1.5")/$B89</f>
        <v>#DIV/0!</v>
      </c>
      <c r="J89" s="8" t="e">
        <f>COUNTIFS(Sta!$B:$B,$A89,Sta!$F:$F,"&gt;1.5")/$C89</f>
        <v>#DIV/0!</v>
      </c>
      <c r="K89" s="11" t="e">
        <f>(COUNTIFS(Sta!$A:$A,$A89,Sta!$F:$F,"&gt;2.5") + COUNTIFS(Sta!$B:$B,$A89,Sta!$F:$F,"&gt;2.5"))/$D89</f>
        <v>#DIV/0!</v>
      </c>
      <c r="L89" s="8" t="e">
        <f>COUNTIFS(Sta!$A:$A,$A89,Sta!$F:$F,"&gt;2.5")/$B89</f>
        <v>#DIV/0!</v>
      </c>
      <c r="M89" s="8" t="e">
        <f>COUNTIFS(Sta!$B:$B,$A89,Sta!$F:$F,"&gt;2.5")/$C89</f>
        <v>#DIV/0!</v>
      </c>
      <c r="N89" s="11" t="e">
        <f>(COUNTIFS(Sta!$A:$A,$A89,Sta!$F:$F,"&gt;3.5") + COUNTIFS(Sta!$B:$B,$A89,Sta!$F:$F,"&gt;3.5"))/$D89</f>
        <v>#DIV/0!</v>
      </c>
      <c r="O89" s="8" t="e">
        <f>COUNTIFS(Sta!$A:$A,$A89,Sta!$F:$F,"&gt;3.5")/$B89</f>
        <v>#DIV/0!</v>
      </c>
      <c r="P89" s="8" t="e">
        <f>COUNTIFS(Sta!$B:$B,$A89,Sta!$F:$F,"&gt;3.5")/$C89</f>
        <v>#DIV/0!</v>
      </c>
      <c r="Q89" s="11" t="e">
        <f>(COUNTIFS(Sta!$A:$A,$A89,Sta!$D:$D,"&gt;0.5")  + COUNTIFS(Sta!$B:$B,$A89,Sta!$E:$E,"&gt;0.5"))/$D89</f>
        <v>#DIV/0!</v>
      </c>
      <c r="R89" s="8" t="e">
        <f>COUNTIFS(Sta!$A:$A,$A89,Sta!$D:$D,"&gt;0.5")/$B89</f>
        <v>#DIV/0!</v>
      </c>
      <c r="S89" s="8" t="e">
        <f>COUNTIFS(Sta!$B:$B,$A89,Sta!$E:$E,"&gt;0.5")/$C89</f>
        <v>#DIV/0!</v>
      </c>
      <c r="T89" s="11" t="e">
        <f>(COUNTIFS(Sta!$A:$A,$A89,Sta!$D:$D,"&gt;1.5")  + COUNTIFS(Sta!$B:$B,$A89,Sta!$E:$E,"&gt;1.5"))/$D89</f>
        <v>#DIV/0!</v>
      </c>
      <c r="U89" s="8" t="e">
        <f>COUNTIFS(Sta!$A:$A,$A89,Sta!$D:$D,"&gt;1.5")/$B89</f>
        <v>#DIV/0!</v>
      </c>
      <c r="V89" s="8" t="e">
        <f>COUNTIFS(Sta!$B:$B,$A89,Sta!$E:$E,"&gt;1.5")/$C89</f>
        <v>#DIV/0!</v>
      </c>
      <c r="W89" s="11" t="e">
        <f>(COUNTIFS(Sta!$A:$A,$A89,Sta!$E:E,"&gt;0.5") +COUNTIFS(Sta!$B:$B,$A89,Sta!$D:$D,"&gt;0.5"))/$D89</f>
        <v>#DIV/0!</v>
      </c>
      <c r="X89" s="8" t="e">
        <f>COUNTIFS(Sta!$A:$A,$A89,Sta!$E:$E,"&gt;0.5")/$B89</f>
        <v>#DIV/0!</v>
      </c>
      <c r="Y89" s="8" t="e">
        <f>COUNTIFS(Sta!$B:$B,$A89,Sta!$D:$D,"&gt;0.5")/$C89</f>
        <v>#DIV/0!</v>
      </c>
      <c r="Z89" s="11" t="e">
        <f>(COUNTIFS(Sta!$A:$A,$A89,Sta!$E:$E,"&gt;1.5")  + COUNTIFS(Sta!$B:$B,$A89,Sta!$D:$D,"&gt;1.5"))/$D89</f>
        <v>#DIV/0!</v>
      </c>
      <c r="AA89" s="8" t="e">
        <f>COUNTIFS(Sta!$A:$A,$A89,Sta!$E:$E,"&gt;1.5")/$B89</f>
        <v>#DIV/0!</v>
      </c>
      <c r="AB89" s="8" t="e">
        <f>COUNTIFS(Sta!$B:$B,$A89,Sta!$D:$D,"&gt;1.5")/$C89</f>
        <v>#DIV/0!</v>
      </c>
      <c r="AC89" s="11" t="e">
        <f>(COUNTIFS(Sta!$A:A,$A89,Sta!$G:$G,"y") + COUNTIFS(Sta!$B:B,$A89,Sta!$G:$G,"y"))/$D89</f>
        <v>#DIV/0!</v>
      </c>
      <c r="AD89" s="8" t="e">
        <f>COUNTIFS(Sta!$A:A,$A89,Sta!$G:$G,"y")/$B89</f>
        <v>#DIV/0!</v>
      </c>
      <c r="AE89" s="16" t="e">
        <f>COUNTIFS(Sta!$B:B,$A89,Sta!$G:$G,"y")/$C89</f>
        <v>#DIV/0!</v>
      </c>
    </row>
    <row r="90" spans="1:31" x14ac:dyDescent="0.3">
      <c r="A90" t="s">
        <v>212</v>
      </c>
      <c r="B90" s="9">
        <f>COUNTIF(Sta!A:A,A90)</f>
        <v>0</v>
      </c>
      <c r="C90" s="4">
        <f>COUNTIF(Sta!B:B,A90)</f>
        <v>0</v>
      </c>
      <c r="D90" s="4">
        <f t="shared" si="3"/>
        <v>0</v>
      </c>
      <c r="E90" s="11" t="e">
        <f>(COUNTIFS(Sta!$A:$A,$A90,Sta!$F:$F,"&gt;0.5") + COUNTIFS(Sta!$B:$B,$A90,Sta!$F:$F,"&gt;0.5"))/$D90</f>
        <v>#DIV/0!</v>
      </c>
      <c r="F90" s="8" t="e">
        <f>COUNTIFS(Sta!$A:$A,$A90,Sta!$F:$F,"&gt;0.5")/$B90</f>
        <v>#DIV/0!</v>
      </c>
      <c r="G90" s="8" t="e">
        <f>COUNTIFS(Sta!$B:$B,$A90,Sta!$F:$F,"&gt;0.5")/$C90</f>
        <v>#DIV/0!</v>
      </c>
      <c r="H90" s="11" t="e">
        <f>(COUNTIFS(Sta!$A:$A,$A90,Sta!$F:$F,"&gt;1.5") + COUNTIFS(Sta!$B:$B,$A90,Sta!$F:$F,"&gt;1.5"))/$D90</f>
        <v>#DIV/0!</v>
      </c>
      <c r="I90" s="8" t="e">
        <f>COUNTIFS(Sta!$A:$A,$A90,Sta!$F:$F,"&gt;1.5")/$B90</f>
        <v>#DIV/0!</v>
      </c>
      <c r="J90" s="8" t="e">
        <f>COUNTIFS(Sta!$B:$B,$A90,Sta!$F:$F,"&gt;1.5")/$C90</f>
        <v>#DIV/0!</v>
      </c>
      <c r="K90" s="11" t="e">
        <f>(COUNTIFS(Sta!$A:$A,$A90,Sta!$F:$F,"&gt;2.5") + COUNTIFS(Sta!$B:$B,$A90,Sta!$F:$F,"&gt;2.5"))/$D90</f>
        <v>#DIV/0!</v>
      </c>
      <c r="L90" s="8" t="e">
        <f>COUNTIFS(Sta!$A:$A,$A90,Sta!$F:$F,"&gt;2.5")/$B90</f>
        <v>#DIV/0!</v>
      </c>
      <c r="M90" s="8" t="e">
        <f>COUNTIFS(Sta!$B:$B,$A90,Sta!$F:$F,"&gt;2.5")/$C90</f>
        <v>#DIV/0!</v>
      </c>
      <c r="N90" s="11" t="e">
        <f>(COUNTIFS(Sta!$A:$A,$A90,Sta!$F:$F,"&gt;3.5") + COUNTIFS(Sta!$B:$B,$A90,Sta!$F:$F,"&gt;3.5"))/$D90</f>
        <v>#DIV/0!</v>
      </c>
      <c r="O90" s="8" t="e">
        <f>COUNTIFS(Sta!$A:$A,$A90,Sta!$F:$F,"&gt;3.5")/$B90</f>
        <v>#DIV/0!</v>
      </c>
      <c r="P90" s="8" t="e">
        <f>COUNTIFS(Sta!$B:$B,$A90,Sta!$F:$F,"&gt;3.5")/$C90</f>
        <v>#DIV/0!</v>
      </c>
      <c r="Q90" s="11" t="e">
        <f>(COUNTIFS(Sta!$A:$A,$A90,Sta!$D:$D,"&gt;0.5")  + COUNTIFS(Sta!$B:$B,$A90,Sta!$E:$E,"&gt;0.5"))/$D90</f>
        <v>#DIV/0!</v>
      </c>
      <c r="R90" s="8" t="e">
        <f>COUNTIFS(Sta!$A:$A,$A90,Sta!$D:$D,"&gt;0.5")/$B90</f>
        <v>#DIV/0!</v>
      </c>
      <c r="S90" s="8" t="e">
        <f>COUNTIFS(Sta!$B:$B,$A90,Sta!$E:$E,"&gt;0.5")/$C90</f>
        <v>#DIV/0!</v>
      </c>
      <c r="T90" s="11" t="e">
        <f>(COUNTIFS(Sta!$A:$A,$A90,Sta!$D:$D,"&gt;1.5")  + COUNTIFS(Sta!$B:$B,$A90,Sta!$E:$E,"&gt;1.5"))/$D90</f>
        <v>#DIV/0!</v>
      </c>
      <c r="U90" s="8" t="e">
        <f>COUNTIFS(Sta!$A:$A,$A90,Sta!$D:$D,"&gt;1.5")/$B90</f>
        <v>#DIV/0!</v>
      </c>
      <c r="V90" s="8" t="e">
        <f>COUNTIFS(Sta!$B:$B,$A90,Sta!$E:$E,"&gt;1.5")/$C90</f>
        <v>#DIV/0!</v>
      </c>
      <c r="W90" s="11" t="e">
        <f>(COUNTIFS(Sta!$A:$A,$A90,Sta!$E:E,"&gt;0.5") +COUNTIFS(Sta!$B:$B,$A90,Sta!$D:$D,"&gt;0.5"))/$D90</f>
        <v>#DIV/0!</v>
      </c>
      <c r="X90" s="8" t="e">
        <f>COUNTIFS(Sta!$A:$A,$A90,Sta!$E:$E,"&gt;0.5")/$B90</f>
        <v>#DIV/0!</v>
      </c>
      <c r="Y90" s="8" t="e">
        <f>COUNTIFS(Sta!$B:$B,$A90,Sta!$D:$D,"&gt;0.5")/$C90</f>
        <v>#DIV/0!</v>
      </c>
      <c r="Z90" s="11" t="e">
        <f>(COUNTIFS(Sta!$A:$A,$A90,Sta!$E:$E,"&gt;1.5")  + COUNTIFS(Sta!$B:$B,$A90,Sta!$D:$D,"&gt;1.5"))/$D90</f>
        <v>#DIV/0!</v>
      </c>
      <c r="AA90" s="8" t="e">
        <f>COUNTIFS(Sta!$A:$A,$A90,Sta!$E:$E,"&gt;1.5")/$B90</f>
        <v>#DIV/0!</v>
      </c>
      <c r="AB90" s="8" t="e">
        <f>COUNTIFS(Sta!$B:$B,$A90,Sta!$D:$D,"&gt;1.5")/$C90</f>
        <v>#DIV/0!</v>
      </c>
      <c r="AC90" s="11" t="e">
        <f>(COUNTIFS(Sta!$A:A,$A90,Sta!$G:$G,"y") + COUNTIFS(Sta!$B:B,$A90,Sta!$G:$G,"y"))/$D90</f>
        <v>#DIV/0!</v>
      </c>
      <c r="AD90" s="8" t="e">
        <f>COUNTIFS(Sta!$A:A,$A90,Sta!$G:$G,"y")/$B90</f>
        <v>#DIV/0!</v>
      </c>
      <c r="AE90" s="16" t="e">
        <f>COUNTIFS(Sta!$B:B,$A90,Sta!$G:$G,"y")/$C90</f>
        <v>#DIV/0!</v>
      </c>
    </row>
    <row r="91" spans="1:31" x14ac:dyDescent="0.3">
      <c r="A91" t="s">
        <v>208</v>
      </c>
      <c r="B91" s="9">
        <f>COUNTIF(Sta!A:A,A91)</f>
        <v>0</v>
      </c>
      <c r="C91" s="4">
        <f>COUNTIF(Sta!B:B,A91)</f>
        <v>0</v>
      </c>
      <c r="D91" s="4">
        <f t="shared" si="3"/>
        <v>0</v>
      </c>
      <c r="E91" s="11" t="e">
        <f>(COUNTIFS(Sta!$A:$A,$A91,Sta!$F:$F,"&gt;0.5") + COUNTIFS(Sta!$B:$B,$A91,Sta!$F:$F,"&gt;0.5"))/$D91</f>
        <v>#DIV/0!</v>
      </c>
      <c r="F91" s="8" t="e">
        <f>COUNTIFS(Sta!$A:$A,$A91,Sta!$F:$F,"&gt;0.5")/$B91</f>
        <v>#DIV/0!</v>
      </c>
      <c r="G91" s="8" t="e">
        <f>COUNTIFS(Sta!$B:$B,$A91,Sta!$F:$F,"&gt;0.5")/$C91</f>
        <v>#DIV/0!</v>
      </c>
      <c r="H91" s="11" t="e">
        <f>(COUNTIFS(Sta!$A:$A,$A91,Sta!$F:$F,"&gt;1.5") + COUNTIFS(Sta!$B:$B,$A91,Sta!$F:$F,"&gt;1.5"))/$D91</f>
        <v>#DIV/0!</v>
      </c>
      <c r="I91" s="8" t="e">
        <f>COUNTIFS(Sta!$A:$A,$A91,Sta!$F:$F,"&gt;1.5")/$B91</f>
        <v>#DIV/0!</v>
      </c>
      <c r="J91" s="8" t="e">
        <f>COUNTIFS(Sta!$B:$B,$A91,Sta!$F:$F,"&gt;1.5")/$C91</f>
        <v>#DIV/0!</v>
      </c>
      <c r="K91" s="11" t="e">
        <f>(COUNTIFS(Sta!$A:$A,$A91,Sta!$F:$F,"&gt;2.5") + COUNTIFS(Sta!$B:$B,$A91,Sta!$F:$F,"&gt;2.5"))/$D91</f>
        <v>#DIV/0!</v>
      </c>
      <c r="L91" s="8" t="e">
        <f>COUNTIFS(Sta!$A:$A,$A91,Sta!$F:$F,"&gt;2.5")/$B91</f>
        <v>#DIV/0!</v>
      </c>
      <c r="M91" s="8" t="e">
        <f>COUNTIFS(Sta!$B:$B,$A91,Sta!$F:$F,"&gt;2.5")/$C91</f>
        <v>#DIV/0!</v>
      </c>
      <c r="N91" s="11" t="e">
        <f>(COUNTIFS(Sta!$A:$A,$A91,Sta!$F:$F,"&gt;3.5") + COUNTIFS(Sta!$B:$B,$A91,Sta!$F:$F,"&gt;3.5"))/$D91</f>
        <v>#DIV/0!</v>
      </c>
      <c r="O91" s="8" t="e">
        <f>COUNTIFS(Sta!$A:$A,$A91,Sta!$F:$F,"&gt;3.5")/$B91</f>
        <v>#DIV/0!</v>
      </c>
      <c r="P91" s="8" t="e">
        <f>COUNTIFS(Sta!$B:$B,$A91,Sta!$F:$F,"&gt;3.5")/$C91</f>
        <v>#DIV/0!</v>
      </c>
      <c r="Q91" s="11" t="e">
        <f>(COUNTIFS(Sta!$A:$A,$A91,Sta!$D:$D,"&gt;0.5")  + COUNTIFS(Sta!$B:$B,$A91,Sta!$E:$E,"&gt;0.5"))/$D91</f>
        <v>#DIV/0!</v>
      </c>
      <c r="R91" s="8" t="e">
        <f>COUNTIFS(Sta!$A:$A,$A91,Sta!$D:$D,"&gt;0.5")/$B91</f>
        <v>#DIV/0!</v>
      </c>
      <c r="S91" s="8" t="e">
        <f>COUNTIFS(Sta!$B:$B,$A91,Sta!$E:$E,"&gt;0.5")/$C91</f>
        <v>#DIV/0!</v>
      </c>
      <c r="T91" s="11" t="e">
        <f>(COUNTIFS(Sta!$A:$A,$A91,Sta!$D:$D,"&gt;1.5")  + COUNTIFS(Sta!$B:$B,$A91,Sta!$E:$E,"&gt;1.5"))/$D91</f>
        <v>#DIV/0!</v>
      </c>
      <c r="U91" s="8" t="e">
        <f>COUNTIFS(Sta!$A:$A,$A91,Sta!$D:$D,"&gt;1.5")/$B91</f>
        <v>#DIV/0!</v>
      </c>
      <c r="V91" s="8" t="e">
        <f>COUNTIFS(Sta!$B:$B,$A91,Sta!$E:$E,"&gt;1.5")/$C91</f>
        <v>#DIV/0!</v>
      </c>
      <c r="W91" s="11" t="e">
        <f>(COUNTIFS(Sta!$A:$A,$A91,Sta!$E:E,"&gt;0.5") +COUNTIFS(Sta!$B:$B,$A91,Sta!$D:$D,"&gt;0.5"))/$D91</f>
        <v>#DIV/0!</v>
      </c>
      <c r="X91" s="8" t="e">
        <f>COUNTIFS(Sta!$A:$A,$A91,Sta!$E:$E,"&gt;0.5")/$B91</f>
        <v>#DIV/0!</v>
      </c>
      <c r="Y91" s="8" t="e">
        <f>COUNTIFS(Sta!$B:$B,$A91,Sta!$D:$D,"&gt;0.5")/$C91</f>
        <v>#DIV/0!</v>
      </c>
      <c r="Z91" s="11" t="e">
        <f>(COUNTIFS(Sta!$A:$A,$A91,Sta!$E:$E,"&gt;1.5")  + COUNTIFS(Sta!$B:$B,$A91,Sta!$D:$D,"&gt;1.5"))/$D91</f>
        <v>#DIV/0!</v>
      </c>
      <c r="AA91" s="8" t="e">
        <f>COUNTIFS(Sta!$A:$A,$A91,Sta!$E:$E,"&gt;1.5")/$B91</f>
        <v>#DIV/0!</v>
      </c>
      <c r="AB91" s="8" t="e">
        <f>COUNTIFS(Sta!$B:$B,$A91,Sta!$D:$D,"&gt;1.5")/$C91</f>
        <v>#DIV/0!</v>
      </c>
      <c r="AC91" s="11" t="e">
        <f>(COUNTIFS(Sta!$A:A,$A91,Sta!$G:$G,"y") + COUNTIFS(Sta!$B:B,$A91,Sta!$G:$G,"y"))/$D91</f>
        <v>#DIV/0!</v>
      </c>
      <c r="AD91" s="8" t="e">
        <f>COUNTIFS(Sta!$A:A,$A91,Sta!$G:$G,"y")/$B91</f>
        <v>#DIV/0!</v>
      </c>
      <c r="AE91" s="16" t="e">
        <f>COUNTIFS(Sta!$B:B,$A91,Sta!$G:$G,"y")/$C91</f>
        <v>#DIV/0!</v>
      </c>
    </row>
    <row r="92" spans="1:31" x14ac:dyDescent="0.3">
      <c r="A92" t="s">
        <v>199</v>
      </c>
      <c r="B92" s="9">
        <f>COUNTIF(Sta!A:A,A92)</f>
        <v>0</v>
      </c>
      <c r="C92" s="4">
        <f>COUNTIF(Sta!B:B,A92)</f>
        <v>0</v>
      </c>
      <c r="D92" s="4">
        <f t="shared" si="3"/>
        <v>0</v>
      </c>
      <c r="E92" s="11" t="e">
        <f>(COUNTIFS(Sta!$A:$A,$A92,Sta!$F:$F,"&gt;0.5") + COUNTIFS(Sta!$B:$B,$A92,Sta!$F:$F,"&gt;0.5"))/$D92</f>
        <v>#DIV/0!</v>
      </c>
      <c r="F92" s="8" t="e">
        <f>COUNTIFS(Sta!$A:$A,$A92,Sta!$F:$F,"&gt;0.5")/$B92</f>
        <v>#DIV/0!</v>
      </c>
      <c r="G92" s="8" t="e">
        <f>COUNTIFS(Sta!$B:$B,$A92,Sta!$F:$F,"&gt;0.5")/$C92</f>
        <v>#DIV/0!</v>
      </c>
      <c r="H92" s="11" t="e">
        <f>(COUNTIFS(Sta!$A:$A,$A92,Sta!$F:$F,"&gt;1.5") + COUNTIFS(Sta!$B:$B,$A92,Sta!$F:$F,"&gt;1.5"))/$D92</f>
        <v>#DIV/0!</v>
      </c>
      <c r="I92" s="8" t="e">
        <f>COUNTIFS(Sta!$A:$A,$A92,Sta!$F:$F,"&gt;1.5")/$B92</f>
        <v>#DIV/0!</v>
      </c>
      <c r="J92" s="8" t="e">
        <f>COUNTIFS(Sta!$B:$B,$A92,Sta!$F:$F,"&gt;1.5")/$C92</f>
        <v>#DIV/0!</v>
      </c>
      <c r="K92" s="11" t="e">
        <f>(COUNTIFS(Sta!$A:$A,$A92,Sta!$F:$F,"&gt;2.5") + COUNTIFS(Sta!$B:$B,$A92,Sta!$F:$F,"&gt;2.5"))/$D92</f>
        <v>#DIV/0!</v>
      </c>
      <c r="L92" s="8" t="e">
        <f>COUNTIFS(Sta!$A:$A,$A92,Sta!$F:$F,"&gt;2.5")/$B92</f>
        <v>#DIV/0!</v>
      </c>
      <c r="M92" s="8" t="e">
        <f>COUNTIFS(Sta!$B:$B,$A92,Sta!$F:$F,"&gt;2.5")/$C92</f>
        <v>#DIV/0!</v>
      </c>
      <c r="N92" s="11" t="e">
        <f>(COUNTIFS(Sta!$A:$A,$A92,Sta!$F:$F,"&gt;3.5") + COUNTIFS(Sta!$B:$B,$A92,Sta!$F:$F,"&gt;3.5"))/$D92</f>
        <v>#DIV/0!</v>
      </c>
      <c r="O92" s="8" t="e">
        <f>COUNTIFS(Sta!$A:$A,$A92,Sta!$F:$F,"&gt;3.5")/$B92</f>
        <v>#DIV/0!</v>
      </c>
      <c r="P92" s="8" t="e">
        <f>COUNTIFS(Sta!$B:$B,$A92,Sta!$F:$F,"&gt;3.5")/$C92</f>
        <v>#DIV/0!</v>
      </c>
      <c r="Q92" s="11" t="e">
        <f>(COUNTIFS(Sta!$A:$A,$A92,Sta!$D:$D,"&gt;0.5")  + COUNTIFS(Sta!$B:$B,$A92,Sta!$E:$E,"&gt;0.5"))/$D92</f>
        <v>#DIV/0!</v>
      </c>
      <c r="R92" s="8" t="e">
        <f>COUNTIFS(Sta!$A:$A,$A92,Sta!$D:$D,"&gt;0.5")/$B92</f>
        <v>#DIV/0!</v>
      </c>
      <c r="S92" s="8" t="e">
        <f>COUNTIFS(Sta!$B:$B,$A92,Sta!$E:$E,"&gt;0.5")/$C92</f>
        <v>#DIV/0!</v>
      </c>
      <c r="T92" s="11" t="e">
        <f>(COUNTIFS(Sta!$A:$A,$A92,Sta!$D:$D,"&gt;1.5")  + COUNTIFS(Sta!$B:$B,$A92,Sta!$E:$E,"&gt;1.5"))/$D92</f>
        <v>#DIV/0!</v>
      </c>
      <c r="U92" s="8" t="e">
        <f>COUNTIFS(Sta!$A:$A,$A92,Sta!$D:$D,"&gt;1.5")/$B92</f>
        <v>#DIV/0!</v>
      </c>
      <c r="V92" s="8" t="e">
        <f>COUNTIFS(Sta!$B:$B,$A92,Sta!$E:$E,"&gt;1.5")/$C92</f>
        <v>#DIV/0!</v>
      </c>
      <c r="W92" s="11" t="e">
        <f>(COUNTIFS(Sta!$A:$A,$A92,Sta!$E:E,"&gt;0.5") +COUNTIFS(Sta!$B:$B,$A92,Sta!$D:$D,"&gt;0.5"))/$D92</f>
        <v>#DIV/0!</v>
      </c>
      <c r="X92" s="8" t="e">
        <f>COUNTIFS(Sta!$A:$A,$A92,Sta!$E:$E,"&gt;0.5")/$B92</f>
        <v>#DIV/0!</v>
      </c>
      <c r="Y92" s="8" t="e">
        <f>COUNTIFS(Sta!$B:$B,$A92,Sta!$D:$D,"&gt;0.5")/$C92</f>
        <v>#DIV/0!</v>
      </c>
      <c r="Z92" s="11" t="e">
        <f>(COUNTIFS(Sta!$A:$A,$A92,Sta!$E:$E,"&gt;1.5")  + COUNTIFS(Sta!$B:$B,$A92,Sta!$D:$D,"&gt;1.5"))/$D92</f>
        <v>#DIV/0!</v>
      </c>
      <c r="AA92" s="8" t="e">
        <f>COUNTIFS(Sta!$A:$A,$A92,Sta!$E:$E,"&gt;1.5")/$B92</f>
        <v>#DIV/0!</v>
      </c>
      <c r="AB92" s="8" t="e">
        <f>COUNTIFS(Sta!$B:$B,$A92,Sta!$D:$D,"&gt;1.5")/$C92</f>
        <v>#DIV/0!</v>
      </c>
      <c r="AC92" s="11" t="e">
        <f>(COUNTIFS(Sta!$A:A,$A92,Sta!$G:$G,"y") + COUNTIFS(Sta!$B:B,$A92,Sta!$G:$G,"y"))/$D92</f>
        <v>#DIV/0!</v>
      </c>
      <c r="AD92" s="8" t="e">
        <f>COUNTIFS(Sta!$A:A,$A92,Sta!$G:$G,"y")/$B92</f>
        <v>#DIV/0!</v>
      </c>
      <c r="AE92" s="16" t="e">
        <f>COUNTIFS(Sta!$B:B,$A92,Sta!$G:$G,"y")/$C92</f>
        <v>#DIV/0!</v>
      </c>
    </row>
    <row r="93" spans="1:31" x14ac:dyDescent="0.3">
      <c r="A93" t="s">
        <v>202</v>
      </c>
      <c r="B93" s="9">
        <f>COUNTIF(Sta!A:A,A93)</f>
        <v>0</v>
      </c>
      <c r="C93" s="4">
        <f>COUNTIF(Sta!B:B,A93)</f>
        <v>0</v>
      </c>
      <c r="D93" s="4">
        <f t="shared" si="3"/>
        <v>0</v>
      </c>
      <c r="E93" s="11" t="e">
        <f>(COUNTIFS(Sta!$A:$A,$A93,Sta!$F:$F,"&gt;0.5") + COUNTIFS(Sta!$B:$B,$A93,Sta!$F:$F,"&gt;0.5"))/$D93</f>
        <v>#DIV/0!</v>
      </c>
      <c r="F93" s="8" t="e">
        <f>COUNTIFS(Sta!$A:$A,$A93,Sta!$F:$F,"&gt;0.5")/$B93</f>
        <v>#DIV/0!</v>
      </c>
      <c r="G93" s="8" t="e">
        <f>COUNTIFS(Sta!$B:$B,$A93,Sta!$F:$F,"&gt;0.5")/$C93</f>
        <v>#DIV/0!</v>
      </c>
      <c r="H93" s="11" t="e">
        <f>(COUNTIFS(Sta!$A:$A,$A93,Sta!$F:$F,"&gt;1.5") + COUNTIFS(Sta!$B:$B,$A93,Sta!$F:$F,"&gt;1.5"))/$D93</f>
        <v>#DIV/0!</v>
      </c>
      <c r="I93" s="8" t="e">
        <f>COUNTIFS(Sta!$A:$A,$A93,Sta!$F:$F,"&gt;1.5")/$B93</f>
        <v>#DIV/0!</v>
      </c>
      <c r="J93" s="8" t="e">
        <f>COUNTIFS(Sta!$B:$B,$A93,Sta!$F:$F,"&gt;1.5")/$C93</f>
        <v>#DIV/0!</v>
      </c>
      <c r="K93" s="11" t="e">
        <f>(COUNTIFS(Sta!$A:$A,$A93,Sta!$F:$F,"&gt;2.5") + COUNTIFS(Sta!$B:$B,$A93,Sta!$F:$F,"&gt;2.5"))/$D93</f>
        <v>#DIV/0!</v>
      </c>
      <c r="L93" s="8" t="e">
        <f>COUNTIFS(Sta!$A:$A,$A93,Sta!$F:$F,"&gt;2.5")/$B93</f>
        <v>#DIV/0!</v>
      </c>
      <c r="M93" s="8" t="e">
        <f>COUNTIFS(Sta!$B:$B,$A93,Sta!$F:$F,"&gt;2.5")/$C93</f>
        <v>#DIV/0!</v>
      </c>
      <c r="N93" s="11" t="e">
        <f>(COUNTIFS(Sta!$A:$A,$A93,Sta!$F:$F,"&gt;3.5") + COUNTIFS(Sta!$B:$B,$A93,Sta!$F:$F,"&gt;3.5"))/$D93</f>
        <v>#DIV/0!</v>
      </c>
      <c r="O93" s="8" t="e">
        <f>COUNTIFS(Sta!$A:$A,$A93,Sta!$F:$F,"&gt;3.5")/$B93</f>
        <v>#DIV/0!</v>
      </c>
      <c r="P93" s="8" t="e">
        <f>COUNTIFS(Sta!$B:$B,$A93,Sta!$F:$F,"&gt;3.5")/$C93</f>
        <v>#DIV/0!</v>
      </c>
      <c r="Q93" s="11" t="e">
        <f>(COUNTIFS(Sta!$A:$A,$A93,Sta!$D:$D,"&gt;0.5")  + COUNTIFS(Sta!$B:$B,$A93,Sta!$E:$E,"&gt;0.5"))/$D93</f>
        <v>#DIV/0!</v>
      </c>
      <c r="R93" s="8" t="e">
        <f>COUNTIFS(Sta!$A:$A,$A93,Sta!$D:$D,"&gt;0.5")/$B93</f>
        <v>#DIV/0!</v>
      </c>
      <c r="S93" s="8" t="e">
        <f>COUNTIFS(Sta!$B:$B,$A93,Sta!$E:$E,"&gt;0.5")/$C93</f>
        <v>#DIV/0!</v>
      </c>
      <c r="T93" s="11" t="e">
        <f>(COUNTIFS(Sta!$A:$A,$A93,Sta!$D:$D,"&gt;1.5")  + COUNTIFS(Sta!$B:$B,$A93,Sta!$E:$E,"&gt;1.5"))/$D93</f>
        <v>#DIV/0!</v>
      </c>
      <c r="U93" s="8" t="e">
        <f>COUNTIFS(Sta!$A:$A,$A93,Sta!$D:$D,"&gt;1.5")/$B93</f>
        <v>#DIV/0!</v>
      </c>
      <c r="V93" s="8" t="e">
        <f>COUNTIFS(Sta!$B:$B,$A93,Sta!$E:$E,"&gt;1.5")/$C93</f>
        <v>#DIV/0!</v>
      </c>
      <c r="W93" s="11" t="e">
        <f>(COUNTIFS(Sta!$A:$A,$A93,Sta!$E:E,"&gt;0.5") +COUNTIFS(Sta!$B:$B,$A93,Sta!$D:$D,"&gt;0.5"))/$D93</f>
        <v>#DIV/0!</v>
      </c>
      <c r="X93" s="8" t="e">
        <f>COUNTIFS(Sta!$A:$A,$A93,Sta!$E:$E,"&gt;0.5")/$B93</f>
        <v>#DIV/0!</v>
      </c>
      <c r="Y93" s="8" t="e">
        <f>COUNTIFS(Sta!$B:$B,$A93,Sta!$D:$D,"&gt;0.5")/$C93</f>
        <v>#DIV/0!</v>
      </c>
      <c r="Z93" s="11" t="e">
        <f>(COUNTIFS(Sta!$A:$A,$A93,Sta!$E:$E,"&gt;1.5")  + COUNTIFS(Sta!$B:$B,$A93,Sta!$D:$D,"&gt;1.5"))/$D93</f>
        <v>#DIV/0!</v>
      </c>
      <c r="AA93" s="8" t="e">
        <f>COUNTIFS(Sta!$A:$A,$A93,Sta!$E:$E,"&gt;1.5")/$B93</f>
        <v>#DIV/0!</v>
      </c>
      <c r="AB93" s="8" t="e">
        <f>COUNTIFS(Sta!$B:$B,$A93,Sta!$D:$D,"&gt;1.5")/$C93</f>
        <v>#DIV/0!</v>
      </c>
      <c r="AC93" s="11" t="e">
        <f>(COUNTIFS(Sta!$A:A,$A93,Sta!$G:$G,"y") + COUNTIFS(Sta!$B:B,$A93,Sta!$G:$G,"y"))/$D93</f>
        <v>#DIV/0!</v>
      </c>
      <c r="AD93" s="8" t="e">
        <f>COUNTIFS(Sta!$A:A,$A93,Sta!$G:$G,"y")/$B93</f>
        <v>#DIV/0!</v>
      </c>
      <c r="AE93" s="16" t="e">
        <f>COUNTIFS(Sta!$B:B,$A93,Sta!$G:$G,"y")/$C93</f>
        <v>#DIV/0!</v>
      </c>
    </row>
    <row r="94" spans="1:31" x14ac:dyDescent="0.3">
      <c r="A94" t="s">
        <v>200</v>
      </c>
      <c r="B94" s="9">
        <f>COUNTIF(Sta!A:A,A94)</f>
        <v>0</v>
      </c>
      <c r="C94" s="4">
        <f>COUNTIF(Sta!B:B,A94)</f>
        <v>0</v>
      </c>
      <c r="D94" s="4">
        <f t="shared" si="3"/>
        <v>0</v>
      </c>
      <c r="E94" s="11" t="e">
        <f>(COUNTIFS(Sta!$A:$A,$A94,Sta!$F:$F,"&gt;0.5") + COUNTIFS(Sta!$B:$B,$A94,Sta!$F:$F,"&gt;0.5"))/$D94</f>
        <v>#DIV/0!</v>
      </c>
      <c r="F94" s="8" t="e">
        <f>COUNTIFS(Sta!$A:$A,$A94,Sta!$F:$F,"&gt;0.5")/$B94</f>
        <v>#DIV/0!</v>
      </c>
      <c r="G94" s="8" t="e">
        <f>COUNTIFS(Sta!$B:$B,$A94,Sta!$F:$F,"&gt;0.5")/$C94</f>
        <v>#DIV/0!</v>
      </c>
      <c r="H94" s="11" t="e">
        <f>(COUNTIFS(Sta!$A:$A,$A94,Sta!$F:$F,"&gt;1.5") + COUNTIFS(Sta!$B:$B,$A94,Sta!$F:$F,"&gt;1.5"))/$D94</f>
        <v>#DIV/0!</v>
      </c>
      <c r="I94" s="8" t="e">
        <f>COUNTIFS(Sta!$A:$A,$A94,Sta!$F:$F,"&gt;1.5")/$B94</f>
        <v>#DIV/0!</v>
      </c>
      <c r="J94" s="8" t="e">
        <f>COUNTIFS(Sta!$B:$B,$A94,Sta!$F:$F,"&gt;1.5")/$C94</f>
        <v>#DIV/0!</v>
      </c>
      <c r="K94" s="11" t="e">
        <f>(COUNTIFS(Sta!$A:$A,$A94,Sta!$F:$F,"&gt;2.5") + COUNTIFS(Sta!$B:$B,$A94,Sta!$F:$F,"&gt;2.5"))/$D94</f>
        <v>#DIV/0!</v>
      </c>
      <c r="L94" s="8" t="e">
        <f>COUNTIFS(Sta!$A:$A,$A94,Sta!$F:$F,"&gt;2.5")/$B94</f>
        <v>#DIV/0!</v>
      </c>
      <c r="M94" s="8" t="e">
        <f>COUNTIFS(Sta!$B:$B,$A94,Sta!$F:$F,"&gt;2.5")/$C94</f>
        <v>#DIV/0!</v>
      </c>
      <c r="N94" s="11" t="e">
        <f>(COUNTIFS(Sta!$A:$A,$A94,Sta!$F:$F,"&gt;3.5") + COUNTIFS(Sta!$B:$B,$A94,Sta!$F:$F,"&gt;3.5"))/$D94</f>
        <v>#DIV/0!</v>
      </c>
      <c r="O94" s="8" t="e">
        <f>COUNTIFS(Sta!$A:$A,$A94,Sta!$F:$F,"&gt;3.5")/$B94</f>
        <v>#DIV/0!</v>
      </c>
      <c r="P94" s="8" t="e">
        <f>COUNTIFS(Sta!$B:$B,$A94,Sta!$F:$F,"&gt;3.5")/$C94</f>
        <v>#DIV/0!</v>
      </c>
      <c r="Q94" s="11" t="e">
        <f>(COUNTIFS(Sta!$A:$A,$A94,Sta!$D:$D,"&gt;0.5")  + COUNTIFS(Sta!$B:$B,$A94,Sta!$E:$E,"&gt;0.5"))/$D94</f>
        <v>#DIV/0!</v>
      </c>
      <c r="R94" s="8" t="e">
        <f>COUNTIFS(Sta!$A:$A,$A94,Sta!$D:$D,"&gt;0.5")/$B94</f>
        <v>#DIV/0!</v>
      </c>
      <c r="S94" s="8" t="e">
        <f>COUNTIFS(Sta!$B:$B,$A94,Sta!$E:$E,"&gt;0.5")/$C94</f>
        <v>#DIV/0!</v>
      </c>
      <c r="T94" s="11" t="e">
        <f>(COUNTIFS(Sta!$A:$A,$A94,Sta!$D:$D,"&gt;1.5")  + COUNTIFS(Sta!$B:$B,$A94,Sta!$E:$E,"&gt;1.5"))/$D94</f>
        <v>#DIV/0!</v>
      </c>
      <c r="U94" s="8" t="e">
        <f>COUNTIFS(Sta!$A:$A,$A94,Sta!$D:$D,"&gt;1.5")/$B94</f>
        <v>#DIV/0!</v>
      </c>
      <c r="V94" s="8" t="e">
        <f>COUNTIFS(Sta!$B:$B,$A94,Sta!$E:$E,"&gt;1.5")/$C94</f>
        <v>#DIV/0!</v>
      </c>
      <c r="W94" s="11" t="e">
        <f>(COUNTIFS(Sta!$A:$A,$A94,Sta!$E:E,"&gt;0.5") +COUNTIFS(Sta!$B:$B,$A94,Sta!$D:$D,"&gt;0.5"))/$D94</f>
        <v>#DIV/0!</v>
      </c>
      <c r="X94" s="8" t="e">
        <f>COUNTIFS(Sta!$A:$A,$A94,Sta!$E:$E,"&gt;0.5")/$B94</f>
        <v>#DIV/0!</v>
      </c>
      <c r="Y94" s="8" t="e">
        <f>COUNTIFS(Sta!$B:$B,$A94,Sta!$D:$D,"&gt;0.5")/$C94</f>
        <v>#DIV/0!</v>
      </c>
      <c r="Z94" s="11" t="e">
        <f>(COUNTIFS(Sta!$A:$A,$A94,Sta!$E:$E,"&gt;1.5")  + COUNTIFS(Sta!$B:$B,$A94,Sta!$D:$D,"&gt;1.5"))/$D94</f>
        <v>#DIV/0!</v>
      </c>
      <c r="AA94" s="8" t="e">
        <f>COUNTIFS(Sta!$A:$A,$A94,Sta!$E:$E,"&gt;1.5")/$B94</f>
        <v>#DIV/0!</v>
      </c>
      <c r="AB94" s="8" t="e">
        <f>COUNTIFS(Sta!$B:$B,$A94,Sta!$D:$D,"&gt;1.5")/$C94</f>
        <v>#DIV/0!</v>
      </c>
      <c r="AC94" s="11" t="e">
        <f>(COUNTIFS(Sta!$A:A,$A94,Sta!$G:$G,"y") + COUNTIFS(Sta!$B:B,$A94,Sta!$G:$G,"y"))/$D94</f>
        <v>#DIV/0!</v>
      </c>
      <c r="AD94" s="8" t="e">
        <f>COUNTIFS(Sta!$A:A,$A94,Sta!$G:$G,"y")/$B94</f>
        <v>#DIV/0!</v>
      </c>
      <c r="AE94" s="16" t="e">
        <f>COUNTIFS(Sta!$B:B,$A94,Sta!$G:$G,"y")/$C94</f>
        <v>#DIV/0!</v>
      </c>
    </row>
    <row r="95" spans="1:31" x14ac:dyDescent="0.3">
      <c r="A95" t="s">
        <v>204</v>
      </c>
      <c r="B95" s="9">
        <f>COUNTIF(Sta!A:A,A95)</f>
        <v>0</v>
      </c>
      <c r="C95" s="4">
        <f>COUNTIF(Sta!B:B,A95)</f>
        <v>0</v>
      </c>
      <c r="D95" s="4">
        <f t="shared" si="3"/>
        <v>0</v>
      </c>
      <c r="E95" s="11" t="e">
        <f>(COUNTIFS(Sta!$A:$A,$A95,Sta!$F:$F,"&gt;0.5") + COUNTIFS(Sta!$B:$B,$A95,Sta!$F:$F,"&gt;0.5"))/$D95</f>
        <v>#DIV/0!</v>
      </c>
      <c r="F95" s="8" t="e">
        <f>COUNTIFS(Sta!$A:$A,$A95,Sta!$F:$F,"&gt;0.5")/$B95</f>
        <v>#DIV/0!</v>
      </c>
      <c r="G95" s="8" t="e">
        <f>COUNTIFS(Sta!$B:$B,$A95,Sta!$F:$F,"&gt;0.5")/$C95</f>
        <v>#DIV/0!</v>
      </c>
      <c r="H95" s="11" t="e">
        <f>(COUNTIFS(Sta!$A:$A,$A95,Sta!$F:$F,"&gt;1.5") + COUNTIFS(Sta!$B:$B,$A95,Sta!$F:$F,"&gt;1.5"))/$D95</f>
        <v>#DIV/0!</v>
      </c>
      <c r="I95" s="8" t="e">
        <f>COUNTIFS(Sta!$A:$A,$A95,Sta!$F:$F,"&gt;1.5")/$B95</f>
        <v>#DIV/0!</v>
      </c>
      <c r="J95" s="8" t="e">
        <f>COUNTIFS(Sta!$B:$B,$A95,Sta!$F:$F,"&gt;1.5")/$C95</f>
        <v>#DIV/0!</v>
      </c>
      <c r="K95" s="11" t="e">
        <f>(COUNTIFS(Sta!$A:$A,$A95,Sta!$F:$F,"&gt;2.5") + COUNTIFS(Sta!$B:$B,$A95,Sta!$F:$F,"&gt;2.5"))/$D95</f>
        <v>#DIV/0!</v>
      </c>
      <c r="L95" s="8" t="e">
        <f>COUNTIFS(Sta!$A:$A,$A95,Sta!$F:$F,"&gt;2.5")/$B95</f>
        <v>#DIV/0!</v>
      </c>
      <c r="M95" s="8" t="e">
        <f>COUNTIFS(Sta!$B:$B,$A95,Sta!$F:$F,"&gt;2.5")/$C95</f>
        <v>#DIV/0!</v>
      </c>
      <c r="N95" s="11" t="e">
        <f>(COUNTIFS(Sta!$A:$A,$A95,Sta!$F:$F,"&gt;3.5") + COUNTIFS(Sta!$B:$B,$A95,Sta!$F:$F,"&gt;3.5"))/$D95</f>
        <v>#DIV/0!</v>
      </c>
      <c r="O95" s="8" t="e">
        <f>COUNTIFS(Sta!$A:$A,$A95,Sta!$F:$F,"&gt;3.5")/$B95</f>
        <v>#DIV/0!</v>
      </c>
      <c r="P95" s="8" t="e">
        <f>COUNTIFS(Sta!$B:$B,$A95,Sta!$F:$F,"&gt;3.5")/$C95</f>
        <v>#DIV/0!</v>
      </c>
      <c r="Q95" s="11" t="e">
        <f>(COUNTIFS(Sta!$A:$A,$A95,Sta!$D:$D,"&gt;0.5")  + COUNTIFS(Sta!$B:$B,$A95,Sta!$E:$E,"&gt;0.5"))/$D95</f>
        <v>#DIV/0!</v>
      </c>
      <c r="R95" s="8" t="e">
        <f>COUNTIFS(Sta!$A:$A,$A95,Sta!$D:$D,"&gt;0.5")/$B95</f>
        <v>#DIV/0!</v>
      </c>
      <c r="S95" s="8" t="e">
        <f>COUNTIFS(Sta!$B:$B,$A95,Sta!$E:$E,"&gt;0.5")/$C95</f>
        <v>#DIV/0!</v>
      </c>
      <c r="T95" s="11" t="e">
        <f>(COUNTIFS(Sta!$A:$A,$A95,Sta!$D:$D,"&gt;1.5")  + COUNTIFS(Sta!$B:$B,$A95,Sta!$E:$E,"&gt;1.5"))/$D95</f>
        <v>#DIV/0!</v>
      </c>
      <c r="U95" s="8" t="e">
        <f>COUNTIFS(Sta!$A:$A,$A95,Sta!$D:$D,"&gt;1.5")/$B95</f>
        <v>#DIV/0!</v>
      </c>
      <c r="V95" s="8" t="e">
        <f>COUNTIFS(Sta!$B:$B,$A95,Sta!$E:$E,"&gt;1.5")/$C95</f>
        <v>#DIV/0!</v>
      </c>
      <c r="W95" s="11" t="e">
        <f>(COUNTIFS(Sta!$A:$A,$A95,Sta!$E:E,"&gt;0.5") +COUNTIFS(Sta!$B:$B,$A95,Sta!$D:$D,"&gt;0.5"))/$D95</f>
        <v>#DIV/0!</v>
      </c>
      <c r="X95" s="8" t="e">
        <f>COUNTIFS(Sta!$A:$A,$A95,Sta!$E:$E,"&gt;0.5")/$B95</f>
        <v>#DIV/0!</v>
      </c>
      <c r="Y95" s="8" t="e">
        <f>COUNTIFS(Sta!$B:$B,$A95,Sta!$D:$D,"&gt;0.5")/$C95</f>
        <v>#DIV/0!</v>
      </c>
      <c r="Z95" s="11" t="e">
        <f>(COUNTIFS(Sta!$A:$A,$A95,Sta!$E:$E,"&gt;1.5")  + COUNTIFS(Sta!$B:$B,$A95,Sta!$D:$D,"&gt;1.5"))/$D95</f>
        <v>#DIV/0!</v>
      </c>
      <c r="AA95" s="8" t="e">
        <f>COUNTIFS(Sta!$A:$A,$A95,Sta!$E:$E,"&gt;1.5")/$B95</f>
        <v>#DIV/0!</v>
      </c>
      <c r="AB95" s="8" t="e">
        <f>COUNTIFS(Sta!$B:$B,$A95,Sta!$D:$D,"&gt;1.5")/$C95</f>
        <v>#DIV/0!</v>
      </c>
      <c r="AC95" s="11" t="e">
        <f>(COUNTIFS(Sta!$A:A,$A95,Sta!$G:$G,"y") + COUNTIFS(Sta!$B:B,$A95,Sta!$G:$G,"y"))/$D95</f>
        <v>#DIV/0!</v>
      </c>
      <c r="AD95" s="8" t="e">
        <f>COUNTIFS(Sta!$A:A,$A95,Sta!$G:$G,"y")/$B95</f>
        <v>#DIV/0!</v>
      </c>
      <c r="AE95" s="16" t="e">
        <f>COUNTIFS(Sta!$B:B,$A95,Sta!$G:$G,"y")/$C95</f>
        <v>#DIV/0!</v>
      </c>
    </row>
    <row r="96" spans="1:31" x14ac:dyDescent="0.3">
      <c r="A96" t="s">
        <v>211</v>
      </c>
      <c r="B96" s="9">
        <f>COUNTIF(Sta!A:A,A96)</f>
        <v>0</v>
      </c>
      <c r="C96" s="4">
        <f>COUNTIF(Sta!B:B,A96)</f>
        <v>0</v>
      </c>
      <c r="D96" s="4">
        <f t="shared" si="3"/>
        <v>0</v>
      </c>
      <c r="E96" s="11" t="e">
        <f>(COUNTIFS(Sta!$A:$A,$A96,Sta!$F:$F,"&gt;0.5") + COUNTIFS(Sta!$B:$B,$A96,Sta!$F:$F,"&gt;0.5"))/$D96</f>
        <v>#DIV/0!</v>
      </c>
      <c r="F96" s="8" t="e">
        <f>COUNTIFS(Sta!$A:$A,$A96,Sta!$F:$F,"&gt;0.5")/$B96</f>
        <v>#DIV/0!</v>
      </c>
      <c r="G96" s="8" t="e">
        <f>COUNTIFS(Sta!$B:$B,$A96,Sta!$F:$F,"&gt;0.5")/$C96</f>
        <v>#DIV/0!</v>
      </c>
      <c r="H96" s="11" t="e">
        <f>(COUNTIFS(Sta!$A:$A,$A96,Sta!$F:$F,"&gt;1.5") + COUNTIFS(Sta!$B:$B,$A96,Sta!$F:$F,"&gt;1.5"))/$D96</f>
        <v>#DIV/0!</v>
      </c>
      <c r="I96" s="8" t="e">
        <f>COUNTIFS(Sta!$A:$A,$A96,Sta!$F:$F,"&gt;1.5")/$B96</f>
        <v>#DIV/0!</v>
      </c>
      <c r="J96" s="8" t="e">
        <f>COUNTIFS(Sta!$B:$B,$A96,Sta!$F:$F,"&gt;1.5")/$C96</f>
        <v>#DIV/0!</v>
      </c>
      <c r="K96" s="11" t="e">
        <f>(COUNTIFS(Sta!$A:$A,$A96,Sta!$F:$F,"&gt;2.5") + COUNTIFS(Sta!$B:$B,$A96,Sta!$F:$F,"&gt;2.5"))/$D96</f>
        <v>#DIV/0!</v>
      </c>
      <c r="L96" s="8" t="e">
        <f>COUNTIFS(Sta!$A:$A,$A96,Sta!$F:$F,"&gt;2.5")/$B96</f>
        <v>#DIV/0!</v>
      </c>
      <c r="M96" s="8" t="e">
        <f>COUNTIFS(Sta!$B:$B,$A96,Sta!$F:$F,"&gt;2.5")/$C96</f>
        <v>#DIV/0!</v>
      </c>
      <c r="N96" s="11" t="e">
        <f>(COUNTIFS(Sta!$A:$A,$A96,Sta!$F:$F,"&gt;3.5") + COUNTIFS(Sta!$B:$B,$A96,Sta!$F:$F,"&gt;3.5"))/$D96</f>
        <v>#DIV/0!</v>
      </c>
      <c r="O96" s="8" t="e">
        <f>COUNTIFS(Sta!$A:$A,$A96,Sta!$F:$F,"&gt;3.5")/$B96</f>
        <v>#DIV/0!</v>
      </c>
      <c r="P96" s="8" t="e">
        <f>COUNTIFS(Sta!$B:$B,$A96,Sta!$F:$F,"&gt;3.5")/$C96</f>
        <v>#DIV/0!</v>
      </c>
      <c r="Q96" s="11" t="e">
        <f>(COUNTIFS(Sta!$A:$A,$A96,Sta!$D:$D,"&gt;0.5")  + COUNTIFS(Sta!$B:$B,$A96,Sta!$E:$E,"&gt;0.5"))/$D96</f>
        <v>#DIV/0!</v>
      </c>
      <c r="R96" s="8" t="e">
        <f>COUNTIFS(Sta!$A:$A,$A96,Sta!$D:$D,"&gt;0.5")/$B96</f>
        <v>#DIV/0!</v>
      </c>
      <c r="S96" s="8" t="e">
        <f>COUNTIFS(Sta!$B:$B,$A96,Sta!$E:$E,"&gt;0.5")/$C96</f>
        <v>#DIV/0!</v>
      </c>
      <c r="T96" s="11" t="e">
        <f>(COUNTIFS(Sta!$A:$A,$A96,Sta!$D:$D,"&gt;1.5")  + COUNTIFS(Sta!$B:$B,$A96,Sta!$E:$E,"&gt;1.5"))/$D96</f>
        <v>#DIV/0!</v>
      </c>
      <c r="U96" s="8" t="e">
        <f>COUNTIFS(Sta!$A:$A,$A96,Sta!$D:$D,"&gt;1.5")/$B96</f>
        <v>#DIV/0!</v>
      </c>
      <c r="V96" s="8" t="e">
        <f>COUNTIFS(Sta!$B:$B,$A96,Sta!$E:$E,"&gt;1.5")/$C96</f>
        <v>#DIV/0!</v>
      </c>
      <c r="W96" s="11" t="e">
        <f>(COUNTIFS(Sta!$A:$A,$A96,Sta!$E:E,"&gt;0.5") +COUNTIFS(Sta!$B:$B,$A96,Sta!$D:$D,"&gt;0.5"))/$D96</f>
        <v>#DIV/0!</v>
      </c>
      <c r="X96" s="8" t="e">
        <f>COUNTIFS(Sta!$A:$A,$A96,Sta!$E:$E,"&gt;0.5")/$B96</f>
        <v>#DIV/0!</v>
      </c>
      <c r="Y96" s="8" t="e">
        <f>COUNTIFS(Sta!$B:$B,$A96,Sta!$D:$D,"&gt;0.5")/$C96</f>
        <v>#DIV/0!</v>
      </c>
      <c r="Z96" s="11" t="e">
        <f>(COUNTIFS(Sta!$A:$A,$A96,Sta!$E:$E,"&gt;1.5")  + COUNTIFS(Sta!$B:$B,$A96,Sta!$D:$D,"&gt;1.5"))/$D96</f>
        <v>#DIV/0!</v>
      </c>
      <c r="AA96" s="8" t="e">
        <f>COUNTIFS(Sta!$A:$A,$A96,Sta!$E:$E,"&gt;1.5")/$B96</f>
        <v>#DIV/0!</v>
      </c>
      <c r="AB96" s="8" t="e">
        <f>COUNTIFS(Sta!$B:$B,$A96,Sta!$D:$D,"&gt;1.5")/$C96</f>
        <v>#DIV/0!</v>
      </c>
      <c r="AC96" s="11" t="e">
        <f>(COUNTIFS(Sta!$A:A,$A96,Sta!$G:$G,"y") + COUNTIFS(Sta!$B:B,$A96,Sta!$G:$G,"y"))/$D96</f>
        <v>#DIV/0!</v>
      </c>
      <c r="AD96" s="8" t="e">
        <f>COUNTIFS(Sta!$A:A,$A96,Sta!$G:$G,"y")/$B96</f>
        <v>#DIV/0!</v>
      </c>
      <c r="AE96" s="16" t="e">
        <f>COUNTIFS(Sta!$B:B,$A96,Sta!$G:$G,"y")/$C96</f>
        <v>#DIV/0!</v>
      </c>
    </row>
    <row r="97" spans="1:31" x14ac:dyDescent="0.3">
      <c r="A97" t="s">
        <v>195</v>
      </c>
      <c r="B97" s="9">
        <f>COUNTIF(Sta!A:A,A97)</f>
        <v>0</v>
      </c>
      <c r="C97" s="4">
        <f>COUNTIF(Sta!B:B,A97)</f>
        <v>0</v>
      </c>
      <c r="D97" s="4">
        <f t="shared" si="3"/>
        <v>0</v>
      </c>
      <c r="E97" s="11" t="e">
        <f>(COUNTIFS(Sta!$A:$A,$A97,Sta!$F:$F,"&gt;0.5") + COUNTIFS(Sta!$B:$B,$A97,Sta!$F:$F,"&gt;0.5"))/$D97</f>
        <v>#DIV/0!</v>
      </c>
      <c r="F97" s="8" t="e">
        <f>COUNTIFS(Sta!$A:$A,$A97,Sta!$F:$F,"&gt;0.5")/$B97</f>
        <v>#DIV/0!</v>
      </c>
      <c r="G97" s="8" t="e">
        <f>COUNTIFS(Sta!$B:$B,$A97,Sta!$F:$F,"&gt;0.5")/$C97</f>
        <v>#DIV/0!</v>
      </c>
      <c r="H97" s="11" t="e">
        <f>(COUNTIFS(Sta!$A:$A,$A97,Sta!$F:$F,"&gt;1.5") + COUNTIFS(Sta!$B:$B,$A97,Sta!$F:$F,"&gt;1.5"))/$D97</f>
        <v>#DIV/0!</v>
      </c>
      <c r="I97" s="8" t="e">
        <f>COUNTIFS(Sta!$A:$A,$A97,Sta!$F:$F,"&gt;1.5")/$B97</f>
        <v>#DIV/0!</v>
      </c>
      <c r="J97" s="8" t="e">
        <f>COUNTIFS(Sta!$B:$B,$A97,Sta!$F:$F,"&gt;1.5")/$C97</f>
        <v>#DIV/0!</v>
      </c>
      <c r="K97" s="11" t="e">
        <f>(COUNTIFS(Sta!$A:$A,$A97,Sta!$F:$F,"&gt;2.5") + COUNTIFS(Sta!$B:$B,$A97,Sta!$F:$F,"&gt;2.5"))/$D97</f>
        <v>#DIV/0!</v>
      </c>
      <c r="L97" s="8" t="e">
        <f>COUNTIFS(Sta!$A:$A,$A97,Sta!$F:$F,"&gt;2.5")/$B97</f>
        <v>#DIV/0!</v>
      </c>
      <c r="M97" s="8" t="e">
        <f>COUNTIFS(Sta!$B:$B,$A97,Sta!$F:$F,"&gt;2.5")/$C97</f>
        <v>#DIV/0!</v>
      </c>
      <c r="N97" s="11" t="e">
        <f>(COUNTIFS(Sta!$A:$A,$A97,Sta!$F:$F,"&gt;3.5") + COUNTIFS(Sta!$B:$B,$A97,Sta!$F:$F,"&gt;3.5"))/$D97</f>
        <v>#DIV/0!</v>
      </c>
      <c r="O97" s="8" t="e">
        <f>COUNTIFS(Sta!$A:$A,$A97,Sta!$F:$F,"&gt;3.5")/$B97</f>
        <v>#DIV/0!</v>
      </c>
      <c r="P97" s="8" t="e">
        <f>COUNTIFS(Sta!$B:$B,$A97,Sta!$F:$F,"&gt;3.5")/$C97</f>
        <v>#DIV/0!</v>
      </c>
      <c r="Q97" s="11" t="e">
        <f>(COUNTIFS(Sta!$A:$A,$A97,Sta!$D:$D,"&gt;0.5")  + COUNTIFS(Sta!$B:$B,$A97,Sta!$E:$E,"&gt;0.5"))/$D97</f>
        <v>#DIV/0!</v>
      </c>
      <c r="R97" s="8" t="e">
        <f>COUNTIFS(Sta!$A:$A,$A97,Sta!$D:$D,"&gt;0.5")/$B97</f>
        <v>#DIV/0!</v>
      </c>
      <c r="S97" s="8" t="e">
        <f>COUNTIFS(Sta!$B:$B,$A97,Sta!$E:$E,"&gt;0.5")/$C97</f>
        <v>#DIV/0!</v>
      </c>
      <c r="T97" s="11" t="e">
        <f>(COUNTIFS(Sta!$A:$A,$A97,Sta!$D:$D,"&gt;1.5")  + COUNTIFS(Sta!$B:$B,$A97,Sta!$E:$E,"&gt;1.5"))/$D97</f>
        <v>#DIV/0!</v>
      </c>
      <c r="U97" s="8" t="e">
        <f>COUNTIFS(Sta!$A:$A,$A97,Sta!$D:$D,"&gt;1.5")/$B97</f>
        <v>#DIV/0!</v>
      </c>
      <c r="V97" s="8" t="e">
        <f>COUNTIFS(Sta!$B:$B,$A97,Sta!$E:$E,"&gt;1.5")/$C97</f>
        <v>#DIV/0!</v>
      </c>
      <c r="W97" s="11" t="e">
        <f>(COUNTIFS(Sta!$A:$A,$A97,Sta!$E:E,"&gt;0.5") +COUNTIFS(Sta!$B:$B,$A97,Sta!$D:$D,"&gt;0.5"))/$D97</f>
        <v>#DIV/0!</v>
      </c>
      <c r="X97" s="8" t="e">
        <f>COUNTIFS(Sta!$A:$A,$A97,Sta!$E:$E,"&gt;0.5")/$B97</f>
        <v>#DIV/0!</v>
      </c>
      <c r="Y97" s="8" t="e">
        <f>COUNTIFS(Sta!$B:$B,$A97,Sta!$D:$D,"&gt;0.5")/$C97</f>
        <v>#DIV/0!</v>
      </c>
      <c r="Z97" s="11" t="e">
        <f>(COUNTIFS(Sta!$A:$A,$A97,Sta!$E:$E,"&gt;1.5")  + COUNTIFS(Sta!$B:$B,$A97,Sta!$D:$D,"&gt;1.5"))/$D97</f>
        <v>#DIV/0!</v>
      </c>
      <c r="AA97" s="8" t="e">
        <f>COUNTIFS(Sta!$A:$A,$A97,Sta!$E:$E,"&gt;1.5")/$B97</f>
        <v>#DIV/0!</v>
      </c>
      <c r="AB97" s="8" t="e">
        <f>COUNTIFS(Sta!$B:$B,$A97,Sta!$D:$D,"&gt;1.5")/$C97</f>
        <v>#DIV/0!</v>
      </c>
      <c r="AC97" s="11" t="e">
        <f>(COUNTIFS(Sta!$A:A,$A97,Sta!$G:$G,"y") + COUNTIFS(Sta!$B:B,$A97,Sta!$G:$G,"y"))/$D97</f>
        <v>#DIV/0!</v>
      </c>
      <c r="AD97" s="8" t="e">
        <f>COUNTIFS(Sta!$A:A,$A97,Sta!$G:$G,"y")/$B97</f>
        <v>#DIV/0!</v>
      </c>
      <c r="AE97" s="16" t="e">
        <f>COUNTIFS(Sta!$B:B,$A97,Sta!$G:$G,"y")/$C97</f>
        <v>#DIV/0!</v>
      </c>
    </row>
    <row r="98" spans="1:31" x14ac:dyDescent="0.3">
      <c r="A98" t="s">
        <v>213</v>
      </c>
      <c r="B98" s="9">
        <f>COUNTIF(Sta!A:A,A98)</f>
        <v>0</v>
      </c>
      <c r="C98" s="4">
        <f>COUNTIF(Sta!B:B,A98)</f>
        <v>0</v>
      </c>
      <c r="D98" s="4">
        <f t="shared" si="3"/>
        <v>0</v>
      </c>
      <c r="E98" s="11" t="e">
        <f>(COUNTIFS(Sta!$A:$A,$A98,Sta!$F:$F,"&gt;0.5") + COUNTIFS(Sta!$B:$B,$A98,Sta!$F:$F,"&gt;0.5"))/$D98</f>
        <v>#DIV/0!</v>
      </c>
      <c r="F98" s="8" t="e">
        <f>COUNTIFS(Sta!$A:$A,$A98,Sta!$F:$F,"&gt;0.5")/$B98</f>
        <v>#DIV/0!</v>
      </c>
      <c r="G98" s="8" t="e">
        <f>COUNTIFS(Sta!$B:$B,$A98,Sta!$F:$F,"&gt;0.5")/$C98</f>
        <v>#DIV/0!</v>
      </c>
      <c r="H98" s="11" t="e">
        <f>(COUNTIFS(Sta!$A:$A,$A98,Sta!$F:$F,"&gt;1.5") + COUNTIFS(Sta!$B:$B,$A98,Sta!$F:$F,"&gt;1.5"))/$D98</f>
        <v>#DIV/0!</v>
      </c>
      <c r="I98" s="8" t="e">
        <f>COUNTIFS(Sta!$A:$A,$A98,Sta!$F:$F,"&gt;1.5")/$B98</f>
        <v>#DIV/0!</v>
      </c>
      <c r="J98" s="8" t="e">
        <f>COUNTIFS(Sta!$B:$B,$A98,Sta!$F:$F,"&gt;1.5")/$C98</f>
        <v>#DIV/0!</v>
      </c>
      <c r="K98" s="11" t="e">
        <f>(COUNTIFS(Sta!$A:$A,$A98,Sta!$F:$F,"&gt;2.5") + COUNTIFS(Sta!$B:$B,$A98,Sta!$F:$F,"&gt;2.5"))/$D98</f>
        <v>#DIV/0!</v>
      </c>
      <c r="L98" s="8" t="e">
        <f>COUNTIFS(Sta!$A:$A,$A98,Sta!$F:$F,"&gt;2.5")/$B98</f>
        <v>#DIV/0!</v>
      </c>
      <c r="M98" s="8" t="e">
        <f>COUNTIFS(Sta!$B:$B,$A98,Sta!$F:$F,"&gt;2.5")/$C98</f>
        <v>#DIV/0!</v>
      </c>
      <c r="N98" s="11" t="e">
        <f>(COUNTIFS(Sta!$A:$A,$A98,Sta!$F:$F,"&gt;3.5") + COUNTIFS(Sta!$B:$B,$A98,Sta!$F:$F,"&gt;3.5"))/$D98</f>
        <v>#DIV/0!</v>
      </c>
      <c r="O98" s="8" t="e">
        <f>COUNTIFS(Sta!$A:$A,$A98,Sta!$F:$F,"&gt;3.5")/$B98</f>
        <v>#DIV/0!</v>
      </c>
      <c r="P98" s="8" t="e">
        <f>COUNTIFS(Sta!$B:$B,$A98,Sta!$F:$F,"&gt;3.5")/$C98</f>
        <v>#DIV/0!</v>
      </c>
      <c r="Q98" s="11" t="e">
        <f>(COUNTIFS(Sta!$A:$A,$A98,Sta!$D:$D,"&gt;0.5")  + COUNTIFS(Sta!$B:$B,$A98,Sta!$E:$E,"&gt;0.5"))/$D98</f>
        <v>#DIV/0!</v>
      </c>
      <c r="R98" s="8" t="e">
        <f>COUNTIFS(Sta!$A:$A,$A98,Sta!$D:$D,"&gt;0.5")/$B98</f>
        <v>#DIV/0!</v>
      </c>
      <c r="S98" s="8" t="e">
        <f>COUNTIFS(Sta!$B:$B,$A98,Sta!$E:$E,"&gt;0.5")/$C98</f>
        <v>#DIV/0!</v>
      </c>
      <c r="T98" s="11" t="e">
        <f>(COUNTIFS(Sta!$A:$A,$A98,Sta!$D:$D,"&gt;1.5")  + COUNTIFS(Sta!$B:$B,$A98,Sta!$E:$E,"&gt;1.5"))/$D98</f>
        <v>#DIV/0!</v>
      </c>
      <c r="U98" s="8" t="e">
        <f>COUNTIFS(Sta!$A:$A,$A98,Sta!$D:$D,"&gt;1.5")/$B98</f>
        <v>#DIV/0!</v>
      </c>
      <c r="V98" s="8" t="e">
        <f>COUNTIFS(Sta!$B:$B,$A98,Sta!$E:$E,"&gt;1.5")/$C98</f>
        <v>#DIV/0!</v>
      </c>
      <c r="W98" s="11" t="e">
        <f>(COUNTIFS(Sta!$A:$A,$A98,Sta!$E:E,"&gt;0.5") +COUNTIFS(Sta!$B:$B,$A98,Sta!$D:$D,"&gt;0.5"))/$D98</f>
        <v>#DIV/0!</v>
      </c>
      <c r="X98" s="8" t="e">
        <f>COUNTIFS(Sta!$A:$A,$A98,Sta!$E:$E,"&gt;0.5")/$B98</f>
        <v>#DIV/0!</v>
      </c>
      <c r="Y98" s="8" t="e">
        <f>COUNTIFS(Sta!$B:$B,$A98,Sta!$D:$D,"&gt;0.5")/$C98</f>
        <v>#DIV/0!</v>
      </c>
      <c r="Z98" s="11" t="e">
        <f>(COUNTIFS(Sta!$A:$A,$A98,Sta!$E:$E,"&gt;1.5")  + COUNTIFS(Sta!$B:$B,$A98,Sta!$D:$D,"&gt;1.5"))/$D98</f>
        <v>#DIV/0!</v>
      </c>
      <c r="AA98" s="8" t="e">
        <f>COUNTIFS(Sta!$A:$A,$A98,Sta!$E:$E,"&gt;1.5")/$B98</f>
        <v>#DIV/0!</v>
      </c>
      <c r="AB98" s="8" t="e">
        <f>COUNTIFS(Sta!$B:$B,$A98,Sta!$D:$D,"&gt;1.5")/$C98</f>
        <v>#DIV/0!</v>
      </c>
      <c r="AC98" s="11" t="e">
        <f>(COUNTIFS(Sta!$A:A,$A98,Sta!$G:$G,"y") + COUNTIFS(Sta!$B:B,$A98,Sta!$G:$G,"y"))/$D98</f>
        <v>#DIV/0!</v>
      </c>
      <c r="AD98" s="8" t="e">
        <f>COUNTIFS(Sta!$A:A,$A98,Sta!$G:$G,"y")/$B98</f>
        <v>#DIV/0!</v>
      </c>
      <c r="AE98" s="16" t="e">
        <f>COUNTIFS(Sta!$B:B,$A98,Sta!$G:$G,"y")/$C98</f>
        <v>#DIV/0!</v>
      </c>
    </row>
    <row r="99" spans="1:31" x14ac:dyDescent="0.3">
      <c r="A99" t="s">
        <v>198</v>
      </c>
      <c r="B99" s="9">
        <f>COUNTIF(Sta!A:A,A99)</f>
        <v>0</v>
      </c>
      <c r="C99" s="4">
        <f>COUNTIF(Sta!B:B,A99)</f>
        <v>0</v>
      </c>
      <c r="D99" s="4">
        <f t="shared" si="3"/>
        <v>0</v>
      </c>
      <c r="E99" s="11" t="e">
        <f>(COUNTIFS(Sta!$A:$A,$A99,Sta!$F:$F,"&gt;0.5") + COUNTIFS(Sta!$B:$B,$A99,Sta!$F:$F,"&gt;0.5"))/$D99</f>
        <v>#DIV/0!</v>
      </c>
      <c r="F99" s="8" t="e">
        <f>COUNTIFS(Sta!$A:$A,$A99,Sta!$F:$F,"&gt;0.5")/$B99</f>
        <v>#DIV/0!</v>
      </c>
      <c r="G99" s="8" t="e">
        <f>COUNTIFS(Sta!$B:$B,$A99,Sta!$F:$F,"&gt;0.5")/$C99</f>
        <v>#DIV/0!</v>
      </c>
      <c r="H99" s="11" t="e">
        <f>(COUNTIFS(Sta!$A:$A,$A99,Sta!$F:$F,"&gt;1.5") + COUNTIFS(Sta!$B:$B,$A99,Sta!$F:$F,"&gt;1.5"))/$D99</f>
        <v>#DIV/0!</v>
      </c>
      <c r="I99" s="8" t="e">
        <f>COUNTIFS(Sta!$A:$A,$A99,Sta!$F:$F,"&gt;1.5")/$B99</f>
        <v>#DIV/0!</v>
      </c>
      <c r="J99" s="8" t="e">
        <f>COUNTIFS(Sta!$B:$B,$A99,Sta!$F:$F,"&gt;1.5")/$C99</f>
        <v>#DIV/0!</v>
      </c>
      <c r="K99" s="11" t="e">
        <f>(COUNTIFS(Sta!$A:$A,$A99,Sta!$F:$F,"&gt;2.5") + COUNTIFS(Sta!$B:$B,$A99,Sta!$F:$F,"&gt;2.5"))/$D99</f>
        <v>#DIV/0!</v>
      </c>
      <c r="L99" s="8" t="e">
        <f>COUNTIFS(Sta!$A:$A,$A99,Sta!$F:$F,"&gt;2.5")/$B99</f>
        <v>#DIV/0!</v>
      </c>
      <c r="M99" s="8" t="e">
        <f>COUNTIFS(Sta!$B:$B,$A99,Sta!$F:$F,"&gt;2.5")/$C99</f>
        <v>#DIV/0!</v>
      </c>
      <c r="N99" s="11" t="e">
        <f>(COUNTIFS(Sta!$A:$A,$A99,Sta!$F:$F,"&gt;3.5") + COUNTIFS(Sta!$B:$B,$A99,Sta!$F:$F,"&gt;3.5"))/$D99</f>
        <v>#DIV/0!</v>
      </c>
      <c r="O99" s="8" t="e">
        <f>COUNTIFS(Sta!$A:$A,$A99,Sta!$F:$F,"&gt;3.5")/$B99</f>
        <v>#DIV/0!</v>
      </c>
      <c r="P99" s="8" t="e">
        <f>COUNTIFS(Sta!$B:$B,$A99,Sta!$F:$F,"&gt;3.5")/$C99</f>
        <v>#DIV/0!</v>
      </c>
      <c r="Q99" s="11" t="e">
        <f>(COUNTIFS(Sta!$A:$A,$A99,Sta!$D:$D,"&gt;0.5")  + COUNTIFS(Sta!$B:$B,$A99,Sta!$E:$E,"&gt;0.5"))/$D99</f>
        <v>#DIV/0!</v>
      </c>
      <c r="R99" s="8" t="e">
        <f>COUNTIFS(Sta!$A:$A,$A99,Sta!$D:$D,"&gt;0.5")/$B99</f>
        <v>#DIV/0!</v>
      </c>
      <c r="S99" s="8" t="e">
        <f>COUNTIFS(Sta!$B:$B,$A99,Sta!$E:$E,"&gt;0.5")/$C99</f>
        <v>#DIV/0!</v>
      </c>
      <c r="T99" s="11" t="e">
        <f>(COUNTIFS(Sta!$A:$A,$A99,Sta!$D:$D,"&gt;1.5")  + COUNTIFS(Sta!$B:$B,$A99,Sta!$E:$E,"&gt;1.5"))/$D99</f>
        <v>#DIV/0!</v>
      </c>
      <c r="U99" s="8" t="e">
        <f>COUNTIFS(Sta!$A:$A,$A99,Sta!$D:$D,"&gt;1.5")/$B99</f>
        <v>#DIV/0!</v>
      </c>
      <c r="V99" s="8" t="e">
        <f>COUNTIFS(Sta!$B:$B,$A99,Sta!$E:$E,"&gt;1.5")/$C99</f>
        <v>#DIV/0!</v>
      </c>
      <c r="W99" s="11" t="e">
        <f>(COUNTIFS(Sta!$A:$A,$A99,Sta!$E:E,"&gt;0.5") +COUNTIFS(Sta!$B:$B,$A99,Sta!$D:$D,"&gt;0.5"))/$D99</f>
        <v>#DIV/0!</v>
      </c>
      <c r="X99" s="8" t="e">
        <f>COUNTIFS(Sta!$A:$A,$A99,Sta!$E:$E,"&gt;0.5")/$B99</f>
        <v>#DIV/0!</v>
      </c>
      <c r="Y99" s="8" t="e">
        <f>COUNTIFS(Sta!$B:$B,$A99,Sta!$D:$D,"&gt;0.5")/$C99</f>
        <v>#DIV/0!</v>
      </c>
      <c r="Z99" s="11" t="e">
        <f>(COUNTIFS(Sta!$A:$A,$A99,Sta!$E:$E,"&gt;1.5")  + COUNTIFS(Sta!$B:$B,$A99,Sta!$D:$D,"&gt;1.5"))/$D99</f>
        <v>#DIV/0!</v>
      </c>
      <c r="AA99" s="8" t="e">
        <f>COUNTIFS(Sta!$A:$A,$A99,Sta!$E:$E,"&gt;1.5")/$B99</f>
        <v>#DIV/0!</v>
      </c>
      <c r="AB99" s="8" t="e">
        <f>COUNTIFS(Sta!$B:$B,$A99,Sta!$D:$D,"&gt;1.5")/$C99</f>
        <v>#DIV/0!</v>
      </c>
      <c r="AC99" s="11" t="e">
        <f>(COUNTIFS(Sta!$A:A,$A99,Sta!$G:$G,"y") + COUNTIFS(Sta!$B:B,$A99,Sta!$G:$G,"y"))/$D99</f>
        <v>#DIV/0!</v>
      </c>
      <c r="AD99" s="8" t="e">
        <f>COUNTIFS(Sta!$A:A,$A99,Sta!$G:$G,"y")/$B99</f>
        <v>#DIV/0!</v>
      </c>
      <c r="AE99" s="16" t="e">
        <f>COUNTIFS(Sta!$B:B,$A99,Sta!$G:$G,"y")/$C99</f>
        <v>#DIV/0!</v>
      </c>
    </row>
    <row r="100" spans="1:31" x14ac:dyDescent="0.3">
      <c r="A100" t="s">
        <v>217</v>
      </c>
      <c r="B100" s="9">
        <f>COUNTIF(Sta!A:A,A100)</f>
        <v>0</v>
      </c>
      <c r="C100" s="4">
        <f>COUNTIF(Sta!B:B,A100)</f>
        <v>0</v>
      </c>
      <c r="D100" s="4">
        <f t="shared" si="3"/>
        <v>0</v>
      </c>
      <c r="E100" s="11" t="e">
        <f>(COUNTIFS(Sta!$A:$A,$A100,Sta!$F:$F,"&gt;0.5") + COUNTIFS(Sta!$B:$B,$A100,Sta!$F:$F,"&gt;0.5"))/$D100</f>
        <v>#DIV/0!</v>
      </c>
      <c r="F100" s="8" t="e">
        <f>COUNTIFS(Sta!$A:$A,$A100,Sta!$F:$F,"&gt;0.5")/$B100</f>
        <v>#DIV/0!</v>
      </c>
      <c r="G100" s="8" t="e">
        <f>COUNTIFS(Sta!$B:$B,$A100,Sta!$F:$F,"&gt;0.5")/$C100</f>
        <v>#DIV/0!</v>
      </c>
      <c r="H100" s="11" t="e">
        <f>(COUNTIFS(Sta!$A:$A,$A100,Sta!$F:$F,"&gt;1.5") + COUNTIFS(Sta!$B:$B,$A100,Sta!$F:$F,"&gt;1.5"))/$D100</f>
        <v>#DIV/0!</v>
      </c>
      <c r="I100" s="8" t="e">
        <f>COUNTIFS(Sta!$A:$A,$A100,Sta!$F:$F,"&gt;1.5")/$B100</f>
        <v>#DIV/0!</v>
      </c>
      <c r="J100" s="8" t="e">
        <f>COUNTIFS(Sta!$B:$B,$A100,Sta!$F:$F,"&gt;1.5")/$C100</f>
        <v>#DIV/0!</v>
      </c>
      <c r="K100" s="11" t="e">
        <f>(COUNTIFS(Sta!$A:$A,$A100,Sta!$F:$F,"&gt;2.5") + COUNTIFS(Sta!$B:$B,$A100,Sta!$F:$F,"&gt;2.5"))/$D100</f>
        <v>#DIV/0!</v>
      </c>
      <c r="L100" s="8" t="e">
        <f>COUNTIFS(Sta!$A:$A,$A100,Sta!$F:$F,"&gt;2.5")/$B100</f>
        <v>#DIV/0!</v>
      </c>
      <c r="M100" s="8" t="e">
        <f>COUNTIFS(Sta!$B:$B,$A100,Sta!$F:$F,"&gt;2.5")/$C100</f>
        <v>#DIV/0!</v>
      </c>
      <c r="N100" s="11" t="e">
        <f>(COUNTIFS(Sta!$A:$A,$A100,Sta!$F:$F,"&gt;3.5") + COUNTIFS(Sta!$B:$B,$A100,Sta!$F:$F,"&gt;3.5"))/$D100</f>
        <v>#DIV/0!</v>
      </c>
      <c r="O100" s="8" t="e">
        <f>COUNTIFS(Sta!$A:$A,$A100,Sta!$F:$F,"&gt;3.5")/$B100</f>
        <v>#DIV/0!</v>
      </c>
      <c r="P100" s="8" t="e">
        <f>COUNTIFS(Sta!$B:$B,$A100,Sta!$F:$F,"&gt;3.5")/$C100</f>
        <v>#DIV/0!</v>
      </c>
      <c r="Q100" s="11" t="e">
        <f>(COUNTIFS(Sta!$A:$A,$A100,Sta!$D:$D,"&gt;0.5")  + COUNTIFS(Sta!$B:$B,$A100,Sta!$E:$E,"&gt;0.5"))/$D100</f>
        <v>#DIV/0!</v>
      </c>
      <c r="R100" s="8" t="e">
        <f>COUNTIFS(Sta!$A:$A,$A100,Sta!$D:$D,"&gt;0.5")/$B100</f>
        <v>#DIV/0!</v>
      </c>
      <c r="S100" s="8" t="e">
        <f>COUNTIFS(Sta!$B:$B,$A100,Sta!$E:$E,"&gt;0.5")/$C100</f>
        <v>#DIV/0!</v>
      </c>
      <c r="T100" s="11" t="e">
        <f>(COUNTIFS(Sta!$A:$A,$A100,Sta!$D:$D,"&gt;1.5")  + COUNTIFS(Sta!$B:$B,$A100,Sta!$E:$E,"&gt;1.5"))/$D100</f>
        <v>#DIV/0!</v>
      </c>
      <c r="U100" s="8" t="e">
        <f>COUNTIFS(Sta!$A:$A,$A100,Sta!$D:$D,"&gt;1.5")/$B100</f>
        <v>#DIV/0!</v>
      </c>
      <c r="V100" s="8" t="e">
        <f>COUNTIFS(Sta!$B:$B,$A100,Sta!$E:$E,"&gt;1.5")/$C100</f>
        <v>#DIV/0!</v>
      </c>
      <c r="W100" s="11" t="e">
        <f>(COUNTIFS(Sta!$A:$A,$A100,Sta!$E:E,"&gt;0.5") +COUNTIFS(Sta!$B:$B,$A100,Sta!$D:$D,"&gt;0.5"))/$D100</f>
        <v>#DIV/0!</v>
      </c>
      <c r="X100" s="8" t="e">
        <f>COUNTIFS(Sta!$A:$A,$A100,Sta!$E:$E,"&gt;0.5")/$B100</f>
        <v>#DIV/0!</v>
      </c>
      <c r="Y100" s="8" t="e">
        <f>COUNTIFS(Sta!$B:$B,$A100,Sta!$D:$D,"&gt;0.5")/$C100</f>
        <v>#DIV/0!</v>
      </c>
      <c r="Z100" s="11" t="e">
        <f>(COUNTIFS(Sta!$A:$A,$A100,Sta!$E:$E,"&gt;1.5")  + COUNTIFS(Sta!$B:$B,$A100,Sta!$D:$D,"&gt;1.5"))/$D100</f>
        <v>#DIV/0!</v>
      </c>
      <c r="AA100" s="8" t="e">
        <f>COUNTIFS(Sta!$A:$A,$A100,Sta!$E:$E,"&gt;1.5")/$B100</f>
        <v>#DIV/0!</v>
      </c>
      <c r="AB100" s="8" t="e">
        <f>COUNTIFS(Sta!$B:$B,$A100,Sta!$D:$D,"&gt;1.5")/$C100</f>
        <v>#DIV/0!</v>
      </c>
      <c r="AC100" s="11" t="e">
        <f>(COUNTIFS(Sta!$A:A,$A100,Sta!$G:$G,"y") + COUNTIFS(Sta!$B:B,$A100,Sta!$G:$G,"y"))/$D100</f>
        <v>#DIV/0!</v>
      </c>
      <c r="AD100" s="8" t="e">
        <f>COUNTIFS(Sta!$A:A,$A100,Sta!$G:$G,"y")/$B100</f>
        <v>#DIV/0!</v>
      </c>
      <c r="AE100" s="16" t="e">
        <f>COUNTIFS(Sta!$B:B,$A100,Sta!$G:$G,"y")/$C100</f>
        <v>#DIV/0!</v>
      </c>
    </row>
    <row r="101" spans="1:31" x14ac:dyDescent="0.3">
      <c r="A101" t="s">
        <v>194</v>
      </c>
      <c r="B101" s="9">
        <f>COUNTIF(Sta!A:A,A101)</f>
        <v>0</v>
      </c>
      <c r="C101" s="4">
        <f>COUNTIF(Sta!B:B,A101)</f>
        <v>0</v>
      </c>
      <c r="D101" s="4">
        <f t="shared" si="3"/>
        <v>0</v>
      </c>
      <c r="E101" s="11" t="e">
        <f>(COUNTIFS(Sta!$A:$A,$A101,Sta!$F:$F,"&gt;0.5") + COUNTIFS(Sta!$B:$B,$A101,Sta!$F:$F,"&gt;0.5"))/$D101</f>
        <v>#DIV/0!</v>
      </c>
      <c r="F101" s="8" t="e">
        <f>COUNTIFS(Sta!$A:$A,$A101,Sta!$F:$F,"&gt;0.5")/$B101</f>
        <v>#DIV/0!</v>
      </c>
      <c r="G101" s="8" t="e">
        <f>COUNTIFS(Sta!$B:$B,$A101,Sta!$F:$F,"&gt;0.5")/$C101</f>
        <v>#DIV/0!</v>
      </c>
      <c r="H101" s="11" t="e">
        <f>(COUNTIFS(Sta!$A:$A,$A101,Sta!$F:$F,"&gt;1.5") + COUNTIFS(Sta!$B:$B,$A101,Sta!$F:$F,"&gt;1.5"))/$D101</f>
        <v>#DIV/0!</v>
      </c>
      <c r="I101" s="8" t="e">
        <f>COUNTIFS(Sta!$A:$A,$A101,Sta!$F:$F,"&gt;1.5")/$B101</f>
        <v>#DIV/0!</v>
      </c>
      <c r="J101" s="8" t="e">
        <f>COUNTIFS(Sta!$B:$B,$A101,Sta!$F:$F,"&gt;1.5")/$C101</f>
        <v>#DIV/0!</v>
      </c>
      <c r="K101" s="11" t="e">
        <f>(COUNTIFS(Sta!$A:$A,$A101,Sta!$F:$F,"&gt;2.5") + COUNTIFS(Sta!$B:$B,$A101,Sta!$F:$F,"&gt;2.5"))/$D101</f>
        <v>#DIV/0!</v>
      </c>
      <c r="L101" s="8" t="e">
        <f>COUNTIFS(Sta!$A:$A,$A101,Sta!$F:$F,"&gt;2.5")/$B101</f>
        <v>#DIV/0!</v>
      </c>
      <c r="M101" s="8" t="e">
        <f>COUNTIFS(Sta!$B:$B,$A101,Sta!$F:$F,"&gt;2.5")/$C101</f>
        <v>#DIV/0!</v>
      </c>
      <c r="N101" s="11" t="e">
        <f>(COUNTIFS(Sta!$A:$A,$A101,Sta!$F:$F,"&gt;3.5") + COUNTIFS(Sta!$B:$B,$A101,Sta!$F:$F,"&gt;3.5"))/$D101</f>
        <v>#DIV/0!</v>
      </c>
      <c r="O101" s="8" t="e">
        <f>COUNTIFS(Sta!$A:$A,$A101,Sta!$F:$F,"&gt;3.5")/$B101</f>
        <v>#DIV/0!</v>
      </c>
      <c r="P101" s="8" t="e">
        <f>COUNTIFS(Sta!$B:$B,$A101,Sta!$F:$F,"&gt;3.5")/$C101</f>
        <v>#DIV/0!</v>
      </c>
      <c r="Q101" s="11" t="e">
        <f>(COUNTIFS(Sta!$A:$A,$A101,Sta!$D:$D,"&gt;0.5")  + COUNTIFS(Sta!$B:$B,$A101,Sta!$E:$E,"&gt;0.5"))/$D101</f>
        <v>#DIV/0!</v>
      </c>
      <c r="R101" s="8" t="e">
        <f>COUNTIFS(Sta!$A:$A,$A101,Sta!$D:$D,"&gt;0.5")/$B101</f>
        <v>#DIV/0!</v>
      </c>
      <c r="S101" s="8" t="e">
        <f>COUNTIFS(Sta!$B:$B,$A101,Sta!$E:$E,"&gt;0.5")/$C101</f>
        <v>#DIV/0!</v>
      </c>
      <c r="T101" s="11" t="e">
        <f>(COUNTIFS(Sta!$A:$A,$A101,Sta!$D:$D,"&gt;1.5")  + COUNTIFS(Sta!$B:$B,$A101,Sta!$E:$E,"&gt;1.5"))/$D101</f>
        <v>#DIV/0!</v>
      </c>
      <c r="U101" s="8" t="e">
        <f>COUNTIFS(Sta!$A:$A,$A101,Sta!$D:$D,"&gt;1.5")/$B101</f>
        <v>#DIV/0!</v>
      </c>
      <c r="V101" s="8" t="e">
        <f>COUNTIFS(Sta!$B:$B,$A101,Sta!$E:$E,"&gt;1.5")/$C101</f>
        <v>#DIV/0!</v>
      </c>
      <c r="W101" s="11" t="e">
        <f>(COUNTIFS(Sta!$A:$A,$A101,Sta!$E:E,"&gt;0.5") +COUNTIFS(Sta!$B:$B,$A101,Sta!$D:$D,"&gt;0.5"))/$D101</f>
        <v>#DIV/0!</v>
      </c>
      <c r="X101" s="8" t="e">
        <f>COUNTIFS(Sta!$A:$A,$A101,Sta!$E:$E,"&gt;0.5")/$B101</f>
        <v>#DIV/0!</v>
      </c>
      <c r="Y101" s="8" t="e">
        <f>COUNTIFS(Sta!$B:$B,$A101,Sta!$D:$D,"&gt;0.5")/$C101</f>
        <v>#DIV/0!</v>
      </c>
      <c r="Z101" s="11" t="e">
        <f>(COUNTIFS(Sta!$A:$A,$A101,Sta!$E:$E,"&gt;1.5")  + COUNTIFS(Sta!$B:$B,$A101,Sta!$D:$D,"&gt;1.5"))/$D101</f>
        <v>#DIV/0!</v>
      </c>
      <c r="AA101" s="8" t="e">
        <f>COUNTIFS(Sta!$A:$A,$A101,Sta!$E:$E,"&gt;1.5")/$B101</f>
        <v>#DIV/0!</v>
      </c>
      <c r="AB101" s="8" t="e">
        <f>COUNTIFS(Sta!$B:$B,$A101,Sta!$D:$D,"&gt;1.5")/$C101</f>
        <v>#DIV/0!</v>
      </c>
      <c r="AC101" s="11" t="e">
        <f>(COUNTIFS(Sta!$A:A,$A101,Sta!$G:$G,"y") + COUNTIFS(Sta!$B:B,$A101,Sta!$G:$G,"y"))/$D101</f>
        <v>#DIV/0!</v>
      </c>
      <c r="AD101" s="8" t="e">
        <f>COUNTIFS(Sta!$A:A,$A101,Sta!$G:$G,"y")/$B101</f>
        <v>#DIV/0!</v>
      </c>
      <c r="AE101" s="16" t="e">
        <f>COUNTIFS(Sta!$B:B,$A101,Sta!$G:$G,"y")/$C101</f>
        <v>#DIV/0!</v>
      </c>
    </row>
    <row r="102" spans="1:31" x14ac:dyDescent="0.3">
      <c r="A102" t="s">
        <v>209</v>
      </c>
      <c r="B102" s="9">
        <f>COUNTIF(Sta!A:A,A102)</f>
        <v>0</v>
      </c>
      <c r="C102" s="4">
        <f>COUNTIF(Sta!B:B,A102)</f>
        <v>0</v>
      </c>
      <c r="D102" s="4">
        <f t="shared" si="3"/>
        <v>0</v>
      </c>
      <c r="E102" s="11" t="e">
        <f>(COUNTIFS(Sta!$A:$A,$A102,Sta!$F:$F,"&gt;0.5") + COUNTIFS(Sta!$B:$B,$A102,Sta!$F:$F,"&gt;0.5"))/$D102</f>
        <v>#DIV/0!</v>
      </c>
      <c r="F102" s="8" t="e">
        <f>COUNTIFS(Sta!$A:$A,$A102,Sta!$F:$F,"&gt;0.5")/$B102</f>
        <v>#DIV/0!</v>
      </c>
      <c r="G102" s="8" t="e">
        <f>COUNTIFS(Sta!$B:$B,$A102,Sta!$F:$F,"&gt;0.5")/$C102</f>
        <v>#DIV/0!</v>
      </c>
      <c r="H102" s="11" t="e">
        <f>(COUNTIFS(Sta!$A:$A,$A102,Sta!$F:$F,"&gt;1.5") + COUNTIFS(Sta!$B:$B,$A102,Sta!$F:$F,"&gt;1.5"))/$D102</f>
        <v>#DIV/0!</v>
      </c>
      <c r="I102" s="8" t="e">
        <f>COUNTIFS(Sta!$A:$A,$A102,Sta!$F:$F,"&gt;1.5")/$B102</f>
        <v>#DIV/0!</v>
      </c>
      <c r="J102" s="8" t="e">
        <f>COUNTIFS(Sta!$B:$B,$A102,Sta!$F:$F,"&gt;1.5")/$C102</f>
        <v>#DIV/0!</v>
      </c>
      <c r="K102" s="11" t="e">
        <f>(COUNTIFS(Sta!$A:$A,$A102,Sta!$F:$F,"&gt;2.5") + COUNTIFS(Sta!$B:$B,$A102,Sta!$F:$F,"&gt;2.5"))/$D102</f>
        <v>#DIV/0!</v>
      </c>
      <c r="L102" s="8" t="e">
        <f>COUNTIFS(Sta!$A:$A,$A102,Sta!$F:$F,"&gt;2.5")/$B102</f>
        <v>#DIV/0!</v>
      </c>
      <c r="M102" s="8" t="e">
        <f>COUNTIFS(Sta!$B:$B,$A102,Sta!$F:$F,"&gt;2.5")/$C102</f>
        <v>#DIV/0!</v>
      </c>
      <c r="N102" s="11" t="e">
        <f>(COUNTIFS(Sta!$A:$A,$A102,Sta!$F:$F,"&gt;3.5") + COUNTIFS(Sta!$B:$B,$A102,Sta!$F:$F,"&gt;3.5"))/$D102</f>
        <v>#DIV/0!</v>
      </c>
      <c r="O102" s="8" t="e">
        <f>COUNTIFS(Sta!$A:$A,$A102,Sta!$F:$F,"&gt;3.5")/$B102</f>
        <v>#DIV/0!</v>
      </c>
      <c r="P102" s="8" t="e">
        <f>COUNTIFS(Sta!$B:$B,$A102,Sta!$F:$F,"&gt;3.5")/$C102</f>
        <v>#DIV/0!</v>
      </c>
      <c r="Q102" s="11" t="e">
        <f>(COUNTIFS(Sta!$A:$A,$A102,Sta!$D:$D,"&gt;0.5")  + COUNTIFS(Sta!$B:$B,$A102,Sta!$E:$E,"&gt;0.5"))/$D102</f>
        <v>#DIV/0!</v>
      </c>
      <c r="R102" s="8" t="e">
        <f>COUNTIFS(Sta!$A:$A,$A102,Sta!$D:$D,"&gt;0.5")/$B102</f>
        <v>#DIV/0!</v>
      </c>
      <c r="S102" s="8" t="e">
        <f>COUNTIFS(Sta!$B:$B,$A102,Sta!$E:$E,"&gt;0.5")/$C102</f>
        <v>#DIV/0!</v>
      </c>
      <c r="T102" s="11" t="e">
        <f>(COUNTIFS(Sta!$A:$A,$A102,Sta!$D:$D,"&gt;1.5")  + COUNTIFS(Sta!$B:$B,$A102,Sta!$E:$E,"&gt;1.5"))/$D102</f>
        <v>#DIV/0!</v>
      </c>
      <c r="U102" s="8" t="e">
        <f>COUNTIFS(Sta!$A:$A,$A102,Sta!$D:$D,"&gt;1.5")/$B102</f>
        <v>#DIV/0!</v>
      </c>
      <c r="V102" s="8" t="e">
        <f>COUNTIFS(Sta!$B:$B,$A102,Sta!$E:$E,"&gt;1.5")/$C102</f>
        <v>#DIV/0!</v>
      </c>
      <c r="W102" s="11" t="e">
        <f>(COUNTIFS(Sta!$A:$A,$A102,Sta!$E:E,"&gt;0.5") +COUNTIFS(Sta!$B:$B,$A102,Sta!$D:$D,"&gt;0.5"))/$D102</f>
        <v>#DIV/0!</v>
      </c>
      <c r="X102" s="8" t="e">
        <f>COUNTIFS(Sta!$A:$A,$A102,Sta!$E:$E,"&gt;0.5")/$B102</f>
        <v>#DIV/0!</v>
      </c>
      <c r="Y102" s="8" t="e">
        <f>COUNTIFS(Sta!$B:$B,$A102,Sta!$D:$D,"&gt;0.5")/$C102</f>
        <v>#DIV/0!</v>
      </c>
      <c r="Z102" s="11" t="e">
        <f>(COUNTIFS(Sta!$A:$A,$A102,Sta!$E:$E,"&gt;1.5")  + COUNTIFS(Sta!$B:$B,$A102,Sta!$D:$D,"&gt;1.5"))/$D102</f>
        <v>#DIV/0!</v>
      </c>
      <c r="AA102" s="8" t="e">
        <f>COUNTIFS(Sta!$A:$A,$A102,Sta!$E:$E,"&gt;1.5")/$B102</f>
        <v>#DIV/0!</v>
      </c>
      <c r="AB102" s="8" t="e">
        <f>COUNTIFS(Sta!$B:$B,$A102,Sta!$D:$D,"&gt;1.5")/$C102</f>
        <v>#DIV/0!</v>
      </c>
      <c r="AC102" s="11" t="e">
        <f>(COUNTIFS(Sta!$A:A,$A102,Sta!$G:$G,"y") + COUNTIFS(Sta!$B:B,$A102,Sta!$G:$G,"y"))/$D102</f>
        <v>#DIV/0!</v>
      </c>
      <c r="AD102" s="8" t="e">
        <f>COUNTIFS(Sta!$A:A,$A102,Sta!$G:$G,"y")/$B102</f>
        <v>#DIV/0!</v>
      </c>
      <c r="AE102" s="16" t="e">
        <f>COUNTIFS(Sta!$B:B,$A102,Sta!$G:$G,"y")/$C102</f>
        <v>#DIV/0!</v>
      </c>
    </row>
    <row r="103" spans="1:31" x14ac:dyDescent="0.3">
      <c r="A103" t="s">
        <v>215</v>
      </c>
      <c r="B103" s="9">
        <f>COUNTIF(Sta!A:A,A103)</f>
        <v>0</v>
      </c>
      <c r="C103" s="4">
        <f>COUNTIF(Sta!B:B,A103)</f>
        <v>0</v>
      </c>
      <c r="D103" s="4">
        <f t="shared" si="3"/>
        <v>0</v>
      </c>
      <c r="E103" s="11" t="e">
        <f>(COUNTIFS(Sta!$A:$A,$A103,Sta!$F:$F,"&gt;0.5") + COUNTIFS(Sta!$B:$B,$A103,Sta!$F:$F,"&gt;0.5"))/$D103</f>
        <v>#DIV/0!</v>
      </c>
      <c r="F103" s="8" t="e">
        <f>COUNTIFS(Sta!$A:$A,$A103,Sta!$F:$F,"&gt;0.5")/$B103</f>
        <v>#DIV/0!</v>
      </c>
      <c r="G103" s="8" t="e">
        <f>COUNTIFS(Sta!$B:$B,$A103,Sta!$F:$F,"&gt;0.5")/$C103</f>
        <v>#DIV/0!</v>
      </c>
      <c r="H103" s="11" t="e">
        <f>(COUNTIFS(Sta!$A:$A,$A103,Sta!$F:$F,"&gt;1.5") + COUNTIFS(Sta!$B:$B,$A103,Sta!$F:$F,"&gt;1.5"))/$D103</f>
        <v>#DIV/0!</v>
      </c>
      <c r="I103" s="8" t="e">
        <f>COUNTIFS(Sta!$A:$A,$A103,Sta!$F:$F,"&gt;1.5")/$B103</f>
        <v>#DIV/0!</v>
      </c>
      <c r="J103" s="8" t="e">
        <f>COUNTIFS(Sta!$B:$B,$A103,Sta!$F:$F,"&gt;1.5")/$C103</f>
        <v>#DIV/0!</v>
      </c>
      <c r="K103" s="11" t="e">
        <f>(COUNTIFS(Sta!$A:$A,$A103,Sta!$F:$F,"&gt;2.5") + COUNTIFS(Sta!$B:$B,$A103,Sta!$F:$F,"&gt;2.5"))/$D103</f>
        <v>#DIV/0!</v>
      </c>
      <c r="L103" s="8" t="e">
        <f>COUNTIFS(Sta!$A:$A,$A103,Sta!$F:$F,"&gt;2.5")/$B103</f>
        <v>#DIV/0!</v>
      </c>
      <c r="M103" s="8" t="e">
        <f>COUNTIFS(Sta!$B:$B,$A103,Sta!$F:$F,"&gt;2.5")/$C103</f>
        <v>#DIV/0!</v>
      </c>
      <c r="N103" s="11" t="e">
        <f>(COUNTIFS(Sta!$A:$A,$A103,Sta!$F:$F,"&gt;3.5") + COUNTIFS(Sta!$B:$B,$A103,Sta!$F:$F,"&gt;3.5"))/$D103</f>
        <v>#DIV/0!</v>
      </c>
      <c r="O103" s="8" t="e">
        <f>COUNTIFS(Sta!$A:$A,$A103,Sta!$F:$F,"&gt;3.5")/$B103</f>
        <v>#DIV/0!</v>
      </c>
      <c r="P103" s="8" t="e">
        <f>COUNTIFS(Sta!$B:$B,$A103,Sta!$F:$F,"&gt;3.5")/$C103</f>
        <v>#DIV/0!</v>
      </c>
      <c r="Q103" s="11" t="e">
        <f>(COUNTIFS(Sta!$A:$A,$A103,Sta!$D:$D,"&gt;0.5")  + COUNTIFS(Sta!$B:$B,$A103,Sta!$E:$E,"&gt;0.5"))/$D103</f>
        <v>#DIV/0!</v>
      </c>
      <c r="R103" s="8" t="e">
        <f>COUNTIFS(Sta!$A:$A,$A103,Sta!$D:$D,"&gt;0.5")/$B103</f>
        <v>#DIV/0!</v>
      </c>
      <c r="S103" s="8" t="e">
        <f>COUNTIFS(Sta!$B:$B,$A103,Sta!$E:$E,"&gt;0.5")/$C103</f>
        <v>#DIV/0!</v>
      </c>
      <c r="T103" s="11" t="e">
        <f>(COUNTIFS(Sta!$A:$A,$A103,Sta!$D:$D,"&gt;1.5")  + COUNTIFS(Sta!$B:$B,$A103,Sta!$E:$E,"&gt;1.5"))/$D103</f>
        <v>#DIV/0!</v>
      </c>
      <c r="U103" s="8" t="e">
        <f>COUNTIFS(Sta!$A:$A,$A103,Sta!$D:$D,"&gt;1.5")/$B103</f>
        <v>#DIV/0!</v>
      </c>
      <c r="V103" s="8" t="e">
        <f>COUNTIFS(Sta!$B:$B,$A103,Sta!$E:$E,"&gt;1.5")/$C103</f>
        <v>#DIV/0!</v>
      </c>
      <c r="W103" s="11" t="e">
        <f>(COUNTIFS(Sta!$A:$A,$A103,Sta!$E:E,"&gt;0.5") +COUNTIFS(Sta!$B:$B,$A103,Sta!$D:$D,"&gt;0.5"))/$D103</f>
        <v>#DIV/0!</v>
      </c>
      <c r="X103" s="8" t="e">
        <f>COUNTIFS(Sta!$A:$A,$A103,Sta!$E:$E,"&gt;0.5")/$B103</f>
        <v>#DIV/0!</v>
      </c>
      <c r="Y103" s="8" t="e">
        <f>COUNTIFS(Sta!$B:$B,$A103,Sta!$D:$D,"&gt;0.5")/$C103</f>
        <v>#DIV/0!</v>
      </c>
      <c r="Z103" s="11" t="e">
        <f>(COUNTIFS(Sta!$A:$A,$A103,Sta!$E:$E,"&gt;1.5")  + COUNTIFS(Sta!$B:$B,$A103,Sta!$D:$D,"&gt;1.5"))/$D103</f>
        <v>#DIV/0!</v>
      </c>
      <c r="AA103" s="8" t="e">
        <f>COUNTIFS(Sta!$A:$A,$A103,Sta!$E:$E,"&gt;1.5")/$B103</f>
        <v>#DIV/0!</v>
      </c>
      <c r="AB103" s="8" t="e">
        <f>COUNTIFS(Sta!$B:$B,$A103,Sta!$D:$D,"&gt;1.5")/$C103</f>
        <v>#DIV/0!</v>
      </c>
      <c r="AC103" s="11" t="e">
        <f>(COUNTIFS(Sta!$A:A,$A103,Sta!$G:$G,"y") + COUNTIFS(Sta!$B:B,$A103,Sta!$G:$G,"y"))/$D103</f>
        <v>#DIV/0!</v>
      </c>
      <c r="AD103" s="8" t="e">
        <f>COUNTIFS(Sta!$A:A,$A103,Sta!$G:$G,"y")/$B103</f>
        <v>#DIV/0!</v>
      </c>
      <c r="AE103" s="16" t="e">
        <f>COUNTIFS(Sta!$B:B,$A103,Sta!$G:$G,"y")/$C103</f>
        <v>#DIV/0!</v>
      </c>
    </row>
    <row r="104" spans="1:31" x14ac:dyDescent="0.3">
      <c r="A104" t="s">
        <v>210</v>
      </c>
      <c r="B104" s="9">
        <f>COUNTIF(Sta!A:A,A104)</f>
        <v>0</v>
      </c>
      <c r="C104" s="4">
        <f>COUNTIF(Sta!B:B,A104)</f>
        <v>0</v>
      </c>
      <c r="D104" s="4">
        <f t="shared" si="3"/>
        <v>0</v>
      </c>
      <c r="E104" s="11" t="e">
        <f>(COUNTIFS(Sta!$A:$A,$A104,Sta!$F:$F,"&gt;0.5") + COUNTIFS(Sta!$B:$B,$A104,Sta!$F:$F,"&gt;0.5"))/$D104</f>
        <v>#DIV/0!</v>
      </c>
      <c r="F104" s="8" t="e">
        <f>COUNTIFS(Sta!$A:$A,$A104,Sta!$F:$F,"&gt;0.5")/$B104</f>
        <v>#DIV/0!</v>
      </c>
      <c r="G104" s="8" t="e">
        <f>COUNTIFS(Sta!$B:$B,$A104,Sta!$F:$F,"&gt;0.5")/$C104</f>
        <v>#DIV/0!</v>
      </c>
      <c r="H104" s="11" t="e">
        <f>(COUNTIFS(Sta!$A:$A,$A104,Sta!$F:$F,"&gt;1.5") + COUNTIFS(Sta!$B:$B,$A104,Sta!$F:$F,"&gt;1.5"))/$D104</f>
        <v>#DIV/0!</v>
      </c>
      <c r="I104" s="8" t="e">
        <f>COUNTIFS(Sta!$A:$A,$A104,Sta!$F:$F,"&gt;1.5")/$B104</f>
        <v>#DIV/0!</v>
      </c>
      <c r="J104" s="8" t="e">
        <f>COUNTIFS(Sta!$B:$B,$A104,Sta!$F:$F,"&gt;1.5")/$C104</f>
        <v>#DIV/0!</v>
      </c>
      <c r="K104" s="11" t="e">
        <f>(COUNTIFS(Sta!$A:$A,$A104,Sta!$F:$F,"&gt;2.5") + COUNTIFS(Sta!$B:$B,$A104,Sta!$F:$F,"&gt;2.5"))/$D104</f>
        <v>#DIV/0!</v>
      </c>
      <c r="L104" s="8" t="e">
        <f>COUNTIFS(Sta!$A:$A,$A104,Sta!$F:$F,"&gt;2.5")/$B104</f>
        <v>#DIV/0!</v>
      </c>
      <c r="M104" s="8" t="e">
        <f>COUNTIFS(Sta!$B:$B,$A104,Sta!$F:$F,"&gt;2.5")/$C104</f>
        <v>#DIV/0!</v>
      </c>
      <c r="N104" s="11" t="e">
        <f>(COUNTIFS(Sta!$A:$A,$A104,Sta!$F:$F,"&gt;3.5") + COUNTIFS(Sta!$B:$B,$A104,Sta!$F:$F,"&gt;3.5"))/$D104</f>
        <v>#DIV/0!</v>
      </c>
      <c r="O104" s="8" t="e">
        <f>COUNTIFS(Sta!$A:$A,$A104,Sta!$F:$F,"&gt;3.5")/$B104</f>
        <v>#DIV/0!</v>
      </c>
      <c r="P104" s="8" t="e">
        <f>COUNTIFS(Sta!$B:$B,$A104,Sta!$F:$F,"&gt;3.5")/$C104</f>
        <v>#DIV/0!</v>
      </c>
      <c r="Q104" s="11" t="e">
        <f>(COUNTIFS(Sta!$A:$A,$A104,Sta!$D:$D,"&gt;0.5")  + COUNTIFS(Sta!$B:$B,$A104,Sta!$E:$E,"&gt;0.5"))/$D104</f>
        <v>#DIV/0!</v>
      </c>
      <c r="R104" s="8" t="e">
        <f>COUNTIFS(Sta!$A:$A,$A104,Sta!$D:$D,"&gt;0.5")/$B104</f>
        <v>#DIV/0!</v>
      </c>
      <c r="S104" s="8" t="e">
        <f>COUNTIFS(Sta!$B:$B,$A104,Sta!$E:$E,"&gt;0.5")/$C104</f>
        <v>#DIV/0!</v>
      </c>
      <c r="T104" s="11" t="e">
        <f>(COUNTIFS(Sta!$A:$A,$A104,Sta!$D:$D,"&gt;1.5")  + COUNTIFS(Sta!$B:$B,$A104,Sta!$E:$E,"&gt;1.5"))/$D104</f>
        <v>#DIV/0!</v>
      </c>
      <c r="U104" s="8" t="e">
        <f>COUNTIFS(Sta!$A:$A,$A104,Sta!$D:$D,"&gt;1.5")/$B104</f>
        <v>#DIV/0!</v>
      </c>
      <c r="V104" s="8" t="e">
        <f>COUNTIFS(Sta!$B:$B,$A104,Sta!$E:$E,"&gt;1.5")/$C104</f>
        <v>#DIV/0!</v>
      </c>
      <c r="W104" s="11" t="e">
        <f>(COUNTIFS(Sta!$A:$A,$A104,Sta!$E:E,"&gt;0.5") +COUNTIFS(Sta!$B:$B,$A104,Sta!$D:$D,"&gt;0.5"))/$D104</f>
        <v>#DIV/0!</v>
      </c>
      <c r="X104" s="8" t="e">
        <f>COUNTIFS(Sta!$A:$A,$A104,Sta!$E:$E,"&gt;0.5")/$B104</f>
        <v>#DIV/0!</v>
      </c>
      <c r="Y104" s="8" t="e">
        <f>COUNTIFS(Sta!$B:$B,$A104,Sta!$D:$D,"&gt;0.5")/$C104</f>
        <v>#DIV/0!</v>
      </c>
      <c r="Z104" s="11" t="e">
        <f>(COUNTIFS(Sta!$A:$A,$A104,Sta!$E:$E,"&gt;1.5")  + COUNTIFS(Sta!$B:$B,$A104,Sta!$D:$D,"&gt;1.5"))/$D104</f>
        <v>#DIV/0!</v>
      </c>
      <c r="AA104" s="8" t="e">
        <f>COUNTIFS(Sta!$A:$A,$A104,Sta!$E:$E,"&gt;1.5")/$B104</f>
        <v>#DIV/0!</v>
      </c>
      <c r="AB104" s="8" t="e">
        <f>COUNTIFS(Sta!$B:$B,$A104,Sta!$D:$D,"&gt;1.5")/$C104</f>
        <v>#DIV/0!</v>
      </c>
      <c r="AC104" s="11" t="e">
        <f>(COUNTIFS(Sta!$A:A,$A104,Sta!$G:$G,"y") + COUNTIFS(Sta!$B:B,$A104,Sta!$G:$G,"y"))/$D104</f>
        <v>#DIV/0!</v>
      </c>
      <c r="AD104" s="8" t="e">
        <f>COUNTIFS(Sta!$A:A,$A104,Sta!$G:$G,"y")/$B104</f>
        <v>#DIV/0!</v>
      </c>
      <c r="AE104" s="16" t="e">
        <f>COUNTIFS(Sta!$B:B,$A104,Sta!$G:$G,"y")/$C104</f>
        <v>#DIV/0!</v>
      </c>
    </row>
    <row r="105" spans="1:31" x14ac:dyDescent="0.3">
      <c r="A105" t="s">
        <v>205</v>
      </c>
      <c r="B105" s="9">
        <f>COUNTIF(Sta!A:A,A105)</f>
        <v>0</v>
      </c>
      <c r="C105" s="4">
        <f>COUNTIF(Sta!B:B,A105)</f>
        <v>0</v>
      </c>
      <c r="D105" s="4">
        <f t="shared" si="3"/>
        <v>0</v>
      </c>
      <c r="E105" s="11" t="e">
        <f>(COUNTIFS(Sta!$A:$A,$A105,Sta!$F:$F,"&gt;0.5") + COUNTIFS(Sta!$B:$B,$A105,Sta!$F:$F,"&gt;0.5"))/$D105</f>
        <v>#DIV/0!</v>
      </c>
      <c r="F105" s="8" t="e">
        <f>COUNTIFS(Sta!$A:$A,$A105,Sta!$F:$F,"&gt;0.5")/$B105</f>
        <v>#DIV/0!</v>
      </c>
      <c r="G105" s="8" t="e">
        <f>COUNTIFS(Sta!$B:$B,$A105,Sta!$F:$F,"&gt;0.5")/$C105</f>
        <v>#DIV/0!</v>
      </c>
      <c r="H105" s="11" t="e">
        <f>(COUNTIFS(Sta!$A:$A,$A105,Sta!$F:$F,"&gt;1.5") + COUNTIFS(Sta!$B:$B,$A105,Sta!$F:$F,"&gt;1.5"))/$D105</f>
        <v>#DIV/0!</v>
      </c>
      <c r="I105" s="8" t="e">
        <f>COUNTIFS(Sta!$A:$A,$A105,Sta!$F:$F,"&gt;1.5")/$B105</f>
        <v>#DIV/0!</v>
      </c>
      <c r="J105" s="8" t="e">
        <f>COUNTIFS(Sta!$B:$B,$A105,Sta!$F:$F,"&gt;1.5")/$C105</f>
        <v>#DIV/0!</v>
      </c>
      <c r="K105" s="11" t="e">
        <f>(COUNTIFS(Sta!$A:$A,$A105,Sta!$F:$F,"&gt;2.5") + COUNTIFS(Sta!$B:$B,$A105,Sta!$F:$F,"&gt;2.5"))/$D105</f>
        <v>#DIV/0!</v>
      </c>
      <c r="L105" s="8" t="e">
        <f>COUNTIFS(Sta!$A:$A,$A105,Sta!$F:$F,"&gt;2.5")/$B105</f>
        <v>#DIV/0!</v>
      </c>
      <c r="M105" s="8" t="e">
        <f>COUNTIFS(Sta!$B:$B,$A105,Sta!$F:$F,"&gt;2.5")/$C105</f>
        <v>#DIV/0!</v>
      </c>
      <c r="N105" s="11" t="e">
        <f>(COUNTIFS(Sta!$A:$A,$A105,Sta!$F:$F,"&gt;3.5") + COUNTIFS(Sta!$B:$B,$A105,Sta!$F:$F,"&gt;3.5"))/$D105</f>
        <v>#DIV/0!</v>
      </c>
      <c r="O105" s="8" t="e">
        <f>COUNTIFS(Sta!$A:$A,$A105,Sta!$F:$F,"&gt;3.5")/$B105</f>
        <v>#DIV/0!</v>
      </c>
      <c r="P105" s="8" t="e">
        <f>COUNTIFS(Sta!$B:$B,$A105,Sta!$F:$F,"&gt;3.5")/$C105</f>
        <v>#DIV/0!</v>
      </c>
      <c r="Q105" s="11" t="e">
        <f>(COUNTIFS(Sta!$A:$A,$A105,Sta!$D:$D,"&gt;0.5")  + COUNTIFS(Sta!$B:$B,$A105,Sta!$E:$E,"&gt;0.5"))/$D105</f>
        <v>#DIV/0!</v>
      </c>
      <c r="R105" s="8" t="e">
        <f>COUNTIFS(Sta!$A:$A,$A105,Sta!$D:$D,"&gt;0.5")/$B105</f>
        <v>#DIV/0!</v>
      </c>
      <c r="S105" s="8" t="e">
        <f>COUNTIFS(Sta!$B:$B,$A105,Sta!$E:$E,"&gt;0.5")/$C105</f>
        <v>#DIV/0!</v>
      </c>
      <c r="T105" s="11" t="e">
        <f>(COUNTIFS(Sta!$A:$A,$A105,Sta!$D:$D,"&gt;1.5")  + COUNTIFS(Sta!$B:$B,$A105,Sta!$E:$E,"&gt;1.5"))/$D105</f>
        <v>#DIV/0!</v>
      </c>
      <c r="U105" s="8" t="e">
        <f>COUNTIFS(Sta!$A:$A,$A105,Sta!$D:$D,"&gt;1.5")/$B105</f>
        <v>#DIV/0!</v>
      </c>
      <c r="V105" s="8" t="e">
        <f>COUNTIFS(Sta!$B:$B,$A105,Sta!$E:$E,"&gt;1.5")/$C105</f>
        <v>#DIV/0!</v>
      </c>
      <c r="W105" s="11" t="e">
        <f>(COUNTIFS(Sta!$A:$A,$A105,Sta!$E:E,"&gt;0.5") +COUNTIFS(Sta!$B:$B,$A105,Sta!$D:$D,"&gt;0.5"))/$D105</f>
        <v>#DIV/0!</v>
      </c>
      <c r="X105" s="8" t="e">
        <f>COUNTIFS(Sta!$A:$A,$A105,Sta!$E:$E,"&gt;0.5")/$B105</f>
        <v>#DIV/0!</v>
      </c>
      <c r="Y105" s="8" t="e">
        <f>COUNTIFS(Sta!$B:$B,$A105,Sta!$D:$D,"&gt;0.5")/$C105</f>
        <v>#DIV/0!</v>
      </c>
      <c r="Z105" s="11" t="e">
        <f>(COUNTIFS(Sta!$A:$A,$A105,Sta!$E:$E,"&gt;1.5")  + COUNTIFS(Sta!$B:$B,$A105,Sta!$D:$D,"&gt;1.5"))/$D105</f>
        <v>#DIV/0!</v>
      </c>
      <c r="AA105" s="8" t="e">
        <f>COUNTIFS(Sta!$A:$A,$A105,Sta!$E:$E,"&gt;1.5")/$B105</f>
        <v>#DIV/0!</v>
      </c>
      <c r="AB105" s="8" t="e">
        <f>COUNTIFS(Sta!$B:$B,$A105,Sta!$D:$D,"&gt;1.5")/$C105</f>
        <v>#DIV/0!</v>
      </c>
      <c r="AC105" s="11" t="e">
        <f>(COUNTIFS(Sta!$A:A,$A105,Sta!$G:$G,"y") + COUNTIFS(Sta!$B:B,$A105,Sta!$G:$G,"y"))/$D105</f>
        <v>#DIV/0!</v>
      </c>
      <c r="AD105" s="8" t="e">
        <f>COUNTIFS(Sta!$A:A,$A105,Sta!$G:$G,"y")/$B105</f>
        <v>#DIV/0!</v>
      </c>
      <c r="AE105" s="16" t="e">
        <f>COUNTIFS(Sta!$B:B,$A105,Sta!$G:$G,"y")/$C105</f>
        <v>#DIV/0!</v>
      </c>
    </row>
    <row r="106" spans="1:31" x14ac:dyDescent="0.3">
      <c r="A106" t="s">
        <v>196</v>
      </c>
      <c r="B106" s="9">
        <f>COUNTIF(Sta!A:A,A106)</f>
        <v>0</v>
      </c>
      <c r="C106" s="4">
        <f>COUNTIF(Sta!B:B,A106)</f>
        <v>0</v>
      </c>
      <c r="D106" s="4">
        <f t="shared" si="3"/>
        <v>0</v>
      </c>
      <c r="E106" s="11" t="e">
        <f>(COUNTIFS(Sta!$A:$A,$A106,Sta!$F:$F,"&gt;0.5") + COUNTIFS(Sta!$B:$B,$A106,Sta!$F:$F,"&gt;0.5"))/$D106</f>
        <v>#DIV/0!</v>
      </c>
      <c r="F106" s="8" t="e">
        <f>COUNTIFS(Sta!$A:$A,$A106,Sta!$F:$F,"&gt;0.5")/$B106</f>
        <v>#DIV/0!</v>
      </c>
      <c r="G106" s="8" t="e">
        <f>COUNTIFS(Sta!$B:$B,$A106,Sta!$F:$F,"&gt;0.5")/$C106</f>
        <v>#DIV/0!</v>
      </c>
      <c r="H106" s="11" t="e">
        <f>(COUNTIFS(Sta!$A:$A,$A106,Sta!$F:$F,"&gt;1.5") + COUNTIFS(Sta!$B:$B,$A106,Sta!$F:$F,"&gt;1.5"))/$D106</f>
        <v>#DIV/0!</v>
      </c>
      <c r="I106" s="8" t="e">
        <f>COUNTIFS(Sta!$A:$A,$A106,Sta!$F:$F,"&gt;1.5")/$B106</f>
        <v>#DIV/0!</v>
      </c>
      <c r="J106" s="8" t="e">
        <f>COUNTIFS(Sta!$B:$B,$A106,Sta!$F:$F,"&gt;1.5")/$C106</f>
        <v>#DIV/0!</v>
      </c>
      <c r="K106" s="11" t="e">
        <f>(COUNTIFS(Sta!$A:$A,$A106,Sta!$F:$F,"&gt;2.5") + COUNTIFS(Sta!$B:$B,$A106,Sta!$F:$F,"&gt;2.5"))/$D106</f>
        <v>#DIV/0!</v>
      </c>
      <c r="L106" s="8" t="e">
        <f>COUNTIFS(Sta!$A:$A,$A106,Sta!$F:$F,"&gt;2.5")/$B106</f>
        <v>#DIV/0!</v>
      </c>
      <c r="M106" s="8" t="e">
        <f>COUNTIFS(Sta!$B:$B,$A106,Sta!$F:$F,"&gt;2.5")/$C106</f>
        <v>#DIV/0!</v>
      </c>
      <c r="N106" s="11" t="e">
        <f>(COUNTIFS(Sta!$A:$A,$A106,Sta!$F:$F,"&gt;3.5") + COUNTIFS(Sta!$B:$B,$A106,Sta!$F:$F,"&gt;3.5"))/$D106</f>
        <v>#DIV/0!</v>
      </c>
      <c r="O106" s="8" t="e">
        <f>COUNTIFS(Sta!$A:$A,$A106,Sta!$F:$F,"&gt;3.5")/$B106</f>
        <v>#DIV/0!</v>
      </c>
      <c r="P106" s="8" t="e">
        <f>COUNTIFS(Sta!$B:$B,$A106,Sta!$F:$F,"&gt;3.5")/$C106</f>
        <v>#DIV/0!</v>
      </c>
      <c r="Q106" s="11" t="e">
        <f>(COUNTIFS(Sta!$A:$A,$A106,Sta!$D:$D,"&gt;0.5")  + COUNTIFS(Sta!$B:$B,$A106,Sta!$E:$E,"&gt;0.5"))/$D106</f>
        <v>#DIV/0!</v>
      </c>
      <c r="R106" s="8" t="e">
        <f>COUNTIFS(Sta!$A:$A,$A106,Sta!$D:$D,"&gt;0.5")/$B106</f>
        <v>#DIV/0!</v>
      </c>
      <c r="S106" s="8" t="e">
        <f>COUNTIFS(Sta!$B:$B,$A106,Sta!$E:$E,"&gt;0.5")/$C106</f>
        <v>#DIV/0!</v>
      </c>
      <c r="T106" s="11" t="e">
        <f>(COUNTIFS(Sta!$A:$A,$A106,Sta!$D:$D,"&gt;1.5")  + COUNTIFS(Sta!$B:$B,$A106,Sta!$E:$E,"&gt;1.5"))/$D106</f>
        <v>#DIV/0!</v>
      </c>
      <c r="U106" s="8" t="e">
        <f>COUNTIFS(Sta!$A:$A,$A106,Sta!$D:$D,"&gt;1.5")/$B106</f>
        <v>#DIV/0!</v>
      </c>
      <c r="V106" s="8" t="e">
        <f>COUNTIFS(Sta!$B:$B,$A106,Sta!$E:$E,"&gt;1.5")/$C106</f>
        <v>#DIV/0!</v>
      </c>
      <c r="W106" s="11" t="e">
        <f>(COUNTIFS(Sta!$A:$A,$A106,Sta!$E:E,"&gt;0.5") +COUNTIFS(Sta!$B:$B,$A106,Sta!$D:$D,"&gt;0.5"))/$D106</f>
        <v>#DIV/0!</v>
      </c>
      <c r="X106" s="8" t="e">
        <f>COUNTIFS(Sta!$A:$A,$A106,Sta!$E:$E,"&gt;0.5")/$B106</f>
        <v>#DIV/0!</v>
      </c>
      <c r="Y106" s="8" t="e">
        <f>COUNTIFS(Sta!$B:$B,$A106,Sta!$D:$D,"&gt;0.5")/$C106</f>
        <v>#DIV/0!</v>
      </c>
      <c r="Z106" s="11" t="e">
        <f>(COUNTIFS(Sta!$A:$A,$A106,Sta!$E:$E,"&gt;1.5")  + COUNTIFS(Sta!$B:$B,$A106,Sta!$D:$D,"&gt;1.5"))/$D106</f>
        <v>#DIV/0!</v>
      </c>
      <c r="AA106" s="8" t="e">
        <f>COUNTIFS(Sta!$A:$A,$A106,Sta!$E:$E,"&gt;1.5")/$B106</f>
        <v>#DIV/0!</v>
      </c>
      <c r="AB106" s="8" t="e">
        <f>COUNTIFS(Sta!$B:$B,$A106,Sta!$D:$D,"&gt;1.5")/$C106</f>
        <v>#DIV/0!</v>
      </c>
      <c r="AC106" s="11" t="e">
        <f>(COUNTIFS(Sta!$A:A,$A106,Sta!$G:$G,"y") + COUNTIFS(Sta!$B:B,$A106,Sta!$G:$G,"y"))/$D106</f>
        <v>#DIV/0!</v>
      </c>
      <c r="AD106" s="8" t="e">
        <f>COUNTIFS(Sta!$A:A,$A106,Sta!$G:$G,"y")/$B106</f>
        <v>#DIV/0!</v>
      </c>
      <c r="AE106" s="16" t="e">
        <f>COUNTIFS(Sta!$B:B,$A106,Sta!$G:$G,"y")/$C106</f>
        <v>#DIV/0!</v>
      </c>
    </row>
    <row r="107" spans="1:31" x14ac:dyDescent="0.3">
      <c r="A107" t="s">
        <v>207</v>
      </c>
      <c r="B107" s="9">
        <f>COUNTIF(Sta!A:A,A107)</f>
        <v>0</v>
      </c>
      <c r="C107" s="4">
        <f>COUNTIF(Sta!B:B,A107)</f>
        <v>0</v>
      </c>
      <c r="D107" s="4">
        <f t="shared" si="3"/>
        <v>0</v>
      </c>
      <c r="E107" s="11" t="e">
        <f>(COUNTIFS(Sta!$A:$A,$A107,Sta!$F:$F,"&gt;0.5") + COUNTIFS(Sta!$B:$B,$A107,Sta!$F:$F,"&gt;0.5"))/$D107</f>
        <v>#DIV/0!</v>
      </c>
      <c r="F107" s="8" t="e">
        <f>COUNTIFS(Sta!$A:$A,$A107,Sta!$F:$F,"&gt;0.5")/$B107</f>
        <v>#DIV/0!</v>
      </c>
      <c r="G107" s="8" t="e">
        <f>COUNTIFS(Sta!$B:$B,$A107,Sta!$F:$F,"&gt;0.5")/$C107</f>
        <v>#DIV/0!</v>
      </c>
      <c r="H107" s="11" t="e">
        <f>(COUNTIFS(Sta!$A:$A,$A107,Sta!$F:$F,"&gt;1.5") + COUNTIFS(Sta!$B:$B,$A107,Sta!$F:$F,"&gt;1.5"))/$D107</f>
        <v>#DIV/0!</v>
      </c>
      <c r="I107" s="8" t="e">
        <f>COUNTIFS(Sta!$A:$A,$A107,Sta!$F:$F,"&gt;1.5")/$B107</f>
        <v>#DIV/0!</v>
      </c>
      <c r="J107" s="8" t="e">
        <f>COUNTIFS(Sta!$B:$B,$A107,Sta!$F:$F,"&gt;1.5")/$C107</f>
        <v>#DIV/0!</v>
      </c>
      <c r="K107" s="11" t="e">
        <f>(COUNTIFS(Sta!$A:$A,$A107,Sta!$F:$F,"&gt;2.5") + COUNTIFS(Sta!$B:$B,$A107,Sta!$F:$F,"&gt;2.5"))/$D107</f>
        <v>#DIV/0!</v>
      </c>
      <c r="L107" s="8" t="e">
        <f>COUNTIFS(Sta!$A:$A,$A107,Sta!$F:$F,"&gt;2.5")/$B107</f>
        <v>#DIV/0!</v>
      </c>
      <c r="M107" s="8" t="e">
        <f>COUNTIFS(Sta!$B:$B,$A107,Sta!$F:$F,"&gt;2.5")/$C107</f>
        <v>#DIV/0!</v>
      </c>
      <c r="N107" s="11" t="e">
        <f>(COUNTIFS(Sta!$A:$A,$A107,Sta!$F:$F,"&gt;3.5") + COUNTIFS(Sta!$B:$B,$A107,Sta!$F:$F,"&gt;3.5"))/$D107</f>
        <v>#DIV/0!</v>
      </c>
      <c r="O107" s="8" t="e">
        <f>COUNTIFS(Sta!$A:$A,$A107,Sta!$F:$F,"&gt;3.5")/$B107</f>
        <v>#DIV/0!</v>
      </c>
      <c r="P107" s="8" t="e">
        <f>COUNTIFS(Sta!$B:$B,$A107,Sta!$F:$F,"&gt;3.5")/$C107</f>
        <v>#DIV/0!</v>
      </c>
      <c r="Q107" s="11" t="e">
        <f>(COUNTIFS(Sta!$A:$A,$A107,Sta!$D:$D,"&gt;0.5")  + COUNTIFS(Sta!$B:$B,$A107,Sta!$E:$E,"&gt;0.5"))/$D107</f>
        <v>#DIV/0!</v>
      </c>
      <c r="R107" s="8" t="e">
        <f>COUNTIFS(Sta!$A:$A,$A107,Sta!$D:$D,"&gt;0.5")/$B107</f>
        <v>#DIV/0!</v>
      </c>
      <c r="S107" s="8" t="e">
        <f>COUNTIFS(Sta!$B:$B,$A107,Sta!$E:$E,"&gt;0.5")/$C107</f>
        <v>#DIV/0!</v>
      </c>
      <c r="T107" s="11" t="e">
        <f>(COUNTIFS(Sta!$A:$A,$A107,Sta!$D:$D,"&gt;1.5")  + COUNTIFS(Sta!$B:$B,$A107,Sta!$E:$E,"&gt;1.5"))/$D107</f>
        <v>#DIV/0!</v>
      </c>
      <c r="U107" s="8" t="e">
        <f>COUNTIFS(Sta!$A:$A,$A107,Sta!$D:$D,"&gt;1.5")/$B107</f>
        <v>#DIV/0!</v>
      </c>
      <c r="V107" s="8" t="e">
        <f>COUNTIFS(Sta!$B:$B,$A107,Sta!$E:$E,"&gt;1.5")/$C107</f>
        <v>#DIV/0!</v>
      </c>
      <c r="W107" s="11" t="e">
        <f>(COUNTIFS(Sta!$A:$A,$A107,Sta!$E:E,"&gt;0.5") +COUNTIFS(Sta!$B:$B,$A107,Sta!$D:$D,"&gt;0.5"))/$D107</f>
        <v>#DIV/0!</v>
      </c>
      <c r="X107" s="8" t="e">
        <f>COUNTIFS(Sta!$A:$A,$A107,Sta!$E:$E,"&gt;0.5")/$B107</f>
        <v>#DIV/0!</v>
      </c>
      <c r="Y107" s="8" t="e">
        <f>COUNTIFS(Sta!$B:$B,$A107,Sta!$D:$D,"&gt;0.5")/$C107</f>
        <v>#DIV/0!</v>
      </c>
      <c r="Z107" s="11" t="e">
        <f>(COUNTIFS(Sta!$A:$A,$A107,Sta!$E:$E,"&gt;1.5")  + COUNTIFS(Sta!$B:$B,$A107,Sta!$D:$D,"&gt;1.5"))/$D107</f>
        <v>#DIV/0!</v>
      </c>
      <c r="AA107" s="8" t="e">
        <f>COUNTIFS(Sta!$A:$A,$A107,Sta!$E:$E,"&gt;1.5")/$B107</f>
        <v>#DIV/0!</v>
      </c>
      <c r="AB107" s="8" t="e">
        <f>COUNTIFS(Sta!$B:$B,$A107,Sta!$D:$D,"&gt;1.5")/$C107</f>
        <v>#DIV/0!</v>
      </c>
      <c r="AC107" s="11" t="e">
        <f>(COUNTIFS(Sta!$A:A,$A107,Sta!$G:$G,"y") + COUNTIFS(Sta!$B:B,$A107,Sta!$G:$G,"y"))/$D107</f>
        <v>#DIV/0!</v>
      </c>
      <c r="AD107" s="8" t="e">
        <f>COUNTIFS(Sta!$A:A,$A107,Sta!$G:$G,"y")/$B107</f>
        <v>#DIV/0!</v>
      </c>
      <c r="AE107" s="16" t="e">
        <f>COUNTIFS(Sta!$B:B,$A107,Sta!$G:$G,"y")/$C107</f>
        <v>#DIV/0!</v>
      </c>
    </row>
    <row r="108" spans="1:31" x14ac:dyDescent="0.3">
      <c r="A108" t="s">
        <v>206</v>
      </c>
      <c r="B108" s="9">
        <f>COUNTIF(Sta!A:A,A108)</f>
        <v>0</v>
      </c>
      <c r="C108" s="4">
        <f>COUNTIF(Sta!B:B,A108)</f>
        <v>0</v>
      </c>
      <c r="D108" s="4">
        <f t="shared" si="3"/>
        <v>0</v>
      </c>
      <c r="E108" s="11" t="e">
        <f>(COUNTIFS(Sta!$A:$A,$A108,Sta!$F:$F,"&gt;0.5") + COUNTIFS(Sta!$B:$B,$A108,Sta!$F:$F,"&gt;0.5"))/$D108</f>
        <v>#DIV/0!</v>
      </c>
      <c r="F108" s="8" t="e">
        <f>COUNTIFS(Sta!$A:$A,$A108,Sta!$F:$F,"&gt;0.5")/$B108</f>
        <v>#DIV/0!</v>
      </c>
      <c r="G108" s="8" t="e">
        <f>COUNTIFS(Sta!$B:$B,$A108,Sta!$F:$F,"&gt;0.5")/$C108</f>
        <v>#DIV/0!</v>
      </c>
      <c r="H108" s="11" t="e">
        <f>(COUNTIFS(Sta!$A:$A,$A108,Sta!$F:$F,"&gt;1.5") + COUNTIFS(Sta!$B:$B,$A108,Sta!$F:$F,"&gt;1.5"))/$D108</f>
        <v>#DIV/0!</v>
      </c>
      <c r="I108" s="8" t="e">
        <f>COUNTIFS(Sta!$A:$A,$A108,Sta!$F:$F,"&gt;1.5")/$B108</f>
        <v>#DIV/0!</v>
      </c>
      <c r="J108" s="8" t="e">
        <f>COUNTIFS(Sta!$B:$B,$A108,Sta!$F:$F,"&gt;1.5")/$C108</f>
        <v>#DIV/0!</v>
      </c>
      <c r="K108" s="11" t="e">
        <f>(COUNTIFS(Sta!$A:$A,$A108,Sta!$F:$F,"&gt;2.5") + COUNTIFS(Sta!$B:$B,$A108,Sta!$F:$F,"&gt;2.5"))/$D108</f>
        <v>#DIV/0!</v>
      </c>
      <c r="L108" s="8" t="e">
        <f>COUNTIFS(Sta!$A:$A,$A108,Sta!$F:$F,"&gt;2.5")/$B108</f>
        <v>#DIV/0!</v>
      </c>
      <c r="M108" s="8" t="e">
        <f>COUNTIFS(Sta!$B:$B,$A108,Sta!$F:$F,"&gt;2.5")/$C108</f>
        <v>#DIV/0!</v>
      </c>
      <c r="N108" s="11" t="e">
        <f>(COUNTIFS(Sta!$A:$A,$A108,Sta!$F:$F,"&gt;3.5") + COUNTIFS(Sta!$B:$B,$A108,Sta!$F:$F,"&gt;3.5"))/$D108</f>
        <v>#DIV/0!</v>
      </c>
      <c r="O108" s="8" t="e">
        <f>COUNTIFS(Sta!$A:$A,$A108,Sta!$F:$F,"&gt;3.5")/$B108</f>
        <v>#DIV/0!</v>
      </c>
      <c r="P108" s="8" t="e">
        <f>COUNTIFS(Sta!$B:$B,$A108,Sta!$F:$F,"&gt;3.5")/$C108</f>
        <v>#DIV/0!</v>
      </c>
      <c r="Q108" s="11" t="e">
        <f>(COUNTIFS(Sta!$A:$A,$A108,Sta!$D:$D,"&gt;0.5")  + COUNTIFS(Sta!$B:$B,$A108,Sta!$E:$E,"&gt;0.5"))/$D108</f>
        <v>#DIV/0!</v>
      </c>
      <c r="R108" s="8" t="e">
        <f>COUNTIFS(Sta!$A:$A,$A108,Sta!$D:$D,"&gt;0.5")/$B108</f>
        <v>#DIV/0!</v>
      </c>
      <c r="S108" s="8" t="e">
        <f>COUNTIFS(Sta!$B:$B,$A108,Sta!$E:$E,"&gt;0.5")/$C108</f>
        <v>#DIV/0!</v>
      </c>
      <c r="T108" s="11" t="e">
        <f>(COUNTIFS(Sta!$A:$A,$A108,Sta!$D:$D,"&gt;1.5")  + COUNTIFS(Sta!$B:$B,$A108,Sta!$E:$E,"&gt;1.5"))/$D108</f>
        <v>#DIV/0!</v>
      </c>
      <c r="U108" s="8" t="e">
        <f>COUNTIFS(Sta!$A:$A,$A108,Sta!$D:$D,"&gt;1.5")/$B108</f>
        <v>#DIV/0!</v>
      </c>
      <c r="V108" s="8" t="e">
        <f>COUNTIFS(Sta!$B:$B,$A108,Sta!$E:$E,"&gt;1.5")/$C108</f>
        <v>#DIV/0!</v>
      </c>
      <c r="W108" s="11" t="e">
        <f>(COUNTIFS(Sta!$A:$A,$A108,Sta!$E:E,"&gt;0.5") +COUNTIFS(Sta!$B:$B,$A108,Sta!$D:$D,"&gt;0.5"))/$D108</f>
        <v>#DIV/0!</v>
      </c>
      <c r="X108" s="8" t="e">
        <f>COUNTIFS(Sta!$A:$A,$A108,Sta!$E:$E,"&gt;0.5")/$B108</f>
        <v>#DIV/0!</v>
      </c>
      <c r="Y108" s="8" t="e">
        <f>COUNTIFS(Sta!$B:$B,$A108,Sta!$D:$D,"&gt;0.5")/$C108</f>
        <v>#DIV/0!</v>
      </c>
      <c r="Z108" s="11" t="e">
        <f>(COUNTIFS(Sta!$A:$A,$A108,Sta!$E:$E,"&gt;1.5")  + COUNTIFS(Sta!$B:$B,$A108,Sta!$D:$D,"&gt;1.5"))/$D108</f>
        <v>#DIV/0!</v>
      </c>
      <c r="AA108" s="8" t="e">
        <f>COUNTIFS(Sta!$A:$A,$A108,Sta!$E:$E,"&gt;1.5")/$B108</f>
        <v>#DIV/0!</v>
      </c>
      <c r="AB108" s="8" t="e">
        <f>COUNTIFS(Sta!$B:$B,$A108,Sta!$D:$D,"&gt;1.5")/$C108</f>
        <v>#DIV/0!</v>
      </c>
      <c r="AC108" s="11" t="e">
        <f>(COUNTIFS(Sta!$A:A,$A108,Sta!$G:$G,"y") + COUNTIFS(Sta!$B:B,$A108,Sta!$G:$G,"y"))/$D108</f>
        <v>#DIV/0!</v>
      </c>
      <c r="AD108" s="8" t="e">
        <f>COUNTIFS(Sta!$A:A,$A108,Sta!$G:$G,"y")/$B108</f>
        <v>#DIV/0!</v>
      </c>
      <c r="AE108" s="16" t="e">
        <f>COUNTIFS(Sta!$B:B,$A108,Sta!$G:$G,"y")/$C108</f>
        <v>#DIV/0!</v>
      </c>
    </row>
    <row r="109" spans="1:31" x14ac:dyDescent="0.3">
      <c r="A109" t="s">
        <v>222</v>
      </c>
      <c r="B109" s="9">
        <f>COUNTIF(Sta!A:A,A109)</f>
        <v>0</v>
      </c>
      <c r="C109" s="4">
        <f>COUNTIF(Sta!B:B,A109)</f>
        <v>0</v>
      </c>
      <c r="D109" s="4">
        <f t="shared" si="3"/>
        <v>0</v>
      </c>
      <c r="E109" s="11" t="e">
        <f>(COUNTIFS(Sta!$A:$A,$A109,Sta!$F:$F,"&gt;0.5") + COUNTIFS(Sta!$B:$B,$A109,Sta!$F:$F,"&gt;0.5"))/$D109</f>
        <v>#DIV/0!</v>
      </c>
      <c r="F109" s="8" t="e">
        <f>COUNTIFS(Sta!$A:$A,$A109,Sta!$F:$F,"&gt;0.5")/$B109</f>
        <v>#DIV/0!</v>
      </c>
      <c r="G109" s="8" t="e">
        <f>COUNTIFS(Sta!$B:$B,$A109,Sta!$F:$F,"&gt;0.5")/$C109</f>
        <v>#DIV/0!</v>
      </c>
      <c r="H109" s="11" t="e">
        <f>(COUNTIFS(Sta!$A:$A,$A109,Sta!$F:$F,"&gt;1.5") + COUNTIFS(Sta!$B:$B,$A109,Sta!$F:$F,"&gt;1.5"))/$D109</f>
        <v>#DIV/0!</v>
      </c>
      <c r="I109" s="8" t="e">
        <f>COUNTIFS(Sta!$A:$A,$A109,Sta!$F:$F,"&gt;1.5")/$B109</f>
        <v>#DIV/0!</v>
      </c>
      <c r="J109" s="8" t="e">
        <f>COUNTIFS(Sta!$B:$B,$A109,Sta!$F:$F,"&gt;1.5")/$C109</f>
        <v>#DIV/0!</v>
      </c>
      <c r="K109" s="11" t="e">
        <f>(COUNTIFS(Sta!$A:$A,$A109,Sta!$F:$F,"&gt;2.5") + COUNTIFS(Sta!$B:$B,$A109,Sta!$F:$F,"&gt;2.5"))/$D109</f>
        <v>#DIV/0!</v>
      </c>
      <c r="L109" s="8" t="e">
        <f>COUNTIFS(Sta!$A:$A,$A109,Sta!$F:$F,"&gt;2.5")/$B109</f>
        <v>#DIV/0!</v>
      </c>
      <c r="M109" s="8" t="e">
        <f>COUNTIFS(Sta!$B:$B,$A109,Sta!$F:$F,"&gt;2.5")/$C109</f>
        <v>#DIV/0!</v>
      </c>
      <c r="N109" s="11" t="e">
        <f>(COUNTIFS(Sta!$A:$A,$A109,Sta!$F:$F,"&gt;3.5") + COUNTIFS(Sta!$B:$B,$A109,Sta!$F:$F,"&gt;3.5"))/$D109</f>
        <v>#DIV/0!</v>
      </c>
      <c r="O109" s="8" t="e">
        <f>COUNTIFS(Sta!$A:$A,$A109,Sta!$F:$F,"&gt;3.5")/$B109</f>
        <v>#DIV/0!</v>
      </c>
      <c r="P109" s="8" t="e">
        <f>COUNTIFS(Sta!$B:$B,$A109,Sta!$F:$F,"&gt;3.5")/$C109</f>
        <v>#DIV/0!</v>
      </c>
      <c r="Q109" s="11" t="e">
        <f>(COUNTIFS(Sta!$A:$A,$A109,Sta!$D:$D,"&gt;0.5")  + COUNTIFS(Sta!$B:$B,$A109,Sta!$E:$E,"&gt;0.5"))/$D109</f>
        <v>#DIV/0!</v>
      </c>
      <c r="R109" s="8" t="e">
        <f>COUNTIFS(Sta!$A:$A,$A109,Sta!$D:$D,"&gt;0.5")/$B109</f>
        <v>#DIV/0!</v>
      </c>
      <c r="S109" s="8" t="e">
        <f>COUNTIFS(Sta!$B:$B,$A109,Sta!$E:$E,"&gt;0.5")/$C109</f>
        <v>#DIV/0!</v>
      </c>
      <c r="T109" s="11" t="e">
        <f>(COUNTIFS(Sta!$A:$A,$A109,Sta!$D:$D,"&gt;1.5")  + COUNTIFS(Sta!$B:$B,$A109,Sta!$E:$E,"&gt;1.5"))/$D109</f>
        <v>#DIV/0!</v>
      </c>
      <c r="U109" s="8" t="e">
        <f>COUNTIFS(Sta!$A:$A,$A109,Sta!$D:$D,"&gt;1.5")/$B109</f>
        <v>#DIV/0!</v>
      </c>
      <c r="V109" s="8" t="e">
        <f>COUNTIFS(Sta!$B:$B,$A109,Sta!$E:$E,"&gt;1.5")/$C109</f>
        <v>#DIV/0!</v>
      </c>
      <c r="W109" s="11" t="e">
        <f>(COUNTIFS(Sta!$A:$A,$A109,Sta!$E:E,"&gt;0.5") +COUNTIFS(Sta!$B:$B,$A109,Sta!$D:$D,"&gt;0.5"))/$D109</f>
        <v>#DIV/0!</v>
      </c>
      <c r="X109" s="8" t="e">
        <f>COUNTIFS(Sta!$A:$A,$A109,Sta!$E:$E,"&gt;0.5")/$B109</f>
        <v>#DIV/0!</v>
      </c>
      <c r="Y109" s="8" t="e">
        <f>COUNTIFS(Sta!$B:$B,$A109,Sta!$D:$D,"&gt;0.5")/$C109</f>
        <v>#DIV/0!</v>
      </c>
      <c r="Z109" s="11" t="e">
        <f>(COUNTIFS(Sta!$A:$A,$A109,Sta!$E:$E,"&gt;1.5")  + COUNTIFS(Sta!$B:$B,$A109,Sta!$D:$D,"&gt;1.5"))/$D109</f>
        <v>#DIV/0!</v>
      </c>
      <c r="AA109" s="8" t="e">
        <f>COUNTIFS(Sta!$A:$A,$A109,Sta!$E:$E,"&gt;1.5")/$B109</f>
        <v>#DIV/0!</v>
      </c>
      <c r="AB109" s="8" t="e">
        <f>COUNTIFS(Sta!$B:$B,$A109,Sta!$D:$D,"&gt;1.5")/$C109</f>
        <v>#DIV/0!</v>
      </c>
      <c r="AC109" s="11" t="e">
        <f>(COUNTIFS(Sta!$A:A,$A109,Sta!$G:$G,"y") + COUNTIFS(Sta!$B:B,$A109,Sta!$G:$G,"y"))/$D109</f>
        <v>#DIV/0!</v>
      </c>
      <c r="AD109" s="8" t="e">
        <f>COUNTIFS(Sta!$A:A,$A109,Sta!$G:$G,"y")/$B109</f>
        <v>#DIV/0!</v>
      </c>
      <c r="AE109" s="16" t="e">
        <f>COUNTIFS(Sta!$B:B,$A109,Sta!$G:$G,"y")/$C109</f>
        <v>#DIV/0!</v>
      </c>
    </row>
    <row r="110" spans="1:31" x14ac:dyDescent="0.3">
      <c r="A110" t="s">
        <v>239</v>
      </c>
      <c r="B110" s="9">
        <f>COUNTIF(Sta!A:A,A110)</f>
        <v>0</v>
      </c>
      <c r="C110" s="4">
        <f>COUNTIF(Sta!B:B,A110)</f>
        <v>0</v>
      </c>
      <c r="D110" s="4">
        <f t="shared" si="3"/>
        <v>0</v>
      </c>
      <c r="E110" s="11" t="e">
        <f>(COUNTIFS(Sta!$A:$A,$A110,Sta!$F:$F,"&gt;0.5") + COUNTIFS(Sta!$B:$B,$A110,Sta!$F:$F,"&gt;0.5"))/$D110</f>
        <v>#DIV/0!</v>
      </c>
      <c r="F110" s="8" t="e">
        <f>COUNTIFS(Sta!$A:$A,$A110,Sta!$F:$F,"&gt;0.5")/$B110</f>
        <v>#DIV/0!</v>
      </c>
      <c r="G110" s="8" t="e">
        <f>COUNTIFS(Sta!$B:$B,$A110,Sta!$F:$F,"&gt;0.5")/$C110</f>
        <v>#DIV/0!</v>
      </c>
      <c r="H110" s="11" t="e">
        <f>(COUNTIFS(Sta!$A:$A,$A110,Sta!$F:$F,"&gt;1.5") + COUNTIFS(Sta!$B:$B,$A110,Sta!$F:$F,"&gt;1.5"))/$D110</f>
        <v>#DIV/0!</v>
      </c>
      <c r="I110" s="8" t="e">
        <f>COUNTIFS(Sta!$A:$A,$A110,Sta!$F:$F,"&gt;1.5")/$B110</f>
        <v>#DIV/0!</v>
      </c>
      <c r="J110" s="8" t="e">
        <f>COUNTIFS(Sta!$B:$B,$A110,Sta!$F:$F,"&gt;1.5")/$C110</f>
        <v>#DIV/0!</v>
      </c>
      <c r="K110" s="11" t="e">
        <f>(COUNTIFS(Sta!$A:$A,$A110,Sta!$F:$F,"&gt;2.5") + COUNTIFS(Sta!$B:$B,$A110,Sta!$F:$F,"&gt;2.5"))/$D110</f>
        <v>#DIV/0!</v>
      </c>
      <c r="L110" s="8" t="e">
        <f>COUNTIFS(Sta!$A:$A,$A110,Sta!$F:$F,"&gt;2.5")/$B110</f>
        <v>#DIV/0!</v>
      </c>
      <c r="M110" s="8" t="e">
        <f>COUNTIFS(Sta!$B:$B,$A110,Sta!$F:$F,"&gt;2.5")/$C110</f>
        <v>#DIV/0!</v>
      </c>
      <c r="N110" s="11" t="e">
        <f>(COUNTIFS(Sta!$A:$A,$A110,Sta!$F:$F,"&gt;3.5") + COUNTIFS(Sta!$B:$B,$A110,Sta!$F:$F,"&gt;3.5"))/$D110</f>
        <v>#DIV/0!</v>
      </c>
      <c r="O110" s="8" t="e">
        <f>COUNTIFS(Sta!$A:$A,$A110,Sta!$F:$F,"&gt;3.5")/$B110</f>
        <v>#DIV/0!</v>
      </c>
      <c r="P110" s="8" t="e">
        <f>COUNTIFS(Sta!$B:$B,$A110,Sta!$F:$F,"&gt;3.5")/$C110</f>
        <v>#DIV/0!</v>
      </c>
      <c r="Q110" s="11" t="e">
        <f>(COUNTIFS(Sta!$A:$A,$A110,Sta!$D:$D,"&gt;0.5")  + COUNTIFS(Sta!$B:$B,$A110,Sta!$E:$E,"&gt;0.5"))/$D110</f>
        <v>#DIV/0!</v>
      </c>
      <c r="R110" s="8" t="e">
        <f>COUNTIFS(Sta!$A:$A,$A110,Sta!$D:$D,"&gt;0.5")/$B110</f>
        <v>#DIV/0!</v>
      </c>
      <c r="S110" s="8" t="e">
        <f>COUNTIFS(Sta!$B:$B,$A110,Sta!$E:$E,"&gt;0.5")/$C110</f>
        <v>#DIV/0!</v>
      </c>
      <c r="T110" s="11" t="e">
        <f>(COUNTIFS(Sta!$A:$A,$A110,Sta!$D:$D,"&gt;1.5")  + COUNTIFS(Sta!$B:$B,$A110,Sta!$E:$E,"&gt;1.5"))/$D110</f>
        <v>#DIV/0!</v>
      </c>
      <c r="U110" s="8" t="e">
        <f>COUNTIFS(Sta!$A:$A,$A110,Sta!$D:$D,"&gt;1.5")/$B110</f>
        <v>#DIV/0!</v>
      </c>
      <c r="V110" s="8" t="e">
        <f>COUNTIFS(Sta!$B:$B,$A110,Sta!$E:$E,"&gt;1.5")/$C110</f>
        <v>#DIV/0!</v>
      </c>
      <c r="W110" s="11" t="e">
        <f>(COUNTIFS(Sta!$A:$A,$A110,Sta!$E:E,"&gt;0.5") +COUNTIFS(Sta!$B:$B,$A110,Sta!$D:$D,"&gt;0.5"))/$D110</f>
        <v>#DIV/0!</v>
      </c>
      <c r="X110" s="8" t="e">
        <f>COUNTIFS(Sta!$A:$A,$A110,Sta!$E:$E,"&gt;0.5")/$B110</f>
        <v>#DIV/0!</v>
      </c>
      <c r="Y110" s="8" t="e">
        <f>COUNTIFS(Sta!$B:$B,$A110,Sta!$D:$D,"&gt;0.5")/$C110</f>
        <v>#DIV/0!</v>
      </c>
      <c r="Z110" s="11" t="e">
        <f>(COUNTIFS(Sta!$A:$A,$A110,Sta!$E:$E,"&gt;1.5")  + COUNTIFS(Sta!$B:$B,$A110,Sta!$D:$D,"&gt;1.5"))/$D110</f>
        <v>#DIV/0!</v>
      </c>
      <c r="AA110" s="8" t="e">
        <f>COUNTIFS(Sta!$A:$A,$A110,Sta!$E:$E,"&gt;1.5")/$B110</f>
        <v>#DIV/0!</v>
      </c>
      <c r="AB110" s="8" t="e">
        <f>COUNTIFS(Sta!$B:$B,$A110,Sta!$D:$D,"&gt;1.5")/$C110</f>
        <v>#DIV/0!</v>
      </c>
      <c r="AC110" s="11" t="e">
        <f>(COUNTIFS(Sta!$A:A,$A110,Sta!$G:$G,"y") + COUNTIFS(Sta!$B:B,$A110,Sta!$G:$G,"y"))/$D110</f>
        <v>#DIV/0!</v>
      </c>
      <c r="AD110" s="8" t="e">
        <f>COUNTIFS(Sta!$A:A,$A110,Sta!$G:$G,"y")/$B110</f>
        <v>#DIV/0!</v>
      </c>
      <c r="AE110" s="16" t="e">
        <f>COUNTIFS(Sta!$B:B,$A110,Sta!$G:$G,"y")/$C110</f>
        <v>#DIV/0!</v>
      </c>
    </row>
    <row r="111" spans="1:31" x14ac:dyDescent="0.3">
      <c r="A111" t="s">
        <v>225</v>
      </c>
      <c r="B111" s="9">
        <f>COUNTIF(Sta!A:A,A111)</f>
        <v>0</v>
      </c>
      <c r="C111" s="4">
        <f>COUNTIF(Sta!B:B,A111)</f>
        <v>0</v>
      </c>
      <c r="D111" s="4">
        <f t="shared" si="3"/>
        <v>0</v>
      </c>
      <c r="E111" s="11" t="e">
        <f>(COUNTIFS(Sta!$A:$A,$A111,Sta!$F:$F,"&gt;0.5") + COUNTIFS(Sta!$B:$B,$A111,Sta!$F:$F,"&gt;0.5"))/$D111</f>
        <v>#DIV/0!</v>
      </c>
      <c r="F111" s="8" t="e">
        <f>COUNTIFS(Sta!$A:$A,$A111,Sta!$F:$F,"&gt;0.5")/$B111</f>
        <v>#DIV/0!</v>
      </c>
      <c r="G111" s="8" t="e">
        <f>COUNTIFS(Sta!$B:$B,$A111,Sta!$F:$F,"&gt;0.5")/$C111</f>
        <v>#DIV/0!</v>
      </c>
      <c r="H111" s="11" t="e">
        <f>(COUNTIFS(Sta!$A:$A,$A111,Sta!$F:$F,"&gt;1.5") + COUNTIFS(Sta!$B:$B,$A111,Sta!$F:$F,"&gt;1.5"))/$D111</f>
        <v>#DIV/0!</v>
      </c>
      <c r="I111" s="8" t="e">
        <f>COUNTIFS(Sta!$A:$A,$A111,Sta!$F:$F,"&gt;1.5")/$B111</f>
        <v>#DIV/0!</v>
      </c>
      <c r="J111" s="8" t="e">
        <f>COUNTIFS(Sta!$B:$B,$A111,Sta!$F:$F,"&gt;1.5")/$C111</f>
        <v>#DIV/0!</v>
      </c>
      <c r="K111" s="11" t="e">
        <f>(COUNTIFS(Sta!$A:$A,$A111,Sta!$F:$F,"&gt;2.5") + COUNTIFS(Sta!$B:$B,$A111,Sta!$F:$F,"&gt;2.5"))/$D111</f>
        <v>#DIV/0!</v>
      </c>
      <c r="L111" s="8" t="e">
        <f>COUNTIFS(Sta!$A:$A,$A111,Sta!$F:$F,"&gt;2.5")/$B111</f>
        <v>#DIV/0!</v>
      </c>
      <c r="M111" s="8" t="e">
        <f>COUNTIFS(Sta!$B:$B,$A111,Sta!$F:$F,"&gt;2.5")/$C111</f>
        <v>#DIV/0!</v>
      </c>
      <c r="N111" s="11" t="e">
        <f>(COUNTIFS(Sta!$A:$A,$A111,Sta!$F:$F,"&gt;3.5") + COUNTIFS(Sta!$B:$B,$A111,Sta!$F:$F,"&gt;3.5"))/$D111</f>
        <v>#DIV/0!</v>
      </c>
      <c r="O111" s="8" t="e">
        <f>COUNTIFS(Sta!$A:$A,$A111,Sta!$F:$F,"&gt;3.5")/$B111</f>
        <v>#DIV/0!</v>
      </c>
      <c r="P111" s="8" t="e">
        <f>COUNTIFS(Sta!$B:$B,$A111,Sta!$F:$F,"&gt;3.5")/$C111</f>
        <v>#DIV/0!</v>
      </c>
      <c r="Q111" s="11" t="e">
        <f>(COUNTIFS(Sta!$A:$A,$A111,Sta!$D:$D,"&gt;0.5")  + COUNTIFS(Sta!$B:$B,$A111,Sta!$E:$E,"&gt;0.5"))/$D111</f>
        <v>#DIV/0!</v>
      </c>
      <c r="R111" s="8" t="e">
        <f>COUNTIFS(Sta!$A:$A,$A111,Sta!$D:$D,"&gt;0.5")/$B111</f>
        <v>#DIV/0!</v>
      </c>
      <c r="S111" s="8" t="e">
        <f>COUNTIFS(Sta!$B:$B,$A111,Sta!$E:$E,"&gt;0.5")/$C111</f>
        <v>#DIV/0!</v>
      </c>
      <c r="T111" s="11" t="e">
        <f>(COUNTIFS(Sta!$A:$A,$A111,Sta!$D:$D,"&gt;1.5")  + COUNTIFS(Sta!$B:$B,$A111,Sta!$E:$E,"&gt;1.5"))/$D111</f>
        <v>#DIV/0!</v>
      </c>
      <c r="U111" s="8" t="e">
        <f>COUNTIFS(Sta!$A:$A,$A111,Sta!$D:$D,"&gt;1.5")/$B111</f>
        <v>#DIV/0!</v>
      </c>
      <c r="V111" s="8" t="e">
        <f>COUNTIFS(Sta!$B:$B,$A111,Sta!$E:$E,"&gt;1.5")/$C111</f>
        <v>#DIV/0!</v>
      </c>
      <c r="W111" s="11" t="e">
        <f>(COUNTIFS(Sta!$A:$A,$A111,Sta!$E:E,"&gt;0.5") +COUNTIFS(Sta!$B:$B,$A111,Sta!$D:$D,"&gt;0.5"))/$D111</f>
        <v>#DIV/0!</v>
      </c>
      <c r="X111" s="8" t="e">
        <f>COUNTIFS(Sta!$A:$A,$A111,Sta!$E:$E,"&gt;0.5")/$B111</f>
        <v>#DIV/0!</v>
      </c>
      <c r="Y111" s="8" t="e">
        <f>COUNTIFS(Sta!$B:$B,$A111,Sta!$D:$D,"&gt;0.5")/$C111</f>
        <v>#DIV/0!</v>
      </c>
      <c r="Z111" s="11" t="e">
        <f>(COUNTIFS(Sta!$A:$A,$A111,Sta!$E:$E,"&gt;1.5")  + COUNTIFS(Sta!$B:$B,$A111,Sta!$D:$D,"&gt;1.5"))/$D111</f>
        <v>#DIV/0!</v>
      </c>
      <c r="AA111" s="8" t="e">
        <f>COUNTIFS(Sta!$A:$A,$A111,Sta!$E:$E,"&gt;1.5")/$B111</f>
        <v>#DIV/0!</v>
      </c>
      <c r="AB111" s="8" t="e">
        <f>COUNTIFS(Sta!$B:$B,$A111,Sta!$D:$D,"&gt;1.5")/$C111</f>
        <v>#DIV/0!</v>
      </c>
      <c r="AC111" s="11" t="e">
        <f>(COUNTIFS(Sta!$A:A,$A111,Sta!$G:$G,"y") + COUNTIFS(Sta!$B:B,$A111,Sta!$G:$G,"y"))/$D111</f>
        <v>#DIV/0!</v>
      </c>
      <c r="AD111" s="8" t="e">
        <f>COUNTIFS(Sta!$A:A,$A111,Sta!$G:$G,"y")/$B111</f>
        <v>#DIV/0!</v>
      </c>
      <c r="AE111" s="16" t="e">
        <f>COUNTIFS(Sta!$B:B,$A111,Sta!$G:$G,"y")/$C111</f>
        <v>#DIV/0!</v>
      </c>
    </row>
    <row r="112" spans="1:31" x14ac:dyDescent="0.3">
      <c r="A112" t="s">
        <v>236</v>
      </c>
      <c r="B112" s="9">
        <f>COUNTIF(Sta!A:A,A112)</f>
        <v>0</v>
      </c>
      <c r="C112" s="4">
        <f>COUNTIF(Sta!B:B,A112)</f>
        <v>0</v>
      </c>
      <c r="D112" s="4">
        <f t="shared" si="3"/>
        <v>0</v>
      </c>
      <c r="E112" s="11" t="e">
        <f>(COUNTIFS(Sta!$A:$A,$A112,Sta!$F:$F,"&gt;0.5") + COUNTIFS(Sta!$B:$B,$A112,Sta!$F:$F,"&gt;0.5"))/$D112</f>
        <v>#DIV/0!</v>
      </c>
      <c r="F112" s="8" t="e">
        <f>COUNTIFS(Sta!$A:$A,$A112,Sta!$F:$F,"&gt;0.5")/$B112</f>
        <v>#DIV/0!</v>
      </c>
      <c r="G112" s="8" t="e">
        <f>COUNTIFS(Sta!$B:$B,$A112,Sta!$F:$F,"&gt;0.5")/$C112</f>
        <v>#DIV/0!</v>
      </c>
      <c r="H112" s="11" t="e">
        <f>(COUNTIFS(Sta!$A:$A,$A112,Sta!$F:$F,"&gt;1.5") + COUNTIFS(Sta!$B:$B,$A112,Sta!$F:$F,"&gt;1.5"))/$D112</f>
        <v>#DIV/0!</v>
      </c>
      <c r="I112" s="8" t="e">
        <f>COUNTIFS(Sta!$A:$A,$A112,Sta!$F:$F,"&gt;1.5")/$B112</f>
        <v>#DIV/0!</v>
      </c>
      <c r="J112" s="8" t="e">
        <f>COUNTIFS(Sta!$B:$B,$A112,Sta!$F:$F,"&gt;1.5")/$C112</f>
        <v>#DIV/0!</v>
      </c>
      <c r="K112" s="11" t="e">
        <f>(COUNTIFS(Sta!$A:$A,$A112,Sta!$F:$F,"&gt;2.5") + COUNTIFS(Sta!$B:$B,$A112,Sta!$F:$F,"&gt;2.5"))/$D112</f>
        <v>#DIV/0!</v>
      </c>
      <c r="L112" s="8" t="e">
        <f>COUNTIFS(Sta!$A:$A,$A112,Sta!$F:$F,"&gt;2.5")/$B112</f>
        <v>#DIV/0!</v>
      </c>
      <c r="M112" s="8" t="e">
        <f>COUNTIFS(Sta!$B:$B,$A112,Sta!$F:$F,"&gt;2.5")/$C112</f>
        <v>#DIV/0!</v>
      </c>
      <c r="N112" s="11" t="e">
        <f>(COUNTIFS(Sta!$A:$A,$A112,Sta!$F:$F,"&gt;3.5") + COUNTIFS(Sta!$B:$B,$A112,Sta!$F:$F,"&gt;3.5"))/$D112</f>
        <v>#DIV/0!</v>
      </c>
      <c r="O112" s="8" t="e">
        <f>COUNTIFS(Sta!$A:$A,$A112,Sta!$F:$F,"&gt;3.5")/$B112</f>
        <v>#DIV/0!</v>
      </c>
      <c r="P112" s="8" t="e">
        <f>COUNTIFS(Sta!$B:$B,$A112,Sta!$F:$F,"&gt;3.5")/$C112</f>
        <v>#DIV/0!</v>
      </c>
      <c r="Q112" s="11" t="e">
        <f>(COUNTIFS(Sta!$A:$A,$A112,Sta!$D:$D,"&gt;0.5")  + COUNTIFS(Sta!$B:$B,$A112,Sta!$E:$E,"&gt;0.5"))/$D112</f>
        <v>#DIV/0!</v>
      </c>
      <c r="R112" s="8" t="e">
        <f>COUNTIFS(Sta!$A:$A,$A112,Sta!$D:$D,"&gt;0.5")/$B112</f>
        <v>#DIV/0!</v>
      </c>
      <c r="S112" s="8" t="e">
        <f>COUNTIFS(Sta!$B:$B,$A112,Sta!$E:$E,"&gt;0.5")/$C112</f>
        <v>#DIV/0!</v>
      </c>
      <c r="T112" s="11" t="e">
        <f>(COUNTIFS(Sta!$A:$A,$A112,Sta!$D:$D,"&gt;1.5")  + COUNTIFS(Sta!$B:$B,$A112,Sta!$E:$E,"&gt;1.5"))/$D112</f>
        <v>#DIV/0!</v>
      </c>
      <c r="U112" s="8" t="e">
        <f>COUNTIFS(Sta!$A:$A,$A112,Sta!$D:$D,"&gt;1.5")/$B112</f>
        <v>#DIV/0!</v>
      </c>
      <c r="V112" s="8" t="e">
        <f>COUNTIFS(Sta!$B:$B,$A112,Sta!$E:$E,"&gt;1.5")/$C112</f>
        <v>#DIV/0!</v>
      </c>
      <c r="W112" s="11" t="e">
        <f>(COUNTIFS(Sta!$A:$A,$A112,Sta!$E:E,"&gt;0.5") +COUNTIFS(Sta!$B:$B,$A112,Sta!$D:$D,"&gt;0.5"))/$D112</f>
        <v>#DIV/0!</v>
      </c>
      <c r="X112" s="8" t="e">
        <f>COUNTIFS(Sta!$A:$A,$A112,Sta!$E:$E,"&gt;0.5")/$B112</f>
        <v>#DIV/0!</v>
      </c>
      <c r="Y112" s="8" t="e">
        <f>COUNTIFS(Sta!$B:$B,$A112,Sta!$D:$D,"&gt;0.5")/$C112</f>
        <v>#DIV/0!</v>
      </c>
      <c r="Z112" s="11" t="e">
        <f>(COUNTIFS(Sta!$A:$A,$A112,Sta!$E:$E,"&gt;1.5")  + COUNTIFS(Sta!$B:$B,$A112,Sta!$D:$D,"&gt;1.5"))/$D112</f>
        <v>#DIV/0!</v>
      </c>
      <c r="AA112" s="8" t="e">
        <f>COUNTIFS(Sta!$A:$A,$A112,Sta!$E:$E,"&gt;1.5")/$B112</f>
        <v>#DIV/0!</v>
      </c>
      <c r="AB112" s="8" t="e">
        <f>COUNTIFS(Sta!$B:$B,$A112,Sta!$D:$D,"&gt;1.5")/$C112</f>
        <v>#DIV/0!</v>
      </c>
      <c r="AC112" s="11" t="e">
        <f>(COUNTIFS(Sta!$A:A,$A112,Sta!$G:$G,"y") + COUNTIFS(Sta!$B:B,$A112,Sta!$G:$G,"y"))/$D112</f>
        <v>#DIV/0!</v>
      </c>
      <c r="AD112" s="8" t="e">
        <f>COUNTIFS(Sta!$A:A,$A112,Sta!$G:$G,"y")/$B112</f>
        <v>#DIV/0!</v>
      </c>
      <c r="AE112" s="16" t="e">
        <f>COUNTIFS(Sta!$B:B,$A112,Sta!$G:$G,"y")/$C112</f>
        <v>#DIV/0!</v>
      </c>
    </row>
    <row r="113" spans="1:31" x14ac:dyDescent="0.3">
      <c r="A113" t="s">
        <v>221</v>
      </c>
      <c r="B113" s="9">
        <f>COUNTIF(Sta!A:A,A113)</f>
        <v>0</v>
      </c>
      <c r="C113" s="4">
        <f>COUNTIF(Sta!B:B,A113)</f>
        <v>0</v>
      </c>
      <c r="D113" s="4">
        <f t="shared" si="3"/>
        <v>0</v>
      </c>
      <c r="E113" s="11" t="e">
        <f>(COUNTIFS(Sta!$A:$A,$A113,Sta!$F:$F,"&gt;0.5") + COUNTIFS(Sta!$B:$B,$A113,Sta!$F:$F,"&gt;0.5"))/$D113</f>
        <v>#DIV/0!</v>
      </c>
      <c r="F113" s="8" t="e">
        <f>COUNTIFS(Sta!$A:$A,$A113,Sta!$F:$F,"&gt;0.5")/$B113</f>
        <v>#DIV/0!</v>
      </c>
      <c r="G113" s="8" t="e">
        <f>COUNTIFS(Sta!$B:$B,$A113,Sta!$F:$F,"&gt;0.5")/$C113</f>
        <v>#DIV/0!</v>
      </c>
      <c r="H113" s="11" t="e">
        <f>(COUNTIFS(Sta!$A:$A,$A113,Sta!$F:$F,"&gt;1.5") + COUNTIFS(Sta!$B:$B,$A113,Sta!$F:$F,"&gt;1.5"))/$D113</f>
        <v>#DIV/0!</v>
      </c>
      <c r="I113" s="8" t="e">
        <f>COUNTIFS(Sta!$A:$A,$A113,Sta!$F:$F,"&gt;1.5")/$B113</f>
        <v>#DIV/0!</v>
      </c>
      <c r="J113" s="8" t="e">
        <f>COUNTIFS(Sta!$B:$B,$A113,Sta!$F:$F,"&gt;1.5")/$C113</f>
        <v>#DIV/0!</v>
      </c>
      <c r="K113" s="11" t="e">
        <f>(COUNTIFS(Sta!$A:$A,$A113,Sta!$F:$F,"&gt;2.5") + COUNTIFS(Sta!$B:$B,$A113,Sta!$F:$F,"&gt;2.5"))/$D113</f>
        <v>#DIV/0!</v>
      </c>
      <c r="L113" s="8" t="e">
        <f>COUNTIFS(Sta!$A:$A,$A113,Sta!$F:$F,"&gt;2.5")/$B113</f>
        <v>#DIV/0!</v>
      </c>
      <c r="M113" s="8" t="e">
        <f>COUNTIFS(Sta!$B:$B,$A113,Sta!$F:$F,"&gt;2.5")/$C113</f>
        <v>#DIV/0!</v>
      </c>
      <c r="N113" s="11" t="e">
        <f>(COUNTIFS(Sta!$A:$A,$A113,Sta!$F:$F,"&gt;3.5") + COUNTIFS(Sta!$B:$B,$A113,Sta!$F:$F,"&gt;3.5"))/$D113</f>
        <v>#DIV/0!</v>
      </c>
      <c r="O113" s="8" t="e">
        <f>COUNTIFS(Sta!$A:$A,$A113,Sta!$F:$F,"&gt;3.5")/$B113</f>
        <v>#DIV/0!</v>
      </c>
      <c r="P113" s="8" t="e">
        <f>COUNTIFS(Sta!$B:$B,$A113,Sta!$F:$F,"&gt;3.5")/$C113</f>
        <v>#DIV/0!</v>
      </c>
      <c r="Q113" s="11" t="e">
        <f>(COUNTIFS(Sta!$A:$A,$A113,Sta!$D:$D,"&gt;0.5")  + COUNTIFS(Sta!$B:$B,$A113,Sta!$E:$E,"&gt;0.5"))/$D113</f>
        <v>#DIV/0!</v>
      </c>
      <c r="R113" s="8" t="e">
        <f>COUNTIFS(Sta!$A:$A,$A113,Sta!$D:$D,"&gt;0.5")/$B113</f>
        <v>#DIV/0!</v>
      </c>
      <c r="S113" s="8" t="e">
        <f>COUNTIFS(Sta!$B:$B,$A113,Sta!$E:$E,"&gt;0.5")/$C113</f>
        <v>#DIV/0!</v>
      </c>
      <c r="T113" s="11" t="e">
        <f>(COUNTIFS(Sta!$A:$A,$A113,Sta!$D:$D,"&gt;1.5")  + COUNTIFS(Sta!$B:$B,$A113,Sta!$E:$E,"&gt;1.5"))/$D113</f>
        <v>#DIV/0!</v>
      </c>
      <c r="U113" s="8" t="e">
        <f>COUNTIFS(Sta!$A:$A,$A113,Sta!$D:$D,"&gt;1.5")/$B113</f>
        <v>#DIV/0!</v>
      </c>
      <c r="V113" s="8" t="e">
        <f>COUNTIFS(Sta!$B:$B,$A113,Sta!$E:$E,"&gt;1.5")/$C113</f>
        <v>#DIV/0!</v>
      </c>
      <c r="W113" s="11" t="e">
        <f>(COUNTIFS(Sta!$A:$A,$A113,Sta!$E:E,"&gt;0.5") +COUNTIFS(Sta!$B:$B,$A113,Sta!$D:$D,"&gt;0.5"))/$D113</f>
        <v>#DIV/0!</v>
      </c>
      <c r="X113" s="8" t="e">
        <f>COUNTIFS(Sta!$A:$A,$A113,Sta!$E:$E,"&gt;0.5")/$B113</f>
        <v>#DIV/0!</v>
      </c>
      <c r="Y113" s="8" t="e">
        <f>COUNTIFS(Sta!$B:$B,$A113,Sta!$D:$D,"&gt;0.5")/$C113</f>
        <v>#DIV/0!</v>
      </c>
      <c r="Z113" s="11" t="e">
        <f>(COUNTIFS(Sta!$A:$A,$A113,Sta!$E:$E,"&gt;1.5")  + COUNTIFS(Sta!$B:$B,$A113,Sta!$D:$D,"&gt;1.5"))/$D113</f>
        <v>#DIV/0!</v>
      </c>
      <c r="AA113" s="8" t="e">
        <f>COUNTIFS(Sta!$A:$A,$A113,Sta!$E:$E,"&gt;1.5")/$B113</f>
        <v>#DIV/0!</v>
      </c>
      <c r="AB113" s="8" t="e">
        <f>COUNTIFS(Sta!$B:$B,$A113,Sta!$D:$D,"&gt;1.5")/$C113</f>
        <v>#DIV/0!</v>
      </c>
      <c r="AC113" s="11" t="e">
        <f>(COUNTIFS(Sta!$A:A,$A113,Sta!$G:$G,"y") + COUNTIFS(Sta!$B:B,$A113,Sta!$G:$G,"y"))/$D113</f>
        <v>#DIV/0!</v>
      </c>
      <c r="AD113" s="8" t="e">
        <f>COUNTIFS(Sta!$A:A,$A113,Sta!$G:$G,"y")/$B113</f>
        <v>#DIV/0!</v>
      </c>
      <c r="AE113" s="16" t="e">
        <f>COUNTIFS(Sta!$B:B,$A113,Sta!$G:$G,"y")/$C113</f>
        <v>#DIV/0!</v>
      </c>
    </row>
    <row r="114" spans="1:31" x14ac:dyDescent="0.3">
      <c r="A114" t="s">
        <v>235</v>
      </c>
      <c r="B114" s="9">
        <f>COUNTIF(Sta!A:A,A114)</f>
        <v>0</v>
      </c>
      <c r="C114" s="4">
        <f>COUNTIF(Sta!B:B,A114)</f>
        <v>0</v>
      </c>
      <c r="D114" s="4">
        <f t="shared" si="3"/>
        <v>0</v>
      </c>
      <c r="E114" s="11" t="e">
        <f>(COUNTIFS(Sta!$A:$A,$A114,Sta!$F:$F,"&gt;0.5") + COUNTIFS(Sta!$B:$B,$A114,Sta!$F:$F,"&gt;0.5"))/$D114</f>
        <v>#DIV/0!</v>
      </c>
      <c r="F114" s="8" t="e">
        <f>COUNTIFS(Sta!$A:$A,$A114,Sta!$F:$F,"&gt;0.5")/$B114</f>
        <v>#DIV/0!</v>
      </c>
      <c r="G114" s="8" t="e">
        <f>COUNTIFS(Sta!$B:$B,$A114,Sta!$F:$F,"&gt;0.5")/$C114</f>
        <v>#DIV/0!</v>
      </c>
      <c r="H114" s="11" t="e">
        <f>(COUNTIFS(Sta!$A:$A,$A114,Sta!$F:$F,"&gt;1.5") + COUNTIFS(Sta!$B:$B,$A114,Sta!$F:$F,"&gt;1.5"))/$D114</f>
        <v>#DIV/0!</v>
      </c>
      <c r="I114" s="8" t="e">
        <f>COUNTIFS(Sta!$A:$A,$A114,Sta!$F:$F,"&gt;1.5")/$B114</f>
        <v>#DIV/0!</v>
      </c>
      <c r="J114" s="8" t="e">
        <f>COUNTIFS(Sta!$B:$B,$A114,Sta!$F:$F,"&gt;1.5")/$C114</f>
        <v>#DIV/0!</v>
      </c>
      <c r="K114" s="11" t="e">
        <f>(COUNTIFS(Sta!$A:$A,$A114,Sta!$F:$F,"&gt;2.5") + COUNTIFS(Sta!$B:$B,$A114,Sta!$F:$F,"&gt;2.5"))/$D114</f>
        <v>#DIV/0!</v>
      </c>
      <c r="L114" s="8" t="e">
        <f>COUNTIFS(Sta!$A:$A,$A114,Sta!$F:$F,"&gt;2.5")/$B114</f>
        <v>#DIV/0!</v>
      </c>
      <c r="M114" s="8" t="e">
        <f>COUNTIFS(Sta!$B:$B,$A114,Sta!$F:$F,"&gt;2.5")/$C114</f>
        <v>#DIV/0!</v>
      </c>
      <c r="N114" s="11" t="e">
        <f>(COUNTIFS(Sta!$A:$A,$A114,Sta!$F:$F,"&gt;3.5") + COUNTIFS(Sta!$B:$B,$A114,Sta!$F:$F,"&gt;3.5"))/$D114</f>
        <v>#DIV/0!</v>
      </c>
      <c r="O114" s="8" t="e">
        <f>COUNTIFS(Sta!$A:$A,$A114,Sta!$F:$F,"&gt;3.5")/$B114</f>
        <v>#DIV/0!</v>
      </c>
      <c r="P114" s="8" t="e">
        <f>COUNTIFS(Sta!$B:$B,$A114,Sta!$F:$F,"&gt;3.5")/$C114</f>
        <v>#DIV/0!</v>
      </c>
      <c r="Q114" s="11" t="e">
        <f>(COUNTIFS(Sta!$A:$A,$A114,Sta!$D:$D,"&gt;0.5")  + COUNTIFS(Sta!$B:$B,$A114,Sta!$E:$E,"&gt;0.5"))/$D114</f>
        <v>#DIV/0!</v>
      </c>
      <c r="R114" s="8" t="e">
        <f>COUNTIFS(Sta!$A:$A,$A114,Sta!$D:$D,"&gt;0.5")/$B114</f>
        <v>#DIV/0!</v>
      </c>
      <c r="S114" s="8" t="e">
        <f>COUNTIFS(Sta!$B:$B,$A114,Sta!$E:$E,"&gt;0.5")/$C114</f>
        <v>#DIV/0!</v>
      </c>
      <c r="T114" s="11" t="e">
        <f>(COUNTIFS(Sta!$A:$A,$A114,Sta!$D:$D,"&gt;1.5")  + COUNTIFS(Sta!$B:$B,$A114,Sta!$E:$E,"&gt;1.5"))/$D114</f>
        <v>#DIV/0!</v>
      </c>
      <c r="U114" s="8" t="e">
        <f>COUNTIFS(Sta!$A:$A,$A114,Sta!$D:$D,"&gt;1.5")/$B114</f>
        <v>#DIV/0!</v>
      </c>
      <c r="V114" s="8" t="e">
        <f>COUNTIFS(Sta!$B:$B,$A114,Sta!$E:$E,"&gt;1.5")/$C114</f>
        <v>#DIV/0!</v>
      </c>
      <c r="W114" s="11" t="e">
        <f>(COUNTIFS(Sta!$A:$A,$A114,Sta!$E:E,"&gt;0.5") +COUNTIFS(Sta!$B:$B,$A114,Sta!$D:$D,"&gt;0.5"))/$D114</f>
        <v>#DIV/0!</v>
      </c>
      <c r="X114" s="8" t="e">
        <f>COUNTIFS(Sta!$A:$A,$A114,Sta!$E:$E,"&gt;0.5")/$B114</f>
        <v>#DIV/0!</v>
      </c>
      <c r="Y114" s="8" t="e">
        <f>COUNTIFS(Sta!$B:$B,$A114,Sta!$D:$D,"&gt;0.5")/$C114</f>
        <v>#DIV/0!</v>
      </c>
      <c r="Z114" s="11" t="e">
        <f>(COUNTIFS(Sta!$A:$A,$A114,Sta!$E:$E,"&gt;1.5")  + COUNTIFS(Sta!$B:$B,$A114,Sta!$D:$D,"&gt;1.5"))/$D114</f>
        <v>#DIV/0!</v>
      </c>
      <c r="AA114" s="8" t="e">
        <f>COUNTIFS(Sta!$A:$A,$A114,Sta!$E:$E,"&gt;1.5")/$B114</f>
        <v>#DIV/0!</v>
      </c>
      <c r="AB114" s="8" t="e">
        <f>COUNTIFS(Sta!$B:$B,$A114,Sta!$D:$D,"&gt;1.5")/$C114</f>
        <v>#DIV/0!</v>
      </c>
      <c r="AC114" s="11" t="e">
        <f>(COUNTIFS(Sta!$A:A,$A114,Sta!$G:$G,"y") + COUNTIFS(Sta!$B:B,$A114,Sta!$G:$G,"y"))/$D114</f>
        <v>#DIV/0!</v>
      </c>
      <c r="AD114" s="8" t="e">
        <f>COUNTIFS(Sta!$A:A,$A114,Sta!$G:$G,"y")/$B114</f>
        <v>#DIV/0!</v>
      </c>
      <c r="AE114" s="16" t="e">
        <f>COUNTIFS(Sta!$B:B,$A114,Sta!$G:$G,"y")/$C114</f>
        <v>#DIV/0!</v>
      </c>
    </row>
    <row r="115" spans="1:31" x14ac:dyDescent="0.3">
      <c r="A115" t="s">
        <v>232</v>
      </c>
      <c r="B115" s="9">
        <f>COUNTIF(Sta!A:A,A115)</f>
        <v>0</v>
      </c>
      <c r="C115" s="4">
        <f>COUNTIF(Sta!B:B,A115)</f>
        <v>0</v>
      </c>
      <c r="D115" s="4">
        <f t="shared" si="3"/>
        <v>0</v>
      </c>
      <c r="E115" s="11" t="e">
        <f>(COUNTIFS(Sta!$A:$A,$A115,Sta!$F:$F,"&gt;0.5") + COUNTIFS(Sta!$B:$B,$A115,Sta!$F:$F,"&gt;0.5"))/$D115</f>
        <v>#DIV/0!</v>
      </c>
      <c r="F115" s="8" t="e">
        <f>COUNTIFS(Sta!$A:$A,$A115,Sta!$F:$F,"&gt;0.5")/$B115</f>
        <v>#DIV/0!</v>
      </c>
      <c r="G115" s="8" t="e">
        <f>COUNTIFS(Sta!$B:$B,$A115,Sta!$F:$F,"&gt;0.5")/$C115</f>
        <v>#DIV/0!</v>
      </c>
      <c r="H115" s="11" t="e">
        <f>(COUNTIFS(Sta!$A:$A,$A115,Sta!$F:$F,"&gt;1.5") + COUNTIFS(Sta!$B:$B,$A115,Sta!$F:$F,"&gt;1.5"))/$D115</f>
        <v>#DIV/0!</v>
      </c>
      <c r="I115" s="8" t="e">
        <f>COUNTIFS(Sta!$A:$A,$A115,Sta!$F:$F,"&gt;1.5")/$B115</f>
        <v>#DIV/0!</v>
      </c>
      <c r="J115" s="8" t="e">
        <f>COUNTIFS(Sta!$B:$B,$A115,Sta!$F:$F,"&gt;1.5")/$C115</f>
        <v>#DIV/0!</v>
      </c>
      <c r="K115" s="11" t="e">
        <f>(COUNTIFS(Sta!$A:$A,$A115,Sta!$F:$F,"&gt;2.5") + COUNTIFS(Sta!$B:$B,$A115,Sta!$F:$F,"&gt;2.5"))/$D115</f>
        <v>#DIV/0!</v>
      </c>
      <c r="L115" s="8" t="e">
        <f>COUNTIFS(Sta!$A:$A,$A115,Sta!$F:$F,"&gt;2.5")/$B115</f>
        <v>#DIV/0!</v>
      </c>
      <c r="M115" s="8" t="e">
        <f>COUNTIFS(Sta!$B:$B,$A115,Sta!$F:$F,"&gt;2.5")/$C115</f>
        <v>#DIV/0!</v>
      </c>
      <c r="N115" s="11" t="e">
        <f>(COUNTIFS(Sta!$A:$A,$A115,Sta!$F:$F,"&gt;3.5") + COUNTIFS(Sta!$B:$B,$A115,Sta!$F:$F,"&gt;3.5"))/$D115</f>
        <v>#DIV/0!</v>
      </c>
      <c r="O115" s="8" t="e">
        <f>COUNTIFS(Sta!$A:$A,$A115,Sta!$F:$F,"&gt;3.5")/$B115</f>
        <v>#DIV/0!</v>
      </c>
      <c r="P115" s="8" t="e">
        <f>COUNTIFS(Sta!$B:$B,$A115,Sta!$F:$F,"&gt;3.5")/$C115</f>
        <v>#DIV/0!</v>
      </c>
      <c r="Q115" s="11" t="e">
        <f>(COUNTIFS(Sta!$A:$A,$A115,Sta!$D:$D,"&gt;0.5")  + COUNTIFS(Sta!$B:$B,$A115,Sta!$E:$E,"&gt;0.5"))/$D115</f>
        <v>#DIV/0!</v>
      </c>
      <c r="R115" s="8" t="e">
        <f>COUNTIFS(Sta!$A:$A,$A115,Sta!$D:$D,"&gt;0.5")/$B115</f>
        <v>#DIV/0!</v>
      </c>
      <c r="S115" s="8" t="e">
        <f>COUNTIFS(Sta!$B:$B,$A115,Sta!$E:$E,"&gt;0.5")/$C115</f>
        <v>#DIV/0!</v>
      </c>
      <c r="T115" s="11" t="e">
        <f>(COUNTIFS(Sta!$A:$A,$A115,Sta!$D:$D,"&gt;1.5")  + COUNTIFS(Sta!$B:$B,$A115,Sta!$E:$E,"&gt;1.5"))/$D115</f>
        <v>#DIV/0!</v>
      </c>
      <c r="U115" s="8" t="e">
        <f>COUNTIFS(Sta!$A:$A,$A115,Sta!$D:$D,"&gt;1.5")/$B115</f>
        <v>#DIV/0!</v>
      </c>
      <c r="V115" s="8" t="e">
        <f>COUNTIFS(Sta!$B:$B,$A115,Sta!$E:$E,"&gt;1.5")/$C115</f>
        <v>#DIV/0!</v>
      </c>
      <c r="W115" s="11" t="e">
        <f>(COUNTIFS(Sta!$A:$A,$A115,Sta!$E:E,"&gt;0.5") +COUNTIFS(Sta!$B:$B,$A115,Sta!$D:$D,"&gt;0.5"))/$D115</f>
        <v>#DIV/0!</v>
      </c>
      <c r="X115" s="8" t="e">
        <f>COUNTIFS(Sta!$A:$A,$A115,Sta!$E:$E,"&gt;0.5")/$B115</f>
        <v>#DIV/0!</v>
      </c>
      <c r="Y115" s="8" t="e">
        <f>COUNTIFS(Sta!$B:$B,$A115,Sta!$D:$D,"&gt;0.5")/$C115</f>
        <v>#DIV/0!</v>
      </c>
      <c r="Z115" s="11" t="e">
        <f>(COUNTIFS(Sta!$A:$A,$A115,Sta!$E:$E,"&gt;1.5")  + COUNTIFS(Sta!$B:$B,$A115,Sta!$D:$D,"&gt;1.5"))/$D115</f>
        <v>#DIV/0!</v>
      </c>
      <c r="AA115" s="8" t="e">
        <f>COUNTIFS(Sta!$A:$A,$A115,Sta!$E:$E,"&gt;1.5")/$B115</f>
        <v>#DIV/0!</v>
      </c>
      <c r="AB115" s="8" t="e">
        <f>COUNTIFS(Sta!$B:$B,$A115,Sta!$D:$D,"&gt;1.5")/$C115</f>
        <v>#DIV/0!</v>
      </c>
      <c r="AC115" s="11" t="e">
        <f>(COUNTIFS(Sta!$A:A,$A115,Sta!$G:$G,"y") + COUNTIFS(Sta!$B:B,$A115,Sta!$G:$G,"y"))/$D115</f>
        <v>#DIV/0!</v>
      </c>
      <c r="AD115" s="8" t="e">
        <f>COUNTIFS(Sta!$A:A,$A115,Sta!$G:$G,"y")/$B115</f>
        <v>#DIV/0!</v>
      </c>
      <c r="AE115" s="16" t="e">
        <f>COUNTIFS(Sta!$B:B,$A115,Sta!$G:$G,"y")/$C115</f>
        <v>#DIV/0!</v>
      </c>
    </row>
    <row r="116" spans="1:31" x14ac:dyDescent="0.3">
      <c r="A116" t="s">
        <v>224</v>
      </c>
      <c r="B116" s="9">
        <f>COUNTIF(Sta!A:A,A116)</f>
        <v>0</v>
      </c>
      <c r="C116" s="4">
        <f>COUNTIF(Sta!B:B,A116)</f>
        <v>0</v>
      </c>
      <c r="D116" s="4">
        <f t="shared" si="3"/>
        <v>0</v>
      </c>
      <c r="E116" s="11" t="e">
        <f>(COUNTIFS(Sta!$A:$A,$A116,Sta!$F:$F,"&gt;0.5") + COUNTIFS(Sta!$B:$B,$A116,Sta!$F:$F,"&gt;0.5"))/$D116</f>
        <v>#DIV/0!</v>
      </c>
      <c r="F116" s="8" t="e">
        <f>COUNTIFS(Sta!$A:$A,$A116,Sta!$F:$F,"&gt;0.5")/$B116</f>
        <v>#DIV/0!</v>
      </c>
      <c r="G116" s="8" t="e">
        <f>COUNTIFS(Sta!$B:$B,$A116,Sta!$F:$F,"&gt;0.5")/$C116</f>
        <v>#DIV/0!</v>
      </c>
      <c r="H116" s="11" t="e">
        <f>(COUNTIFS(Sta!$A:$A,$A116,Sta!$F:$F,"&gt;1.5") + COUNTIFS(Sta!$B:$B,$A116,Sta!$F:$F,"&gt;1.5"))/$D116</f>
        <v>#DIV/0!</v>
      </c>
      <c r="I116" s="8" t="e">
        <f>COUNTIFS(Sta!$A:$A,$A116,Sta!$F:$F,"&gt;1.5")/$B116</f>
        <v>#DIV/0!</v>
      </c>
      <c r="J116" s="8" t="e">
        <f>COUNTIFS(Sta!$B:$B,$A116,Sta!$F:$F,"&gt;1.5")/$C116</f>
        <v>#DIV/0!</v>
      </c>
      <c r="K116" s="11" t="e">
        <f>(COUNTIFS(Sta!$A:$A,$A116,Sta!$F:$F,"&gt;2.5") + COUNTIFS(Sta!$B:$B,$A116,Sta!$F:$F,"&gt;2.5"))/$D116</f>
        <v>#DIV/0!</v>
      </c>
      <c r="L116" s="8" t="e">
        <f>COUNTIFS(Sta!$A:$A,$A116,Sta!$F:$F,"&gt;2.5")/$B116</f>
        <v>#DIV/0!</v>
      </c>
      <c r="M116" s="8" t="e">
        <f>COUNTIFS(Sta!$B:$B,$A116,Sta!$F:$F,"&gt;2.5")/$C116</f>
        <v>#DIV/0!</v>
      </c>
      <c r="N116" s="11" t="e">
        <f>(COUNTIFS(Sta!$A:$A,$A116,Sta!$F:$F,"&gt;3.5") + COUNTIFS(Sta!$B:$B,$A116,Sta!$F:$F,"&gt;3.5"))/$D116</f>
        <v>#DIV/0!</v>
      </c>
      <c r="O116" s="8" t="e">
        <f>COUNTIFS(Sta!$A:$A,$A116,Sta!$F:$F,"&gt;3.5")/$B116</f>
        <v>#DIV/0!</v>
      </c>
      <c r="P116" s="8" t="e">
        <f>COUNTIFS(Sta!$B:$B,$A116,Sta!$F:$F,"&gt;3.5")/$C116</f>
        <v>#DIV/0!</v>
      </c>
      <c r="Q116" s="11" t="e">
        <f>(COUNTIFS(Sta!$A:$A,$A116,Sta!$D:$D,"&gt;0.5")  + COUNTIFS(Sta!$B:$B,$A116,Sta!$E:$E,"&gt;0.5"))/$D116</f>
        <v>#DIV/0!</v>
      </c>
      <c r="R116" s="8" t="e">
        <f>COUNTIFS(Sta!$A:$A,$A116,Sta!$D:$D,"&gt;0.5")/$B116</f>
        <v>#DIV/0!</v>
      </c>
      <c r="S116" s="8" t="e">
        <f>COUNTIFS(Sta!$B:$B,$A116,Sta!$E:$E,"&gt;0.5")/$C116</f>
        <v>#DIV/0!</v>
      </c>
      <c r="T116" s="11" t="e">
        <f>(COUNTIFS(Sta!$A:$A,$A116,Sta!$D:$D,"&gt;1.5")  + COUNTIFS(Sta!$B:$B,$A116,Sta!$E:$E,"&gt;1.5"))/$D116</f>
        <v>#DIV/0!</v>
      </c>
      <c r="U116" s="8" t="e">
        <f>COUNTIFS(Sta!$A:$A,$A116,Sta!$D:$D,"&gt;1.5")/$B116</f>
        <v>#DIV/0!</v>
      </c>
      <c r="V116" s="8" t="e">
        <f>COUNTIFS(Sta!$B:$B,$A116,Sta!$E:$E,"&gt;1.5")/$C116</f>
        <v>#DIV/0!</v>
      </c>
      <c r="W116" s="11" t="e">
        <f>(COUNTIFS(Sta!$A:$A,$A116,Sta!$E:E,"&gt;0.5") +COUNTIFS(Sta!$B:$B,$A116,Sta!$D:$D,"&gt;0.5"))/$D116</f>
        <v>#DIV/0!</v>
      </c>
      <c r="X116" s="8" t="e">
        <f>COUNTIFS(Sta!$A:$A,$A116,Sta!$E:$E,"&gt;0.5")/$B116</f>
        <v>#DIV/0!</v>
      </c>
      <c r="Y116" s="8" t="e">
        <f>COUNTIFS(Sta!$B:$B,$A116,Sta!$D:$D,"&gt;0.5")/$C116</f>
        <v>#DIV/0!</v>
      </c>
      <c r="Z116" s="11" t="e">
        <f>(COUNTIFS(Sta!$A:$A,$A116,Sta!$E:$E,"&gt;1.5")  + COUNTIFS(Sta!$B:$B,$A116,Sta!$D:$D,"&gt;1.5"))/$D116</f>
        <v>#DIV/0!</v>
      </c>
      <c r="AA116" s="8" t="e">
        <f>COUNTIFS(Sta!$A:$A,$A116,Sta!$E:$E,"&gt;1.5")/$B116</f>
        <v>#DIV/0!</v>
      </c>
      <c r="AB116" s="8" t="e">
        <f>COUNTIFS(Sta!$B:$B,$A116,Sta!$D:$D,"&gt;1.5")/$C116</f>
        <v>#DIV/0!</v>
      </c>
      <c r="AC116" s="11" t="e">
        <f>(COUNTIFS(Sta!$A:A,$A116,Sta!$G:$G,"y") + COUNTIFS(Sta!$B:B,$A116,Sta!$G:$G,"y"))/$D116</f>
        <v>#DIV/0!</v>
      </c>
      <c r="AD116" s="8" t="e">
        <f>COUNTIFS(Sta!$A:A,$A116,Sta!$G:$G,"y")/$B116</f>
        <v>#DIV/0!</v>
      </c>
      <c r="AE116" s="16" t="e">
        <f>COUNTIFS(Sta!$B:B,$A116,Sta!$G:$G,"y")/$C116</f>
        <v>#DIV/0!</v>
      </c>
    </row>
    <row r="117" spans="1:31" x14ac:dyDescent="0.3">
      <c r="A117" t="s">
        <v>223</v>
      </c>
      <c r="B117" s="9">
        <f>COUNTIF(Sta!A:A,A117)</f>
        <v>0</v>
      </c>
      <c r="C117" s="4">
        <f>COUNTIF(Sta!B:B,A117)</f>
        <v>0</v>
      </c>
      <c r="D117" s="4">
        <f t="shared" si="3"/>
        <v>0</v>
      </c>
      <c r="E117" s="11" t="e">
        <f>(COUNTIFS(Sta!$A:$A,$A117,Sta!$F:$F,"&gt;0.5") + COUNTIFS(Sta!$B:$B,$A117,Sta!$F:$F,"&gt;0.5"))/$D117</f>
        <v>#DIV/0!</v>
      </c>
      <c r="F117" s="8" t="e">
        <f>COUNTIFS(Sta!$A:$A,$A117,Sta!$F:$F,"&gt;0.5")/$B117</f>
        <v>#DIV/0!</v>
      </c>
      <c r="G117" s="8" t="e">
        <f>COUNTIFS(Sta!$B:$B,$A117,Sta!$F:$F,"&gt;0.5")/$C117</f>
        <v>#DIV/0!</v>
      </c>
      <c r="H117" s="11" t="e">
        <f>(COUNTIFS(Sta!$A:$A,$A117,Sta!$F:$F,"&gt;1.5") + COUNTIFS(Sta!$B:$B,$A117,Sta!$F:$F,"&gt;1.5"))/$D117</f>
        <v>#DIV/0!</v>
      </c>
      <c r="I117" s="8" t="e">
        <f>COUNTIFS(Sta!$A:$A,$A117,Sta!$F:$F,"&gt;1.5")/$B117</f>
        <v>#DIV/0!</v>
      </c>
      <c r="J117" s="8" t="e">
        <f>COUNTIFS(Sta!$B:$B,$A117,Sta!$F:$F,"&gt;1.5")/$C117</f>
        <v>#DIV/0!</v>
      </c>
      <c r="K117" s="11" t="e">
        <f>(COUNTIFS(Sta!$A:$A,$A117,Sta!$F:$F,"&gt;2.5") + COUNTIFS(Sta!$B:$B,$A117,Sta!$F:$F,"&gt;2.5"))/$D117</f>
        <v>#DIV/0!</v>
      </c>
      <c r="L117" s="8" t="e">
        <f>COUNTIFS(Sta!$A:$A,$A117,Sta!$F:$F,"&gt;2.5")/$B117</f>
        <v>#DIV/0!</v>
      </c>
      <c r="M117" s="8" t="e">
        <f>COUNTIFS(Sta!$B:$B,$A117,Sta!$F:$F,"&gt;2.5")/$C117</f>
        <v>#DIV/0!</v>
      </c>
      <c r="N117" s="11" t="e">
        <f>(COUNTIFS(Sta!$A:$A,$A117,Sta!$F:$F,"&gt;3.5") + COUNTIFS(Sta!$B:$B,$A117,Sta!$F:$F,"&gt;3.5"))/$D117</f>
        <v>#DIV/0!</v>
      </c>
      <c r="O117" s="8" t="e">
        <f>COUNTIFS(Sta!$A:$A,$A117,Sta!$F:$F,"&gt;3.5")/$B117</f>
        <v>#DIV/0!</v>
      </c>
      <c r="P117" s="8" t="e">
        <f>COUNTIFS(Sta!$B:$B,$A117,Sta!$F:$F,"&gt;3.5")/$C117</f>
        <v>#DIV/0!</v>
      </c>
      <c r="Q117" s="11" t="e">
        <f>(COUNTIFS(Sta!$A:$A,$A117,Sta!$D:$D,"&gt;0.5")  + COUNTIFS(Sta!$B:$B,$A117,Sta!$E:$E,"&gt;0.5"))/$D117</f>
        <v>#DIV/0!</v>
      </c>
      <c r="R117" s="8" t="e">
        <f>COUNTIFS(Sta!$A:$A,$A117,Sta!$D:$D,"&gt;0.5")/$B117</f>
        <v>#DIV/0!</v>
      </c>
      <c r="S117" s="8" t="e">
        <f>COUNTIFS(Sta!$B:$B,$A117,Sta!$E:$E,"&gt;0.5")/$C117</f>
        <v>#DIV/0!</v>
      </c>
      <c r="T117" s="11" t="e">
        <f>(COUNTIFS(Sta!$A:$A,$A117,Sta!$D:$D,"&gt;1.5")  + COUNTIFS(Sta!$B:$B,$A117,Sta!$E:$E,"&gt;1.5"))/$D117</f>
        <v>#DIV/0!</v>
      </c>
      <c r="U117" s="8" t="e">
        <f>COUNTIFS(Sta!$A:$A,$A117,Sta!$D:$D,"&gt;1.5")/$B117</f>
        <v>#DIV/0!</v>
      </c>
      <c r="V117" s="8" t="e">
        <f>COUNTIFS(Sta!$B:$B,$A117,Sta!$E:$E,"&gt;1.5")/$C117</f>
        <v>#DIV/0!</v>
      </c>
      <c r="W117" s="11" t="e">
        <f>(COUNTIFS(Sta!$A:$A,$A117,Sta!$E:E,"&gt;0.5") +COUNTIFS(Sta!$B:$B,$A117,Sta!$D:$D,"&gt;0.5"))/$D117</f>
        <v>#DIV/0!</v>
      </c>
      <c r="X117" s="8" t="e">
        <f>COUNTIFS(Sta!$A:$A,$A117,Sta!$E:$E,"&gt;0.5")/$B117</f>
        <v>#DIV/0!</v>
      </c>
      <c r="Y117" s="8" t="e">
        <f>COUNTIFS(Sta!$B:$B,$A117,Sta!$D:$D,"&gt;0.5")/$C117</f>
        <v>#DIV/0!</v>
      </c>
      <c r="Z117" s="11" t="e">
        <f>(COUNTIFS(Sta!$A:$A,$A117,Sta!$E:$E,"&gt;1.5")  + COUNTIFS(Sta!$B:$B,$A117,Sta!$D:$D,"&gt;1.5"))/$D117</f>
        <v>#DIV/0!</v>
      </c>
      <c r="AA117" s="8" t="e">
        <f>COUNTIFS(Sta!$A:$A,$A117,Sta!$E:$E,"&gt;1.5")/$B117</f>
        <v>#DIV/0!</v>
      </c>
      <c r="AB117" s="8" t="e">
        <f>COUNTIFS(Sta!$B:$B,$A117,Sta!$D:$D,"&gt;1.5")/$C117</f>
        <v>#DIV/0!</v>
      </c>
      <c r="AC117" s="11" t="e">
        <f>(COUNTIFS(Sta!$A:A,$A117,Sta!$G:$G,"y") + COUNTIFS(Sta!$B:B,$A117,Sta!$G:$G,"y"))/$D117</f>
        <v>#DIV/0!</v>
      </c>
      <c r="AD117" s="8" t="e">
        <f>COUNTIFS(Sta!$A:A,$A117,Sta!$G:$G,"y")/$B117</f>
        <v>#DIV/0!</v>
      </c>
      <c r="AE117" s="16" t="e">
        <f>COUNTIFS(Sta!$B:B,$A117,Sta!$G:$G,"y")/$C117</f>
        <v>#DIV/0!</v>
      </c>
    </row>
    <row r="118" spans="1:31" x14ac:dyDescent="0.3">
      <c r="A118" t="s">
        <v>230</v>
      </c>
      <c r="B118" s="9">
        <f>COUNTIF(Sta!A:A,A118)</f>
        <v>0</v>
      </c>
      <c r="C118" s="4">
        <f>COUNTIF(Sta!B:B,A118)</f>
        <v>0</v>
      </c>
      <c r="D118" s="4">
        <f t="shared" si="3"/>
        <v>0</v>
      </c>
      <c r="E118" s="11" t="e">
        <f>(COUNTIFS(Sta!$A:$A,$A118,Sta!$F:$F,"&gt;0.5") + COUNTIFS(Sta!$B:$B,$A118,Sta!$F:$F,"&gt;0.5"))/$D118</f>
        <v>#DIV/0!</v>
      </c>
      <c r="F118" s="8" t="e">
        <f>COUNTIFS(Sta!$A:$A,$A118,Sta!$F:$F,"&gt;0.5")/$B118</f>
        <v>#DIV/0!</v>
      </c>
      <c r="G118" s="8" t="e">
        <f>COUNTIFS(Sta!$B:$B,$A118,Sta!$F:$F,"&gt;0.5")/$C118</f>
        <v>#DIV/0!</v>
      </c>
      <c r="H118" s="11" t="e">
        <f>(COUNTIFS(Sta!$A:$A,$A118,Sta!$F:$F,"&gt;1.5") + COUNTIFS(Sta!$B:$B,$A118,Sta!$F:$F,"&gt;1.5"))/$D118</f>
        <v>#DIV/0!</v>
      </c>
      <c r="I118" s="8" t="e">
        <f>COUNTIFS(Sta!$A:$A,$A118,Sta!$F:$F,"&gt;1.5")/$B118</f>
        <v>#DIV/0!</v>
      </c>
      <c r="J118" s="8" t="e">
        <f>COUNTIFS(Sta!$B:$B,$A118,Sta!$F:$F,"&gt;1.5")/$C118</f>
        <v>#DIV/0!</v>
      </c>
      <c r="K118" s="11" t="e">
        <f>(COUNTIFS(Sta!$A:$A,$A118,Sta!$F:$F,"&gt;2.5") + COUNTIFS(Sta!$B:$B,$A118,Sta!$F:$F,"&gt;2.5"))/$D118</f>
        <v>#DIV/0!</v>
      </c>
      <c r="L118" s="8" t="e">
        <f>COUNTIFS(Sta!$A:$A,$A118,Sta!$F:$F,"&gt;2.5")/$B118</f>
        <v>#DIV/0!</v>
      </c>
      <c r="M118" s="8" t="e">
        <f>COUNTIFS(Sta!$B:$B,$A118,Sta!$F:$F,"&gt;2.5")/$C118</f>
        <v>#DIV/0!</v>
      </c>
      <c r="N118" s="11" t="e">
        <f>(COUNTIFS(Sta!$A:$A,$A118,Sta!$F:$F,"&gt;3.5") + COUNTIFS(Sta!$B:$B,$A118,Sta!$F:$F,"&gt;3.5"))/$D118</f>
        <v>#DIV/0!</v>
      </c>
      <c r="O118" s="8" t="e">
        <f>COUNTIFS(Sta!$A:$A,$A118,Sta!$F:$F,"&gt;3.5")/$B118</f>
        <v>#DIV/0!</v>
      </c>
      <c r="P118" s="8" t="e">
        <f>COUNTIFS(Sta!$B:$B,$A118,Sta!$F:$F,"&gt;3.5")/$C118</f>
        <v>#DIV/0!</v>
      </c>
      <c r="Q118" s="11" t="e">
        <f>(COUNTIFS(Sta!$A:$A,$A118,Sta!$D:$D,"&gt;0.5")  + COUNTIFS(Sta!$B:$B,$A118,Sta!$E:$E,"&gt;0.5"))/$D118</f>
        <v>#DIV/0!</v>
      </c>
      <c r="R118" s="8" t="e">
        <f>COUNTIFS(Sta!$A:$A,$A118,Sta!$D:$D,"&gt;0.5")/$B118</f>
        <v>#DIV/0!</v>
      </c>
      <c r="S118" s="8" t="e">
        <f>COUNTIFS(Sta!$B:$B,$A118,Sta!$E:$E,"&gt;0.5")/$C118</f>
        <v>#DIV/0!</v>
      </c>
      <c r="T118" s="11" t="e">
        <f>(COUNTIFS(Sta!$A:$A,$A118,Sta!$D:$D,"&gt;1.5")  + COUNTIFS(Sta!$B:$B,$A118,Sta!$E:$E,"&gt;1.5"))/$D118</f>
        <v>#DIV/0!</v>
      </c>
      <c r="U118" s="8" t="e">
        <f>COUNTIFS(Sta!$A:$A,$A118,Sta!$D:$D,"&gt;1.5")/$B118</f>
        <v>#DIV/0!</v>
      </c>
      <c r="V118" s="8" t="e">
        <f>COUNTIFS(Sta!$B:$B,$A118,Sta!$E:$E,"&gt;1.5")/$C118</f>
        <v>#DIV/0!</v>
      </c>
      <c r="W118" s="11" t="e">
        <f>(COUNTIFS(Sta!$A:$A,$A118,Sta!$E:E,"&gt;0.5") +COUNTIFS(Sta!$B:$B,$A118,Sta!$D:$D,"&gt;0.5"))/$D118</f>
        <v>#DIV/0!</v>
      </c>
      <c r="X118" s="8" t="e">
        <f>COUNTIFS(Sta!$A:$A,$A118,Sta!$E:$E,"&gt;0.5")/$B118</f>
        <v>#DIV/0!</v>
      </c>
      <c r="Y118" s="8" t="e">
        <f>COUNTIFS(Sta!$B:$B,$A118,Sta!$D:$D,"&gt;0.5")/$C118</f>
        <v>#DIV/0!</v>
      </c>
      <c r="Z118" s="11" t="e">
        <f>(COUNTIFS(Sta!$A:$A,$A118,Sta!$E:$E,"&gt;1.5")  + COUNTIFS(Sta!$B:$B,$A118,Sta!$D:$D,"&gt;1.5"))/$D118</f>
        <v>#DIV/0!</v>
      </c>
      <c r="AA118" s="8" t="e">
        <f>COUNTIFS(Sta!$A:$A,$A118,Sta!$E:$E,"&gt;1.5")/$B118</f>
        <v>#DIV/0!</v>
      </c>
      <c r="AB118" s="8" t="e">
        <f>COUNTIFS(Sta!$B:$B,$A118,Sta!$D:$D,"&gt;1.5")/$C118</f>
        <v>#DIV/0!</v>
      </c>
      <c r="AC118" s="11" t="e">
        <f>(COUNTIFS(Sta!$A:A,$A118,Sta!$G:$G,"y") + COUNTIFS(Sta!$B:B,$A118,Sta!$G:$G,"y"))/$D118</f>
        <v>#DIV/0!</v>
      </c>
      <c r="AD118" s="8" t="e">
        <f>COUNTIFS(Sta!$A:A,$A118,Sta!$G:$G,"y")/$B118</f>
        <v>#DIV/0!</v>
      </c>
      <c r="AE118" s="16" t="e">
        <f>COUNTIFS(Sta!$B:B,$A118,Sta!$G:$G,"y")/$C118</f>
        <v>#DIV/0!</v>
      </c>
    </row>
    <row r="119" spans="1:31" x14ac:dyDescent="0.3">
      <c r="A119" t="s">
        <v>218</v>
      </c>
      <c r="B119" s="9">
        <f>COUNTIF(Sta!A:A,A119)</f>
        <v>0</v>
      </c>
      <c r="C119" s="4">
        <f>COUNTIF(Sta!B:B,A119)</f>
        <v>0</v>
      </c>
      <c r="D119" s="4">
        <f t="shared" si="3"/>
        <v>0</v>
      </c>
      <c r="E119" s="11" t="e">
        <f>(COUNTIFS(Sta!$A:$A,$A119,Sta!$F:$F,"&gt;0.5") + COUNTIFS(Sta!$B:$B,$A119,Sta!$F:$F,"&gt;0.5"))/$D119</f>
        <v>#DIV/0!</v>
      </c>
      <c r="F119" s="8" t="e">
        <f>COUNTIFS(Sta!$A:$A,$A119,Sta!$F:$F,"&gt;0.5")/$B119</f>
        <v>#DIV/0!</v>
      </c>
      <c r="G119" s="8" t="e">
        <f>COUNTIFS(Sta!$B:$B,$A119,Sta!$F:$F,"&gt;0.5")/$C119</f>
        <v>#DIV/0!</v>
      </c>
      <c r="H119" s="11" t="e">
        <f>(COUNTIFS(Sta!$A:$A,$A119,Sta!$F:$F,"&gt;1.5") + COUNTIFS(Sta!$B:$B,$A119,Sta!$F:$F,"&gt;1.5"))/$D119</f>
        <v>#DIV/0!</v>
      </c>
      <c r="I119" s="8" t="e">
        <f>COUNTIFS(Sta!$A:$A,$A119,Sta!$F:$F,"&gt;1.5")/$B119</f>
        <v>#DIV/0!</v>
      </c>
      <c r="J119" s="8" t="e">
        <f>COUNTIFS(Sta!$B:$B,$A119,Sta!$F:$F,"&gt;1.5")/$C119</f>
        <v>#DIV/0!</v>
      </c>
      <c r="K119" s="11" t="e">
        <f>(COUNTIFS(Sta!$A:$A,$A119,Sta!$F:$F,"&gt;2.5") + COUNTIFS(Sta!$B:$B,$A119,Sta!$F:$F,"&gt;2.5"))/$D119</f>
        <v>#DIV/0!</v>
      </c>
      <c r="L119" s="8" t="e">
        <f>COUNTIFS(Sta!$A:$A,$A119,Sta!$F:$F,"&gt;2.5")/$B119</f>
        <v>#DIV/0!</v>
      </c>
      <c r="M119" s="8" t="e">
        <f>COUNTIFS(Sta!$B:$B,$A119,Sta!$F:$F,"&gt;2.5")/$C119</f>
        <v>#DIV/0!</v>
      </c>
      <c r="N119" s="11" t="e">
        <f>(COUNTIFS(Sta!$A:$A,$A119,Sta!$F:$F,"&gt;3.5") + COUNTIFS(Sta!$B:$B,$A119,Sta!$F:$F,"&gt;3.5"))/$D119</f>
        <v>#DIV/0!</v>
      </c>
      <c r="O119" s="8" t="e">
        <f>COUNTIFS(Sta!$A:$A,$A119,Sta!$F:$F,"&gt;3.5")/$B119</f>
        <v>#DIV/0!</v>
      </c>
      <c r="P119" s="8" t="e">
        <f>COUNTIFS(Sta!$B:$B,$A119,Sta!$F:$F,"&gt;3.5")/$C119</f>
        <v>#DIV/0!</v>
      </c>
      <c r="Q119" s="11" t="e">
        <f>(COUNTIFS(Sta!$A:$A,$A119,Sta!$D:$D,"&gt;0.5")  + COUNTIFS(Sta!$B:$B,$A119,Sta!$E:$E,"&gt;0.5"))/$D119</f>
        <v>#DIV/0!</v>
      </c>
      <c r="R119" s="8" t="e">
        <f>COUNTIFS(Sta!$A:$A,$A119,Sta!$D:$D,"&gt;0.5")/$B119</f>
        <v>#DIV/0!</v>
      </c>
      <c r="S119" s="8" t="e">
        <f>COUNTIFS(Sta!$B:$B,$A119,Sta!$E:$E,"&gt;0.5")/$C119</f>
        <v>#DIV/0!</v>
      </c>
      <c r="T119" s="11" t="e">
        <f>(COUNTIFS(Sta!$A:$A,$A119,Sta!$D:$D,"&gt;1.5")  + COUNTIFS(Sta!$B:$B,$A119,Sta!$E:$E,"&gt;1.5"))/$D119</f>
        <v>#DIV/0!</v>
      </c>
      <c r="U119" s="8" t="e">
        <f>COUNTIFS(Sta!$A:$A,$A119,Sta!$D:$D,"&gt;1.5")/$B119</f>
        <v>#DIV/0!</v>
      </c>
      <c r="V119" s="8" t="e">
        <f>COUNTIFS(Sta!$B:$B,$A119,Sta!$E:$E,"&gt;1.5")/$C119</f>
        <v>#DIV/0!</v>
      </c>
      <c r="W119" s="11" t="e">
        <f>(COUNTIFS(Sta!$A:$A,$A119,Sta!$E:E,"&gt;0.5") +COUNTIFS(Sta!$B:$B,$A119,Sta!$D:$D,"&gt;0.5"))/$D119</f>
        <v>#DIV/0!</v>
      </c>
      <c r="X119" s="8" t="e">
        <f>COUNTIFS(Sta!$A:$A,$A119,Sta!$E:$E,"&gt;0.5")/$B119</f>
        <v>#DIV/0!</v>
      </c>
      <c r="Y119" s="8" t="e">
        <f>COUNTIFS(Sta!$B:$B,$A119,Sta!$D:$D,"&gt;0.5")/$C119</f>
        <v>#DIV/0!</v>
      </c>
      <c r="Z119" s="11" t="e">
        <f>(COUNTIFS(Sta!$A:$A,$A119,Sta!$E:$E,"&gt;1.5")  + COUNTIFS(Sta!$B:$B,$A119,Sta!$D:$D,"&gt;1.5"))/$D119</f>
        <v>#DIV/0!</v>
      </c>
      <c r="AA119" s="8" t="e">
        <f>COUNTIFS(Sta!$A:$A,$A119,Sta!$E:$E,"&gt;1.5")/$B119</f>
        <v>#DIV/0!</v>
      </c>
      <c r="AB119" s="8" t="e">
        <f>COUNTIFS(Sta!$B:$B,$A119,Sta!$D:$D,"&gt;1.5")/$C119</f>
        <v>#DIV/0!</v>
      </c>
      <c r="AC119" s="11" t="e">
        <f>(COUNTIFS(Sta!$A:A,$A119,Sta!$G:$G,"y") + COUNTIFS(Sta!$B:B,$A119,Sta!$G:$G,"y"))/$D119</f>
        <v>#DIV/0!</v>
      </c>
      <c r="AD119" s="8" t="e">
        <f>COUNTIFS(Sta!$A:A,$A119,Sta!$G:$G,"y")/$B119</f>
        <v>#DIV/0!</v>
      </c>
      <c r="AE119" s="16" t="e">
        <f>COUNTIFS(Sta!$B:B,$A119,Sta!$G:$G,"y")/$C119</f>
        <v>#DIV/0!</v>
      </c>
    </row>
    <row r="120" spans="1:31" x14ac:dyDescent="0.3">
      <c r="A120" t="s">
        <v>240</v>
      </c>
      <c r="B120" s="9">
        <f>COUNTIF(Sta!A:A,A120)</f>
        <v>0</v>
      </c>
      <c r="C120" s="4">
        <f>COUNTIF(Sta!B:B,A120)</f>
        <v>0</v>
      </c>
      <c r="D120" s="4">
        <f t="shared" si="3"/>
        <v>0</v>
      </c>
      <c r="E120" s="11" t="e">
        <f>(COUNTIFS(Sta!$A:$A,$A120,Sta!$F:$F,"&gt;0.5") + COUNTIFS(Sta!$B:$B,$A120,Sta!$F:$F,"&gt;0.5"))/$D120</f>
        <v>#DIV/0!</v>
      </c>
      <c r="F120" s="8" t="e">
        <f>COUNTIFS(Sta!$A:$A,$A120,Sta!$F:$F,"&gt;0.5")/$B120</f>
        <v>#DIV/0!</v>
      </c>
      <c r="G120" s="8" t="e">
        <f>COUNTIFS(Sta!$B:$B,$A120,Sta!$F:$F,"&gt;0.5")/$C120</f>
        <v>#DIV/0!</v>
      </c>
      <c r="H120" s="11" t="e">
        <f>(COUNTIFS(Sta!$A:$A,$A120,Sta!$F:$F,"&gt;1.5") + COUNTIFS(Sta!$B:$B,$A120,Sta!$F:$F,"&gt;1.5"))/$D120</f>
        <v>#DIV/0!</v>
      </c>
      <c r="I120" s="8" t="e">
        <f>COUNTIFS(Sta!$A:$A,$A120,Sta!$F:$F,"&gt;1.5")/$B120</f>
        <v>#DIV/0!</v>
      </c>
      <c r="J120" s="8" t="e">
        <f>COUNTIFS(Sta!$B:$B,$A120,Sta!$F:$F,"&gt;1.5")/$C120</f>
        <v>#DIV/0!</v>
      </c>
      <c r="K120" s="11" t="e">
        <f>(COUNTIFS(Sta!$A:$A,$A120,Sta!$F:$F,"&gt;2.5") + COUNTIFS(Sta!$B:$B,$A120,Sta!$F:$F,"&gt;2.5"))/$D120</f>
        <v>#DIV/0!</v>
      </c>
      <c r="L120" s="8" t="e">
        <f>COUNTIFS(Sta!$A:$A,$A120,Sta!$F:$F,"&gt;2.5")/$B120</f>
        <v>#DIV/0!</v>
      </c>
      <c r="M120" s="8" t="e">
        <f>COUNTIFS(Sta!$B:$B,$A120,Sta!$F:$F,"&gt;2.5")/$C120</f>
        <v>#DIV/0!</v>
      </c>
      <c r="N120" s="11" t="e">
        <f>(COUNTIFS(Sta!$A:$A,$A120,Sta!$F:$F,"&gt;3.5") + COUNTIFS(Sta!$B:$B,$A120,Sta!$F:$F,"&gt;3.5"))/$D120</f>
        <v>#DIV/0!</v>
      </c>
      <c r="O120" s="8" t="e">
        <f>COUNTIFS(Sta!$A:$A,$A120,Sta!$F:$F,"&gt;3.5")/$B120</f>
        <v>#DIV/0!</v>
      </c>
      <c r="P120" s="8" t="e">
        <f>COUNTIFS(Sta!$B:$B,$A120,Sta!$F:$F,"&gt;3.5")/$C120</f>
        <v>#DIV/0!</v>
      </c>
      <c r="Q120" s="11" t="e">
        <f>(COUNTIFS(Sta!$A:$A,$A120,Sta!$D:$D,"&gt;0.5")  + COUNTIFS(Sta!$B:$B,$A120,Sta!$E:$E,"&gt;0.5"))/$D120</f>
        <v>#DIV/0!</v>
      </c>
      <c r="R120" s="8" t="e">
        <f>COUNTIFS(Sta!$A:$A,$A120,Sta!$D:$D,"&gt;0.5")/$B120</f>
        <v>#DIV/0!</v>
      </c>
      <c r="S120" s="8" t="e">
        <f>COUNTIFS(Sta!$B:$B,$A120,Sta!$E:$E,"&gt;0.5")/$C120</f>
        <v>#DIV/0!</v>
      </c>
      <c r="T120" s="11" t="e">
        <f>(COUNTIFS(Sta!$A:$A,$A120,Sta!$D:$D,"&gt;1.5")  + COUNTIFS(Sta!$B:$B,$A120,Sta!$E:$E,"&gt;1.5"))/$D120</f>
        <v>#DIV/0!</v>
      </c>
      <c r="U120" s="8" t="e">
        <f>COUNTIFS(Sta!$A:$A,$A120,Sta!$D:$D,"&gt;1.5")/$B120</f>
        <v>#DIV/0!</v>
      </c>
      <c r="V120" s="8" t="e">
        <f>COUNTIFS(Sta!$B:$B,$A120,Sta!$E:$E,"&gt;1.5")/$C120</f>
        <v>#DIV/0!</v>
      </c>
      <c r="W120" s="11" t="e">
        <f>(COUNTIFS(Sta!$A:$A,$A120,Sta!$E:E,"&gt;0.5") +COUNTIFS(Sta!$B:$B,$A120,Sta!$D:$D,"&gt;0.5"))/$D120</f>
        <v>#DIV/0!</v>
      </c>
      <c r="X120" s="8" t="e">
        <f>COUNTIFS(Sta!$A:$A,$A120,Sta!$E:$E,"&gt;0.5")/$B120</f>
        <v>#DIV/0!</v>
      </c>
      <c r="Y120" s="8" t="e">
        <f>COUNTIFS(Sta!$B:$B,$A120,Sta!$D:$D,"&gt;0.5")/$C120</f>
        <v>#DIV/0!</v>
      </c>
      <c r="Z120" s="11" t="e">
        <f>(COUNTIFS(Sta!$A:$A,$A120,Sta!$E:$E,"&gt;1.5")  + COUNTIFS(Sta!$B:$B,$A120,Sta!$D:$D,"&gt;1.5"))/$D120</f>
        <v>#DIV/0!</v>
      </c>
      <c r="AA120" s="8" t="e">
        <f>COUNTIFS(Sta!$A:$A,$A120,Sta!$E:$E,"&gt;1.5")/$B120</f>
        <v>#DIV/0!</v>
      </c>
      <c r="AB120" s="8" t="e">
        <f>COUNTIFS(Sta!$B:$B,$A120,Sta!$D:$D,"&gt;1.5")/$C120</f>
        <v>#DIV/0!</v>
      </c>
      <c r="AC120" s="11" t="e">
        <f>(COUNTIFS(Sta!$A:A,$A120,Sta!$G:$G,"y") + COUNTIFS(Sta!$B:B,$A120,Sta!$G:$G,"y"))/$D120</f>
        <v>#DIV/0!</v>
      </c>
      <c r="AD120" s="8" t="e">
        <f>COUNTIFS(Sta!$A:A,$A120,Sta!$G:$G,"y")/$B120</f>
        <v>#DIV/0!</v>
      </c>
      <c r="AE120" s="16" t="e">
        <f>COUNTIFS(Sta!$B:B,$A120,Sta!$G:$G,"y")/$C120</f>
        <v>#DIV/0!</v>
      </c>
    </row>
    <row r="121" spans="1:31" x14ac:dyDescent="0.3">
      <c r="A121" t="s">
        <v>220</v>
      </c>
      <c r="B121" s="9">
        <f>COUNTIF(Sta!A:A,A121)</f>
        <v>0</v>
      </c>
      <c r="C121" s="4">
        <f>COUNTIF(Sta!B:B,A121)</f>
        <v>0</v>
      </c>
      <c r="D121" s="4">
        <f t="shared" si="3"/>
        <v>0</v>
      </c>
      <c r="E121" s="11" t="e">
        <f>(COUNTIFS(Sta!$A:$A,$A121,Sta!$F:$F,"&gt;0.5") + COUNTIFS(Sta!$B:$B,$A121,Sta!$F:$F,"&gt;0.5"))/$D121</f>
        <v>#DIV/0!</v>
      </c>
      <c r="F121" s="8" t="e">
        <f>COUNTIFS(Sta!$A:$A,$A121,Sta!$F:$F,"&gt;0.5")/$B121</f>
        <v>#DIV/0!</v>
      </c>
      <c r="G121" s="8" t="e">
        <f>COUNTIFS(Sta!$B:$B,$A121,Sta!$F:$F,"&gt;0.5")/$C121</f>
        <v>#DIV/0!</v>
      </c>
      <c r="H121" s="11" t="e">
        <f>(COUNTIFS(Sta!$A:$A,$A121,Sta!$F:$F,"&gt;1.5") + COUNTIFS(Sta!$B:$B,$A121,Sta!$F:$F,"&gt;1.5"))/$D121</f>
        <v>#DIV/0!</v>
      </c>
      <c r="I121" s="8" t="e">
        <f>COUNTIFS(Sta!$A:$A,$A121,Sta!$F:$F,"&gt;1.5")/$B121</f>
        <v>#DIV/0!</v>
      </c>
      <c r="J121" s="8" t="e">
        <f>COUNTIFS(Sta!$B:$B,$A121,Sta!$F:$F,"&gt;1.5")/$C121</f>
        <v>#DIV/0!</v>
      </c>
      <c r="K121" s="11" t="e">
        <f>(COUNTIFS(Sta!$A:$A,$A121,Sta!$F:$F,"&gt;2.5") + COUNTIFS(Sta!$B:$B,$A121,Sta!$F:$F,"&gt;2.5"))/$D121</f>
        <v>#DIV/0!</v>
      </c>
      <c r="L121" s="8" t="e">
        <f>COUNTIFS(Sta!$A:$A,$A121,Sta!$F:$F,"&gt;2.5")/$B121</f>
        <v>#DIV/0!</v>
      </c>
      <c r="M121" s="8" t="e">
        <f>COUNTIFS(Sta!$B:$B,$A121,Sta!$F:$F,"&gt;2.5")/$C121</f>
        <v>#DIV/0!</v>
      </c>
      <c r="N121" s="11" t="e">
        <f>(COUNTIFS(Sta!$A:$A,$A121,Sta!$F:$F,"&gt;3.5") + COUNTIFS(Sta!$B:$B,$A121,Sta!$F:$F,"&gt;3.5"))/$D121</f>
        <v>#DIV/0!</v>
      </c>
      <c r="O121" s="8" t="e">
        <f>COUNTIFS(Sta!$A:$A,$A121,Sta!$F:$F,"&gt;3.5")/$B121</f>
        <v>#DIV/0!</v>
      </c>
      <c r="P121" s="8" t="e">
        <f>COUNTIFS(Sta!$B:$B,$A121,Sta!$F:$F,"&gt;3.5")/$C121</f>
        <v>#DIV/0!</v>
      </c>
      <c r="Q121" s="11" t="e">
        <f>(COUNTIFS(Sta!$A:$A,$A121,Sta!$D:$D,"&gt;0.5")  + COUNTIFS(Sta!$B:$B,$A121,Sta!$E:$E,"&gt;0.5"))/$D121</f>
        <v>#DIV/0!</v>
      </c>
      <c r="R121" s="8" t="e">
        <f>COUNTIFS(Sta!$A:$A,$A121,Sta!$D:$D,"&gt;0.5")/$B121</f>
        <v>#DIV/0!</v>
      </c>
      <c r="S121" s="8" t="e">
        <f>COUNTIFS(Sta!$B:$B,$A121,Sta!$E:$E,"&gt;0.5")/$C121</f>
        <v>#DIV/0!</v>
      </c>
      <c r="T121" s="11" t="e">
        <f>(COUNTIFS(Sta!$A:$A,$A121,Sta!$D:$D,"&gt;1.5")  + COUNTIFS(Sta!$B:$B,$A121,Sta!$E:$E,"&gt;1.5"))/$D121</f>
        <v>#DIV/0!</v>
      </c>
      <c r="U121" s="8" t="e">
        <f>COUNTIFS(Sta!$A:$A,$A121,Sta!$D:$D,"&gt;1.5")/$B121</f>
        <v>#DIV/0!</v>
      </c>
      <c r="V121" s="8" t="e">
        <f>COUNTIFS(Sta!$B:$B,$A121,Sta!$E:$E,"&gt;1.5")/$C121</f>
        <v>#DIV/0!</v>
      </c>
      <c r="W121" s="11" t="e">
        <f>(COUNTIFS(Sta!$A:$A,$A121,Sta!$E:E,"&gt;0.5") +COUNTIFS(Sta!$B:$B,$A121,Sta!$D:$D,"&gt;0.5"))/$D121</f>
        <v>#DIV/0!</v>
      </c>
      <c r="X121" s="8" t="e">
        <f>COUNTIFS(Sta!$A:$A,$A121,Sta!$E:$E,"&gt;0.5")/$B121</f>
        <v>#DIV/0!</v>
      </c>
      <c r="Y121" s="8" t="e">
        <f>COUNTIFS(Sta!$B:$B,$A121,Sta!$D:$D,"&gt;0.5")/$C121</f>
        <v>#DIV/0!</v>
      </c>
      <c r="Z121" s="11" t="e">
        <f>(COUNTIFS(Sta!$A:$A,$A121,Sta!$E:$E,"&gt;1.5")  + COUNTIFS(Sta!$B:$B,$A121,Sta!$D:$D,"&gt;1.5"))/$D121</f>
        <v>#DIV/0!</v>
      </c>
      <c r="AA121" s="8" t="e">
        <f>COUNTIFS(Sta!$A:$A,$A121,Sta!$E:$E,"&gt;1.5")/$B121</f>
        <v>#DIV/0!</v>
      </c>
      <c r="AB121" s="8" t="e">
        <f>COUNTIFS(Sta!$B:$B,$A121,Sta!$D:$D,"&gt;1.5")/$C121</f>
        <v>#DIV/0!</v>
      </c>
      <c r="AC121" s="11" t="e">
        <f>(COUNTIFS(Sta!$A:A,$A121,Sta!$G:$G,"y") + COUNTIFS(Sta!$B:B,$A121,Sta!$G:$G,"y"))/$D121</f>
        <v>#DIV/0!</v>
      </c>
      <c r="AD121" s="8" t="e">
        <f>COUNTIFS(Sta!$A:A,$A121,Sta!$G:$G,"y")/$B121</f>
        <v>#DIV/0!</v>
      </c>
      <c r="AE121" s="16" t="e">
        <f>COUNTIFS(Sta!$B:B,$A121,Sta!$G:$G,"y")/$C121</f>
        <v>#DIV/0!</v>
      </c>
    </row>
    <row r="122" spans="1:31" x14ac:dyDescent="0.3">
      <c r="A122" t="s">
        <v>219</v>
      </c>
      <c r="B122" s="9">
        <f>COUNTIF(Sta!A:A,A122)</f>
        <v>0</v>
      </c>
      <c r="C122" s="4">
        <f>COUNTIF(Sta!B:B,A122)</f>
        <v>0</v>
      </c>
      <c r="D122" s="4">
        <f t="shared" si="3"/>
        <v>0</v>
      </c>
      <c r="E122" s="11" t="e">
        <f>(COUNTIFS(Sta!$A:$A,$A122,Sta!$F:$F,"&gt;0.5") + COUNTIFS(Sta!$B:$B,$A122,Sta!$F:$F,"&gt;0.5"))/$D122</f>
        <v>#DIV/0!</v>
      </c>
      <c r="F122" s="8" t="e">
        <f>COUNTIFS(Sta!$A:$A,$A122,Sta!$F:$F,"&gt;0.5")/$B122</f>
        <v>#DIV/0!</v>
      </c>
      <c r="G122" s="8" t="e">
        <f>COUNTIFS(Sta!$B:$B,$A122,Sta!$F:$F,"&gt;0.5")/$C122</f>
        <v>#DIV/0!</v>
      </c>
      <c r="H122" s="11" t="e">
        <f>(COUNTIFS(Sta!$A:$A,$A122,Sta!$F:$F,"&gt;1.5") + COUNTIFS(Sta!$B:$B,$A122,Sta!$F:$F,"&gt;1.5"))/$D122</f>
        <v>#DIV/0!</v>
      </c>
      <c r="I122" s="8" t="e">
        <f>COUNTIFS(Sta!$A:$A,$A122,Sta!$F:$F,"&gt;1.5")/$B122</f>
        <v>#DIV/0!</v>
      </c>
      <c r="J122" s="8" t="e">
        <f>COUNTIFS(Sta!$B:$B,$A122,Sta!$F:$F,"&gt;1.5")/$C122</f>
        <v>#DIV/0!</v>
      </c>
      <c r="K122" s="11" t="e">
        <f>(COUNTIFS(Sta!$A:$A,$A122,Sta!$F:$F,"&gt;2.5") + COUNTIFS(Sta!$B:$B,$A122,Sta!$F:$F,"&gt;2.5"))/$D122</f>
        <v>#DIV/0!</v>
      </c>
      <c r="L122" s="8" t="e">
        <f>COUNTIFS(Sta!$A:$A,$A122,Sta!$F:$F,"&gt;2.5")/$B122</f>
        <v>#DIV/0!</v>
      </c>
      <c r="M122" s="8" t="e">
        <f>COUNTIFS(Sta!$B:$B,$A122,Sta!$F:$F,"&gt;2.5")/$C122</f>
        <v>#DIV/0!</v>
      </c>
      <c r="N122" s="11" t="e">
        <f>(COUNTIFS(Sta!$A:$A,$A122,Sta!$F:$F,"&gt;3.5") + COUNTIFS(Sta!$B:$B,$A122,Sta!$F:$F,"&gt;3.5"))/$D122</f>
        <v>#DIV/0!</v>
      </c>
      <c r="O122" s="8" t="e">
        <f>COUNTIFS(Sta!$A:$A,$A122,Sta!$F:$F,"&gt;3.5")/$B122</f>
        <v>#DIV/0!</v>
      </c>
      <c r="P122" s="8" t="e">
        <f>COUNTIFS(Sta!$B:$B,$A122,Sta!$F:$F,"&gt;3.5")/$C122</f>
        <v>#DIV/0!</v>
      </c>
      <c r="Q122" s="11" t="e">
        <f>(COUNTIFS(Sta!$A:$A,$A122,Sta!$D:$D,"&gt;0.5")  + COUNTIFS(Sta!$B:$B,$A122,Sta!$E:$E,"&gt;0.5"))/$D122</f>
        <v>#DIV/0!</v>
      </c>
      <c r="R122" s="8" t="e">
        <f>COUNTIFS(Sta!$A:$A,$A122,Sta!$D:$D,"&gt;0.5")/$B122</f>
        <v>#DIV/0!</v>
      </c>
      <c r="S122" s="8" t="e">
        <f>COUNTIFS(Sta!$B:$B,$A122,Sta!$E:$E,"&gt;0.5")/$C122</f>
        <v>#DIV/0!</v>
      </c>
      <c r="T122" s="11" t="e">
        <f>(COUNTIFS(Sta!$A:$A,$A122,Sta!$D:$D,"&gt;1.5")  + COUNTIFS(Sta!$B:$B,$A122,Sta!$E:$E,"&gt;1.5"))/$D122</f>
        <v>#DIV/0!</v>
      </c>
      <c r="U122" s="8" t="e">
        <f>COUNTIFS(Sta!$A:$A,$A122,Sta!$D:$D,"&gt;1.5")/$B122</f>
        <v>#DIV/0!</v>
      </c>
      <c r="V122" s="8" t="e">
        <f>COUNTIFS(Sta!$B:$B,$A122,Sta!$E:$E,"&gt;1.5")/$C122</f>
        <v>#DIV/0!</v>
      </c>
      <c r="W122" s="11" t="e">
        <f>(COUNTIFS(Sta!$A:$A,$A122,Sta!$E:E,"&gt;0.5") +COUNTIFS(Sta!$B:$B,$A122,Sta!$D:$D,"&gt;0.5"))/$D122</f>
        <v>#DIV/0!</v>
      </c>
      <c r="X122" s="8" t="e">
        <f>COUNTIFS(Sta!$A:$A,$A122,Sta!$E:$E,"&gt;0.5")/$B122</f>
        <v>#DIV/0!</v>
      </c>
      <c r="Y122" s="8" t="e">
        <f>COUNTIFS(Sta!$B:$B,$A122,Sta!$D:$D,"&gt;0.5")/$C122</f>
        <v>#DIV/0!</v>
      </c>
      <c r="Z122" s="11" t="e">
        <f>(COUNTIFS(Sta!$A:$A,$A122,Sta!$E:$E,"&gt;1.5")  + COUNTIFS(Sta!$B:$B,$A122,Sta!$D:$D,"&gt;1.5"))/$D122</f>
        <v>#DIV/0!</v>
      </c>
      <c r="AA122" s="8" t="e">
        <f>COUNTIFS(Sta!$A:$A,$A122,Sta!$E:$E,"&gt;1.5")/$B122</f>
        <v>#DIV/0!</v>
      </c>
      <c r="AB122" s="8" t="e">
        <f>COUNTIFS(Sta!$B:$B,$A122,Sta!$D:$D,"&gt;1.5")/$C122</f>
        <v>#DIV/0!</v>
      </c>
      <c r="AC122" s="11" t="e">
        <f>(COUNTIFS(Sta!$A:A,$A122,Sta!$G:$G,"y") + COUNTIFS(Sta!$B:B,$A122,Sta!$G:$G,"y"))/$D122</f>
        <v>#DIV/0!</v>
      </c>
      <c r="AD122" s="8" t="e">
        <f>COUNTIFS(Sta!$A:A,$A122,Sta!$G:$G,"y")/$B122</f>
        <v>#DIV/0!</v>
      </c>
      <c r="AE122" s="16" t="e">
        <f>COUNTIFS(Sta!$B:B,$A122,Sta!$G:$G,"y")/$C122</f>
        <v>#DIV/0!</v>
      </c>
    </row>
    <row r="123" spans="1:31" x14ac:dyDescent="0.3">
      <c r="A123" t="s">
        <v>237</v>
      </c>
      <c r="B123" s="9">
        <f>COUNTIF(Sta!A:A,A123)</f>
        <v>0</v>
      </c>
      <c r="C123" s="4">
        <f>COUNTIF(Sta!B:B,A123)</f>
        <v>0</v>
      </c>
      <c r="D123" s="4">
        <f t="shared" si="3"/>
        <v>0</v>
      </c>
      <c r="E123" s="11" t="e">
        <f>(COUNTIFS(Sta!$A:$A,$A123,Sta!$F:$F,"&gt;0.5") + COUNTIFS(Sta!$B:$B,$A123,Sta!$F:$F,"&gt;0.5"))/$D123</f>
        <v>#DIV/0!</v>
      </c>
      <c r="F123" s="8" t="e">
        <f>COUNTIFS(Sta!$A:$A,$A123,Sta!$F:$F,"&gt;0.5")/$B123</f>
        <v>#DIV/0!</v>
      </c>
      <c r="G123" s="8" t="e">
        <f>COUNTIFS(Sta!$B:$B,$A123,Sta!$F:$F,"&gt;0.5")/$C123</f>
        <v>#DIV/0!</v>
      </c>
      <c r="H123" s="11" t="e">
        <f>(COUNTIFS(Sta!$A:$A,$A123,Sta!$F:$F,"&gt;1.5") + COUNTIFS(Sta!$B:$B,$A123,Sta!$F:$F,"&gt;1.5"))/$D123</f>
        <v>#DIV/0!</v>
      </c>
      <c r="I123" s="8" t="e">
        <f>COUNTIFS(Sta!$A:$A,$A123,Sta!$F:$F,"&gt;1.5")/$B123</f>
        <v>#DIV/0!</v>
      </c>
      <c r="J123" s="8" t="e">
        <f>COUNTIFS(Sta!$B:$B,$A123,Sta!$F:$F,"&gt;1.5")/$C123</f>
        <v>#DIV/0!</v>
      </c>
      <c r="K123" s="11" t="e">
        <f>(COUNTIFS(Sta!$A:$A,$A123,Sta!$F:$F,"&gt;2.5") + COUNTIFS(Sta!$B:$B,$A123,Sta!$F:$F,"&gt;2.5"))/$D123</f>
        <v>#DIV/0!</v>
      </c>
      <c r="L123" s="8" t="e">
        <f>COUNTIFS(Sta!$A:$A,$A123,Sta!$F:$F,"&gt;2.5")/$B123</f>
        <v>#DIV/0!</v>
      </c>
      <c r="M123" s="8" t="e">
        <f>COUNTIFS(Sta!$B:$B,$A123,Sta!$F:$F,"&gt;2.5")/$C123</f>
        <v>#DIV/0!</v>
      </c>
      <c r="N123" s="11" t="e">
        <f>(COUNTIFS(Sta!$A:$A,$A123,Sta!$F:$F,"&gt;3.5") + COUNTIFS(Sta!$B:$B,$A123,Sta!$F:$F,"&gt;3.5"))/$D123</f>
        <v>#DIV/0!</v>
      </c>
      <c r="O123" s="8" t="e">
        <f>COUNTIFS(Sta!$A:$A,$A123,Sta!$F:$F,"&gt;3.5")/$B123</f>
        <v>#DIV/0!</v>
      </c>
      <c r="P123" s="8" t="e">
        <f>COUNTIFS(Sta!$B:$B,$A123,Sta!$F:$F,"&gt;3.5")/$C123</f>
        <v>#DIV/0!</v>
      </c>
      <c r="Q123" s="11" t="e">
        <f>(COUNTIFS(Sta!$A:$A,$A123,Sta!$D:$D,"&gt;0.5")  + COUNTIFS(Sta!$B:$B,$A123,Sta!$E:$E,"&gt;0.5"))/$D123</f>
        <v>#DIV/0!</v>
      </c>
      <c r="R123" s="8" t="e">
        <f>COUNTIFS(Sta!$A:$A,$A123,Sta!$D:$D,"&gt;0.5")/$B123</f>
        <v>#DIV/0!</v>
      </c>
      <c r="S123" s="8" t="e">
        <f>COUNTIFS(Sta!$B:$B,$A123,Sta!$E:$E,"&gt;0.5")/$C123</f>
        <v>#DIV/0!</v>
      </c>
      <c r="T123" s="11" t="e">
        <f>(COUNTIFS(Sta!$A:$A,$A123,Sta!$D:$D,"&gt;1.5")  + COUNTIFS(Sta!$B:$B,$A123,Sta!$E:$E,"&gt;1.5"))/$D123</f>
        <v>#DIV/0!</v>
      </c>
      <c r="U123" s="8" t="e">
        <f>COUNTIFS(Sta!$A:$A,$A123,Sta!$D:$D,"&gt;1.5")/$B123</f>
        <v>#DIV/0!</v>
      </c>
      <c r="V123" s="8" t="e">
        <f>COUNTIFS(Sta!$B:$B,$A123,Sta!$E:$E,"&gt;1.5")/$C123</f>
        <v>#DIV/0!</v>
      </c>
      <c r="W123" s="11" t="e">
        <f>(COUNTIFS(Sta!$A:$A,$A123,Sta!$E:E,"&gt;0.5") +COUNTIFS(Sta!$B:$B,$A123,Sta!$D:$D,"&gt;0.5"))/$D123</f>
        <v>#DIV/0!</v>
      </c>
      <c r="X123" s="8" t="e">
        <f>COUNTIFS(Sta!$A:$A,$A123,Sta!$E:$E,"&gt;0.5")/$B123</f>
        <v>#DIV/0!</v>
      </c>
      <c r="Y123" s="8" t="e">
        <f>COUNTIFS(Sta!$B:$B,$A123,Sta!$D:$D,"&gt;0.5")/$C123</f>
        <v>#DIV/0!</v>
      </c>
      <c r="Z123" s="11" t="e">
        <f>(COUNTIFS(Sta!$A:$A,$A123,Sta!$E:$E,"&gt;1.5")  + COUNTIFS(Sta!$B:$B,$A123,Sta!$D:$D,"&gt;1.5"))/$D123</f>
        <v>#DIV/0!</v>
      </c>
      <c r="AA123" s="8" t="e">
        <f>COUNTIFS(Sta!$A:$A,$A123,Sta!$E:$E,"&gt;1.5")/$B123</f>
        <v>#DIV/0!</v>
      </c>
      <c r="AB123" s="8" t="e">
        <f>COUNTIFS(Sta!$B:$B,$A123,Sta!$D:$D,"&gt;1.5")/$C123</f>
        <v>#DIV/0!</v>
      </c>
      <c r="AC123" s="11" t="e">
        <f>(COUNTIFS(Sta!$A:A,$A123,Sta!$G:$G,"y") + COUNTIFS(Sta!$B:B,$A123,Sta!$G:$G,"y"))/$D123</f>
        <v>#DIV/0!</v>
      </c>
      <c r="AD123" s="8" t="e">
        <f>COUNTIFS(Sta!$A:A,$A123,Sta!$G:$G,"y")/$B123</f>
        <v>#DIV/0!</v>
      </c>
      <c r="AE123" s="16" t="e">
        <f>COUNTIFS(Sta!$B:B,$A123,Sta!$G:$G,"y")/$C123</f>
        <v>#DIV/0!</v>
      </c>
    </row>
    <row r="124" spans="1:31" x14ac:dyDescent="0.3">
      <c r="A124" t="s">
        <v>227</v>
      </c>
      <c r="B124" s="9">
        <f>COUNTIF(Sta!A:A,A124)</f>
        <v>0</v>
      </c>
      <c r="C124" s="4">
        <f>COUNTIF(Sta!B:B,A124)</f>
        <v>0</v>
      </c>
      <c r="D124" s="4">
        <f t="shared" si="3"/>
        <v>0</v>
      </c>
      <c r="E124" s="11" t="e">
        <f>(COUNTIFS(Sta!$A:$A,$A124,Sta!$F:$F,"&gt;0.5") + COUNTIFS(Sta!$B:$B,$A124,Sta!$F:$F,"&gt;0.5"))/$D124</f>
        <v>#DIV/0!</v>
      </c>
      <c r="F124" s="8" t="e">
        <f>COUNTIFS(Sta!$A:$A,$A124,Sta!$F:$F,"&gt;0.5")/$B124</f>
        <v>#DIV/0!</v>
      </c>
      <c r="G124" s="8" t="e">
        <f>COUNTIFS(Sta!$B:$B,$A124,Sta!$F:$F,"&gt;0.5")/$C124</f>
        <v>#DIV/0!</v>
      </c>
      <c r="H124" s="11" t="e">
        <f>(COUNTIFS(Sta!$A:$A,$A124,Sta!$F:$F,"&gt;1.5") + COUNTIFS(Sta!$B:$B,$A124,Sta!$F:$F,"&gt;1.5"))/$D124</f>
        <v>#DIV/0!</v>
      </c>
      <c r="I124" s="8" t="e">
        <f>COUNTIFS(Sta!$A:$A,$A124,Sta!$F:$F,"&gt;1.5")/$B124</f>
        <v>#DIV/0!</v>
      </c>
      <c r="J124" s="8" t="e">
        <f>COUNTIFS(Sta!$B:$B,$A124,Sta!$F:$F,"&gt;1.5")/$C124</f>
        <v>#DIV/0!</v>
      </c>
      <c r="K124" s="11" t="e">
        <f>(COUNTIFS(Sta!$A:$A,$A124,Sta!$F:$F,"&gt;2.5") + COUNTIFS(Sta!$B:$B,$A124,Sta!$F:$F,"&gt;2.5"))/$D124</f>
        <v>#DIV/0!</v>
      </c>
      <c r="L124" s="8" t="e">
        <f>COUNTIFS(Sta!$A:$A,$A124,Sta!$F:$F,"&gt;2.5")/$B124</f>
        <v>#DIV/0!</v>
      </c>
      <c r="M124" s="8" t="e">
        <f>COUNTIFS(Sta!$B:$B,$A124,Sta!$F:$F,"&gt;2.5")/$C124</f>
        <v>#DIV/0!</v>
      </c>
      <c r="N124" s="11" t="e">
        <f>(COUNTIFS(Sta!$A:$A,$A124,Sta!$F:$F,"&gt;3.5") + COUNTIFS(Sta!$B:$B,$A124,Sta!$F:$F,"&gt;3.5"))/$D124</f>
        <v>#DIV/0!</v>
      </c>
      <c r="O124" s="8" t="e">
        <f>COUNTIFS(Sta!$A:$A,$A124,Sta!$F:$F,"&gt;3.5")/$B124</f>
        <v>#DIV/0!</v>
      </c>
      <c r="P124" s="8" t="e">
        <f>COUNTIFS(Sta!$B:$B,$A124,Sta!$F:$F,"&gt;3.5")/$C124</f>
        <v>#DIV/0!</v>
      </c>
      <c r="Q124" s="11" t="e">
        <f>(COUNTIFS(Sta!$A:$A,$A124,Sta!$D:$D,"&gt;0.5")  + COUNTIFS(Sta!$B:$B,$A124,Sta!$E:$E,"&gt;0.5"))/$D124</f>
        <v>#DIV/0!</v>
      </c>
      <c r="R124" s="8" t="e">
        <f>COUNTIFS(Sta!$A:$A,$A124,Sta!$D:$D,"&gt;0.5")/$B124</f>
        <v>#DIV/0!</v>
      </c>
      <c r="S124" s="8" t="e">
        <f>COUNTIFS(Sta!$B:$B,$A124,Sta!$E:$E,"&gt;0.5")/$C124</f>
        <v>#DIV/0!</v>
      </c>
      <c r="T124" s="11" t="e">
        <f>(COUNTIFS(Sta!$A:$A,$A124,Sta!$D:$D,"&gt;1.5")  + COUNTIFS(Sta!$B:$B,$A124,Sta!$E:$E,"&gt;1.5"))/$D124</f>
        <v>#DIV/0!</v>
      </c>
      <c r="U124" s="8" t="e">
        <f>COUNTIFS(Sta!$A:$A,$A124,Sta!$D:$D,"&gt;1.5")/$B124</f>
        <v>#DIV/0!</v>
      </c>
      <c r="V124" s="8" t="e">
        <f>COUNTIFS(Sta!$B:$B,$A124,Sta!$E:$E,"&gt;1.5")/$C124</f>
        <v>#DIV/0!</v>
      </c>
      <c r="W124" s="11" t="e">
        <f>(COUNTIFS(Sta!$A:$A,$A124,Sta!$E:E,"&gt;0.5") +COUNTIFS(Sta!$B:$B,$A124,Sta!$D:$D,"&gt;0.5"))/$D124</f>
        <v>#DIV/0!</v>
      </c>
      <c r="X124" s="8" t="e">
        <f>COUNTIFS(Sta!$A:$A,$A124,Sta!$E:$E,"&gt;0.5")/$B124</f>
        <v>#DIV/0!</v>
      </c>
      <c r="Y124" s="8" t="e">
        <f>COUNTIFS(Sta!$B:$B,$A124,Sta!$D:$D,"&gt;0.5")/$C124</f>
        <v>#DIV/0!</v>
      </c>
      <c r="Z124" s="11" t="e">
        <f>(COUNTIFS(Sta!$A:$A,$A124,Sta!$E:$E,"&gt;1.5")  + COUNTIFS(Sta!$B:$B,$A124,Sta!$D:$D,"&gt;1.5"))/$D124</f>
        <v>#DIV/0!</v>
      </c>
      <c r="AA124" s="8" t="e">
        <f>COUNTIFS(Sta!$A:$A,$A124,Sta!$E:$E,"&gt;1.5")/$B124</f>
        <v>#DIV/0!</v>
      </c>
      <c r="AB124" s="8" t="e">
        <f>COUNTIFS(Sta!$B:$B,$A124,Sta!$D:$D,"&gt;1.5")/$C124</f>
        <v>#DIV/0!</v>
      </c>
      <c r="AC124" s="11" t="e">
        <f>(COUNTIFS(Sta!$A:A,$A124,Sta!$G:$G,"y") + COUNTIFS(Sta!$B:B,$A124,Sta!$G:$G,"y"))/$D124</f>
        <v>#DIV/0!</v>
      </c>
      <c r="AD124" s="8" t="e">
        <f>COUNTIFS(Sta!$A:A,$A124,Sta!$G:$G,"y")/$B124</f>
        <v>#DIV/0!</v>
      </c>
      <c r="AE124" s="16" t="e">
        <f>COUNTIFS(Sta!$B:B,$A124,Sta!$G:$G,"y")/$C124</f>
        <v>#DIV/0!</v>
      </c>
    </row>
    <row r="125" spans="1:31" x14ac:dyDescent="0.3">
      <c r="A125" t="s">
        <v>233</v>
      </c>
      <c r="B125" s="9">
        <f>COUNTIF(Sta!A:A,A125)</f>
        <v>0</v>
      </c>
      <c r="C125" s="4">
        <f>COUNTIF(Sta!B:B,A125)</f>
        <v>0</v>
      </c>
      <c r="D125" s="4">
        <f t="shared" ref="D125:D132" si="4">B125+C125</f>
        <v>0</v>
      </c>
      <c r="E125" s="11" t="e">
        <f>(COUNTIFS(Sta!$A:$A,$A125,Sta!$F:$F,"&gt;0.5") + COUNTIFS(Sta!$B:$B,$A125,Sta!$F:$F,"&gt;0.5"))/$D125</f>
        <v>#DIV/0!</v>
      </c>
      <c r="F125" s="8" t="e">
        <f>COUNTIFS(Sta!$A:$A,$A125,Sta!$F:$F,"&gt;0.5")/$B125</f>
        <v>#DIV/0!</v>
      </c>
      <c r="G125" s="8" t="e">
        <f>COUNTIFS(Sta!$B:$B,$A125,Sta!$F:$F,"&gt;0.5")/$C125</f>
        <v>#DIV/0!</v>
      </c>
      <c r="H125" s="11" t="e">
        <f>(COUNTIFS(Sta!$A:$A,$A125,Sta!$F:$F,"&gt;1.5") + COUNTIFS(Sta!$B:$B,$A125,Sta!$F:$F,"&gt;1.5"))/$D125</f>
        <v>#DIV/0!</v>
      </c>
      <c r="I125" s="8" t="e">
        <f>COUNTIFS(Sta!$A:$A,$A125,Sta!$F:$F,"&gt;1.5")/$B125</f>
        <v>#DIV/0!</v>
      </c>
      <c r="J125" s="8" t="e">
        <f>COUNTIFS(Sta!$B:$B,$A125,Sta!$F:$F,"&gt;1.5")/$C125</f>
        <v>#DIV/0!</v>
      </c>
      <c r="K125" s="11" t="e">
        <f>(COUNTIFS(Sta!$A:$A,$A125,Sta!$F:$F,"&gt;2.5") + COUNTIFS(Sta!$B:$B,$A125,Sta!$F:$F,"&gt;2.5"))/$D125</f>
        <v>#DIV/0!</v>
      </c>
      <c r="L125" s="8" t="e">
        <f>COUNTIFS(Sta!$A:$A,$A125,Sta!$F:$F,"&gt;2.5")/$B125</f>
        <v>#DIV/0!</v>
      </c>
      <c r="M125" s="8" t="e">
        <f>COUNTIFS(Sta!$B:$B,$A125,Sta!$F:$F,"&gt;2.5")/$C125</f>
        <v>#DIV/0!</v>
      </c>
      <c r="N125" s="11" t="e">
        <f>(COUNTIFS(Sta!$A:$A,$A125,Sta!$F:$F,"&gt;3.5") + COUNTIFS(Sta!$B:$B,$A125,Sta!$F:$F,"&gt;3.5"))/$D125</f>
        <v>#DIV/0!</v>
      </c>
      <c r="O125" s="8" t="e">
        <f>COUNTIFS(Sta!$A:$A,$A125,Sta!$F:$F,"&gt;3.5")/$B125</f>
        <v>#DIV/0!</v>
      </c>
      <c r="P125" s="8" t="e">
        <f>COUNTIFS(Sta!$B:$B,$A125,Sta!$F:$F,"&gt;3.5")/$C125</f>
        <v>#DIV/0!</v>
      </c>
      <c r="Q125" s="11" t="e">
        <f>(COUNTIFS(Sta!$A:$A,$A125,Sta!$D:$D,"&gt;0.5")  + COUNTIFS(Sta!$B:$B,$A125,Sta!$E:$E,"&gt;0.5"))/$D125</f>
        <v>#DIV/0!</v>
      </c>
      <c r="R125" s="8" t="e">
        <f>COUNTIFS(Sta!$A:$A,$A125,Sta!$D:$D,"&gt;0.5")/$B125</f>
        <v>#DIV/0!</v>
      </c>
      <c r="S125" s="8" t="e">
        <f>COUNTIFS(Sta!$B:$B,$A125,Sta!$E:$E,"&gt;0.5")/$C125</f>
        <v>#DIV/0!</v>
      </c>
      <c r="T125" s="11" t="e">
        <f>(COUNTIFS(Sta!$A:$A,$A125,Sta!$D:$D,"&gt;1.5")  + COUNTIFS(Sta!$B:$B,$A125,Sta!$E:$E,"&gt;1.5"))/$D125</f>
        <v>#DIV/0!</v>
      </c>
      <c r="U125" s="8" t="e">
        <f>COUNTIFS(Sta!$A:$A,$A125,Sta!$D:$D,"&gt;1.5")/$B125</f>
        <v>#DIV/0!</v>
      </c>
      <c r="V125" s="8" t="e">
        <f>COUNTIFS(Sta!$B:$B,$A125,Sta!$E:$E,"&gt;1.5")/$C125</f>
        <v>#DIV/0!</v>
      </c>
      <c r="W125" s="11" t="e">
        <f>(COUNTIFS(Sta!$A:$A,$A125,Sta!$E:E,"&gt;0.5") +COUNTIFS(Sta!$B:$B,$A125,Sta!$D:$D,"&gt;0.5"))/$D125</f>
        <v>#DIV/0!</v>
      </c>
      <c r="X125" s="8" t="e">
        <f>COUNTIFS(Sta!$A:$A,$A125,Sta!$E:$E,"&gt;0.5")/$B125</f>
        <v>#DIV/0!</v>
      </c>
      <c r="Y125" s="8" t="e">
        <f>COUNTIFS(Sta!$B:$B,$A125,Sta!$D:$D,"&gt;0.5")/$C125</f>
        <v>#DIV/0!</v>
      </c>
      <c r="Z125" s="11" t="e">
        <f>(COUNTIFS(Sta!$A:$A,$A125,Sta!$E:$E,"&gt;1.5")  + COUNTIFS(Sta!$B:$B,$A125,Sta!$D:$D,"&gt;1.5"))/$D125</f>
        <v>#DIV/0!</v>
      </c>
      <c r="AA125" s="8" t="e">
        <f>COUNTIFS(Sta!$A:$A,$A125,Sta!$E:$E,"&gt;1.5")/$B125</f>
        <v>#DIV/0!</v>
      </c>
      <c r="AB125" s="8" t="e">
        <f>COUNTIFS(Sta!$B:$B,$A125,Sta!$D:$D,"&gt;1.5")/$C125</f>
        <v>#DIV/0!</v>
      </c>
      <c r="AC125" s="11" t="e">
        <f>(COUNTIFS(Sta!$A:A,$A125,Sta!$G:$G,"y") + COUNTIFS(Sta!$B:B,$A125,Sta!$G:$G,"y"))/$D125</f>
        <v>#DIV/0!</v>
      </c>
      <c r="AD125" s="8" t="e">
        <f>COUNTIFS(Sta!$A:A,$A125,Sta!$G:$G,"y")/$B125</f>
        <v>#DIV/0!</v>
      </c>
      <c r="AE125" s="16" t="e">
        <f>COUNTIFS(Sta!$B:B,$A125,Sta!$G:$G,"y")/$C125</f>
        <v>#DIV/0!</v>
      </c>
    </row>
    <row r="126" spans="1:31" x14ac:dyDescent="0.3">
      <c r="A126" t="s">
        <v>241</v>
      </c>
      <c r="B126" s="9">
        <f>COUNTIF(Sta!A:A,A126)</f>
        <v>0</v>
      </c>
      <c r="C126" s="4">
        <f>COUNTIF(Sta!B:B,A126)</f>
        <v>0</v>
      </c>
      <c r="D126" s="4">
        <f t="shared" si="4"/>
        <v>0</v>
      </c>
      <c r="E126" s="11" t="e">
        <f>(COUNTIFS(Sta!$A:$A,$A126,Sta!$F:$F,"&gt;0.5") + COUNTIFS(Sta!$B:$B,$A126,Sta!$F:$F,"&gt;0.5"))/$D126</f>
        <v>#DIV/0!</v>
      </c>
      <c r="F126" s="8" t="e">
        <f>COUNTIFS(Sta!$A:$A,$A126,Sta!$F:$F,"&gt;0.5")/$B126</f>
        <v>#DIV/0!</v>
      </c>
      <c r="G126" s="8" t="e">
        <f>COUNTIFS(Sta!$B:$B,$A126,Sta!$F:$F,"&gt;0.5")/$C126</f>
        <v>#DIV/0!</v>
      </c>
      <c r="H126" s="11" t="e">
        <f>(COUNTIFS(Sta!$A:$A,$A126,Sta!$F:$F,"&gt;1.5") + COUNTIFS(Sta!$B:$B,$A126,Sta!$F:$F,"&gt;1.5"))/$D126</f>
        <v>#DIV/0!</v>
      </c>
      <c r="I126" s="8" t="e">
        <f>COUNTIFS(Sta!$A:$A,$A126,Sta!$F:$F,"&gt;1.5")/$B126</f>
        <v>#DIV/0!</v>
      </c>
      <c r="J126" s="8" t="e">
        <f>COUNTIFS(Sta!$B:$B,$A126,Sta!$F:$F,"&gt;1.5")/$C126</f>
        <v>#DIV/0!</v>
      </c>
      <c r="K126" s="11" t="e">
        <f>(COUNTIFS(Sta!$A:$A,$A126,Sta!$F:$F,"&gt;2.5") + COUNTIFS(Sta!$B:$B,$A126,Sta!$F:$F,"&gt;2.5"))/$D126</f>
        <v>#DIV/0!</v>
      </c>
      <c r="L126" s="8" t="e">
        <f>COUNTIFS(Sta!$A:$A,$A126,Sta!$F:$F,"&gt;2.5")/$B126</f>
        <v>#DIV/0!</v>
      </c>
      <c r="M126" s="8" t="e">
        <f>COUNTIFS(Sta!$B:$B,$A126,Sta!$F:$F,"&gt;2.5")/$C126</f>
        <v>#DIV/0!</v>
      </c>
      <c r="N126" s="11" t="e">
        <f>(COUNTIFS(Sta!$A:$A,$A126,Sta!$F:$F,"&gt;3.5") + COUNTIFS(Sta!$B:$B,$A126,Sta!$F:$F,"&gt;3.5"))/$D126</f>
        <v>#DIV/0!</v>
      </c>
      <c r="O126" s="8" t="e">
        <f>COUNTIFS(Sta!$A:$A,$A126,Sta!$F:$F,"&gt;3.5")/$B126</f>
        <v>#DIV/0!</v>
      </c>
      <c r="P126" s="8" t="e">
        <f>COUNTIFS(Sta!$B:$B,$A126,Sta!$F:$F,"&gt;3.5")/$C126</f>
        <v>#DIV/0!</v>
      </c>
      <c r="Q126" s="11" t="e">
        <f>(COUNTIFS(Sta!$A:$A,$A126,Sta!$D:$D,"&gt;0.5")  + COUNTIFS(Sta!$B:$B,$A126,Sta!$E:$E,"&gt;0.5"))/$D126</f>
        <v>#DIV/0!</v>
      </c>
      <c r="R126" s="8" t="e">
        <f>COUNTIFS(Sta!$A:$A,$A126,Sta!$D:$D,"&gt;0.5")/$B126</f>
        <v>#DIV/0!</v>
      </c>
      <c r="S126" s="8" t="e">
        <f>COUNTIFS(Sta!$B:$B,$A126,Sta!$E:$E,"&gt;0.5")/$C126</f>
        <v>#DIV/0!</v>
      </c>
      <c r="T126" s="11" t="e">
        <f>(COUNTIFS(Sta!$A:$A,$A126,Sta!$D:$D,"&gt;1.5")  + COUNTIFS(Sta!$B:$B,$A126,Sta!$E:$E,"&gt;1.5"))/$D126</f>
        <v>#DIV/0!</v>
      </c>
      <c r="U126" s="8" t="e">
        <f>COUNTIFS(Sta!$A:$A,$A126,Sta!$D:$D,"&gt;1.5")/$B126</f>
        <v>#DIV/0!</v>
      </c>
      <c r="V126" s="8" t="e">
        <f>COUNTIFS(Sta!$B:$B,$A126,Sta!$E:$E,"&gt;1.5")/$C126</f>
        <v>#DIV/0!</v>
      </c>
      <c r="W126" s="11" t="e">
        <f>(COUNTIFS(Sta!$A:$A,$A126,Sta!$E:E,"&gt;0.5") +COUNTIFS(Sta!$B:$B,$A126,Sta!$D:$D,"&gt;0.5"))/$D126</f>
        <v>#DIV/0!</v>
      </c>
      <c r="X126" s="8" t="e">
        <f>COUNTIFS(Sta!$A:$A,$A126,Sta!$E:$E,"&gt;0.5")/$B126</f>
        <v>#DIV/0!</v>
      </c>
      <c r="Y126" s="8" t="e">
        <f>COUNTIFS(Sta!$B:$B,$A126,Sta!$D:$D,"&gt;0.5")/$C126</f>
        <v>#DIV/0!</v>
      </c>
      <c r="Z126" s="11" t="e">
        <f>(COUNTIFS(Sta!$A:$A,$A126,Sta!$E:$E,"&gt;1.5")  + COUNTIFS(Sta!$B:$B,$A126,Sta!$D:$D,"&gt;1.5"))/$D126</f>
        <v>#DIV/0!</v>
      </c>
      <c r="AA126" s="8" t="e">
        <f>COUNTIFS(Sta!$A:$A,$A126,Sta!$E:$E,"&gt;1.5")/$B126</f>
        <v>#DIV/0!</v>
      </c>
      <c r="AB126" s="8" t="e">
        <f>COUNTIFS(Sta!$B:$B,$A126,Sta!$D:$D,"&gt;1.5")/$C126</f>
        <v>#DIV/0!</v>
      </c>
      <c r="AC126" s="11" t="e">
        <f>(COUNTIFS(Sta!$A:A,$A126,Sta!$G:$G,"y") + COUNTIFS(Sta!$B:B,$A126,Sta!$G:$G,"y"))/$D126</f>
        <v>#DIV/0!</v>
      </c>
      <c r="AD126" s="8" t="e">
        <f>COUNTIFS(Sta!$A:A,$A126,Sta!$G:$G,"y")/$B126</f>
        <v>#DIV/0!</v>
      </c>
      <c r="AE126" s="16" t="e">
        <f>COUNTIFS(Sta!$B:B,$A126,Sta!$G:$G,"y")/$C126</f>
        <v>#DIV/0!</v>
      </c>
    </row>
    <row r="127" spans="1:31" x14ac:dyDescent="0.3">
      <c r="A127" t="s">
        <v>228</v>
      </c>
      <c r="B127" s="9">
        <f>COUNTIF(Sta!A:A,A127)</f>
        <v>0</v>
      </c>
      <c r="C127" s="4">
        <f>COUNTIF(Sta!B:B,A127)</f>
        <v>0</v>
      </c>
      <c r="D127" s="4">
        <f t="shared" si="4"/>
        <v>0</v>
      </c>
      <c r="E127" s="11" t="e">
        <f>(COUNTIFS(Sta!$A:$A,$A127,Sta!$F:$F,"&gt;0.5") + COUNTIFS(Sta!$B:$B,$A127,Sta!$F:$F,"&gt;0.5"))/$D127</f>
        <v>#DIV/0!</v>
      </c>
      <c r="F127" s="8" t="e">
        <f>COUNTIFS(Sta!$A:$A,$A127,Sta!$F:$F,"&gt;0.5")/$B127</f>
        <v>#DIV/0!</v>
      </c>
      <c r="G127" s="8" t="e">
        <f>COUNTIFS(Sta!$B:$B,$A127,Sta!$F:$F,"&gt;0.5")/$C127</f>
        <v>#DIV/0!</v>
      </c>
      <c r="H127" s="11" t="e">
        <f>(COUNTIFS(Sta!$A:$A,$A127,Sta!$F:$F,"&gt;1.5") + COUNTIFS(Sta!$B:$B,$A127,Sta!$F:$F,"&gt;1.5"))/$D127</f>
        <v>#DIV/0!</v>
      </c>
      <c r="I127" s="8" t="e">
        <f>COUNTIFS(Sta!$A:$A,$A127,Sta!$F:$F,"&gt;1.5")/$B127</f>
        <v>#DIV/0!</v>
      </c>
      <c r="J127" s="8" t="e">
        <f>COUNTIFS(Sta!$B:$B,$A127,Sta!$F:$F,"&gt;1.5")/$C127</f>
        <v>#DIV/0!</v>
      </c>
      <c r="K127" s="11" t="e">
        <f>(COUNTIFS(Sta!$A:$A,$A127,Sta!$F:$F,"&gt;2.5") + COUNTIFS(Sta!$B:$B,$A127,Sta!$F:$F,"&gt;2.5"))/$D127</f>
        <v>#DIV/0!</v>
      </c>
      <c r="L127" s="8" t="e">
        <f>COUNTIFS(Sta!$A:$A,$A127,Sta!$F:$F,"&gt;2.5")/$B127</f>
        <v>#DIV/0!</v>
      </c>
      <c r="M127" s="8" t="e">
        <f>COUNTIFS(Sta!$B:$B,$A127,Sta!$F:$F,"&gt;2.5")/$C127</f>
        <v>#DIV/0!</v>
      </c>
      <c r="N127" s="11" t="e">
        <f>(COUNTIFS(Sta!$A:$A,$A127,Sta!$F:$F,"&gt;3.5") + COUNTIFS(Sta!$B:$B,$A127,Sta!$F:$F,"&gt;3.5"))/$D127</f>
        <v>#DIV/0!</v>
      </c>
      <c r="O127" s="8" t="e">
        <f>COUNTIFS(Sta!$A:$A,$A127,Sta!$F:$F,"&gt;3.5")/$B127</f>
        <v>#DIV/0!</v>
      </c>
      <c r="P127" s="8" t="e">
        <f>COUNTIFS(Sta!$B:$B,$A127,Sta!$F:$F,"&gt;3.5")/$C127</f>
        <v>#DIV/0!</v>
      </c>
      <c r="Q127" s="11" t="e">
        <f>(COUNTIFS(Sta!$A:$A,$A127,Sta!$D:$D,"&gt;0.5")  + COUNTIFS(Sta!$B:$B,$A127,Sta!$E:$E,"&gt;0.5"))/$D127</f>
        <v>#DIV/0!</v>
      </c>
      <c r="R127" s="8" t="e">
        <f>COUNTIFS(Sta!$A:$A,$A127,Sta!$D:$D,"&gt;0.5")/$B127</f>
        <v>#DIV/0!</v>
      </c>
      <c r="S127" s="8" t="e">
        <f>COUNTIFS(Sta!$B:$B,$A127,Sta!$E:$E,"&gt;0.5")/$C127</f>
        <v>#DIV/0!</v>
      </c>
      <c r="T127" s="11" t="e">
        <f>(COUNTIFS(Sta!$A:$A,$A127,Sta!$D:$D,"&gt;1.5")  + COUNTIFS(Sta!$B:$B,$A127,Sta!$E:$E,"&gt;1.5"))/$D127</f>
        <v>#DIV/0!</v>
      </c>
      <c r="U127" s="8" t="e">
        <f>COUNTIFS(Sta!$A:$A,$A127,Sta!$D:$D,"&gt;1.5")/$B127</f>
        <v>#DIV/0!</v>
      </c>
      <c r="V127" s="8" t="e">
        <f>COUNTIFS(Sta!$B:$B,$A127,Sta!$E:$E,"&gt;1.5")/$C127</f>
        <v>#DIV/0!</v>
      </c>
      <c r="W127" s="11" t="e">
        <f>(COUNTIFS(Sta!$A:$A,$A127,Sta!$E:E,"&gt;0.5") +COUNTIFS(Sta!$B:$B,$A127,Sta!$D:$D,"&gt;0.5"))/$D127</f>
        <v>#DIV/0!</v>
      </c>
      <c r="X127" s="8" t="e">
        <f>COUNTIFS(Sta!$A:$A,$A127,Sta!$E:$E,"&gt;0.5")/$B127</f>
        <v>#DIV/0!</v>
      </c>
      <c r="Y127" s="8" t="e">
        <f>COUNTIFS(Sta!$B:$B,$A127,Sta!$D:$D,"&gt;0.5")/$C127</f>
        <v>#DIV/0!</v>
      </c>
      <c r="Z127" s="11" t="e">
        <f>(COUNTIFS(Sta!$A:$A,$A127,Sta!$E:$E,"&gt;1.5")  + COUNTIFS(Sta!$B:$B,$A127,Sta!$D:$D,"&gt;1.5"))/$D127</f>
        <v>#DIV/0!</v>
      </c>
      <c r="AA127" s="8" t="e">
        <f>COUNTIFS(Sta!$A:$A,$A127,Sta!$E:$E,"&gt;1.5")/$B127</f>
        <v>#DIV/0!</v>
      </c>
      <c r="AB127" s="8" t="e">
        <f>COUNTIFS(Sta!$B:$B,$A127,Sta!$D:$D,"&gt;1.5")/$C127</f>
        <v>#DIV/0!</v>
      </c>
      <c r="AC127" s="11" t="e">
        <f>(COUNTIFS(Sta!$A:A,$A127,Sta!$G:$G,"y") + COUNTIFS(Sta!$B:B,$A127,Sta!$G:$G,"y"))/$D127</f>
        <v>#DIV/0!</v>
      </c>
      <c r="AD127" s="8" t="e">
        <f>COUNTIFS(Sta!$A:A,$A127,Sta!$G:$G,"y")/$B127</f>
        <v>#DIV/0!</v>
      </c>
      <c r="AE127" s="16" t="e">
        <f>COUNTIFS(Sta!$B:B,$A127,Sta!$G:$G,"y")/$C127</f>
        <v>#DIV/0!</v>
      </c>
    </row>
    <row r="128" spans="1:31" x14ac:dyDescent="0.3">
      <c r="A128" t="s">
        <v>234</v>
      </c>
      <c r="B128" s="9">
        <f>COUNTIF(Sta!A:A,A128)</f>
        <v>0</v>
      </c>
      <c r="C128" s="4">
        <f>COUNTIF(Sta!B:B,A128)</f>
        <v>0</v>
      </c>
      <c r="D128" s="4">
        <f t="shared" si="4"/>
        <v>0</v>
      </c>
      <c r="E128" s="11" t="e">
        <f>(COUNTIFS(Sta!$A:$A,$A128,Sta!$F:$F,"&gt;0.5") + COUNTIFS(Sta!$B:$B,$A128,Sta!$F:$F,"&gt;0.5"))/$D128</f>
        <v>#DIV/0!</v>
      </c>
      <c r="F128" s="8" t="e">
        <f>COUNTIFS(Sta!$A:$A,$A128,Sta!$F:$F,"&gt;0.5")/$B128</f>
        <v>#DIV/0!</v>
      </c>
      <c r="G128" s="8" t="e">
        <f>COUNTIFS(Sta!$B:$B,$A128,Sta!$F:$F,"&gt;0.5")/$C128</f>
        <v>#DIV/0!</v>
      </c>
      <c r="H128" s="11" t="e">
        <f>(COUNTIFS(Sta!$A:$A,$A128,Sta!$F:$F,"&gt;1.5") + COUNTIFS(Sta!$B:$B,$A128,Sta!$F:$F,"&gt;1.5"))/$D128</f>
        <v>#DIV/0!</v>
      </c>
      <c r="I128" s="8" t="e">
        <f>COUNTIFS(Sta!$A:$A,$A128,Sta!$F:$F,"&gt;1.5")/$B128</f>
        <v>#DIV/0!</v>
      </c>
      <c r="J128" s="8" t="e">
        <f>COUNTIFS(Sta!$B:$B,$A128,Sta!$F:$F,"&gt;1.5")/$C128</f>
        <v>#DIV/0!</v>
      </c>
      <c r="K128" s="11" t="e">
        <f>(COUNTIFS(Sta!$A:$A,$A128,Sta!$F:$F,"&gt;2.5") + COUNTIFS(Sta!$B:$B,$A128,Sta!$F:$F,"&gt;2.5"))/$D128</f>
        <v>#DIV/0!</v>
      </c>
      <c r="L128" s="8" t="e">
        <f>COUNTIFS(Sta!$A:$A,$A128,Sta!$F:$F,"&gt;2.5")/$B128</f>
        <v>#DIV/0!</v>
      </c>
      <c r="M128" s="8" t="e">
        <f>COUNTIFS(Sta!$B:$B,$A128,Sta!$F:$F,"&gt;2.5")/$C128</f>
        <v>#DIV/0!</v>
      </c>
      <c r="N128" s="11" t="e">
        <f>(COUNTIFS(Sta!$A:$A,$A128,Sta!$F:$F,"&gt;3.5") + COUNTIFS(Sta!$B:$B,$A128,Sta!$F:$F,"&gt;3.5"))/$D128</f>
        <v>#DIV/0!</v>
      </c>
      <c r="O128" s="8" t="e">
        <f>COUNTIFS(Sta!$A:$A,$A128,Sta!$F:$F,"&gt;3.5")/$B128</f>
        <v>#DIV/0!</v>
      </c>
      <c r="P128" s="8" t="e">
        <f>COUNTIFS(Sta!$B:$B,$A128,Sta!$F:$F,"&gt;3.5")/$C128</f>
        <v>#DIV/0!</v>
      </c>
      <c r="Q128" s="11" t="e">
        <f>(COUNTIFS(Sta!$A:$A,$A128,Sta!$D:$D,"&gt;0.5")  + COUNTIFS(Sta!$B:$B,$A128,Sta!$E:$E,"&gt;0.5"))/$D128</f>
        <v>#DIV/0!</v>
      </c>
      <c r="R128" s="8" t="e">
        <f>COUNTIFS(Sta!$A:$A,$A128,Sta!$D:$D,"&gt;0.5")/$B128</f>
        <v>#DIV/0!</v>
      </c>
      <c r="S128" s="8" t="e">
        <f>COUNTIFS(Sta!$B:$B,$A128,Sta!$E:$E,"&gt;0.5")/$C128</f>
        <v>#DIV/0!</v>
      </c>
      <c r="T128" s="11" t="e">
        <f>(COUNTIFS(Sta!$A:$A,$A128,Sta!$D:$D,"&gt;1.5")  + COUNTIFS(Sta!$B:$B,$A128,Sta!$E:$E,"&gt;1.5"))/$D128</f>
        <v>#DIV/0!</v>
      </c>
      <c r="U128" s="8" t="e">
        <f>COUNTIFS(Sta!$A:$A,$A128,Sta!$D:$D,"&gt;1.5")/$B128</f>
        <v>#DIV/0!</v>
      </c>
      <c r="V128" s="8" t="e">
        <f>COUNTIFS(Sta!$B:$B,$A128,Sta!$E:$E,"&gt;1.5")/$C128</f>
        <v>#DIV/0!</v>
      </c>
      <c r="W128" s="11" t="e">
        <f>(COUNTIFS(Sta!$A:$A,$A128,Sta!$E:E,"&gt;0.5") +COUNTIFS(Sta!$B:$B,$A128,Sta!$D:$D,"&gt;0.5"))/$D128</f>
        <v>#DIV/0!</v>
      </c>
      <c r="X128" s="8" t="e">
        <f>COUNTIFS(Sta!$A:$A,$A128,Sta!$E:$E,"&gt;0.5")/$B128</f>
        <v>#DIV/0!</v>
      </c>
      <c r="Y128" s="8" t="e">
        <f>COUNTIFS(Sta!$B:$B,$A128,Sta!$D:$D,"&gt;0.5")/$C128</f>
        <v>#DIV/0!</v>
      </c>
      <c r="Z128" s="11" t="e">
        <f>(COUNTIFS(Sta!$A:$A,$A128,Sta!$E:$E,"&gt;1.5")  + COUNTIFS(Sta!$B:$B,$A128,Sta!$D:$D,"&gt;1.5"))/$D128</f>
        <v>#DIV/0!</v>
      </c>
      <c r="AA128" s="8" t="e">
        <f>COUNTIFS(Sta!$A:$A,$A128,Sta!$E:$E,"&gt;1.5")/$B128</f>
        <v>#DIV/0!</v>
      </c>
      <c r="AB128" s="8" t="e">
        <f>COUNTIFS(Sta!$B:$B,$A128,Sta!$D:$D,"&gt;1.5")/$C128</f>
        <v>#DIV/0!</v>
      </c>
      <c r="AC128" s="11" t="e">
        <f>(COUNTIFS(Sta!$A:A,$A128,Sta!$G:$G,"y") + COUNTIFS(Sta!$B:B,$A128,Sta!$G:$G,"y"))/$D128</f>
        <v>#DIV/0!</v>
      </c>
      <c r="AD128" s="8" t="e">
        <f>COUNTIFS(Sta!$A:A,$A128,Sta!$G:$G,"y")/$B128</f>
        <v>#DIV/0!</v>
      </c>
      <c r="AE128" s="16" t="e">
        <f>COUNTIFS(Sta!$B:B,$A128,Sta!$G:$G,"y")/$C128</f>
        <v>#DIV/0!</v>
      </c>
    </row>
    <row r="129" spans="1:31" x14ac:dyDescent="0.3">
      <c r="A129" t="s">
        <v>229</v>
      </c>
      <c r="B129" s="9">
        <f>COUNTIF(Sta!A:A,A129)</f>
        <v>0</v>
      </c>
      <c r="C129" s="4">
        <f>COUNTIF(Sta!B:B,A129)</f>
        <v>0</v>
      </c>
      <c r="D129" s="4">
        <f t="shared" si="4"/>
        <v>0</v>
      </c>
      <c r="E129" s="11" t="e">
        <f>(COUNTIFS(Sta!$A:$A,$A129,Sta!$F:$F,"&gt;0.5") + COUNTIFS(Sta!$B:$B,$A129,Sta!$F:$F,"&gt;0.5"))/$D129</f>
        <v>#DIV/0!</v>
      </c>
      <c r="F129" s="8" t="e">
        <f>COUNTIFS(Sta!$A:$A,$A129,Sta!$F:$F,"&gt;0.5")/$B129</f>
        <v>#DIV/0!</v>
      </c>
      <c r="G129" s="8" t="e">
        <f>COUNTIFS(Sta!$B:$B,$A129,Sta!$F:$F,"&gt;0.5")/$C129</f>
        <v>#DIV/0!</v>
      </c>
      <c r="H129" s="11" t="e">
        <f>(COUNTIFS(Sta!$A:$A,$A129,Sta!$F:$F,"&gt;1.5") + COUNTIFS(Sta!$B:$B,$A129,Sta!$F:$F,"&gt;1.5"))/$D129</f>
        <v>#DIV/0!</v>
      </c>
      <c r="I129" s="8" t="e">
        <f>COUNTIFS(Sta!$A:$A,$A129,Sta!$F:$F,"&gt;1.5")/$B129</f>
        <v>#DIV/0!</v>
      </c>
      <c r="J129" s="8" t="e">
        <f>COUNTIFS(Sta!$B:$B,$A129,Sta!$F:$F,"&gt;1.5")/$C129</f>
        <v>#DIV/0!</v>
      </c>
      <c r="K129" s="11" t="e">
        <f>(COUNTIFS(Sta!$A:$A,$A129,Sta!$F:$F,"&gt;2.5") + COUNTIFS(Sta!$B:$B,$A129,Sta!$F:$F,"&gt;2.5"))/$D129</f>
        <v>#DIV/0!</v>
      </c>
      <c r="L129" s="8" t="e">
        <f>COUNTIFS(Sta!$A:$A,$A129,Sta!$F:$F,"&gt;2.5")/$B129</f>
        <v>#DIV/0!</v>
      </c>
      <c r="M129" s="8" t="e">
        <f>COUNTIFS(Sta!$B:$B,$A129,Sta!$F:$F,"&gt;2.5")/$C129</f>
        <v>#DIV/0!</v>
      </c>
      <c r="N129" s="11" t="e">
        <f>(COUNTIFS(Sta!$A:$A,$A129,Sta!$F:$F,"&gt;3.5") + COUNTIFS(Sta!$B:$B,$A129,Sta!$F:$F,"&gt;3.5"))/$D129</f>
        <v>#DIV/0!</v>
      </c>
      <c r="O129" s="8" t="e">
        <f>COUNTIFS(Sta!$A:$A,$A129,Sta!$F:$F,"&gt;3.5")/$B129</f>
        <v>#DIV/0!</v>
      </c>
      <c r="P129" s="8" t="e">
        <f>COUNTIFS(Sta!$B:$B,$A129,Sta!$F:$F,"&gt;3.5")/$C129</f>
        <v>#DIV/0!</v>
      </c>
      <c r="Q129" s="11" t="e">
        <f>(COUNTIFS(Sta!$A:$A,$A129,Sta!$D:$D,"&gt;0.5")  + COUNTIFS(Sta!$B:$B,$A129,Sta!$E:$E,"&gt;0.5"))/$D129</f>
        <v>#DIV/0!</v>
      </c>
      <c r="R129" s="8" t="e">
        <f>COUNTIFS(Sta!$A:$A,$A129,Sta!$D:$D,"&gt;0.5")/$B129</f>
        <v>#DIV/0!</v>
      </c>
      <c r="S129" s="8" t="e">
        <f>COUNTIFS(Sta!$B:$B,$A129,Sta!$E:$E,"&gt;0.5")/$C129</f>
        <v>#DIV/0!</v>
      </c>
      <c r="T129" s="11" t="e">
        <f>(COUNTIFS(Sta!$A:$A,$A129,Sta!$D:$D,"&gt;1.5")  + COUNTIFS(Sta!$B:$B,$A129,Sta!$E:$E,"&gt;1.5"))/$D129</f>
        <v>#DIV/0!</v>
      </c>
      <c r="U129" s="8" t="e">
        <f>COUNTIFS(Sta!$A:$A,$A129,Sta!$D:$D,"&gt;1.5")/$B129</f>
        <v>#DIV/0!</v>
      </c>
      <c r="V129" s="8" t="e">
        <f>COUNTIFS(Sta!$B:$B,$A129,Sta!$E:$E,"&gt;1.5")/$C129</f>
        <v>#DIV/0!</v>
      </c>
      <c r="W129" s="11" t="e">
        <f>(COUNTIFS(Sta!$A:$A,$A129,Sta!$E:E,"&gt;0.5") +COUNTIFS(Sta!$B:$B,$A129,Sta!$D:$D,"&gt;0.5"))/$D129</f>
        <v>#DIV/0!</v>
      </c>
      <c r="X129" s="8" t="e">
        <f>COUNTIFS(Sta!$A:$A,$A129,Sta!$E:$E,"&gt;0.5")/$B129</f>
        <v>#DIV/0!</v>
      </c>
      <c r="Y129" s="8" t="e">
        <f>COUNTIFS(Sta!$B:$B,$A129,Sta!$D:$D,"&gt;0.5")/$C129</f>
        <v>#DIV/0!</v>
      </c>
      <c r="Z129" s="11" t="e">
        <f>(COUNTIFS(Sta!$A:$A,$A129,Sta!$E:$E,"&gt;1.5")  + COUNTIFS(Sta!$B:$B,$A129,Sta!$D:$D,"&gt;1.5"))/$D129</f>
        <v>#DIV/0!</v>
      </c>
      <c r="AA129" s="8" t="e">
        <f>COUNTIFS(Sta!$A:$A,$A129,Sta!$E:$E,"&gt;1.5")/$B129</f>
        <v>#DIV/0!</v>
      </c>
      <c r="AB129" s="8" t="e">
        <f>COUNTIFS(Sta!$B:$B,$A129,Sta!$D:$D,"&gt;1.5")/$C129</f>
        <v>#DIV/0!</v>
      </c>
      <c r="AC129" s="11" t="e">
        <f>(COUNTIFS(Sta!$A:A,$A129,Sta!$G:$G,"y") + COUNTIFS(Sta!$B:B,$A129,Sta!$G:$G,"y"))/$D129</f>
        <v>#DIV/0!</v>
      </c>
      <c r="AD129" s="8" t="e">
        <f>COUNTIFS(Sta!$A:A,$A129,Sta!$G:$G,"y")/$B129</f>
        <v>#DIV/0!</v>
      </c>
      <c r="AE129" s="16" t="e">
        <f>COUNTIFS(Sta!$B:B,$A129,Sta!$G:$G,"y")/$C129</f>
        <v>#DIV/0!</v>
      </c>
    </row>
    <row r="130" spans="1:31" x14ac:dyDescent="0.3">
      <c r="A130" t="s">
        <v>231</v>
      </c>
      <c r="B130" s="9">
        <f>COUNTIF(Sta!A:A,A130)</f>
        <v>0</v>
      </c>
      <c r="C130" s="4">
        <f>COUNTIF(Sta!B:B,A130)</f>
        <v>0</v>
      </c>
      <c r="D130" s="4">
        <f t="shared" si="4"/>
        <v>0</v>
      </c>
      <c r="E130" s="11" t="e">
        <f>(COUNTIFS(Sta!$A:$A,$A130,Sta!$F:$F,"&gt;0.5") + COUNTIFS(Sta!$B:$B,$A130,Sta!$F:$F,"&gt;0.5"))/$D130</f>
        <v>#DIV/0!</v>
      </c>
      <c r="F130" s="8" t="e">
        <f>COUNTIFS(Sta!$A:$A,$A130,Sta!$F:$F,"&gt;0.5")/$B130</f>
        <v>#DIV/0!</v>
      </c>
      <c r="G130" s="8" t="e">
        <f>COUNTIFS(Sta!$B:$B,$A130,Sta!$F:$F,"&gt;0.5")/$C130</f>
        <v>#DIV/0!</v>
      </c>
      <c r="H130" s="11" t="e">
        <f>(COUNTIFS(Sta!$A:$A,$A130,Sta!$F:$F,"&gt;1.5") + COUNTIFS(Sta!$B:$B,$A130,Sta!$F:$F,"&gt;1.5"))/$D130</f>
        <v>#DIV/0!</v>
      </c>
      <c r="I130" s="8" t="e">
        <f>COUNTIFS(Sta!$A:$A,$A130,Sta!$F:$F,"&gt;1.5")/$B130</f>
        <v>#DIV/0!</v>
      </c>
      <c r="J130" s="8" t="e">
        <f>COUNTIFS(Sta!$B:$B,$A130,Sta!$F:$F,"&gt;1.5")/$C130</f>
        <v>#DIV/0!</v>
      </c>
      <c r="K130" s="11" t="e">
        <f>(COUNTIFS(Sta!$A:$A,$A130,Sta!$F:$F,"&gt;2.5") + COUNTIFS(Sta!$B:$B,$A130,Sta!$F:$F,"&gt;2.5"))/$D130</f>
        <v>#DIV/0!</v>
      </c>
      <c r="L130" s="8" t="e">
        <f>COUNTIFS(Sta!$A:$A,$A130,Sta!$F:$F,"&gt;2.5")/$B130</f>
        <v>#DIV/0!</v>
      </c>
      <c r="M130" s="8" t="e">
        <f>COUNTIFS(Sta!$B:$B,$A130,Sta!$F:$F,"&gt;2.5")/$C130</f>
        <v>#DIV/0!</v>
      </c>
      <c r="N130" s="11" t="e">
        <f>(COUNTIFS(Sta!$A:$A,$A130,Sta!$F:$F,"&gt;3.5") + COUNTIFS(Sta!$B:$B,$A130,Sta!$F:$F,"&gt;3.5"))/$D130</f>
        <v>#DIV/0!</v>
      </c>
      <c r="O130" s="8" t="e">
        <f>COUNTIFS(Sta!$A:$A,$A130,Sta!$F:$F,"&gt;3.5")/$B130</f>
        <v>#DIV/0!</v>
      </c>
      <c r="P130" s="8" t="e">
        <f>COUNTIFS(Sta!$B:$B,$A130,Sta!$F:$F,"&gt;3.5")/$C130</f>
        <v>#DIV/0!</v>
      </c>
      <c r="Q130" s="11" t="e">
        <f>(COUNTIFS(Sta!$A:$A,$A130,Sta!$D:$D,"&gt;0.5")  + COUNTIFS(Sta!$B:$B,$A130,Sta!$E:$E,"&gt;0.5"))/$D130</f>
        <v>#DIV/0!</v>
      </c>
      <c r="R130" s="8" t="e">
        <f>COUNTIFS(Sta!$A:$A,$A130,Sta!$D:$D,"&gt;0.5")/$B130</f>
        <v>#DIV/0!</v>
      </c>
      <c r="S130" s="8" t="e">
        <f>COUNTIFS(Sta!$B:$B,$A130,Sta!$E:$E,"&gt;0.5")/$C130</f>
        <v>#DIV/0!</v>
      </c>
      <c r="T130" s="11" t="e">
        <f>(COUNTIFS(Sta!$A:$A,$A130,Sta!$D:$D,"&gt;1.5")  + COUNTIFS(Sta!$B:$B,$A130,Sta!$E:$E,"&gt;1.5"))/$D130</f>
        <v>#DIV/0!</v>
      </c>
      <c r="U130" s="8" t="e">
        <f>COUNTIFS(Sta!$A:$A,$A130,Sta!$D:$D,"&gt;1.5")/$B130</f>
        <v>#DIV/0!</v>
      </c>
      <c r="V130" s="8" t="e">
        <f>COUNTIFS(Sta!$B:$B,$A130,Sta!$E:$E,"&gt;1.5")/$C130</f>
        <v>#DIV/0!</v>
      </c>
      <c r="W130" s="11" t="e">
        <f>(COUNTIFS(Sta!$A:$A,$A130,Sta!$E:E,"&gt;0.5") +COUNTIFS(Sta!$B:$B,$A130,Sta!$D:$D,"&gt;0.5"))/$D130</f>
        <v>#DIV/0!</v>
      </c>
      <c r="X130" s="8" t="e">
        <f>COUNTIFS(Sta!$A:$A,$A130,Sta!$E:$E,"&gt;0.5")/$B130</f>
        <v>#DIV/0!</v>
      </c>
      <c r="Y130" s="8" t="e">
        <f>COUNTIFS(Sta!$B:$B,$A130,Sta!$D:$D,"&gt;0.5")/$C130</f>
        <v>#DIV/0!</v>
      </c>
      <c r="Z130" s="11" t="e">
        <f>(COUNTIFS(Sta!$A:$A,$A130,Sta!$E:$E,"&gt;1.5")  + COUNTIFS(Sta!$B:$B,$A130,Sta!$D:$D,"&gt;1.5"))/$D130</f>
        <v>#DIV/0!</v>
      </c>
      <c r="AA130" s="8" t="e">
        <f>COUNTIFS(Sta!$A:$A,$A130,Sta!$E:$E,"&gt;1.5")/$B130</f>
        <v>#DIV/0!</v>
      </c>
      <c r="AB130" s="8" t="e">
        <f>COUNTIFS(Sta!$B:$B,$A130,Sta!$D:$D,"&gt;1.5")/$C130</f>
        <v>#DIV/0!</v>
      </c>
      <c r="AC130" s="11" t="e">
        <f>(COUNTIFS(Sta!$A:A,$A130,Sta!$G:$G,"y") + COUNTIFS(Sta!$B:B,$A130,Sta!$G:$G,"y"))/$D130</f>
        <v>#DIV/0!</v>
      </c>
      <c r="AD130" s="8" t="e">
        <f>COUNTIFS(Sta!$A:A,$A130,Sta!$G:$G,"y")/$B130</f>
        <v>#DIV/0!</v>
      </c>
      <c r="AE130" s="16" t="e">
        <f>COUNTIFS(Sta!$B:B,$A130,Sta!$G:$G,"y")/$C130</f>
        <v>#DIV/0!</v>
      </c>
    </row>
    <row r="131" spans="1:31" x14ac:dyDescent="0.3">
      <c r="A131" t="s">
        <v>226</v>
      </c>
      <c r="B131" s="9">
        <f>COUNTIF(Sta!A:A,A131)</f>
        <v>0</v>
      </c>
      <c r="C131" s="4">
        <f>COUNTIF(Sta!B:B,A131)</f>
        <v>0</v>
      </c>
      <c r="D131" s="4">
        <f t="shared" si="4"/>
        <v>0</v>
      </c>
      <c r="E131" s="11" t="e">
        <f>(COUNTIFS(Sta!$A:$A,$A131,Sta!$F:$F,"&gt;0.5") + COUNTIFS(Sta!$B:$B,$A131,Sta!$F:$F,"&gt;0.5"))/$D131</f>
        <v>#DIV/0!</v>
      </c>
      <c r="F131" s="8" t="e">
        <f>COUNTIFS(Sta!$A:$A,$A131,Sta!$F:$F,"&gt;0.5")/$B131</f>
        <v>#DIV/0!</v>
      </c>
      <c r="G131" s="8" t="e">
        <f>COUNTIFS(Sta!$B:$B,$A131,Sta!$F:$F,"&gt;0.5")/$C131</f>
        <v>#DIV/0!</v>
      </c>
      <c r="H131" s="11" t="e">
        <f>(COUNTIFS(Sta!$A:$A,$A131,Sta!$F:$F,"&gt;1.5") + COUNTIFS(Sta!$B:$B,$A131,Sta!$F:$F,"&gt;1.5"))/$D131</f>
        <v>#DIV/0!</v>
      </c>
      <c r="I131" s="8" t="e">
        <f>COUNTIFS(Sta!$A:$A,$A131,Sta!$F:$F,"&gt;1.5")/$B131</f>
        <v>#DIV/0!</v>
      </c>
      <c r="J131" s="8" t="e">
        <f>COUNTIFS(Sta!$B:$B,$A131,Sta!$F:$F,"&gt;1.5")/$C131</f>
        <v>#DIV/0!</v>
      </c>
      <c r="K131" s="11" t="e">
        <f>(COUNTIFS(Sta!$A:$A,$A131,Sta!$F:$F,"&gt;2.5") + COUNTIFS(Sta!$B:$B,$A131,Sta!$F:$F,"&gt;2.5"))/$D131</f>
        <v>#DIV/0!</v>
      </c>
      <c r="L131" s="8" t="e">
        <f>COUNTIFS(Sta!$A:$A,$A131,Sta!$F:$F,"&gt;2.5")/$B131</f>
        <v>#DIV/0!</v>
      </c>
      <c r="M131" s="8" t="e">
        <f>COUNTIFS(Sta!$B:$B,$A131,Sta!$F:$F,"&gt;2.5")/$C131</f>
        <v>#DIV/0!</v>
      </c>
      <c r="N131" s="11" t="e">
        <f>(COUNTIFS(Sta!$A:$A,$A131,Sta!$F:$F,"&gt;3.5") + COUNTIFS(Sta!$B:$B,$A131,Sta!$F:$F,"&gt;3.5"))/$D131</f>
        <v>#DIV/0!</v>
      </c>
      <c r="O131" s="8" t="e">
        <f>COUNTIFS(Sta!$A:$A,$A131,Sta!$F:$F,"&gt;3.5")/$B131</f>
        <v>#DIV/0!</v>
      </c>
      <c r="P131" s="8" t="e">
        <f>COUNTIFS(Sta!$B:$B,$A131,Sta!$F:$F,"&gt;3.5")/$C131</f>
        <v>#DIV/0!</v>
      </c>
      <c r="Q131" s="11" t="e">
        <f>(COUNTIFS(Sta!$A:$A,$A131,Sta!$D:$D,"&gt;0.5")  + COUNTIFS(Sta!$B:$B,$A131,Sta!$E:$E,"&gt;0.5"))/$D131</f>
        <v>#DIV/0!</v>
      </c>
      <c r="R131" s="8" t="e">
        <f>COUNTIFS(Sta!$A:$A,$A131,Sta!$D:$D,"&gt;0.5")/$B131</f>
        <v>#DIV/0!</v>
      </c>
      <c r="S131" s="8" t="e">
        <f>COUNTIFS(Sta!$B:$B,$A131,Sta!$E:$E,"&gt;0.5")/$C131</f>
        <v>#DIV/0!</v>
      </c>
      <c r="T131" s="11" t="e">
        <f>(COUNTIFS(Sta!$A:$A,$A131,Sta!$D:$D,"&gt;1.5")  + COUNTIFS(Sta!$B:$B,$A131,Sta!$E:$E,"&gt;1.5"))/$D131</f>
        <v>#DIV/0!</v>
      </c>
      <c r="U131" s="8" t="e">
        <f>COUNTIFS(Sta!$A:$A,$A131,Sta!$D:$D,"&gt;1.5")/$B131</f>
        <v>#DIV/0!</v>
      </c>
      <c r="V131" s="8" t="e">
        <f>COUNTIFS(Sta!$B:$B,$A131,Sta!$E:$E,"&gt;1.5")/$C131</f>
        <v>#DIV/0!</v>
      </c>
      <c r="W131" s="11" t="e">
        <f>(COUNTIFS(Sta!$A:$A,$A131,Sta!$E:E,"&gt;0.5") +COUNTIFS(Sta!$B:$B,$A131,Sta!$D:$D,"&gt;0.5"))/$D131</f>
        <v>#DIV/0!</v>
      </c>
      <c r="X131" s="8" t="e">
        <f>COUNTIFS(Sta!$A:$A,$A131,Sta!$E:$E,"&gt;0.5")/$B131</f>
        <v>#DIV/0!</v>
      </c>
      <c r="Y131" s="8" t="e">
        <f>COUNTIFS(Sta!$B:$B,$A131,Sta!$D:$D,"&gt;0.5")/$C131</f>
        <v>#DIV/0!</v>
      </c>
      <c r="Z131" s="11" t="e">
        <f>(COUNTIFS(Sta!$A:$A,$A131,Sta!$E:$E,"&gt;1.5")  + COUNTIFS(Sta!$B:$B,$A131,Sta!$D:$D,"&gt;1.5"))/$D131</f>
        <v>#DIV/0!</v>
      </c>
      <c r="AA131" s="8" t="e">
        <f>COUNTIFS(Sta!$A:$A,$A131,Sta!$E:$E,"&gt;1.5")/$B131</f>
        <v>#DIV/0!</v>
      </c>
      <c r="AB131" s="8" t="e">
        <f>COUNTIFS(Sta!$B:$B,$A131,Sta!$D:$D,"&gt;1.5")/$C131</f>
        <v>#DIV/0!</v>
      </c>
      <c r="AC131" s="11" t="e">
        <f>(COUNTIFS(Sta!$A:A,$A131,Sta!$G:$G,"y") + COUNTIFS(Sta!$B:B,$A131,Sta!$G:$G,"y"))/$D131</f>
        <v>#DIV/0!</v>
      </c>
      <c r="AD131" s="8" t="e">
        <f>COUNTIFS(Sta!$A:A,$A131,Sta!$G:$G,"y")/$B131</f>
        <v>#DIV/0!</v>
      </c>
      <c r="AE131" s="16" t="e">
        <f>COUNTIFS(Sta!$B:B,$A131,Sta!$G:$G,"y")/$C131</f>
        <v>#DIV/0!</v>
      </c>
    </row>
    <row r="132" spans="1:31" x14ac:dyDescent="0.3">
      <c r="A132" t="s">
        <v>238</v>
      </c>
      <c r="B132" s="9">
        <f>COUNTIF(Sta!A:A,A132)</f>
        <v>0</v>
      </c>
      <c r="C132" s="4">
        <f>COUNTIF(Sta!B:B,A132)</f>
        <v>0</v>
      </c>
      <c r="D132" s="4">
        <f t="shared" si="4"/>
        <v>0</v>
      </c>
      <c r="E132" s="11" t="e">
        <f>(COUNTIFS(Sta!$A:$A,$A132,Sta!$F:$F,"&gt;0.5") + COUNTIFS(Sta!$B:$B,$A132,Sta!$F:$F,"&gt;0.5"))/$D132</f>
        <v>#DIV/0!</v>
      </c>
      <c r="F132" s="8" t="e">
        <f>COUNTIFS(Sta!$A:$A,$A132,Sta!$F:$F,"&gt;0.5")/$B132</f>
        <v>#DIV/0!</v>
      </c>
      <c r="G132" s="8" t="e">
        <f>COUNTIFS(Sta!$B:$B,$A132,Sta!$F:$F,"&gt;0.5")/$C132</f>
        <v>#DIV/0!</v>
      </c>
      <c r="H132" s="11" t="e">
        <f>(COUNTIFS(Sta!$A:$A,$A132,Sta!$F:$F,"&gt;1.5") + COUNTIFS(Sta!$B:$B,$A132,Sta!$F:$F,"&gt;1.5"))/$D132</f>
        <v>#DIV/0!</v>
      </c>
      <c r="I132" s="8" t="e">
        <f>COUNTIFS(Sta!$A:$A,$A132,Sta!$F:$F,"&gt;1.5")/$B132</f>
        <v>#DIV/0!</v>
      </c>
      <c r="J132" s="8" t="e">
        <f>COUNTIFS(Sta!$B:$B,$A132,Sta!$F:$F,"&gt;1.5")/$C132</f>
        <v>#DIV/0!</v>
      </c>
      <c r="K132" s="11" t="e">
        <f>(COUNTIFS(Sta!$A:$A,$A132,Sta!$F:$F,"&gt;2.5") + COUNTIFS(Sta!$B:$B,$A132,Sta!$F:$F,"&gt;2.5"))/$D132</f>
        <v>#DIV/0!</v>
      </c>
      <c r="L132" s="8" t="e">
        <f>COUNTIFS(Sta!$A:$A,$A132,Sta!$F:$F,"&gt;2.5")/$B132</f>
        <v>#DIV/0!</v>
      </c>
      <c r="M132" s="8" t="e">
        <f>COUNTIFS(Sta!$B:$B,$A132,Sta!$F:$F,"&gt;2.5")/$C132</f>
        <v>#DIV/0!</v>
      </c>
      <c r="N132" s="11" t="e">
        <f>(COUNTIFS(Sta!$A:$A,$A132,Sta!$F:$F,"&gt;3.5") + COUNTIFS(Sta!$B:$B,$A132,Sta!$F:$F,"&gt;3.5"))/$D132</f>
        <v>#DIV/0!</v>
      </c>
      <c r="O132" s="8" t="e">
        <f>COUNTIFS(Sta!$A:$A,$A132,Sta!$F:$F,"&gt;3.5")/$B132</f>
        <v>#DIV/0!</v>
      </c>
      <c r="P132" s="8" t="e">
        <f>COUNTIFS(Sta!$B:$B,$A132,Sta!$F:$F,"&gt;3.5")/$C132</f>
        <v>#DIV/0!</v>
      </c>
      <c r="Q132" s="11" t="e">
        <f>(COUNTIFS(Sta!$A:$A,$A132,Sta!$D:$D,"&gt;0.5")  + COUNTIFS(Sta!$B:$B,$A132,Sta!$E:$E,"&gt;0.5"))/$D132</f>
        <v>#DIV/0!</v>
      </c>
      <c r="R132" s="8" t="e">
        <f>COUNTIFS(Sta!$A:$A,$A132,Sta!$D:$D,"&gt;0.5")/$B132</f>
        <v>#DIV/0!</v>
      </c>
      <c r="S132" s="8" t="e">
        <f>COUNTIFS(Sta!$B:$B,$A132,Sta!$E:$E,"&gt;0.5")/$C132</f>
        <v>#DIV/0!</v>
      </c>
      <c r="T132" s="11" t="e">
        <f>(COUNTIFS(Sta!$A:$A,$A132,Sta!$D:$D,"&gt;1.5")  + COUNTIFS(Sta!$B:$B,$A132,Sta!$E:$E,"&gt;1.5"))/$D132</f>
        <v>#DIV/0!</v>
      </c>
      <c r="U132" s="8" t="e">
        <f>COUNTIFS(Sta!$A:$A,$A132,Sta!$D:$D,"&gt;1.5")/$B132</f>
        <v>#DIV/0!</v>
      </c>
      <c r="V132" s="8" t="e">
        <f>COUNTIFS(Sta!$B:$B,$A132,Sta!$E:$E,"&gt;1.5")/$C132</f>
        <v>#DIV/0!</v>
      </c>
      <c r="W132" s="11" t="e">
        <f>(COUNTIFS(Sta!$A:$A,$A132,Sta!$E:E,"&gt;0.5") +COUNTIFS(Sta!$B:$B,$A132,Sta!$D:$D,"&gt;0.5"))/$D132</f>
        <v>#DIV/0!</v>
      </c>
      <c r="X132" s="8" t="e">
        <f>COUNTIFS(Sta!$A:$A,$A132,Sta!$E:$E,"&gt;0.5")/$B132</f>
        <v>#DIV/0!</v>
      </c>
      <c r="Y132" s="8" t="e">
        <f>COUNTIFS(Sta!$B:$B,$A132,Sta!$D:$D,"&gt;0.5")/$C132</f>
        <v>#DIV/0!</v>
      </c>
      <c r="Z132" s="11" t="e">
        <f>(COUNTIFS(Sta!$A:$A,$A132,Sta!$E:$E,"&gt;1.5")  + COUNTIFS(Sta!$B:$B,$A132,Sta!$D:$D,"&gt;1.5"))/$D132</f>
        <v>#DIV/0!</v>
      </c>
      <c r="AA132" s="8" t="e">
        <f>COUNTIFS(Sta!$A:$A,$A132,Sta!$E:$E,"&gt;1.5")/$B132</f>
        <v>#DIV/0!</v>
      </c>
      <c r="AB132" s="8" t="e">
        <f>COUNTIFS(Sta!$B:$B,$A132,Sta!$D:$D,"&gt;1.5")/$C132</f>
        <v>#DIV/0!</v>
      </c>
      <c r="AC132" s="11" t="e">
        <f>(COUNTIFS(Sta!$A:A,$A132,Sta!$G:$G,"y") + COUNTIFS(Sta!$B:B,$A132,Sta!$G:$G,"y"))/$D132</f>
        <v>#DIV/0!</v>
      </c>
      <c r="AD132" s="8" t="e">
        <f>COUNTIFS(Sta!$A:A,$A132,Sta!$G:$G,"y")/$B132</f>
        <v>#DIV/0!</v>
      </c>
      <c r="AE132" s="16" t="e">
        <f>COUNTIFS(Sta!$B:B,$A132,Sta!$G:$G,"y")/$C132</f>
        <v>#DIV/0!</v>
      </c>
    </row>
    <row r="133" spans="1:31" x14ac:dyDescent="0.3">
      <c r="A133" s="62" t="s">
        <v>256</v>
      </c>
      <c r="B133" s="9">
        <f>COUNTIF(Sta!A:A,A133)</f>
        <v>0</v>
      </c>
      <c r="C133" s="4">
        <f>COUNTIF(Sta!B:B,A133)</f>
        <v>0</v>
      </c>
      <c r="D133" s="4">
        <f t="shared" ref="D133:D195" si="5">B133+C133</f>
        <v>0</v>
      </c>
      <c r="E133" s="11" t="e">
        <f>(COUNTIFS(Sta!$A:$A,$A133,Sta!$F:$F,"&gt;0.5") + COUNTIFS(Sta!$B:$B,$A133,Sta!$F:$F,"&gt;0.5"))/$D133</f>
        <v>#DIV/0!</v>
      </c>
      <c r="F133" s="8" t="e">
        <f>COUNTIFS(Sta!$A:$A,$A133,Sta!$F:$F,"&gt;0.5")/$B133</f>
        <v>#DIV/0!</v>
      </c>
      <c r="G133" s="8" t="e">
        <f>COUNTIFS(Sta!$B:$B,$A133,Sta!$F:$F,"&gt;0.5")/$C133</f>
        <v>#DIV/0!</v>
      </c>
      <c r="H133" s="11" t="e">
        <f>(COUNTIFS(Sta!$A:$A,$A133,Sta!$F:$F,"&gt;1.5") + COUNTIFS(Sta!$B:$B,$A133,Sta!$F:$F,"&gt;1.5"))/$D133</f>
        <v>#DIV/0!</v>
      </c>
      <c r="I133" s="8" t="e">
        <f>COUNTIFS(Sta!$A:$A,$A133,Sta!$F:$F,"&gt;1.5")/$B133</f>
        <v>#DIV/0!</v>
      </c>
      <c r="J133" s="8" t="e">
        <f>COUNTIFS(Sta!$B:$B,$A133,Sta!$F:$F,"&gt;1.5")/$C133</f>
        <v>#DIV/0!</v>
      </c>
      <c r="K133" s="11" t="e">
        <f>(COUNTIFS(Sta!$A:$A,$A133,Sta!$F:$F,"&gt;2.5") + COUNTIFS(Sta!$B:$B,$A133,Sta!$F:$F,"&gt;2.5"))/$D133</f>
        <v>#DIV/0!</v>
      </c>
      <c r="L133" s="8" t="e">
        <f>COUNTIFS(Sta!$A:$A,$A133,Sta!$F:$F,"&gt;2.5")/$B133</f>
        <v>#DIV/0!</v>
      </c>
      <c r="M133" s="8" t="e">
        <f>COUNTIFS(Sta!$B:$B,$A133,Sta!$F:$F,"&gt;2.5")/$C133</f>
        <v>#DIV/0!</v>
      </c>
      <c r="N133" s="11" t="e">
        <f>(COUNTIFS(Sta!$A:$A,$A133,Sta!$F:$F,"&gt;3.5") + COUNTIFS(Sta!$B:$B,$A133,Sta!$F:$F,"&gt;3.5"))/$D133</f>
        <v>#DIV/0!</v>
      </c>
      <c r="O133" s="8" t="e">
        <f>COUNTIFS(Sta!$A:$A,$A133,Sta!$F:$F,"&gt;3.5")/$B133</f>
        <v>#DIV/0!</v>
      </c>
      <c r="P133" s="8" t="e">
        <f>COUNTIFS(Sta!$B:$B,$A133,Sta!$F:$F,"&gt;3.5")/$C133</f>
        <v>#DIV/0!</v>
      </c>
      <c r="Q133" s="11" t="e">
        <f>(COUNTIFS(Sta!$A:$A,$A133,Sta!$D:$D,"&gt;0.5")  + COUNTIFS(Sta!$B:$B,$A133,Sta!$E:$E,"&gt;0.5"))/$D133</f>
        <v>#DIV/0!</v>
      </c>
      <c r="R133" s="8" t="e">
        <f>COUNTIFS(Sta!$A:$A,$A133,Sta!$D:$D,"&gt;0.5")/$B133</f>
        <v>#DIV/0!</v>
      </c>
      <c r="S133" s="8" t="e">
        <f>COUNTIFS(Sta!$B:$B,$A133,Sta!$E:$E,"&gt;0.5")/$C133</f>
        <v>#DIV/0!</v>
      </c>
      <c r="T133" s="11" t="e">
        <f>(COUNTIFS(Sta!$A:$A,$A133,Sta!$D:$D,"&gt;1.5")  + COUNTIFS(Sta!$B:$B,$A133,Sta!$E:$E,"&gt;1.5"))/$D133</f>
        <v>#DIV/0!</v>
      </c>
      <c r="U133" s="8" t="e">
        <f>COUNTIFS(Sta!$A:$A,$A133,Sta!$D:$D,"&gt;1.5")/$B133</f>
        <v>#DIV/0!</v>
      </c>
      <c r="V133" s="8" t="e">
        <f>COUNTIFS(Sta!$B:$B,$A133,Sta!$E:$E,"&gt;1.5")/$C133</f>
        <v>#DIV/0!</v>
      </c>
      <c r="W133" s="11" t="e">
        <f>(COUNTIFS(Sta!$A:$A,$A133,Sta!$E:E,"&gt;0.5") +COUNTIFS(Sta!$B:$B,$A133,Sta!$D:$D,"&gt;0.5"))/$D133</f>
        <v>#DIV/0!</v>
      </c>
      <c r="X133" s="8" t="e">
        <f>COUNTIFS(Sta!$A:$A,$A133,Sta!$E:$E,"&gt;0.5")/$B133</f>
        <v>#DIV/0!</v>
      </c>
      <c r="Y133" s="8" t="e">
        <f>COUNTIFS(Sta!$B:$B,$A133,Sta!$D:$D,"&gt;0.5")/$C133</f>
        <v>#DIV/0!</v>
      </c>
      <c r="Z133" s="11" t="e">
        <f>(COUNTIFS(Sta!$A:$A,$A133,Sta!$E:$E,"&gt;1.5")  + COUNTIFS(Sta!$B:$B,$A133,Sta!$D:$D,"&gt;1.5"))/$D133</f>
        <v>#DIV/0!</v>
      </c>
      <c r="AA133" s="8" t="e">
        <f>COUNTIFS(Sta!$A:$A,$A133,Sta!$E:$E,"&gt;1.5")/$B133</f>
        <v>#DIV/0!</v>
      </c>
      <c r="AB133" s="8" t="e">
        <f>COUNTIFS(Sta!$B:$B,$A133,Sta!$D:$D,"&gt;1.5")/$C133</f>
        <v>#DIV/0!</v>
      </c>
      <c r="AC133" s="11" t="e">
        <f>(COUNTIFS(Sta!$A:A,$A133,Sta!$G:$G,"y") + COUNTIFS(Sta!$B:B,$A133,Sta!$G:$G,"y"))/$D133</f>
        <v>#DIV/0!</v>
      </c>
      <c r="AD133" s="8" t="e">
        <f>COUNTIFS(Sta!$A:A,$A133,Sta!$G:$G,"y")/$B133</f>
        <v>#DIV/0!</v>
      </c>
      <c r="AE133" s="16" t="e">
        <f>COUNTIFS(Sta!$B:B,$A133,Sta!$G:$G,"y")/$C133</f>
        <v>#DIV/0!</v>
      </c>
    </row>
    <row r="134" spans="1:31" x14ac:dyDescent="0.3">
      <c r="A134" s="62" t="s">
        <v>246</v>
      </c>
      <c r="B134" s="9">
        <f>COUNTIF(Sta!A:A,A134)</f>
        <v>0</v>
      </c>
      <c r="C134" s="4">
        <f>COUNTIF(Sta!B:B,A134)</f>
        <v>0</v>
      </c>
      <c r="D134" s="4">
        <f t="shared" si="5"/>
        <v>0</v>
      </c>
      <c r="E134" s="11" t="e">
        <f>(COUNTIFS(Sta!$A:$A,$A134,Sta!$F:$F,"&gt;0.5") + COUNTIFS(Sta!$B:$B,$A134,Sta!$F:$F,"&gt;0.5"))/$D134</f>
        <v>#DIV/0!</v>
      </c>
      <c r="F134" s="8" t="e">
        <f>COUNTIFS(Sta!$A:$A,$A134,Sta!$F:$F,"&gt;0.5")/$B134</f>
        <v>#DIV/0!</v>
      </c>
      <c r="G134" s="8" t="e">
        <f>COUNTIFS(Sta!$B:$B,$A134,Sta!$F:$F,"&gt;0.5")/$C134</f>
        <v>#DIV/0!</v>
      </c>
      <c r="H134" s="11" t="e">
        <f>(COUNTIFS(Sta!$A:$A,$A134,Sta!$F:$F,"&gt;1.5") + COUNTIFS(Sta!$B:$B,$A134,Sta!$F:$F,"&gt;1.5"))/$D134</f>
        <v>#DIV/0!</v>
      </c>
      <c r="I134" s="8" t="e">
        <f>COUNTIFS(Sta!$A:$A,$A134,Sta!$F:$F,"&gt;1.5")/$B134</f>
        <v>#DIV/0!</v>
      </c>
      <c r="J134" s="8" t="e">
        <f>COUNTIFS(Sta!$B:$B,$A134,Sta!$F:$F,"&gt;1.5")/$C134</f>
        <v>#DIV/0!</v>
      </c>
      <c r="K134" s="11" t="e">
        <f>(COUNTIFS(Sta!$A:$A,$A134,Sta!$F:$F,"&gt;2.5") + COUNTIFS(Sta!$B:$B,$A134,Sta!$F:$F,"&gt;2.5"))/$D134</f>
        <v>#DIV/0!</v>
      </c>
      <c r="L134" s="8" t="e">
        <f>COUNTIFS(Sta!$A:$A,$A134,Sta!$F:$F,"&gt;2.5")/$B134</f>
        <v>#DIV/0!</v>
      </c>
      <c r="M134" s="8" t="e">
        <f>COUNTIFS(Sta!$B:$B,$A134,Sta!$F:$F,"&gt;2.5")/$C134</f>
        <v>#DIV/0!</v>
      </c>
      <c r="N134" s="11" t="e">
        <f>(COUNTIFS(Sta!$A:$A,$A134,Sta!$F:$F,"&gt;3.5") + COUNTIFS(Sta!$B:$B,$A134,Sta!$F:$F,"&gt;3.5"))/$D134</f>
        <v>#DIV/0!</v>
      </c>
      <c r="O134" s="8" t="e">
        <f>COUNTIFS(Sta!$A:$A,$A134,Sta!$F:$F,"&gt;3.5")/$B134</f>
        <v>#DIV/0!</v>
      </c>
      <c r="P134" s="8" t="e">
        <f>COUNTIFS(Sta!$B:$B,$A134,Sta!$F:$F,"&gt;3.5")/$C134</f>
        <v>#DIV/0!</v>
      </c>
      <c r="Q134" s="11" t="e">
        <f>(COUNTIFS(Sta!$A:$A,$A134,Sta!$D:$D,"&gt;0.5")  + COUNTIFS(Sta!$B:$B,$A134,Sta!$E:$E,"&gt;0.5"))/$D134</f>
        <v>#DIV/0!</v>
      </c>
      <c r="R134" s="8" t="e">
        <f>COUNTIFS(Sta!$A:$A,$A134,Sta!$D:$D,"&gt;0.5")/$B134</f>
        <v>#DIV/0!</v>
      </c>
      <c r="S134" s="8" t="e">
        <f>COUNTIFS(Sta!$B:$B,$A134,Sta!$E:$E,"&gt;0.5")/$C134</f>
        <v>#DIV/0!</v>
      </c>
      <c r="T134" s="11" t="e">
        <f>(COUNTIFS(Sta!$A:$A,$A134,Sta!$D:$D,"&gt;1.5")  + COUNTIFS(Sta!$B:$B,$A134,Sta!$E:$E,"&gt;1.5"))/$D134</f>
        <v>#DIV/0!</v>
      </c>
      <c r="U134" s="8" t="e">
        <f>COUNTIFS(Sta!$A:$A,$A134,Sta!$D:$D,"&gt;1.5")/$B134</f>
        <v>#DIV/0!</v>
      </c>
      <c r="V134" s="8" t="e">
        <f>COUNTIFS(Sta!$B:$B,$A134,Sta!$E:$E,"&gt;1.5")/$C134</f>
        <v>#DIV/0!</v>
      </c>
      <c r="W134" s="11" t="e">
        <f>(COUNTIFS(Sta!$A:$A,$A134,Sta!$E:E,"&gt;0.5") +COUNTIFS(Sta!$B:$B,$A134,Sta!$D:$D,"&gt;0.5"))/$D134</f>
        <v>#DIV/0!</v>
      </c>
      <c r="X134" s="8" t="e">
        <f>COUNTIFS(Sta!$A:$A,$A134,Sta!$E:$E,"&gt;0.5")/$B134</f>
        <v>#DIV/0!</v>
      </c>
      <c r="Y134" s="8" t="e">
        <f>COUNTIFS(Sta!$B:$B,$A134,Sta!$D:$D,"&gt;0.5")/$C134</f>
        <v>#DIV/0!</v>
      </c>
      <c r="Z134" s="11" t="e">
        <f>(COUNTIFS(Sta!$A:$A,$A134,Sta!$E:$E,"&gt;1.5")  + COUNTIFS(Sta!$B:$B,$A134,Sta!$D:$D,"&gt;1.5"))/$D134</f>
        <v>#DIV/0!</v>
      </c>
      <c r="AA134" s="8" t="e">
        <f>COUNTIFS(Sta!$A:$A,$A134,Sta!$E:$E,"&gt;1.5")/$B134</f>
        <v>#DIV/0!</v>
      </c>
      <c r="AB134" s="8" t="e">
        <f>COUNTIFS(Sta!$B:$B,$A134,Sta!$D:$D,"&gt;1.5")/$C134</f>
        <v>#DIV/0!</v>
      </c>
      <c r="AC134" s="11" t="e">
        <f>(COUNTIFS(Sta!$A:A,$A134,Sta!$G:$G,"y") + COUNTIFS(Sta!$B:B,$A134,Sta!$G:$G,"y"))/$D134</f>
        <v>#DIV/0!</v>
      </c>
      <c r="AD134" s="8" t="e">
        <f>COUNTIFS(Sta!$A:A,$A134,Sta!$G:$G,"y")/$B134</f>
        <v>#DIV/0!</v>
      </c>
      <c r="AE134" s="16" t="e">
        <f>COUNTIFS(Sta!$B:B,$A134,Sta!$G:$G,"y")/$C134</f>
        <v>#DIV/0!</v>
      </c>
    </row>
    <row r="135" spans="1:31" x14ac:dyDescent="0.3">
      <c r="A135" s="62" t="s">
        <v>255</v>
      </c>
      <c r="B135" s="9">
        <f>COUNTIF(Sta!A:A,A135)</f>
        <v>0</v>
      </c>
      <c r="C135" s="4">
        <f>COUNTIF(Sta!B:B,A135)</f>
        <v>0</v>
      </c>
      <c r="D135" s="4">
        <f t="shared" si="5"/>
        <v>0</v>
      </c>
      <c r="E135" s="11" t="e">
        <f>(COUNTIFS(Sta!$A:$A,$A135,Sta!$F:$F,"&gt;0.5") + COUNTIFS(Sta!$B:$B,$A135,Sta!$F:$F,"&gt;0.5"))/$D135</f>
        <v>#DIV/0!</v>
      </c>
      <c r="F135" s="8" t="e">
        <f>COUNTIFS(Sta!$A:$A,$A135,Sta!$F:$F,"&gt;0.5")/$B135</f>
        <v>#DIV/0!</v>
      </c>
      <c r="G135" s="8" t="e">
        <f>COUNTIFS(Sta!$B:$B,$A135,Sta!$F:$F,"&gt;0.5")/$C135</f>
        <v>#DIV/0!</v>
      </c>
      <c r="H135" s="11" t="e">
        <f>(COUNTIFS(Sta!$A:$A,$A135,Sta!$F:$F,"&gt;1.5") + COUNTIFS(Sta!$B:$B,$A135,Sta!$F:$F,"&gt;1.5"))/$D135</f>
        <v>#DIV/0!</v>
      </c>
      <c r="I135" s="8" t="e">
        <f>COUNTIFS(Sta!$A:$A,$A135,Sta!$F:$F,"&gt;1.5")/$B135</f>
        <v>#DIV/0!</v>
      </c>
      <c r="J135" s="8" t="e">
        <f>COUNTIFS(Sta!$B:$B,$A135,Sta!$F:$F,"&gt;1.5")/$C135</f>
        <v>#DIV/0!</v>
      </c>
      <c r="K135" s="11" t="e">
        <f>(COUNTIFS(Sta!$A:$A,$A135,Sta!$F:$F,"&gt;2.5") + COUNTIFS(Sta!$B:$B,$A135,Sta!$F:$F,"&gt;2.5"))/$D135</f>
        <v>#DIV/0!</v>
      </c>
      <c r="L135" s="8" t="e">
        <f>COUNTIFS(Sta!$A:$A,$A135,Sta!$F:$F,"&gt;2.5")/$B135</f>
        <v>#DIV/0!</v>
      </c>
      <c r="M135" s="8" t="e">
        <f>COUNTIFS(Sta!$B:$B,$A135,Sta!$F:$F,"&gt;2.5")/$C135</f>
        <v>#DIV/0!</v>
      </c>
      <c r="N135" s="11" t="e">
        <f>(COUNTIFS(Sta!$A:$A,$A135,Sta!$F:$F,"&gt;3.5") + COUNTIFS(Sta!$B:$B,$A135,Sta!$F:$F,"&gt;3.5"))/$D135</f>
        <v>#DIV/0!</v>
      </c>
      <c r="O135" s="8" t="e">
        <f>COUNTIFS(Sta!$A:$A,$A135,Sta!$F:$F,"&gt;3.5")/$B135</f>
        <v>#DIV/0!</v>
      </c>
      <c r="P135" s="8" t="e">
        <f>COUNTIFS(Sta!$B:$B,$A135,Sta!$F:$F,"&gt;3.5")/$C135</f>
        <v>#DIV/0!</v>
      </c>
      <c r="Q135" s="11" t="e">
        <f>(COUNTIFS(Sta!$A:$A,$A135,Sta!$D:$D,"&gt;0.5")  + COUNTIFS(Sta!$B:$B,$A135,Sta!$E:$E,"&gt;0.5"))/$D135</f>
        <v>#DIV/0!</v>
      </c>
      <c r="R135" s="8" t="e">
        <f>COUNTIFS(Sta!$A:$A,$A135,Sta!$D:$D,"&gt;0.5")/$B135</f>
        <v>#DIV/0!</v>
      </c>
      <c r="S135" s="8" t="e">
        <f>COUNTIFS(Sta!$B:$B,$A135,Sta!$E:$E,"&gt;0.5")/$C135</f>
        <v>#DIV/0!</v>
      </c>
      <c r="T135" s="11" t="e">
        <f>(COUNTIFS(Sta!$A:$A,$A135,Sta!$D:$D,"&gt;1.5")  + COUNTIFS(Sta!$B:$B,$A135,Sta!$E:$E,"&gt;1.5"))/$D135</f>
        <v>#DIV/0!</v>
      </c>
      <c r="U135" s="8" t="e">
        <f>COUNTIFS(Sta!$A:$A,$A135,Sta!$D:$D,"&gt;1.5")/$B135</f>
        <v>#DIV/0!</v>
      </c>
      <c r="V135" s="8" t="e">
        <f>COUNTIFS(Sta!$B:$B,$A135,Sta!$E:$E,"&gt;1.5")/$C135</f>
        <v>#DIV/0!</v>
      </c>
      <c r="W135" s="11" t="e">
        <f>(COUNTIFS(Sta!$A:$A,$A135,Sta!$E:E,"&gt;0.5") +COUNTIFS(Sta!$B:$B,$A135,Sta!$D:$D,"&gt;0.5"))/$D135</f>
        <v>#DIV/0!</v>
      </c>
      <c r="X135" s="8" t="e">
        <f>COUNTIFS(Sta!$A:$A,$A135,Sta!$E:$E,"&gt;0.5")/$B135</f>
        <v>#DIV/0!</v>
      </c>
      <c r="Y135" s="8" t="e">
        <f>COUNTIFS(Sta!$B:$B,$A135,Sta!$D:$D,"&gt;0.5")/$C135</f>
        <v>#DIV/0!</v>
      </c>
      <c r="Z135" s="11" t="e">
        <f>(COUNTIFS(Sta!$A:$A,$A135,Sta!$E:$E,"&gt;1.5")  + COUNTIFS(Sta!$B:$B,$A135,Sta!$D:$D,"&gt;1.5"))/$D135</f>
        <v>#DIV/0!</v>
      </c>
      <c r="AA135" s="8" t="e">
        <f>COUNTIFS(Sta!$A:$A,$A135,Sta!$E:$E,"&gt;1.5")/$B135</f>
        <v>#DIV/0!</v>
      </c>
      <c r="AB135" s="8" t="e">
        <f>COUNTIFS(Sta!$B:$B,$A135,Sta!$D:$D,"&gt;1.5")/$C135</f>
        <v>#DIV/0!</v>
      </c>
      <c r="AC135" s="11" t="e">
        <f>(COUNTIFS(Sta!$A:A,$A135,Sta!$G:$G,"y") + COUNTIFS(Sta!$B:B,$A135,Sta!$G:$G,"y"))/$D135</f>
        <v>#DIV/0!</v>
      </c>
      <c r="AD135" s="8" t="e">
        <f>COUNTIFS(Sta!$A:A,$A135,Sta!$G:$G,"y")/$B135</f>
        <v>#DIV/0!</v>
      </c>
      <c r="AE135" s="16" t="e">
        <f>COUNTIFS(Sta!$B:B,$A135,Sta!$G:$G,"y")/$C135</f>
        <v>#DIV/0!</v>
      </c>
    </row>
    <row r="136" spans="1:31" x14ac:dyDescent="0.3">
      <c r="A136" s="62" t="s">
        <v>245</v>
      </c>
      <c r="B136" s="9">
        <f>COUNTIF(Sta!A:A,A136)</f>
        <v>0</v>
      </c>
      <c r="C136" s="4">
        <f>COUNTIF(Sta!B:B,A136)</f>
        <v>0</v>
      </c>
      <c r="D136" s="4">
        <f t="shared" si="5"/>
        <v>0</v>
      </c>
      <c r="E136" s="11" t="e">
        <f>(COUNTIFS(Sta!$A:$A,$A136,Sta!$F:$F,"&gt;0.5") + COUNTIFS(Sta!$B:$B,$A136,Sta!$F:$F,"&gt;0.5"))/$D136</f>
        <v>#DIV/0!</v>
      </c>
      <c r="F136" s="8" t="e">
        <f>COUNTIFS(Sta!$A:$A,$A136,Sta!$F:$F,"&gt;0.5")/$B136</f>
        <v>#DIV/0!</v>
      </c>
      <c r="G136" s="8" t="e">
        <f>COUNTIFS(Sta!$B:$B,$A136,Sta!$F:$F,"&gt;0.5")/$C136</f>
        <v>#DIV/0!</v>
      </c>
      <c r="H136" s="11" t="e">
        <f>(COUNTIFS(Sta!$A:$A,$A136,Sta!$F:$F,"&gt;1.5") + COUNTIFS(Sta!$B:$B,$A136,Sta!$F:$F,"&gt;1.5"))/$D136</f>
        <v>#DIV/0!</v>
      </c>
      <c r="I136" s="8" t="e">
        <f>COUNTIFS(Sta!$A:$A,$A136,Sta!$F:$F,"&gt;1.5")/$B136</f>
        <v>#DIV/0!</v>
      </c>
      <c r="J136" s="8" t="e">
        <f>COUNTIFS(Sta!$B:$B,$A136,Sta!$F:$F,"&gt;1.5")/$C136</f>
        <v>#DIV/0!</v>
      </c>
      <c r="K136" s="11" t="e">
        <f>(COUNTIFS(Sta!$A:$A,$A136,Sta!$F:$F,"&gt;2.5") + COUNTIFS(Sta!$B:$B,$A136,Sta!$F:$F,"&gt;2.5"))/$D136</f>
        <v>#DIV/0!</v>
      </c>
      <c r="L136" s="8" t="e">
        <f>COUNTIFS(Sta!$A:$A,$A136,Sta!$F:$F,"&gt;2.5")/$B136</f>
        <v>#DIV/0!</v>
      </c>
      <c r="M136" s="8" t="e">
        <f>COUNTIFS(Sta!$B:$B,$A136,Sta!$F:$F,"&gt;2.5")/$C136</f>
        <v>#DIV/0!</v>
      </c>
      <c r="N136" s="11" t="e">
        <f>(COUNTIFS(Sta!$A:$A,$A136,Sta!$F:$F,"&gt;3.5") + COUNTIFS(Sta!$B:$B,$A136,Sta!$F:$F,"&gt;3.5"))/$D136</f>
        <v>#DIV/0!</v>
      </c>
      <c r="O136" s="8" t="e">
        <f>COUNTIFS(Sta!$A:$A,$A136,Sta!$F:$F,"&gt;3.5")/$B136</f>
        <v>#DIV/0!</v>
      </c>
      <c r="P136" s="8" t="e">
        <f>COUNTIFS(Sta!$B:$B,$A136,Sta!$F:$F,"&gt;3.5")/$C136</f>
        <v>#DIV/0!</v>
      </c>
      <c r="Q136" s="11" t="e">
        <f>(COUNTIFS(Sta!$A:$A,$A136,Sta!$D:$D,"&gt;0.5")  + COUNTIFS(Sta!$B:$B,$A136,Sta!$E:$E,"&gt;0.5"))/$D136</f>
        <v>#DIV/0!</v>
      </c>
      <c r="R136" s="8" t="e">
        <f>COUNTIFS(Sta!$A:$A,$A136,Sta!$D:$D,"&gt;0.5")/$B136</f>
        <v>#DIV/0!</v>
      </c>
      <c r="S136" s="8" t="e">
        <f>COUNTIFS(Sta!$B:$B,$A136,Sta!$E:$E,"&gt;0.5")/$C136</f>
        <v>#DIV/0!</v>
      </c>
      <c r="T136" s="11" t="e">
        <f>(COUNTIFS(Sta!$A:$A,$A136,Sta!$D:$D,"&gt;1.5")  + COUNTIFS(Sta!$B:$B,$A136,Sta!$E:$E,"&gt;1.5"))/$D136</f>
        <v>#DIV/0!</v>
      </c>
      <c r="U136" s="8" t="e">
        <f>COUNTIFS(Sta!$A:$A,$A136,Sta!$D:$D,"&gt;1.5")/$B136</f>
        <v>#DIV/0!</v>
      </c>
      <c r="V136" s="8" t="e">
        <f>COUNTIFS(Sta!$B:$B,$A136,Sta!$E:$E,"&gt;1.5")/$C136</f>
        <v>#DIV/0!</v>
      </c>
      <c r="W136" s="11" t="e">
        <f>(COUNTIFS(Sta!$A:$A,$A136,Sta!$E:E,"&gt;0.5") +COUNTIFS(Sta!$B:$B,$A136,Sta!$D:$D,"&gt;0.5"))/$D136</f>
        <v>#DIV/0!</v>
      </c>
      <c r="X136" s="8" t="e">
        <f>COUNTIFS(Sta!$A:$A,$A136,Sta!$E:$E,"&gt;0.5")/$B136</f>
        <v>#DIV/0!</v>
      </c>
      <c r="Y136" s="8" t="e">
        <f>COUNTIFS(Sta!$B:$B,$A136,Sta!$D:$D,"&gt;0.5")/$C136</f>
        <v>#DIV/0!</v>
      </c>
      <c r="Z136" s="11" t="e">
        <f>(COUNTIFS(Sta!$A:$A,$A136,Sta!$E:$E,"&gt;1.5")  + COUNTIFS(Sta!$B:$B,$A136,Sta!$D:$D,"&gt;1.5"))/$D136</f>
        <v>#DIV/0!</v>
      </c>
      <c r="AA136" s="8" t="e">
        <f>COUNTIFS(Sta!$A:$A,$A136,Sta!$E:$E,"&gt;1.5")/$B136</f>
        <v>#DIV/0!</v>
      </c>
      <c r="AB136" s="8" t="e">
        <f>COUNTIFS(Sta!$B:$B,$A136,Sta!$D:$D,"&gt;1.5")/$C136</f>
        <v>#DIV/0!</v>
      </c>
      <c r="AC136" s="11" t="e">
        <f>(COUNTIFS(Sta!$A:A,$A136,Sta!$G:$G,"y") + COUNTIFS(Sta!$B:B,$A136,Sta!$G:$G,"y"))/$D136</f>
        <v>#DIV/0!</v>
      </c>
      <c r="AD136" s="8" t="e">
        <f>COUNTIFS(Sta!$A:A,$A136,Sta!$G:$G,"y")/$B136</f>
        <v>#DIV/0!</v>
      </c>
      <c r="AE136" s="16" t="e">
        <f>COUNTIFS(Sta!$B:B,$A136,Sta!$G:$G,"y")/$C136</f>
        <v>#DIV/0!</v>
      </c>
    </row>
    <row r="137" spans="1:31" x14ac:dyDescent="0.3">
      <c r="A137" t="s">
        <v>317</v>
      </c>
      <c r="B137" s="9">
        <f>COUNTIF(Sta!A:A,A137)</f>
        <v>0</v>
      </c>
      <c r="C137" s="4">
        <f>COUNTIF(Sta!B:B,A137)</f>
        <v>0</v>
      </c>
      <c r="D137" s="4">
        <f t="shared" si="5"/>
        <v>0</v>
      </c>
      <c r="E137" s="11" t="e">
        <f>(COUNTIFS(Sta!$A:$A,$A137,Sta!$F:$F,"&gt;0.5") + COUNTIFS(Sta!$B:$B,$A137,Sta!$F:$F,"&gt;0.5"))/$D137</f>
        <v>#DIV/0!</v>
      </c>
      <c r="F137" s="8" t="e">
        <f>COUNTIFS(Sta!$A:$A,$A137,Sta!$F:$F,"&gt;0.5")/$B137</f>
        <v>#DIV/0!</v>
      </c>
      <c r="G137" s="8" t="e">
        <f>COUNTIFS(Sta!$B:$B,$A137,Sta!$F:$F,"&gt;0.5")/$C137</f>
        <v>#DIV/0!</v>
      </c>
      <c r="H137" s="11" t="e">
        <f>(COUNTIFS(Sta!$A:$A,$A137,Sta!$F:$F,"&gt;1.5") + COUNTIFS(Sta!$B:$B,$A137,Sta!$F:$F,"&gt;1.5"))/$D137</f>
        <v>#DIV/0!</v>
      </c>
      <c r="I137" s="8" t="e">
        <f>COUNTIFS(Sta!$A:$A,$A137,Sta!$F:$F,"&gt;1.5")/$B137</f>
        <v>#DIV/0!</v>
      </c>
      <c r="J137" s="8" t="e">
        <f>COUNTIFS(Sta!$B:$B,$A137,Sta!$F:$F,"&gt;1.5")/$C137</f>
        <v>#DIV/0!</v>
      </c>
      <c r="K137" s="11" t="e">
        <f>(COUNTIFS(Sta!$A:$A,$A137,Sta!$F:$F,"&gt;2.5") + COUNTIFS(Sta!$B:$B,$A137,Sta!$F:$F,"&gt;2.5"))/$D137</f>
        <v>#DIV/0!</v>
      </c>
      <c r="L137" s="8" t="e">
        <f>COUNTIFS(Sta!$A:$A,$A137,Sta!$F:$F,"&gt;2.5")/$B137</f>
        <v>#DIV/0!</v>
      </c>
      <c r="M137" s="8" t="e">
        <f>COUNTIFS(Sta!$B:$B,$A137,Sta!$F:$F,"&gt;2.5")/$C137</f>
        <v>#DIV/0!</v>
      </c>
      <c r="N137" s="11" t="e">
        <f>(COUNTIFS(Sta!$A:$A,$A137,Sta!$F:$F,"&gt;3.5") + COUNTIFS(Sta!$B:$B,$A137,Sta!$F:$F,"&gt;3.5"))/$D137</f>
        <v>#DIV/0!</v>
      </c>
      <c r="O137" s="8" t="e">
        <f>COUNTIFS(Sta!$A:$A,$A137,Sta!$F:$F,"&gt;3.5")/$B137</f>
        <v>#DIV/0!</v>
      </c>
      <c r="P137" s="8" t="e">
        <f>COUNTIFS(Sta!$B:$B,$A137,Sta!$F:$F,"&gt;3.5")/$C137</f>
        <v>#DIV/0!</v>
      </c>
      <c r="Q137" s="11" t="e">
        <f>(COUNTIFS(Sta!$A:$A,$A137,Sta!$D:$D,"&gt;0.5")  + COUNTIFS(Sta!$B:$B,$A137,Sta!$E:$E,"&gt;0.5"))/$D137</f>
        <v>#DIV/0!</v>
      </c>
      <c r="R137" s="8" t="e">
        <f>COUNTIFS(Sta!$A:$A,$A137,Sta!$D:$D,"&gt;0.5")/$B137</f>
        <v>#DIV/0!</v>
      </c>
      <c r="S137" s="8" t="e">
        <f>COUNTIFS(Sta!$B:$B,$A137,Sta!$E:$E,"&gt;0.5")/$C137</f>
        <v>#DIV/0!</v>
      </c>
      <c r="T137" s="11" t="e">
        <f>(COUNTIFS(Sta!$A:$A,$A137,Sta!$D:$D,"&gt;1.5")  + COUNTIFS(Sta!$B:$B,$A137,Sta!$E:$E,"&gt;1.5"))/$D137</f>
        <v>#DIV/0!</v>
      </c>
      <c r="U137" s="8" t="e">
        <f>COUNTIFS(Sta!$A:$A,$A137,Sta!$D:$D,"&gt;1.5")/$B137</f>
        <v>#DIV/0!</v>
      </c>
      <c r="V137" s="8" t="e">
        <f>COUNTIFS(Sta!$B:$B,$A137,Sta!$E:$E,"&gt;1.5")/$C137</f>
        <v>#DIV/0!</v>
      </c>
      <c r="W137" s="11" t="e">
        <f>(COUNTIFS(Sta!$A:$A,$A137,Sta!$E:E,"&gt;0.5") +COUNTIFS(Sta!$B:$B,$A137,Sta!$D:$D,"&gt;0.5"))/$D137</f>
        <v>#DIV/0!</v>
      </c>
      <c r="X137" s="8" t="e">
        <f>COUNTIFS(Sta!$A:$A,$A137,Sta!$E:$E,"&gt;0.5")/$B137</f>
        <v>#DIV/0!</v>
      </c>
      <c r="Y137" s="8" t="e">
        <f>COUNTIFS(Sta!$B:$B,$A137,Sta!$D:$D,"&gt;0.5")/$C137</f>
        <v>#DIV/0!</v>
      </c>
      <c r="Z137" s="11" t="e">
        <f>(COUNTIFS(Sta!$A:$A,$A137,Sta!$E:$E,"&gt;1.5")  + COUNTIFS(Sta!$B:$B,$A137,Sta!$D:$D,"&gt;1.5"))/$D137</f>
        <v>#DIV/0!</v>
      </c>
      <c r="AA137" s="8" t="e">
        <f>COUNTIFS(Sta!$A:$A,$A137,Sta!$E:$E,"&gt;1.5")/$B137</f>
        <v>#DIV/0!</v>
      </c>
      <c r="AB137" s="8" t="e">
        <f>COUNTIFS(Sta!$B:$B,$A137,Sta!$D:$D,"&gt;1.5")/$C137</f>
        <v>#DIV/0!</v>
      </c>
      <c r="AC137" s="11" t="e">
        <f>(COUNTIFS(Sta!$A:A,$A137,Sta!$G:$G,"y") + COUNTIFS(Sta!$B:B,$A137,Sta!$G:$G,"y"))/$D137</f>
        <v>#DIV/0!</v>
      </c>
      <c r="AD137" s="8" t="e">
        <f>COUNTIFS(Sta!$A:A,$A137,Sta!$G:$G,"y")/$B137</f>
        <v>#DIV/0!</v>
      </c>
      <c r="AE137" s="16" t="e">
        <f>COUNTIFS(Sta!$B:B,$A137,Sta!$G:$G,"y")/$C137</f>
        <v>#DIV/0!</v>
      </c>
    </row>
    <row r="138" spans="1:31" x14ac:dyDescent="0.3">
      <c r="A138" s="62" t="s">
        <v>318</v>
      </c>
      <c r="B138" s="9">
        <f>COUNTIF(Sta!A:A,A138)</f>
        <v>0</v>
      </c>
      <c r="C138" s="4">
        <f>COUNTIF(Sta!B:B,A138)</f>
        <v>0</v>
      </c>
      <c r="D138" s="4">
        <f t="shared" si="5"/>
        <v>0</v>
      </c>
      <c r="E138" s="11" t="e">
        <f>(COUNTIFS(Sta!$A:$A,$A138,Sta!$F:$F,"&gt;0.5") + COUNTIFS(Sta!$B:$B,$A138,Sta!$F:$F,"&gt;0.5"))/$D138</f>
        <v>#DIV/0!</v>
      </c>
      <c r="F138" s="8" t="e">
        <f>COUNTIFS(Sta!$A:$A,$A138,Sta!$F:$F,"&gt;0.5")/$B138</f>
        <v>#DIV/0!</v>
      </c>
      <c r="G138" s="8" t="e">
        <f>COUNTIFS(Sta!$B:$B,$A138,Sta!$F:$F,"&gt;0.5")/$C138</f>
        <v>#DIV/0!</v>
      </c>
      <c r="H138" s="11" t="e">
        <f>(COUNTIFS(Sta!$A:$A,$A138,Sta!$F:$F,"&gt;1.5") + COUNTIFS(Sta!$B:$B,$A138,Sta!$F:$F,"&gt;1.5"))/$D138</f>
        <v>#DIV/0!</v>
      </c>
      <c r="I138" s="8" t="e">
        <f>COUNTIFS(Sta!$A:$A,$A138,Sta!$F:$F,"&gt;1.5")/$B138</f>
        <v>#DIV/0!</v>
      </c>
      <c r="J138" s="8" t="e">
        <f>COUNTIFS(Sta!$B:$B,$A138,Sta!$F:$F,"&gt;1.5")/$C138</f>
        <v>#DIV/0!</v>
      </c>
      <c r="K138" s="11" t="e">
        <f>(COUNTIFS(Sta!$A:$A,$A138,Sta!$F:$F,"&gt;2.5") + COUNTIFS(Sta!$B:$B,$A138,Sta!$F:$F,"&gt;2.5"))/$D138</f>
        <v>#DIV/0!</v>
      </c>
      <c r="L138" s="8" t="e">
        <f>COUNTIFS(Sta!$A:$A,$A138,Sta!$F:$F,"&gt;2.5")/$B138</f>
        <v>#DIV/0!</v>
      </c>
      <c r="M138" s="8" t="e">
        <f>COUNTIFS(Sta!$B:$B,$A138,Sta!$F:$F,"&gt;2.5")/$C138</f>
        <v>#DIV/0!</v>
      </c>
      <c r="N138" s="11" t="e">
        <f>(COUNTIFS(Sta!$A:$A,$A138,Sta!$F:$F,"&gt;3.5") + COUNTIFS(Sta!$B:$B,$A138,Sta!$F:$F,"&gt;3.5"))/$D138</f>
        <v>#DIV/0!</v>
      </c>
      <c r="O138" s="8" t="e">
        <f>COUNTIFS(Sta!$A:$A,$A138,Sta!$F:$F,"&gt;3.5")/$B138</f>
        <v>#DIV/0!</v>
      </c>
      <c r="P138" s="8" t="e">
        <f>COUNTIFS(Sta!$B:$B,$A138,Sta!$F:$F,"&gt;3.5")/$C138</f>
        <v>#DIV/0!</v>
      </c>
      <c r="Q138" s="11" t="e">
        <f>(COUNTIFS(Sta!$A:$A,$A138,Sta!$D:$D,"&gt;0.5")  + COUNTIFS(Sta!$B:$B,$A138,Sta!$E:$E,"&gt;0.5"))/$D138</f>
        <v>#DIV/0!</v>
      </c>
      <c r="R138" s="8" t="e">
        <f>COUNTIFS(Sta!$A:$A,$A138,Sta!$D:$D,"&gt;0.5")/$B138</f>
        <v>#DIV/0!</v>
      </c>
      <c r="S138" s="8" t="e">
        <f>COUNTIFS(Sta!$B:$B,$A138,Sta!$E:$E,"&gt;0.5")/$C138</f>
        <v>#DIV/0!</v>
      </c>
      <c r="T138" s="11" t="e">
        <f>(COUNTIFS(Sta!$A:$A,$A138,Sta!$D:$D,"&gt;1.5")  + COUNTIFS(Sta!$B:$B,$A138,Sta!$E:$E,"&gt;1.5"))/$D138</f>
        <v>#DIV/0!</v>
      </c>
      <c r="U138" s="8" t="e">
        <f>COUNTIFS(Sta!$A:$A,$A138,Sta!$D:$D,"&gt;1.5")/$B138</f>
        <v>#DIV/0!</v>
      </c>
      <c r="V138" s="8" t="e">
        <f>COUNTIFS(Sta!$B:$B,$A138,Sta!$E:$E,"&gt;1.5")/$C138</f>
        <v>#DIV/0!</v>
      </c>
      <c r="W138" s="11" t="e">
        <f>(COUNTIFS(Sta!$A:$A,$A138,Sta!$E:E,"&gt;0.5") +COUNTIFS(Sta!$B:$B,$A138,Sta!$D:$D,"&gt;0.5"))/$D138</f>
        <v>#DIV/0!</v>
      </c>
      <c r="X138" s="8" t="e">
        <f>COUNTIFS(Sta!$A:$A,$A138,Sta!$E:$E,"&gt;0.5")/$B138</f>
        <v>#DIV/0!</v>
      </c>
      <c r="Y138" s="8" t="e">
        <f>COUNTIFS(Sta!$B:$B,$A138,Sta!$D:$D,"&gt;0.5")/$C138</f>
        <v>#DIV/0!</v>
      </c>
      <c r="Z138" s="11" t="e">
        <f>(COUNTIFS(Sta!$A:$A,$A138,Sta!$E:$E,"&gt;1.5")  + COUNTIFS(Sta!$B:$B,$A138,Sta!$D:$D,"&gt;1.5"))/$D138</f>
        <v>#DIV/0!</v>
      </c>
      <c r="AA138" s="8" t="e">
        <f>COUNTIFS(Sta!$A:$A,$A138,Sta!$E:$E,"&gt;1.5")/$B138</f>
        <v>#DIV/0!</v>
      </c>
      <c r="AB138" s="8" t="e">
        <f>COUNTIFS(Sta!$B:$B,$A138,Sta!$D:$D,"&gt;1.5")/$C138</f>
        <v>#DIV/0!</v>
      </c>
      <c r="AC138" s="11" t="e">
        <f>(COUNTIFS(Sta!$A:A,$A138,Sta!$G:$G,"y") + COUNTIFS(Sta!$B:B,$A138,Sta!$G:$G,"y"))/$D138</f>
        <v>#DIV/0!</v>
      </c>
      <c r="AD138" s="8" t="e">
        <f>COUNTIFS(Sta!$A:A,$A138,Sta!$G:$G,"y")/$B138</f>
        <v>#DIV/0!</v>
      </c>
      <c r="AE138" s="16" t="e">
        <f>COUNTIFS(Sta!$B:B,$A138,Sta!$G:$G,"y")/$C138</f>
        <v>#DIV/0!</v>
      </c>
    </row>
    <row r="139" spans="1:31" x14ac:dyDescent="0.3">
      <c r="A139" s="62" t="s">
        <v>254</v>
      </c>
      <c r="B139" s="9">
        <f>COUNTIF(Sta!A:A,A139)</f>
        <v>0</v>
      </c>
      <c r="C139" s="4">
        <f>COUNTIF(Sta!B:B,A139)</f>
        <v>0</v>
      </c>
      <c r="D139" s="4">
        <f t="shared" si="5"/>
        <v>0</v>
      </c>
      <c r="E139" s="11" t="e">
        <f>(COUNTIFS(Sta!$A:$A,$A139,Sta!$F:$F,"&gt;0.5") + COUNTIFS(Sta!$B:$B,$A139,Sta!$F:$F,"&gt;0.5"))/$D139</f>
        <v>#DIV/0!</v>
      </c>
      <c r="F139" s="8" t="e">
        <f>COUNTIFS(Sta!$A:$A,$A139,Sta!$F:$F,"&gt;0.5")/$B139</f>
        <v>#DIV/0!</v>
      </c>
      <c r="G139" s="8" t="e">
        <f>COUNTIFS(Sta!$B:$B,$A139,Sta!$F:$F,"&gt;0.5")/$C139</f>
        <v>#DIV/0!</v>
      </c>
      <c r="H139" s="11" t="e">
        <f>(COUNTIFS(Sta!$A:$A,$A139,Sta!$F:$F,"&gt;1.5") + COUNTIFS(Sta!$B:$B,$A139,Sta!$F:$F,"&gt;1.5"))/$D139</f>
        <v>#DIV/0!</v>
      </c>
      <c r="I139" s="8" t="e">
        <f>COUNTIFS(Sta!$A:$A,$A139,Sta!$F:$F,"&gt;1.5")/$B139</f>
        <v>#DIV/0!</v>
      </c>
      <c r="J139" s="8" t="e">
        <f>COUNTIFS(Sta!$B:$B,$A139,Sta!$F:$F,"&gt;1.5")/$C139</f>
        <v>#DIV/0!</v>
      </c>
      <c r="K139" s="11" t="e">
        <f>(COUNTIFS(Sta!$A:$A,$A139,Sta!$F:$F,"&gt;2.5") + COUNTIFS(Sta!$B:$B,$A139,Sta!$F:$F,"&gt;2.5"))/$D139</f>
        <v>#DIV/0!</v>
      </c>
      <c r="L139" s="8" t="e">
        <f>COUNTIFS(Sta!$A:$A,$A139,Sta!$F:$F,"&gt;2.5")/$B139</f>
        <v>#DIV/0!</v>
      </c>
      <c r="M139" s="8" t="e">
        <f>COUNTIFS(Sta!$B:$B,$A139,Sta!$F:$F,"&gt;2.5")/$C139</f>
        <v>#DIV/0!</v>
      </c>
      <c r="N139" s="11" t="e">
        <f>(COUNTIFS(Sta!$A:$A,$A139,Sta!$F:$F,"&gt;3.5") + COUNTIFS(Sta!$B:$B,$A139,Sta!$F:$F,"&gt;3.5"))/$D139</f>
        <v>#DIV/0!</v>
      </c>
      <c r="O139" s="8" t="e">
        <f>COUNTIFS(Sta!$A:$A,$A139,Sta!$F:$F,"&gt;3.5")/$B139</f>
        <v>#DIV/0!</v>
      </c>
      <c r="P139" s="8" t="e">
        <f>COUNTIFS(Sta!$B:$B,$A139,Sta!$F:$F,"&gt;3.5")/$C139</f>
        <v>#DIV/0!</v>
      </c>
      <c r="Q139" s="11" t="e">
        <f>(COUNTIFS(Sta!$A:$A,$A139,Sta!$D:$D,"&gt;0.5")  + COUNTIFS(Sta!$B:$B,$A139,Sta!$E:$E,"&gt;0.5"))/$D139</f>
        <v>#DIV/0!</v>
      </c>
      <c r="R139" s="8" t="e">
        <f>COUNTIFS(Sta!$A:$A,$A139,Sta!$D:$D,"&gt;0.5")/$B139</f>
        <v>#DIV/0!</v>
      </c>
      <c r="S139" s="8" t="e">
        <f>COUNTIFS(Sta!$B:$B,$A139,Sta!$E:$E,"&gt;0.5")/$C139</f>
        <v>#DIV/0!</v>
      </c>
      <c r="T139" s="11" t="e">
        <f>(COUNTIFS(Sta!$A:$A,$A139,Sta!$D:$D,"&gt;1.5")  + COUNTIFS(Sta!$B:$B,$A139,Sta!$E:$E,"&gt;1.5"))/$D139</f>
        <v>#DIV/0!</v>
      </c>
      <c r="U139" s="8" t="e">
        <f>COUNTIFS(Sta!$A:$A,$A139,Sta!$D:$D,"&gt;1.5")/$B139</f>
        <v>#DIV/0!</v>
      </c>
      <c r="V139" s="8" t="e">
        <f>COUNTIFS(Sta!$B:$B,$A139,Sta!$E:$E,"&gt;1.5")/$C139</f>
        <v>#DIV/0!</v>
      </c>
      <c r="W139" s="11" t="e">
        <f>(COUNTIFS(Sta!$A:$A,$A139,Sta!$E:E,"&gt;0.5") +COUNTIFS(Sta!$B:$B,$A139,Sta!$D:$D,"&gt;0.5"))/$D139</f>
        <v>#DIV/0!</v>
      </c>
      <c r="X139" s="8" t="e">
        <f>COUNTIFS(Sta!$A:$A,$A139,Sta!$E:$E,"&gt;0.5")/$B139</f>
        <v>#DIV/0!</v>
      </c>
      <c r="Y139" s="8" t="e">
        <f>COUNTIFS(Sta!$B:$B,$A139,Sta!$D:$D,"&gt;0.5")/$C139</f>
        <v>#DIV/0!</v>
      </c>
      <c r="Z139" s="11" t="e">
        <f>(COUNTIFS(Sta!$A:$A,$A139,Sta!$E:$E,"&gt;1.5")  + COUNTIFS(Sta!$B:$B,$A139,Sta!$D:$D,"&gt;1.5"))/$D139</f>
        <v>#DIV/0!</v>
      </c>
      <c r="AA139" s="8" t="e">
        <f>COUNTIFS(Sta!$A:$A,$A139,Sta!$E:$E,"&gt;1.5")/$B139</f>
        <v>#DIV/0!</v>
      </c>
      <c r="AB139" s="8" t="e">
        <f>COUNTIFS(Sta!$B:$B,$A139,Sta!$D:$D,"&gt;1.5")/$C139</f>
        <v>#DIV/0!</v>
      </c>
      <c r="AC139" s="11" t="e">
        <f>(COUNTIFS(Sta!$A:A,$A139,Sta!$G:$G,"y") + COUNTIFS(Sta!$B:B,$A139,Sta!$G:$G,"y"))/$D139</f>
        <v>#DIV/0!</v>
      </c>
      <c r="AD139" s="8" t="e">
        <f>COUNTIFS(Sta!$A:A,$A139,Sta!$G:$G,"y")/$B139</f>
        <v>#DIV/0!</v>
      </c>
      <c r="AE139" s="16" t="e">
        <f>COUNTIFS(Sta!$B:B,$A139,Sta!$G:$G,"y")/$C139</f>
        <v>#DIV/0!</v>
      </c>
    </row>
    <row r="140" spans="1:31" x14ac:dyDescent="0.3">
      <c r="A140" s="62" t="s">
        <v>249</v>
      </c>
      <c r="B140" s="9">
        <f>COUNTIF(Sta!A:A,A140)</f>
        <v>0</v>
      </c>
      <c r="C140" s="4">
        <f>COUNTIF(Sta!B:B,A140)</f>
        <v>0</v>
      </c>
      <c r="D140" s="4">
        <f t="shared" si="5"/>
        <v>0</v>
      </c>
      <c r="E140" s="11" t="e">
        <f>(COUNTIFS(Sta!$A:$A,$A140,Sta!$F:$F,"&gt;0.5") + COUNTIFS(Sta!$B:$B,$A140,Sta!$F:$F,"&gt;0.5"))/$D140</f>
        <v>#DIV/0!</v>
      </c>
      <c r="F140" s="8" t="e">
        <f>COUNTIFS(Sta!$A:$A,$A140,Sta!$F:$F,"&gt;0.5")/$B140</f>
        <v>#DIV/0!</v>
      </c>
      <c r="G140" s="8" t="e">
        <f>COUNTIFS(Sta!$B:$B,$A140,Sta!$F:$F,"&gt;0.5")/$C140</f>
        <v>#DIV/0!</v>
      </c>
      <c r="H140" s="11" t="e">
        <f>(COUNTIFS(Sta!$A:$A,$A140,Sta!$F:$F,"&gt;1.5") + COUNTIFS(Sta!$B:$B,$A140,Sta!$F:$F,"&gt;1.5"))/$D140</f>
        <v>#DIV/0!</v>
      </c>
      <c r="I140" s="8" t="e">
        <f>COUNTIFS(Sta!$A:$A,$A140,Sta!$F:$F,"&gt;1.5")/$B140</f>
        <v>#DIV/0!</v>
      </c>
      <c r="J140" s="8" t="e">
        <f>COUNTIFS(Sta!$B:$B,$A140,Sta!$F:$F,"&gt;1.5")/$C140</f>
        <v>#DIV/0!</v>
      </c>
      <c r="K140" s="11" t="e">
        <f>(COUNTIFS(Sta!$A:$A,$A140,Sta!$F:$F,"&gt;2.5") + COUNTIFS(Sta!$B:$B,$A140,Sta!$F:$F,"&gt;2.5"))/$D140</f>
        <v>#DIV/0!</v>
      </c>
      <c r="L140" s="8" t="e">
        <f>COUNTIFS(Sta!$A:$A,$A140,Sta!$F:$F,"&gt;2.5")/$B140</f>
        <v>#DIV/0!</v>
      </c>
      <c r="M140" s="8" t="e">
        <f>COUNTIFS(Sta!$B:$B,$A140,Sta!$F:$F,"&gt;2.5")/$C140</f>
        <v>#DIV/0!</v>
      </c>
      <c r="N140" s="11" t="e">
        <f>(COUNTIFS(Sta!$A:$A,$A140,Sta!$F:$F,"&gt;3.5") + COUNTIFS(Sta!$B:$B,$A140,Sta!$F:$F,"&gt;3.5"))/$D140</f>
        <v>#DIV/0!</v>
      </c>
      <c r="O140" s="8" t="e">
        <f>COUNTIFS(Sta!$A:$A,$A140,Sta!$F:$F,"&gt;3.5")/$B140</f>
        <v>#DIV/0!</v>
      </c>
      <c r="P140" s="8" t="e">
        <f>COUNTIFS(Sta!$B:$B,$A140,Sta!$F:$F,"&gt;3.5")/$C140</f>
        <v>#DIV/0!</v>
      </c>
      <c r="Q140" s="11" t="e">
        <f>(COUNTIFS(Sta!$A:$A,$A140,Sta!$D:$D,"&gt;0.5")  + COUNTIFS(Sta!$B:$B,$A140,Sta!$E:$E,"&gt;0.5"))/$D140</f>
        <v>#DIV/0!</v>
      </c>
      <c r="R140" s="8" t="e">
        <f>COUNTIFS(Sta!$A:$A,$A140,Sta!$D:$D,"&gt;0.5")/$B140</f>
        <v>#DIV/0!</v>
      </c>
      <c r="S140" s="8" t="e">
        <f>COUNTIFS(Sta!$B:$B,$A140,Sta!$E:$E,"&gt;0.5")/$C140</f>
        <v>#DIV/0!</v>
      </c>
      <c r="T140" s="11" t="e">
        <f>(COUNTIFS(Sta!$A:$A,$A140,Sta!$D:$D,"&gt;1.5")  + COUNTIFS(Sta!$B:$B,$A140,Sta!$E:$E,"&gt;1.5"))/$D140</f>
        <v>#DIV/0!</v>
      </c>
      <c r="U140" s="8" t="e">
        <f>COUNTIFS(Sta!$A:$A,$A140,Sta!$D:$D,"&gt;1.5")/$B140</f>
        <v>#DIV/0!</v>
      </c>
      <c r="V140" s="8" t="e">
        <f>COUNTIFS(Sta!$B:$B,$A140,Sta!$E:$E,"&gt;1.5")/$C140</f>
        <v>#DIV/0!</v>
      </c>
      <c r="W140" s="11" t="e">
        <f>(COUNTIFS(Sta!$A:$A,$A140,Sta!$E:E,"&gt;0.5") +COUNTIFS(Sta!$B:$B,$A140,Sta!$D:$D,"&gt;0.5"))/$D140</f>
        <v>#DIV/0!</v>
      </c>
      <c r="X140" s="8" t="e">
        <f>COUNTIFS(Sta!$A:$A,$A140,Sta!$E:$E,"&gt;0.5")/$B140</f>
        <v>#DIV/0!</v>
      </c>
      <c r="Y140" s="8" t="e">
        <f>COUNTIFS(Sta!$B:$B,$A140,Sta!$D:$D,"&gt;0.5")/$C140</f>
        <v>#DIV/0!</v>
      </c>
      <c r="Z140" s="11" t="e">
        <f>(COUNTIFS(Sta!$A:$A,$A140,Sta!$E:$E,"&gt;1.5")  + COUNTIFS(Sta!$B:$B,$A140,Sta!$D:$D,"&gt;1.5"))/$D140</f>
        <v>#DIV/0!</v>
      </c>
      <c r="AA140" s="8" t="e">
        <f>COUNTIFS(Sta!$A:$A,$A140,Sta!$E:$E,"&gt;1.5")/$B140</f>
        <v>#DIV/0!</v>
      </c>
      <c r="AB140" s="8" t="e">
        <f>COUNTIFS(Sta!$B:$B,$A140,Sta!$D:$D,"&gt;1.5")/$C140</f>
        <v>#DIV/0!</v>
      </c>
      <c r="AC140" s="11" t="e">
        <f>(COUNTIFS(Sta!$A:A,$A140,Sta!$G:$G,"y") + COUNTIFS(Sta!$B:B,$A140,Sta!$G:$G,"y"))/$D140</f>
        <v>#DIV/0!</v>
      </c>
      <c r="AD140" s="8" t="e">
        <f>COUNTIFS(Sta!$A:A,$A140,Sta!$G:$G,"y")/$B140</f>
        <v>#DIV/0!</v>
      </c>
      <c r="AE140" s="16" t="e">
        <f>COUNTIFS(Sta!$B:B,$A140,Sta!$G:$G,"y")/$C140</f>
        <v>#DIV/0!</v>
      </c>
    </row>
    <row r="141" spans="1:31" x14ac:dyDescent="0.3">
      <c r="A141" s="62" t="s">
        <v>253</v>
      </c>
      <c r="B141" s="9">
        <f>COUNTIF(Sta!A:A,A141)</f>
        <v>0</v>
      </c>
      <c r="C141" s="4">
        <f>COUNTIF(Sta!B:B,A141)</f>
        <v>0</v>
      </c>
      <c r="D141" s="4">
        <f t="shared" si="5"/>
        <v>0</v>
      </c>
      <c r="E141" s="11" t="e">
        <f>(COUNTIFS(Sta!$A:$A,$A141,Sta!$F:$F,"&gt;0.5") + COUNTIFS(Sta!$B:$B,$A141,Sta!$F:$F,"&gt;0.5"))/$D141</f>
        <v>#DIV/0!</v>
      </c>
      <c r="F141" s="8" t="e">
        <f>COUNTIFS(Sta!$A:$A,$A141,Sta!$F:$F,"&gt;0.5")/$B141</f>
        <v>#DIV/0!</v>
      </c>
      <c r="G141" s="8" t="e">
        <f>COUNTIFS(Sta!$B:$B,$A141,Sta!$F:$F,"&gt;0.5")/$C141</f>
        <v>#DIV/0!</v>
      </c>
      <c r="H141" s="11" t="e">
        <f>(COUNTIFS(Sta!$A:$A,$A141,Sta!$F:$F,"&gt;1.5") + COUNTIFS(Sta!$B:$B,$A141,Sta!$F:$F,"&gt;1.5"))/$D141</f>
        <v>#DIV/0!</v>
      </c>
      <c r="I141" s="8" t="e">
        <f>COUNTIFS(Sta!$A:$A,$A141,Sta!$F:$F,"&gt;1.5")/$B141</f>
        <v>#DIV/0!</v>
      </c>
      <c r="J141" s="8" t="e">
        <f>COUNTIFS(Sta!$B:$B,$A141,Sta!$F:$F,"&gt;1.5")/$C141</f>
        <v>#DIV/0!</v>
      </c>
      <c r="K141" s="11" t="e">
        <f>(COUNTIFS(Sta!$A:$A,$A141,Sta!$F:$F,"&gt;2.5") + COUNTIFS(Sta!$B:$B,$A141,Sta!$F:$F,"&gt;2.5"))/$D141</f>
        <v>#DIV/0!</v>
      </c>
      <c r="L141" s="8" t="e">
        <f>COUNTIFS(Sta!$A:$A,$A141,Sta!$F:$F,"&gt;2.5")/$B141</f>
        <v>#DIV/0!</v>
      </c>
      <c r="M141" s="8" t="e">
        <f>COUNTIFS(Sta!$B:$B,$A141,Sta!$F:$F,"&gt;2.5")/$C141</f>
        <v>#DIV/0!</v>
      </c>
      <c r="N141" s="11" t="e">
        <f>(COUNTIFS(Sta!$A:$A,$A141,Sta!$F:$F,"&gt;3.5") + COUNTIFS(Sta!$B:$B,$A141,Sta!$F:$F,"&gt;3.5"))/$D141</f>
        <v>#DIV/0!</v>
      </c>
      <c r="O141" s="8" t="e">
        <f>COUNTIFS(Sta!$A:$A,$A141,Sta!$F:$F,"&gt;3.5")/$B141</f>
        <v>#DIV/0!</v>
      </c>
      <c r="P141" s="8" t="e">
        <f>COUNTIFS(Sta!$B:$B,$A141,Sta!$F:$F,"&gt;3.5")/$C141</f>
        <v>#DIV/0!</v>
      </c>
      <c r="Q141" s="11" t="e">
        <f>(COUNTIFS(Sta!$A:$A,$A141,Sta!$D:$D,"&gt;0.5")  + COUNTIFS(Sta!$B:$B,$A141,Sta!$E:$E,"&gt;0.5"))/$D141</f>
        <v>#DIV/0!</v>
      </c>
      <c r="R141" s="8" t="e">
        <f>COUNTIFS(Sta!$A:$A,$A141,Sta!$D:$D,"&gt;0.5")/$B141</f>
        <v>#DIV/0!</v>
      </c>
      <c r="S141" s="8" t="e">
        <f>COUNTIFS(Sta!$B:$B,$A141,Sta!$E:$E,"&gt;0.5")/$C141</f>
        <v>#DIV/0!</v>
      </c>
      <c r="T141" s="11" t="e">
        <f>(COUNTIFS(Sta!$A:$A,$A141,Sta!$D:$D,"&gt;1.5")  + COUNTIFS(Sta!$B:$B,$A141,Sta!$E:$E,"&gt;1.5"))/$D141</f>
        <v>#DIV/0!</v>
      </c>
      <c r="U141" s="8" t="e">
        <f>COUNTIFS(Sta!$A:$A,$A141,Sta!$D:$D,"&gt;1.5")/$B141</f>
        <v>#DIV/0!</v>
      </c>
      <c r="V141" s="8" t="e">
        <f>COUNTIFS(Sta!$B:$B,$A141,Sta!$E:$E,"&gt;1.5")/$C141</f>
        <v>#DIV/0!</v>
      </c>
      <c r="W141" s="11" t="e">
        <f>(COUNTIFS(Sta!$A:$A,$A141,Sta!$E:E,"&gt;0.5") +COUNTIFS(Sta!$B:$B,$A141,Sta!$D:$D,"&gt;0.5"))/$D141</f>
        <v>#DIV/0!</v>
      </c>
      <c r="X141" s="8" t="e">
        <f>COUNTIFS(Sta!$A:$A,$A141,Sta!$E:$E,"&gt;0.5")/$B141</f>
        <v>#DIV/0!</v>
      </c>
      <c r="Y141" s="8" t="e">
        <f>COUNTIFS(Sta!$B:$B,$A141,Sta!$D:$D,"&gt;0.5")/$C141</f>
        <v>#DIV/0!</v>
      </c>
      <c r="Z141" s="11" t="e">
        <f>(COUNTIFS(Sta!$A:$A,$A141,Sta!$E:$E,"&gt;1.5")  + COUNTIFS(Sta!$B:$B,$A141,Sta!$D:$D,"&gt;1.5"))/$D141</f>
        <v>#DIV/0!</v>
      </c>
      <c r="AA141" s="8" t="e">
        <f>COUNTIFS(Sta!$A:$A,$A141,Sta!$E:$E,"&gt;1.5")/$B141</f>
        <v>#DIV/0!</v>
      </c>
      <c r="AB141" s="8" t="e">
        <f>COUNTIFS(Sta!$B:$B,$A141,Sta!$D:$D,"&gt;1.5")/$C141</f>
        <v>#DIV/0!</v>
      </c>
      <c r="AC141" s="11" t="e">
        <f>(COUNTIFS(Sta!$A:A,$A141,Sta!$G:$G,"y") + COUNTIFS(Sta!$B:B,$A141,Sta!$G:$G,"y"))/$D141</f>
        <v>#DIV/0!</v>
      </c>
      <c r="AD141" s="8" t="e">
        <f>COUNTIFS(Sta!$A:A,$A141,Sta!$G:$G,"y")/$B141</f>
        <v>#DIV/0!</v>
      </c>
      <c r="AE141" s="16" t="e">
        <f>COUNTIFS(Sta!$B:B,$A141,Sta!$G:$G,"y")/$C141</f>
        <v>#DIV/0!</v>
      </c>
    </row>
    <row r="142" spans="1:31" x14ac:dyDescent="0.3">
      <c r="A142" s="62" t="s">
        <v>247</v>
      </c>
      <c r="B142" s="9">
        <f>COUNTIF(Sta!A:A,A142)</f>
        <v>0</v>
      </c>
      <c r="C142" s="4">
        <f>COUNTIF(Sta!B:B,A142)</f>
        <v>0</v>
      </c>
      <c r="D142" s="4">
        <f t="shared" si="5"/>
        <v>0</v>
      </c>
      <c r="E142" s="11" t="e">
        <f>(COUNTIFS(Sta!$A:$A,$A142,Sta!$F:$F,"&gt;0.5") + COUNTIFS(Sta!$B:$B,$A142,Sta!$F:$F,"&gt;0.5"))/$D142</f>
        <v>#DIV/0!</v>
      </c>
      <c r="F142" s="8" t="e">
        <f>COUNTIFS(Sta!$A:$A,$A142,Sta!$F:$F,"&gt;0.5")/$B142</f>
        <v>#DIV/0!</v>
      </c>
      <c r="G142" s="8" t="e">
        <f>COUNTIFS(Sta!$B:$B,$A142,Sta!$F:$F,"&gt;0.5")/$C142</f>
        <v>#DIV/0!</v>
      </c>
      <c r="H142" s="11" t="e">
        <f>(COUNTIFS(Sta!$A:$A,$A142,Sta!$F:$F,"&gt;1.5") + COUNTIFS(Sta!$B:$B,$A142,Sta!$F:$F,"&gt;1.5"))/$D142</f>
        <v>#DIV/0!</v>
      </c>
      <c r="I142" s="8" t="e">
        <f>COUNTIFS(Sta!$A:$A,$A142,Sta!$F:$F,"&gt;1.5")/$B142</f>
        <v>#DIV/0!</v>
      </c>
      <c r="J142" s="8" t="e">
        <f>COUNTIFS(Sta!$B:$B,$A142,Sta!$F:$F,"&gt;1.5")/$C142</f>
        <v>#DIV/0!</v>
      </c>
      <c r="K142" s="11" t="e">
        <f>(COUNTIFS(Sta!$A:$A,$A142,Sta!$F:$F,"&gt;2.5") + COUNTIFS(Sta!$B:$B,$A142,Sta!$F:$F,"&gt;2.5"))/$D142</f>
        <v>#DIV/0!</v>
      </c>
      <c r="L142" s="8" t="e">
        <f>COUNTIFS(Sta!$A:$A,$A142,Sta!$F:$F,"&gt;2.5")/$B142</f>
        <v>#DIV/0!</v>
      </c>
      <c r="M142" s="8" t="e">
        <f>COUNTIFS(Sta!$B:$B,$A142,Sta!$F:$F,"&gt;2.5")/$C142</f>
        <v>#DIV/0!</v>
      </c>
      <c r="N142" s="11" t="e">
        <f>(COUNTIFS(Sta!$A:$A,$A142,Sta!$F:$F,"&gt;3.5") + COUNTIFS(Sta!$B:$B,$A142,Sta!$F:$F,"&gt;3.5"))/$D142</f>
        <v>#DIV/0!</v>
      </c>
      <c r="O142" s="8" t="e">
        <f>COUNTIFS(Sta!$A:$A,$A142,Sta!$F:$F,"&gt;3.5")/$B142</f>
        <v>#DIV/0!</v>
      </c>
      <c r="P142" s="8" t="e">
        <f>COUNTIFS(Sta!$B:$B,$A142,Sta!$F:$F,"&gt;3.5")/$C142</f>
        <v>#DIV/0!</v>
      </c>
      <c r="Q142" s="11" t="e">
        <f>(COUNTIFS(Sta!$A:$A,$A142,Sta!$D:$D,"&gt;0.5")  + COUNTIFS(Sta!$B:$B,$A142,Sta!$E:$E,"&gt;0.5"))/$D142</f>
        <v>#DIV/0!</v>
      </c>
      <c r="R142" s="8" t="e">
        <f>COUNTIFS(Sta!$A:$A,$A142,Sta!$D:$D,"&gt;0.5")/$B142</f>
        <v>#DIV/0!</v>
      </c>
      <c r="S142" s="8" t="e">
        <f>COUNTIFS(Sta!$B:$B,$A142,Sta!$E:$E,"&gt;0.5")/$C142</f>
        <v>#DIV/0!</v>
      </c>
      <c r="T142" s="11" t="e">
        <f>(COUNTIFS(Sta!$A:$A,$A142,Sta!$D:$D,"&gt;1.5")  + COUNTIFS(Sta!$B:$B,$A142,Sta!$E:$E,"&gt;1.5"))/$D142</f>
        <v>#DIV/0!</v>
      </c>
      <c r="U142" s="8" t="e">
        <f>COUNTIFS(Sta!$A:$A,$A142,Sta!$D:$D,"&gt;1.5")/$B142</f>
        <v>#DIV/0!</v>
      </c>
      <c r="V142" s="8" t="e">
        <f>COUNTIFS(Sta!$B:$B,$A142,Sta!$E:$E,"&gt;1.5")/$C142</f>
        <v>#DIV/0!</v>
      </c>
      <c r="W142" s="11" t="e">
        <f>(COUNTIFS(Sta!$A:$A,$A142,Sta!$E:E,"&gt;0.5") +COUNTIFS(Sta!$B:$B,$A142,Sta!$D:$D,"&gt;0.5"))/$D142</f>
        <v>#DIV/0!</v>
      </c>
      <c r="X142" s="8" t="e">
        <f>COUNTIFS(Sta!$A:$A,$A142,Sta!$E:$E,"&gt;0.5")/$B142</f>
        <v>#DIV/0!</v>
      </c>
      <c r="Y142" s="8" t="e">
        <f>COUNTIFS(Sta!$B:$B,$A142,Sta!$D:$D,"&gt;0.5")/$C142</f>
        <v>#DIV/0!</v>
      </c>
      <c r="Z142" s="11" t="e">
        <f>(COUNTIFS(Sta!$A:$A,$A142,Sta!$E:$E,"&gt;1.5")  + COUNTIFS(Sta!$B:$B,$A142,Sta!$D:$D,"&gt;1.5"))/$D142</f>
        <v>#DIV/0!</v>
      </c>
      <c r="AA142" s="8" t="e">
        <f>COUNTIFS(Sta!$A:$A,$A142,Sta!$E:$E,"&gt;1.5")/$B142</f>
        <v>#DIV/0!</v>
      </c>
      <c r="AB142" s="8" t="e">
        <f>COUNTIFS(Sta!$B:$B,$A142,Sta!$D:$D,"&gt;1.5")/$C142</f>
        <v>#DIV/0!</v>
      </c>
      <c r="AC142" s="11" t="e">
        <f>(COUNTIFS(Sta!$A:A,$A142,Sta!$G:$G,"y") + COUNTIFS(Sta!$B:B,$A142,Sta!$G:$G,"y"))/$D142</f>
        <v>#DIV/0!</v>
      </c>
      <c r="AD142" s="8" t="e">
        <f>COUNTIFS(Sta!$A:A,$A142,Sta!$G:$G,"y")/$B142</f>
        <v>#DIV/0!</v>
      </c>
      <c r="AE142" s="16" t="e">
        <f>COUNTIFS(Sta!$B:B,$A142,Sta!$G:$G,"y")/$C142</f>
        <v>#DIV/0!</v>
      </c>
    </row>
    <row r="143" spans="1:31" x14ac:dyDescent="0.3">
      <c r="A143" s="62" t="s">
        <v>244</v>
      </c>
      <c r="B143" s="9">
        <f>COUNTIF(Sta!A:A,A143)</f>
        <v>0</v>
      </c>
      <c r="C143" s="4">
        <f>COUNTIF(Sta!B:B,A143)</f>
        <v>0</v>
      </c>
      <c r="D143" s="4">
        <f t="shared" si="5"/>
        <v>0</v>
      </c>
      <c r="E143" s="11" t="e">
        <f>(COUNTIFS(Sta!$A:$A,$A143,Sta!$F:$F,"&gt;0.5") + COUNTIFS(Sta!$B:$B,$A143,Sta!$F:$F,"&gt;0.5"))/$D143</f>
        <v>#DIV/0!</v>
      </c>
      <c r="F143" s="8" t="e">
        <f>COUNTIFS(Sta!$A:$A,$A143,Sta!$F:$F,"&gt;0.5")/$B143</f>
        <v>#DIV/0!</v>
      </c>
      <c r="G143" s="8" t="e">
        <f>COUNTIFS(Sta!$B:$B,$A143,Sta!$F:$F,"&gt;0.5")/$C143</f>
        <v>#DIV/0!</v>
      </c>
      <c r="H143" s="11" t="e">
        <f>(COUNTIFS(Sta!$A:$A,$A143,Sta!$F:$F,"&gt;1.5") + COUNTIFS(Sta!$B:$B,$A143,Sta!$F:$F,"&gt;1.5"))/$D143</f>
        <v>#DIV/0!</v>
      </c>
      <c r="I143" s="8" t="e">
        <f>COUNTIFS(Sta!$A:$A,$A143,Sta!$F:$F,"&gt;1.5")/$B143</f>
        <v>#DIV/0!</v>
      </c>
      <c r="J143" s="8" t="e">
        <f>COUNTIFS(Sta!$B:$B,$A143,Sta!$F:$F,"&gt;1.5")/$C143</f>
        <v>#DIV/0!</v>
      </c>
      <c r="K143" s="11" t="e">
        <f>(COUNTIFS(Sta!$A:$A,$A143,Sta!$F:$F,"&gt;2.5") + COUNTIFS(Sta!$B:$B,$A143,Sta!$F:$F,"&gt;2.5"))/$D143</f>
        <v>#DIV/0!</v>
      </c>
      <c r="L143" s="8" t="e">
        <f>COUNTIFS(Sta!$A:$A,$A143,Sta!$F:$F,"&gt;2.5")/$B143</f>
        <v>#DIV/0!</v>
      </c>
      <c r="M143" s="8" t="e">
        <f>COUNTIFS(Sta!$B:$B,$A143,Sta!$F:$F,"&gt;2.5")/$C143</f>
        <v>#DIV/0!</v>
      </c>
      <c r="N143" s="11" t="e">
        <f>(COUNTIFS(Sta!$A:$A,$A143,Sta!$F:$F,"&gt;3.5") + COUNTIFS(Sta!$B:$B,$A143,Sta!$F:$F,"&gt;3.5"))/$D143</f>
        <v>#DIV/0!</v>
      </c>
      <c r="O143" s="8" t="e">
        <f>COUNTIFS(Sta!$A:$A,$A143,Sta!$F:$F,"&gt;3.5")/$B143</f>
        <v>#DIV/0!</v>
      </c>
      <c r="P143" s="8" t="e">
        <f>COUNTIFS(Sta!$B:$B,$A143,Sta!$F:$F,"&gt;3.5")/$C143</f>
        <v>#DIV/0!</v>
      </c>
      <c r="Q143" s="11" t="e">
        <f>(COUNTIFS(Sta!$A:$A,$A143,Sta!$D:$D,"&gt;0.5")  + COUNTIFS(Sta!$B:$B,$A143,Sta!$E:$E,"&gt;0.5"))/$D143</f>
        <v>#DIV/0!</v>
      </c>
      <c r="R143" s="8" t="e">
        <f>COUNTIFS(Sta!$A:$A,$A143,Sta!$D:$D,"&gt;0.5")/$B143</f>
        <v>#DIV/0!</v>
      </c>
      <c r="S143" s="8" t="e">
        <f>COUNTIFS(Sta!$B:$B,$A143,Sta!$E:$E,"&gt;0.5")/$C143</f>
        <v>#DIV/0!</v>
      </c>
      <c r="T143" s="11" t="e">
        <f>(COUNTIFS(Sta!$A:$A,$A143,Sta!$D:$D,"&gt;1.5")  + COUNTIFS(Sta!$B:$B,$A143,Sta!$E:$E,"&gt;1.5"))/$D143</f>
        <v>#DIV/0!</v>
      </c>
      <c r="U143" s="8" t="e">
        <f>COUNTIFS(Sta!$A:$A,$A143,Sta!$D:$D,"&gt;1.5")/$B143</f>
        <v>#DIV/0!</v>
      </c>
      <c r="V143" s="8" t="e">
        <f>COUNTIFS(Sta!$B:$B,$A143,Sta!$E:$E,"&gt;1.5")/$C143</f>
        <v>#DIV/0!</v>
      </c>
      <c r="W143" s="11" t="e">
        <f>(COUNTIFS(Sta!$A:$A,$A143,Sta!$E:E,"&gt;0.5") +COUNTIFS(Sta!$B:$B,$A143,Sta!$D:$D,"&gt;0.5"))/$D143</f>
        <v>#DIV/0!</v>
      </c>
      <c r="X143" s="8" t="e">
        <f>COUNTIFS(Sta!$A:$A,$A143,Sta!$E:$E,"&gt;0.5")/$B143</f>
        <v>#DIV/0!</v>
      </c>
      <c r="Y143" s="8" t="e">
        <f>COUNTIFS(Sta!$B:$B,$A143,Sta!$D:$D,"&gt;0.5")/$C143</f>
        <v>#DIV/0!</v>
      </c>
      <c r="Z143" s="11" t="e">
        <f>(COUNTIFS(Sta!$A:$A,$A143,Sta!$E:$E,"&gt;1.5")  + COUNTIFS(Sta!$B:$B,$A143,Sta!$D:$D,"&gt;1.5"))/$D143</f>
        <v>#DIV/0!</v>
      </c>
      <c r="AA143" s="8" t="e">
        <f>COUNTIFS(Sta!$A:$A,$A143,Sta!$E:$E,"&gt;1.5")/$B143</f>
        <v>#DIV/0!</v>
      </c>
      <c r="AB143" s="8" t="e">
        <f>COUNTIFS(Sta!$B:$B,$A143,Sta!$D:$D,"&gt;1.5")/$C143</f>
        <v>#DIV/0!</v>
      </c>
      <c r="AC143" s="11" t="e">
        <f>(COUNTIFS(Sta!$A:A,$A143,Sta!$G:$G,"y") + COUNTIFS(Sta!$B:B,$A143,Sta!$G:$G,"y"))/$D143</f>
        <v>#DIV/0!</v>
      </c>
      <c r="AD143" s="8" t="e">
        <f>COUNTIFS(Sta!$A:A,$A143,Sta!$G:$G,"y")/$B143</f>
        <v>#DIV/0!</v>
      </c>
      <c r="AE143" s="16" t="e">
        <f>COUNTIFS(Sta!$B:B,$A143,Sta!$G:$G,"y")/$C143</f>
        <v>#DIV/0!</v>
      </c>
    </row>
    <row r="144" spans="1:31" x14ac:dyDescent="0.3">
      <c r="A144" s="62" t="s">
        <v>258</v>
      </c>
      <c r="B144" s="9">
        <f>COUNTIF(Sta!A:A,A144)</f>
        <v>0</v>
      </c>
      <c r="C144" s="4">
        <f>COUNTIF(Sta!B:B,A144)</f>
        <v>0</v>
      </c>
      <c r="D144" s="4">
        <f t="shared" si="5"/>
        <v>0</v>
      </c>
      <c r="E144" s="11" t="e">
        <f>(COUNTIFS(Sta!$A:$A,$A144,Sta!$F:$F,"&gt;0.5") + COUNTIFS(Sta!$B:$B,$A144,Sta!$F:$F,"&gt;0.5"))/$D144</f>
        <v>#DIV/0!</v>
      </c>
      <c r="F144" s="8" t="e">
        <f>COUNTIFS(Sta!$A:$A,$A144,Sta!$F:$F,"&gt;0.5")/$B144</f>
        <v>#DIV/0!</v>
      </c>
      <c r="G144" s="8" t="e">
        <f>COUNTIFS(Sta!$B:$B,$A144,Sta!$F:$F,"&gt;0.5")/$C144</f>
        <v>#DIV/0!</v>
      </c>
      <c r="H144" s="11" t="e">
        <f>(COUNTIFS(Sta!$A:$A,$A144,Sta!$F:$F,"&gt;1.5") + COUNTIFS(Sta!$B:$B,$A144,Sta!$F:$F,"&gt;1.5"))/$D144</f>
        <v>#DIV/0!</v>
      </c>
      <c r="I144" s="8" t="e">
        <f>COUNTIFS(Sta!$A:$A,$A144,Sta!$F:$F,"&gt;1.5")/$B144</f>
        <v>#DIV/0!</v>
      </c>
      <c r="J144" s="8" t="e">
        <f>COUNTIFS(Sta!$B:$B,$A144,Sta!$F:$F,"&gt;1.5")/$C144</f>
        <v>#DIV/0!</v>
      </c>
      <c r="K144" s="11" t="e">
        <f>(COUNTIFS(Sta!$A:$A,$A144,Sta!$F:$F,"&gt;2.5") + COUNTIFS(Sta!$B:$B,$A144,Sta!$F:$F,"&gt;2.5"))/$D144</f>
        <v>#DIV/0!</v>
      </c>
      <c r="L144" s="8" t="e">
        <f>COUNTIFS(Sta!$A:$A,$A144,Sta!$F:$F,"&gt;2.5")/$B144</f>
        <v>#DIV/0!</v>
      </c>
      <c r="M144" s="8" t="e">
        <f>COUNTIFS(Sta!$B:$B,$A144,Sta!$F:$F,"&gt;2.5")/$C144</f>
        <v>#DIV/0!</v>
      </c>
      <c r="N144" s="11" t="e">
        <f>(COUNTIFS(Sta!$A:$A,$A144,Sta!$F:$F,"&gt;3.5") + COUNTIFS(Sta!$B:$B,$A144,Sta!$F:$F,"&gt;3.5"))/$D144</f>
        <v>#DIV/0!</v>
      </c>
      <c r="O144" s="8" t="e">
        <f>COUNTIFS(Sta!$A:$A,$A144,Sta!$F:$F,"&gt;3.5")/$B144</f>
        <v>#DIV/0!</v>
      </c>
      <c r="P144" s="8" t="e">
        <f>COUNTIFS(Sta!$B:$B,$A144,Sta!$F:$F,"&gt;3.5")/$C144</f>
        <v>#DIV/0!</v>
      </c>
      <c r="Q144" s="11" t="e">
        <f>(COUNTIFS(Sta!$A:$A,$A144,Sta!$D:$D,"&gt;0.5")  + COUNTIFS(Sta!$B:$B,$A144,Sta!$E:$E,"&gt;0.5"))/$D144</f>
        <v>#DIV/0!</v>
      </c>
      <c r="R144" s="8" t="e">
        <f>COUNTIFS(Sta!$A:$A,$A144,Sta!$D:$D,"&gt;0.5")/$B144</f>
        <v>#DIV/0!</v>
      </c>
      <c r="S144" s="8" t="e">
        <f>COUNTIFS(Sta!$B:$B,$A144,Sta!$E:$E,"&gt;0.5")/$C144</f>
        <v>#DIV/0!</v>
      </c>
      <c r="T144" s="11" t="e">
        <f>(COUNTIFS(Sta!$A:$A,$A144,Sta!$D:$D,"&gt;1.5")  + COUNTIFS(Sta!$B:$B,$A144,Sta!$E:$E,"&gt;1.5"))/$D144</f>
        <v>#DIV/0!</v>
      </c>
      <c r="U144" s="8" t="e">
        <f>COUNTIFS(Sta!$A:$A,$A144,Sta!$D:$D,"&gt;1.5")/$B144</f>
        <v>#DIV/0!</v>
      </c>
      <c r="V144" s="8" t="e">
        <f>COUNTIFS(Sta!$B:$B,$A144,Sta!$E:$E,"&gt;1.5")/$C144</f>
        <v>#DIV/0!</v>
      </c>
      <c r="W144" s="11" t="e">
        <f>(COUNTIFS(Sta!$A:$A,$A144,Sta!$E:E,"&gt;0.5") +COUNTIFS(Sta!$B:$B,$A144,Sta!$D:$D,"&gt;0.5"))/$D144</f>
        <v>#DIV/0!</v>
      </c>
      <c r="X144" s="8" t="e">
        <f>COUNTIFS(Sta!$A:$A,$A144,Sta!$E:$E,"&gt;0.5")/$B144</f>
        <v>#DIV/0!</v>
      </c>
      <c r="Y144" s="8" t="e">
        <f>COUNTIFS(Sta!$B:$B,$A144,Sta!$D:$D,"&gt;0.5")/$C144</f>
        <v>#DIV/0!</v>
      </c>
      <c r="Z144" s="11" t="e">
        <f>(COUNTIFS(Sta!$A:$A,$A144,Sta!$E:$E,"&gt;1.5")  + COUNTIFS(Sta!$B:$B,$A144,Sta!$D:$D,"&gt;1.5"))/$D144</f>
        <v>#DIV/0!</v>
      </c>
      <c r="AA144" s="8" t="e">
        <f>COUNTIFS(Sta!$A:$A,$A144,Sta!$E:$E,"&gt;1.5")/$B144</f>
        <v>#DIV/0!</v>
      </c>
      <c r="AB144" s="8" t="e">
        <f>COUNTIFS(Sta!$B:$B,$A144,Sta!$D:$D,"&gt;1.5")/$C144</f>
        <v>#DIV/0!</v>
      </c>
      <c r="AC144" s="11" t="e">
        <f>(COUNTIFS(Sta!$A:A,$A144,Sta!$G:$G,"y") + COUNTIFS(Sta!$B:B,$A144,Sta!$G:$G,"y"))/$D144</f>
        <v>#DIV/0!</v>
      </c>
      <c r="AD144" s="8" t="e">
        <f>COUNTIFS(Sta!$A:A,$A144,Sta!$G:$G,"y")/$B144</f>
        <v>#DIV/0!</v>
      </c>
      <c r="AE144" s="16" t="e">
        <f>COUNTIFS(Sta!$B:B,$A144,Sta!$G:$G,"y")/$C144</f>
        <v>#DIV/0!</v>
      </c>
    </row>
    <row r="145" spans="1:31" x14ac:dyDescent="0.3">
      <c r="A145" s="62" t="s">
        <v>248</v>
      </c>
      <c r="B145" s="9">
        <f>COUNTIF(Sta!A:A,A145)</f>
        <v>0</v>
      </c>
      <c r="C145" s="4">
        <f>COUNTIF(Sta!B:B,A145)</f>
        <v>0</v>
      </c>
      <c r="D145" s="4">
        <f t="shared" si="5"/>
        <v>0</v>
      </c>
      <c r="E145" s="11" t="e">
        <f>(COUNTIFS(Sta!$A:$A,$A145,Sta!$F:$F,"&gt;0.5") + COUNTIFS(Sta!$B:$B,$A145,Sta!$F:$F,"&gt;0.5"))/$D145</f>
        <v>#DIV/0!</v>
      </c>
      <c r="F145" s="8" t="e">
        <f>COUNTIFS(Sta!$A:$A,$A145,Sta!$F:$F,"&gt;0.5")/$B145</f>
        <v>#DIV/0!</v>
      </c>
      <c r="G145" s="8" t="e">
        <f>COUNTIFS(Sta!$B:$B,$A145,Sta!$F:$F,"&gt;0.5")/$C145</f>
        <v>#DIV/0!</v>
      </c>
      <c r="H145" s="11" t="e">
        <f>(COUNTIFS(Sta!$A:$A,$A145,Sta!$F:$F,"&gt;1.5") + COUNTIFS(Sta!$B:$B,$A145,Sta!$F:$F,"&gt;1.5"))/$D145</f>
        <v>#DIV/0!</v>
      </c>
      <c r="I145" s="8" t="e">
        <f>COUNTIFS(Sta!$A:$A,$A145,Sta!$F:$F,"&gt;1.5")/$B145</f>
        <v>#DIV/0!</v>
      </c>
      <c r="J145" s="8" t="e">
        <f>COUNTIFS(Sta!$B:$B,$A145,Sta!$F:$F,"&gt;1.5")/$C145</f>
        <v>#DIV/0!</v>
      </c>
      <c r="K145" s="11" t="e">
        <f>(COUNTIFS(Sta!$A:$A,$A145,Sta!$F:$F,"&gt;2.5") + COUNTIFS(Sta!$B:$B,$A145,Sta!$F:$F,"&gt;2.5"))/$D145</f>
        <v>#DIV/0!</v>
      </c>
      <c r="L145" s="8" t="e">
        <f>COUNTIFS(Sta!$A:$A,$A145,Sta!$F:$F,"&gt;2.5")/$B145</f>
        <v>#DIV/0!</v>
      </c>
      <c r="M145" s="8" t="e">
        <f>COUNTIFS(Sta!$B:$B,$A145,Sta!$F:$F,"&gt;2.5")/$C145</f>
        <v>#DIV/0!</v>
      </c>
      <c r="N145" s="11" t="e">
        <f>(COUNTIFS(Sta!$A:$A,$A145,Sta!$F:$F,"&gt;3.5") + COUNTIFS(Sta!$B:$B,$A145,Sta!$F:$F,"&gt;3.5"))/$D145</f>
        <v>#DIV/0!</v>
      </c>
      <c r="O145" s="8" t="e">
        <f>COUNTIFS(Sta!$A:$A,$A145,Sta!$F:$F,"&gt;3.5")/$B145</f>
        <v>#DIV/0!</v>
      </c>
      <c r="P145" s="8" t="e">
        <f>COUNTIFS(Sta!$B:$B,$A145,Sta!$F:$F,"&gt;3.5")/$C145</f>
        <v>#DIV/0!</v>
      </c>
      <c r="Q145" s="11" t="e">
        <f>(COUNTIFS(Sta!$A:$A,$A145,Sta!$D:$D,"&gt;0.5")  + COUNTIFS(Sta!$B:$B,$A145,Sta!$E:$E,"&gt;0.5"))/$D145</f>
        <v>#DIV/0!</v>
      </c>
      <c r="R145" s="8" t="e">
        <f>COUNTIFS(Sta!$A:$A,$A145,Sta!$D:$D,"&gt;0.5")/$B145</f>
        <v>#DIV/0!</v>
      </c>
      <c r="S145" s="8" t="e">
        <f>COUNTIFS(Sta!$B:$B,$A145,Sta!$E:$E,"&gt;0.5")/$C145</f>
        <v>#DIV/0!</v>
      </c>
      <c r="T145" s="11" t="e">
        <f>(COUNTIFS(Sta!$A:$A,$A145,Sta!$D:$D,"&gt;1.5")  + COUNTIFS(Sta!$B:$B,$A145,Sta!$E:$E,"&gt;1.5"))/$D145</f>
        <v>#DIV/0!</v>
      </c>
      <c r="U145" s="8" t="e">
        <f>COUNTIFS(Sta!$A:$A,$A145,Sta!$D:$D,"&gt;1.5")/$B145</f>
        <v>#DIV/0!</v>
      </c>
      <c r="V145" s="8" t="e">
        <f>COUNTIFS(Sta!$B:$B,$A145,Sta!$E:$E,"&gt;1.5")/$C145</f>
        <v>#DIV/0!</v>
      </c>
      <c r="W145" s="11" t="e">
        <f>(COUNTIFS(Sta!$A:$A,$A145,Sta!$E:E,"&gt;0.5") +COUNTIFS(Sta!$B:$B,$A145,Sta!$D:$D,"&gt;0.5"))/$D145</f>
        <v>#DIV/0!</v>
      </c>
      <c r="X145" s="8" t="e">
        <f>COUNTIFS(Sta!$A:$A,$A145,Sta!$E:$E,"&gt;0.5")/$B145</f>
        <v>#DIV/0!</v>
      </c>
      <c r="Y145" s="8" t="e">
        <f>COUNTIFS(Sta!$B:$B,$A145,Sta!$D:$D,"&gt;0.5")/$C145</f>
        <v>#DIV/0!</v>
      </c>
      <c r="Z145" s="11" t="e">
        <f>(COUNTIFS(Sta!$A:$A,$A145,Sta!$E:$E,"&gt;1.5")  + COUNTIFS(Sta!$B:$B,$A145,Sta!$D:$D,"&gt;1.5"))/$D145</f>
        <v>#DIV/0!</v>
      </c>
      <c r="AA145" s="8" t="e">
        <f>COUNTIFS(Sta!$A:$A,$A145,Sta!$E:$E,"&gt;1.5")/$B145</f>
        <v>#DIV/0!</v>
      </c>
      <c r="AB145" s="8" t="e">
        <f>COUNTIFS(Sta!$B:$B,$A145,Sta!$D:$D,"&gt;1.5")/$C145</f>
        <v>#DIV/0!</v>
      </c>
      <c r="AC145" s="11" t="e">
        <f>(COUNTIFS(Sta!$A:A,$A145,Sta!$G:$G,"y") + COUNTIFS(Sta!$B:B,$A145,Sta!$G:$G,"y"))/$D145</f>
        <v>#DIV/0!</v>
      </c>
      <c r="AD145" s="8" t="e">
        <f>COUNTIFS(Sta!$A:A,$A145,Sta!$G:$G,"y")/$B145</f>
        <v>#DIV/0!</v>
      </c>
      <c r="AE145" s="16" t="e">
        <f>COUNTIFS(Sta!$B:B,$A145,Sta!$G:$G,"y")/$C145</f>
        <v>#DIV/0!</v>
      </c>
    </row>
    <row r="146" spans="1:31" x14ac:dyDescent="0.3">
      <c r="A146" s="62" t="s">
        <v>250</v>
      </c>
      <c r="B146" s="9">
        <f>COUNTIF(Sta!A:A,A146)</f>
        <v>0</v>
      </c>
      <c r="C146" s="4">
        <f>COUNTIF(Sta!B:B,A146)</f>
        <v>0</v>
      </c>
      <c r="D146" s="4">
        <f t="shared" si="5"/>
        <v>0</v>
      </c>
      <c r="E146" s="11" t="e">
        <f>(COUNTIFS(Sta!$A:$A,$A146,Sta!$F:$F,"&gt;0.5") + COUNTIFS(Sta!$B:$B,$A146,Sta!$F:$F,"&gt;0.5"))/$D146</f>
        <v>#DIV/0!</v>
      </c>
      <c r="F146" s="8" t="e">
        <f>COUNTIFS(Sta!$A:$A,$A146,Sta!$F:$F,"&gt;0.5")/$B146</f>
        <v>#DIV/0!</v>
      </c>
      <c r="G146" s="8" t="e">
        <f>COUNTIFS(Sta!$B:$B,$A146,Sta!$F:$F,"&gt;0.5")/$C146</f>
        <v>#DIV/0!</v>
      </c>
      <c r="H146" s="11" t="e">
        <f>(COUNTIFS(Sta!$A:$A,$A146,Sta!$F:$F,"&gt;1.5") + COUNTIFS(Sta!$B:$B,$A146,Sta!$F:$F,"&gt;1.5"))/$D146</f>
        <v>#DIV/0!</v>
      </c>
      <c r="I146" s="8" t="e">
        <f>COUNTIFS(Sta!$A:$A,$A146,Sta!$F:$F,"&gt;1.5")/$B146</f>
        <v>#DIV/0!</v>
      </c>
      <c r="J146" s="8" t="e">
        <f>COUNTIFS(Sta!$B:$B,$A146,Sta!$F:$F,"&gt;1.5")/$C146</f>
        <v>#DIV/0!</v>
      </c>
      <c r="K146" s="11" t="e">
        <f>(COUNTIFS(Sta!$A:$A,$A146,Sta!$F:$F,"&gt;2.5") + COUNTIFS(Sta!$B:$B,$A146,Sta!$F:$F,"&gt;2.5"))/$D146</f>
        <v>#DIV/0!</v>
      </c>
      <c r="L146" s="8" t="e">
        <f>COUNTIFS(Sta!$A:$A,$A146,Sta!$F:$F,"&gt;2.5")/$B146</f>
        <v>#DIV/0!</v>
      </c>
      <c r="M146" s="8" t="e">
        <f>COUNTIFS(Sta!$B:$B,$A146,Sta!$F:$F,"&gt;2.5")/$C146</f>
        <v>#DIV/0!</v>
      </c>
      <c r="N146" s="11" t="e">
        <f>(COUNTIFS(Sta!$A:$A,$A146,Sta!$F:$F,"&gt;3.5") + COUNTIFS(Sta!$B:$B,$A146,Sta!$F:$F,"&gt;3.5"))/$D146</f>
        <v>#DIV/0!</v>
      </c>
      <c r="O146" s="8" t="e">
        <f>COUNTIFS(Sta!$A:$A,$A146,Sta!$F:$F,"&gt;3.5")/$B146</f>
        <v>#DIV/0!</v>
      </c>
      <c r="P146" s="8" t="e">
        <f>COUNTIFS(Sta!$B:$B,$A146,Sta!$F:$F,"&gt;3.5")/$C146</f>
        <v>#DIV/0!</v>
      </c>
      <c r="Q146" s="11" t="e">
        <f>(COUNTIFS(Sta!$A:$A,$A146,Sta!$D:$D,"&gt;0.5")  + COUNTIFS(Sta!$B:$B,$A146,Sta!$E:$E,"&gt;0.5"))/$D146</f>
        <v>#DIV/0!</v>
      </c>
      <c r="R146" s="8" t="e">
        <f>COUNTIFS(Sta!$A:$A,$A146,Sta!$D:$D,"&gt;0.5")/$B146</f>
        <v>#DIV/0!</v>
      </c>
      <c r="S146" s="8" t="e">
        <f>COUNTIFS(Sta!$B:$B,$A146,Sta!$E:$E,"&gt;0.5")/$C146</f>
        <v>#DIV/0!</v>
      </c>
      <c r="T146" s="11" t="e">
        <f>(COUNTIFS(Sta!$A:$A,$A146,Sta!$D:$D,"&gt;1.5")  + COUNTIFS(Sta!$B:$B,$A146,Sta!$E:$E,"&gt;1.5"))/$D146</f>
        <v>#DIV/0!</v>
      </c>
      <c r="U146" s="8" t="e">
        <f>COUNTIFS(Sta!$A:$A,$A146,Sta!$D:$D,"&gt;1.5")/$B146</f>
        <v>#DIV/0!</v>
      </c>
      <c r="V146" s="8" t="e">
        <f>COUNTIFS(Sta!$B:$B,$A146,Sta!$E:$E,"&gt;1.5")/$C146</f>
        <v>#DIV/0!</v>
      </c>
      <c r="W146" s="11" t="e">
        <f>(COUNTIFS(Sta!$A:$A,$A146,Sta!$E:E,"&gt;0.5") +COUNTIFS(Sta!$B:$B,$A146,Sta!$D:$D,"&gt;0.5"))/$D146</f>
        <v>#DIV/0!</v>
      </c>
      <c r="X146" s="8" t="e">
        <f>COUNTIFS(Sta!$A:$A,$A146,Sta!$E:$E,"&gt;0.5")/$B146</f>
        <v>#DIV/0!</v>
      </c>
      <c r="Y146" s="8" t="e">
        <f>COUNTIFS(Sta!$B:$B,$A146,Sta!$D:$D,"&gt;0.5")/$C146</f>
        <v>#DIV/0!</v>
      </c>
      <c r="Z146" s="11" t="e">
        <f>(COUNTIFS(Sta!$A:$A,$A146,Sta!$E:$E,"&gt;1.5")  + COUNTIFS(Sta!$B:$B,$A146,Sta!$D:$D,"&gt;1.5"))/$D146</f>
        <v>#DIV/0!</v>
      </c>
      <c r="AA146" s="8" t="e">
        <f>COUNTIFS(Sta!$A:$A,$A146,Sta!$E:$E,"&gt;1.5")/$B146</f>
        <v>#DIV/0!</v>
      </c>
      <c r="AB146" s="8" t="e">
        <f>COUNTIFS(Sta!$B:$B,$A146,Sta!$D:$D,"&gt;1.5")/$C146</f>
        <v>#DIV/0!</v>
      </c>
      <c r="AC146" s="11" t="e">
        <f>(COUNTIFS(Sta!$A:A,$A146,Sta!$G:$G,"y") + COUNTIFS(Sta!$B:B,$A146,Sta!$G:$G,"y"))/$D146</f>
        <v>#DIV/0!</v>
      </c>
      <c r="AD146" s="8" t="e">
        <f>COUNTIFS(Sta!$A:A,$A146,Sta!$G:$G,"y")/$B146</f>
        <v>#DIV/0!</v>
      </c>
      <c r="AE146" s="16" t="e">
        <f>COUNTIFS(Sta!$B:B,$A146,Sta!$G:$G,"y")/$C146</f>
        <v>#DIV/0!</v>
      </c>
    </row>
    <row r="147" spans="1:31" x14ac:dyDescent="0.3">
      <c r="A147" s="62" t="s">
        <v>252</v>
      </c>
      <c r="B147" s="9">
        <f>COUNTIF(Sta!A:A,A147)</f>
        <v>0</v>
      </c>
      <c r="C147" s="4">
        <f>COUNTIF(Sta!B:B,A147)</f>
        <v>0</v>
      </c>
      <c r="D147" s="4">
        <f t="shared" si="5"/>
        <v>0</v>
      </c>
      <c r="E147" s="11" t="e">
        <f>(COUNTIFS(Sta!$A:$A,$A147,Sta!$F:$F,"&gt;0.5") + COUNTIFS(Sta!$B:$B,$A147,Sta!$F:$F,"&gt;0.5"))/$D147</f>
        <v>#DIV/0!</v>
      </c>
      <c r="F147" s="8" t="e">
        <f>COUNTIFS(Sta!$A:$A,$A147,Sta!$F:$F,"&gt;0.5")/$B147</f>
        <v>#DIV/0!</v>
      </c>
      <c r="G147" s="8" t="e">
        <f>COUNTIFS(Sta!$B:$B,$A147,Sta!$F:$F,"&gt;0.5")/$C147</f>
        <v>#DIV/0!</v>
      </c>
      <c r="H147" s="11" t="e">
        <f>(COUNTIFS(Sta!$A:$A,$A147,Sta!$F:$F,"&gt;1.5") + COUNTIFS(Sta!$B:$B,$A147,Sta!$F:$F,"&gt;1.5"))/$D147</f>
        <v>#DIV/0!</v>
      </c>
      <c r="I147" s="8" t="e">
        <f>COUNTIFS(Sta!$A:$A,$A147,Sta!$F:$F,"&gt;1.5")/$B147</f>
        <v>#DIV/0!</v>
      </c>
      <c r="J147" s="8" t="e">
        <f>COUNTIFS(Sta!$B:$B,$A147,Sta!$F:$F,"&gt;1.5")/$C147</f>
        <v>#DIV/0!</v>
      </c>
      <c r="K147" s="11" t="e">
        <f>(COUNTIFS(Sta!$A:$A,$A147,Sta!$F:$F,"&gt;2.5") + COUNTIFS(Sta!$B:$B,$A147,Sta!$F:$F,"&gt;2.5"))/$D147</f>
        <v>#DIV/0!</v>
      </c>
      <c r="L147" s="8" t="e">
        <f>COUNTIFS(Sta!$A:$A,$A147,Sta!$F:$F,"&gt;2.5")/$B147</f>
        <v>#DIV/0!</v>
      </c>
      <c r="M147" s="8" t="e">
        <f>COUNTIFS(Sta!$B:$B,$A147,Sta!$F:$F,"&gt;2.5")/$C147</f>
        <v>#DIV/0!</v>
      </c>
      <c r="N147" s="11" t="e">
        <f>(COUNTIFS(Sta!$A:$A,$A147,Sta!$F:$F,"&gt;3.5") + COUNTIFS(Sta!$B:$B,$A147,Sta!$F:$F,"&gt;3.5"))/$D147</f>
        <v>#DIV/0!</v>
      </c>
      <c r="O147" s="8" t="e">
        <f>COUNTIFS(Sta!$A:$A,$A147,Sta!$F:$F,"&gt;3.5")/$B147</f>
        <v>#DIV/0!</v>
      </c>
      <c r="P147" s="8" t="e">
        <f>COUNTIFS(Sta!$B:$B,$A147,Sta!$F:$F,"&gt;3.5")/$C147</f>
        <v>#DIV/0!</v>
      </c>
      <c r="Q147" s="11" t="e">
        <f>(COUNTIFS(Sta!$A:$A,$A147,Sta!$D:$D,"&gt;0.5")  + COUNTIFS(Sta!$B:$B,$A147,Sta!$E:$E,"&gt;0.5"))/$D147</f>
        <v>#DIV/0!</v>
      </c>
      <c r="R147" s="8" t="e">
        <f>COUNTIFS(Sta!$A:$A,$A147,Sta!$D:$D,"&gt;0.5")/$B147</f>
        <v>#DIV/0!</v>
      </c>
      <c r="S147" s="8" t="e">
        <f>COUNTIFS(Sta!$B:$B,$A147,Sta!$E:$E,"&gt;0.5")/$C147</f>
        <v>#DIV/0!</v>
      </c>
      <c r="T147" s="11" t="e">
        <f>(COUNTIFS(Sta!$A:$A,$A147,Sta!$D:$D,"&gt;1.5")  + COUNTIFS(Sta!$B:$B,$A147,Sta!$E:$E,"&gt;1.5"))/$D147</f>
        <v>#DIV/0!</v>
      </c>
      <c r="U147" s="8" t="e">
        <f>COUNTIFS(Sta!$A:$A,$A147,Sta!$D:$D,"&gt;1.5")/$B147</f>
        <v>#DIV/0!</v>
      </c>
      <c r="V147" s="8" t="e">
        <f>COUNTIFS(Sta!$B:$B,$A147,Sta!$E:$E,"&gt;1.5")/$C147</f>
        <v>#DIV/0!</v>
      </c>
      <c r="W147" s="11" t="e">
        <f>(COUNTIFS(Sta!$A:$A,$A147,Sta!$E:E,"&gt;0.5") +COUNTIFS(Sta!$B:$B,$A147,Sta!$D:$D,"&gt;0.5"))/$D147</f>
        <v>#DIV/0!</v>
      </c>
      <c r="X147" s="8" t="e">
        <f>COUNTIFS(Sta!$A:$A,$A147,Sta!$E:$E,"&gt;0.5")/$B147</f>
        <v>#DIV/0!</v>
      </c>
      <c r="Y147" s="8" t="e">
        <f>COUNTIFS(Sta!$B:$B,$A147,Sta!$D:$D,"&gt;0.5")/$C147</f>
        <v>#DIV/0!</v>
      </c>
      <c r="Z147" s="11" t="e">
        <f>(COUNTIFS(Sta!$A:$A,$A147,Sta!$E:$E,"&gt;1.5")  + COUNTIFS(Sta!$B:$B,$A147,Sta!$D:$D,"&gt;1.5"))/$D147</f>
        <v>#DIV/0!</v>
      </c>
      <c r="AA147" s="8" t="e">
        <f>COUNTIFS(Sta!$A:$A,$A147,Sta!$E:$E,"&gt;1.5")/$B147</f>
        <v>#DIV/0!</v>
      </c>
      <c r="AB147" s="8" t="e">
        <f>COUNTIFS(Sta!$B:$B,$A147,Sta!$D:$D,"&gt;1.5")/$C147</f>
        <v>#DIV/0!</v>
      </c>
      <c r="AC147" s="11" t="e">
        <f>(COUNTIFS(Sta!$A:A,$A147,Sta!$G:$G,"y") + COUNTIFS(Sta!$B:B,$A147,Sta!$G:$G,"y"))/$D147</f>
        <v>#DIV/0!</v>
      </c>
      <c r="AD147" s="8" t="e">
        <f>COUNTIFS(Sta!$A:A,$A147,Sta!$G:$G,"y")/$B147</f>
        <v>#DIV/0!</v>
      </c>
      <c r="AE147" s="16" t="e">
        <f>COUNTIFS(Sta!$B:B,$A147,Sta!$G:$G,"y")/$C147</f>
        <v>#DIV/0!</v>
      </c>
    </row>
    <row r="148" spans="1:31" x14ac:dyDescent="0.3">
      <c r="A148" s="62" t="s">
        <v>251</v>
      </c>
      <c r="B148" s="9">
        <f>COUNTIF(Sta!A:A,A148)</f>
        <v>0</v>
      </c>
      <c r="C148" s="4">
        <f>COUNTIF(Sta!B:B,A148)</f>
        <v>0</v>
      </c>
      <c r="D148" s="4">
        <f t="shared" si="5"/>
        <v>0</v>
      </c>
      <c r="E148" s="11" t="e">
        <f>(COUNTIFS(Sta!$A:$A,$A148,Sta!$F:$F,"&gt;0.5") + COUNTIFS(Sta!$B:$B,$A148,Sta!$F:$F,"&gt;0.5"))/$D148</f>
        <v>#DIV/0!</v>
      </c>
      <c r="F148" s="8" t="e">
        <f>COUNTIFS(Sta!$A:$A,$A148,Sta!$F:$F,"&gt;0.5")/$B148</f>
        <v>#DIV/0!</v>
      </c>
      <c r="G148" s="8" t="e">
        <f>COUNTIFS(Sta!$B:$B,$A148,Sta!$F:$F,"&gt;0.5")/$C148</f>
        <v>#DIV/0!</v>
      </c>
      <c r="H148" s="11" t="e">
        <f>(COUNTIFS(Sta!$A:$A,$A148,Sta!$F:$F,"&gt;1.5") + COUNTIFS(Sta!$B:$B,$A148,Sta!$F:$F,"&gt;1.5"))/$D148</f>
        <v>#DIV/0!</v>
      </c>
      <c r="I148" s="8" t="e">
        <f>COUNTIFS(Sta!$A:$A,$A148,Sta!$F:$F,"&gt;1.5")/$B148</f>
        <v>#DIV/0!</v>
      </c>
      <c r="J148" s="8" t="e">
        <f>COUNTIFS(Sta!$B:$B,$A148,Sta!$F:$F,"&gt;1.5")/$C148</f>
        <v>#DIV/0!</v>
      </c>
      <c r="K148" s="11" t="e">
        <f>(COUNTIFS(Sta!$A:$A,$A148,Sta!$F:$F,"&gt;2.5") + COUNTIFS(Sta!$B:$B,$A148,Sta!$F:$F,"&gt;2.5"))/$D148</f>
        <v>#DIV/0!</v>
      </c>
      <c r="L148" s="8" t="e">
        <f>COUNTIFS(Sta!$A:$A,$A148,Sta!$F:$F,"&gt;2.5")/$B148</f>
        <v>#DIV/0!</v>
      </c>
      <c r="M148" s="8" t="e">
        <f>COUNTIFS(Sta!$B:$B,$A148,Sta!$F:$F,"&gt;2.5")/$C148</f>
        <v>#DIV/0!</v>
      </c>
      <c r="N148" s="11" t="e">
        <f>(COUNTIFS(Sta!$A:$A,$A148,Sta!$F:$F,"&gt;3.5") + COUNTIFS(Sta!$B:$B,$A148,Sta!$F:$F,"&gt;3.5"))/$D148</f>
        <v>#DIV/0!</v>
      </c>
      <c r="O148" s="8" t="e">
        <f>COUNTIFS(Sta!$A:$A,$A148,Sta!$F:$F,"&gt;3.5")/$B148</f>
        <v>#DIV/0!</v>
      </c>
      <c r="P148" s="8" t="e">
        <f>COUNTIFS(Sta!$B:$B,$A148,Sta!$F:$F,"&gt;3.5")/$C148</f>
        <v>#DIV/0!</v>
      </c>
      <c r="Q148" s="11" t="e">
        <f>(COUNTIFS(Sta!$A:$A,$A148,Sta!$D:$D,"&gt;0.5")  + COUNTIFS(Sta!$B:$B,$A148,Sta!$E:$E,"&gt;0.5"))/$D148</f>
        <v>#DIV/0!</v>
      </c>
      <c r="R148" s="8" t="e">
        <f>COUNTIFS(Sta!$A:$A,$A148,Sta!$D:$D,"&gt;0.5")/$B148</f>
        <v>#DIV/0!</v>
      </c>
      <c r="S148" s="8" t="e">
        <f>COUNTIFS(Sta!$B:$B,$A148,Sta!$E:$E,"&gt;0.5")/$C148</f>
        <v>#DIV/0!</v>
      </c>
      <c r="T148" s="11" t="e">
        <f>(COUNTIFS(Sta!$A:$A,$A148,Sta!$D:$D,"&gt;1.5")  + COUNTIFS(Sta!$B:$B,$A148,Sta!$E:$E,"&gt;1.5"))/$D148</f>
        <v>#DIV/0!</v>
      </c>
      <c r="U148" s="8" t="e">
        <f>COUNTIFS(Sta!$A:$A,$A148,Sta!$D:$D,"&gt;1.5")/$B148</f>
        <v>#DIV/0!</v>
      </c>
      <c r="V148" s="8" t="e">
        <f>COUNTIFS(Sta!$B:$B,$A148,Sta!$E:$E,"&gt;1.5")/$C148</f>
        <v>#DIV/0!</v>
      </c>
      <c r="W148" s="11" t="e">
        <f>(COUNTIFS(Sta!$A:$A,$A148,Sta!$E:E,"&gt;0.5") +COUNTIFS(Sta!$B:$B,$A148,Sta!$D:$D,"&gt;0.5"))/$D148</f>
        <v>#DIV/0!</v>
      </c>
      <c r="X148" s="8" t="e">
        <f>COUNTIFS(Sta!$A:$A,$A148,Sta!$E:$E,"&gt;0.5")/$B148</f>
        <v>#DIV/0!</v>
      </c>
      <c r="Y148" s="8" t="e">
        <f>COUNTIFS(Sta!$B:$B,$A148,Sta!$D:$D,"&gt;0.5")/$C148</f>
        <v>#DIV/0!</v>
      </c>
      <c r="Z148" s="11" t="e">
        <f>(COUNTIFS(Sta!$A:$A,$A148,Sta!$E:$E,"&gt;1.5")  + COUNTIFS(Sta!$B:$B,$A148,Sta!$D:$D,"&gt;1.5"))/$D148</f>
        <v>#DIV/0!</v>
      </c>
      <c r="AA148" s="8" t="e">
        <f>COUNTIFS(Sta!$A:$A,$A148,Sta!$E:$E,"&gt;1.5")/$B148</f>
        <v>#DIV/0!</v>
      </c>
      <c r="AB148" s="8" t="e">
        <f>COUNTIFS(Sta!$B:$B,$A148,Sta!$D:$D,"&gt;1.5")/$C148</f>
        <v>#DIV/0!</v>
      </c>
      <c r="AC148" s="11" t="e">
        <f>(COUNTIFS(Sta!$A:A,$A148,Sta!$G:$G,"y") + COUNTIFS(Sta!$B:B,$A148,Sta!$G:$G,"y"))/$D148</f>
        <v>#DIV/0!</v>
      </c>
      <c r="AD148" s="8" t="e">
        <f>COUNTIFS(Sta!$A:A,$A148,Sta!$G:$G,"y")/$B148</f>
        <v>#DIV/0!</v>
      </c>
      <c r="AE148" s="16" t="e">
        <f>COUNTIFS(Sta!$B:B,$A148,Sta!$G:$G,"y")/$C148</f>
        <v>#DIV/0!</v>
      </c>
    </row>
    <row r="149" spans="1:31" x14ac:dyDescent="0.3">
      <c r="A149" s="62" t="s">
        <v>243</v>
      </c>
      <c r="B149" s="9">
        <f>COUNTIF(Sta!A:A,A149)</f>
        <v>0</v>
      </c>
      <c r="C149" s="4">
        <f>COUNTIF(Sta!B:B,A149)</f>
        <v>0</v>
      </c>
      <c r="D149" s="4">
        <f t="shared" si="5"/>
        <v>0</v>
      </c>
      <c r="E149" s="11" t="e">
        <f>(COUNTIFS(Sta!$A:$A,$A149,Sta!$F:$F,"&gt;0.5") + COUNTIFS(Sta!$B:$B,$A149,Sta!$F:$F,"&gt;0.5"))/$D149</f>
        <v>#DIV/0!</v>
      </c>
      <c r="F149" s="8" t="e">
        <f>COUNTIFS(Sta!$A:$A,$A149,Sta!$F:$F,"&gt;0.5")/$B149</f>
        <v>#DIV/0!</v>
      </c>
      <c r="G149" s="8" t="e">
        <f>COUNTIFS(Sta!$B:$B,$A149,Sta!$F:$F,"&gt;0.5")/$C149</f>
        <v>#DIV/0!</v>
      </c>
      <c r="H149" s="11" t="e">
        <f>(COUNTIFS(Sta!$A:$A,$A149,Sta!$F:$F,"&gt;1.5") + COUNTIFS(Sta!$B:$B,$A149,Sta!$F:$F,"&gt;1.5"))/$D149</f>
        <v>#DIV/0!</v>
      </c>
      <c r="I149" s="8" t="e">
        <f>COUNTIFS(Sta!$A:$A,$A149,Sta!$F:$F,"&gt;1.5")/$B149</f>
        <v>#DIV/0!</v>
      </c>
      <c r="J149" s="8" t="e">
        <f>COUNTIFS(Sta!$B:$B,$A149,Sta!$F:$F,"&gt;1.5")/$C149</f>
        <v>#DIV/0!</v>
      </c>
      <c r="K149" s="11" t="e">
        <f>(COUNTIFS(Sta!$A:$A,$A149,Sta!$F:$F,"&gt;2.5") + COUNTIFS(Sta!$B:$B,$A149,Sta!$F:$F,"&gt;2.5"))/$D149</f>
        <v>#DIV/0!</v>
      </c>
      <c r="L149" s="8" t="e">
        <f>COUNTIFS(Sta!$A:$A,$A149,Sta!$F:$F,"&gt;2.5")/$B149</f>
        <v>#DIV/0!</v>
      </c>
      <c r="M149" s="8" t="e">
        <f>COUNTIFS(Sta!$B:$B,$A149,Sta!$F:$F,"&gt;2.5")/$C149</f>
        <v>#DIV/0!</v>
      </c>
      <c r="N149" s="11" t="e">
        <f>(COUNTIFS(Sta!$A:$A,$A149,Sta!$F:$F,"&gt;3.5") + COUNTIFS(Sta!$B:$B,$A149,Sta!$F:$F,"&gt;3.5"))/$D149</f>
        <v>#DIV/0!</v>
      </c>
      <c r="O149" s="8" t="e">
        <f>COUNTIFS(Sta!$A:$A,$A149,Sta!$F:$F,"&gt;3.5")/$B149</f>
        <v>#DIV/0!</v>
      </c>
      <c r="P149" s="8" t="e">
        <f>COUNTIFS(Sta!$B:$B,$A149,Sta!$F:$F,"&gt;3.5")/$C149</f>
        <v>#DIV/0!</v>
      </c>
      <c r="Q149" s="11" t="e">
        <f>(COUNTIFS(Sta!$A:$A,$A149,Sta!$D:$D,"&gt;0.5")  + COUNTIFS(Sta!$B:$B,$A149,Sta!$E:$E,"&gt;0.5"))/$D149</f>
        <v>#DIV/0!</v>
      </c>
      <c r="R149" s="8" t="e">
        <f>COUNTIFS(Sta!$A:$A,$A149,Sta!$D:$D,"&gt;0.5")/$B149</f>
        <v>#DIV/0!</v>
      </c>
      <c r="S149" s="8" t="e">
        <f>COUNTIFS(Sta!$B:$B,$A149,Sta!$E:$E,"&gt;0.5")/$C149</f>
        <v>#DIV/0!</v>
      </c>
      <c r="T149" s="11" t="e">
        <f>(COUNTIFS(Sta!$A:$A,$A149,Sta!$D:$D,"&gt;1.5")  + COUNTIFS(Sta!$B:$B,$A149,Sta!$E:$E,"&gt;1.5"))/$D149</f>
        <v>#DIV/0!</v>
      </c>
      <c r="U149" s="8" t="e">
        <f>COUNTIFS(Sta!$A:$A,$A149,Sta!$D:$D,"&gt;1.5")/$B149</f>
        <v>#DIV/0!</v>
      </c>
      <c r="V149" s="8" t="e">
        <f>COUNTIFS(Sta!$B:$B,$A149,Sta!$E:$E,"&gt;1.5")/$C149</f>
        <v>#DIV/0!</v>
      </c>
      <c r="W149" s="11" t="e">
        <f>(COUNTIFS(Sta!$A:$A,$A149,Sta!$E:E,"&gt;0.5") +COUNTIFS(Sta!$B:$B,$A149,Sta!$D:$D,"&gt;0.5"))/$D149</f>
        <v>#DIV/0!</v>
      </c>
      <c r="X149" s="8" t="e">
        <f>COUNTIFS(Sta!$A:$A,$A149,Sta!$E:$E,"&gt;0.5")/$B149</f>
        <v>#DIV/0!</v>
      </c>
      <c r="Y149" s="8" t="e">
        <f>COUNTIFS(Sta!$B:$B,$A149,Sta!$D:$D,"&gt;0.5")/$C149</f>
        <v>#DIV/0!</v>
      </c>
      <c r="Z149" s="11" t="e">
        <f>(COUNTIFS(Sta!$A:$A,$A149,Sta!$E:$E,"&gt;1.5")  + COUNTIFS(Sta!$B:$B,$A149,Sta!$D:$D,"&gt;1.5"))/$D149</f>
        <v>#DIV/0!</v>
      </c>
      <c r="AA149" s="8" t="e">
        <f>COUNTIFS(Sta!$A:$A,$A149,Sta!$E:$E,"&gt;1.5")/$B149</f>
        <v>#DIV/0!</v>
      </c>
      <c r="AB149" s="8" t="e">
        <f>COUNTIFS(Sta!$B:$B,$A149,Sta!$D:$D,"&gt;1.5")/$C149</f>
        <v>#DIV/0!</v>
      </c>
      <c r="AC149" s="11" t="e">
        <f>(COUNTIFS(Sta!$A:A,$A149,Sta!$G:$G,"y") + COUNTIFS(Sta!$B:B,$A149,Sta!$G:$G,"y"))/$D149</f>
        <v>#DIV/0!</v>
      </c>
      <c r="AD149" s="8" t="e">
        <f>COUNTIFS(Sta!$A:A,$A149,Sta!$G:$G,"y")/$B149</f>
        <v>#DIV/0!</v>
      </c>
      <c r="AE149" s="16" t="e">
        <f>COUNTIFS(Sta!$B:B,$A149,Sta!$G:$G,"y")/$C149</f>
        <v>#DIV/0!</v>
      </c>
    </row>
    <row r="150" spans="1:31" x14ac:dyDescent="0.3">
      <c r="A150" s="62" t="s">
        <v>257</v>
      </c>
      <c r="B150" s="9">
        <f>COUNTIF(Sta!A:A,A150)</f>
        <v>0</v>
      </c>
      <c r="C150" s="4">
        <f>COUNTIF(Sta!B:B,A150)</f>
        <v>0</v>
      </c>
      <c r="D150" s="4">
        <f t="shared" si="5"/>
        <v>0</v>
      </c>
      <c r="E150" s="11" t="e">
        <f>(COUNTIFS(Sta!$A:$A,$A150,Sta!$F:$F,"&gt;0.5") + COUNTIFS(Sta!$B:$B,$A150,Sta!$F:$F,"&gt;0.5"))/$D150</f>
        <v>#DIV/0!</v>
      </c>
      <c r="F150" s="8" t="e">
        <f>COUNTIFS(Sta!$A:$A,$A150,Sta!$F:$F,"&gt;0.5")/$B150</f>
        <v>#DIV/0!</v>
      </c>
      <c r="G150" s="8" t="e">
        <f>COUNTIFS(Sta!$B:$B,$A150,Sta!$F:$F,"&gt;0.5")/$C150</f>
        <v>#DIV/0!</v>
      </c>
      <c r="H150" s="11" t="e">
        <f>(COUNTIFS(Sta!$A:$A,$A150,Sta!$F:$F,"&gt;1.5") + COUNTIFS(Sta!$B:$B,$A150,Sta!$F:$F,"&gt;1.5"))/$D150</f>
        <v>#DIV/0!</v>
      </c>
      <c r="I150" s="8" t="e">
        <f>COUNTIFS(Sta!$A:$A,$A150,Sta!$F:$F,"&gt;1.5")/$B150</f>
        <v>#DIV/0!</v>
      </c>
      <c r="J150" s="8" t="e">
        <f>COUNTIFS(Sta!$B:$B,$A150,Sta!$F:$F,"&gt;1.5")/$C150</f>
        <v>#DIV/0!</v>
      </c>
      <c r="K150" s="11" t="e">
        <f>(COUNTIFS(Sta!$A:$A,$A150,Sta!$F:$F,"&gt;2.5") + COUNTIFS(Sta!$B:$B,$A150,Sta!$F:$F,"&gt;2.5"))/$D150</f>
        <v>#DIV/0!</v>
      </c>
      <c r="L150" s="8" t="e">
        <f>COUNTIFS(Sta!$A:$A,$A150,Sta!$F:$F,"&gt;2.5")/$B150</f>
        <v>#DIV/0!</v>
      </c>
      <c r="M150" s="8" t="e">
        <f>COUNTIFS(Sta!$B:$B,$A150,Sta!$F:$F,"&gt;2.5")/$C150</f>
        <v>#DIV/0!</v>
      </c>
      <c r="N150" s="11" t="e">
        <f>(COUNTIFS(Sta!$A:$A,$A150,Sta!$F:$F,"&gt;3.5") + COUNTIFS(Sta!$B:$B,$A150,Sta!$F:$F,"&gt;3.5"))/$D150</f>
        <v>#DIV/0!</v>
      </c>
      <c r="O150" s="8" t="e">
        <f>COUNTIFS(Sta!$A:$A,$A150,Sta!$F:$F,"&gt;3.5")/$B150</f>
        <v>#DIV/0!</v>
      </c>
      <c r="P150" s="8" t="e">
        <f>COUNTIFS(Sta!$B:$B,$A150,Sta!$F:$F,"&gt;3.5")/$C150</f>
        <v>#DIV/0!</v>
      </c>
      <c r="Q150" s="11" t="e">
        <f>(COUNTIFS(Sta!$A:$A,$A150,Sta!$D:$D,"&gt;0.5")  + COUNTIFS(Sta!$B:$B,$A150,Sta!$E:$E,"&gt;0.5"))/$D150</f>
        <v>#DIV/0!</v>
      </c>
      <c r="R150" s="8" t="e">
        <f>COUNTIFS(Sta!$A:$A,$A150,Sta!$D:$D,"&gt;0.5")/$B150</f>
        <v>#DIV/0!</v>
      </c>
      <c r="S150" s="8" t="e">
        <f>COUNTIFS(Sta!$B:$B,$A150,Sta!$E:$E,"&gt;0.5")/$C150</f>
        <v>#DIV/0!</v>
      </c>
      <c r="T150" s="11" t="e">
        <f>(COUNTIFS(Sta!$A:$A,$A150,Sta!$D:$D,"&gt;1.5")  + COUNTIFS(Sta!$B:$B,$A150,Sta!$E:$E,"&gt;1.5"))/$D150</f>
        <v>#DIV/0!</v>
      </c>
      <c r="U150" s="8" t="e">
        <f>COUNTIFS(Sta!$A:$A,$A150,Sta!$D:$D,"&gt;1.5")/$B150</f>
        <v>#DIV/0!</v>
      </c>
      <c r="V150" s="8" t="e">
        <f>COUNTIFS(Sta!$B:$B,$A150,Sta!$E:$E,"&gt;1.5")/$C150</f>
        <v>#DIV/0!</v>
      </c>
      <c r="W150" s="11" t="e">
        <f>(COUNTIFS(Sta!$A:$A,$A150,Sta!$E:E,"&gt;0.5") +COUNTIFS(Sta!$B:$B,$A150,Sta!$D:$D,"&gt;0.5"))/$D150</f>
        <v>#DIV/0!</v>
      </c>
      <c r="X150" s="8" t="e">
        <f>COUNTIFS(Sta!$A:$A,$A150,Sta!$E:$E,"&gt;0.5")/$B150</f>
        <v>#DIV/0!</v>
      </c>
      <c r="Y150" s="8" t="e">
        <f>COUNTIFS(Sta!$B:$B,$A150,Sta!$D:$D,"&gt;0.5")/$C150</f>
        <v>#DIV/0!</v>
      </c>
      <c r="Z150" s="11" t="e">
        <f>(COUNTIFS(Sta!$A:$A,$A150,Sta!$E:$E,"&gt;1.5")  + COUNTIFS(Sta!$B:$B,$A150,Sta!$D:$D,"&gt;1.5"))/$D150</f>
        <v>#DIV/0!</v>
      </c>
      <c r="AA150" s="8" t="e">
        <f>COUNTIFS(Sta!$A:$A,$A150,Sta!$E:$E,"&gt;1.5")/$B150</f>
        <v>#DIV/0!</v>
      </c>
      <c r="AB150" s="8" t="e">
        <f>COUNTIFS(Sta!$B:$B,$A150,Sta!$D:$D,"&gt;1.5")/$C150</f>
        <v>#DIV/0!</v>
      </c>
      <c r="AC150" s="11" t="e">
        <f>(COUNTIFS(Sta!$A:A,$A150,Sta!$G:$G,"y") + COUNTIFS(Sta!$B:B,$A150,Sta!$G:$G,"y"))/$D150</f>
        <v>#DIV/0!</v>
      </c>
      <c r="AD150" s="8" t="e">
        <f>COUNTIFS(Sta!$A:A,$A150,Sta!$G:$G,"y")/$B150</f>
        <v>#DIV/0!</v>
      </c>
      <c r="AE150" s="16" t="e">
        <f>COUNTIFS(Sta!$B:B,$A150,Sta!$G:$G,"y")/$C150</f>
        <v>#DIV/0!</v>
      </c>
    </row>
    <row r="151" spans="1:31" x14ac:dyDescent="0.3">
      <c r="A151" s="62" t="s">
        <v>274</v>
      </c>
      <c r="B151" s="9">
        <f>COUNTIF(Sta!A:A,A151)</f>
        <v>0</v>
      </c>
      <c r="C151" s="4">
        <f>COUNTIF(Sta!B:B,A151)</f>
        <v>0</v>
      </c>
      <c r="D151" s="4">
        <f t="shared" si="5"/>
        <v>0</v>
      </c>
      <c r="E151" s="11" t="e">
        <f>(COUNTIFS(Sta!$A:$A,$A151,Sta!$F:$F,"&gt;0.5") + COUNTIFS(Sta!$B:$B,$A151,Sta!$F:$F,"&gt;0.5"))/$D151</f>
        <v>#DIV/0!</v>
      </c>
      <c r="F151" s="8" t="e">
        <f>COUNTIFS(Sta!$A:$A,$A151,Sta!$F:$F,"&gt;0.5")/$B151</f>
        <v>#DIV/0!</v>
      </c>
      <c r="G151" s="8" t="e">
        <f>COUNTIFS(Sta!$B:$B,$A151,Sta!$F:$F,"&gt;0.5")/$C151</f>
        <v>#DIV/0!</v>
      </c>
      <c r="H151" s="11" t="e">
        <f>(COUNTIFS(Sta!$A:$A,$A151,Sta!$F:$F,"&gt;1.5") + COUNTIFS(Sta!$B:$B,$A151,Sta!$F:$F,"&gt;1.5"))/$D151</f>
        <v>#DIV/0!</v>
      </c>
      <c r="I151" s="8" t="e">
        <f>COUNTIFS(Sta!$A:$A,$A151,Sta!$F:$F,"&gt;1.5")/$B151</f>
        <v>#DIV/0!</v>
      </c>
      <c r="J151" s="8" t="e">
        <f>COUNTIFS(Sta!$B:$B,$A151,Sta!$F:$F,"&gt;1.5")/$C151</f>
        <v>#DIV/0!</v>
      </c>
      <c r="K151" s="11" t="e">
        <f>(COUNTIFS(Sta!$A:$A,$A151,Sta!$F:$F,"&gt;2.5") + COUNTIFS(Sta!$B:$B,$A151,Sta!$F:$F,"&gt;2.5"))/$D151</f>
        <v>#DIV/0!</v>
      </c>
      <c r="L151" s="8" t="e">
        <f>COUNTIFS(Sta!$A:$A,$A151,Sta!$F:$F,"&gt;2.5")/$B151</f>
        <v>#DIV/0!</v>
      </c>
      <c r="M151" s="8" t="e">
        <f>COUNTIFS(Sta!$B:$B,$A151,Sta!$F:$F,"&gt;2.5")/$C151</f>
        <v>#DIV/0!</v>
      </c>
      <c r="N151" s="11" t="e">
        <f>(COUNTIFS(Sta!$A:$A,$A151,Sta!$F:$F,"&gt;3.5") + COUNTIFS(Sta!$B:$B,$A151,Sta!$F:$F,"&gt;3.5"))/$D151</f>
        <v>#DIV/0!</v>
      </c>
      <c r="O151" s="8" t="e">
        <f>COUNTIFS(Sta!$A:$A,$A151,Sta!$F:$F,"&gt;3.5")/$B151</f>
        <v>#DIV/0!</v>
      </c>
      <c r="P151" s="8" t="e">
        <f>COUNTIFS(Sta!$B:$B,$A151,Sta!$F:$F,"&gt;3.5")/$C151</f>
        <v>#DIV/0!</v>
      </c>
      <c r="Q151" s="11" t="e">
        <f>(COUNTIFS(Sta!$A:$A,$A151,Sta!$D:$D,"&gt;0.5")  + COUNTIFS(Sta!$B:$B,$A151,Sta!$E:$E,"&gt;0.5"))/$D151</f>
        <v>#DIV/0!</v>
      </c>
      <c r="R151" s="8" t="e">
        <f>COUNTIFS(Sta!$A:$A,$A151,Sta!$D:$D,"&gt;0.5")/$B151</f>
        <v>#DIV/0!</v>
      </c>
      <c r="S151" s="8" t="e">
        <f>COUNTIFS(Sta!$B:$B,$A151,Sta!$E:$E,"&gt;0.5")/$C151</f>
        <v>#DIV/0!</v>
      </c>
      <c r="T151" s="11" t="e">
        <f>(COUNTIFS(Sta!$A:$A,$A151,Sta!$D:$D,"&gt;1.5")  + COUNTIFS(Sta!$B:$B,$A151,Sta!$E:$E,"&gt;1.5"))/$D151</f>
        <v>#DIV/0!</v>
      </c>
      <c r="U151" s="8" t="e">
        <f>COUNTIFS(Sta!$A:$A,$A151,Sta!$D:$D,"&gt;1.5")/$B151</f>
        <v>#DIV/0!</v>
      </c>
      <c r="V151" s="8" t="e">
        <f>COUNTIFS(Sta!$B:$B,$A151,Sta!$E:$E,"&gt;1.5")/$C151</f>
        <v>#DIV/0!</v>
      </c>
      <c r="W151" s="11" t="e">
        <f>(COUNTIFS(Sta!$A:$A,$A151,Sta!$E:E,"&gt;0.5") +COUNTIFS(Sta!$B:$B,$A151,Sta!$D:$D,"&gt;0.5"))/$D151</f>
        <v>#DIV/0!</v>
      </c>
      <c r="X151" s="8" t="e">
        <f>COUNTIFS(Sta!$A:$A,$A151,Sta!$E:$E,"&gt;0.5")/$B151</f>
        <v>#DIV/0!</v>
      </c>
      <c r="Y151" s="8" t="e">
        <f>COUNTIFS(Sta!$B:$B,$A151,Sta!$D:$D,"&gt;0.5")/$C151</f>
        <v>#DIV/0!</v>
      </c>
      <c r="Z151" s="11" t="e">
        <f>(COUNTIFS(Sta!$A:$A,$A151,Sta!$E:$E,"&gt;1.5")  + COUNTIFS(Sta!$B:$B,$A151,Sta!$D:$D,"&gt;1.5"))/$D151</f>
        <v>#DIV/0!</v>
      </c>
      <c r="AA151" s="8" t="e">
        <f>COUNTIFS(Sta!$A:$A,$A151,Sta!$E:$E,"&gt;1.5")/$B151</f>
        <v>#DIV/0!</v>
      </c>
      <c r="AB151" s="8" t="e">
        <f>COUNTIFS(Sta!$B:$B,$A151,Sta!$D:$D,"&gt;1.5")/$C151</f>
        <v>#DIV/0!</v>
      </c>
      <c r="AC151" s="11" t="e">
        <f>(COUNTIFS(Sta!$A:A,$A151,Sta!$G:$G,"y") + COUNTIFS(Sta!$B:B,$A151,Sta!$G:$G,"y"))/$D151</f>
        <v>#DIV/0!</v>
      </c>
      <c r="AD151" s="8" t="e">
        <f>COUNTIFS(Sta!$A:A,$A151,Sta!$G:$G,"y")/$B151</f>
        <v>#DIV/0!</v>
      </c>
      <c r="AE151" s="16" t="e">
        <f>COUNTIFS(Sta!$B:B,$A151,Sta!$G:$G,"y")/$C151</f>
        <v>#DIV/0!</v>
      </c>
    </row>
    <row r="152" spans="1:31" x14ac:dyDescent="0.3">
      <c r="A152" s="62" t="s">
        <v>269</v>
      </c>
      <c r="B152" s="9">
        <f>COUNTIF(Sta!A:A,A152)</f>
        <v>0</v>
      </c>
      <c r="C152" s="4">
        <f>COUNTIF(Sta!B:B,A152)</f>
        <v>0</v>
      </c>
      <c r="D152" s="4">
        <f t="shared" si="5"/>
        <v>0</v>
      </c>
      <c r="E152" s="11" t="e">
        <f>(COUNTIFS(Sta!$A:$A,$A152,Sta!$F:$F,"&gt;0.5") + COUNTIFS(Sta!$B:$B,$A152,Sta!$F:$F,"&gt;0.5"))/$D152</f>
        <v>#DIV/0!</v>
      </c>
      <c r="F152" s="8" t="e">
        <f>COUNTIFS(Sta!$A:$A,$A152,Sta!$F:$F,"&gt;0.5")/$B152</f>
        <v>#DIV/0!</v>
      </c>
      <c r="G152" s="8" t="e">
        <f>COUNTIFS(Sta!$B:$B,$A152,Sta!$F:$F,"&gt;0.5")/$C152</f>
        <v>#DIV/0!</v>
      </c>
      <c r="H152" s="11" t="e">
        <f>(COUNTIFS(Sta!$A:$A,$A152,Sta!$F:$F,"&gt;1.5") + COUNTIFS(Sta!$B:$B,$A152,Sta!$F:$F,"&gt;1.5"))/$D152</f>
        <v>#DIV/0!</v>
      </c>
      <c r="I152" s="8" t="e">
        <f>COUNTIFS(Sta!$A:$A,$A152,Sta!$F:$F,"&gt;1.5")/$B152</f>
        <v>#DIV/0!</v>
      </c>
      <c r="J152" s="8" t="e">
        <f>COUNTIFS(Sta!$B:$B,$A152,Sta!$F:$F,"&gt;1.5")/$C152</f>
        <v>#DIV/0!</v>
      </c>
      <c r="K152" s="11" t="e">
        <f>(COUNTIFS(Sta!$A:$A,$A152,Sta!$F:$F,"&gt;2.5") + COUNTIFS(Sta!$B:$B,$A152,Sta!$F:$F,"&gt;2.5"))/$D152</f>
        <v>#DIV/0!</v>
      </c>
      <c r="L152" s="8" t="e">
        <f>COUNTIFS(Sta!$A:$A,$A152,Sta!$F:$F,"&gt;2.5")/$B152</f>
        <v>#DIV/0!</v>
      </c>
      <c r="M152" s="8" t="e">
        <f>COUNTIFS(Sta!$B:$B,$A152,Sta!$F:$F,"&gt;2.5")/$C152</f>
        <v>#DIV/0!</v>
      </c>
      <c r="N152" s="11" t="e">
        <f>(COUNTIFS(Sta!$A:$A,$A152,Sta!$F:$F,"&gt;3.5") + COUNTIFS(Sta!$B:$B,$A152,Sta!$F:$F,"&gt;3.5"))/$D152</f>
        <v>#DIV/0!</v>
      </c>
      <c r="O152" s="8" t="e">
        <f>COUNTIFS(Sta!$A:$A,$A152,Sta!$F:$F,"&gt;3.5")/$B152</f>
        <v>#DIV/0!</v>
      </c>
      <c r="P152" s="8" t="e">
        <f>COUNTIFS(Sta!$B:$B,$A152,Sta!$F:$F,"&gt;3.5")/$C152</f>
        <v>#DIV/0!</v>
      </c>
      <c r="Q152" s="11" t="e">
        <f>(COUNTIFS(Sta!$A:$A,$A152,Sta!$D:$D,"&gt;0.5")  + COUNTIFS(Sta!$B:$B,$A152,Sta!$E:$E,"&gt;0.5"))/$D152</f>
        <v>#DIV/0!</v>
      </c>
      <c r="R152" s="8" t="e">
        <f>COUNTIFS(Sta!$A:$A,$A152,Sta!$D:$D,"&gt;0.5")/$B152</f>
        <v>#DIV/0!</v>
      </c>
      <c r="S152" s="8" t="e">
        <f>COUNTIFS(Sta!$B:$B,$A152,Sta!$E:$E,"&gt;0.5")/$C152</f>
        <v>#DIV/0!</v>
      </c>
      <c r="T152" s="11" t="e">
        <f>(COUNTIFS(Sta!$A:$A,$A152,Sta!$D:$D,"&gt;1.5")  + COUNTIFS(Sta!$B:$B,$A152,Sta!$E:$E,"&gt;1.5"))/$D152</f>
        <v>#DIV/0!</v>
      </c>
      <c r="U152" s="8" t="e">
        <f>COUNTIFS(Sta!$A:$A,$A152,Sta!$D:$D,"&gt;1.5")/$B152</f>
        <v>#DIV/0!</v>
      </c>
      <c r="V152" s="8" t="e">
        <f>COUNTIFS(Sta!$B:$B,$A152,Sta!$E:$E,"&gt;1.5")/$C152</f>
        <v>#DIV/0!</v>
      </c>
      <c r="W152" s="11" t="e">
        <f>(COUNTIFS(Sta!$A:$A,$A152,Sta!$E:E,"&gt;0.5") +COUNTIFS(Sta!$B:$B,$A152,Sta!$D:$D,"&gt;0.5"))/$D152</f>
        <v>#DIV/0!</v>
      </c>
      <c r="X152" s="8" t="e">
        <f>COUNTIFS(Sta!$A:$A,$A152,Sta!$E:$E,"&gt;0.5")/$B152</f>
        <v>#DIV/0!</v>
      </c>
      <c r="Y152" s="8" t="e">
        <f>COUNTIFS(Sta!$B:$B,$A152,Sta!$D:$D,"&gt;0.5")/$C152</f>
        <v>#DIV/0!</v>
      </c>
      <c r="Z152" s="11" t="e">
        <f>(COUNTIFS(Sta!$A:$A,$A152,Sta!$E:$E,"&gt;1.5")  + COUNTIFS(Sta!$B:$B,$A152,Sta!$D:$D,"&gt;1.5"))/$D152</f>
        <v>#DIV/0!</v>
      </c>
      <c r="AA152" s="8" t="e">
        <f>COUNTIFS(Sta!$A:$A,$A152,Sta!$E:$E,"&gt;1.5")/$B152</f>
        <v>#DIV/0!</v>
      </c>
      <c r="AB152" s="8" t="e">
        <f>COUNTIFS(Sta!$B:$B,$A152,Sta!$D:$D,"&gt;1.5")/$C152</f>
        <v>#DIV/0!</v>
      </c>
      <c r="AC152" s="11" t="e">
        <f>(COUNTIFS(Sta!$A:A,$A152,Sta!$G:$G,"y") + COUNTIFS(Sta!$B:B,$A152,Sta!$G:$G,"y"))/$D152</f>
        <v>#DIV/0!</v>
      </c>
      <c r="AD152" s="8" t="e">
        <f>COUNTIFS(Sta!$A:A,$A152,Sta!$G:$G,"y")/$B152</f>
        <v>#DIV/0!</v>
      </c>
      <c r="AE152" s="16" t="e">
        <f>COUNTIFS(Sta!$B:B,$A152,Sta!$G:$G,"y")/$C152</f>
        <v>#DIV/0!</v>
      </c>
    </row>
    <row r="153" spans="1:31" x14ac:dyDescent="0.3">
      <c r="A153" s="62" t="s">
        <v>264</v>
      </c>
      <c r="B153" s="9">
        <f>COUNTIF(Sta!A:A,A153)</f>
        <v>0</v>
      </c>
      <c r="C153" s="4">
        <f>COUNTIF(Sta!B:B,A153)</f>
        <v>0</v>
      </c>
      <c r="D153" s="4">
        <f t="shared" si="5"/>
        <v>0</v>
      </c>
      <c r="E153" s="11" t="e">
        <f>(COUNTIFS(Sta!$A:$A,$A153,Sta!$F:$F,"&gt;0.5") + COUNTIFS(Sta!$B:$B,$A153,Sta!$F:$F,"&gt;0.5"))/$D153</f>
        <v>#DIV/0!</v>
      </c>
      <c r="F153" s="8" t="e">
        <f>COUNTIFS(Sta!$A:$A,$A153,Sta!$F:$F,"&gt;0.5")/$B153</f>
        <v>#DIV/0!</v>
      </c>
      <c r="G153" s="8" t="e">
        <f>COUNTIFS(Sta!$B:$B,$A153,Sta!$F:$F,"&gt;0.5")/$C153</f>
        <v>#DIV/0!</v>
      </c>
      <c r="H153" s="11" t="e">
        <f>(COUNTIFS(Sta!$A:$A,$A153,Sta!$F:$F,"&gt;1.5") + COUNTIFS(Sta!$B:$B,$A153,Sta!$F:$F,"&gt;1.5"))/$D153</f>
        <v>#DIV/0!</v>
      </c>
      <c r="I153" s="8" t="e">
        <f>COUNTIFS(Sta!$A:$A,$A153,Sta!$F:$F,"&gt;1.5")/$B153</f>
        <v>#DIV/0!</v>
      </c>
      <c r="J153" s="8" t="e">
        <f>COUNTIFS(Sta!$B:$B,$A153,Sta!$F:$F,"&gt;1.5")/$C153</f>
        <v>#DIV/0!</v>
      </c>
      <c r="K153" s="11" t="e">
        <f>(COUNTIFS(Sta!$A:$A,$A153,Sta!$F:$F,"&gt;2.5") + COUNTIFS(Sta!$B:$B,$A153,Sta!$F:$F,"&gt;2.5"))/$D153</f>
        <v>#DIV/0!</v>
      </c>
      <c r="L153" s="8" t="e">
        <f>COUNTIFS(Sta!$A:$A,$A153,Sta!$F:$F,"&gt;2.5")/$B153</f>
        <v>#DIV/0!</v>
      </c>
      <c r="M153" s="8" t="e">
        <f>COUNTIFS(Sta!$B:$B,$A153,Sta!$F:$F,"&gt;2.5")/$C153</f>
        <v>#DIV/0!</v>
      </c>
      <c r="N153" s="11" t="e">
        <f>(COUNTIFS(Sta!$A:$A,$A153,Sta!$F:$F,"&gt;3.5") + COUNTIFS(Sta!$B:$B,$A153,Sta!$F:$F,"&gt;3.5"))/$D153</f>
        <v>#DIV/0!</v>
      </c>
      <c r="O153" s="8" t="e">
        <f>COUNTIFS(Sta!$A:$A,$A153,Sta!$F:$F,"&gt;3.5")/$B153</f>
        <v>#DIV/0!</v>
      </c>
      <c r="P153" s="8" t="e">
        <f>COUNTIFS(Sta!$B:$B,$A153,Sta!$F:$F,"&gt;3.5")/$C153</f>
        <v>#DIV/0!</v>
      </c>
      <c r="Q153" s="11" t="e">
        <f>(COUNTIFS(Sta!$A:$A,$A153,Sta!$D:$D,"&gt;0.5")  + COUNTIFS(Sta!$B:$B,$A153,Sta!$E:$E,"&gt;0.5"))/$D153</f>
        <v>#DIV/0!</v>
      </c>
      <c r="R153" s="8" t="e">
        <f>COUNTIFS(Sta!$A:$A,$A153,Sta!$D:$D,"&gt;0.5")/$B153</f>
        <v>#DIV/0!</v>
      </c>
      <c r="S153" s="8" t="e">
        <f>COUNTIFS(Sta!$B:$B,$A153,Sta!$E:$E,"&gt;0.5")/$C153</f>
        <v>#DIV/0!</v>
      </c>
      <c r="T153" s="11" t="e">
        <f>(COUNTIFS(Sta!$A:$A,$A153,Sta!$D:$D,"&gt;1.5")  + COUNTIFS(Sta!$B:$B,$A153,Sta!$E:$E,"&gt;1.5"))/$D153</f>
        <v>#DIV/0!</v>
      </c>
      <c r="U153" s="8" t="e">
        <f>COUNTIFS(Sta!$A:$A,$A153,Sta!$D:$D,"&gt;1.5")/$B153</f>
        <v>#DIV/0!</v>
      </c>
      <c r="V153" s="8" t="e">
        <f>COUNTIFS(Sta!$B:$B,$A153,Sta!$E:$E,"&gt;1.5")/$C153</f>
        <v>#DIV/0!</v>
      </c>
      <c r="W153" s="11" t="e">
        <f>(COUNTIFS(Sta!$A:$A,$A153,Sta!$E:E,"&gt;0.5") +COUNTIFS(Sta!$B:$B,$A153,Sta!$D:$D,"&gt;0.5"))/$D153</f>
        <v>#DIV/0!</v>
      </c>
      <c r="X153" s="8" t="e">
        <f>COUNTIFS(Sta!$A:$A,$A153,Sta!$E:$E,"&gt;0.5")/$B153</f>
        <v>#DIV/0!</v>
      </c>
      <c r="Y153" s="8" t="e">
        <f>COUNTIFS(Sta!$B:$B,$A153,Sta!$D:$D,"&gt;0.5")/$C153</f>
        <v>#DIV/0!</v>
      </c>
      <c r="Z153" s="11" t="e">
        <f>(COUNTIFS(Sta!$A:$A,$A153,Sta!$E:$E,"&gt;1.5")  + COUNTIFS(Sta!$B:$B,$A153,Sta!$D:$D,"&gt;1.5"))/$D153</f>
        <v>#DIV/0!</v>
      </c>
      <c r="AA153" s="8" t="e">
        <f>COUNTIFS(Sta!$A:$A,$A153,Sta!$E:$E,"&gt;1.5")/$B153</f>
        <v>#DIV/0!</v>
      </c>
      <c r="AB153" s="8" t="e">
        <f>COUNTIFS(Sta!$B:$B,$A153,Sta!$D:$D,"&gt;1.5")/$C153</f>
        <v>#DIV/0!</v>
      </c>
      <c r="AC153" s="11" t="e">
        <f>(COUNTIFS(Sta!$A:A,$A153,Sta!$G:$G,"y") + COUNTIFS(Sta!$B:B,$A153,Sta!$G:$G,"y"))/$D153</f>
        <v>#DIV/0!</v>
      </c>
      <c r="AD153" s="8" t="e">
        <f>COUNTIFS(Sta!$A:A,$A153,Sta!$G:$G,"y")/$B153</f>
        <v>#DIV/0!</v>
      </c>
      <c r="AE153" s="16" t="e">
        <f>COUNTIFS(Sta!$B:B,$A153,Sta!$G:$G,"y")/$C153</f>
        <v>#DIV/0!</v>
      </c>
    </row>
    <row r="154" spans="1:31" x14ac:dyDescent="0.3">
      <c r="A154" s="62" t="s">
        <v>272</v>
      </c>
      <c r="B154" s="9">
        <f>COUNTIF(Sta!A:A,A154)</f>
        <v>0</v>
      </c>
      <c r="C154" s="4">
        <f>COUNTIF(Sta!B:B,A154)</f>
        <v>0</v>
      </c>
      <c r="D154" s="4">
        <f t="shared" si="5"/>
        <v>0</v>
      </c>
      <c r="E154" s="11" t="e">
        <f>(COUNTIFS(Sta!$A:$A,$A154,Sta!$F:$F,"&gt;0.5") + COUNTIFS(Sta!$B:$B,$A154,Sta!$F:$F,"&gt;0.5"))/$D154</f>
        <v>#DIV/0!</v>
      </c>
      <c r="F154" s="8" t="e">
        <f>COUNTIFS(Sta!$A:$A,$A154,Sta!$F:$F,"&gt;0.5")/$B154</f>
        <v>#DIV/0!</v>
      </c>
      <c r="G154" s="8" t="e">
        <f>COUNTIFS(Sta!$B:$B,$A154,Sta!$F:$F,"&gt;0.5")/$C154</f>
        <v>#DIV/0!</v>
      </c>
      <c r="H154" s="11" t="e">
        <f>(COUNTIFS(Sta!$A:$A,$A154,Sta!$F:$F,"&gt;1.5") + COUNTIFS(Sta!$B:$B,$A154,Sta!$F:$F,"&gt;1.5"))/$D154</f>
        <v>#DIV/0!</v>
      </c>
      <c r="I154" s="8" t="e">
        <f>COUNTIFS(Sta!$A:$A,$A154,Sta!$F:$F,"&gt;1.5")/$B154</f>
        <v>#DIV/0!</v>
      </c>
      <c r="J154" s="8" t="e">
        <f>COUNTIFS(Sta!$B:$B,$A154,Sta!$F:$F,"&gt;1.5")/$C154</f>
        <v>#DIV/0!</v>
      </c>
      <c r="K154" s="11" t="e">
        <f>(COUNTIFS(Sta!$A:$A,$A154,Sta!$F:$F,"&gt;2.5") + COUNTIFS(Sta!$B:$B,$A154,Sta!$F:$F,"&gt;2.5"))/$D154</f>
        <v>#DIV/0!</v>
      </c>
      <c r="L154" s="8" t="e">
        <f>COUNTIFS(Sta!$A:$A,$A154,Sta!$F:$F,"&gt;2.5")/$B154</f>
        <v>#DIV/0!</v>
      </c>
      <c r="M154" s="8" t="e">
        <f>COUNTIFS(Sta!$B:$B,$A154,Sta!$F:$F,"&gt;2.5")/$C154</f>
        <v>#DIV/0!</v>
      </c>
      <c r="N154" s="11" t="e">
        <f>(COUNTIFS(Sta!$A:$A,$A154,Sta!$F:$F,"&gt;3.5") + COUNTIFS(Sta!$B:$B,$A154,Sta!$F:$F,"&gt;3.5"))/$D154</f>
        <v>#DIV/0!</v>
      </c>
      <c r="O154" s="8" t="e">
        <f>COUNTIFS(Sta!$A:$A,$A154,Sta!$F:$F,"&gt;3.5")/$B154</f>
        <v>#DIV/0!</v>
      </c>
      <c r="P154" s="8" t="e">
        <f>COUNTIFS(Sta!$B:$B,$A154,Sta!$F:$F,"&gt;3.5")/$C154</f>
        <v>#DIV/0!</v>
      </c>
      <c r="Q154" s="11" t="e">
        <f>(COUNTIFS(Sta!$A:$A,$A154,Sta!$D:$D,"&gt;0.5")  + COUNTIFS(Sta!$B:$B,$A154,Sta!$E:$E,"&gt;0.5"))/$D154</f>
        <v>#DIV/0!</v>
      </c>
      <c r="R154" s="8" t="e">
        <f>COUNTIFS(Sta!$A:$A,$A154,Sta!$D:$D,"&gt;0.5")/$B154</f>
        <v>#DIV/0!</v>
      </c>
      <c r="S154" s="8" t="e">
        <f>COUNTIFS(Sta!$B:$B,$A154,Sta!$E:$E,"&gt;0.5")/$C154</f>
        <v>#DIV/0!</v>
      </c>
      <c r="T154" s="11" t="e">
        <f>(COUNTIFS(Sta!$A:$A,$A154,Sta!$D:$D,"&gt;1.5")  + COUNTIFS(Sta!$B:$B,$A154,Sta!$E:$E,"&gt;1.5"))/$D154</f>
        <v>#DIV/0!</v>
      </c>
      <c r="U154" s="8" t="e">
        <f>COUNTIFS(Sta!$A:$A,$A154,Sta!$D:$D,"&gt;1.5")/$B154</f>
        <v>#DIV/0!</v>
      </c>
      <c r="V154" s="8" t="e">
        <f>COUNTIFS(Sta!$B:$B,$A154,Sta!$E:$E,"&gt;1.5")/$C154</f>
        <v>#DIV/0!</v>
      </c>
      <c r="W154" s="11" t="e">
        <f>(COUNTIFS(Sta!$A:$A,$A154,Sta!$E:E,"&gt;0.5") +COUNTIFS(Sta!$B:$B,$A154,Sta!$D:$D,"&gt;0.5"))/$D154</f>
        <v>#DIV/0!</v>
      </c>
      <c r="X154" s="8" t="e">
        <f>COUNTIFS(Sta!$A:$A,$A154,Sta!$E:$E,"&gt;0.5")/$B154</f>
        <v>#DIV/0!</v>
      </c>
      <c r="Y154" s="8" t="e">
        <f>COUNTIFS(Sta!$B:$B,$A154,Sta!$D:$D,"&gt;0.5")/$C154</f>
        <v>#DIV/0!</v>
      </c>
      <c r="Z154" s="11" t="e">
        <f>(COUNTIFS(Sta!$A:$A,$A154,Sta!$E:$E,"&gt;1.5")  + COUNTIFS(Sta!$B:$B,$A154,Sta!$D:$D,"&gt;1.5"))/$D154</f>
        <v>#DIV/0!</v>
      </c>
      <c r="AA154" s="8" t="e">
        <f>COUNTIFS(Sta!$A:$A,$A154,Sta!$E:$E,"&gt;1.5")/$B154</f>
        <v>#DIV/0!</v>
      </c>
      <c r="AB154" s="8" t="e">
        <f>COUNTIFS(Sta!$B:$B,$A154,Sta!$D:$D,"&gt;1.5")/$C154</f>
        <v>#DIV/0!</v>
      </c>
      <c r="AC154" s="11" t="e">
        <f>(COUNTIFS(Sta!$A:A,$A154,Sta!$G:$G,"y") + COUNTIFS(Sta!$B:B,$A154,Sta!$G:$G,"y"))/$D154</f>
        <v>#DIV/0!</v>
      </c>
      <c r="AD154" s="8" t="e">
        <f>COUNTIFS(Sta!$A:A,$A154,Sta!$G:$G,"y")/$B154</f>
        <v>#DIV/0!</v>
      </c>
      <c r="AE154" s="16" t="e">
        <f>COUNTIFS(Sta!$B:B,$A154,Sta!$G:$G,"y")/$C154</f>
        <v>#DIV/0!</v>
      </c>
    </row>
    <row r="155" spans="1:31" x14ac:dyDescent="0.3">
      <c r="A155" s="62" t="s">
        <v>275</v>
      </c>
      <c r="B155" s="9">
        <f>COUNTIF(Sta!A:A,A155)</f>
        <v>0</v>
      </c>
      <c r="C155" s="4">
        <f>COUNTIF(Sta!B:B,A155)</f>
        <v>0</v>
      </c>
      <c r="D155" s="4">
        <f t="shared" si="5"/>
        <v>0</v>
      </c>
      <c r="E155" s="11" t="e">
        <f>(COUNTIFS(Sta!$A:$A,$A155,Sta!$F:$F,"&gt;0.5") + COUNTIFS(Sta!$B:$B,$A155,Sta!$F:$F,"&gt;0.5"))/$D155</f>
        <v>#DIV/0!</v>
      </c>
      <c r="F155" s="8" t="e">
        <f>COUNTIFS(Sta!$A:$A,$A155,Sta!$F:$F,"&gt;0.5")/$B155</f>
        <v>#DIV/0!</v>
      </c>
      <c r="G155" s="8" t="e">
        <f>COUNTIFS(Sta!$B:$B,$A155,Sta!$F:$F,"&gt;0.5")/$C155</f>
        <v>#DIV/0!</v>
      </c>
      <c r="H155" s="11" t="e">
        <f>(COUNTIFS(Sta!$A:$A,$A155,Sta!$F:$F,"&gt;1.5") + COUNTIFS(Sta!$B:$B,$A155,Sta!$F:$F,"&gt;1.5"))/$D155</f>
        <v>#DIV/0!</v>
      </c>
      <c r="I155" s="8" t="e">
        <f>COUNTIFS(Sta!$A:$A,$A155,Sta!$F:$F,"&gt;1.5")/$B155</f>
        <v>#DIV/0!</v>
      </c>
      <c r="J155" s="8" t="e">
        <f>COUNTIFS(Sta!$B:$B,$A155,Sta!$F:$F,"&gt;1.5")/$C155</f>
        <v>#DIV/0!</v>
      </c>
      <c r="K155" s="11" t="e">
        <f>(COUNTIFS(Sta!$A:$A,$A155,Sta!$F:$F,"&gt;2.5") + COUNTIFS(Sta!$B:$B,$A155,Sta!$F:$F,"&gt;2.5"))/$D155</f>
        <v>#DIV/0!</v>
      </c>
      <c r="L155" s="8" t="e">
        <f>COUNTIFS(Sta!$A:$A,$A155,Sta!$F:$F,"&gt;2.5")/$B155</f>
        <v>#DIV/0!</v>
      </c>
      <c r="M155" s="8" t="e">
        <f>COUNTIFS(Sta!$B:$B,$A155,Sta!$F:$F,"&gt;2.5")/$C155</f>
        <v>#DIV/0!</v>
      </c>
      <c r="N155" s="11" t="e">
        <f>(COUNTIFS(Sta!$A:$A,$A155,Sta!$F:$F,"&gt;3.5") + COUNTIFS(Sta!$B:$B,$A155,Sta!$F:$F,"&gt;3.5"))/$D155</f>
        <v>#DIV/0!</v>
      </c>
      <c r="O155" s="8" t="e">
        <f>COUNTIFS(Sta!$A:$A,$A155,Sta!$F:$F,"&gt;3.5")/$B155</f>
        <v>#DIV/0!</v>
      </c>
      <c r="P155" s="8" t="e">
        <f>COUNTIFS(Sta!$B:$B,$A155,Sta!$F:$F,"&gt;3.5")/$C155</f>
        <v>#DIV/0!</v>
      </c>
      <c r="Q155" s="11" t="e">
        <f>(COUNTIFS(Sta!$A:$A,$A155,Sta!$D:$D,"&gt;0.5")  + COUNTIFS(Sta!$B:$B,$A155,Sta!$E:$E,"&gt;0.5"))/$D155</f>
        <v>#DIV/0!</v>
      </c>
      <c r="R155" s="8" t="e">
        <f>COUNTIFS(Sta!$A:$A,$A155,Sta!$D:$D,"&gt;0.5")/$B155</f>
        <v>#DIV/0!</v>
      </c>
      <c r="S155" s="8" t="e">
        <f>COUNTIFS(Sta!$B:$B,$A155,Sta!$E:$E,"&gt;0.5")/$C155</f>
        <v>#DIV/0!</v>
      </c>
      <c r="T155" s="11" t="e">
        <f>(COUNTIFS(Sta!$A:$A,$A155,Sta!$D:$D,"&gt;1.5")  + COUNTIFS(Sta!$B:$B,$A155,Sta!$E:$E,"&gt;1.5"))/$D155</f>
        <v>#DIV/0!</v>
      </c>
      <c r="U155" s="8" t="e">
        <f>COUNTIFS(Sta!$A:$A,$A155,Sta!$D:$D,"&gt;1.5")/$B155</f>
        <v>#DIV/0!</v>
      </c>
      <c r="V155" s="8" t="e">
        <f>COUNTIFS(Sta!$B:$B,$A155,Sta!$E:$E,"&gt;1.5")/$C155</f>
        <v>#DIV/0!</v>
      </c>
      <c r="W155" s="11" t="e">
        <f>(COUNTIFS(Sta!$A:$A,$A155,Sta!$E:E,"&gt;0.5") +COUNTIFS(Sta!$B:$B,$A155,Sta!$D:$D,"&gt;0.5"))/$D155</f>
        <v>#DIV/0!</v>
      </c>
      <c r="X155" s="8" t="e">
        <f>COUNTIFS(Sta!$A:$A,$A155,Sta!$E:$E,"&gt;0.5")/$B155</f>
        <v>#DIV/0!</v>
      </c>
      <c r="Y155" s="8" t="e">
        <f>COUNTIFS(Sta!$B:$B,$A155,Sta!$D:$D,"&gt;0.5")/$C155</f>
        <v>#DIV/0!</v>
      </c>
      <c r="Z155" s="11" t="e">
        <f>(COUNTIFS(Sta!$A:$A,$A155,Sta!$E:$E,"&gt;1.5")  + COUNTIFS(Sta!$B:$B,$A155,Sta!$D:$D,"&gt;1.5"))/$D155</f>
        <v>#DIV/0!</v>
      </c>
      <c r="AA155" s="8" t="e">
        <f>COUNTIFS(Sta!$A:$A,$A155,Sta!$E:$E,"&gt;1.5")/$B155</f>
        <v>#DIV/0!</v>
      </c>
      <c r="AB155" s="8" t="e">
        <f>COUNTIFS(Sta!$B:$B,$A155,Sta!$D:$D,"&gt;1.5")/$C155</f>
        <v>#DIV/0!</v>
      </c>
      <c r="AC155" s="11" t="e">
        <f>(COUNTIFS(Sta!$A:A,$A155,Sta!$G:$G,"y") + COUNTIFS(Sta!$B:B,$A155,Sta!$G:$G,"y"))/$D155</f>
        <v>#DIV/0!</v>
      </c>
      <c r="AD155" s="8" t="e">
        <f>COUNTIFS(Sta!$A:A,$A155,Sta!$G:$G,"y")/$B155</f>
        <v>#DIV/0!</v>
      </c>
      <c r="AE155" s="16" t="e">
        <f>COUNTIFS(Sta!$B:B,$A155,Sta!$G:$G,"y")/$C155</f>
        <v>#DIV/0!</v>
      </c>
    </row>
    <row r="156" spans="1:31" x14ac:dyDescent="0.3">
      <c r="A156" s="62" t="s">
        <v>273</v>
      </c>
      <c r="B156" s="9">
        <f>COUNTIF(Sta!A:A,A156)</f>
        <v>0</v>
      </c>
      <c r="C156" s="4">
        <f>COUNTIF(Sta!B:B,A156)</f>
        <v>0</v>
      </c>
      <c r="D156" s="4">
        <f t="shared" si="5"/>
        <v>0</v>
      </c>
      <c r="E156" s="11" t="e">
        <f>(COUNTIFS(Sta!$A:$A,$A156,Sta!$F:$F,"&gt;0.5") + COUNTIFS(Sta!$B:$B,$A156,Sta!$F:$F,"&gt;0.5"))/$D156</f>
        <v>#DIV/0!</v>
      </c>
      <c r="F156" s="8" t="e">
        <f>COUNTIFS(Sta!$A:$A,$A156,Sta!$F:$F,"&gt;0.5")/$B156</f>
        <v>#DIV/0!</v>
      </c>
      <c r="G156" s="8" t="e">
        <f>COUNTIFS(Sta!$B:$B,$A156,Sta!$F:$F,"&gt;0.5")/$C156</f>
        <v>#DIV/0!</v>
      </c>
      <c r="H156" s="11" t="e">
        <f>(COUNTIFS(Sta!$A:$A,$A156,Sta!$F:$F,"&gt;1.5") + COUNTIFS(Sta!$B:$B,$A156,Sta!$F:$F,"&gt;1.5"))/$D156</f>
        <v>#DIV/0!</v>
      </c>
      <c r="I156" s="8" t="e">
        <f>COUNTIFS(Sta!$A:$A,$A156,Sta!$F:$F,"&gt;1.5")/$B156</f>
        <v>#DIV/0!</v>
      </c>
      <c r="J156" s="8" t="e">
        <f>COUNTIFS(Sta!$B:$B,$A156,Sta!$F:$F,"&gt;1.5")/$C156</f>
        <v>#DIV/0!</v>
      </c>
      <c r="K156" s="11" t="e">
        <f>(COUNTIFS(Sta!$A:$A,$A156,Sta!$F:$F,"&gt;2.5") + COUNTIFS(Sta!$B:$B,$A156,Sta!$F:$F,"&gt;2.5"))/$D156</f>
        <v>#DIV/0!</v>
      </c>
      <c r="L156" s="8" t="e">
        <f>COUNTIFS(Sta!$A:$A,$A156,Sta!$F:$F,"&gt;2.5")/$B156</f>
        <v>#DIV/0!</v>
      </c>
      <c r="M156" s="8" t="e">
        <f>COUNTIFS(Sta!$B:$B,$A156,Sta!$F:$F,"&gt;2.5")/$C156</f>
        <v>#DIV/0!</v>
      </c>
      <c r="N156" s="11" t="e">
        <f>(COUNTIFS(Sta!$A:$A,$A156,Sta!$F:$F,"&gt;3.5") + COUNTIFS(Sta!$B:$B,$A156,Sta!$F:$F,"&gt;3.5"))/$D156</f>
        <v>#DIV/0!</v>
      </c>
      <c r="O156" s="8" t="e">
        <f>COUNTIFS(Sta!$A:$A,$A156,Sta!$F:$F,"&gt;3.5")/$B156</f>
        <v>#DIV/0!</v>
      </c>
      <c r="P156" s="8" t="e">
        <f>COUNTIFS(Sta!$B:$B,$A156,Sta!$F:$F,"&gt;3.5")/$C156</f>
        <v>#DIV/0!</v>
      </c>
      <c r="Q156" s="11" t="e">
        <f>(COUNTIFS(Sta!$A:$A,$A156,Sta!$D:$D,"&gt;0.5")  + COUNTIFS(Sta!$B:$B,$A156,Sta!$E:$E,"&gt;0.5"))/$D156</f>
        <v>#DIV/0!</v>
      </c>
      <c r="R156" s="8" t="e">
        <f>COUNTIFS(Sta!$A:$A,$A156,Sta!$D:$D,"&gt;0.5")/$B156</f>
        <v>#DIV/0!</v>
      </c>
      <c r="S156" s="8" t="e">
        <f>COUNTIFS(Sta!$B:$B,$A156,Sta!$E:$E,"&gt;0.5")/$C156</f>
        <v>#DIV/0!</v>
      </c>
      <c r="T156" s="11" t="e">
        <f>(COUNTIFS(Sta!$A:$A,$A156,Sta!$D:$D,"&gt;1.5")  + COUNTIFS(Sta!$B:$B,$A156,Sta!$E:$E,"&gt;1.5"))/$D156</f>
        <v>#DIV/0!</v>
      </c>
      <c r="U156" s="8" t="e">
        <f>COUNTIFS(Sta!$A:$A,$A156,Sta!$D:$D,"&gt;1.5")/$B156</f>
        <v>#DIV/0!</v>
      </c>
      <c r="V156" s="8" t="e">
        <f>COUNTIFS(Sta!$B:$B,$A156,Sta!$E:$E,"&gt;1.5")/$C156</f>
        <v>#DIV/0!</v>
      </c>
      <c r="W156" s="11" t="e">
        <f>(COUNTIFS(Sta!$A:$A,$A156,Sta!$E:E,"&gt;0.5") +COUNTIFS(Sta!$B:$B,$A156,Sta!$D:$D,"&gt;0.5"))/$D156</f>
        <v>#DIV/0!</v>
      </c>
      <c r="X156" s="8" t="e">
        <f>COUNTIFS(Sta!$A:$A,$A156,Sta!$E:$E,"&gt;0.5")/$B156</f>
        <v>#DIV/0!</v>
      </c>
      <c r="Y156" s="8" t="e">
        <f>COUNTIFS(Sta!$B:$B,$A156,Sta!$D:$D,"&gt;0.5")/$C156</f>
        <v>#DIV/0!</v>
      </c>
      <c r="Z156" s="11" t="e">
        <f>(COUNTIFS(Sta!$A:$A,$A156,Sta!$E:$E,"&gt;1.5")  + COUNTIFS(Sta!$B:$B,$A156,Sta!$D:$D,"&gt;1.5"))/$D156</f>
        <v>#DIV/0!</v>
      </c>
      <c r="AA156" s="8" t="e">
        <f>COUNTIFS(Sta!$A:$A,$A156,Sta!$E:$E,"&gt;1.5")/$B156</f>
        <v>#DIV/0!</v>
      </c>
      <c r="AB156" s="8" t="e">
        <f>COUNTIFS(Sta!$B:$B,$A156,Sta!$D:$D,"&gt;1.5")/$C156</f>
        <v>#DIV/0!</v>
      </c>
      <c r="AC156" s="11" t="e">
        <f>(COUNTIFS(Sta!$A:A,$A156,Sta!$G:$G,"y") + COUNTIFS(Sta!$B:B,$A156,Sta!$G:$G,"y"))/$D156</f>
        <v>#DIV/0!</v>
      </c>
      <c r="AD156" s="8" t="e">
        <f>COUNTIFS(Sta!$A:A,$A156,Sta!$G:$G,"y")/$B156</f>
        <v>#DIV/0!</v>
      </c>
      <c r="AE156" s="16" t="e">
        <f>COUNTIFS(Sta!$B:B,$A156,Sta!$G:$G,"y")/$C156</f>
        <v>#DIV/0!</v>
      </c>
    </row>
    <row r="157" spans="1:31" x14ac:dyDescent="0.3">
      <c r="A157" s="62" t="s">
        <v>267</v>
      </c>
      <c r="B157" s="9">
        <f>COUNTIF(Sta!A:A,A157)</f>
        <v>0</v>
      </c>
      <c r="C157" s="4">
        <f>COUNTIF(Sta!B:B,A157)</f>
        <v>0</v>
      </c>
      <c r="D157" s="4">
        <f t="shared" si="5"/>
        <v>0</v>
      </c>
      <c r="E157" s="11" t="e">
        <f>(COUNTIFS(Sta!$A:$A,$A157,Sta!$F:$F,"&gt;0.5") + COUNTIFS(Sta!$B:$B,$A157,Sta!$F:$F,"&gt;0.5"))/$D157</f>
        <v>#DIV/0!</v>
      </c>
      <c r="F157" s="8" t="e">
        <f>COUNTIFS(Sta!$A:$A,$A157,Sta!$F:$F,"&gt;0.5")/$B157</f>
        <v>#DIV/0!</v>
      </c>
      <c r="G157" s="8" t="e">
        <f>COUNTIFS(Sta!$B:$B,$A157,Sta!$F:$F,"&gt;0.5")/$C157</f>
        <v>#DIV/0!</v>
      </c>
      <c r="H157" s="11" t="e">
        <f>(COUNTIFS(Sta!$A:$A,$A157,Sta!$F:$F,"&gt;1.5") + COUNTIFS(Sta!$B:$B,$A157,Sta!$F:$F,"&gt;1.5"))/$D157</f>
        <v>#DIV/0!</v>
      </c>
      <c r="I157" s="8" t="e">
        <f>COUNTIFS(Sta!$A:$A,$A157,Sta!$F:$F,"&gt;1.5")/$B157</f>
        <v>#DIV/0!</v>
      </c>
      <c r="J157" s="8" t="e">
        <f>COUNTIFS(Sta!$B:$B,$A157,Sta!$F:$F,"&gt;1.5")/$C157</f>
        <v>#DIV/0!</v>
      </c>
      <c r="K157" s="11" t="e">
        <f>(COUNTIFS(Sta!$A:$A,$A157,Sta!$F:$F,"&gt;2.5") + COUNTIFS(Sta!$B:$B,$A157,Sta!$F:$F,"&gt;2.5"))/$D157</f>
        <v>#DIV/0!</v>
      </c>
      <c r="L157" s="8" t="e">
        <f>COUNTIFS(Sta!$A:$A,$A157,Sta!$F:$F,"&gt;2.5")/$B157</f>
        <v>#DIV/0!</v>
      </c>
      <c r="M157" s="8" t="e">
        <f>COUNTIFS(Sta!$B:$B,$A157,Sta!$F:$F,"&gt;2.5")/$C157</f>
        <v>#DIV/0!</v>
      </c>
      <c r="N157" s="11" t="e">
        <f>(COUNTIFS(Sta!$A:$A,$A157,Sta!$F:$F,"&gt;3.5") + COUNTIFS(Sta!$B:$B,$A157,Sta!$F:$F,"&gt;3.5"))/$D157</f>
        <v>#DIV/0!</v>
      </c>
      <c r="O157" s="8" t="e">
        <f>COUNTIFS(Sta!$A:$A,$A157,Sta!$F:$F,"&gt;3.5")/$B157</f>
        <v>#DIV/0!</v>
      </c>
      <c r="P157" s="8" t="e">
        <f>COUNTIFS(Sta!$B:$B,$A157,Sta!$F:$F,"&gt;3.5")/$C157</f>
        <v>#DIV/0!</v>
      </c>
      <c r="Q157" s="11" t="e">
        <f>(COUNTIFS(Sta!$A:$A,$A157,Sta!$D:$D,"&gt;0.5")  + COUNTIFS(Sta!$B:$B,$A157,Sta!$E:$E,"&gt;0.5"))/$D157</f>
        <v>#DIV/0!</v>
      </c>
      <c r="R157" s="8" t="e">
        <f>COUNTIFS(Sta!$A:$A,$A157,Sta!$D:$D,"&gt;0.5")/$B157</f>
        <v>#DIV/0!</v>
      </c>
      <c r="S157" s="8" t="e">
        <f>COUNTIFS(Sta!$B:$B,$A157,Sta!$E:$E,"&gt;0.5")/$C157</f>
        <v>#DIV/0!</v>
      </c>
      <c r="T157" s="11" t="e">
        <f>(COUNTIFS(Sta!$A:$A,$A157,Sta!$D:$D,"&gt;1.5")  + COUNTIFS(Sta!$B:$B,$A157,Sta!$E:$E,"&gt;1.5"))/$D157</f>
        <v>#DIV/0!</v>
      </c>
      <c r="U157" s="8" t="e">
        <f>COUNTIFS(Sta!$A:$A,$A157,Sta!$D:$D,"&gt;1.5")/$B157</f>
        <v>#DIV/0!</v>
      </c>
      <c r="V157" s="8" t="e">
        <f>COUNTIFS(Sta!$B:$B,$A157,Sta!$E:$E,"&gt;1.5")/$C157</f>
        <v>#DIV/0!</v>
      </c>
      <c r="W157" s="11" t="e">
        <f>(COUNTIFS(Sta!$A:$A,$A157,Sta!$E:E,"&gt;0.5") +COUNTIFS(Sta!$B:$B,$A157,Sta!$D:$D,"&gt;0.5"))/$D157</f>
        <v>#DIV/0!</v>
      </c>
      <c r="X157" s="8" t="e">
        <f>COUNTIFS(Sta!$A:$A,$A157,Sta!$E:$E,"&gt;0.5")/$B157</f>
        <v>#DIV/0!</v>
      </c>
      <c r="Y157" s="8" t="e">
        <f>COUNTIFS(Sta!$B:$B,$A157,Sta!$D:$D,"&gt;0.5")/$C157</f>
        <v>#DIV/0!</v>
      </c>
      <c r="Z157" s="11" t="e">
        <f>(COUNTIFS(Sta!$A:$A,$A157,Sta!$E:$E,"&gt;1.5")  + COUNTIFS(Sta!$B:$B,$A157,Sta!$D:$D,"&gt;1.5"))/$D157</f>
        <v>#DIV/0!</v>
      </c>
      <c r="AA157" s="8" t="e">
        <f>COUNTIFS(Sta!$A:$A,$A157,Sta!$E:$E,"&gt;1.5")/$B157</f>
        <v>#DIV/0!</v>
      </c>
      <c r="AB157" s="8" t="e">
        <f>COUNTIFS(Sta!$B:$B,$A157,Sta!$D:$D,"&gt;1.5")/$C157</f>
        <v>#DIV/0!</v>
      </c>
      <c r="AC157" s="11" t="e">
        <f>(COUNTIFS(Sta!$A:A,$A157,Sta!$G:$G,"y") + COUNTIFS(Sta!$B:B,$A157,Sta!$G:$G,"y"))/$D157</f>
        <v>#DIV/0!</v>
      </c>
      <c r="AD157" s="8" t="e">
        <f>COUNTIFS(Sta!$A:A,$A157,Sta!$G:$G,"y")/$B157</f>
        <v>#DIV/0!</v>
      </c>
      <c r="AE157" s="16" t="e">
        <f>COUNTIFS(Sta!$B:B,$A157,Sta!$G:$G,"y")/$C157</f>
        <v>#DIV/0!</v>
      </c>
    </row>
    <row r="158" spans="1:31" x14ac:dyDescent="0.3">
      <c r="A158" s="62" t="s">
        <v>271</v>
      </c>
      <c r="B158" s="9">
        <f>COUNTIF(Sta!A:A,A158)</f>
        <v>0</v>
      </c>
      <c r="C158" s="4">
        <f>COUNTIF(Sta!B:B,A158)</f>
        <v>0</v>
      </c>
      <c r="D158" s="4">
        <f t="shared" si="5"/>
        <v>0</v>
      </c>
      <c r="E158" s="11" t="e">
        <f>(COUNTIFS(Sta!$A:$A,$A158,Sta!$F:$F,"&gt;0.5") + COUNTIFS(Sta!$B:$B,$A158,Sta!$F:$F,"&gt;0.5"))/$D158</f>
        <v>#DIV/0!</v>
      </c>
      <c r="F158" s="8" t="e">
        <f>COUNTIFS(Sta!$A:$A,$A158,Sta!$F:$F,"&gt;0.5")/$B158</f>
        <v>#DIV/0!</v>
      </c>
      <c r="G158" s="8" t="e">
        <f>COUNTIFS(Sta!$B:$B,$A158,Sta!$F:$F,"&gt;0.5")/$C158</f>
        <v>#DIV/0!</v>
      </c>
      <c r="H158" s="11" t="e">
        <f>(COUNTIFS(Sta!$A:$A,$A158,Sta!$F:$F,"&gt;1.5") + COUNTIFS(Sta!$B:$B,$A158,Sta!$F:$F,"&gt;1.5"))/$D158</f>
        <v>#DIV/0!</v>
      </c>
      <c r="I158" s="8" t="e">
        <f>COUNTIFS(Sta!$A:$A,$A158,Sta!$F:$F,"&gt;1.5")/$B158</f>
        <v>#DIV/0!</v>
      </c>
      <c r="J158" s="8" t="e">
        <f>COUNTIFS(Sta!$B:$B,$A158,Sta!$F:$F,"&gt;1.5")/$C158</f>
        <v>#DIV/0!</v>
      </c>
      <c r="K158" s="11" t="e">
        <f>(COUNTIFS(Sta!$A:$A,$A158,Sta!$F:$F,"&gt;2.5") + COUNTIFS(Sta!$B:$B,$A158,Sta!$F:$F,"&gt;2.5"))/$D158</f>
        <v>#DIV/0!</v>
      </c>
      <c r="L158" s="8" t="e">
        <f>COUNTIFS(Sta!$A:$A,$A158,Sta!$F:$F,"&gt;2.5")/$B158</f>
        <v>#DIV/0!</v>
      </c>
      <c r="M158" s="8" t="e">
        <f>COUNTIFS(Sta!$B:$B,$A158,Sta!$F:$F,"&gt;2.5")/$C158</f>
        <v>#DIV/0!</v>
      </c>
      <c r="N158" s="11" t="e">
        <f>(COUNTIFS(Sta!$A:$A,$A158,Sta!$F:$F,"&gt;3.5") + COUNTIFS(Sta!$B:$B,$A158,Sta!$F:$F,"&gt;3.5"))/$D158</f>
        <v>#DIV/0!</v>
      </c>
      <c r="O158" s="8" t="e">
        <f>COUNTIFS(Sta!$A:$A,$A158,Sta!$F:$F,"&gt;3.5")/$B158</f>
        <v>#DIV/0!</v>
      </c>
      <c r="P158" s="8" t="e">
        <f>COUNTIFS(Sta!$B:$B,$A158,Sta!$F:$F,"&gt;3.5")/$C158</f>
        <v>#DIV/0!</v>
      </c>
      <c r="Q158" s="11" t="e">
        <f>(COUNTIFS(Sta!$A:$A,$A158,Sta!$D:$D,"&gt;0.5")  + COUNTIFS(Sta!$B:$B,$A158,Sta!$E:$E,"&gt;0.5"))/$D158</f>
        <v>#DIV/0!</v>
      </c>
      <c r="R158" s="8" t="e">
        <f>COUNTIFS(Sta!$A:$A,$A158,Sta!$D:$D,"&gt;0.5")/$B158</f>
        <v>#DIV/0!</v>
      </c>
      <c r="S158" s="8" t="e">
        <f>COUNTIFS(Sta!$B:$B,$A158,Sta!$E:$E,"&gt;0.5")/$C158</f>
        <v>#DIV/0!</v>
      </c>
      <c r="T158" s="11" t="e">
        <f>(COUNTIFS(Sta!$A:$A,$A158,Sta!$D:$D,"&gt;1.5")  + COUNTIFS(Sta!$B:$B,$A158,Sta!$E:$E,"&gt;1.5"))/$D158</f>
        <v>#DIV/0!</v>
      </c>
      <c r="U158" s="8" t="e">
        <f>COUNTIFS(Sta!$A:$A,$A158,Sta!$D:$D,"&gt;1.5")/$B158</f>
        <v>#DIV/0!</v>
      </c>
      <c r="V158" s="8" t="e">
        <f>COUNTIFS(Sta!$B:$B,$A158,Sta!$E:$E,"&gt;1.5")/$C158</f>
        <v>#DIV/0!</v>
      </c>
      <c r="W158" s="11" t="e">
        <f>(COUNTIFS(Sta!$A:$A,$A158,Sta!$E:E,"&gt;0.5") +COUNTIFS(Sta!$B:$B,$A158,Sta!$D:$D,"&gt;0.5"))/$D158</f>
        <v>#DIV/0!</v>
      </c>
      <c r="X158" s="8" t="e">
        <f>COUNTIFS(Sta!$A:$A,$A158,Sta!$E:$E,"&gt;0.5")/$B158</f>
        <v>#DIV/0!</v>
      </c>
      <c r="Y158" s="8" t="e">
        <f>COUNTIFS(Sta!$B:$B,$A158,Sta!$D:$D,"&gt;0.5")/$C158</f>
        <v>#DIV/0!</v>
      </c>
      <c r="Z158" s="11" t="e">
        <f>(COUNTIFS(Sta!$A:$A,$A158,Sta!$E:$E,"&gt;1.5")  + COUNTIFS(Sta!$B:$B,$A158,Sta!$D:$D,"&gt;1.5"))/$D158</f>
        <v>#DIV/0!</v>
      </c>
      <c r="AA158" s="8" t="e">
        <f>COUNTIFS(Sta!$A:$A,$A158,Sta!$E:$E,"&gt;1.5")/$B158</f>
        <v>#DIV/0!</v>
      </c>
      <c r="AB158" s="8" t="e">
        <f>COUNTIFS(Sta!$B:$B,$A158,Sta!$D:$D,"&gt;1.5")/$C158</f>
        <v>#DIV/0!</v>
      </c>
      <c r="AC158" s="11" t="e">
        <f>(COUNTIFS(Sta!$A:A,$A158,Sta!$G:$G,"y") + COUNTIFS(Sta!$B:B,$A158,Sta!$G:$G,"y"))/$D158</f>
        <v>#DIV/0!</v>
      </c>
      <c r="AD158" s="8" t="e">
        <f>COUNTIFS(Sta!$A:A,$A158,Sta!$G:$G,"y")/$B158</f>
        <v>#DIV/0!</v>
      </c>
      <c r="AE158" s="16" t="e">
        <f>COUNTIFS(Sta!$B:B,$A158,Sta!$G:$G,"y")/$C158</f>
        <v>#DIV/0!</v>
      </c>
    </row>
    <row r="159" spans="1:31" x14ac:dyDescent="0.3">
      <c r="A159" s="62" t="s">
        <v>263</v>
      </c>
      <c r="B159" s="9">
        <f>COUNTIF(Sta!A:A,A159)</f>
        <v>0</v>
      </c>
      <c r="C159" s="4">
        <f>COUNTIF(Sta!B:B,A159)</f>
        <v>0</v>
      </c>
      <c r="D159" s="4">
        <f t="shared" si="5"/>
        <v>0</v>
      </c>
      <c r="E159" s="11" t="e">
        <f>(COUNTIFS(Sta!$A:$A,$A159,Sta!$F:$F,"&gt;0.5") + COUNTIFS(Sta!$B:$B,$A159,Sta!$F:$F,"&gt;0.5"))/$D159</f>
        <v>#DIV/0!</v>
      </c>
      <c r="F159" s="8" t="e">
        <f>COUNTIFS(Sta!$A:$A,$A159,Sta!$F:$F,"&gt;0.5")/$B159</f>
        <v>#DIV/0!</v>
      </c>
      <c r="G159" s="8" t="e">
        <f>COUNTIFS(Sta!$B:$B,$A159,Sta!$F:$F,"&gt;0.5")/$C159</f>
        <v>#DIV/0!</v>
      </c>
      <c r="H159" s="11" t="e">
        <f>(COUNTIFS(Sta!$A:$A,$A159,Sta!$F:$F,"&gt;1.5") + COUNTIFS(Sta!$B:$B,$A159,Sta!$F:$F,"&gt;1.5"))/$D159</f>
        <v>#DIV/0!</v>
      </c>
      <c r="I159" s="8" t="e">
        <f>COUNTIFS(Sta!$A:$A,$A159,Sta!$F:$F,"&gt;1.5")/$B159</f>
        <v>#DIV/0!</v>
      </c>
      <c r="J159" s="8" t="e">
        <f>COUNTIFS(Sta!$B:$B,$A159,Sta!$F:$F,"&gt;1.5")/$C159</f>
        <v>#DIV/0!</v>
      </c>
      <c r="K159" s="11" t="e">
        <f>(COUNTIFS(Sta!$A:$A,$A159,Sta!$F:$F,"&gt;2.5") + COUNTIFS(Sta!$B:$B,$A159,Sta!$F:$F,"&gt;2.5"))/$D159</f>
        <v>#DIV/0!</v>
      </c>
      <c r="L159" s="8" t="e">
        <f>COUNTIFS(Sta!$A:$A,$A159,Sta!$F:$F,"&gt;2.5")/$B159</f>
        <v>#DIV/0!</v>
      </c>
      <c r="M159" s="8" t="e">
        <f>COUNTIFS(Sta!$B:$B,$A159,Sta!$F:$F,"&gt;2.5")/$C159</f>
        <v>#DIV/0!</v>
      </c>
      <c r="N159" s="11" t="e">
        <f>(COUNTIFS(Sta!$A:$A,$A159,Sta!$F:$F,"&gt;3.5") + COUNTIFS(Sta!$B:$B,$A159,Sta!$F:$F,"&gt;3.5"))/$D159</f>
        <v>#DIV/0!</v>
      </c>
      <c r="O159" s="8" t="e">
        <f>COUNTIFS(Sta!$A:$A,$A159,Sta!$F:$F,"&gt;3.5")/$B159</f>
        <v>#DIV/0!</v>
      </c>
      <c r="P159" s="8" t="e">
        <f>COUNTIFS(Sta!$B:$B,$A159,Sta!$F:$F,"&gt;3.5")/$C159</f>
        <v>#DIV/0!</v>
      </c>
      <c r="Q159" s="11" t="e">
        <f>(COUNTIFS(Sta!$A:$A,$A159,Sta!$D:$D,"&gt;0.5")  + COUNTIFS(Sta!$B:$B,$A159,Sta!$E:$E,"&gt;0.5"))/$D159</f>
        <v>#DIV/0!</v>
      </c>
      <c r="R159" s="8" t="e">
        <f>COUNTIFS(Sta!$A:$A,$A159,Sta!$D:$D,"&gt;0.5")/$B159</f>
        <v>#DIV/0!</v>
      </c>
      <c r="S159" s="8" t="e">
        <f>COUNTIFS(Sta!$B:$B,$A159,Sta!$E:$E,"&gt;0.5")/$C159</f>
        <v>#DIV/0!</v>
      </c>
      <c r="T159" s="11" t="e">
        <f>(COUNTIFS(Sta!$A:$A,$A159,Sta!$D:$D,"&gt;1.5")  + COUNTIFS(Sta!$B:$B,$A159,Sta!$E:$E,"&gt;1.5"))/$D159</f>
        <v>#DIV/0!</v>
      </c>
      <c r="U159" s="8" t="e">
        <f>COUNTIFS(Sta!$A:$A,$A159,Sta!$D:$D,"&gt;1.5")/$B159</f>
        <v>#DIV/0!</v>
      </c>
      <c r="V159" s="8" t="e">
        <f>COUNTIFS(Sta!$B:$B,$A159,Sta!$E:$E,"&gt;1.5")/$C159</f>
        <v>#DIV/0!</v>
      </c>
      <c r="W159" s="11" t="e">
        <f>(COUNTIFS(Sta!$A:$A,$A159,Sta!$E:E,"&gt;0.5") +COUNTIFS(Sta!$B:$B,$A159,Sta!$D:$D,"&gt;0.5"))/$D159</f>
        <v>#DIV/0!</v>
      </c>
      <c r="X159" s="8" t="e">
        <f>COUNTIFS(Sta!$A:$A,$A159,Sta!$E:$E,"&gt;0.5")/$B159</f>
        <v>#DIV/0!</v>
      </c>
      <c r="Y159" s="8" t="e">
        <f>COUNTIFS(Sta!$B:$B,$A159,Sta!$D:$D,"&gt;0.5")/$C159</f>
        <v>#DIV/0!</v>
      </c>
      <c r="Z159" s="11" t="e">
        <f>(COUNTIFS(Sta!$A:$A,$A159,Sta!$E:$E,"&gt;1.5")  + COUNTIFS(Sta!$B:$B,$A159,Sta!$D:$D,"&gt;1.5"))/$D159</f>
        <v>#DIV/0!</v>
      </c>
      <c r="AA159" s="8" t="e">
        <f>COUNTIFS(Sta!$A:$A,$A159,Sta!$E:$E,"&gt;1.5")/$B159</f>
        <v>#DIV/0!</v>
      </c>
      <c r="AB159" s="8" t="e">
        <f>COUNTIFS(Sta!$B:$B,$A159,Sta!$D:$D,"&gt;1.5")/$C159</f>
        <v>#DIV/0!</v>
      </c>
      <c r="AC159" s="11" t="e">
        <f>(COUNTIFS(Sta!$A:A,$A159,Sta!$G:$G,"y") + COUNTIFS(Sta!$B:B,$A159,Sta!$G:$G,"y"))/$D159</f>
        <v>#DIV/0!</v>
      </c>
      <c r="AD159" s="8" t="e">
        <f>COUNTIFS(Sta!$A:A,$A159,Sta!$G:$G,"y")/$B159</f>
        <v>#DIV/0!</v>
      </c>
      <c r="AE159" s="16" t="e">
        <f>COUNTIFS(Sta!$B:B,$A159,Sta!$G:$G,"y")/$C159</f>
        <v>#DIV/0!</v>
      </c>
    </row>
    <row r="160" spans="1:31" x14ac:dyDescent="0.3">
      <c r="A160" s="62" t="s">
        <v>268</v>
      </c>
      <c r="B160" s="9">
        <f>COUNTIF(Sta!A:A,A160)</f>
        <v>0</v>
      </c>
      <c r="C160" s="4">
        <f>COUNTIF(Sta!B:B,A160)</f>
        <v>0</v>
      </c>
      <c r="D160" s="4">
        <f t="shared" si="5"/>
        <v>0</v>
      </c>
      <c r="E160" s="11" t="e">
        <f>(COUNTIFS(Sta!$A:$A,$A160,Sta!$F:$F,"&gt;0.5") + COUNTIFS(Sta!$B:$B,$A160,Sta!$F:$F,"&gt;0.5"))/$D160</f>
        <v>#DIV/0!</v>
      </c>
      <c r="F160" s="8" t="e">
        <f>COUNTIFS(Sta!$A:$A,$A160,Sta!$F:$F,"&gt;0.5")/$B160</f>
        <v>#DIV/0!</v>
      </c>
      <c r="G160" s="8" t="e">
        <f>COUNTIFS(Sta!$B:$B,$A160,Sta!$F:$F,"&gt;0.5")/$C160</f>
        <v>#DIV/0!</v>
      </c>
      <c r="H160" s="11" t="e">
        <f>(COUNTIFS(Sta!$A:$A,$A160,Sta!$F:$F,"&gt;1.5") + COUNTIFS(Sta!$B:$B,$A160,Sta!$F:$F,"&gt;1.5"))/$D160</f>
        <v>#DIV/0!</v>
      </c>
      <c r="I160" s="8" t="e">
        <f>COUNTIFS(Sta!$A:$A,$A160,Sta!$F:$F,"&gt;1.5")/$B160</f>
        <v>#DIV/0!</v>
      </c>
      <c r="J160" s="8" t="e">
        <f>COUNTIFS(Sta!$B:$B,$A160,Sta!$F:$F,"&gt;1.5")/$C160</f>
        <v>#DIV/0!</v>
      </c>
      <c r="K160" s="11" t="e">
        <f>(COUNTIFS(Sta!$A:$A,$A160,Sta!$F:$F,"&gt;2.5") + COUNTIFS(Sta!$B:$B,$A160,Sta!$F:$F,"&gt;2.5"))/$D160</f>
        <v>#DIV/0!</v>
      </c>
      <c r="L160" s="8" t="e">
        <f>COUNTIFS(Sta!$A:$A,$A160,Sta!$F:$F,"&gt;2.5")/$B160</f>
        <v>#DIV/0!</v>
      </c>
      <c r="M160" s="8" t="e">
        <f>COUNTIFS(Sta!$B:$B,$A160,Sta!$F:$F,"&gt;2.5")/$C160</f>
        <v>#DIV/0!</v>
      </c>
      <c r="N160" s="11" t="e">
        <f>(COUNTIFS(Sta!$A:$A,$A160,Sta!$F:$F,"&gt;3.5") + COUNTIFS(Sta!$B:$B,$A160,Sta!$F:$F,"&gt;3.5"))/$D160</f>
        <v>#DIV/0!</v>
      </c>
      <c r="O160" s="8" t="e">
        <f>COUNTIFS(Sta!$A:$A,$A160,Sta!$F:$F,"&gt;3.5")/$B160</f>
        <v>#DIV/0!</v>
      </c>
      <c r="P160" s="8" t="e">
        <f>COUNTIFS(Sta!$B:$B,$A160,Sta!$F:$F,"&gt;3.5")/$C160</f>
        <v>#DIV/0!</v>
      </c>
      <c r="Q160" s="11" t="e">
        <f>(COUNTIFS(Sta!$A:$A,$A160,Sta!$D:$D,"&gt;0.5")  + COUNTIFS(Sta!$B:$B,$A160,Sta!$E:$E,"&gt;0.5"))/$D160</f>
        <v>#DIV/0!</v>
      </c>
      <c r="R160" s="8" t="e">
        <f>COUNTIFS(Sta!$A:$A,$A160,Sta!$D:$D,"&gt;0.5")/$B160</f>
        <v>#DIV/0!</v>
      </c>
      <c r="S160" s="8" t="e">
        <f>COUNTIFS(Sta!$B:$B,$A160,Sta!$E:$E,"&gt;0.5")/$C160</f>
        <v>#DIV/0!</v>
      </c>
      <c r="T160" s="11" t="e">
        <f>(COUNTIFS(Sta!$A:$A,$A160,Sta!$D:$D,"&gt;1.5")  + COUNTIFS(Sta!$B:$B,$A160,Sta!$E:$E,"&gt;1.5"))/$D160</f>
        <v>#DIV/0!</v>
      </c>
      <c r="U160" s="8" t="e">
        <f>COUNTIFS(Sta!$A:$A,$A160,Sta!$D:$D,"&gt;1.5")/$B160</f>
        <v>#DIV/0!</v>
      </c>
      <c r="V160" s="8" t="e">
        <f>COUNTIFS(Sta!$B:$B,$A160,Sta!$E:$E,"&gt;1.5")/$C160</f>
        <v>#DIV/0!</v>
      </c>
      <c r="W160" s="11" t="e">
        <f>(COUNTIFS(Sta!$A:$A,$A160,Sta!$E:E,"&gt;0.5") +COUNTIFS(Sta!$B:$B,$A160,Sta!$D:$D,"&gt;0.5"))/$D160</f>
        <v>#DIV/0!</v>
      </c>
      <c r="X160" s="8" t="e">
        <f>COUNTIFS(Sta!$A:$A,$A160,Sta!$E:$E,"&gt;0.5")/$B160</f>
        <v>#DIV/0!</v>
      </c>
      <c r="Y160" s="8" t="e">
        <f>COUNTIFS(Sta!$B:$B,$A160,Sta!$D:$D,"&gt;0.5")/$C160</f>
        <v>#DIV/0!</v>
      </c>
      <c r="Z160" s="11" t="e">
        <f>(COUNTIFS(Sta!$A:$A,$A160,Sta!$E:$E,"&gt;1.5")  + COUNTIFS(Sta!$B:$B,$A160,Sta!$D:$D,"&gt;1.5"))/$D160</f>
        <v>#DIV/0!</v>
      </c>
      <c r="AA160" s="8" t="e">
        <f>COUNTIFS(Sta!$A:$A,$A160,Sta!$E:$E,"&gt;1.5")/$B160</f>
        <v>#DIV/0!</v>
      </c>
      <c r="AB160" s="8" t="e">
        <f>COUNTIFS(Sta!$B:$B,$A160,Sta!$D:$D,"&gt;1.5")/$C160</f>
        <v>#DIV/0!</v>
      </c>
      <c r="AC160" s="11" t="e">
        <f>(COUNTIFS(Sta!$A:A,$A160,Sta!$G:$G,"y") + COUNTIFS(Sta!$B:B,$A160,Sta!$G:$G,"y"))/$D160</f>
        <v>#DIV/0!</v>
      </c>
      <c r="AD160" s="8" t="e">
        <f>COUNTIFS(Sta!$A:A,$A160,Sta!$G:$G,"y")/$B160</f>
        <v>#DIV/0!</v>
      </c>
      <c r="AE160" s="16" t="e">
        <f>COUNTIFS(Sta!$B:B,$A160,Sta!$G:$G,"y")/$C160</f>
        <v>#DIV/0!</v>
      </c>
    </row>
    <row r="161" spans="1:31" x14ac:dyDescent="0.3">
      <c r="A161" s="62" t="s">
        <v>276</v>
      </c>
      <c r="B161" s="9">
        <f>COUNTIF(Sta!A:A,A161)</f>
        <v>0</v>
      </c>
      <c r="C161" s="4">
        <f>COUNTIF(Sta!B:B,A161)</f>
        <v>0</v>
      </c>
      <c r="D161" s="4">
        <f t="shared" si="5"/>
        <v>0</v>
      </c>
      <c r="E161" s="11" t="e">
        <f>(COUNTIFS(Sta!$A:$A,$A161,Sta!$F:$F,"&gt;0.5") + COUNTIFS(Sta!$B:$B,$A161,Sta!$F:$F,"&gt;0.5"))/$D161</f>
        <v>#DIV/0!</v>
      </c>
      <c r="F161" s="8" t="e">
        <f>COUNTIFS(Sta!$A:$A,$A161,Sta!$F:$F,"&gt;0.5")/$B161</f>
        <v>#DIV/0!</v>
      </c>
      <c r="G161" s="8" t="e">
        <f>COUNTIFS(Sta!$B:$B,$A161,Sta!$F:$F,"&gt;0.5")/$C161</f>
        <v>#DIV/0!</v>
      </c>
      <c r="H161" s="11" t="e">
        <f>(COUNTIFS(Sta!$A:$A,$A161,Sta!$F:$F,"&gt;1.5") + COUNTIFS(Sta!$B:$B,$A161,Sta!$F:$F,"&gt;1.5"))/$D161</f>
        <v>#DIV/0!</v>
      </c>
      <c r="I161" s="8" t="e">
        <f>COUNTIFS(Sta!$A:$A,$A161,Sta!$F:$F,"&gt;1.5")/$B161</f>
        <v>#DIV/0!</v>
      </c>
      <c r="J161" s="8" t="e">
        <f>COUNTIFS(Sta!$B:$B,$A161,Sta!$F:$F,"&gt;1.5")/$C161</f>
        <v>#DIV/0!</v>
      </c>
      <c r="K161" s="11" t="e">
        <f>(COUNTIFS(Sta!$A:$A,$A161,Sta!$F:$F,"&gt;2.5") + COUNTIFS(Sta!$B:$B,$A161,Sta!$F:$F,"&gt;2.5"))/$D161</f>
        <v>#DIV/0!</v>
      </c>
      <c r="L161" s="8" t="e">
        <f>COUNTIFS(Sta!$A:$A,$A161,Sta!$F:$F,"&gt;2.5")/$B161</f>
        <v>#DIV/0!</v>
      </c>
      <c r="M161" s="8" t="e">
        <f>COUNTIFS(Sta!$B:$B,$A161,Sta!$F:$F,"&gt;2.5")/$C161</f>
        <v>#DIV/0!</v>
      </c>
      <c r="N161" s="11" t="e">
        <f>(COUNTIFS(Sta!$A:$A,$A161,Sta!$F:$F,"&gt;3.5") + COUNTIFS(Sta!$B:$B,$A161,Sta!$F:$F,"&gt;3.5"))/$D161</f>
        <v>#DIV/0!</v>
      </c>
      <c r="O161" s="8" t="e">
        <f>COUNTIFS(Sta!$A:$A,$A161,Sta!$F:$F,"&gt;3.5")/$B161</f>
        <v>#DIV/0!</v>
      </c>
      <c r="P161" s="8" t="e">
        <f>COUNTIFS(Sta!$B:$B,$A161,Sta!$F:$F,"&gt;3.5")/$C161</f>
        <v>#DIV/0!</v>
      </c>
      <c r="Q161" s="11" t="e">
        <f>(COUNTIFS(Sta!$A:$A,$A161,Sta!$D:$D,"&gt;0.5")  + COUNTIFS(Sta!$B:$B,$A161,Sta!$E:$E,"&gt;0.5"))/$D161</f>
        <v>#DIV/0!</v>
      </c>
      <c r="R161" s="8" t="e">
        <f>COUNTIFS(Sta!$A:$A,$A161,Sta!$D:$D,"&gt;0.5")/$B161</f>
        <v>#DIV/0!</v>
      </c>
      <c r="S161" s="8" t="e">
        <f>COUNTIFS(Sta!$B:$B,$A161,Sta!$E:$E,"&gt;0.5")/$C161</f>
        <v>#DIV/0!</v>
      </c>
      <c r="T161" s="11" t="e">
        <f>(COUNTIFS(Sta!$A:$A,$A161,Sta!$D:$D,"&gt;1.5")  + COUNTIFS(Sta!$B:$B,$A161,Sta!$E:$E,"&gt;1.5"))/$D161</f>
        <v>#DIV/0!</v>
      </c>
      <c r="U161" s="8" t="e">
        <f>COUNTIFS(Sta!$A:$A,$A161,Sta!$D:$D,"&gt;1.5")/$B161</f>
        <v>#DIV/0!</v>
      </c>
      <c r="V161" s="8" t="e">
        <f>COUNTIFS(Sta!$B:$B,$A161,Sta!$E:$E,"&gt;1.5")/$C161</f>
        <v>#DIV/0!</v>
      </c>
      <c r="W161" s="11" t="e">
        <f>(COUNTIFS(Sta!$A:$A,$A161,Sta!$E:E,"&gt;0.5") +COUNTIFS(Sta!$B:$B,$A161,Sta!$D:$D,"&gt;0.5"))/$D161</f>
        <v>#DIV/0!</v>
      </c>
      <c r="X161" s="8" t="e">
        <f>COUNTIFS(Sta!$A:$A,$A161,Sta!$E:$E,"&gt;0.5")/$B161</f>
        <v>#DIV/0!</v>
      </c>
      <c r="Y161" s="8" t="e">
        <f>COUNTIFS(Sta!$B:$B,$A161,Sta!$D:$D,"&gt;0.5")/$C161</f>
        <v>#DIV/0!</v>
      </c>
      <c r="Z161" s="11" t="e">
        <f>(COUNTIFS(Sta!$A:$A,$A161,Sta!$E:$E,"&gt;1.5")  + COUNTIFS(Sta!$B:$B,$A161,Sta!$D:$D,"&gt;1.5"))/$D161</f>
        <v>#DIV/0!</v>
      </c>
      <c r="AA161" s="8" t="e">
        <f>COUNTIFS(Sta!$A:$A,$A161,Sta!$E:$E,"&gt;1.5")/$B161</f>
        <v>#DIV/0!</v>
      </c>
      <c r="AB161" s="8" t="e">
        <f>COUNTIFS(Sta!$B:$B,$A161,Sta!$D:$D,"&gt;1.5")/$C161</f>
        <v>#DIV/0!</v>
      </c>
      <c r="AC161" s="11" t="e">
        <f>(COUNTIFS(Sta!$A:A,$A161,Sta!$G:$G,"y") + COUNTIFS(Sta!$B:B,$A161,Sta!$G:$G,"y"))/$D161</f>
        <v>#DIV/0!</v>
      </c>
      <c r="AD161" s="8" t="e">
        <f>COUNTIFS(Sta!$A:A,$A161,Sta!$G:$G,"y")/$B161</f>
        <v>#DIV/0!</v>
      </c>
      <c r="AE161" s="16" t="e">
        <f>COUNTIFS(Sta!$B:B,$A161,Sta!$G:$G,"y")/$C161</f>
        <v>#DIV/0!</v>
      </c>
    </row>
    <row r="162" spans="1:31" x14ac:dyDescent="0.3">
      <c r="A162" s="62" t="s">
        <v>270</v>
      </c>
      <c r="B162" s="9">
        <f>COUNTIF(Sta!A:A,A162)</f>
        <v>0</v>
      </c>
      <c r="C162" s="4">
        <f>COUNTIF(Sta!B:B,A162)</f>
        <v>0</v>
      </c>
      <c r="D162" s="4">
        <f t="shared" si="5"/>
        <v>0</v>
      </c>
      <c r="E162" s="11" t="e">
        <f>(COUNTIFS(Sta!$A:$A,$A162,Sta!$F:$F,"&gt;0.5") + COUNTIFS(Sta!$B:$B,$A162,Sta!$F:$F,"&gt;0.5"))/$D162</f>
        <v>#DIV/0!</v>
      </c>
      <c r="F162" s="8" t="e">
        <f>COUNTIFS(Sta!$A:$A,$A162,Sta!$F:$F,"&gt;0.5")/$B162</f>
        <v>#DIV/0!</v>
      </c>
      <c r="G162" s="8" t="e">
        <f>COUNTIFS(Sta!$B:$B,$A162,Sta!$F:$F,"&gt;0.5")/$C162</f>
        <v>#DIV/0!</v>
      </c>
      <c r="H162" s="11" t="e">
        <f>(COUNTIFS(Sta!$A:$A,$A162,Sta!$F:$F,"&gt;1.5") + COUNTIFS(Sta!$B:$B,$A162,Sta!$F:$F,"&gt;1.5"))/$D162</f>
        <v>#DIV/0!</v>
      </c>
      <c r="I162" s="8" t="e">
        <f>COUNTIFS(Sta!$A:$A,$A162,Sta!$F:$F,"&gt;1.5")/$B162</f>
        <v>#DIV/0!</v>
      </c>
      <c r="J162" s="8" t="e">
        <f>COUNTIFS(Sta!$B:$B,$A162,Sta!$F:$F,"&gt;1.5")/$C162</f>
        <v>#DIV/0!</v>
      </c>
      <c r="K162" s="11" t="e">
        <f>(COUNTIFS(Sta!$A:$A,$A162,Sta!$F:$F,"&gt;2.5") + COUNTIFS(Sta!$B:$B,$A162,Sta!$F:$F,"&gt;2.5"))/$D162</f>
        <v>#DIV/0!</v>
      </c>
      <c r="L162" s="8" t="e">
        <f>COUNTIFS(Sta!$A:$A,$A162,Sta!$F:$F,"&gt;2.5")/$B162</f>
        <v>#DIV/0!</v>
      </c>
      <c r="M162" s="8" t="e">
        <f>COUNTIFS(Sta!$B:$B,$A162,Sta!$F:$F,"&gt;2.5")/$C162</f>
        <v>#DIV/0!</v>
      </c>
      <c r="N162" s="11" t="e">
        <f>(COUNTIFS(Sta!$A:$A,$A162,Sta!$F:$F,"&gt;3.5") + COUNTIFS(Sta!$B:$B,$A162,Sta!$F:$F,"&gt;3.5"))/$D162</f>
        <v>#DIV/0!</v>
      </c>
      <c r="O162" s="8" t="e">
        <f>COUNTIFS(Sta!$A:$A,$A162,Sta!$F:$F,"&gt;3.5")/$B162</f>
        <v>#DIV/0!</v>
      </c>
      <c r="P162" s="8" t="e">
        <f>COUNTIFS(Sta!$B:$B,$A162,Sta!$F:$F,"&gt;3.5")/$C162</f>
        <v>#DIV/0!</v>
      </c>
      <c r="Q162" s="11" t="e">
        <f>(COUNTIFS(Sta!$A:$A,$A162,Sta!$D:$D,"&gt;0.5")  + COUNTIFS(Sta!$B:$B,$A162,Sta!$E:$E,"&gt;0.5"))/$D162</f>
        <v>#DIV/0!</v>
      </c>
      <c r="R162" s="8" t="e">
        <f>COUNTIFS(Sta!$A:$A,$A162,Sta!$D:$D,"&gt;0.5")/$B162</f>
        <v>#DIV/0!</v>
      </c>
      <c r="S162" s="8" t="e">
        <f>COUNTIFS(Sta!$B:$B,$A162,Sta!$E:$E,"&gt;0.5")/$C162</f>
        <v>#DIV/0!</v>
      </c>
      <c r="T162" s="11" t="e">
        <f>(COUNTIFS(Sta!$A:$A,$A162,Sta!$D:$D,"&gt;1.5")  + COUNTIFS(Sta!$B:$B,$A162,Sta!$E:$E,"&gt;1.5"))/$D162</f>
        <v>#DIV/0!</v>
      </c>
      <c r="U162" s="8" t="e">
        <f>COUNTIFS(Sta!$A:$A,$A162,Sta!$D:$D,"&gt;1.5")/$B162</f>
        <v>#DIV/0!</v>
      </c>
      <c r="V162" s="8" t="e">
        <f>COUNTIFS(Sta!$B:$B,$A162,Sta!$E:$E,"&gt;1.5")/$C162</f>
        <v>#DIV/0!</v>
      </c>
      <c r="W162" s="11" t="e">
        <f>(COUNTIFS(Sta!$A:$A,$A162,Sta!$E:E,"&gt;0.5") +COUNTIFS(Sta!$B:$B,$A162,Sta!$D:$D,"&gt;0.5"))/$D162</f>
        <v>#DIV/0!</v>
      </c>
      <c r="X162" s="8" t="e">
        <f>COUNTIFS(Sta!$A:$A,$A162,Sta!$E:$E,"&gt;0.5")/$B162</f>
        <v>#DIV/0!</v>
      </c>
      <c r="Y162" s="8" t="e">
        <f>COUNTIFS(Sta!$B:$B,$A162,Sta!$D:$D,"&gt;0.5")/$C162</f>
        <v>#DIV/0!</v>
      </c>
      <c r="Z162" s="11" t="e">
        <f>(COUNTIFS(Sta!$A:$A,$A162,Sta!$E:$E,"&gt;1.5")  + COUNTIFS(Sta!$B:$B,$A162,Sta!$D:$D,"&gt;1.5"))/$D162</f>
        <v>#DIV/0!</v>
      </c>
      <c r="AA162" s="8" t="e">
        <f>COUNTIFS(Sta!$A:$A,$A162,Sta!$E:$E,"&gt;1.5")/$B162</f>
        <v>#DIV/0!</v>
      </c>
      <c r="AB162" s="8" t="e">
        <f>COUNTIFS(Sta!$B:$B,$A162,Sta!$D:$D,"&gt;1.5")/$C162</f>
        <v>#DIV/0!</v>
      </c>
      <c r="AC162" s="11" t="e">
        <f>(COUNTIFS(Sta!$A:A,$A162,Sta!$G:$G,"y") + COUNTIFS(Sta!$B:B,$A162,Sta!$G:$G,"y"))/$D162</f>
        <v>#DIV/0!</v>
      </c>
      <c r="AD162" s="8" t="e">
        <f>COUNTIFS(Sta!$A:A,$A162,Sta!$G:$G,"y")/$B162</f>
        <v>#DIV/0!</v>
      </c>
      <c r="AE162" s="16" t="e">
        <f>COUNTIFS(Sta!$B:B,$A162,Sta!$G:$G,"y")/$C162</f>
        <v>#DIV/0!</v>
      </c>
    </row>
    <row r="163" spans="1:31" x14ac:dyDescent="0.3">
      <c r="A163" s="62" t="s">
        <v>261</v>
      </c>
      <c r="B163" s="9">
        <f>COUNTIF(Sta!A:A,A163)</f>
        <v>0</v>
      </c>
      <c r="C163" s="4">
        <f>COUNTIF(Sta!B:B,A163)</f>
        <v>0</v>
      </c>
      <c r="D163" s="4">
        <f t="shared" si="5"/>
        <v>0</v>
      </c>
      <c r="E163" s="11" t="e">
        <f>(COUNTIFS(Sta!$A:$A,$A163,Sta!$F:$F,"&gt;0.5") + COUNTIFS(Sta!$B:$B,$A163,Sta!$F:$F,"&gt;0.5"))/$D163</f>
        <v>#DIV/0!</v>
      </c>
      <c r="F163" s="8" t="e">
        <f>COUNTIFS(Sta!$A:$A,$A163,Sta!$F:$F,"&gt;0.5")/$B163</f>
        <v>#DIV/0!</v>
      </c>
      <c r="G163" s="8" t="e">
        <f>COUNTIFS(Sta!$B:$B,$A163,Sta!$F:$F,"&gt;0.5")/$C163</f>
        <v>#DIV/0!</v>
      </c>
      <c r="H163" s="11" t="e">
        <f>(COUNTIFS(Sta!$A:$A,$A163,Sta!$F:$F,"&gt;1.5") + COUNTIFS(Sta!$B:$B,$A163,Sta!$F:$F,"&gt;1.5"))/$D163</f>
        <v>#DIV/0!</v>
      </c>
      <c r="I163" s="8" t="e">
        <f>COUNTIFS(Sta!$A:$A,$A163,Sta!$F:$F,"&gt;1.5")/$B163</f>
        <v>#DIV/0!</v>
      </c>
      <c r="J163" s="8" t="e">
        <f>COUNTIFS(Sta!$B:$B,$A163,Sta!$F:$F,"&gt;1.5")/$C163</f>
        <v>#DIV/0!</v>
      </c>
      <c r="K163" s="11" t="e">
        <f>(COUNTIFS(Sta!$A:$A,$A163,Sta!$F:$F,"&gt;2.5") + COUNTIFS(Sta!$B:$B,$A163,Sta!$F:$F,"&gt;2.5"))/$D163</f>
        <v>#DIV/0!</v>
      </c>
      <c r="L163" s="8" t="e">
        <f>COUNTIFS(Sta!$A:$A,$A163,Sta!$F:$F,"&gt;2.5")/$B163</f>
        <v>#DIV/0!</v>
      </c>
      <c r="M163" s="8" t="e">
        <f>COUNTIFS(Sta!$B:$B,$A163,Sta!$F:$F,"&gt;2.5")/$C163</f>
        <v>#DIV/0!</v>
      </c>
      <c r="N163" s="11" t="e">
        <f>(COUNTIFS(Sta!$A:$A,$A163,Sta!$F:$F,"&gt;3.5") + COUNTIFS(Sta!$B:$B,$A163,Sta!$F:$F,"&gt;3.5"))/$D163</f>
        <v>#DIV/0!</v>
      </c>
      <c r="O163" s="8" t="e">
        <f>COUNTIFS(Sta!$A:$A,$A163,Sta!$F:$F,"&gt;3.5")/$B163</f>
        <v>#DIV/0!</v>
      </c>
      <c r="P163" s="8" t="e">
        <f>COUNTIFS(Sta!$B:$B,$A163,Sta!$F:$F,"&gt;3.5")/$C163</f>
        <v>#DIV/0!</v>
      </c>
      <c r="Q163" s="11" t="e">
        <f>(COUNTIFS(Sta!$A:$A,$A163,Sta!$D:$D,"&gt;0.5")  + COUNTIFS(Sta!$B:$B,$A163,Sta!$E:$E,"&gt;0.5"))/$D163</f>
        <v>#DIV/0!</v>
      </c>
      <c r="R163" s="8" t="e">
        <f>COUNTIFS(Sta!$A:$A,$A163,Sta!$D:$D,"&gt;0.5")/$B163</f>
        <v>#DIV/0!</v>
      </c>
      <c r="S163" s="8" t="e">
        <f>COUNTIFS(Sta!$B:$B,$A163,Sta!$E:$E,"&gt;0.5")/$C163</f>
        <v>#DIV/0!</v>
      </c>
      <c r="T163" s="11" t="e">
        <f>(COUNTIFS(Sta!$A:$A,$A163,Sta!$D:$D,"&gt;1.5")  + COUNTIFS(Sta!$B:$B,$A163,Sta!$E:$E,"&gt;1.5"))/$D163</f>
        <v>#DIV/0!</v>
      </c>
      <c r="U163" s="8" t="e">
        <f>COUNTIFS(Sta!$A:$A,$A163,Sta!$D:$D,"&gt;1.5")/$B163</f>
        <v>#DIV/0!</v>
      </c>
      <c r="V163" s="8" t="e">
        <f>COUNTIFS(Sta!$B:$B,$A163,Sta!$E:$E,"&gt;1.5")/$C163</f>
        <v>#DIV/0!</v>
      </c>
      <c r="W163" s="11" t="e">
        <f>(COUNTIFS(Sta!$A:$A,$A163,Sta!$E:E,"&gt;0.5") +COUNTIFS(Sta!$B:$B,$A163,Sta!$D:$D,"&gt;0.5"))/$D163</f>
        <v>#DIV/0!</v>
      </c>
      <c r="X163" s="8" t="e">
        <f>COUNTIFS(Sta!$A:$A,$A163,Sta!$E:$E,"&gt;0.5")/$B163</f>
        <v>#DIV/0!</v>
      </c>
      <c r="Y163" s="8" t="e">
        <f>COUNTIFS(Sta!$B:$B,$A163,Sta!$D:$D,"&gt;0.5")/$C163</f>
        <v>#DIV/0!</v>
      </c>
      <c r="Z163" s="11" t="e">
        <f>(COUNTIFS(Sta!$A:$A,$A163,Sta!$E:$E,"&gt;1.5")  + COUNTIFS(Sta!$B:$B,$A163,Sta!$D:$D,"&gt;1.5"))/$D163</f>
        <v>#DIV/0!</v>
      </c>
      <c r="AA163" s="8" t="e">
        <f>COUNTIFS(Sta!$A:$A,$A163,Sta!$E:$E,"&gt;1.5")/$B163</f>
        <v>#DIV/0!</v>
      </c>
      <c r="AB163" s="8" t="e">
        <f>COUNTIFS(Sta!$B:$B,$A163,Sta!$D:$D,"&gt;1.5")/$C163</f>
        <v>#DIV/0!</v>
      </c>
      <c r="AC163" s="11" t="e">
        <f>(COUNTIFS(Sta!$A:A,$A163,Sta!$G:$G,"y") + COUNTIFS(Sta!$B:B,$A163,Sta!$G:$G,"y"))/$D163</f>
        <v>#DIV/0!</v>
      </c>
      <c r="AD163" s="8" t="e">
        <f>COUNTIFS(Sta!$A:A,$A163,Sta!$G:$G,"y")/$B163</f>
        <v>#DIV/0!</v>
      </c>
      <c r="AE163" s="16" t="e">
        <f>COUNTIFS(Sta!$B:B,$A163,Sta!$G:$G,"y")/$C163</f>
        <v>#DIV/0!</v>
      </c>
    </row>
    <row r="164" spans="1:31" x14ac:dyDescent="0.3">
      <c r="A164" s="62" t="s">
        <v>266</v>
      </c>
      <c r="B164" s="9">
        <f>COUNTIF(Sta!A:A,A164)</f>
        <v>0</v>
      </c>
      <c r="C164" s="4">
        <f>COUNTIF(Sta!B:B,A164)</f>
        <v>0</v>
      </c>
      <c r="D164" s="4">
        <f t="shared" si="5"/>
        <v>0</v>
      </c>
      <c r="E164" s="11" t="e">
        <f>(COUNTIFS(Sta!$A:$A,$A164,Sta!$F:$F,"&gt;0.5") + COUNTIFS(Sta!$B:$B,$A164,Sta!$F:$F,"&gt;0.5"))/$D164</f>
        <v>#DIV/0!</v>
      </c>
      <c r="F164" s="8" t="e">
        <f>COUNTIFS(Sta!$A:$A,$A164,Sta!$F:$F,"&gt;0.5")/$B164</f>
        <v>#DIV/0!</v>
      </c>
      <c r="G164" s="8" t="e">
        <f>COUNTIFS(Sta!$B:$B,$A164,Sta!$F:$F,"&gt;0.5")/$C164</f>
        <v>#DIV/0!</v>
      </c>
      <c r="H164" s="11" t="e">
        <f>(COUNTIFS(Sta!$A:$A,$A164,Sta!$F:$F,"&gt;1.5") + COUNTIFS(Sta!$B:$B,$A164,Sta!$F:$F,"&gt;1.5"))/$D164</f>
        <v>#DIV/0!</v>
      </c>
      <c r="I164" s="8" t="e">
        <f>COUNTIFS(Sta!$A:$A,$A164,Sta!$F:$F,"&gt;1.5")/$B164</f>
        <v>#DIV/0!</v>
      </c>
      <c r="J164" s="8" t="e">
        <f>COUNTIFS(Sta!$B:$B,$A164,Sta!$F:$F,"&gt;1.5")/$C164</f>
        <v>#DIV/0!</v>
      </c>
      <c r="K164" s="11" t="e">
        <f>(COUNTIFS(Sta!$A:$A,$A164,Sta!$F:$F,"&gt;2.5") + COUNTIFS(Sta!$B:$B,$A164,Sta!$F:$F,"&gt;2.5"))/$D164</f>
        <v>#DIV/0!</v>
      </c>
      <c r="L164" s="8" t="e">
        <f>COUNTIFS(Sta!$A:$A,$A164,Sta!$F:$F,"&gt;2.5")/$B164</f>
        <v>#DIV/0!</v>
      </c>
      <c r="M164" s="8" t="e">
        <f>COUNTIFS(Sta!$B:$B,$A164,Sta!$F:$F,"&gt;2.5")/$C164</f>
        <v>#DIV/0!</v>
      </c>
      <c r="N164" s="11" t="e">
        <f>(COUNTIFS(Sta!$A:$A,$A164,Sta!$F:$F,"&gt;3.5") + COUNTIFS(Sta!$B:$B,$A164,Sta!$F:$F,"&gt;3.5"))/$D164</f>
        <v>#DIV/0!</v>
      </c>
      <c r="O164" s="8" t="e">
        <f>COUNTIFS(Sta!$A:$A,$A164,Sta!$F:$F,"&gt;3.5")/$B164</f>
        <v>#DIV/0!</v>
      </c>
      <c r="P164" s="8" t="e">
        <f>COUNTIFS(Sta!$B:$B,$A164,Sta!$F:$F,"&gt;3.5")/$C164</f>
        <v>#DIV/0!</v>
      </c>
      <c r="Q164" s="11" t="e">
        <f>(COUNTIFS(Sta!$A:$A,$A164,Sta!$D:$D,"&gt;0.5")  + COUNTIFS(Sta!$B:$B,$A164,Sta!$E:$E,"&gt;0.5"))/$D164</f>
        <v>#DIV/0!</v>
      </c>
      <c r="R164" s="8" t="e">
        <f>COUNTIFS(Sta!$A:$A,$A164,Sta!$D:$D,"&gt;0.5")/$B164</f>
        <v>#DIV/0!</v>
      </c>
      <c r="S164" s="8" t="e">
        <f>COUNTIFS(Sta!$B:$B,$A164,Sta!$E:$E,"&gt;0.5")/$C164</f>
        <v>#DIV/0!</v>
      </c>
      <c r="T164" s="11" t="e">
        <f>(COUNTIFS(Sta!$A:$A,$A164,Sta!$D:$D,"&gt;1.5")  + COUNTIFS(Sta!$B:$B,$A164,Sta!$E:$E,"&gt;1.5"))/$D164</f>
        <v>#DIV/0!</v>
      </c>
      <c r="U164" s="8" t="e">
        <f>COUNTIFS(Sta!$A:$A,$A164,Sta!$D:$D,"&gt;1.5")/$B164</f>
        <v>#DIV/0!</v>
      </c>
      <c r="V164" s="8" t="e">
        <f>COUNTIFS(Sta!$B:$B,$A164,Sta!$E:$E,"&gt;1.5")/$C164</f>
        <v>#DIV/0!</v>
      </c>
      <c r="W164" s="11" t="e">
        <f>(COUNTIFS(Sta!$A:$A,$A164,Sta!$E:E,"&gt;0.5") +COUNTIFS(Sta!$B:$B,$A164,Sta!$D:$D,"&gt;0.5"))/$D164</f>
        <v>#DIV/0!</v>
      </c>
      <c r="X164" s="8" t="e">
        <f>COUNTIFS(Sta!$A:$A,$A164,Sta!$E:$E,"&gt;0.5")/$B164</f>
        <v>#DIV/0!</v>
      </c>
      <c r="Y164" s="8" t="e">
        <f>COUNTIFS(Sta!$B:$B,$A164,Sta!$D:$D,"&gt;0.5")/$C164</f>
        <v>#DIV/0!</v>
      </c>
      <c r="Z164" s="11" t="e">
        <f>(COUNTIFS(Sta!$A:$A,$A164,Sta!$E:$E,"&gt;1.5")  + COUNTIFS(Sta!$B:$B,$A164,Sta!$D:$D,"&gt;1.5"))/$D164</f>
        <v>#DIV/0!</v>
      </c>
      <c r="AA164" s="8" t="e">
        <f>COUNTIFS(Sta!$A:$A,$A164,Sta!$E:$E,"&gt;1.5")/$B164</f>
        <v>#DIV/0!</v>
      </c>
      <c r="AB164" s="8" t="e">
        <f>COUNTIFS(Sta!$B:$B,$A164,Sta!$D:$D,"&gt;1.5")/$C164</f>
        <v>#DIV/0!</v>
      </c>
      <c r="AC164" s="11" t="e">
        <f>(COUNTIFS(Sta!$A:A,$A164,Sta!$G:$G,"y") + COUNTIFS(Sta!$B:B,$A164,Sta!$G:$G,"y"))/$D164</f>
        <v>#DIV/0!</v>
      </c>
      <c r="AD164" s="8" t="e">
        <f>COUNTIFS(Sta!$A:A,$A164,Sta!$G:$G,"y")/$B164</f>
        <v>#DIV/0!</v>
      </c>
      <c r="AE164" s="16" t="e">
        <f>COUNTIFS(Sta!$B:B,$A164,Sta!$G:$G,"y")/$C164</f>
        <v>#DIV/0!</v>
      </c>
    </row>
    <row r="165" spans="1:31" x14ac:dyDescent="0.3">
      <c r="A165" s="62" t="s">
        <v>260</v>
      </c>
      <c r="B165" s="9">
        <f>COUNTIF(Sta!A:A,A165)</f>
        <v>0</v>
      </c>
      <c r="C165" s="4">
        <f>COUNTIF(Sta!B:B,A165)</f>
        <v>0</v>
      </c>
      <c r="D165" s="4">
        <f t="shared" si="5"/>
        <v>0</v>
      </c>
      <c r="E165" s="11" t="e">
        <f>(COUNTIFS(Sta!$A:$A,$A165,Sta!$F:$F,"&gt;0.5") + COUNTIFS(Sta!$B:$B,$A165,Sta!$F:$F,"&gt;0.5"))/$D165</f>
        <v>#DIV/0!</v>
      </c>
      <c r="F165" s="8" t="e">
        <f>COUNTIFS(Sta!$A:$A,$A165,Sta!$F:$F,"&gt;0.5")/$B165</f>
        <v>#DIV/0!</v>
      </c>
      <c r="G165" s="8" t="e">
        <f>COUNTIFS(Sta!$B:$B,$A165,Sta!$F:$F,"&gt;0.5")/$C165</f>
        <v>#DIV/0!</v>
      </c>
      <c r="H165" s="11" t="e">
        <f>(COUNTIFS(Sta!$A:$A,$A165,Sta!$F:$F,"&gt;1.5") + COUNTIFS(Sta!$B:$B,$A165,Sta!$F:$F,"&gt;1.5"))/$D165</f>
        <v>#DIV/0!</v>
      </c>
      <c r="I165" s="8" t="e">
        <f>COUNTIFS(Sta!$A:$A,$A165,Sta!$F:$F,"&gt;1.5")/$B165</f>
        <v>#DIV/0!</v>
      </c>
      <c r="J165" s="8" t="e">
        <f>COUNTIFS(Sta!$B:$B,$A165,Sta!$F:$F,"&gt;1.5")/$C165</f>
        <v>#DIV/0!</v>
      </c>
      <c r="K165" s="11" t="e">
        <f>(COUNTIFS(Sta!$A:$A,$A165,Sta!$F:$F,"&gt;2.5") + COUNTIFS(Sta!$B:$B,$A165,Sta!$F:$F,"&gt;2.5"))/$D165</f>
        <v>#DIV/0!</v>
      </c>
      <c r="L165" s="8" t="e">
        <f>COUNTIFS(Sta!$A:$A,$A165,Sta!$F:$F,"&gt;2.5")/$B165</f>
        <v>#DIV/0!</v>
      </c>
      <c r="M165" s="8" t="e">
        <f>COUNTIFS(Sta!$B:$B,$A165,Sta!$F:$F,"&gt;2.5")/$C165</f>
        <v>#DIV/0!</v>
      </c>
      <c r="N165" s="11" t="e">
        <f>(COUNTIFS(Sta!$A:$A,$A165,Sta!$F:$F,"&gt;3.5") + COUNTIFS(Sta!$B:$B,$A165,Sta!$F:$F,"&gt;3.5"))/$D165</f>
        <v>#DIV/0!</v>
      </c>
      <c r="O165" s="8" t="e">
        <f>COUNTIFS(Sta!$A:$A,$A165,Sta!$F:$F,"&gt;3.5")/$B165</f>
        <v>#DIV/0!</v>
      </c>
      <c r="P165" s="8" t="e">
        <f>COUNTIFS(Sta!$B:$B,$A165,Sta!$F:$F,"&gt;3.5")/$C165</f>
        <v>#DIV/0!</v>
      </c>
      <c r="Q165" s="11" t="e">
        <f>(COUNTIFS(Sta!$A:$A,$A165,Sta!$D:$D,"&gt;0.5")  + COUNTIFS(Sta!$B:$B,$A165,Sta!$E:$E,"&gt;0.5"))/$D165</f>
        <v>#DIV/0!</v>
      </c>
      <c r="R165" s="8" t="e">
        <f>COUNTIFS(Sta!$A:$A,$A165,Sta!$D:$D,"&gt;0.5")/$B165</f>
        <v>#DIV/0!</v>
      </c>
      <c r="S165" s="8" t="e">
        <f>COUNTIFS(Sta!$B:$B,$A165,Sta!$E:$E,"&gt;0.5")/$C165</f>
        <v>#DIV/0!</v>
      </c>
      <c r="T165" s="11" t="e">
        <f>(COUNTIFS(Sta!$A:$A,$A165,Sta!$D:$D,"&gt;1.5")  + COUNTIFS(Sta!$B:$B,$A165,Sta!$E:$E,"&gt;1.5"))/$D165</f>
        <v>#DIV/0!</v>
      </c>
      <c r="U165" s="8" t="e">
        <f>COUNTIFS(Sta!$A:$A,$A165,Sta!$D:$D,"&gt;1.5")/$B165</f>
        <v>#DIV/0!</v>
      </c>
      <c r="V165" s="8" t="e">
        <f>COUNTIFS(Sta!$B:$B,$A165,Sta!$E:$E,"&gt;1.5")/$C165</f>
        <v>#DIV/0!</v>
      </c>
      <c r="W165" s="11" t="e">
        <f>(COUNTIFS(Sta!$A:$A,$A165,Sta!$E:E,"&gt;0.5") +COUNTIFS(Sta!$B:$B,$A165,Sta!$D:$D,"&gt;0.5"))/$D165</f>
        <v>#DIV/0!</v>
      </c>
      <c r="X165" s="8" t="e">
        <f>COUNTIFS(Sta!$A:$A,$A165,Sta!$E:$E,"&gt;0.5")/$B165</f>
        <v>#DIV/0!</v>
      </c>
      <c r="Y165" s="8" t="e">
        <f>COUNTIFS(Sta!$B:$B,$A165,Sta!$D:$D,"&gt;0.5")/$C165</f>
        <v>#DIV/0!</v>
      </c>
      <c r="Z165" s="11" t="e">
        <f>(COUNTIFS(Sta!$A:$A,$A165,Sta!$E:$E,"&gt;1.5")  + COUNTIFS(Sta!$B:$B,$A165,Sta!$D:$D,"&gt;1.5"))/$D165</f>
        <v>#DIV/0!</v>
      </c>
      <c r="AA165" s="8" t="e">
        <f>COUNTIFS(Sta!$A:$A,$A165,Sta!$E:$E,"&gt;1.5")/$B165</f>
        <v>#DIV/0!</v>
      </c>
      <c r="AB165" s="8" t="e">
        <f>COUNTIFS(Sta!$B:$B,$A165,Sta!$D:$D,"&gt;1.5")/$C165</f>
        <v>#DIV/0!</v>
      </c>
      <c r="AC165" s="11" t="e">
        <f>(COUNTIFS(Sta!$A:A,$A165,Sta!$G:$G,"y") + COUNTIFS(Sta!$B:B,$A165,Sta!$G:$G,"y"))/$D165</f>
        <v>#DIV/0!</v>
      </c>
      <c r="AD165" s="8" t="e">
        <f>COUNTIFS(Sta!$A:A,$A165,Sta!$G:$G,"y")/$B165</f>
        <v>#DIV/0!</v>
      </c>
      <c r="AE165" s="16" t="e">
        <f>COUNTIFS(Sta!$B:B,$A165,Sta!$G:$G,"y")/$C165</f>
        <v>#DIV/0!</v>
      </c>
    </row>
    <row r="166" spans="1:31" x14ac:dyDescent="0.3">
      <c r="A166" s="62" t="s">
        <v>262</v>
      </c>
      <c r="B166" s="9">
        <f>COUNTIF(Sta!A:A,A166)</f>
        <v>0</v>
      </c>
      <c r="C166" s="4">
        <f>COUNTIF(Sta!B:B,A166)</f>
        <v>0</v>
      </c>
      <c r="D166" s="4">
        <f t="shared" si="5"/>
        <v>0</v>
      </c>
      <c r="E166" s="11" t="e">
        <f>(COUNTIFS(Sta!$A:$A,$A166,Sta!$F:$F,"&gt;0.5") + COUNTIFS(Sta!$B:$B,$A166,Sta!$F:$F,"&gt;0.5"))/$D166</f>
        <v>#DIV/0!</v>
      </c>
      <c r="F166" s="8" t="e">
        <f>COUNTIFS(Sta!$A:$A,$A166,Sta!$F:$F,"&gt;0.5")/$B166</f>
        <v>#DIV/0!</v>
      </c>
      <c r="G166" s="8" t="e">
        <f>COUNTIFS(Sta!$B:$B,$A166,Sta!$F:$F,"&gt;0.5")/$C166</f>
        <v>#DIV/0!</v>
      </c>
      <c r="H166" s="11" t="e">
        <f>(COUNTIFS(Sta!$A:$A,$A166,Sta!$F:$F,"&gt;1.5") + COUNTIFS(Sta!$B:$B,$A166,Sta!$F:$F,"&gt;1.5"))/$D166</f>
        <v>#DIV/0!</v>
      </c>
      <c r="I166" s="8" t="e">
        <f>COUNTIFS(Sta!$A:$A,$A166,Sta!$F:$F,"&gt;1.5")/$B166</f>
        <v>#DIV/0!</v>
      </c>
      <c r="J166" s="8" t="e">
        <f>COUNTIFS(Sta!$B:$B,$A166,Sta!$F:$F,"&gt;1.5")/$C166</f>
        <v>#DIV/0!</v>
      </c>
      <c r="K166" s="11" t="e">
        <f>(COUNTIFS(Sta!$A:$A,$A166,Sta!$F:$F,"&gt;2.5") + COUNTIFS(Sta!$B:$B,$A166,Sta!$F:$F,"&gt;2.5"))/$D166</f>
        <v>#DIV/0!</v>
      </c>
      <c r="L166" s="8" t="e">
        <f>COUNTIFS(Sta!$A:$A,$A166,Sta!$F:$F,"&gt;2.5")/$B166</f>
        <v>#DIV/0!</v>
      </c>
      <c r="M166" s="8" t="e">
        <f>COUNTIFS(Sta!$B:$B,$A166,Sta!$F:$F,"&gt;2.5")/$C166</f>
        <v>#DIV/0!</v>
      </c>
      <c r="N166" s="11" t="e">
        <f>(COUNTIFS(Sta!$A:$A,$A166,Sta!$F:$F,"&gt;3.5") + COUNTIFS(Sta!$B:$B,$A166,Sta!$F:$F,"&gt;3.5"))/$D166</f>
        <v>#DIV/0!</v>
      </c>
      <c r="O166" s="8" t="e">
        <f>COUNTIFS(Sta!$A:$A,$A166,Sta!$F:$F,"&gt;3.5")/$B166</f>
        <v>#DIV/0!</v>
      </c>
      <c r="P166" s="8" t="e">
        <f>COUNTIFS(Sta!$B:$B,$A166,Sta!$F:$F,"&gt;3.5")/$C166</f>
        <v>#DIV/0!</v>
      </c>
      <c r="Q166" s="11" t="e">
        <f>(COUNTIFS(Sta!$A:$A,$A166,Sta!$D:$D,"&gt;0.5")  + COUNTIFS(Sta!$B:$B,$A166,Sta!$E:$E,"&gt;0.5"))/$D166</f>
        <v>#DIV/0!</v>
      </c>
      <c r="R166" s="8" t="e">
        <f>COUNTIFS(Sta!$A:$A,$A166,Sta!$D:$D,"&gt;0.5")/$B166</f>
        <v>#DIV/0!</v>
      </c>
      <c r="S166" s="8" t="e">
        <f>COUNTIFS(Sta!$B:$B,$A166,Sta!$E:$E,"&gt;0.5")/$C166</f>
        <v>#DIV/0!</v>
      </c>
      <c r="T166" s="11" t="e">
        <f>(COUNTIFS(Sta!$A:$A,$A166,Sta!$D:$D,"&gt;1.5")  + COUNTIFS(Sta!$B:$B,$A166,Sta!$E:$E,"&gt;1.5"))/$D166</f>
        <v>#DIV/0!</v>
      </c>
      <c r="U166" s="8" t="e">
        <f>COUNTIFS(Sta!$A:$A,$A166,Sta!$D:$D,"&gt;1.5")/$B166</f>
        <v>#DIV/0!</v>
      </c>
      <c r="V166" s="8" t="e">
        <f>COUNTIFS(Sta!$B:$B,$A166,Sta!$E:$E,"&gt;1.5")/$C166</f>
        <v>#DIV/0!</v>
      </c>
      <c r="W166" s="11" t="e">
        <f>(COUNTIFS(Sta!$A:$A,$A166,Sta!$E:E,"&gt;0.5") +COUNTIFS(Sta!$B:$B,$A166,Sta!$D:$D,"&gt;0.5"))/$D166</f>
        <v>#DIV/0!</v>
      </c>
      <c r="X166" s="8" t="e">
        <f>COUNTIFS(Sta!$A:$A,$A166,Sta!$E:$E,"&gt;0.5")/$B166</f>
        <v>#DIV/0!</v>
      </c>
      <c r="Y166" s="8" t="e">
        <f>COUNTIFS(Sta!$B:$B,$A166,Sta!$D:$D,"&gt;0.5")/$C166</f>
        <v>#DIV/0!</v>
      </c>
      <c r="Z166" s="11" t="e">
        <f>(COUNTIFS(Sta!$A:$A,$A166,Sta!$E:$E,"&gt;1.5")  + COUNTIFS(Sta!$B:$B,$A166,Sta!$D:$D,"&gt;1.5"))/$D166</f>
        <v>#DIV/0!</v>
      </c>
      <c r="AA166" s="8" t="e">
        <f>COUNTIFS(Sta!$A:$A,$A166,Sta!$E:$E,"&gt;1.5")/$B166</f>
        <v>#DIV/0!</v>
      </c>
      <c r="AB166" s="8" t="e">
        <f>COUNTIFS(Sta!$B:$B,$A166,Sta!$D:$D,"&gt;1.5")/$C166</f>
        <v>#DIV/0!</v>
      </c>
      <c r="AC166" s="11" t="e">
        <f>(COUNTIFS(Sta!$A:A,$A166,Sta!$G:$G,"y") + COUNTIFS(Sta!$B:B,$A166,Sta!$G:$G,"y"))/$D166</f>
        <v>#DIV/0!</v>
      </c>
      <c r="AD166" s="8" t="e">
        <f>COUNTIFS(Sta!$A:A,$A166,Sta!$G:$G,"y")/$B166</f>
        <v>#DIV/0!</v>
      </c>
      <c r="AE166" s="16" t="e">
        <f>COUNTIFS(Sta!$B:B,$A166,Sta!$G:$G,"y")/$C166</f>
        <v>#DIV/0!</v>
      </c>
    </row>
    <row r="167" spans="1:31" x14ac:dyDescent="0.3">
      <c r="A167" s="62" t="s">
        <v>259</v>
      </c>
      <c r="B167" s="9">
        <f>COUNTIF(Sta!A:A,A167)</f>
        <v>0</v>
      </c>
      <c r="C167" s="4">
        <f>COUNTIF(Sta!B:B,A167)</f>
        <v>0</v>
      </c>
      <c r="D167" s="4">
        <f t="shared" si="5"/>
        <v>0</v>
      </c>
      <c r="E167" s="11" t="e">
        <f>(COUNTIFS(Sta!$A:$A,$A167,Sta!$F:$F,"&gt;0.5") + COUNTIFS(Sta!$B:$B,$A167,Sta!$F:$F,"&gt;0.5"))/$D167</f>
        <v>#DIV/0!</v>
      </c>
      <c r="F167" s="8" t="e">
        <f>COUNTIFS(Sta!$A:$A,$A167,Sta!$F:$F,"&gt;0.5")/$B167</f>
        <v>#DIV/0!</v>
      </c>
      <c r="G167" s="8" t="e">
        <f>COUNTIFS(Sta!$B:$B,$A167,Sta!$F:$F,"&gt;0.5")/$C167</f>
        <v>#DIV/0!</v>
      </c>
      <c r="H167" s="11" t="e">
        <f>(COUNTIFS(Sta!$A:$A,$A167,Sta!$F:$F,"&gt;1.5") + COUNTIFS(Sta!$B:$B,$A167,Sta!$F:$F,"&gt;1.5"))/$D167</f>
        <v>#DIV/0!</v>
      </c>
      <c r="I167" s="8" t="e">
        <f>COUNTIFS(Sta!$A:$A,$A167,Sta!$F:$F,"&gt;1.5")/$B167</f>
        <v>#DIV/0!</v>
      </c>
      <c r="J167" s="8" t="e">
        <f>COUNTIFS(Sta!$B:$B,$A167,Sta!$F:$F,"&gt;1.5")/$C167</f>
        <v>#DIV/0!</v>
      </c>
      <c r="K167" s="11" t="e">
        <f>(COUNTIFS(Sta!$A:$A,$A167,Sta!$F:$F,"&gt;2.5") + COUNTIFS(Sta!$B:$B,$A167,Sta!$F:$F,"&gt;2.5"))/$D167</f>
        <v>#DIV/0!</v>
      </c>
      <c r="L167" s="8" t="e">
        <f>COUNTIFS(Sta!$A:$A,$A167,Sta!$F:$F,"&gt;2.5")/$B167</f>
        <v>#DIV/0!</v>
      </c>
      <c r="M167" s="8" t="e">
        <f>COUNTIFS(Sta!$B:$B,$A167,Sta!$F:$F,"&gt;2.5")/$C167</f>
        <v>#DIV/0!</v>
      </c>
      <c r="N167" s="11" t="e">
        <f>(COUNTIFS(Sta!$A:$A,$A167,Sta!$F:$F,"&gt;3.5") + COUNTIFS(Sta!$B:$B,$A167,Sta!$F:$F,"&gt;3.5"))/$D167</f>
        <v>#DIV/0!</v>
      </c>
      <c r="O167" s="8" t="e">
        <f>COUNTIFS(Sta!$A:$A,$A167,Sta!$F:$F,"&gt;3.5")/$B167</f>
        <v>#DIV/0!</v>
      </c>
      <c r="P167" s="8" t="e">
        <f>COUNTIFS(Sta!$B:$B,$A167,Sta!$F:$F,"&gt;3.5")/$C167</f>
        <v>#DIV/0!</v>
      </c>
      <c r="Q167" s="11" t="e">
        <f>(COUNTIFS(Sta!$A:$A,$A167,Sta!$D:$D,"&gt;0.5")  + COUNTIFS(Sta!$B:$B,$A167,Sta!$E:$E,"&gt;0.5"))/$D167</f>
        <v>#DIV/0!</v>
      </c>
      <c r="R167" s="8" t="e">
        <f>COUNTIFS(Sta!$A:$A,$A167,Sta!$D:$D,"&gt;0.5")/$B167</f>
        <v>#DIV/0!</v>
      </c>
      <c r="S167" s="8" t="e">
        <f>COUNTIFS(Sta!$B:$B,$A167,Sta!$E:$E,"&gt;0.5")/$C167</f>
        <v>#DIV/0!</v>
      </c>
      <c r="T167" s="11" t="e">
        <f>(COUNTIFS(Sta!$A:$A,$A167,Sta!$D:$D,"&gt;1.5")  + COUNTIFS(Sta!$B:$B,$A167,Sta!$E:$E,"&gt;1.5"))/$D167</f>
        <v>#DIV/0!</v>
      </c>
      <c r="U167" s="8" t="e">
        <f>COUNTIFS(Sta!$A:$A,$A167,Sta!$D:$D,"&gt;1.5")/$B167</f>
        <v>#DIV/0!</v>
      </c>
      <c r="V167" s="8" t="e">
        <f>COUNTIFS(Sta!$B:$B,$A167,Sta!$E:$E,"&gt;1.5")/$C167</f>
        <v>#DIV/0!</v>
      </c>
      <c r="W167" s="11" t="e">
        <f>(COUNTIFS(Sta!$A:$A,$A167,Sta!$E:E,"&gt;0.5") +COUNTIFS(Sta!$B:$B,$A167,Sta!$D:$D,"&gt;0.5"))/$D167</f>
        <v>#DIV/0!</v>
      </c>
      <c r="X167" s="8" t="e">
        <f>COUNTIFS(Sta!$A:$A,$A167,Sta!$E:$E,"&gt;0.5")/$B167</f>
        <v>#DIV/0!</v>
      </c>
      <c r="Y167" s="8" t="e">
        <f>COUNTIFS(Sta!$B:$B,$A167,Sta!$D:$D,"&gt;0.5")/$C167</f>
        <v>#DIV/0!</v>
      </c>
      <c r="Z167" s="11" t="e">
        <f>(COUNTIFS(Sta!$A:$A,$A167,Sta!$E:$E,"&gt;1.5")  + COUNTIFS(Sta!$B:$B,$A167,Sta!$D:$D,"&gt;1.5"))/$D167</f>
        <v>#DIV/0!</v>
      </c>
      <c r="AA167" s="8" t="e">
        <f>COUNTIFS(Sta!$A:$A,$A167,Sta!$E:$E,"&gt;1.5")/$B167</f>
        <v>#DIV/0!</v>
      </c>
      <c r="AB167" s="8" t="e">
        <f>COUNTIFS(Sta!$B:$B,$A167,Sta!$D:$D,"&gt;1.5")/$C167</f>
        <v>#DIV/0!</v>
      </c>
      <c r="AC167" s="11" t="e">
        <f>(COUNTIFS(Sta!$A:A,$A167,Sta!$G:$G,"y") + COUNTIFS(Sta!$B:B,$A167,Sta!$G:$G,"y"))/$D167</f>
        <v>#DIV/0!</v>
      </c>
      <c r="AD167" s="8" t="e">
        <f>COUNTIFS(Sta!$A:A,$A167,Sta!$G:$G,"y")/$B167</f>
        <v>#DIV/0!</v>
      </c>
      <c r="AE167" s="16" t="e">
        <f>COUNTIFS(Sta!$B:B,$A167,Sta!$G:$G,"y")/$C167</f>
        <v>#DIV/0!</v>
      </c>
    </row>
    <row r="168" spans="1:31" x14ac:dyDescent="0.3">
      <c r="A168" s="62" t="s">
        <v>265</v>
      </c>
      <c r="B168" s="9">
        <f>COUNTIF(Sta!A:A,A168)</f>
        <v>0</v>
      </c>
      <c r="C168" s="4">
        <f>COUNTIF(Sta!B:B,A168)</f>
        <v>0</v>
      </c>
      <c r="D168" s="4">
        <f t="shared" si="5"/>
        <v>0</v>
      </c>
      <c r="E168" s="11" t="e">
        <f>(COUNTIFS(Sta!$A:$A,$A168,Sta!$F:$F,"&gt;0.5") + COUNTIFS(Sta!$B:$B,$A168,Sta!$F:$F,"&gt;0.5"))/$D168</f>
        <v>#DIV/0!</v>
      </c>
      <c r="F168" s="8" t="e">
        <f>COUNTIFS(Sta!$A:$A,$A168,Sta!$F:$F,"&gt;0.5")/$B168</f>
        <v>#DIV/0!</v>
      </c>
      <c r="G168" s="8" t="e">
        <f>COUNTIFS(Sta!$B:$B,$A168,Sta!$F:$F,"&gt;0.5")/$C168</f>
        <v>#DIV/0!</v>
      </c>
      <c r="H168" s="11" t="e">
        <f>(COUNTIFS(Sta!$A:$A,$A168,Sta!$F:$F,"&gt;1.5") + COUNTIFS(Sta!$B:$B,$A168,Sta!$F:$F,"&gt;1.5"))/$D168</f>
        <v>#DIV/0!</v>
      </c>
      <c r="I168" s="8" t="e">
        <f>COUNTIFS(Sta!$A:$A,$A168,Sta!$F:$F,"&gt;1.5")/$B168</f>
        <v>#DIV/0!</v>
      </c>
      <c r="J168" s="8" t="e">
        <f>COUNTIFS(Sta!$B:$B,$A168,Sta!$F:$F,"&gt;1.5")/$C168</f>
        <v>#DIV/0!</v>
      </c>
      <c r="K168" s="11" t="e">
        <f>(COUNTIFS(Sta!$A:$A,$A168,Sta!$F:$F,"&gt;2.5") + COUNTIFS(Sta!$B:$B,$A168,Sta!$F:$F,"&gt;2.5"))/$D168</f>
        <v>#DIV/0!</v>
      </c>
      <c r="L168" s="8" t="e">
        <f>COUNTIFS(Sta!$A:$A,$A168,Sta!$F:$F,"&gt;2.5")/$B168</f>
        <v>#DIV/0!</v>
      </c>
      <c r="M168" s="8" t="e">
        <f>COUNTIFS(Sta!$B:$B,$A168,Sta!$F:$F,"&gt;2.5")/$C168</f>
        <v>#DIV/0!</v>
      </c>
      <c r="N168" s="11" t="e">
        <f>(COUNTIFS(Sta!$A:$A,$A168,Sta!$F:$F,"&gt;3.5") + COUNTIFS(Sta!$B:$B,$A168,Sta!$F:$F,"&gt;3.5"))/$D168</f>
        <v>#DIV/0!</v>
      </c>
      <c r="O168" s="8" t="e">
        <f>COUNTIFS(Sta!$A:$A,$A168,Sta!$F:$F,"&gt;3.5")/$B168</f>
        <v>#DIV/0!</v>
      </c>
      <c r="P168" s="8" t="e">
        <f>COUNTIFS(Sta!$B:$B,$A168,Sta!$F:$F,"&gt;3.5")/$C168</f>
        <v>#DIV/0!</v>
      </c>
      <c r="Q168" s="11" t="e">
        <f>(COUNTIFS(Sta!$A:$A,$A168,Sta!$D:$D,"&gt;0.5")  + COUNTIFS(Sta!$B:$B,$A168,Sta!$E:$E,"&gt;0.5"))/$D168</f>
        <v>#DIV/0!</v>
      </c>
      <c r="R168" s="8" t="e">
        <f>COUNTIFS(Sta!$A:$A,$A168,Sta!$D:$D,"&gt;0.5")/$B168</f>
        <v>#DIV/0!</v>
      </c>
      <c r="S168" s="8" t="e">
        <f>COUNTIFS(Sta!$B:$B,$A168,Sta!$E:$E,"&gt;0.5")/$C168</f>
        <v>#DIV/0!</v>
      </c>
      <c r="T168" s="11" t="e">
        <f>(COUNTIFS(Sta!$A:$A,$A168,Sta!$D:$D,"&gt;1.5")  + COUNTIFS(Sta!$B:$B,$A168,Sta!$E:$E,"&gt;1.5"))/$D168</f>
        <v>#DIV/0!</v>
      </c>
      <c r="U168" s="8" t="e">
        <f>COUNTIFS(Sta!$A:$A,$A168,Sta!$D:$D,"&gt;1.5")/$B168</f>
        <v>#DIV/0!</v>
      </c>
      <c r="V168" s="8" t="e">
        <f>COUNTIFS(Sta!$B:$B,$A168,Sta!$E:$E,"&gt;1.5")/$C168</f>
        <v>#DIV/0!</v>
      </c>
      <c r="W168" s="11" t="e">
        <f>(COUNTIFS(Sta!$A:$A,$A168,Sta!$E:E,"&gt;0.5") +COUNTIFS(Sta!$B:$B,$A168,Sta!$D:$D,"&gt;0.5"))/$D168</f>
        <v>#DIV/0!</v>
      </c>
      <c r="X168" s="8" t="e">
        <f>COUNTIFS(Sta!$A:$A,$A168,Sta!$E:$E,"&gt;0.5")/$B168</f>
        <v>#DIV/0!</v>
      </c>
      <c r="Y168" s="8" t="e">
        <f>COUNTIFS(Sta!$B:$B,$A168,Sta!$D:$D,"&gt;0.5")/$C168</f>
        <v>#DIV/0!</v>
      </c>
      <c r="Z168" s="11" t="e">
        <f>(COUNTIFS(Sta!$A:$A,$A168,Sta!$E:$E,"&gt;1.5")  + COUNTIFS(Sta!$B:$B,$A168,Sta!$D:$D,"&gt;1.5"))/$D168</f>
        <v>#DIV/0!</v>
      </c>
      <c r="AA168" s="8" t="e">
        <f>COUNTIFS(Sta!$A:$A,$A168,Sta!$E:$E,"&gt;1.5")/$B168</f>
        <v>#DIV/0!</v>
      </c>
      <c r="AB168" s="8" t="e">
        <f>COUNTIFS(Sta!$B:$B,$A168,Sta!$D:$D,"&gt;1.5")/$C168</f>
        <v>#DIV/0!</v>
      </c>
      <c r="AC168" s="11" t="e">
        <f>(COUNTIFS(Sta!$A:A,$A168,Sta!$G:$G,"y") + COUNTIFS(Sta!$B:B,$A168,Sta!$G:$G,"y"))/$D168</f>
        <v>#DIV/0!</v>
      </c>
      <c r="AD168" s="8" t="e">
        <f>COUNTIFS(Sta!$A:A,$A168,Sta!$G:$G,"y")/$B168</f>
        <v>#DIV/0!</v>
      </c>
      <c r="AE168" s="16" t="e">
        <f>COUNTIFS(Sta!$B:B,$A168,Sta!$G:$G,"y")/$C168</f>
        <v>#DIV/0!</v>
      </c>
    </row>
    <row r="169" spans="1:31" x14ac:dyDescent="0.3">
      <c r="A169" s="62" t="s">
        <v>295</v>
      </c>
      <c r="B169" s="9">
        <f>COUNTIF(Sta!A:A,A169)</f>
        <v>0</v>
      </c>
      <c r="C169" s="4">
        <f>COUNTIF(Sta!B:B,A169)</f>
        <v>0</v>
      </c>
      <c r="D169" s="4">
        <f t="shared" si="5"/>
        <v>0</v>
      </c>
      <c r="E169" s="11" t="e">
        <f>(COUNTIFS(Sta!$A:$A,$A169,Sta!$F:$F,"&gt;0.5") + COUNTIFS(Sta!$B:$B,$A169,Sta!$F:$F,"&gt;0.5"))/$D169</f>
        <v>#DIV/0!</v>
      </c>
      <c r="F169" s="8" t="e">
        <f>COUNTIFS(Sta!$A:$A,$A169,Sta!$F:$F,"&gt;0.5")/$B169</f>
        <v>#DIV/0!</v>
      </c>
      <c r="G169" s="8" t="e">
        <f>COUNTIFS(Sta!$B:$B,$A169,Sta!$F:$F,"&gt;0.5")/$C169</f>
        <v>#DIV/0!</v>
      </c>
      <c r="H169" s="11" t="e">
        <f>(COUNTIFS(Sta!$A:$A,$A169,Sta!$F:$F,"&gt;1.5") + COUNTIFS(Sta!$B:$B,$A169,Sta!$F:$F,"&gt;1.5"))/$D169</f>
        <v>#DIV/0!</v>
      </c>
      <c r="I169" s="8" t="e">
        <f>COUNTIFS(Sta!$A:$A,$A169,Sta!$F:$F,"&gt;1.5")/$B169</f>
        <v>#DIV/0!</v>
      </c>
      <c r="J169" s="8" t="e">
        <f>COUNTIFS(Sta!$B:$B,$A169,Sta!$F:$F,"&gt;1.5")/$C169</f>
        <v>#DIV/0!</v>
      </c>
      <c r="K169" s="11" t="e">
        <f>(COUNTIFS(Sta!$A:$A,$A169,Sta!$F:$F,"&gt;2.5") + COUNTIFS(Sta!$B:$B,$A169,Sta!$F:$F,"&gt;2.5"))/$D169</f>
        <v>#DIV/0!</v>
      </c>
      <c r="L169" s="8" t="e">
        <f>COUNTIFS(Sta!$A:$A,$A169,Sta!$F:$F,"&gt;2.5")/$B169</f>
        <v>#DIV/0!</v>
      </c>
      <c r="M169" s="8" t="e">
        <f>COUNTIFS(Sta!$B:$B,$A169,Sta!$F:$F,"&gt;2.5")/$C169</f>
        <v>#DIV/0!</v>
      </c>
      <c r="N169" s="11" t="e">
        <f>(COUNTIFS(Sta!$A:$A,$A169,Sta!$F:$F,"&gt;3.5") + COUNTIFS(Sta!$B:$B,$A169,Sta!$F:$F,"&gt;3.5"))/$D169</f>
        <v>#DIV/0!</v>
      </c>
      <c r="O169" s="8" t="e">
        <f>COUNTIFS(Sta!$A:$A,$A169,Sta!$F:$F,"&gt;3.5")/$B169</f>
        <v>#DIV/0!</v>
      </c>
      <c r="P169" s="8" t="e">
        <f>COUNTIFS(Sta!$B:$B,$A169,Sta!$F:$F,"&gt;3.5")/$C169</f>
        <v>#DIV/0!</v>
      </c>
      <c r="Q169" s="11" t="e">
        <f>(COUNTIFS(Sta!$A:$A,$A169,Sta!$D:$D,"&gt;0.5")  + COUNTIFS(Sta!$B:$B,$A169,Sta!$E:$E,"&gt;0.5"))/$D169</f>
        <v>#DIV/0!</v>
      </c>
      <c r="R169" s="8" t="e">
        <f>COUNTIFS(Sta!$A:$A,$A169,Sta!$D:$D,"&gt;0.5")/$B169</f>
        <v>#DIV/0!</v>
      </c>
      <c r="S169" s="8" t="e">
        <f>COUNTIFS(Sta!$B:$B,$A169,Sta!$E:$E,"&gt;0.5")/$C169</f>
        <v>#DIV/0!</v>
      </c>
      <c r="T169" s="11" t="e">
        <f>(COUNTIFS(Sta!$A:$A,$A169,Sta!$D:$D,"&gt;1.5")  + COUNTIFS(Sta!$B:$B,$A169,Sta!$E:$E,"&gt;1.5"))/$D169</f>
        <v>#DIV/0!</v>
      </c>
      <c r="U169" s="8" t="e">
        <f>COUNTIFS(Sta!$A:$A,$A169,Sta!$D:$D,"&gt;1.5")/$B169</f>
        <v>#DIV/0!</v>
      </c>
      <c r="V169" s="8" t="e">
        <f>COUNTIFS(Sta!$B:$B,$A169,Sta!$E:$E,"&gt;1.5")/$C169</f>
        <v>#DIV/0!</v>
      </c>
      <c r="W169" s="11" t="e">
        <f>(COUNTIFS(Sta!$A:$A,$A169,Sta!$E:E,"&gt;0.5") +COUNTIFS(Sta!$B:$B,$A169,Sta!$D:$D,"&gt;0.5"))/$D169</f>
        <v>#DIV/0!</v>
      </c>
      <c r="X169" s="8" t="e">
        <f>COUNTIFS(Sta!$A:$A,$A169,Sta!$E:$E,"&gt;0.5")/$B169</f>
        <v>#DIV/0!</v>
      </c>
      <c r="Y169" s="8" t="e">
        <f>COUNTIFS(Sta!$B:$B,$A169,Sta!$D:$D,"&gt;0.5")/$C169</f>
        <v>#DIV/0!</v>
      </c>
      <c r="Z169" s="11" t="e">
        <f>(COUNTIFS(Sta!$A:$A,$A169,Sta!$E:$E,"&gt;1.5")  + COUNTIFS(Sta!$B:$B,$A169,Sta!$D:$D,"&gt;1.5"))/$D169</f>
        <v>#DIV/0!</v>
      </c>
      <c r="AA169" s="8" t="e">
        <f>COUNTIFS(Sta!$A:$A,$A169,Sta!$E:$E,"&gt;1.5")/$B169</f>
        <v>#DIV/0!</v>
      </c>
      <c r="AB169" s="8" t="e">
        <f>COUNTIFS(Sta!$B:$B,$A169,Sta!$D:$D,"&gt;1.5")/$C169</f>
        <v>#DIV/0!</v>
      </c>
      <c r="AC169" s="11" t="e">
        <f>(COUNTIFS(Sta!$A:A,$A169,Sta!$G:$G,"y") + COUNTIFS(Sta!$B:B,$A169,Sta!$G:$G,"y"))/$D169</f>
        <v>#DIV/0!</v>
      </c>
      <c r="AD169" s="8" t="e">
        <f>COUNTIFS(Sta!$A:A,$A169,Sta!$G:$G,"y")/$B169</f>
        <v>#DIV/0!</v>
      </c>
      <c r="AE169" s="16" t="e">
        <f>COUNTIFS(Sta!$B:B,$A169,Sta!$G:$G,"y")/$C169</f>
        <v>#DIV/0!</v>
      </c>
    </row>
    <row r="170" spans="1:31" x14ac:dyDescent="0.3">
      <c r="A170" s="62" t="s">
        <v>285</v>
      </c>
      <c r="B170" s="9">
        <f>COUNTIF(Sta!A:A,A170)</f>
        <v>0</v>
      </c>
      <c r="C170" s="4">
        <f>COUNTIF(Sta!B:B,A170)</f>
        <v>0</v>
      </c>
      <c r="D170" s="4">
        <f t="shared" si="5"/>
        <v>0</v>
      </c>
      <c r="E170" s="11" t="e">
        <f>(COUNTIFS(Sta!$A:$A,$A170,Sta!$F:$F,"&gt;0.5") + COUNTIFS(Sta!$B:$B,$A170,Sta!$F:$F,"&gt;0.5"))/$D170</f>
        <v>#DIV/0!</v>
      </c>
      <c r="F170" s="8" t="e">
        <f>COUNTIFS(Sta!$A:$A,$A170,Sta!$F:$F,"&gt;0.5")/$B170</f>
        <v>#DIV/0!</v>
      </c>
      <c r="G170" s="8" t="e">
        <f>COUNTIFS(Sta!$B:$B,$A170,Sta!$F:$F,"&gt;0.5")/$C170</f>
        <v>#DIV/0!</v>
      </c>
      <c r="H170" s="11" t="e">
        <f>(COUNTIFS(Sta!$A:$A,$A170,Sta!$F:$F,"&gt;1.5") + COUNTIFS(Sta!$B:$B,$A170,Sta!$F:$F,"&gt;1.5"))/$D170</f>
        <v>#DIV/0!</v>
      </c>
      <c r="I170" s="8" t="e">
        <f>COUNTIFS(Sta!$A:$A,$A170,Sta!$F:$F,"&gt;1.5")/$B170</f>
        <v>#DIV/0!</v>
      </c>
      <c r="J170" s="8" t="e">
        <f>COUNTIFS(Sta!$B:$B,$A170,Sta!$F:$F,"&gt;1.5")/$C170</f>
        <v>#DIV/0!</v>
      </c>
      <c r="K170" s="11" t="e">
        <f>(COUNTIFS(Sta!$A:$A,$A170,Sta!$F:$F,"&gt;2.5") + COUNTIFS(Sta!$B:$B,$A170,Sta!$F:$F,"&gt;2.5"))/$D170</f>
        <v>#DIV/0!</v>
      </c>
      <c r="L170" s="8" t="e">
        <f>COUNTIFS(Sta!$A:$A,$A170,Sta!$F:$F,"&gt;2.5")/$B170</f>
        <v>#DIV/0!</v>
      </c>
      <c r="M170" s="8" t="e">
        <f>COUNTIFS(Sta!$B:$B,$A170,Sta!$F:$F,"&gt;2.5")/$C170</f>
        <v>#DIV/0!</v>
      </c>
      <c r="N170" s="11" t="e">
        <f>(COUNTIFS(Sta!$A:$A,$A170,Sta!$F:$F,"&gt;3.5") + COUNTIFS(Sta!$B:$B,$A170,Sta!$F:$F,"&gt;3.5"))/$D170</f>
        <v>#DIV/0!</v>
      </c>
      <c r="O170" s="8" t="e">
        <f>COUNTIFS(Sta!$A:$A,$A170,Sta!$F:$F,"&gt;3.5")/$B170</f>
        <v>#DIV/0!</v>
      </c>
      <c r="P170" s="8" t="e">
        <f>COUNTIFS(Sta!$B:$B,$A170,Sta!$F:$F,"&gt;3.5")/$C170</f>
        <v>#DIV/0!</v>
      </c>
      <c r="Q170" s="11" t="e">
        <f>(COUNTIFS(Sta!$A:$A,$A170,Sta!$D:$D,"&gt;0.5")  + COUNTIFS(Sta!$B:$B,$A170,Sta!$E:$E,"&gt;0.5"))/$D170</f>
        <v>#DIV/0!</v>
      </c>
      <c r="R170" s="8" t="e">
        <f>COUNTIFS(Sta!$A:$A,$A170,Sta!$D:$D,"&gt;0.5")/$B170</f>
        <v>#DIV/0!</v>
      </c>
      <c r="S170" s="8" t="e">
        <f>COUNTIFS(Sta!$B:$B,$A170,Sta!$E:$E,"&gt;0.5")/$C170</f>
        <v>#DIV/0!</v>
      </c>
      <c r="T170" s="11" t="e">
        <f>(COUNTIFS(Sta!$A:$A,$A170,Sta!$D:$D,"&gt;1.5")  + COUNTIFS(Sta!$B:$B,$A170,Sta!$E:$E,"&gt;1.5"))/$D170</f>
        <v>#DIV/0!</v>
      </c>
      <c r="U170" s="8" t="e">
        <f>COUNTIFS(Sta!$A:$A,$A170,Sta!$D:$D,"&gt;1.5")/$B170</f>
        <v>#DIV/0!</v>
      </c>
      <c r="V170" s="8" t="e">
        <f>COUNTIFS(Sta!$B:$B,$A170,Sta!$E:$E,"&gt;1.5")/$C170</f>
        <v>#DIV/0!</v>
      </c>
      <c r="W170" s="11" t="e">
        <f>(COUNTIFS(Sta!$A:$A,$A170,Sta!$E:E,"&gt;0.5") +COUNTIFS(Sta!$B:$B,$A170,Sta!$D:$D,"&gt;0.5"))/$D170</f>
        <v>#DIV/0!</v>
      </c>
      <c r="X170" s="8" t="e">
        <f>COUNTIFS(Sta!$A:$A,$A170,Sta!$E:$E,"&gt;0.5")/$B170</f>
        <v>#DIV/0!</v>
      </c>
      <c r="Y170" s="8" t="e">
        <f>COUNTIFS(Sta!$B:$B,$A170,Sta!$D:$D,"&gt;0.5")/$C170</f>
        <v>#DIV/0!</v>
      </c>
      <c r="Z170" s="11" t="e">
        <f>(COUNTIFS(Sta!$A:$A,$A170,Sta!$E:$E,"&gt;1.5")  + COUNTIFS(Sta!$B:$B,$A170,Sta!$D:$D,"&gt;1.5"))/$D170</f>
        <v>#DIV/0!</v>
      </c>
      <c r="AA170" s="8" t="e">
        <f>COUNTIFS(Sta!$A:$A,$A170,Sta!$E:$E,"&gt;1.5")/$B170</f>
        <v>#DIV/0!</v>
      </c>
      <c r="AB170" s="8" t="e">
        <f>COUNTIFS(Sta!$B:$B,$A170,Sta!$D:$D,"&gt;1.5")/$C170</f>
        <v>#DIV/0!</v>
      </c>
      <c r="AC170" s="11" t="e">
        <f>(COUNTIFS(Sta!$A:A,$A170,Sta!$G:$G,"y") + COUNTIFS(Sta!$B:B,$A170,Sta!$G:$G,"y"))/$D170</f>
        <v>#DIV/0!</v>
      </c>
      <c r="AD170" s="8" t="e">
        <f>COUNTIFS(Sta!$A:A,$A170,Sta!$G:$G,"y")/$B170</f>
        <v>#DIV/0!</v>
      </c>
      <c r="AE170" s="16" t="e">
        <f>COUNTIFS(Sta!$B:B,$A170,Sta!$G:$G,"y")/$C170</f>
        <v>#DIV/0!</v>
      </c>
    </row>
    <row r="171" spans="1:31" x14ac:dyDescent="0.3">
      <c r="A171" s="62" t="s">
        <v>294</v>
      </c>
      <c r="B171" s="9">
        <f>COUNTIF(Sta!A:A,A171)</f>
        <v>0</v>
      </c>
      <c r="C171" s="4">
        <f>COUNTIF(Sta!B:B,A171)</f>
        <v>0</v>
      </c>
      <c r="D171" s="4">
        <f t="shared" si="5"/>
        <v>0</v>
      </c>
      <c r="E171" s="11" t="e">
        <f>(COUNTIFS(Sta!$A:$A,$A171,Sta!$F:$F,"&gt;0.5") + COUNTIFS(Sta!$B:$B,$A171,Sta!$F:$F,"&gt;0.5"))/$D171</f>
        <v>#DIV/0!</v>
      </c>
      <c r="F171" s="8" t="e">
        <f>COUNTIFS(Sta!$A:$A,$A171,Sta!$F:$F,"&gt;0.5")/$B171</f>
        <v>#DIV/0!</v>
      </c>
      <c r="G171" s="8" t="e">
        <f>COUNTIFS(Sta!$B:$B,$A171,Sta!$F:$F,"&gt;0.5")/$C171</f>
        <v>#DIV/0!</v>
      </c>
      <c r="H171" s="11" t="e">
        <f>(COUNTIFS(Sta!$A:$A,$A171,Sta!$F:$F,"&gt;1.5") + COUNTIFS(Sta!$B:$B,$A171,Sta!$F:$F,"&gt;1.5"))/$D171</f>
        <v>#DIV/0!</v>
      </c>
      <c r="I171" s="8" t="e">
        <f>COUNTIFS(Sta!$A:$A,$A171,Sta!$F:$F,"&gt;1.5")/$B171</f>
        <v>#DIV/0!</v>
      </c>
      <c r="J171" s="8" t="e">
        <f>COUNTIFS(Sta!$B:$B,$A171,Sta!$F:$F,"&gt;1.5")/$C171</f>
        <v>#DIV/0!</v>
      </c>
      <c r="K171" s="11" t="e">
        <f>(COUNTIFS(Sta!$A:$A,$A171,Sta!$F:$F,"&gt;2.5") + COUNTIFS(Sta!$B:$B,$A171,Sta!$F:$F,"&gt;2.5"))/$D171</f>
        <v>#DIV/0!</v>
      </c>
      <c r="L171" s="8" t="e">
        <f>COUNTIFS(Sta!$A:$A,$A171,Sta!$F:$F,"&gt;2.5")/$B171</f>
        <v>#DIV/0!</v>
      </c>
      <c r="M171" s="8" t="e">
        <f>COUNTIFS(Sta!$B:$B,$A171,Sta!$F:$F,"&gt;2.5")/$C171</f>
        <v>#DIV/0!</v>
      </c>
      <c r="N171" s="11" t="e">
        <f>(COUNTIFS(Sta!$A:$A,$A171,Sta!$F:$F,"&gt;3.5") + COUNTIFS(Sta!$B:$B,$A171,Sta!$F:$F,"&gt;3.5"))/$D171</f>
        <v>#DIV/0!</v>
      </c>
      <c r="O171" s="8" t="e">
        <f>COUNTIFS(Sta!$A:$A,$A171,Sta!$F:$F,"&gt;3.5")/$B171</f>
        <v>#DIV/0!</v>
      </c>
      <c r="P171" s="8" t="e">
        <f>COUNTIFS(Sta!$B:$B,$A171,Sta!$F:$F,"&gt;3.5")/$C171</f>
        <v>#DIV/0!</v>
      </c>
      <c r="Q171" s="11" t="e">
        <f>(COUNTIFS(Sta!$A:$A,$A171,Sta!$D:$D,"&gt;0.5")  + COUNTIFS(Sta!$B:$B,$A171,Sta!$E:$E,"&gt;0.5"))/$D171</f>
        <v>#DIV/0!</v>
      </c>
      <c r="R171" s="8" t="e">
        <f>COUNTIFS(Sta!$A:$A,$A171,Sta!$D:$D,"&gt;0.5")/$B171</f>
        <v>#DIV/0!</v>
      </c>
      <c r="S171" s="8" t="e">
        <f>COUNTIFS(Sta!$B:$B,$A171,Sta!$E:$E,"&gt;0.5")/$C171</f>
        <v>#DIV/0!</v>
      </c>
      <c r="T171" s="11" t="e">
        <f>(COUNTIFS(Sta!$A:$A,$A171,Sta!$D:$D,"&gt;1.5")  + COUNTIFS(Sta!$B:$B,$A171,Sta!$E:$E,"&gt;1.5"))/$D171</f>
        <v>#DIV/0!</v>
      </c>
      <c r="U171" s="8" t="e">
        <f>COUNTIFS(Sta!$A:$A,$A171,Sta!$D:$D,"&gt;1.5")/$B171</f>
        <v>#DIV/0!</v>
      </c>
      <c r="V171" s="8" t="e">
        <f>COUNTIFS(Sta!$B:$B,$A171,Sta!$E:$E,"&gt;1.5")/$C171</f>
        <v>#DIV/0!</v>
      </c>
      <c r="W171" s="11" t="e">
        <f>(COUNTIFS(Sta!$A:$A,$A171,Sta!$E:E,"&gt;0.5") +COUNTIFS(Sta!$B:$B,$A171,Sta!$D:$D,"&gt;0.5"))/$D171</f>
        <v>#DIV/0!</v>
      </c>
      <c r="X171" s="8" t="e">
        <f>COUNTIFS(Sta!$A:$A,$A171,Sta!$E:$E,"&gt;0.5")/$B171</f>
        <v>#DIV/0!</v>
      </c>
      <c r="Y171" s="8" t="e">
        <f>COUNTIFS(Sta!$B:$B,$A171,Sta!$D:$D,"&gt;0.5")/$C171</f>
        <v>#DIV/0!</v>
      </c>
      <c r="Z171" s="11" t="e">
        <f>(COUNTIFS(Sta!$A:$A,$A171,Sta!$E:$E,"&gt;1.5")  + COUNTIFS(Sta!$B:$B,$A171,Sta!$D:$D,"&gt;1.5"))/$D171</f>
        <v>#DIV/0!</v>
      </c>
      <c r="AA171" s="8" t="e">
        <f>COUNTIFS(Sta!$A:$A,$A171,Sta!$E:$E,"&gt;1.5")/$B171</f>
        <v>#DIV/0!</v>
      </c>
      <c r="AB171" s="8" t="e">
        <f>COUNTIFS(Sta!$B:$B,$A171,Sta!$D:$D,"&gt;1.5")/$C171</f>
        <v>#DIV/0!</v>
      </c>
      <c r="AC171" s="11" t="e">
        <f>(COUNTIFS(Sta!$A:A,$A171,Sta!$G:$G,"y") + COUNTIFS(Sta!$B:B,$A171,Sta!$G:$G,"y"))/$D171</f>
        <v>#DIV/0!</v>
      </c>
      <c r="AD171" s="8" t="e">
        <f>COUNTIFS(Sta!$A:A,$A171,Sta!$G:$G,"y")/$B171</f>
        <v>#DIV/0!</v>
      </c>
      <c r="AE171" s="16" t="e">
        <f>COUNTIFS(Sta!$B:B,$A171,Sta!$G:$G,"y")/$C171</f>
        <v>#DIV/0!</v>
      </c>
    </row>
    <row r="172" spans="1:31" x14ac:dyDescent="0.3">
      <c r="A172" s="62" t="s">
        <v>282</v>
      </c>
      <c r="B172" s="9">
        <f>COUNTIF(Sta!A:A,A172)</f>
        <v>0</v>
      </c>
      <c r="C172" s="4">
        <f>COUNTIF(Sta!B:B,A172)</f>
        <v>0</v>
      </c>
      <c r="D172" s="4">
        <f t="shared" si="5"/>
        <v>0</v>
      </c>
      <c r="E172" s="11" t="e">
        <f>(COUNTIFS(Sta!$A:$A,$A172,Sta!$F:$F,"&gt;0.5") + COUNTIFS(Sta!$B:$B,$A172,Sta!$F:$F,"&gt;0.5"))/$D172</f>
        <v>#DIV/0!</v>
      </c>
      <c r="F172" s="8" t="e">
        <f>COUNTIFS(Sta!$A:$A,$A172,Sta!$F:$F,"&gt;0.5")/$B172</f>
        <v>#DIV/0!</v>
      </c>
      <c r="G172" s="8" t="e">
        <f>COUNTIFS(Sta!$B:$B,$A172,Sta!$F:$F,"&gt;0.5")/$C172</f>
        <v>#DIV/0!</v>
      </c>
      <c r="H172" s="11" t="e">
        <f>(COUNTIFS(Sta!$A:$A,$A172,Sta!$F:$F,"&gt;1.5") + COUNTIFS(Sta!$B:$B,$A172,Sta!$F:$F,"&gt;1.5"))/$D172</f>
        <v>#DIV/0!</v>
      </c>
      <c r="I172" s="8" t="e">
        <f>COUNTIFS(Sta!$A:$A,$A172,Sta!$F:$F,"&gt;1.5")/$B172</f>
        <v>#DIV/0!</v>
      </c>
      <c r="J172" s="8" t="e">
        <f>COUNTIFS(Sta!$B:$B,$A172,Sta!$F:$F,"&gt;1.5")/$C172</f>
        <v>#DIV/0!</v>
      </c>
      <c r="K172" s="11" t="e">
        <f>(COUNTIFS(Sta!$A:$A,$A172,Sta!$F:$F,"&gt;2.5") + COUNTIFS(Sta!$B:$B,$A172,Sta!$F:$F,"&gt;2.5"))/$D172</f>
        <v>#DIV/0!</v>
      </c>
      <c r="L172" s="8" t="e">
        <f>COUNTIFS(Sta!$A:$A,$A172,Sta!$F:$F,"&gt;2.5")/$B172</f>
        <v>#DIV/0!</v>
      </c>
      <c r="M172" s="8" t="e">
        <f>COUNTIFS(Sta!$B:$B,$A172,Sta!$F:$F,"&gt;2.5")/$C172</f>
        <v>#DIV/0!</v>
      </c>
      <c r="N172" s="11" t="e">
        <f>(COUNTIFS(Sta!$A:$A,$A172,Sta!$F:$F,"&gt;3.5") + COUNTIFS(Sta!$B:$B,$A172,Sta!$F:$F,"&gt;3.5"))/$D172</f>
        <v>#DIV/0!</v>
      </c>
      <c r="O172" s="8" t="e">
        <f>COUNTIFS(Sta!$A:$A,$A172,Sta!$F:$F,"&gt;3.5")/$B172</f>
        <v>#DIV/0!</v>
      </c>
      <c r="P172" s="8" t="e">
        <f>COUNTIFS(Sta!$B:$B,$A172,Sta!$F:$F,"&gt;3.5")/$C172</f>
        <v>#DIV/0!</v>
      </c>
      <c r="Q172" s="11" t="e">
        <f>(COUNTIFS(Sta!$A:$A,$A172,Sta!$D:$D,"&gt;0.5")  + COUNTIFS(Sta!$B:$B,$A172,Sta!$E:$E,"&gt;0.5"))/$D172</f>
        <v>#DIV/0!</v>
      </c>
      <c r="R172" s="8" t="e">
        <f>COUNTIFS(Sta!$A:$A,$A172,Sta!$D:$D,"&gt;0.5")/$B172</f>
        <v>#DIV/0!</v>
      </c>
      <c r="S172" s="8" t="e">
        <f>COUNTIFS(Sta!$B:$B,$A172,Sta!$E:$E,"&gt;0.5")/$C172</f>
        <v>#DIV/0!</v>
      </c>
      <c r="T172" s="11" t="e">
        <f>(COUNTIFS(Sta!$A:$A,$A172,Sta!$D:$D,"&gt;1.5")  + COUNTIFS(Sta!$B:$B,$A172,Sta!$E:$E,"&gt;1.5"))/$D172</f>
        <v>#DIV/0!</v>
      </c>
      <c r="U172" s="8" t="e">
        <f>COUNTIFS(Sta!$A:$A,$A172,Sta!$D:$D,"&gt;1.5")/$B172</f>
        <v>#DIV/0!</v>
      </c>
      <c r="V172" s="8" t="e">
        <f>COUNTIFS(Sta!$B:$B,$A172,Sta!$E:$E,"&gt;1.5")/$C172</f>
        <v>#DIV/0!</v>
      </c>
      <c r="W172" s="11" t="e">
        <f>(COUNTIFS(Sta!$A:$A,$A172,Sta!$E:E,"&gt;0.5") +COUNTIFS(Sta!$B:$B,$A172,Sta!$D:$D,"&gt;0.5"))/$D172</f>
        <v>#DIV/0!</v>
      </c>
      <c r="X172" s="8" t="e">
        <f>COUNTIFS(Sta!$A:$A,$A172,Sta!$E:$E,"&gt;0.5")/$B172</f>
        <v>#DIV/0!</v>
      </c>
      <c r="Y172" s="8" t="e">
        <f>COUNTIFS(Sta!$B:$B,$A172,Sta!$D:$D,"&gt;0.5")/$C172</f>
        <v>#DIV/0!</v>
      </c>
      <c r="Z172" s="11" t="e">
        <f>(COUNTIFS(Sta!$A:$A,$A172,Sta!$E:$E,"&gt;1.5")  + COUNTIFS(Sta!$B:$B,$A172,Sta!$D:$D,"&gt;1.5"))/$D172</f>
        <v>#DIV/0!</v>
      </c>
      <c r="AA172" s="8" t="e">
        <f>COUNTIFS(Sta!$A:$A,$A172,Sta!$E:$E,"&gt;1.5")/$B172</f>
        <v>#DIV/0!</v>
      </c>
      <c r="AB172" s="8" t="e">
        <f>COUNTIFS(Sta!$B:$B,$A172,Sta!$D:$D,"&gt;1.5")/$C172</f>
        <v>#DIV/0!</v>
      </c>
      <c r="AC172" s="11" t="e">
        <f>(COUNTIFS(Sta!$A:A,$A172,Sta!$G:$G,"y") + COUNTIFS(Sta!$B:B,$A172,Sta!$G:$G,"y"))/$D172</f>
        <v>#DIV/0!</v>
      </c>
      <c r="AD172" s="8" t="e">
        <f>COUNTIFS(Sta!$A:A,$A172,Sta!$G:$G,"y")/$B172</f>
        <v>#DIV/0!</v>
      </c>
      <c r="AE172" s="16" t="e">
        <f>COUNTIFS(Sta!$B:B,$A172,Sta!$G:$G,"y")/$C172</f>
        <v>#DIV/0!</v>
      </c>
    </row>
    <row r="173" spans="1:31" x14ac:dyDescent="0.3">
      <c r="A173" s="62" t="s">
        <v>293</v>
      </c>
      <c r="B173" s="9">
        <f>COUNTIF(Sta!A:A,A173)</f>
        <v>0</v>
      </c>
      <c r="C173" s="4">
        <f>COUNTIF(Sta!B:B,A173)</f>
        <v>0</v>
      </c>
      <c r="D173" s="4">
        <f t="shared" si="5"/>
        <v>0</v>
      </c>
      <c r="E173" s="11" t="e">
        <f>(COUNTIFS(Sta!$A:$A,$A173,Sta!$F:$F,"&gt;0.5") + COUNTIFS(Sta!$B:$B,$A173,Sta!$F:$F,"&gt;0.5"))/$D173</f>
        <v>#DIV/0!</v>
      </c>
      <c r="F173" s="8" t="e">
        <f>COUNTIFS(Sta!$A:$A,$A173,Sta!$F:$F,"&gt;0.5")/$B173</f>
        <v>#DIV/0!</v>
      </c>
      <c r="G173" s="8" t="e">
        <f>COUNTIFS(Sta!$B:$B,$A173,Sta!$F:$F,"&gt;0.5")/$C173</f>
        <v>#DIV/0!</v>
      </c>
      <c r="H173" s="11" t="e">
        <f>(COUNTIFS(Sta!$A:$A,$A173,Sta!$F:$F,"&gt;1.5") + COUNTIFS(Sta!$B:$B,$A173,Sta!$F:$F,"&gt;1.5"))/$D173</f>
        <v>#DIV/0!</v>
      </c>
      <c r="I173" s="8" t="e">
        <f>COUNTIFS(Sta!$A:$A,$A173,Sta!$F:$F,"&gt;1.5")/$B173</f>
        <v>#DIV/0!</v>
      </c>
      <c r="J173" s="8" t="e">
        <f>COUNTIFS(Sta!$B:$B,$A173,Sta!$F:$F,"&gt;1.5")/$C173</f>
        <v>#DIV/0!</v>
      </c>
      <c r="K173" s="11" t="e">
        <f>(COUNTIFS(Sta!$A:$A,$A173,Sta!$F:$F,"&gt;2.5") + COUNTIFS(Sta!$B:$B,$A173,Sta!$F:$F,"&gt;2.5"))/$D173</f>
        <v>#DIV/0!</v>
      </c>
      <c r="L173" s="8" t="e">
        <f>COUNTIFS(Sta!$A:$A,$A173,Sta!$F:$F,"&gt;2.5")/$B173</f>
        <v>#DIV/0!</v>
      </c>
      <c r="M173" s="8" t="e">
        <f>COUNTIFS(Sta!$B:$B,$A173,Sta!$F:$F,"&gt;2.5")/$C173</f>
        <v>#DIV/0!</v>
      </c>
      <c r="N173" s="11" t="e">
        <f>(COUNTIFS(Sta!$A:$A,$A173,Sta!$F:$F,"&gt;3.5") + COUNTIFS(Sta!$B:$B,$A173,Sta!$F:$F,"&gt;3.5"))/$D173</f>
        <v>#DIV/0!</v>
      </c>
      <c r="O173" s="8" t="e">
        <f>COUNTIFS(Sta!$A:$A,$A173,Sta!$F:$F,"&gt;3.5")/$B173</f>
        <v>#DIV/0!</v>
      </c>
      <c r="P173" s="8" t="e">
        <f>COUNTIFS(Sta!$B:$B,$A173,Sta!$F:$F,"&gt;3.5")/$C173</f>
        <v>#DIV/0!</v>
      </c>
      <c r="Q173" s="11" t="e">
        <f>(COUNTIFS(Sta!$A:$A,$A173,Sta!$D:$D,"&gt;0.5")  + COUNTIFS(Sta!$B:$B,$A173,Sta!$E:$E,"&gt;0.5"))/$D173</f>
        <v>#DIV/0!</v>
      </c>
      <c r="R173" s="8" t="e">
        <f>COUNTIFS(Sta!$A:$A,$A173,Sta!$D:$D,"&gt;0.5")/$B173</f>
        <v>#DIV/0!</v>
      </c>
      <c r="S173" s="8" t="e">
        <f>COUNTIFS(Sta!$B:$B,$A173,Sta!$E:$E,"&gt;0.5")/$C173</f>
        <v>#DIV/0!</v>
      </c>
      <c r="T173" s="11" t="e">
        <f>(COUNTIFS(Sta!$A:$A,$A173,Sta!$D:$D,"&gt;1.5")  + COUNTIFS(Sta!$B:$B,$A173,Sta!$E:$E,"&gt;1.5"))/$D173</f>
        <v>#DIV/0!</v>
      </c>
      <c r="U173" s="8" t="e">
        <f>COUNTIFS(Sta!$A:$A,$A173,Sta!$D:$D,"&gt;1.5")/$B173</f>
        <v>#DIV/0!</v>
      </c>
      <c r="V173" s="8" t="e">
        <f>COUNTIFS(Sta!$B:$B,$A173,Sta!$E:$E,"&gt;1.5")/$C173</f>
        <v>#DIV/0!</v>
      </c>
      <c r="W173" s="11" t="e">
        <f>(COUNTIFS(Sta!$A:$A,$A173,Sta!$E:E,"&gt;0.5") +COUNTIFS(Sta!$B:$B,$A173,Sta!$D:$D,"&gt;0.5"))/$D173</f>
        <v>#DIV/0!</v>
      </c>
      <c r="X173" s="8" t="e">
        <f>COUNTIFS(Sta!$A:$A,$A173,Sta!$E:$E,"&gt;0.5")/$B173</f>
        <v>#DIV/0!</v>
      </c>
      <c r="Y173" s="8" t="e">
        <f>COUNTIFS(Sta!$B:$B,$A173,Sta!$D:$D,"&gt;0.5")/$C173</f>
        <v>#DIV/0!</v>
      </c>
      <c r="Z173" s="11" t="e">
        <f>(COUNTIFS(Sta!$A:$A,$A173,Sta!$E:$E,"&gt;1.5")  + COUNTIFS(Sta!$B:$B,$A173,Sta!$D:$D,"&gt;1.5"))/$D173</f>
        <v>#DIV/0!</v>
      </c>
      <c r="AA173" s="8" t="e">
        <f>COUNTIFS(Sta!$A:$A,$A173,Sta!$E:$E,"&gt;1.5")/$B173</f>
        <v>#DIV/0!</v>
      </c>
      <c r="AB173" s="8" t="e">
        <f>COUNTIFS(Sta!$B:$B,$A173,Sta!$D:$D,"&gt;1.5")/$C173</f>
        <v>#DIV/0!</v>
      </c>
      <c r="AC173" s="11" t="e">
        <f>(COUNTIFS(Sta!$A:A,$A173,Sta!$G:$G,"y") + COUNTIFS(Sta!$B:B,$A173,Sta!$G:$G,"y"))/$D173</f>
        <v>#DIV/0!</v>
      </c>
      <c r="AD173" s="8" t="e">
        <f>COUNTIFS(Sta!$A:A,$A173,Sta!$G:$G,"y")/$B173</f>
        <v>#DIV/0!</v>
      </c>
      <c r="AE173" s="16" t="e">
        <f>COUNTIFS(Sta!$B:B,$A173,Sta!$G:$G,"y")/$C173</f>
        <v>#DIV/0!</v>
      </c>
    </row>
    <row r="174" spans="1:31" x14ac:dyDescent="0.3">
      <c r="A174" s="62" t="s">
        <v>291</v>
      </c>
      <c r="B174" s="9">
        <f>COUNTIF(Sta!A:A,A174)</f>
        <v>0</v>
      </c>
      <c r="C174" s="4">
        <f>COUNTIF(Sta!B:B,A174)</f>
        <v>0</v>
      </c>
      <c r="D174" s="4">
        <f t="shared" si="5"/>
        <v>0</v>
      </c>
      <c r="E174" s="11" t="e">
        <f>(COUNTIFS(Sta!$A:$A,$A174,Sta!$F:$F,"&gt;0.5") + COUNTIFS(Sta!$B:$B,$A174,Sta!$F:$F,"&gt;0.5"))/$D174</f>
        <v>#DIV/0!</v>
      </c>
      <c r="F174" s="8" t="e">
        <f>COUNTIFS(Sta!$A:$A,$A174,Sta!$F:$F,"&gt;0.5")/$B174</f>
        <v>#DIV/0!</v>
      </c>
      <c r="G174" s="8" t="e">
        <f>COUNTIFS(Sta!$B:$B,$A174,Sta!$F:$F,"&gt;0.5")/$C174</f>
        <v>#DIV/0!</v>
      </c>
      <c r="H174" s="11" t="e">
        <f>(COUNTIFS(Sta!$A:$A,$A174,Sta!$F:$F,"&gt;1.5") + COUNTIFS(Sta!$B:$B,$A174,Sta!$F:$F,"&gt;1.5"))/$D174</f>
        <v>#DIV/0!</v>
      </c>
      <c r="I174" s="8" t="e">
        <f>COUNTIFS(Sta!$A:$A,$A174,Sta!$F:$F,"&gt;1.5")/$B174</f>
        <v>#DIV/0!</v>
      </c>
      <c r="J174" s="8" t="e">
        <f>COUNTIFS(Sta!$B:$B,$A174,Sta!$F:$F,"&gt;1.5")/$C174</f>
        <v>#DIV/0!</v>
      </c>
      <c r="K174" s="11" t="e">
        <f>(COUNTIFS(Sta!$A:$A,$A174,Sta!$F:$F,"&gt;2.5") + COUNTIFS(Sta!$B:$B,$A174,Sta!$F:$F,"&gt;2.5"))/$D174</f>
        <v>#DIV/0!</v>
      </c>
      <c r="L174" s="8" t="e">
        <f>COUNTIFS(Sta!$A:$A,$A174,Sta!$F:$F,"&gt;2.5")/$B174</f>
        <v>#DIV/0!</v>
      </c>
      <c r="M174" s="8" t="e">
        <f>COUNTIFS(Sta!$B:$B,$A174,Sta!$F:$F,"&gt;2.5")/$C174</f>
        <v>#DIV/0!</v>
      </c>
      <c r="N174" s="11" t="e">
        <f>(COUNTIFS(Sta!$A:$A,$A174,Sta!$F:$F,"&gt;3.5") + COUNTIFS(Sta!$B:$B,$A174,Sta!$F:$F,"&gt;3.5"))/$D174</f>
        <v>#DIV/0!</v>
      </c>
      <c r="O174" s="8" t="e">
        <f>COUNTIFS(Sta!$A:$A,$A174,Sta!$F:$F,"&gt;3.5")/$B174</f>
        <v>#DIV/0!</v>
      </c>
      <c r="P174" s="8" t="e">
        <f>COUNTIFS(Sta!$B:$B,$A174,Sta!$F:$F,"&gt;3.5")/$C174</f>
        <v>#DIV/0!</v>
      </c>
      <c r="Q174" s="11" t="e">
        <f>(COUNTIFS(Sta!$A:$A,$A174,Sta!$D:$D,"&gt;0.5")  + COUNTIFS(Sta!$B:$B,$A174,Sta!$E:$E,"&gt;0.5"))/$D174</f>
        <v>#DIV/0!</v>
      </c>
      <c r="R174" s="8" t="e">
        <f>COUNTIFS(Sta!$A:$A,$A174,Sta!$D:$D,"&gt;0.5")/$B174</f>
        <v>#DIV/0!</v>
      </c>
      <c r="S174" s="8" t="e">
        <f>COUNTIFS(Sta!$B:$B,$A174,Sta!$E:$E,"&gt;0.5")/$C174</f>
        <v>#DIV/0!</v>
      </c>
      <c r="T174" s="11" t="e">
        <f>(COUNTIFS(Sta!$A:$A,$A174,Sta!$D:$D,"&gt;1.5")  + COUNTIFS(Sta!$B:$B,$A174,Sta!$E:$E,"&gt;1.5"))/$D174</f>
        <v>#DIV/0!</v>
      </c>
      <c r="U174" s="8" t="e">
        <f>COUNTIFS(Sta!$A:$A,$A174,Sta!$D:$D,"&gt;1.5")/$B174</f>
        <v>#DIV/0!</v>
      </c>
      <c r="V174" s="8" t="e">
        <f>COUNTIFS(Sta!$B:$B,$A174,Sta!$E:$E,"&gt;1.5")/$C174</f>
        <v>#DIV/0!</v>
      </c>
      <c r="W174" s="11" t="e">
        <f>(COUNTIFS(Sta!$A:$A,$A174,Sta!$E:E,"&gt;0.5") +COUNTIFS(Sta!$B:$B,$A174,Sta!$D:$D,"&gt;0.5"))/$D174</f>
        <v>#DIV/0!</v>
      </c>
      <c r="X174" s="8" t="e">
        <f>COUNTIFS(Sta!$A:$A,$A174,Sta!$E:$E,"&gt;0.5")/$B174</f>
        <v>#DIV/0!</v>
      </c>
      <c r="Y174" s="8" t="e">
        <f>COUNTIFS(Sta!$B:$B,$A174,Sta!$D:$D,"&gt;0.5")/$C174</f>
        <v>#DIV/0!</v>
      </c>
      <c r="Z174" s="11" t="e">
        <f>(COUNTIFS(Sta!$A:$A,$A174,Sta!$E:$E,"&gt;1.5")  + COUNTIFS(Sta!$B:$B,$A174,Sta!$D:$D,"&gt;1.5"))/$D174</f>
        <v>#DIV/0!</v>
      </c>
      <c r="AA174" s="8" t="e">
        <f>COUNTIFS(Sta!$A:$A,$A174,Sta!$E:$E,"&gt;1.5")/$B174</f>
        <v>#DIV/0!</v>
      </c>
      <c r="AB174" s="8" t="e">
        <f>COUNTIFS(Sta!$B:$B,$A174,Sta!$D:$D,"&gt;1.5")/$C174</f>
        <v>#DIV/0!</v>
      </c>
      <c r="AC174" s="11" t="e">
        <f>(COUNTIFS(Sta!$A:A,$A174,Sta!$G:$G,"y") + COUNTIFS(Sta!$B:B,$A174,Sta!$G:$G,"y"))/$D174</f>
        <v>#DIV/0!</v>
      </c>
      <c r="AD174" s="8" t="e">
        <f>COUNTIFS(Sta!$A:A,$A174,Sta!$G:$G,"y")/$B174</f>
        <v>#DIV/0!</v>
      </c>
      <c r="AE174" s="16" t="e">
        <f>COUNTIFS(Sta!$B:B,$A174,Sta!$G:$G,"y")/$C174</f>
        <v>#DIV/0!</v>
      </c>
    </row>
    <row r="175" spans="1:31" x14ac:dyDescent="0.3">
      <c r="A175" s="62" t="s">
        <v>279</v>
      </c>
      <c r="B175" s="9">
        <f>COUNTIF(Sta!A:A,A175)</f>
        <v>0</v>
      </c>
      <c r="C175" s="4">
        <f>COUNTIF(Sta!B:B,A175)</f>
        <v>0</v>
      </c>
      <c r="D175" s="4">
        <f t="shared" si="5"/>
        <v>0</v>
      </c>
      <c r="E175" s="11" t="e">
        <f>(COUNTIFS(Sta!$A:$A,$A175,Sta!$F:$F,"&gt;0.5") + COUNTIFS(Sta!$B:$B,$A175,Sta!$F:$F,"&gt;0.5"))/$D175</f>
        <v>#DIV/0!</v>
      </c>
      <c r="F175" s="8" t="e">
        <f>COUNTIFS(Sta!$A:$A,$A175,Sta!$F:$F,"&gt;0.5")/$B175</f>
        <v>#DIV/0!</v>
      </c>
      <c r="G175" s="8" t="e">
        <f>COUNTIFS(Sta!$B:$B,$A175,Sta!$F:$F,"&gt;0.5")/$C175</f>
        <v>#DIV/0!</v>
      </c>
      <c r="H175" s="11" t="e">
        <f>(COUNTIFS(Sta!$A:$A,$A175,Sta!$F:$F,"&gt;1.5") + COUNTIFS(Sta!$B:$B,$A175,Sta!$F:$F,"&gt;1.5"))/$D175</f>
        <v>#DIV/0!</v>
      </c>
      <c r="I175" s="8" t="e">
        <f>COUNTIFS(Sta!$A:$A,$A175,Sta!$F:$F,"&gt;1.5")/$B175</f>
        <v>#DIV/0!</v>
      </c>
      <c r="J175" s="8" t="e">
        <f>COUNTIFS(Sta!$B:$B,$A175,Sta!$F:$F,"&gt;1.5")/$C175</f>
        <v>#DIV/0!</v>
      </c>
      <c r="K175" s="11" t="e">
        <f>(COUNTIFS(Sta!$A:$A,$A175,Sta!$F:$F,"&gt;2.5") + COUNTIFS(Sta!$B:$B,$A175,Sta!$F:$F,"&gt;2.5"))/$D175</f>
        <v>#DIV/0!</v>
      </c>
      <c r="L175" s="8" t="e">
        <f>COUNTIFS(Sta!$A:$A,$A175,Sta!$F:$F,"&gt;2.5")/$B175</f>
        <v>#DIV/0!</v>
      </c>
      <c r="M175" s="8" t="e">
        <f>COUNTIFS(Sta!$B:$B,$A175,Sta!$F:$F,"&gt;2.5")/$C175</f>
        <v>#DIV/0!</v>
      </c>
      <c r="N175" s="11" t="e">
        <f>(COUNTIFS(Sta!$A:$A,$A175,Sta!$F:$F,"&gt;3.5") + COUNTIFS(Sta!$B:$B,$A175,Sta!$F:$F,"&gt;3.5"))/$D175</f>
        <v>#DIV/0!</v>
      </c>
      <c r="O175" s="8" t="e">
        <f>COUNTIFS(Sta!$A:$A,$A175,Sta!$F:$F,"&gt;3.5")/$B175</f>
        <v>#DIV/0!</v>
      </c>
      <c r="P175" s="8" t="e">
        <f>COUNTIFS(Sta!$B:$B,$A175,Sta!$F:$F,"&gt;3.5")/$C175</f>
        <v>#DIV/0!</v>
      </c>
      <c r="Q175" s="11" t="e">
        <f>(COUNTIFS(Sta!$A:$A,$A175,Sta!$D:$D,"&gt;0.5")  + COUNTIFS(Sta!$B:$B,$A175,Sta!$E:$E,"&gt;0.5"))/$D175</f>
        <v>#DIV/0!</v>
      </c>
      <c r="R175" s="8" t="e">
        <f>COUNTIFS(Sta!$A:$A,$A175,Sta!$D:$D,"&gt;0.5")/$B175</f>
        <v>#DIV/0!</v>
      </c>
      <c r="S175" s="8" t="e">
        <f>COUNTIFS(Sta!$B:$B,$A175,Sta!$E:$E,"&gt;0.5")/$C175</f>
        <v>#DIV/0!</v>
      </c>
      <c r="T175" s="11" t="e">
        <f>(COUNTIFS(Sta!$A:$A,$A175,Sta!$D:$D,"&gt;1.5")  + COUNTIFS(Sta!$B:$B,$A175,Sta!$E:$E,"&gt;1.5"))/$D175</f>
        <v>#DIV/0!</v>
      </c>
      <c r="U175" s="8" t="e">
        <f>COUNTIFS(Sta!$A:$A,$A175,Sta!$D:$D,"&gt;1.5")/$B175</f>
        <v>#DIV/0!</v>
      </c>
      <c r="V175" s="8" t="e">
        <f>COUNTIFS(Sta!$B:$B,$A175,Sta!$E:$E,"&gt;1.5")/$C175</f>
        <v>#DIV/0!</v>
      </c>
      <c r="W175" s="11" t="e">
        <f>(COUNTIFS(Sta!$A:$A,$A175,Sta!$E:E,"&gt;0.5") +COUNTIFS(Sta!$B:$B,$A175,Sta!$D:$D,"&gt;0.5"))/$D175</f>
        <v>#DIV/0!</v>
      </c>
      <c r="X175" s="8" t="e">
        <f>COUNTIFS(Sta!$A:$A,$A175,Sta!$E:$E,"&gt;0.5")/$B175</f>
        <v>#DIV/0!</v>
      </c>
      <c r="Y175" s="8" t="e">
        <f>COUNTIFS(Sta!$B:$B,$A175,Sta!$D:$D,"&gt;0.5")/$C175</f>
        <v>#DIV/0!</v>
      </c>
      <c r="Z175" s="11" t="e">
        <f>(COUNTIFS(Sta!$A:$A,$A175,Sta!$E:$E,"&gt;1.5")  + COUNTIFS(Sta!$B:$B,$A175,Sta!$D:$D,"&gt;1.5"))/$D175</f>
        <v>#DIV/0!</v>
      </c>
      <c r="AA175" s="8" t="e">
        <f>COUNTIFS(Sta!$A:$A,$A175,Sta!$E:$E,"&gt;1.5")/$B175</f>
        <v>#DIV/0!</v>
      </c>
      <c r="AB175" s="8" t="e">
        <f>COUNTIFS(Sta!$B:$B,$A175,Sta!$D:$D,"&gt;1.5")/$C175</f>
        <v>#DIV/0!</v>
      </c>
      <c r="AC175" s="11" t="e">
        <f>(COUNTIFS(Sta!$A:A,$A175,Sta!$G:$G,"y") + COUNTIFS(Sta!$B:B,$A175,Sta!$G:$G,"y"))/$D175</f>
        <v>#DIV/0!</v>
      </c>
      <c r="AD175" s="8" t="e">
        <f>COUNTIFS(Sta!$A:A,$A175,Sta!$G:$G,"y")/$B175</f>
        <v>#DIV/0!</v>
      </c>
      <c r="AE175" s="16" t="e">
        <f>COUNTIFS(Sta!$B:B,$A175,Sta!$G:$G,"y")/$C175</f>
        <v>#DIV/0!</v>
      </c>
    </row>
    <row r="176" spans="1:31" x14ac:dyDescent="0.3">
      <c r="A176" s="62" t="s">
        <v>290</v>
      </c>
      <c r="B176" s="9">
        <f>COUNTIF(Sta!A:A,A176)</f>
        <v>0</v>
      </c>
      <c r="C176" s="4">
        <f>COUNTIF(Sta!B:B,A176)</f>
        <v>0</v>
      </c>
      <c r="D176" s="4">
        <f t="shared" si="5"/>
        <v>0</v>
      </c>
      <c r="E176" s="11" t="e">
        <f>(COUNTIFS(Sta!$A:$A,$A176,Sta!$F:$F,"&gt;0.5") + COUNTIFS(Sta!$B:$B,$A176,Sta!$F:$F,"&gt;0.5"))/$D176</f>
        <v>#DIV/0!</v>
      </c>
      <c r="F176" s="8" t="e">
        <f>COUNTIFS(Sta!$A:$A,$A176,Sta!$F:$F,"&gt;0.5")/$B176</f>
        <v>#DIV/0!</v>
      </c>
      <c r="G176" s="8" t="e">
        <f>COUNTIFS(Sta!$B:$B,$A176,Sta!$F:$F,"&gt;0.5")/$C176</f>
        <v>#DIV/0!</v>
      </c>
      <c r="H176" s="11" t="e">
        <f>(COUNTIFS(Sta!$A:$A,$A176,Sta!$F:$F,"&gt;1.5") + COUNTIFS(Sta!$B:$B,$A176,Sta!$F:$F,"&gt;1.5"))/$D176</f>
        <v>#DIV/0!</v>
      </c>
      <c r="I176" s="8" t="e">
        <f>COUNTIFS(Sta!$A:$A,$A176,Sta!$F:$F,"&gt;1.5")/$B176</f>
        <v>#DIV/0!</v>
      </c>
      <c r="J176" s="8" t="e">
        <f>COUNTIFS(Sta!$B:$B,$A176,Sta!$F:$F,"&gt;1.5")/$C176</f>
        <v>#DIV/0!</v>
      </c>
      <c r="K176" s="11" t="e">
        <f>(COUNTIFS(Sta!$A:$A,$A176,Sta!$F:$F,"&gt;2.5") + COUNTIFS(Sta!$B:$B,$A176,Sta!$F:$F,"&gt;2.5"))/$D176</f>
        <v>#DIV/0!</v>
      </c>
      <c r="L176" s="8" t="e">
        <f>COUNTIFS(Sta!$A:$A,$A176,Sta!$F:$F,"&gt;2.5")/$B176</f>
        <v>#DIV/0!</v>
      </c>
      <c r="M176" s="8" t="e">
        <f>COUNTIFS(Sta!$B:$B,$A176,Sta!$F:$F,"&gt;2.5")/$C176</f>
        <v>#DIV/0!</v>
      </c>
      <c r="N176" s="11" t="e">
        <f>(COUNTIFS(Sta!$A:$A,$A176,Sta!$F:$F,"&gt;3.5") + COUNTIFS(Sta!$B:$B,$A176,Sta!$F:$F,"&gt;3.5"))/$D176</f>
        <v>#DIV/0!</v>
      </c>
      <c r="O176" s="8" t="e">
        <f>COUNTIFS(Sta!$A:$A,$A176,Sta!$F:$F,"&gt;3.5")/$B176</f>
        <v>#DIV/0!</v>
      </c>
      <c r="P176" s="8" t="e">
        <f>COUNTIFS(Sta!$B:$B,$A176,Sta!$F:$F,"&gt;3.5")/$C176</f>
        <v>#DIV/0!</v>
      </c>
      <c r="Q176" s="11" t="e">
        <f>(COUNTIFS(Sta!$A:$A,$A176,Sta!$D:$D,"&gt;0.5")  + COUNTIFS(Sta!$B:$B,$A176,Sta!$E:$E,"&gt;0.5"))/$D176</f>
        <v>#DIV/0!</v>
      </c>
      <c r="R176" s="8" t="e">
        <f>COUNTIFS(Sta!$A:$A,$A176,Sta!$D:$D,"&gt;0.5")/$B176</f>
        <v>#DIV/0!</v>
      </c>
      <c r="S176" s="8" t="e">
        <f>COUNTIFS(Sta!$B:$B,$A176,Sta!$E:$E,"&gt;0.5")/$C176</f>
        <v>#DIV/0!</v>
      </c>
      <c r="T176" s="11" t="e">
        <f>(COUNTIFS(Sta!$A:$A,$A176,Sta!$D:$D,"&gt;1.5")  + COUNTIFS(Sta!$B:$B,$A176,Sta!$E:$E,"&gt;1.5"))/$D176</f>
        <v>#DIV/0!</v>
      </c>
      <c r="U176" s="8" t="e">
        <f>COUNTIFS(Sta!$A:$A,$A176,Sta!$D:$D,"&gt;1.5")/$B176</f>
        <v>#DIV/0!</v>
      </c>
      <c r="V176" s="8" t="e">
        <f>COUNTIFS(Sta!$B:$B,$A176,Sta!$E:$E,"&gt;1.5")/$C176</f>
        <v>#DIV/0!</v>
      </c>
      <c r="W176" s="11" t="e">
        <f>(COUNTIFS(Sta!$A:$A,$A176,Sta!$E:E,"&gt;0.5") +COUNTIFS(Sta!$B:$B,$A176,Sta!$D:$D,"&gt;0.5"))/$D176</f>
        <v>#DIV/0!</v>
      </c>
      <c r="X176" s="8" t="e">
        <f>COUNTIFS(Sta!$A:$A,$A176,Sta!$E:$E,"&gt;0.5")/$B176</f>
        <v>#DIV/0!</v>
      </c>
      <c r="Y176" s="8" t="e">
        <f>COUNTIFS(Sta!$B:$B,$A176,Sta!$D:$D,"&gt;0.5")/$C176</f>
        <v>#DIV/0!</v>
      </c>
      <c r="Z176" s="11" t="e">
        <f>(COUNTIFS(Sta!$A:$A,$A176,Sta!$E:$E,"&gt;1.5")  + COUNTIFS(Sta!$B:$B,$A176,Sta!$D:$D,"&gt;1.5"))/$D176</f>
        <v>#DIV/0!</v>
      </c>
      <c r="AA176" s="8" t="e">
        <f>COUNTIFS(Sta!$A:$A,$A176,Sta!$E:$E,"&gt;1.5")/$B176</f>
        <v>#DIV/0!</v>
      </c>
      <c r="AB176" s="8" t="e">
        <f>COUNTIFS(Sta!$B:$B,$A176,Sta!$D:$D,"&gt;1.5")/$C176</f>
        <v>#DIV/0!</v>
      </c>
      <c r="AC176" s="11" t="e">
        <f>(COUNTIFS(Sta!$A:A,$A176,Sta!$G:$G,"y") + COUNTIFS(Sta!$B:B,$A176,Sta!$G:$G,"y"))/$D176</f>
        <v>#DIV/0!</v>
      </c>
      <c r="AD176" s="8" t="e">
        <f>COUNTIFS(Sta!$A:A,$A176,Sta!$G:$G,"y")/$B176</f>
        <v>#DIV/0!</v>
      </c>
      <c r="AE176" s="16" t="e">
        <f>COUNTIFS(Sta!$B:B,$A176,Sta!$G:$G,"y")/$C176</f>
        <v>#DIV/0!</v>
      </c>
    </row>
    <row r="177" spans="1:31" x14ac:dyDescent="0.3">
      <c r="A177" s="62" t="s">
        <v>286</v>
      </c>
      <c r="B177" s="9">
        <f>COUNTIF(Sta!A:A,A177)</f>
        <v>0</v>
      </c>
      <c r="C177" s="4">
        <f>COUNTIF(Sta!B:B,A177)</f>
        <v>0</v>
      </c>
      <c r="D177" s="4">
        <f t="shared" si="5"/>
        <v>0</v>
      </c>
      <c r="E177" s="11" t="e">
        <f>(COUNTIFS(Sta!$A:$A,$A177,Sta!$F:$F,"&gt;0.5") + COUNTIFS(Sta!$B:$B,$A177,Sta!$F:$F,"&gt;0.5"))/$D177</f>
        <v>#DIV/0!</v>
      </c>
      <c r="F177" s="8" t="e">
        <f>COUNTIFS(Sta!$A:$A,$A177,Sta!$F:$F,"&gt;0.5")/$B177</f>
        <v>#DIV/0!</v>
      </c>
      <c r="G177" s="8" t="e">
        <f>COUNTIFS(Sta!$B:$B,$A177,Sta!$F:$F,"&gt;0.5")/$C177</f>
        <v>#DIV/0!</v>
      </c>
      <c r="H177" s="11" t="e">
        <f>(COUNTIFS(Sta!$A:$A,$A177,Sta!$F:$F,"&gt;1.5") + COUNTIFS(Sta!$B:$B,$A177,Sta!$F:$F,"&gt;1.5"))/$D177</f>
        <v>#DIV/0!</v>
      </c>
      <c r="I177" s="8" t="e">
        <f>COUNTIFS(Sta!$A:$A,$A177,Sta!$F:$F,"&gt;1.5")/$B177</f>
        <v>#DIV/0!</v>
      </c>
      <c r="J177" s="8" t="e">
        <f>COUNTIFS(Sta!$B:$B,$A177,Sta!$F:$F,"&gt;1.5")/$C177</f>
        <v>#DIV/0!</v>
      </c>
      <c r="K177" s="11" t="e">
        <f>(COUNTIFS(Sta!$A:$A,$A177,Sta!$F:$F,"&gt;2.5") + COUNTIFS(Sta!$B:$B,$A177,Sta!$F:$F,"&gt;2.5"))/$D177</f>
        <v>#DIV/0!</v>
      </c>
      <c r="L177" s="8" t="e">
        <f>COUNTIFS(Sta!$A:$A,$A177,Sta!$F:$F,"&gt;2.5")/$B177</f>
        <v>#DIV/0!</v>
      </c>
      <c r="M177" s="8" t="e">
        <f>COUNTIFS(Sta!$B:$B,$A177,Sta!$F:$F,"&gt;2.5")/$C177</f>
        <v>#DIV/0!</v>
      </c>
      <c r="N177" s="11" t="e">
        <f>(COUNTIFS(Sta!$A:$A,$A177,Sta!$F:$F,"&gt;3.5") + COUNTIFS(Sta!$B:$B,$A177,Sta!$F:$F,"&gt;3.5"))/$D177</f>
        <v>#DIV/0!</v>
      </c>
      <c r="O177" s="8" t="e">
        <f>COUNTIFS(Sta!$A:$A,$A177,Sta!$F:$F,"&gt;3.5")/$B177</f>
        <v>#DIV/0!</v>
      </c>
      <c r="P177" s="8" t="e">
        <f>COUNTIFS(Sta!$B:$B,$A177,Sta!$F:$F,"&gt;3.5")/$C177</f>
        <v>#DIV/0!</v>
      </c>
      <c r="Q177" s="11" t="e">
        <f>(COUNTIFS(Sta!$A:$A,$A177,Sta!$D:$D,"&gt;0.5")  + COUNTIFS(Sta!$B:$B,$A177,Sta!$E:$E,"&gt;0.5"))/$D177</f>
        <v>#DIV/0!</v>
      </c>
      <c r="R177" s="8" t="e">
        <f>COUNTIFS(Sta!$A:$A,$A177,Sta!$D:$D,"&gt;0.5")/$B177</f>
        <v>#DIV/0!</v>
      </c>
      <c r="S177" s="8" t="e">
        <f>COUNTIFS(Sta!$B:$B,$A177,Sta!$E:$E,"&gt;0.5")/$C177</f>
        <v>#DIV/0!</v>
      </c>
      <c r="T177" s="11" t="e">
        <f>(COUNTIFS(Sta!$A:$A,$A177,Sta!$D:$D,"&gt;1.5")  + COUNTIFS(Sta!$B:$B,$A177,Sta!$E:$E,"&gt;1.5"))/$D177</f>
        <v>#DIV/0!</v>
      </c>
      <c r="U177" s="8" t="e">
        <f>COUNTIFS(Sta!$A:$A,$A177,Sta!$D:$D,"&gt;1.5")/$B177</f>
        <v>#DIV/0!</v>
      </c>
      <c r="V177" s="8" t="e">
        <f>COUNTIFS(Sta!$B:$B,$A177,Sta!$E:$E,"&gt;1.5")/$C177</f>
        <v>#DIV/0!</v>
      </c>
      <c r="W177" s="11" t="e">
        <f>(COUNTIFS(Sta!$A:$A,$A177,Sta!$E:E,"&gt;0.5") +COUNTIFS(Sta!$B:$B,$A177,Sta!$D:$D,"&gt;0.5"))/$D177</f>
        <v>#DIV/0!</v>
      </c>
      <c r="X177" s="8" t="e">
        <f>COUNTIFS(Sta!$A:$A,$A177,Sta!$E:$E,"&gt;0.5")/$B177</f>
        <v>#DIV/0!</v>
      </c>
      <c r="Y177" s="8" t="e">
        <f>COUNTIFS(Sta!$B:$B,$A177,Sta!$D:$D,"&gt;0.5")/$C177</f>
        <v>#DIV/0!</v>
      </c>
      <c r="Z177" s="11" t="e">
        <f>(COUNTIFS(Sta!$A:$A,$A177,Sta!$E:$E,"&gt;1.5")  + COUNTIFS(Sta!$B:$B,$A177,Sta!$D:$D,"&gt;1.5"))/$D177</f>
        <v>#DIV/0!</v>
      </c>
      <c r="AA177" s="8" t="e">
        <f>COUNTIFS(Sta!$A:$A,$A177,Sta!$E:$E,"&gt;1.5")/$B177</f>
        <v>#DIV/0!</v>
      </c>
      <c r="AB177" s="8" t="e">
        <f>COUNTIFS(Sta!$B:$B,$A177,Sta!$D:$D,"&gt;1.5")/$C177</f>
        <v>#DIV/0!</v>
      </c>
      <c r="AC177" s="11" t="e">
        <f>(COUNTIFS(Sta!$A:A,$A177,Sta!$G:$G,"y") + COUNTIFS(Sta!$B:B,$A177,Sta!$G:$G,"y"))/$D177</f>
        <v>#DIV/0!</v>
      </c>
      <c r="AD177" s="8" t="e">
        <f>COUNTIFS(Sta!$A:A,$A177,Sta!$G:$G,"y")/$B177</f>
        <v>#DIV/0!</v>
      </c>
      <c r="AE177" s="16" t="e">
        <f>COUNTIFS(Sta!$B:B,$A177,Sta!$G:$G,"y")/$C177</f>
        <v>#DIV/0!</v>
      </c>
    </row>
    <row r="178" spans="1:31" x14ac:dyDescent="0.3">
      <c r="A178" s="62" t="s">
        <v>278</v>
      </c>
      <c r="B178" s="9">
        <f>COUNTIF(Sta!A:A,A178)</f>
        <v>0</v>
      </c>
      <c r="C178" s="4">
        <f>COUNTIF(Sta!B:B,A178)</f>
        <v>0</v>
      </c>
      <c r="D178" s="4">
        <f t="shared" si="5"/>
        <v>0</v>
      </c>
      <c r="E178" s="11" t="e">
        <f>(COUNTIFS(Sta!$A:$A,$A178,Sta!$F:$F,"&gt;0.5") + COUNTIFS(Sta!$B:$B,$A178,Sta!$F:$F,"&gt;0.5"))/$D178</f>
        <v>#DIV/0!</v>
      </c>
      <c r="F178" s="8" t="e">
        <f>COUNTIFS(Sta!$A:$A,$A178,Sta!$F:$F,"&gt;0.5")/$B178</f>
        <v>#DIV/0!</v>
      </c>
      <c r="G178" s="8" t="e">
        <f>COUNTIFS(Sta!$B:$B,$A178,Sta!$F:$F,"&gt;0.5")/$C178</f>
        <v>#DIV/0!</v>
      </c>
      <c r="H178" s="11" t="e">
        <f>(COUNTIFS(Sta!$A:$A,$A178,Sta!$F:$F,"&gt;1.5") + COUNTIFS(Sta!$B:$B,$A178,Sta!$F:$F,"&gt;1.5"))/$D178</f>
        <v>#DIV/0!</v>
      </c>
      <c r="I178" s="8" t="e">
        <f>COUNTIFS(Sta!$A:$A,$A178,Sta!$F:$F,"&gt;1.5")/$B178</f>
        <v>#DIV/0!</v>
      </c>
      <c r="J178" s="8" t="e">
        <f>COUNTIFS(Sta!$B:$B,$A178,Sta!$F:$F,"&gt;1.5")/$C178</f>
        <v>#DIV/0!</v>
      </c>
      <c r="K178" s="11" t="e">
        <f>(COUNTIFS(Sta!$A:$A,$A178,Sta!$F:$F,"&gt;2.5") + COUNTIFS(Sta!$B:$B,$A178,Sta!$F:$F,"&gt;2.5"))/$D178</f>
        <v>#DIV/0!</v>
      </c>
      <c r="L178" s="8" t="e">
        <f>COUNTIFS(Sta!$A:$A,$A178,Sta!$F:$F,"&gt;2.5")/$B178</f>
        <v>#DIV/0!</v>
      </c>
      <c r="M178" s="8" t="e">
        <f>COUNTIFS(Sta!$B:$B,$A178,Sta!$F:$F,"&gt;2.5")/$C178</f>
        <v>#DIV/0!</v>
      </c>
      <c r="N178" s="11" t="e">
        <f>(COUNTIFS(Sta!$A:$A,$A178,Sta!$F:$F,"&gt;3.5") + COUNTIFS(Sta!$B:$B,$A178,Sta!$F:$F,"&gt;3.5"))/$D178</f>
        <v>#DIV/0!</v>
      </c>
      <c r="O178" s="8" t="e">
        <f>COUNTIFS(Sta!$A:$A,$A178,Sta!$F:$F,"&gt;3.5")/$B178</f>
        <v>#DIV/0!</v>
      </c>
      <c r="P178" s="8" t="e">
        <f>COUNTIFS(Sta!$B:$B,$A178,Sta!$F:$F,"&gt;3.5")/$C178</f>
        <v>#DIV/0!</v>
      </c>
      <c r="Q178" s="11" t="e">
        <f>(COUNTIFS(Sta!$A:$A,$A178,Sta!$D:$D,"&gt;0.5")  + COUNTIFS(Sta!$B:$B,$A178,Sta!$E:$E,"&gt;0.5"))/$D178</f>
        <v>#DIV/0!</v>
      </c>
      <c r="R178" s="8" t="e">
        <f>COUNTIFS(Sta!$A:$A,$A178,Sta!$D:$D,"&gt;0.5")/$B178</f>
        <v>#DIV/0!</v>
      </c>
      <c r="S178" s="8" t="e">
        <f>COUNTIFS(Sta!$B:$B,$A178,Sta!$E:$E,"&gt;0.5")/$C178</f>
        <v>#DIV/0!</v>
      </c>
      <c r="T178" s="11" t="e">
        <f>(COUNTIFS(Sta!$A:$A,$A178,Sta!$D:$D,"&gt;1.5")  + COUNTIFS(Sta!$B:$B,$A178,Sta!$E:$E,"&gt;1.5"))/$D178</f>
        <v>#DIV/0!</v>
      </c>
      <c r="U178" s="8" t="e">
        <f>COUNTIFS(Sta!$A:$A,$A178,Sta!$D:$D,"&gt;1.5")/$B178</f>
        <v>#DIV/0!</v>
      </c>
      <c r="V178" s="8" t="e">
        <f>COUNTIFS(Sta!$B:$B,$A178,Sta!$E:$E,"&gt;1.5")/$C178</f>
        <v>#DIV/0!</v>
      </c>
      <c r="W178" s="11" t="e">
        <f>(COUNTIFS(Sta!$A:$A,$A178,Sta!$E:E,"&gt;0.5") +COUNTIFS(Sta!$B:$B,$A178,Sta!$D:$D,"&gt;0.5"))/$D178</f>
        <v>#DIV/0!</v>
      </c>
      <c r="X178" s="8" t="e">
        <f>COUNTIFS(Sta!$A:$A,$A178,Sta!$E:$E,"&gt;0.5")/$B178</f>
        <v>#DIV/0!</v>
      </c>
      <c r="Y178" s="8" t="e">
        <f>COUNTIFS(Sta!$B:$B,$A178,Sta!$D:$D,"&gt;0.5")/$C178</f>
        <v>#DIV/0!</v>
      </c>
      <c r="Z178" s="11" t="e">
        <f>(COUNTIFS(Sta!$A:$A,$A178,Sta!$E:$E,"&gt;1.5")  + COUNTIFS(Sta!$B:$B,$A178,Sta!$D:$D,"&gt;1.5"))/$D178</f>
        <v>#DIV/0!</v>
      </c>
      <c r="AA178" s="8" t="e">
        <f>COUNTIFS(Sta!$A:$A,$A178,Sta!$E:$E,"&gt;1.5")/$B178</f>
        <v>#DIV/0!</v>
      </c>
      <c r="AB178" s="8" t="e">
        <f>COUNTIFS(Sta!$B:$B,$A178,Sta!$D:$D,"&gt;1.5")/$C178</f>
        <v>#DIV/0!</v>
      </c>
      <c r="AC178" s="11" t="e">
        <f>(COUNTIFS(Sta!$A:A,$A178,Sta!$G:$G,"y") + COUNTIFS(Sta!$B:B,$A178,Sta!$G:$G,"y"))/$D178</f>
        <v>#DIV/0!</v>
      </c>
      <c r="AD178" s="8" t="e">
        <f>COUNTIFS(Sta!$A:A,$A178,Sta!$G:$G,"y")/$B178</f>
        <v>#DIV/0!</v>
      </c>
      <c r="AE178" s="16" t="e">
        <f>COUNTIFS(Sta!$B:B,$A178,Sta!$G:$G,"y")/$C178</f>
        <v>#DIV/0!</v>
      </c>
    </row>
    <row r="179" spans="1:31" x14ac:dyDescent="0.3">
      <c r="A179" s="62" t="s">
        <v>284</v>
      </c>
      <c r="B179" s="9">
        <f>COUNTIF(Sta!A:A,A179)</f>
        <v>0</v>
      </c>
      <c r="C179" s="4">
        <f>COUNTIF(Sta!B:B,A179)</f>
        <v>0</v>
      </c>
      <c r="D179" s="4">
        <f t="shared" si="5"/>
        <v>0</v>
      </c>
      <c r="E179" s="11" t="e">
        <f>(COUNTIFS(Sta!$A:$A,$A179,Sta!$F:$F,"&gt;0.5") + COUNTIFS(Sta!$B:$B,$A179,Sta!$F:$F,"&gt;0.5"))/$D179</f>
        <v>#DIV/0!</v>
      </c>
      <c r="F179" s="8" t="e">
        <f>COUNTIFS(Sta!$A:$A,$A179,Sta!$F:$F,"&gt;0.5")/$B179</f>
        <v>#DIV/0!</v>
      </c>
      <c r="G179" s="8" t="e">
        <f>COUNTIFS(Sta!$B:$B,$A179,Sta!$F:$F,"&gt;0.5")/$C179</f>
        <v>#DIV/0!</v>
      </c>
      <c r="H179" s="11" t="e">
        <f>(COUNTIFS(Sta!$A:$A,$A179,Sta!$F:$F,"&gt;1.5") + COUNTIFS(Sta!$B:$B,$A179,Sta!$F:$F,"&gt;1.5"))/$D179</f>
        <v>#DIV/0!</v>
      </c>
      <c r="I179" s="8" t="e">
        <f>COUNTIFS(Sta!$A:$A,$A179,Sta!$F:$F,"&gt;1.5")/$B179</f>
        <v>#DIV/0!</v>
      </c>
      <c r="J179" s="8" t="e">
        <f>COUNTIFS(Sta!$B:$B,$A179,Sta!$F:$F,"&gt;1.5")/$C179</f>
        <v>#DIV/0!</v>
      </c>
      <c r="K179" s="11" t="e">
        <f>(COUNTIFS(Sta!$A:$A,$A179,Sta!$F:$F,"&gt;2.5") + COUNTIFS(Sta!$B:$B,$A179,Sta!$F:$F,"&gt;2.5"))/$D179</f>
        <v>#DIV/0!</v>
      </c>
      <c r="L179" s="8" t="e">
        <f>COUNTIFS(Sta!$A:$A,$A179,Sta!$F:$F,"&gt;2.5")/$B179</f>
        <v>#DIV/0!</v>
      </c>
      <c r="M179" s="8" t="e">
        <f>COUNTIFS(Sta!$B:$B,$A179,Sta!$F:$F,"&gt;2.5")/$C179</f>
        <v>#DIV/0!</v>
      </c>
      <c r="N179" s="11" t="e">
        <f>(COUNTIFS(Sta!$A:$A,$A179,Sta!$F:$F,"&gt;3.5") + COUNTIFS(Sta!$B:$B,$A179,Sta!$F:$F,"&gt;3.5"))/$D179</f>
        <v>#DIV/0!</v>
      </c>
      <c r="O179" s="8" t="e">
        <f>COUNTIFS(Sta!$A:$A,$A179,Sta!$F:$F,"&gt;3.5")/$B179</f>
        <v>#DIV/0!</v>
      </c>
      <c r="P179" s="8" t="e">
        <f>COUNTIFS(Sta!$B:$B,$A179,Sta!$F:$F,"&gt;3.5")/$C179</f>
        <v>#DIV/0!</v>
      </c>
      <c r="Q179" s="11" t="e">
        <f>(COUNTIFS(Sta!$A:$A,$A179,Sta!$D:$D,"&gt;0.5")  + COUNTIFS(Sta!$B:$B,$A179,Sta!$E:$E,"&gt;0.5"))/$D179</f>
        <v>#DIV/0!</v>
      </c>
      <c r="R179" s="8" t="e">
        <f>COUNTIFS(Sta!$A:$A,$A179,Sta!$D:$D,"&gt;0.5")/$B179</f>
        <v>#DIV/0!</v>
      </c>
      <c r="S179" s="8" t="e">
        <f>COUNTIFS(Sta!$B:$B,$A179,Sta!$E:$E,"&gt;0.5")/$C179</f>
        <v>#DIV/0!</v>
      </c>
      <c r="T179" s="11" t="e">
        <f>(COUNTIFS(Sta!$A:$A,$A179,Sta!$D:$D,"&gt;1.5")  + COUNTIFS(Sta!$B:$B,$A179,Sta!$E:$E,"&gt;1.5"))/$D179</f>
        <v>#DIV/0!</v>
      </c>
      <c r="U179" s="8" t="e">
        <f>COUNTIFS(Sta!$A:$A,$A179,Sta!$D:$D,"&gt;1.5")/$B179</f>
        <v>#DIV/0!</v>
      </c>
      <c r="V179" s="8" t="e">
        <f>COUNTIFS(Sta!$B:$B,$A179,Sta!$E:$E,"&gt;1.5")/$C179</f>
        <v>#DIV/0!</v>
      </c>
      <c r="W179" s="11" t="e">
        <f>(COUNTIFS(Sta!$A:$A,$A179,Sta!$E:E,"&gt;0.5") +COUNTIFS(Sta!$B:$B,$A179,Sta!$D:$D,"&gt;0.5"))/$D179</f>
        <v>#DIV/0!</v>
      </c>
      <c r="X179" s="8" t="e">
        <f>COUNTIFS(Sta!$A:$A,$A179,Sta!$E:$E,"&gt;0.5")/$B179</f>
        <v>#DIV/0!</v>
      </c>
      <c r="Y179" s="8" t="e">
        <f>COUNTIFS(Sta!$B:$B,$A179,Sta!$D:$D,"&gt;0.5")/$C179</f>
        <v>#DIV/0!</v>
      </c>
      <c r="Z179" s="11" t="e">
        <f>(COUNTIFS(Sta!$A:$A,$A179,Sta!$E:$E,"&gt;1.5")  + COUNTIFS(Sta!$B:$B,$A179,Sta!$D:$D,"&gt;1.5"))/$D179</f>
        <v>#DIV/0!</v>
      </c>
      <c r="AA179" s="8" t="e">
        <f>COUNTIFS(Sta!$A:$A,$A179,Sta!$E:$E,"&gt;1.5")/$B179</f>
        <v>#DIV/0!</v>
      </c>
      <c r="AB179" s="8" t="e">
        <f>COUNTIFS(Sta!$B:$B,$A179,Sta!$D:$D,"&gt;1.5")/$C179</f>
        <v>#DIV/0!</v>
      </c>
      <c r="AC179" s="11" t="e">
        <f>(COUNTIFS(Sta!$A:A,$A179,Sta!$G:$G,"y") + COUNTIFS(Sta!$B:B,$A179,Sta!$G:$G,"y"))/$D179</f>
        <v>#DIV/0!</v>
      </c>
      <c r="AD179" s="8" t="e">
        <f>COUNTIFS(Sta!$A:A,$A179,Sta!$G:$G,"y")/$B179</f>
        <v>#DIV/0!</v>
      </c>
      <c r="AE179" s="16" t="e">
        <f>COUNTIFS(Sta!$B:B,$A179,Sta!$G:$G,"y")/$C179</f>
        <v>#DIV/0!</v>
      </c>
    </row>
    <row r="180" spans="1:31" x14ac:dyDescent="0.3">
      <c r="A180" s="62" t="s">
        <v>289</v>
      </c>
      <c r="B180" s="9">
        <f>COUNTIF(Sta!A:A,A180)</f>
        <v>0</v>
      </c>
      <c r="C180" s="4">
        <f>COUNTIF(Sta!B:B,A180)</f>
        <v>0</v>
      </c>
      <c r="D180" s="4">
        <f t="shared" si="5"/>
        <v>0</v>
      </c>
      <c r="E180" s="11" t="e">
        <f>(COUNTIFS(Sta!$A:$A,$A180,Sta!$F:$F,"&gt;0.5") + COUNTIFS(Sta!$B:$B,$A180,Sta!$F:$F,"&gt;0.5"))/$D180</f>
        <v>#DIV/0!</v>
      </c>
      <c r="F180" s="8" t="e">
        <f>COUNTIFS(Sta!$A:$A,$A180,Sta!$F:$F,"&gt;0.5")/$B180</f>
        <v>#DIV/0!</v>
      </c>
      <c r="G180" s="8" t="e">
        <f>COUNTIFS(Sta!$B:$B,$A180,Sta!$F:$F,"&gt;0.5")/$C180</f>
        <v>#DIV/0!</v>
      </c>
      <c r="H180" s="11" t="e">
        <f>(COUNTIFS(Sta!$A:$A,$A180,Sta!$F:$F,"&gt;1.5") + COUNTIFS(Sta!$B:$B,$A180,Sta!$F:$F,"&gt;1.5"))/$D180</f>
        <v>#DIV/0!</v>
      </c>
      <c r="I180" s="8" t="e">
        <f>COUNTIFS(Sta!$A:$A,$A180,Sta!$F:$F,"&gt;1.5")/$B180</f>
        <v>#DIV/0!</v>
      </c>
      <c r="J180" s="8" t="e">
        <f>COUNTIFS(Sta!$B:$B,$A180,Sta!$F:$F,"&gt;1.5")/$C180</f>
        <v>#DIV/0!</v>
      </c>
      <c r="K180" s="11" t="e">
        <f>(COUNTIFS(Sta!$A:$A,$A180,Sta!$F:$F,"&gt;2.5") + COUNTIFS(Sta!$B:$B,$A180,Sta!$F:$F,"&gt;2.5"))/$D180</f>
        <v>#DIV/0!</v>
      </c>
      <c r="L180" s="8" t="e">
        <f>COUNTIFS(Sta!$A:$A,$A180,Sta!$F:$F,"&gt;2.5")/$B180</f>
        <v>#DIV/0!</v>
      </c>
      <c r="M180" s="8" t="e">
        <f>COUNTIFS(Sta!$B:$B,$A180,Sta!$F:$F,"&gt;2.5")/$C180</f>
        <v>#DIV/0!</v>
      </c>
      <c r="N180" s="11" t="e">
        <f>(COUNTIFS(Sta!$A:$A,$A180,Sta!$F:$F,"&gt;3.5") + COUNTIFS(Sta!$B:$B,$A180,Sta!$F:$F,"&gt;3.5"))/$D180</f>
        <v>#DIV/0!</v>
      </c>
      <c r="O180" s="8" t="e">
        <f>COUNTIFS(Sta!$A:$A,$A180,Sta!$F:$F,"&gt;3.5")/$B180</f>
        <v>#DIV/0!</v>
      </c>
      <c r="P180" s="8" t="e">
        <f>COUNTIFS(Sta!$B:$B,$A180,Sta!$F:$F,"&gt;3.5")/$C180</f>
        <v>#DIV/0!</v>
      </c>
      <c r="Q180" s="11" t="e">
        <f>(COUNTIFS(Sta!$A:$A,$A180,Sta!$D:$D,"&gt;0.5")  + COUNTIFS(Sta!$B:$B,$A180,Sta!$E:$E,"&gt;0.5"))/$D180</f>
        <v>#DIV/0!</v>
      </c>
      <c r="R180" s="8" t="e">
        <f>COUNTIFS(Sta!$A:$A,$A180,Sta!$D:$D,"&gt;0.5")/$B180</f>
        <v>#DIV/0!</v>
      </c>
      <c r="S180" s="8" t="e">
        <f>COUNTIFS(Sta!$B:$B,$A180,Sta!$E:$E,"&gt;0.5")/$C180</f>
        <v>#DIV/0!</v>
      </c>
      <c r="T180" s="11" t="e">
        <f>(COUNTIFS(Sta!$A:$A,$A180,Sta!$D:$D,"&gt;1.5")  + COUNTIFS(Sta!$B:$B,$A180,Sta!$E:$E,"&gt;1.5"))/$D180</f>
        <v>#DIV/0!</v>
      </c>
      <c r="U180" s="8" t="e">
        <f>COUNTIFS(Sta!$A:$A,$A180,Sta!$D:$D,"&gt;1.5")/$B180</f>
        <v>#DIV/0!</v>
      </c>
      <c r="V180" s="8" t="e">
        <f>COUNTIFS(Sta!$B:$B,$A180,Sta!$E:$E,"&gt;1.5")/$C180</f>
        <v>#DIV/0!</v>
      </c>
      <c r="W180" s="11" t="e">
        <f>(COUNTIFS(Sta!$A:$A,$A180,Sta!$E:E,"&gt;0.5") +COUNTIFS(Sta!$B:$B,$A180,Sta!$D:$D,"&gt;0.5"))/$D180</f>
        <v>#DIV/0!</v>
      </c>
      <c r="X180" s="8" t="e">
        <f>COUNTIFS(Sta!$A:$A,$A180,Sta!$E:$E,"&gt;0.5")/$B180</f>
        <v>#DIV/0!</v>
      </c>
      <c r="Y180" s="8" t="e">
        <f>COUNTIFS(Sta!$B:$B,$A180,Sta!$D:$D,"&gt;0.5")/$C180</f>
        <v>#DIV/0!</v>
      </c>
      <c r="Z180" s="11" t="e">
        <f>(COUNTIFS(Sta!$A:$A,$A180,Sta!$E:$E,"&gt;1.5")  + COUNTIFS(Sta!$B:$B,$A180,Sta!$D:$D,"&gt;1.5"))/$D180</f>
        <v>#DIV/0!</v>
      </c>
      <c r="AA180" s="8" t="e">
        <f>COUNTIFS(Sta!$A:$A,$A180,Sta!$E:$E,"&gt;1.5")/$B180</f>
        <v>#DIV/0!</v>
      </c>
      <c r="AB180" s="8" t="e">
        <f>COUNTIFS(Sta!$B:$B,$A180,Sta!$D:$D,"&gt;1.5")/$C180</f>
        <v>#DIV/0!</v>
      </c>
      <c r="AC180" s="11" t="e">
        <f>(COUNTIFS(Sta!$A:A,$A180,Sta!$G:$G,"y") + COUNTIFS(Sta!$B:B,$A180,Sta!$G:$G,"y"))/$D180</f>
        <v>#DIV/0!</v>
      </c>
      <c r="AD180" s="8" t="e">
        <f>COUNTIFS(Sta!$A:A,$A180,Sta!$G:$G,"y")/$B180</f>
        <v>#DIV/0!</v>
      </c>
      <c r="AE180" s="16" t="e">
        <f>COUNTIFS(Sta!$B:B,$A180,Sta!$G:$G,"y")/$C180</f>
        <v>#DIV/0!</v>
      </c>
    </row>
    <row r="181" spans="1:31" x14ac:dyDescent="0.3">
      <c r="A181" s="62" t="s">
        <v>287</v>
      </c>
      <c r="B181" s="9">
        <f>COUNTIF(Sta!A:A,A181)</f>
        <v>0</v>
      </c>
      <c r="C181" s="4">
        <f>COUNTIF(Sta!B:B,A181)</f>
        <v>0</v>
      </c>
      <c r="D181" s="4">
        <f t="shared" si="5"/>
        <v>0</v>
      </c>
      <c r="E181" s="11" t="e">
        <f>(COUNTIFS(Sta!$A:$A,$A181,Sta!$F:$F,"&gt;0.5") + COUNTIFS(Sta!$B:$B,$A181,Sta!$F:$F,"&gt;0.5"))/$D181</f>
        <v>#DIV/0!</v>
      </c>
      <c r="F181" s="8" t="e">
        <f>COUNTIFS(Sta!$A:$A,$A181,Sta!$F:$F,"&gt;0.5")/$B181</f>
        <v>#DIV/0!</v>
      </c>
      <c r="G181" s="8" t="e">
        <f>COUNTIFS(Sta!$B:$B,$A181,Sta!$F:$F,"&gt;0.5")/$C181</f>
        <v>#DIV/0!</v>
      </c>
      <c r="H181" s="11" t="e">
        <f>(COUNTIFS(Sta!$A:$A,$A181,Sta!$F:$F,"&gt;1.5") + COUNTIFS(Sta!$B:$B,$A181,Sta!$F:$F,"&gt;1.5"))/$D181</f>
        <v>#DIV/0!</v>
      </c>
      <c r="I181" s="8" t="e">
        <f>COUNTIFS(Sta!$A:$A,$A181,Sta!$F:$F,"&gt;1.5")/$B181</f>
        <v>#DIV/0!</v>
      </c>
      <c r="J181" s="8" t="e">
        <f>COUNTIFS(Sta!$B:$B,$A181,Sta!$F:$F,"&gt;1.5")/$C181</f>
        <v>#DIV/0!</v>
      </c>
      <c r="K181" s="11" t="e">
        <f>(COUNTIFS(Sta!$A:$A,$A181,Sta!$F:$F,"&gt;2.5") + COUNTIFS(Sta!$B:$B,$A181,Sta!$F:$F,"&gt;2.5"))/$D181</f>
        <v>#DIV/0!</v>
      </c>
      <c r="L181" s="8" t="e">
        <f>COUNTIFS(Sta!$A:$A,$A181,Sta!$F:$F,"&gt;2.5")/$B181</f>
        <v>#DIV/0!</v>
      </c>
      <c r="M181" s="8" t="e">
        <f>COUNTIFS(Sta!$B:$B,$A181,Sta!$F:$F,"&gt;2.5")/$C181</f>
        <v>#DIV/0!</v>
      </c>
      <c r="N181" s="11" t="e">
        <f>(COUNTIFS(Sta!$A:$A,$A181,Sta!$F:$F,"&gt;3.5") + COUNTIFS(Sta!$B:$B,$A181,Sta!$F:$F,"&gt;3.5"))/$D181</f>
        <v>#DIV/0!</v>
      </c>
      <c r="O181" s="8" t="e">
        <f>COUNTIFS(Sta!$A:$A,$A181,Sta!$F:$F,"&gt;3.5")/$B181</f>
        <v>#DIV/0!</v>
      </c>
      <c r="P181" s="8" t="e">
        <f>COUNTIFS(Sta!$B:$B,$A181,Sta!$F:$F,"&gt;3.5")/$C181</f>
        <v>#DIV/0!</v>
      </c>
      <c r="Q181" s="11" t="e">
        <f>(COUNTIFS(Sta!$A:$A,$A181,Sta!$D:$D,"&gt;0.5")  + COUNTIFS(Sta!$B:$B,$A181,Sta!$E:$E,"&gt;0.5"))/$D181</f>
        <v>#DIV/0!</v>
      </c>
      <c r="R181" s="8" t="e">
        <f>COUNTIFS(Sta!$A:$A,$A181,Sta!$D:$D,"&gt;0.5")/$B181</f>
        <v>#DIV/0!</v>
      </c>
      <c r="S181" s="8" t="e">
        <f>COUNTIFS(Sta!$B:$B,$A181,Sta!$E:$E,"&gt;0.5")/$C181</f>
        <v>#DIV/0!</v>
      </c>
      <c r="T181" s="11" t="e">
        <f>(COUNTIFS(Sta!$A:$A,$A181,Sta!$D:$D,"&gt;1.5")  + COUNTIFS(Sta!$B:$B,$A181,Sta!$E:$E,"&gt;1.5"))/$D181</f>
        <v>#DIV/0!</v>
      </c>
      <c r="U181" s="8" t="e">
        <f>COUNTIFS(Sta!$A:$A,$A181,Sta!$D:$D,"&gt;1.5")/$B181</f>
        <v>#DIV/0!</v>
      </c>
      <c r="V181" s="8" t="e">
        <f>COUNTIFS(Sta!$B:$B,$A181,Sta!$E:$E,"&gt;1.5")/$C181</f>
        <v>#DIV/0!</v>
      </c>
      <c r="W181" s="11" t="e">
        <f>(COUNTIFS(Sta!$A:$A,$A181,Sta!$E:E,"&gt;0.5") +COUNTIFS(Sta!$B:$B,$A181,Sta!$D:$D,"&gt;0.5"))/$D181</f>
        <v>#DIV/0!</v>
      </c>
      <c r="X181" s="8" t="e">
        <f>COUNTIFS(Sta!$A:$A,$A181,Sta!$E:$E,"&gt;0.5")/$B181</f>
        <v>#DIV/0!</v>
      </c>
      <c r="Y181" s="8" t="e">
        <f>COUNTIFS(Sta!$B:$B,$A181,Sta!$D:$D,"&gt;0.5")/$C181</f>
        <v>#DIV/0!</v>
      </c>
      <c r="Z181" s="11" t="e">
        <f>(COUNTIFS(Sta!$A:$A,$A181,Sta!$E:$E,"&gt;1.5")  + COUNTIFS(Sta!$B:$B,$A181,Sta!$D:$D,"&gt;1.5"))/$D181</f>
        <v>#DIV/0!</v>
      </c>
      <c r="AA181" s="8" t="e">
        <f>COUNTIFS(Sta!$A:$A,$A181,Sta!$E:$E,"&gt;1.5")/$B181</f>
        <v>#DIV/0!</v>
      </c>
      <c r="AB181" s="8" t="e">
        <f>COUNTIFS(Sta!$B:$B,$A181,Sta!$D:$D,"&gt;1.5")/$C181</f>
        <v>#DIV/0!</v>
      </c>
      <c r="AC181" s="11" t="e">
        <f>(COUNTIFS(Sta!$A:A,$A181,Sta!$G:$G,"y") + COUNTIFS(Sta!$B:B,$A181,Sta!$G:$G,"y"))/$D181</f>
        <v>#DIV/0!</v>
      </c>
      <c r="AD181" s="8" t="e">
        <f>COUNTIFS(Sta!$A:A,$A181,Sta!$G:$G,"y")/$B181</f>
        <v>#DIV/0!</v>
      </c>
      <c r="AE181" s="16" t="e">
        <f>COUNTIFS(Sta!$B:B,$A181,Sta!$G:$G,"y")/$C181</f>
        <v>#DIV/0!</v>
      </c>
    </row>
    <row r="182" spans="1:31" x14ac:dyDescent="0.3">
      <c r="A182" s="62" t="s">
        <v>316</v>
      </c>
      <c r="B182" s="9">
        <f>COUNTIF(Sta!A:A,A182)</f>
        <v>0</v>
      </c>
      <c r="C182" s="4">
        <f>COUNTIF(Sta!B:B,A182)</f>
        <v>0</v>
      </c>
      <c r="D182" s="4">
        <f t="shared" si="5"/>
        <v>0</v>
      </c>
      <c r="E182" s="11" t="e">
        <f>(COUNTIFS(Sta!$A:$A,$A182,Sta!$F:$F,"&gt;0.5") + COUNTIFS(Sta!$B:$B,$A182,Sta!$F:$F,"&gt;0.5"))/$D182</f>
        <v>#DIV/0!</v>
      </c>
      <c r="F182" s="8" t="e">
        <f>COUNTIFS(Sta!$A:$A,$A182,Sta!$F:$F,"&gt;0.5")/$B182</f>
        <v>#DIV/0!</v>
      </c>
      <c r="G182" s="8" t="e">
        <f>COUNTIFS(Sta!$B:$B,$A182,Sta!$F:$F,"&gt;0.5")/$C182</f>
        <v>#DIV/0!</v>
      </c>
      <c r="H182" s="11" t="e">
        <f>(COUNTIFS(Sta!$A:$A,$A182,Sta!$F:$F,"&gt;1.5") + COUNTIFS(Sta!$B:$B,$A182,Sta!$F:$F,"&gt;1.5"))/$D182</f>
        <v>#DIV/0!</v>
      </c>
      <c r="I182" s="8" t="e">
        <f>COUNTIFS(Sta!$A:$A,$A182,Sta!$F:$F,"&gt;1.5")/$B182</f>
        <v>#DIV/0!</v>
      </c>
      <c r="J182" s="8" t="e">
        <f>COUNTIFS(Sta!$B:$B,$A182,Sta!$F:$F,"&gt;1.5")/$C182</f>
        <v>#DIV/0!</v>
      </c>
      <c r="K182" s="11" t="e">
        <f>(COUNTIFS(Sta!$A:$A,$A182,Sta!$F:$F,"&gt;2.5") + COUNTIFS(Sta!$B:$B,$A182,Sta!$F:$F,"&gt;2.5"))/$D182</f>
        <v>#DIV/0!</v>
      </c>
      <c r="L182" s="8" t="e">
        <f>COUNTIFS(Sta!$A:$A,$A182,Sta!$F:$F,"&gt;2.5")/$B182</f>
        <v>#DIV/0!</v>
      </c>
      <c r="M182" s="8" t="e">
        <f>COUNTIFS(Sta!$B:$B,$A182,Sta!$F:$F,"&gt;2.5")/$C182</f>
        <v>#DIV/0!</v>
      </c>
      <c r="N182" s="11" t="e">
        <f>(COUNTIFS(Sta!$A:$A,$A182,Sta!$F:$F,"&gt;3.5") + COUNTIFS(Sta!$B:$B,$A182,Sta!$F:$F,"&gt;3.5"))/$D182</f>
        <v>#DIV/0!</v>
      </c>
      <c r="O182" s="8" t="e">
        <f>COUNTIFS(Sta!$A:$A,$A182,Sta!$F:$F,"&gt;3.5")/$B182</f>
        <v>#DIV/0!</v>
      </c>
      <c r="P182" s="8" t="e">
        <f>COUNTIFS(Sta!$B:$B,$A182,Sta!$F:$F,"&gt;3.5")/$C182</f>
        <v>#DIV/0!</v>
      </c>
      <c r="Q182" s="11" t="e">
        <f>(COUNTIFS(Sta!$A:$A,$A182,Sta!$D:$D,"&gt;0.5")  + COUNTIFS(Sta!$B:$B,$A182,Sta!$E:$E,"&gt;0.5"))/$D182</f>
        <v>#DIV/0!</v>
      </c>
      <c r="R182" s="8" t="e">
        <f>COUNTIFS(Sta!$A:$A,$A182,Sta!$D:$D,"&gt;0.5")/$B182</f>
        <v>#DIV/0!</v>
      </c>
      <c r="S182" s="8" t="e">
        <f>COUNTIFS(Sta!$B:$B,$A182,Sta!$E:$E,"&gt;0.5")/$C182</f>
        <v>#DIV/0!</v>
      </c>
      <c r="T182" s="11" t="e">
        <f>(COUNTIFS(Sta!$A:$A,$A182,Sta!$D:$D,"&gt;1.5")  + COUNTIFS(Sta!$B:$B,$A182,Sta!$E:$E,"&gt;1.5"))/$D182</f>
        <v>#DIV/0!</v>
      </c>
      <c r="U182" s="8" t="e">
        <f>COUNTIFS(Sta!$A:$A,$A182,Sta!$D:$D,"&gt;1.5")/$B182</f>
        <v>#DIV/0!</v>
      </c>
      <c r="V182" s="8" t="e">
        <f>COUNTIFS(Sta!$B:$B,$A182,Sta!$E:$E,"&gt;1.5")/$C182</f>
        <v>#DIV/0!</v>
      </c>
      <c r="W182" s="11" t="e">
        <f>(COUNTIFS(Sta!$A:$A,$A182,Sta!$E:E,"&gt;0.5") +COUNTIFS(Sta!$B:$B,$A182,Sta!$D:$D,"&gt;0.5"))/$D182</f>
        <v>#DIV/0!</v>
      </c>
      <c r="X182" s="8" t="e">
        <f>COUNTIFS(Sta!$A:$A,$A182,Sta!$E:$E,"&gt;0.5")/$B182</f>
        <v>#DIV/0!</v>
      </c>
      <c r="Y182" s="8" t="e">
        <f>COUNTIFS(Sta!$B:$B,$A182,Sta!$D:$D,"&gt;0.5")/$C182</f>
        <v>#DIV/0!</v>
      </c>
      <c r="Z182" s="11" t="e">
        <f>(COUNTIFS(Sta!$A:$A,$A182,Sta!$E:$E,"&gt;1.5")  + COUNTIFS(Sta!$B:$B,$A182,Sta!$D:$D,"&gt;1.5"))/$D182</f>
        <v>#DIV/0!</v>
      </c>
      <c r="AA182" s="8" t="e">
        <f>COUNTIFS(Sta!$A:$A,$A182,Sta!$E:$E,"&gt;1.5")/$B182</f>
        <v>#DIV/0!</v>
      </c>
      <c r="AB182" s="8" t="e">
        <f>COUNTIFS(Sta!$B:$B,$A182,Sta!$D:$D,"&gt;1.5")/$C182</f>
        <v>#DIV/0!</v>
      </c>
      <c r="AC182" s="11" t="e">
        <f>(COUNTIFS(Sta!$A:A,$A182,Sta!$G:$G,"y") + COUNTIFS(Sta!$B:B,$A182,Sta!$G:$G,"y"))/$D182</f>
        <v>#DIV/0!</v>
      </c>
      <c r="AD182" s="8" t="e">
        <f>COUNTIFS(Sta!$A:A,$A182,Sta!$G:$G,"y")/$B182</f>
        <v>#DIV/0!</v>
      </c>
      <c r="AE182" s="16" t="e">
        <f>COUNTIFS(Sta!$B:B,$A182,Sta!$G:$G,"y")/$C182</f>
        <v>#DIV/0!</v>
      </c>
    </row>
    <row r="183" spans="1:31" x14ac:dyDescent="0.3">
      <c r="A183" s="62" t="s">
        <v>277</v>
      </c>
      <c r="B183" s="9">
        <f>COUNTIF(Sta!A:A,A183)</f>
        <v>0</v>
      </c>
      <c r="C183" s="4">
        <f>COUNTIF(Sta!B:B,A183)</f>
        <v>0</v>
      </c>
      <c r="D183" s="4">
        <f t="shared" si="5"/>
        <v>0</v>
      </c>
      <c r="E183" s="11" t="e">
        <f>(COUNTIFS(Sta!$A:$A,$A183,Sta!$F:$F,"&gt;0.5") + COUNTIFS(Sta!$B:$B,$A183,Sta!$F:$F,"&gt;0.5"))/$D183</f>
        <v>#DIV/0!</v>
      </c>
      <c r="F183" s="8" t="e">
        <f>COUNTIFS(Sta!$A:$A,$A183,Sta!$F:$F,"&gt;0.5")/$B183</f>
        <v>#DIV/0!</v>
      </c>
      <c r="G183" s="8" t="e">
        <f>COUNTIFS(Sta!$B:$B,$A183,Sta!$F:$F,"&gt;0.5")/$C183</f>
        <v>#DIV/0!</v>
      </c>
      <c r="H183" s="11" t="e">
        <f>(COUNTIFS(Sta!$A:$A,$A183,Sta!$F:$F,"&gt;1.5") + COUNTIFS(Sta!$B:$B,$A183,Sta!$F:$F,"&gt;1.5"))/$D183</f>
        <v>#DIV/0!</v>
      </c>
      <c r="I183" s="8" t="e">
        <f>COUNTIFS(Sta!$A:$A,$A183,Sta!$F:$F,"&gt;1.5")/$B183</f>
        <v>#DIV/0!</v>
      </c>
      <c r="J183" s="8" t="e">
        <f>COUNTIFS(Sta!$B:$B,$A183,Sta!$F:$F,"&gt;1.5")/$C183</f>
        <v>#DIV/0!</v>
      </c>
      <c r="K183" s="11" t="e">
        <f>(COUNTIFS(Sta!$A:$A,$A183,Sta!$F:$F,"&gt;2.5") + COUNTIFS(Sta!$B:$B,$A183,Sta!$F:$F,"&gt;2.5"))/$D183</f>
        <v>#DIV/0!</v>
      </c>
      <c r="L183" s="8" t="e">
        <f>COUNTIFS(Sta!$A:$A,$A183,Sta!$F:$F,"&gt;2.5")/$B183</f>
        <v>#DIV/0!</v>
      </c>
      <c r="M183" s="8" t="e">
        <f>COUNTIFS(Sta!$B:$B,$A183,Sta!$F:$F,"&gt;2.5")/$C183</f>
        <v>#DIV/0!</v>
      </c>
      <c r="N183" s="11" t="e">
        <f>(COUNTIFS(Sta!$A:$A,$A183,Sta!$F:$F,"&gt;3.5") + COUNTIFS(Sta!$B:$B,$A183,Sta!$F:$F,"&gt;3.5"))/$D183</f>
        <v>#DIV/0!</v>
      </c>
      <c r="O183" s="8" t="e">
        <f>COUNTIFS(Sta!$A:$A,$A183,Sta!$F:$F,"&gt;3.5")/$B183</f>
        <v>#DIV/0!</v>
      </c>
      <c r="P183" s="8" t="e">
        <f>COUNTIFS(Sta!$B:$B,$A183,Sta!$F:$F,"&gt;3.5")/$C183</f>
        <v>#DIV/0!</v>
      </c>
      <c r="Q183" s="11" t="e">
        <f>(COUNTIFS(Sta!$A:$A,$A183,Sta!$D:$D,"&gt;0.5")  + COUNTIFS(Sta!$B:$B,$A183,Sta!$E:$E,"&gt;0.5"))/$D183</f>
        <v>#DIV/0!</v>
      </c>
      <c r="R183" s="8" t="e">
        <f>COUNTIFS(Sta!$A:$A,$A183,Sta!$D:$D,"&gt;0.5")/$B183</f>
        <v>#DIV/0!</v>
      </c>
      <c r="S183" s="8" t="e">
        <f>COUNTIFS(Sta!$B:$B,$A183,Sta!$E:$E,"&gt;0.5")/$C183</f>
        <v>#DIV/0!</v>
      </c>
      <c r="T183" s="11" t="e">
        <f>(COUNTIFS(Sta!$A:$A,$A183,Sta!$D:$D,"&gt;1.5")  + COUNTIFS(Sta!$B:$B,$A183,Sta!$E:$E,"&gt;1.5"))/$D183</f>
        <v>#DIV/0!</v>
      </c>
      <c r="U183" s="8" t="e">
        <f>COUNTIFS(Sta!$A:$A,$A183,Sta!$D:$D,"&gt;1.5")/$B183</f>
        <v>#DIV/0!</v>
      </c>
      <c r="V183" s="8" t="e">
        <f>COUNTIFS(Sta!$B:$B,$A183,Sta!$E:$E,"&gt;1.5")/$C183</f>
        <v>#DIV/0!</v>
      </c>
      <c r="W183" s="11" t="e">
        <f>(COUNTIFS(Sta!$A:$A,$A183,Sta!$E:E,"&gt;0.5") +COUNTIFS(Sta!$B:$B,$A183,Sta!$D:$D,"&gt;0.5"))/$D183</f>
        <v>#DIV/0!</v>
      </c>
      <c r="X183" s="8" t="e">
        <f>COUNTIFS(Sta!$A:$A,$A183,Sta!$E:$E,"&gt;0.5")/$B183</f>
        <v>#DIV/0!</v>
      </c>
      <c r="Y183" s="8" t="e">
        <f>COUNTIFS(Sta!$B:$B,$A183,Sta!$D:$D,"&gt;0.5")/$C183</f>
        <v>#DIV/0!</v>
      </c>
      <c r="Z183" s="11" t="e">
        <f>(COUNTIFS(Sta!$A:$A,$A183,Sta!$E:$E,"&gt;1.5")  + COUNTIFS(Sta!$B:$B,$A183,Sta!$D:$D,"&gt;1.5"))/$D183</f>
        <v>#DIV/0!</v>
      </c>
      <c r="AA183" s="8" t="e">
        <f>COUNTIFS(Sta!$A:$A,$A183,Sta!$E:$E,"&gt;1.5")/$B183</f>
        <v>#DIV/0!</v>
      </c>
      <c r="AB183" s="8" t="e">
        <f>COUNTIFS(Sta!$B:$B,$A183,Sta!$D:$D,"&gt;1.5")/$C183</f>
        <v>#DIV/0!</v>
      </c>
      <c r="AC183" s="11" t="e">
        <f>(COUNTIFS(Sta!$A:A,$A183,Sta!$G:$G,"y") + COUNTIFS(Sta!$B:B,$A183,Sta!$G:$G,"y"))/$D183</f>
        <v>#DIV/0!</v>
      </c>
      <c r="AD183" s="8" t="e">
        <f>COUNTIFS(Sta!$A:A,$A183,Sta!$G:$G,"y")/$B183</f>
        <v>#DIV/0!</v>
      </c>
      <c r="AE183" s="16" t="e">
        <f>COUNTIFS(Sta!$B:B,$A183,Sta!$G:$G,"y")/$C183</f>
        <v>#DIV/0!</v>
      </c>
    </row>
    <row r="184" spans="1:31" x14ac:dyDescent="0.3">
      <c r="A184" s="62" t="s">
        <v>281</v>
      </c>
      <c r="B184" s="9">
        <f>COUNTIF(Sta!A:A,A184)</f>
        <v>0</v>
      </c>
      <c r="C184" s="4">
        <f>COUNTIF(Sta!B:B,A184)</f>
        <v>0</v>
      </c>
      <c r="D184" s="4">
        <f t="shared" si="5"/>
        <v>0</v>
      </c>
      <c r="E184" s="11" t="e">
        <f>(COUNTIFS(Sta!$A:$A,$A184,Sta!$F:$F,"&gt;0.5") + COUNTIFS(Sta!$B:$B,$A184,Sta!$F:$F,"&gt;0.5"))/$D184</f>
        <v>#DIV/0!</v>
      </c>
      <c r="F184" s="8" t="e">
        <f>COUNTIFS(Sta!$A:$A,$A184,Sta!$F:$F,"&gt;0.5")/$B184</f>
        <v>#DIV/0!</v>
      </c>
      <c r="G184" s="8" t="e">
        <f>COUNTIFS(Sta!$B:$B,$A184,Sta!$F:$F,"&gt;0.5")/$C184</f>
        <v>#DIV/0!</v>
      </c>
      <c r="H184" s="11" t="e">
        <f>(COUNTIFS(Sta!$A:$A,$A184,Sta!$F:$F,"&gt;1.5") + COUNTIFS(Sta!$B:$B,$A184,Sta!$F:$F,"&gt;1.5"))/$D184</f>
        <v>#DIV/0!</v>
      </c>
      <c r="I184" s="8" t="e">
        <f>COUNTIFS(Sta!$A:$A,$A184,Sta!$F:$F,"&gt;1.5")/$B184</f>
        <v>#DIV/0!</v>
      </c>
      <c r="J184" s="8" t="e">
        <f>COUNTIFS(Sta!$B:$B,$A184,Sta!$F:$F,"&gt;1.5")/$C184</f>
        <v>#DIV/0!</v>
      </c>
      <c r="K184" s="11" t="e">
        <f>(COUNTIFS(Sta!$A:$A,$A184,Sta!$F:$F,"&gt;2.5") + COUNTIFS(Sta!$B:$B,$A184,Sta!$F:$F,"&gt;2.5"))/$D184</f>
        <v>#DIV/0!</v>
      </c>
      <c r="L184" s="8" t="e">
        <f>COUNTIFS(Sta!$A:$A,$A184,Sta!$F:$F,"&gt;2.5")/$B184</f>
        <v>#DIV/0!</v>
      </c>
      <c r="M184" s="8" t="e">
        <f>COUNTIFS(Sta!$B:$B,$A184,Sta!$F:$F,"&gt;2.5")/$C184</f>
        <v>#DIV/0!</v>
      </c>
      <c r="N184" s="11" t="e">
        <f>(COUNTIFS(Sta!$A:$A,$A184,Sta!$F:$F,"&gt;3.5") + COUNTIFS(Sta!$B:$B,$A184,Sta!$F:$F,"&gt;3.5"))/$D184</f>
        <v>#DIV/0!</v>
      </c>
      <c r="O184" s="8" t="e">
        <f>COUNTIFS(Sta!$A:$A,$A184,Sta!$F:$F,"&gt;3.5")/$B184</f>
        <v>#DIV/0!</v>
      </c>
      <c r="P184" s="8" t="e">
        <f>COUNTIFS(Sta!$B:$B,$A184,Sta!$F:$F,"&gt;3.5")/$C184</f>
        <v>#DIV/0!</v>
      </c>
      <c r="Q184" s="11" t="e">
        <f>(COUNTIFS(Sta!$A:$A,$A184,Sta!$D:$D,"&gt;0.5")  + COUNTIFS(Sta!$B:$B,$A184,Sta!$E:$E,"&gt;0.5"))/$D184</f>
        <v>#DIV/0!</v>
      </c>
      <c r="R184" s="8" t="e">
        <f>COUNTIFS(Sta!$A:$A,$A184,Sta!$D:$D,"&gt;0.5")/$B184</f>
        <v>#DIV/0!</v>
      </c>
      <c r="S184" s="8" t="e">
        <f>COUNTIFS(Sta!$B:$B,$A184,Sta!$E:$E,"&gt;0.5")/$C184</f>
        <v>#DIV/0!</v>
      </c>
      <c r="T184" s="11" t="e">
        <f>(COUNTIFS(Sta!$A:$A,$A184,Sta!$D:$D,"&gt;1.5")  + COUNTIFS(Sta!$B:$B,$A184,Sta!$E:$E,"&gt;1.5"))/$D184</f>
        <v>#DIV/0!</v>
      </c>
      <c r="U184" s="8" t="e">
        <f>COUNTIFS(Sta!$A:$A,$A184,Sta!$D:$D,"&gt;1.5")/$B184</f>
        <v>#DIV/0!</v>
      </c>
      <c r="V184" s="8" t="e">
        <f>COUNTIFS(Sta!$B:$B,$A184,Sta!$E:$E,"&gt;1.5")/$C184</f>
        <v>#DIV/0!</v>
      </c>
      <c r="W184" s="11" t="e">
        <f>(COUNTIFS(Sta!$A:$A,$A184,Sta!$E:E,"&gt;0.5") +COUNTIFS(Sta!$B:$B,$A184,Sta!$D:$D,"&gt;0.5"))/$D184</f>
        <v>#DIV/0!</v>
      </c>
      <c r="X184" s="8" t="e">
        <f>COUNTIFS(Sta!$A:$A,$A184,Sta!$E:$E,"&gt;0.5")/$B184</f>
        <v>#DIV/0!</v>
      </c>
      <c r="Y184" s="8" t="e">
        <f>COUNTIFS(Sta!$B:$B,$A184,Sta!$D:$D,"&gt;0.5")/$C184</f>
        <v>#DIV/0!</v>
      </c>
      <c r="Z184" s="11" t="e">
        <f>(COUNTIFS(Sta!$A:$A,$A184,Sta!$E:$E,"&gt;1.5")  + COUNTIFS(Sta!$B:$B,$A184,Sta!$D:$D,"&gt;1.5"))/$D184</f>
        <v>#DIV/0!</v>
      </c>
      <c r="AA184" s="8" t="e">
        <f>COUNTIFS(Sta!$A:$A,$A184,Sta!$E:$E,"&gt;1.5")/$B184</f>
        <v>#DIV/0!</v>
      </c>
      <c r="AB184" s="8" t="e">
        <f>COUNTIFS(Sta!$B:$B,$A184,Sta!$D:$D,"&gt;1.5")/$C184</f>
        <v>#DIV/0!</v>
      </c>
      <c r="AC184" s="11" t="e">
        <f>(COUNTIFS(Sta!$A:A,$A184,Sta!$G:$G,"y") + COUNTIFS(Sta!$B:B,$A184,Sta!$G:$G,"y"))/$D184</f>
        <v>#DIV/0!</v>
      </c>
      <c r="AD184" s="8" t="e">
        <f>COUNTIFS(Sta!$A:A,$A184,Sta!$G:$G,"y")/$B184</f>
        <v>#DIV/0!</v>
      </c>
      <c r="AE184" s="16" t="e">
        <f>COUNTIFS(Sta!$B:B,$A184,Sta!$G:$G,"y")/$C184</f>
        <v>#DIV/0!</v>
      </c>
    </row>
    <row r="185" spans="1:31" x14ac:dyDescent="0.3">
      <c r="A185" s="62" t="s">
        <v>288</v>
      </c>
      <c r="B185" s="9">
        <f>COUNTIF(Sta!A:A,A185)</f>
        <v>0</v>
      </c>
      <c r="C185" s="4">
        <f>COUNTIF(Sta!B:B,A185)</f>
        <v>0</v>
      </c>
      <c r="D185" s="4">
        <f t="shared" si="5"/>
        <v>0</v>
      </c>
      <c r="E185" s="11" t="e">
        <f>(COUNTIFS(Sta!$A:$A,$A185,Sta!$F:$F,"&gt;0.5") + COUNTIFS(Sta!$B:$B,$A185,Sta!$F:$F,"&gt;0.5"))/$D185</f>
        <v>#DIV/0!</v>
      </c>
      <c r="F185" s="8" t="e">
        <f>COUNTIFS(Sta!$A:$A,$A185,Sta!$F:$F,"&gt;0.5")/$B185</f>
        <v>#DIV/0!</v>
      </c>
      <c r="G185" s="8" t="e">
        <f>COUNTIFS(Sta!$B:$B,$A185,Sta!$F:$F,"&gt;0.5")/$C185</f>
        <v>#DIV/0!</v>
      </c>
      <c r="H185" s="11" t="e">
        <f>(COUNTIFS(Sta!$A:$A,$A185,Sta!$F:$F,"&gt;1.5") + COUNTIFS(Sta!$B:$B,$A185,Sta!$F:$F,"&gt;1.5"))/$D185</f>
        <v>#DIV/0!</v>
      </c>
      <c r="I185" s="8" t="e">
        <f>COUNTIFS(Sta!$A:$A,$A185,Sta!$F:$F,"&gt;1.5")/$B185</f>
        <v>#DIV/0!</v>
      </c>
      <c r="J185" s="8" t="e">
        <f>COUNTIFS(Sta!$B:$B,$A185,Sta!$F:$F,"&gt;1.5")/$C185</f>
        <v>#DIV/0!</v>
      </c>
      <c r="K185" s="11" t="e">
        <f>(COUNTIFS(Sta!$A:$A,$A185,Sta!$F:$F,"&gt;2.5") + COUNTIFS(Sta!$B:$B,$A185,Sta!$F:$F,"&gt;2.5"))/$D185</f>
        <v>#DIV/0!</v>
      </c>
      <c r="L185" s="8" t="e">
        <f>COUNTIFS(Sta!$A:$A,$A185,Sta!$F:$F,"&gt;2.5")/$B185</f>
        <v>#DIV/0!</v>
      </c>
      <c r="M185" s="8" t="e">
        <f>COUNTIFS(Sta!$B:$B,$A185,Sta!$F:$F,"&gt;2.5")/$C185</f>
        <v>#DIV/0!</v>
      </c>
      <c r="N185" s="11" t="e">
        <f>(COUNTIFS(Sta!$A:$A,$A185,Sta!$F:$F,"&gt;3.5") + COUNTIFS(Sta!$B:$B,$A185,Sta!$F:$F,"&gt;3.5"))/$D185</f>
        <v>#DIV/0!</v>
      </c>
      <c r="O185" s="8" t="e">
        <f>COUNTIFS(Sta!$A:$A,$A185,Sta!$F:$F,"&gt;3.5")/$B185</f>
        <v>#DIV/0!</v>
      </c>
      <c r="P185" s="8" t="e">
        <f>COUNTIFS(Sta!$B:$B,$A185,Sta!$F:$F,"&gt;3.5")/$C185</f>
        <v>#DIV/0!</v>
      </c>
      <c r="Q185" s="11" t="e">
        <f>(COUNTIFS(Sta!$A:$A,$A185,Sta!$D:$D,"&gt;0.5")  + COUNTIFS(Sta!$B:$B,$A185,Sta!$E:$E,"&gt;0.5"))/$D185</f>
        <v>#DIV/0!</v>
      </c>
      <c r="R185" s="8" t="e">
        <f>COUNTIFS(Sta!$A:$A,$A185,Sta!$D:$D,"&gt;0.5")/$B185</f>
        <v>#DIV/0!</v>
      </c>
      <c r="S185" s="8" t="e">
        <f>COUNTIFS(Sta!$B:$B,$A185,Sta!$E:$E,"&gt;0.5")/$C185</f>
        <v>#DIV/0!</v>
      </c>
      <c r="T185" s="11" t="e">
        <f>(COUNTIFS(Sta!$A:$A,$A185,Sta!$D:$D,"&gt;1.5")  + COUNTIFS(Sta!$B:$B,$A185,Sta!$E:$E,"&gt;1.5"))/$D185</f>
        <v>#DIV/0!</v>
      </c>
      <c r="U185" s="8" t="e">
        <f>COUNTIFS(Sta!$A:$A,$A185,Sta!$D:$D,"&gt;1.5")/$B185</f>
        <v>#DIV/0!</v>
      </c>
      <c r="V185" s="8" t="e">
        <f>COUNTIFS(Sta!$B:$B,$A185,Sta!$E:$E,"&gt;1.5")/$C185</f>
        <v>#DIV/0!</v>
      </c>
      <c r="W185" s="11" t="e">
        <f>(COUNTIFS(Sta!$A:$A,$A185,Sta!$E:E,"&gt;0.5") +COUNTIFS(Sta!$B:$B,$A185,Sta!$D:$D,"&gt;0.5"))/$D185</f>
        <v>#DIV/0!</v>
      </c>
      <c r="X185" s="8" t="e">
        <f>COUNTIFS(Sta!$A:$A,$A185,Sta!$E:$E,"&gt;0.5")/$B185</f>
        <v>#DIV/0!</v>
      </c>
      <c r="Y185" s="8" t="e">
        <f>COUNTIFS(Sta!$B:$B,$A185,Sta!$D:$D,"&gt;0.5")/$C185</f>
        <v>#DIV/0!</v>
      </c>
      <c r="Z185" s="11" t="e">
        <f>(COUNTIFS(Sta!$A:$A,$A185,Sta!$E:$E,"&gt;1.5")  + COUNTIFS(Sta!$B:$B,$A185,Sta!$D:$D,"&gt;1.5"))/$D185</f>
        <v>#DIV/0!</v>
      </c>
      <c r="AA185" s="8" t="e">
        <f>COUNTIFS(Sta!$A:$A,$A185,Sta!$E:$E,"&gt;1.5")/$B185</f>
        <v>#DIV/0!</v>
      </c>
      <c r="AB185" s="8" t="e">
        <f>COUNTIFS(Sta!$B:$B,$A185,Sta!$D:$D,"&gt;1.5")/$C185</f>
        <v>#DIV/0!</v>
      </c>
      <c r="AC185" s="11" t="e">
        <f>(COUNTIFS(Sta!$A:A,$A185,Sta!$G:$G,"y") + COUNTIFS(Sta!$B:B,$A185,Sta!$G:$G,"y"))/$D185</f>
        <v>#DIV/0!</v>
      </c>
      <c r="AD185" s="8" t="e">
        <f>COUNTIFS(Sta!$A:A,$A185,Sta!$G:$G,"y")/$B185</f>
        <v>#DIV/0!</v>
      </c>
      <c r="AE185" s="16" t="e">
        <f>COUNTIFS(Sta!$B:B,$A185,Sta!$G:$G,"y")/$C185</f>
        <v>#DIV/0!</v>
      </c>
    </row>
    <row r="186" spans="1:31" x14ac:dyDescent="0.3">
      <c r="A186" s="62" t="s">
        <v>292</v>
      </c>
      <c r="B186" s="9">
        <f>COUNTIF(Sta!A:A,A186)</f>
        <v>0</v>
      </c>
      <c r="C186" s="4">
        <f>COUNTIF(Sta!B:B,A186)</f>
        <v>0</v>
      </c>
      <c r="D186" s="4">
        <f t="shared" si="5"/>
        <v>0</v>
      </c>
      <c r="E186" s="11" t="e">
        <f>(COUNTIFS(Sta!$A:$A,$A186,Sta!$F:$F,"&gt;0.5") + COUNTIFS(Sta!$B:$B,$A186,Sta!$F:$F,"&gt;0.5"))/$D186</f>
        <v>#DIV/0!</v>
      </c>
      <c r="F186" s="8" t="e">
        <f>COUNTIFS(Sta!$A:$A,$A186,Sta!$F:$F,"&gt;0.5")/$B186</f>
        <v>#DIV/0!</v>
      </c>
      <c r="G186" s="8" t="e">
        <f>COUNTIFS(Sta!$B:$B,$A186,Sta!$F:$F,"&gt;0.5")/$C186</f>
        <v>#DIV/0!</v>
      </c>
      <c r="H186" s="11" t="e">
        <f>(COUNTIFS(Sta!$A:$A,$A186,Sta!$F:$F,"&gt;1.5") + COUNTIFS(Sta!$B:$B,$A186,Sta!$F:$F,"&gt;1.5"))/$D186</f>
        <v>#DIV/0!</v>
      </c>
      <c r="I186" s="8" t="e">
        <f>COUNTIFS(Sta!$A:$A,$A186,Sta!$F:$F,"&gt;1.5")/$B186</f>
        <v>#DIV/0!</v>
      </c>
      <c r="J186" s="8" t="e">
        <f>COUNTIFS(Sta!$B:$B,$A186,Sta!$F:$F,"&gt;1.5")/$C186</f>
        <v>#DIV/0!</v>
      </c>
      <c r="K186" s="11" t="e">
        <f>(COUNTIFS(Sta!$A:$A,$A186,Sta!$F:$F,"&gt;2.5") + COUNTIFS(Sta!$B:$B,$A186,Sta!$F:$F,"&gt;2.5"))/$D186</f>
        <v>#DIV/0!</v>
      </c>
      <c r="L186" s="8" t="e">
        <f>COUNTIFS(Sta!$A:$A,$A186,Sta!$F:$F,"&gt;2.5")/$B186</f>
        <v>#DIV/0!</v>
      </c>
      <c r="M186" s="8" t="e">
        <f>COUNTIFS(Sta!$B:$B,$A186,Sta!$F:$F,"&gt;2.5")/$C186</f>
        <v>#DIV/0!</v>
      </c>
      <c r="N186" s="11" t="e">
        <f>(COUNTIFS(Sta!$A:$A,$A186,Sta!$F:$F,"&gt;3.5") + COUNTIFS(Sta!$B:$B,$A186,Sta!$F:$F,"&gt;3.5"))/$D186</f>
        <v>#DIV/0!</v>
      </c>
      <c r="O186" s="8" t="e">
        <f>COUNTIFS(Sta!$A:$A,$A186,Sta!$F:$F,"&gt;3.5")/$B186</f>
        <v>#DIV/0!</v>
      </c>
      <c r="P186" s="8" t="e">
        <f>COUNTIFS(Sta!$B:$B,$A186,Sta!$F:$F,"&gt;3.5")/$C186</f>
        <v>#DIV/0!</v>
      </c>
      <c r="Q186" s="11" t="e">
        <f>(COUNTIFS(Sta!$A:$A,$A186,Sta!$D:$D,"&gt;0.5")  + COUNTIFS(Sta!$B:$B,$A186,Sta!$E:$E,"&gt;0.5"))/$D186</f>
        <v>#DIV/0!</v>
      </c>
      <c r="R186" s="8" t="e">
        <f>COUNTIFS(Sta!$A:$A,$A186,Sta!$D:$D,"&gt;0.5")/$B186</f>
        <v>#DIV/0!</v>
      </c>
      <c r="S186" s="8" t="e">
        <f>COUNTIFS(Sta!$B:$B,$A186,Sta!$E:$E,"&gt;0.5")/$C186</f>
        <v>#DIV/0!</v>
      </c>
      <c r="T186" s="11" t="e">
        <f>(COUNTIFS(Sta!$A:$A,$A186,Sta!$D:$D,"&gt;1.5")  + COUNTIFS(Sta!$B:$B,$A186,Sta!$E:$E,"&gt;1.5"))/$D186</f>
        <v>#DIV/0!</v>
      </c>
      <c r="U186" s="8" t="e">
        <f>COUNTIFS(Sta!$A:$A,$A186,Sta!$D:$D,"&gt;1.5")/$B186</f>
        <v>#DIV/0!</v>
      </c>
      <c r="V186" s="8" t="e">
        <f>COUNTIFS(Sta!$B:$B,$A186,Sta!$E:$E,"&gt;1.5")/$C186</f>
        <v>#DIV/0!</v>
      </c>
      <c r="W186" s="11" t="e">
        <f>(COUNTIFS(Sta!$A:$A,$A186,Sta!$E:E,"&gt;0.5") +COUNTIFS(Sta!$B:$B,$A186,Sta!$D:$D,"&gt;0.5"))/$D186</f>
        <v>#DIV/0!</v>
      </c>
      <c r="X186" s="8" t="e">
        <f>COUNTIFS(Sta!$A:$A,$A186,Sta!$E:$E,"&gt;0.5")/$B186</f>
        <v>#DIV/0!</v>
      </c>
      <c r="Y186" s="8" t="e">
        <f>COUNTIFS(Sta!$B:$B,$A186,Sta!$D:$D,"&gt;0.5")/$C186</f>
        <v>#DIV/0!</v>
      </c>
      <c r="Z186" s="11" t="e">
        <f>(COUNTIFS(Sta!$A:$A,$A186,Sta!$E:$E,"&gt;1.5")  + COUNTIFS(Sta!$B:$B,$A186,Sta!$D:$D,"&gt;1.5"))/$D186</f>
        <v>#DIV/0!</v>
      </c>
      <c r="AA186" s="8" t="e">
        <f>COUNTIFS(Sta!$A:$A,$A186,Sta!$E:$E,"&gt;1.5")/$B186</f>
        <v>#DIV/0!</v>
      </c>
      <c r="AB186" s="8" t="e">
        <f>COUNTIFS(Sta!$B:$B,$A186,Sta!$D:$D,"&gt;1.5")/$C186</f>
        <v>#DIV/0!</v>
      </c>
      <c r="AC186" s="11" t="e">
        <f>(COUNTIFS(Sta!$A:A,$A186,Sta!$G:$G,"y") + COUNTIFS(Sta!$B:B,$A186,Sta!$G:$G,"y"))/$D186</f>
        <v>#DIV/0!</v>
      </c>
      <c r="AD186" s="8" t="e">
        <f>COUNTIFS(Sta!$A:A,$A186,Sta!$G:$G,"y")/$B186</f>
        <v>#DIV/0!</v>
      </c>
      <c r="AE186" s="16" t="e">
        <f>COUNTIFS(Sta!$B:B,$A186,Sta!$G:$G,"y")/$C186</f>
        <v>#DIV/0!</v>
      </c>
    </row>
    <row r="187" spans="1:31" x14ac:dyDescent="0.3">
      <c r="A187" s="62" t="s">
        <v>283</v>
      </c>
      <c r="B187" s="9">
        <f>COUNTIF(Sta!A:A,A187)</f>
        <v>0</v>
      </c>
      <c r="C187" s="4">
        <f>COUNTIF(Sta!B:B,A187)</f>
        <v>0</v>
      </c>
      <c r="D187" s="4">
        <f t="shared" si="5"/>
        <v>0</v>
      </c>
      <c r="E187" s="11" t="e">
        <f>(COUNTIFS(Sta!$A:$A,$A187,Sta!$F:$F,"&gt;0.5") + COUNTIFS(Sta!$B:$B,$A187,Sta!$F:$F,"&gt;0.5"))/$D187</f>
        <v>#DIV/0!</v>
      </c>
      <c r="F187" s="8" t="e">
        <f>COUNTIFS(Sta!$A:$A,$A187,Sta!$F:$F,"&gt;0.5")/$B187</f>
        <v>#DIV/0!</v>
      </c>
      <c r="G187" s="8" t="e">
        <f>COUNTIFS(Sta!$B:$B,$A187,Sta!$F:$F,"&gt;0.5")/$C187</f>
        <v>#DIV/0!</v>
      </c>
      <c r="H187" s="11" t="e">
        <f>(COUNTIFS(Sta!$A:$A,$A187,Sta!$F:$F,"&gt;1.5") + COUNTIFS(Sta!$B:$B,$A187,Sta!$F:$F,"&gt;1.5"))/$D187</f>
        <v>#DIV/0!</v>
      </c>
      <c r="I187" s="8" t="e">
        <f>COUNTIFS(Sta!$A:$A,$A187,Sta!$F:$F,"&gt;1.5")/$B187</f>
        <v>#DIV/0!</v>
      </c>
      <c r="J187" s="8" t="e">
        <f>COUNTIFS(Sta!$B:$B,$A187,Sta!$F:$F,"&gt;1.5")/$C187</f>
        <v>#DIV/0!</v>
      </c>
      <c r="K187" s="11" t="e">
        <f>(COUNTIFS(Sta!$A:$A,$A187,Sta!$F:$F,"&gt;2.5") + COUNTIFS(Sta!$B:$B,$A187,Sta!$F:$F,"&gt;2.5"))/$D187</f>
        <v>#DIV/0!</v>
      </c>
      <c r="L187" s="8" t="e">
        <f>COUNTIFS(Sta!$A:$A,$A187,Sta!$F:$F,"&gt;2.5")/$B187</f>
        <v>#DIV/0!</v>
      </c>
      <c r="M187" s="8" t="e">
        <f>COUNTIFS(Sta!$B:$B,$A187,Sta!$F:$F,"&gt;2.5")/$C187</f>
        <v>#DIV/0!</v>
      </c>
      <c r="N187" s="11" t="e">
        <f>(COUNTIFS(Sta!$A:$A,$A187,Sta!$F:$F,"&gt;3.5") + COUNTIFS(Sta!$B:$B,$A187,Sta!$F:$F,"&gt;3.5"))/$D187</f>
        <v>#DIV/0!</v>
      </c>
      <c r="O187" s="8" t="e">
        <f>COUNTIFS(Sta!$A:$A,$A187,Sta!$F:$F,"&gt;3.5")/$B187</f>
        <v>#DIV/0!</v>
      </c>
      <c r="P187" s="8" t="e">
        <f>COUNTIFS(Sta!$B:$B,$A187,Sta!$F:$F,"&gt;3.5")/$C187</f>
        <v>#DIV/0!</v>
      </c>
      <c r="Q187" s="11" t="e">
        <f>(COUNTIFS(Sta!$A:$A,$A187,Sta!$D:$D,"&gt;0.5")  + COUNTIFS(Sta!$B:$B,$A187,Sta!$E:$E,"&gt;0.5"))/$D187</f>
        <v>#DIV/0!</v>
      </c>
      <c r="R187" s="8" t="e">
        <f>COUNTIFS(Sta!$A:$A,$A187,Sta!$D:$D,"&gt;0.5")/$B187</f>
        <v>#DIV/0!</v>
      </c>
      <c r="S187" s="8" t="e">
        <f>COUNTIFS(Sta!$B:$B,$A187,Sta!$E:$E,"&gt;0.5")/$C187</f>
        <v>#DIV/0!</v>
      </c>
      <c r="T187" s="11" t="e">
        <f>(COUNTIFS(Sta!$A:$A,$A187,Sta!$D:$D,"&gt;1.5")  + COUNTIFS(Sta!$B:$B,$A187,Sta!$E:$E,"&gt;1.5"))/$D187</f>
        <v>#DIV/0!</v>
      </c>
      <c r="U187" s="8" t="e">
        <f>COUNTIFS(Sta!$A:$A,$A187,Sta!$D:$D,"&gt;1.5")/$B187</f>
        <v>#DIV/0!</v>
      </c>
      <c r="V187" s="8" t="e">
        <f>COUNTIFS(Sta!$B:$B,$A187,Sta!$E:$E,"&gt;1.5")/$C187</f>
        <v>#DIV/0!</v>
      </c>
      <c r="W187" s="11" t="e">
        <f>(COUNTIFS(Sta!$A:$A,$A187,Sta!$E:E,"&gt;0.5") +COUNTIFS(Sta!$B:$B,$A187,Sta!$D:$D,"&gt;0.5"))/$D187</f>
        <v>#DIV/0!</v>
      </c>
      <c r="X187" s="8" t="e">
        <f>COUNTIFS(Sta!$A:$A,$A187,Sta!$E:$E,"&gt;0.5")/$B187</f>
        <v>#DIV/0!</v>
      </c>
      <c r="Y187" s="8" t="e">
        <f>COUNTIFS(Sta!$B:$B,$A187,Sta!$D:$D,"&gt;0.5")/$C187</f>
        <v>#DIV/0!</v>
      </c>
      <c r="Z187" s="11" t="e">
        <f>(COUNTIFS(Sta!$A:$A,$A187,Sta!$E:$E,"&gt;1.5")  + COUNTIFS(Sta!$B:$B,$A187,Sta!$D:$D,"&gt;1.5"))/$D187</f>
        <v>#DIV/0!</v>
      </c>
      <c r="AA187" s="8" t="e">
        <f>COUNTIFS(Sta!$A:$A,$A187,Sta!$E:$E,"&gt;1.5")/$B187</f>
        <v>#DIV/0!</v>
      </c>
      <c r="AB187" s="8" t="e">
        <f>COUNTIFS(Sta!$B:$B,$A187,Sta!$D:$D,"&gt;1.5")/$C187</f>
        <v>#DIV/0!</v>
      </c>
      <c r="AC187" s="11" t="e">
        <f>(COUNTIFS(Sta!$A:A,$A187,Sta!$G:$G,"y") + COUNTIFS(Sta!$B:B,$A187,Sta!$G:$G,"y"))/$D187</f>
        <v>#DIV/0!</v>
      </c>
      <c r="AD187" s="8" t="e">
        <f>COUNTIFS(Sta!$A:A,$A187,Sta!$G:$G,"y")/$B187</f>
        <v>#DIV/0!</v>
      </c>
      <c r="AE187" s="16" t="e">
        <f>COUNTIFS(Sta!$B:B,$A187,Sta!$G:$G,"y")/$C187</f>
        <v>#DIV/0!</v>
      </c>
    </row>
    <row r="188" spans="1:31" x14ac:dyDescent="0.3">
      <c r="A188" s="62" t="s">
        <v>280</v>
      </c>
      <c r="B188" s="9">
        <f>COUNTIF(Sta!A:A,A188)</f>
        <v>0</v>
      </c>
      <c r="C188" s="4">
        <f>COUNTIF(Sta!B:B,A188)</f>
        <v>0</v>
      </c>
      <c r="D188" s="4">
        <f t="shared" si="5"/>
        <v>0</v>
      </c>
      <c r="E188" s="11" t="e">
        <f>(COUNTIFS(Sta!$A:$A,$A188,Sta!$F:$F,"&gt;0.5") + COUNTIFS(Sta!$B:$B,$A188,Sta!$F:$F,"&gt;0.5"))/$D188</f>
        <v>#DIV/0!</v>
      </c>
      <c r="F188" s="8" t="e">
        <f>COUNTIFS(Sta!$A:$A,$A188,Sta!$F:$F,"&gt;0.5")/$B188</f>
        <v>#DIV/0!</v>
      </c>
      <c r="G188" s="8" t="e">
        <f>COUNTIFS(Sta!$B:$B,$A188,Sta!$F:$F,"&gt;0.5")/$C188</f>
        <v>#DIV/0!</v>
      </c>
      <c r="H188" s="11" t="e">
        <f>(COUNTIFS(Sta!$A:$A,$A188,Sta!$F:$F,"&gt;1.5") + COUNTIFS(Sta!$B:$B,$A188,Sta!$F:$F,"&gt;1.5"))/$D188</f>
        <v>#DIV/0!</v>
      </c>
      <c r="I188" s="8" t="e">
        <f>COUNTIFS(Sta!$A:$A,$A188,Sta!$F:$F,"&gt;1.5")/$B188</f>
        <v>#DIV/0!</v>
      </c>
      <c r="J188" s="8" t="e">
        <f>COUNTIFS(Sta!$B:$B,$A188,Sta!$F:$F,"&gt;1.5")/$C188</f>
        <v>#DIV/0!</v>
      </c>
      <c r="K188" s="11" t="e">
        <f>(COUNTIFS(Sta!$A:$A,$A188,Sta!$F:$F,"&gt;2.5") + COUNTIFS(Sta!$B:$B,$A188,Sta!$F:$F,"&gt;2.5"))/$D188</f>
        <v>#DIV/0!</v>
      </c>
      <c r="L188" s="8" t="e">
        <f>COUNTIFS(Sta!$A:$A,$A188,Sta!$F:$F,"&gt;2.5")/$B188</f>
        <v>#DIV/0!</v>
      </c>
      <c r="M188" s="8" t="e">
        <f>COUNTIFS(Sta!$B:$B,$A188,Sta!$F:$F,"&gt;2.5")/$C188</f>
        <v>#DIV/0!</v>
      </c>
      <c r="N188" s="11" t="e">
        <f>(COUNTIFS(Sta!$A:$A,$A188,Sta!$F:$F,"&gt;3.5") + COUNTIFS(Sta!$B:$B,$A188,Sta!$F:$F,"&gt;3.5"))/$D188</f>
        <v>#DIV/0!</v>
      </c>
      <c r="O188" s="8" t="e">
        <f>COUNTIFS(Sta!$A:$A,$A188,Sta!$F:$F,"&gt;3.5")/$B188</f>
        <v>#DIV/0!</v>
      </c>
      <c r="P188" s="8" t="e">
        <f>COUNTIFS(Sta!$B:$B,$A188,Sta!$F:$F,"&gt;3.5")/$C188</f>
        <v>#DIV/0!</v>
      </c>
      <c r="Q188" s="11" t="e">
        <f>(COUNTIFS(Sta!$A:$A,$A188,Sta!$D:$D,"&gt;0.5")  + COUNTIFS(Sta!$B:$B,$A188,Sta!$E:$E,"&gt;0.5"))/$D188</f>
        <v>#DIV/0!</v>
      </c>
      <c r="R188" s="8" t="e">
        <f>COUNTIFS(Sta!$A:$A,$A188,Sta!$D:$D,"&gt;0.5")/$B188</f>
        <v>#DIV/0!</v>
      </c>
      <c r="S188" s="8" t="e">
        <f>COUNTIFS(Sta!$B:$B,$A188,Sta!$E:$E,"&gt;0.5")/$C188</f>
        <v>#DIV/0!</v>
      </c>
      <c r="T188" s="11" t="e">
        <f>(COUNTIFS(Sta!$A:$A,$A188,Sta!$D:$D,"&gt;1.5")  + COUNTIFS(Sta!$B:$B,$A188,Sta!$E:$E,"&gt;1.5"))/$D188</f>
        <v>#DIV/0!</v>
      </c>
      <c r="U188" s="8" t="e">
        <f>COUNTIFS(Sta!$A:$A,$A188,Sta!$D:$D,"&gt;1.5")/$B188</f>
        <v>#DIV/0!</v>
      </c>
      <c r="V188" s="8" t="e">
        <f>COUNTIFS(Sta!$B:$B,$A188,Sta!$E:$E,"&gt;1.5")/$C188</f>
        <v>#DIV/0!</v>
      </c>
      <c r="W188" s="11" t="e">
        <f>(COUNTIFS(Sta!$A:$A,$A188,Sta!$E:E,"&gt;0.5") +COUNTIFS(Sta!$B:$B,$A188,Sta!$D:$D,"&gt;0.5"))/$D188</f>
        <v>#DIV/0!</v>
      </c>
      <c r="X188" s="8" t="e">
        <f>COUNTIFS(Sta!$A:$A,$A188,Sta!$E:$E,"&gt;0.5")/$B188</f>
        <v>#DIV/0!</v>
      </c>
      <c r="Y188" s="8" t="e">
        <f>COUNTIFS(Sta!$B:$B,$A188,Sta!$D:$D,"&gt;0.5")/$C188</f>
        <v>#DIV/0!</v>
      </c>
      <c r="Z188" s="11" t="e">
        <f>(COUNTIFS(Sta!$A:$A,$A188,Sta!$E:$E,"&gt;1.5")  + COUNTIFS(Sta!$B:$B,$A188,Sta!$D:$D,"&gt;1.5"))/$D188</f>
        <v>#DIV/0!</v>
      </c>
      <c r="AA188" s="8" t="e">
        <f>COUNTIFS(Sta!$A:$A,$A188,Sta!$E:$E,"&gt;1.5")/$B188</f>
        <v>#DIV/0!</v>
      </c>
      <c r="AB188" s="8" t="e">
        <f>COUNTIFS(Sta!$B:$B,$A188,Sta!$D:$D,"&gt;1.5")/$C188</f>
        <v>#DIV/0!</v>
      </c>
      <c r="AC188" s="11" t="e">
        <f>(COUNTIFS(Sta!$A:A,$A188,Sta!$G:$G,"y") + COUNTIFS(Sta!$B:B,$A188,Sta!$G:$G,"y"))/$D188</f>
        <v>#DIV/0!</v>
      </c>
      <c r="AD188" s="8" t="e">
        <f>COUNTIFS(Sta!$A:A,$A188,Sta!$G:$G,"y")/$B188</f>
        <v>#DIV/0!</v>
      </c>
      <c r="AE188" s="16" t="e">
        <f>COUNTIFS(Sta!$B:B,$A188,Sta!$G:$G,"y")/$C188</f>
        <v>#DIV/0!</v>
      </c>
    </row>
    <row r="189" spans="1:31" x14ac:dyDescent="0.3">
      <c r="A189" s="62" t="s">
        <v>302</v>
      </c>
      <c r="B189" s="9">
        <f>COUNTIF(Sta!A:A,A189)</f>
        <v>0</v>
      </c>
      <c r="C189" s="4">
        <f>COUNTIF(Sta!B:B,A189)</f>
        <v>0</v>
      </c>
      <c r="D189" s="4">
        <f t="shared" si="5"/>
        <v>0</v>
      </c>
      <c r="E189" s="11" t="e">
        <f>(COUNTIFS(Sta!$A:$A,$A189,Sta!$F:$F,"&gt;0.5") + COUNTIFS(Sta!$B:$B,$A189,Sta!$F:$F,"&gt;0.5"))/$D189</f>
        <v>#DIV/0!</v>
      </c>
      <c r="F189" s="8" t="e">
        <f>COUNTIFS(Sta!$A:$A,$A189,Sta!$F:$F,"&gt;0.5")/$B189</f>
        <v>#DIV/0!</v>
      </c>
      <c r="G189" s="8" t="e">
        <f>COUNTIFS(Sta!$B:$B,$A189,Sta!$F:$F,"&gt;0.5")/$C189</f>
        <v>#DIV/0!</v>
      </c>
      <c r="H189" s="11" t="e">
        <f>(COUNTIFS(Sta!$A:$A,$A189,Sta!$F:$F,"&gt;1.5") + COUNTIFS(Sta!$B:$B,$A189,Sta!$F:$F,"&gt;1.5"))/$D189</f>
        <v>#DIV/0!</v>
      </c>
      <c r="I189" s="8" t="e">
        <f>COUNTIFS(Sta!$A:$A,$A189,Sta!$F:$F,"&gt;1.5")/$B189</f>
        <v>#DIV/0!</v>
      </c>
      <c r="J189" s="8" t="e">
        <f>COUNTIFS(Sta!$B:$B,$A189,Sta!$F:$F,"&gt;1.5")/$C189</f>
        <v>#DIV/0!</v>
      </c>
      <c r="K189" s="11" t="e">
        <f>(COUNTIFS(Sta!$A:$A,$A189,Sta!$F:$F,"&gt;2.5") + COUNTIFS(Sta!$B:$B,$A189,Sta!$F:$F,"&gt;2.5"))/$D189</f>
        <v>#DIV/0!</v>
      </c>
      <c r="L189" s="8" t="e">
        <f>COUNTIFS(Sta!$A:$A,$A189,Sta!$F:$F,"&gt;2.5")/$B189</f>
        <v>#DIV/0!</v>
      </c>
      <c r="M189" s="8" t="e">
        <f>COUNTIFS(Sta!$B:$B,$A189,Sta!$F:$F,"&gt;2.5")/$C189</f>
        <v>#DIV/0!</v>
      </c>
      <c r="N189" s="11" t="e">
        <f>(COUNTIFS(Sta!$A:$A,$A189,Sta!$F:$F,"&gt;3.5") + COUNTIFS(Sta!$B:$B,$A189,Sta!$F:$F,"&gt;3.5"))/$D189</f>
        <v>#DIV/0!</v>
      </c>
      <c r="O189" s="8" t="e">
        <f>COUNTIFS(Sta!$A:$A,$A189,Sta!$F:$F,"&gt;3.5")/$B189</f>
        <v>#DIV/0!</v>
      </c>
      <c r="P189" s="8" t="e">
        <f>COUNTIFS(Sta!$B:$B,$A189,Sta!$F:$F,"&gt;3.5")/$C189</f>
        <v>#DIV/0!</v>
      </c>
      <c r="Q189" s="11" t="e">
        <f>(COUNTIFS(Sta!$A:$A,$A189,Sta!$D:$D,"&gt;0.5")  + COUNTIFS(Sta!$B:$B,$A189,Sta!$E:$E,"&gt;0.5"))/$D189</f>
        <v>#DIV/0!</v>
      </c>
      <c r="R189" s="8" t="e">
        <f>COUNTIFS(Sta!$A:$A,$A189,Sta!$D:$D,"&gt;0.5")/$B189</f>
        <v>#DIV/0!</v>
      </c>
      <c r="S189" s="8" t="e">
        <f>COUNTIFS(Sta!$B:$B,$A189,Sta!$E:$E,"&gt;0.5")/$C189</f>
        <v>#DIV/0!</v>
      </c>
      <c r="T189" s="11" t="e">
        <f>(COUNTIFS(Sta!$A:$A,$A189,Sta!$D:$D,"&gt;1.5")  + COUNTIFS(Sta!$B:$B,$A189,Sta!$E:$E,"&gt;1.5"))/$D189</f>
        <v>#DIV/0!</v>
      </c>
      <c r="U189" s="8" t="e">
        <f>COUNTIFS(Sta!$A:$A,$A189,Sta!$D:$D,"&gt;1.5")/$B189</f>
        <v>#DIV/0!</v>
      </c>
      <c r="V189" s="8" t="e">
        <f>COUNTIFS(Sta!$B:$B,$A189,Sta!$E:$E,"&gt;1.5")/$C189</f>
        <v>#DIV/0!</v>
      </c>
      <c r="W189" s="11" t="e">
        <f>(COUNTIFS(Sta!$A:$A,$A189,Sta!$E:E,"&gt;0.5") +COUNTIFS(Sta!$B:$B,$A189,Sta!$D:$D,"&gt;0.5"))/$D189</f>
        <v>#DIV/0!</v>
      </c>
      <c r="X189" s="8" t="e">
        <f>COUNTIFS(Sta!$A:$A,$A189,Sta!$E:$E,"&gt;0.5")/$B189</f>
        <v>#DIV/0!</v>
      </c>
      <c r="Y189" s="8" t="e">
        <f>COUNTIFS(Sta!$B:$B,$A189,Sta!$D:$D,"&gt;0.5")/$C189</f>
        <v>#DIV/0!</v>
      </c>
      <c r="Z189" s="11" t="e">
        <f>(COUNTIFS(Sta!$A:$A,$A189,Sta!$E:$E,"&gt;1.5")  + COUNTIFS(Sta!$B:$B,$A189,Sta!$D:$D,"&gt;1.5"))/$D189</f>
        <v>#DIV/0!</v>
      </c>
      <c r="AA189" s="8" t="e">
        <f>COUNTIFS(Sta!$A:$A,$A189,Sta!$E:$E,"&gt;1.5")/$B189</f>
        <v>#DIV/0!</v>
      </c>
      <c r="AB189" s="8" t="e">
        <f>COUNTIFS(Sta!$B:$B,$A189,Sta!$D:$D,"&gt;1.5")/$C189</f>
        <v>#DIV/0!</v>
      </c>
      <c r="AC189" s="11" t="e">
        <f>(COUNTIFS(Sta!$A:A,$A189,Sta!$G:$G,"y") + COUNTIFS(Sta!$B:B,$A189,Sta!$G:$G,"y"))/$D189</f>
        <v>#DIV/0!</v>
      </c>
      <c r="AD189" s="8" t="e">
        <f>COUNTIFS(Sta!$A:A,$A189,Sta!$G:$G,"y")/$B189</f>
        <v>#DIV/0!</v>
      </c>
      <c r="AE189" s="16" t="e">
        <f>COUNTIFS(Sta!$B:B,$A189,Sta!$G:$G,"y")/$C189</f>
        <v>#DIV/0!</v>
      </c>
    </row>
    <row r="190" spans="1:31" x14ac:dyDescent="0.3">
      <c r="A190" s="62" t="s">
        <v>298</v>
      </c>
      <c r="B190" s="9">
        <f>COUNTIF(Sta!A:A,A190)</f>
        <v>0</v>
      </c>
      <c r="C190" s="4">
        <f>COUNTIF(Sta!B:B,A190)</f>
        <v>0</v>
      </c>
      <c r="D190" s="4">
        <f t="shared" si="5"/>
        <v>0</v>
      </c>
      <c r="E190" s="11" t="e">
        <f>(COUNTIFS(Sta!$A:$A,$A190,Sta!$F:$F,"&gt;0.5") + COUNTIFS(Sta!$B:$B,$A190,Sta!$F:$F,"&gt;0.5"))/$D190</f>
        <v>#DIV/0!</v>
      </c>
      <c r="F190" s="8" t="e">
        <f>COUNTIFS(Sta!$A:$A,$A190,Sta!$F:$F,"&gt;0.5")/$B190</f>
        <v>#DIV/0!</v>
      </c>
      <c r="G190" s="8" t="e">
        <f>COUNTIFS(Sta!$B:$B,$A190,Sta!$F:$F,"&gt;0.5")/$C190</f>
        <v>#DIV/0!</v>
      </c>
      <c r="H190" s="11" t="e">
        <f>(COUNTIFS(Sta!$A:$A,$A190,Sta!$F:$F,"&gt;1.5") + COUNTIFS(Sta!$B:$B,$A190,Sta!$F:$F,"&gt;1.5"))/$D190</f>
        <v>#DIV/0!</v>
      </c>
      <c r="I190" s="8" t="e">
        <f>COUNTIFS(Sta!$A:$A,$A190,Sta!$F:$F,"&gt;1.5")/$B190</f>
        <v>#DIV/0!</v>
      </c>
      <c r="J190" s="8" t="e">
        <f>COUNTIFS(Sta!$B:$B,$A190,Sta!$F:$F,"&gt;1.5")/$C190</f>
        <v>#DIV/0!</v>
      </c>
      <c r="K190" s="11" t="e">
        <f>(COUNTIFS(Sta!$A:$A,$A190,Sta!$F:$F,"&gt;2.5") + COUNTIFS(Sta!$B:$B,$A190,Sta!$F:$F,"&gt;2.5"))/$D190</f>
        <v>#DIV/0!</v>
      </c>
      <c r="L190" s="8" t="e">
        <f>COUNTIFS(Sta!$A:$A,$A190,Sta!$F:$F,"&gt;2.5")/$B190</f>
        <v>#DIV/0!</v>
      </c>
      <c r="M190" s="8" t="e">
        <f>COUNTIFS(Sta!$B:$B,$A190,Sta!$F:$F,"&gt;2.5")/$C190</f>
        <v>#DIV/0!</v>
      </c>
      <c r="N190" s="11" t="e">
        <f>(COUNTIFS(Sta!$A:$A,$A190,Sta!$F:$F,"&gt;3.5") + COUNTIFS(Sta!$B:$B,$A190,Sta!$F:$F,"&gt;3.5"))/$D190</f>
        <v>#DIV/0!</v>
      </c>
      <c r="O190" s="8" t="e">
        <f>COUNTIFS(Sta!$A:$A,$A190,Sta!$F:$F,"&gt;3.5")/$B190</f>
        <v>#DIV/0!</v>
      </c>
      <c r="P190" s="8" t="e">
        <f>COUNTIFS(Sta!$B:$B,$A190,Sta!$F:$F,"&gt;3.5")/$C190</f>
        <v>#DIV/0!</v>
      </c>
      <c r="Q190" s="11" t="e">
        <f>(COUNTIFS(Sta!$A:$A,$A190,Sta!$D:$D,"&gt;0.5")  + COUNTIFS(Sta!$B:$B,$A190,Sta!$E:$E,"&gt;0.5"))/$D190</f>
        <v>#DIV/0!</v>
      </c>
      <c r="R190" s="8" t="e">
        <f>COUNTIFS(Sta!$A:$A,$A190,Sta!$D:$D,"&gt;0.5")/$B190</f>
        <v>#DIV/0!</v>
      </c>
      <c r="S190" s="8" t="e">
        <f>COUNTIFS(Sta!$B:$B,$A190,Sta!$E:$E,"&gt;0.5")/$C190</f>
        <v>#DIV/0!</v>
      </c>
      <c r="T190" s="11" t="e">
        <f>(COUNTIFS(Sta!$A:$A,$A190,Sta!$D:$D,"&gt;1.5")  + COUNTIFS(Sta!$B:$B,$A190,Sta!$E:$E,"&gt;1.5"))/$D190</f>
        <v>#DIV/0!</v>
      </c>
      <c r="U190" s="8" t="e">
        <f>COUNTIFS(Sta!$A:$A,$A190,Sta!$D:$D,"&gt;1.5")/$B190</f>
        <v>#DIV/0!</v>
      </c>
      <c r="V190" s="8" t="e">
        <f>COUNTIFS(Sta!$B:$B,$A190,Sta!$E:$E,"&gt;1.5")/$C190</f>
        <v>#DIV/0!</v>
      </c>
      <c r="W190" s="11" t="e">
        <f>(COUNTIFS(Sta!$A:$A,$A190,Sta!$E:E,"&gt;0.5") +COUNTIFS(Sta!$B:$B,$A190,Sta!$D:$D,"&gt;0.5"))/$D190</f>
        <v>#DIV/0!</v>
      </c>
      <c r="X190" s="8" t="e">
        <f>COUNTIFS(Sta!$A:$A,$A190,Sta!$E:$E,"&gt;0.5")/$B190</f>
        <v>#DIV/0!</v>
      </c>
      <c r="Y190" s="8" t="e">
        <f>COUNTIFS(Sta!$B:$B,$A190,Sta!$D:$D,"&gt;0.5")/$C190</f>
        <v>#DIV/0!</v>
      </c>
      <c r="Z190" s="11" t="e">
        <f>(COUNTIFS(Sta!$A:$A,$A190,Sta!$E:$E,"&gt;1.5")  + COUNTIFS(Sta!$B:$B,$A190,Sta!$D:$D,"&gt;1.5"))/$D190</f>
        <v>#DIV/0!</v>
      </c>
      <c r="AA190" s="8" t="e">
        <f>COUNTIFS(Sta!$A:$A,$A190,Sta!$E:$E,"&gt;1.5")/$B190</f>
        <v>#DIV/0!</v>
      </c>
      <c r="AB190" s="8" t="e">
        <f>COUNTIFS(Sta!$B:$B,$A190,Sta!$D:$D,"&gt;1.5")/$C190</f>
        <v>#DIV/0!</v>
      </c>
      <c r="AC190" s="11" t="e">
        <f>(COUNTIFS(Sta!$A:A,$A190,Sta!$G:$G,"y") + COUNTIFS(Sta!$B:B,$A190,Sta!$G:$G,"y"))/$D190</f>
        <v>#DIV/0!</v>
      </c>
      <c r="AD190" s="8" t="e">
        <f>COUNTIFS(Sta!$A:A,$A190,Sta!$G:$G,"y")/$B190</f>
        <v>#DIV/0!</v>
      </c>
      <c r="AE190" s="16" t="e">
        <f>COUNTIFS(Sta!$B:B,$A190,Sta!$G:$G,"y")/$C190</f>
        <v>#DIV/0!</v>
      </c>
    </row>
    <row r="191" spans="1:31" x14ac:dyDescent="0.3">
      <c r="A191" s="62" t="s">
        <v>300</v>
      </c>
      <c r="B191" s="9">
        <f>COUNTIF(Sta!A:A,A191)</f>
        <v>0</v>
      </c>
      <c r="C191" s="4">
        <f>COUNTIF(Sta!B:B,A191)</f>
        <v>0</v>
      </c>
      <c r="D191" s="4">
        <f t="shared" si="5"/>
        <v>0</v>
      </c>
      <c r="E191" s="11" t="e">
        <f>(COUNTIFS(Sta!$A:$A,$A191,Sta!$F:$F,"&gt;0.5") + COUNTIFS(Sta!$B:$B,$A191,Sta!$F:$F,"&gt;0.5"))/$D191</f>
        <v>#DIV/0!</v>
      </c>
      <c r="F191" s="8" t="e">
        <f>COUNTIFS(Sta!$A:$A,$A191,Sta!$F:$F,"&gt;0.5")/$B191</f>
        <v>#DIV/0!</v>
      </c>
      <c r="G191" s="8" t="e">
        <f>COUNTIFS(Sta!$B:$B,$A191,Sta!$F:$F,"&gt;0.5")/$C191</f>
        <v>#DIV/0!</v>
      </c>
      <c r="H191" s="11" t="e">
        <f>(COUNTIFS(Sta!$A:$A,$A191,Sta!$F:$F,"&gt;1.5") + COUNTIFS(Sta!$B:$B,$A191,Sta!$F:$F,"&gt;1.5"))/$D191</f>
        <v>#DIV/0!</v>
      </c>
      <c r="I191" s="8" t="e">
        <f>COUNTIFS(Sta!$A:$A,$A191,Sta!$F:$F,"&gt;1.5")/$B191</f>
        <v>#DIV/0!</v>
      </c>
      <c r="J191" s="8" t="e">
        <f>COUNTIFS(Sta!$B:$B,$A191,Sta!$F:$F,"&gt;1.5")/$C191</f>
        <v>#DIV/0!</v>
      </c>
      <c r="K191" s="11" t="e">
        <f>(COUNTIFS(Sta!$A:$A,$A191,Sta!$F:$F,"&gt;2.5") + COUNTIFS(Sta!$B:$B,$A191,Sta!$F:$F,"&gt;2.5"))/$D191</f>
        <v>#DIV/0!</v>
      </c>
      <c r="L191" s="8" t="e">
        <f>COUNTIFS(Sta!$A:$A,$A191,Sta!$F:$F,"&gt;2.5")/$B191</f>
        <v>#DIV/0!</v>
      </c>
      <c r="M191" s="8" t="e">
        <f>COUNTIFS(Sta!$B:$B,$A191,Sta!$F:$F,"&gt;2.5")/$C191</f>
        <v>#DIV/0!</v>
      </c>
      <c r="N191" s="11" t="e">
        <f>(COUNTIFS(Sta!$A:$A,$A191,Sta!$F:$F,"&gt;3.5") + COUNTIFS(Sta!$B:$B,$A191,Sta!$F:$F,"&gt;3.5"))/$D191</f>
        <v>#DIV/0!</v>
      </c>
      <c r="O191" s="8" t="e">
        <f>COUNTIFS(Sta!$A:$A,$A191,Sta!$F:$F,"&gt;3.5")/$B191</f>
        <v>#DIV/0!</v>
      </c>
      <c r="P191" s="8" t="e">
        <f>COUNTIFS(Sta!$B:$B,$A191,Sta!$F:$F,"&gt;3.5")/$C191</f>
        <v>#DIV/0!</v>
      </c>
      <c r="Q191" s="11" t="e">
        <f>(COUNTIFS(Sta!$A:$A,$A191,Sta!$D:$D,"&gt;0.5")  + COUNTIFS(Sta!$B:$B,$A191,Sta!$E:$E,"&gt;0.5"))/$D191</f>
        <v>#DIV/0!</v>
      </c>
      <c r="R191" s="8" t="e">
        <f>COUNTIFS(Sta!$A:$A,$A191,Sta!$D:$D,"&gt;0.5")/$B191</f>
        <v>#DIV/0!</v>
      </c>
      <c r="S191" s="8" t="e">
        <f>COUNTIFS(Sta!$B:$B,$A191,Sta!$E:$E,"&gt;0.5")/$C191</f>
        <v>#DIV/0!</v>
      </c>
      <c r="T191" s="11" t="e">
        <f>(COUNTIFS(Sta!$A:$A,$A191,Sta!$D:$D,"&gt;1.5")  + COUNTIFS(Sta!$B:$B,$A191,Sta!$E:$E,"&gt;1.5"))/$D191</f>
        <v>#DIV/0!</v>
      </c>
      <c r="U191" s="8" t="e">
        <f>COUNTIFS(Sta!$A:$A,$A191,Sta!$D:$D,"&gt;1.5")/$B191</f>
        <v>#DIV/0!</v>
      </c>
      <c r="V191" s="8" t="e">
        <f>COUNTIFS(Sta!$B:$B,$A191,Sta!$E:$E,"&gt;1.5")/$C191</f>
        <v>#DIV/0!</v>
      </c>
      <c r="W191" s="11" t="e">
        <f>(COUNTIFS(Sta!$A:$A,$A191,Sta!$E:E,"&gt;0.5") +COUNTIFS(Sta!$B:$B,$A191,Sta!$D:$D,"&gt;0.5"))/$D191</f>
        <v>#DIV/0!</v>
      </c>
      <c r="X191" s="8" t="e">
        <f>COUNTIFS(Sta!$A:$A,$A191,Sta!$E:$E,"&gt;0.5")/$B191</f>
        <v>#DIV/0!</v>
      </c>
      <c r="Y191" s="8" t="e">
        <f>COUNTIFS(Sta!$B:$B,$A191,Sta!$D:$D,"&gt;0.5")/$C191</f>
        <v>#DIV/0!</v>
      </c>
      <c r="Z191" s="11" t="e">
        <f>(COUNTIFS(Sta!$A:$A,$A191,Sta!$E:$E,"&gt;1.5")  + COUNTIFS(Sta!$B:$B,$A191,Sta!$D:$D,"&gt;1.5"))/$D191</f>
        <v>#DIV/0!</v>
      </c>
      <c r="AA191" s="8" t="e">
        <f>COUNTIFS(Sta!$A:$A,$A191,Sta!$E:$E,"&gt;1.5")/$B191</f>
        <v>#DIV/0!</v>
      </c>
      <c r="AB191" s="8" t="e">
        <f>COUNTIFS(Sta!$B:$B,$A191,Sta!$D:$D,"&gt;1.5")/$C191</f>
        <v>#DIV/0!</v>
      </c>
      <c r="AC191" s="11" t="e">
        <f>(COUNTIFS(Sta!$A:A,$A191,Sta!$G:$G,"y") + COUNTIFS(Sta!$B:B,$A191,Sta!$G:$G,"y"))/$D191</f>
        <v>#DIV/0!</v>
      </c>
      <c r="AD191" s="8" t="e">
        <f>COUNTIFS(Sta!$A:A,$A191,Sta!$G:$G,"y")/$B191</f>
        <v>#DIV/0!</v>
      </c>
      <c r="AE191" s="16" t="e">
        <f>COUNTIFS(Sta!$B:B,$A191,Sta!$G:$G,"y")/$C191</f>
        <v>#DIV/0!</v>
      </c>
    </row>
    <row r="192" spans="1:31" x14ac:dyDescent="0.3">
      <c r="A192" s="62" t="s">
        <v>301</v>
      </c>
      <c r="B192" s="9">
        <f>COUNTIF(Sta!A:A,A192)</f>
        <v>0</v>
      </c>
      <c r="C192" s="4">
        <f>COUNTIF(Sta!B:B,A192)</f>
        <v>0</v>
      </c>
      <c r="D192" s="4">
        <f t="shared" si="5"/>
        <v>0</v>
      </c>
      <c r="E192" s="11" t="e">
        <f>(COUNTIFS(Sta!$A:$A,$A192,Sta!$F:$F,"&gt;0.5") + COUNTIFS(Sta!$B:$B,$A192,Sta!$F:$F,"&gt;0.5"))/$D192</f>
        <v>#DIV/0!</v>
      </c>
      <c r="F192" s="8" t="e">
        <f>COUNTIFS(Sta!$A:$A,$A192,Sta!$F:$F,"&gt;0.5")/$B192</f>
        <v>#DIV/0!</v>
      </c>
      <c r="G192" s="8" t="e">
        <f>COUNTIFS(Sta!$B:$B,$A192,Sta!$F:$F,"&gt;0.5")/$C192</f>
        <v>#DIV/0!</v>
      </c>
      <c r="H192" s="11" t="e">
        <f>(COUNTIFS(Sta!$A:$A,$A192,Sta!$F:$F,"&gt;1.5") + COUNTIFS(Sta!$B:$B,$A192,Sta!$F:$F,"&gt;1.5"))/$D192</f>
        <v>#DIV/0!</v>
      </c>
      <c r="I192" s="8" t="e">
        <f>COUNTIFS(Sta!$A:$A,$A192,Sta!$F:$F,"&gt;1.5")/$B192</f>
        <v>#DIV/0!</v>
      </c>
      <c r="J192" s="8" t="e">
        <f>COUNTIFS(Sta!$B:$B,$A192,Sta!$F:$F,"&gt;1.5")/$C192</f>
        <v>#DIV/0!</v>
      </c>
      <c r="K192" s="11" t="e">
        <f>(COUNTIFS(Sta!$A:$A,$A192,Sta!$F:$F,"&gt;2.5") + COUNTIFS(Sta!$B:$B,$A192,Sta!$F:$F,"&gt;2.5"))/$D192</f>
        <v>#DIV/0!</v>
      </c>
      <c r="L192" s="8" t="e">
        <f>COUNTIFS(Sta!$A:$A,$A192,Sta!$F:$F,"&gt;2.5")/$B192</f>
        <v>#DIV/0!</v>
      </c>
      <c r="M192" s="8" t="e">
        <f>COUNTIFS(Sta!$B:$B,$A192,Sta!$F:$F,"&gt;2.5")/$C192</f>
        <v>#DIV/0!</v>
      </c>
      <c r="N192" s="11" t="e">
        <f>(COUNTIFS(Sta!$A:$A,$A192,Sta!$F:$F,"&gt;3.5") + COUNTIFS(Sta!$B:$B,$A192,Sta!$F:$F,"&gt;3.5"))/$D192</f>
        <v>#DIV/0!</v>
      </c>
      <c r="O192" s="8" t="e">
        <f>COUNTIFS(Sta!$A:$A,$A192,Sta!$F:$F,"&gt;3.5")/$B192</f>
        <v>#DIV/0!</v>
      </c>
      <c r="P192" s="8" t="e">
        <f>COUNTIFS(Sta!$B:$B,$A192,Sta!$F:$F,"&gt;3.5")/$C192</f>
        <v>#DIV/0!</v>
      </c>
      <c r="Q192" s="11" t="e">
        <f>(COUNTIFS(Sta!$A:$A,$A192,Sta!$D:$D,"&gt;0.5")  + COUNTIFS(Sta!$B:$B,$A192,Sta!$E:$E,"&gt;0.5"))/$D192</f>
        <v>#DIV/0!</v>
      </c>
      <c r="R192" s="8" t="e">
        <f>COUNTIFS(Sta!$A:$A,$A192,Sta!$D:$D,"&gt;0.5")/$B192</f>
        <v>#DIV/0!</v>
      </c>
      <c r="S192" s="8" t="e">
        <f>COUNTIFS(Sta!$B:$B,$A192,Sta!$E:$E,"&gt;0.5")/$C192</f>
        <v>#DIV/0!</v>
      </c>
      <c r="T192" s="11" t="e">
        <f>(COUNTIFS(Sta!$A:$A,$A192,Sta!$D:$D,"&gt;1.5")  + COUNTIFS(Sta!$B:$B,$A192,Sta!$E:$E,"&gt;1.5"))/$D192</f>
        <v>#DIV/0!</v>
      </c>
      <c r="U192" s="8" t="e">
        <f>COUNTIFS(Sta!$A:$A,$A192,Sta!$D:$D,"&gt;1.5")/$B192</f>
        <v>#DIV/0!</v>
      </c>
      <c r="V192" s="8" t="e">
        <f>COUNTIFS(Sta!$B:$B,$A192,Sta!$E:$E,"&gt;1.5")/$C192</f>
        <v>#DIV/0!</v>
      </c>
      <c r="W192" s="11" t="e">
        <f>(COUNTIFS(Sta!$A:$A,$A192,Sta!$E:E,"&gt;0.5") +COUNTIFS(Sta!$B:$B,$A192,Sta!$D:$D,"&gt;0.5"))/$D192</f>
        <v>#DIV/0!</v>
      </c>
      <c r="X192" s="8" t="e">
        <f>COUNTIFS(Sta!$A:$A,$A192,Sta!$E:$E,"&gt;0.5")/$B192</f>
        <v>#DIV/0!</v>
      </c>
      <c r="Y192" s="8" t="e">
        <f>COUNTIFS(Sta!$B:$B,$A192,Sta!$D:$D,"&gt;0.5")/$C192</f>
        <v>#DIV/0!</v>
      </c>
      <c r="Z192" s="11" t="e">
        <f>(COUNTIFS(Sta!$A:$A,$A192,Sta!$E:$E,"&gt;1.5")  + COUNTIFS(Sta!$B:$B,$A192,Sta!$D:$D,"&gt;1.5"))/$D192</f>
        <v>#DIV/0!</v>
      </c>
      <c r="AA192" s="8" t="e">
        <f>COUNTIFS(Sta!$A:$A,$A192,Sta!$E:$E,"&gt;1.5")/$B192</f>
        <v>#DIV/0!</v>
      </c>
      <c r="AB192" s="8" t="e">
        <f>COUNTIFS(Sta!$B:$B,$A192,Sta!$D:$D,"&gt;1.5")/$C192</f>
        <v>#DIV/0!</v>
      </c>
      <c r="AC192" s="11" t="e">
        <f>(COUNTIFS(Sta!$A:A,$A192,Sta!$G:$G,"y") + COUNTIFS(Sta!$B:B,$A192,Sta!$G:$G,"y"))/$D192</f>
        <v>#DIV/0!</v>
      </c>
      <c r="AD192" s="8" t="e">
        <f>COUNTIFS(Sta!$A:A,$A192,Sta!$G:$G,"y")/$B192</f>
        <v>#DIV/0!</v>
      </c>
      <c r="AE192" s="16" t="e">
        <f>COUNTIFS(Sta!$B:B,$A192,Sta!$G:$G,"y")/$C192</f>
        <v>#DIV/0!</v>
      </c>
    </row>
    <row r="193" spans="1:31" x14ac:dyDescent="0.3">
      <c r="A193" s="62" t="s">
        <v>313</v>
      </c>
      <c r="B193" s="9">
        <f>COUNTIF(Sta!A:A,A193)</f>
        <v>0</v>
      </c>
      <c r="C193" s="4">
        <f>COUNTIF(Sta!B:B,A193)</f>
        <v>0</v>
      </c>
      <c r="D193" s="4">
        <f>B193+C193</f>
        <v>0</v>
      </c>
      <c r="E193" s="11" t="e">
        <f>(COUNTIFS(Sta!$A:$A,$A193,Sta!$F:$F,"&gt;0.5") + COUNTIFS(Sta!$B:$B,$A193,Sta!$F:$F,"&gt;0.5"))/$D193</f>
        <v>#DIV/0!</v>
      </c>
      <c r="F193" s="8" t="e">
        <f>COUNTIFS(Sta!$A:$A,$A193,Sta!$F:$F,"&gt;0.5")/$B193</f>
        <v>#DIV/0!</v>
      </c>
      <c r="G193" s="8" t="e">
        <f>COUNTIFS(Sta!$B:$B,$A193,Sta!$F:$F,"&gt;0.5")/$C193</f>
        <v>#DIV/0!</v>
      </c>
      <c r="H193" s="11" t="e">
        <f>(COUNTIFS(Sta!$A:$A,$A193,Sta!$F:$F,"&gt;1.5") + COUNTIFS(Sta!$B:$B,$A193,Sta!$F:$F,"&gt;1.5"))/$D193</f>
        <v>#DIV/0!</v>
      </c>
      <c r="I193" s="8" t="e">
        <f>COUNTIFS(Sta!$A:$A,$A193,Sta!$F:$F,"&gt;1.5")/$B193</f>
        <v>#DIV/0!</v>
      </c>
      <c r="J193" s="8" t="e">
        <f>COUNTIFS(Sta!$B:$B,$A193,Sta!$F:$F,"&gt;1.5")/$C193</f>
        <v>#DIV/0!</v>
      </c>
      <c r="K193" s="11" t="e">
        <f>(COUNTIFS(Sta!$A:$A,$A193,Sta!$F:$F,"&gt;2.5") + COUNTIFS(Sta!$B:$B,$A193,Sta!$F:$F,"&gt;2.5"))/$D193</f>
        <v>#DIV/0!</v>
      </c>
      <c r="L193" s="8" t="e">
        <f>COUNTIFS(Sta!$A:$A,$A193,Sta!$F:$F,"&gt;2.5")/$B193</f>
        <v>#DIV/0!</v>
      </c>
      <c r="M193" s="8" t="e">
        <f>COUNTIFS(Sta!$B:$B,$A193,Sta!$F:$F,"&gt;2.5")/$C193</f>
        <v>#DIV/0!</v>
      </c>
      <c r="N193" s="11" t="e">
        <f>(COUNTIFS(Sta!$A:$A,$A193,Sta!$F:$F,"&gt;3.5") + COUNTIFS(Sta!$B:$B,$A193,Sta!$F:$F,"&gt;3.5"))/$D193</f>
        <v>#DIV/0!</v>
      </c>
      <c r="O193" s="8" t="e">
        <f>COUNTIFS(Sta!$A:$A,$A193,Sta!$F:$F,"&gt;3.5")/$B193</f>
        <v>#DIV/0!</v>
      </c>
      <c r="P193" s="8" t="e">
        <f>COUNTIFS(Sta!$B:$B,$A193,Sta!$F:$F,"&gt;3.5")/$C193</f>
        <v>#DIV/0!</v>
      </c>
      <c r="Q193" s="11" t="e">
        <f>(COUNTIFS(Sta!$A:$A,$A193,Sta!$D:$D,"&gt;0.5")  + COUNTIFS(Sta!$B:$B,$A193,Sta!$E:$E,"&gt;0.5"))/$D193</f>
        <v>#DIV/0!</v>
      </c>
      <c r="R193" s="8" t="e">
        <f>COUNTIFS(Sta!$A:$A,$A193,Sta!$D:$D,"&gt;0.5")/$B193</f>
        <v>#DIV/0!</v>
      </c>
      <c r="S193" s="8" t="e">
        <f>COUNTIFS(Sta!$B:$B,$A193,Sta!$E:$E,"&gt;0.5")/$C193</f>
        <v>#DIV/0!</v>
      </c>
      <c r="T193" s="11" t="e">
        <f>(COUNTIFS(Sta!$A:$A,$A193,Sta!$D:$D,"&gt;1.5")  + COUNTIFS(Sta!$B:$B,$A193,Sta!$E:$E,"&gt;1.5"))/$D193</f>
        <v>#DIV/0!</v>
      </c>
      <c r="U193" s="8" t="e">
        <f>COUNTIFS(Sta!$A:$A,$A193,Sta!$D:$D,"&gt;1.5")/$B193</f>
        <v>#DIV/0!</v>
      </c>
      <c r="V193" s="8" t="e">
        <f>COUNTIFS(Sta!$B:$B,$A193,Sta!$E:$E,"&gt;1.5")/$C193</f>
        <v>#DIV/0!</v>
      </c>
      <c r="W193" s="11" t="e">
        <f>(COUNTIFS(Sta!$A:$A,$A193,Sta!$E:E,"&gt;0.5") +COUNTIFS(Sta!$B:$B,$A193,Sta!$D:$D,"&gt;0.5"))/$D193</f>
        <v>#DIV/0!</v>
      </c>
      <c r="X193" s="8" t="e">
        <f>COUNTIFS(Sta!$A:$A,$A193,Sta!$E:$E,"&gt;0.5")/$B193</f>
        <v>#DIV/0!</v>
      </c>
      <c r="Y193" s="8" t="e">
        <f>COUNTIFS(Sta!$B:$B,$A193,Sta!$D:$D,"&gt;0.5")/$C193</f>
        <v>#DIV/0!</v>
      </c>
      <c r="Z193" s="11" t="e">
        <f>(COUNTIFS(Sta!$A:$A,$A193,Sta!$E:$E,"&gt;1.5")  + COUNTIFS(Sta!$B:$B,$A193,Sta!$D:$D,"&gt;1.5"))/$D193</f>
        <v>#DIV/0!</v>
      </c>
      <c r="AA193" s="8" t="e">
        <f>COUNTIFS(Sta!$A:$A,$A193,Sta!$E:$E,"&gt;1.5")/$B193</f>
        <v>#DIV/0!</v>
      </c>
      <c r="AB193" s="8" t="e">
        <f>COUNTIFS(Sta!$B:$B,$A193,Sta!$D:$D,"&gt;1.5")/$C193</f>
        <v>#DIV/0!</v>
      </c>
      <c r="AC193" s="11" t="e">
        <f>(COUNTIFS(Sta!$A:A,$A193,Sta!$G:$G,"y") + COUNTIFS(Sta!$B:B,$A193,Sta!$G:$G,"y"))/$D193</f>
        <v>#DIV/0!</v>
      </c>
      <c r="AD193" s="8" t="e">
        <f>COUNTIFS(Sta!$A:A,$A193,Sta!$G:$G,"y")/$B193</f>
        <v>#DIV/0!</v>
      </c>
      <c r="AE193" s="16" t="e">
        <f>COUNTIFS(Sta!$B:B,$A193,Sta!$G:$G,"y")/$C193</f>
        <v>#DIV/0!</v>
      </c>
    </row>
    <row r="194" spans="1:31" x14ac:dyDescent="0.3">
      <c r="A194" s="62" t="s">
        <v>297</v>
      </c>
      <c r="B194" s="9">
        <f>COUNTIF(Sta!A:A,A194)</f>
        <v>0</v>
      </c>
      <c r="C194" s="4">
        <f>COUNTIF(Sta!B:B,A194)</f>
        <v>0</v>
      </c>
      <c r="D194" s="4">
        <f t="shared" si="5"/>
        <v>0</v>
      </c>
      <c r="E194" s="11" t="e">
        <f>(COUNTIFS(Sta!$A:$A,$A194,Sta!$F:$F,"&gt;0.5") + COUNTIFS(Sta!$B:$B,$A194,Sta!$F:$F,"&gt;0.5"))/$D194</f>
        <v>#DIV/0!</v>
      </c>
      <c r="F194" s="8" t="e">
        <f>COUNTIFS(Sta!$A:$A,$A194,Sta!$F:$F,"&gt;0.5")/$B194</f>
        <v>#DIV/0!</v>
      </c>
      <c r="G194" s="8" t="e">
        <f>COUNTIFS(Sta!$B:$B,$A194,Sta!$F:$F,"&gt;0.5")/$C194</f>
        <v>#DIV/0!</v>
      </c>
      <c r="H194" s="11" t="e">
        <f>(COUNTIFS(Sta!$A:$A,$A194,Sta!$F:$F,"&gt;1.5") + COUNTIFS(Sta!$B:$B,$A194,Sta!$F:$F,"&gt;1.5"))/$D194</f>
        <v>#DIV/0!</v>
      </c>
      <c r="I194" s="8" t="e">
        <f>COUNTIFS(Sta!$A:$A,$A194,Sta!$F:$F,"&gt;1.5")/$B194</f>
        <v>#DIV/0!</v>
      </c>
      <c r="J194" s="8" t="e">
        <f>COUNTIFS(Sta!$B:$B,$A194,Sta!$F:$F,"&gt;1.5")/$C194</f>
        <v>#DIV/0!</v>
      </c>
      <c r="K194" s="11" t="e">
        <f>(COUNTIFS(Sta!$A:$A,$A194,Sta!$F:$F,"&gt;2.5") + COUNTIFS(Sta!$B:$B,$A194,Sta!$F:$F,"&gt;2.5"))/$D194</f>
        <v>#DIV/0!</v>
      </c>
      <c r="L194" s="8" t="e">
        <f>COUNTIFS(Sta!$A:$A,$A194,Sta!$F:$F,"&gt;2.5")/$B194</f>
        <v>#DIV/0!</v>
      </c>
      <c r="M194" s="8" t="e">
        <f>COUNTIFS(Sta!$B:$B,$A194,Sta!$F:$F,"&gt;2.5")/$C194</f>
        <v>#DIV/0!</v>
      </c>
      <c r="N194" s="11" t="e">
        <f>(COUNTIFS(Sta!$A:$A,$A194,Sta!$F:$F,"&gt;3.5") + COUNTIFS(Sta!$B:$B,$A194,Sta!$F:$F,"&gt;3.5"))/$D194</f>
        <v>#DIV/0!</v>
      </c>
      <c r="O194" s="8" t="e">
        <f>COUNTIFS(Sta!$A:$A,$A194,Sta!$F:$F,"&gt;3.5")/$B194</f>
        <v>#DIV/0!</v>
      </c>
      <c r="P194" s="8" t="e">
        <f>COUNTIFS(Sta!$B:$B,$A194,Sta!$F:$F,"&gt;3.5")/$C194</f>
        <v>#DIV/0!</v>
      </c>
      <c r="Q194" s="11" t="e">
        <f>(COUNTIFS(Sta!$A:$A,$A194,Sta!$D:$D,"&gt;0.5")  + COUNTIFS(Sta!$B:$B,$A194,Sta!$E:$E,"&gt;0.5"))/$D194</f>
        <v>#DIV/0!</v>
      </c>
      <c r="R194" s="8" t="e">
        <f>COUNTIFS(Sta!$A:$A,$A194,Sta!$D:$D,"&gt;0.5")/$B194</f>
        <v>#DIV/0!</v>
      </c>
      <c r="S194" s="8" t="e">
        <f>COUNTIFS(Sta!$B:$B,$A194,Sta!$E:$E,"&gt;0.5")/$C194</f>
        <v>#DIV/0!</v>
      </c>
      <c r="T194" s="11" t="e">
        <f>(COUNTIFS(Sta!$A:$A,$A194,Sta!$D:$D,"&gt;1.5")  + COUNTIFS(Sta!$B:$B,$A194,Sta!$E:$E,"&gt;1.5"))/$D194</f>
        <v>#DIV/0!</v>
      </c>
      <c r="U194" s="8" t="e">
        <f>COUNTIFS(Sta!$A:$A,$A194,Sta!$D:$D,"&gt;1.5")/$B194</f>
        <v>#DIV/0!</v>
      </c>
      <c r="V194" s="8" t="e">
        <f>COUNTIFS(Sta!$B:$B,$A194,Sta!$E:$E,"&gt;1.5")/$C194</f>
        <v>#DIV/0!</v>
      </c>
      <c r="W194" s="11" t="e">
        <f>(COUNTIFS(Sta!$A:$A,$A194,Sta!$E:E,"&gt;0.5") +COUNTIFS(Sta!$B:$B,$A194,Sta!$D:$D,"&gt;0.5"))/$D194</f>
        <v>#DIV/0!</v>
      </c>
      <c r="X194" s="8" t="e">
        <f>COUNTIFS(Sta!$A:$A,$A194,Sta!$E:$E,"&gt;0.5")/$B194</f>
        <v>#DIV/0!</v>
      </c>
      <c r="Y194" s="8" t="e">
        <f>COUNTIFS(Sta!$B:$B,$A194,Sta!$D:$D,"&gt;0.5")/$C194</f>
        <v>#DIV/0!</v>
      </c>
      <c r="Z194" s="11" t="e">
        <f>(COUNTIFS(Sta!$A:$A,$A194,Sta!$E:$E,"&gt;1.5")  + COUNTIFS(Sta!$B:$B,$A194,Sta!$D:$D,"&gt;1.5"))/$D194</f>
        <v>#DIV/0!</v>
      </c>
      <c r="AA194" s="8" t="e">
        <f>COUNTIFS(Sta!$A:$A,$A194,Sta!$E:$E,"&gt;1.5")/$B194</f>
        <v>#DIV/0!</v>
      </c>
      <c r="AB194" s="8" t="e">
        <f>COUNTIFS(Sta!$B:$B,$A194,Sta!$D:$D,"&gt;1.5")/$C194</f>
        <v>#DIV/0!</v>
      </c>
      <c r="AC194" s="11" t="e">
        <f>(COUNTIFS(Sta!$A:A,$A194,Sta!$G:$G,"y") + COUNTIFS(Sta!$B:B,$A194,Sta!$G:$G,"y"))/$D194</f>
        <v>#DIV/0!</v>
      </c>
      <c r="AD194" s="8" t="e">
        <f>COUNTIFS(Sta!$A:A,$A194,Sta!$G:$G,"y")/$B194</f>
        <v>#DIV/0!</v>
      </c>
      <c r="AE194" s="16" t="e">
        <f>COUNTIFS(Sta!$B:B,$A194,Sta!$G:$G,"y")/$C194</f>
        <v>#DIV/0!</v>
      </c>
    </row>
    <row r="195" spans="1:31" x14ac:dyDescent="0.3">
      <c r="A195" s="62" t="s">
        <v>299</v>
      </c>
      <c r="B195" s="9">
        <f>COUNTIF(Sta!A:A,A195)</f>
        <v>0</v>
      </c>
      <c r="C195" s="4">
        <f>COUNTIF(Sta!B:B,A195)</f>
        <v>0</v>
      </c>
      <c r="D195" s="4">
        <f t="shared" si="5"/>
        <v>0</v>
      </c>
      <c r="E195" s="11" t="e">
        <f>(COUNTIFS(Sta!$A:$A,$A195,Sta!$F:$F,"&gt;0.5") + COUNTIFS(Sta!$B:$B,$A195,Sta!$F:$F,"&gt;0.5"))/$D195</f>
        <v>#DIV/0!</v>
      </c>
      <c r="F195" s="8" t="e">
        <f>COUNTIFS(Sta!$A:$A,$A195,Sta!$F:$F,"&gt;0.5")/$B195</f>
        <v>#DIV/0!</v>
      </c>
      <c r="G195" s="8" t="e">
        <f>COUNTIFS(Sta!$B:$B,$A195,Sta!$F:$F,"&gt;0.5")/$C195</f>
        <v>#DIV/0!</v>
      </c>
      <c r="H195" s="11" t="e">
        <f>(COUNTIFS(Sta!$A:$A,$A195,Sta!$F:$F,"&gt;1.5") + COUNTIFS(Sta!$B:$B,$A195,Sta!$F:$F,"&gt;1.5"))/$D195</f>
        <v>#DIV/0!</v>
      </c>
      <c r="I195" s="8" t="e">
        <f>COUNTIFS(Sta!$A:$A,$A195,Sta!$F:$F,"&gt;1.5")/$B195</f>
        <v>#DIV/0!</v>
      </c>
      <c r="J195" s="8" t="e">
        <f>COUNTIFS(Sta!$B:$B,$A195,Sta!$F:$F,"&gt;1.5")/$C195</f>
        <v>#DIV/0!</v>
      </c>
      <c r="K195" s="11" t="e">
        <f>(COUNTIFS(Sta!$A:$A,$A195,Sta!$F:$F,"&gt;2.5") + COUNTIFS(Sta!$B:$B,$A195,Sta!$F:$F,"&gt;2.5"))/$D195</f>
        <v>#DIV/0!</v>
      </c>
      <c r="L195" s="8" t="e">
        <f>COUNTIFS(Sta!$A:$A,$A195,Sta!$F:$F,"&gt;2.5")/$B195</f>
        <v>#DIV/0!</v>
      </c>
      <c r="M195" s="8" t="e">
        <f>COUNTIFS(Sta!$B:$B,$A195,Sta!$F:$F,"&gt;2.5")/$C195</f>
        <v>#DIV/0!</v>
      </c>
      <c r="N195" s="11" t="e">
        <f>(COUNTIFS(Sta!$A:$A,$A195,Sta!$F:$F,"&gt;3.5") + COUNTIFS(Sta!$B:$B,$A195,Sta!$F:$F,"&gt;3.5"))/$D195</f>
        <v>#DIV/0!</v>
      </c>
      <c r="O195" s="8" t="e">
        <f>COUNTIFS(Sta!$A:$A,$A195,Sta!$F:$F,"&gt;3.5")/$B195</f>
        <v>#DIV/0!</v>
      </c>
      <c r="P195" s="8" t="e">
        <f>COUNTIFS(Sta!$B:$B,$A195,Sta!$F:$F,"&gt;3.5")/$C195</f>
        <v>#DIV/0!</v>
      </c>
      <c r="Q195" s="11" t="e">
        <f>(COUNTIFS(Sta!$A:$A,$A195,Sta!$D:$D,"&gt;0.5")  + COUNTIFS(Sta!$B:$B,$A195,Sta!$E:$E,"&gt;0.5"))/$D195</f>
        <v>#DIV/0!</v>
      </c>
      <c r="R195" s="8" t="e">
        <f>COUNTIFS(Sta!$A:$A,$A195,Sta!$D:$D,"&gt;0.5")/$B195</f>
        <v>#DIV/0!</v>
      </c>
      <c r="S195" s="8" t="e">
        <f>COUNTIFS(Sta!$B:$B,$A195,Sta!$E:$E,"&gt;0.5")/$C195</f>
        <v>#DIV/0!</v>
      </c>
      <c r="T195" s="11" t="e">
        <f>(COUNTIFS(Sta!$A:$A,$A195,Sta!$D:$D,"&gt;1.5")  + COUNTIFS(Sta!$B:$B,$A195,Sta!$E:$E,"&gt;1.5"))/$D195</f>
        <v>#DIV/0!</v>
      </c>
      <c r="U195" s="8" t="e">
        <f>COUNTIFS(Sta!$A:$A,$A195,Sta!$D:$D,"&gt;1.5")/$B195</f>
        <v>#DIV/0!</v>
      </c>
      <c r="V195" s="8" t="e">
        <f>COUNTIFS(Sta!$B:$B,$A195,Sta!$E:$E,"&gt;1.5")/$C195</f>
        <v>#DIV/0!</v>
      </c>
      <c r="W195" s="11" t="e">
        <f>(COUNTIFS(Sta!$A:$A,$A195,Sta!$E:E,"&gt;0.5") +COUNTIFS(Sta!$B:$B,$A195,Sta!$D:$D,"&gt;0.5"))/$D195</f>
        <v>#DIV/0!</v>
      </c>
      <c r="X195" s="8" t="e">
        <f>COUNTIFS(Sta!$A:$A,$A195,Sta!$E:$E,"&gt;0.5")/$B195</f>
        <v>#DIV/0!</v>
      </c>
      <c r="Y195" s="8" t="e">
        <f>COUNTIFS(Sta!$B:$B,$A195,Sta!$D:$D,"&gt;0.5")/$C195</f>
        <v>#DIV/0!</v>
      </c>
      <c r="Z195" s="11" t="e">
        <f>(COUNTIFS(Sta!$A:$A,$A195,Sta!$E:$E,"&gt;1.5")  + COUNTIFS(Sta!$B:$B,$A195,Sta!$D:$D,"&gt;1.5"))/$D195</f>
        <v>#DIV/0!</v>
      </c>
      <c r="AA195" s="8" t="e">
        <f>COUNTIFS(Sta!$A:$A,$A195,Sta!$E:$E,"&gt;1.5")/$B195</f>
        <v>#DIV/0!</v>
      </c>
      <c r="AB195" s="8" t="e">
        <f>COUNTIFS(Sta!$B:$B,$A195,Sta!$D:$D,"&gt;1.5")/$C195</f>
        <v>#DIV/0!</v>
      </c>
      <c r="AC195" s="11" t="e">
        <f>(COUNTIFS(Sta!$A:A,$A195,Sta!$G:$G,"y") + COUNTIFS(Sta!$B:B,$A195,Sta!$G:$G,"y"))/$D195</f>
        <v>#DIV/0!</v>
      </c>
      <c r="AD195" s="8" t="e">
        <f>COUNTIFS(Sta!$A:A,$A195,Sta!$G:$G,"y")/$B195</f>
        <v>#DIV/0!</v>
      </c>
      <c r="AE195" s="16" t="e">
        <f>COUNTIFS(Sta!$B:B,$A195,Sta!$G:$G,"y")/$C195</f>
        <v>#DIV/0!</v>
      </c>
    </row>
    <row r="196" spans="1:31" x14ac:dyDescent="0.3">
      <c r="A196" s="62" t="s">
        <v>314</v>
      </c>
      <c r="B196" s="9">
        <f>COUNTIF(Sta!A:A,A196)</f>
        <v>0</v>
      </c>
      <c r="C196" s="4">
        <f>COUNTIF(Sta!B:B,A196)</f>
        <v>0</v>
      </c>
      <c r="D196" s="4">
        <f>B196+C196</f>
        <v>0</v>
      </c>
      <c r="E196" s="11" t="e">
        <f>(COUNTIFS(Sta!$A:$A,$A196,Sta!$F:$F,"&gt;0.5") + COUNTIFS(Sta!$B:$B,$A196,Sta!$F:$F,"&gt;0.5"))/$D196</f>
        <v>#DIV/0!</v>
      </c>
      <c r="F196" s="8" t="e">
        <f>COUNTIFS(Sta!$A:$A,$A196,Sta!$F:$F,"&gt;0.5")/$B196</f>
        <v>#DIV/0!</v>
      </c>
      <c r="G196" s="8" t="e">
        <f>COUNTIFS(Sta!$B:$B,$A196,Sta!$F:$F,"&gt;0.5")/$C196</f>
        <v>#DIV/0!</v>
      </c>
      <c r="H196" s="11" t="e">
        <f>(COUNTIFS(Sta!$A:$A,$A196,Sta!$F:$F,"&gt;1.5") + COUNTIFS(Sta!$B:$B,$A196,Sta!$F:$F,"&gt;1.5"))/$D196</f>
        <v>#DIV/0!</v>
      </c>
      <c r="I196" s="8" t="e">
        <f>COUNTIFS(Sta!$A:$A,$A196,Sta!$F:$F,"&gt;1.5")/$B196</f>
        <v>#DIV/0!</v>
      </c>
      <c r="J196" s="8" t="e">
        <f>COUNTIFS(Sta!$B:$B,$A196,Sta!$F:$F,"&gt;1.5")/$C196</f>
        <v>#DIV/0!</v>
      </c>
      <c r="K196" s="11" t="e">
        <f>(COUNTIFS(Sta!$A:$A,$A196,Sta!$F:$F,"&gt;2.5") + COUNTIFS(Sta!$B:$B,$A196,Sta!$F:$F,"&gt;2.5"))/$D196</f>
        <v>#DIV/0!</v>
      </c>
      <c r="L196" s="8" t="e">
        <f>COUNTIFS(Sta!$A:$A,$A196,Sta!$F:$F,"&gt;2.5")/$B196</f>
        <v>#DIV/0!</v>
      </c>
      <c r="M196" s="8" t="e">
        <f>COUNTIFS(Sta!$B:$B,$A196,Sta!$F:$F,"&gt;2.5")/$C196</f>
        <v>#DIV/0!</v>
      </c>
      <c r="N196" s="11" t="e">
        <f>(COUNTIFS(Sta!$A:$A,$A196,Sta!$F:$F,"&gt;3.5") + COUNTIFS(Sta!$B:$B,$A196,Sta!$F:$F,"&gt;3.5"))/$D196</f>
        <v>#DIV/0!</v>
      </c>
      <c r="O196" s="8" t="e">
        <f>COUNTIFS(Sta!$A:$A,$A196,Sta!$F:$F,"&gt;3.5")/$B196</f>
        <v>#DIV/0!</v>
      </c>
      <c r="P196" s="8" t="e">
        <f>COUNTIFS(Sta!$B:$B,$A196,Sta!$F:$F,"&gt;3.5")/$C196</f>
        <v>#DIV/0!</v>
      </c>
      <c r="Q196" s="11" t="e">
        <f>(COUNTIFS(Sta!$A:$A,$A196,Sta!$D:$D,"&gt;0.5")  + COUNTIFS(Sta!$B:$B,$A196,Sta!$E:$E,"&gt;0.5"))/$D196</f>
        <v>#DIV/0!</v>
      </c>
      <c r="R196" s="8" t="e">
        <f>COUNTIFS(Sta!$A:$A,$A196,Sta!$D:$D,"&gt;0.5")/$B196</f>
        <v>#DIV/0!</v>
      </c>
      <c r="S196" s="8" t="e">
        <f>COUNTIFS(Sta!$B:$B,$A196,Sta!$E:$E,"&gt;0.5")/$C196</f>
        <v>#DIV/0!</v>
      </c>
      <c r="T196" s="11" t="e">
        <f>(COUNTIFS(Sta!$A:$A,$A196,Sta!$D:$D,"&gt;1.5")  + COUNTIFS(Sta!$B:$B,$A196,Sta!$E:$E,"&gt;1.5"))/$D196</f>
        <v>#DIV/0!</v>
      </c>
      <c r="U196" s="8" t="e">
        <f>COUNTIFS(Sta!$A:$A,$A196,Sta!$D:$D,"&gt;1.5")/$B196</f>
        <v>#DIV/0!</v>
      </c>
      <c r="V196" s="8" t="e">
        <f>COUNTIFS(Sta!$B:$B,$A196,Sta!$E:$E,"&gt;1.5")/$C196</f>
        <v>#DIV/0!</v>
      </c>
      <c r="W196" s="11" t="e">
        <f>(COUNTIFS(Sta!$A:$A,$A196,Sta!$E:E,"&gt;0.5") +COUNTIFS(Sta!$B:$B,$A196,Sta!$D:$D,"&gt;0.5"))/$D196</f>
        <v>#DIV/0!</v>
      </c>
      <c r="X196" s="8" t="e">
        <f>COUNTIFS(Sta!$A:$A,$A196,Sta!$E:$E,"&gt;0.5")/$B196</f>
        <v>#DIV/0!</v>
      </c>
      <c r="Y196" s="8" t="e">
        <f>COUNTIFS(Sta!$B:$B,$A196,Sta!$D:$D,"&gt;0.5")/$C196</f>
        <v>#DIV/0!</v>
      </c>
      <c r="Z196" s="11" t="e">
        <f>(COUNTIFS(Sta!$A:$A,$A196,Sta!$E:$E,"&gt;1.5")  + COUNTIFS(Sta!$B:$B,$A196,Sta!$D:$D,"&gt;1.5"))/$D196</f>
        <v>#DIV/0!</v>
      </c>
      <c r="AA196" s="8" t="e">
        <f>COUNTIFS(Sta!$A:$A,$A196,Sta!$E:$E,"&gt;1.5")/$B196</f>
        <v>#DIV/0!</v>
      </c>
      <c r="AB196" s="8" t="e">
        <f>COUNTIFS(Sta!$B:$B,$A196,Sta!$D:$D,"&gt;1.5")/$C196</f>
        <v>#DIV/0!</v>
      </c>
      <c r="AC196" s="11" t="e">
        <f>(COUNTIFS(Sta!$A:A,$A196,Sta!$G:$G,"y") + COUNTIFS(Sta!$B:B,$A196,Sta!$G:$G,"y"))/$D196</f>
        <v>#DIV/0!</v>
      </c>
      <c r="AD196" s="8" t="e">
        <f>COUNTIFS(Sta!$A:A,$A196,Sta!$G:$G,"y")/$B196</f>
        <v>#DIV/0!</v>
      </c>
      <c r="AE196" s="16" t="e">
        <f>COUNTIFS(Sta!$B:B,$A196,Sta!$G:$G,"y")/$C196</f>
        <v>#DIV/0!</v>
      </c>
    </row>
    <row r="197" spans="1:31" x14ac:dyDescent="0.3">
      <c r="A197" s="62" t="s">
        <v>312</v>
      </c>
      <c r="B197" s="9">
        <f>COUNTIF(Sta!A:A,A197)</f>
        <v>0</v>
      </c>
      <c r="C197" s="4">
        <f>COUNTIF(Sta!B:B,A197)</f>
        <v>0</v>
      </c>
      <c r="D197" s="4">
        <f t="shared" ref="D197:D208" si="6">B197+C197</f>
        <v>0</v>
      </c>
      <c r="E197" s="11" t="e">
        <f>(COUNTIFS(Sta!$A:$A,$A197,Sta!$F:$F,"&gt;0.5") + COUNTIFS(Sta!$B:$B,$A197,Sta!$F:$F,"&gt;0.5"))/$D197</f>
        <v>#DIV/0!</v>
      </c>
      <c r="F197" s="8" t="e">
        <f>COUNTIFS(Sta!$A:$A,$A197,Sta!$F:$F,"&gt;0.5")/$B197</f>
        <v>#DIV/0!</v>
      </c>
      <c r="G197" s="8" t="e">
        <f>COUNTIFS(Sta!$B:$B,$A197,Sta!$F:$F,"&gt;0.5")/$C197</f>
        <v>#DIV/0!</v>
      </c>
      <c r="H197" s="11" t="e">
        <f>(COUNTIFS(Sta!$A:$A,$A197,Sta!$F:$F,"&gt;1.5") + COUNTIFS(Sta!$B:$B,$A197,Sta!$F:$F,"&gt;1.5"))/$D197</f>
        <v>#DIV/0!</v>
      </c>
      <c r="I197" s="8" t="e">
        <f>COUNTIFS(Sta!$A:$A,$A197,Sta!$F:$F,"&gt;1.5")/$B197</f>
        <v>#DIV/0!</v>
      </c>
      <c r="J197" s="8" t="e">
        <f>COUNTIFS(Sta!$B:$B,$A197,Sta!$F:$F,"&gt;1.5")/$C197</f>
        <v>#DIV/0!</v>
      </c>
      <c r="K197" s="11" t="e">
        <f>(COUNTIFS(Sta!$A:$A,$A197,Sta!$F:$F,"&gt;2.5") + COUNTIFS(Sta!$B:$B,$A197,Sta!$F:$F,"&gt;2.5"))/$D197</f>
        <v>#DIV/0!</v>
      </c>
      <c r="L197" s="8" t="e">
        <f>COUNTIFS(Sta!$A:$A,$A197,Sta!$F:$F,"&gt;2.5")/$B197</f>
        <v>#DIV/0!</v>
      </c>
      <c r="M197" s="8" t="e">
        <f>COUNTIFS(Sta!$B:$B,$A197,Sta!$F:$F,"&gt;2.5")/$C197</f>
        <v>#DIV/0!</v>
      </c>
      <c r="N197" s="11" t="e">
        <f>(COUNTIFS(Sta!$A:$A,$A197,Sta!$F:$F,"&gt;3.5") + COUNTIFS(Sta!$B:$B,$A197,Sta!$F:$F,"&gt;3.5"))/$D197</f>
        <v>#DIV/0!</v>
      </c>
      <c r="O197" s="8" t="e">
        <f>COUNTIFS(Sta!$A:$A,$A197,Sta!$F:$F,"&gt;3.5")/$B197</f>
        <v>#DIV/0!</v>
      </c>
      <c r="P197" s="8" t="e">
        <f>COUNTIFS(Sta!$B:$B,$A197,Sta!$F:$F,"&gt;3.5")/$C197</f>
        <v>#DIV/0!</v>
      </c>
      <c r="Q197" s="11" t="e">
        <f>(COUNTIFS(Sta!$A:$A,$A197,Sta!$D:$D,"&gt;0.5")  + COUNTIFS(Sta!$B:$B,$A197,Sta!$E:$E,"&gt;0.5"))/$D197</f>
        <v>#DIV/0!</v>
      </c>
      <c r="R197" s="8" t="e">
        <f>COUNTIFS(Sta!$A:$A,$A197,Sta!$D:$D,"&gt;0.5")/$B197</f>
        <v>#DIV/0!</v>
      </c>
      <c r="S197" s="8" t="e">
        <f>COUNTIFS(Sta!$B:$B,$A197,Sta!$E:$E,"&gt;0.5")/$C197</f>
        <v>#DIV/0!</v>
      </c>
      <c r="T197" s="11" t="e">
        <f>(COUNTIFS(Sta!$A:$A,$A197,Sta!$D:$D,"&gt;1.5")  + COUNTIFS(Sta!$B:$B,$A197,Sta!$E:$E,"&gt;1.5"))/$D197</f>
        <v>#DIV/0!</v>
      </c>
      <c r="U197" s="8" t="e">
        <f>COUNTIFS(Sta!$A:$A,$A197,Sta!$D:$D,"&gt;1.5")/$B197</f>
        <v>#DIV/0!</v>
      </c>
      <c r="V197" s="8" t="e">
        <f>COUNTIFS(Sta!$B:$B,$A197,Sta!$E:$E,"&gt;1.5")/$C197</f>
        <v>#DIV/0!</v>
      </c>
      <c r="W197" s="11" t="e">
        <f>(COUNTIFS(Sta!$A:$A,$A197,Sta!$E:E,"&gt;0.5") +COUNTIFS(Sta!$B:$B,$A197,Sta!$D:$D,"&gt;0.5"))/$D197</f>
        <v>#DIV/0!</v>
      </c>
      <c r="X197" s="8" t="e">
        <f>COUNTIFS(Sta!$A:$A,$A197,Sta!$E:$E,"&gt;0.5")/$B197</f>
        <v>#DIV/0!</v>
      </c>
      <c r="Y197" s="8" t="e">
        <f>COUNTIFS(Sta!$B:$B,$A197,Sta!$D:$D,"&gt;0.5")/$C197</f>
        <v>#DIV/0!</v>
      </c>
      <c r="Z197" s="11" t="e">
        <f>(COUNTIFS(Sta!$A:$A,$A197,Sta!$E:$E,"&gt;1.5")  + COUNTIFS(Sta!$B:$B,$A197,Sta!$D:$D,"&gt;1.5"))/$D197</f>
        <v>#DIV/0!</v>
      </c>
      <c r="AA197" s="8" t="e">
        <f>COUNTIFS(Sta!$A:$A,$A197,Sta!$E:$E,"&gt;1.5")/$B197</f>
        <v>#DIV/0!</v>
      </c>
      <c r="AB197" s="8" t="e">
        <f>COUNTIFS(Sta!$B:$B,$A197,Sta!$D:$D,"&gt;1.5")/$C197</f>
        <v>#DIV/0!</v>
      </c>
      <c r="AC197" s="11" t="e">
        <f>(COUNTIFS(Sta!$A:A,$A197,Sta!$G:$G,"y") + COUNTIFS(Sta!$B:B,$A197,Sta!$G:$G,"y"))/$D197</f>
        <v>#DIV/0!</v>
      </c>
      <c r="AD197" s="8" t="e">
        <f>COUNTIFS(Sta!$A:A,$A197,Sta!$G:$G,"y")/$B197</f>
        <v>#DIV/0!</v>
      </c>
      <c r="AE197" s="16" t="e">
        <f>COUNTIFS(Sta!$B:B,$A197,Sta!$G:$G,"y")/$C197</f>
        <v>#DIV/0!</v>
      </c>
    </row>
    <row r="198" spans="1:31" x14ac:dyDescent="0.3">
      <c r="A198" s="62" t="s">
        <v>305</v>
      </c>
      <c r="B198" s="9">
        <f>COUNTIF(Sta!A:A,A198)</f>
        <v>0</v>
      </c>
      <c r="C198" s="4">
        <f>COUNTIF(Sta!B:B,A198)</f>
        <v>0</v>
      </c>
      <c r="D198" s="4">
        <f t="shared" si="6"/>
        <v>0</v>
      </c>
      <c r="E198" s="11" t="e">
        <f>(COUNTIFS(Sta!$A:$A,$A198,Sta!$F:$F,"&gt;0.5") + COUNTIFS(Sta!$B:$B,$A198,Sta!$F:$F,"&gt;0.5"))/$D198</f>
        <v>#DIV/0!</v>
      </c>
      <c r="F198" s="8" t="e">
        <f>COUNTIFS(Sta!$A:$A,$A198,Sta!$F:$F,"&gt;0.5")/$B198</f>
        <v>#DIV/0!</v>
      </c>
      <c r="G198" s="8" t="e">
        <f>COUNTIFS(Sta!$B:$B,$A198,Sta!$F:$F,"&gt;0.5")/$C198</f>
        <v>#DIV/0!</v>
      </c>
      <c r="H198" s="11" t="e">
        <f>(COUNTIFS(Sta!$A:$A,$A198,Sta!$F:$F,"&gt;1.5") + COUNTIFS(Sta!$B:$B,$A198,Sta!$F:$F,"&gt;1.5"))/$D198</f>
        <v>#DIV/0!</v>
      </c>
      <c r="I198" s="8" t="e">
        <f>COUNTIFS(Sta!$A:$A,$A198,Sta!$F:$F,"&gt;1.5")/$B198</f>
        <v>#DIV/0!</v>
      </c>
      <c r="J198" s="8" t="e">
        <f>COUNTIFS(Sta!$B:$B,$A198,Sta!$F:$F,"&gt;1.5")/$C198</f>
        <v>#DIV/0!</v>
      </c>
      <c r="K198" s="11" t="e">
        <f>(COUNTIFS(Sta!$A:$A,$A198,Sta!$F:$F,"&gt;2.5") + COUNTIFS(Sta!$B:$B,$A198,Sta!$F:$F,"&gt;2.5"))/$D198</f>
        <v>#DIV/0!</v>
      </c>
      <c r="L198" s="8" t="e">
        <f>COUNTIFS(Sta!$A:$A,$A198,Sta!$F:$F,"&gt;2.5")/$B198</f>
        <v>#DIV/0!</v>
      </c>
      <c r="M198" s="8" t="e">
        <f>COUNTIFS(Sta!$B:$B,$A198,Sta!$F:$F,"&gt;2.5")/$C198</f>
        <v>#DIV/0!</v>
      </c>
      <c r="N198" s="11" t="e">
        <f>(COUNTIFS(Sta!$A:$A,$A198,Sta!$F:$F,"&gt;3.5") + COUNTIFS(Sta!$B:$B,$A198,Sta!$F:$F,"&gt;3.5"))/$D198</f>
        <v>#DIV/0!</v>
      </c>
      <c r="O198" s="8" t="e">
        <f>COUNTIFS(Sta!$A:$A,$A198,Sta!$F:$F,"&gt;3.5")/$B198</f>
        <v>#DIV/0!</v>
      </c>
      <c r="P198" s="8" t="e">
        <f>COUNTIFS(Sta!$B:$B,$A198,Sta!$F:$F,"&gt;3.5")/$C198</f>
        <v>#DIV/0!</v>
      </c>
      <c r="Q198" s="11" t="e">
        <f>(COUNTIFS(Sta!$A:$A,$A198,Sta!$D:$D,"&gt;0.5")  + COUNTIFS(Sta!$B:$B,$A198,Sta!$E:$E,"&gt;0.5"))/$D198</f>
        <v>#DIV/0!</v>
      </c>
      <c r="R198" s="8" t="e">
        <f>COUNTIFS(Sta!$A:$A,$A198,Sta!$D:$D,"&gt;0.5")/$B198</f>
        <v>#DIV/0!</v>
      </c>
      <c r="S198" s="8" t="e">
        <f>COUNTIFS(Sta!$B:$B,$A198,Sta!$E:$E,"&gt;0.5")/$C198</f>
        <v>#DIV/0!</v>
      </c>
      <c r="T198" s="11" t="e">
        <f>(COUNTIFS(Sta!$A:$A,$A198,Sta!$D:$D,"&gt;1.5")  + COUNTIFS(Sta!$B:$B,$A198,Sta!$E:$E,"&gt;1.5"))/$D198</f>
        <v>#DIV/0!</v>
      </c>
      <c r="U198" s="8" t="e">
        <f>COUNTIFS(Sta!$A:$A,$A198,Sta!$D:$D,"&gt;1.5")/$B198</f>
        <v>#DIV/0!</v>
      </c>
      <c r="V198" s="8" t="e">
        <f>COUNTIFS(Sta!$B:$B,$A198,Sta!$E:$E,"&gt;1.5")/$C198</f>
        <v>#DIV/0!</v>
      </c>
      <c r="W198" s="11" t="e">
        <f>(COUNTIFS(Sta!$A:$A,$A198,Sta!$E:E,"&gt;0.5") +COUNTIFS(Sta!$B:$B,$A198,Sta!$D:$D,"&gt;0.5"))/$D198</f>
        <v>#DIV/0!</v>
      </c>
      <c r="X198" s="8" t="e">
        <f>COUNTIFS(Sta!$A:$A,$A198,Sta!$E:$E,"&gt;0.5")/$B198</f>
        <v>#DIV/0!</v>
      </c>
      <c r="Y198" s="8" t="e">
        <f>COUNTIFS(Sta!$B:$B,$A198,Sta!$D:$D,"&gt;0.5")/$C198</f>
        <v>#DIV/0!</v>
      </c>
      <c r="Z198" s="11" t="e">
        <f>(COUNTIFS(Sta!$A:$A,$A198,Sta!$E:$E,"&gt;1.5")  + COUNTIFS(Sta!$B:$B,$A198,Sta!$D:$D,"&gt;1.5"))/$D198</f>
        <v>#DIV/0!</v>
      </c>
      <c r="AA198" s="8" t="e">
        <f>COUNTIFS(Sta!$A:$A,$A198,Sta!$E:$E,"&gt;1.5")/$B198</f>
        <v>#DIV/0!</v>
      </c>
      <c r="AB198" s="8" t="e">
        <f>COUNTIFS(Sta!$B:$B,$A198,Sta!$D:$D,"&gt;1.5")/$C198</f>
        <v>#DIV/0!</v>
      </c>
      <c r="AC198" s="11" t="e">
        <f>(COUNTIFS(Sta!$A:A,$A198,Sta!$G:$G,"y") + COUNTIFS(Sta!$B:B,$A198,Sta!$G:$G,"y"))/$D198</f>
        <v>#DIV/0!</v>
      </c>
      <c r="AD198" s="8" t="e">
        <f>COUNTIFS(Sta!$A:A,$A198,Sta!$G:$G,"y")/$B198</f>
        <v>#DIV/0!</v>
      </c>
      <c r="AE198" s="16" t="e">
        <f>COUNTIFS(Sta!$B:B,$A198,Sta!$G:$G,"y")/$C198</f>
        <v>#DIV/0!</v>
      </c>
    </row>
    <row r="199" spans="1:31" x14ac:dyDescent="0.3">
      <c r="A199" s="62" t="s">
        <v>306</v>
      </c>
      <c r="B199" s="9">
        <f>COUNTIF(Sta!A:A,A199)</f>
        <v>0</v>
      </c>
      <c r="C199" s="4">
        <f>COUNTIF(Sta!B:B,A199)</f>
        <v>0</v>
      </c>
      <c r="D199" s="4">
        <f t="shared" si="6"/>
        <v>0</v>
      </c>
      <c r="E199" s="11" t="e">
        <f>(COUNTIFS(Sta!$A:$A,$A199,Sta!$F:$F,"&gt;0.5") + COUNTIFS(Sta!$B:$B,$A199,Sta!$F:$F,"&gt;0.5"))/$D199</f>
        <v>#DIV/0!</v>
      </c>
      <c r="F199" s="8" t="e">
        <f>COUNTIFS(Sta!$A:$A,$A199,Sta!$F:$F,"&gt;0.5")/$B199</f>
        <v>#DIV/0!</v>
      </c>
      <c r="G199" s="8" t="e">
        <f>COUNTIFS(Sta!$B:$B,$A199,Sta!$F:$F,"&gt;0.5")/$C199</f>
        <v>#DIV/0!</v>
      </c>
      <c r="H199" s="11" t="e">
        <f>(COUNTIFS(Sta!$A:$A,$A199,Sta!$F:$F,"&gt;1.5") + COUNTIFS(Sta!$B:$B,$A199,Sta!$F:$F,"&gt;1.5"))/$D199</f>
        <v>#DIV/0!</v>
      </c>
      <c r="I199" s="8" t="e">
        <f>COUNTIFS(Sta!$A:$A,$A199,Sta!$F:$F,"&gt;1.5")/$B199</f>
        <v>#DIV/0!</v>
      </c>
      <c r="J199" s="8" t="e">
        <f>COUNTIFS(Sta!$B:$B,$A199,Sta!$F:$F,"&gt;1.5")/$C199</f>
        <v>#DIV/0!</v>
      </c>
      <c r="K199" s="11" t="e">
        <f>(COUNTIFS(Sta!$A:$A,$A199,Sta!$F:$F,"&gt;2.5") + COUNTIFS(Sta!$B:$B,$A199,Sta!$F:$F,"&gt;2.5"))/$D199</f>
        <v>#DIV/0!</v>
      </c>
      <c r="L199" s="8" t="e">
        <f>COUNTIFS(Sta!$A:$A,$A199,Sta!$F:$F,"&gt;2.5")/$B199</f>
        <v>#DIV/0!</v>
      </c>
      <c r="M199" s="8" t="e">
        <f>COUNTIFS(Sta!$B:$B,$A199,Sta!$F:$F,"&gt;2.5")/$C199</f>
        <v>#DIV/0!</v>
      </c>
      <c r="N199" s="11" t="e">
        <f>(COUNTIFS(Sta!$A:$A,$A199,Sta!$F:$F,"&gt;3.5") + COUNTIFS(Sta!$B:$B,$A199,Sta!$F:$F,"&gt;3.5"))/$D199</f>
        <v>#DIV/0!</v>
      </c>
      <c r="O199" s="8" t="e">
        <f>COUNTIFS(Sta!$A:$A,$A199,Sta!$F:$F,"&gt;3.5")/$B199</f>
        <v>#DIV/0!</v>
      </c>
      <c r="P199" s="8" t="e">
        <f>COUNTIFS(Sta!$B:$B,$A199,Sta!$F:$F,"&gt;3.5")/$C199</f>
        <v>#DIV/0!</v>
      </c>
      <c r="Q199" s="11" t="e">
        <f>(COUNTIFS(Sta!$A:$A,$A199,Sta!$D:$D,"&gt;0.5")  + COUNTIFS(Sta!$B:$B,$A199,Sta!$E:$E,"&gt;0.5"))/$D199</f>
        <v>#DIV/0!</v>
      </c>
      <c r="R199" s="8" t="e">
        <f>COUNTIFS(Sta!$A:$A,$A199,Sta!$D:$D,"&gt;0.5")/$B199</f>
        <v>#DIV/0!</v>
      </c>
      <c r="S199" s="8" t="e">
        <f>COUNTIFS(Sta!$B:$B,$A199,Sta!$E:$E,"&gt;0.5")/$C199</f>
        <v>#DIV/0!</v>
      </c>
      <c r="T199" s="11" t="e">
        <f>(COUNTIFS(Sta!$A:$A,$A199,Sta!$D:$D,"&gt;1.5")  + COUNTIFS(Sta!$B:$B,$A199,Sta!$E:$E,"&gt;1.5"))/$D199</f>
        <v>#DIV/0!</v>
      </c>
      <c r="U199" s="8" t="e">
        <f>COUNTIFS(Sta!$A:$A,$A199,Sta!$D:$D,"&gt;1.5")/$B199</f>
        <v>#DIV/0!</v>
      </c>
      <c r="V199" s="8" t="e">
        <f>COUNTIFS(Sta!$B:$B,$A199,Sta!$E:$E,"&gt;1.5")/$C199</f>
        <v>#DIV/0!</v>
      </c>
      <c r="W199" s="11" t="e">
        <f>(COUNTIFS(Sta!$A:$A,$A199,Sta!$E:E,"&gt;0.5") +COUNTIFS(Sta!$B:$B,$A199,Sta!$D:$D,"&gt;0.5"))/$D199</f>
        <v>#DIV/0!</v>
      </c>
      <c r="X199" s="8" t="e">
        <f>COUNTIFS(Sta!$A:$A,$A199,Sta!$E:$E,"&gt;0.5")/$B199</f>
        <v>#DIV/0!</v>
      </c>
      <c r="Y199" s="8" t="e">
        <f>COUNTIFS(Sta!$B:$B,$A199,Sta!$D:$D,"&gt;0.5")/$C199</f>
        <v>#DIV/0!</v>
      </c>
      <c r="Z199" s="11" t="e">
        <f>(COUNTIFS(Sta!$A:$A,$A199,Sta!$E:$E,"&gt;1.5")  + COUNTIFS(Sta!$B:$B,$A199,Sta!$D:$D,"&gt;1.5"))/$D199</f>
        <v>#DIV/0!</v>
      </c>
      <c r="AA199" s="8" t="e">
        <f>COUNTIFS(Sta!$A:$A,$A199,Sta!$E:$E,"&gt;1.5")/$B199</f>
        <v>#DIV/0!</v>
      </c>
      <c r="AB199" s="8" t="e">
        <f>COUNTIFS(Sta!$B:$B,$A199,Sta!$D:$D,"&gt;1.5")/$C199</f>
        <v>#DIV/0!</v>
      </c>
      <c r="AC199" s="11" t="e">
        <f>(COUNTIFS(Sta!$A:A,$A199,Sta!$G:$G,"y") + COUNTIFS(Sta!$B:B,$A199,Sta!$G:$G,"y"))/$D199</f>
        <v>#DIV/0!</v>
      </c>
      <c r="AD199" s="8" t="e">
        <f>COUNTIFS(Sta!$A:A,$A199,Sta!$G:$G,"y")/$B199</f>
        <v>#DIV/0!</v>
      </c>
      <c r="AE199" s="16" t="e">
        <f>COUNTIFS(Sta!$B:B,$A199,Sta!$G:$G,"y")/$C199</f>
        <v>#DIV/0!</v>
      </c>
    </row>
    <row r="200" spans="1:31" x14ac:dyDescent="0.3">
      <c r="A200" s="62" t="s">
        <v>309</v>
      </c>
      <c r="B200" s="9">
        <f>COUNTIF(Sta!A:A,A200)</f>
        <v>0</v>
      </c>
      <c r="C200" s="4">
        <f>COUNTIF(Sta!B:B,A200)</f>
        <v>0</v>
      </c>
      <c r="D200" s="4">
        <f t="shared" si="6"/>
        <v>0</v>
      </c>
      <c r="E200" s="11" t="e">
        <f>(COUNTIFS(Sta!$A:$A,$A200,Sta!$F:$F,"&gt;0.5") + COUNTIFS(Sta!$B:$B,$A200,Sta!$F:$F,"&gt;0.5"))/$D200</f>
        <v>#DIV/0!</v>
      </c>
      <c r="F200" s="8" t="e">
        <f>COUNTIFS(Sta!$A:$A,$A200,Sta!$F:$F,"&gt;0.5")/$B200</f>
        <v>#DIV/0!</v>
      </c>
      <c r="G200" s="8" t="e">
        <f>COUNTIFS(Sta!$B:$B,$A200,Sta!$F:$F,"&gt;0.5")/$C200</f>
        <v>#DIV/0!</v>
      </c>
      <c r="H200" s="11" t="e">
        <f>(COUNTIFS(Sta!$A:$A,$A200,Sta!$F:$F,"&gt;1.5") + COUNTIFS(Sta!$B:$B,$A200,Sta!$F:$F,"&gt;1.5"))/$D200</f>
        <v>#DIV/0!</v>
      </c>
      <c r="I200" s="8" t="e">
        <f>COUNTIFS(Sta!$A:$A,$A200,Sta!$F:$F,"&gt;1.5")/$B200</f>
        <v>#DIV/0!</v>
      </c>
      <c r="J200" s="8" t="e">
        <f>COUNTIFS(Sta!$B:$B,$A200,Sta!$F:$F,"&gt;1.5")/$C200</f>
        <v>#DIV/0!</v>
      </c>
      <c r="K200" s="11" t="e">
        <f>(COUNTIFS(Sta!$A:$A,$A200,Sta!$F:$F,"&gt;2.5") + COUNTIFS(Sta!$B:$B,$A200,Sta!$F:$F,"&gt;2.5"))/$D200</f>
        <v>#DIV/0!</v>
      </c>
      <c r="L200" s="8" t="e">
        <f>COUNTIFS(Sta!$A:$A,$A200,Sta!$F:$F,"&gt;2.5")/$B200</f>
        <v>#DIV/0!</v>
      </c>
      <c r="M200" s="8" t="e">
        <f>COUNTIFS(Sta!$B:$B,$A200,Sta!$F:$F,"&gt;2.5")/$C200</f>
        <v>#DIV/0!</v>
      </c>
      <c r="N200" s="11" t="e">
        <f>(COUNTIFS(Sta!$A:$A,$A200,Sta!$F:$F,"&gt;3.5") + COUNTIFS(Sta!$B:$B,$A200,Sta!$F:$F,"&gt;3.5"))/$D200</f>
        <v>#DIV/0!</v>
      </c>
      <c r="O200" s="8" t="e">
        <f>COUNTIFS(Sta!$A:$A,$A200,Sta!$F:$F,"&gt;3.5")/$B200</f>
        <v>#DIV/0!</v>
      </c>
      <c r="P200" s="8" t="e">
        <f>COUNTIFS(Sta!$B:$B,$A200,Sta!$F:$F,"&gt;3.5")/$C200</f>
        <v>#DIV/0!</v>
      </c>
      <c r="Q200" s="11" t="e">
        <f>(COUNTIFS(Sta!$A:$A,$A200,Sta!$D:$D,"&gt;0.5")  + COUNTIFS(Sta!$B:$B,$A200,Sta!$E:$E,"&gt;0.5"))/$D200</f>
        <v>#DIV/0!</v>
      </c>
      <c r="R200" s="8" t="e">
        <f>COUNTIFS(Sta!$A:$A,$A200,Sta!$D:$D,"&gt;0.5")/$B200</f>
        <v>#DIV/0!</v>
      </c>
      <c r="S200" s="8" t="e">
        <f>COUNTIFS(Sta!$B:$B,$A200,Sta!$E:$E,"&gt;0.5")/$C200</f>
        <v>#DIV/0!</v>
      </c>
      <c r="T200" s="11" t="e">
        <f>(COUNTIFS(Sta!$A:$A,$A200,Sta!$D:$D,"&gt;1.5")  + COUNTIFS(Sta!$B:$B,$A200,Sta!$E:$E,"&gt;1.5"))/$D200</f>
        <v>#DIV/0!</v>
      </c>
      <c r="U200" s="8" t="e">
        <f>COUNTIFS(Sta!$A:$A,$A200,Sta!$D:$D,"&gt;1.5")/$B200</f>
        <v>#DIV/0!</v>
      </c>
      <c r="V200" s="8" t="e">
        <f>COUNTIFS(Sta!$B:$B,$A200,Sta!$E:$E,"&gt;1.5")/$C200</f>
        <v>#DIV/0!</v>
      </c>
      <c r="W200" s="11" t="e">
        <f>(COUNTIFS(Sta!$A:$A,$A200,Sta!$E:E,"&gt;0.5") +COUNTIFS(Sta!$B:$B,$A200,Sta!$D:$D,"&gt;0.5"))/$D200</f>
        <v>#DIV/0!</v>
      </c>
      <c r="X200" s="8" t="e">
        <f>COUNTIFS(Sta!$A:$A,$A200,Sta!$E:$E,"&gt;0.5")/$B200</f>
        <v>#DIV/0!</v>
      </c>
      <c r="Y200" s="8" t="e">
        <f>COUNTIFS(Sta!$B:$B,$A200,Sta!$D:$D,"&gt;0.5")/$C200</f>
        <v>#DIV/0!</v>
      </c>
      <c r="Z200" s="11" t="e">
        <f>(COUNTIFS(Sta!$A:$A,$A200,Sta!$E:$E,"&gt;1.5")  + COUNTIFS(Sta!$B:$B,$A200,Sta!$D:$D,"&gt;1.5"))/$D200</f>
        <v>#DIV/0!</v>
      </c>
      <c r="AA200" s="8" t="e">
        <f>COUNTIFS(Sta!$A:$A,$A200,Sta!$E:$E,"&gt;1.5")/$B200</f>
        <v>#DIV/0!</v>
      </c>
      <c r="AB200" s="8" t="e">
        <f>COUNTIFS(Sta!$B:$B,$A200,Sta!$D:$D,"&gt;1.5")/$C200</f>
        <v>#DIV/0!</v>
      </c>
      <c r="AC200" s="11" t="e">
        <f>(COUNTIFS(Sta!$A:A,$A200,Sta!$G:$G,"y") + COUNTIFS(Sta!$B:B,$A200,Sta!$G:$G,"y"))/$D200</f>
        <v>#DIV/0!</v>
      </c>
      <c r="AD200" s="8" t="e">
        <f>COUNTIFS(Sta!$A:A,$A200,Sta!$G:$G,"y")/$B200</f>
        <v>#DIV/0!</v>
      </c>
      <c r="AE200" s="16" t="e">
        <f>COUNTIFS(Sta!$B:B,$A200,Sta!$G:$G,"y")/$C200</f>
        <v>#DIV/0!</v>
      </c>
    </row>
    <row r="201" spans="1:31" x14ac:dyDescent="0.3">
      <c r="A201" s="62" t="s">
        <v>308</v>
      </c>
      <c r="B201" s="9">
        <f>COUNTIF(Sta!A:A,A201)</f>
        <v>0</v>
      </c>
      <c r="C201" s="4">
        <f>COUNTIF(Sta!B:B,A201)</f>
        <v>0</v>
      </c>
      <c r="D201" s="4">
        <f t="shared" si="6"/>
        <v>0</v>
      </c>
      <c r="E201" s="11" t="e">
        <f>(COUNTIFS(Sta!$A:$A,$A201,Sta!$F:$F,"&gt;0.5") + COUNTIFS(Sta!$B:$B,$A201,Sta!$F:$F,"&gt;0.5"))/$D201</f>
        <v>#DIV/0!</v>
      </c>
      <c r="F201" s="8" t="e">
        <f>COUNTIFS(Sta!$A:$A,$A201,Sta!$F:$F,"&gt;0.5")/$B201</f>
        <v>#DIV/0!</v>
      </c>
      <c r="G201" s="8" t="e">
        <f>COUNTIFS(Sta!$B:$B,$A201,Sta!$F:$F,"&gt;0.5")/$C201</f>
        <v>#DIV/0!</v>
      </c>
      <c r="H201" s="11" t="e">
        <f>(COUNTIFS(Sta!$A:$A,$A201,Sta!$F:$F,"&gt;1.5") + COUNTIFS(Sta!$B:$B,$A201,Sta!$F:$F,"&gt;1.5"))/$D201</f>
        <v>#DIV/0!</v>
      </c>
      <c r="I201" s="8" t="e">
        <f>COUNTIFS(Sta!$A:$A,$A201,Sta!$F:$F,"&gt;1.5")/$B201</f>
        <v>#DIV/0!</v>
      </c>
      <c r="J201" s="8" t="e">
        <f>COUNTIFS(Sta!$B:$B,$A201,Sta!$F:$F,"&gt;1.5")/$C201</f>
        <v>#DIV/0!</v>
      </c>
      <c r="K201" s="11" t="e">
        <f>(COUNTIFS(Sta!$A:$A,$A201,Sta!$F:$F,"&gt;2.5") + COUNTIFS(Sta!$B:$B,$A201,Sta!$F:$F,"&gt;2.5"))/$D201</f>
        <v>#DIV/0!</v>
      </c>
      <c r="L201" s="8" t="e">
        <f>COUNTIFS(Sta!$A:$A,$A201,Sta!$F:$F,"&gt;2.5")/$B201</f>
        <v>#DIV/0!</v>
      </c>
      <c r="M201" s="8" t="e">
        <f>COUNTIFS(Sta!$B:$B,$A201,Sta!$F:$F,"&gt;2.5")/$C201</f>
        <v>#DIV/0!</v>
      </c>
      <c r="N201" s="11" t="e">
        <f>(COUNTIFS(Sta!$A:$A,$A201,Sta!$F:$F,"&gt;3.5") + COUNTIFS(Sta!$B:$B,$A201,Sta!$F:$F,"&gt;3.5"))/$D201</f>
        <v>#DIV/0!</v>
      </c>
      <c r="O201" s="8" t="e">
        <f>COUNTIFS(Sta!$A:$A,$A201,Sta!$F:$F,"&gt;3.5")/$B201</f>
        <v>#DIV/0!</v>
      </c>
      <c r="P201" s="8" t="e">
        <f>COUNTIFS(Sta!$B:$B,$A201,Sta!$F:$F,"&gt;3.5")/$C201</f>
        <v>#DIV/0!</v>
      </c>
      <c r="Q201" s="11" t="e">
        <f>(COUNTIFS(Sta!$A:$A,$A201,Sta!$D:$D,"&gt;0.5")  + COUNTIFS(Sta!$B:$B,$A201,Sta!$E:$E,"&gt;0.5"))/$D201</f>
        <v>#DIV/0!</v>
      </c>
      <c r="R201" s="8" t="e">
        <f>COUNTIFS(Sta!$A:$A,$A201,Sta!$D:$D,"&gt;0.5")/$B201</f>
        <v>#DIV/0!</v>
      </c>
      <c r="S201" s="8" t="e">
        <f>COUNTIFS(Sta!$B:$B,$A201,Sta!$E:$E,"&gt;0.5")/$C201</f>
        <v>#DIV/0!</v>
      </c>
      <c r="T201" s="11" t="e">
        <f>(COUNTIFS(Sta!$A:$A,$A201,Sta!$D:$D,"&gt;1.5")  + COUNTIFS(Sta!$B:$B,$A201,Sta!$E:$E,"&gt;1.5"))/$D201</f>
        <v>#DIV/0!</v>
      </c>
      <c r="U201" s="8" t="e">
        <f>COUNTIFS(Sta!$A:$A,$A201,Sta!$D:$D,"&gt;1.5")/$B201</f>
        <v>#DIV/0!</v>
      </c>
      <c r="V201" s="8" t="e">
        <f>COUNTIFS(Sta!$B:$B,$A201,Sta!$E:$E,"&gt;1.5")/$C201</f>
        <v>#DIV/0!</v>
      </c>
      <c r="W201" s="11" t="e">
        <f>(COUNTIFS(Sta!$A:$A,$A201,Sta!$E:E,"&gt;0.5") +COUNTIFS(Sta!$B:$B,$A201,Sta!$D:$D,"&gt;0.5"))/$D201</f>
        <v>#DIV/0!</v>
      </c>
      <c r="X201" s="8" t="e">
        <f>COUNTIFS(Sta!$A:$A,$A201,Sta!$E:$E,"&gt;0.5")/$B201</f>
        <v>#DIV/0!</v>
      </c>
      <c r="Y201" s="8" t="e">
        <f>COUNTIFS(Sta!$B:$B,$A201,Sta!$D:$D,"&gt;0.5")/$C201</f>
        <v>#DIV/0!</v>
      </c>
      <c r="Z201" s="11" t="e">
        <f>(COUNTIFS(Sta!$A:$A,$A201,Sta!$E:$E,"&gt;1.5")  + COUNTIFS(Sta!$B:$B,$A201,Sta!$D:$D,"&gt;1.5"))/$D201</f>
        <v>#DIV/0!</v>
      </c>
      <c r="AA201" s="8" t="e">
        <f>COUNTIFS(Sta!$A:$A,$A201,Sta!$E:$E,"&gt;1.5")/$B201</f>
        <v>#DIV/0!</v>
      </c>
      <c r="AB201" s="8" t="e">
        <f>COUNTIFS(Sta!$B:$B,$A201,Sta!$D:$D,"&gt;1.5")/$C201</f>
        <v>#DIV/0!</v>
      </c>
      <c r="AC201" s="11" t="e">
        <f>(COUNTIFS(Sta!$A:A,$A201,Sta!$G:$G,"y") + COUNTIFS(Sta!$B:B,$A201,Sta!$G:$G,"y"))/$D201</f>
        <v>#DIV/0!</v>
      </c>
      <c r="AD201" s="8" t="e">
        <f>COUNTIFS(Sta!$A:A,$A201,Sta!$G:$G,"y")/$B201</f>
        <v>#DIV/0!</v>
      </c>
      <c r="AE201" s="16" t="e">
        <f>COUNTIFS(Sta!$B:B,$A201,Sta!$G:$G,"y")/$C201</f>
        <v>#DIV/0!</v>
      </c>
    </row>
    <row r="202" spans="1:31" x14ac:dyDescent="0.3">
      <c r="A202" s="62" t="s">
        <v>296</v>
      </c>
      <c r="B202" s="9">
        <f>COUNTIF(Sta!A:A,A202)</f>
        <v>0</v>
      </c>
      <c r="C202" s="4">
        <f>COUNTIF(Sta!B:B,A202)</f>
        <v>0</v>
      </c>
      <c r="D202" s="4">
        <f t="shared" si="6"/>
        <v>0</v>
      </c>
      <c r="E202" s="11" t="e">
        <f>(COUNTIFS(Sta!$A:$A,$A202,Sta!$F:$F,"&gt;0.5") + COUNTIFS(Sta!$B:$B,$A202,Sta!$F:$F,"&gt;0.5"))/$D202</f>
        <v>#DIV/0!</v>
      </c>
      <c r="F202" s="8" t="e">
        <f>COUNTIFS(Sta!$A:$A,$A202,Sta!$F:$F,"&gt;0.5")/$B202</f>
        <v>#DIV/0!</v>
      </c>
      <c r="G202" s="8" t="e">
        <f>COUNTIFS(Sta!$B:$B,$A202,Sta!$F:$F,"&gt;0.5")/$C202</f>
        <v>#DIV/0!</v>
      </c>
      <c r="H202" s="11" t="e">
        <f>(COUNTIFS(Sta!$A:$A,$A202,Sta!$F:$F,"&gt;1.5") + COUNTIFS(Sta!$B:$B,$A202,Sta!$F:$F,"&gt;1.5"))/$D202</f>
        <v>#DIV/0!</v>
      </c>
      <c r="I202" s="8" t="e">
        <f>COUNTIFS(Sta!$A:$A,$A202,Sta!$F:$F,"&gt;1.5")/$B202</f>
        <v>#DIV/0!</v>
      </c>
      <c r="J202" s="8" t="e">
        <f>COUNTIFS(Sta!$B:$B,$A202,Sta!$F:$F,"&gt;1.5")/$C202</f>
        <v>#DIV/0!</v>
      </c>
      <c r="K202" s="11" t="e">
        <f>(COUNTIFS(Sta!$A:$A,$A202,Sta!$F:$F,"&gt;2.5") + COUNTIFS(Sta!$B:$B,$A202,Sta!$F:$F,"&gt;2.5"))/$D202</f>
        <v>#DIV/0!</v>
      </c>
      <c r="L202" s="8" t="e">
        <f>COUNTIFS(Sta!$A:$A,$A202,Sta!$F:$F,"&gt;2.5")/$B202</f>
        <v>#DIV/0!</v>
      </c>
      <c r="M202" s="8" t="e">
        <f>COUNTIFS(Sta!$B:$B,$A202,Sta!$F:$F,"&gt;2.5")/$C202</f>
        <v>#DIV/0!</v>
      </c>
      <c r="N202" s="11" t="e">
        <f>(COUNTIFS(Sta!$A:$A,$A202,Sta!$F:$F,"&gt;3.5") + COUNTIFS(Sta!$B:$B,$A202,Sta!$F:$F,"&gt;3.5"))/$D202</f>
        <v>#DIV/0!</v>
      </c>
      <c r="O202" s="8" t="e">
        <f>COUNTIFS(Sta!$A:$A,$A202,Sta!$F:$F,"&gt;3.5")/$B202</f>
        <v>#DIV/0!</v>
      </c>
      <c r="P202" s="8" t="e">
        <f>COUNTIFS(Sta!$B:$B,$A202,Sta!$F:$F,"&gt;3.5")/$C202</f>
        <v>#DIV/0!</v>
      </c>
      <c r="Q202" s="11" t="e">
        <f>(COUNTIFS(Sta!$A:$A,$A202,Sta!$D:$D,"&gt;0.5")  + COUNTIFS(Sta!$B:$B,$A202,Sta!$E:$E,"&gt;0.5"))/$D202</f>
        <v>#DIV/0!</v>
      </c>
      <c r="R202" s="8" t="e">
        <f>COUNTIFS(Sta!$A:$A,$A202,Sta!$D:$D,"&gt;0.5")/$B202</f>
        <v>#DIV/0!</v>
      </c>
      <c r="S202" s="8" t="e">
        <f>COUNTIFS(Sta!$B:$B,$A202,Sta!$E:$E,"&gt;0.5")/$C202</f>
        <v>#DIV/0!</v>
      </c>
      <c r="T202" s="11" t="e">
        <f>(COUNTIFS(Sta!$A:$A,$A202,Sta!$D:$D,"&gt;1.5")  + COUNTIFS(Sta!$B:$B,$A202,Sta!$E:$E,"&gt;1.5"))/$D202</f>
        <v>#DIV/0!</v>
      </c>
      <c r="U202" s="8" t="e">
        <f>COUNTIFS(Sta!$A:$A,$A202,Sta!$D:$D,"&gt;1.5")/$B202</f>
        <v>#DIV/0!</v>
      </c>
      <c r="V202" s="8" t="e">
        <f>COUNTIFS(Sta!$B:$B,$A202,Sta!$E:$E,"&gt;1.5")/$C202</f>
        <v>#DIV/0!</v>
      </c>
      <c r="W202" s="11" t="e">
        <f>(COUNTIFS(Sta!$A:$A,$A202,Sta!$E:E,"&gt;0.5") +COUNTIFS(Sta!$B:$B,$A202,Sta!$D:$D,"&gt;0.5"))/$D202</f>
        <v>#DIV/0!</v>
      </c>
      <c r="X202" s="8" t="e">
        <f>COUNTIFS(Sta!$A:$A,$A202,Sta!$E:$E,"&gt;0.5")/$B202</f>
        <v>#DIV/0!</v>
      </c>
      <c r="Y202" s="8" t="e">
        <f>COUNTIFS(Sta!$B:$B,$A202,Sta!$D:$D,"&gt;0.5")/$C202</f>
        <v>#DIV/0!</v>
      </c>
      <c r="Z202" s="11" t="e">
        <f>(COUNTIFS(Sta!$A:$A,$A202,Sta!$E:$E,"&gt;1.5")  + COUNTIFS(Sta!$B:$B,$A202,Sta!$D:$D,"&gt;1.5"))/$D202</f>
        <v>#DIV/0!</v>
      </c>
      <c r="AA202" s="8" t="e">
        <f>COUNTIFS(Sta!$A:$A,$A202,Sta!$E:$E,"&gt;1.5")/$B202</f>
        <v>#DIV/0!</v>
      </c>
      <c r="AB202" s="8" t="e">
        <f>COUNTIFS(Sta!$B:$B,$A202,Sta!$D:$D,"&gt;1.5")/$C202</f>
        <v>#DIV/0!</v>
      </c>
      <c r="AC202" s="11" t="e">
        <f>(COUNTIFS(Sta!$A:A,$A202,Sta!$G:$G,"y") + COUNTIFS(Sta!$B:B,$A202,Sta!$G:$G,"y"))/$D202</f>
        <v>#DIV/0!</v>
      </c>
      <c r="AD202" s="8" t="e">
        <f>COUNTIFS(Sta!$A:A,$A202,Sta!$G:$G,"y")/$B202</f>
        <v>#DIV/0!</v>
      </c>
      <c r="AE202" s="16" t="e">
        <f>COUNTIFS(Sta!$B:B,$A202,Sta!$G:$G,"y")/$C202</f>
        <v>#DIV/0!</v>
      </c>
    </row>
    <row r="203" spans="1:31" x14ac:dyDescent="0.3">
      <c r="A203" s="62" t="s">
        <v>311</v>
      </c>
      <c r="B203" s="9">
        <f>COUNTIF(Sta!A:A,A203)</f>
        <v>0</v>
      </c>
      <c r="C203" s="4">
        <f>COUNTIF(Sta!B:B,A203)</f>
        <v>0</v>
      </c>
      <c r="D203" s="4">
        <f t="shared" si="6"/>
        <v>0</v>
      </c>
      <c r="E203" s="11" t="e">
        <f>(COUNTIFS(Sta!$A:$A,$A203,Sta!$F:$F,"&gt;0.5") + COUNTIFS(Sta!$B:$B,$A203,Sta!$F:$F,"&gt;0.5"))/$D203</f>
        <v>#DIV/0!</v>
      </c>
      <c r="F203" s="8" t="e">
        <f>COUNTIFS(Sta!$A:$A,$A203,Sta!$F:$F,"&gt;0.5")/$B203</f>
        <v>#DIV/0!</v>
      </c>
      <c r="G203" s="8" t="e">
        <f>COUNTIFS(Sta!$B:$B,$A203,Sta!$F:$F,"&gt;0.5")/$C203</f>
        <v>#DIV/0!</v>
      </c>
      <c r="H203" s="11" t="e">
        <f>(COUNTIFS(Sta!$A:$A,$A203,Sta!$F:$F,"&gt;1.5") + COUNTIFS(Sta!$B:$B,$A203,Sta!$F:$F,"&gt;1.5"))/$D203</f>
        <v>#DIV/0!</v>
      </c>
      <c r="I203" s="8" t="e">
        <f>COUNTIFS(Sta!$A:$A,$A203,Sta!$F:$F,"&gt;1.5")/$B203</f>
        <v>#DIV/0!</v>
      </c>
      <c r="J203" s="8" t="e">
        <f>COUNTIFS(Sta!$B:$B,$A203,Sta!$F:$F,"&gt;1.5")/$C203</f>
        <v>#DIV/0!</v>
      </c>
      <c r="K203" s="11" t="e">
        <f>(COUNTIFS(Sta!$A:$A,$A203,Sta!$F:$F,"&gt;2.5") + COUNTIFS(Sta!$B:$B,$A203,Sta!$F:$F,"&gt;2.5"))/$D203</f>
        <v>#DIV/0!</v>
      </c>
      <c r="L203" s="8" t="e">
        <f>COUNTIFS(Sta!$A:$A,$A203,Sta!$F:$F,"&gt;2.5")/$B203</f>
        <v>#DIV/0!</v>
      </c>
      <c r="M203" s="8" t="e">
        <f>COUNTIFS(Sta!$B:$B,$A203,Sta!$F:$F,"&gt;2.5")/$C203</f>
        <v>#DIV/0!</v>
      </c>
      <c r="N203" s="11" t="e">
        <f>(COUNTIFS(Sta!$A:$A,$A203,Sta!$F:$F,"&gt;3.5") + COUNTIFS(Sta!$B:$B,$A203,Sta!$F:$F,"&gt;3.5"))/$D203</f>
        <v>#DIV/0!</v>
      </c>
      <c r="O203" s="8" t="e">
        <f>COUNTIFS(Sta!$A:$A,$A203,Sta!$F:$F,"&gt;3.5")/$B203</f>
        <v>#DIV/0!</v>
      </c>
      <c r="P203" s="8" t="e">
        <f>COUNTIFS(Sta!$B:$B,$A203,Sta!$F:$F,"&gt;3.5")/$C203</f>
        <v>#DIV/0!</v>
      </c>
      <c r="Q203" s="11" t="e">
        <f>(COUNTIFS(Sta!$A:$A,$A203,Sta!$D:$D,"&gt;0.5")  + COUNTIFS(Sta!$B:$B,$A203,Sta!$E:$E,"&gt;0.5"))/$D203</f>
        <v>#DIV/0!</v>
      </c>
      <c r="R203" s="8" t="e">
        <f>COUNTIFS(Sta!$A:$A,$A203,Sta!$D:$D,"&gt;0.5")/$B203</f>
        <v>#DIV/0!</v>
      </c>
      <c r="S203" s="8" t="e">
        <f>COUNTIFS(Sta!$B:$B,$A203,Sta!$E:$E,"&gt;0.5")/$C203</f>
        <v>#DIV/0!</v>
      </c>
      <c r="T203" s="11" t="e">
        <f>(COUNTIFS(Sta!$A:$A,$A203,Sta!$D:$D,"&gt;1.5")  + COUNTIFS(Sta!$B:$B,$A203,Sta!$E:$E,"&gt;1.5"))/$D203</f>
        <v>#DIV/0!</v>
      </c>
      <c r="U203" s="8" t="e">
        <f>COUNTIFS(Sta!$A:$A,$A203,Sta!$D:$D,"&gt;1.5")/$B203</f>
        <v>#DIV/0!</v>
      </c>
      <c r="V203" s="8" t="e">
        <f>COUNTIFS(Sta!$B:$B,$A203,Sta!$E:$E,"&gt;1.5")/$C203</f>
        <v>#DIV/0!</v>
      </c>
      <c r="W203" s="11" t="e">
        <f>(COUNTIFS(Sta!$A:$A,$A203,Sta!$E:E,"&gt;0.5") +COUNTIFS(Sta!$B:$B,$A203,Sta!$D:$D,"&gt;0.5"))/$D203</f>
        <v>#DIV/0!</v>
      </c>
      <c r="X203" s="8" t="e">
        <f>COUNTIFS(Sta!$A:$A,$A203,Sta!$E:$E,"&gt;0.5")/$B203</f>
        <v>#DIV/0!</v>
      </c>
      <c r="Y203" s="8" t="e">
        <f>COUNTIFS(Sta!$B:$B,$A203,Sta!$D:$D,"&gt;0.5")/$C203</f>
        <v>#DIV/0!</v>
      </c>
      <c r="Z203" s="11" t="e">
        <f>(COUNTIFS(Sta!$A:$A,$A203,Sta!$E:$E,"&gt;1.5")  + COUNTIFS(Sta!$B:$B,$A203,Sta!$D:$D,"&gt;1.5"))/$D203</f>
        <v>#DIV/0!</v>
      </c>
      <c r="AA203" s="8" t="e">
        <f>COUNTIFS(Sta!$A:$A,$A203,Sta!$E:$E,"&gt;1.5")/$B203</f>
        <v>#DIV/0!</v>
      </c>
      <c r="AB203" s="8" t="e">
        <f>COUNTIFS(Sta!$B:$B,$A203,Sta!$D:$D,"&gt;1.5")/$C203</f>
        <v>#DIV/0!</v>
      </c>
      <c r="AC203" s="11" t="e">
        <f>(COUNTIFS(Sta!$A:A,$A203,Sta!$G:$G,"y") + COUNTIFS(Sta!$B:B,$A203,Sta!$G:$G,"y"))/$D203</f>
        <v>#DIV/0!</v>
      </c>
      <c r="AD203" s="8" t="e">
        <f>COUNTIFS(Sta!$A:A,$A203,Sta!$G:$G,"y")/$B203</f>
        <v>#DIV/0!</v>
      </c>
      <c r="AE203" s="16" t="e">
        <f>COUNTIFS(Sta!$B:B,$A203,Sta!$G:$G,"y")/$C203</f>
        <v>#DIV/0!</v>
      </c>
    </row>
    <row r="204" spans="1:31" x14ac:dyDescent="0.3">
      <c r="A204" s="62" t="s">
        <v>315</v>
      </c>
      <c r="B204" s="9">
        <f>COUNTIF(Sta!A:A,A204)</f>
        <v>0</v>
      </c>
      <c r="C204" s="4">
        <f>COUNTIF(Sta!B:B,A204)</f>
        <v>0</v>
      </c>
      <c r="D204" s="4">
        <f>B204+C204</f>
        <v>0</v>
      </c>
      <c r="E204" s="11" t="e">
        <f>(COUNTIFS(Sta!$A:$A,$A204,Sta!$F:$F,"&gt;0.5") + COUNTIFS(Sta!$B:$B,$A204,Sta!$F:$F,"&gt;0.5"))/$D204</f>
        <v>#DIV/0!</v>
      </c>
      <c r="F204" s="8" t="e">
        <f>COUNTIFS(Sta!$A:$A,$A204,Sta!$F:$F,"&gt;0.5")/$B204</f>
        <v>#DIV/0!</v>
      </c>
      <c r="G204" s="8" t="e">
        <f>COUNTIFS(Sta!$B:$B,$A204,Sta!$F:$F,"&gt;0.5")/$C204</f>
        <v>#DIV/0!</v>
      </c>
      <c r="H204" s="11" t="e">
        <f>(COUNTIFS(Sta!$A:$A,$A204,Sta!$F:$F,"&gt;1.5") + COUNTIFS(Sta!$B:$B,$A204,Sta!$F:$F,"&gt;1.5"))/$D204</f>
        <v>#DIV/0!</v>
      </c>
      <c r="I204" s="8" t="e">
        <f>COUNTIFS(Sta!$A:$A,$A204,Sta!$F:$F,"&gt;1.5")/$B204</f>
        <v>#DIV/0!</v>
      </c>
      <c r="J204" s="8" t="e">
        <f>COUNTIFS(Sta!$B:$B,$A204,Sta!$F:$F,"&gt;1.5")/$C204</f>
        <v>#DIV/0!</v>
      </c>
      <c r="K204" s="11" t="e">
        <f>(COUNTIFS(Sta!$A:$A,$A204,Sta!$F:$F,"&gt;2.5") + COUNTIFS(Sta!$B:$B,$A204,Sta!$F:$F,"&gt;2.5"))/$D204</f>
        <v>#DIV/0!</v>
      </c>
      <c r="L204" s="8" t="e">
        <f>COUNTIFS(Sta!$A:$A,$A204,Sta!$F:$F,"&gt;2.5")/$B204</f>
        <v>#DIV/0!</v>
      </c>
      <c r="M204" s="8" t="e">
        <f>COUNTIFS(Sta!$B:$B,$A204,Sta!$F:$F,"&gt;2.5")/$C204</f>
        <v>#DIV/0!</v>
      </c>
      <c r="N204" s="11" t="e">
        <f>(COUNTIFS(Sta!$A:$A,$A204,Sta!$F:$F,"&gt;3.5") + COUNTIFS(Sta!$B:$B,$A204,Sta!$F:$F,"&gt;3.5"))/$D204</f>
        <v>#DIV/0!</v>
      </c>
      <c r="O204" s="8" t="e">
        <f>COUNTIFS(Sta!$A:$A,$A204,Sta!$F:$F,"&gt;3.5")/$B204</f>
        <v>#DIV/0!</v>
      </c>
      <c r="P204" s="8" t="e">
        <f>COUNTIFS(Sta!$B:$B,$A204,Sta!$F:$F,"&gt;3.5")/$C204</f>
        <v>#DIV/0!</v>
      </c>
      <c r="Q204" s="11" t="e">
        <f>(COUNTIFS(Sta!$A:$A,$A204,Sta!$D:$D,"&gt;0.5")  + COUNTIFS(Sta!$B:$B,$A204,Sta!$E:$E,"&gt;0.5"))/$D204</f>
        <v>#DIV/0!</v>
      </c>
      <c r="R204" s="8" t="e">
        <f>COUNTIFS(Sta!$A:$A,$A204,Sta!$D:$D,"&gt;0.5")/$B204</f>
        <v>#DIV/0!</v>
      </c>
      <c r="S204" s="8" t="e">
        <f>COUNTIFS(Sta!$B:$B,$A204,Sta!$E:$E,"&gt;0.5")/$C204</f>
        <v>#DIV/0!</v>
      </c>
      <c r="T204" s="11" t="e">
        <f>(COUNTIFS(Sta!$A:$A,$A204,Sta!$D:$D,"&gt;1.5")  + COUNTIFS(Sta!$B:$B,$A204,Sta!$E:$E,"&gt;1.5"))/$D204</f>
        <v>#DIV/0!</v>
      </c>
      <c r="U204" s="8" t="e">
        <f>COUNTIFS(Sta!$A:$A,$A204,Sta!$D:$D,"&gt;1.5")/$B204</f>
        <v>#DIV/0!</v>
      </c>
      <c r="V204" s="8" t="e">
        <f>COUNTIFS(Sta!$B:$B,$A204,Sta!$E:$E,"&gt;1.5")/$C204</f>
        <v>#DIV/0!</v>
      </c>
      <c r="W204" s="11" t="e">
        <f>(COUNTIFS(Sta!$A:$A,$A204,Sta!$E:E,"&gt;0.5") +COUNTIFS(Sta!$B:$B,$A204,Sta!$D:$D,"&gt;0.5"))/$D204</f>
        <v>#DIV/0!</v>
      </c>
      <c r="X204" s="8" t="e">
        <f>COUNTIFS(Sta!$A:$A,$A204,Sta!$E:$E,"&gt;0.5")/$B204</f>
        <v>#DIV/0!</v>
      </c>
      <c r="Y204" s="8" t="e">
        <f>COUNTIFS(Sta!$B:$B,$A204,Sta!$D:$D,"&gt;0.5")/$C204</f>
        <v>#DIV/0!</v>
      </c>
      <c r="Z204" s="11" t="e">
        <f>(COUNTIFS(Sta!$A:$A,$A204,Sta!$E:$E,"&gt;1.5")  + COUNTIFS(Sta!$B:$B,$A204,Sta!$D:$D,"&gt;1.5"))/$D204</f>
        <v>#DIV/0!</v>
      </c>
      <c r="AA204" s="8" t="e">
        <f>COUNTIFS(Sta!$A:$A,$A204,Sta!$E:$E,"&gt;1.5")/$B204</f>
        <v>#DIV/0!</v>
      </c>
      <c r="AB204" s="8" t="e">
        <f>COUNTIFS(Sta!$B:$B,$A204,Sta!$D:$D,"&gt;1.5")/$C204</f>
        <v>#DIV/0!</v>
      </c>
      <c r="AC204" s="11" t="e">
        <f>(COUNTIFS(Sta!$A:A,$A204,Sta!$G:$G,"y") + COUNTIFS(Sta!$B:B,$A204,Sta!$G:$G,"y"))/$D204</f>
        <v>#DIV/0!</v>
      </c>
      <c r="AD204" s="8" t="e">
        <f>COUNTIFS(Sta!$A:A,$A204,Sta!$G:$G,"y")/$B204</f>
        <v>#DIV/0!</v>
      </c>
      <c r="AE204" s="16" t="e">
        <f>COUNTIFS(Sta!$B:B,$A204,Sta!$G:$G,"y")/$C204</f>
        <v>#DIV/0!</v>
      </c>
    </row>
    <row r="205" spans="1:31" x14ac:dyDescent="0.3">
      <c r="A205" s="62" t="s">
        <v>303</v>
      </c>
      <c r="B205" s="9">
        <f>COUNTIF(Sta!A:A,A205)</f>
        <v>0</v>
      </c>
      <c r="C205" s="4">
        <f>COUNTIF(Sta!B:B,A205)</f>
        <v>0</v>
      </c>
      <c r="D205" s="4">
        <f t="shared" si="6"/>
        <v>0</v>
      </c>
      <c r="E205" s="11" t="e">
        <f>(COUNTIFS(Sta!$A:$A,$A205,Sta!$F:$F,"&gt;0.5") + COUNTIFS(Sta!$B:$B,$A205,Sta!$F:$F,"&gt;0.5"))/$D205</f>
        <v>#DIV/0!</v>
      </c>
      <c r="F205" s="8" t="e">
        <f>COUNTIFS(Sta!$A:$A,$A205,Sta!$F:$F,"&gt;0.5")/$B205</f>
        <v>#DIV/0!</v>
      </c>
      <c r="G205" s="8" t="e">
        <f>COUNTIFS(Sta!$B:$B,$A205,Sta!$F:$F,"&gt;0.5")/$C205</f>
        <v>#DIV/0!</v>
      </c>
      <c r="H205" s="11" t="e">
        <f>(COUNTIFS(Sta!$A:$A,$A205,Sta!$F:$F,"&gt;1.5") + COUNTIFS(Sta!$B:$B,$A205,Sta!$F:$F,"&gt;1.5"))/$D205</f>
        <v>#DIV/0!</v>
      </c>
      <c r="I205" s="8" t="e">
        <f>COUNTIFS(Sta!$A:$A,$A205,Sta!$F:$F,"&gt;1.5")/$B205</f>
        <v>#DIV/0!</v>
      </c>
      <c r="J205" s="8" t="e">
        <f>COUNTIFS(Sta!$B:$B,$A205,Sta!$F:$F,"&gt;1.5")/$C205</f>
        <v>#DIV/0!</v>
      </c>
      <c r="K205" s="11" t="e">
        <f>(COUNTIFS(Sta!$A:$A,$A205,Sta!$F:$F,"&gt;2.5") + COUNTIFS(Sta!$B:$B,$A205,Sta!$F:$F,"&gt;2.5"))/$D205</f>
        <v>#DIV/0!</v>
      </c>
      <c r="L205" s="8" t="e">
        <f>COUNTIFS(Sta!$A:$A,$A205,Sta!$F:$F,"&gt;2.5")/$B205</f>
        <v>#DIV/0!</v>
      </c>
      <c r="M205" s="8" t="e">
        <f>COUNTIFS(Sta!$B:$B,$A205,Sta!$F:$F,"&gt;2.5")/$C205</f>
        <v>#DIV/0!</v>
      </c>
      <c r="N205" s="11" t="e">
        <f>(COUNTIFS(Sta!$A:$A,$A205,Sta!$F:$F,"&gt;3.5") + COUNTIFS(Sta!$B:$B,$A205,Sta!$F:$F,"&gt;3.5"))/$D205</f>
        <v>#DIV/0!</v>
      </c>
      <c r="O205" s="8" t="e">
        <f>COUNTIFS(Sta!$A:$A,$A205,Sta!$F:$F,"&gt;3.5")/$B205</f>
        <v>#DIV/0!</v>
      </c>
      <c r="P205" s="8" t="e">
        <f>COUNTIFS(Sta!$B:$B,$A205,Sta!$F:$F,"&gt;3.5")/$C205</f>
        <v>#DIV/0!</v>
      </c>
      <c r="Q205" s="11" t="e">
        <f>(COUNTIFS(Sta!$A:$A,$A205,Sta!$D:$D,"&gt;0.5")  + COUNTIFS(Sta!$B:$B,$A205,Sta!$E:$E,"&gt;0.5"))/$D205</f>
        <v>#DIV/0!</v>
      </c>
      <c r="R205" s="8" t="e">
        <f>COUNTIFS(Sta!$A:$A,$A205,Sta!$D:$D,"&gt;0.5")/$B205</f>
        <v>#DIV/0!</v>
      </c>
      <c r="S205" s="8" t="e">
        <f>COUNTIFS(Sta!$B:$B,$A205,Sta!$E:$E,"&gt;0.5")/$C205</f>
        <v>#DIV/0!</v>
      </c>
      <c r="T205" s="11" t="e">
        <f>(COUNTIFS(Sta!$A:$A,$A205,Sta!$D:$D,"&gt;1.5")  + COUNTIFS(Sta!$B:$B,$A205,Sta!$E:$E,"&gt;1.5"))/$D205</f>
        <v>#DIV/0!</v>
      </c>
      <c r="U205" s="8" t="e">
        <f>COUNTIFS(Sta!$A:$A,$A205,Sta!$D:$D,"&gt;1.5")/$B205</f>
        <v>#DIV/0!</v>
      </c>
      <c r="V205" s="8" t="e">
        <f>COUNTIFS(Sta!$B:$B,$A205,Sta!$E:$E,"&gt;1.5")/$C205</f>
        <v>#DIV/0!</v>
      </c>
      <c r="W205" s="11" t="e">
        <f>(COUNTIFS(Sta!$A:$A,$A205,Sta!$E:E,"&gt;0.5") +COUNTIFS(Sta!$B:$B,$A205,Sta!$D:$D,"&gt;0.5"))/$D205</f>
        <v>#DIV/0!</v>
      </c>
      <c r="X205" s="8" t="e">
        <f>COUNTIFS(Sta!$A:$A,$A205,Sta!$E:$E,"&gt;0.5")/$B205</f>
        <v>#DIV/0!</v>
      </c>
      <c r="Y205" s="8" t="e">
        <f>COUNTIFS(Sta!$B:$B,$A205,Sta!$D:$D,"&gt;0.5")/$C205</f>
        <v>#DIV/0!</v>
      </c>
      <c r="Z205" s="11" t="e">
        <f>(COUNTIFS(Sta!$A:$A,$A205,Sta!$E:$E,"&gt;1.5")  + COUNTIFS(Sta!$B:$B,$A205,Sta!$D:$D,"&gt;1.5"))/$D205</f>
        <v>#DIV/0!</v>
      </c>
      <c r="AA205" s="8" t="e">
        <f>COUNTIFS(Sta!$A:$A,$A205,Sta!$E:$E,"&gt;1.5")/$B205</f>
        <v>#DIV/0!</v>
      </c>
      <c r="AB205" s="8" t="e">
        <f>COUNTIFS(Sta!$B:$B,$A205,Sta!$D:$D,"&gt;1.5")/$C205</f>
        <v>#DIV/0!</v>
      </c>
      <c r="AC205" s="11" t="e">
        <f>(COUNTIFS(Sta!$A:A,$A205,Sta!$G:$G,"y") + COUNTIFS(Sta!$B:B,$A205,Sta!$G:$G,"y"))/$D205</f>
        <v>#DIV/0!</v>
      </c>
      <c r="AD205" s="8" t="e">
        <f>COUNTIFS(Sta!$A:A,$A205,Sta!$G:$G,"y")/$B205</f>
        <v>#DIV/0!</v>
      </c>
      <c r="AE205" s="16" t="e">
        <f>COUNTIFS(Sta!$B:B,$A205,Sta!$G:$G,"y")/$C205</f>
        <v>#DIV/0!</v>
      </c>
    </row>
    <row r="206" spans="1:31" x14ac:dyDescent="0.3">
      <c r="A206" s="62" t="s">
        <v>307</v>
      </c>
      <c r="B206" s="9">
        <f>COUNTIF(Sta!A:A,A206)</f>
        <v>0</v>
      </c>
      <c r="C206" s="4">
        <f>COUNTIF(Sta!B:B,A206)</f>
        <v>0</v>
      </c>
      <c r="D206" s="4">
        <f t="shared" si="6"/>
        <v>0</v>
      </c>
      <c r="E206" s="11" t="e">
        <f>(COUNTIFS(Sta!$A:$A,$A206,Sta!$F:$F,"&gt;0.5") + COUNTIFS(Sta!$B:$B,$A206,Sta!$F:$F,"&gt;0.5"))/$D206</f>
        <v>#DIV/0!</v>
      </c>
      <c r="F206" s="8" t="e">
        <f>COUNTIFS(Sta!$A:$A,$A206,Sta!$F:$F,"&gt;0.5")/$B206</f>
        <v>#DIV/0!</v>
      </c>
      <c r="G206" s="8" t="e">
        <f>COUNTIFS(Sta!$B:$B,$A206,Sta!$F:$F,"&gt;0.5")/$C206</f>
        <v>#DIV/0!</v>
      </c>
      <c r="H206" s="11" t="e">
        <f>(COUNTIFS(Sta!$A:$A,$A206,Sta!$F:$F,"&gt;1.5") + COUNTIFS(Sta!$B:$B,$A206,Sta!$F:$F,"&gt;1.5"))/$D206</f>
        <v>#DIV/0!</v>
      </c>
      <c r="I206" s="8" t="e">
        <f>COUNTIFS(Sta!$A:$A,$A206,Sta!$F:$F,"&gt;1.5")/$B206</f>
        <v>#DIV/0!</v>
      </c>
      <c r="J206" s="8" t="e">
        <f>COUNTIFS(Sta!$B:$B,$A206,Sta!$F:$F,"&gt;1.5")/$C206</f>
        <v>#DIV/0!</v>
      </c>
      <c r="K206" s="11" t="e">
        <f>(COUNTIFS(Sta!$A:$A,$A206,Sta!$F:$F,"&gt;2.5") + COUNTIFS(Sta!$B:$B,$A206,Sta!$F:$F,"&gt;2.5"))/$D206</f>
        <v>#DIV/0!</v>
      </c>
      <c r="L206" s="8" t="e">
        <f>COUNTIFS(Sta!$A:$A,$A206,Sta!$F:$F,"&gt;2.5")/$B206</f>
        <v>#DIV/0!</v>
      </c>
      <c r="M206" s="8" t="e">
        <f>COUNTIFS(Sta!$B:$B,$A206,Sta!$F:$F,"&gt;2.5")/$C206</f>
        <v>#DIV/0!</v>
      </c>
      <c r="N206" s="11" t="e">
        <f>(COUNTIFS(Sta!$A:$A,$A206,Sta!$F:$F,"&gt;3.5") + COUNTIFS(Sta!$B:$B,$A206,Sta!$F:$F,"&gt;3.5"))/$D206</f>
        <v>#DIV/0!</v>
      </c>
      <c r="O206" s="8" t="e">
        <f>COUNTIFS(Sta!$A:$A,$A206,Sta!$F:$F,"&gt;3.5")/$B206</f>
        <v>#DIV/0!</v>
      </c>
      <c r="P206" s="8" t="e">
        <f>COUNTIFS(Sta!$B:$B,$A206,Sta!$F:$F,"&gt;3.5")/$C206</f>
        <v>#DIV/0!</v>
      </c>
      <c r="Q206" s="11" t="e">
        <f>(COUNTIFS(Sta!$A:$A,$A206,Sta!$D:$D,"&gt;0.5")  + COUNTIFS(Sta!$B:$B,$A206,Sta!$E:$E,"&gt;0.5"))/$D206</f>
        <v>#DIV/0!</v>
      </c>
      <c r="R206" s="8" t="e">
        <f>COUNTIFS(Sta!$A:$A,$A206,Sta!$D:$D,"&gt;0.5")/$B206</f>
        <v>#DIV/0!</v>
      </c>
      <c r="S206" s="8" t="e">
        <f>COUNTIFS(Sta!$B:$B,$A206,Sta!$E:$E,"&gt;0.5")/$C206</f>
        <v>#DIV/0!</v>
      </c>
      <c r="T206" s="11" t="e">
        <f>(COUNTIFS(Sta!$A:$A,$A206,Sta!$D:$D,"&gt;1.5")  + COUNTIFS(Sta!$B:$B,$A206,Sta!$E:$E,"&gt;1.5"))/$D206</f>
        <v>#DIV/0!</v>
      </c>
      <c r="U206" s="8" t="e">
        <f>COUNTIFS(Sta!$A:$A,$A206,Sta!$D:$D,"&gt;1.5")/$B206</f>
        <v>#DIV/0!</v>
      </c>
      <c r="V206" s="8" t="e">
        <f>COUNTIFS(Sta!$B:$B,$A206,Sta!$E:$E,"&gt;1.5")/$C206</f>
        <v>#DIV/0!</v>
      </c>
      <c r="W206" s="11" t="e">
        <f>(COUNTIFS(Sta!$A:$A,$A206,Sta!$E:E,"&gt;0.5") +COUNTIFS(Sta!$B:$B,$A206,Sta!$D:$D,"&gt;0.5"))/$D206</f>
        <v>#DIV/0!</v>
      </c>
      <c r="X206" s="8" t="e">
        <f>COUNTIFS(Sta!$A:$A,$A206,Sta!$E:$E,"&gt;0.5")/$B206</f>
        <v>#DIV/0!</v>
      </c>
      <c r="Y206" s="8" t="e">
        <f>COUNTIFS(Sta!$B:$B,$A206,Sta!$D:$D,"&gt;0.5")/$C206</f>
        <v>#DIV/0!</v>
      </c>
      <c r="Z206" s="11" t="e">
        <f>(COUNTIFS(Sta!$A:$A,$A206,Sta!$E:$E,"&gt;1.5")  + COUNTIFS(Sta!$B:$B,$A206,Sta!$D:$D,"&gt;1.5"))/$D206</f>
        <v>#DIV/0!</v>
      </c>
      <c r="AA206" s="8" t="e">
        <f>COUNTIFS(Sta!$A:$A,$A206,Sta!$E:$E,"&gt;1.5")/$B206</f>
        <v>#DIV/0!</v>
      </c>
      <c r="AB206" s="8" t="e">
        <f>COUNTIFS(Sta!$B:$B,$A206,Sta!$D:$D,"&gt;1.5")/$C206</f>
        <v>#DIV/0!</v>
      </c>
      <c r="AC206" s="11" t="e">
        <f>(COUNTIFS(Sta!$A:A,$A206,Sta!$G:$G,"y") + COUNTIFS(Sta!$B:B,$A206,Sta!$G:$G,"y"))/$D206</f>
        <v>#DIV/0!</v>
      </c>
      <c r="AD206" s="8" t="e">
        <f>COUNTIFS(Sta!$A:A,$A206,Sta!$G:$G,"y")/$B206</f>
        <v>#DIV/0!</v>
      </c>
      <c r="AE206" s="16" t="e">
        <f>COUNTIFS(Sta!$B:B,$A206,Sta!$G:$G,"y")/$C206</f>
        <v>#DIV/0!</v>
      </c>
    </row>
    <row r="207" spans="1:31" x14ac:dyDescent="0.3">
      <c r="A207" s="62" t="s">
        <v>304</v>
      </c>
      <c r="B207" s="9">
        <f>COUNTIF(Sta!A:A,A207)</f>
        <v>0</v>
      </c>
      <c r="C207" s="4">
        <f>COUNTIF(Sta!B:B,A207)</f>
        <v>0</v>
      </c>
      <c r="D207" s="4">
        <f t="shared" si="6"/>
        <v>0</v>
      </c>
      <c r="E207" s="11" t="e">
        <f>(COUNTIFS(Sta!$A:$A,$A207,Sta!$F:$F,"&gt;0.5") + COUNTIFS(Sta!$B:$B,$A207,Sta!$F:$F,"&gt;0.5"))/$D207</f>
        <v>#DIV/0!</v>
      </c>
      <c r="F207" s="8" t="e">
        <f>COUNTIFS(Sta!$A:$A,$A207,Sta!$F:$F,"&gt;0.5")/$B207</f>
        <v>#DIV/0!</v>
      </c>
      <c r="G207" s="8" t="e">
        <f>COUNTIFS(Sta!$B:$B,$A207,Sta!$F:$F,"&gt;0.5")/$C207</f>
        <v>#DIV/0!</v>
      </c>
      <c r="H207" s="11" t="e">
        <f>(COUNTIFS(Sta!$A:$A,$A207,Sta!$F:$F,"&gt;1.5") + COUNTIFS(Sta!$B:$B,$A207,Sta!$F:$F,"&gt;1.5"))/$D207</f>
        <v>#DIV/0!</v>
      </c>
      <c r="I207" s="8" t="e">
        <f>COUNTIFS(Sta!$A:$A,$A207,Sta!$F:$F,"&gt;1.5")/$B207</f>
        <v>#DIV/0!</v>
      </c>
      <c r="J207" s="8" t="e">
        <f>COUNTIFS(Sta!$B:$B,$A207,Sta!$F:$F,"&gt;1.5")/$C207</f>
        <v>#DIV/0!</v>
      </c>
      <c r="K207" s="11" t="e">
        <f>(COUNTIFS(Sta!$A:$A,$A207,Sta!$F:$F,"&gt;2.5") + COUNTIFS(Sta!$B:$B,$A207,Sta!$F:$F,"&gt;2.5"))/$D207</f>
        <v>#DIV/0!</v>
      </c>
      <c r="L207" s="8" t="e">
        <f>COUNTIFS(Sta!$A:$A,$A207,Sta!$F:$F,"&gt;2.5")/$B207</f>
        <v>#DIV/0!</v>
      </c>
      <c r="M207" s="8" t="e">
        <f>COUNTIFS(Sta!$B:$B,$A207,Sta!$F:$F,"&gt;2.5")/$C207</f>
        <v>#DIV/0!</v>
      </c>
      <c r="N207" s="11" t="e">
        <f>(COUNTIFS(Sta!$A:$A,$A207,Sta!$F:$F,"&gt;3.5") + COUNTIFS(Sta!$B:$B,$A207,Sta!$F:$F,"&gt;3.5"))/$D207</f>
        <v>#DIV/0!</v>
      </c>
      <c r="O207" s="8" t="e">
        <f>COUNTIFS(Sta!$A:$A,$A207,Sta!$F:$F,"&gt;3.5")/$B207</f>
        <v>#DIV/0!</v>
      </c>
      <c r="P207" s="8" t="e">
        <f>COUNTIFS(Sta!$B:$B,$A207,Sta!$F:$F,"&gt;3.5")/$C207</f>
        <v>#DIV/0!</v>
      </c>
      <c r="Q207" s="11" t="e">
        <f>(COUNTIFS(Sta!$A:$A,$A207,Sta!$D:$D,"&gt;0.5")  + COUNTIFS(Sta!$B:$B,$A207,Sta!$E:$E,"&gt;0.5"))/$D207</f>
        <v>#DIV/0!</v>
      </c>
      <c r="R207" s="8" t="e">
        <f>COUNTIFS(Sta!$A:$A,$A207,Sta!$D:$D,"&gt;0.5")/$B207</f>
        <v>#DIV/0!</v>
      </c>
      <c r="S207" s="8" t="e">
        <f>COUNTIFS(Sta!$B:$B,$A207,Sta!$E:$E,"&gt;0.5")/$C207</f>
        <v>#DIV/0!</v>
      </c>
      <c r="T207" s="11" t="e">
        <f>(COUNTIFS(Sta!$A:$A,$A207,Sta!$D:$D,"&gt;1.5")  + COUNTIFS(Sta!$B:$B,$A207,Sta!$E:$E,"&gt;1.5"))/$D207</f>
        <v>#DIV/0!</v>
      </c>
      <c r="U207" s="8" t="e">
        <f>COUNTIFS(Sta!$A:$A,$A207,Sta!$D:$D,"&gt;1.5")/$B207</f>
        <v>#DIV/0!</v>
      </c>
      <c r="V207" s="8" t="e">
        <f>COUNTIFS(Sta!$B:$B,$A207,Sta!$E:$E,"&gt;1.5")/$C207</f>
        <v>#DIV/0!</v>
      </c>
      <c r="W207" s="11" t="e">
        <f>(COUNTIFS(Sta!$A:$A,$A207,Sta!$E:E,"&gt;0.5") +COUNTIFS(Sta!$B:$B,$A207,Sta!$D:$D,"&gt;0.5"))/$D207</f>
        <v>#DIV/0!</v>
      </c>
      <c r="X207" s="8" t="e">
        <f>COUNTIFS(Sta!$A:$A,$A207,Sta!$E:$E,"&gt;0.5")/$B207</f>
        <v>#DIV/0!</v>
      </c>
      <c r="Y207" s="8" t="e">
        <f>COUNTIFS(Sta!$B:$B,$A207,Sta!$D:$D,"&gt;0.5")/$C207</f>
        <v>#DIV/0!</v>
      </c>
      <c r="Z207" s="11" t="e">
        <f>(COUNTIFS(Sta!$A:$A,$A207,Sta!$E:$E,"&gt;1.5")  + COUNTIFS(Sta!$B:$B,$A207,Sta!$D:$D,"&gt;1.5"))/$D207</f>
        <v>#DIV/0!</v>
      </c>
      <c r="AA207" s="8" t="e">
        <f>COUNTIFS(Sta!$A:$A,$A207,Sta!$E:$E,"&gt;1.5")/$B207</f>
        <v>#DIV/0!</v>
      </c>
      <c r="AB207" s="8" t="e">
        <f>COUNTIFS(Sta!$B:$B,$A207,Sta!$D:$D,"&gt;1.5")/$C207</f>
        <v>#DIV/0!</v>
      </c>
      <c r="AC207" s="11" t="e">
        <f>(COUNTIFS(Sta!$A:A,$A207,Sta!$G:$G,"y") + COUNTIFS(Sta!$B:B,$A207,Sta!$G:$G,"y"))/$D207</f>
        <v>#DIV/0!</v>
      </c>
      <c r="AD207" s="8" t="e">
        <f>COUNTIFS(Sta!$A:A,$A207,Sta!$G:$G,"y")/$B207</f>
        <v>#DIV/0!</v>
      </c>
      <c r="AE207" s="16" t="e">
        <f>COUNTIFS(Sta!$B:B,$A207,Sta!$G:$G,"y")/$C207</f>
        <v>#DIV/0!</v>
      </c>
    </row>
    <row r="208" spans="1:31" x14ac:dyDescent="0.3">
      <c r="A208" s="62" t="s">
        <v>310</v>
      </c>
      <c r="B208" s="9">
        <f>COUNTIF(Sta!A:A,A208)</f>
        <v>0</v>
      </c>
      <c r="C208" s="4">
        <f>COUNTIF(Sta!B:B,A208)</f>
        <v>0</v>
      </c>
      <c r="D208" s="4">
        <f t="shared" si="6"/>
        <v>0</v>
      </c>
      <c r="E208" s="11" t="e">
        <f>(COUNTIFS(Sta!$A:$A,$A208,Sta!$F:$F,"&gt;0.5") + COUNTIFS(Sta!$B:$B,$A208,Sta!$F:$F,"&gt;0.5"))/$D208</f>
        <v>#DIV/0!</v>
      </c>
      <c r="F208" s="8" t="e">
        <f>COUNTIFS(Sta!$A:$A,$A208,Sta!$F:$F,"&gt;0.5")/$B208</f>
        <v>#DIV/0!</v>
      </c>
      <c r="G208" s="8" t="e">
        <f>COUNTIFS(Sta!$B:$B,$A208,Sta!$F:$F,"&gt;0.5")/$C208</f>
        <v>#DIV/0!</v>
      </c>
      <c r="H208" s="11" t="e">
        <f>(COUNTIFS(Sta!$A:$A,$A208,Sta!$F:$F,"&gt;1.5") + COUNTIFS(Sta!$B:$B,$A208,Sta!$F:$F,"&gt;1.5"))/$D208</f>
        <v>#DIV/0!</v>
      </c>
      <c r="I208" s="8" t="e">
        <f>COUNTIFS(Sta!$A:$A,$A208,Sta!$F:$F,"&gt;1.5")/$B208</f>
        <v>#DIV/0!</v>
      </c>
      <c r="J208" s="8" t="e">
        <f>COUNTIFS(Sta!$B:$B,$A208,Sta!$F:$F,"&gt;1.5")/$C208</f>
        <v>#DIV/0!</v>
      </c>
      <c r="K208" s="11" t="e">
        <f>(COUNTIFS(Sta!$A:$A,$A208,Sta!$F:$F,"&gt;2.5") + COUNTIFS(Sta!$B:$B,$A208,Sta!$F:$F,"&gt;2.5"))/$D208</f>
        <v>#DIV/0!</v>
      </c>
      <c r="L208" s="8" t="e">
        <f>COUNTIFS(Sta!$A:$A,$A208,Sta!$F:$F,"&gt;2.5")/$B208</f>
        <v>#DIV/0!</v>
      </c>
      <c r="M208" s="8" t="e">
        <f>COUNTIFS(Sta!$B:$B,$A208,Sta!$F:$F,"&gt;2.5")/$C208</f>
        <v>#DIV/0!</v>
      </c>
      <c r="N208" s="11" t="e">
        <f>(COUNTIFS(Sta!$A:$A,$A208,Sta!$F:$F,"&gt;3.5") + COUNTIFS(Sta!$B:$B,$A208,Sta!$F:$F,"&gt;3.5"))/$D208</f>
        <v>#DIV/0!</v>
      </c>
      <c r="O208" s="8" t="e">
        <f>COUNTIFS(Sta!$A:$A,$A208,Sta!$F:$F,"&gt;3.5")/$B208</f>
        <v>#DIV/0!</v>
      </c>
      <c r="P208" s="8" t="e">
        <f>COUNTIFS(Sta!$B:$B,$A208,Sta!$F:$F,"&gt;3.5")/$C208</f>
        <v>#DIV/0!</v>
      </c>
      <c r="Q208" s="11" t="e">
        <f>(COUNTIFS(Sta!$A:$A,$A208,Sta!$D:$D,"&gt;0.5")  + COUNTIFS(Sta!$B:$B,$A208,Sta!$E:$E,"&gt;0.5"))/$D208</f>
        <v>#DIV/0!</v>
      </c>
      <c r="R208" s="8" t="e">
        <f>COUNTIFS(Sta!$A:$A,$A208,Sta!$D:$D,"&gt;0.5")/$B208</f>
        <v>#DIV/0!</v>
      </c>
      <c r="S208" s="8" t="e">
        <f>COUNTIFS(Sta!$B:$B,$A208,Sta!$E:$E,"&gt;0.5")/$C208</f>
        <v>#DIV/0!</v>
      </c>
      <c r="T208" s="11" t="e">
        <f>(COUNTIFS(Sta!$A:$A,$A208,Sta!$D:$D,"&gt;1.5")  + COUNTIFS(Sta!$B:$B,$A208,Sta!$E:$E,"&gt;1.5"))/$D208</f>
        <v>#DIV/0!</v>
      </c>
      <c r="U208" s="8" t="e">
        <f>COUNTIFS(Sta!$A:$A,$A208,Sta!$D:$D,"&gt;1.5")/$B208</f>
        <v>#DIV/0!</v>
      </c>
      <c r="V208" s="8" t="e">
        <f>COUNTIFS(Sta!$B:$B,$A208,Sta!$E:$E,"&gt;1.5")/$C208</f>
        <v>#DIV/0!</v>
      </c>
      <c r="W208" s="11" t="e">
        <f>(COUNTIFS(Sta!$A:$A,$A208,Sta!$E:E,"&gt;0.5") +COUNTIFS(Sta!$B:$B,$A208,Sta!$D:$D,"&gt;0.5"))/$D208</f>
        <v>#DIV/0!</v>
      </c>
      <c r="X208" s="8" t="e">
        <f>COUNTIFS(Sta!$A:$A,$A208,Sta!$E:$E,"&gt;0.5")/$B208</f>
        <v>#DIV/0!</v>
      </c>
      <c r="Y208" s="8" t="e">
        <f>COUNTIFS(Sta!$B:$B,$A208,Sta!$D:$D,"&gt;0.5")/$C208</f>
        <v>#DIV/0!</v>
      </c>
      <c r="Z208" s="11" t="e">
        <f>(COUNTIFS(Sta!$A:$A,$A208,Sta!$E:$E,"&gt;1.5")  + COUNTIFS(Sta!$B:$B,$A208,Sta!$D:$D,"&gt;1.5"))/$D208</f>
        <v>#DIV/0!</v>
      </c>
      <c r="AA208" s="8" t="e">
        <f>COUNTIFS(Sta!$A:$A,$A208,Sta!$E:$E,"&gt;1.5")/$B208</f>
        <v>#DIV/0!</v>
      </c>
      <c r="AB208" s="8" t="e">
        <f>COUNTIFS(Sta!$B:$B,$A208,Sta!$D:$D,"&gt;1.5")/$C208</f>
        <v>#DIV/0!</v>
      </c>
      <c r="AC208" s="11" t="e">
        <f>(COUNTIFS(Sta!$A:A,$A208,Sta!$G:$G,"y") + COUNTIFS(Sta!$B:B,$A208,Sta!$G:$G,"y"))/$D208</f>
        <v>#DIV/0!</v>
      </c>
      <c r="AD208" s="8" t="e">
        <f>COUNTIFS(Sta!$A:A,$A208,Sta!$G:$G,"y")/$B208</f>
        <v>#DIV/0!</v>
      </c>
      <c r="AE208" s="16" t="e">
        <f>COUNTIFS(Sta!$B:B,$A208,Sta!$G:$G,"y")/$C208</f>
        <v>#DIV/0!</v>
      </c>
    </row>
    <row r="209" spans="1:31" x14ac:dyDescent="0.3">
      <c r="A209" t="s">
        <v>336</v>
      </c>
      <c r="B209" s="9">
        <f>COUNTIF(Sta!A:A,A209)</f>
        <v>0</v>
      </c>
      <c r="C209" s="4">
        <f>COUNTIF(Sta!B:B,A209)</f>
        <v>0</v>
      </c>
      <c r="D209" s="4">
        <f t="shared" ref="D209:D232" si="7">B209+C209</f>
        <v>0</v>
      </c>
      <c r="E209" s="11" t="e">
        <f>(COUNTIFS(Sta!$A:$A,$A209,Sta!$F:$F,"&gt;0.5") + COUNTIFS(Sta!$B:$B,$A209,Sta!$F:$F,"&gt;0.5"))/$D209</f>
        <v>#DIV/0!</v>
      </c>
      <c r="F209" s="8" t="e">
        <f>COUNTIFS(Sta!$A:$A,$A209,Sta!$F:$F,"&gt;0.5")/$B209</f>
        <v>#DIV/0!</v>
      </c>
      <c r="G209" s="8" t="e">
        <f>COUNTIFS(Sta!$B:$B,$A209,Sta!$F:$F,"&gt;0.5")/$C209</f>
        <v>#DIV/0!</v>
      </c>
      <c r="H209" s="11" t="e">
        <f>(COUNTIFS(Sta!$A:$A,$A209,Sta!$F:$F,"&gt;1.5") + COUNTIFS(Sta!$B:$B,$A209,Sta!$F:$F,"&gt;1.5"))/$D209</f>
        <v>#DIV/0!</v>
      </c>
      <c r="I209" s="8" t="e">
        <f>COUNTIFS(Sta!$A:$A,$A209,Sta!$F:$F,"&gt;1.5")/$B209</f>
        <v>#DIV/0!</v>
      </c>
      <c r="J209" s="8" t="e">
        <f>COUNTIFS(Sta!$B:$B,$A209,Sta!$F:$F,"&gt;1.5")/$C209</f>
        <v>#DIV/0!</v>
      </c>
      <c r="K209" s="11" t="e">
        <f>(COUNTIFS(Sta!$A:$A,$A209,Sta!$F:$F,"&gt;2.5") + COUNTIFS(Sta!$B:$B,$A209,Sta!$F:$F,"&gt;2.5"))/$D209</f>
        <v>#DIV/0!</v>
      </c>
      <c r="L209" s="8" t="e">
        <f>COUNTIFS(Sta!$A:$A,$A209,Sta!$F:$F,"&gt;2.5")/$B209</f>
        <v>#DIV/0!</v>
      </c>
      <c r="M209" s="8" t="e">
        <f>COUNTIFS(Sta!$B:$B,$A209,Sta!$F:$F,"&gt;2.5")/$C209</f>
        <v>#DIV/0!</v>
      </c>
      <c r="N209" s="11" t="e">
        <f>(COUNTIFS(Sta!$A:$A,$A209,Sta!$F:$F,"&gt;3.5") + COUNTIFS(Sta!$B:$B,$A209,Sta!$F:$F,"&gt;3.5"))/$D209</f>
        <v>#DIV/0!</v>
      </c>
      <c r="O209" s="8" t="e">
        <f>COUNTIFS(Sta!$A:$A,$A209,Sta!$F:$F,"&gt;3.5")/$B209</f>
        <v>#DIV/0!</v>
      </c>
      <c r="P209" s="8" t="e">
        <f>COUNTIFS(Sta!$B:$B,$A209,Sta!$F:$F,"&gt;3.5")/$C209</f>
        <v>#DIV/0!</v>
      </c>
      <c r="Q209" s="11" t="e">
        <f>(COUNTIFS(Sta!$A:$A,$A209,Sta!$D:$D,"&gt;0.5")  + COUNTIFS(Sta!$B:$B,$A209,Sta!$E:$E,"&gt;0.5"))/$D209</f>
        <v>#DIV/0!</v>
      </c>
      <c r="R209" s="8" t="e">
        <f>COUNTIFS(Sta!$A:$A,$A209,Sta!$D:$D,"&gt;0.5")/$B209</f>
        <v>#DIV/0!</v>
      </c>
      <c r="S209" s="8" t="e">
        <f>COUNTIFS(Sta!$B:$B,$A209,Sta!$E:$E,"&gt;0.5")/$C209</f>
        <v>#DIV/0!</v>
      </c>
      <c r="T209" s="11" t="e">
        <f>(COUNTIFS(Sta!$A:$A,$A209,Sta!$D:$D,"&gt;1.5")  + COUNTIFS(Sta!$B:$B,$A209,Sta!$E:$E,"&gt;1.5"))/$D209</f>
        <v>#DIV/0!</v>
      </c>
      <c r="U209" s="8" t="e">
        <f>COUNTIFS(Sta!$A:$A,$A209,Sta!$D:$D,"&gt;1.5")/$B209</f>
        <v>#DIV/0!</v>
      </c>
      <c r="V209" s="8" t="e">
        <f>COUNTIFS(Sta!$B:$B,$A209,Sta!$E:$E,"&gt;1.5")/$C209</f>
        <v>#DIV/0!</v>
      </c>
      <c r="W209" s="11" t="e">
        <f>(COUNTIFS(Sta!$A:$A,$A209,Sta!$E:E,"&gt;0.5") +COUNTIFS(Sta!$B:$B,$A209,Sta!$D:$D,"&gt;0.5"))/$D209</f>
        <v>#DIV/0!</v>
      </c>
      <c r="X209" s="8" t="e">
        <f>COUNTIFS(Sta!$A:$A,$A209,Sta!$E:$E,"&gt;0.5")/$B209</f>
        <v>#DIV/0!</v>
      </c>
      <c r="Y209" s="8" t="e">
        <f>COUNTIFS(Sta!$B:$B,$A209,Sta!$D:$D,"&gt;0.5")/$C209</f>
        <v>#DIV/0!</v>
      </c>
      <c r="Z209" s="11" t="e">
        <f>(COUNTIFS(Sta!$A:$A,$A209,Sta!$E:$E,"&gt;1.5")  + COUNTIFS(Sta!$B:$B,$A209,Sta!$D:$D,"&gt;1.5"))/$D209</f>
        <v>#DIV/0!</v>
      </c>
      <c r="AA209" s="8" t="e">
        <f>COUNTIFS(Sta!$A:$A,$A209,Sta!$E:$E,"&gt;1.5")/$B209</f>
        <v>#DIV/0!</v>
      </c>
      <c r="AB209" s="8" t="e">
        <f>COUNTIFS(Sta!$B:$B,$A209,Sta!$D:$D,"&gt;1.5")/$C209</f>
        <v>#DIV/0!</v>
      </c>
      <c r="AC209" s="11" t="e">
        <f>(COUNTIFS(Sta!$A:A,$A209,Sta!$G:$G,"y") + COUNTIFS(Sta!$B:B,$A209,Sta!$G:$G,"y"))/$D209</f>
        <v>#DIV/0!</v>
      </c>
      <c r="AD209" s="8" t="e">
        <f>COUNTIFS(Sta!$A:A,$A209,Sta!$G:$G,"y")/$B209</f>
        <v>#DIV/0!</v>
      </c>
      <c r="AE209" s="16" t="e">
        <f>COUNTIFS(Sta!$B:B,$A209,Sta!$G:$G,"y")/$C209</f>
        <v>#DIV/0!</v>
      </c>
    </row>
    <row r="210" spans="1:31" x14ac:dyDescent="0.3">
      <c r="A210" t="s">
        <v>332</v>
      </c>
      <c r="B210" s="9">
        <f>COUNTIF(Sta!A:A,A210)</f>
        <v>0</v>
      </c>
      <c r="C210" s="4">
        <f>COUNTIF(Sta!B:B,A210)</f>
        <v>0</v>
      </c>
      <c r="D210" s="4">
        <f t="shared" si="7"/>
        <v>0</v>
      </c>
      <c r="E210" s="11" t="e">
        <f>(COUNTIFS(Sta!$A:$A,$A210,Sta!$F:$F,"&gt;0.5") + COUNTIFS(Sta!$B:$B,$A210,Sta!$F:$F,"&gt;0.5"))/$D210</f>
        <v>#DIV/0!</v>
      </c>
      <c r="F210" s="8" t="e">
        <f>COUNTIFS(Sta!$A:$A,$A210,Sta!$F:$F,"&gt;0.5")/$B210</f>
        <v>#DIV/0!</v>
      </c>
      <c r="G210" s="8" t="e">
        <f>COUNTIFS(Sta!$B:$B,$A210,Sta!$F:$F,"&gt;0.5")/$C210</f>
        <v>#DIV/0!</v>
      </c>
      <c r="H210" s="11" t="e">
        <f>(COUNTIFS(Sta!$A:$A,$A210,Sta!$F:$F,"&gt;1.5") + COUNTIFS(Sta!$B:$B,$A210,Sta!$F:$F,"&gt;1.5"))/$D210</f>
        <v>#DIV/0!</v>
      </c>
      <c r="I210" s="8" t="e">
        <f>COUNTIFS(Sta!$A:$A,$A210,Sta!$F:$F,"&gt;1.5")/$B210</f>
        <v>#DIV/0!</v>
      </c>
      <c r="J210" s="8" t="e">
        <f>COUNTIFS(Sta!$B:$B,$A210,Sta!$F:$F,"&gt;1.5")/$C210</f>
        <v>#DIV/0!</v>
      </c>
      <c r="K210" s="11" t="e">
        <f>(COUNTIFS(Sta!$A:$A,$A210,Sta!$F:$F,"&gt;2.5") + COUNTIFS(Sta!$B:$B,$A210,Sta!$F:$F,"&gt;2.5"))/$D210</f>
        <v>#DIV/0!</v>
      </c>
      <c r="L210" s="8" t="e">
        <f>COUNTIFS(Sta!$A:$A,$A210,Sta!$F:$F,"&gt;2.5")/$B210</f>
        <v>#DIV/0!</v>
      </c>
      <c r="M210" s="8" t="e">
        <f>COUNTIFS(Sta!$B:$B,$A210,Sta!$F:$F,"&gt;2.5")/$C210</f>
        <v>#DIV/0!</v>
      </c>
      <c r="N210" s="11" t="e">
        <f>(COUNTIFS(Sta!$A:$A,$A210,Sta!$F:$F,"&gt;3.5") + COUNTIFS(Sta!$B:$B,$A210,Sta!$F:$F,"&gt;3.5"))/$D210</f>
        <v>#DIV/0!</v>
      </c>
      <c r="O210" s="8" t="e">
        <f>COUNTIFS(Sta!$A:$A,$A210,Sta!$F:$F,"&gt;3.5")/$B210</f>
        <v>#DIV/0!</v>
      </c>
      <c r="P210" s="8" t="e">
        <f>COUNTIFS(Sta!$B:$B,$A210,Sta!$F:$F,"&gt;3.5")/$C210</f>
        <v>#DIV/0!</v>
      </c>
      <c r="Q210" s="11" t="e">
        <f>(COUNTIFS(Sta!$A:$A,$A210,Sta!$D:$D,"&gt;0.5")  + COUNTIFS(Sta!$B:$B,$A210,Sta!$E:$E,"&gt;0.5"))/$D210</f>
        <v>#DIV/0!</v>
      </c>
      <c r="R210" s="8" t="e">
        <f>COUNTIFS(Sta!$A:$A,$A210,Sta!$D:$D,"&gt;0.5")/$B210</f>
        <v>#DIV/0!</v>
      </c>
      <c r="S210" s="8" t="e">
        <f>COUNTIFS(Sta!$B:$B,$A210,Sta!$E:$E,"&gt;0.5")/$C210</f>
        <v>#DIV/0!</v>
      </c>
      <c r="T210" s="11" t="e">
        <f>(COUNTIFS(Sta!$A:$A,$A210,Sta!$D:$D,"&gt;1.5")  + COUNTIFS(Sta!$B:$B,$A210,Sta!$E:$E,"&gt;1.5"))/$D210</f>
        <v>#DIV/0!</v>
      </c>
      <c r="U210" s="8" t="e">
        <f>COUNTIFS(Sta!$A:$A,$A210,Sta!$D:$D,"&gt;1.5")/$B210</f>
        <v>#DIV/0!</v>
      </c>
      <c r="V210" s="8" t="e">
        <f>COUNTIFS(Sta!$B:$B,$A210,Sta!$E:$E,"&gt;1.5")/$C210</f>
        <v>#DIV/0!</v>
      </c>
      <c r="W210" s="11" t="e">
        <f>(COUNTIFS(Sta!$A:$A,$A210,Sta!$E:E,"&gt;0.5") +COUNTIFS(Sta!$B:$B,$A210,Sta!$D:$D,"&gt;0.5"))/$D210</f>
        <v>#DIV/0!</v>
      </c>
      <c r="X210" s="8" t="e">
        <f>COUNTIFS(Sta!$A:$A,$A210,Sta!$E:$E,"&gt;0.5")/$B210</f>
        <v>#DIV/0!</v>
      </c>
      <c r="Y210" s="8" t="e">
        <f>COUNTIFS(Sta!$B:$B,$A210,Sta!$D:$D,"&gt;0.5")/$C210</f>
        <v>#DIV/0!</v>
      </c>
      <c r="Z210" s="11" t="e">
        <f>(COUNTIFS(Sta!$A:$A,$A210,Sta!$E:$E,"&gt;1.5")  + COUNTIFS(Sta!$B:$B,$A210,Sta!$D:$D,"&gt;1.5"))/$D210</f>
        <v>#DIV/0!</v>
      </c>
      <c r="AA210" s="8" t="e">
        <f>COUNTIFS(Sta!$A:$A,$A210,Sta!$E:$E,"&gt;1.5")/$B210</f>
        <v>#DIV/0!</v>
      </c>
      <c r="AB210" s="8" t="e">
        <f>COUNTIFS(Sta!$B:$B,$A210,Sta!$D:$D,"&gt;1.5")/$C210</f>
        <v>#DIV/0!</v>
      </c>
      <c r="AC210" s="11" t="e">
        <f>(COUNTIFS(Sta!$A:A,$A210,Sta!$G:$G,"y") + COUNTIFS(Sta!$B:B,$A210,Sta!$G:$G,"y"))/$D210</f>
        <v>#DIV/0!</v>
      </c>
      <c r="AD210" s="8" t="e">
        <f>COUNTIFS(Sta!$A:A,$A210,Sta!$G:$G,"y")/$B210</f>
        <v>#DIV/0!</v>
      </c>
      <c r="AE210" s="16" t="e">
        <f>COUNTIFS(Sta!$B:B,$A210,Sta!$G:$G,"y")/$C210</f>
        <v>#DIV/0!</v>
      </c>
    </row>
    <row r="211" spans="1:31" x14ac:dyDescent="0.3">
      <c r="A211" t="s">
        <v>329</v>
      </c>
      <c r="B211" s="9">
        <f>COUNTIF(Sta!A:A,A211)</f>
        <v>0</v>
      </c>
      <c r="C211" s="4">
        <f>COUNTIF(Sta!B:B,A211)</f>
        <v>0</v>
      </c>
      <c r="D211" s="4">
        <f t="shared" si="7"/>
        <v>0</v>
      </c>
      <c r="E211" s="11" t="e">
        <f>(COUNTIFS(Sta!$A:$A,$A211,Sta!$F:$F,"&gt;0.5") + COUNTIFS(Sta!$B:$B,$A211,Sta!$F:$F,"&gt;0.5"))/$D211</f>
        <v>#DIV/0!</v>
      </c>
      <c r="F211" s="8" t="e">
        <f>COUNTIFS(Sta!$A:$A,$A211,Sta!$F:$F,"&gt;0.5")/$B211</f>
        <v>#DIV/0!</v>
      </c>
      <c r="G211" s="8" t="e">
        <f>COUNTIFS(Sta!$B:$B,$A211,Sta!$F:$F,"&gt;0.5")/$C211</f>
        <v>#DIV/0!</v>
      </c>
      <c r="H211" s="11" t="e">
        <f>(COUNTIFS(Sta!$A:$A,$A211,Sta!$F:$F,"&gt;1.5") + COUNTIFS(Sta!$B:$B,$A211,Sta!$F:$F,"&gt;1.5"))/$D211</f>
        <v>#DIV/0!</v>
      </c>
      <c r="I211" s="8" t="e">
        <f>COUNTIFS(Sta!$A:$A,$A211,Sta!$F:$F,"&gt;1.5")/$B211</f>
        <v>#DIV/0!</v>
      </c>
      <c r="J211" s="8" t="e">
        <f>COUNTIFS(Sta!$B:$B,$A211,Sta!$F:$F,"&gt;1.5")/$C211</f>
        <v>#DIV/0!</v>
      </c>
      <c r="K211" s="11" t="e">
        <f>(COUNTIFS(Sta!$A:$A,$A211,Sta!$F:$F,"&gt;2.5") + COUNTIFS(Sta!$B:$B,$A211,Sta!$F:$F,"&gt;2.5"))/$D211</f>
        <v>#DIV/0!</v>
      </c>
      <c r="L211" s="8" t="e">
        <f>COUNTIFS(Sta!$A:$A,$A211,Sta!$F:$F,"&gt;2.5")/$B211</f>
        <v>#DIV/0!</v>
      </c>
      <c r="M211" s="8" t="e">
        <f>COUNTIFS(Sta!$B:$B,$A211,Sta!$F:$F,"&gt;2.5")/$C211</f>
        <v>#DIV/0!</v>
      </c>
      <c r="N211" s="11" t="e">
        <f>(COUNTIFS(Sta!$A:$A,$A211,Sta!$F:$F,"&gt;3.5") + COUNTIFS(Sta!$B:$B,$A211,Sta!$F:$F,"&gt;3.5"))/$D211</f>
        <v>#DIV/0!</v>
      </c>
      <c r="O211" s="8" t="e">
        <f>COUNTIFS(Sta!$A:$A,$A211,Sta!$F:$F,"&gt;3.5")/$B211</f>
        <v>#DIV/0!</v>
      </c>
      <c r="P211" s="8" t="e">
        <f>COUNTIFS(Sta!$B:$B,$A211,Sta!$F:$F,"&gt;3.5")/$C211</f>
        <v>#DIV/0!</v>
      </c>
      <c r="Q211" s="11" t="e">
        <f>(COUNTIFS(Sta!$A:$A,$A211,Sta!$D:$D,"&gt;0.5")  + COUNTIFS(Sta!$B:$B,$A211,Sta!$E:$E,"&gt;0.5"))/$D211</f>
        <v>#DIV/0!</v>
      </c>
      <c r="R211" s="8" t="e">
        <f>COUNTIFS(Sta!$A:$A,$A211,Sta!$D:$D,"&gt;0.5")/$B211</f>
        <v>#DIV/0!</v>
      </c>
      <c r="S211" s="8" t="e">
        <f>COUNTIFS(Sta!$B:$B,$A211,Sta!$E:$E,"&gt;0.5")/$C211</f>
        <v>#DIV/0!</v>
      </c>
      <c r="T211" s="11" t="e">
        <f>(COUNTIFS(Sta!$A:$A,$A211,Sta!$D:$D,"&gt;1.5")  + COUNTIFS(Sta!$B:$B,$A211,Sta!$E:$E,"&gt;1.5"))/$D211</f>
        <v>#DIV/0!</v>
      </c>
      <c r="U211" s="8" t="e">
        <f>COUNTIFS(Sta!$A:$A,$A211,Sta!$D:$D,"&gt;1.5")/$B211</f>
        <v>#DIV/0!</v>
      </c>
      <c r="V211" s="8" t="e">
        <f>COUNTIFS(Sta!$B:$B,$A211,Sta!$E:$E,"&gt;1.5")/$C211</f>
        <v>#DIV/0!</v>
      </c>
      <c r="W211" s="11" t="e">
        <f>(COUNTIFS(Sta!$A:$A,$A211,Sta!$E:E,"&gt;0.5") +COUNTIFS(Sta!$B:$B,$A211,Sta!$D:$D,"&gt;0.5"))/$D211</f>
        <v>#DIV/0!</v>
      </c>
      <c r="X211" s="8" t="e">
        <f>COUNTIFS(Sta!$A:$A,$A211,Sta!$E:$E,"&gt;0.5")/$B211</f>
        <v>#DIV/0!</v>
      </c>
      <c r="Y211" s="8" t="e">
        <f>COUNTIFS(Sta!$B:$B,$A211,Sta!$D:$D,"&gt;0.5")/$C211</f>
        <v>#DIV/0!</v>
      </c>
      <c r="Z211" s="11" t="e">
        <f>(COUNTIFS(Sta!$A:$A,$A211,Sta!$E:$E,"&gt;1.5")  + COUNTIFS(Sta!$B:$B,$A211,Sta!$D:$D,"&gt;1.5"))/$D211</f>
        <v>#DIV/0!</v>
      </c>
      <c r="AA211" s="8" t="e">
        <f>COUNTIFS(Sta!$A:$A,$A211,Sta!$E:$E,"&gt;1.5")/$B211</f>
        <v>#DIV/0!</v>
      </c>
      <c r="AB211" s="8" t="e">
        <f>COUNTIFS(Sta!$B:$B,$A211,Sta!$D:$D,"&gt;1.5")/$C211</f>
        <v>#DIV/0!</v>
      </c>
      <c r="AC211" s="11" t="e">
        <f>(COUNTIFS(Sta!$A:A,$A211,Sta!$G:$G,"y") + COUNTIFS(Sta!$B:B,$A211,Sta!$G:$G,"y"))/$D211</f>
        <v>#DIV/0!</v>
      </c>
      <c r="AD211" s="8" t="e">
        <f>COUNTIFS(Sta!$A:A,$A211,Sta!$G:$G,"y")/$B211</f>
        <v>#DIV/0!</v>
      </c>
      <c r="AE211" s="16" t="e">
        <f>COUNTIFS(Sta!$B:B,$A211,Sta!$G:$G,"y")/$C211</f>
        <v>#DIV/0!</v>
      </c>
    </row>
    <row r="212" spans="1:31" x14ac:dyDescent="0.3">
      <c r="A212" t="s">
        <v>330</v>
      </c>
      <c r="B212" s="9">
        <f>COUNTIF(Sta!A:A,A212)</f>
        <v>0</v>
      </c>
      <c r="C212" s="4">
        <f>COUNTIF(Sta!B:B,A212)</f>
        <v>0</v>
      </c>
      <c r="D212" s="4">
        <f t="shared" si="7"/>
        <v>0</v>
      </c>
      <c r="E212" s="11" t="e">
        <f>(COUNTIFS(Sta!$A:$A,$A212,Sta!$F:$F,"&gt;0.5") + COUNTIFS(Sta!$B:$B,$A212,Sta!$F:$F,"&gt;0.5"))/$D212</f>
        <v>#DIV/0!</v>
      </c>
      <c r="F212" s="8" t="e">
        <f>COUNTIFS(Sta!$A:$A,$A212,Sta!$F:$F,"&gt;0.5")/$B212</f>
        <v>#DIV/0!</v>
      </c>
      <c r="G212" s="8" t="e">
        <f>COUNTIFS(Sta!$B:$B,$A212,Sta!$F:$F,"&gt;0.5")/$C212</f>
        <v>#DIV/0!</v>
      </c>
      <c r="H212" s="11" t="e">
        <f>(COUNTIFS(Sta!$A:$A,$A212,Sta!$F:$F,"&gt;1.5") + COUNTIFS(Sta!$B:$B,$A212,Sta!$F:$F,"&gt;1.5"))/$D212</f>
        <v>#DIV/0!</v>
      </c>
      <c r="I212" s="8" t="e">
        <f>COUNTIFS(Sta!$A:$A,$A212,Sta!$F:$F,"&gt;1.5")/$B212</f>
        <v>#DIV/0!</v>
      </c>
      <c r="J212" s="8" t="e">
        <f>COUNTIFS(Sta!$B:$B,$A212,Sta!$F:$F,"&gt;1.5")/$C212</f>
        <v>#DIV/0!</v>
      </c>
      <c r="K212" s="11" t="e">
        <f>(COUNTIFS(Sta!$A:$A,$A212,Sta!$F:$F,"&gt;2.5") + COUNTIFS(Sta!$B:$B,$A212,Sta!$F:$F,"&gt;2.5"))/$D212</f>
        <v>#DIV/0!</v>
      </c>
      <c r="L212" s="8" t="e">
        <f>COUNTIFS(Sta!$A:$A,$A212,Sta!$F:$F,"&gt;2.5")/$B212</f>
        <v>#DIV/0!</v>
      </c>
      <c r="M212" s="8" t="e">
        <f>COUNTIFS(Sta!$B:$B,$A212,Sta!$F:$F,"&gt;2.5")/$C212</f>
        <v>#DIV/0!</v>
      </c>
      <c r="N212" s="11" t="e">
        <f>(COUNTIFS(Sta!$A:$A,$A212,Sta!$F:$F,"&gt;3.5") + COUNTIFS(Sta!$B:$B,$A212,Sta!$F:$F,"&gt;3.5"))/$D212</f>
        <v>#DIV/0!</v>
      </c>
      <c r="O212" s="8" t="e">
        <f>COUNTIFS(Sta!$A:$A,$A212,Sta!$F:$F,"&gt;3.5")/$B212</f>
        <v>#DIV/0!</v>
      </c>
      <c r="P212" s="8" t="e">
        <f>COUNTIFS(Sta!$B:$B,$A212,Sta!$F:$F,"&gt;3.5")/$C212</f>
        <v>#DIV/0!</v>
      </c>
      <c r="Q212" s="11" t="e">
        <f>(COUNTIFS(Sta!$A:$A,$A212,Sta!$D:$D,"&gt;0.5")  + COUNTIFS(Sta!$B:$B,$A212,Sta!$E:$E,"&gt;0.5"))/$D212</f>
        <v>#DIV/0!</v>
      </c>
      <c r="R212" s="8" t="e">
        <f>COUNTIFS(Sta!$A:$A,$A212,Sta!$D:$D,"&gt;0.5")/$B212</f>
        <v>#DIV/0!</v>
      </c>
      <c r="S212" s="8" t="e">
        <f>COUNTIFS(Sta!$B:$B,$A212,Sta!$E:$E,"&gt;0.5")/$C212</f>
        <v>#DIV/0!</v>
      </c>
      <c r="T212" s="11" t="e">
        <f>(COUNTIFS(Sta!$A:$A,$A212,Sta!$D:$D,"&gt;1.5")  + COUNTIFS(Sta!$B:$B,$A212,Sta!$E:$E,"&gt;1.5"))/$D212</f>
        <v>#DIV/0!</v>
      </c>
      <c r="U212" s="8" t="e">
        <f>COUNTIFS(Sta!$A:$A,$A212,Sta!$D:$D,"&gt;1.5")/$B212</f>
        <v>#DIV/0!</v>
      </c>
      <c r="V212" s="8" t="e">
        <f>COUNTIFS(Sta!$B:$B,$A212,Sta!$E:$E,"&gt;1.5")/$C212</f>
        <v>#DIV/0!</v>
      </c>
      <c r="W212" s="11" t="e">
        <f>(COUNTIFS(Sta!$A:$A,$A212,Sta!$E:E,"&gt;0.5") +COUNTIFS(Sta!$B:$B,$A212,Sta!$D:$D,"&gt;0.5"))/$D212</f>
        <v>#DIV/0!</v>
      </c>
      <c r="X212" s="8" t="e">
        <f>COUNTIFS(Sta!$A:$A,$A212,Sta!$E:$E,"&gt;0.5")/$B212</f>
        <v>#DIV/0!</v>
      </c>
      <c r="Y212" s="8" t="e">
        <f>COUNTIFS(Sta!$B:$B,$A212,Sta!$D:$D,"&gt;0.5")/$C212</f>
        <v>#DIV/0!</v>
      </c>
      <c r="Z212" s="11" t="e">
        <f>(COUNTIFS(Sta!$A:$A,$A212,Sta!$E:$E,"&gt;1.5")  + COUNTIFS(Sta!$B:$B,$A212,Sta!$D:$D,"&gt;1.5"))/$D212</f>
        <v>#DIV/0!</v>
      </c>
      <c r="AA212" s="8" t="e">
        <f>COUNTIFS(Sta!$A:$A,$A212,Sta!$E:$E,"&gt;1.5")/$B212</f>
        <v>#DIV/0!</v>
      </c>
      <c r="AB212" s="8" t="e">
        <f>COUNTIFS(Sta!$B:$B,$A212,Sta!$D:$D,"&gt;1.5")/$C212</f>
        <v>#DIV/0!</v>
      </c>
      <c r="AC212" s="11" t="e">
        <f>(COUNTIFS(Sta!$A:A,$A212,Sta!$G:$G,"y") + COUNTIFS(Sta!$B:B,$A212,Sta!$G:$G,"y"))/$D212</f>
        <v>#DIV/0!</v>
      </c>
      <c r="AD212" s="8" t="e">
        <f>COUNTIFS(Sta!$A:A,$A212,Sta!$G:$G,"y")/$B212</f>
        <v>#DIV/0!</v>
      </c>
      <c r="AE212" s="16" t="e">
        <f>COUNTIFS(Sta!$B:B,$A212,Sta!$G:$G,"y")/$C212</f>
        <v>#DIV/0!</v>
      </c>
    </row>
    <row r="213" spans="1:31" x14ac:dyDescent="0.3">
      <c r="A213" t="s">
        <v>340</v>
      </c>
      <c r="B213" s="9">
        <f>COUNTIF(Sta!A:A,A213)</f>
        <v>0</v>
      </c>
      <c r="C213" s="4">
        <f>COUNTIF(Sta!B:B,A213)</f>
        <v>0</v>
      </c>
      <c r="D213" s="4">
        <f t="shared" si="7"/>
        <v>0</v>
      </c>
      <c r="E213" s="11" t="e">
        <f>(COUNTIFS(Sta!$A:$A,$A213,Sta!$F:$F,"&gt;0.5") + COUNTIFS(Sta!$B:$B,$A213,Sta!$F:$F,"&gt;0.5"))/$D213</f>
        <v>#DIV/0!</v>
      </c>
      <c r="F213" s="8" t="e">
        <f>COUNTIFS(Sta!$A:$A,$A213,Sta!$F:$F,"&gt;0.5")/$B213</f>
        <v>#DIV/0!</v>
      </c>
      <c r="G213" s="8" t="e">
        <f>COUNTIFS(Sta!$B:$B,$A213,Sta!$F:$F,"&gt;0.5")/$C213</f>
        <v>#DIV/0!</v>
      </c>
      <c r="H213" s="11" t="e">
        <f>(COUNTIFS(Sta!$A:$A,$A213,Sta!$F:$F,"&gt;1.5") + COUNTIFS(Sta!$B:$B,$A213,Sta!$F:$F,"&gt;1.5"))/$D213</f>
        <v>#DIV/0!</v>
      </c>
      <c r="I213" s="8" t="e">
        <f>COUNTIFS(Sta!$A:$A,$A213,Sta!$F:$F,"&gt;1.5")/$B213</f>
        <v>#DIV/0!</v>
      </c>
      <c r="J213" s="8" t="e">
        <f>COUNTIFS(Sta!$B:$B,$A213,Sta!$F:$F,"&gt;1.5")/$C213</f>
        <v>#DIV/0!</v>
      </c>
      <c r="K213" s="11" t="e">
        <f>(COUNTIFS(Sta!$A:$A,$A213,Sta!$F:$F,"&gt;2.5") + COUNTIFS(Sta!$B:$B,$A213,Sta!$F:$F,"&gt;2.5"))/$D213</f>
        <v>#DIV/0!</v>
      </c>
      <c r="L213" s="8" t="e">
        <f>COUNTIFS(Sta!$A:$A,$A213,Sta!$F:$F,"&gt;2.5")/$B213</f>
        <v>#DIV/0!</v>
      </c>
      <c r="M213" s="8" t="e">
        <f>COUNTIFS(Sta!$B:$B,$A213,Sta!$F:$F,"&gt;2.5")/$C213</f>
        <v>#DIV/0!</v>
      </c>
      <c r="N213" s="11" t="e">
        <f>(COUNTIFS(Sta!$A:$A,$A213,Sta!$F:$F,"&gt;3.5") + COUNTIFS(Sta!$B:$B,$A213,Sta!$F:$F,"&gt;3.5"))/$D213</f>
        <v>#DIV/0!</v>
      </c>
      <c r="O213" s="8" t="e">
        <f>COUNTIFS(Sta!$A:$A,$A213,Sta!$F:$F,"&gt;3.5")/$B213</f>
        <v>#DIV/0!</v>
      </c>
      <c r="P213" s="8" t="e">
        <f>COUNTIFS(Sta!$B:$B,$A213,Sta!$F:$F,"&gt;3.5")/$C213</f>
        <v>#DIV/0!</v>
      </c>
      <c r="Q213" s="11" t="e">
        <f>(COUNTIFS(Sta!$A:$A,$A213,Sta!$D:$D,"&gt;0.5")  + COUNTIFS(Sta!$B:$B,$A213,Sta!$E:$E,"&gt;0.5"))/$D213</f>
        <v>#DIV/0!</v>
      </c>
      <c r="R213" s="8" t="e">
        <f>COUNTIFS(Sta!$A:$A,$A213,Sta!$D:$D,"&gt;0.5")/$B213</f>
        <v>#DIV/0!</v>
      </c>
      <c r="S213" s="8" t="e">
        <f>COUNTIFS(Sta!$B:$B,$A213,Sta!$E:$E,"&gt;0.5")/$C213</f>
        <v>#DIV/0!</v>
      </c>
      <c r="T213" s="11" t="e">
        <f>(COUNTIFS(Sta!$A:$A,$A213,Sta!$D:$D,"&gt;1.5")  + COUNTIFS(Sta!$B:$B,$A213,Sta!$E:$E,"&gt;1.5"))/$D213</f>
        <v>#DIV/0!</v>
      </c>
      <c r="U213" s="8" t="e">
        <f>COUNTIFS(Sta!$A:$A,$A213,Sta!$D:$D,"&gt;1.5")/$B213</f>
        <v>#DIV/0!</v>
      </c>
      <c r="V213" s="8" t="e">
        <f>COUNTIFS(Sta!$B:$B,$A213,Sta!$E:$E,"&gt;1.5")/$C213</f>
        <v>#DIV/0!</v>
      </c>
      <c r="W213" s="11" t="e">
        <f>(COUNTIFS(Sta!$A:$A,$A213,Sta!$E:E,"&gt;0.5") +COUNTIFS(Sta!$B:$B,$A213,Sta!$D:$D,"&gt;0.5"))/$D213</f>
        <v>#DIV/0!</v>
      </c>
      <c r="X213" s="8" t="e">
        <f>COUNTIFS(Sta!$A:$A,$A213,Sta!$E:$E,"&gt;0.5")/$B213</f>
        <v>#DIV/0!</v>
      </c>
      <c r="Y213" s="8" t="e">
        <f>COUNTIFS(Sta!$B:$B,$A213,Sta!$D:$D,"&gt;0.5")/$C213</f>
        <v>#DIV/0!</v>
      </c>
      <c r="Z213" s="11" t="e">
        <f>(COUNTIFS(Sta!$A:$A,$A213,Sta!$E:$E,"&gt;1.5")  + COUNTIFS(Sta!$B:$B,$A213,Sta!$D:$D,"&gt;1.5"))/$D213</f>
        <v>#DIV/0!</v>
      </c>
      <c r="AA213" s="8" t="e">
        <f>COUNTIFS(Sta!$A:$A,$A213,Sta!$E:$E,"&gt;1.5")/$B213</f>
        <v>#DIV/0!</v>
      </c>
      <c r="AB213" s="8" t="e">
        <f>COUNTIFS(Sta!$B:$B,$A213,Sta!$D:$D,"&gt;1.5")/$C213</f>
        <v>#DIV/0!</v>
      </c>
      <c r="AC213" s="11" t="e">
        <f>(COUNTIFS(Sta!$A:A,$A213,Sta!$G:$G,"y") + COUNTIFS(Sta!$B:B,$A213,Sta!$G:$G,"y"))/$D213</f>
        <v>#DIV/0!</v>
      </c>
      <c r="AD213" s="8" t="e">
        <f>COUNTIFS(Sta!$A:A,$A213,Sta!$G:$G,"y")/$B213</f>
        <v>#DIV/0!</v>
      </c>
      <c r="AE213" s="16" t="e">
        <f>COUNTIFS(Sta!$B:B,$A213,Sta!$G:$G,"y")/$C213</f>
        <v>#DIV/0!</v>
      </c>
    </row>
    <row r="214" spans="1:31" x14ac:dyDescent="0.3">
      <c r="A214" t="s">
        <v>333</v>
      </c>
      <c r="B214" s="9">
        <f>COUNTIF(Sta!A:A,A214)</f>
        <v>0</v>
      </c>
      <c r="C214" s="4">
        <f>COUNTIF(Sta!B:B,A214)</f>
        <v>0</v>
      </c>
      <c r="D214" s="4">
        <f t="shared" si="7"/>
        <v>0</v>
      </c>
      <c r="E214" s="11" t="e">
        <f>(COUNTIFS(Sta!$A:$A,$A214,Sta!$F:$F,"&gt;0.5") + COUNTIFS(Sta!$B:$B,$A214,Sta!$F:$F,"&gt;0.5"))/$D214</f>
        <v>#DIV/0!</v>
      </c>
      <c r="F214" s="8" t="e">
        <f>COUNTIFS(Sta!$A:$A,$A214,Sta!$F:$F,"&gt;0.5")/$B214</f>
        <v>#DIV/0!</v>
      </c>
      <c r="G214" s="8" t="e">
        <f>COUNTIFS(Sta!$B:$B,$A214,Sta!$F:$F,"&gt;0.5")/$C214</f>
        <v>#DIV/0!</v>
      </c>
      <c r="H214" s="11" t="e">
        <f>(COUNTIFS(Sta!$A:$A,$A214,Sta!$F:$F,"&gt;1.5") + COUNTIFS(Sta!$B:$B,$A214,Sta!$F:$F,"&gt;1.5"))/$D214</f>
        <v>#DIV/0!</v>
      </c>
      <c r="I214" s="8" t="e">
        <f>COUNTIFS(Sta!$A:$A,$A214,Sta!$F:$F,"&gt;1.5")/$B214</f>
        <v>#DIV/0!</v>
      </c>
      <c r="J214" s="8" t="e">
        <f>COUNTIFS(Sta!$B:$B,$A214,Sta!$F:$F,"&gt;1.5")/$C214</f>
        <v>#DIV/0!</v>
      </c>
      <c r="K214" s="11" t="e">
        <f>(COUNTIFS(Sta!$A:$A,$A214,Sta!$F:$F,"&gt;2.5") + COUNTIFS(Sta!$B:$B,$A214,Sta!$F:$F,"&gt;2.5"))/$D214</f>
        <v>#DIV/0!</v>
      </c>
      <c r="L214" s="8" t="e">
        <f>COUNTIFS(Sta!$A:$A,$A214,Sta!$F:$F,"&gt;2.5")/$B214</f>
        <v>#DIV/0!</v>
      </c>
      <c r="M214" s="8" t="e">
        <f>COUNTIFS(Sta!$B:$B,$A214,Sta!$F:$F,"&gt;2.5")/$C214</f>
        <v>#DIV/0!</v>
      </c>
      <c r="N214" s="11" t="e">
        <f>(COUNTIFS(Sta!$A:$A,$A214,Sta!$F:$F,"&gt;3.5") + COUNTIFS(Sta!$B:$B,$A214,Sta!$F:$F,"&gt;3.5"))/$D214</f>
        <v>#DIV/0!</v>
      </c>
      <c r="O214" s="8" t="e">
        <f>COUNTIFS(Sta!$A:$A,$A214,Sta!$F:$F,"&gt;3.5")/$B214</f>
        <v>#DIV/0!</v>
      </c>
      <c r="P214" s="8" t="e">
        <f>COUNTIFS(Sta!$B:$B,$A214,Sta!$F:$F,"&gt;3.5")/$C214</f>
        <v>#DIV/0!</v>
      </c>
      <c r="Q214" s="11" t="e">
        <f>(COUNTIFS(Sta!$A:$A,$A214,Sta!$D:$D,"&gt;0.5")  + COUNTIFS(Sta!$B:$B,$A214,Sta!$E:$E,"&gt;0.5"))/$D214</f>
        <v>#DIV/0!</v>
      </c>
      <c r="R214" s="8" t="e">
        <f>COUNTIFS(Sta!$A:$A,$A214,Sta!$D:$D,"&gt;0.5")/$B214</f>
        <v>#DIV/0!</v>
      </c>
      <c r="S214" s="8" t="e">
        <f>COUNTIFS(Sta!$B:$B,$A214,Sta!$E:$E,"&gt;0.5")/$C214</f>
        <v>#DIV/0!</v>
      </c>
      <c r="T214" s="11" t="e">
        <f>(COUNTIFS(Sta!$A:$A,$A214,Sta!$D:$D,"&gt;1.5")  + COUNTIFS(Sta!$B:$B,$A214,Sta!$E:$E,"&gt;1.5"))/$D214</f>
        <v>#DIV/0!</v>
      </c>
      <c r="U214" s="8" t="e">
        <f>COUNTIFS(Sta!$A:$A,$A214,Sta!$D:$D,"&gt;1.5")/$B214</f>
        <v>#DIV/0!</v>
      </c>
      <c r="V214" s="8" t="e">
        <f>COUNTIFS(Sta!$B:$B,$A214,Sta!$E:$E,"&gt;1.5")/$C214</f>
        <v>#DIV/0!</v>
      </c>
      <c r="W214" s="11" t="e">
        <f>(COUNTIFS(Sta!$A:$A,$A214,Sta!$E:E,"&gt;0.5") +COUNTIFS(Sta!$B:$B,$A214,Sta!$D:$D,"&gt;0.5"))/$D214</f>
        <v>#DIV/0!</v>
      </c>
      <c r="X214" s="8" t="e">
        <f>COUNTIFS(Sta!$A:$A,$A214,Sta!$E:$E,"&gt;0.5")/$B214</f>
        <v>#DIV/0!</v>
      </c>
      <c r="Y214" s="8" t="e">
        <f>COUNTIFS(Sta!$B:$B,$A214,Sta!$D:$D,"&gt;0.5")/$C214</f>
        <v>#DIV/0!</v>
      </c>
      <c r="Z214" s="11" t="e">
        <f>(COUNTIFS(Sta!$A:$A,$A214,Sta!$E:$E,"&gt;1.5")  + COUNTIFS(Sta!$B:$B,$A214,Sta!$D:$D,"&gt;1.5"))/$D214</f>
        <v>#DIV/0!</v>
      </c>
      <c r="AA214" s="8" t="e">
        <f>COUNTIFS(Sta!$A:$A,$A214,Sta!$E:$E,"&gt;1.5")/$B214</f>
        <v>#DIV/0!</v>
      </c>
      <c r="AB214" s="8" t="e">
        <f>COUNTIFS(Sta!$B:$B,$A214,Sta!$D:$D,"&gt;1.5")/$C214</f>
        <v>#DIV/0!</v>
      </c>
      <c r="AC214" s="11" t="e">
        <f>(COUNTIFS(Sta!$A:A,$A214,Sta!$G:$G,"y") + COUNTIFS(Sta!$B:B,$A214,Sta!$G:$G,"y"))/$D214</f>
        <v>#DIV/0!</v>
      </c>
      <c r="AD214" s="8" t="e">
        <f>COUNTIFS(Sta!$A:A,$A214,Sta!$G:$G,"y")/$B214</f>
        <v>#DIV/0!</v>
      </c>
      <c r="AE214" s="16" t="e">
        <f>COUNTIFS(Sta!$B:B,$A214,Sta!$G:$G,"y")/$C214</f>
        <v>#DIV/0!</v>
      </c>
    </row>
    <row r="215" spans="1:31" x14ac:dyDescent="0.3">
      <c r="A215" t="s">
        <v>337</v>
      </c>
      <c r="B215" s="9">
        <f>COUNTIF(Sta!A:A,A215)</f>
        <v>0</v>
      </c>
      <c r="C215" s="4">
        <f>COUNTIF(Sta!B:B,A215)</f>
        <v>0</v>
      </c>
      <c r="D215" s="4">
        <f t="shared" si="7"/>
        <v>0</v>
      </c>
      <c r="E215" s="11" t="e">
        <f>(COUNTIFS(Sta!$A:$A,$A215,Sta!$F:$F,"&gt;0.5") + COUNTIFS(Sta!$B:$B,$A215,Sta!$F:$F,"&gt;0.5"))/$D215</f>
        <v>#DIV/0!</v>
      </c>
      <c r="F215" s="8" t="e">
        <f>COUNTIFS(Sta!$A:$A,$A215,Sta!$F:$F,"&gt;0.5")/$B215</f>
        <v>#DIV/0!</v>
      </c>
      <c r="G215" s="8" t="e">
        <f>COUNTIFS(Sta!$B:$B,$A215,Sta!$F:$F,"&gt;0.5")/$C215</f>
        <v>#DIV/0!</v>
      </c>
      <c r="H215" s="11" t="e">
        <f>(COUNTIFS(Sta!$A:$A,$A215,Sta!$F:$F,"&gt;1.5") + COUNTIFS(Sta!$B:$B,$A215,Sta!$F:$F,"&gt;1.5"))/$D215</f>
        <v>#DIV/0!</v>
      </c>
      <c r="I215" s="8" t="e">
        <f>COUNTIFS(Sta!$A:$A,$A215,Sta!$F:$F,"&gt;1.5")/$B215</f>
        <v>#DIV/0!</v>
      </c>
      <c r="J215" s="8" t="e">
        <f>COUNTIFS(Sta!$B:$B,$A215,Sta!$F:$F,"&gt;1.5")/$C215</f>
        <v>#DIV/0!</v>
      </c>
      <c r="K215" s="11" t="e">
        <f>(COUNTIFS(Sta!$A:$A,$A215,Sta!$F:$F,"&gt;2.5") + COUNTIFS(Sta!$B:$B,$A215,Sta!$F:$F,"&gt;2.5"))/$D215</f>
        <v>#DIV/0!</v>
      </c>
      <c r="L215" s="8" t="e">
        <f>COUNTIFS(Sta!$A:$A,$A215,Sta!$F:$F,"&gt;2.5")/$B215</f>
        <v>#DIV/0!</v>
      </c>
      <c r="M215" s="8" t="e">
        <f>COUNTIFS(Sta!$B:$B,$A215,Sta!$F:$F,"&gt;2.5")/$C215</f>
        <v>#DIV/0!</v>
      </c>
      <c r="N215" s="11" t="e">
        <f>(COUNTIFS(Sta!$A:$A,$A215,Sta!$F:$F,"&gt;3.5") + COUNTIFS(Sta!$B:$B,$A215,Sta!$F:$F,"&gt;3.5"))/$D215</f>
        <v>#DIV/0!</v>
      </c>
      <c r="O215" s="8" t="e">
        <f>COUNTIFS(Sta!$A:$A,$A215,Sta!$F:$F,"&gt;3.5")/$B215</f>
        <v>#DIV/0!</v>
      </c>
      <c r="P215" s="8" t="e">
        <f>COUNTIFS(Sta!$B:$B,$A215,Sta!$F:$F,"&gt;3.5")/$C215</f>
        <v>#DIV/0!</v>
      </c>
      <c r="Q215" s="11" t="e">
        <f>(COUNTIFS(Sta!$A:$A,$A215,Sta!$D:$D,"&gt;0.5")  + COUNTIFS(Sta!$B:$B,$A215,Sta!$E:$E,"&gt;0.5"))/$D215</f>
        <v>#DIV/0!</v>
      </c>
      <c r="R215" s="8" t="e">
        <f>COUNTIFS(Sta!$A:$A,$A215,Sta!$D:$D,"&gt;0.5")/$B215</f>
        <v>#DIV/0!</v>
      </c>
      <c r="S215" s="8" t="e">
        <f>COUNTIFS(Sta!$B:$B,$A215,Sta!$E:$E,"&gt;0.5")/$C215</f>
        <v>#DIV/0!</v>
      </c>
      <c r="T215" s="11" t="e">
        <f>(COUNTIFS(Sta!$A:$A,$A215,Sta!$D:$D,"&gt;1.5")  + COUNTIFS(Sta!$B:$B,$A215,Sta!$E:$E,"&gt;1.5"))/$D215</f>
        <v>#DIV/0!</v>
      </c>
      <c r="U215" s="8" t="e">
        <f>COUNTIFS(Sta!$A:$A,$A215,Sta!$D:$D,"&gt;1.5")/$B215</f>
        <v>#DIV/0!</v>
      </c>
      <c r="V215" s="8" t="e">
        <f>COUNTIFS(Sta!$B:$B,$A215,Sta!$E:$E,"&gt;1.5")/$C215</f>
        <v>#DIV/0!</v>
      </c>
      <c r="W215" s="11" t="e">
        <f>(COUNTIFS(Sta!$A:$A,$A215,Sta!$E:E,"&gt;0.5") +COUNTIFS(Sta!$B:$B,$A215,Sta!$D:$D,"&gt;0.5"))/$D215</f>
        <v>#DIV/0!</v>
      </c>
      <c r="X215" s="8" t="e">
        <f>COUNTIFS(Sta!$A:$A,$A215,Sta!$E:$E,"&gt;0.5")/$B215</f>
        <v>#DIV/0!</v>
      </c>
      <c r="Y215" s="8" t="e">
        <f>COUNTIFS(Sta!$B:$B,$A215,Sta!$D:$D,"&gt;0.5")/$C215</f>
        <v>#DIV/0!</v>
      </c>
      <c r="Z215" s="11" t="e">
        <f>(COUNTIFS(Sta!$A:$A,$A215,Sta!$E:$E,"&gt;1.5")  + COUNTIFS(Sta!$B:$B,$A215,Sta!$D:$D,"&gt;1.5"))/$D215</f>
        <v>#DIV/0!</v>
      </c>
      <c r="AA215" s="8" t="e">
        <f>COUNTIFS(Sta!$A:$A,$A215,Sta!$E:$E,"&gt;1.5")/$B215</f>
        <v>#DIV/0!</v>
      </c>
      <c r="AB215" s="8" t="e">
        <f>COUNTIFS(Sta!$B:$B,$A215,Sta!$D:$D,"&gt;1.5")/$C215</f>
        <v>#DIV/0!</v>
      </c>
      <c r="AC215" s="11" t="e">
        <f>(COUNTIFS(Sta!$A:A,$A215,Sta!$G:$G,"y") + COUNTIFS(Sta!$B:B,$A215,Sta!$G:$G,"y"))/$D215</f>
        <v>#DIV/0!</v>
      </c>
      <c r="AD215" s="8" t="e">
        <f>COUNTIFS(Sta!$A:A,$A215,Sta!$G:$G,"y")/$B215</f>
        <v>#DIV/0!</v>
      </c>
      <c r="AE215" s="16" t="e">
        <f>COUNTIFS(Sta!$B:B,$A215,Sta!$G:$G,"y")/$C215</f>
        <v>#DIV/0!</v>
      </c>
    </row>
    <row r="216" spans="1:31" x14ac:dyDescent="0.3">
      <c r="A216" t="s">
        <v>341</v>
      </c>
      <c r="B216" s="9">
        <f>COUNTIF(Sta!A:A,A216)</f>
        <v>0</v>
      </c>
      <c r="C216" s="4">
        <f>COUNTIF(Sta!B:B,A216)</f>
        <v>0</v>
      </c>
      <c r="D216" s="4">
        <f t="shared" si="7"/>
        <v>0</v>
      </c>
      <c r="E216" s="11" t="e">
        <f>(COUNTIFS(Sta!$A:$A,$A216,Sta!$F:$F,"&gt;0.5") + COUNTIFS(Sta!$B:$B,$A216,Sta!$F:$F,"&gt;0.5"))/$D216</f>
        <v>#DIV/0!</v>
      </c>
      <c r="F216" s="8" t="e">
        <f>COUNTIFS(Sta!$A:$A,$A216,Sta!$F:$F,"&gt;0.5")/$B216</f>
        <v>#DIV/0!</v>
      </c>
      <c r="G216" s="8" t="e">
        <f>COUNTIFS(Sta!$B:$B,$A216,Sta!$F:$F,"&gt;0.5")/$C216</f>
        <v>#DIV/0!</v>
      </c>
      <c r="H216" s="11" t="e">
        <f>(COUNTIFS(Sta!$A:$A,$A216,Sta!$F:$F,"&gt;1.5") + COUNTIFS(Sta!$B:$B,$A216,Sta!$F:$F,"&gt;1.5"))/$D216</f>
        <v>#DIV/0!</v>
      </c>
      <c r="I216" s="8" t="e">
        <f>COUNTIFS(Sta!$A:$A,$A216,Sta!$F:$F,"&gt;1.5")/$B216</f>
        <v>#DIV/0!</v>
      </c>
      <c r="J216" s="8" t="e">
        <f>COUNTIFS(Sta!$B:$B,$A216,Sta!$F:$F,"&gt;1.5")/$C216</f>
        <v>#DIV/0!</v>
      </c>
      <c r="K216" s="11" t="e">
        <f>(COUNTIFS(Sta!$A:$A,$A216,Sta!$F:$F,"&gt;2.5") + COUNTIFS(Sta!$B:$B,$A216,Sta!$F:$F,"&gt;2.5"))/$D216</f>
        <v>#DIV/0!</v>
      </c>
      <c r="L216" s="8" t="e">
        <f>COUNTIFS(Sta!$A:$A,$A216,Sta!$F:$F,"&gt;2.5")/$B216</f>
        <v>#DIV/0!</v>
      </c>
      <c r="M216" s="8" t="e">
        <f>COUNTIFS(Sta!$B:$B,$A216,Sta!$F:$F,"&gt;2.5")/$C216</f>
        <v>#DIV/0!</v>
      </c>
      <c r="N216" s="11" t="e">
        <f>(COUNTIFS(Sta!$A:$A,$A216,Sta!$F:$F,"&gt;3.5") + COUNTIFS(Sta!$B:$B,$A216,Sta!$F:$F,"&gt;3.5"))/$D216</f>
        <v>#DIV/0!</v>
      </c>
      <c r="O216" s="8" t="e">
        <f>COUNTIFS(Sta!$A:$A,$A216,Sta!$F:$F,"&gt;3.5")/$B216</f>
        <v>#DIV/0!</v>
      </c>
      <c r="P216" s="8" t="e">
        <f>COUNTIFS(Sta!$B:$B,$A216,Sta!$F:$F,"&gt;3.5")/$C216</f>
        <v>#DIV/0!</v>
      </c>
      <c r="Q216" s="11" t="e">
        <f>(COUNTIFS(Sta!$A:$A,$A216,Sta!$D:$D,"&gt;0.5")  + COUNTIFS(Sta!$B:$B,$A216,Sta!$E:$E,"&gt;0.5"))/$D216</f>
        <v>#DIV/0!</v>
      </c>
      <c r="R216" s="8" t="e">
        <f>COUNTIFS(Sta!$A:$A,$A216,Sta!$D:$D,"&gt;0.5")/$B216</f>
        <v>#DIV/0!</v>
      </c>
      <c r="S216" s="8" t="e">
        <f>COUNTIFS(Sta!$B:$B,$A216,Sta!$E:$E,"&gt;0.5")/$C216</f>
        <v>#DIV/0!</v>
      </c>
      <c r="T216" s="11" t="e">
        <f>(COUNTIFS(Sta!$A:$A,$A216,Sta!$D:$D,"&gt;1.5")  + COUNTIFS(Sta!$B:$B,$A216,Sta!$E:$E,"&gt;1.5"))/$D216</f>
        <v>#DIV/0!</v>
      </c>
      <c r="U216" s="8" t="e">
        <f>COUNTIFS(Sta!$A:$A,$A216,Sta!$D:$D,"&gt;1.5")/$B216</f>
        <v>#DIV/0!</v>
      </c>
      <c r="V216" s="8" t="e">
        <f>COUNTIFS(Sta!$B:$B,$A216,Sta!$E:$E,"&gt;1.5")/$C216</f>
        <v>#DIV/0!</v>
      </c>
      <c r="W216" s="11" t="e">
        <f>(COUNTIFS(Sta!$A:$A,$A216,Sta!$E:E,"&gt;0.5") +COUNTIFS(Sta!$B:$B,$A216,Sta!$D:$D,"&gt;0.5"))/$D216</f>
        <v>#DIV/0!</v>
      </c>
      <c r="X216" s="8" t="e">
        <f>COUNTIFS(Sta!$A:$A,$A216,Sta!$E:$E,"&gt;0.5")/$B216</f>
        <v>#DIV/0!</v>
      </c>
      <c r="Y216" s="8" t="e">
        <f>COUNTIFS(Sta!$B:$B,$A216,Sta!$D:$D,"&gt;0.5")/$C216</f>
        <v>#DIV/0!</v>
      </c>
      <c r="Z216" s="11" t="e">
        <f>(COUNTIFS(Sta!$A:$A,$A216,Sta!$E:$E,"&gt;1.5")  + COUNTIFS(Sta!$B:$B,$A216,Sta!$D:$D,"&gt;1.5"))/$D216</f>
        <v>#DIV/0!</v>
      </c>
      <c r="AA216" s="8" t="e">
        <f>COUNTIFS(Sta!$A:$A,$A216,Sta!$E:$E,"&gt;1.5")/$B216</f>
        <v>#DIV/0!</v>
      </c>
      <c r="AB216" s="8" t="e">
        <f>COUNTIFS(Sta!$B:$B,$A216,Sta!$D:$D,"&gt;1.5")/$C216</f>
        <v>#DIV/0!</v>
      </c>
      <c r="AC216" s="11" t="e">
        <f>(COUNTIFS(Sta!$A:A,$A216,Sta!$G:$G,"y") + COUNTIFS(Sta!$B:B,$A216,Sta!$G:$G,"y"))/$D216</f>
        <v>#DIV/0!</v>
      </c>
      <c r="AD216" s="8" t="e">
        <f>COUNTIFS(Sta!$A:A,$A216,Sta!$G:$G,"y")/$B216</f>
        <v>#DIV/0!</v>
      </c>
      <c r="AE216" s="16" t="e">
        <f>COUNTIFS(Sta!$B:B,$A216,Sta!$G:$G,"y")/$C216</f>
        <v>#DIV/0!</v>
      </c>
    </row>
    <row r="217" spans="1:31" x14ac:dyDescent="0.3">
      <c r="A217" t="s">
        <v>335</v>
      </c>
      <c r="B217" s="9">
        <f>COUNTIF(Sta!A:A,A217)</f>
        <v>0</v>
      </c>
      <c r="C217" s="4">
        <f>COUNTIF(Sta!B:B,A217)</f>
        <v>0</v>
      </c>
      <c r="D217" s="4">
        <f t="shared" si="7"/>
        <v>0</v>
      </c>
      <c r="E217" s="11" t="e">
        <f>(COUNTIFS(Sta!$A:$A,$A217,Sta!$F:$F,"&gt;0.5") + COUNTIFS(Sta!$B:$B,$A217,Sta!$F:$F,"&gt;0.5"))/$D217</f>
        <v>#DIV/0!</v>
      </c>
      <c r="F217" s="8" t="e">
        <f>COUNTIFS(Sta!$A:$A,$A217,Sta!$F:$F,"&gt;0.5")/$B217</f>
        <v>#DIV/0!</v>
      </c>
      <c r="G217" s="8" t="e">
        <f>COUNTIFS(Sta!$B:$B,$A217,Sta!$F:$F,"&gt;0.5")/$C217</f>
        <v>#DIV/0!</v>
      </c>
      <c r="H217" s="11" t="e">
        <f>(COUNTIFS(Sta!$A:$A,$A217,Sta!$F:$F,"&gt;1.5") + COUNTIFS(Sta!$B:$B,$A217,Sta!$F:$F,"&gt;1.5"))/$D217</f>
        <v>#DIV/0!</v>
      </c>
      <c r="I217" s="8" t="e">
        <f>COUNTIFS(Sta!$A:$A,$A217,Sta!$F:$F,"&gt;1.5")/$B217</f>
        <v>#DIV/0!</v>
      </c>
      <c r="J217" s="8" t="e">
        <f>COUNTIFS(Sta!$B:$B,$A217,Sta!$F:$F,"&gt;1.5")/$C217</f>
        <v>#DIV/0!</v>
      </c>
      <c r="K217" s="11" t="e">
        <f>(COUNTIFS(Sta!$A:$A,$A217,Sta!$F:$F,"&gt;2.5") + COUNTIFS(Sta!$B:$B,$A217,Sta!$F:$F,"&gt;2.5"))/$D217</f>
        <v>#DIV/0!</v>
      </c>
      <c r="L217" s="8" t="e">
        <f>COUNTIFS(Sta!$A:$A,$A217,Sta!$F:$F,"&gt;2.5")/$B217</f>
        <v>#DIV/0!</v>
      </c>
      <c r="M217" s="8" t="e">
        <f>COUNTIFS(Sta!$B:$B,$A217,Sta!$F:$F,"&gt;2.5")/$C217</f>
        <v>#DIV/0!</v>
      </c>
      <c r="N217" s="11" t="e">
        <f>(COUNTIFS(Sta!$A:$A,$A217,Sta!$F:$F,"&gt;3.5") + COUNTIFS(Sta!$B:$B,$A217,Sta!$F:$F,"&gt;3.5"))/$D217</f>
        <v>#DIV/0!</v>
      </c>
      <c r="O217" s="8" t="e">
        <f>COUNTIFS(Sta!$A:$A,$A217,Sta!$F:$F,"&gt;3.5")/$B217</f>
        <v>#DIV/0!</v>
      </c>
      <c r="P217" s="8" t="e">
        <f>COUNTIFS(Sta!$B:$B,$A217,Sta!$F:$F,"&gt;3.5")/$C217</f>
        <v>#DIV/0!</v>
      </c>
      <c r="Q217" s="11" t="e">
        <f>(COUNTIFS(Sta!$A:$A,$A217,Sta!$D:$D,"&gt;0.5")  + COUNTIFS(Sta!$B:$B,$A217,Sta!$E:$E,"&gt;0.5"))/$D217</f>
        <v>#DIV/0!</v>
      </c>
      <c r="R217" s="8" t="e">
        <f>COUNTIFS(Sta!$A:$A,$A217,Sta!$D:$D,"&gt;0.5")/$B217</f>
        <v>#DIV/0!</v>
      </c>
      <c r="S217" s="8" t="e">
        <f>COUNTIFS(Sta!$B:$B,$A217,Sta!$E:$E,"&gt;0.5")/$C217</f>
        <v>#DIV/0!</v>
      </c>
      <c r="T217" s="11" t="e">
        <f>(COUNTIFS(Sta!$A:$A,$A217,Sta!$D:$D,"&gt;1.5")  + COUNTIFS(Sta!$B:$B,$A217,Sta!$E:$E,"&gt;1.5"))/$D217</f>
        <v>#DIV/0!</v>
      </c>
      <c r="U217" s="8" t="e">
        <f>COUNTIFS(Sta!$A:$A,$A217,Sta!$D:$D,"&gt;1.5")/$B217</f>
        <v>#DIV/0!</v>
      </c>
      <c r="V217" s="8" t="e">
        <f>COUNTIFS(Sta!$B:$B,$A217,Sta!$E:$E,"&gt;1.5")/$C217</f>
        <v>#DIV/0!</v>
      </c>
      <c r="W217" s="11" t="e">
        <f>(COUNTIFS(Sta!$A:$A,$A217,Sta!$E:E,"&gt;0.5") +COUNTIFS(Sta!$B:$B,$A217,Sta!$D:$D,"&gt;0.5"))/$D217</f>
        <v>#DIV/0!</v>
      </c>
      <c r="X217" s="8" t="e">
        <f>COUNTIFS(Sta!$A:$A,$A217,Sta!$E:$E,"&gt;0.5")/$B217</f>
        <v>#DIV/0!</v>
      </c>
      <c r="Y217" s="8" t="e">
        <f>COUNTIFS(Sta!$B:$B,$A217,Sta!$D:$D,"&gt;0.5")/$C217</f>
        <v>#DIV/0!</v>
      </c>
      <c r="Z217" s="11" t="e">
        <f>(COUNTIFS(Sta!$A:$A,$A217,Sta!$E:$E,"&gt;1.5")  + COUNTIFS(Sta!$B:$B,$A217,Sta!$D:$D,"&gt;1.5"))/$D217</f>
        <v>#DIV/0!</v>
      </c>
      <c r="AA217" s="8" t="e">
        <f>COUNTIFS(Sta!$A:$A,$A217,Sta!$E:$E,"&gt;1.5")/$B217</f>
        <v>#DIV/0!</v>
      </c>
      <c r="AB217" s="8" t="e">
        <f>COUNTIFS(Sta!$B:$B,$A217,Sta!$D:$D,"&gt;1.5")/$C217</f>
        <v>#DIV/0!</v>
      </c>
      <c r="AC217" s="11" t="e">
        <f>(COUNTIFS(Sta!$A:A,$A217,Sta!$G:$G,"y") + COUNTIFS(Sta!$B:B,$A217,Sta!$G:$G,"y"))/$D217</f>
        <v>#DIV/0!</v>
      </c>
      <c r="AD217" s="8" t="e">
        <f>COUNTIFS(Sta!$A:A,$A217,Sta!$G:$G,"y")/$B217</f>
        <v>#DIV/0!</v>
      </c>
      <c r="AE217" s="16" t="e">
        <f>COUNTIFS(Sta!$B:B,$A217,Sta!$G:$G,"y")/$C217</f>
        <v>#DIV/0!</v>
      </c>
    </row>
    <row r="218" spans="1:31" x14ac:dyDescent="0.3">
      <c r="A218" t="s">
        <v>328</v>
      </c>
      <c r="B218" s="9">
        <f>COUNTIF(Sta!A:A,A218)</f>
        <v>0</v>
      </c>
      <c r="C218" s="4">
        <f>COUNTIF(Sta!B:B,A218)</f>
        <v>0</v>
      </c>
      <c r="D218" s="4">
        <f t="shared" si="7"/>
        <v>0</v>
      </c>
      <c r="E218" s="11" t="e">
        <f>(COUNTIFS(Sta!$A:$A,$A218,Sta!$F:$F,"&gt;0.5") + COUNTIFS(Sta!$B:$B,$A218,Sta!$F:$F,"&gt;0.5"))/$D218</f>
        <v>#DIV/0!</v>
      </c>
      <c r="F218" s="8" t="e">
        <f>COUNTIFS(Sta!$A:$A,$A218,Sta!$F:$F,"&gt;0.5")/$B218</f>
        <v>#DIV/0!</v>
      </c>
      <c r="G218" s="8" t="e">
        <f>COUNTIFS(Sta!$B:$B,$A218,Sta!$F:$F,"&gt;0.5")/$C218</f>
        <v>#DIV/0!</v>
      </c>
      <c r="H218" s="11" t="e">
        <f>(COUNTIFS(Sta!$A:$A,$A218,Sta!$F:$F,"&gt;1.5") + COUNTIFS(Sta!$B:$B,$A218,Sta!$F:$F,"&gt;1.5"))/$D218</f>
        <v>#DIV/0!</v>
      </c>
      <c r="I218" s="8" t="e">
        <f>COUNTIFS(Sta!$A:$A,$A218,Sta!$F:$F,"&gt;1.5")/$B218</f>
        <v>#DIV/0!</v>
      </c>
      <c r="J218" s="8" t="e">
        <f>COUNTIFS(Sta!$B:$B,$A218,Sta!$F:$F,"&gt;1.5")/$C218</f>
        <v>#DIV/0!</v>
      </c>
      <c r="K218" s="11" t="e">
        <f>(COUNTIFS(Sta!$A:$A,$A218,Sta!$F:$F,"&gt;2.5") + COUNTIFS(Sta!$B:$B,$A218,Sta!$F:$F,"&gt;2.5"))/$D218</f>
        <v>#DIV/0!</v>
      </c>
      <c r="L218" s="8" t="e">
        <f>COUNTIFS(Sta!$A:$A,$A218,Sta!$F:$F,"&gt;2.5")/$B218</f>
        <v>#DIV/0!</v>
      </c>
      <c r="M218" s="8" t="e">
        <f>COUNTIFS(Sta!$B:$B,$A218,Sta!$F:$F,"&gt;2.5")/$C218</f>
        <v>#DIV/0!</v>
      </c>
      <c r="N218" s="11" t="e">
        <f>(COUNTIFS(Sta!$A:$A,$A218,Sta!$F:$F,"&gt;3.5") + COUNTIFS(Sta!$B:$B,$A218,Sta!$F:$F,"&gt;3.5"))/$D218</f>
        <v>#DIV/0!</v>
      </c>
      <c r="O218" s="8" t="e">
        <f>COUNTIFS(Sta!$A:$A,$A218,Sta!$F:$F,"&gt;3.5")/$B218</f>
        <v>#DIV/0!</v>
      </c>
      <c r="P218" s="8" t="e">
        <f>COUNTIFS(Sta!$B:$B,$A218,Sta!$F:$F,"&gt;3.5")/$C218</f>
        <v>#DIV/0!</v>
      </c>
      <c r="Q218" s="11" t="e">
        <f>(COUNTIFS(Sta!$A:$A,$A218,Sta!$D:$D,"&gt;0.5")  + COUNTIFS(Sta!$B:$B,$A218,Sta!$E:$E,"&gt;0.5"))/$D218</f>
        <v>#DIV/0!</v>
      </c>
      <c r="R218" s="8" t="e">
        <f>COUNTIFS(Sta!$A:$A,$A218,Sta!$D:$D,"&gt;0.5")/$B218</f>
        <v>#DIV/0!</v>
      </c>
      <c r="S218" s="8" t="e">
        <f>COUNTIFS(Sta!$B:$B,$A218,Sta!$E:$E,"&gt;0.5")/$C218</f>
        <v>#DIV/0!</v>
      </c>
      <c r="T218" s="11" t="e">
        <f>(COUNTIFS(Sta!$A:$A,$A218,Sta!$D:$D,"&gt;1.5")  + COUNTIFS(Sta!$B:$B,$A218,Sta!$E:$E,"&gt;1.5"))/$D218</f>
        <v>#DIV/0!</v>
      </c>
      <c r="U218" s="8" t="e">
        <f>COUNTIFS(Sta!$A:$A,$A218,Sta!$D:$D,"&gt;1.5")/$B218</f>
        <v>#DIV/0!</v>
      </c>
      <c r="V218" s="8" t="e">
        <f>COUNTIFS(Sta!$B:$B,$A218,Sta!$E:$E,"&gt;1.5")/$C218</f>
        <v>#DIV/0!</v>
      </c>
      <c r="W218" s="11" t="e">
        <f>(COUNTIFS(Sta!$A:$A,$A218,Sta!$E:E,"&gt;0.5") +COUNTIFS(Sta!$B:$B,$A218,Sta!$D:$D,"&gt;0.5"))/$D218</f>
        <v>#DIV/0!</v>
      </c>
      <c r="X218" s="8" t="e">
        <f>COUNTIFS(Sta!$A:$A,$A218,Sta!$E:$E,"&gt;0.5")/$B218</f>
        <v>#DIV/0!</v>
      </c>
      <c r="Y218" s="8" t="e">
        <f>COUNTIFS(Sta!$B:$B,$A218,Sta!$D:$D,"&gt;0.5")/$C218</f>
        <v>#DIV/0!</v>
      </c>
      <c r="Z218" s="11" t="e">
        <f>(COUNTIFS(Sta!$A:$A,$A218,Sta!$E:$E,"&gt;1.5")  + COUNTIFS(Sta!$B:$B,$A218,Sta!$D:$D,"&gt;1.5"))/$D218</f>
        <v>#DIV/0!</v>
      </c>
      <c r="AA218" s="8" t="e">
        <f>COUNTIFS(Sta!$A:$A,$A218,Sta!$E:$E,"&gt;1.5")/$B218</f>
        <v>#DIV/0!</v>
      </c>
      <c r="AB218" s="8" t="e">
        <f>COUNTIFS(Sta!$B:$B,$A218,Sta!$D:$D,"&gt;1.5")/$C218</f>
        <v>#DIV/0!</v>
      </c>
      <c r="AC218" s="11" t="e">
        <f>(COUNTIFS(Sta!$A:A,$A218,Sta!$G:$G,"y") + COUNTIFS(Sta!$B:B,$A218,Sta!$G:$G,"y"))/$D218</f>
        <v>#DIV/0!</v>
      </c>
      <c r="AD218" s="8" t="e">
        <f>COUNTIFS(Sta!$A:A,$A218,Sta!$G:$G,"y")/$B218</f>
        <v>#DIV/0!</v>
      </c>
      <c r="AE218" s="16" t="e">
        <f>COUNTIFS(Sta!$B:B,$A218,Sta!$G:$G,"y")/$C218</f>
        <v>#DIV/0!</v>
      </c>
    </row>
    <row r="219" spans="1:31" x14ac:dyDescent="0.3">
      <c r="A219" t="s">
        <v>327</v>
      </c>
      <c r="B219" s="9">
        <f>COUNTIF(Sta!A:A,A219)</f>
        <v>0</v>
      </c>
      <c r="C219" s="4">
        <f>COUNTIF(Sta!B:B,A219)</f>
        <v>0</v>
      </c>
      <c r="D219" s="4">
        <f t="shared" si="7"/>
        <v>0</v>
      </c>
      <c r="E219" s="11" t="e">
        <f>(COUNTIFS(Sta!$A:$A,$A219,Sta!$F:$F,"&gt;0.5") + COUNTIFS(Sta!$B:$B,$A219,Sta!$F:$F,"&gt;0.5"))/$D219</f>
        <v>#DIV/0!</v>
      </c>
      <c r="F219" s="8" t="e">
        <f>COUNTIFS(Sta!$A:$A,$A219,Sta!$F:$F,"&gt;0.5")/$B219</f>
        <v>#DIV/0!</v>
      </c>
      <c r="G219" s="8" t="e">
        <f>COUNTIFS(Sta!$B:$B,$A219,Sta!$F:$F,"&gt;0.5")/$C219</f>
        <v>#DIV/0!</v>
      </c>
      <c r="H219" s="11" t="e">
        <f>(COUNTIFS(Sta!$A:$A,$A219,Sta!$F:$F,"&gt;1.5") + COUNTIFS(Sta!$B:$B,$A219,Sta!$F:$F,"&gt;1.5"))/$D219</f>
        <v>#DIV/0!</v>
      </c>
      <c r="I219" s="8" t="e">
        <f>COUNTIFS(Sta!$A:$A,$A219,Sta!$F:$F,"&gt;1.5")/$B219</f>
        <v>#DIV/0!</v>
      </c>
      <c r="J219" s="8" t="e">
        <f>COUNTIFS(Sta!$B:$B,$A219,Sta!$F:$F,"&gt;1.5")/$C219</f>
        <v>#DIV/0!</v>
      </c>
      <c r="K219" s="11" t="e">
        <f>(COUNTIFS(Sta!$A:$A,$A219,Sta!$F:$F,"&gt;2.5") + COUNTIFS(Sta!$B:$B,$A219,Sta!$F:$F,"&gt;2.5"))/$D219</f>
        <v>#DIV/0!</v>
      </c>
      <c r="L219" s="8" t="e">
        <f>COUNTIFS(Sta!$A:$A,$A219,Sta!$F:$F,"&gt;2.5")/$B219</f>
        <v>#DIV/0!</v>
      </c>
      <c r="M219" s="8" t="e">
        <f>COUNTIFS(Sta!$B:$B,$A219,Sta!$F:$F,"&gt;2.5")/$C219</f>
        <v>#DIV/0!</v>
      </c>
      <c r="N219" s="11" t="e">
        <f>(COUNTIFS(Sta!$A:$A,$A219,Sta!$F:$F,"&gt;3.5") + COUNTIFS(Sta!$B:$B,$A219,Sta!$F:$F,"&gt;3.5"))/$D219</f>
        <v>#DIV/0!</v>
      </c>
      <c r="O219" s="8" t="e">
        <f>COUNTIFS(Sta!$A:$A,$A219,Sta!$F:$F,"&gt;3.5")/$B219</f>
        <v>#DIV/0!</v>
      </c>
      <c r="P219" s="8" t="e">
        <f>COUNTIFS(Sta!$B:$B,$A219,Sta!$F:$F,"&gt;3.5")/$C219</f>
        <v>#DIV/0!</v>
      </c>
      <c r="Q219" s="11" t="e">
        <f>(COUNTIFS(Sta!$A:$A,$A219,Sta!$D:$D,"&gt;0.5")  + COUNTIFS(Sta!$B:$B,$A219,Sta!$E:$E,"&gt;0.5"))/$D219</f>
        <v>#DIV/0!</v>
      </c>
      <c r="R219" s="8" t="e">
        <f>COUNTIFS(Sta!$A:$A,$A219,Sta!$D:$D,"&gt;0.5")/$B219</f>
        <v>#DIV/0!</v>
      </c>
      <c r="S219" s="8" t="e">
        <f>COUNTIFS(Sta!$B:$B,$A219,Sta!$E:$E,"&gt;0.5")/$C219</f>
        <v>#DIV/0!</v>
      </c>
      <c r="T219" s="11" t="e">
        <f>(COUNTIFS(Sta!$A:$A,$A219,Sta!$D:$D,"&gt;1.5")  + COUNTIFS(Sta!$B:$B,$A219,Sta!$E:$E,"&gt;1.5"))/$D219</f>
        <v>#DIV/0!</v>
      </c>
      <c r="U219" s="8" t="e">
        <f>COUNTIFS(Sta!$A:$A,$A219,Sta!$D:$D,"&gt;1.5")/$B219</f>
        <v>#DIV/0!</v>
      </c>
      <c r="V219" s="8" t="e">
        <f>COUNTIFS(Sta!$B:$B,$A219,Sta!$E:$E,"&gt;1.5")/$C219</f>
        <v>#DIV/0!</v>
      </c>
      <c r="W219" s="11" t="e">
        <f>(COUNTIFS(Sta!$A:$A,$A219,Sta!$E:E,"&gt;0.5") +COUNTIFS(Sta!$B:$B,$A219,Sta!$D:$D,"&gt;0.5"))/$D219</f>
        <v>#DIV/0!</v>
      </c>
      <c r="X219" s="8" t="e">
        <f>COUNTIFS(Sta!$A:$A,$A219,Sta!$E:$E,"&gt;0.5")/$B219</f>
        <v>#DIV/0!</v>
      </c>
      <c r="Y219" s="8" t="e">
        <f>COUNTIFS(Sta!$B:$B,$A219,Sta!$D:$D,"&gt;0.5")/$C219</f>
        <v>#DIV/0!</v>
      </c>
      <c r="Z219" s="11" t="e">
        <f>(COUNTIFS(Sta!$A:$A,$A219,Sta!$E:$E,"&gt;1.5")  + COUNTIFS(Sta!$B:$B,$A219,Sta!$D:$D,"&gt;1.5"))/$D219</f>
        <v>#DIV/0!</v>
      </c>
      <c r="AA219" s="8" t="e">
        <f>COUNTIFS(Sta!$A:$A,$A219,Sta!$E:$E,"&gt;1.5")/$B219</f>
        <v>#DIV/0!</v>
      </c>
      <c r="AB219" s="8" t="e">
        <f>COUNTIFS(Sta!$B:$B,$A219,Sta!$D:$D,"&gt;1.5")/$C219</f>
        <v>#DIV/0!</v>
      </c>
      <c r="AC219" s="11" t="e">
        <f>(COUNTIFS(Sta!$A:A,$A219,Sta!$G:$G,"y") + COUNTIFS(Sta!$B:B,$A219,Sta!$G:$G,"y"))/$D219</f>
        <v>#DIV/0!</v>
      </c>
      <c r="AD219" s="8" t="e">
        <f>COUNTIFS(Sta!$A:A,$A219,Sta!$G:$G,"y")/$B219</f>
        <v>#DIV/0!</v>
      </c>
      <c r="AE219" s="16" t="e">
        <f>COUNTIFS(Sta!$B:B,$A219,Sta!$G:$G,"y")/$C219</f>
        <v>#DIV/0!</v>
      </c>
    </row>
    <row r="220" spans="1:31" x14ac:dyDescent="0.3">
      <c r="A220" t="s">
        <v>322</v>
      </c>
      <c r="B220" s="9">
        <f>COUNTIF(Sta!A:A,A220)</f>
        <v>0</v>
      </c>
      <c r="C220" s="4">
        <f>COUNTIF(Sta!B:B,A220)</f>
        <v>0</v>
      </c>
      <c r="D220" s="4">
        <f t="shared" si="7"/>
        <v>0</v>
      </c>
      <c r="E220" s="11" t="e">
        <f>(COUNTIFS(Sta!$A:$A,$A220,Sta!$F:$F,"&gt;0.5") + COUNTIFS(Sta!$B:$B,$A220,Sta!$F:$F,"&gt;0.5"))/$D220</f>
        <v>#DIV/0!</v>
      </c>
      <c r="F220" s="8" t="e">
        <f>COUNTIFS(Sta!$A:$A,$A220,Sta!$F:$F,"&gt;0.5")/$B220</f>
        <v>#DIV/0!</v>
      </c>
      <c r="G220" s="8" t="e">
        <f>COUNTIFS(Sta!$B:$B,$A220,Sta!$F:$F,"&gt;0.5")/$C220</f>
        <v>#DIV/0!</v>
      </c>
      <c r="H220" s="11" t="e">
        <f>(COUNTIFS(Sta!$A:$A,$A220,Sta!$F:$F,"&gt;1.5") + COUNTIFS(Sta!$B:$B,$A220,Sta!$F:$F,"&gt;1.5"))/$D220</f>
        <v>#DIV/0!</v>
      </c>
      <c r="I220" s="8" t="e">
        <f>COUNTIFS(Sta!$A:$A,$A220,Sta!$F:$F,"&gt;1.5")/$B220</f>
        <v>#DIV/0!</v>
      </c>
      <c r="J220" s="8" t="e">
        <f>COUNTIFS(Sta!$B:$B,$A220,Sta!$F:$F,"&gt;1.5")/$C220</f>
        <v>#DIV/0!</v>
      </c>
      <c r="K220" s="11" t="e">
        <f>(COUNTIFS(Sta!$A:$A,$A220,Sta!$F:$F,"&gt;2.5") + COUNTIFS(Sta!$B:$B,$A220,Sta!$F:$F,"&gt;2.5"))/$D220</f>
        <v>#DIV/0!</v>
      </c>
      <c r="L220" s="8" t="e">
        <f>COUNTIFS(Sta!$A:$A,$A220,Sta!$F:$F,"&gt;2.5")/$B220</f>
        <v>#DIV/0!</v>
      </c>
      <c r="M220" s="8" t="e">
        <f>COUNTIFS(Sta!$B:$B,$A220,Sta!$F:$F,"&gt;2.5")/$C220</f>
        <v>#DIV/0!</v>
      </c>
      <c r="N220" s="11" t="e">
        <f>(COUNTIFS(Sta!$A:$A,$A220,Sta!$F:$F,"&gt;3.5") + COUNTIFS(Sta!$B:$B,$A220,Sta!$F:$F,"&gt;3.5"))/$D220</f>
        <v>#DIV/0!</v>
      </c>
      <c r="O220" s="8" t="e">
        <f>COUNTIFS(Sta!$A:$A,$A220,Sta!$F:$F,"&gt;3.5")/$B220</f>
        <v>#DIV/0!</v>
      </c>
      <c r="P220" s="8" t="e">
        <f>COUNTIFS(Sta!$B:$B,$A220,Sta!$F:$F,"&gt;3.5")/$C220</f>
        <v>#DIV/0!</v>
      </c>
      <c r="Q220" s="11" t="e">
        <f>(COUNTIFS(Sta!$A:$A,$A220,Sta!$D:$D,"&gt;0.5")  + COUNTIFS(Sta!$B:$B,$A220,Sta!$E:$E,"&gt;0.5"))/$D220</f>
        <v>#DIV/0!</v>
      </c>
      <c r="R220" s="8" t="e">
        <f>COUNTIFS(Sta!$A:$A,$A220,Sta!$D:$D,"&gt;0.5")/$B220</f>
        <v>#DIV/0!</v>
      </c>
      <c r="S220" s="8" t="e">
        <f>COUNTIFS(Sta!$B:$B,$A220,Sta!$E:$E,"&gt;0.5")/$C220</f>
        <v>#DIV/0!</v>
      </c>
      <c r="T220" s="11" t="e">
        <f>(COUNTIFS(Sta!$A:$A,$A220,Sta!$D:$D,"&gt;1.5")  + COUNTIFS(Sta!$B:$B,$A220,Sta!$E:$E,"&gt;1.5"))/$D220</f>
        <v>#DIV/0!</v>
      </c>
      <c r="U220" s="8" t="e">
        <f>COUNTIFS(Sta!$A:$A,$A220,Sta!$D:$D,"&gt;1.5")/$B220</f>
        <v>#DIV/0!</v>
      </c>
      <c r="V220" s="8" t="e">
        <f>COUNTIFS(Sta!$B:$B,$A220,Sta!$E:$E,"&gt;1.5")/$C220</f>
        <v>#DIV/0!</v>
      </c>
      <c r="W220" s="11" t="e">
        <f>(COUNTIFS(Sta!$A:$A,$A220,Sta!$E:E,"&gt;0.5") +COUNTIFS(Sta!$B:$B,$A220,Sta!$D:$D,"&gt;0.5"))/$D220</f>
        <v>#DIV/0!</v>
      </c>
      <c r="X220" s="8" t="e">
        <f>COUNTIFS(Sta!$A:$A,$A220,Sta!$E:$E,"&gt;0.5")/$B220</f>
        <v>#DIV/0!</v>
      </c>
      <c r="Y220" s="8" t="e">
        <f>COUNTIFS(Sta!$B:$B,$A220,Sta!$D:$D,"&gt;0.5")/$C220</f>
        <v>#DIV/0!</v>
      </c>
      <c r="Z220" s="11" t="e">
        <f>(COUNTIFS(Sta!$A:$A,$A220,Sta!$E:$E,"&gt;1.5")  + COUNTIFS(Sta!$B:$B,$A220,Sta!$D:$D,"&gt;1.5"))/$D220</f>
        <v>#DIV/0!</v>
      </c>
      <c r="AA220" s="8" t="e">
        <f>COUNTIFS(Sta!$A:$A,$A220,Sta!$E:$E,"&gt;1.5")/$B220</f>
        <v>#DIV/0!</v>
      </c>
      <c r="AB220" s="8" t="e">
        <f>COUNTIFS(Sta!$B:$B,$A220,Sta!$D:$D,"&gt;1.5")/$C220</f>
        <v>#DIV/0!</v>
      </c>
      <c r="AC220" s="11" t="e">
        <f>(COUNTIFS(Sta!$A:A,$A220,Sta!$G:$G,"y") + COUNTIFS(Sta!$B:B,$A220,Sta!$G:$G,"y"))/$D220</f>
        <v>#DIV/0!</v>
      </c>
      <c r="AD220" s="8" t="e">
        <f>COUNTIFS(Sta!$A:A,$A220,Sta!$G:$G,"y")/$B220</f>
        <v>#DIV/0!</v>
      </c>
      <c r="AE220" s="16" t="e">
        <f>COUNTIFS(Sta!$B:B,$A220,Sta!$G:$G,"y")/$C220</f>
        <v>#DIV/0!</v>
      </c>
    </row>
    <row r="221" spans="1:31" x14ac:dyDescent="0.3">
      <c r="A221" t="s">
        <v>325</v>
      </c>
      <c r="B221" s="9">
        <f>COUNTIF(Sta!A:A,A221)</f>
        <v>0</v>
      </c>
      <c r="C221" s="4">
        <f>COUNTIF(Sta!B:B,A221)</f>
        <v>0</v>
      </c>
      <c r="D221" s="4">
        <f t="shared" si="7"/>
        <v>0</v>
      </c>
      <c r="E221" s="11" t="e">
        <f>(COUNTIFS(Sta!$A:$A,$A221,Sta!$F:$F,"&gt;0.5") + COUNTIFS(Sta!$B:$B,$A221,Sta!$F:$F,"&gt;0.5"))/$D221</f>
        <v>#DIV/0!</v>
      </c>
      <c r="F221" s="8" t="e">
        <f>COUNTIFS(Sta!$A:$A,$A221,Sta!$F:$F,"&gt;0.5")/$B221</f>
        <v>#DIV/0!</v>
      </c>
      <c r="G221" s="8" t="e">
        <f>COUNTIFS(Sta!$B:$B,$A221,Sta!$F:$F,"&gt;0.5")/$C221</f>
        <v>#DIV/0!</v>
      </c>
      <c r="H221" s="11" t="e">
        <f>(COUNTIFS(Sta!$A:$A,$A221,Sta!$F:$F,"&gt;1.5") + COUNTIFS(Sta!$B:$B,$A221,Sta!$F:$F,"&gt;1.5"))/$D221</f>
        <v>#DIV/0!</v>
      </c>
      <c r="I221" s="8" t="e">
        <f>COUNTIFS(Sta!$A:$A,$A221,Sta!$F:$F,"&gt;1.5")/$B221</f>
        <v>#DIV/0!</v>
      </c>
      <c r="J221" s="8" t="e">
        <f>COUNTIFS(Sta!$B:$B,$A221,Sta!$F:$F,"&gt;1.5")/$C221</f>
        <v>#DIV/0!</v>
      </c>
      <c r="K221" s="11" t="e">
        <f>(COUNTIFS(Sta!$A:$A,$A221,Sta!$F:$F,"&gt;2.5") + COUNTIFS(Sta!$B:$B,$A221,Sta!$F:$F,"&gt;2.5"))/$D221</f>
        <v>#DIV/0!</v>
      </c>
      <c r="L221" s="8" t="e">
        <f>COUNTIFS(Sta!$A:$A,$A221,Sta!$F:$F,"&gt;2.5")/$B221</f>
        <v>#DIV/0!</v>
      </c>
      <c r="M221" s="8" t="e">
        <f>COUNTIFS(Sta!$B:$B,$A221,Sta!$F:$F,"&gt;2.5")/$C221</f>
        <v>#DIV/0!</v>
      </c>
      <c r="N221" s="11" t="e">
        <f>(COUNTIFS(Sta!$A:$A,$A221,Sta!$F:$F,"&gt;3.5") + COUNTIFS(Sta!$B:$B,$A221,Sta!$F:$F,"&gt;3.5"))/$D221</f>
        <v>#DIV/0!</v>
      </c>
      <c r="O221" s="8" t="e">
        <f>COUNTIFS(Sta!$A:$A,$A221,Sta!$F:$F,"&gt;3.5")/$B221</f>
        <v>#DIV/0!</v>
      </c>
      <c r="P221" s="8" t="e">
        <f>COUNTIFS(Sta!$B:$B,$A221,Sta!$F:$F,"&gt;3.5")/$C221</f>
        <v>#DIV/0!</v>
      </c>
      <c r="Q221" s="11" t="e">
        <f>(COUNTIFS(Sta!$A:$A,$A221,Sta!$D:$D,"&gt;0.5")  + COUNTIFS(Sta!$B:$B,$A221,Sta!$E:$E,"&gt;0.5"))/$D221</f>
        <v>#DIV/0!</v>
      </c>
      <c r="R221" s="8" t="e">
        <f>COUNTIFS(Sta!$A:$A,$A221,Sta!$D:$D,"&gt;0.5")/$B221</f>
        <v>#DIV/0!</v>
      </c>
      <c r="S221" s="8" t="e">
        <f>COUNTIFS(Sta!$B:$B,$A221,Sta!$E:$E,"&gt;0.5")/$C221</f>
        <v>#DIV/0!</v>
      </c>
      <c r="T221" s="11" t="e">
        <f>(COUNTIFS(Sta!$A:$A,$A221,Sta!$D:$D,"&gt;1.5")  + COUNTIFS(Sta!$B:$B,$A221,Sta!$E:$E,"&gt;1.5"))/$D221</f>
        <v>#DIV/0!</v>
      </c>
      <c r="U221" s="8" t="e">
        <f>COUNTIFS(Sta!$A:$A,$A221,Sta!$D:$D,"&gt;1.5")/$B221</f>
        <v>#DIV/0!</v>
      </c>
      <c r="V221" s="8" t="e">
        <f>COUNTIFS(Sta!$B:$B,$A221,Sta!$E:$E,"&gt;1.5")/$C221</f>
        <v>#DIV/0!</v>
      </c>
      <c r="W221" s="11" t="e">
        <f>(COUNTIFS(Sta!$A:$A,$A221,Sta!$E:E,"&gt;0.5") +COUNTIFS(Sta!$B:$B,$A221,Sta!$D:$D,"&gt;0.5"))/$D221</f>
        <v>#DIV/0!</v>
      </c>
      <c r="X221" s="8" t="e">
        <f>COUNTIFS(Sta!$A:$A,$A221,Sta!$E:$E,"&gt;0.5")/$B221</f>
        <v>#DIV/0!</v>
      </c>
      <c r="Y221" s="8" t="e">
        <f>COUNTIFS(Sta!$B:$B,$A221,Sta!$D:$D,"&gt;0.5")/$C221</f>
        <v>#DIV/0!</v>
      </c>
      <c r="Z221" s="11" t="e">
        <f>(COUNTIFS(Sta!$A:$A,$A221,Sta!$E:$E,"&gt;1.5")  + COUNTIFS(Sta!$B:$B,$A221,Sta!$D:$D,"&gt;1.5"))/$D221</f>
        <v>#DIV/0!</v>
      </c>
      <c r="AA221" s="8" t="e">
        <f>COUNTIFS(Sta!$A:$A,$A221,Sta!$E:$E,"&gt;1.5")/$B221</f>
        <v>#DIV/0!</v>
      </c>
      <c r="AB221" s="8" t="e">
        <f>COUNTIFS(Sta!$B:$B,$A221,Sta!$D:$D,"&gt;1.5")/$C221</f>
        <v>#DIV/0!</v>
      </c>
      <c r="AC221" s="11" t="e">
        <f>(COUNTIFS(Sta!$A:A,$A221,Sta!$G:$G,"y") + COUNTIFS(Sta!$B:B,$A221,Sta!$G:$G,"y"))/$D221</f>
        <v>#DIV/0!</v>
      </c>
      <c r="AD221" s="8" t="e">
        <f>COUNTIFS(Sta!$A:A,$A221,Sta!$G:$G,"y")/$B221</f>
        <v>#DIV/0!</v>
      </c>
      <c r="AE221" s="16" t="e">
        <f>COUNTIFS(Sta!$B:B,$A221,Sta!$G:$G,"y")/$C221</f>
        <v>#DIV/0!</v>
      </c>
    </row>
    <row r="222" spans="1:31" x14ac:dyDescent="0.3">
      <c r="A222" t="s">
        <v>334</v>
      </c>
      <c r="B222" s="9">
        <f>COUNTIF(Sta!A:A,A222)</f>
        <v>0</v>
      </c>
      <c r="C222" s="4">
        <f>COUNTIF(Sta!B:B,A222)</f>
        <v>0</v>
      </c>
      <c r="D222" s="4">
        <f t="shared" si="7"/>
        <v>0</v>
      </c>
      <c r="E222" s="11" t="e">
        <f>(COUNTIFS(Sta!$A:$A,$A222,Sta!$F:$F,"&gt;0.5") + COUNTIFS(Sta!$B:$B,$A222,Sta!$F:$F,"&gt;0.5"))/$D222</f>
        <v>#DIV/0!</v>
      </c>
      <c r="F222" s="8" t="e">
        <f>COUNTIFS(Sta!$A:$A,$A222,Sta!$F:$F,"&gt;0.5")/$B222</f>
        <v>#DIV/0!</v>
      </c>
      <c r="G222" s="8" t="e">
        <f>COUNTIFS(Sta!$B:$B,$A222,Sta!$F:$F,"&gt;0.5")/$C222</f>
        <v>#DIV/0!</v>
      </c>
      <c r="H222" s="11" t="e">
        <f>(COUNTIFS(Sta!$A:$A,$A222,Sta!$F:$F,"&gt;1.5") + COUNTIFS(Sta!$B:$B,$A222,Sta!$F:$F,"&gt;1.5"))/$D222</f>
        <v>#DIV/0!</v>
      </c>
      <c r="I222" s="8" t="e">
        <f>COUNTIFS(Sta!$A:$A,$A222,Sta!$F:$F,"&gt;1.5")/$B222</f>
        <v>#DIV/0!</v>
      </c>
      <c r="J222" s="8" t="e">
        <f>COUNTIFS(Sta!$B:$B,$A222,Sta!$F:$F,"&gt;1.5")/$C222</f>
        <v>#DIV/0!</v>
      </c>
      <c r="K222" s="11" t="e">
        <f>(COUNTIFS(Sta!$A:$A,$A222,Sta!$F:$F,"&gt;2.5") + COUNTIFS(Sta!$B:$B,$A222,Sta!$F:$F,"&gt;2.5"))/$D222</f>
        <v>#DIV/0!</v>
      </c>
      <c r="L222" s="8" t="e">
        <f>COUNTIFS(Sta!$A:$A,$A222,Sta!$F:$F,"&gt;2.5")/$B222</f>
        <v>#DIV/0!</v>
      </c>
      <c r="M222" s="8" t="e">
        <f>COUNTIFS(Sta!$B:$B,$A222,Sta!$F:$F,"&gt;2.5")/$C222</f>
        <v>#DIV/0!</v>
      </c>
      <c r="N222" s="11" t="e">
        <f>(COUNTIFS(Sta!$A:$A,$A222,Sta!$F:$F,"&gt;3.5") + COUNTIFS(Sta!$B:$B,$A222,Sta!$F:$F,"&gt;3.5"))/$D222</f>
        <v>#DIV/0!</v>
      </c>
      <c r="O222" s="8" t="e">
        <f>COUNTIFS(Sta!$A:$A,$A222,Sta!$F:$F,"&gt;3.5")/$B222</f>
        <v>#DIV/0!</v>
      </c>
      <c r="P222" s="8" t="e">
        <f>COUNTIFS(Sta!$B:$B,$A222,Sta!$F:$F,"&gt;3.5")/$C222</f>
        <v>#DIV/0!</v>
      </c>
      <c r="Q222" s="11" t="e">
        <f>(COUNTIFS(Sta!$A:$A,$A222,Sta!$D:$D,"&gt;0.5")  + COUNTIFS(Sta!$B:$B,$A222,Sta!$E:$E,"&gt;0.5"))/$D222</f>
        <v>#DIV/0!</v>
      </c>
      <c r="R222" s="8" t="e">
        <f>COUNTIFS(Sta!$A:$A,$A222,Sta!$D:$D,"&gt;0.5")/$B222</f>
        <v>#DIV/0!</v>
      </c>
      <c r="S222" s="8" t="e">
        <f>COUNTIFS(Sta!$B:$B,$A222,Sta!$E:$E,"&gt;0.5")/$C222</f>
        <v>#DIV/0!</v>
      </c>
      <c r="T222" s="11" t="e">
        <f>(COUNTIFS(Sta!$A:$A,$A222,Sta!$D:$D,"&gt;1.5")  + COUNTIFS(Sta!$B:$B,$A222,Sta!$E:$E,"&gt;1.5"))/$D222</f>
        <v>#DIV/0!</v>
      </c>
      <c r="U222" s="8" t="e">
        <f>COUNTIFS(Sta!$A:$A,$A222,Sta!$D:$D,"&gt;1.5")/$B222</f>
        <v>#DIV/0!</v>
      </c>
      <c r="V222" s="8" t="e">
        <f>COUNTIFS(Sta!$B:$B,$A222,Sta!$E:$E,"&gt;1.5")/$C222</f>
        <v>#DIV/0!</v>
      </c>
      <c r="W222" s="11" t="e">
        <f>(COUNTIFS(Sta!$A:$A,$A222,Sta!$E:E,"&gt;0.5") +COUNTIFS(Sta!$B:$B,$A222,Sta!$D:$D,"&gt;0.5"))/$D222</f>
        <v>#DIV/0!</v>
      </c>
      <c r="X222" s="8" t="e">
        <f>COUNTIFS(Sta!$A:$A,$A222,Sta!$E:$E,"&gt;0.5")/$B222</f>
        <v>#DIV/0!</v>
      </c>
      <c r="Y222" s="8" t="e">
        <f>COUNTIFS(Sta!$B:$B,$A222,Sta!$D:$D,"&gt;0.5")/$C222</f>
        <v>#DIV/0!</v>
      </c>
      <c r="Z222" s="11" t="e">
        <f>(COUNTIFS(Sta!$A:$A,$A222,Sta!$E:$E,"&gt;1.5")  + COUNTIFS(Sta!$B:$B,$A222,Sta!$D:$D,"&gt;1.5"))/$D222</f>
        <v>#DIV/0!</v>
      </c>
      <c r="AA222" s="8" t="e">
        <f>COUNTIFS(Sta!$A:$A,$A222,Sta!$E:$E,"&gt;1.5")/$B222</f>
        <v>#DIV/0!</v>
      </c>
      <c r="AB222" s="8" t="e">
        <f>COUNTIFS(Sta!$B:$B,$A222,Sta!$D:$D,"&gt;1.5")/$C222</f>
        <v>#DIV/0!</v>
      </c>
      <c r="AC222" s="11" t="e">
        <f>(COUNTIFS(Sta!$A:A,$A222,Sta!$G:$G,"y") + COUNTIFS(Sta!$B:B,$A222,Sta!$G:$G,"y"))/$D222</f>
        <v>#DIV/0!</v>
      </c>
      <c r="AD222" s="8" t="e">
        <f>COUNTIFS(Sta!$A:A,$A222,Sta!$G:$G,"y")/$B222</f>
        <v>#DIV/0!</v>
      </c>
      <c r="AE222" s="16" t="e">
        <f>COUNTIFS(Sta!$B:B,$A222,Sta!$G:$G,"y")/$C222</f>
        <v>#DIV/0!</v>
      </c>
    </row>
    <row r="223" spans="1:31" x14ac:dyDescent="0.3">
      <c r="A223" t="s">
        <v>324</v>
      </c>
      <c r="B223" s="9">
        <f>COUNTIF(Sta!A:A,A223)</f>
        <v>0</v>
      </c>
      <c r="C223" s="4">
        <f>COUNTIF(Sta!B:B,A223)</f>
        <v>0</v>
      </c>
      <c r="D223" s="4">
        <f t="shared" si="7"/>
        <v>0</v>
      </c>
      <c r="E223" s="11" t="e">
        <f>(COUNTIFS(Sta!$A:$A,$A223,Sta!$F:$F,"&gt;0.5") + COUNTIFS(Sta!$B:$B,$A223,Sta!$F:$F,"&gt;0.5"))/$D223</f>
        <v>#DIV/0!</v>
      </c>
      <c r="F223" s="8" t="e">
        <f>COUNTIFS(Sta!$A:$A,$A223,Sta!$F:$F,"&gt;0.5")/$B223</f>
        <v>#DIV/0!</v>
      </c>
      <c r="G223" s="8" t="e">
        <f>COUNTIFS(Sta!$B:$B,$A223,Sta!$F:$F,"&gt;0.5")/$C223</f>
        <v>#DIV/0!</v>
      </c>
      <c r="H223" s="11" t="e">
        <f>(COUNTIFS(Sta!$A:$A,$A223,Sta!$F:$F,"&gt;1.5") + COUNTIFS(Sta!$B:$B,$A223,Sta!$F:$F,"&gt;1.5"))/$D223</f>
        <v>#DIV/0!</v>
      </c>
      <c r="I223" s="8" t="e">
        <f>COUNTIFS(Sta!$A:$A,$A223,Sta!$F:$F,"&gt;1.5")/$B223</f>
        <v>#DIV/0!</v>
      </c>
      <c r="J223" s="8" t="e">
        <f>COUNTIFS(Sta!$B:$B,$A223,Sta!$F:$F,"&gt;1.5")/$C223</f>
        <v>#DIV/0!</v>
      </c>
      <c r="K223" s="11" t="e">
        <f>(COUNTIFS(Sta!$A:$A,$A223,Sta!$F:$F,"&gt;2.5") + COUNTIFS(Sta!$B:$B,$A223,Sta!$F:$F,"&gt;2.5"))/$D223</f>
        <v>#DIV/0!</v>
      </c>
      <c r="L223" s="8" t="e">
        <f>COUNTIFS(Sta!$A:$A,$A223,Sta!$F:$F,"&gt;2.5")/$B223</f>
        <v>#DIV/0!</v>
      </c>
      <c r="M223" s="8" t="e">
        <f>COUNTIFS(Sta!$B:$B,$A223,Sta!$F:$F,"&gt;2.5")/$C223</f>
        <v>#DIV/0!</v>
      </c>
      <c r="N223" s="11" t="e">
        <f>(COUNTIFS(Sta!$A:$A,$A223,Sta!$F:$F,"&gt;3.5") + COUNTIFS(Sta!$B:$B,$A223,Sta!$F:$F,"&gt;3.5"))/$D223</f>
        <v>#DIV/0!</v>
      </c>
      <c r="O223" s="8" t="e">
        <f>COUNTIFS(Sta!$A:$A,$A223,Sta!$F:$F,"&gt;3.5")/$B223</f>
        <v>#DIV/0!</v>
      </c>
      <c r="P223" s="8" t="e">
        <f>COUNTIFS(Sta!$B:$B,$A223,Sta!$F:$F,"&gt;3.5")/$C223</f>
        <v>#DIV/0!</v>
      </c>
      <c r="Q223" s="11" t="e">
        <f>(COUNTIFS(Sta!$A:$A,$A223,Sta!$D:$D,"&gt;0.5")  + COUNTIFS(Sta!$B:$B,$A223,Sta!$E:$E,"&gt;0.5"))/$D223</f>
        <v>#DIV/0!</v>
      </c>
      <c r="R223" s="8" t="e">
        <f>COUNTIFS(Sta!$A:$A,$A223,Sta!$D:$D,"&gt;0.5")/$B223</f>
        <v>#DIV/0!</v>
      </c>
      <c r="S223" s="8" t="e">
        <f>COUNTIFS(Sta!$B:$B,$A223,Sta!$E:$E,"&gt;0.5")/$C223</f>
        <v>#DIV/0!</v>
      </c>
      <c r="T223" s="11" t="e">
        <f>(COUNTIFS(Sta!$A:$A,$A223,Sta!$D:$D,"&gt;1.5")  + COUNTIFS(Sta!$B:$B,$A223,Sta!$E:$E,"&gt;1.5"))/$D223</f>
        <v>#DIV/0!</v>
      </c>
      <c r="U223" s="8" t="e">
        <f>COUNTIFS(Sta!$A:$A,$A223,Sta!$D:$D,"&gt;1.5")/$B223</f>
        <v>#DIV/0!</v>
      </c>
      <c r="V223" s="8" t="e">
        <f>COUNTIFS(Sta!$B:$B,$A223,Sta!$E:$E,"&gt;1.5")/$C223</f>
        <v>#DIV/0!</v>
      </c>
      <c r="W223" s="11" t="e">
        <f>(COUNTIFS(Sta!$A:$A,$A223,Sta!$E:E,"&gt;0.5") +COUNTIFS(Sta!$B:$B,$A223,Sta!$D:$D,"&gt;0.5"))/$D223</f>
        <v>#DIV/0!</v>
      </c>
      <c r="X223" s="8" t="e">
        <f>COUNTIFS(Sta!$A:$A,$A223,Sta!$E:$E,"&gt;0.5")/$B223</f>
        <v>#DIV/0!</v>
      </c>
      <c r="Y223" s="8" t="e">
        <f>COUNTIFS(Sta!$B:$B,$A223,Sta!$D:$D,"&gt;0.5")/$C223</f>
        <v>#DIV/0!</v>
      </c>
      <c r="Z223" s="11" t="e">
        <f>(COUNTIFS(Sta!$A:$A,$A223,Sta!$E:$E,"&gt;1.5")  + COUNTIFS(Sta!$B:$B,$A223,Sta!$D:$D,"&gt;1.5"))/$D223</f>
        <v>#DIV/0!</v>
      </c>
      <c r="AA223" s="8" t="e">
        <f>COUNTIFS(Sta!$A:$A,$A223,Sta!$E:$E,"&gt;1.5")/$B223</f>
        <v>#DIV/0!</v>
      </c>
      <c r="AB223" s="8" t="e">
        <f>COUNTIFS(Sta!$B:$B,$A223,Sta!$D:$D,"&gt;1.5")/$C223</f>
        <v>#DIV/0!</v>
      </c>
      <c r="AC223" s="11" t="e">
        <f>(COUNTIFS(Sta!$A:A,$A223,Sta!$G:$G,"y") + COUNTIFS(Sta!$B:B,$A223,Sta!$G:$G,"y"))/$D223</f>
        <v>#DIV/0!</v>
      </c>
      <c r="AD223" s="8" t="e">
        <f>COUNTIFS(Sta!$A:A,$A223,Sta!$G:$G,"y")/$B223</f>
        <v>#DIV/0!</v>
      </c>
      <c r="AE223" s="16" t="e">
        <f>COUNTIFS(Sta!$B:B,$A223,Sta!$G:$G,"y")/$C223</f>
        <v>#DIV/0!</v>
      </c>
    </row>
    <row r="224" spans="1:31" x14ac:dyDescent="0.3">
      <c r="A224" t="s">
        <v>331</v>
      </c>
      <c r="B224" s="9">
        <f>COUNTIF(Sta!A:A,A224)</f>
        <v>0</v>
      </c>
      <c r="C224" s="4">
        <f>COUNTIF(Sta!B:B,A224)</f>
        <v>0</v>
      </c>
      <c r="D224" s="4">
        <f t="shared" si="7"/>
        <v>0</v>
      </c>
      <c r="E224" s="11" t="e">
        <f>(COUNTIFS(Sta!$A:$A,$A224,Sta!$F:$F,"&gt;0.5") + COUNTIFS(Sta!$B:$B,$A224,Sta!$F:$F,"&gt;0.5"))/$D224</f>
        <v>#DIV/0!</v>
      </c>
      <c r="F224" s="8" t="e">
        <f>COUNTIFS(Sta!$A:$A,$A224,Sta!$F:$F,"&gt;0.5")/$B224</f>
        <v>#DIV/0!</v>
      </c>
      <c r="G224" s="8" t="e">
        <f>COUNTIFS(Sta!$B:$B,$A224,Sta!$F:$F,"&gt;0.5")/$C224</f>
        <v>#DIV/0!</v>
      </c>
      <c r="H224" s="11" t="e">
        <f>(COUNTIFS(Sta!$A:$A,$A224,Sta!$F:$F,"&gt;1.5") + COUNTIFS(Sta!$B:$B,$A224,Sta!$F:$F,"&gt;1.5"))/$D224</f>
        <v>#DIV/0!</v>
      </c>
      <c r="I224" s="8" t="e">
        <f>COUNTIFS(Sta!$A:$A,$A224,Sta!$F:$F,"&gt;1.5")/$B224</f>
        <v>#DIV/0!</v>
      </c>
      <c r="J224" s="8" t="e">
        <f>COUNTIFS(Sta!$B:$B,$A224,Sta!$F:$F,"&gt;1.5")/$C224</f>
        <v>#DIV/0!</v>
      </c>
      <c r="K224" s="11" t="e">
        <f>(COUNTIFS(Sta!$A:$A,$A224,Sta!$F:$F,"&gt;2.5") + COUNTIFS(Sta!$B:$B,$A224,Sta!$F:$F,"&gt;2.5"))/$D224</f>
        <v>#DIV/0!</v>
      </c>
      <c r="L224" s="8" t="e">
        <f>COUNTIFS(Sta!$A:$A,$A224,Sta!$F:$F,"&gt;2.5")/$B224</f>
        <v>#DIV/0!</v>
      </c>
      <c r="M224" s="8" t="e">
        <f>COUNTIFS(Sta!$B:$B,$A224,Sta!$F:$F,"&gt;2.5")/$C224</f>
        <v>#DIV/0!</v>
      </c>
      <c r="N224" s="11" t="e">
        <f>(COUNTIFS(Sta!$A:$A,$A224,Sta!$F:$F,"&gt;3.5") + COUNTIFS(Sta!$B:$B,$A224,Sta!$F:$F,"&gt;3.5"))/$D224</f>
        <v>#DIV/0!</v>
      </c>
      <c r="O224" s="8" t="e">
        <f>COUNTIFS(Sta!$A:$A,$A224,Sta!$F:$F,"&gt;3.5")/$B224</f>
        <v>#DIV/0!</v>
      </c>
      <c r="P224" s="8" t="e">
        <f>COUNTIFS(Sta!$B:$B,$A224,Sta!$F:$F,"&gt;3.5")/$C224</f>
        <v>#DIV/0!</v>
      </c>
      <c r="Q224" s="11" t="e">
        <f>(COUNTIFS(Sta!$A:$A,$A224,Sta!$D:$D,"&gt;0.5")  + COUNTIFS(Sta!$B:$B,$A224,Sta!$E:$E,"&gt;0.5"))/$D224</f>
        <v>#DIV/0!</v>
      </c>
      <c r="R224" s="8" t="e">
        <f>COUNTIFS(Sta!$A:$A,$A224,Sta!$D:$D,"&gt;0.5")/$B224</f>
        <v>#DIV/0!</v>
      </c>
      <c r="S224" s="8" t="e">
        <f>COUNTIFS(Sta!$B:$B,$A224,Sta!$E:$E,"&gt;0.5")/$C224</f>
        <v>#DIV/0!</v>
      </c>
      <c r="T224" s="11" t="e">
        <f>(COUNTIFS(Sta!$A:$A,$A224,Sta!$D:$D,"&gt;1.5")  + COUNTIFS(Sta!$B:$B,$A224,Sta!$E:$E,"&gt;1.5"))/$D224</f>
        <v>#DIV/0!</v>
      </c>
      <c r="U224" s="8" t="e">
        <f>COUNTIFS(Sta!$A:$A,$A224,Sta!$D:$D,"&gt;1.5")/$B224</f>
        <v>#DIV/0!</v>
      </c>
      <c r="V224" s="8" t="e">
        <f>COUNTIFS(Sta!$B:$B,$A224,Sta!$E:$E,"&gt;1.5")/$C224</f>
        <v>#DIV/0!</v>
      </c>
      <c r="W224" s="11" t="e">
        <f>(COUNTIFS(Sta!$A:$A,$A224,Sta!$E:E,"&gt;0.5") +COUNTIFS(Sta!$B:$B,$A224,Sta!$D:$D,"&gt;0.5"))/$D224</f>
        <v>#DIV/0!</v>
      </c>
      <c r="X224" s="8" t="e">
        <f>COUNTIFS(Sta!$A:$A,$A224,Sta!$E:$E,"&gt;0.5")/$B224</f>
        <v>#DIV/0!</v>
      </c>
      <c r="Y224" s="8" t="e">
        <f>COUNTIFS(Sta!$B:$B,$A224,Sta!$D:$D,"&gt;0.5")/$C224</f>
        <v>#DIV/0!</v>
      </c>
      <c r="Z224" s="11" t="e">
        <f>(COUNTIFS(Sta!$A:$A,$A224,Sta!$E:$E,"&gt;1.5")  + COUNTIFS(Sta!$B:$B,$A224,Sta!$D:$D,"&gt;1.5"))/$D224</f>
        <v>#DIV/0!</v>
      </c>
      <c r="AA224" s="8" t="e">
        <f>COUNTIFS(Sta!$A:$A,$A224,Sta!$E:$E,"&gt;1.5")/$B224</f>
        <v>#DIV/0!</v>
      </c>
      <c r="AB224" s="8" t="e">
        <f>COUNTIFS(Sta!$B:$B,$A224,Sta!$D:$D,"&gt;1.5")/$C224</f>
        <v>#DIV/0!</v>
      </c>
      <c r="AC224" s="11" t="e">
        <f>(COUNTIFS(Sta!$A:A,$A224,Sta!$G:$G,"y") + COUNTIFS(Sta!$B:B,$A224,Sta!$G:$G,"y"))/$D224</f>
        <v>#DIV/0!</v>
      </c>
      <c r="AD224" s="8" t="e">
        <f>COUNTIFS(Sta!$A:A,$A224,Sta!$G:$G,"y")/$B224</f>
        <v>#DIV/0!</v>
      </c>
      <c r="AE224" s="16" t="e">
        <f>COUNTIFS(Sta!$B:B,$A224,Sta!$G:$G,"y")/$C224</f>
        <v>#DIV/0!</v>
      </c>
    </row>
    <row r="225" spans="1:31" x14ac:dyDescent="0.3">
      <c r="A225" t="s">
        <v>342</v>
      </c>
      <c r="B225" s="9">
        <f>COUNTIF(Sta!A:A,A225)</f>
        <v>0</v>
      </c>
      <c r="C225" s="4">
        <f>COUNTIF(Sta!B:B,A225)</f>
        <v>0</v>
      </c>
      <c r="D225" s="4">
        <f t="shared" si="7"/>
        <v>0</v>
      </c>
      <c r="E225" s="11" t="e">
        <f>(COUNTIFS(Sta!$A:$A,$A225,Sta!$F:$F,"&gt;0.5") + COUNTIFS(Sta!$B:$B,$A225,Sta!$F:$F,"&gt;0.5"))/$D225</f>
        <v>#DIV/0!</v>
      </c>
      <c r="F225" s="8" t="e">
        <f>COUNTIFS(Sta!$A:$A,$A225,Sta!$F:$F,"&gt;0.5")/$B225</f>
        <v>#DIV/0!</v>
      </c>
      <c r="G225" s="8" t="e">
        <f>COUNTIFS(Sta!$B:$B,$A225,Sta!$F:$F,"&gt;0.5")/$C225</f>
        <v>#DIV/0!</v>
      </c>
      <c r="H225" s="11" t="e">
        <f>(COUNTIFS(Sta!$A:$A,$A225,Sta!$F:$F,"&gt;1.5") + COUNTIFS(Sta!$B:$B,$A225,Sta!$F:$F,"&gt;1.5"))/$D225</f>
        <v>#DIV/0!</v>
      </c>
      <c r="I225" s="8" t="e">
        <f>COUNTIFS(Sta!$A:$A,$A225,Sta!$F:$F,"&gt;1.5")/$B225</f>
        <v>#DIV/0!</v>
      </c>
      <c r="J225" s="8" t="e">
        <f>COUNTIFS(Sta!$B:$B,$A225,Sta!$F:$F,"&gt;1.5")/$C225</f>
        <v>#DIV/0!</v>
      </c>
      <c r="K225" s="11" t="e">
        <f>(COUNTIFS(Sta!$A:$A,$A225,Sta!$F:$F,"&gt;2.5") + COUNTIFS(Sta!$B:$B,$A225,Sta!$F:$F,"&gt;2.5"))/$D225</f>
        <v>#DIV/0!</v>
      </c>
      <c r="L225" s="8" t="e">
        <f>COUNTIFS(Sta!$A:$A,$A225,Sta!$F:$F,"&gt;2.5")/$B225</f>
        <v>#DIV/0!</v>
      </c>
      <c r="M225" s="8" t="e">
        <f>COUNTIFS(Sta!$B:$B,$A225,Sta!$F:$F,"&gt;2.5")/$C225</f>
        <v>#DIV/0!</v>
      </c>
      <c r="N225" s="11" t="e">
        <f>(COUNTIFS(Sta!$A:$A,$A225,Sta!$F:$F,"&gt;3.5") + COUNTIFS(Sta!$B:$B,$A225,Sta!$F:$F,"&gt;3.5"))/$D225</f>
        <v>#DIV/0!</v>
      </c>
      <c r="O225" s="8" t="e">
        <f>COUNTIFS(Sta!$A:$A,$A225,Sta!$F:$F,"&gt;3.5")/$B225</f>
        <v>#DIV/0!</v>
      </c>
      <c r="P225" s="8" t="e">
        <f>COUNTIFS(Sta!$B:$B,$A225,Sta!$F:$F,"&gt;3.5")/$C225</f>
        <v>#DIV/0!</v>
      </c>
      <c r="Q225" s="11" t="e">
        <f>(COUNTIFS(Sta!$A:$A,$A225,Sta!$D:$D,"&gt;0.5")  + COUNTIFS(Sta!$B:$B,$A225,Sta!$E:$E,"&gt;0.5"))/$D225</f>
        <v>#DIV/0!</v>
      </c>
      <c r="R225" s="8" t="e">
        <f>COUNTIFS(Sta!$A:$A,$A225,Sta!$D:$D,"&gt;0.5")/$B225</f>
        <v>#DIV/0!</v>
      </c>
      <c r="S225" s="8" t="e">
        <f>COUNTIFS(Sta!$B:$B,$A225,Sta!$E:$E,"&gt;0.5")/$C225</f>
        <v>#DIV/0!</v>
      </c>
      <c r="T225" s="11" t="e">
        <f>(COUNTIFS(Sta!$A:$A,$A225,Sta!$D:$D,"&gt;1.5")  + COUNTIFS(Sta!$B:$B,$A225,Sta!$E:$E,"&gt;1.5"))/$D225</f>
        <v>#DIV/0!</v>
      </c>
      <c r="U225" s="8" t="e">
        <f>COUNTIFS(Sta!$A:$A,$A225,Sta!$D:$D,"&gt;1.5")/$B225</f>
        <v>#DIV/0!</v>
      </c>
      <c r="V225" s="8" t="e">
        <f>COUNTIFS(Sta!$B:$B,$A225,Sta!$E:$E,"&gt;1.5")/$C225</f>
        <v>#DIV/0!</v>
      </c>
      <c r="W225" s="11" t="e">
        <f>(COUNTIFS(Sta!$A:$A,$A225,Sta!$E:E,"&gt;0.5") +COUNTIFS(Sta!$B:$B,$A225,Sta!$D:$D,"&gt;0.5"))/$D225</f>
        <v>#DIV/0!</v>
      </c>
      <c r="X225" s="8" t="e">
        <f>COUNTIFS(Sta!$A:$A,$A225,Sta!$E:$E,"&gt;0.5")/$B225</f>
        <v>#DIV/0!</v>
      </c>
      <c r="Y225" s="8" t="e">
        <f>COUNTIFS(Sta!$B:$B,$A225,Sta!$D:$D,"&gt;0.5")/$C225</f>
        <v>#DIV/0!</v>
      </c>
      <c r="Z225" s="11" t="e">
        <f>(COUNTIFS(Sta!$A:$A,$A225,Sta!$E:$E,"&gt;1.5")  + COUNTIFS(Sta!$B:$B,$A225,Sta!$D:$D,"&gt;1.5"))/$D225</f>
        <v>#DIV/0!</v>
      </c>
      <c r="AA225" s="8" t="e">
        <f>COUNTIFS(Sta!$A:$A,$A225,Sta!$E:$E,"&gt;1.5")/$B225</f>
        <v>#DIV/0!</v>
      </c>
      <c r="AB225" s="8" t="e">
        <f>COUNTIFS(Sta!$B:$B,$A225,Sta!$D:$D,"&gt;1.5")/$C225</f>
        <v>#DIV/0!</v>
      </c>
      <c r="AC225" s="11" t="e">
        <f>(COUNTIFS(Sta!$A:A,$A225,Sta!$G:$G,"y") + COUNTIFS(Sta!$B:B,$A225,Sta!$G:$G,"y"))/$D225</f>
        <v>#DIV/0!</v>
      </c>
      <c r="AD225" s="8" t="e">
        <f>COUNTIFS(Sta!$A:A,$A225,Sta!$G:$G,"y")/$B225</f>
        <v>#DIV/0!</v>
      </c>
      <c r="AE225" s="16" t="e">
        <f>COUNTIFS(Sta!$B:B,$A225,Sta!$G:$G,"y")/$C225</f>
        <v>#DIV/0!</v>
      </c>
    </row>
    <row r="226" spans="1:31" x14ac:dyDescent="0.3">
      <c r="A226" t="s">
        <v>319</v>
      </c>
      <c r="B226" s="9">
        <f>COUNTIF(Sta!A:A,A226)</f>
        <v>0</v>
      </c>
      <c r="C226" s="4">
        <f>COUNTIF(Sta!B:B,A226)</f>
        <v>0</v>
      </c>
      <c r="D226" s="4">
        <f t="shared" si="7"/>
        <v>0</v>
      </c>
      <c r="E226" s="11" t="e">
        <f>(COUNTIFS(Sta!$A:$A,$A226,Sta!$F:$F,"&gt;0.5") + COUNTIFS(Sta!$B:$B,$A226,Sta!$F:$F,"&gt;0.5"))/$D226</f>
        <v>#DIV/0!</v>
      </c>
      <c r="F226" s="8" t="e">
        <f>COUNTIFS(Sta!$A:$A,$A226,Sta!$F:$F,"&gt;0.5")/$B226</f>
        <v>#DIV/0!</v>
      </c>
      <c r="G226" s="8" t="e">
        <f>COUNTIFS(Sta!$B:$B,$A226,Sta!$F:$F,"&gt;0.5")/$C226</f>
        <v>#DIV/0!</v>
      </c>
      <c r="H226" s="11" t="e">
        <f>(COUNTIFS(Sta!$A:$A,$A226,Sta!$F:$F,"&gt;1.5") + COUNTIFS(Sta!$B:$B,$A226,Sta!$F:$F,"&gt;1.5"))/$D226</f>
        <v>#DIV/0!</v>
      </c>
      <c r="I226" s="8" t="e">
        <f>COUNTIFS(Sta!$A:$A,$A226,Sta!$F:$F,"&gt;1.5")/$B226</f>
        <v>#DIV/0!</v>
      </c>
      <c r="J226" s="8" t="e">
        <f>COUNTIFS(Sta!$B:$B,$A226,Sta!$F:$F,"&gt;1.5")/$C226</f>
        <v>#DIV/0!</v>
      </c>
      <c r="K226" s="11" t="e">
        <f>(COUNTIFS(Sta!$A:$A,$A226,Sta!$F:$F,"&gt;2.5") + COUNTIFS(Sta!$B:$B,$A226,Sta!$F:$F,"&gt;2.5"))/$D226</f>
        <v>#DIV/0!</v>
      </c>
      <c r="L226" s="8" t="e">
        <f>COUNTIFS(Sta!$A:$A,$A226,Sta!$F:$F,"&gt;2.5")/$B226</f>
        <v>#DIV/0!</v>
      </c>
      <c r="M226" s="8" t="e">
        <f>COUNTIFS(Sta!$B:$B,$A226,Sta!$F:$F,"&gt;2.5")/$C226</f>
        <v>#DIV/0!</v>
      </c>
      <c r="N226" s="11" t="e">
        <f>(COUNTIFS(Sta!$A:$A,$A226,Sta!$F:$F,"&gt;3.5") + COUNTIFS(Sta!$B:$B,$A226,Sta!$F:$F,"&gt;3.5"))/$D226</f>
        <v>#DIV/0!</v>
      </c>
      <c r="O226" s="8" t="e">
        <f>COUNTIFS(Sta!$A:$A,$A226,Sta!$F:$F,"&gt;3.5")/$B226</f>
        <v>#DIV/0!</v>
      </c>
      <c r="P226" s="8" t="e">
        <f>COUNTIFS(Sta!$B:$B,$A226,Sta!$F:$F,"&gt;3.5")/$C226</f>
        <v>#DIV/0!</v>
      </c>
      <c r="Q226" s="11" t="e">
        <f>(COUNTIFS(Sta!$A:$A,$A226,Sta!$D:$D,"&gt;0.5")  + COUNTIFS(Sta!$B:$B,$A226,Sta!$E:$E,"&gt;0.5"))/$D226</f>
        <v>#DIV/0!</v>
      </c>
      <c r="R226" s="8" t="e">
        <f>COUNTIFS(Sta!$A:$A,$A226,Sta!$D:$D,"&gt;0.5")/$B226</f>
        <v>#DIV/0!</v>
      </c>
      <c r="S226" s="8" t="e">
        <f>COUNTIFS(Sta!$B:$B,$A226,Sta!$E:$E,"&gt;0.5")/$C226</f>
        <v>#DIV/0!</v>
      </c>
      <c r="T226" s="11" t="e">
        <f>(COUNTIFS(Sta!$A:$A,$A226,Sta!$D:$D,"&gt;1.5")  + COUNTIFS(Sta!$B:$B,$A226,Sta!$E:$E,"&gt;1.5"))/$D226</f>
        <v>#DIV/0!</v>
      </c>
      <c r="U226" s="8" t="e">
        <f>COUNTIFS(Sta!$A:$A,$A226,Sta!$D:$D,"&gt;1.5")/$B226</f>
        <v>#DIV/0!</v>
      </c>
      <c r="V226" s="8" t="e">
        <f>COUNTIFS(Sta!$B:$B,$A226,Sta!$E:$E,"&gt;1.5")/$C226</f>
        <v>#DIV/0!</v>
      </c>
      <c r="W226" s="11" t="e">
        <f>(COUNTIFS(Sta!$A:$A,$A226,Sta!$E:E,"&gt;0.5") +COUNTIFS(Sta!$B:$B,$A226,Sta!$D:$D,"&gt;0.5"))/$D226</f>
        <v>#DIV/0!</v>
      </c>
      <c r="X226" s="8" t="e">
        <f>COUNTIFS(Sta!$A:$A,$A226,Sta!$E:$E,"&gt;0.5")/$B226</f>
        <v>#DIV/0!</v>
      </c>
      <c r="Y226" s="8" t="e">
        <f>COUNTIFS(Sta!$B:$B,$A226,Sta!$D:$D,"&gt;0.5")/$C226</f>
        <v>#DIV/0!</v>
      </c>
      <c r="Z226" s="11" t="e">
        <f>(COUNTIFS(Sta!$A:$A,$A226,Sta!$E:$E,"&gt;1.5")  + COUNTIFS(Sta!$B:$B,$A226,Sta!$D:$D,"&gt;1.5"))/$D226</f>
        <v>#DIV/0!</v>
      </c>
      <c r="AA226" s="8" t="e">
        <f>COUNTIFS(Sta!$A:$A,$A226,Sta!$E:$E,"&gt;1.5")/$B226</f>
        <v>#DIV/0!</v>
      </c>
      <c r="AB226" s="8" t="e">
        <f>COUNTIFS(Sta!$B:$B,$A226,Sta!$D:$D,"&gt;1.5")/$C226</f>
        <v>#DIV/0!</v>
      </c>
      <c r="AC226" s="11" t="e">
        <f>(COUNTIFS(Sta!$A:A,$A226,Sta!$G:$G,"y") + COUNTIFS(Sta!$B:B,$A226,Sta!$G:$G,"y"))/$D226</f>
        <v>#DIV/0!</v>
      </c>
      <c r="AD226" s="8" t="e">
        <f>COUNTIFS(Sta!$A:A,$A226,Sta!$G:$G,"y")/$B226</f>
        <v>#DIV/0!</v>
      </c>
      <c r="AE226" s="16" t="e">
        <f>COUNTIFS(Sta!$B:B,$A226,Sta!$G:$G,"y")/$C226</f>
        <v>#DIV/0!</v>
      </c>
    </row>
    <row r="227" spans="1:31" x14ac:dyDescent="0.3">
      <c r="A227" t="s">
        <v>338</v>
      </c>
      <c r="B227" s="9">
        <f>COUNTIF(Sta!A:A,A227)</f>
        <v>0</v>
      </c>
      <c r="C227" s="4">
        <f>COUNTIF(Sta!B:B,A227)</f>
        <v>0</v>
      </c>
      <c r="D227" s="4">
        <f t="shared" si="7"/>
        <v>0</v>
      </c>
      <c r="E227" s="11" t="e">
        <f>(COUNTIFS(Sta!$A:$A,$A227,Sta!$F:$F,"&gt;0.5") + COUNTIFS(Sta!$B:$B,$A227,Sta!$F:$F,"&gt;0.5"))/$D227</f>
        <v>#DIV/0!</v>
      </c>
      <c r="F227" s="8" t="e">
        <f>COUNTIFS(Sta!$A:$A,$A227,Sta!$F:$F,"&gt;0.5")/$B227</f>
        <v>#DIV/0!</v>
      </c>
      <c r="G227" s="8" t="e">
        <f>COUNTIFS(Sta!$B:$B,$A227,Sta!$F:$F,"&gt;0.5")/$C227</f>
        <v>#DIV/0!</v>
      </c>
      <c r="H227" s="11" t="e">
        <f>(COUNTIFS(Sta!$A:$A,$A227,Sta!$F:$F,"&gt;1.5") + COUNTIFS(Sta!$B:$B,$A227,Sta!$F:$F,"&gt;1.5"))/$D227</f>
        <v>#DIV/0!</v>
      </c>
      <c r="I227" s="8" t="e">
        <f>COUNTIFS(Sta!$A:$A,$A227,Sta!$F:$F,"&gt;1.5")/$B227</f>
        <v>#DIV/0!</v>
      </c>
      <c r="J227" s="8" t="e">
        <f>COUNTIFS(Sta!$B:$B,$A227,Sta!$F:$F,"&gt;1.5")/$C227</f>
        <v>#DIV/0!</v>
      </c>
      <c r="K227" s="11" t="e">
        <f>(COUNTIFS(Sta!$A:$A,$A227,Sta!$F:$F,"&gt;2.5") + COUNTIFS(Sta!$B:$B,$A227,Sta!$F:$F,"&gt;2.5"))/$D227</f>
        <v>#DIV/0!</v>
      </c>
      <c r="L227" s="8" t="e">
        <f>COUNTIFS(Sta!$A:$A,$A227,Sta!$F:$F,"&gt;2.5")/$B227</f>
        <v>#DIV/0!</v>
      </c>
      <c r="M227" s="8" t="e">
        <f>COUNTIFS(Sta!$B:$B,$A227,Sta!$F:$F,"&gt;2.5")/$C227</f>
        <v>#DIV/0!</v>
      </c>
      <c r="N227" s="11" t="e">
        <f>(COUNTIFS(Sta!$A:$A,$A227,Sta!$F:$F,"&gt;3.5") + COUNTIFS(Sta!$B:$B,$A227,Sta!$F:$F,"&gt;3.5"))/$D227</f>
        <v>#DIV/0!</v>
      </c>
      <c r="O227" s="8" t="e">
        <f>COUNTIFS(Sta!$A:$A,$A227,Sta!$F:$F,"&gt;3.5")/$B227</f>
        <v>#DIV/0!</v>
      </c>
      <c r="P227" s="8" t="e">
        <f>COUNTIFS(Sta!$B:$B,$A227,Sta!$F:$F,"&gt;3.5")/$C227</f>
        <v>#DIV/0!</v>
      </c>
      <c r="Q227" s="11" t="e">
        <f>(COUNTIFS(Sta!$A:$A,$A227,Sta!$D:$D,"&gt;0.5")  + COUNTIFS(Sta!$B:$B,$A227,Sta!$E:$E,"&gt;0.5"))/$D227</f>
        <v>#DIV/0!</v>
      </c>
      <c r="R227" s="8" t="e">
        <f>COUNTIFS(Sta!$A:$A,$A227,Sta!$D:$D,"&gt;0.5")/$B227</f>
        <v>#DIV/0!</v>
      </c>
      <c r="S227" s="8" t="e">
        <f>COUNTIFS(Sta!$B:$B,$A227,Sta!$E:$E,"&gt;0.5")/$C227</f>
        <v>#DIV/0!</v>
      </c>
      <c r="T227" s="11" t="e">
        <f>(COUNTIFS(Sta!$A:$A,$A227,Sta!$D:$D,"&gt;1.5")  + COUNTIFS(Sta!$B:$B,$A227,Sta!$E:$E,"&gt;1.5"))/$D227</f>
        <v>#DIV/0!</v>
      </c>
      <c r="U227" s="8" t="e">
        <f>COUNTIFS(Sta!$A:$A,$A227,Sta!$D:$D,"&gt;1.5")/$B227</f>
        <v>#DIV/0!</v>
      </c>
      <c r="V227" s="8" t="e">
        <f>COUNTIFS(Sta!$B:$B,$A227,Sta!$E:$E,"&gt;1.5")/$C227</f>
        <v>#DIV/0!</v>
      </c>
      <c r="W227" s="11" t="e">
        <f>(COUNTIFS(Sta!$A:$A,$A227,Sta!$E:E,"&gt;0.5") +COUNTIFS(Sta!$B:$B,$A227,Sta!$D:$D,"&gt;0.5"))/$D227</f>
        <v>#DIV/0!</v>
      </c>
      <c r="X227" s="8" t="e">
        <f>COUNTIFS(Sta!$A:$A,$A227,Sta!$E:$E,"&gt;0.5")/$B227</f>
        <v>#DIV/0!</v>
      </c>
      <c r="Y227" s="8" t="e">
        <f>COUNTIFS(Sta!$B:$B,$A227,Sta!$D:$D,"&gt;0.5")/$C227</f>
        <v>#DIV/0!</v>
      </c>
      <c r="Z227" s="11" t="e">
        <f>(COUNTIFS(Sta!$A:$A,$A227,Sta!$E:$E,"&gt;1.5")  + COUNTIFS(Sta!$B:$B,$A227,Sta!$D:$D,"&gt;1.5"))/$D227</f>
        <v>#DIV/0!</v>
      </c>
      <c r="AA227" s="8" t="e">
        <f>COUNTIFS(Sta!$A:$A,$A227,Sta!$E:$E,"&gt;1.5")/$B227</f>
        <v>#DIV/0!</v>
      </c>
      <c r="AB227" s="8" t="e">
        <f>COUNTIFS(Sta!$B:$B,$A227,Sta!$D:$D,"&gt;1.5")/$C227</f>
        <v>#DIV/0!</v>
      </c>
      <c r="AC227" s="11" t="e">
        <f>(COUNTIFS(Sta!$A:A,$A227,Sta!$G:$G,"y") + COUNTIFS(Sta!$B:B,$A227,Sta!$G:$G,"y"))/$D227</f>
        <v>#DIV/0!</v>
      </c>
      <c r="AD227" s="8" t="e">
        <f>COUNTIFS(Sta!$A:A,$A227,Sta!$G:$G,"y")/$B227</f>
        <v>#DIV/0!</v>
      </c>
      <c r="AE227" s="16" t="e">
        <f>COUNTIFS(Sta!$B:B,$A227,Sta!$G:$G,"y")/$C227</f>
        <v>#DIV/0!</v>
      </c>
    </row>
    <row r="228" spans="1:31" x14ac:dyDescent="0.3">
      <c r="A228" t="s">
        <v>339</v>
      </c>
      <c r="B228" s="9">
        <f>COUNTIF(Sta!A:A,A228)</f>
        <v>0</v>
      </c>
      <c r="C228" s="4">
        <f>COUNTIF(Sta!B:B,A228)</f>
        <v>0</v>
      </c>
      <c r="D228" s="4">
        <f t="shared" si="7"/>
        <v>0</v>
      </c>
      <c r="E228" s="11" t="e">
        <f>(COUNTIFS(Sta!$A:$A,$A228,Sta!$F:$F,"&gt;0.5") + COUNTIFS(Sta!$B:$B,$A228,Sta!$F:$F,"&gt;0.5"))/$D228</f>
        <v>#DIV/0!</v>
      </c>
      <c r="F228" s="8" t="e">
        <f>COUNTIFS(Sta!$A:$A,$A228,Sta!$F:$F,"&gt;0.5")/$B228</f>
        <v>#DIV/0!</v>
      </c>
      <c r="G228" s="8" t="e">
        <f>COUNTIFS(Sta!$B:$B,$A228,Sta!$F:$F,"&gt;0.5")/$C228</f>
        <v>#DIV/0!</v>
      </c>
      <c r="H228" s="11" t="e">
        <f>(COUNTIFS(Sta!$A:$A,$A228,Sta!$F:$F,"&gt;1.5") + COUNTIFS(Sta!$B:$B,$A228,Sta!$F:$F,"&gt;1.5"))/$D228</f>
        <v>#DIV/0!</v>
      </c>
      <c r="I228" s="8" t="e">
        <f>COUNTIFS(Sta!$A:$A,$A228,Sta!$F:$F,"&gt;1.5")/$B228</f>
        <v>#DIV/0!</v>
      </c>
      <c r="J228" s="8" t="e">
        <f>COUNTIFS(Sta!$B:$B,$A228,Sta!$F:$F,"&gt;1.5")/$C228</f>
        <v>#DIV/0!</v>
      </c>
      <c r="K228" s="11" t="e">
        <f>(COUNTIFS(Sta!$A:$A,$A228,Sta!$F:$F,"&gt;2.5") + COUNTIFS(Sta!$B:$B,$A228,Sta!$F:$F,"&gt;2.5"))/$D228</f>
        <v>#DIV/0!</v>
      </c>
      <c r="L228" s="8" t="e">
        <f>COUNTIFS(Sta!$A:$A,$A228,Sta!$F:$F,"&gt;2.5")/$B228</f>
        <v>#DIV/0!</v>
      </c>
      <c r="M228" s="8" t="e">
        <f>COUNTIFS(Sta!$B:$B,$A228,Sta!$F:$F,"&gt;2.5")/$C228</f>
        <v>#DIV/0!</v>
      </c>
      <c r="N228" s="11" t="e">
        <f>(COUNTIFS(Sta!$A:$A,$A228,Sta!$F:$F,"&gt;3.5") + COUNTIFS(Sta!$B:$B,$A228,Sta!$F:$F,"&gt;3.5"))/$D228</f>
        <v>#DIV/0!</v>
      </c>
      <c r="O228" s="8" t="e">
        <f>COUNTIFS(Sta!$A:$A,$A228,Sta!$F:$F,"&gt;3.5")/$B228</f>
        <v>#DIV/0!</v>
      </c>
      <c r="P228" s="8" t="e">
        <f>COUNTIFS(Sta!$B:$B,$A228,Sta!$F:$F,"&gt;3.5")/$C228</f>
        <v>#DIV/0!</v>
      </c>
      <c r="Q228" s="11" t="e">
        <f>(COUNTIFS(Sta!$A:$A,$A228,Sta!$D:$D,"&gt;0.5")  + COUNTIFS(Sta!$B:$B,$A228,Sta!$E:$E,"&gt;0.5"))/$D228</f>
        <v>#DIV/0!</v>
      </c>
      <c r="R228" s="8" t="e">
        <f>COUNTIFS(Sta!$A:$A,$A228,Sta!$D:$D,"&gt;0.5")/$B228</f>
        <v>#DIV/0!</v>
      </c>
      <c r="S228" s="8" t="e">
        <f>COUNTIFS(Sta!$B:$B,$A228,Sta!$E:$E,"&gt;0.5")/$C228</f>
        <v>#DIV/0!</v>
      </c>
      <c r="T228" s="11" t="e">
        <f>(COUNTIFS(Sta!$A:$A,$A228,Sta!$D:$D,"&gt;1.5")  + COUNTIFS(Sta!$B:$B,$A228,Sta!$E:$E,"&gt;1.5"))/$D228</f>
        <v>#DIV/0!</v>
      </c>
      <c r="U228" s="8" t="e">
        <f>COUNTIFS(Sta!$A:$A,$A228,Sta!$D:$D,"&gt;1.5")/$B228</f>
        <v>#DIV/0!</v>
      </c>
      <c r="V228" s="8" t="e">
        <f>COUNTIFS(Sta!$B:$B,$A228,Sta!$E:$E,"&gt;1.5")/$C228</f>
        <v>#DIV/0!</v>
      </c>
      <c r="W228" s="11" t="e">
        <f>(COUNTIFS(Sta!$A:$A,$A228,Sta!$E:E,"&gt;0.5") +COUNTIFS(Sta!$B:$B,$A228,Sta!$D:$D,"&gt;0.5"))/$D228</f>
        <v>#DIV/0!</v>
      </c>
      <c r="X228" s="8" t="e">
        <f>COUNTIFS(Sta!$A:$A,$A228,Sta!$E:$E,"&gt;0.5")/$B228</f>
        <v>#DIV/0!</v>
      </c>
      <c r="Y228" s="8" t="e">
        <f>COUNTIFS(Sta!$B:$B,$A228,Sta!$D:$D,"&gt;0.5")/$C228</f>
        <v>#DIV/0!</v>
      </c>
      <c r="Z228" s="11" t="e">
        <f>(COUNTIFS(Sta!$A:$A,$A228,Sta!$E:$E,"&gt;1.5")  + COUNTIFS(Sta!$B:$B,$A228,Sta!$D:$D,"&gt;1.5"))/$D228</f>
        <v>#DIV/0!</v>
      </c>
      <c r="AA228" s="8" t="e">
        <f>COUNTIFS(Sta!$A:$A,$A228,Sta!$E:$E,"&gt;1.5")/$B228</f>
        <v>#DIV/0!</v>
      </c>
      <c r="AB228" s="8" t="e">
        <f>COUNTIFS(Sta!$B:$B,$A228,Sta!$D:$D,"&gt;1.5")/$C228</f>
        <v>#DIV/0!</v>
      </c>
      <c r="AC228" s="11" t="e">
        <f>(COUNTIFS(Sta!$A:A,$A228,Sta!$G:$G,"y") + COUNTIFS(Sta!$B:B,$A228,Sta!$G:$G,"y"))/$D228</f>
        <v>#DIV/0!</v>
      </c>
      <c r="AD228" s="8" t="e">
        <f>COUNTIFS(Sta!$A:A,$A228,Sta!$G:$G,"y")/$B228</f>
        <v>#DIV/0!</v>
      </c>
      <c r="AE228" s="16" t="e">
        <f>COUNTIFS(Sta!$B:B,$A228,Sta!$G:$G,"y")/$C228</f>
        <v>#DIV/0!</v>
      </c>
    </row>
    <row r="229" spans="1:31" x14ac:dyDescent="0.3">
      <c r="A229" t="s">
        <v>321</v>
      </c>
      <c r="B229" s="9">
        <f>COUNTIF(Sta!A:A,A229)</f>
        <v>0</v>
      </c>
      <c r="C229" s="4">
        <f>COUNTIF(Sta!B:B,A229)</f>
        <v>0</v>
      </c>
      <c r="D229" s="4">
        <f t="shared" si="7"/>
        <v>0</v>
      </c>
      <c r="E229" s="11" t="e">
        <f>(COUNTIFS(Sta!$A:$A,$A229,Sta!$F:$F,"&gt;0.5") + COUNTIFS(Sta!$B:$B,$A229,Sta!$F:$F,"&gt;0.5"))/$D229</f>
        <v>#DIV/0!</v>
      </c>
      <c r="F229" s="8" t="e">
        <f>COUNTIFS(Sta!$A:$A,$A229,Sta!$F:$F,"&gt;0.5")/$B229</f>
        <v>#DIV/0!</v>
      </c>
      <c r="G229" s="8" t="e">
        <f>COUNTIFS(Sta!$B:$B,$A229,Sta!$F:$F,"&gt;0.5")/$C229</f>
        <v>#DIV/0!</v>
      </c>
      <c r="H229" s="11" t="e">
        <f>(COUNTIFS(Sta!$A:$A,$A229,Sta!$F:$F,"&gt;1.5") + COUNTIFS(Sta!$B:$B,$A229,Sta!$F:$F,"&gt;1.5"))/$D229</f>
        <v>#DIV/0!</v>
      </c>
      <c r="I229" s="8" t="e">
        <f>COUNTIFS(Sta!$A:$A,$A229,Sta!$F:$F,"&gt;1.5")/$B229</f>
        <v>#DIV/0!</v>
      </c>
      <c r="J229" s="8" t="e">
        <f>COUNTIFS(Sta!$B:$B,$A229,Sta!$F:$F,"&gt;1.5")/$C229</f>
        <v>#DIV/0!</v>
      </c>
      <c r="K229" s="11" t="e">
        <f>(COUNTIFS(Sta!$A:$A,$A229,Sta!$F:$F,"&gt;2.5") + COUNTIFS(Sta!$B:$B,$A229,Sta!$F:$F,"&gt;2.5"))/$D229</f>
        <v>#DIV/0!</v>
      </c>
      <c r="L229" s="8" t="e">
        <f>COUNTIFS(Sta!$A:$A,$A229,Sta!$F:$F,"&gt;2.5")/$B229</f>
        <v>#DIV/0!</v>
      </c>
      <c r="M229" s="8" t="e">
        <f>COUNTIFS(Sta!$B:$B,$A229,Sta!$F:$F,"&gt;2.5")/$C229</f>
        <v>#DIV/0!</v>
      </c>
      <c r="N229" s="11" t="e">
        <f>(COUNTIFS(Sta!$A:$A,$A229,Sta!$F:$F,"&gt;3.5") + COUNTIFS(Sta!$B:$B,$A229,Sta!$F:$F,"&gt;3.5"))/$D229</f>
        <v>#DIV/0!</v>
      </c>
      <c r="O229" s="8" t="e">
        <f>COUNTIFS(Sta!$A:$A,$A229,Sta!$F:$F,"&gt;3.5")/$B229</f>
        <v>#DIV/0!</v>
      </c>
      <c r="P229" s="8" t="e">
        <f>COUNTIFS(Sta!$B:$B,$A229,Sta!$F:$F,"&gt;3.5")/$C229</f>
        <v>#DIV/0!</v>
      </c>
      <c r="Q229" s="11" t="e">
        <f>(COUNTIFS(Sta!$A:$A,$A229,Sta!$D:$D,"&gt;0.5")  + COUNTIFS(Sta!$B:$B,$A229,Sta!$E:$E,"&gt;0.5"))/$D229</f>
        <v>#DIV/0!</v>
      </c>
      <c r="R229" s="8" t="e">
        <f>COUNTIFS(Sta!$A:$A,$A229,Sta!$D:$D,"&gt;0.5")/$B229</f>
        <v>#DIV/0!</v>
      </c>
      <c r="S229" s="8" t="e">
        <f>COUNTIFS(Sta!$B:$B,$A229,Sta!$E:$E,"&gt;0.5")/$C229</f>
        <v>#DIV/0!</v>
      </c>
      <c r="T229" s="11" t="e">
        <f>(COUNTIFS(Sta!$A:$A,$A229,Sta!$D:$D,"&gt;1.5")  + COUNTIFS(Sta!$B:$B,$A229,Sta!$E:$E,"&gt;1.5"))/$D229</f>
        <v>#DIV/0!</v>
      </c>
      <c r="U229" s="8" t="e">
        <f>COUNTIFS(Sta!$A:$A,$A229,Sta!$D:$D,"&gt;1.5")/$B229</f>
        <v>#DIV/0!</v>
      </c>
      <c r="V229" s="8" t="e">
        <f>COUNTIFS(Sta!$B:$B,$A229,Sta!$E:$E,"&gt;1.5")/$C229</f>
        <v>#DIV/0!</v>
      </c>
      <c r="W229" s="11" t="e">
        <f>(COUNTIFS(Sta!$A:$A,$A229,Sta!$E:E,"&gt;0.5") +COUNTIFS(Sta!$B:$B,$A229,Sta!$D:$D,"&gt;0.5"))/$D229</f>
        <v>#DIV/0!</v>
      </c>
      <c r="X229" s="8" t="e">
        <f>COUNTIFS(Sta!$A:$A,$A229,Sta!$E:$E,"&gt;0.5")/$B229</f>
        <v>#DIV/0!</v>
      </c>
      <c r="Y229" s="8" t="e">
        <f>COUNTIFS(Sta!$B:$B,$A229,Sta!$D:$D,"&gt;0.5")/$C229</f>
        <v>#DIV/0!</v>
      </c>
      <c r="Z229" s="11" t="e">
        <f>(COUNTIFS(Sta!$A:$A,$A229,Sta!$E:$E,"&gt;1.5")  + COUNTIFS(Sta!$B:$B,$A229,Sta!$D:$D,"&gt;1.5"))/$D229</f>
        <v>#DIV/0!</v>
      </c>
      <c r="AA229" s="8" t="e">
        <f>COUNTIFS(Sta!$A:$A,$A229,Sta!$E:$E,"&gt;1.5")/$B229</f>
        <v>#DIV/0!</v>
      </c>
      <c r="AB229" s="8" t="e">
        <f>COUNTIFS(Sta!$B:$B,$A229,Sta!$D:$D,"&gt;1.5")/$C229</f>
        <v>#DIV/0!</v>
      </c>
      <c r="AC229" s="11" t="e">
        <f>(COUNTIFS(Sta!$A:A,$A229,Sta!$G:$G,"y") + COUNTIFS(Sta!$B:B,$A229,Sta!$G:$G,"y"))/$D229</f>
        <v>#DIV/0!</v>
      </c>
      <c r="AD229" s="8" t="e">
        <f>COUNTIFS(Sta!$A:A,$A229,Sta!$G:$G,"y")/$B229</f>
        <v>#DIV/0!</v>
      </c>
      <c r="AE229" s="16" t="e">
        <f>COUNTIFS(Sta!$B:B,$A229,Sta!$G:$G,"y")/$C229</f>
        <v>#DIV/0!</v>
      </c>
    </row>
    <row r="230" spans="1:31" x14ac:dyDescent="0.3">
      <c r="A230" t="s">
        <v>323</v>
      </c>
      <c r="B230" s="9">
        <f>COUNTIF(Sta!A:A,A230)</f>
        <v>0</v>
      </c>
      <c r="C230" s="4">
        <f>COUNTIF(Sta!B:B,A230)</f>
        <v>0</v>
      </c>
      <c r="D230" s="4">
        <f t="shared" si="7"/>
        <v>0</v>
      </c>
      <c r="E230" s="11" t="e">
        <f>(COUNTIFS(Sta!$A:$A,$A230,Sta!$F:$F,"&gt;0.5") + COUNTIFS(Sta!$B:$B,$A230,Sta!$F:$F,"&gt;0.5"))/$D230</f>
        <v>#DIV/0!</v>
      </c>
      <c r="F230" s="8" t="e">
        <f>COUNTIFS(Sta!$A:$A,$A230,Sta!$F:$F,"&gt;0.5")/$B230</f>
        <v>#DIV/0!</v>
      </c>
      <c r="G230" s="8" t="e">
        <f>COUNTIFS(Sta!$B:$B,$A230,Sta!$F:$F,"&gt;0.5")/$C230</f>
        <v>#DIV/0!</v>
      </c>
      <c r="H230" s="11" t="e">
        <f>(COUNTIFS(Sta!$A:$A,$A230,Sta!$F:$F,"&gt;1.5") + COUNTIFS(Sta!$B:$B,$A230,Sta!$F:$F,"&gt;1.5"))/$D230</f>
        <v>#DIV/0!</v>
      </c>
      <c r="I230" s="8" t="e">
        <f>COUNTIFS(Sta!$A:$A,$A230,Sta!$F:$F,"&gt;1.5")/$B230</f>
        <v>#DIV/0!</v>
      </c>
      <c r="J230" s="8" t="e">
        <f>COUNTIFS(Sta!$B:$B,$A230,Sta!$F:$F,"&gt;1.5")/$C230</f>
        <v>#DIV/0!</v>
      </c>
      <c r="K230" s="11" t="e">
        <f>(COUNTIFS(Sta!$A:$A,$A230,Sta!$F:$F,"&gt;2.5") + COUNTIFS(Sta!$B:$B,$A230,Sta!$F:$F,"&gt;2.5"))/$D230</f>
        <v>#DIV/0!</v>
      </c>
      <c r="L230" s="8" t="e">
        <f>COUNTIFS(Sta!$A:$A,$A230,Sta!$F:$F,"&gt;2.5")/$B230</f>
        <v>#DIV/0!</v>
      </c>
      <c r="M230" s="8" t="e">
        <f>COUNTIFS(Sta!$B:$B,$A230,Sta!$F:$F,"&gt;2.5")/$C230</f>
        <v>#DIV/0!</v>
      </c>
      <c r="N230" s="11" t="e">
        <f>(COUNTIFS(Sta!$A:$A,$A230,Sta!$F:$F,"&gt;3.5") + COUNTIFS(Sta!$B:$B,$A230,Sta!$F:$F,"&gt;3.5"))/$D230</f>
        <v>#DIV/0!</v>
      </c>
      <c r="O230" s="8" t="e">
        <f>COUNTIFS(Sta!$A:$A,$A230,Sta!$F:$F,"&gt;3.5")/$B230</f>
        <v>#DIV/0!</v>
      </c>
      <c r="P230" s="8" t="e">
        <f>COUNTIFS(Sta!$B:$B,$A230,Sta!$F:$F,"&gt;3.5")/$C230</f>
        <v>#DIV/0!</v>
      </c>
      <c r="Q230" s="11" t="e">
        <f>(COUNTIFS(Sta!$A:$A,$A230,Sta!$D:$D,"&gt;0.5")  + COUNTIFS(Sta!$B:$B,$A230,Sta!$E:$E,"&gt;0.5"))/$D230</f>
        <v>#DIV/0!</v>
      </c>
      <c r="R230" s="8" t="e">
        <f>COUNTIFS(Sta!$A:$A,$A230,Sta!$D:$D,"&gt;0.5")/$B230</f>
        <v>#DIV/0!</v>
      </c>
      <c r="S230" s="8" t="e">
        <f>COUNTIFS(Sta!$B:$B,$A230,Sta!$E:$E,"&gt;0.5")/$C230</f>
        <v>#DIV/0!</v>
      </c>
      <c r="T230" s="11" t="e">
        <f>(COUNTIFS(Sta!$A:$A,$A230,Sta!$D:$D,"&gt;1.5")  + COUNTIFS(Sta!$B:$B,$A230,Sta!$E:$E,"&gt;1.5"))/$D230</f>
        <v>#DIV/0!</v>
      </c>
      <c r="U230" s="8" t="e">
        <f>COUNTIFS(Sta!$A:$A,$A230,Sta!$D:$D,"&gt;1.5")/$B230</f>
        <v>#DIV/0!</v>
      </c>
      <c r="V230" s="8" t="e">
        <f>COUNTIFS(Sta!$B:$B,$A230,Sta!$E:$E,"&gt;1.5")/$C230</f>
        <v>#DIV/0!</v>
      </c>
      <c r="W230" s="11" t="e">
        <f>(COUNTIFS(Sta!$A:$A,$A230,Sta!$E:E,"&gt;0.5") +COUNTIFS(Sta!$B:$B,$A230,Sta!$D:$D,"&gt;0.5"))/$D230</f>
        <v>#DIV/0!</v>
      </c>
      <c r="X230" s="8" t="e">
        <f>COUNTIFS(Sta!$A:$A,$A230,Sta!$E:$E,"&gt;0.5")/$B230</f>
        <v>#DIV/0!</v>
      </c>
      <c r="Y230" s="8" t="e">
        <f>COUNTIFS(Sta!$B:$B,$A230,Sta!$D:$D,"&gt;0.5")/$C230</f>
        <v>#DIV/0!</v>
      </c>
      <c r="Z230" s="11" t="e">
        <f>(COUNTIFS(Sta!$A:$A,$A230,Sta!$E:$E,"&gt;1.5")  + COUNTIFS(Sta!$B:$B,$A230,Sta!$D:$D,"&gt;1.5"))/$D230</f>
        <v>#DIV/0!</v>
      </c>
      <c r="AA230" s="8" t="e">
        <f>COUNTIFS(Sta!$A:$A,$A230,Sta!$E:$E,"&gt;1.5")/$B230</f>
        <v>#DIV/0!</v>
      </c>
      <c r="AB230" s="8" t="e">
        <f>COUNTIFS(Sta!$B:$B,$A230,Sta!$D:$D,"&gt;1.5")/$C230</f>
        <v>#DIV/0!</v>
      </c>
      <c r="AC230" s="11" t="e">
        <f>(COUNTIFS(Sta!$A:A,$A230,Sta!$G:$G,"y") + COUNTIFS(Sta!$B:B,$A230,Sta!$G:$G,"y"))/$D230</f>
        <v>#DIV/0!</v>
      </c>
      <c r="AD230" s="8" t="e">
        <f>COUNTIFS(Sta!$A:A,$A230,Sta!$G:$G,"y")/$B230</f>
        <v>#DIV/0!</v>
      </c>
      <c r="AE230" s="16" t="e">
        <f>COUNTIFS(Sta!$B:B,$A230,Sta!$G:$G,"y")/$C230</f>
        <v>#DIV/0!</v>
      </c>
    </row>
    <row r="231" spans="1:31" x14ac:dyDescent="0.3">
      <c r="A231" t="s">
        <v>326</v>
      </c>
      <c r="B231" s="9">
        <f>COUNTIF(Sta!A:A,A231)</f>
        <v>0</v>
      </c>
      <c r="C231" s="4">
        <f>COUNTIF(Sta!B:B,A231)</f>
        <v>0</v>
      </c>
      <c r="D231" s="4">
        <f t="shared" si="7"/>
        <v>0</v>
      </c>
      <c r="E231" s="11" t="e">
        <f>(COUNTIFS(Sta!$A:$A,$A231,Sta!$F:$F,"&gt;0.5") + COUNTIFS(Sta!$B:$B,$A231,Sta!$F:$F,"&gt;0.5"))/$D231</f>
        <v>#DIV/0!</v>
      </c>
      <c r="F231" s="8" t="e">
        <f>COUNTIFS(Sta!$A:$A,$A231,Sta!$F:$F,"&gt;0.5")/$B231</f>
        <v>#DIV/0!</v>
      </c>
      <c r="G231" s="8" t="e">
        <f>COUNTIFS(Sta!$B:$B,$A231,Sta!$F:$F,"&gt;0.5")/$C231</f>
        <v>#DIV/0!</v>
      </c>
      <c r="H231" s="11" t="e">
        <f>(COUNTIFS(Sta!$A:$A,$A231,Sta!$F:$F,"&gt;1.5") + COUNTIFS(Sta!$B:$B,$A231,Sta!$F:$F,"&gt;1.5"))/$D231</f>
        <v>#DIV/0!</v>
      </c>
      <c r="I231" s="8" t="e">
        <f>COUNTIFS(Sta!$A:$A,$A231,Sta!$F:$F,"&gt;1.5")/$B231</f>
        <v>#DIV/0!</v>
      </c>
      <c r="J231" s="8" t="e">
        <f>COUNTIFS(Sta!$B:$B,$A231,Sta!$F:$F,"&gt;1.5")/$C231</f>
        <v>#DIV/0!</v>
      </c>
      <c r="K231" s="11" t="e">
        <f>(COUNTIFS(Sta!$A:$A,$A231,Sta!$F:$F,"&gt;2.5") + COUNTIFS(Sta!$B:$B,$A231,Sta!$F:$F,"&gt;2.5"))/$D231</f>
        <v>#DIV/0!</v>
      </c>
      <c r="L231" s="8" t="e">
        <f>COUNTIFS(Sta!$A:$A,$A231,Sta!$F:$F,"&gt;2.5")/$B231</f>
        <v>#DIV/0!</v>
      </c>
      <c r="M231" s="8" t="e">
        <f>COUNTIFS(Sta!$B:$B,$A231,Sta!$F:$F,"&gt;2.5")/$C231</f>
        <v>#DIV/0!</v>
      </c>
      <c r="N231" s="11" t="e">
        <f>(COUNTIFS(Sta!$A:$A,$A231,Sta!$F:$F,"&gt;3.5") + COUNTIFS(Sta!$B:$B,$A231,Sta!$F:$F,"&gt;3.5"))/$D231</f>
        <v>#DIV/0!</v>
      </c>
      <c r="O231" s="8" t="e">
        <f>COUNTIFS(Sta!$A:$A,$A231,Sta!$F:$F,"&gt;3.5")/$B231</f>
        <v>#DIV/0!</v>
      </c>
      <c r="P231" s="8" t="e">
        <f>COUNTIFS(Sta!$B:$B,$A231,Sta!$F:$F,"&gt;3.5")/$C231</f>
        <v>#DIV/0!</v>
      </c>
      <c r="Q231" s="11" t="e">
        <f>(COUNTIFS(Sta!$A:$A,$A231,Sta!$D:$D,"&gt;0.5")  + COUNTIFS(Sta!$B:$B,$A231,Sta!$E:$E,"&gt;0.5"))/$D231</f>
        <v>#DIV/0!</v>
      </c>
      <c r="R231" s="8" t="e">
        <f>COUNTIFS(Sta!$A:$A,$A231,Sta!$D:$D,"&gt;0.5")/$B231</f>
        <v>#DIV/0!</v>
      </c>
      <c r="S231" s="8" t="e">
        <f>COUNTIFS(Sta!$B:$B,$A231,Sta!$E:$E,"&gt;0.5")/$C231</f>
        <v>#DIV/0!</v>
      </c>
      <c r="T231" s="11" t="e">
        <f>(COUNTIFS(Sta!$A:$A,$A231,Sta!$D:$D,"&gt;1.5")  + COUNTIFS(Sta!$B:$B,$A231,Sta!$E:$E,"&gt;1.5"))/$D231</f>
        <v>#DIV/0!</v>
      </c>
      <c r="U231" s="8" t="e">
        <f>COUNTIFS(Sta!$A:$A,$A231,Sta!$D:$D,"&gt;1.5")/$B231</f>
        <v>#DIV/0!</v>
      </c>
      <c r="V231" s="8" t="e">
        <f>COUNTIFS(Sta!$B:$B,$A231,Sta!$E:$E,"&gt;1.5")/$C231</f>
        <v>#DIV/0!</v>
      </c>
      <c r="W231" s="11" t="e">
        <f>(COUNTIFS(Sta!$A:$A,$A231,Sta!$E:E,"&gt;0.5") +COUNTIFS(Sta!$B:$B,$A231,Sta!$D:$D,"&gt;0.5"))/$D231</f>
        <v>#DIV/0!</v>
      </c>
      <c r="X231" s="8" t="e">
        <f>COUNTIFS(Sta!$A:$A,$A231,Sta!$E:$E,"&gt;0.5")/$B231</f>
        <v>#DIV/0!</v>
      </c>
      <c r="Y231" s="8" t="e">
        <f>COUNTIFS(Sta!$B:$B,$A231,Sta!$D:$D,"&gt;0.5")/$C231</f>
        <v>#DIV/0!</v>
      </c>
      <c r="Z231" s="11" t="e">
        <f>(COUNTIFS(Sta!$A:$A,$A231,Sta!$E:$E,"&gt;1.5")  + COUNTIFS(Sta!$B:$B,$A231,Sta!$D:$D,"&gt;1.5"))/$D231</f>
        <v>#DIV/0!</v>
      </c>
      <c r="AA231" s="8" t="e">
        <f>COUNTIFS(Sta!$A:$A,$A231,Sta!$E:$E,"&gt;1.5")/$B231</f>
        <v>#DIV/0!</v>
      </c>
      <c r="AB231" s="8" t="e">
        <f>COUNTIFS(Sta!$B:$B,$A231,Sta!$D:$D,"&gt;1.5")/$C231</f>
        <v>#DIV/0!</v>
      </c>
      <c r="AC231" s="11" t="e">
        <f>(COUNTIFS(Sta!$A:A,$A231,Sta!$G:$G,"y") + COUNTIFS(Sta!$B:B,$A231,Sta!$G:$G,"y"))/$D231</f>
        <v>#DIV/0!</v>
      </c>
      <c r="AD231" s="8" t="e">
        <f>COUNTIFS(Sta!$A:A,$A231,Sta!$G:$G,"y")/$B231</f>
        <v>#DIV/0!</v>
      </c>
      <c r="AE231" s="16" t="e">
        <f>COUNTIFS(Sta!$B:B,$A231,Sta!$G:$G,"y")/$C231</f>
        <v>#DIV/0!</v>
      </c>
    </row>
    <row r="232" spans="1:31" x14ac:dyDescent="0.3">
      <c r="A232" t="s">
        <v>320</v>
      </c>
      <c r="B232" s="9">
        <f>COUNTIF(Sta!A:A,A232)</f>
        <v>0</v>
      </c>
      <c r="C232" s="4">
        <f>COUNTIF(Sta!B:B,A232)</f>
        <v>0</v>
      </c>
      <c r="D232" s="4">
        <f t="shared" si="7"/>
        <v>0</v>
      </c>
      <c r="E232" s="11" t="e">
        <f>(COUNTIFS(Sta!$A:$A,$A232,Sta!$F:$F,"&gt;0.5") + COUNTIFS(Sta!$B:$B,$A232,Sta!$F:$F,"&gt;0.5"))/$D232</f>
        <v>#DIV/0!</v>
      </c>
      <c r="F232" s="8" t="e">
        <f>COUNTIFS(Sta!$A:$A,$A232,Sta!$F:$F,"&gt;0.5")/$B232</f>
        <v>#DIV/0!</v>
      </c>
      <c r="G232" s="8" t="e">
        <f>COUNTIFS(Sta!$B:$B,$A232,Sta!$F:$F,"&gt;0.5")/$C232</f>
        <v>#DIV/0!</v>
      </c>
      <c r="H232" s="11" t="e">
        <f>(COUNTIFS(Sta!$A:$A,$A232,Sta!$F:$F,"&gt;1.5") + COUNTIFS(Sta!$B:$B,$A232,Sta!$F:$F,"&gt;1.5"))/$D232</f>
        <v>#DIV/0!</v>
      </c>
      <c r="I232" s="8" t="e">
        <f>COUNTIFS(Sta!$A:$A,$A232,Sta!$F:$F,"&gt;1.5")/$B232</f>
        <v>#DIV/0!</v>
      </c>
      <c r="J232" s="8" t="e">
        <f>COUNTIFS(Sta!$B:$B,$A232,Sta!$F:$F,"&gt;1.5")/$C232</f>
        <v>#DIV/0!</v>
      </c>
      <c r="K232" s="11" t="e">
        <f>(COUNTIFS(Sta!$A:$A,$A232,Sta!$F:$F,"&gt;2.5") + COUNTIFS(Sta!$B:$B,$A232,Sta!$F:$F,"&gt;2.5"))/$D232</f>
        <v>#DIV/0!</v>
      </c>
      <c r="L232" s="8" t="e">
        <f>COUNTIFS(Sta!$A:$A,$A232,Sta!$F:$F,"&gt;2.5")/$B232</f>
        <v>#DIV/0!</v>
      </c>
      <c r="M232" s="8" t="e">
        <f>COUNTIFS(Sta!$B:$B,$A232,Sta!$F:$F,"&gt;2.5")/$C232</f>
        <v>#DIV/0!</v>
      </c>
      <c r="N232" s="11" t="e">
        <f>(COUNTIFS(Sta!$A:$A,$A232,Sta!$F:$F,"&gt;3.5") + COUNTIFS(Sta!$B:$B,$A232,Sta!$F:$F,"&gt;3.5"))/$D232</f>
        <v>#DIV/0!</v>
      </c>
      <c r="O232" s="8" t="e">
        <f>COUNTIFS(Sta!$A:$A,$A232,Sta!$F:$F,"&gt;3.5")/$B232</f>
        <v>#DIV/0!</v>
      </c>
      <c r="P232" s="8" t="e">
        <f>COUNTIFS(Sta!$B:$B,$A232,Sta!$F:$F,"&gt;3.5")/$C232</f>
        <v>#DIV/0!</v>
      </c>
      <c r="Q232" s="11" t="e">
        <f>(COUNTIFS(Sta!$A:$A,$A232,Sta!$D:$D,"&gt;0.5")  + COUNTIFS(Sta!$B:$B,$A232,Sta!$E:$E,"&gt;0.5"))/$D232</f>
        <v>#DIV/0!</v>
      </c>
      <c r="R232" s="8" t="e">
        <f>COUNTIFS(Sta!$A:$A,$A232,Sta!$D:$D,"&gt;0.5")/$B232</f>
        <v>#DIV/0!</v>
      </c>
      <c r="S232" s="8" t="e">
        <f>COUNTIFS(Sta!$B:$B,$A232,Sta!$E:$E,"&gt;0.5")/$C232</f>
        <v>#DIV/0!</v>
      </c>
      <c r="T232" s="11" t="e">
        <f>(COUNTIFS(Sta!$A:$A,$A232,Sta!$D:$D,"&gt;1.5")  + COUNTIFS(Sta!$B:$B,$A232,Sta!$E:$E,"&gt;1.5"))/$D232</f>
        <v>#DIV/0!</v>
      </c>
      <c r="U232" s="8" t="e">
        <f>COUNTIFS(Sta!$A:$A,$A232,Sta!$D:$D,"&gt;1.5")/$B232</f>
        <v>#DIV/0!</v>
      </c>
      <c r="V232" s="8" t="e">
        <f>COUNTIFS(Sta!$B:$B,$A232,Sta!$E:$E,"&gt;1.5")/$C232</f>
        <v>#DIV/0!</v>
      </c>
      <c r="W232" s="11" t="e">
        <f>(COUNTIFS(Sta!$A:$A,$A232,Sta!$E:E,"&gt;0.5") +COUNTIFS(Sta!$B:$B,$A232,Sta!$D:$D,"&gt;0.5"))/$D232</f>
        <v>#DIV/0!</v>
      </c>
      <c r="X232" s="8" t="e">
        <f>COUNTIFS(Sta!$A:$A,$A232,Sta!$E:$E,"&gt;0.5")/$B232</f>
        <v>#DIV/0!</v>
      </c>
      <c r="Y232" s="8" t="e">
        <f>COUNTIFS(Sta!$B:$B,$A232,Sta!$D:$D,"&gt;0.5")/$C232</f>
        <v>#DIV/0!</v>
      </c>
      <c r="Z232" s="11" t="e">
        <f>(COUNTIFS(Sta!$A:$A,$A232,Sta!$E:$E,"&gt;1.5")  + COUNTIFS(Sta!$B:$B,$A232,Sta!$D:$D,"&gt;1.5"))/$D232</f>
        <v>#DIV/0!</v>
      </c>
      <c r="AA232" s="8" t="e">
        <f>COUNTIFS(Sta!$A:$A,$A232,Sta!$E:$E,"&gt;1.5")/$B232</f>
        <v>#DIV/0!</v>
      </c>
      <c r="AB232" s="8" t="e">
        <f>COUNTIFS(Sta!$B:$B,$A232,Sta!$D:$D,"&gt;1.5")/$C232</f>
        <v>#DIV/0!</v>
      </c>
      <c r="AC232" s="11" t="e">
        <f>(COUNTIFS(Sta!$A:A,$A232,Sta!$G:$G,"y") + COUNTIFS(Sta!$B:B,$A232,Sta!$G:$G,"y"))/$D232</f>
        <v>#DIV/0!</v>
      </c>
      <c r="AD232" s="8" t="e">
        <f>COUNTIFS(Sta!$A:A,$A232,Sta!$G:$G,"y")/$B232</f>
        <v>#DIV/0!</v>
      </c>
      <c r="AE232" s="16" t="e">
        <f>COUNTIFS(Sta!$B:B,$A232,Sta!$G:$G,"y")/$C232</f>
        <v>#DIV/0!</v>
      </c>
    </row>
    <row r="233" spans="1:31" x14ac:dyDescent="0.3">
      <c r="A233" s="62" t="s">
        <v>139</v>
      </c>
      <c r="B233" s="9">
        <f>COUNTIF(Sta!A:A,A233)</f>
        <v>0</v>
      </c>
      <c r="C233" s="4">
        <f>COUNTIF(Sta!B:B,A233)</f>
        <v>0</v>
      </c>
      <c r="D233" s="4">
        <f t="shared" ref="D233:D252" si="8">B233+C233</f>
        <v>0</v>
      </c>
      <c r="E233" s="11" t="e">
        <f>(COUNTIFS(Sta!$A:$A,$A233,Sta!$F:$F,"&gt;0.5") + COUNTIFS(Sta!$B:$B,$A233,Sta!$F:$F,"&gt;0.5"))/$D233</f>
        <v>#DIV/0!</v>
      </c>
      <c r="F233" s="8" t="e">
        <f>COUNTIFS(Sta!$A:$A,$A233,Sta!$F:$F,"&gt;0.5")/$B233</f>
        <v>#DIV/0!</v>
      </c>
      <c r="G233" s="8" t="e">
        <f>COUNTIFS(Sta!$B:$B,$A233,Sta!$F:$F,"&gt;0.5")/$C233</f>
        <v>#DIV/0!</v>
      </c>
      <c r="H233" s="11" t="e">
        <f>(COUNTIFS(Sta!$A:$A,$A233,Sta!$F:$F,"&gt;1.5") + COUNTIFS(Sta!$B:$B,$A233,Sta!$F:$F,"&gt;1.5"))/$D233</f>
        <v>#DIV/0!</v>
      </c>
      <c r="I233" s="8" t="e">
        <f>COUNTIFS(Sta!$A:$A,$A233,Sta!$F:$F,"&gt;1.5")/$B233</f>
        <v>#DIV/0!</v>
      </c>
      <c r="J233" s="8" t="e">
        <f>COUNTIFS(Sta!$B:$B,$A233,Sta!$F:$F,"&gt;1.5")/$C233</f>
        <v>#DIV/0!</v>
      </c>
      <c r="K233" s="11" t="e">
        <f>(COUNTIFS(Sta!$A:$A,$A233,Sta!$F:$F,"&gt;2.5") + COUNTIFS(Sta!$B:$B,$A233,Sta!$F:$F,"&gt;2.5"))/$D233</f>
        <v>#DIV/0!</v>
      </c>
      <c r="L233" s="8" t="e">
        <f>COUNTIFS(Sta!$A:$A,$A233,Sta!$F:$F,"&gt;2.5")/$B233</f>
        <v>#DIV/0!</v>
      </c>
      <c r="M233" s="8" t="e">
        <f>COUNTIFS(Sta!$B:$B,$A233,Sta!$F:$F,"&gt;2.5")/$C233</f>
        <v>#DIV/0!</v>
      </c>
      <c r="N233" s="11" t="e">
        <f>(COUNTIFS(Sta!$A:$A,$A233,Sta!$F:$F,"&gt;3.5") + COUNTIFS(Sta!$B:$B,$A233,Sta!$F:$F,"&gt;3.5"))/$D233</f>
        <v>#DIV/0!</v>
      </c>
      <c r="O233" s="8" t="e">
        <f>COUNTIFS(Sta!$A:$A,$A233,Sta!$F:$F,"&gt;3.5")/$B233</f>
        <v>#DIV/0!</v>
      </c>
      <c r="P233" s="8" t="e">
        <f>COUNTIFS(Sta!$B:$B,$A233,Sta!$F:$F,"&gt;3.5")/$C233</f>
        <v>#DIV/0!</v>
      </c>
      <c r="Q233" s="11" t="e">
        <f>(COUNTIFS(Sta!$A:$A,$A233,Sta!$D:$D,"&gt;0.5")  + COUNTIFS(Sta!$B:$B,$A233,Sta!$E:$E,"&gt;0.5"))/$D233</f>
        <v>#DIV/0!</v>
      </c>
      <c r="R233" s="8" t="e">
        <f>COUNTIFS(Sta!$A:$A,$A233,Sta!$D:$D,"&gt;0.5")/$B233</f>
        <v>#DIV/0!</v>
      </c>
      <c r="S233" s="8" t="e">
        <f>COUNTIFS(Sta!$B:$B,$A233,Sta!$E:$E,"&gt;0.5")/$C233</f>
        <v>#DIV/0!</v>
      </c>
      <c r="T233" s="11" t="e">
        <f>(COUNTIFS(Sta!$A:$A,$A233,Sta!$D:$D,"&gt;1.5")  + COUNTIFS(Sta!$B:$B,$A233,Sta!$E:$E,"&gt;1.5"))/$D233</f>
        <v>#DIV/0!</v>
      </c>
      <c r="U233" s="8" t="e">
        <f>COUNTIFS(Sta!$A:$A,$A233,Sta!$D:$D,"&gt;1.5")/$B233</f>
        <v>#DIV/0!</v>
      </c>
      <c r="V233" s="8" t="e">
        <f>COUNTIFS(Sta!$B:$B,$A233,Sta!$E:$E,"&gt;1.5")/$C233</f>
        <v>#DIV/0!</v>
      </c>
      <c r="W233" s="11" t="e">
        <f>(COUNTIFS(Sta!$A:$A,$A233,Sta!$E:E,"&gt;0.5") +COUNTIFS(Sta!$B:$B,$A233,Sta!$D:$D,"&gt;0.5"))/$D233</f>
        <v>#DIV/0!</v>
      </c>
      <c r="X233" s="8" t="e">
        <f>COUNTIFS(Sta!$A:$A,$A233,Sta!$E:$E,"&gt;0.5")/$B233</f>
        <v>#DIV/0!</v>
      </c>
      <c r="Y233" s="8" t="e">
        <f>COUNTIFS(Sta!$B:$B,$A233,Sta!$D:$D,"&gt;0.5")/$C233</f>
        <v>#DIV/0!</v>
      </c>
      <c r="Z233" s="11" t="e">
        <f>(COUNTIFS(Sta!$A:$A,$A233,Sta!$E:$E,"&gt;1.5")  + COUNTIFS(Sta!$B:$B,$A233,Sta!$D:$D,"&gt;1.5"))/$D233</f>
        <v>#DIV/0!</v>
      </c>
      <c r="AA233" s="8" t="e">
        <f>COUNTIFS(Sta!$A:$A,$A233,Sta!$E:$E,"&gt;1.5")/$B233</f>
        <v>#DIV/0!</v>
      </c>
      <c r="AB233" s="8" t="e">
        <f>COUNTIFS(Sta!$B:$B,$A233,Sta!$D:$D,"&gt;1.5")/$C233</f>
        <v>#DIV/0!</v>
      </c>
      <c r="AC233" s="11" t="e">
        <f>(COUNTIFS(Sta!$A:A,$A233,Sta!$G:$G,"y") + COUNTIFS(Sta!$B:B,$A233,Sta!$G:$G,"y"))/$D233</f>
        <v>#DIV/0!</v>
      </c>
      <c r="AD233" s="8" t="e">
        <f>COUNTIFS(Sta!$A:A,$A233,Sta!$G:$G,"y")/$B233</f>
        <v>#DIV/0!</v>
      </c>
      <c r="AE233" s="16" t="e">
        <f>COUNTIFS(Sta!$B:B,$A233,Sta!$G:$G,"y")/$C233</f>
        <v>#DIV/0!</v>
      </c>
    </row>
    <row r="234" spans="1:31" x14ac:dyDescent="0.3">
      <c r="A234" s="62" t="s">
        <v>142</v>
      </c>
      <c r="B234" s="9">
        <f>COUNTIF(Sta!A:A,A234)</f>
        <v>0</v>
      </c>
      <c r="C234" s="4">
        <f>COUNTIF(Sta!B:B,A234)</f>
        <v>0</v>
      </c>
      <c r="D234" s="4">
        <f t="shared" si="8"/>
        <v>0</v>
      </c>
      <c r="E234" s="11" t="e">
        <f>(COUNTIFS(Sta!$A:$A,$A234,Sta!$F:$F,"&gt;0.5") + COUNTIFS(Sta!$B:$B,$A234,Sta!$F:$F,"&gt;0.5"))/$D234</f>
        <v>#DIV/0!</v>
      </c>
      <c r="F234" s="8" t="e">
        <f>COUNTIFS(Sta!$A:$A,$A234,Sta!$F:$F,"&gt;0.5")/$B234</f>
        <v>#DIV/0!</v>
      </c>
      <c r="G234" s="8" t="e">
        <f>COUNTIFS(Sta!$B:$B,$A234,Sta!$F:$F,"&gt;0.5")/$C234</f>
        <v>#DIV/0!</v>
      </c>
      <c r="H234" s="11" t="e">
        <f>(COUNTIFS(Sta!$A:$A,$A234,Sta!$F:$F,"&gt;1.5") + COUNTIFS(Sta!$B:$B,$A234,Sta!$F:$F,"&gt;1.5"))/$D234</f>
        <v>#DIV/0!</v>
      </c>
      <c r="I234" s="8" t="e">
        <f>COUNTIFS(Sta!$A:$A,$A234,Sta!$F:$F,"&gt;1.5")/$B234</f>
        <v>#DIV/0!</v>
      </c>
      <c r="J234" s="8" t="e">
        <f>COUNTIFS(Sta!$B:$B,$A234,Sta!$F:$F,"&gt;1.5")/$C234</f>
        <v>#DIV/0!</v>
      </c>
      <c r="K234" s="11" t="e">
        <f>(COUNTIFS(Sta!$A:$A,$A234,Sta!$F:$F,"&gt;2.5") + COUNTIFS(Sta!$B:$B,$A234,Sta!$F:$F,"&gt;2.5"))/$D234</f>
        <v>#DIV/0!</v>
      </c>
      <c r="L234" s="8" t="e">
        <f>COUNTIFS(Sta!$A:$A,$A234,Sta!$F:$F,"&gt;2.5")/$B234</f>
        <v>#DIV/0!</v>
      </c>
      <c r="M234" s="8" t="e">
        <f>COUNTIFS(Sta!$B:$B,$A234,Sta!$F:$F,"&gt;2.5")/$C234</f>
        <v>#DIV/0!</v>
      </c>
      <c r="N234" s="11" t="e">
        <f>(COUNTIFS(Sta!$A:$A,$A234,Sta!$F:$F,"&gt;3.5") + COUNTIFS(Sta!$B:$B,$A234,Sta!$F:$F,"&gt;3.5"))/$D234</f>
        <v>#DIV/0!</v>
      </c>
      <c r="O234" s="8" t="e">
        <f>COUNTIFS(Sta!$A:$A,$A234,Sta!$F:$F,"&gt;3.5")/$B234</f>
        <v>#DIV/0!</v>
      </c>
      <c r="P234" s="8" t="e">
        <f>COUNTIFS(Sta!$B:$B,$A234,Sta!$F:$F,"&gt;3.5")/$C234</f>
        <v>#DIV/0!</v>
      </c>
      <c r="Q234" s="11" t="e">
        <f>(COUNTIFS(Sta!$A:$A,$A234,Sta!$D:$D,"&gt;0.5")  + COUNTIFS(Sta!$B:$B,$A234,Sta!$E:$E,"&gt;0.5"))/$D234</f>
        <v>#DIV/0!</v>
      </c>
      <c r="R234" s="8" t="e">
        <f>COUNTIFS(Sta!$A:$A,$A234,Sta!$D:$D,"&gt;0.5")/$B234</f>
        <v>#DIV/0!</v>
      </c>
      <c r="S234" s="8" t="e">
        <f>COUNTIFS(Sta!$B:$B,$A234,Sta!$E:$E,"&gt;0.5")/$C234</f>
        <v>#DIV/0!</v>
      </c>
      <c r="T234" s="11" t="e">
        <f>(COUNTIFS(Sta!$A:$A,$A234,Sta!$D:$D,"&gt;1.5")  + COUNTIFS(Sta!$B:$B,$A234,Sta!$E:$E,"&gt;1.5"))/$D234</f>
        <v>#DIV/0!</v>
      </c>
      <c r="U234" s="8" t="e">
        <f>COUNTIFS(Sta!$A:$A,$A234,Sta!$D:$D,"&gt;1.5")/$B234</f>
        <v>#DIV/0!</v>
      </c>
      <c r="V234" s="8" t="e">
        <f>COUNTIFS(Sta!$B:$B,$A234,Sta!$E:$E,"&gt;1.5")/$C234</f>
        <v>#DIV/0!</v>
      </c>
      <c r="W234" s="11" t="e">
        <f>(COUNTIFS(Sta!$A:$A,$A234,Sta!$E:E,"&gt;0.5") +COUNTIFS(Sta!$B:$B,$A234,Sta!$D:$D,"&gt;0.5"))/$D234</f>
        <v>#DIV/0!</v>
      </c>
      <c r="X234" s="8" t="e">
        <f>COUNTIFS(Sta!$A:$A,$A234,Sta!$E:$E,"&gt;0.5")/$B234</f>
        <v>#DIV/0!</v>
      </c>
      <c r="Y234" s="8" t="e">
        <f>COUNTIFS(Sta!$B:$B,$A234,Sta!$D:$D,"&gt;0.5")/$C234</f>
        <v>#DIV/0!</v>
      </c>
      <c r="Z234" s="11" t="e">
        <f>(COUNTIFS(Sta!$A:$A,$A234,Sta!$E:$E,"&gt;1.5")  + COUNTIFS(Sta!$B:$B,$A234,Sta!$D:$D,"&gt;1.5"))/$D234</f>
        <v>#DIV/0!</v>
      </c>
      <c r="AA234" s="8" t="e">
        <f>COUNTIFS(Sta!$A:$A,$A234,Sta!$E:$E,"&gt;1.5")/$B234</f>
        <v>#DIV/0!</v>
      </c>
      <c r="AB234" s="8" t="e">
        <f>COUNTIFS(Sta!$B:$B,$A234,Sta!$D:$D,"&gt;1.5")/$C234</f>
        <v>#DIV/0!</v>
      </c>
      <c r="AC234" s="11" t="e">
        <f>(COUNTIFS(Sta!$A:A,$A234,Sta!$G:$G,"y") + COUNTIFS(Sta!$B:B,$A234,Sta!$G:$G,"y"))/$D234</f>
        <v>#DIV/0!</v>
      </c>
      <c r="AD234" s="8" t="e">
        <f>COUNTIFS(Sta!$A:A,$A234,Sta!$G:$G,"y")/$B234</f>
        <v>#DIV/0!</v>
      </c>
      <c r="AE234" s="16" t="e">
        <f>COUNTIFS(Sta!$B:B,$A234,Sta!$G:$G,"y")/$C234</f>
        <v>#DIV/0!</v>
      </c>
    </row>
    <row r="235" spans="1:31" x14ac:dyDescent="0.3">
      <c r="A235" s="62" t="s">
        <v>152</v>
      </c>
      <c r="B235" s="9">
        <f>COUNTIF(Sta!A:A,A235)</f>
        <v>0</v>
      </c>
      <c r="C235" s="4">
        <f>COUNTIF(Sta!B:B,A235)</f>
        <v>0</v>
      </c>
      <c r="D235" s="4">
        <f t="shared" si="8"/>
        <v>0</v>
      </c>
      <c r="E235" s="11" t="e">
        <f>(COUNTIFS(Sta!$A:$A,$A235,Sta!$F:$F,"&gt;0.5") + COUNTIFS(Sta!$B:$B,$A235,Sta!$F:$F,"&gt;0.5"))/$D235</f>
        <v>#DIV/0!</v>
      </c>
      <c r="F235" s="8" t="e">
        <f>COUNTIFS(Sta!$A:$A,$A235,Sta!$F:$F,"&gt;0.5")/$B235</f>
        <v>#DIV/0!</v>
      </c>
      <c r="G235" s="8" t="e">
        <f>COUNTIFS(Sta!$B:$B,$A235,Sta!$F:$F,"&gt;0.5")/$C235</f>
        <v>#DIV/0!</v>
      </c>
      <c r="H235" s="11" t="e">
        <f>(COUNTIFS(Sta!$A:$A,$A235,Sta!$F:$F,"&gt;1.5") + COUNTIFS(Sta!$B:$B,$A235,Sta!$F:$F,"&gt;1.5"))/$D235</f>
        <v>#DIV/0!</v>
      </c>
      <c r="I235" s="8" t="e">
        <f>COUNTIFS(Sta!$A:$A,$A235,Sta!$F:$F,"&gt;1.5")/$B235</f>
        <v>#DIV/0!</v>
      </c>
      <c r="J235" s="8" t="e">
        <f>COUNTIFS(Sta!$B:$B,$A235,Sta!$F:$F,"&gt;1.5")/$C235</f>
        <v>#DIV/0!</v>
      </c>
      <c r="K235" s="11" t="e">
        <f>(COUNTIFS(Sta!$A:$A,$A235,Sta!$F:$F,"&gt;2.5") + COUNTIFS(Sta!$B:$B,$A235,Sta!$F:$F,"&gt;2.5"))/$D235</f>
        <v>#DIV/0!</v>
      </c>
      <c r="L235" s="8" t="e">
        <f>COUNTIFS(Sta!$A:$A,$A235,Sta!$F:$F,"&gt;2.5")/$B235</f>
        <v>#DIV/0!</v>
      </c>
      <c r="M235" s="8" t="e">
        <f>COUNTIFS(Sta!$B:$B,$A235,Sta!$F:$F,"&gt;2.5")/$C235</f>
        <v>#DIV/0!</v>
      </c>
      <c r="N235" s="11" t="e">
        <f>(COUNTIFS(Sta!$A:$A,$A235,Sta!$F:$F,"&gt;3.5") + COUNTIFS(Sta!$B:$B,$A235,Sta!$F:$F,"&gt;3.5"))/$D235</f>
        <v>#DIV/0!</v>
      </c>
      <c r="O235" s="8" t="e">
        <f>COUNTIFS(Sta!$A:$A,$A235,Sta!$F:$F,"&gt;3.5")/$B235</f>
        <v>#DIV/0!</v>
      </c>
      <c r="P235" s="8" t="e">
        <f>COUNTIFS(Sta!$B:$B,$A235,Sta!$F:$F,"&gt;3.5")/$C235</f>
        <v>#DIV/0!</v>
      </c>
      <c r="Q235" s="11" t="e">
        <f>(COUNTIFS(Sta!$A:$A,$A235,Sta!$D:$D,"&gt;0.5")  + COUNTIFS(Sta!$B:$B,$A235,Sta!$E:$E,"&gt;0.5"))/$D235</f>
        <v>#DIV/0!</v>
      </c>
      <c r="R235" s="8" t="e">
        <f>COUNTIFS(Sta!$A:$A,$A235,Sta!$D:$D,"&gt;0.5")/$B235</f>
        <v>#DIV/0!</v>
      </c>
      <c r="S235" s="8" t="e">
        <f>COUNTIFS(Sta!$B:$B,$A235,Sta!$E:$E,"&gt;0.5")/$C235</f>
        <v>#DIV/0!</v>
      </c>
      <c r="T235" s="11" t="e">
        <f>(COUNTIFS(Sta!$A:$A,$A235,Sta!$D:$D,"&gt;1.5")  + COUNTIFS(Sta!$B:$B,$A235,Sta!$E:$E,"&gt;1.5"))/$D235</f>
        <v>#DIV/0!</v>
      </c>
      <c r="U235" s="8" t="e">
        <f>COUNTIFS(Sta!$A:$A,$A235,Sta!$D:$D,"&gt;1.5")/$B235</f>
        <v>#DIV/0!</v>
      </c>
      <c r="V235" s="8" t="e">
        <f>COUNTIFS(Sta!$B:$B,$A235,Sta!$E:$E,"&gt;1.5")/$C235</f>
        <v>#DIV/0!</v>
      </c>
      <c r="W235" s="11" t="e">
        <f>(COUNTIFS(Sta!$A:$A,$A235,Sta!$E:E,"&gt;0.5") +COUNTIFS(Sta!$B:$B,$A235,Sta!$D:$D,"&gt;0.5"))/$D235</f>
        <v>#DIV/0!</v>
      </c>
      <c r="X235" s="8" t="e">
        <f>COUNTIFS(Sta!$A:$A,$A235,Sta!$E:$E,"&gt;0.5")/$B235</f>
        <v>#DIV/0!</v>
      </c>
      <c r="Y235" s="8" t="e">
        <f>COUNTIFS(Sta!$B:$B,$A235,Sta!$D:$D,"&gt;0.5")/$C235</f>
        <v>#DIV/0!</v>
      </c>
      <c r="Z235" s="11" t="e">
        <f>(COUNTIFS(Sta!$A:$A,$A235,Sta!$E:$E,"&gt;1.5")  + COUNTIFS(Sta!$B:$B,$A235,Sta!$D:$D,"&gt;1.5"))/$D235</f>
        <v>#DIV/0!</v>
      </c>
      <c r="AA235" s="8" t="e">
        <f>COUNTIFS(Sta!$A:$A,$A235,Sta!$E:$E,"&gt;1.5")/$B235</f>
        <v>#DIV/0!</v>
      </c>
      <c r="AB235" s="8" t="e">
        <f>COUNTIFS(Sta!$B:$B,$A235,Sta!$D:$D,"&gt;1.5")/$C235</f>
        <v>#DIV/0!</v>
      </c>
      <c r="AC235" s="11" t="e">
        <f>(COUNTIFS(Sta!$A:A,$A235,Sta!$G:$G,"y") + COUNTIFS(Sta!$B:B,$A235,Sta!$G:$G,"y"))/$D235</f>
        <v>#DIV/0!</v>
      </c>
      <c r="AD235" s="8" t="e">
        <f>COUNTIFS(Sta!$A:A,$A235,Sta!$G:$G,"y")/$B235</f>
        <v>#DIV/0!</v>
      </c>
      <c r="AE235" s="16" t="e">
        <f>COUNTIFS(Sta!$B:B,$A235,Sta!$G:$G,"y")/$C235</f>
        <v>#DIV/0!</v>
      </c>
    </row>
    <row r="236" spans="1:31" x14ac:dyDescent="0.3">
      <c r="A236" s="62" t="s">
        <v>141</v>
      </c>
      <c r="B236" s="9">
        <f>COUNTIF(Sta!A:A,A236)</f>
        <v>0</v>
      </c>
      <c r="C236" s="4">
        <f>COUNTIF(Sta!B:B,A236)</f>
        <v>0</v>
      </c>
      <c r="D236" s="4">
        <f t="shared" si="8"/>
        <v>0</v>
      </c>
      <c r="E236" s="11" t="e">
        <f>(COUNTIFS(Sta!$A:$A,$A236,Sta!$F:$F,"&gt;0.5") + COUNTIFS(Sta!$B:$B,$A236,Sta!$F:$F,"&gt;0.5"))/$D236</f>
        <v>#DIV/0!</v>
      </c>
      <c r="F236" s="8" t="e">
        <f>COUNTIFS(Sta!$A:$A,$A236,Sta!$F:$F,"&gt;0.5")/$B236</f>
        <v>#DIV/0!</v>
      </c>
      <c r="G236" s="8" t="e">
        <f>COUNTIFS(Sta!$B:$B,$A236,Sta!$F:$F,"&gt;0.5")/$C236</f>
        <v>#DIV/0!</v>
      </c>
      <c r="H236" s="11" t="e">
        <f>(COUNTIFS(Sta!$A:$A,$A236,Sta!$F:$F,"&gt;1.5") + COUNTIFS(Sta!$B:$B,$A236,Sta!$F:$F,"&gt;1.5"))/$D236</f>
        <v>#DIV/0!</v>
      </c>
      <c r="I236" s="8" t="e">
        <f>COUNTIFS(Sta!$A:$A,$A236,Sta!$F:$F,"&gt;1.5")/$B236</f>
        <v>#DIV/0!</v>
      </c>
      <c r="J236" s="8" t="e">
        <f>COUNTIFS(Sta!$B:$B,$A236,Sta!$F:$F,"&gt;1.5")/$C236</f>
        <v>#DIV/0!</v>
      </c>
      <c r="K236" s="11" t="e">
        <f>(COUNTIFS(Sta!$A:$A,$A236,Sta!$F:$F,"&gt;2.5") + COUNTIFS(Sta!$B:$B,$A236,Sta!$F:$F,"&gt;2.5"))/$D236</f>
        <v>#DIV/0!</v>
      </c>
      <c r="L236" s="8" t="e">
        <f>COUNTIFS(Sta!$A:$A,$A236,Sta!$F:$F,"&gt;2.5")/$B236</f>
        <v>#DIV/0!</v>
      </c>
      <c r="M236" s="8" t="e">
        <f>COUNTIFS(Sta!$B:$B,$A236,Sta!$F:$F,"&gt;2.5")/$C236</f>
        <v>#DIV/0!</v>
      </c>
      <c r="N236" s="11" t="e">
        <f>(COUNTIFS(Sta!$A:$A,$A236,Sta!$F:$F,"&gt;3.5") + COUNTIFS(Sta!$B:$B,$A236,Sta!$F:$F,"&gt;3.5"))/$D236</f>
        <v>#DIV/0!</v>
      </c>
      <c r="O236" s="8" t="e">
        <f>COUNTIFS(Sta!$A:$A,$A236,Sta!$F:$F,"&gt;3.5")/$B236</f>
        <v>#DIV/0!</v>
      </c>
      <c r="P236" s="8" t="e">
        <f>COUNTIFS(Sta!$B:$B,$A236,Sta!$F:$F,"&gt;3.5")/$C236</f>
        <v>#DIV/0!</v>
      </c>
      <c r="Q236" s="11" t="e">
        <f>(COUNTIFS(Sta!$A:$A,$A236,Sta!$D:$D,"&gt;0.5")  + COUNTIFS(Sta!$B:$B,$A236,Sta!$E:$E,"&gt;0.5"))/$D236</f>
        <v>#DIV/0!</v>
      </c>
      <c r="R236" s="8" t="e">
        <f>COUNTIFS(Sta!$A:$A,$A236,Sta!$D:$D,"&gt;0.5")/$B236</f>
        <v>#DIV/0!</v>
      </c>
      <c r="S236" s="8" t="e">
        <f>COUNTIFS(Sta!$B:$B,$A236,Sta!$E:$E,"&gt;0.5")/$C236</f>
        <v>#DIV/0!</v>
      </c>
      <c r="T236" s="11" t="e">
        <f>(COUNTIFS(Sta!$A:$A,$A236,Sta!$D:$D,"&gt;1.5")  + COUNTIFS(Sta!$B:$B,$A236,Sta!$E:$E,"&gt;1.5"))/$D236</f>
        <v>#DIV/0!</v>
      </c>
      <c r="U236" s="8" t="e">
        <f>COUNTIFS(Sta!$A:$A,$A236,Sta!$D:$D,"&gt;1.5")/$B236</f>
        <v>#DIV/0!</v>
      </c>
      <c r="V236" s="8" t="e">
        <f>COUNTIFS(Sta!$B:$B,$A236,Sta!$E:$E,"&gt;1.5")/$C236</f>
        <v>#DIV/0!</v>
      </c>
      <c r="W236" s="11" t="e">
        <f>(COUNTIFS(Sta!$A:$A,$A236,Sta!$E:E,"&gt;0.5") +COUNTIFS(Sta!$B:$B,$A236,Sta!$D:$D,"&gt;0.5"))/$D236</f>
        <v>#DIV/0!</v>
      </c>
      <c r="X236" s="8" t="e">
        <f>COUNTIFS(Sta!$A:$A,$A236,Sta!$E:$E,"&gt;0.5")/$B236</f>
        <v>#DIV/0!</v>
      </c>
      <c r="Y236" s="8" t="e">
        <f>COUNTIFS(Sta!$B:$B,$A236,Sta!$D:$D,"&gt;0.5")/$C236</f>
        <v>#DIV/0!</v>
      </c>
      <c r="Z236" s="11" t="e">
        <f>(COUNTIFS(Sta!$A:$A,$A236,Sta!$E:$E,"&gt;1.5")  + COUNTIFS(Sta!$B:$B,$A236,Sta!$D:$D,"&gt;1.5"))/$D236</f>
        <v>#DIV/0!</v>
      </c>
      <c r="AA236" s="8" t="e">
        <f>COUNTIFS(Sta!$A:$A,$A236,Sta!$E:$E,"&gt;1.5")/$B236</f>
        <v>#DIV/0!</v>
      </c>
      <c r="AB236" s="8" t="e">
        <f>COUNTIFS(Sta!$B:$B,$A236,Sta!$D:$D,"&gt;1.5")/$C236</f>
        <v>#DIV/0!</v>
      </c>
      <c r="AC236" s="11" t="e">
        <f>(COUNTIFS(Sta!$A:A,$A236,Sta!$G:$G,"y") + COUNTIFS(Sta!$B:B,$A236,Sta!$G:$G,"y"))/$D236</f>
        <v>#DIV/0!</v>
      </c>
      <c r="AD236" s="8" t="e">
        <f>COUNTIFS(Sta!$A:A,$A236,Sta!$G:$G,"y")/$B236</f>
        <v>#DIV/0!</v>
      </c>
      <c r="AE236" s="16" t="e">
        <f>COUNTIFS(Sta!$B:B,$A236,Sta!$G:$G,"y")/$C236</f>
        <v>#DIV/0!</v>
      </c>
    </row>
    <row r="237" spans="1:31" x14ac:dyDescent="0.3">
      <c r="A237" s="62" t="s">
        <v>132</v>
      </c>
      <c r="B237" s="9">
        <f>COUNTIF(Sta!A:A,A237)</f>
        <v>0</v>
      </c>
      <c r="C237" s="4">
        <f>COUNTIF(Sta!B:B,A237)</f>
        <v>0</v>
      </c>
      <c r="D237" s="4">
        <f t="shared" si="8"/>
        <v>0</v>
      </c>
      <c r="E237" s="11" t="e">
        <f>(COUNTIFS(Sta!$A:$A,$A237,Sta!$F:$F,"&gt;0.5") + COUNTIFS(Sta!$B:$B,$A237,Sta!$F:$F,"&gt;0.5"))/$D237</f>
        <v>#DIV/0!</v>
      </c>
      <c r="F237" s="8" t="e">
        <f>COUNTIFS(Sta!$A:$A,$A237,Sta!$F:$F,"&gt;0.5")/$B237</f>
        <v>#DIV/0!</v>
      </c>
      <c r="G237" s="8" t="e">
        <f>COUNTIFS(Sta!$B:$B,$A237,Sta!$F:$F,"&gt;0.5")/$C237</f>
        <v>#DIV/0!</v>
      </c>
      <c r="H237" s="11" t="e">
        <f>(COUNTIFS(Sta!$A:$A,$A237,Sta!$F:$F,"&gt;1.5") + COUNTIFS(Sta!$B:$B,$A237,Sta!$F:$F,"&gt;1.5"))/$D237</f>
        <v>#DIV/0!</v>
      </c>
      <c r="I237" s="8" t="e">
        <f>COUNTIFS(Sta!$A:$A,$A237,Sta!$F:$F,"&gt;1.5")/$B237</f>
        <v>#DIV/0!</v>
      </c>
      <c r="J237" s="8" t="e">
        <f>COUNTIFS(Sta!$B:$B,$A237,Sta!$F:$F,"&gt;1.5")/$C237</f>
        <v>#DIV/0!</v>
      </c>
      <c r="K237" s="11" t="e">
        <f>(COUNTIFS(Sta!$A:$A,$A237,Sta!$F:$F,"&gt;2.5") + COUNTIFS(Sta!$B:$B,$A237,Sta!$F:$F,"&gt;2.5"))/$D237</f>
        <v>#DIV/0!</v>
      </c>
      <c r="L237" s="8" t="e">
        <f>COUNTIFS(Sta!$A:$A,$A237,Sta!$F:$F,"&gt;2.5")/$B237</f>
        <v>#DIV/0!</v>
      </c>
      <c r="M237" s="8" t="e">
        <f>COUNTIFS(Sta!$B:$B,$A237,Sta!$F:$F,"&gt;2.5")/$C237</f>
        <v>#DIV/0!</v>
      </c>
      <c r="N237" s="11" t="e">
        <f>(COUNTIFS(Sta!$A:$A,$A237,Sta!$F:$F,"&gt;3.5") + COUNTIFS(Sta!$B:$B,$A237,Sta!$F:$F,"&gt;3.5"))/$D237</f>
        <v>#DIV/0!</v>
      </c>
      <c r="O237" s="8" t="e">
        <f>COUNTIFS(Sta!$A:$A,$A237,Sta!$F:$F,"&gt;3.5")/$B237</f>
        <v>#DIV/0!</v>
      </c>
      <c r="P237" s="8" t="e">
        <f>COUNTIFS(Sta!$B:$B,$A237,Sta!$F:$F,"&gt;3.5")/$C237</f>
        <v>#DIV/0!</v>
      </c>
      <c r="Q237" s="11" t="e">
        <f>(COUNTIFS(Sta!$A:$A,$A237,Sta!$D:$D,"&gt;0.5")  + COUNTIFS(Sta!$B:$B,$A237,Sta!$E:$E,"&gt;0.5"))/$D237</f>
        <v>#DIV/0!</v>
      </c>
      <c r="R237" s="8" t="e">
        <f>COUNTIFS(Sta!$A:$A,$A237,Sta!$D:$D,"&gt;0.5")/$B237</f>
        <v>#DIV/0!</v>
      </c>
      <c r="S237" s="8" t="e">
        <f>COUNTIFS(Sta!$B:$B,$A237,Sta!$E:$E,"&gt;0.5")/$C237</f>
        <v>#DIV/0!</v>
      </c>
      <c r="T237" s="11" t="e">
        <f>(COUNTIFS(Sta!$A:$A,$A237,Sta!$D:$D,"&gt;1.5")  + COUNTIFS(Sta!$B:$B,$A237,Sta!$E:$E,"&gt;1.5"))/$D237</f>
        <v>#DIV/0!</v>
      </c>
      <c r="U237" s="8" t="e">
        <f>COUNTIFS(Sta!$A:$A,$A237,Sta!$D:$D,"&gt;1.5")/$B237</f>
        <v>#DIV/0!</v>
      </c>
      <c r="V237" s="8" t="e">
        <f>COUNTIFS(Sta!$B:$B,$A237,Sta!$E:$E,"&gt;1.5")/$C237</f>
        <v>#DIV/0!</v>
      </c>
      <c r="W237" s="11" t="e">
        <f>(COUNTIFS(Sta!$A:$A,$A237,Sta!$E:E,"&gt;0.5") +COUNTIFS(Sta!$B:$B,$A237,Sta!$D:$D,"&gt;0.5"))/$D237</f>
        <v>#DIV/0!</v>
      </c>
      <c r="X237" s="8" t="e">
        <f>COUNTIFS(Sta!$A:$A,$A237,Sta!$E:$E,"&gt;0.5")/$B237</f>
        <v>#DIV/0!</v>
      </c>
      <c r="Y237" s="8" t="e">
        <f>COUNTIFS(Sta!$B:$B,$A237,Sta!$D:$D,"&gt;0.5")/$C237</f>
        <v>#DIV/0!</v>
      </c>
      <c r="Z237" s="11" t="e">
        <f>(COUNTIFS(Sta!$A:$A,$A237,Sta!$E:$E,"&gt;1.5")  + COUNTIFS(Sta!$B:$B,$A237,Sta!$D:$D,"&gt;1.5"))/$D237</f>
        <v>#DIV/0!</v>
      </c>
      <c r="AA237" s="8" t="e">
        <f>COUNTIFS(Sta!$A:$A,$A237,Sta!$E:$E,"&gt;1.5")/$B237</f>
        <v>#DIV/0!</v>
      </c>
      <c r="AB237" s="8" t="e">
        <f>COUNTIFS(Sta!$B:$B,$A237,Sta!$D:$D,"&gt;1.5")/$C237</f>
        <v>#DIV/0!</v>
      </c>
      <c r="AC237" s="11" t="e">
        <f>(COUNTIFS(Sta!$A:A,$A237,Sta!$G:$G,"y") + COUNTIFS(Sta!$B:B,$A237,Sta!$G:$G,"y"))/$D237</f>
        <v>#DIV/0!</v>
      </c>
      <c r="AD237" s="8" t="e">
        <f>COUNTIFS(Sta!$A:A,$A237,Sta!$G:$G,"y")/$B237</f>
        <v>#DIV/0!</v>
      </c>
      <c r="AE237" s="16" t="e">
        <f>COUNTIFS(Sta!$B:B,$A237,Sta!$G:$G,"y")/$C237</f>
        <v>#DIV/0!</v>
      </c>
    </row>
    <row r="238" spans="1:31" x14ac:dyDescent="0.3">
      <c r="A238" s="62" t="s">
        <v>151</v>
      </c>
      <c r="B238" s="9">
        <f>COUNTIF(Sta!A:A,A238)</f>
        <v>0</v>
      </c>
      <c r="C238" s="4">
        <f>COUNTIF(Sta!B:B,A238)</f>
        <v>0</v>
      </c>
      <c r="D238" s="4">
        <f t="shared" si="8"/>
        <v>0</v>
      </c>
      <c r="E238" s="11" t="e">
        <f>(COUNTIFS(Sta!$A:$A,$A238,Sta!$F:$F,"&gt;0.5") + COUNTIFS(Sta!$B:$B,$A238,Sta!$F:$F,"&gt;0.5"))/$D238</f>
        <v>#DIV/0!</v>
      </c>
      <c r="F238" s="8" t="e">
        <f>COUNTIFS(Sta!$A:$A,$A238,Sta!$F:$F,"&gt;0.5")/$B238</f>
        <v>#DIV/0!</v>
      </c>
      <c r="G238" s="8" t="e">
        <f>COUNTIFS(Sta!$B:$B,$A238,Sta!$F:$F,"&gt;0.5")/$C238</f>
        <v>#DIV/0!</v>
      </c>
      <c r="H238" s="11" t="e">
        <f>(COUNTIFS(Sta!$A:$A,$A238,Sta!$F:$F,"&gt;1.5") + COUNTIFS(Sta!$B:$B,$A238,Sta!$F:$F,"&gt;1.5"))/$D238</f>
        <v>#DIV/0!</v>
      </c>
      <c r="I238" s="8" t="e">
        <f>COUNTIFS(Sta!$A:$A,$A238,Sta!$F:$F,"&gt;1.5")/$B238</f>
        <v>#DIV/0!</v>
      </c>
      <c r="J238" s="8" t="e">
        <f>COUNTIFS(Sta!$B:$B,$A238,Sta!$F:$F,"&gt;1.5")/$C238</f>
        <v>#DIV/0!</v>
      </c>
      <c r="K238" s="11" t="e">
        <f>(COUNTIFS(Sta!$A:$A,$A238,Sta!$F:$F,"&gt;2.5") + COUNTIFS(Sta!$B:$B,$A238,Sta!$F:$F,"&gt;2.5"))/$D238</f>
        <v>#DIV/0!</v>
      </c>
      <c r="L238" s="8" t="e">
        <f>COUNTIFS(Sta!$A:$A,$A238,Sta!$F:$F,"&gt;2.5")/$B238</f>
        <v>#DIV/0!</v>
      </c>
      <c r="M238" s="8" t="e">
        <f>COUNTIFS(Sta!$B:$B,$A238,Sta!$F:$F,"&gt;2.5")/$C238</f>
        <v>#DIV/0!</v>
      </c>
      <c r="N238" s="11" t="e">
        <f>(COUNTIFS(Sta!$A:$A,$A238,Sta!$F:$F,"&gt;3.5") + COUNTIFS(Sta!$B:$B,$A238,Sta!$F:$F,"&gt;3.5"))/$D238</f>
        <v>#DIV/0!</v>
      </c>
      <c r="O238" s="8" t="e">
        <f>COUNTIFS(Sta!$A:$A,$A238,Sta!$F:$F,"&gt;3.5")/$B238</f>
        <v>#DIV/0!</v>
      </c>
      <c r="P238" s="8" t="e">
        <f>COUNTIFS(Sta!$B:$B,$A238,Sta!$F:$F,"&gt;3.5")/$C238</f>
        <v>#DIV/0!</v>
      </c>
      <c r="Q238" s="11" t="e">
        <f>(COUNTIFS(Sta!$A:$A,$A238,Sta!$D:$D,"&gt;0.5")  + COUNTIFS(Sta!$B:$B,$A238,Sta!$E:$E,"&gt;0.5"))/$D238</f>
        <v>#DIV/0!</v>
      </c>
      <c r="R238" s="8" t="e">
        <f>COUNTIFS(Sta!$A:$A,$A238,Sta!$D:$D,"&gt;0.5")/$B238</f>
        <v>#DIV/0!</v>
      </c>
      <c r="S238" s="8" t="e">
        <f>COUNTIFS(Sta!$B:$B,$A238,Sta!$E:$E,"&gt;0.5")/$C238</f>
        <v>#DIV/0!</v>
      </c>
      <c r="T238" s="11" t="e">
        <f>(COUNTIFS(Sta!$A:$A,$A238,Sta!$D:$D,"&gt;1.5")  + COUNTIFS(Sta!$B:$B,$A238,Sta!$E:$E,"&gt;1.5"))/$D238</f>
        <v>#DIV/0!</v>
      </c>
      <c r="U238" s="8" t="e">
        <f>COUNTIFS(Sta!$A:$A,$A238,Sta!$D:$D,"&gt;1.5")/$B238</f>
        <v>#DIV/0!</v>
      </c>
      <c r="V238" s="8" t="e">
        <f>COUNTIFS(Sta!$B:$B,$A238,Sta!$E:$E,"&gt;1.5")/$C238</f>
        <v>#DIV/0!</v>
      </c>
      <c r="W238" s="11" t="e">
        <f>(COUNTIFS(Sta!$A:$A,$A238,Sta!$E:E,"&gt;0.5") +COUNTIFS(Sta!$B:$B,$A238,Sta!$D:$D,"&gt;0.5"))/$D238</f>
        <v>#DIV/0!</v>
      </c>
      <c r="X238" s="8" t="e">
        <f>COUNTIFS(Sta!$A:$A,$A238,Sta!$E:$E,"&gt;0.5")/$B238</f>
        <v>#DIV/0!</v>
      </c>
      <c r="Y238" s="8" t="e">
        <f>COUNTIFS(Sta!$B:$B,$A238,Sta!$D:$D,"&gt;0.5")/$C238</f>
        <v>#DIV/0!</v>
      </c>
      <c r="Z238" s="11" t="e">
        <f>(COUNTIFS(Sta!$A:$A,$A238,Sta!$E:$E,"&gt;1.5")  + COUNTIFS(Sta!$B:$B,$A238,Sta!$D:$D,"&gt;1.5"))/$D238</f>
        <v>#DIV/0!</v>
      </c>
      <c r="AA238" s="8" t="e">
        <f>COUNTIFS(Sta!$A:$A,$A238,Sta!$E:$E,"&gt;1.5")/$B238</f>
        <v>#DIV/0!</v>
      </c>
      <c r="AB238" s="8" t="e">
        <f>COUNTIFS(Sta!$B:$B,$A238,Sta!$D:$D,"&gt;1.5")/$C238</f>
        <v>#DIV/0!</v>
      </c>
      <c r="AC238" s="11" t="e">
        <f>(COUNTIFS(Sta!$A:A,$A238,Sta!$G:$G,"y") + COUNTIFS(Sta!$B:B,$A238,Sta!$G:$G,"y"))/$D238</f>
        <v>#DIV/0!</v>
      </c>
      <c r="AD238" s="8" t="e">
        <f>COUNTIFS(Sta!$A:A,$A238,Sta!$G:$G,"y")/$B238</f>
        <v>#DIV/0!</v>
      </c>
      <c r="AE238" s="16" t="e">
        <f>COUNTIFS(Sta!$B:B,$A238,Sta!$G:$G,"y")/$C238</f>
        <v>#DIV/0!</v>
      </c>
    </row>
    <row r="239" spans="1:31" x14ac:dyDescent="0.3">
      <c r="A239" s="62" t="s">
        <v>147</v>
      </c>
      <c r="B239" s="9">
        <f>COUNTIF(Sta!A:A,A239)</f>
        <v>0</v>
      </c>
      <c r="C239" s="4">
        <f>COUNTIF(Sta!B:B,A239)</f>
        <v>0</v>
      </c>
      <c r="D239" s="4">
        <f t="shared" si="8"/>
        <v>0</v>
      </c>
      <c r="E239" s="11" t="e">
        <f>(COUNTIFS(Sta!$A:$A,$A239,Sta!$F:$F,"&gt;0.5") + COUNTIFS(Sta!$B:$B,$A239,Sta!$F:$F,"&gt;0.5"))/$D239</f>
        <v>#DIV/0!</v>
      </c>
      <c r="F239" s="8" t="e">
        <f>COUNTIFS(Sta!$A:$A,$A239,Sta!$F:$F,"&gt;0.5")/$B239</f>
        <v>#DIV/0!</v>
      </c>
      <c r="G239" s="8" t="e">
        <f>COUNTIFS(Sta!$B:$B,$A239,Sta!$F:$F,"&gt;0.5")/$C239</f>
        <v>#DIV/0!</v>
      </c>
      <c r="H239" s="11" t="e">
        <f>(COUNTIFS(Sta!$A:$A,$A239,Sta!$F:$F,"&gt;1.5") + COUNTIFS(Sta!$B:$B,$A239,Sta!$F:$F,"&gt;1.5"))/$D239</f>
        <v>#DIV/0!</v>
      </c>
      <c r="I239" s="8" t="e">
        <f>COUNTIFS(Sta!$A:$A,$A239,Sta!$F:$F,"&gt;1.5")/$B239</f>
        <v>#DIV/0!</v>
      </c>
      <c r="J239" s="8" t="e">
        <f>COUNTIFS(Sta!$B:$B,$A239,Sta!$F:$F,"&gt;1.5")/$C239</f>
        <v>#DIV/0!</v>
      </c>
      <c r="K239" s="11" t="e">
        <f>(COUNTIFS(Sta!$A:$A,$A239,Sta!$F:$F,"&gt;2.5") + COUNTIFS(Sta!$B:$B,$A239,Sta!$F:$F,"&gt;2.5"))/$D239</f>
        <v>#DIV/0!</v>
      </c>
      <c r="L239" s="8" t="e">
        <f>COUNTIFS(Sta!$A:$A,$A239,Sta!$F:$F,"&gt;2.5")/$B239</f>
        <v>#DIV/0!</v>
      </c>
      <c r="M239" s="8" t="e">
        <f>COUNTIFS(Sta!$B:$B,$A239,Sta!$F:$F,"&gt;2.5")/$C239</f>
        <v>#DIV/0!</v>
      </c>
      <c r="N239" s="11" t="e">
        <f>(COUNTIFS(Sta!$A:$A,$A239,Sta!$F:$F,"&gt;3.5") + COUNTIFS(Sta!$B:$B,$A239,Sta!$F:$F,"&gt;3.5"))/$D239</f>
        <v>#DIV/0!</v>
      </c>
      <c r="O239" s="8" t="e">
        <f>COUNTIFS(Sta!$A:$A,$A239,Sta!$F:$F,"&gt;3.5")/$B239</f>
        <v>#DIV/0!</v>
      </c>
      <c r="P239" s="8" t="e">
        <f>COUNTIFS(Sta!$B:$B,$A239,Sta!$F:$F,"&gt;3.5")/$C239</f>
        <v>#DIV/0!</v>
      </c>
      <c r="Q239" s="11" t="e">
        <f>(COUNTIFS(Sta!$A:$A,$A239,Sta!$D:$D,"&gt;0.5")  + COUNTIFS(Sta!$B:$B,$A239,Sta!$E:$E,"&gt;0.5"))/$D239</f>
        <v>#DIV/0!</v>
      </c>
      <c r="R239" s="8" t="e">
        <f>COUNTIFS(Sta!$A:$A,$A239,Sta!$D:$D,"&gt;0.5")/$B239</f>
        <v>#DIV/0!</v>
      </c>
      <c r="S239" s="8" t="e">
        <f>COUNTIFS(Sta!$B:$B,$A239,Sta!$E:$E,"&gt;0.5")/$C239</f>
        <v>#DIV/0!</v>
      </c>
      <c r="T239" s="11" t="e">
        <f>(COUNTIFS(Sta!$A:$A,$A239,Sta!$D:$D,"&gt;1.5")  + COUNTIFS(Sta!$B:$B,$A239,Sta!$E:$E,"&gt;1.5"))/$D239</f>
        <v>#DIV/0!</v>
      </c>
      <c r="U239" s="8" t="e">
        <f>COUNTIFS(Sta!$A:$A,$A239,Sta!$D:$D,"&gt;1.5")/$B239</f>
        <v>#DIV/0!</v>
      </c>
      <c r="V239" s="8" t="e">
        <f>COUNTIFS(Sta!$B:$B,$A239,Sta!$E:$E,"&gt;1.5")/$C239</f>
        <v>#DIV/0!</v>
      </c>
      <c r="W239" s="11" t="e">
        <f>(COUNTIFS(Sta!$A:$A,$A239,Sta!$E:E,"&gt;0.5") +COUNTIFS(Sta!$B:$B,$A239,Sta!$D:$D,"&gt;0.5"))/$D239</f>
        <v>#DIV/0!</v>
      </c>
      <c r="X239" s="8" t="e">
        <f>COUNTIFS(Sta!$A:$A,$A239,Sta!$E:$E,"&gt;0.5")/$B239</f>
        <v>#DIV/0!</v>
      </c>
      <c r="Y239" s="8" t="e">
        <f>COUNTIFS(Sta!$B:$B,$A239,Sta!$D:$D,"&gt;0.5")/$C239</f>
        <v>#DIV/0!</v>
      </c>
      <c r="Z239" s="11" t="e">
        <f>(COUNTIFS(Sta!$A:$A,$A239,Sta!$E:$E,"&gt;1.5")  + COUNTIFS(Sta!$B:$B,$A239,Sta!$D:$D,"&gt;1.5"))/$D239</f>
        <v>#DIV/0!</v>
      </c>
      <c r="AA239" s="8" t="e">
        <f>COUNTIFS(Sta!$A:$A,$A239,Sta!$E:$E,"&gt;1.5")/$B239</f>
        <v>#DIV/0!</v>
      </c>
      <c r="AB239" s="8" t="e">
        <f>COUNTIFS(Sta!$B:$B,$A239,Sta!$D:$D,"&gt;1.5")/$C239</f>
        <v>#DIV/0!</v>
      </c>
      <c r="AC239" s="11" t="e">
        <f>(COUNTIFS(Sta!$A:A,$A239,Sta!$G:$G,"y") + COUNTIFS(Sta!$B:B,$A239,Sta!$G:$G,"y"))/$D239</f>
        <v>#DIV/0!</v>
      </c>
      <c r="AD239" s="8" t="e">
        <f>COUNTIFS(Sta!$A:A,$A239,Sta!$G:$G,"y")/$B239</f>
        <v>#DIV/0!</v>
      </c>
      <c r="AE239" s="16" t="e">
        <f>COUNTIFS(Sta!$B:B,$A239,Sta!$G:$G,"y")/$C239</f>
        <v>#DIV/0!</v>
      </c>
    </row>
    <row r="240" spans="1:31" x14ac:dyDescent="0.3">
      <c r="A240" s="62" t="s">
        <v>133</v>
      </c>
      <c r="B240" s="9">
        <f>COUNTIF(Sta!A:A,A240)</f>
        <v>0</v>
      </c>
      <c r="C240" s="4">
        <f>COUNTIF(Sta!B:B,A240)</f>
        <v>0</v>
      </c>
      <c r="D240" s="4">
        <f t="shared" si="8"/>
        <v>0</v>
      </c>
      <c r="E240" s="11" t="e">
        <f>(COUNTIFS(Sta!$A:$A,$A240,Sta!$F:$F,"&gt;0.5") + COUNTIFS(Sta!$B:$B,$A240,Sta!$F:$F,"&gt;0.5"))/$D240</f>
        <v>#DIV/0!</v>
      </c>
      <c r="F240" s="8" t="e">
        <f>COUNTIFS(Sta!$A:$A,$A240,Sta!$F:$F,"&gt;0.5")/$B240</f>
        <v>#DIV/0!</v>
      </c>
      <c r="G240" s="8" t="e">
        <f>COUNTIFS(Sta!$B:$B,$A240,Sta!$F:$F,"&gt;0.5")/$C240</f>
        <v>#DIV/0!</v>
      </c>
      <c r="H240" s="11" t="e">
        <f>(COUNTIFS(Sta!$A:$A,$A240,Sta!$F:$F,"&gt;1.5") + COUNTIFS(Sta!$B:$B,$A240,Sta!$F:$F,"&gt;1.5"))/$D240</f>
        <v>#DIV/0!</v>
      </c>
      <c r="I240" s="8" t="e">
        <f>COUNTIFS(Sta!$A:$A,$A240,Sta!$F:$F,"&gt;1.5")/$B240</f>
        <v>#DIV/0!</v>
      </c>
      <c r="J240" s="8" t="e">
        <f>COUNTIFS(Sta!$B:$B,$A240,Sta!$F:$F,"&gt;1.5")/$C240</f>
        <v>#DIV/0!</v>
      </c>
      <c r="K240" s="11" t="e">
        <f>(COUNTIFS(Sta!$A:$A,$A240,Sta!$F:$F,"&gt;2.5") + COUNTIFS(Sta!$B:$B,$A240,Sta!$F:$F,"&gt;2.5"))/$D240</f>
        <v>#DIV/0!</v>
      </c>
      <c r="L240" s="8" t="e">
        <f>COUNTIFS(Sta!$A:$A,$A240,Sta!$F:$F,"&gt;2.5")/$B240</f>
        <v>#DIV/0!</v>
      </c>
      <c r="M240" s="8" t="e">
        <f>COUNTIFS(Sta!$B:$B,$A240,Sta!$F:$F,"&gt;2.5")/$C240</f>
        <v>#DIV/0!</v>
      </c>
      <c r="N240" s="11" t="e">
        <f>(COUNTIFS(Sta!$A:$A,$A240,Sta!$F:$F,"&gt;3.5") + COUNTIFS(Sta!$B:$B,$A240,Sta!$F:$F,"&gt;3.5"))/$D240</f>
        <v>#DIV/0!</v>
      </c>
      <c r="O240" s="8" t="e">
        <f>COUNTIFS(Sta!$A:$A,$A240,Sta!$F:$F,"&gt;3.5")/$B240</f>
        <v>#DIV/0!</v>
      </c>
      <c r="P240" s="8" t="e">
        <f>COUNTIFS(Sta!$B:$B,$A240,Sta!$F:$F,"&gt;3.5")/$C240</f>
        <v>#DIV/0!</v>
      </c>
      <c r="Q240" s="11" t="e">
        <f>(COUNTIFS(Sta!$A:$A,$A240,Sta!$D:$D,"&gt;0.5")  + COUNTIFS(Sta!$B:$B,$A240,Sta!$E:$E,"&gt;0.5"))/$D240</f>
        <v>#DIV/0!</v>
      </c>
      <c r="R240" s="8" t="e">
        <f>COUNTIFS(Sta!$A:$A,$A240,Sta!$D:$D,"&gt;0.5")/$B240</f>
        <v>#DIV/0!</v>
      </c>
      <c r="S240" s="8" t="e">
        <f>COUNTIFS(Sta!$B:$B,$A240,Sta!$E:$E,"&gt;0.5")/$C240</f>
        <v>#DIV/0!</v>
      </c>
      <c r="T240" s="11" t="e">
        <f>(COUNTIFS(Sta!$A:$A,$A240,Sta!$D:$D,"&gt;1.5")  + COUNTIFS(Sta!$B:$B,$A240,Sta!$E:$E,"&gt;1.5"))/$D240</f>
        <v>#DIV/0!</v>
      </c>
      <c r="U240" s="8" t="e">
        <f>COUNTIFS(Sta!$A:$A,$A240,Sta!$D:$D,"&gt;1.5")/$B240</f>
        <v>#DIV/0!</v>
      </c>
      <c r="V240" s="8" t="e">
        <f>COUNTIFS(Sta!$B:$B,$A240,Sta!$E:$E,"&gt;1.5")/$C240</f>
        <v>#DIV/0!</v>
      </c>
      <c r="W240" s="11" t="e">
        <f>(COUNTIFS(Sta!$A:$A,$A240,Sta!$E:E,"&gt;0.5") +COUNTIFS(Sta!$B:$B,$A240,Sta!$D:$D,"&gt;0.5"))/$D240</f>
        <v>#DIV/0!</v>
      </c>
      <c r="X240" s="8" t="e">
        <f>COUNTIFS(Sta!$A:$A,$A240,Sta!$E:$E,"&gt;0.5")/$B240</f>
        <v>#DIV/0!</v>
      </c>
      <c r="Y240" s="8" t="e">
        <f>COUNTIFS(Sta!$B:$B,$A240,Sta!$D:$D,"&gt;0.5")/$C240</f>
        <v>#DIV/0!</v>
      </c>
      <c r="Z240" s="11" t="e">
        <f>(COUNTIFS(Sta!$A:$A,$A240,Sta!$E:$E,"&gt;1.5")  + COUNTIFS(Sta!$B:$B,$A240,Sta!$D:$D,"&gt;1.5"))/$D240</f>
        <v>#DIV/0!</v>
      </c>
      <c r="AA240" s="8" t="e">
        <f>COUNTIFS(Sta!$A:$A,$A240,Sta!$E:$E,"&gt;1.5")/$B240</f>
        <v>#DIV/0!</v>
      </c>
      <c r="AB240" s="8" t="e">
        <f>COUNTIFS(Sta!$B:$B,$A240,Sta!$D:$D,"&gt;1.5")/$C240</f>
        <v>#DIV/0!</v>
      </c>
      <c r="AC240" s="11" t="e">
        <f>(COUNTIFS(Sta!$A:A,$A240,Sta!$G:$G,"y") + COUNTIFS(Sta!$B:B,$A240,Sta!$G:$G,"y"))/$D240</f>
        <v>#DIV/0!</v>
      </c>
      <c r="AD240" s="8" t="e">
        <f>COUNTIFS(Sta!$A:A,$A240,Sta!$G:$G,"y")/$B240</f>
        <v>#DIV/0!</v>
      </c>
      <c r="AE240" s="16" t="e">
        <f>COUNTIFS(Sta!$B:B,$A240,Sta!$G:$G,"y")/$C240</f>
        <v>#DIV/0!</v>
      </c>
    </row>
    <row r="241" spans="1:31" x14ac:dyDescent="0.3">
      <c r="A241" s="62" t="s">
        <v>150</v>
      </c>
      <c r="B241" s="9">
        <f>COUNTIF(Sta!A:A,A241)</f>
        <v>0</v>
      </c>
      <c r="C241" s="4">
        <f>COUNTIF(Sta!B:B,A241)</f>
        <v>0</v>
      </c>
      <c r="D241" s="4">
        <f t="shared" si="8"/>
        <v>0</v>
      </c>
      <c r="E241" s="11" t="e">
        <f>(COUNTIFS(Sta!$A:$A,$A241,Sta!$F:$F,"&gt;0.5") + COUNTIFS(Sta!$B:$B,$A241,Sta!$F:$F,"&gt;0.5"))/$D241</f>
        <v>#DIV/0!</v>
      </c>
      <c r="F241" s="8" t="e">
        <f>COUNTIFS(Sta!$A:$A,$A241,Sta!$F:$F,"&gt;0.5")/$B241</f>
        <v>#DIV/0!</v>
      </c>
      <c r="G241" s="8" t="e">
        <f>COUNTIFS(Sta!$B:$B,$A241,Sta!$F:$F,"&gt;0.5")/$C241</f>
        <v>#DIV/0!</v>
      </c>
      <c r="H241" s="11" t="e">
        <f>(COUNTIFS(Sta!$A:$A,$A241,Sta!$F:$F,"&gt;1.5") + COUNTIFS(Sta!$B:$B,$A241,Sta!$F:$F,"&gt;1.5"))/$D241</f>
        <v>#DIV/0!</v>
      </c>
      <c r="I241" s="8" t="e">
        <f>COUNTIFS(Sta!$A:$A,$A241,Sta!$F:$F,"&gt;1.5")/$B241</f>
        <v>#DIV/0!</v>
      </c>
      <c r="J241" s="8" t="e">
        <f>COUNTIFS(Sta!$B:$B,$A241,Sta!$F:$F,"&gt;1.5")/$C241</f>
        <v>#DIV/0!</v>
      </c>
      <c r="K241" s="11" t="e">
        <f>(COUNTIFS(Sta!$A:$A,$A241,Sta!$F:$F,"&gt;2.5") + COUNTIFS(Sta!$B:$B,$A241,Sta!$F:$F,"&gt;2.5"))/$D241</f>
        <v>#DIV/0!</v>
      </c>
      <c r="L241" s="8" t="e">
        <f>COUNTIFS(Sta!$A:$A,$A241,Sta!$F:$F,"&gt;2.5")/$B241</f>
        <v>#DIV/0!</v>
      </c>
      <c r="M241" s="8" t="e">
        <f>COUNTIFS(Sta!$B:$B,$A241,Sta!$F:$F,"&gt;2.5")/$C241</f>
        <v>#DIV/0!</v>
      </c>
      <c r="N241" s="11" t="e">
        <f>(COUNTIFS(Sta!$A:$A,$A241,Sta!$F:$F,"&gt;3.5") + COUNTIFS(Sta!$B:$B,$A241,Sta!$F:$F,"&gt;3.5"))/$D241</f>
        <v>#DIV/0!</v>
      </c>
      <c r="O241" s="8" t="e">
        <f>COUNTIFS(Sta!$A:$A,$A241,Sta!$F:$F,"&gt;3.5")/$B241</f>
        <v>#DIV/0!</v>
      </c>
      <c r="P241" s="8" t="e">
        <f>COUNTIFS(Sta!$B:$B,$A241,Sta!$F:$F,"&gt;3.5")/$C241</f>
        <v>#DIV/0!</v>
      </c>
      <c r="Q241" s="11" t="e">
        <f>(COUNTIFS(Sta!$A:$A,$A241,Sta!$D:$D,"&gt;0.5")  + COUNTIFS(Sta!$B:$B,$A241,Sta!$E:$E,"&gt;0.5"))/$D241</f>
        <v>#DIV/0!</v>
      </c>
      <c r="R241" s="8" t="e">
        <f>COUNTIFS(Sta!$A:$A,$A241,Sta!$D:$D,"&gt;0.5")/$B241</f>
        <v>#DIV/0!</v>
      </c>
      <c r="S241" s="8" t="e">
        <f>COUNTIFS(Sta!$B:$B,$A241,Sta!$E:$E,"&gt;0.5")/$C241</f>
        <v>#DIV/0!</v>
      </c>
      <c r="T241" s="11" t="e">
        <f>(COUNTIFS(Sta!$A:$A,$A241,Sta!$D:$D,"&gt;1.5")  + COUNTIFS(Sta!$B:$B,$A241,Sta!$E:$E,"&gt;1.5"))/$D241</f>
        <v>#DIV/0!</v>
      </c>
      <c r="U241" s="8" t="e">
        <f>COUNTIFS(Sta!$A:$A,$A241,Sta!$D:$D,"&gt;1.5")/$B241</f>
        <v>#DIV/0!</v>
      </c>
      <c r="V241" s="8" t="e">
        <f>COUNTIFS(Sta!$B:$B,$A241,Sta!$E:$E,"&gt;1.5")/$C241</f>
        <v>#DIV/0!</v>
      </c>
      <c r="W241" s="11" t="e">
        <f>(COUNTIFS(Sta!$A:$A,$A241,Sta!$E:E,"&gt;0.5") +COUNTIFS(Sta!$B:$B,$A241,Sta!$D:$D,"&gt;0.5"))/$D241</f>
        <v>#DIV/0!</v>
      </c>
      <c r="X241" s="8" t="e">
        <f>COUNTIFS(Sta!$A:$A,$A241,Sta!$E:$E,"&gt;0.5")/$B241</f>
        <v>#DIV/0!</v>
      </c>
      <c r="Y241" s="8" t="e">
        <f>COUNTIFS(Sta!$B:$B,$A241,Sta!$D:$D,"&gt;0.5")/$C241</f>
        <v>#DIV/0!</v>
      </c>
      <c r="Z241" s="11" t="e">
        <f>(COUNTIFS(Sta!$A:$A,$A241,Sta!$E:$E,"&gt;1.5")  + COUNTIFS(Sta!$B:$B,$A241,Sta!$D:$D,"&gt;1.5"))/$D241</f>
        <v>#DIV/0!</v>
      </c>
      <c r="AA241" s="8" t="e">
        <f>COUNTIFS(Sta!$A:$A,$A241,Sta!$E:$E,"&gt;1.5")/$B241</f>
        <v>#DIV/0!</v>
      </c>
      <c r="AB241" s="8" t="e">
        <f>COUNTIFS(Sta!$B:$B,$A241,Sta!$D:$D,"&gt;1.5")/$C241</f>
        <v>#DIV/0!</v>
      </c>
      <c r="AC241" s="11" t="e">
        <f>(COUNTIFS(Sta!$A:A,$A241,Sta!$G:$G,"y") + COUNTIFS(Sta!$B:B,$A241,Sta!$G:$G,"y"))/$D241</f>
        <v>#DIV/0!</v>
      </c>
      <c r="AD241" s="8" t="e">
        <f>COUNTIFS(Sta!$A:A,$A241,Sta!$G:$G,"y")/$B241</f>
        <v>#DIV/0!</v>
      </c>
      <c r="AE241" s="16" t="e">
        <f>COUNTIFS(Sta!$B:B,$A241,Sta!$G:$G,"y")/$C241</f>
        <v>#DIV/0!</v>
      </c>
    </row>
    <row r="242" spans="1:31" x14ac:dyDescent="0.3">
      <c r="A242" s="62" t="s">
        <v>143</v>
      </c>
      <c r="B242" s="9">
        <f>COUNTIF(Sta!A:A,A242)</f>
        <v>0</v>
      </c>
      <c r="C242" s="4">
        <f>COUNTIF(Sta!B:B,A242)</f>
        <v>0</v>
      </c>
      <c r="D242" s="4">
        <f t="shared" si="8"/>
        <v>0</v>
      </c>
      <c r="E242" s="11" t="e">
        <f>(COUNTIFS(Sta!$A:$A,$A242,Sta!$F:$F,"&gt;0.5") + COUNTIFS(Sta!$B:$B,$A242,Sta!$F:$F,"&gt;0.5"))/$D242</f>
        <v>#DIV/0!</v>
      </c>
      <c r="F242" s="8" t="e">
        <f>COUNTIFS(Sta!$A:$A,$A242,Sta!$F:$F,"&gt;0.5")/$B242</f>
        <v>#DIV/0!</v>
      </c>
      <c r="G242" s="8" t="e">
        <f>COUNTIFS(Sta!$B:$B,$A242,Sta!$F:$F,"&gt;0.5")/$C242</f>
        <v>#DIV/0!</v>
      </c>
      <c r="H242" s="11" t="e">
        <f>(COUNTIFS(Sta!$A:$A,$A242,Sta!$F:$F,"&gt;1.5") + COUNTIFS(Sta!$B:$B,$A242,Sta!$F:$F,"&gt;1.5"))/$D242</f>
        <v>#DIV/0!</v>
      </c>
      <c r="I242" s="8" t="e">
        <f>COUNTIFS(Sta!$A:$A,$A242,Sta!$F:$F,"&gt;1.5")/$B242</f>
        <v>#DIV/0!</v>
      </c>
      <c r="J242" s="8" t="e">
        <f>COUNTIFS(Sta!$B:$B,$A242,Sta!$F:$F,"&gt;1.5")/$C242</f>
        <v>#DIV/0!</v>
      </c>
      <c r="K242" s="11" t="e">
        <f>(COUNTIFS(Sta!$A:$A,$A242,Sta!$F:$F,"&gt;2.5") + COUNTIFS(Sta!$B:$B,$A242,Sta!$F:$F,"&gt;2.5"))/$D242</f>
        <v>#DIV/0!</v>
      </c>
      <c r="L242" s="8" t="e">
        <f>COUNTIFS(Sta!$A:$A,$A242,Sta!$F:$F,"&gt;2.5")/$B242</f>
        <v>#DIV/0!</v>
      </c>
      <c r="M242" s="8" t="e">
        <f>COUNTIFS(Sta!$B:$B,$A242,Sta!$F:$F,"&gt;2.5")/$C242</f>
        <v>#DIV/0!</v>
      </c>
      <c r="N242" s="11" t="e">
        <f>(COUNTIFS(Sta!$A:$A,$A242,Sta!$F:$F,"&gt;3.5") + COUNTIFS(Sta!$B:$B,$A242,Sta!$F:$F,"&gt;3.5"))/$D242</f>
        <v>#DIV/0!</v>
      </c>
      <c r="O242" s="8" t="e">
        <f>COUNTIFS(Sta!$A:$A,$A242,Sta!$F:$F,"&gt;3.5")/$B242</f>
        <v>#DIV/0!</v>
      </c>
      <c r="P242" s="8" t="e">
        <f>COUNTIFS(Sta!$B:$B,$A242,Sta!$F:$F,"&gt;3.5")/$C242</f>
        <v>#DIV/0!</v>
      </c>
      <c r="Q242" s="11" t="e">
        <f>(COUNTIFS(Sta!$A:$A,$A242,Sta!$D:$D,"&gt;0.5")  + COUNTIFS(Sta!$B:$B,$A242,Sta!$E:$E,"&gt;0.5"))/$D242</f>
        <v>#DIV/0!</v>
      </c>
      <c r="R242" s="8" t="e">
        <f>COUNTIFS(Sta!$A:$A,$A242,Sta!$D:$D,"&gt;0.5")/$B242</f>
        <v>#DIV/0!</v>
      </c>
      <c r="S242" s="8" t="e">
        <f>COUNTIFS(Sta!$B:$B,$A242,Sta!$E:$E,"&gt;0.5")/$C242</f>
        <v>#DIV/0!</v>
      </c>
      <c r="T242" s="11" t="e">
        <f>(COUNTIFS(Sta!$A:$A,$A242,Sta!$D:$D,"&gt;1.5")  + COUNTIFS(Sta!$B:$B,$A242,Sta!$E:$E,"&gt;1.5"))/$D242</f>
        <v>#DIV/0!</v>
      </c>
      <c r="U242" s="8" t="e">
        <f>COUNTIFS(Sta!$A:$A,$A242,Sta!$D:$D,"&gt;1.5")/$B242</f>
        <v>#DIV/0!</v>
      </c>
      <c r="V242" s="8" t="e">
        <f>COUNTIFS(Sta!$B:$B,$A242,Sta!$E:$E,"&gt;1.5")/$C242</f>
        <v>#DIV/0!</v>
      </c>
      <c r="W242" s="11" t="e">
        <f>(COUNTIFS(Sta!$A:$A,$A242,Sta!$E:E,"&gt;0.5") +COUNTIFS(Sta!$B:$B,$A242,Sta!$D:$D,"&gt;0.5"))/$D242</f>
        <v>#DIV/0!</v>
      </c>
      <c r="X242" s="8" t="e">
        <f>COUNTIFS(Sta!$A:$A,$A242,Sta!$E:$E,"&gt;0.5")/$B242</f>
        <v>#DIV/0!</v>
      </c>
      <c r="Y242" s="8" t="e">
        <f>COUNTIFS(Sta!$B:$B,$A242,Sta!$D:$D,"&gt;0.5")/$C242</f>
        <v>#DIV/0!</v>
      </c>
      <c r="Z242" s="11" t="e">
        <f>(COUNTIFS(Sta!$A:$A,$A242,Sta!$E:$E,"&gt;1.5")  + COUNTIFS(Sta!$B:$B,$A242,Sta!$D:$D,"&gt;1.5"))/$D242</f>
        <v>#DIV/0!</v>
      </c>
      <c r="AA242" s="8" t="e">
        <f>COUNTIFS(Sta!$A:$A,$A242,Sta!$E:$E,"&gt;1.5")/$B242</f>
        <v>#DIV/0!</v>
      </c>
      <c r="AB242" s="8" t="e">
        <f>COUNTIFS(Sta!$B:$B,$A242,Sta!$D:$D,"&gt;1.5")/$C242</f>
        <v>#DIV/0!</v>
      </c>
      <c r="AC242" s="11" t="e">
        <f>(COUNTIFS(Sta!$A:A,$A242,Sta!$G:$G,"y") + COUNTIFS(Sta!$B:B,$A242,Sta!$G:$G,"y"))/$D242</f>
        <v>#DIV/0!</v>
      </c>
      <c r="AD242" s="8" t="e">
        <f>COUNTIFS(Sta!$A:A,$A242,Sta!$G:$G,"y")/$B242</f>
        <v>#DIV/0!</v>
      </c>
      <c r="AE242" s="16" t="e">
        <f>COUNTIFS(Sta!$B:B,$A242,Sta!$G:$G,"y")/$C242</f>
        <v>#DIV/0!</v>
      </c>
    </row>
    <row r="243" spans="1:31" x14ac:dyDescent="0.3">
      <c r="A243" s="62" t="s">
        <v>144</v>
      </c>
      <c r="B243" s="9">
        <f>COUNTIF(Sta!A:A,A243)</f>
        <v>0</v>
      </c>
      <c r="C243" s="4">
        <f>COUNTIF(Sta!B:B,A243)</f>
        <v>0</v>
      </c>
      <c r="D243" s="4">
        <f t="shared" si="8"/>
        <v>0</v>
      </c>
      <c r="E243" s="11" t="e">
        <f>(COUNTIFS(Sta!$A:$A,$A243,Sta!$F:$F,"&gt;0.5") + COUNTIFS(Sta!$B:$B,$A243,Sta!$F:$F,"&gt;0.5"))/$D243</f>
        <v>#DIV/0!</v>
      </c>
      <c r="F243" s="8" t="e">
        <f>COUNTIFS(Sta!$A:$A,$A243,Sta!$F:$F,"&gt;0.5")/$B243</f>
        <v>#DIV/0!</v>
      </c>
      <c r="G243" s="8" t="e">
        <f>COUNTIFS(Sta!$B:$B,$A243,Sta!$F:$F,"&gt;0.5")/$C243</f>
        <v>#DIV/0!</v>
      </c>
      <c r="H243" s="11" t="e">
        <f>(COUNTIFS(Sta!$A:$A,$A243,Sta!$F:$F,"&gt;1.5") + COUNTIFS(Sta!$B:$B,$A243,Sta!$F:$F,"&gt;1.5"))/$D243</f>
        <v>#DIV/0!</v>
      </c>
      <c r="I243" s="8" t="e">
        <f>COUNTIFS(Sta!$A:$A,$A243,Sta!$F:$F,"&gt;1.5")/$B243</f>
        <v>#DIV/0!</v>
      </c>
      <c r="J243" s="8" t="e">
        <f>COUNTIFS(Sta!$B:$B,$A243,Sta!$F:$F,"&gt;1.5")/$C243</f>
        <v>#DIV/0!</v>
      </c>
      <c r="K243" s="11" t="e">
        <f>(COUNTIFS(Sta!$A:$A,$A243,Sta!$F:$F,"&gt;2.5") + COUNTIFS(Sta!$B:$B,$A243,Sta!$F:$F,"&gt;2.5"))/$D243</f>
        <v>#DIV/0!</v>
      </c>
      <c r="L243" s="8" t="e">
        <f>COUNTIFS(Sta!$A:$A,$A243,Sta!$F:$F,"&gt;2.5")/$B243</f>
        <v>#DIV/0!</v>
      </c>
      <c r="M243" s="8" t="e">
        <f>COUNTIFS(Sta!$B:$B,$A243,Sta!$F:$F,"&gt;2.5")/$C243</f>
        <v>#DIV/0!</v>
      </c>
      <c r="N243" s="11" t="e">
        <f>(COUNTIFS(Sta!$A:$A,$A243,Sta!$F:$F,"&gt;3.5") + COUNTIFS(Sta!$B:$B,$A243,Sta!$F:$F,"&gt;3.5"))/$D243</f>
        <v>#DIV/0!</v>
      </c>
      <c r="O243" s="8" t="e">
        <f>COUNTIFS(Sta!$A:$A,$A243,Sta!$F:$F,"&gt;3.5")/$B243</f>
        <v>#DIV/0!</v>
      </c>
      <c r="P243" s="8" t="e">
        <f>COUNTIFS(Sta!$B:$B,$A243,Sta!$F:$F,"&gt;3.5")/$C243</f>
        <v>#DIV/0!</v>
      </c>
      <c r="Q243" s="11" t="e">
        <f>(COUNTIFS(Sta!$A:$A,$A243,Sta!$D:$D,"&gt;0.5")  + COUNTIFS(Sta!$B:$B,$A243,Sta!$E:$E,"&gt;0.5"))/$D243</f>
        <v>#DIV/0!</v>
      </c>
      <c r="R243" s="8" t="e">
        <f>COUNTIFS(Sta!$A:$A,$A243,Sta!$D:$D,"&gt;0.5")/$B243</f>
        <v>#DIV/0!</v>
      </c>
      <c r="S243" s="8" t="e">
        <f>COUNTIFS(Sta!$B:$B,$A243,Sta!$E:$E,"&gt;0.5")/$C243</f>
        <v>#DIV/0!</v>
      </c>
      <c r="T243" s="11" t="e">
        <f>(COUNTIFS(Sta!$A:$A,$A243,Sta!$D:$D,"&gt;1.5")  + COUNTIFS(Sta!$B:$B,$A243,Sta!$E:$E,"&gt;1.5"))/$D243</f>
        <v>#DIV/0!</v>
      </c>
      <c r="U243" s="8" t="e">
        <f>COUNTIFS(Sta!$A:$A,$A243,Sta!$D:$D,"&gt;1.5")/$B243</f>
        <v>#DIV/0!</v>
      </c>
      <c r="V243" s="8" t="e">
        <f>COUNTIFS(Sta!$B:$B,$A243,Sta!$E:$E,"&gt;1.5")/$C243</f>
        <v>#DIV/0!</v>
      </c>
      <c r="W243" s="11" t="e">
        <f>(COUNTIFS(Sta!$A:$A,$A243,Sta!$E:E,"&gt;0.5") +COUNTIFS(Sta!$B:$B,$A243,Sta!$D:$D,"&gt;0.5"))/$D243</f>
        <v>#DIV/0!</v>
      </c>
      <c r="X243" s="8" t="e">
        <f>COUNTIFS(Sta!$A:$A,$A243,Sta!$E:$E,"&gt;0.5")/$B243</f>
        <v>#DIV/0!</v>
      </c>
      <c r="Y243" s="8" t="e">
        <f>COUNTIFS(Sta!$B:$B,$A243,Sta!$D:$D,"&gt;0.5")/$C243</f>
        <v>#DIV/0!</v>
      </c>
      <c r="Z243" s="11" t="e">
        <f>(COUNTIFS(Sta!$A:$A,$A243,Sta!$E:$E,"&gt;1.5")  + COUNTIFS(Sta!$B:$B,$A243,Sta!$D:$D,"&gt;1.5"))/$D243</f>
        <v>#DIV/0!</v>
      </c>
      <c r="AA243" s="8" t="e">
        <f>COUNTIFS(Sta!$A:$A,$A243,Sta!$E:$E,"&gt;1.5")/$B243</f>
        <v>#DIV/0!</v>
      </c>
      <c r="AB243" s="8" t="e">
        <f>COUNTIFS(Sta!$B:$B,$A243,Sta!$D:$D,"&gt;1.5")/$C243</f>
        <v>#DIV/0!</v>
      </c>
      <c r="AC243" s="11" t="e">
        <f>(COUNTIFS(Sta!$A:A,$A243,Sta!$G:$G,"y") + COUNTIFS(Sta!$B:B,$A243,Sta!$G:$G,"y"))/$D243</f>
        <v>#DIV/0!</v>
      </c>
      <c r="AD243" s="8" t="e">
        <f>COUNTIFS(Sta!$A:A,$A243,Sta!$G:$G,"y")/$B243</f>
        <v>#DIV/0!</v>
      </c>
      <c r="AE243" s="16" t="e">
        <f>COUNTIFS(Sta!$B:B,$A243,Sta!$G:$G,"y")/$C243</f>
        <v>#DIV/0!</v>
      </c>
    </row>
    <row r="244" spans="1:31" x14ac:dyDescent="0.3">
      <c r="A244" s="62" t="s">
        <v>137</v>
      </c>
      <c r="B244" s="9">
        <f>COUNTIF(Sta!A:A,A244)</f>
        <v>0</v>
      </c>
      <c r="C244" s="4">
        <f>COUNTIF(Sta!B:B,A244)</f>
        <v>0</v>
      </c>
      <c r="D244" s="4">
        <f t="shared" si="8"/>
        <v>0</v>
      </c>
      <c r="E244" s="11" t="e">
        <f>(COUNTIFS(Sta!$A:$A,$A244,Sta!$F:$F,"&gt;0.5") + COUNTIFS(Sta!$B:$B,$A244,Sta!$F:$F,"&gt;0.5"))/$D244</f>
        <v>#DIV/0!</v>
      </c>
      <c r="F244" s="8" t="e">
        <f>COUNTIFS(Sta!$A:$A,$A244,Sta!$F:$F,"&gt;0.5")/$B244</f>
        <v>#DIV/0!</v>
      </c>
      <c r="G244" s="8" t="e">
        <f>COUNTIFS(Sta!$B:$B,$A244,Sta!$F:$F,"&gt;0.5")/$C244</f>
        <v>#DIV/0!</v>
      </c>
      <c r="H244" s="11" t="e">
        <f>(COUNTIFS(Sta!$A:$A,$A244,Sta!$F:$F,"&gt;1.5") + COUNTIFS(Sta!$B:$B,$A244,Sta!$F:$F,"&gt;1.5"))/$D244</f>
        <v>#DIV/0!</v>
      </c>
      <c r="I244" s="8" t="e">
        <f>COUNTIFS(Sta!$A:$A,$A244,Sta!$F:$F,"&gt;1.5")/$B244</f>
        <v>#DIV/0!</v>
      </c>
      <c r="J244" s="8" t="e">
        <f>COUNTIFS(Sta!$B:$B,$A244,Sta!$F:$F,"&gt;1.5")/$C244</f>
        <v>#DIV/0!</v>
      </c>
      <c r="K244" s="11" t="e">
        <f>(COUNTIFS(Sta!$A:$A,$A244,Sta!$F:$F,"&gt;2.5") + COUNTIFS(Sta!$B:$B,$A244,Sta!$F:$F,"&gt;2.5"))/$D244</f>
        <v>#DIV/0!</v>
      </c>
      <c r="L244" s="8" t="e">
        <f>COUNTIFS(Sta!$A:$A,$A244,Sta!$F:$F,"&gt;2.5")/$B244</f>
        <v>#DIV/0!</v>
      </c>
      <c r="M244" s="8" t="e">
        <f>COUNTIFS(Sta!$B:$B,$A244,Sta!$F:$F,"&gt;2.5")/$C244</f>
        <v>#DIV/0!</v>
      </c>
      <c r="N244" s="11" t="e">
        <f>(COUNTIFS(Sta!$A:$A,$A244,Sta!$F:$F,"&gt;3.5") + COUNTIFS(Sta!$B:$B,$A244,Sta!$F:$F,"&gt;3.5"))/$D244</f>
        <v>#DIV/0!</v>
      </c>
      <c r="O244" s="8" t="e">
        <f>COUNTIFS(Sta!$A:$A,$A244,Sta!$F:$F,"&gt;3.5")/$B244</f>
        <v>#DIV/0!</v>
      </c>
      <c r="P244" s="8" t="e">
        <f>COUNTIFS(Sta!$B:$B,$A244,Sta!$F:$F,"&gt;3.5")/$C244</f>
        <v>#DIV/0!</v>
      </c>
      <c r="Q244" s="11" t="e">
        <f>(COUNTIFS(Sta!$A:$A,$A244,Sta!$D:$D,"&gt;0.5")  + COUNTIFS(Sta!$B:$B,$A244,Sta!$E:$E,"&gt;0.5"))/$D244</f>
        <v>#DIV/0!</v>
      </c>
      <c r="R244" s="8" t="e">
        <f>COUNTIFS(Sta!$A:$A,$A244,Sta!$D:$D,"&gt;0.5")/$B244</f>
        <v>#DIV/0!</v>
      </c>
      <c r="S244" s="8" t="e">
        <f>COUNTIFS(Sta!$B:$B,$A244,Sta!$E:$E,"&gt;0.5")/$C244</f>
        <v>#DIV/0!</v>
      </c>
      <c r="T244" s="11" t="e">
        <f>(COUNTIFS(Sta!$A:$A,$A244,Sta!$D:$D,"&gt;1.5")  + COUNTIFS(Sta!$B:$B,$A244,Sta!$E:$E,"&gt;1.5"))/$D244</f>
        <v>#DIV/0!</v>
      </c>
      <c r="U244" s="8" t="e">
        <f>COUNTIFS(Sta!$A:$A,$A244,Sta!$D:$D,"&gt;1.5")/$B244</f>
        <v>#DIV/0!</v>
      </c>
      <c r="V244" s="8" t="e">
        <f>COUNTIFS(Sta!$B:$B,$A244,Sta!$E:$E,"&gt;1.5")/$C244</f>
        <v>#DIV/0!</v>
      </c>
      <c r="W244" s="11" t="e">
        <f>(COUNTIFS(Sta!$A:$A,$A244,Sta!$E:E,"&gt;0.5") +COUNTIFS(Sta!$B:$B,$A244,Sta!$D:$D,"&gt;0.5"))/$D244</f>
        <v>#DIV/0!</v>
      </c>
      <c r="X244" s="8" t="e">
        <f>COUNTIFS(Sta!$A:$A,$A244,Sta!$E:$E,"&gt;0.5")/$B244</f>
        <v>#DIV/0!</v>
      </c>
      <c r="Y244" s="8" t="e">
        <f>COUNTIFS(Sta!$B:$B,$A244,Sta!$D:$D,"&gt;0.5")/$C244</f>
        <v>#DIV/0!</v>
      </c>
      <c r="Z244" s="11" t="e">
        <f>(COUNTIFS(Sta!$A:$A,$A244,Sta!$E:$E,"&gt;1.5")  + COUNTIFS(Sta!$B:$B,$A244,Sta!$D:$D,"&gt;1.5"))/$D244</f>
        <v>#DIV/0!</v>
      </c>
      <c r="AA244" s="8" t="e">
        <f>COUNTIFS(Sta!$A:$A,$A244,Sta!$E:$E,"&gt;1.5")/$B244</f>
        <v>#DIV/0!</v>
      </c>
      <c r="AB244" s="8" t="e">
        <f>COUNTIFS(Sta!$B:$B,$A244,Sta!$D:$D,"&gt;1.5")/$C244</f>
        <v>#DIV/0!</v>
      </c>
      <c r="AC244" s="11" t="e">
        <f>(COUNTIFS(Sta!$A:A,$A244,Sta!$G:$G,"y") + COUNTIFS(Sta!$B:B,$A244,Sta!$G:$G,"y"))/$D244</f>
        <v>#DIV/0!</v>
      </c>
      <c r="AD244" s="8" t="e">
        <f>COUNTIFS(Sta!$A:A,$A244,Sta!$G:$G,"y")/$B244</f>
        <v>#DIV/0!</v>
      </c>
      <c r="AE244" s="16" t="e">
        <f>COUNTIFS(Sta!$B:B,$A244,Sta!$G:$G,"y")/$C244</f>
        <v>#DIV/0!</v>
      </c>
    </row>
    <row r="245" spans="1:31" x14ac:dyDescent="0.3">
      <c r="A245" s="62" t="s">
        <v>146</v>
      </c>
      <c r="B245" s="9">
        <f>COUNTIF(Sta!A:A,A245)</f>
        <v>0</v>
      </c>
      <c r="C245" s="4">
        <f>COUNTIF(Sta!B:B,A245)</f>
        <v>0</v>
      </c>
      <c r="D245" s="4">
        <f t="shared" si="8"/>
        <v>0</v>
      </c>
      <c r="E245" s="11" t="e">
        <f>(COUNTIFS(Sta!$A:$A,$A245,Sta!$F:$F,"&gt;0.5") + COUNTIFS(Sta!$B:$B,$A245,Sta!$F:$F,"&gt;0.5"))/$D245</f>
        <v>#DIV/0!</v>
      </c>
      <c r="F245" s="8" t="e">
        <f>COUNTIFS(Sta!$A:$A,$A245,Sta!$F:$F,"&gt;0.5")/$B245</f>
        <v>#DIV/0!</v>
      </c>
      <c r="G245" s="8" t="e">
        <f>COUNTIFS(Sta!$B:$B,$A245,Sta!$F:$F,"&gt;0.5")/$C245</f>
        <v>#DIV/0!</v>
      </c>
      <c r="H245" s="11" t="e">
        <f>(COUNTIFS(Sta!$A:$A,$A245,Sta!$F:$F,"&gt;1.5") + COUNTIFS(Sta!$B:$B,$A245,Sta!$F:$F,"&gt;1.5"))/$D245</f>
        <v>#DIV/0!</v>
      </c>
      <c r="I245" s="8" t="e">
        <f>COUNTIFS(Sta!$A:$A,$A245,Sta!$F:$F,"&gt;1.5")/$B245</f>
        <v>#DIV/0!</v>
      </c>
      <c r="J245" s="8" t="e">
        <f>COUNTIFS(Sta!$B:$B,$A245,Sta!$F:$F,"&gt;1.5")/$C245</f>
        <v>#DIV/0!</v>
      </c>
      <c r="K245" s="11" t="e">
        <f>(COUNTIFS(Sta!$A:$A,$A245,Sta!$F:$F,"&gt;2.5") + COUNTIFS(Sta!$B:$B,$A245,Sta!$F:$F,"&gt;2.5"))/$D245</f>
        <v>#DIV/0!</v>
      </c>
      <c r="L245" s="8" t="e">
        <f>COUNTIFS(Sta!$A:$A,$A245,Sta!$F:$F,"&gt;2.5")/$B245</f>
        <v>#DIV/0!</v>
      </c>
      <c r="M245" s="8" t="e">
        <f>COUNTIFS(Sta!$B:$B,$A245,Sta!$F:$F,"&gt;2.5")/$C245</f>
        <v>#DIV/0!</v>
      </c>
      <c r="N245" s="11" t="e">
        <f>(COUNTIFS(Sta!$A:$A,$A245,Sta!$F:$F,"&gt;3.5") + COUNTIFS(Sta!$B:$B,$A245,Sta!$F:$F,"&gt;3.5"))/$D245</f>
        <v>#DIV/0!</v>
      </c>
      <c r="O245" s="8" t="e">
        <f>COUNTIFS(Sta!$A:$A,$A245,Sta!$F:$F,"&gt;3.5")/$B245</f>
        <v>#DIV/0!</v>
      </c>
      <c r="P245" s="8" t="e">
        <f>COUNTIFS(Sta!$B:$B,$A245,Sta!$F:$F,"&gt;3.5")/$C245</f>
        <v>#DIV/0!</v>
      </c>
      <c r="Q245" s="11" t="e">
        <f>(COUNTIFS(Sta!$A:$A,$A245,Sta!$D:$D,"&gt;0.5")  + COUNTIFS(Sta!$B:$B,$A245,Sta!$E:$E,"&gt;0.5"))/$D245</f>
        <v>#DIV/0!</v>
      </c>
      <c r="R245" s="8" t="e">
        <f>COUNTIFS(Sta!$A:$A,$A245,Sta!$D:$D,"&gt;0.5")/$B245</f>
        <v>#DIV/0!</v>
      </c>
      <c r="S245" s="8" t="e">
        <f>COUNTIFS(Sta!$B:$B,$A245,Sta!$E:$E,"&gt;0.5")/$C245</f>
        <v>#DIV/0!</v>
      </c>
      <c r="T245" s="11" t="e">
        <f>(COUNTIFS(Sta!$A:$A,$A245,Sta!$D:$D,"&gt;1.5")  + COUNTIFS(Sta!$B:$B,$A245,Sta!$E:$E,"&gt;1.5"))/$D245</f>
        <v>#DIV/0!</v>
      </c>
      <c r="U245" s="8" t="e">
        <f>COUNTIFS(Sta!$A:$A,$A245,Sta!$D:$D,"&gt;1.5")/$B245</f>
        <v>#DIV/0!</v>
      </c>
      <c r="V245" s="8" t="e">
        <f>COUNTIFS(Sta!$B:$B,$A245,Sta!$E:$E,"&gt;1.5")/$C245</f>
        <v>#DIV/0!</v>
      </c>
      <c r="W245" s="11" t="e">
        <f>(COUNTIFS(Sta!$A:$A,$A245,Sta!$E:E,"&gt;0.5") +COUNTIFS(Sta!$B:$B,$A245,Sta!$D:$D,"&gt;0.5"))/$D245</f>
        <v>#DIV/0!</v>
      </c>
      <c r="X245" s="8" t="e">
        <f>COUNTIFS(Sta!$A:$A,$A245,Sta!$E:$E,"&gt;0.5")/$B245</f>
        <v>#DIV/0!</v>
      </c>
      <c r="Y245" s="8" t="e">
        <f>COUNTIFS(Sta!$B:$B,$A245,Sta!$D:$D,"&gt;0.5")/$C245</f>
        <v>#DIV/0!</v>
      </c>
      <c r="Z245" s="11" t="e">
        <f>(COUNTIFS(Sta!$A:$A,$A245,Sta!$E:$E,"&gt;1.5")  + COUNTIFS(Sta!$B:$B,$A245,Sta!$D:$D,"&gt;1.5"))/$D245</f>
        <v>#DIV/0!</v>
      </c>
      <c r="AA245" s="8" t="e">
        <f>COUNTIFS(Sta!$A:$A,$A245,Sta!$E:$E,"&gt;1.5")/$B245</f>
        <v>#DIV/0!</v>
      </c>
      <c r="AB245" s="8" t="e">
        <f>COUNTIFS(Sta!$B:$B,$A245,Sta!$D:$D,"&gt;1.5")/$C245</f>
        <v>#DIV/0!</v>
      </c>
      <c r="AC245" s="11" t="e">
        <f>(COUNTIFS(Sta!$A:A,$A245,Sta!$G:$G,"y") + COUNTIFS(Sta!$B:B,$A245,Sta!$G:$G,"y"))/$D245</f>
        <v>#DIV/0!</v>
      </c>
      <c r="AD245" s="8" t="e">
        <f>COUNTIFS(Sta!$A:A,$A245,Sta!$G:$G,"y")/$B245</f>
        <v>#DIV/0!</v>
      </c>
      <c r="AE245" s="16" t="e">
        <f>COUNTIFS(Sta!$B:B,$A245,Sta!$G:$G,"y")/$C245</f>
        <v>#DIV/0!</v>
      </c>
    </row>
    <row r="246" spans="1:31" x14ac:dyDescent="0.3">
      <c r="A246" s="62" t="s">
        <v>140</v>
      </c>
      <c r="B246" s="9">
        <f>COUNTIF(Sta!A:A,A246)</f>
        <v>0</v>
      </c>
      <c r="C246" s="4">
        <f>COUNTIF(Sta!B:B,A246)</f>
        <v>0</v>
      </c>
      <c r="D246" s="4">
        <f t="shared" si="8"/>
        <v>0</v>
      </c>
      <c r="E246" s="11" t="e">
        <f>(COUNTIFS(Sta!$A:$A,$A246,Sta!$F:$F,"&gt;0.5") + COUNTIFS(Sta!$B:$B,$A246,Sta!$F:$F,"&gt;0.5"))/$D246</f>
        <v>#DIV/0!</v>
      </c>
      <c r="F246" s="8" t="e">
        <f>COUNTIFS(Sta!$A:$A,$A246,Sta!$F:$F,"&gt;0.5")/$B246</f>
        <v>#DIV/0!</v>
      </c>
      <c r="G246" s="8" t="e">
        <f>COUNTIFS(Sta!$B:$B,$A246,Sta!$F:$F,"&gt;0.5")/$C246</f>
        <v>#DIV/0!</v>
      </c>
      <c r="H246" s="11" t="e">
        <f>(COUNTIFS(Sta!$A:$A,$A246,Sta!$F:$F,"&gt;1.5") + COUNTIFS(Sta!$B:$B,$A246,Sta!$F:$F,"&gt;1.5"))/$D246</f>
        <v>#DIV/0!</v>
      </c>
      <c r="I246" s="8" t="e">
        <f>COUNTIFS(Sta!$A:$A,$A246,Sta!$F:$F,"&gt;1.5")/$B246</f>
        <v>#DIV/0!</v>
      </c>
      <c r="J246" s="8" t="e">
        <f>COUNTIFS(Sta!$B:$B,$A246,Sta!$F:$F,"&gt;1.5")/$C246</f>
        <v>#DIV/0!</v>
      </c>
      <c r="K246" s="11" t="e">
        <f>(COUNTIFS(Sta!$A:$A,$A246,Sta!$F:$F,"&gt;2.5") + COUNTIFS(Sta!$B:$B,$A246,Sta!$F:$F,"&gt;2.5"))/$D246</f>
        <v>#DIV/0!</v>
      </c>
      <c r="L246" s="8" t="e">
        <f>COUNTIFS(Sta!$A:$A,$A246,Sta!$F:$F,"&gt;2.5")/$B246</f>
        <v>#DIV/0!</v>
      </c>
      <c r="M246" s="8" t="e">
        <f>COUNTIFS(Sta!$B:$B,$A246,Sta!$F:$F,"&gt;2.5")/$C246</f>
        <v>#DIV/0!</v>
      </c>
      <c r="N246" s="11" t="e">
        <f>(COUNTIFS(Sta!$A:$A,$A246,Sta!$F:$F,"&gt;3.5") + COUNTIFS(Sta!$B:$B,$A246,Sta!$F:$F,"&gt;3.5"))/$D246</f>
        <v>#DIV/0!</v>
      </c>
      <c r="O246" s="8" t="e">
        <f>COUNTIFS(Sta!$A:$A,$A246,Sta!$F:$F,"&gt;3.5")/$B246</f>
        <v>#DIV/0!</v>
      </c>
      <c r="P246" s="8" t="e">
        <f>COUNTIFS(Sta!$B:$B,$A246,Sta!$F:$F,"&gt;3.5")/$C246</f>
        <v>#DIV/0!</v>
      </c>
      <c r="Q246" s="11" t="e">
        <f>(COUNTIFS(Sta!$A:$A,$A246,Sta!$D:$D,"&gt;0.5")  + COUNTIFS(Sta!$B:$B,$A246,Sta!$E:$E,"&gt;0.5"))/$D246</f>
        <v>#DIV/0!</v>
      </c>
      <c r="R246" s="8" t="e">
        <f>COUNTIFS(Sta!$A:$A,$A246,Sta!$D:$D,"&gt;0.5")/$B246</f>
        <v>#DIV/0!</v>
      </c>
      <c r="S246" s="8" t="e">
        <f>COUNTIFS(Sta!$B:$B,$A246,Sta!$E:$E,"&gt;0.5")/$C246</f>
        <v>#DIV/0!</v>
      </c>
      <c r="T246" s="11" t="e">
        <f>(COUNTIFS(Sta!$A:$A,$A246,Sta!$D:$D,"&gt;1.5")  + COUNTIFS(Sta!$B:$B,$A246,Sta!$E:$E,"&gt;1.5"))/$D246</f>
        <v>#DIV/0!</v>
      </c>
      <c r="U246" s="8" t="e">
        <f>COUNTIFS(Sta!$A:$A,$A246,Sta!$D:$D,"&gt;1.5")/$B246</f>
        <v>#DIV/0!</v>
      </c>
      <c r="V246" s="8" t="e">
        <f>COUNTIFS(Sta!$B:$B,$A246,Sta!$E:$E,"&gt;1.5")/$C246</f>
        <v>#DIV/0!</v>
      </c>
      <c r="W246" s="11" t="e">
        <f>(COUNTIFS(Sta!$A:$A,$A246,Sta!$E:E,"&gt;0.5") +COUNTIFS(Sta!$B:$B,$A246,Sta!$D:$D,"&gt;0.5"))/$D246</f>
        <v>#DIV/0!</v>
      </c>
      <c r="X246" s="8" t="e">
        <f>COUNTIFS(Sta!$A:$A,$A246,Sta!$E:$E,"&gt;0.5")/$B246</f>
        <v>#DIV/0!</v>
      </c>
      <c r="Y246" s="8" t="e">
        <f>COUNTIFS(Sta!$B:$B,$A246,Sta!$D:$D,"&gt;0.5")/$C246</f>
        <v>#DIV/0!</v>
      </c>
      <c r="Z246" s="11" t="e">
        <f>(COUNTIFS(Sta!$A:$A,$A246,Sta!$E:$E,"&gt;1.5")  + COUNTIFS(Sta!$B:$B,$A246,Sta!$D:$D,"&gt;1.5"))/$D246</f>
        <v>#DIV/0!</v>
      </c>
      <c r="AA246" s="8" t="e">
        <f>COUNTIFS(Sta!$A:$A,$A246,Sta!$E:$E,"&gt;1.5")/$B246</f>
        <v>#DIV/0!</v>
      </c>
      <c r="AB246" s="8" t="e">
        <f>COUNTIFS(Sta!$B:$B,$A246,Sta!$D:$D,"&gt;1.5")/$C246</f>
        <v>#DIV/0!</v>
      </c>
      <c r="AC246" s="11" t="e">
        <f>(COUNTIFS(Sta!$A:A,$A246,Sta!$G:$G,"y") + COUNTIFS(Sta!$B:B,$A246,Sta!$G:$G,"y"))/$D246</f>
        <v>#DIV/0!</v>
      </c>
      <c r="AD246" s="8" t="e">
        <f>COUNTIFS(Sta!$A:A,$A246,Sta!$G:$G,"y")/$B246</f>
        <v>#DIV/0!</v>
      </c>
      <c r="AE246" s="16" t="e">
        <f>COUNTIFS(Sta!$B:B,$A246,Sta!$G:$G,"y")/$C246</f>
        <v>#DIV/0!</v>
      </c>
    </row>
    <row r="247" spans="1:31" x14ac:dyDescent="0.3">
      <c r="A247" s="62" t="s">
        <v>134</v>
      </c>
      <c r="B247" s="9">
        <f>COUNTIF(Sta!A:A,A247)</f>
        <v>0</v>
      </c>
      <c r="C247" s="4">
        <f>COUNTIF(Sta!B:B,A247)</f>
        <v>0</v>
      </c>
      <c r="D247" s="4">
        <f t="shared" si="8"/>
        <v>0</v>
      </c>
      <c r="E247" s="11" t="e">
        <f>(COUNTIFS(Sta!$A:$A,$A247,Sta!$F:$F,"&gt;0.5") + COUNTIFS(Sta!$B:$B,$A247,Sta!$F:$F,"&gt;0.5"))/$D247</f>
        <v>#DIV/0!</v>
      </c>
      <c r="F247" s="8" t="e">
        <f>COUNTIFS(Sta!$A:$A,$A247,Sta!$F:$F,"&gt;0.5")/$B247</f>
        <v>#DIV/0!</v>
      </c>
      <c r="G247" s="8" t="e">
        <f>COUNTIFS(Sta!$B:$B,$A247,Sta!$F:$F,"&gt;0.5")/$C247</f>
        <v>#DIV/0!</v>
      </c>
      <c r="H247" s="11" t="e">
        <f>(COUNTIFS(Sta!$A:$A,$A247,Sta!$F:$F,"&gt;1.5") + COUNTIFS(Sta!$B:$B,$A247,Sta!$F:$F,"&gt;1.5"))/$D247</f>
        <v>#DIV/0!</v>
      </c>
      <c r="I247" s="8" t="e">
        <f>COUNTIFS(Sta!$A:$A,$A247,Sta!$F:$F,"&gt;1.5")/$B247</f>
        <v>#DIV/0!</v>
      </c>
      <c r="J247" s="8" t="e">
        <f>COUNTIFS(Sta!$B:$B,$A247,Sta!$F:$F,"&gt;1.5")/$C247</f>
        <v>#DIV/0!</v>
      </c>
      <c r="K247" s="11" t="e">
        <f>(COUNTIFS(Sta!$A:$A,$A247,Sta!$F:$F,"&gt;2.5") + COUNTIFS(Sta!$B:$B,$A247,Sta!$F:$F,"&gt;2.5"))/$D247</f>
        <v>#DIV/0!</v>
      </c>
      <c r="L247" s="8" t="e">
        <f>COUNTIFS(Sta!$A:$A,$A247,Sta!$F:$F,"&gt;2.5")/$B247</f>
        <v>#DIV/0!</v>
      </c>
      <c r="M247" s="8" t="e">
        <f>COUNTIFS(Sta!$B:$B,$A247,Sta!$F:$F,"&gt;2.5")/$C247</f>
        <v>#DIV/0!</v>
      </c>
      <c r="N247" s="11" t="e">
        <f>(COUNTIFS(Sta!$A:$A,$A247,Sta!$F:$F,"&gt;3.5") + COUNTIFS(Sta!$B:$B,$A247,Sta!$F:$F,"&gt;3.5"))/$D247</f>
        <v>#DIV/0!</v>
      </c>
      <c r="O247" s="8" t="e">
        <f>COUNTIFS(Sta!$A:$A,$A247,Sta!$F:$F,"&gt;3.5")/$B247</f>
        <v>#DIV/0!</v>
      </c>
      <c r="P247" s="8" t="e">
        <f>COUNTIFS(Sta!$B:$B,$A247,Sta!$F:$F,"&gt;3.5")/$C247</f>
        <v>#DIV/0!</v>
      </c>
      <c r="Q247" s="11" t="e">
        <f>(COUNTIFS(Sta!$A:$A,$A247,Sta!$D:$D,"&gt;0.5")  + COUNTIFS(Sta!$B:$B,$A247,Sta!$E:$E,"&gt;0.5"))/$D247</f>
        <v>#DIV/0!</v>
      </c>
      <c r="R247" s="8" t="e">
        <f>COUNTIFS(Sta!$A:$A,$A247,Sta!$D:$D,"&gt;0.5")/$B247</f>
        <v>#DIV/0!</v>
      </c>
      <c r="S247" s="8" t="e">
        <f>COUNTIFS(Sta!$B:$B,$A247,Sta!$E:$E,"&gt;0.5")/$C247</f>
        <v>#DIV/0!</v>
      </c>
      <c r="T247" s="11" t="e">
        <f>(COUNTIFS(Sta!$A:$A,$A247,Sta!$D:$D,"&gt;1.5")  + COUNTIFS(Sta!$B:$B,$A247,Sta!$E:$E,"&gt;1.5"))/$D247</f>
        <v>#DIV/0!</v>
      </c>
      <c r="U247" s="8" t="e">
        <f>COUNTIFS(Sta!$A:$A,$A247,Sta!$D:$D,"&gt;1.5")/$B247</f>
        <v>#DIV/0!</v>
      </c>
      <c r="V247" s="8" t="e">
        <f>COUNTIFS(Sta!$B:$B,$A247,Sta!$E:$E,"&gt;1.5")/$C247</f>
        <v>#DIV/0!</v>
      </c>
      <c r="W247" s="11" t="e">
        <f>(COUNTIFS(Sta!$A:$A,$A247,Sta!$E:E,"&gt;0.5") +COUNTIFS(Sta!$B:$B,$A247,Sta!$D:$D,"&gt;0.5"))/$D247</f>
        <v>#DIV/0!</v>
      </c>
      <c r="X247" s="8" t="e">
        <f>COUNTIFS(Sta!$A:$A,$A247,Sta!$E:$E,"&gt;0.5")/$B247</f>
        <v>#DIV/0!</v>
      </c>
      <c r="Y247" s="8" t="e">
        <f>COUNTIFS(Sta!$B:$B,$A247,Sta!$D:$D,"&gt;0.5")/$C247</f>
        <v>#DIV/0!</v>
      </c>
      <c r="Z247" s="11" t="e">
        <f>(COUNTIFS(Sta!$A:$A,$A247,Sta!$E:$E,"&gt;1.5")  + COUNTIFS(Sta!$B:$B,$A247,Sta!$D:$D,"&gt;1.5"))/$D247</f>
        <v>#DIV/0!</v>
      </c>
      <c r="AA247" s="8" t="e">
        <f>COUNTIFS(Sta!$A:$A,$A247,Sta!$E:$E,"&gt;1.5")/$B247</f>
        <v>#DIV/0!</v>
      </c>
      <c r="AB247" s="8" t="e">
        <f>COUNTIFS(Sta!$B:$B,$A247,Sta!$D:$D,"&gt;1.5")/$C247</f>
        <v>#DIV/0!</v>
      </c>
      <c r="AC247" s="11" t="e">
        <f>(COUNTIFS(Sta!$A:A,$A247,Sta!$G:$G,"y") + COUNTIFS(Sta!$B:B,$A247,Sta!$G:$G,"y"))/$D247</f>
        <v>#DIV/0!</v>
      </c>
      <c r="AD247" s="8" t="e">
        <f>COUNTIFS(Sta!$A:A,$A247,Sta!$G:$G,"y")/$B247</f>
        <v>#DIV/0!</v>
      </c>
      <c r="AE247" s="16" t="e">
        <f>COUNTIFS(Sta!$B:B,$A247,Sta!$G:$G,"y")/$C247</f>
        <v>#DIV/0!</v>
      </c>
    </row>
    <row r="248" spans="1:31" x14ac:dyDescent="0.3">
      <c r="A248" s="62" t="s">
        <v>148</v>
      </c>
      <c r="B248" s="9">
        <f>COUNTIF(Sta!A:A,A248)</f>
        <v>0</v>
      </c>
      <c r="C248" s="4">
        <f>COUNTIF(Sta!B:B,A248)</f>
        <v>0</v>
      </c>
      <c r="D248" s="4">
        <f t="shared" si="8"/>
        <v>0</v>
      </c>
      <c r="E248" s="11" t="e">
        <f>(COUNTIFS(Sta!$A:$A,$A248,Sta!$F:$F,"&gt;0.5") + COUNTIFS(Sta!$B:$B,$A248,Sta!$F:$F,"&gt;0.5"))/$D248</f>
        <v>#DIV/0!</v>
      </c>
      <c r="F248" s="8" t="e">
        <f>COUNTIFS(Sta!$A:$A,$A248,Sta!$F:$F,"&gt;0.5")/$B248</f>
        <v>#DIV/0!</v>
      </c>
      <c r="G248" s="8" t="e">
        <f>COUNTIFS(Sta!$B:$B,$A248,Sta!$F:$F,"&gt;0.5")/$C248</f>
        <v>#DIV/0!</v>
      </c>
      <c r="H248" s="11" t="e">
        <f>(COUNTIFS(Sta!$A:$A,$A248,Sta!$F:$F,"&gt;1.5") + COUNTIFS(Sta!$B:$B,$A248,Sta!$F:$F,"&gt;1.5"))/$D248</f>
        <v>#DIV/0!</v>
      </c>
      <c r="I248" s="8" t="e">
        <f>COUNTIFS(Sta!$A:$A,$A248,Sta!$F:$F,"&gt;1.5")/$B248</f>
        <v>#DIV/0!</v>
      </c>
      <c r="J248" s="8" t="e">
        <f>COUNTIFS(Sta!$B:$B,$A248,Sta!$F:$F,"&gt;1.5")/$C248</f>
        <v>#DIV/0!</v>
      </c>
      <c r="K248" s="11" t="e">
        <f>(COUNTIFS(Sta!$A:$A,$A248,Sta!$F:$F,"&gt;2.5") + COUNTIFS(Sta!$B:$B,$A248,Sta!$F:$F,"&gt;2.5"))/$D248</f>
        <v>#DIV/0!</v>
      </c>
      <c r="L248" s="8" t="e">
        <f>COUNTIFS(Sta!$A:$A,$A248,Sta!$F:$F,"&gt;2.5")/$B248</f>
        <v>#DIV/0!</v>
      </c>
      <c r="M248" s="8" t="e">
        <f>COUNTIFS(Sta!$B:$B,$A248,Sta!$F:$F,"&gt;2.5")/$C248</f>
        <v>#DIV/0!</v>
      </c>
      <c r="N248" s="11" t="e">
        <f>(COUNTIFS(Sta!$A:$A,$A248,Sta!$F:$F,"&gt;3.5") + COUNTIFS(Sta!$B:$B,$A248,Sta!$F:$F,"&gt;3.5"))/$D248</f>
        <v>#DIV/0!</v>
      </c>
      <c r="O248" s="8" t="e">
        <f>COUNTIFS(Sta!$A:$A,$A248,Sta!$F:$F,"&gt;3.5")/$B248</f>
        <v>#DIV/0!</v>
      </c>
      <c r="P248" s="8" t="e">
        <f>COUNTIFS(Sta!$B:$B,$A248,Sta!$F:$F,"&gt;3.5")/$C248</f>
        <v>#DIV/0!</v>
      </c>
      <c r="Q248" s="11" t="e">
        <f>(COUNTIFS(Sta!$A:$A,$A248,Sta!$D:$D,"&gt;0.5")  + COUNTIFS(Sta!$B:$B,$A248,Sta!$E:$E,"&gt;0.5"))/$D248</f>
        <v>#DIV/0!</v>
      </c>
      <c r="R248" s="8" t="e">
        <f>COUNTIFS(Sta!$A:$A,$A248,Sta!$D:$D,"&gt;0.5")/$B248</f>
        <v>#DIV/0!</v>
      </c>
      <c r="S248" s="8" t="e">
        <f>COUNTIFS(Sta!$B:$B,$A248,Sta!$E:$E,"&gt;0.5")/$C248</f>
        <v>#DIV/0!</v>
      </c>
      <c r="T248" s="11" t="e">
        <f>(COUNTIFS(Sta!$A:$A,$A248,Sta!$D:$D,"&gt;1.5")  + COUNTIFS(Sta!$B:$B,$A248,Sta!$E:$E,"&gt;1.5"))/$D248</f>
        <v>#DIV/0!</v>
      </c>
      <c r="U248" s="8" t="e">
        <f>COUNTIFS(Sta!$A:$A,$A248,Sta!$D:$D,"&gt;1.5")/$B248</f>
        <v>#DIV/0!</v>
      </c>
      <c r="V248" s="8" t="e">
        <f>COUNTIFS(Sta!$B:$B,$A248,Sta!$E:$E,"&gt;1.5")/$C248</f>
        <v>#DIV/0!</v>
      </c>
      <c r="W248" s="11" t="e">
        <f>(COUNTIFS(Sta!$A:$A,$A248,Sta!$E:E,"&gt;0.5") +COUNTIFS(Sta!$B:$B,$A248,Sta!$D:$D,"&gt;0.5"))/$D248</f>
        <v>#DIV/0!</v>
      </c>
      <c r="X248" s="8" t="e">
        <f>COUNTIFS(Sta!$A:$A,$A248,Sta!$E:$E,"&gt;0.5")/$B248</f>
        <v>#DIV/0!</v>
      </c>
      <c r="Y248" s="8" t="e">
        <f>COUNTIFS(Sta!$B:$B,$A248,Sta!$D:$D,"&gt;0.5")/$C248</f>
        <v>#DIV/0!</v>
      </c>
      <c r="Z248" s="11" t="e">
        <f>(COUNTIFS(Sta!$A:$A,$A248,Sta!$E:$E,"&gt;1.5")  + COUNTIFS(Sta!$B:$B,$A248,Sta!$D:$D,"&gt;1.5"))/$D248</f>
        <v>#DIV/0!</v>
      </c>
      <c r="AA248" s="8" t="e">
        <f>COUNTIFS(Sta!$A:$A,$A248,Sta!$E:$E,"&gt;1.5")/$B248</f>
        <v>#DIV/0!</v>
      </c>
      <c r="AB248" s="8" t="e">
        <f>COUNTIFS(Sta!$B:$B,$A248,Sta!$D:$D,"&gt;1.5")/$C248</f>
        <v>#DIV/0!</v>
      </c>
      <c r="AC248" s="11" t="e">
        <f>(COUNTIFS(Sta!$A:A,$A248,Sta!$G:$G,"y") + COUNTIFS(Sta!$B:B,$A248,Sta!$G:$G,"y"))/$D248</f>
        <v>#DIV/0!</v>
      </c>
      <c r="AD248" s="8" t="e">
        <f>COUNTIFS(Sta!$A:A,$A248,Sta!$G:$G,"y")/$B248</f>
        <v>#DIV/0!</v>
      </c>
      <c r="AE248" s="16" t="e">
        <f>COUNTIFS(Sta!$B:B,$A248,Sta!$G:$G,"y")/$C248</f>
        <v>#DIV/0!</v>
      </c>
    </row>
    <row r="249" spans="1:31" x14ac:dyDescent="0.3">
      <c r="A249" s="62" t="s">
        <v>136</v>
      </c>
      <c r="B249" s="9">
        <f>COUNTIF(Sta!A:A,A249)</f>
        <v>0</v>
      </c>
      <c r="C249" s="4">
        <f>COUNTIF(Sta!B:B,A249)</f>
        <v>0</v>
      </c>
      <c r="D249" s="4">
        <f t="shared" si="8"/>
        <v>0</v>
      </c>
      <c r="E249" s="11" t="e">
        <f>(COUNTIFS(Sta!$A:$A,$A249,Sta!$F:$F,"&gt;0.5") + COUNTIFS(Sta!$B:$B,$A249,Sta!$F:$F,"&gt;0.5"))/$D249</f>
        <v>#DIV/0!</v>
      </c>
      <c r="F249" s="8" t="e">
        <f>COUNTIFS(Sta!$A:$A,$A249,Sta!$F:$F,"&gt;0.5")/$B249</f>
        <v>#DIV/0!</v>
      </c>
      <c r="G249" s="8" t="e">
        <f>COUNTIFS(Sta!$B:$B,$A249,Sta!$F:$F,"&gt;0.5")/$C249</f>
        <v>#DIV/0!</v>
      </c>
      <c r="H249" s="11" t="e">
        <f>(COUNTIFS(Sta!$A:$A,$A249,Sta!$F:$F,"&gt;1.5") + COUNTIFS(Sta!$B:$B,$A249,Sta!$F:$F,"&gt;1.5"))/$D249</f>
        <v>#DIV/0!</v>
      </c>
      <c r="I249" s="8" t="e">
        <f>COUNTIFS(Sta!$A:$A,$A249,Sta!$F:$F,"&gt;1.5")/$B249</f>
        <v>#DIV/0!</v>
      </c>
      <c r="J249" s="8" t="e">
        <f>COUNTIFS(Sta!$B:$B,$A249,Sta!$F:$F,"&gt;1.5")/$C249</f>
        <v>#DIV/0!</v>
      </c>
      <c r="K249" s="11" t="e">
        <f>(COUNTIFS(Sta!$A:$A,$A249,Sta!$F:$F,"&gt;2.5") + COUNTIFS(Sta!$B:$B,$A249,Sta!$F:$F,"&gt;2.5"))/$D249</f>
        <v>#DIV/0!</v>
      </c>
      <c r="L249" s="8" t="e">
        <f>COUNTIFS(Sta!$A:$A,$A249,Sta!$F:$F,"&gt;2.5")/$B249</f>
        <v>#DIV/0!</v>
      </c>
      <c r="M249" s="8" t="e">
        <f>COUNTIFS(Sta!$B:$B,$A249,Sta!$F:$F,"&gt;2.5")/$C249</f>
        <v>#DIV/0!</v>
      </c>
      <c r="N249" s="11" t="e">
        <f>(COUNTIFS(Sta!$A:$A,$A249,Sta!$F:$F,"&gt;3.5") + COUNTIFS(Sta!$B:$B,$A249,Sta!$F:$F,"&gt;3.5"))/$D249</f>
        <v>#DIV/0!</v>
      </c>
      <c r="O249" s="8" t="e">
        <f>COUNTIFS(Sta!$A:$A,$A249,Sta!$F:$F,"&gt;3.5")/$B249</f>
        <v>#DIV/0!</v>
      </c>
      <c r="P249" s="8" t="e">
        <f>COUNTIFS(Sta!$B:$B,$A249,Sta!$F:$F,"&gt;3.5")/$C249</f>
        <v>#DIV/0!</v>
      </c>
      <c r="Q249" s="11" t="e">
        <f>(COUNTIFS(Sta!$A:$A,$A249,Sta!$D:$D,"&gt;0.5")  + COUNTIFS(Sta!$B:$B,$A249,Sta!$E:$E,"&gt;0.5"))/$D249</f>
        <v>#DIV/0!</v>
      </c>
      <c r="R249" s="8" t="e">
        <f>COUNTIFS(Sta!$A:$A,$A249,Sta!$D:$D,"&gt;0.5")/$B249</f>
        <v>#DIV/0!</v>
      </c>
      <c r="S249" s="8" t="e">
        <f>COUNTIFS(Sta!$B:$B,$A249,Sta!$E:$E,"&gt;0.5")/$C249</f>
        <v>#DIV/0!</v>
      </c>
      <c r="T249" s="11" t="e">
        <f>(COUNTIFS(Sta!$A:$A,$A249,Sta!$D:$D,"&gt;1.5")  + COUNTIFS(Sta!$B:$B,$A249,Sta!$E:$E,"&gt;1.5"))/$D249</f>
        <v>#DIV/0!</v>
      </c>
      <c r="U249" s="8" t="e">
        <f>COUNTIFS(Sta!$A:$A,$A249,Sta!$D:$D,"&gt;1.5")/$B249</f>
        <v>#DIV/0!</v>
      </c>
      <c r="V249" s="8" t="e">
        <f>COUNTIFS(Sta!$B:$B,$A249,Sta!$E:$E,"&gt;1.5")/$C249</f>
        <v>#DIV/0!</v>
      </c>
      <c r="W249" s="11" t="e">
        <f>(COUNTIFS(Sta!$A:$A,$A249,Sta!$E:E,"&gt;0.5") +COUNTIFS(Sta!$B:$B,$A249,Sta!$D:$D,"&gt;0.5"))/$D249</f>
        <v>#DIV/0!</v>
      </c>
      <c r="X249" s="8" t="e">
        <f>COUNTIFS(Sta!$A:$A,$A249,Sta!$E:$E,"&gt;0.5")/$B249</f>
        <v>#DIV/0!</v>
      </c>
      <c r="Y249" s="8" t="e">
        <f>COUNTIFS(Sta!$B:$B,$A249,Sta!$D:$D,"&gt;0.5")/$C249</f>
        <v>#DIV/0!</v>
      </c>
      <c r="Z249" s="11" t="e">
        <f>(COUNTIFS(Sta!$A:$A,$A249,Sta!$E:$E,"&gt;1.5")  + COUNTIFS(Sta!$B:$B,$A249,Sta!$D:$D,"&gt;1.5"))/$D249</f>
        <v>#DIV/0!</v>
      </c>
      <c r="AA249" s="8" t="e">
        <f>COUNTIFS(Sta!$A:$A,$A249,Sta!$E:$E,"&gt;1.5")/$B249</f>
        <v>#DIV/0!</v>
      </c>
      <c r="AB249" s="8" t="e">
        <f>COUNTIFS(Sta!$B:$B,$A249,Sta!$D:$D,"&gt;1.5")/$C249</f>
        <v>#DIV/0!</v>
      </c>
      <c r="AC249" s="11" t="e">
        <f>(COUNTIFS(Sta!$A:A,$A249,Sta!$G:$G,"y") + COUNTIFS(Sta!$B:B,$A249,Sta!$G:$G,"y"))/$D249</f>
        <v>#DIV/0!</v>
      </c>
      <c r="AD249" s="8" t="e">
        <f>COUNTIFS(Sta!$A:A,$A249,Sta!$G:$G,"y")/$B249</f>
        <v>#DIV/0!</v>
      </c>
      <c r="AE249" s="16" t="e">
        <f>COUNTIFS(Sta!$B:B,$A249,Sta!$G:$G,"y")/$C249</f>
        <v>#DIV/0!</v>
      </c>
    </row>
    <row r="250" spans="1:31" x14ac:dyDescent="0.3">
      <c r="A250" s="62" t="s">
        <v>135</v>
      </c>
      <c r="B250" s="9">
        <f>COUNTIF(Sta!A:A,A250)</f>
        <v>0</v>
      </c>
      <c r="C250" s="4">
        <f>COUNTIF(Sta!B:B,A250)</f>
        <v>0</v>
      </c>
      <c r="D250" s="4">
        <f t="shared" si="8"/>
        <v>0</v>
      </c>
      <c r="E250" s="11" t="e">
        <f>(COUNTIFS(Sta!$A:$A,$A250,Sta!$F:$F,"&gt;0.5") + COUNTIFS(Sta!$B:$B,$A250,Sta!$F:$F,"&gt;0.5"))/$D250</f>
        <v>#DIV/0!</v>
      </c>
      <c r="F250" s="8" t="e">
        <f>COUNTIFS(Sta!$A:$A,$A250,Sta!$F:$F,"&gt;0.5")/$B250</f>
        <v>#DIV/0!</v>
      </c>
      <c r="G250" s="8" t="e">
        <f>COUNTIFS(Sta!$B:$B,$A250,Sta!$F:$F,"&gt;0.5")/$C250</f>
        <v>#DIV/0!</v>
      </c>
      <c r="H250" s="11" t="e">
        <f>(COUNTIFS(Sta!$A:$A,$A250,Sta!$F:$F,"&gt;1.5") + COUNTIFS(Sta!$B:$B,$A250,Sta!$F:$F,"&gt;1.5"))/$D250</f>
        <v>#DIV/0!</v>
      </c>
      <c r="I250" s="8" t="e">
        <f>COUNTIFS(Sta!$A:$A,$A250,Sta!$F:$F,"&gt;1.5")/$B250</f>
        <v>#DIV/0!</v>
      </c>
      <c r="J250" s="8" t="e">
        <f>COUNTIFS(Sta!$B:$B,$A250,Sta!$F:$F,"&gt;1.5")/$C250</f>
        <v>#DIV/0!</v>
      </c>
      <c r="K250" s="11" t="e">
        <f>(COUNTIFS(Sta!$A:$A,$A250,Sta!$F:$F,"&gt;2.5") + COUNTIFS(Sta!$B:$B,$A250,Sta!$F:$F,"&gt;2.5"))/$D250</f>
        <v>#DIV/0!</v>
      </c>
      <c r="L250" s="8" t="e">
        <f>COUNTIFS(Sta!$A:$A,$A250,Sta!$F:$F,"&gt;2.5")/$B250</f>
        <v>#DIV/0!</v>
      </c>
      <c r="M250" s="8" t="e">
        <f>COUNTIFS(Sta!$B:$B,$A250,Sta!$F:$F,"&gt;2.5")/$C250</f>
        <v>#DIV/0!</v>
      </c>
      <c r="N250" s="11" t="e">
        <f>(COUNTIFS(Sta!$A:$A,$A250,Sta!$F:$F,"&gt;3.5") + COUNTIFS(Sta!$B:$B,$A250,Sta!$F:$F,"&gt;3.5"))/$D250</f>
        <v>#DIV/0!</v>
      </c>
      <c r="O250" s="8" t="e">
        <f>COUNTIFS(Sta!$A:$A,$A250,Sta!$F:$F,"&gt;3.5")/$B250</f>
        <v>#DIV/0!</v>
      </c>
      <c r="P250" s="8" t="e">
        <f>COUNTIFS(Sta!$B:$B,$A250,Sta!$F:$F,"&gt;3.5")/$C250</f>
        <v>#DIV/0!</v>
      </c>
      <c r="Q250" s="11" t="e">
        <f>(COUNTIFS(Sta!$A:$A,$A250,Sta!$D:$D,"&gt;0.5")  + COUNTIFS(Sta!$B:$B,$A250,Sta!$E:$E,"&gt;0.5"))/$D250</f>
        <v>#DIV/0!</v>
      </c>
      <c r="R250" s="8" t="e">
        <f>COUNTIFS(Sta!$A:$A,$A250,Sta!$D:$D,"&gt;0.5")/$B250</f>
        <v>#DIV/0!</v>
      </c>
      <c r="S250" s="8" t="e">
        <f>COUNTIFS(Sta!$B:$B,$A250,Sta!$E:$E,"&gt;0.5")/$C250</f>
        <v>#DIV/0!</v>
      </c>
      <c r="T250" s="11" t="e">
        <f>(COUNTIFS(Sta!$A:$A,$A250,Sta!$D:$D,"&gt;1.5")  + COUNTIFS(Sta!$B:$B,$A250,Sta!$E:$E,"&gt;1.5"))/$D250</f>
        <v>#DIV/0!</v>
      </c>
      <c r="U250" s="8" t="e">
        <f>COUNTIFS(Sta!$A:$A,$A250,Sta!$D:$D,"&gt;1.5")/$B250</f>
        <v>#DIV/0!</v>
      </c>
      <c r="V250" s="8" t="e">
        <f>COUNTIFS(Sta!$B:$B,$A250,Sta!$E:$E,"&gt;1.5")/$C250</f>
        <v>#DIV/0!</v>
      </c>
      <c r="W250" s="11" t="e">
        <f>(COUNTIFS(Sta!$A:$A,$A250,Sta!$E:E,"&gt;0.5") +COUNTIFS(Sta!$B:$B,$A250,Sta!$D:$D,"&gt;0.5"))/$D250</f>
        <v>#DIV/0!</v>
      </c>
      <c r="X250" s="8" t="e">
        <f>COUNTIFS(Sta!$A:$A,$A250,Sta!$E:$E,"&gt;0.5")/$B250</f>
        <v>#DIV/0!</v>
      </c>
      <c r="Y250" s="8" t="e">
        <f>COUNTIFS(Sta!$B:$B,$A250,Sta!$D:$D,"&gt;0.5")/$C250</f>
        <v>#DIV/0!</v>
      </c>
      <c r="Z250" s="11" t="e">
        <f>(COUNTIFS(Sta!$A:$A,$A250,Sta!$E:$E,"&gt;1.5")  + COUNTIFS(Sta!$B:$B,$A250,Sta!$D:$D,"&gt;1.5"))/$D250</f>
        <v>#DIV/0!</v>
      </c>
      <c r="AA250" s="8" t="e">
        <f>COUNTIFS(Sta!$A:$A,$A250,Sta!$E:$E,"&gt;1.5")/$B250</f>
        <v>#DIV/0!</v>
      </c>
      <c r="AB250" s="8" t="e">
        <f>COUNTIFS(Sta!$B:$B,$A250,Sta!$D:$D,"&gt;1.5")/$C250</f>
        <v>#DIV/0!</v>
      </c>
      <c r="AC250" s="11" t="e">
        <f>(COUNTIFS(Sta!$A:A,$A250,Sta!$G:$G,"y") + COUNTIFS(Sta!$B:B,$A250,Sta!$G:$G,"y"))/$D250</f>
        <v>#DIV/0!</v>
      </c>
      <c r="AD250" s="8" t="e">
        <f>COUNTIFS(Sta!$A:A,$A250,Sta!$G:$G,"y")/$B250</f>
        <v>#DIV/0!</v>
      </c>
      <c r="AE250" s="16" t="e">
        <f>COUNTIFS(Sta!$B:B,$A250,Sta!$G:$G,"y")/$C250</f>
        <v>#DIV/0!</v>
      </c>
    </row>
    <row r="251" spans="1:31" x14ac:dyDescent="0.3">
      <c r="A251" s="62" t="s">
        <v>149</v>
      </c>
      <c r="B251" s="9">
        <f>COUNTIF(Sta!A:A,A251)</f>
        <v>0</v>
      </c>
      <c r="C251" s="4">
        <f>COUNTIF(Sta!B:B,A251)</f>
        <v>0</v>
      </c>
      <c r="D251" s="4">
        <f t="shared" si="8"/>
        <v>0</v>
      </c>
      <c r="E251" s="11" t="e">
        <f>(COUNTIFS(Sta!$A:$A,$A251,Sta!$F:$F,"&gt;0.5") + COUNTIFS(Sta!$B:$B,$A251,Sta!$F:$F,"&gt;0.5"))/$D251</f>
        <v>#DIV/0!</v>
      </c>
      <c r="F251" s="8" t="e">
        <f>COUNTIFS(Sta!$A:$A,$A251,Sta!$F:$F,"&gt;0.5")/$B251</f>
        <v>#DIV/0!</v>
      </c>
      <c r="G251" s="8" t="e">
        <f>COUNTIFS(Sta!$B:$B,$A251,Sta!$F:$F,"&gt;0.5")/$C251</f>
        <v>#DIV/0!</v>
      </c>
      <c r="H251" s="11" t="e">
        <f>(COUNTIFS(Sta!$A:$A,$A251,Sta!$F:$F,"&gt;1.5") + COUNTIFS(Sta!$B:$B,$A251,Sta!$F:$F,"&gt;1.5"))/$D251</f>
        <v>#DIV/0!</v>
      </c>
      <c r="I251" s="8" t="e">
        <f>COUNTIFS(Sta!$A:$A,$A251,Sta!$F:$F,"&gt;1.5")/$B251</f>
        <v>#DIV/0!</v>
      </c>
      <c r="J251" s="8" t="e">
        <f>COUNTIFS(Sta!$B:$B,$A251,Sta!$F:$F,"&gt;1.5")/$C251</f>
        <v>#DIV/0!</v>
      </c>
      <c r="K251" s="11" t="e">
        <f>(COUNTIFS(Sta!$A:$A,$A251,Sta!$F:$F,"&gt;2.5") + COUNTIFS(Sta!$B:$B,$A251,Sta!$F:$F,"&gt;2.5"))/$D251</f>
        <v>#DIV/0!</v>
      </c>
      <c r="L251" s="8" t="e">
        <f>COUNTIFS(Sta!$A:$A,$A251,Sta!$F:$F,"&gt;2.5")/$B251</f>
        <v>#DIV/0!</v>
      </c>
      <c r="M251" s="8" t="e">
        <f>COUNTIFS(Sta!$B:$B,$A251,Sta!$F:$F,"&gt;2.5")/$C251</f>
        <v>#DIV/0!</v>
      </c>
      <c r="N251" s="11" t="e">
        <f>(COUNTIFS(Sta!$A:$A,$A251,Sta!$F:$F,"&gt;3.5") + COUNTIFS(Sta!$B:$B,$A251,Sta!$F:$F,"&gt;3.5"))/$D251</f>
        <v>#DIV/0!</v>
      </c>
      <c r="O251" s="8" t="e">
        <f>COUNTIFS(Sta!$A:$A,$A251,Sta!$F:$F,"&gt;3.5")/$B251</f>
        <v>#DIV/0!</v>
      </c>
      <c r="P251" s="8" t="e">
        <f>COUNTIFS(Sta!$B:$B,$A251,Sta!$F:$F,"&gt;3.5")/$C251</f>
        <v>#DIV/0!</v>
      </c>
      <c r="Q251" s="11" t="e">
        <f>(COUNTIFS(Sta!$A:$A,$A251,Sta!$D:$D,"&gt;0.5")  + COUNTIFS(Sta!$B:$B,$A251,Sta!$E:$E,"&gt;0.5"))/$D251</f>
        <v>#DIV/0!</v>
      </c>
      <c r="R251" s="8" t="e">
        <f>COUNTIFS(Sta!$A:$A,$A251,Sta!$D:$D,"&gt;0.5")/$B251</f>
        <v>#DIV/0!</v>
      </c>
      <c r="S251" s="8" t="e">
        <f>COUNTIFS(Sta!$B:$B,$A251,Sta!$E:$E,"&gt;0.5")/$C251</f>
        <v>#DIV/0!</v>
      </c>
      <c r="T251" s="11" t="e">
        <f>(COUNTIFS(Sta!$A:$A,$A251,Sta!$D:$D,"&gt;1.5")  + COUNTIFS(Sta!$B:$B,$A251,Sta!$E:$E,"&gt;1.5"))/$D251</f>
        <v>#DIV/0!</v>
      </c>
      <c r="U251" s="8" t="e">
        <f>COUNTIFS(Sta!$A:$A,$A251,Sta!$D:$D,"&gt;1.5")/$B251</f>
        <v>#DIV/0!</v>
      </c>
      <c r="V251" s="8" t="e">
        <f>COUNTIFS(Sta!$B:$B,$A251,Sta!$E:$E,"&gt;1.5")/$C251</f>
        <v>#DIV/0!</v>
      </c>
      <c r="W251" s="11" t="e">
        <f>(COUNTIFS(Sta!$A:$A,$A251,Sta!$E:E,"&gt;0.5") +COUNTIFS(Sta!$B:$B,$A251,Sta!$D:$D,"&gt;0.5"))/$D251</f>
        <v>#DIV/0!</v>
      </c>
      <c r="X251" s="8" t="e">
        <f>COUNTIFS(Sta!$A:$A,$A251,Sta!$E:$E,"&gt;0.5")/$B251</f>
        <v>#DIV/0!</v>
      </c>
      <c r="Y251" s="8" t="e">
        <f>COUNTIFS(Sta!$B:$B,$A251,Sta!$D:$D,"&gt;0.5")/$C251</f>
        <v>#DIV/0!</v>
      </c>
      <c r="Z251" s="11" t="e">
        <f>(COUNTIFS(Sta!$A:$A,$A251,Sta!$E:$E,"&gt;1.5")  + COUNTIFS(Sta!$B:$B,$A251,Sta!$D:$D,"&gt;1.5"))/$D251</f>
        <v>#DIV/0!</v>
      </c>
      <c r="AA251" s="8" t="e">
        <f>COUNTIFS(Sta!$A:$A,$A251,Sta!$E:$E,"&gt;1.5")/$B251</f>
        <v>#DIV/0!</v>
      </c>
      <c r="AB251" s="8" t="e">
        <f>COUNTIFS(Sta!$B:$B,$A251,Sta!$D:$D,"&gt;1.5")/$C251</f>
        <v>#DIV/0!</v>
      </c>
      <c r="AC251" s="11" t="e">
        <f>(COUNTIFS(Sta!$A:A,$A251,Sta!$G:$G,"y") + COUNTIFS(Sta!$B:B,$A251,Sta!$G:$G,"y"))/$D251</f>
        <v>#DIV/0!</v>
      </c>
      <c r="AD251" s="8" t="e">
        <f>COUNTIFS(Sta!$A:A,$A251,Sta!$G:$G,"y")/$B251</f>
        <v>#DIV/0!</v>
      </c>
      <c r="AE251" s="16" t="e">
        <f>COUNTIFS(Sta!$B:B,$A251,Sta!$G:$G,"y")/$C251</f>
        <v>#DIV/0!</v>
      </c>
    </row>
    <row r="252" spans="1:31" x14ac:dyDescent="0.3">
      <c r="A252" s="62" t="s">
        <v>145</v>
      </c>
      <c r="B252" s="9">
        <f>COUNTIF(Sta!A:A,A252)</f>
        <v>0</v>
      </c>
      <c r="C252" s="4">
        <f>COUNTIF(Sta!B:B,A252)</f>
        <v>0</v>
      </c>
      <c r="D252" s="4">
        <f t="shared" si="8"/>
        <v>0</v>
      </c>
      <c r="E252" s="11" t="e">
        <f>(COUNTIFS(Sta!$A:$A,$A252,Sta!$F:$F,"&gt;0.5") + COUNTIFS(Sta!$B:$B,$A252,Sta!$F:$F,"&gt;0.5"))/$D252</f>
        <v>#DIV/0!</v>
      </c>
      <c r="F252" s="8" t="e">
        <f>COUNTIFS(Sta!$A:$A,$A252,Sta!$F:$F,"&gt;0.5")/$B252</f>
        <v>#DIV/0!</v>
      </c>
      <c r="G252" s="8" t="e">
        <f>COUNTIFS(Sta!$B:$B,$A252,Sta!$F:$F,"&gt;0.5")/$C252</f>
        <v>#DIV/0!</v>
      </c>
      <c r="H252" s="11" t="e">
        <f>(COUNTIFS(Sta!$A:$A,$A252,Sta!$F:$F,"&gt;1.5") + COUNTIFS(Sta!$B:$B,$A252,Sta!$F:$F,"&gt;1.5"))/$D252</f>
        <v>#DIV/0!</v>
      </c>
      <c r="I252" s="8" t="e">
        <f>COUNTIFS(Sta!$A:$A,$A252,Sta!$F:$F,"&gt;1.5")/$B252</f>
        <v>#DIV/0!</v>
      </c>
      <c r="J252" s="8" t="e">
        <f>COUNTIFS(Sta!$B:$B,$A252,Sta!$F:$F,"&gt;1.5")/$C252</f>
        <v>#DIV/0!</v>
      </c>
      <c r="K252" s="11" t="e">
        <f>(COUNTIFS(Sta!$A:$A,$A252,Sta!$F:$F,"&gt;2.5") + COUNTIFS(Sta!$B:$B,$A252,Sta!$F:$F,"&gt;2.5"))/$D252</f>
        <v>#DIV/0!</v>
      </c>
      <c r="L252" s="8" t="e">
        <f>COUNTIFS(Sta!$A:$A,$A252,Sta!$F:$F,"&gt;2.5")/$B252</f>
        <v>#DIV/0!</v>
      </c>
      <c r="M252" s="8" t="e">
        <f>COUNTIFS(Sta!$B:$B,$A252,Sta!$F:$F,"&gt;2.5")/$C252</f>
        <v>#DIV/0!</v>
      </c>
      <c r="N252" s="11" t="e">
        <f>(COUNTIFS(Sta!$A:$A,$A252,Sta!$F:$F,"&gt;3.5") + COUNTIFS(Sta!$B:$B,$A252,Sta!$F:$F,"&gt;3.5"))/$D252</f>
        <v>#DIV/0!</v>
      </c>
      <c r="O252" s="8" t="e">
        <f>COUNTIFS(Sta!$A:$A,$A252,Sta!$F:$F,"&gt;3.5")/$B252</f>
        <v>#DIV/0!</v>
      </c>
      <c r="P252" s="8" t="e">
        <f>COUNTIFS(Sta!$B:$B,$A252,Sta!$F:$F,"&gt;3.5")/$C252</f>
        <v>#DIV/0!</v>
      </c>
      <c r="Q252" s="11" t="e">
        <f>(COUNTIFS(Sta!$A:$A,$A252,Sta!$D:$D,"&gt;0.5")  + COUNTIFS(Sta!$B:$B,$A252,Sta!$E:$E,"&gt;0.5"))/$D252</f>
        <v>#DIV/0!</v>
      </c>
      <c r="R252" s="8" t="e">
        <f>COUNTIFS(Sta!$A:$A,$A252,Sta!$D:$D,"&gt;0.5")/$B252</f>
        <v>#DIV/0!</v>
      </c>
      <c r="S252" s="8" t="e">
        <f>COUNTIFS(Sta!$B:$B,$A252,Sta!$E:$E,"&gt;0.5")/$C252</f>
        <v>#DIV/0!</v>
      </c>
      <c r="T252" s="11" t="e">
        <f>(COUNTIFS(Sta!$A:$A,$A252,Sta!$D:$D,"&gt;1.5")  + COUNTIFS(Sta!$B:$B,$A252,Sta!$E:$E,"&gt;1.5"))/$D252</f>
        <v>#DIV/0!</v>
      </c>
      <c r="U252" s="8" t="e">
        <f>COUNTIFS(Sta!$A:$A,$A252,Sta!$D:$D,"&gt;1.5")/$B252</f>
        <v>#DIV/0!</v>
      </c>
      <c r="V252" s="8" t="e">
        <f>COUNTIFS(Sta!$B:$B,$A252,Sta!$E:$E,"&gt;1.5")/$C252</f>
        <v>#DIV/0!</v>
      </c>
      <c r="W252" s="11" t="e">
        <f>(COUNTIFS(Sta!$A:$A,$A252,Sta!$E:E,"&gt;0.5") +COUNTIFS(Sta!$B:$B,$A252,Sta!$D:$D,"&gt;0.5"))/$D252</f>
        <v>#DIV/0!</v>
      </c>
      <c r="X252" s="8" t="e">
        <f>COUNTIFS(Sta!$A:$A,$A252,Sta!$E:$E,"&gt;0.5")/$B252</f>
        <v>#DIV/0!</v>
      </c>
      <c r="Y252" s="8" t="e">
        <f>COUNTIFS(Sta!$B:$B,$A252,Sta!$D:$D,"&gt;0.5")/$C252</f>
        <v>#DIV/0!</v>
      </c>
      <c r="Z252" s="11" t="e">
        <f>(COUNTIFS(Sta!$A:$A,$A252,Sta!$E:$E,"&gt;1.5")  + COUNTIFS(Sta!$B:$B,$A252,Sta!$D:$D,"&gt;1.5"))/$D252</f>
        <v>#DIV/0!</v>
      </c>
      <c r="AA252" s="8" t="e">
        <f>COUNTIFS(Sta!$A:$A,$A252,Sta!$E:$E,"&gt;1.5")/$B252</f>
        <v>#DIV/0!</v>
      </c>
      <c r="AB252" s="8" t="e">
        <f>COUNTIFS(Sta!$B:$B,$A252,Sta!$D:$D,"&gt;1.5")/$C252</f>
        <v>#DIV/0!</v>
      </c>
      <c r="AC252" s="11" t="e">
        <f>(COUNTIFS(Sta!$A:A,$A252,Sta!$G:$G,"y") + COUNTIFS(Sta!$B:B,$A252,Sta!$G:$G,"y"))/$D252</f>
        <v>#DIV/0!</v>
      </c>
      <c r="AD252" s="8" t="e">
        <f>COUNTIFS(Sta!$A:A,$A252,Sta!$G:$G,"y")/$B252</f>
        <v>#DIV/0!</v>
      </c>
      <c r="AE252" s="16" t="e">
        <f>COUNTIFS(Sta!$B:B,$A252,Sta!$G:$G,"y")/$C252</f>
        <v>#DIV/0!</v>
      </c>
    </row>
    <row r="253" spans="1:31" x14ac:dyDescent="0.3">
      <c r="A253" s="62" t="s">
        <v>356</v>
      </c>
      <c r="B253" s="9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11" t="e">
        <f>(COUNTIFS(Sta!$A:$A,$A253,Sta!$F:$F,"&gt;0.5") + COUNTIFS(Sta!$B:$B,$A253,Sta!$F:$F,"&gt;0.5"))/$D253</f>
        <v>#DIV/0!</v>
      </c>
      <c r="F253" s="8" t="e">
        <f>COUNTIFS(Sta!$A:$A,$A253,Sta!$F:$F,"&gt;0.5")/$B253</f>
        <v>#DIV/0!</v>
      </c>
      <c r="G253" s="8" t="e">
        <f>COUNTIFS(Sta!$B:$B,$A253,Sta!$F:$F,"&gt;0.5")/$C253</f>
        <v>#DIV/0!</v>
      </c>
      <c r="H253" s="11" t="e">
        <f>(COUNTIFS(Sta!$A:$A,$A253,Sta!$F:$F,"&gt;1.5") + COUNTIFS(Sta!$B:$B,$A253,Sta!$F:$F,"&gt;1.5"))/$D253</f>
        <v>#DIV/0!</v>
      </c>
      <c r="I253" s="8" t="e">
        <f>COUNTIFS(Sta!$A:$A,$A253,Sta!$F:$F,"&gt;1.5")/$B253</f>
        <v>#DIV/0!</v>
      </c>
      <c r="J253" s="8" t="e">
        <f>COUNTIFS(Sta!$B:$B,$A253,Sta!$F:$F,"&gt;1.5")/$C253</f>
        <v>#DIV/0!</v>
      </c>
      <c r="K253" s="11" t="e">
        <f>(COUNTIFS(Sta!$A:$A,$A253,Sta!$F:$F,"&gt;2.5") + COUNTIFS(Sta!$B:$B,$A253,Sta!$F:$F,"&gt;2.5"))/$D253</f>
        <v>#DIV/0!</v>
      </c>
      <c r="L253" s="8" t="e">
        <f>COUNTIFS(Sta!$A:$A,$A253,Sta!$F:$F,"&gt;2.5")/$B253</f>
        <v>#DIV/0!</v>
      </c>
      <c r="M253" s="8" t="e">
        <f>COUNTIFS(Sta!$B:$B,$A253,Sta!$F:$F,"&gt;2.5")/$C253</f>
        <v>#DIV/0!</v>
      </c>
      <c r="N253" s="11" t="e">
        <f>(COUNTIFS(Sta!$A:$A,$A253,Sta!$F:$F,"&gt;3.5") + COUNTIFS(Sta!$B:$B,$A253,Sta!$F:$F,"&gt;3.5"))/$D253</f>
        <v>#DIV/0!</v>
      </c>
      <c r="O253" s="8" t="e">
        <f>COUNTIFS(Sta!$A:$A,$A253,Sta!$F:$F,"&gt;3.5")/$B253</f>
        <v>#DIV/0!</v>
      </c>
      <c r="P253" s="8" t="e">
        <f>COUNTIFS(Sta!$B:$B,$A253,Sta!$F:$F,"&gt;3.5")/$C253</f>
        <v>#DIV/0!</v>
      </c>
      <c r="Q253" s="11" t="e">
        <f>(COUNTIFS(Sta!$A:$A,$A253,Sta!$D:$D,"&gt;0.5")  + COUNTIFS(Sta!$B:$B,$A253,Sta!$E:$E,"&gt;0.5"))/$D253</f>
        <v>#DIV/0!</v>
      </c>
      <c r="R253" s="8" t="e">
        <f>COUNTIFS(Sta!$A:$A,$A253,Sta!$D:$D,"&gt;0.5")/$B253</f>
        <v>#DIV/0!</v>
      </c>
      <c r="S253" s="8" t="e">
        <f>COUNTIFS(Sta!$B:$B,$A253,Sta!$E:$E,"&gt;0.5")/$C253</f>
        <v>#DIV/0!</v>
      </c>
      <c r="T253" s="11" t="e">
        <f>(COUNTIFS(Sta!$A:$A,$A253,Sta!$D:$D,"&gt;1.5")  + COUNTIFS(Sta!$B:$B,$A253,Sta!$E:$E,"&gt;1.5"))/$D253</f>
        <v>#DIV/0!</v>
      </c>
      <c r="U253" s="8" t="e">
        <f>COUNTIFS(Sta!$A:$A,$A253,Sta!$D:$D,"&gt;1.5")/$B253</f>
        <v>#DIV/0!</v>
      </c>
      <c r="V253" s="8" t="e">
        <f>COUNTIFS(Sta!$B:$B,$A253,Sta!$E:$E,"&gt;1.5")/$C253</f>
        <v>#DIV/0!</v>
      </c>
      <c r="W253" s="11" t="e">
        <f>(COUNTIFS(Sta!$A:$A,$A253,Sta!$E:E,"&gt;0.5") +COUNTIFS(Sta!$B:$B,$A253,Sta!$D:$D,"&gt;0.5"))/$D253</f>
        <v>#DIV/0!</v>
      </c>
      <c r="X253" s="8" t="e">
        <f>COUNTIFS(Sta!$A:$A,$A253,Sta!$E:$E,"&gt;0.5")/$B253</f>
        <v>#DIV/0!</v>
      </c>
      <c r="Y253" s="8" t="e">
        <f>COUNTIFS(Sta!$B:$B,$A253,Sta!$D:$D,"&gt;0.5")/$C253</f>
        <v>#DIV/0!</v>
      </c>
      <c r="Z253" s="11" t="e">
        <f>(COUNTIFS(Sta!$A:$A,$A253,Sta!$E:$E,"&gt;1.5")  + COUNTIFS(Sta!$B:$B,$A253,Sta!$D:$D,"&gt;1.5"))/$D253</f>
        <v>#DIV/0!</v>
      </c>
      <c r="AA253" s="8" t="e">
        <f>COUNTIFS(Sta!$A:$A,$A253,Sta!$E:$E,"&gt;1.5")/$B253</f>
        <v>#DIV/0!</v>
      </c>
      <c r="AB253" s="8" t="e">
        <f>COUNTIFS(Sta!$B:$B,$A253,Sta!$D:$D,"&gt;1.5")/$C253</f>
        <v>#DIV/0!</v>
      </c>
      <c r="AC253" s="11" t="e">
        <f>(COUNTIFS(Sta!$A:A,$A253,Sta!$G:$G,"y") + COUNTIFS(Sta!$B:B,$A253,Sta!$G:$G,"y"))/$D253</f>
        <v>#DIV/0!</v>
      </c>
      <c r="AD253" s="8" t="e">
        <f>COUNTIFS(Sta!$A:A,$A253,Sta!$G:$G,"y")/$B253</f>
        <v>#DIV/0!</v>
      </c>
      <c r="AE253" s="16" t="e">
        <f>COUNTIFS(Sta!$B:B,$A253,Sta!$G:$G,"y")/$C253</f>
        <v>#DIV/0!</v>
      </c>
    </row>
    <row r="254" spans="1:31" x14ac:dyDescent="0.3">
      <c r="A254" s="62" t="s">
        <v>350</v>
      </c>
      <c r="B254" s="9">
        <f>COUNTIF(Sta!A:A,A254)</f>
        <v>0</v>
      </c>
      <c r="C254" s="4">
        <f>COUNTIF(Sta!B:B,A254)</f>
        <v>0</v>
      </c>
      <c r="D254" s="4">
        <f t="shared" si="9"/>
        <v>0</v>
      </c>
      <c r="E254" s="11" t="e">
        <f>(COUNTIFS(Sta!$A:$A,$A254,Sta!$F:$F,"&gt;0.5") + COUNTIFS(Sta!$B:$B,$A254,Sta!$F:$F,"&gt;0.5"))/$D254</f>
        <v>#DIV/0!</v>
      </c>
      <c r="F254" s="8" t="e">
        <f>COUNTIFS(Sta!$A:$A,$A254,Sta!$F:$F,"&gt;0.5")/$B254</f>
        <v>#DIV/0!</v>
      </c>
      <c r="G254" s="8" t="e">
        <f>COUNTIFS(Sta!$B:$B,$A254,Sta!$F:$F,"&gt;0.5")/$C254</f>
        <v>#DIV/0!</v>
      </c>
      <c r="H254" s="11" t="e">
        <f>(COUNTIFS(Sta!$A:$A,$A254,Sta!$F:$F,"&gt;1.5") + COUNTIFS(Sta!$B:$B,$A254,Sta!$F:$F,"&gt;1.5"))/$D254</f>
        <v>#DIV/0!</v>
      </c>
      <c r="I254" s="8" t="e">
        <f>COUNTIFS(Sta!$A:$A,$A254,Sta!$F:$F,"&gt;1.5")/$B254</f>
        <v>#DIV/0!</v>
      </c>
      <c r="J254" s="8" t="e">
        <f>COUNTIFS(Sta!$B:$B,$A254,Sta!$F:$F,"&gt;1.5")/$C254</f>
        <v>#DIV/0!</v>
      </c>
      <c r="K254" s="11" t="e">
        <f>(COUNTIFS(Sta!$A:$A,$A254,Sta!$F:$F,"&gt;2.5") + COUNTIFS(Sta!$B:$B,$A254,Sta!$F:$F,"&gt;2.5"))/$D254</f>
        <v>#DIV/0!</v>
      </c>
      <c r="L254" s="8" t="e">
        <f>COUNTIFS(Sta!$A:$A,$A254,Sta!$F:$F,"&gt;2.5")/$B254</f>
        <v>#DIV/0!</v>
      </c>
      <c r="M254" s="8" t="e">
        <f>COUNTIFS(Sta!$B:$B,$A254,Sta!$F:$F,"&gt;2.5")/$C254</f>
        <v>#DIV/0!</v>
      </c>
      <c r="N254" s="11" t="e">
        <f>(COUNTIFS(Sta!$A:$A,$A254,Sta!$F:$F,"&gt;3.5") + COUNTIFS(Sta!$B:$B,$A254,Sta!$F:$F,"&gt;3.5"))/$D254</f>
        <v>#DIV/0!</v>
      </c>
      <c r="O254" s="8" t="e">
        <f>COUNTIFS(Sta!$A:$A,$A254,Sta!$F:$F,"&gt;3.5")/$B254</f>
        <v>#DIV/0!</v>
      </c>
      <c r="P254" s="8" t="e">
        <f>COUNTIFS(Sta!$B:$B,$A254,Sta!$F:$F,"&gt;3.5")/$C254</f>
        <v>#DIV/0!</v>
      </c>
      <c r="Q254" s="11" t="e">
        <f>(COUNTIFS(Sta!$A:$A,$A254,Sta!$D:$D,"&gt;0.5")  + COUNTIFS(Sta!$B:$B,$A254,Sta!$E:$E,"&gt;0.5"))/$D254</f>
        <v>#DIV/0!</v>
      </c>
      <c r="R254" s="8" t="e">
        <f>COUNTIFS(Sta!$A:$A,$A254,Sta!$D:$D,"&gt;0.5")/$B254</f>
        <v>#DIV/0!</v>
      </c>
      <c r="S254" s="8" t="e">
        <f>COUNTIFS(Sta!$B:$B,$A254,Sta!$E:$E,"&gt;0.5")/$C254</f>
        <v>#DIV/0!</v>
      </c>
      <c r="T254" s="11" t="e">
        <f>(COUNTIFS(Sta!$A:$A,$A254,Sta!$D:$D,"&gt;1.5")  + COUNTIFS(Sta!$B:$B,$A254,Sta!$E:$E,"&gt;1.5"))/$D254</f>
        <v>#DIV/0!</v>
      </c>
      <c r="U254" s="8" t="e">
        <f>COUNTIFS(Sta!$A:$A,$A254,Sta!$D:$D,"&gt;1.5")/$B254</f>
        <v>#DIV/0!</v>
      </c>
      <c r="V254" s="8" t="e">
        <f>COUNTIFS(Sta!$B:$B,$A254,Sta!$E:$E,"&gt;1.5")/$C254</f>
        <v>#DIV/0!</v>
      </c>
      <c r="W254" s="11" t="e">
        <f>(COUNTIFS(Sta!$A:$A,$A254,Sta!$E:E,"&gt;0.5") +COUNTIFS(Sta!$B:$B,$A254,Sta!$D:$D,"&gt;0.5"))/$D254</f>
        <v>#DIV/0!</v>
      </c>
      <c r="X254" s="8" t="e">
        <f>COUNTIFS(Sta!$A:$A,$A254,Sta!$E:$E,"&gt;0.5")/$B254</f>
        <v>#DIV/0!</v>
      </c>
      <c r="Y254" s="8" t="e">
        <f>COUNTIFS(Sta!$B:$B,$A254,Sta!$D:$D,"&gt;0.5")/$C254</f>
        <v>#DIV/0!</v>
      </c>
      <c r="Z254" s="11" t="e">
        <f>(COUNTIFS(Sta!$A:$A,$A254,Sta!$E:$E,"&gt;1.5")  + COUNTIFS(Sta!$B:$B,$A254,Sta!$D:$D,"&gt;1.5"))/$D254</f>
        <v>#DIV/0!</v>
      </c>
      <c r="AA254" s="8" t="e">
        <f>COUNTIFS(Sta!$A:$A,$A254,Sta!$E:$E,"&gt;1.5")/$B254</f>
        <v>#DIV/0!</v>
      </c>
      <c r="AB254" s="8" t="e">
        <f>COUNTIFS(Sta!$B:$B,$A254,Sta!$D:$D,"&gt;1.5")/$C254</f>
        <v>#DIV/0!</v>
      </c>
      <c r="AC254" s="11" t="e">
        <f>(COUNTIFS(Sta!$A:A,$A254,Sta!$G:$G,"y") + COUNTIFS(Sta!$B:B,$A254,Sta!$G:$G,"y"))/$D254</f>
        <v>#DIV/0!</v>
      </c>
      <c r="AD254" s="8" t="e">
        <f>COUNTIFS(Sta!$A:A,$A254,Sta!$G:$G,"y")/$B254</f>
        <v>#DIV/0!</v>
      </c>
      <c r="AE254" s="16" t="e">
        <f>COUNTIFS(Sta!$B:B,$A254,Sta!$G:$G,"y")/$C254</f>
        <v>#DIV/0!</v>
      </c>
    </row>
    <row r="255" spans="1:31" x14ac:dyDescent="0.3">
      <c r="A255" s="62" t="s">
        <v>355</v>
      </c>
      <c r="B255" s="9">
        <f>COUNTIF(Sta!A:A,A255)</f>
        <v>0</v>
      </c>
      <c r="C255" s="4">
        <f>COUNTIF(Sta!B:B,A255)</f>
        <v>0</v>
      </c>
      <c r="D255" s="4">
        <f t="shared" si="9"/>
        <v>0</v>
      </c>
      <c r="E255" s="11" t="e">
        <f>(COUNTIFS(Sta!$A:$A,$A255,Sta!$F:$F,"&gt;0.5") + COUNTIFS(Sta!$B:$B,$A255,Sta!$F:$F,"&gt;0.5"))/$D255</f>
        <v>#DIV/0!</v>
      </c>
      <c r="F255" s="8" t="e">
        <f>COUNTIFS(Sta!$A:$A,$A255,Sta!$F:$F,"&gt;0.5")/$B255</f>
        <v>#DIV/0!</v>
      </c>
      <c r="G255" s="8" t="e">
        <f>COUNTIFS(Sta!$B:$B,$A255,Sta!$F:$F,"&gt;0.5")/$C255</f>
        <v>#DIV/0!</v>
      </c>
      <c r="H255" s="11" t="e">
        <f>(COUNTIFS(Sta!$A:$A,$A255,Sta!$F:$F,"&gt;1.5") + COUNTIFS(Sta!$B:$B,$A255,Sta!$F:$F,"&gt;1.5"))/$D255</f>
        <v>#DIV/0!</v>
      </c>
      <c r="I255" s="8" t="e">
        <f>COUNTIFS(Sta!$A:$A,$A255,Sta!$F:$F,"&gt;1.5")/$B255</f>
        <v>#DIV/0!</v>
      </c>
      <c r="J255" s="8" t="e">
        <f>COUNTIFS(Sta!$B:$B,$A255,Sta!$F:$F,"&gt;1.5")/$C255</f>
        <v>#DIV/0!</v>
      </c>
      <c r="K255" s="11" t="e">
        <f>(COUNTIFS(Sta!$A:$A,$A255,Sta!$F:$F,"&gt;2.5") + COUNTIFS(Sta!$B:$B,$A255,Sta!$F:$F,"&gt;2.5"))/$D255</f>
        <v>#DIV/0!</v>
      </c>
      <c r="L255" s="8" t="e">
        <f>COUNTIFS(Sta!$A:$A,$A255,Sta!$F:$F,"&gt;2.5")/$B255</f>
        <v>#DIV/0!</v>
      </c>
      <c r="M255" s="8" t="e">
        <f>COUNTIFS(Sta!$B:$B,$A255,Sta!$F:$F,"&gt;2.5")/$C255</f>
        <v>#DIV/0!</v>
      </c>
      <c r="N255" s="11" t="e">
        <f>(COUNTIFS(Sta!$A:$A,$A255,Sta!$F:$F,"&gt;3.5") + COUNTIFS(Sta!$B:$B,$A255,Sta!$F:$F,"&gt;3.5"))/$D255</f>
        <v>#DIV/0!</v>
      </c>
      <c r="O255" s="8" t="e">
        <f>COUNTIFS(Sta!$A:$A,$A255,Sta!$F:$F,"&gt;3.5")/$B255</f>
        <v>#DIV/0!</v>
      </c>
      <c r="P255" s="8" t="e">
        <f>COUNTIFS(Sta!$B:$B,$A255,Sta!$F:$F,"&gt;3.5")/$C255</f>
        <v>#DIV/0!</v>
      </c>
      <c r="Q255" s="11" t="e">
        <f>(COUNTIFS(Sta!$A:$A,$A255,Sta!$D:$D,"&gt;0.5")  + COUNTIFS(Sta!$B:$B,$A255,Sta!$E:$E,"&gt;0.5"))/$D255</f>
        <v>#DIV/0!</v>
      </c>
      <c r="R255" s="8" t="e">
        <f>COUNTIFS(Sta!$A:$A,$A255,Sta!$D:$D,"&gt;0.5")/$B255</f>
        <v>#DIV/0!</v>
      </c>
      <c r="S255" s="8" t="e">
        <f>COUNTIFS(Sta!$B:$B,$A255,Sta!$E:$E,"&gt;0.5")/$C255</f>
        <v>#DIV/0!</v>
      </c>
      <c r="T255" s="11" t="e">
        <f>(COUNTIFS(Sta!$A:$A,$A255,Sta!$D:$D,"&gt;1.5")  + COUNTIFS(Sta!$B:$B,$A255,Sta!$E:$E,"&gt;1.5"))/$D255</f>
        <v>#DIV/0!</v>
      </c>
      <c r="U255" s="8" t="e">
        <f>COUNTIFS(Sta!$A:$A,$A255,Sta!$D:$D,"&gt;1.5")/$B255</f>
        <v>#DIV/0!</v>
      </c>
      <c r="V255" s="8" t="e">
        <f>COUNTIFS(Sta!$B:$B,$A255,Sta!$E:$E,"&gt;1.5")/$C255</f>
        <v>#DIV/0!</v>
      </c>
      <c r="W255" s="11" t="e">
        <f>(COUNTIFS(Sta!$A:$A,$A255,Sta!$E:E,"&gt;0.5") +COUNTIFS(Sta!$B:$B,$A255,Sta!$D:$D,"&gt;0.5"))/$D255</f>
        <v>#DIV/0!</v>
      </c>
      <c r="X255" s="8" t="e">
        <f>COUNTIFS(Sta!$A:$A,$A255,Sta!$E:$E,"&gt;0.5")/$B255</f>
        <v>#DIV/0!</v>
      </c>
      <c r="Y255" s="8" t="e">
        <f>COUNTIFS(Sta!$B:$B,$A255,Sta!$D:$D,"&gt;0.5")/$C255</f>
        <v>#DIV/0!</v>
      </c>
      <c r="Z255" s="11" t="e">
        <f>(COUNTIFS(Sta!$A:$A,$A255,Sta!$E:$E,"&gt;1.5")  + COUNTIFS(Sta!$B:$B,$A255,Sta!$D:$D,"&gt;1.5"))/$D255</f>
        <v>#DIV/0!</v>
      </c>
      <c r="AA255" s="8" t="e">
        <f>COUNTIFS(Sta!$A:$A,$A255,Sta!$E:$E,"&gt;1.5")/$B255</f>
        <v>#DIV/0!</v>
      </c>
      <c r="AB255" s="8" t="e">
        <f>COUNTIFS(Sta!$B:$B,$A255,Sta!$D:$D,"&gt;1.5")/$C255</f>
        <v>#DIV/0!</v>
      </c>
      <c r="AC255" s="11" t="e">
        <f>(COUNTIFS(Sta!$A:A,$A255,Sta!$G:$G,"y") + COUNTIFS(Sta!$B:B,$A255,Sta!$G:$G,"y"))/$D255</f>
        <v>#DIV/0!</v>
      </c>
      <c r="AD255" s="8" t="e">
        <f>COUNTIFS(Sta!$A:A,$A255,Sta!$G:$G,"y")/$B255</f>
        <v>#DIV/0!</v>
      </c>
      <c r="AE255" s="16" t="e">
        <f>COUNTIFS(Sta!$B:B,$A255,Sta!$G:$G,"y")/$C255</f>
        <v>#DIV/0!</v>
      </c>
    </row>
    <row r="256" spans="1:31" x14ac:dyDescent="0.3">
      <c r="A256" s="62" t="s">
        <v>352</v>
      </c>
      <c r="B256" s="9">
        <f>COUNTIF(Sta!A:A,A256)</f>
        <v>0</v>
      </c>
      <c r="C256" s="4">
        <f>COUNTIF(Sta!B:B,A256)</f>
        <v>0</v>
      </c>
      <c r="D256" s="4">
        <f t="shared" si="9"/>
        <v>0</v>
      </c>
      <c r="E256" s="11" t="e">
        <f>(COUNTIFS(Sta!$A:$A,$A256,Sta!$F:$F,"&gt;0.5") + COUNTIFS(Sta!$B:$B,$A256,Sta!$F:$F,"&gt;0.5"))/$D256</f>
        <v>#DIV/0!</v>
      </c>
      <c r="F256" s="8" t="e">
        <f>COUNTIFS(Sta!$A:$A,$A256,Sta!$F:$F,"&gt;0.5")/$B256</f>
        <v>#DIV/0!</v>
      </c>
      <c r="G256" s="8" t="e">
        <f>COUNTIFS(Sta!$B:$B,$A256,Sta!$F:$F,"&gt;0.5")/$C256</f>
        <v>#DIV/0!</v>
      </c>
      <c r="H256" s="11" t="e">
        <f>(COUNTIFS(Sta!$A:$A,$A256,Sta!$F:$F,"&gt;1.5") + COUNTIFS(Sta!$B:$B,$A256,Sta!$F:$F,"&gt;1.5"))/$D256</f>
        <v>#DIV/0!</v>
      </c>
      <c r="I256" s="8" t="e">
        <f>COUNTIFS(Sta!$A:$A,$A256,Sta!$F:$F,"&gt;1.5")/$B256</f>
        <v>#DIV/0!</v>
      </c>
      <c r="J256" s="8" t="e">
        <f>COUNTIFS(Sta!$B:$B,$A256,Sta!$F:$F,"&gt;1.5")/$C256</f>
        <v>#DIV/0!</v>
      </c>
      <c r="K256" s="11" t="e">
        <f>(COUNTIFS(Sta!$A:$A,$A256,Sta!$F:$F,"&gt;2.5") + COUNTIFS(Sta!$B:$B,$A256,Sta!$F:$F,"&gt;2.5"))/$D256</f>
        <v>#DIV/0!</v>
      </c>
      <c r="L256" s="8" t="e">
        <f>COUNTIFS(Sta!$A:$A,$A256,Sta!$F:$F,"&gt;2.5")/$B256</f>
        <v>#DIV/0!</v>
      </c>
      <c r="M256" s="8" t="e">
        <f>COUNTIFS(Sta!$B:$B,$A256,Sta!$F:$F,"&gt;2.5")/$C256</f>
        <v>#DIV/0!</v>
      </c>
      <c r="N256" s="11" t="e">
        <f>(COUNTIFS(Sta!$A:$A,$A256,Sta!$F:$F,"&gt;3.5") + COUNTIFS(Sta!$B:$B,$A256,Sta!$F:$F,"&gt;3.5"))/$D256</f>
        <v>#DIV/0!</v>
      </c>
      <c r="O256" s="8" t="e">
        <f>COUNTIFS(Sta!$A:$A,$A256,Sta!$F:$F,"&gt;3.5")/$B256</f>
        <v>#DIV/0!</v>
      </c>
      <c r="P256" s="8" t="e">
        <f>COUNTIFS(Sta!$B:$B,$A256,Sta!$F:$F,"&gt;3.5")/$C256</f>
        <v>#DIV/0!</v>
      </c>
      <c r="Q256" s="11" t="e">
        <f>(COUNTIFS(Sta!$A:$A,$A256,Sta!$D:$D,"&gt;0.5")  + COUNTIFS(Sta!$B:$B,$A256,Sta!$E:$E,"&gt;0.5"))/$D256</f>
        <v>#DIV/0!</v>
      </c>
      <c r="R256" s="8" t="e">
        <f>COUNTIFS(Sta!$A:$A,$A256,Sta!$D:$D,"&gt;0.5")/$B256</f>
        <v>#DIV/0!</v>
      </c>
      <c r="S256" s="8" t="e">
        <f>COUNTIFS(Sta!$B:$B,$A256,Sta!$E:$E,"&gt;0.5")/$C256</f>
        <v>#DIV/0!</v>
      </c>
      <c r="T256" s="11" t="e">
        <f>(COUNTIFS(Sta!$A:$A,$A256,Sta!$D:$D,"&gt;1.5")  + COUNTIFS(Sta!$B:$B,$A256,Sta!$E:$E,"&gt;1.5"))/$D256</f>
        <v>#DIV/0!</v>
      </c>
      <c r="U256" s="8" t="e">
        <f>COUNTIFS(Sta!$A:$A,$A256,Sta!$D:$D,"&gt;1.5")/$B256</f>
        <v>#DIV/0!</v>
      </c>
      <c r="V256" s="8" t="e">
        <f>COUNTIFS(Sta!$B:$B,$A256,Sta!$E:$E,"&gt;1.5")/$C256</f>
        <v>#DIV/0!</v>
      </c>
      <c r="W256" s="11" t="e">
        <f>(COUNTIFS(Sta!$A:$A,$A256,Sta!$E:E,"&gt;0.5") +COUNTIFS(Sta!$B:$B,$A256,Sta!$D:$D,"&gt;0.5"))/$D256</f>
        <v>#DIV/0!</v>
      </c>
      <c r="X256" s="8" t="e">
        <f>COUNTIFS(Sta!$A:$A,$A256,Sta!$E:$E,"&gt;0.5")/$B256</f>
        <v>#DIV/0!</v>
      </c>
      <c r="Y256" s="8" t="e">
        <f>COUNTIFS(Sta!$B:$B,$A256,Sta!$D:$D,"&gt;0.5")/$C256</f>
        <v>#DIV/0!</v>
      </c>
      <c r="Z256" s="11" t="e">
        <f>(COUNTIFS(Sta!$A:$A,$A256,Sta!$E:$E,"&gt;1.5")  + COUNTIFS(Sta!$B:$B,$A256,Sta!$D:$D,"&gt;1.5"))/$D256</f>
        <v>#DIV/0!</v>
      </c>
      <c r="AA256" s="8" t="e">
        <f>COUNTIFS(Sta!$A:$A,$A256,Sta!$E:$E,"&gt;1.5")/$B256</f>
        <v>#DIV/0!</v>
      </c>
      <c r="AB256" s="8" t="e">
        <f>COUNTIFS(Sta!$B:$B,$A256,Sta!$D:$D,"&gt;1.5")/$C256</f>
        <v>#DIV/0!</v>
      </c>
      <c r="AC256" s="11" t="e">
        <f>(COUNTIFS(Sta!$A:A,$A256,Sta!$G:$G,"y") + COUNTIFS(Sta!$B:B,$A256,Sta!$G:$G,"y"))/$D256</f>
        <v>#DIV/0!</v>
      </c>
      <c r="AD256" s="8" t="e">
        <f>COUNTIFS(Sta!$A:A,$A256,Sta!$G:$G,"y")/$B256</f>
        <v>#DIV/0!</v>
      </c>
      <c r="AE256" s="16" t="e">
        <f>COUNTIFS(Sta!$B:B,$A256,Sta!$G:$G,"y")/$C256</f>
        <v>#DIV/0!</v>
      </c>
    </row>
    <row r="257" spans="1:31" x14ac:dyDescent="0.3">
      <c r="A257" s="62" t="s">
        <v>354</v>
      </c>
      <c r="B257" s="9">
        <f>COUNTIF(Sta!A:A,A257)</f>
        <v>0</v>
      </c>
      <c r="C257" s="4">
        <f>COUNTIF(Sta!B:B,A257)</f>
        <v>0</v>
      </c>
      <c r="D257" s="4">
        <f t="shared" si="9"/>
        <v>0</v>
      </c>
      <c r="E257" s="11" t="e">
        <f>(COUNTIFS(Sta!$A:$A,$A257,Sta!$F:$F,"&gt;0.5") + COUNTIFS(Sta!$B:$B,$A257,Sta!$F:$F,"&gt;0.5"))/$D257</f>
        <v>#DIV/0!</v>
      </c>
      <c r="F257" s="8" t="e">
        <f>COUNTIFS(Sta!$A:$A,$A257,Sta!$F:$F,"&gt;0.5")/$B257</f>
        <v>#DIV/0!</v>
      </c>
      <c r="G257" s="8" t="e">
        <f>COUNTIFS(Sta!$B:$B,$A257,Sta!$F:$F,"&gt;0.5")/$C257</f>
        <v>#DIV/0!</v>
      </c>
      <c r="H257" s="11" t="e">
        <f>(COUNTIFS(Sta!$A:$A,$A257,Sta!$F:$F,"&gt;1.5") + COUNTIFS(Sta!$B:$B,$A257,Sta!$F:$F,"&gt;1.5"))/$D257</f>
        <v>#DIV/0!</v>
      </c>
      <c r="I257" s="8" t="e">
        <f>COUNTIFS(Sta!$A:$A,$A257,Sta!$F:$F,"&gt;1.5")/$B257</f>
        <v>#DIV/0!</v>
      </c>
      <c r="J257" s="8" t="e">
        <f>COUNTIFS(Sta!$B:$B,$A257,Sta!$F:$F,"&gt;1.5")/$C257</f>
        <v>#DIV/0!</v>
      </c>
      <c r="K257" s="11" t="e">
        <f>(COUNTIFS(Sta!$A:$A,$A257,Sta!$F:$F,"&gt;2.5") + COUNTIFS(Sta!$B:$B,$A257,Sta!$F:$F,"&gt;2.5"))/$D257</f>
        <v>#DIV/0!</v>
      </c>
      <c r="L257" s="8" t="e">
        <f>COUNTIFS(Sta!$A:$A,$A257,Sta!$F:$F,"&gt;2.5")/$B257</f>
        <v>#DIV/0!</v>
      </c>
      <c r="M257" s="8" t="e">
        <f>COUNTIFS(Sta!$B:$B,$A257,Sta!$F:$F,"&gt;2.5")/$C257</f>
        <v>#DIV/0!</v>
      </c>
      <c r="N257" s="11" t="e">
        <f>(COUNTIFS(Sta!$A:$A,$A257,Sta!$F:$F,"&gt;3.5") + COUNTIFS(Sta!$B:$B,$A257,Sta!$F:$F,"&gt;3.5"))/$D257</f>
        <v>#DIV/0!</v>
      </c>
      <c r="O257" s="8" t="e">
        <f>COUNTIFS(Sta!$A:$A,$A257,Sta!$F:$F,"&gt;3.5")/$B257</f>
        <v>#DIV/0!</v>
      </c>
      <c r="P257" s="8" t="e">
        <f>COUNTIFS(Sta!$B:$B,$A257,Sta!$F:$F,"&gt;3.5")/$C257</f>
        <v>#DIV/0!</v>
      </c>
      <c r="Q257" s="11" t="e">
        <f>(COUNTIFS(Sta!$A:$A,$A257,Sta!$D:$D,"&gt;0.5")  + COUNTIFS(Sta!$B:$B,$A257,Sta!$E:$E,"&gt;0.5"))/$D257</f>
        <v>#DIV/0!</v>
      </c>
      <c r="R257" s="8" t="e">
        <f>COUNTIFS(Sta!$A:$A,$A257,Sta!$D:$D,"&gt;0.5")/$B257</f>
        <v>#DIV/0!</v>
      </c>
      <c r="S257" s="8" t="e">
        <f>COUNTIFS(Sta!$B:$B,$A257,Sta!$E:$E,"&gt;0.5")/$C257</f>
        <v>#DIV/0!</v>
      </c>
      <c r="T257" s="11" t="e">
        <f>(COUNTIFS(Sta!$A:$A,$A257,Sta!$D:$D,"&gt;1.5")  + COUNTIFS(Sta!$B:$B,$A257,Sta!$E:$E,"&gt;1.5"))/$D257</f>
        <v>#DIV/0!</v>
      </c>
      <c r="U257" s="8" t="e">
        <f>COUNTIFS(Sta!$A:$A,$A257,Sta!$D:$D,"&gt;1.5")/$B257</f>
        <v>#DIV/0!</v>
      </c>
      <c r="V257" s="8" t="e">
        <f>COUNTIFS(Sta!$B:$B,$A257,Sta!$E:$E,"&gt;1.5")/$C257</f>
        <v>#DIV/0!</v>
      </c>
      <c r="W257" s="11" t="e">
        <f>(COUNTIFS(Sta!$A:$A,$A257,Sta!$E:E,"&gt;0.5") +COUNTIFS(Sta!$B:$B,$A257,Sta!$D:$D,"&gt;0.5"))/$D257</f>
        <v>#DIV/0!</v>
      </c>
      <c r="X257" s="8" t="e">
        <f>COUNTIFS(Sta!$A:$A,$A257,Sta!$E:$E,"&gt;0.5")/$B257</f>
        <v>#DIV/0!</v>
      </c>
      <c r="Y257" s="8" t="e">
        <f>COUNTIFS(Sta!$B:$B,$A257,Sta!$D:$D,"&gt;0.5")/$C257</f>
        <v>#DIV/0!</v>
      </c>
      <c r="Z257" s="11" t="e">
        <f>(COUNTIFS(Sta!$A:$A,$A257,Sta!$E:$E,"&gt;1.5")  + COUNTIFS(Sta!$B:$B,$A257,Sta!$D:$D,"&gt;1.5"))/$D257</f>
        <v>#DIV/0!</v>
      </c>
      <c r="AA257" s="8" t="e">
        <f>COUNTIFS(Sta!$A:$A,$A257,Sta!$E:$E,"&gt;1.5")/$B257</f>
        <v>#DIV/0!</v>
      </c>
      <c r="AB257" s="8" t="e">
        <f>COUNTIFS(Sta!$B:$B,$A257,Sta!$D:$D,"&gt;1.5")/$C257</f>
        <v>#DIV/0!</v>
      </c>
      <c r="AC257" s="11" t="e">
        <f>(COUNTIFS(Sta!$A:A,$A257,Sta!$G:$G,"y") + COUNTIFS(Sta!$B:B,$A257,Sta!$G:$G,"y"))/$D257</f>
        <v>#DIV/0!</v>
      </c>
      <c r="AD257" s="8" t="e">
        <f>COUNTIFS(Sta!$A:A,$A257,Sta!$G:$G,"y")/$B257</f>
        <v>#DIV/0!</v>
      </c>
      <c r="AE257" s="16" t="e">
        <f>COUNTIFS(Sta!$B:B,$A257,Sta!$G:$G,"y")/$C257</f>
        <v>#DIV/0!</v>
      </c>
    </row>
    <row r="258" spans="1:31" x14ac:dyDescent="0.3">
      <c r="A258" s="62" t="s">
        <v>353</v>
      </c>
      <c r="B258" s="9">
        <f>COUNTIF(Sta!A:A,A258)</f>
        <v>0</v>
      </c>
      <c r="C258" s="4">
        <f>COUNTIF(Sta!B:B,A258)</f>
        <v>0</v>
      </c>
      <c r="D258" s="4">
        <f t="shared" si="9"/>
        <v>0</v>
      </c>
      <c r="E258" s="11" t="e">
        <f>(COUNTIFS(Sta!$A:$A,$A258,Sta!$F:$F,"&gt;0.5") + COUNTIFS(Sta!$B:$B,$A258,Sta!$F:$F,"&gt;0.5"))/$D258</f>
        <v>#DIV/0!</v>
      </c>
      <c r="F258" s="8" t="e">
        <f>COUNTIFS(Sta!$A:$A,$A258,Sta!$F:$F,"&gt;0.5")/$B258</f>
        <v>#DIV/0!</v>
      </c>
      <c r="G258" s="8" t="e">
        <f>COUNTIFS(Sta!$B:$B,$A258,Sta!$F:$F,"&gt;0.5")/$C258</f>
        <v>#DIV/0!</v>
      </c>
      <c r="H258" s="11" t="e">
        <f>(COUNTIFS(Sta!$A:$A,$A258,Sta!$F:$F,"&gt;1.5") + COUNTIFS(Sta!$B:$B,$A258,Sta!$F:$F,"&gt;1.5"))/$D258</f>
        <v>#DIV/0!</v>
      </c>
      <c r="I258" s="8" t="e">
        <f>COUNTIFS(Sta!$A:$A,$A258,Sta!$F:$F,"&gt;1.5")/$B258</f>
        <v>#DIV/0!</v>
      </c>
      <c r="J258" s="8" t="e">
        <f>COUNTIFS(Sta!$B:$B,$A258,Sta!$F:$F,"&gt;1.5")/$C258</f>
        <v>#DIV/0!</v>
      </c>
      <c r="K258" s="11" t="e">
        <f>(COUNTIFS(Sta!$A:$A,$A258,Sta!$F:$F,"&gt;2.5") + COUNTIFS(Sta!$B:$B,$A258,Sta!$F:$F,"&gt;2.5"))/$D258</f>
        <v>#DIV/0!</v>
      </c>
      <c r="L258" s="8" t="e">
        <f>COUNTIFS(Sta!$A:$A,$A258,Sta!$F:$F,"&gt;2.5")/$B258</f>
        <v>#DIV/0!</v>
      </c>
      <c r="M258" s="8" t="e">
        <f>COUNTIFS(Sta!$B:$B,$A258,Sta!$F:$F,"&gt;2.5")/$C258</f>
        <v>#DIV/0!</v>
      </c>
      <c r="N258" s="11" t="e">
        <f>(COUNTIFS(Sta!$A:$A,$A258,Sta!$F:$F,"&gt;3.5") + COUNTIFS(Sta!$B:$B,$A258,Sta!$F:$F,"&gt;3.5"))/$D258</f>
        <v>#DIV/0!</v>
      </c>
      <c r="O258" s="8" t="e">
        <f>COUNTIFS(Sta!$A:$A,$A258,Sta!$F:$F,"&gt;3.5")/$B258</f>
        <v>#DIV/0!</v>
      </c>
      <c r="P258" s="8" t="e">
        <f>COUNTIFS(Sta!$B:$B,$A258,Sta!$F:$F,"&gt;3.5")/$C258</f>
        <v>#DIV/0!</v>
      </c>
      <c r="Q258" s="11" t="e">
        <f>(COUNTIFS(Sta!$A:$A,$A258,Sta!$D:$D,"&gt;0.5")  + COUNTIFS(Sta!$B:$B,$A258,Sta!$E:$E,"&gt;0.5"))/$D258</f>
        <v>#DIV/0!</v>
      </c>
      <c r="R258" s="8" t="e">
        <f>COUNTIFS(Sta!$A:$A,$A258,Sta!$D:$D,"&gt;0.5")/$B258</f>
        <v>#DIV/0!</v>
      </c>
      <c r="S258" s="8" t="e">
        <f>COUNTIFS(Sta!$B:$B,$A258,Sta!$E:$E,"&gt;0.5")/$C258</f>
        <v>#DIV/0!</v>
      </c>
      <c r="T258" s="11" t="e">
        <f>(COUNTIFS(Sta!$A:$A,$A258,Sta!$D:$D,"&gt;1.5")  + COUNTIFS(Sta!$B:$B,$A258,Sta!$E:$E,"&gt;1.5"))/$D258</f>
        <v>#DIV/0!</v>
      </c>
      <c r="U258" s="8" t="e">
        <f>COUNTIFS(Sta!$A:$A,$A258,Sta!$D:$D,"&gt;1.5")/$B258</f>
        <v>#DIV/0!</v>
      </c>
      <c r="V258" s="8" t="e">
        <f>COUNTIFS(Sta!$B:$B,$A258,Sta!$E:$E,"&gt;1.5")/$C258</f>
        <v>#DIV/0!</v>
      </c>
      <c r="W258" s="11" t="e">
        <f>(COUNTIFS(Sta!$A:$A,$A258,Sta!$E:E,"&gt;0.5") +COUNTIFS(Sta!$B:$B,$A258,Sta!$D:$D,"&gt;0.5"))/$D258</f>
        <v>#DIV/0!</v>
      </c>
      <c r="X258" s="8" t="e">
        <f>COUNTIFS(Sta!$A:$A,$A258,Sta!$E:$E,"&gt;0.5")/$B258</f>
        <v>#DIV/0!</v>
      </c>
      <c r="Y258" s="8" t="e">
        <f>COUNTIFS(Sta!$B:$B,$A258,Sta!$D:$D,"&gt;0.5")/$C258</f>
        <v>#DIV/0!</v>
      </c>
      <c r="Z258" s="11" t="e">
        <f>(COUNTIFS(Sta!$A:$A,$A258,Sta!$E:$E,"&gt;1.5")  + COUNTIFS(Sta!$B:$B,$A258,Sta!$D:$D,"&gt;1.5"))/$D258</f>
        <v>#DIV/0!</v>
      </c>
      <c r="AA258" s="8" t="e">
        <f>COUNTIFS(Sta!$A:$A,$A258,Sta!$E:$E,"&gt;1.5")/$B258</f>
        <v>#DIV/0!</v>
      </c>
      <c r="AB258" s="8" t="e">
        <f>COUNTIFS(Sta!$B:$B,$A258,Sta!$D:$D,"&gt;1.5")/$C258</f>
        <v>#DIV/0!</v>
      </c>
      <c r="AC258" s="11" t="e">
        <f>(COUNTIFS(Sta!$A:A,$A258,Sta!$G:$G,"y") + COUNTIFS(Sta!$B:B,$A258,Sta!$G:$G,"y"))/$D258</f>
        <v>#DIV/0!</v>
      </c>
      <c r="AD258" s="8" t="e">
        <f>COUNTIFS(Sta!$A:A,$A258,Sta!$G:$G,"y")/$B258</f>
        <v>#DIV/0!</v>
      </c>
      <c r="AE258" s="16" t="e">
        <f>COUNTIFS(Sta!$B:B,$A258,Sta!$G:$G,"y")/$C258</f>
        <v>#DIV/0!</v>
      </c>
    </row>
    <row r="259" spans="1:31" x14ac:dyDescent="0.3">
      <c r="A259" s="62" t="s">
        <v>343</v>
      </c>
      <c r="B259" s="9">
        <f>COUNTIF(Sta!A:A,A259)</f>
        <v>0</v>
      </c>
      <c r="C259" s="4">
        <f>COUNTIF(Sta!B:B,A259)</f>
        <v>0</v>
      </c>
      <c r="D259" s="4">
        <f t="shared" si="9"/>
        <v>0</v>
      </c>
      <c r="E259" s="11" t="e">
        <f>(COUNTIFS(Sta!$A:$A,$A259,Sta!$F:$F,"&gt;0.5") + COUNTIFS(Sta!$B:$B,$A259,Sta!$F:$F,"&gt;0.5"))/$D259</f>
        <v>#DIV/0!</v>
      </c>
      <c r="F259" s="8" t="e">
        <f>COUNTIFS(Sta!$A:$A,$A259,Sta!$F:$F,"&gt;0.5")/$B259</f>
        <v>#DIV/0!</v>
      </c>
      <c r="G259" s="8" t="e">
        <f>COUNTIFS(Sta!$B:$B,$A259,Sta!$F:$F,"&gt;0.5")/$C259</f>
        <v>#DIV/0!</v>
      </c>
      <c r="H259" s="11" t="e">
        <f>(COUNTIFS(Sta!$A:$A,$A259,Sta!$F:$F,"&gt;1.5") + COUNTIFS(Sta!$B:$B,$A259,Sta!$F:$F,"&gt;1.5"))/$D259</f>
        <v>#DIV/0!</v>
      </c>
      <c r="I259" s="8" t="e">
        <f>COUNTIFS(Sta!$A:$A,$A259,Sta!$F:$F,"&gt;1.5")/$B259</f>
        <v>#DIV/0!</v>
      </c>
      <c r="J259" s="8" t="e">
        <f>COUNTIFS(Sta!$B:$B,$A259,Sta!$F:$F,"&gt;1.5")/$C259</f>
        <v>#DIV/0!</v>
      </c>
      <c r="K259" s="11" t="e">
        <f>(COUNTIFS(Sta!$A:$A,$A259,Sta!$F:$F,"&gt;2.5") + COUNTIFS(Sta!$B:$B,$A259,Sta!$F:$F,"&gt;2.5"))/$D259</f>
        <v>#DIV/0!</v>
      </c>
      <c r="L259" s="8" t="e">
        <f>COUNTIFS(Sta!$A:$A,$A259,Sta!$F:$F,"&gt;2.5")/$B259</f>
        <v>#DIV/0!</v>
      </c>
      <c r="M259" s="8" t="e">
        <f>COUNTIFS(Sta!$B:$B,$A259,Sta!$F:$F,"&gt;2.5")/$C259</f>
        <v>#DIV/0!</v>
      </c>
      <c r="N259" s="11" t="e">
        <f>(COUNTIFS(Sta!$A:$A,$A259,Sta!$F:$F,"&gt;3.5") + COUNTIFS(Sta!$B:$B,$A259,Sta!$F:$F,"&gt;3.5"))/$D259</f>
        <v>#DIV/0!</v>
      </c>
      <c r="O259" s="8" t="e">
        <f>COUNTIFS(Sta!$A:$A,$A259,Sta!$F:$F,"&gt;3.5")/$B259</f>
        <v>#DIV/0!</v>
      </c>
      <c r="P259" s="8" t="e">
        <f>COUNTIFS(Sta!$B:$B,$A259,Sta!$F:$F,"&gt;3.5")/$C259</f>
        <v>#DIV/0!</v>
      </c>
      <c r="Q259" s="11" t="e">
        <f>(COUNTIFS(Sta!$A:$A,$A259,Sta!$D:$D,"&gt;0.5")  + COUNTIFS(Sta!$B:$B,$A259,Sta!$E:$E,"&gt;0.5"))/$D259</f>
        <v>#DIV/0!</v>
      </c>
      <c r="R259" s="8" t="e">
        <f>COUNTIFS(Sta!$A:$A,$A259,Sta!$D:$D,"&gt;0.5")/$B259</f>
        <v>#DIV/0!</v>
      </c>
      <c r="S259" s="8" t="e">
        <f>COUNTIFS(Sta!$B:$B,$A259,Sta!$E:$E,"&gt;0.5")/$C259</f>
        <v>#DIV/0!</v>
      </c>
      <c r="T259" s="11" t="e">
        <f>(COUNTIFS(Sta!$A:$A,$A259,Sta!$D:$D,"&gt;1.5")  + COUNTIFS(Sta!$B:$B,$A259,Sta!$E:$E,"&gt;1.5"))/$D259</f>
        <v>#DIV/0!</v>
      </c>
      <c r="U259" s="8" t="e">
        <f>COUNTIFS(Sta!$A:$A,$A259,Sta!$D:$D,"&gt;1.5")/$B259</f>
        <v>#DIV/0!</v>
      </c>
      <c r="V259" s="8" t="e">
        <f>COUNTIFS(Sta!$B:$B,$A259,Sta!$E:$E,"&gt;1.5")/$C259</f>
        <v>#DIV/0!</v>
      </c>
      <c r="W259" s="11" t="e">
        <f>(COUNTIFS(Sta!$A:$A,$A259,Sta!$E:E,"&gt;0.5") +COUNTIFS(Sta!$B:$B,$A259,Sta!$D:$D,"&gt;0.5"))/$D259</f>
        <v>#DIV/0!</v>
      </c>
      <c r="X259" s="8" t="e">
        <f>COUNTIFS(Sta!$A:$A,$A259,Sta!$E:$E,"&gt;0.5")/$B259</f>
        <v>#DIV/0!</v>
      </c>
      <c r="Y259" s="8" t="e">
        <f>COUNTIFS(Sta!$B:$B,$A259,Sta!$D:$D,"&gt;0.5")/$C259</f>
        <v>#DIV/0!</v>
      </c>
      <c r="Z259" s="11" t="e">
        <f>(COUNTIFS(Sta!$A:$A,$A259,Sta!$E:$E,"&gt;1.5")  + COUNTIFS(Sta!$B:$B,$A259,Sta!$D:$D,"&gt;1.5"))/$D259</f>
        <v>#DIV/0!</v>
      </c>
      <c r="AA259" s="8" t="e">
        <f>COUNTIFS(Sta!$A:$A,$A259,Sta!$E:$E,"&gt;1.5")/$B259</f>
        <v>#DIV/0!</v>
      </c>
      <c r="AB259" s="8" t="e">
        <f>COUNTIFS(Sta!$B:$B,$A259,Sta!$D:$D,"&gt;1.5")/$C259</f>
        <v>#DIV/0!</v>
      </c>
      <c r="AC259" s="11" t="e">
        <f>(COUNTIFS(Sta!$A:A,$A259,Sta!$G:$G,"y") + COUNTIFS(Sta!$B:B,$A259,Sta!$G:$G,"y"))/$D259</f>
        <v>#DIV/0!</v>
      </c>
      <c r="AD259" s="8" t="e">
        <f>COUNTIFS(Sta!$A:A,$A259,Sta!$G:$G,"y")/$B259</f>
        <v>#DIV/0!</v>
      </c>
      <c r="AE259" s="16" t="e">
        <f>COUNTIFS(Sta!$B:B,$A259,Sta!$G:$G,"y")/$C259</f>
        <v>#DIV/0!</v>
      </c>
    </row>
    <row r="260" spans="1:31" x14ac:dyDescent="0.3">
      <c r="A260" s="62" t="s">
        <v>348</v>
      </c>
      <c r="B260" s="9">
        <f>COUNTIF(Sta!A:A,A260)</f>
        <v>0</v>
      </c>
      <c r="C260" s="4">
        <f>COUNTIF(Sta!B:B,A260)</f>
        <v>0</v>
      </c>
      <c r="D260" s="4">
        <f t="shared" si="9"/>
        <v>0</v>
      </c>
      <c r="E260" s="11" t="e">
        <f>(COUNTIFS(Sta!$A:$A,$A260,Sta!$F:$F,"&gt;0.5") + COUNTIFS(Sta!$B:$B,$A260,Sta!$F:$F,"&gt;0.5"))/$D260</f>
        <v>#DIV/0!</v>
      </c>
      <c r="F260" s="8" t="e">
        <f>COUNTIFS(Sta!$A:$A,$A260,Sta!$F:$F,"&gt;0.5")/$B260</f>
        <v>#DIV/0!</v>
      </c>
      <c r="G260" s="8" t="e">
        <f>COUNTIFS(Sta!$B:$B,$A260,Sta!$F:$F,"&gt;0.5")/$C260</f>
        <v>#DIV/0!</v>
      </c>
      <c r="H260" s="11" t="e">
        <f>(COUNTIFS(Sta!$A:$A,$A260,Sta!$F:$F,"&gt;1.5") + COUNTIFS(Sta!$B:$B,$A260,Sta!$F:$F,"&gt;1.5"))/$D260</f>
        <v>#DIV/0!</v>
      </c>
      <c r="I260" s="8" t="e">
        <f>COUNTIFS(Sta!$A:$A,$A260,Sta!$F:$F,"&gt;1.5")/$B260</f>
        <v>#DIV/0!</v>
      </c>
      <c r="J260" s="8" t="e">
        <f>COUNTIFS(Sta!$B:$B,$A260,Sta!$F:$F,"&gt;1.5")/$C260</f>
        <v>#DIV/0!</v>
      </c>
      <c r="K260" s="11" t="e">
        <f>(COUNTIFS(Sta!$A:$A,$A260,Sta!$F:$F,"&gt;2.5") + COUNTIFS(Sta!$B:$B,$A260,Sta!$F:$F,"&gt;2.5"))/$D260</f>
        <v>#DIV/0!</v>
      </c>
      <c r="L260" s="8" t="e">
        <f>COUNTIFS(Sta!$A:$A,$A260,Sta!$F:$F,"&gt;2.5")/$B260</f>
        <v>#DIV/0!</v>
      </c>
      <c r="M260" s="8" t="e">
        <f>COUNTIFS(Sta!$B:$B,$A260,Sta!$F:$F,"&gt;2.5")/$C260</f>
        <v>#DIV/0!</v>
      </c>
      <c r="N260" s="11" t="e">
        <f>(COUNTIFS(Sta!$A:$A,$A260,Sta!$F:$F,"&gt;3.5") + COUNTIFS(Sta!$B:$B,$A260,Sta!$F:$F,"&gt;3.5"))/$D260</f>
        <v>#DIV/0!</v>
      </c>
      <c r="O260" s="8" t="e">
        <f>COUNTIFS(Sta!$A:$A,$A260,Sta!$F:$F,"&gt;3.5")/$B260</f>
        <v>#DIV/0!</v>
      </c>
      <c r="P260" s="8" t="e">
        <f>COUNTIFS(Sta!$B:$B,$A260,Sta!$F:$F,"&gt;3.5")/$C260</f>
        <v>#DIV/0!</v>
      </c>
      <c r="Q260" s="11" t="e">
        <f>(COUNTIFS(Sta!$A:$A,$A260,Sta!$D:$D,"&gt;0.5")  + COUNTIFS(Sta!$B:$B,$A260,Sta!$E:$E,"&gt;0.5"))/$D260</f>
        <v>#DIV/0!</v>
      </c>
      <c r="R260" s="8" t="e">
        <f>COUNTIFS(Sta!$A:$A,$A260,Sta!$D:$D,"&gt;0.5")/$B260</f>
        <v>#DIV/0!</v>
      </c>
      <c r="S260" s="8" t="e">
        <f>COUNTIFS(Sta!$B:$B,$A260,Sta!$E:$E,"&gt;0.5")/$C260</f>
        <v>#DIV/0!</v>
      </c>
      <c r="T260" s="11" t="e">
        <f>(COUNTIFS(Sta!$A:$A,$A260,Sta!$D:$D,"&gt;1.5")  + COUNTIFS(Sta!$B:$B,$A260,Sta!$E:$E,"&gt;1.5"))/$D260</f>
        <v>#DIV/0!</v>
      </c>
      <c r="U260" s="8" t="e">
        <f>COUNTIFS(Sta!$A:$A,$A260,Sta!$D:$D,"&gt;1.5")/$B260</f>
        <v>#DIV/0!</v>
      </c>
      <c r="V260" s="8" t="e">
        <f>COUNTIFS(Sta!$B:$B,$A260,Sta!$E:$E,"&gt;1.5")/$C260</f>
        <v>#DIV/0!</v>
      </c>
      <c r="W260" s="11" t="e">
        <f>(COUNTIFS(Sta!$A:$A,$A260,Sta!$E:E,"&gt;0.5") +COUNTIFS(Sta!$B:$B,$A260,Sta!$D:$D,"&gt;0.5"))/$D260</f>
        <v>#DIV/0!</v>
      </c>
      <c r="X260" s="8" t="e">
        <f>COUNTIFS(Sta!$A:$A,$A260,Sta!$E:$E,"&gt;0.5")/$B260</f>
        <v>#DIV/0!</v>
      </c>
      <c r="Y260" s="8" t="e">
        <f>COUNTIFS(Sta!$B:$B,$A260,Sta!$D:$D,"&gt;0.5")/$C260</f>
        <v>#DIV/0!</v>
      </c>
      <c r="Z260" s="11" t="e">
        <f>(COUNTIFS(Sta!$A:$A,$A260,Sta!$E:$E,"&gt;1.5")  + COUNTIFS(Sta!$B:$B,$A260,Sta!$D:$D,"&gt;1.5"))/$D260</f>
        <v>#DIV/0!</v>
      </c>
      <c r="AA260" s="8" t="e">
        <f>COUNTIFS(Sta!$A:$A,$A260,Sta!$E:$E,"&gt;1.5")/$B260</f>
        <v>#DIV/0!</v>
      </c>
      <c r="AB260" s="8" t="e">
        <f>COUNTIFS(Sta!$B:$B,$A260,Sta!$D:$D,"&gt;1.5")/$C260</f>
        <v>#DIV/0!</v>
      </c>
      <c r="AC260" s="11" t="e">
        <f>(COUNTIFS(Sta!$A:A,$A260,Sta!$G:$G,"y") + COUNTIFS(Sta!$B:B,$A260,Sta!$G:$G,"y"))/$D260</f>
        <v>#DIV/0!</v>
      </c>
      <c r="AD260" s="8" t="e">
        <f>COUNTIFS(Sta!$A:A,$A260,Sta!$G:$G,"y")/$B260</f>
        <v>#DIV/0!</v>
      </c>
      <c r="AE260" s="16" t="e">
        <f>COUNTIFS(Sta!$B:B,$A260,Sta!$G:$G,"y")/$C260</f>
        <v>#DIV/0!</v>
      </c>
    </row>
    <row r="261" spans="1:31" x14ac:dyDescent="0.3">
      <c r="A261" s="62" t="s">
        <v>347</v>
      </c>
      <c r="B261" s="9">
        <f>COUNTIF(Sta!A:A,A261)</f>
        <v>0</v>
      </c>
      <c r="C261" s="4">
        <f>COUNTIF(Sta!B:B,A261)</f>
        <v>0</v>
      </c>
      <c r="D261" s="4">
        <f t="shared" si="9"/>
        <v>0</v>
      </c>
      <c r="E261" s="11" t="e">
        <f>(COUNTIFS(Sta!$A:$A,$A261,Sta!$F:$F,"&gt;0.5") + COUNTIFS(Sta!$B:$B,$A261,Sta!$F:$F,"&gt;0.5"))/$D261</f>
        <v>#DIV/0!</v>
      </c>
      <c r="F261" s="8" t="e">
        <f>COUNTIFS(Sta!$A:$A,$A261,Sta!$F:$F,"&gt;0.5")/$B261</f>
        <v>#DIV/0!</v>
      </c>
      <c r="G261" s="8" t="e">
        <f>COUNTIFS(Sta!$B:$B,$A261,Sta!$F:$F,"&gt;0.5")/$C261</f>
        <v>#DIV/0!</v>
      </c>
      <c r="H261" s="11" t="e">
        <f>(COUNTIFS(Sta!$A:$A,$A261,Sta!$F:$F,"&gt;1.5") + COUNTIFS(Sta!$B:$B,$A261,Sta!$F:$F,"&gt;1.5"))/$D261</f>
        <v>#DIV/0!</v>
      </c>
      <c r="I261" s="8" t="e">
        <f>COUNTIFS(Sta!$A:$A,$A261,Sta!$F:$F,"&gt;1.5")/$B261</f>
        <v>#DIV/0!</v>
      </c>
      <c r="J261" s="8" t="e">
        <f>COUNTIFS(Sta!$B:$B,$A261,Sta!$F:$F,"&gt;1.5")/$C261</f>
        <v>#DIV/0!</v>
      </c>
      <c r="K261" s="11" t="e">
        <f>(COUNTIFS(Sta!$A:$A,$A261,Sta!$F:$F,"&gt;2.5") + COUNTIFS(Sta!$B:$B,$A261,Sta!$F:$F,"&gt;2.5"))/$D261</f>
        <v>#DIV/0!</v>
      </c>
      <c r="L261" s="8" t="e">
        <f>COUNTIFS(Sta!$A:$A,$A261,Sta!$F:$F,"&gt;2.5")/$B261</f>
        <v>#DIV/0!</v>
      </c>
      <c r="M261" s="8" t="e">
        <f>COUNTIFS(Sta!$B:$B,$A261,Sta!$F:$F,"&gt;2.5")/$C261</f>
        <v>#DIV/0!</v>
      </c>
      <c r="N261" s="11" t="e">
        <f>(COUNTIFS(Sta!$A:$A,$A261,Sta!$F:$F,"&gt;3.5") + COUNTIFS(Sta!$B:$B,$A261,Sta!$F:$F,"&gt;3.5"))/$D261</f>
        <v>#DIV/0!</v>
      </c>
      <c r="O261" s="8" t="e">
        <f>COUNTIFS(Sta!$A:$A,$A261,Sta!$F:$F,"&gt;3.5")/$B261</f>
        <v>#DIV/0!</v>
      </c>
      <c r="P261" s="8" t="e">
        <f>COUNTIFS(Sta!$B:$B,$A261,Sta!$F:$F,"&gt;3.5")/$C261</f>
        <v>#DIV/0!</v>
      </c>
      <c r="Q261" s="11" t="e">
        <f>(COUNTIFS(Sta!$A:$A,$A261,Sta!$D:$D,"&gt;0.5")  + COUNTIFS(Sta!$B:$B,$A261,Sta!$E:$E,"&gt;0.5"))/$D261</f>
        <v>#DIV/0!</v>
      </c>
      <c r="R261" s="8" t="e">
        <f>COUNTIFS(Sta!$A:$A,$A261,Sta!$D:$D,"&gt;0.5")/$B261</f>
        <v>#DIV/0!</v>
      </c>
      <c r="S261" s="8" t="e">
        <f>COUNTIFS(Sta!$B:$B,$A261,Sta!$E:$E,"&gt;0.5")/$C261</f>
        <v>#DIV/0!</v>
      </c>
      <c r="T261" s="11" t="e">
        <f>(COUNTIFS(Sta!$A:$A,$A261,Sta!$D:$D,"&gt;1.5")  + COUNTIFS(Sta!$B:$B,$A261,Sta!$E:$E,"&gt;1.5"))/$D261</f>
        <v>#DIV/0!</v>
      </c>
      <c r="U261" s="8" t="e">
        <f>COUNTIFS(Sta!$A:$A,$A261,Sta!$D:$D,"&gt;1.5")/$B261</f>
        <v>#DIV/0!</v>
      </c>
      <c r="V261" s="8" t="e">
        <f>COUNTIFS(Sta!$B:$B,$A261,Sta!$E:$E,"&gt;1.5")/$C261</f>
        <v>#DIV/0!</v>
      </c>
      <c r="W261" s="11" t="e">
        <f>(COUNTIFS(Sta!$A:$A,$A261,Sta!$E:E,"&gt;0.5") +COUNTIFS(Sta!$B:$B,$A261,Sta!$D:$D,"&gt;0.5"))/$D261</f>
        <v>#DIV/0!</v>
      </c>
      <c r="X261" s="8" t="e">
        <f>COUNTIFS(Sta!$A:$A,$A261,Sta!$E:$E,"&gt;0.5")/$B261</f>
        <v>#DIV/0!</v>
      </c>
      <c r="Y261" s="8" t="e">
        <f>COUNTIFS(Sta!$B:$B,$A261,Sta!$D:$D,"&gt;0.5")/$C261</f>
        <v>#DIV/0!</v>
      </c>
      <c r="Z261" s="11" t="e">
        <f>(COUNTIFS(Sta!$A:$A,$A261,Sta!$E:$E,"&gt;1.5")  + COUNTIFS(Sta!$B:$B,$A261,Sta!$D:$D,"&gt;1.5"))/$D261</f>
        <v>#DIV/0!</v>
      </c>
      <c r="AA261" s="8" t="e">
        <f>COUNTIFS(Sta!$A:$A,$A261,Sta!$E:$E,"&gt;1.5")/$B261</f>
        <v>#DIV/0!</v>
      </c>
      <c r="AB261" s="8" t="e">
        <f>COUNTIFS(Sta!$B:$B,$A261,Sta!$D:$D,"&gt;1.5")/$C261</f>
        <v>#DIV/0!</v>
      </c>
      <c r="AC261" s="11" t="e">
        <f>(COUNTIFS(Sta!$A:A,$A261,Sta!$G:$G,"y") + COUNTIFS(Sta!$B:B,$A261,Sta!$G:$G,"y"))/$D261</f>
        <v>#DIV/0!</v>
      </c>
      <c r="AD261" s="8" t="e">
        <f>COUNTIFS(Sta!$A:A,$A261,Sta!$G:$G,"y")/$B261</f>
        <v>#DIV/0!</v>
      </c>
      <c r="AE261" s="16" t="e">
        <f>COUNTIFS(Sta!$B:B,$A261,Sta!$G:$G,"y")/$C261</f>
        <v>#DIV/0!</v>
      </c>
    </row>
    <row r="262" spans="1:31" x14ac:dyDescent="0.3">
      <c r="A262" s="62" t="s">
        <v>360</v>
      </c>
      <c r="B262" s="9">
        <f>COUNTIF(Sta!A:A,A262)</f>
        <v>0</v>
      </c>
      <c r="C262" s="4">
        <f>COUNTIF(Sta!B:B,A262)</f>
        <v>0</v>
      </c>
      <c r="D262" s="4">
        <f t="shared" si="9"/>
        <v>0</v>
      </c>
      <c r="E262" s="11" t="e">
        <f>(COUNTIFS(Sta!$A:$A,$A262,Sta!$F:$F,"&gt;0.5") + COUNTIFS(Sta!$B:$B,$A262,Sta!$F:$F,"&gt;0.5"))/$D262</f>
        <v>#DIV/0!</v>
      </c>
      <c r="F262" s="8" t="e">
        <f>COUNTIFS(Sta!$A:$A,$A262,Sta!$F:$F,"&gt;0.5")/$B262</f>
        <v>#DIV/0!</v>
      </c>
      <c r="G262" s="8" t="e">
        <f>COUNTIFS(Sta!$B:$B,$A262,Sta!$F:$F,"&gt;0.5")/$C262</f>
        <v>#DIV/0!</v>
      </c>
      <c r="H262" s="11" t="e">
        <f>(COUNTIFS(Sta!$A:$A,$A262,Sta!$F:$F,"&gt;1.5") + COUNTIFS(Sta!$B:$B,$A262,Sta!$F:$F,"&gt;1.5"))/$D262</f>
        <v>#DIV/0!</v>
      </c>
      <c r="I262" s="8" t="e">
        <f>COUNTIFS(Sta!$A:$A,$A262,Sta!$F:$F,"&gt;1.5")/$B262</f>
        <v>#DIV/0!</v>
      </c>
      <c r="J262" s="8" t="e">
        <f>COUNTIFS(Sta!$B:$B,$A262,Sta!$F:$F,"&gt;1.5")/$C262</f>
        <v>#DIV/0!</v>
      </c>
      <c r="K262" s="11" t="e">
        <f>(COUNTIFS(Sta!$A:$A,$A262,Sta!$F:$F,"&gt;2.5") + COUNTIFS(Sta!$B:$B,$A262,Sta!$F:$F,"&gt;2.5"))/$D262</f>
        <v>#DIV/0!</v>
      </c>
      <c r="L262" s="8" t="e">
        <f>COUNTIFS(Sta!$A:$A,$A262,Sta!$F:$F,"&gt;2.5")/$B262</f>
        <v>#DIV/0!</v>
      </c>
      <c r="M262" s="8" t="e">
        <f>COUNTIFS(Sta!$B:$B,$A262,Sta!$F:$F,"&gt;2.5")/$C262</f>
        <v>#DIV/0!</v>
      </c>
      <c r="N262" s="11" t="e">
        <f>(COUNTIFS(Sta!$A:$A,$A262,Sta!$F:$F,"&gt;3.5") + COUNTIFS(Sta!$B:$B,$A262,Sta!$F:$F,"&gt;3.5"))/$D262</f>
        <v>#DIV/0!</v>
      </c>
      <c r="O262" s="8" t="e">
        <f>COUNTIFS(Sta!$A:$A,$A262,Sta!$F:$F,"&gt;3.5")/$B262</f>
        <v>#DIV/0!</v>
      </c>
      <c r="P262" s="8" t="e">
        <f>COUNTIFS(Sta!$B:$B,$A262,Sta!$F:$F,"&gt;3.5")/$C262</f>
        <v>#DIV/0!</v>
      </c>
      <c r="Q262" s="11" t="e">
        <f>(COUNTIFS(Sta!$A:$A,$A262,Sta!$D:$D,"&gt;0.5")  + COUNTIFS(Sta!$B:$B,$A262,Sta!$E:$E,"&gt;0.5"))/$D262</f>
        <v>#DIV/0!</v>
      </c>
      <c r="R262" s="8" t="e">
        <f>COUNTIFS(Sta!$A:$A,$A262,Sta!$D:$D,"&gt;0.5")/$B262</f>
        <v>#DIV/0!</v>
      </c>
      <c r="S262" s="8" t="e">
        <f>COUNTIFS(Sta!$B:$B,$A262,Sta!$E:$E,"&gt;0.5")/$C262</f>
        <v>#DIV/0!</v>
      </c>
      <c r="T262" s="11" t="e">
        <f>(COUNTIFS(Sta!$A:$A,$A262,Sta!$D:$D,"&gt;1.5")  + COUNTIFS(Sta!$B:$B,$A262,Sta!$E:$E,"&gt;1.5"))/$D262</f>
        <v>#DIV/0!</v>
      </c>
      <c r="U262" s="8" t="e">
        <f>COUNTIFS(Sta!$A:$A,$A262,Sta!$D:$D,"&gt;1.5")/$B262</f>
        <v>#DIV/0!</v>
      </c>
      <c r="V262" s="8" t="e">
        <f>COUNTIFS(Sta!$B:$B,$A262,Sta!$E:$E,"&gt;1.5")/$C262</f>
        <v>#DIV/0!</v>
      </c>
      <c r="W262" s="11" t="e">
        <f>(COUNTIFS(Sta!$A:$A,$A262,Sta!$E:E,"&gt;0.5") +COUNTIFS(Sta!$B:$B,$A262,Sta!$D:$D,"&gt;0.5"))/$D262</f>
        <v>#DIV/0!</v>
      </c>
      <c r="X262" s="8" t="e">
        <f>COUNTIFS(Sta!$A:$A,$A262,Sta!$E:$E,"&gt;0.5")/$B262</f>
        <v>#DIV/0!</v>
      </c>
      <c r="Y262" s="8" t="e">
        <f>COUNTIFS(Sta!$B:$B,$A262,Sta!$D:$D,"&gt;0.5")/$C262</f>
        <v>#DIV/0!</v>
      </c>
      <c r="Z262" s="11" t="e">
        <f>(COUNTIFS(Sta!$A:$A,$A262,Sta!$E:$E,"&gt;1.5")  + COUNTIFS(Sta!$B:$B,$A262,Sta!$D:$D,"&gt;1.5"))/$D262</f>
        <v>#DIV/0!</v>
      </c>
      <c r="AA262" s="8" t="e">
        <f>COUNTIFS(Sta!$A:$A,$A262,Sta!$E:$E,"&gt;1.5")/$B262</f>
        <v>#DIV/0!</v>
      </c>
      <c r="AB262" s="8" t="e">
        <f>COUNTIFS(Sta!$B:$B,$A262,Sta!$D:$D,"&gt;1.5")/$C262</f>
        <v>#DIV/0!</v>
      </c>
      <c r="AC262" s="11" t="e">
        <f>(COUNTIFS(Sta!$A:A,$A262,Sta!$G:$G,"y") + COUNTIFS(Sta!$B:B,$A262,Sta!$G:$G,"y"))/$D262</f>
        <v>#DIV/0!</v>
      </c>
      <c r="AD262" s="8" t="e">
        <f>COUNTIFS(Sta!$A:A,$A262,Sta!$G:$G,"y")/$B262</f>
        <v>#DIV/0!</v>
      </c>
      <c r="AE262" s="16" t="e">
        <f>COUNTIFS(Sta!$B:B,$A262,Sta!$G:$G,"y")/$C262</f>
        <v>#DIV/0!</v>
      </c>
    </row>
    <row r="263" spans="1:31" x14ac:dyDescent="0.3">
      <c r="A263" s="62" t="s">
        <v>351</v>
      </c>
      <c r="B263" s="9">
        <f>COUNTIF(Sta!A:A,A263)</f>
        <v>0</v>
      </c>
      <c r="C263" s="4">
        <f>COUNTIF(Sta!B:B,A263)</f>
        <v>0</v>
      </c>
      <c r="D263" s="4">
        <f t="shared" si="9"/>
        <v>0</v>
      </c>
      <c r="E263" s="11" t="e">
        <f>(COUNTIFS(Sta!$A:$A,$A263,Sta!$F:$F,"&gt;0.5") + COUNTIFS(Sta!$B:$B,$A263,Sta!$F:$F,"&gt;0.5"))/$D263</f>
        <v>#DIV/0!</v>
      </c>
      <c r="F263" s="8" t="e">
        <f>COUNTIFS(Sta!$A:$A,$A263,Sta!$F:$F,"&gt;0.5")/$B263</f>
        <v>#DIV/0!</v>
      </c>
      <c r="G263" s="8" t="e">
        <f>COUNTIFS(Sta!$B:$B,$A263,Sta!$F:$F,"&gt;0.5")/$C263</f>
        <v>#DIV/0!</v>
      </c>
      <c r="H263" s="11" t="e">
        <f>(COUNTIFS(Sta!$A:$A,$A263,Sta!$F:$F,"&gt;1.5") + COUNTIFS(Sta!$B:$B,$A263,Sta!$F:$F,"&gt;1.5"))/$D263</f>
        <v>#DIV/0!</v>
      </c>
      <c r="I263" s="8" t="e">
        <f>COUNTIFS(Sta!$A:$A,$A263,Sta!$F:$F,"&gt;1.5")/$B263</f>
        <v>#DIV/0!</v>
      </c>
      <c r="J263" s="8" t="e">
        <f>COUNTIFS(Sta!$B:$B,$A263,Sta!$F:$F,"&gt;1.5")/$C263</f>
        <v>#DIV/0!</v>
      </c>
      <c r="K263" s="11" t="e">
        <f>(COUNTIFS(Sta!$A:$A,$A263,Sta!$F:$F,"&gt;2.5") + COUNTIFS(Sta!$B:$B,$A263,Sta!$F:$F,"&gt;2.5"))/$D263</f>
        <v>#DIV/0!</v>
      </c>
      <c r="L263" s="8" t="e">
        <f>COUNTIFS(Sta!$A:$A,$A263,Sta!$F:$F,"&gt;2.5")/$B263</f>
        <v>#DIV/0!</v>
      </c>
      <c r="M263" s="8" t="e">
        <f>COUNTIFS(Sta!$B:$B,$A263,Sta!$F:$F,"&gt;2.5")/$C263</f>
        <v>#DIV/0!</v>
      </c>
      <c r="N263" s="11" t="e">
        <f>(COUNTIFS(Sta!$A:$A,$A263,Sta!$F:$F,"&gt;3.5") + COUNTIFS(Sta!$B:$B,$A263,Sta!$F:$F,"&gt;3.5"))/$D263</f>
        <v>#DIV/0!</v>
      </c>
      <c r="O263" s="8" t="e">
        <f>COUNTIFS(Sta!$A:$A,$A263,Sta!$F:$F,"&gt;3.5")/$B263</f>
        <v>#DIV/0!</v>
      </c>
      <c r="P263" s="8" t="e">
        <f>COUNTIFS(Sta!$B:$B,$A263,Sta!$F:$F,"&gt;3.5")/$C263</f>
        <v>#DIV/0!</v>
      </c>
      <c r="Q263" s="11" t="e">
        <f>(COUNTIFS(Sta!$A:$A,$A263,Sta!$D:$D,"&gt;0.5")  + COUNTIFS(Sta!$B:$B,$A263,Sta!$E:$E,"&gt;0.5"))/$D263</f>
        <v>#DIV/0!</v>
      </c>
      <c r="R263" s="8" t="e">
        <f>COUNTIFS(Sta!$A:$A,$A263,Sta!$D:$D,"&gt;0.5")/$B263</f>
        <v>#DIV/0!</v>
      </c>
      <c r="S263" s="8" t="e">
        <f>COUNTIFS(Sta!$B:$B,$A263,Sta!$E:$E,"&gt;0.5")/$C263</f>
        <v>#DIV/0!</v>
      </c>
      <c r="T263" s="11" t="e">
        <f>(COUNTIFS(Sta!$A:$A,$A263,Sta!$D:$D,"&gt;1.5")  + COUNTIFS(Sta!$B:$B,$A263,Sta!$E:$E,"&gt;1.5"))/$D263</f>
        <v>#DIV/0!</v>
      </c>
      <c r="U263" s="8" t="e">
        <f>COUNTIFS(Sta!$A:$A,$A263,Sta!$D:$D,"&gt;1.5")/$B263</f>
        <v>#DIV/0!</v>
      </c>
      <c r="V263" s="8" t="e">
        <f>COUNTIFS(Sta!$B:$B,$A263,Sta!$E:$E,"&gt;1.5")/$C263</f>
        <v>#DIV/0!</v>
      </c>
      <c r="W263" s="11" t="e">
        <f>(COUNTIFS(Sta!$A:$A,$A263,Sta!$E:E,"&gt;0.5") +COUNTIFS(Sta!$B:$B,$A263,Sta!$D:$D,"&gt;0.5"))/$D263</f>
        <v>#DIV/0!</v>
      </c>
      <c r="X263" s="8" t="e">
        <f>COUNTIFS(Sta!$A:$A,$A263,Sta!$E:$E,"&gt;0.5")/$B263</f>
        <v>#DIV/0!</v>
      </c>
      <c r="Y263" s="8" t="e">
        <f>COUNTIFS(Sta!$B:$B,$A263,Sta!$D:$D,"&gt;0.5")/$C263</f>
        <v>#DIV/0!</v>
      </c>
      <c r="Z263" s="11" t="e">
        <f>(COUNTIFS(Sta!$A:$A,$A263,Sta!$E:$E,"&gt;1.5")  + COUNTIFS(Sta!$B:$B,$A263,Sta!$D:$D,"&gt;1.5"))/$D263</f>
        <v>#DIV/0!</v>
      </c>
      <c r="AA263" s="8" t="e">
        <f>COUNTIFS(Sta!$A:$A,$A263,Sta!$E:$E,"&gt;1.5")/$B263</f>
        <v>#DIV/0!</v>
      </c>
      <c r="AB263" s="8" t="e">
        <f>COUNTIFS(Sta!$B:$B,$A263,Sta!$D:$D,"&gt;1.5")/$C263</f>
        <v>#DIV/0!</v>
      </c>
      <c r="AC263" s="11" t="e">
        <f>(COUNTIFS(Sta!$A:A,$A263,Sta!$G:$G,"y") + COUNTIFS(Sta!$B:B,$A263,Sta!$G:$G,"y"))/$D263</f>
        <v>#DIV/0!</v>
      </c>
      <c r="AD263" s="8" t="e">
        <f>COUNTIFS(Sta!$A:A,$A263,Sta!$G:$G,"y")/$B263</f>
        <v>#DIV/0!</v>
      </c>
      <c r="AE263" s="16" t="e">
        <f>COUNTIFS(Sta!$B:B,$A263,Sta!$G:$G,"y")/$C263</f>
        <v>#DIV/0!</v>
      </c>
    </row>
    <row r="264" spans="1:31" x14ac:dyDescent="0.3">
      <c r="A264" s="62" t="s">
        <v>344</v>
      </c>
      <c r="B264" s="9">
        <f>COUNTIF(Sta!A:A,A264)</f>
        <v>0</v>
      </c>
      <c r="C264" s="4">
        <f>COUNTIF(Sta!B:B,A264)</f>
        <v>0</v>
      </c>
      <c r="D264" s="4">
        <f t="shared" si="9"/>
        <v>0</v>
      </c>
      <c r="E264" s="11" t="e">
        <f>(COUNTIFS(Sta!$A:$A,$A264,Sta!$F:$F,"&gt;0.5") + COUNTIFS(Sta!$B:$B,$A264,Sta!$F:$F,"&gt;0.5"))/$D264</f>
        <v>#DIV/0!</v>
      </c>
      <c r="F264" s="8" t="e">
        <f>COUNTIFS(Sta!$A:$A,$A264,Sta!$F:$F,"&gt;0.5")/$B264</f>
        <v>#DIV/0!</v>
      </c>
      <c r="G264" s="8" t="e">
        <f>COUNTIFS(Sta!$B:$B,$A264,Sta!$F:$F,"&gt;0.5")/$C264</f>
        <v>#DIV/0!</v>
      </c>
      <c r="H264" s="11" t="e">
        <f>(COUNTIFS(Sta!$A:$A,$A264,Sta!$F:$F,"&gt;1.5") + COUNTIFS(Sta!$B:$B,$A264,Sta!$F:$F,"&gt;1.5"))/$D264</f>
        <v>#DIV/0!</v>
      </c>
      <c r="I264" s="8" t="e">
        <f>COUNTIFS(Sta!$A:$A,$A264,Sta!$F:$F,"&gt;1.5")/$B264</f>
        <v>#DIV/0!</v>
      </c>
      <c r="J264" s="8" t="e">
        <f>COUNTIFS(Sta!$B:$B,$A264,Sta!$F:$F,"&gt;1.5")/$C264</f>
        <v>#DIV/0!</v>
      </c>
      <c r="K264" s="11" t="e">
        <f>(COUNTIFS(Sta!$A:$A,$A264,Sta!$F:$F,"&gt;2.5") + COUNTIFS(Sta!$B:$B,$A264,Sta!$F:$F,"&gt;2.5"))/$D264</f>
        <v>#DIV/0!</v>
      </c>
      <c r="L264" s="8" t="e">
        <f>COUNTIFS(Sta!$A:$A,$A264,Sta!$F:$F,"&gt;2.5")/$B264</f>
        <v>#DIV/0!</v>
      </c>
      <c r="M264" s="8" t="e">
        <f>COUNTIFS(Sta!$B:$B,$A264,Sta!$F:$F,"&gt;2.5")/$C264</f>
        <v>#DIV/0!</v>
      </c>
      <c r="N264" s="11" t="e">
        <f>(COUNTIFS(Sta!$A:$A,$A264,Sta!$F:$F,"&gt;3.5") + COUNTIFS(Sta!$B:$B,$A264,Sta!$F:$F,"&gt;3.5"))/$D264</f>
        <v>#DIV/0!</v>
      </c>
      <c r="O264" s="8" t="e">
        <f>COUNTIFS(Sta!$A:$A,$A264,Sta!$F:$F,"&gt;3.5")/$B264</f>
        <v>#DIV/0!</v>
      </c>
      <c r="P264" s="8" t="e">
        <f>COUNTIFS(Sta!$B:$B,$A264,Sta!$F:$F,"&gt;3.5")/$C264</f>
        <v>#DIV/0!</v>
      </c>
      <c r="Q264" s="11" t="e">
        <f>(COUNTIFS(Sta!$A:$A,$A264,Sta!$D:$D,"&gt;0.5")  + COUNTIFS(Sta!$B:$B,$A264,Sta!$E:$E,"&gt;0.5"))/$D264</f>
        <v>#DIV/0!</v>
      </c>
      <c r="R264" s="8" t="e">
        <f>COUNTIFS(Sta!$A:$A,$A264,Sta!$D:$D,"&gt;0.5")/$B264</f>
        <v>#DIV/0!</v>
      </c>
      <c r="S264" s="8" t="e">
        <f>COUNTIFS(Sta!$B:$B,$A264,Sta!$E:$E,"&gt;0.5")/$C264</f>
        <v>#DIV/0!</v>
      </c>
      <c r="T264" s="11" t="e">
        <f>(COUNTIFS(Sta!$A:$A,$A264,Sta!$D:$D,"&gt;1.5")  + COUNTIFS(Sta!$B:$B,$A264,Sta!$E:$E,"&gt;1.5"))/$D264</f>
        <v>#DIV/0!</v>
      </c>
      <c r="U264" s="8" t="e">
        <f>COUNTIFS(Sta!$A:$A,$A264,Sta!$D:$D,"&gt;1.5")/$B264</f>
        <v>#DIV/0!</v>
      </c>
      <c r="V264" s="8" t="e">
        <f>COUNTIFS(Sta!$B:$B,$A264,Sta!$E:$E,"&gt;1.5")/$C264</f>
        <v>#DIV/0!</v>
      </c>
      <c r="W264" s="11" t="e">
        <f>(COUNTIFS(Sta!$A:$A,$A264,Sta!$E:E,"&gt;0.5") +COUNTIFS(Sta!$B:$B,$A264,Sta!$D:$D,"&gt;0.5"))/$D264</f>
        <v>#DIV/0!</v>
      </c>
      <c r="X264" s="8" t="e">
        <f>COUNTIFS(Sta!$A:$A,$A264,Sta!$E:$E,"&gt;0.5")/$B264</f>
        <v>#DIV/0!</v>
      </c>
      <c r="Y264" s="8" t="e">
        <f>COUNTIFS(Sta!$B:$B,$A264,Sta!$D:$D,"&gt;0.5")/$C264</f>
        <v>#DIV/0!</v>
      </c>
      <c r="Z264" s="11" t="e">
        <f>(COUNTIFS(Sta!$A:$A,$A264,Sta!$E:$E,"&gt;1.5")  + COUNTIFS(Sta!$B:$B,$A264,Sta!$D:$D,"&gt;1.5"))/$D264</f>
        <v>#DIV/0!</v>
      </c>
      <c r="AA264" s="8" t="e">
        <f>COUNTIFS(Sta!$A:$A,$A264,Sta!$E:$E,"&gt;1.5")/$B264</f>
        <v>#DIV/0!</v>
      </c>
      <c r="AB264" s="8" t="e">
        <f>COUNTIFS(Sta!$B:$B,$A264,Sta!$D:$D,"&gt;1.5")/$C264</f>
        <v>#DIV/0!</v>
      </c>
      <c r="AC264" s="11" t="e">
        <f>(COUNTIFS(Sta!$A:A,$A264,Sta!$G:$G,"y") + COUNTIFS(Sta!$B:B,$A264,Sta!$G:$G,"y"))/$D264</f>
        <v>#DIV/0!</v>
      </c>
      <c r="AD264" s="8" t="e">
        <f>COUNTIFS(Sta!$A:A,$A264,Sta!$G:$G,"y")/$B264</f>
        <v>#DIV/0!</v>
      </c>
      <c r="AE264" s="16" t="e">
        <f>COUNTIFS(Sta!$B:B,$A264,Sta!$G:$G,"y")/$C264</f>
        <v>#DIV/0!</v>
      </c>
    </row>
    <row r="265" spans="1:31" x14ac:dyDescent="0.3">
      <c r="A265" s="62" t="s">
        <v>359</v>
      </c>
      <c r="B265" s="9">
        <f>COUNTIF(Sta!A:A,A265)</f>
        <v>0</v>
      </c>
      <c r="C265" s="4">
        <f>COUNTIF(Sta!B:B,A265)</f>
        <v>0</v>
      </c>
      <c r="D265" s="4">
        <f t="shared" si="9"/>
        <v>0</v>
      </c>
      <c r="E265" s="11" t="e">
        <f>(COUNTIFS(Sta!$A:$A,$A265,Sta!$F:$F,"&gt;0.5") + COUNTIFS(Sta!$B:$B,$A265,Sta!$F:$F,"&gt;0.5"))/$D265</f>
        <v>#DIV/0!</v>
      </c>
      <c r="F265" s="8" t="e">
        <f>COUNTIFS(Sta!$A:$A,$A265,Sta!$F:$F,"&gt;0.5")/$B265</f>
        <v>#DIV/0!</v>
      </c>
      <c r="G265" s="8" t="e">
        <f>COUNTIFS(Sta!$B:$B,$A265,Sta!$F:$F,"&gt;0.5")/$C265</f>
        <v>#DIV/0!</v>
      </c>
      <c r="H265" s="11" t="e">
        <f>(COUNTIFS(Sta!$A:$A,$A265,Sta!$F:$F,"&gt;1.5") + COUNTIFS(Sta!$B:$B,$A265,Sta!$F:$F,"&gt;1.5"))/$D265</f>
        <v>#DIV/0!</v>
      </c>
      <c r="I265" s="8" t="e">
        <f>COUNTIFS(Sta!$A:$A,$A265,Sta!$F:$F,"&gt;1.5")/$B265</f>
        <v>#DIV/0!</v>
      </c>
      <c r="J265" s="8" t="e">
        <f>COUNTIFS(Sta!$B:$B,$A265,Sta!$F:$F,"&gt;1.5")/$C265</f>
        <v>#DIV/0!</v>
      </c>
      <c r="K265" s="11" t="e">
        <f>(COUNTIFS(Sta!$A:$A,$A265,Sta!$F:$F,"&gt;2.5") + COUNTIFS(Sta!$B:$B,$A265,Sta!$F:$F,"&gt;2.5"))/$D265</f>
        <v>#DIV/0!</v>
      </c>
      <c r="L265" s="8" t="e">
        <f>COUNTIFS(Sta!$A:$A,$A265,Sta!$F:$F,"&gt;2.5")/$B265</f>
        <v>#DIV/0!</v>
      </c>
      <c r="M265" s="8" t="e">
        <f>COUNTIFS(Sta!$B:$B,$A265,Sta!$F:$F,"&gt;2.5")/$C265</f>
        <v>#DIV/0!</v>
      </c>
      <c r="N265" s="11" t="e">
        <f>(COUNTIFS(Sta!$A:$A,$A265,Sta!$F:$F,"&gt;3.5") + COUNTIFS(Sta!$B:$B,$A265,Sta!$F:$F,"&gt;3.5"))/$D265</f>
        <v>#DIV/0!</v>
      </c>
      <c r="O265" s="8" t="e">
        <f>COUNTIFS(Sta!$A:$A,$A265,Sta!$F:$F,"&gt;3.5")/$B265</f>
        <v>#DIV/0!</v>
      </c>
      <c r="P265" s="8" t="e">
        <f>COUNTIFS(Sta!$B:$B,$A265,Sta!$F:$F,"&gt;3.5")/$C265</f>
        <v>#DIV/0!</v>
      </c>
      <c r="Q265" s="11" t="e">
        <f>(COUNTIFS(Sta!$A:$A,$A265,Sta!$D:$D,"&gt;0.5")  + COUNTIFS(Sta!$B:$B,$A265,Sta!$E:$E,"&gt;0.5"))/$D265</f>
        <v>#DIV/0!</v>
      </c>
      <c r="R265" s="8" t="e">
        <f>COUNTIFS(Sta!$A:$A,$A265,Sta!$D:$D,"&gt;0.5")/$B265</f>
        <v>#DIV/0!</v>
      </c>
      <c r="S265" s="8" t="e">
        <f>COUNTIFS(Sta!$B:$B,$A265,Sta!$E:$E,"&gt;0.5")/$C265</f>
        <v>#DIV/0!</v>
      </c>
      <c r="T265" s="11" t="e">
        <f>(COUNTIFS(Sta!$A:$A,$A265,Sta!$D:$D,"&gt;1.5")  + COUNTIFS(Sta!$B:$B,$A265,Sta!$E:$E,"&gt;1.5"))/$D265</f>
        <v>#DIV/0!</v>
      </c>
      <c r="U265" s="8" t="e">
        <f>COUNTIFS(Sta!$A:$A,$A265,Sta!$D:$D,"&gt;1.5")/$B265</f>
        <v>#DIV/0!</v>
      </c>
      <c r="V265" s="8" t="e">
        <f>COUNTIFS(Sta!$B:$B,$A265,Sta!$E:$E,"&gt;1.5")/$C265</f>
        <v>#DIV/0!</v>
      </c>
      <c r="W265" s="11" t="e">
        <f>(COUNTIFS(Sta!$A:$A,$A265,Sta!$E:E,"&gt;0.5") +COUNTIFS(Sta!$B:$B,$A265,Sta!$D:$D,"&gt;0.5"))/$D265</f>
        <v>#DIV/0!</v>
      </c>
      <c r="X265" s="8" t="e">
        <f>COUNTIFS(Sta!$A:$A,$A265,Sta!$E:$E,"&gt;0.5")/$B265</f>
        <v>#DIV/0!</v>
      </c>
      <c r="Y265" s="8" t="e">
        <f>COUNTIFS(Sta!$B:$B,$A265,Sta!$D:$D,"&gt;0.5")/$C265</f>
        <v>#DIV/0!</v>
      </c>
      <c r="Z265" s="11" t="e">
        <f>(COUNTIFS(Sta!$A:$A,$A265,Sta!$E:$E,"&gt;1.5")  + COUNTIFS(Sta!$B:$B,$A265,Sta!$D:$D,"&gt;1.5"))/$D265</f>
        <v>#DIV/0!</v>
      </c>
      <c r="AA265" s="8" t="e">
        <f>COUNTIFS(Sta!$A:$A,$A265,Sta!$E:$E,"&gt;1.5")/$B265</f>
        <v>#DIV/0!</v>
      </c>
      <c r="AB265" s="8" t="e">
        <f>COUNTIFS(Sta!$B:$B,$A265,Sta!$D:$D,"&gt;1.5")/$C265</f>
        <v>#DIV/0!</v>
      </c>
      <c r="AC265" s="11" t="e">
        <f>(COUNTIFS(Sta!$A:A,$A265,Sta!$G:$G,"y") + COUNTIFS(Sta!$B:B,$A265,Sta!$G:$G,"y"))/$D265</f>
        <v>#DIV/0!</v>
      </c>
      <c r="AD265" s="8" t="e">
        <f>COUNTIFS(Sta!$A:A,$A265,Sta!$G:$G,"y")/$B265</f>
        <v>#DIV/0!</v>
      </c>
      <c r="AE265" s="16" t="e">
        <f>COUNTIFS(Sta!$B:B,$A265,Sta!$G:$G,"y")/$C265</f>
        <v>#DIV/0!</v>
      </c>
    </row>
    <row r="266" spans="1:31" x14ac:dyDescent="0.3">
      <c r="A266" s="62" t="s">
        <v>358</v>
      </c>
      <c r="B266" s="9">
        <f>COUNTIF(Sta!A:A,A266)</f>
        <v>0</v>
      </c>
      <c r="C266" s="4">
        <f>COUNTIF(Sta!B:B,A266)</f>
        <v>0</v>
      </c>
      <c r="D266" s="4">
        <f t="shared" si="9"/>
        <v>0</v>
      </c>
      <c r="E266" s="11" t="e">
        <f>(COUNTIFS(Sta!$A:$A,$A266,Sta!$F:$F,"&gt;0.5") + COUNTIFS(Sta!$B:$B,$A266,Sta!$F:$F,"&gt;0.5"))/$D266</f>
        <v>#DIV/0!</v>
      </c>
      <c r="F266" s="8" t="e">
        <f>COUNTIFS(Sta!$A:$A,$A266,Sta!$F:$F,"&gt;0.5")/$B266</f>
        <v>#DIV/0!</v>
      </c>
      <c r="G266" s="8" t="e">
        <f>COUNTIFS(Sta!$B:$B,$A266,Sta!$F:$F,"&gt;0.5")/$C266</f>
        <v>#DIV/0!</v>
      </c>
      <c r="H266" s="11" t="e">
        <f>(COUNTIFS(Sta!$A:$A,$A266,Sta!$F:$F,"&gt;1.5") + COUNTIFS(Sta!$B:$B,$A266,Sta!$F:$F,"&gt;1.5"))/$D266</f>
        <v>#DIV/0!</v>
      </c>
      <c r="I266" s="8" t="e">
        <f>COUNTIFS(Sta!$A:$A,$A266,Sta!$F:$F,"&gt;1.5")/$B266</f>
        <v>#DIV/0!</v>
      </c>
      <c r="J266" s="8" t="e">
        <f>COUNTIFS(Sta!$B:$B,$A266,Sta!$F:$F,"&gt;1.5")/$C266</f>
        <v>#DIV/0!</v>
      </c>
      <c r="K266" s="11" t="e">
        <f>(COUNTIFS(Sta!$A:$A,$A266,Sta!$F:$F,"&gt;2.5") + COUNTIFS(Sta!$B:$B,$A266,Sta!$F:$F,"&gt;2.5"))/$D266</f>
        <v>#DIV/0!</v>
      </c>
      <c r="L266" s="8" t="e">
        <f>COUNTIFS(Sta!$A:$A,$A266,Sta!$F:$F,"&gt;2.5")/$B266</f>
        <v>#DIV/0!</v>
      </c>
      <c r="M266" s="8" t="e">
        <f>COUNTIFS(Sta!$B:$B,$A266,Sta!$F:$F,"&gt;2.5")/$C266</f>
        <v>#DIV/0!</v>
      </c>
      <c r="N266" s="11" t="e">
        <f>(COUNTIFS(Sta!$A:$A,$A266,Sta!$F:$F,"&gt;3.5") + COUNTIFS(Sta!$B:$B,$A266,Sta!$F:$F,"&gt;3.5"))/$D266</f>
        <v>#DIV/0!</v>
      </c>
      <c r="O266" s="8" t="e">
        <f>COUNTIFS(Sta!$A:$A,$A266,Sta!$F:$F,"&gt;3.5")/$B266</f>
        <v>#DIV/0!</v>
      </c>
      <c r="P266" s="8" t="e">
        <f>COUNTIFS(Sta!$B:$B,$A266,Sta!$F:$F,"&gt;3.5")/$C266</f>
        <v>#DIV/0!</v>
      </c>
      <c r="Q266" s="11" t="e">
        <f>(COUNTIFS(Sta!$A:$A,$A266,Sta!$D:$D,"&gt;0.5")  + COUNTIFS(Sta!$B:$B,$A266,Sta!$E:$E,"&gt;0.5"))/$D266</f>
        <v>#DIV/0!</v>
      </c>
      <c r="R266" s="8" t="e">
        <f>COUNTIFS(Sta!$A:$A,$A266,Sta!$D:$D,"&gt;0.5")/$B266</f>
        <v>#DIV/0!</v>
      </c>
      <c r="S266" s="8" t="e">
        <f>COUNTIFS(Sta!$B:$B,$A266,Sta!$E:$E,"&gt;0.5")/$C266</f>
        <v>#DIV/0!</v>
      </c>
      <c r="T266" s="11" t="e">
        <f>(COUNTIFS(Sta!$A:$A,$A266,Sta!$D:$D,"&gt;1.5")  + COUNTIFS(Sta!$B:$B,$A266,Sta!$E:$E,"&gt;1.5"))/$D266</f>
        <v>#DIV/0!</v>
      </c>
      <c r="U266" s="8" t="e">
        <f>COUNTIFS(Sta!$A:$A,$A266,Sta!$D:$D,"&gt;1.5")/$B266</f>
        <v>#DIV/0!</v>
      </c>
      <c r="V266" s="8" t="e">
        <f>COUNTIFS(Sta!$B:$B,$A266,Sta!$E:$E,"&gt;1.5")/$C266</f>
        <v>#DIV/0!</v>
      </c>
      <c r="W266" s="11" t="e">
        <f>(COUNTIFS(Sta!$A:$A,$A266,Sta!$E:E,"&gt;0.5") +COUNTIFS(Sta!$B:$B,$A266,Sta!$D:$D,"&gt;0.5"))/$D266</f>
        <v>#DIV/0!</v>
      </c>
      <c r="X266" s="8" t="e">
        <f>COUNTIFS(Sta!$A:$A,$A266,Sta!$E:$E,"&gt;0.5")/$B266</f>
        <v>#DIV/0!</v>
      </c>
      <c r="Y266" s="8" t="e">
        <f>COUNTIFS(Sta!$B:$B,$A266,Sta!$D:$D,"&gt;0.5")/$C266</f>
        <v>#DIV/0!</v>
      </c>
      <c r="Z266" s="11" t="e">
        <f>(COUNTIFS(Sta!$A:$A,$A266,Sta!$E:$E,"&gt;1.5")  + COUNTIFS(Sta!$B:$B,$A266,Sta!$D:$D,"&gt;1.5"))/$D266</f>
        <v>#DIV/0!</v>
      </c>
      <c r="AA266" s="8" t="e">
        <f>COUNTIFS(Sta!$A:$A,$A266,Sta!$E:$E,"&gt;1.5")/$B266</f>
        <v>#DIV/0!</v>
      </c>
      <c r="AB266" s="8" t="e">
        <f>COUNTIFS(Sta!$B:$B,$A266,Sta!$D:$D,"&gt;1.5")/$C266</f>
        <v>#DIV/0!</v>
      </c>
      <c r="AC266" s="11" t="e">
        <f>(COUNTIFS(Sta!$A:A,$A266,Sta!$G:$G,"y") + COUNTIFS(Sta!$B:B,$A266,Sta!$G:$G,"y"))/$D266</f>
        <v>#DIV/0!</v>
      </c>
      <c r="AD266" s="8" t="e">
        <f>COUNTIFS(Sta!$A:A,$A266,Sta!$G:$G,"y")/$B266</f>
        <v>#DIV/0!</v>
      </c>
      <c r="AE266" s="16" t="e">
        <f>COUNTIFS(Sta!$B:B,$A266,Sta!$G:$G,"y")/$C266</f>
        <v>#DIV/0!</v>
      </c>
    </row>
    <row r="267" spans="1:31" x14ac:dyDescent="0.3">
      <c r="A267" s="62" t="s">
        <v>349</v>
      </c>
      <c r="B267" s="9">
        <f>COUNTIF(Sta!A:A,A267)</f>
        <v>0</v>
      </c>
      <c r="C267" s="4">
        <f>COUNTIF(Sta!B:B,A267)</f>
        <v>0</v>
      </c>
      <c r="D267" s="4">
        <f t="shared" si="9"/>
        <v>0</v>
      </c>
      <c r="E267" s="11" t="e">
        <f>(COUNTIFS(Sta!$A:$A,$A267,Sta!$F:$F,"&gt;0.5") + COUNTIFS(Sta!$B:$B,$A267,Sta!$F:$F,"&gt;0.5"))/$D267</f>
        <v>#DIV/0!</v>
      </c>
      <c r="F267" s="8" t="e">
        <f>COUNTIFS(Sta!$A:$A,$A267,Sta!$F:$F,"&gt;0.5")/$B267</f>
        <v>#DIV/0!</v>
      </c>
      <c r="G267" s="8" t="e">
        <f>COUNTIFS(Sta!$B:$B,$A267,Sta!$F:$F,"&gt;0.5")/$C267</f>
        <v>#DIV/0!</v>
      </c>
      <c r="H267" s="11" t="e">
        <f>(COUNTIFS(Sta!$A:$A,$A267,Sta!$F:$F,"&gt;1.5") + COUNTIFS(Sta!$B:$B,$A267,Sta!$F:$F,"&gt;1.5"))/$D267</f>
        <v>#DIV/0!</v>
      </c>
      <c r="I267" s="8" t="e">
        <f>COUNTIFS(Sta!$A:$A,$A267,Sta!$F:$F,"&gt;1.5")/$B267</f>
        <v>#DIV/0!</v>
      </c>
      <c r="J267" s="8" t="e">
        <f>COUNTIFS(Sta!$B:$B,$A267,Sta!$F:$F,"&gt;1.5")/$C267</f>
        <v>#DIV/0!</v>
      </c>
      <c r="K267" s="11" t="e">
        <f>(COUNTIFS(Sta!$A:$A,$A267,Sta!$F:$F,"&gt;2.5") + COUNTIFS(Sta!$B:$B,$A267,Sta!$F:$F,"&gt;2.5"))/$D267</f>
        <v>#DIV/0!</v>
      </c>
      <c r="L267" s="8" t="e">
        <f>COUNTIFS(Sta!$A:$A,$A267,Sta!$F:$F,"&gt;2.5")/$B267</f>
        <v>#DIV/0!</v>
      </c>
      <c r="M267" s="8" t="e">
        <f>COUNTIFS(Sta!$B:$B,$A267,Sta!$F:$F,"&gt;2.5")/$C267</f>
        <v>#DIV/0!</v>
      </c>
      <c r="N267" s="11" t="e">
        <f>(COUNTIFS(Sta!$A:$A,$A267,Sta!$F:$F,"&gt;3.5") + COUNTIFS(Sta!$B:$B,$A267,Sta!$F:$F,"&gt;3.5"))/$D267</f>
        <v>#DIV/0!</v>
      </c>
      <c r="O267" s="8" t="e">
        <f>COUNTIFS(Sta!$A:$A,$A267,Sta!$F:$F,"&gt;3.5")/$B267</f>
        <v>#DIV/0!</v>
      </c>
      <c r="P267" s="8" t="e">
        <f>COUNTIFS(Sta!$B:$B,$A267,Sta!$F:$F,"&gt;3.5")/$C267</f>
        <v>#DIV/0!</v>
      </c>
      <c r="Q267" s="11" t="e">
        <f>(COUNTIFS(Sta!$A:$A,$A267,Sta!$D:$D,"&gt;0.5")  + COUNTIFS(Sta!$B:$B,$A267,Sta!$E:$E,"&gt;0.5"))/$D267</f>
        <v>#DIV/0!</v>
      </c>
      <c r="R267" s="8" t="e">
        <f>COUNTIFS(Sta!$A:$A,$A267,Sta!$D:$D,"&gt;0.5")/$B267</f>
        <v>#DIV/0!</v>
      </c>
      <c r="S267" s="8" t="e">
        <f>COUNTIFS(Sta!$B:$B,$A267,Sta!$E:$E,"&gt;0.5")/$C267</f>
        <v>#DIV/0!</v>
      </c>
      <c r="T267" s="11" t="e">
        <f>(COUNTIFS(Sta!$A:$A,$A267,Sta!$D:$D,"&gt;1.5")  + COUNTIFS(Sta!$B:$B,$A267,Sta!$E:$E,"&gt;1.5"))/$D267</f>
        <v>#DIV/0!</v>
      </c>
      <c r="U267" s="8" t="e">
        <f>COUNTIFS(Sta!$A:$A,$A267,Sta!$D:$D,"&gt;1.5")/$B267</f>
        <v>#DIV/0!</v>
      </c>
      <c r="V267" s="8" t="e">
        <f>COUNTIFS(Sta!$B:$B,$A267,Sta!$E:$E,"&gt;1.5")/$C267</f>
        <v>#DIV/0!</v>
      </c>
      <c r="W267" s="11" t="e">
        <f>(COUNTIFS(Sta!$A:$A,$A267,Sta!$E:E,"&gt;0.5") +COUNTIFS(Sta!$B:$B,$A267,Sta!$D:$D,"&gt;0.5"))/$D267</f>
        <v>#DIV/0!</v>
      </c>
      <c r="X267" s="8" t="e">
        <f>COUNTIFS(Sta!$A:$A,$A267,Sta!$E:$E,"&gt;0.5")/$B267</f>
        <v>#DIV/0!</v>
      </c>
      <c r="Y267" s="8" t="e">
        <f>COUNTIFS(Sta!$B:$B,$A267,Sta!$D:$D,"&gt;0.5")/$C267</f>
        <v>#DIV/0!</v>
      </c>
      <c r="Z267" s="11" t="e">
        <f>(COUNTIFS(Sta!$A:$A,$A267,Sta!$E:$E,"&gt;1.5")  + COUNTIFS(Sta!$B:$B,$A267,Sta!$D:$D,"&gt;1.5"))/$D267</f>
        <v>#DIV/0!</v>
      </c>
      <c r="AA267" s="8" t="e">
        <f>COUNTIFS(Sta!$A:$A,$A267,Sta!$E:$E,"&gt;1.5")/$B267</f>
        <v>#DIV/0!</v>
      </c>
      <c r="AB267" s="8" t="e">
        <f>COUNTIFS(Sta!$B:$B,$A267,Sta!$D:$D,"&gt;1.5")/$C267</f>
        <v>#DIV/0!</v>
      </c>
      <c r="AC267" s="11" t="e">
        <f>(COUNTIFS(Sta!$A:A,$A267,Sta!$G:$G,"y") + COUNTIFS(Sta!$B:B,$A267,Sta!$G:$G,"y"))/$D267</f>
        <v>#DIV/0!</v>
      </c>
      <c r="AD267" s="8" t="e">
        <f>COUNTIFS(Sta!$A:A,$A267,Sta!$G:$G,"y")/$B267</f>
        <v>#DIV/0!</v>
      </c>
      <c r="AE267" s="16" t="e">
        <f>COUNTIFS(Sta!$B:B,$A267,Sta!$G:$G,"y")/$C267</f>
        <v>#DIV/0!</v>
      </c>
    </row>
    <row r="268" spans="1:31" x14ac:dyDescent="0.3">
      <c r="A268" s="62" t="s">
        <v>357</v>
      </c>
      <c r="B268" s="9">
        <f>COUNTIF(Sta!A:A,A268)</f>
        <v>0</v>
      </c>
      <c r="C268" s="4">
        <f>COUNTIF(Sta!B:B,A268)</f>
        <v>0</v>
      </c>
      <c r="D268" s="4">
        <f t="shared" si="9"/>
        <v>0</v>
      </c>
      <c r="E268" s="11" t="e">
        <f>(COUNTIFS(Sta!$A:$A,$A268,Sta!$F:$F,"&gt;0.5") + COUNTIFS(Sta!$B:$B,$A268,Sta!$F:$F,"&gt;0.5"))/$D268</f>
        <v>#DIV/0!</v>
      </c>
      <c r="F268" s="8" t="e">
        <f>COUNTIFS(Sta!$A:$A,$A268,Sta!$F:$F,"&gt;0.5")/$B268</f>
        <v>#DIV/0!</v>
      </c>
      <c r="G268" s="8" t="e">
        <f>COUNTIFS(Sta!$B:$B,$A268,Sta!$F:$F,"&gt;0.5")/$C268</f>
        <v>#DIV/0!</v>
      </c>
      <c r="H268" s="11" t="e">
        <f>(COUNTIFS(Sta!$A:$A,$A268,Sta!$F:$F,"&gt;1.5") + COUNTIFS(Sta!$B:$B,$A268,Sta!$F:$F,"&gt;1.5"))/$D268</f>
        <v>#DIV/0!</v>
      </c>
      <c r="I268" s="8" t="e">
        <f>COUNTIFS(Sta!$A:$A,$A268,Sta!$F:$F,"&gt;1.5")/$B268</f>
        <v>#DIV/0!</v>
      </c>
      <c r="J268" s="8" t="e">
        <f>COUNTIFS(Sta!$B:$B,$A268,Sta!$F:$F,"&gt;1.5")/$C268</f>
        <v>#DIV/0!</v>
      </c>
      <c r="K268" s="11" t="e">
        <f>(COUNTIFS(Sta!$A:$A,$A268,Sta!$F:$F,"&gt;2.5") + COUNTIFS(Sta!$B:$B,$A268,Sta!$F:$F,"&gt;2.5"))/$D268</f>
        <v>#DIV/0!</v>
      </c>
      <c r="L268" s="8" t="e">
        <f>COUNTIFS(Sta!$A:$A,$A268,Sta!$F:$F,"&gt;2.5")/$B268</f>
        <v>#DIV/0!</v>
      </c>
      <c r="M268" s="8" t="e">
        <f>COUNTIFS(Sta!$B:$B,$A268,Sta!$F:$F,"&gt;2.5")/$C268</f>
        <v>#DIV/0!</v>
      </c>
      <c r="N268" s="11" t="e">
        <f>(COUNTIFS(Sta!$A:$A,$A268,Sta!$F:$F,"&gt;3.5") + COUNTIFS(Sta!$B:$B,$A268,Sta!$F:$F,"&gt;3.5"))/$D268</f>
        <v>#DIV/0!</v>
      </c>
      <c r="O268" s="8" t="e">
        <f>COUNTIFS(Sta!$A:$A,$A268,Sta!$F:$F,"&gt;3.5")/$B268</f>
        <v>#DIV/0!</v>
      </c>
      <c r="P268" s="8" t="e">
        <f>COUNTIFS(Sta!$B:$B,$A268,Sta!$F:$F,"&gt;3.5")/$C268</f>
        <v>#DIV/0!</v>
      </c>
      <c r="Q268" s="11" t="e">
        <f>(COUNTIFS(Sta!$A:$A,$A268,Sta!$D:$D,"&gt;0.5")  + COUNTIFS(Sta!$B:$B,$A268,Sta!$E:$E,"&gt;0.5"))/$D268</f>
        <v>#DIV/0!</v>
      </c>
      <c r="R268" s="8" t="e">
        <f>COUNTIFS(Sta!$A:$A,$A268,Sta!$D:$D,"&gt;0.5")/$B268</f>
        <v>#DIV/0!</v>
      </c>
      <c r="S268" s="8" t="e">
        <f>COUNTIFS(Sta!$B:$B,$A268,Sta!$E:$E,"&gt;0.5")/$C268</f>
        <v>#DIV/0!</v>
      </c>
      <c r="T268" s="11" t="e">
        <f>(COUNTIFS(Sta!$A:$A,$A268,Sta!$D:$D,"&gt;1.5")  + COUNTIFS(Sta!$B:$B,$A268,Sta!$E:$E,"&gt;1.5"))/$D268</f>
        <v>#DIV/0!</v>
      </c>
      <c r="U268" s="8" t="e">
        <f>COUNTIFS(Sta!$A:$A,$A268,Sta!$D:$D,"&gt;1.5")/$B268</f>
        <v>#DIV/0!</v>
      </c>
      <c r="V268" s="8" t="e">
        <f>COUNTIFS(Sta!$B:$B,$A268,Sta!$E:$E,"&gt;1.5")/$C268</f>
        <v>#DIV/0!</v>
      </c>
      <c r="W268" s="11" t="e">
        <f>(COUNTIFS(Sta!$A:$A,$A268,Sta!$E:E,"&gt;0.5") +COUNTIFS(Sta!$B:$B,$A268,Sta!$D:$D,"&gt;0.5"))/$D268</f>
        <v>#DIV/0!</v>
      </c>
      <c r="X268" s="8" t="e">
        <f>COUNTIFS(Sta!$A:$A,$A268,Sta!$E:$E,"&gt;0.5")/$B268</f>
        <v>#DIV/0!</v>
      </c>
      <c r="Y268" s="8" t="e">
        <f>COUNTIFS(Sta!$B:$B,$A268,Sta!$D:$D,"&gt;0.5")/$C268</f>
        <v>#DIV/0!</v>
      </c>
      <c r="Z268" s="11" t="e">
        <f>(COUNTIFS(Sta!$A:$A,$A268,Sta!$E:$E,"&gt;1.5")  + COUNTIFS(Sta!$B:$B,$A268,Sta!$D:$D,"&gt;1.5"))/$D268</f>
        <v>#DIV/0!</v>
      </c>
      <c r="AA268" s="8" t="e">
        <f>COUNTIFS(Sta!$A:$A,$A268,Sta!$E:$E,"&gt;1.5")/$B268</f>
        <v>#DIV/0!</v>
      </c>
      <c r="AB268" s="8" t="e">
        <f>COUNTIFS(Sta!$B:$B,$A268,Sta!$D:$D,"&gt;1.5")/$C268</f>
        <v>#DIV/0!</v>
      </c>
      <c r="AC268" s="11" t="e">
        <f>(COUNTIFS(Sta!$A:A,$A268,Sta!$G:$G,"y") + COUNTIFS(Sta!$B:B,$A268,Sta!$G:$G,"y"))/$D268</f>
        <v>#DIV/0!</v>
      </c>
      <c r="AD268" s="8" t="e">
        <f>COUNTIFS(Sta!$A:A,$A268,Sta!$G:$G,"y")/$B268</f>
        <v>#DIV/0!</v>
      </c>
      <c r="AE268" s="16" t="e">
        <f>COUNTIFS(Sta!$B:B,$A268,Sta!$G:$G,"y")/$C268</f>
        <v>#DIV/0!</v>
      </c>
    </row>
    <row r="269" spans="1:31" x14ac:dyDescent="0.3">
      <c r="A269" s="62" t="s">
        <v>345</v>
      </c>
      <c r="B269" s="9">
        <f>COUNTIF(Sta!A:A,A269)</f>
        <v>0</v>
      </c>
      <c r="C269" s="4">
        <f>COUNTIF(Sta!B:B,A269)</f>
        <v>0</v>
      </c>
      <c r="D269" s="4">
        <f t="shared" si="9"/>
        <v>0</v>
      </c>
      <c r="E269" s="11" t="e">
        <f>(COUNTIFS(Sta!$A:$A,$A269,Sta!$F:$F,"&gt;0.5") + COUNTIFS(Sta!$B:$B,$A269,Sta!$F:$F,"&gt;0.5"))/$D269</f>
        <v>#DIV/0!</v>
      </c>
      <c r="F269" s="8" t="e">
        <f>COUNTIFS(Sta!$A:$A,$A269,Sta!$F:$F,"&gt;0.5")/$B269</f>
        <v>#DIV/0!</v>
      </c>
      <c r="G269" s="8" t="e">
        <f>COUNTIFS(Sta!$B:$B,$A269,Sta!$F:$F,"&gt;0.5")/$C269</f>
        <v>#DIV/0!</v>
      </c>
      <c r="H269" s="11" t="e">
        <f>(COUNTIFS(Sta!$A:$A,$A269,Sta!$F:$F,"&gt;1.5") + COUNTIFS(Sta!$B:$B,$A269,Sta!$F:$F,"&gt;1.5"))/$D269</f>
        <v>#DIV/0!</v>
      </c>
      <c r="I269" s="8" t="e">
        <f>COUNTIFS(Sta!$A:$A,$A269,Sta!$F:$F,"&gt;1.5")/$B269</f>
        <v>#DIV/0!</v>
      </c>
      <c r="J269" s="8" t="e">
        <f>COUNTIFS(Sta!$B:$B,$A269,Sta!$F:$F,"&gt;1.5")/$C269</f>
        <v>#DIV/0!</v>
      </c>
      <c r="K269" s="11" t="e">
        <f>(COUNTIFS(Sta!$A:$A,$A269,Sta!$F:$F,"&gt;2.5") + COUNTIFS(Sta!$B:$B,$A269,Sta!$F:$F,"&gt;2.5"))/$D269</f>
        <v>#DIV/0!</v>
      </c>
      <c r="L269" s="8" t="e">
        <f>COUNTIFS(Sta!$A:$A,$A269,Sta!$F:$F,"&gt;2.5")/$B269</f>
        <v>#DIV/0!</v>
      </c>
      <c r="M269" s="8" t="e">
        <f>COUNTIFS(Sta!$B:$B,$A269,Sta!$F:$F,"&gt;2.5")/$C269</f>
        <v>#DIV/0!</v>
      </c>
      <c r="N269" s="11" t="e">
        <f>(COUNTIFS(Sta!$A:$A,$A269,Sta!$F:$F,"&gt;3.5") + COUNTIFS(Sta!$B:$B,$A269,Sta!$F:$F,"&gt;3.5"))/$D269</f>
        <v>#DIV/0!</v>
      </c>
      <c r="O269" s="8" t="e">
        <f>COUNTIFS(Sta!$A:$A,$A269,Sta!$F:$F,"&gt;3.5")/$B269</f>
        <v>#DIV/0!</v>
      </c>
      <c r="P269" s="8" t="e">
        <f>COUNTIFS(Sta!$B:$B,$A269,Sta!$F:$F,"&gt;3.5")/$C269</f>
        <v>#DIV/0!</v>
      </c>
      <c r="Q269" s="11" t="e">
        <f>(COUNTIFS(Sta!$A:$A,$A269,Sta!$D:$D,"&gt;0.5")  + COUNTIFS(Sta!$B:$B,$A269,Sta!$E:$E,"&gt;0.5"))/$D269</f>
        <v>#DIV/0!</v>
      </c>
      <c r="R269" s="8" t="e">
        <f>COUNTIFS(Sta!$A:$A,$A269,Sta!$D:$D,"&gt;0.5")/$B269</f>
        <v>#DIV/0!</v>
      </c>
      <c r="S269" s="8" t="e">
        <f>COUNTIFS(Sta!$B:$B,$A269,Sta!$E:$E,"&gt;0.5")/$C269</f>
        <v>#DIV/0!</v>
      </c>
      <c r="T269" s="11" t="e">
        <f>(COUNTIFS(Sta!$A:$A,$A269,Sta!$D:$D,"&gt;1.5")  + COUNTIFS(Sta!$B:$B,$A269,Sta!$E:$E,"&gt;1.5"))/$D269</f>
        <v>#DIV/0!</v>
      </c>
      <c r="U269" s="8" t="e">
        <f>COUNTIFS(Sta!$A:$A,$A269,Sta!$D:$D,"&gt;1.5")/$B269</f>
        <v>#DIV/0!</v>
      </c>
      <c r="V269" s="8" t="e">
        <f>COUNTIFS(Sta!$B:$B,$A269,Sta!$E:$E,"&gt;1.5")/$C269</f>
        <v>#DIV/0!</v>
      </c>
      <c r="W269" s="11" t="e">
        <f>(COUNTIFS(Sta!$A:$A,$A269,Sta!$E:E,"&gt;0.5") +COUNTIFS(Sta!$B:$B,$A269,Sta!$D:$D,"&gt;0.5"))/$D269</f>
        <v>#DIV/0!</v>
      </c>
      <c r="X269" s="8" t="e">
        <f>COUNTIFS(Sta!$A:$A,$A269,Sta!$E:$E,"&gt;0.5")/$B269</f>
        <v>#DIV/0!</v>
      </c>
      <c r="Y269" s="8" t="e">
        <f>COUNTIFS(Sta!$B:$B,$A269,Sta!$D:$D,"&gt;0.5")/$C269</f>
        <v>#DIV/0!</v>
      </c>
      <c r="Z269" s="11" t="e">
        <f>(COUNTIFS(Sta!$A:$A,$A269,Sta!$E:$E,"&gt;1.5")  + COUNTIFS(Sta!$B:$B,$A269,Sta!$D:$D,"&gt;1.5"))/$D269</f>
        <v>#DIV/0!</v>
      </c>
      <c r="AA269" s="8" t="e">
        <f>COUNTIFS(Sta!$A:$A,$A269,Sta!$E:$E,"&gt;1.5")/$B269</f>
        <v>#DIV/0!</v>
      </c>
      <c r="AB269" s="8" t="e">
        <f>COUNTIFS(Sta!$B:$B,$A269,Sta!$D:$D,"&gt;1.5")/$C269</f>
        <v>#DIV/0!</v>
      </c>
      <c r="AC269" s="11" t="e">
        <f>(COUNTIFS(Sta!$A:A,$A269,Sta!$G:$G,"y") + COUNTIFS(Sta!$B:B,$A269,Sta!$G:$G,"y"))/$D269</f>
        <v>#DIV/0!</v>
      </c>
      <c r="AD269" s="8" t="e">
        <f>COUNTIFS(Sta!$A:A,$A269,Sta!$G:$G,"y")/$B269</f>
        <v>#DIV/0!</v>
      </c>
      <c r="AE269" s="16" t="e">
        <f>COUNTIFS(Sta!$B:B,$A269,Sta!$G:$G,"y")/$C269</f>
        <v>#DIV/0!</v>
      </c>
    </row>
    <row r="270" spans="1:31" x14ac:dyDescent="0.3">
      <c r="A270" s="62" t="s">
        <v>346</v>
      </c>
      <c r="B270" s="9">
        <f>COUNTIF(Sta!A:A,A270)</f>
        <v>0</v>
      </c>
      <c r="C270" s="4">
        <f>COUNTIF(Sta!B:B,A270)</f>
        <v>0</v>
      </c>
      <c r="D270" s="4">
        <f t="shared" si="9"/>
        <v>0</v>
      </c>
      <c r="E270" s="11" t="e">
        <f>(COUNTIFS(Sta!$A:$A,$A270,Sta!$F:$F,"&gt;0.5") + COUNTIFS(Sta!$B:$B,$A270,Sta!$F:$F,"&gt;0.5"))/$D270</f>
        <v>#DIV/0!</v>
      </c>
      <c r="F270" s="8" t="e">
        <f>COUNTIFS(Sta!$A:$A,$A270,Sta!$F:$F,"&gt;0.5")/$B270</f>
        <v>#DIV/0!</v>
      </c>
      <c r="G270" s="8" t="e">
        <f>COUNTIFS(Sta!$B:$B,$A270,Sta!$F:$F,"&gt;0.5")/$C270</f>
        <v>#DIV/0!</v>
      </c>
      <c r="H270" s="11" t="e">
        <f>(COUNTIFS(Sta!$A:$A,$A270,Sta!$F:$F,"&gt;1.5") + COUNTIFS(Sta!$B:$B,$A270,Sta!$F:$F,"&gt;1.5"))/$D270</f>
        <v>#DIV/0!</v>
      </c>
      <c r="I270" s="8" t="e">
        <f>COUNTIFS(Sta!$A:$A,$A270,Sta!$F:$F,"&gt;1.5")/$B270</f>
        <v>#DIV/0!</v>
      </c>
      <c r="J270" s="8" t="e">
        <f>COUNTIFS(Sta!$B:$B,$A270,Sta!$F:$F,"&gt;1.5")/$C270</f>
        <v>#DIV/0!</v>
      </c>
      <c r="K270" s="11" t="e">
        <f>(COUNTIFS(Sta!$A:$A,$A270,Sta!$F:$F,"&gt;2.5") + COUNTIFS(Sta!$B:$B,$A270,Sta!$F:$F,"&gt;2.5"))/$D270</f>
        <v>#DIV/0!</v>
      </c>
      <c r="L270" s="8" t="e">
        <f>COUNTIFS(Sta!$A:$A,$A270,Sta!$F:$F,"&gt;2.5")/$B270</f>
        <v>#DIV/0!</v>
      </c>
      <c r="M270" s="8" t="e">
        <f>COUNTIFS(Sta!$B:$B,$A270,Sta!$F:$F,"&gt;2.5")/$C270</f>
        <v>#DIV/0!</v>
      </c>
      <c r="N270" s="11" t="e">
        <f>(COUNTIFS(Sta!$A:$A,$A270,Sta!$F:$F,"&gt;3.5") + COUNTIFS(Sta!$B:$B,$A270,Sta!$F:$F,"&gt;3.5"))/$D270</f>
        <v>#DIV/0!</v>
      </c>
      <c r="O270" s="8" t="e">
        <f>COUNTIFS(Sta!$A:$A,$A270,Sta!$F:$F,"&gt;3.5")/$B270</f>
        <v>#DIV/0!</v>
      </c>
      <c r="P270" s="8" t="e">
        <f>COUNTIFS(Sta!$B:$B,$A270,Sta!$F:$F,"&gt;3.5")/$C270</f>
        <v>#DIV/0!</v>
      </c>
      <c r="Q270" s="11" t="e">
        <f>(COUNTIFS(Sta!$A:$A,$A270,Sta!$D:$D,"&gt;0.5")  + COUNTIFS(Sta!$B:$B,$A270,Sta!$E:$E,"&gt;0.5"))/$D270</f>
        <v>#DIV/0!</v>
      </c>
      <c r="R270" s="8" t="e">
        <f>COUNTIFS(Sta!$A:$A,$A270,Sta!$D:$D,"&gt;0.5")/$B270</f>
        <v>#DIV/0!</v>
      </c>
      <c r="S270" s="8" t="e">
        <f>COUNTIFS(Sta!$B:$B,$A270,Sta!$E:$E,"&gt;0.5")/$C270</f>
        <v>#DIV/0!</v>
      </c>
      <c r="T270" s="11" t="e">
        <f>(COUNTIFS(Sta!$A:$A,$A270,Sta!$D:$D,"&gt;1.5")  + COUNTIFS(Sta!$B:$B,$A270,Sta!$E:$E,"&gt;1.5"))/$D270</f>
        <v>#DIV/0!</v>
      </c>
      <c r="U270" s="8" t="e">
        <f>COUNTIFS(Sta!$A:$A,$A270,Sta!$D:$D,"&gt;1.5")/$B270</f>
        <v>#DIV/0!</v>
      </c>
      <c r="V270" s="8" t="e">
        <f>COUNTIFS(Sta!$B:$B,$A270,Sta!$E:$E,"&gt;1.5")/$C270</f>
        <v>#DIV/0!</v>
      </c>
      <c r="W270" s="11" t="e">
        <f>(COUNTIFS(Sta!$A:$A,$A270,Sta!$E:E,"&gt;0.5") +COUNTIFS(Sta!$B:$B,$A270,Sta!$D:$D,"&gt;0.5"))/$D270</f>
        <v>#DIV/0!</v>
      </c>
      <c r="X270" s="8" t="e">
        <f>COUNTIFS(Sta!$A:$A,$A270,Sta!$E:$E,"&gt;0.5")/$B270</f>
        <v>#DIV/0!</v>
      </c>
      <c r="Y270" s="8" t="e">
        <f>COUNTIFS(Sta!$B:$B,$A270,Sta!$D:$D,"&gt;0.5")/$C270</f>
        <v>#DIV/0!</v>
      </c>
      <c r="Z270" s="11" t="e">
        <f>(COUNTIFS(Sta!$A:$A,$A270,Sta!$E:$E,"&gt;1.5")  + COUNTIFS(Sta!$B:$B,$A270,Sta!$D:$D,"&gt;1.5"))/$D270</f>
        <v>#DIV/0!</v>
      </c>
      <c r="AA270" s="8" t="e">
        <f>COUNTIFS(Sta!$A:$A,$A270,Sta!$E:$E,"&gt;1.5")/$B270</f>
        <v>#DIV/0!</v>
      </c>
      <c r="AB270" s="8" t="e">
        <f>COUNTIFS(Sta!$B:$B,$A270,Sta!$D:$D,"&gt;1.5")/$C270</f>
        <v>#DIV/0!</v>
      </c>
      <c r="AC270" s="11" t="e">
        <f>(COUNTIFS(Sta!$A:A,$A270,Sta!$G:$G,"y") + COUNTIFS(Sta!$B:B,$A270,Sta!$G:$G,"y"))/$D270</f>
        <v>#DIV/0!</v>
      </c>
      <c r="AD270" s="8" t="e">
        <f>COUNTIFS(Sta!$A:A,$A270,Sta!$G:$G,"y")/$B270</f>
        <v>#DIV/0!</v>
      </c>
      <c r="AE270" s="16" t="e">
        <f>COUNTIFS(Sta!$B:B,$A270,Sta!$G:$G,"y")/$C270</f>
        <v>#DIV/0!</v>
      </c>
    </row>
    <row r="271" spans="1:31" x14ac:dyDescent="0.3">
      <c r="A271" t="s">
        <v>371</v>
      </c>
      <c r="B271" s="9">
        <f>COUNTIF(Sta!A:A,A271)</f>
        <v>0</v>
      </c>
      <c r="C271" s="4">
        <f>COUNTIF(Sta!B:B,A271)</f>
        <v>0</v>
      </c>
      <c r="D271" s="4">
        <f t="shared" si="9"/>
        <v>0</v>
      </c>
      <c r="E271" s="11" t="e">
        <f>(COUNTIFS(Sta!$A:$A,$A271,Sta!$F:$F,"&gt;0.5") + COUNTIFS(Sta!$B:$B,$A271,Sta!$F:$F,"&gt;0.5"))/$D271</f>
        <v>#DIV/0!</v>
      </c>
      <c r="F271" s="8" t="e">
        <f>COUNTIFS(Sta!$A:$A,$A271,Sta!$F:$F,"&gt;0.5")/$B271</f>
        <v>#DIV/0!</v>
      </c>
      <c r="G271" s="8" t="e">
        <f>COUNTIFS(Sta!$B:$B,$A271,Sta!$F:$F,"&gt;0.5")/$C271</f>
        <v>#DIV/0!</v>
      </c>
      <c r="H271" s="11" t="e">
        <f>(COUNTIFS(Sta!$A:$A,$A271,Sta!$F:$F,"&gt;1.5") + COUNTIFS(Sta!$B:$B,$A271,Sta!$F:$F,"&gt;1.5"))/$D271</f>
        <v>#DIV/0!</v>
      </c>
      <c r="I271" s="8" t="e">
        <f>COUNTIFS(Sta!$A:$A,$A271,Sta!$F:$F,"&gt;1.5")/$B271</f>
        <v>#DIV/0!</v>
      </c>
      <c r="J271" s="8" t="e">
        <f>COUNTIFS(Sta!$B:$B,$A271,Sta!$F:$F,"&gt;1.5")/$C271</f>
        <v>#DIV/0!</v>
      </c>
      <c r="K271" s="11" t="e">
        <f>(COUNTIFS(Sta!$A:$A,$A271,Sta!$F:$F,"&gt;2.5") + COUNTIFS(Sta!$B:$B,$A271,Sta!$F:$F,"&gt;2.5"))/$D271</f>
        <v>#DIV/0!</v>
      </c>
      <c r="L271" s="8" t="e">
        <f>COUNTIFS(Sta!$A:$A,$A271,Sta!$F:$F,"&gt;2.5")/$B271</f>
        <v>#DIV/0!</v>
      </c>
      <c r="M271" s="8" t="e">
        <f>COUNTIFS(Sta!$B:$B,$A271,Sta!$F:$F,"&gt;2.5")/$C271</f>
        <v>#DIV/0!</v>
      </c>
      <c r="N271" s="11" t="e">
        <f>(COUNTIFS(Sta!$A:$A,$A271,Sta!$F:$F,"&gt;3.5") + COUNTIFS(Sta!$B:$B,$A271,Sta!$F:$F,"&gt;3.5"))/$D271</f>
        <v>#DIV/0!</v>
      </c>
      <c r="O271" s="8" t="e">
        <f>COUNTIFS(Sta!$A:$A,$A271,Sta!$F:$F,"&gt;3.5")/$B271</f>
        <v>#DIV/0!</v>
      </c>
      <c r="P271" s="8" t="e">
        <f>COUNTIFS(Sta!$B:$B,$A271,Sta!$F:$F,"&gt;3.5")/$C271</f>
        <v>#DIV/0!</v>
      </c>
      <c r="Q271" s="11" t="e">
        <f>(COUNTIFS(Sta!$A:$A,$A271,Sta!$D:$D,"&gt;0.5")  + COUNTIFS(Sta!$B:$B,$A271,Sta!$E:$E,"&gt;0.5"))/$D271</f>
        <v>#DIV/0!</v>
      </c>
      <c r="R271" s="8" t="e">
        <f>COUNTIFS(Sta!$A:$A,$A271,Sta!$D:$D,"&gt;0.5")/$B271</f>
        <v>#DIV/0!</v>
      </c>
      <c r="S271" s="8" t="e">
        <f>COUNTIFS(Sta!$B:$B,$A271,Sta!$E:$E,"&gt;0.5")/$C271</f>
        <v>#DIV/0!</v>
      </c>
      <c r="T271" s="11" t="e">
        <f>(COUNTIFS(Sta!$A:$A,$A271,Sta!$D:$D,"&gt;1.5")  + COUNTIFS(Sta!$B:$B,$A271,Sta!$E:$E,"&gt;1.5"))/$D271</f>
        <v>#DIV/0!</v>
      </c>
      <c r="U271" s="8" t="e">
        <f>COUNTIFS(Sta!$A:$A,$A271,Sta!$D:$D,"&gt;1.5")/$B271</f>
        <v>#DIV/0!</v>
      </c>
      <c r="V271" s="8" t="e">
        <f>COUNTIFS(Sta!$B:$B,$A271,Sta!$E:$E,"&gt;1.5")/$C271</f>
        <v>#DIV/0!</v>
      </c>
      <c r="W271" s="11" t="e">
        <f>(COUNTIFS(Sta!$A:$A,$A271,Sta!$E:E,"&gt;0.5") +COUNTIFS(Sta!$B:$B,$A271,Sta!$D:$D,"&gt;0.5"))/$D271</f>
        <v>#DIV/0!</v>
      </c>
      <c r="X271" s="8" t="e">
        <f>COUNTIFS(Sta!$A:$A,$A271,Sta!$E:$E,"&gt;0.5")/$B271</f>
        <v>#DIV/0!</v>
      </c>
      <c r="Y271" s="8" t="e">
        <f>COUNTIFS(Sta!$B:$B,$A271,Sta!$D:$D,"&gt;0.5")/$C271</f>
        <v>#DIV/0!</v>
      </c>
      <c r="Z271" s="11" t="e">
        <f>(COUNTIFS(Sta!$A:$A,$A271,Sta!$E:$E,"&gt;1.5")  + COUNTIFS(Sta!$B:$B,$A271,Sta!$D:$D,"&gt;1.5"))/$D271</f>
        <v>#DIV/0!</v>
      </c>
      <c r="AA271" s="8" t="e">
        <f>COUNTIFS(Sta!$A:$A,$A271,Sta!$E:$E,"&gt;1.5")/$B271</f>
        <v>#DIV/0!</v>
      </c>
      <c r="AB271" s="8" t="e">
        <f>COUNTIFS(Sta!$B:$B,$A271,Sta!$D:$D,"&gt;1.5")/$C271</f>
        <v>#DIV/0!</v>
      </c>
      <c r="AC271" s="11" t="e">
        <f>(COUNTIFS(Sta!$A:A,$A271,Sta!$G:$G,"y") + COUNTIFS(Sta!$B:B,$A271,Sta!$G:$G,"y"))/$D271</f>
        <v>#DIV/0!</v>
      </c>
      <c r="AD271" s="8" t="e">
        <f>COUNTIFS(Sta!$A:A,$A271,Sta!$G:$G,"y")/$B271</f>
        <v>#DIV/0!</v>
      </c>
      <c r="AE271" s="16" t="e">
        <f>COUNTIFS(Sta!$B:B,$A271,Sta!$G:$G,"y")/$C271</f>
        <v>#DIV/0!</v>
      </c>
    </row>
    <row r="272" spans="1:31" x14ac:dyDescent="0.3">
      <c r="A272" t="s">
        <v>377</v>
      </c>
      <c r="B272" s="9">
        <f>COUNTIF(Sta!A:A,A272)</f>
        <v>0</v>
      </c>
      <c r="C272" s="4">
        <f>COUNTIF(Sta!B:B,A272)</f>
        <v>0</v>
      </c>
      <c r="D272" s="4">
        <f t="shared" si="9"/>
        <v>0</v>
      </c>
      <c r="E272" s="11" t="e">
        <f>(COUNTIFS(Sta!$A:$A,$A272,Sta!$F:$F,"&gt;0.5") + COUNTIFS(Sta!$B:$B,$A272,Sta!$F:$F,"&gt;0.5"))/$D272</f>
        <v>#DIV/0!</v>
      </c>
      <c r="F272" s="8" t="e">
        <f>COUNTIFS(Sta!$A:$A,$A272,Sta!$F:$F,"&gt;0.5")/$B272</f>
        <v>#DIV/0!</v>
      </c>
      <c r="G272" s="8" t="e">
        <f>COUNTIFS(Sta!$B:$B,$A272,Sta!$F:$F,"&gt;0.5")/$C272</f>
        <v>#DIV/0!</v>
      </c>
      <c r="H272" s="11" t="e">
        <f>(COUNTIFS(Sta!$A:$A,$A272,Sta!$F:$F,"&gt;1.5") + COUNTIFS(Sta!$B:$B,$A272,Sta!$F:$F,"&gt;1.5"))/$D272</f>
        <v>#DIV/0!</v>
      </c>
      <c r="I272" s="8" t="e">
        <f>COUNTIFS(Sta!$A:$A,$A272,Sta!$F:$F,"&gt;1.5")/$B272</f>
        <v>#DIV/0!</v>
      </c>
      <c r="J272" s="8" t="e">
        <f>COUNTIFS(Sta!$B:$B,$A272,Sta!$F:$F,"&gt;1.5")/$C272</f>
        <v>#DIV/0!</v>
      </c>
      <c r="K272" s="11" t="e">
        <f>(COUNTIFS(Sta!$A:$A,$A272,Sta!$F:$F,"&gt;2.5") + COUNTIFS(Sta!$B:$B,$A272,Sta!$F:$F,"&gt;2.5"))/$D272</f>
        <v>#DIV/0!</v>
      </c>
      <c r="L272" s="8" t="e">
        <f>COUNTIFS(Sta!$A:$A,$A272,Sta!$F:$F,"&gt;2.5")/$B272</f>
        <v>#DIV/0!</v>
      </c>
      <c r="M272" s="8" t="e">
        <f>COUNTIFS(Sta!$B:$B,$A272,Sta!$F:$F,"&gt;2.5")/$C272</f>
        <v>#DIV/0!</v>
      </c>
      <c r="N272" s="11" t="e">
        <f>(COUNTIFS(Sta!$A:$A,$A272,Sta!$F:$F,"&gt;3.5") + COUNTIFS(Sta!$B:$B,$A272,Sta!$F:$F,"&gt;3.5"))/$D272</f>
        <v>#DIV/0!</v>
      </c>
      <c r="O272" s="8" t="e">
        <f>COUNTIFS(Sta!$A:$A,$A272,Sta!$F:$F,"&gt;3.5")/$B272</f>
        <v>#DIV/0!</v>
      </c>
      <c r="P272" s="8" t="e">
        <f>COUNTIFS(Sta!$B:$B,$A272,Sta!$F:$F,"&gt;3.5")/$C272</f>
        <v>#DIV/0!</v>
      </c>
      <c r="Q272" s="11" t="e">
        <f>(COUNTIFS(Sta!$A:$A,$A272,Sta!$D:$D,"&gt;0.5")  + COUNTIFS(Sta!$B:$B,$A272,Sta!$E:$E,"&gt;0.5"))/$D272</f>
        <v>#DIV/0!</v>
      </c>
      <c r="R272" s="8" t="e">
        <f>COUNTIFS(Sta!$A:$A,$A272,Sta!$D:$D,"&gt;0.5")/$B272</f>
        <v>#DIV/0!</v>
      </c>
      <c r="S272" s="8" t="e">
        <f>COUNTIFS(Sta!$B:$B,$A272,Sta!$E:$E,"&gt;0.5")/$C272</f>
        <v>#DIV/0!</v>
      </c>
      <c r="T272" s="11" t="e">
        <f>(COUNTIFS(Sta!$A:$A,$A272,Sta!$D:$D,"&gt;1.5")  + COUNTIFS(Sta!$B:$B,$A272,Sta!$E:$E,"&gt;1.5"))/$D272</f>
        <v>#DIV/0!</v>
      </c>
      <c r="U272" s="8" t="e">
        <f>COUNTIFS(Sta!$A:$A,$A272,Sta!$D:$D,"&gt;1.5")/$B272</f>
        <v>#DIV/0!</v>
      </c>
      <c r="V272" s="8" t="e">
        <f>COUNTIFS(Sta!$B:$B,$A272,Sta!$E:$E,"&gt;1.5")/$C272</f>
        <v>#DIV/0!</v>
      </c>
      <c r="W272" s="11" t="e">
        <f>(COUNTIFS(Sta!$A:$A,$A272,Sta!$E:E,"&gt;0.5") +COUNTIFS(Sta!$B:$B,$A272,Sta!$D:$D,"&gt;0.5"))/$D272</f>
        <v>#DIV/0!</v>
      </c>
      <c r="X272" s="8" t="e">
        <f>COUNTIFS(Sta!$A:$A,$A272,Sta!$E:$E,"&gt;0.5")/$B272</f>
        <v>#DIV/0!</v>
      </c>
      <c r="Y272" s="8" t="e">
        <f>COUNTIFS(Sta!$B:$B,$A272,Sta!$D:$D,"&gt;0.5")/$C272</f>
        <v>#DIV/0!</v>
      </c>
      <c r="Z272" s="11" t="e">
        <f>(COUNTIFS(Sta!$A:$A,$A272,Sta!$E:$E,"&gt;1.5")  + COUNTIFS(Sta!$B:$B,$A272,Sta!$D:$D,"&gt;1.5"))/$D272</f>
        <v>#DIV/0!</v>
      </c>
      <c r="AA272" s="8" t="e">
        <f>COUNTIFS(Sta!$A:$A,$A272,Sta!$E:$E,"&gt;1.5")/$B272</f>
        <v>#DIV/0!</v>
      </c>
      <c r="AB272" s="8" t="e">
        <f>COUNTIFS(Sta!$B:$B,$A272,Sta!$D:$D,"&gt;1.5")/$C272</f>
        <v>#DIV/0!</v>
      </c>
      <c r="AC272" s="11" t="e">
        <f>(COUNTIFS(Sta!$A:A,$A272,Sta!$G:$G,"y") + COUNTIFS(Sta!$B:B,$A272,Sta!$G:$G,"y"))/$D272</f>
        <v>#DIV/0!</v>
      </c>
      <c r="AD272" s="8" t="e">
        <f>COUNTIFS(Sta!$A:A,$A272,Sta!$G:$G,"y")/$B272</f>
        <v>#DIV/0!</v>
      </c>
      <c r="AE272" s="16" t="e">
        <f>COUNTIFS(Sta!$B:B,$A272,Sta!$G:$G,"y")/$C272</f>
        <v>#DIV/0!</v>
      </c>
    </row>
    <row r="273" spans="1:31" x14ac:dyDescent="0.3">
      <c r="A273" t="s">
        <v>361</v>
      </c>
      <c r="B273" s="9">
        <f>COUNTIF(Sta!A:A,A273)</f>
        <v>0</v>
      </c>
      <c r="C273" s="4">
        <f>COUNTIF(Sta!B:B,A273)</f>
        <v>0</v>
      </c>
      <c r="D273" s="4">
        <f t="shared" si="9"/>
        <v>0</v>
      </c>
      <c r="E273" s="11" t="e">
        <f>(COUNTIFS(Sta!$A:$A,$A273,Sta!$F:$F,"&gt;0.5") + COUNTIFS(Sta!$B:$B,$A273,Sta!$F:$F,"&gt;0.5"))/$D273</f>
        <v>#DIV/0!</v>
      </c>
      <c r="F273" s="8" t="e">
        <f>COUNTIFS(Sta!$A:$A,$A273,Sta!$F:$F,"&gt;0.5")/$B273</f>
        <v>#DIV/0!</v>
      </c>
      <c r="G273" s="8" t="e">
        <f>COUNTIFS(Sta!$B:$B,$A273,Sta!$F:$F,"&gt;0.5")/$C273</f>
        <v>#DIV/0!</v>
      </c>
      <c r="H273" s="11" t="e">
        <f>(COUNTIFS(Sta!$A:$A,$A273,Sta!$F:$F,"&gt;1.5") + COUNTIFS(Sta!$B:$B,$A273,Sta!$F:$F,"&gt;1.5"))/$D273</f>
        <v>#DIV/0!</v>
      </c>
      <c r="I273" s="8" t="e">
        <f>COUNTIFS(Sta!$A:$A,$A273,Sta!$F:$F,"&gt;1.5")/$B273</f>
        <v>#DIV/0!</v>
      </c>
      <c r="J273" s="8" t="e">
        <f>COUNTIFS(Sta!$B:$B,$A273,Sta!$F:$F,"&gt;1.5")/$C273</f>
        <v>#DIV/0!</v>
      </c>
      <c r="K273" s="11" t="e">
        <f>(COUNTIFS(Sta!$A:$A,$A273,Sta!$F:$F,"&gt;2.5") + COUNTIFS(Sta!$B:$B,$A273,Sta!$F:$F,"&gt;2.5"))/$D273</f>
        <v>#DIV/0!</v>
      </c>
      <c r="L273" s="8" t="e">
        <f>COUNTIFS(Sta!$A:$A,$A273,Sta!$F:$F,"&gt;2.5")/$B273</f>
        <v>#DIV/0!</v>
      </c>
      <c r="M273" s="8" t="e">
        <f>COUNTIFS(Sta!$B:$B,$A273,Sta!$F:$F,"&gt;2.5")/$C273</f>
        <v>#DIV/0!</v>
      </c>
      <c r="N273" s="11" t="e">
        <f>(COUNTIFS(Sta!$A:$A,$A273,Sta!$F:$F,"&gt;3.5") + COUNTIFS(Sta!$B:$B,$A273,Sta!$F:$F,"&gt;3.5"))/$D273</f>
        <v>#DIV/0!</v>
      </c>
      <c r="O273" s="8" t="e">
        <f>COUNTIFS(Sta!$A:$A,$A273,Sta!$F:$F,"&gt;3.5")/$B273</f>
        <v>#DIV/0!</v>
      </c>
      <c r="P273" s="8" t="e">
        <f>COUNTIFS(Sta!$B:$B,$A273,Sta!$F:$F,"&gt;3.5")/$C273</f>
        <v>#DIV/0!</v>
      </c>
      <c r="Q273" s="11" t="e">
        <f>(COUNTIFS(Sta!$A:$A,$A273,Sta!$D:$D,"&gt;0.5")  + COUNTIFS(Sta!$B:$B,$A273,Sta!$E:$E,"&gt;0.5"))/$D273</f>
        <v>#DIV/0!</v>
      </c>
      <c r="R273" s="8" t="e">
        <f>COUNTIFS(Sta!$A:$A,$A273,Sta!$D:$D,"&gt;0.5")/$B273</f>
        <v>#DIV/0!</v>
      </c>
      <c r="S273" s="8" t="e">
        <f>COUNTIFS(Sta!$B:$B,$A273,Sta!$E:$E,"&gt;0.5")/$C273</f>
        <v>#DIV/0!</v>
      </c>
      <c r="T273" s="11" t="e">
        <f>(COUNTIFS(Sta!$A:$A,$A273,Sta!$D:$D,"&gt;1.5")  + COUNTIFS(Sta!$B:$B,$A273,Sta!$E:$E,"&gt;1.5"))/$D273</f>
        <v>#DIV/0!</v>
      </c>
      <c r="U273" s="8" t="e">
        <f>COUNTIFS(Sta!$A:$A,$A273,Sta!$D:$D,"&gt;1.5")/$B273</f>
        <v>#DIV/0!</v>
      </c>
      <c r="V273" s="8" t="e">
        <f>COUNTIFS(Sta!$B:$B,$A273,Sta!$E:$E,"&gt;1.5")/$C273</f>
        <v>#DIV/0!</v>
      </c>
      <c r="W273" s="11" t="e">
        <f>(COUNTIFS(Sta!$A:$A,$A273,Sta!$E:E,"&gt;0.5") +COUNTIFS(Sta!$B:$B,$A273,Sta!$D:$D,"&gt;0.5"))/$D273</f>
        <v>#DIV/0!</v>
      </c>
      <c r="X273" s="8" t="e">
        <f>COUNTIFS(Sta!$A:$A,$A273,Sta!$E:$E,"&gt;0.5")/$B273</f>
        <v>#DIV/0!</v>
      </c>
      <c r="Y273" s="8" t="e">
        <f>COUNTIFS(Sta!$B:$B,$A273,Sta!$D:$D,"&gt;0.5")/$C273</f>
        <v>#DIV/0!</v>
      </c>
      <c r="Z273" s="11" t="e">
        <f>(COUNTIFS(Sta!$A:$A,$A273,Sta!$E:$E,"&gt;1.5")  + COUNTIFS(Sta!$B:$B,$A273,Sta!$D:$D,"&gt;1.5"))/$D273</f>
        <v>#DIV/0!</v>
      </c>
      <c r="AA273" s="8" t="e">
        <f>COUNTIFS(Sta!$A:$A,$A273,Sta!$E:$E,"&gt;1.5")/$B273</f>
        <v>#DIV/0!</v>
      </c>
      <c r="AB273" s="8" t="e">
        <f>COUNTIFS(Sta!$B:$B,$A273,Sta!$D:$D,"&gt;1.5")/$C273</f>
        <v>#DIV/0!</v>
      </c>
      <c r="AC273" s="11" t="e">
        <f>(COUNTIFS(Sta!$A:A,$A273,Sta!$G:$G,"y") + COUNTIFS(Sta!$B:B,$A273,Sta!$G:$G,"y"))/$D273</f>
        <v>#DIV/0!</v>
      </c>
      <c r="AD273" s="8" t="e">
        <f>COUNTIFS(Sta!$A:A,$A273,Sta!$G:$G,"y")/$B273</f>
        <v>#DIV/0!</v>
      </c>
      <c r="AE273" s="16" t="e">
        <f>COUNTIFS(Sta!$B:B,$A273,Sta!$G:$G,"y")/$C273</f>
        <v>#DIV/0!</v>
      </c>
    </row>
    <row r="274" spans="1:31" x14ac:dyDescent="0.3">
      <c r="A274" t="s">
        <v>370</v>
      </c>
      <c r="B274" s="9">
        <f>COUNTIF(Sta!A:A,A274)</f>
        <v>0</v>
      </c>
      <c r="C274" s="4">
        <f>COUNTIF(Sta!B:B,A274)</f>
        <v>0</v>
      </c>
      <c r="D274" s="4">
        <f t="shared" si="9"/>
        <v>0</v>
      </c>
      <c r="E274" s="11" t="e">
        <f>(COUNTIFS(Sta!$A:$A,$A274,Sta!$F:$F,"&gt;0.5") + COUNTIFS(Sta!$B:$B,$A274,Sta!$F:$F,"&gt;0.5"))/$D274</f>
        <v>#DIV/0!</v>
      </c>
      <c r="F274" s="8" t="e">
        <f>COUNTIFS(Sta!$A:$A,$A274,Sta!$F:$F,"&gt;0.5")/$B274</f>
        <v>#DIV/0!</v>
      </c>
      <c r="G274" s="8" t="e">
        <f>COUNTIFS(Sta!$B:$B,$A274,Sta!$F:$F,"&gt;0.5")/$C274</f>
        <v>#DIV/0!</v>
      </c>
      <c r="H274" s="11" t="e">
        <f>(COUNTIFS(Sta!$A:$A,$A274,Sta!$F:$F,"&gt;1.5") + COUNTIFS(Sta!$B:$B,$A274,Sta!$F:$F,"&gt;1.5"))/$D274</f>
        <v>#DIV/0!</v>
      </c>
      <c r="I274" s="8" t="e">
        <f>COUNTIFS(Sta!$A:$A,$A274,Sta!$F:$F,"&gt;1.5")/$B274</f>
        <v>#DIV/0!</v>
      </c>
      <c r="J274" s="8" t="e">
        <f>COUNTIFS(Sta!$B:$B,$A274,Sta!$F:$F,"&gt;1.5")/$C274</f>
        <v>#DIV/0!</v>
      </c>
      <c r="K274" s="11" t="e">
        <f>(COUNTIFS(Sta!$A:$A,$A274,Sta!$F:$F,"&gt;2.5") + COUNTIFS(Sta!$B:$B,$A274,Sta!$F:$F,"&gt;2.5"))/$D274</f>
        <v>#DIV/0!</v>
      </c>
      <c r="L274" s="8" t="e">
        <f>COUNTIFS(Sta!$A:$A,$A274,Sta!$F:$F,"&gt;2.5")/$B274</f>
        <v>#DIV/0!</v>
      </c>
      <c r="M274" s="8" t="e">
        <f>COUNTIFS(Sta!$B:$B,$A274,Sta!$F:$F,"&gt;2.5")/$C274</f>
        <v>#DIV/0!</v>
      </c>
      <c r="N274" s="11" t="e">
        <f>(COUNTIFS(Sta!$A:$A,$A274,Sta!$F:$F,"&gt;3.5") + COUNTIFS(Sta!$B:$B,$A274,Sta!$F:$F,"&gt;3.5"))/$D274</f>
        <v>#DIV/0!</v>
      </c>
      <c r="O274" s="8" t="e">
        <f>COUNTIFS(Sta!$A:$A,$A274,Sta!$F:$F,"&gt;3.5")/$B274</f>
        <v>#DIV/0!</v>
      </c>
      <c r="P274" s="8" t="e">
        <f>COUNTIFS(Sta!$B:$B,$A274,Sta!$F:$F,"&gt;3.5")/$C274</f>
        <v>#DIV/0!</v>
      </c>
      <c r="Q274" s="11" t="e">
        <f>(COUNTIFS(Sta!$A:$A,$A274,Sta!$D:$D,"&gt;0.5")  + COUNTIFS(Sta!$B:$B,$A274,Sta!$E:$E,"&gt;0.5"))/$D274</f>
        <v>#DIV/0!</v>
      </c>
      <c r="R274" s="8" t="e">
        <f>COUNTIFS(Sta!$A:$A,$A274,Sta!$D:$D,"&gt;0.5")/$B274</f>
        <v>#DIV/0!</v>
      </c>
      <c r="S274" s="8" t="e">
        <f>COUNTIFS(Sta!$B:$B,$A274,Sta!$E:$E,"&gt;0.5")/$C274</f>
        <v>#DIV/0!</v>
      </c>
      <c r="T274" s="11" t="e">
        <f>(COUNTIFS(Sta!$A:$A,$A274,Sta!$D:$D,"&gt;1.5")  + COUNTIFS(Sta!$B:$B,$A274,Sta!$E:$E,"&gt;1.5"))/$D274</f>
        <v>#DIV/0!</v>
      </c>
      <c r="U274" s="8" t="e">
        <f>COUNTIFS(Sta!$A:$A,$A274,Sta!$D:$D,"&gt;1.5")/$B274</f>
        <v>#DIV/0!</v>
      </c>
      <c r="V274" s="8" t="e">
        <f>COUNTIFS(Sta!$B:$B,$A274,Sta!$E:$E,"&gt;1.5")/$C274</f>
        <v>#DIV/0!</v>
      </c>
      <c r="W274" s="11" t="e">
        <f>(COUNTIFS(Sta!$A:$A,$A274,Sta!$E:E,"&gt;0.5") +COUNTIFS(Sta!$B:$B,$A274,Sta!$D:$D,"&gt;0.5"))/$D274</f>
        <v>#DIV/0!</v>
      </c>
      <c r="X274" s="8" t="e">
        <f>COUNTIFS(Sta!$A:$A,$A274,Sta!$E:$E,"&gt;0.5")/$B274</f>
        <v>#DIV/0!</v>
      </c>
      <c r="Y274" s="8" t="e">
        <f>COUNTIFS(Sta!$B:$B,$A274,Sta!$D:$D,"&gt;0.5")/$C274</f>
        <v>#DIV/0!</v>
      </c>
      <c r="Z274" s="11" t="e">
        <f>(COUNTIFS(Sta!$A:$A,$A274,Sta!$E:$E,"&gt;1.5")  + COUNTIFS(Sta!$B:$B,$A274,Sta!$D:$D,"&gt;1.5"))/$D274</f>
        <v>#DIV/0!</v>
      </c>
      <c r="AA274" s="8" t="e">
        <f>COUNTIFS(Sta!$A:$A,$A274,Sta!$E:$E,"&gt;1.5")/$B274</f>
        <v>#DIV/0!</v>
      </c>
      <c r="AB274" s="8" t="e">
        <f>COUNTIFS(Sta!$B:$B,$A274,Sta!$D:$D,"&gt;1.5")/$C274</f>
        <v>#DIV/0!</v>
      </c>
      <c r="AC274" s="11" t="e">
        <f>(COUNTIFS(Sta!$A:A,$A274,Sta!$G:$G,"y") + COUNTIFS(Sta!$B:B,$A274,Sta!$G:$G,"y"))/$D274</f>
        <v>#DIV/0!</v>
      </c>
      <c r="AD274" s="8" t="e">
        <f>COUNTIFS(Sta!$A:A,$A274,Sta!$G:$G,"y")/$B274</f>
        <v>#DIV/0!</v>
      </c>
      <c r="AE274" s="16" t="e">
        <f>COUNTIFS(Sta!$B:B,$A274,Sta!$G:$G,"y")/$C274</f>
        <v>#DIV/0!</v>
      </c>
    </row>
    <row r="275" spans="1:31" x14ac:dyDescent="0.3">
      <c r="A275" t="s">
        <v>376</v>
      </c>
      <c r="B275" s="9">
        <f>COUNTIF(Sta!A:A,A275)</f>
        <v>0</v>
      </c>
      <c r="C275" s="4">
        <f>COUNTIF(Sta!B:B,A275)</f>
        <v>0</v>
      </c>
      <c r="D275" s="4">
        <f t="shared" si="9"/>
        <v>0</v>
      </c>
      <c r="E275" s="11" t="e">
        <f>(COUNTIFS(Sta!$A:$A,$A275,Sta!$F:$F,"&gt;0.5") + COUNTIFS(Sta!$B:$B,$A275,Sta!$F:$F,"&gt;0.5"))/$D275</f>
        <v>#DIV/0!</v>
      </c>
      <c r="F275" s="8" t="e">
        <f>COUNTIFS(Sta!$A:$A,$A275,Sta!$F:$F,"&gt;0.5")/$B275</f>
        <v>#DIV/0!</v>
      </c>
      <c r="G275" s="8" t="e">
        <f>COUNTIFS(Sta!$B:$B,$A275,Sta!$F:$F,"&gt;0.5")/$C275</f>
        <v>#DIV/0!</v>
      </c>
      <c r="H275" s="11" t="e">
        <f>(COUNTIFS(Sta!$A:$A,$A275,Sta!$F:$F,"&gt;1.5") + COUNTIFS(Sta!$B:$B,$A275,Sta!$F:$F,"&gt;1.5"))/$D275</f>
        <v>#DIV/0!</v>
      </c>
      <c r="I275" s="8" t="e">
        <f>COUNTIFS(Sta!$A:$A,$A275,Sta!$F:$F,"&gt;1.5")/$B275</f>
        <v>#DIV/0!</v>
      </c>
      <c r="J275" s="8" t="e">
        <f>COUNTIFS(Sta!$B:$B,$A275,Sta!$F:$F,"&gt;1.5")/$C275</f>
        <v>#DIV/0!</v>
      </c>
      <c r="K275" s="11" t="e">
        <f>(COUNTIFS(Sta!$A:$A,$A275,Sta!$F:$F,"&gt;2.5") + COUNTIFS(Sta!$B:$B,$A275,Sta!$F:$F,"&gt;2.5"))/$D275</f>
        <v>#DIV/0!</v>
      </c>
      <c r="L275" s="8" t="e">
        <f>COUNTIFS(Sta!$A:$A,$A275,Sta!$F:$F,"&gt;2.5")/$B275</f>
        <v>#DIV/0!</v>
      </c>
      <c r="M275" s="8" t="e">
        <f>COUNTIFS(Sta!$B:$B,$A275,Sta!$F:$F,"&gt;2.5")/$C275</f>
        <v>#DIV/0!</v>
      </c>
      <c r="N275" s="11" t="e">
        <f>(COUNTIFS(Sta!$A:$A,$A275,Sta!$F:$F,"&gt;3.5") + COUNTIFS(Sta!$B:$B,$A275,Sta!$F:$F,"&gt;3.5"))/$D275</f>
        <v>#DIV/0!</v>
      </c>
      <c r="O275" s="8" t="e">
        <f>COUNTIFS(Sta!$A:$A,$A275,Sta!$F:$F,"&gt;3.5")/$B275</f>
        <v>#DIV/0!</v>
      </c>
      <c r="P275" s="8" t="e">
        <f>COUNTIFS(Sta!$B:$B,$A275,Sta!$F:$F,"&gt;3.5")/$C275</f>
        <v>#DIV/0!</v>
      </c>
      <c r="Q275" s="11" t="e">
        <f>(COUNTIFS(Sta!$A:$A,$A275,Sta!$D:$D,"&gt;0.5")  + COUNTIFS(Sta!$B:$B,$A275,Sta!$E:$E,"&gt;0.5"))/$D275</f>
        <v>#DIV/0!</v>
      </c>
      <c r="R275" s="8" t="e">
        <f>COUNTIFS(Sta!$A:$A,$A275,Sta!$D:$D,"&gt;0.5")/$B275</f>
        <v>#DIV/0!</v>
      </c>
      <c r="S275" s="8" t="e">
        <f>COUNTIFS(Sta!$B:$B,$A275,Sta!$E:$E,"&gt;0.5")/$C275</f>
        <v>#DIV/0!</v>
      </c>
      <c r="T275" s="11" t="e">
        <f>(COUNTIFS(Sta!$A:$A,$A275,Sta!$D:$D,"&gt;1.5")  + COUNTIFS(Sta!$B:$B,$A275,Sta!$E:$E,"&gt;1.5"))/$D275</f>
        <v>#DIV/0!</v>
      </c>
      <c r="U275" s="8" t="e">
        <f>COUNTIFS(Sta!$A:$A,$A275,Sta!$D:$D,"&gt;1.5")/$B275</f>
        <v>#DIV/0!</v>
      </c>
      <c r="V275" s="8" t="e">
        <f>COUNTIFS(Sta!$B:$B,$A275,Sta!$E:$E,"&gt;1.5")/$C275</f>
        <v>#DIV/0!</v>
      </c>
      <c r="W275" s="11" t="e">
        <f>(COUNTIFS(Sta!$A:$A,$A275,Sta!$E:E,"&gt;0.5") +COUNTIFS(Sta!$B:$B,$A275,Sta!$D:$D,"&gt;0.5"))/$D275</f>
        <v>#DIV/0!</v>
      </c>
      <c r="X275" s="8" t="e">
        <f>COUNTIFS(Sta!$A:$A,$A275,Sta!$E:$E,"&gt;0.5")/$B275</f>
        <v>#DIV/0!</v>
      </c>
      <c r="Y275" s="8" t="e">
        <f>COUNTIFS(Sta!$B:$B,$A275,Sta!$D:$D,"&gt;0.5")/$C275</f>
        <v>#DIV/0!</v>
      </c>
      <c r="Z275" s="11" t="e">
        <f>(COUNTIFS(Sta!$A:$A,$A275,Sta!$E:$E,"&gt;1.5")  + COUNTIFS(Sta!$B:$B,$A275,Sta!$D:$D,"&gt;1.5"))/$D275</f>
        <v>#DIV/0!</v>
      </c>
      <c r="AA275" s="8" t="e">
        <f>COUNTIFS(Sta!$A:$A,$A275,Sta!$E:$E,"&gt;1.5")/$B275</f>
        <v>#DIV/0!</v>
      </c>
      <c r="AB275" s="8" t="e">
        <f>COUNTIFS(Sta!$B:$B,$A275,Sta!$D:$D,"&gt;1.5")/$C275</f>
        <v>#DIV/0!</v>
      </c>
      <c r="AC275" s="11" t="e">
        <f>(COUNTIFS(Sta!$A:A,$A275,Sta!$G:$G,"y") + COUNTIFS(Sta!$B:B,$A275,Sta!$G:$G,"y"))/$D275</f>
        <v>#DIV/0!</v>
      </c>
      <c r="AD275" s="8" t="e">
        <f>COUNTIFS(Sta!$A:A,$A275,Sta!$G:$G,"y")/$B275</f>
        <v>#DIV/0!</v>
      </c>
      <c r="AE275" s="16" t="e">
        <f>COUNTIFS(Sta!$B:B,$A275,Sta!$G:$G,"y")/$C275</f>
        <v>#DIV/0!</v>
      </c>
    </row>
    <row r="276" spans="1:31" x14ac:dyDescent="0.3">
      <c r="A276" t="s">
        <v>373</v>
      </c>
      <c r="B276" s="9">
        <f>COUNTIF(Sta!A:A,A276)</f>
        <v>0</v>
      </c>
      <c r="C276" s="4">
        <f>COUNTIF(Sta!B:B,A276)</f>
        <v>0</v>
      </c>
      <c r="D276" s="4">
        <f t="shared" si="9"/>
        <v>0</v>
      </c>
      <c r="E276" s="11" t="e">
        <f>(COUNTIFS(Sta!$A:$A,$A276,Sta!$F:$F,"&gt;0.5") + COUNTIFS(Sta!$B:$B,$A276,Sta!$F:$F,"&gt;0.5"))/$D276</f>
        <v>#DIV/0!</v>
      </c>
      <c r="F276" s="8" t="e">
        <f>COUNTIFS(Sta!$A:$A,$A276,Sta!$F:$F,"&gt;0.5")/$B276</f>
        <v>#DIV/0!</v>
      </c>
      <c r="G276" s="8" t="e">
        <f>COUNTIFS(Sta!$B:$B,$A276,Sta!$F:$F,"&gt;0.5")/$C276</f>
        <v>#DIV/0!</v>
      </c>
      <c r="H276" s="11" t="e">
        <f>(COUNTIFS(Sta!$A:$A,$A276,Sta!$F:$F,"&gt;1.5") + COUNTIFS(Sta!$B:$B,$A276,Sta!$F:$F,"&gt;1.5"))/$D276</f>
        <v>#DIV/0!</v>
      </c>
      <c r="I276" s="8" t="e">
        <f>COUNTIFS(Sta!$A:$A,$A276,Sta!$F:$F,"&gt;1.5")/$B276</f>
        <v>#DIV/0!</v>
      </c>
      <c r="J276" s="8" t="e">
        <f>COUNTIFS(Sta!$B:$B,$A276,Sta!$F:$F,"&gt;1.5")/$C276</f>
        <v>#DIV/0!</v>
      </c>
      <c r="K276" s="11" t="e">
        <f>(COUNTIFS(Sta!$A:$A,$A276,Sta!$F:$F,"&gt;2.5") + COUNTIFS(Sta!$B:$B,$A276,Sta!$F:$F,"&gt;2.5"))/$D276</f>
        <v>#DIV/0!</v>
      </c>
      <c r="L276" s="8" t="e">
        <f>COUNTIFS(Sta!$A:$A,$A276,Sta!$F:$F,"&gt;2.5")/$B276</f>
        <v>#DIV/0!</v>
      </c>
      <c r="M276" s="8" t="e">
        <f>COUNTIFS(Sta!$B:$B,$A276,Sta!$F:$F,"&gt;2.5")/$C276</f>
        <v>#DIV/0!</v>
      </c>
      <c r="N276" s="11" t="e">
        <f>(COUNTIFS(Sta!$A:$A,$A276,Sta!$F:$F,"&gt;3.5") + COUNTIFS(Sta!$B:$B,$A276,Sta!$F:$F,"&gt;3.5"))/$D276</f>
        <v>#DIV/0!</v>
      </c>
      <c r="O276" s="8" t="e">
        <f>COUNTIFS(Sta!$A:$A,$A276,Sta!$F:$F,"&gt;3.5")/$B276</f>
        <v>#DIV/0!</v>
      </c>
      <c r="P276" s="8" t="e">
        <f>COUNTIFS(Sta!$B:$B,$A276,Sta!$F:$F,"&gt;3.5")/$C276</f>
        <v>#DIV/0!</v>
      </c>
      <c r="Q276" s="11" t="e">
        <f>(COUNTIFS(Sta!$A:$A,$A276,Sta!$D:$D,"&gt;0.5")  + COUNTIFS(Sta!$B:$B,$A276,Sta!$E:$E,"&gt;0.5"))/$D276</f>
        <v>#DIV/0!</v>
      </c>
      <c r="R276" s="8" t="e">
        <f>COUNTIFS(Sta!$A:$A,$A276,Sta!$D:$D,"&gt;0.5")/$B276</f>
        <v>#DIV/0!</v>
      </c>
      <c r="S276" s="8" t="e">
        <f>COUNTIFS(Sta!$B:$B,$A276,Sta!$E:$E,"&gt;0.5")/$C276</f>
        <v>#DIV/0!</v>
      </c>
      <c r="T276" s="11" t="e">
        <f>(COUNTIFS(Sta!$A:$A,$A276,Sta!$D:$D,"&gt;1.5")  + COUNTIFS(Sta!$B:$B,$A276,Sta!$E:$E,"&gt;1.5"))/$D276</f>
        <v>#DIV/0!</v>
      </c>
      <c r="U276" s="8" t="e">
        <f>COUNTIFS(Sta!$A:$A,$A276,Sta!$D:$D,"&gt;1.5")/$B276</f>
        <v>#DIV/0!</v>
      </c>
      <c r="V276" s="8" t="e">
        <f>COUNTIFS(Sta!$B:$B,$A276,Sta!$E:$E,"&gt;1.5")/$C276</f>
        <v>#DIV/0!</v>
      </c>
      <c r="W276" s="11" t="e">
        <f>(COUNTIFS(Sta!$A:$A,$A276,Sta!$E:E,"&gt;0.5") +COUNTIFS(Sta!$B:$B,$A276,Sta!$D:$D,"&gt;0.5"))/$D276</f>
        <v>#DIV/0!</v>
      </c>
      <c r="X276" s="8" t="e">
        <f>COUNTIFS(Sta!$A:$A,$A276,Sta!$E:$E,"&gt;0.5")/$B276</f>
        <v>#DIV/0!</v>
      </c>
      <c r="Y276" s="8" t="e">
        <f>COUNTIFS(Sta!$B:$B,$A276,Sta!$D:$D,"&gt;0.5")/$C276</f>
        <v>#DIV/0!</v>
      </c>
      <c r="Z276" s="11" t="e">
        <f>(COUNTIFS(Sta!$A:$A,$A276,Sta!$E:$E,"&gt;1.5")  + COUNTIFS(Sta!$B:$B,$A276,Sta!$D:$D,"&gt;1.5"))/$D276</f>
        <v>#DIV/0!</v>
      </c>
      <c r="AA276" s="8" t="e">
        <f>COUNTIFS(Sta!$A:$A,$A276,Sta!$E:$E,"&gt;1.5")/$B276</f>
        <v>#DIV/0!</v>
      </c>
      <c r="AB276" s="8" t="e">
        <f>COUNTIFS(Sta!$B:$B,$A276,Sta!$D:$D,"&gt;1.5")/$C276</f>
        <v>#DIV/0!</v>
      </c>
      <c r="AC276" s="11" t="e">
        <f>(COUNTIFS(Sta!$A:A,$A276,Sta!$G:$G,"y") + COUNTIFS(Sta!$B:B,$A276,Sta!$G:$G,"y"))/$D276</f>
        <v>#DIV/0!</v>
      </c>
      <c r="AD276" s="8" t="e">
        <f>COUNTIFS(Sta!$A:A,$A276,Sta!$G:$G,"y")/$B276</f>
        <v>#DIV/0!</v>
      </c>
      <c r="AE276" s="16" t="e">
        <f>COUNTIFS(Sta!$B:B,$A276,Sta!$G:$G,"y")/$C276</f>
        <v>#DIV/0!</v>
      </c>
    </row>
    <row r="277" spans="1:31" x14ac:dyDescent="0.3">
      <c r="A277" t="s">
        <v>372</v>
      </c>
      <c r="B277" s="9">
        <f>COUNTIF(Sta!A:A,A277)</f>
        <v>0</v>
      </c>
      <c r="C277" s="4">
        <f>COUNTIF(Sta!B:B,A277)</f>
        <v>0</v>
      </c>
      <c r="D277" s="4">
        <f t="shared" si="9"/>
        <v>0</v>
      </c>
      <c r="E277" s="11" t="e">
        <f>(COUNTIFS(Sta!$A:$A,$A277,Sta!$F:$F,"&gt;0.5") + COUNTIFS(Sta!$B:$B,$A277,Sta!$F:$F,"&gt;0.5"))/$D277</f>
        <v>#DIV/0!</v>
      </c>
      <c r="F277" s="8" t="e">
        <f>COUNTIFS(Sta!$A:$A,$A277,Sta!$F:$F,"&gt;0.5")/$B277</f>
        <v>#DIV/0!</v>
      </c>
      <c r="G277" s="8" t="e">
        <f>COUNTIFS(Sta!$B:$B,$A277,Sta!$F:$F,"&gt;0.5")/$C277</f>
        <v>#DIV/0!</v>
      </c>
      <c r="H277" s="11" t="e">
        <f>(COUNTIFS(Sta!$A:$A,$A277,Sta!$F:$F,"&gt;1.5") + COUNTIFS(Sta!$B:$B,$A277,Sta!$F:$F,"&gt;1.5"))/$D277</f>
        <v>#DIV/0!</v>
      </c>
      <c r="I277" s="8" t="e">
        <f>COUNTIFS(Sta!$A:$A,$A277,Sta!$F:$F,"&gt;1.5")/$B277</f>
        <v>#DIV/0!</v>
      </c>
      <c r="J277" s="8" t="e">
        <f>COUNTIFS(Sta!$B:$B,$A277,Sta!$F:$F,"&gt;1.5")/$C277</f>
        <v>#DIV/0!</v>
      </c>
      <c r="K277" s="11" t="e">
        <f>(COUNTIFS(Sta!$A:$A,$A277,Sta!$F:$F,"&gt;2.5") + COUNTIFS(Sta!$B:$B,$A277,Sta!$F:$F,"&gt;2.5"))/$D277</f>
        <v>#DIV/0!</v>
      </c>
      <c r="L277" s="8" t="e">
        <f>COUNTIFS(Sta!$A:$A,$A277,Sta!$F:$F,"&gt;2.5")/$B277</f>
        <v>#DIV/0!</v>
      </c>
      <c r="M277" s="8" t="e">
        <f>COUNTIFS(Sta!$B:$B,$A277,Sta!$F:$F,"&gt;2.5")/$C277</f>
        <v>#DIV/0!</v>
      </c>
      <c r="N277" s="11" t="e">
        <f>(COUNTIFS(Sta!$A:$A,$A277,Sta!$F:$F,"&gt;3.5") + COUNTIFS(Sta!$B:$B,$A277,Sta!$F:$F,"&gt;3.5"))/$D277</f>
        <v>#DIV/0!</v>
      </c>
      <c r="O277" s="8" t="e">
        <f>COUNTIFS(Sta!$A:$A,$A277,Sta!$F:$F,"&gt;3.5")/$B277</f>
        <v>#DIV/0!</v>
      </c>
      <c r="P277" s="8" t="e">
        <f>COUNTIFS(Sta!$B:$B,$A277,Sta!$F:$F,"&gt;3.5")/$C277</f>
        <v>#DIV/0!</v>
      </c>
      <c r="Q277" s="11" t="e">
        <f>(COUNTIFS(Sta!$A:$A,$A277,Sta!$D:$D,"&gt;0.5")  + COUNTIFS(Sta!$B:$B,$A277,Sta!$E:$E,"&gt;0.5"))/$D277</f>
        <v>#DIV/0!</v>
      </c>
      <c r="R277" s="8" t="e">
        <f>COUNTIFS(Sta!$A:$A,$A277,Sta!$D:$D,"&gt;0.5")/$B277</f>
        <v>#DIV/0!</v>
      </c>
      <c r="S277" s="8" t="e">
        <f>COUNTIFS(Sta!$B:$B,$A277,Sta!$E:$E,"&gt;0.5")/$C277</f>
        <v>#DIV/0!</v>
      </c>
      <c r="T277" s="11" t="e">
        <f>(COUNTIFS(Sta!$A:$A,$A277,Sta!$D:$D,"&gt;1.5")  + COUNTIFS(Sta!$B:$B,$A277,Sta!$E:$E,"&gt;1.5"))/$D277</f>
        <v>#DIV/0!</v>
      </c>
      <c r="U277" s="8" t="e">
        <f>COUNTIFS(Sta!$A:$A,$A277,Sta!$D:$D,"&gt;1.5")/$B277</f>
        <v>#DIV/0!</v>
      </c>
      <c r="V277" s="8" t="e">
        <f>COUNTIFS(Sta!$B:$B,$A277,Sta!$E:$E,"&gt;1.5")/$C277</f>
        <v>#DIV/0!</v>
      </c>
      <c r="W277" s="11" t="e">
        <f>(COUNTIFS(Sta!$A:$A,$A277,Sta!$E:E,"&gt;0.5") +COUNTIFS(Sta!$B:$B,$A277,Sta!$D:$D,"&gt;0.5"))/$D277</f>
        <v>#DIV/0!</v>
      </c>
      <c r="X277" s="8" t="e">
        <f>COUNTIFS(Sta!$A:$A,$A277,Sta!$E:$E,"&gt;0.5")/$B277</f>
        <v>#DIV/0!</v>
      </c>
      <c r="Y277" s="8" t="e">
        <f>COUNTIFS(Sta!$B:$B,$A277,Sta!$D:$D,"&gt;0.5")/$C277</f>
        <v>#DIV/0!</v>
      </c>
      <c r="Z277" s="11" t="e">
        <f>(COUNTIFS(Sta!$A:$A,$A277,Sta!$E:$E,"&gt;1.5")  + COUNTIFS(Sta!$B:$B,$A277,Sta!$D:$D,"&gt;1.5"))/$D277</f>
        <v>#DIV/0!</v>
      </c>
      <c r="AA277" s="8" t="e">
        <f>COUNTIFS(Sta!$A:$A,$A277,Sta!$E:$E,"&gt;1.5")/$B277</f>
        <v>#DIV/0!</v>
      </c>
      <c r="AB277" s="8" t="e">
        <f>COUNTIFS(Sta!$B:$B,$A277,Sta!$D:$D,"&gt;1.5")/$C277</f>
        <v>#DIV/0!</v>
      </c>
      <c r="AC277" s="11" t="e">
        <f>(COUNTIFS(Sta!$A:A,$A277,Sta!$G:$G,"y") + COUNTIFS(Sta!$B:B,$A277,Sta!$G:$G,"y"))/$D277</f>
        <v>#DIV/0!</v>
      </c>
      <c r="AD277" s="8" t="e">
        <f>COUNTIFS(Sta!$A:A,$A277,Sta!$G:$G,"y")/$B277</f>
        <v>#DIV/0!</v>
      </c>
      <c r="AE277" s="16" t="e">
        <f>COUNTIFS(Sta!$B:B,$A277,Sta!$G:$G,"y")/$C277</f>
        <v>#DIV/0!</v>
      </c>
    </row>
    <row r="278" spans="1:31" x14ac:dyDescent="0.3">
      <c r="A278" t="s">
        <v>363</v>
      </c>
      <c r="B278" s="9">
        <f>COUNTIF(Sta!A:A,A278)</f>
        <v>0</v>
      </c>
      <c r="C278" s="4">
        <f>COUNTIF(Sta!B:B,A278)</f>
        <v>0</v>
      </c>
      <c r="D278" s="4">
        <f t="shared" si="9"/>
        <v>0</v>
      </c>
      <c r="E278" s="11" t="e">
        <f>(COUNTIFS(Sta!$A:$A,$A278,Sta!$F:$F,"&gt;0.5") + COUNTIFS(Sta!$B:$B,$A278,Sta!$F:$F,"&gt;0.5"))/$D278</f>
        <v>#DIV/0!</v>
      </c>
      <c r="F278" s="8" t="e">
        <f>COUNTIFS(Sta!$A:$A,$A278,Sta!$F:$F,"&gt;0.5")/$B278</f>
        <v>#DIV/0!</v>
      </c>
      <c r="G278" s="8" t="e">
        <f>COUNTIFS(Sta!$B:$B,$A278,Sta!$F:$F,"&gt;0.5")/$C278</f>
        <v>#DIV/0!</v>
      </c>
      <c r="H278" s="11" t="e">
        <f>(COUNTIFS(Sta!$A:$A,$A278,Sta!$F:$F,"&gt;1.5") + COUNTIFS(Sta!$B:$B,$A278,Sta!$F:$F,"&gt;1.5"))/$D278</f>
        <v>#DIV/0!</v>
      </c>
      <c r="I278" s="8" t="e">
        <f>COUNTIFS(Sta!$A:$A,$A278,Sta!$F:$F,"&gt;1.5")/$B278</f>
        <v>#DIV/0!</v>
      </c>
      <c r="J278" s="8" t="e">
        <f>COUNTIFS(Sta!$B:$B,$A278,Sta!$F:$F,"&gt;1.5")/$C278</f>
        <v>#DIV/0!</v>
      </c>
      <c r="K278" s="11" t="e">
        <f>(COUNTIFS(Sta!$A:$A,$A278,Sta!$F:$F,"&gt;2.5") + COUNTIFS(Sta!$B:$B,$A278,Sta!$F:$F,"&gt;2.5"))/$D278</f>
        <v>#DIV/0!</v>
      </c>
      <c r="L278" s="8" t="e">
        <f>COUNTIFS(Sta!$A:$A,$A278,Sta!$F:$F,"&gt;2.5")/$B278</f>
        <v>#DIV/0!</v>
      </c>
      <c r="M278" s="8" t="e">
        <f>COUNTIFS(Sta!$B:$B,$A278,Sta!$F:$F,"&gt;2.5")/$C278</f>
        <v>#DIV/0!</v>
      </c>
      <c r="N278" s="11" t="e">
        <f>(COUNTIFS(Sta!$A:$A,$A278,Sta!$F:$F,"&gt;3.5") + COUNTIFS(Sta!$B:$B,$A278,Sta!$F:$F,"&gt;3.5"))/$D278</f>
        <v>#DIV/0!</v>
      </c>
      <c r="O278" s="8" t="e">
        <f>COUNTIFS(Sta!$A:$A,$A278,Sta!$F:$F,"&gt;3.5")/$B278</f>
        <v>#DIV/0!</v>
      </c>
      <c r="P278" s="8" t="e">
        <f>COUNTIFS(Sta!$B:$B,$A278,Sta!$F:$F,"&gt;3.5")/$C278</f>
        <v>#DIV/0!</v>
      </c>
      <c r="Q278" s="11" t="e">
        <f>(COUNTIFS(Sta!$A:$A,$A278,Sta!$D:$D,"&gt;0.5")  + COUNTIFS(Sta!$B:$B,$A278,Sta!$E:$E,"&gt;0.5"))/$D278</f>
        <v>#DIV/0!</v>
      </c>
      <c r="R278" s="8" t="e">
        <f>COUNTIFS(Sta!$A:$A,$A278,Sta!$D:$D,"&gt;0.5")/$B278</f>
        <v>#DIV/0!</v>
      </c>
      <c r="S278" s="8" t="e">
        <f>COUNTIFS(Sta!$B:$B,$A278,Sta!$E:$E,"&gt;0.5")/$C278</f>
        <v>#DIV/0!</v>
      </c>
      <c r="T278" s="11" t="e">
        <f>(COUNTIFS(Sta!$A:$A,$A278,Sta!$D:$D,"&gt;1.5")  + COUNTIFS(Sta!$B:$B,$A278,Sta!$E:$E,"&gt;1.5"))/$D278</f>
        <v>#DIV/0!</v>
      </c>
      <c r="U278" s="8" t="e">
        <f>COUNTIFS(Sta!$A:$A,$A278,Sta!$D:$D,"&gt;1.5")/$B278</f>
        <v>#DIV/0!</v>
      </c>
      <c r="V278" s="8" t="e">
        <f>COUNTIFS(Sta!$B:$B,$A278,Sta!$E:$E,"&gt;1.5")/$C278</f>
        <v>#DIV/0!</v>
      </c>
      <c r="W278" s="11" t="e">
        <f>(COUNTIFS(Sta!$A:$A,$A278,Sta!$E:E,"&gt;0.5") +COUNTIFS(Sta!$B:$B,$A278,Sta!$D:$D,"&gt;0.5"))/$D278</f>
        <v>#DIV/0!</v>
      </c>
      <c r="X278" s="8" t="e">
        <f>COUNTIFS(Sta!$A:$A,$A278,Sta!$E:$E,"&gt;0.5")/$B278</f>
        <v>#DIV/0!</v>
      </c>
      <c r="Y278" s="8" t="e">
        <f>COUNTIFS(Sta!$B:$B,$A278,Sta!$D:$D,"&gt;0.5")/$C278</f>
        <v>#DIV/0!</v>
      </c>
      <c r="Z278" s="11" t="e">
        <f>(COUNTIFS(Sta!$A:$A,$A278,Sta!$E:$E,"&gt;1.5")  + COUNTIFS(Sta!$B:$B,$A278,Sta!$D:$D,"&gt;1.5"))/$D278</f>
        <v>#DIV/0!</v>
      </c>
      <c r="AA278" s="8" t="e">
        <f>COUNTIFS(Sta!$A:$A,$A278,Sta!$E:$E,"&gt;1.5")/$B278</f>
        <v>#DIV/0!</v>
      </c>
      <c r="AB278" s="8" t="e">
        <f>COUNTIFS(Sta!$B:$B,$A278,Sta!$D:$D,"&gt;1.5")/$C278</f>
        <v>#DIV/0!</v>
      </c>
      <c r="AC278" s="11" t="e">
        <f>(COUNTIFS(Sta!$A:A,$A278,Sta!$G:$G,"y") + COUNTIFS(Sta!$B:B,$A278,Sta!$G:$G,"y"))/$D278</f>
        <v>#DIV/0!</v>
      </c>
      <c r="AD278" s="8" t="e">
        <f>COUNTIFS(Sta!$A:A,$A278,Sta!$G:$G,"y")/$B278</f>
        <v>#DIV/0!</v>
      </c>
      <c r="AE278" s="16" t="e">
        <f>COUNTIFS(Sta!$B:B,$A278,Sta!$G:$G,"y")/$C278</f>
        <v>#DIV/0!</v>
      </c>
    </row>
    <row r="279" spans="1:31" x14ac:dyDescent="0.3">
      <c r="A279" t="s">
        <v>374</v>
      </c>
      <c r="B279" s="9">
        <f>COUNTIF(Sta!A:A,A279)</f>
        <v>0</v>
      </c>
      <c r="C279" s="4">
        <f>COUNTIF(Sta!B:B,A279)</f>
        <v>0</v>
      </c>
      <c r="D279" s="4">
        <f t="shared" si="9"/>
        <v>0</v>
      </c>
      <c r="E279" s="11" t="e">
        <f>(COUNTIFS(Sta!$A:$A,$A279,Sta!$F:$F,"&gt;0.5") + COUNTIFS(Sta!$B:$B,$A279,Sta!$F:$F,"&gt;0.5"))/$D279</f>
        <v>#DIV/0!</v>
      </c>
      <c r="F279" s="8" t="e">
        <f>COUNTIFS(Sta!$A:$A,$A279,Sta!$F:$F,"&gt;0.5")/$B279</f>
        <v>#DIV/0!</v>
      </c>
      <c r="G279" s="8" t="e">
        <f>COUNTIFS(Sta!$B:$B,$A279,Sta!$F:$F,"&gt;0.5")/$C279</f>
        <v>#DIV/0!</v>
      </c>
      <c r="H279" s="11" t="e">
        <f>(COUNTIFS(Sta!$A:$A,$A279,Sta!$F:$F,"&gt;1.5") + COUNTIFS(Sta!$B:$B,$A279,Sta!$F:$F,"&gt;1.5"))/$D279</f>
        <v>#DIV/0!</v>
      </c>
      <c r="I279" s="8" t="e">
        <f>COUNTIFS(Sta!$A:$A,$A279,Sta!$F:$F,"&gt;1.5")/$B279</f>
        <v>#DIV/0!</v>
      </c>
      <c r="J279" s="8" t="e">
        <f>COUNTIFS(Sta!$B:$B,$A279,Sta!$F:$F,"&gt;1.5")/$C279</f>
        <v>#DIV/0!</v>
      </c>
      <c r="K279" s="11" t="e">
        <f>(COUNTIFS(Sta!$A:$A,$A279,Sta!$F:$F,"&gt;2.5") + COUNTIFS(Sta!$B:$B,$A279,Sta!$F:$F,"&gt;2.5"))/$D279</f>
        <v>#DIV/0!</v>
      </c>
      <c r="L279" s="8" t="e">
        <f>COUNTIFS(Sta!$A:$A,$A279,Sta!$F:$F,"&gt;2.5")/$B279</f>
        <v>#DIV/0!</v>
      </c>
      <c r="M279" s="8" t="e">
        <f>COUNTIFS(Sta!$B:$B,$A279,Sta!$F:$F,"&gt;2.5")/$C279</f>
        <v>#DIV/0!</v>
      </c>
      <c r="N279" s="11" t="e">
        <f>(COUNTIFS(Sta!$A:$A,$A279,Sta!$F:$F,"&gt;3.5") + COUNTIFS(Sta!$B:$B,$A279,Sta!$F:$F,"&gt;3.5"))/$D279</f>
        <v>#DIV/0!</v>
      </c>
      <c r="O279" s="8" t="e">
        <f>COUNTIFS(Sta!$A:$A,$A279,Sta!$F:$F,"&gt;3.5")/$B279</f>
        <v>#DIV/0!</v>
      </c>
      <c r="P279" s="8" t="e">
        <f>COUNTIFS(Sta!$B:$B,$A279,Sta!$F:$F,"&gt;3.5")/$C279</f>
        <v>#DIV/0!</v>
      </c>
      <c r="Q279" s="11" t="e">
        <f>(COUNTIFS(Sta!$A:$A,$A279,Sta!$D:$D,"&gt;0.5")  + COUNTIFS(Sta!$B:$B,$A279,Sta!$E:$E,"&gt;0.5"))/$D279</f>
        <v>#DIV/0!</v>
      </c>
      <c r="R279" s="8" t="e">
        <f>COUNTIFS(Sta!$A:$A,$A279,Sta!$D:$D,"&gt;0.5")/$B279</f>
        <v>#DIV/0!</v>
      </c>
      <c r="S279" s="8" t="e">
        <f>COUNTIFS(Sta!$B:$B,$A279,Sta!$E:$E,"&gt;0.5")/$C279</f>
        <v>#DIV/0!</v>
      </c>
      <c r="T279" s="11" t="e">
        <f>(COUNTIFS(Sta!$A:$A,$A279,Sta!$D:$D,"&gt;1.5")  + COUNTIFS(Sta!$B:$B,$A279,Sta!$E:$E,"&gt;1.5"))/$D279</f>
        <v>#DIV/0!</v>
      </c>
      <c r="U279" s="8" t="e">
        <f>COUNTIFS(Sta!$A:$A,$A279,Sta!$D:$D,"&gt;1.5")/$B279</f>
        <v>#DIV/0!</v>
      </c>
      <c r="V279" s="8" t="e">
        <f>COUNTIFS(Sta!$B:$B,$A279,Sta!$E:$E,"&gt;1.5")/$C279</f>
        <v>#DIV/0!</v>
      </c>
      <c r="W279" s="11" t="e">
        <f>(COUNTIFS(Sta!$A:$A,$A279,Sta!$E:E,"&gt;0.5") +COUNTIFS(Sta!$B:$B,$A279,Sta!$D:$D,"&gt;0.5"))/$D279</f>
        <v>#DIV/0!</v>
      </c>
      <c r="X279" s="8" t="e">
        <f>COUNTIFS(Sta!$A:$A,$A279,Sta!$E:$E,"&gt;0.5")/$B279</f>
        <v>#DIV/0!</v>
      </c>
      <c r="Y279" s="8" t="e">
        <f>COUNTIFS(Sta!$B:$B,$A279,Sta!$D:$D,"&gt;0.5")/$C279</f>
        <v>#DIV/0!</v>
      </c>
      <c r="Z279" s="11" t="e">
        <f>(COUNTIFS(Sta!$A:$A,$A279,Sta!$E:$E,"&gt;1.5")  + COUNTIFS(Sta!$B:$B,$A279,Sta!$D:$D,"&gt;1.5"))/$D279</f>
        <v>#DIV/0!</v>
      </c>
      <c r="AA279" s="8" t="e">
        <f>COUNTIFS(Sta!$A:$A,$A279,Sta!$E:$E,"&gt;1.5")/$B279</f>
        <v>#DIV/0!</v>
      </c>
      <c r="AB279" s="8" t="e">
        <f>COUNTIFS(Sta!$B:$B,$A279,Sta!$D:$D,"&gt;1.5")/$C279</f>
        <v>#DIV/0!</v>
      </c>
      <c r="AC279" s="11" t="e">
        <f>(COUNTIFS(Sta!$A:A,$A279,Sta!$G:$G,"y") + COUNTIFS(Sta!$B:B,$A279,Sta!$G:$G,"y"))/$D279</f>
        <v>#DIV/0!</v>
      </c>
      <c r="AD279" s="8" t="e">
        <f>COUNTIFS(Sta!$A:A,$A279,Sta!$G:$G,"y")/$B279</f>
        <v>#DIV/0!</v>
      </c>
      <c r="AE279" s="16" t="e">
        <f>COUNTIFS(Sta!$B:B,$A279,Sta!$G:$G,"y")/$C279</f>
        <v>#DIV/0!</v>
      </c>
    </row>
    <row r="280" spans="1:31" x14ac:dyDescent="0.3">
      <c r="A280" t="s">
        <v>375</v>
      </c>
      <c r="B280" s="9">
        <f>COUNTIF(Sta!A:A,A280)</f>
        <v>0</v>
      </c>
      <c r="C280" s="4">
        <f>COUNTIF(Sta!B:B,A280)</f>
        <v>0</v>
      </c>
      <c r="D280" s="4">
        <f t="shared" si="9"/>
        <v>0</v>
      </c>
      <c r="E280" s="11" t="e">
        <f>(COUNTIFS(Sta!$A:$A,$A280,Sta!$F:$F,"&gt;0.5") + COUNTIFS(Sta!$B:$B,$A280,Sta!$F:$F,"&gt;0.5"))/$D280</f>
        <v>#DIV/0!</v>
      </c>
      <c r="F280" s="8" t="e">
        <f>COUNTIFS(Sta!$A:$A,$A280,Sta!$F:$F,"&gt;0.5")/$B280</f>
        <v>#DIV/0!</v>
      </c>
      <c r="G280" s="8" t="e">
        <f>COUNTIFS(Sta!$B:$B,$A280,Sta!$F:$F,"&gt;0.5")/$C280</f>
        <v>#DIV/0!</v>
      </c>
      <c r="H280" s="11" t="e">
        <f>(COUNTIFS(Sta!$A:$A,$A280,Sta!$F:$F,"&gt;1.5") + COUNTIFS(Sta!$B:$B,$A280,Sta!$F:$F,"&gt;1.5"))/$D280</f>
        <v>#DIV/0!</v>
      </c>
      <c r="I280" s="8" t="e">
        <f>COUNTIFS(Sta!$A:$A,$A280,Sta!$F:$F,"&gt;1.5")/$B280</f>
        <v>#DIV/0!</v>
      </c>
      <c r="J280" s="8" t="e">
        <f>COUNTIFS(Sta!$B:$B,$A280,Sta!$F:$F,"&gt;1.5")/$C280</f>
        <v>#DIV/0!</v>
      </c>
      <c r="K280" s="11" t="e">
        <f>(COUNTIFS(Sta!$A:$A,$A280,Sta!$F:$F,"&gt;2.5") + COUNTIFS(Sta!$B:$B,$A280,Sta!$F:$F,"&gt;2.5"))/$D280</f>
        <v>#DIV/0!</v>
      </c>
      <c r="L280" s="8" t="e">
        <f>COUNTIFS(Sta!$A:$A,$A280,Sta!$F:$F,"&gt;2.5")/$B280</f>
        <v>#DIV/0!</v>
      </c>
      <c r="M280" s="8" t="e">
        <f>COUNTIFS(Sta!$B:$B,$A280,Sta!$F:$F,"&gt;2.5")/$C280</f>
        <v>#DIV/0!</v>
      </c>
      <c r="N280" s="11" t="e">
        <f>(COUNTIFS(Sta!$A:$A,$A280,Sta!$F:$F,"&gt;3.5") + COUNTIFS(Sta!$B:$B,$A280,Sta!$F:$F,"&gt;3.5"))/$D280</f>
        <v>#DIV/0!</v>
      </c>
      <c r="O280" s="8" t="e">
        <f>COUNTIFS(Sta!$A:$A,$A280,Sta!$F:$F,"&gt;3.5")/$B280</f>
        <v>#DIV/0!</v>
      </c>
      <c r="P280" s="8" t="e">
        <f>COUNTIFS(Sta!$B:$B,$A280,Sta!$F:$F,"&gt;3.5")/$C280</f>
        <v>#DIV/0!</v>
      </c>
      <c r="Q280" s="11" t="e">
        <f>(COUNTIFS(Sta!$A:$A,$A280,Sta!$D:$D,"&gt;0.5")  + COUNTIFS(Sta!$B:$B,$A280,Sta!$E:$E,"&gt;0.5"))/$D280</f>
        <v>#DIV/0!</v>
      </c>
      <c r="R280" s="8" t="e">
        <f>COUNTIFS(Sta!$A:$A,$A280,Sta!$D:$D,"&gt;0.5")/$B280</f>
        <v>#DIV/0!</v>
      </c>
      <c r="S280" s="8" t="e">
        <f>COUNTIFS(Sta!$B:$B,$A280,Sta!$E:$E,"&gt;0.5")/$C280</f>
        <v>#DIV/0!</v>
      </c>
      <c r="T280" s="11" t="e">
        <f>(COUNTIFS(Sta!$A:$A,$A280,Sta!$D:$D,"&gt;1.5")  + COUNTIFS(Sta!$B:$B,$A280,Sta!$E:$E,"&gt;1.5"))/$D280</f>
        <v>#DIV/0!</v>
      </c>
      <c r="U280" s="8" t="e">
        <f>COUNTIFS(Sta!$A:$A,$A280,Sta!$D:$D,"&gt;1.5")/$B280</f>
        <v>#DIV/0!</v>
      </c>
      <c r="V280" s="8" t="e">
        <f>COUNTIFS(Sta!$B:$B,$A280,Sta!$E:$E,"&gt;1.5")/$C280</f>
        <v>#DIV/0!</v>
      </c>
      <c r="W280" s="11" t="e">
        <f>(COUNTIFS(Sta!$A:$A,$A280,Sta!$E:E,"&gt;0.5") +COUNTIFS(Sta!$B:$B,$A280,Sta!$D:$D,"&gt;0.5"))/$D280</f>
        <v>#DIV/0!</v>
      </c>
      <c r="X280" s="8" t="e">
        <f>COUNTIFS(Sta!$A:$A,$A280,Sta!$E:$E,"&gt;0.5")/$B280</f>
        <v>#DIV/0!</v>
      </c>
      <c r="Y280" s="8" t="e">
        <f>COUNTIFS(Sta!$B:$B,$A280,Sta!$D:$D,"&gt;0.5")/$C280</f>
        <v>#DIV/0!</v>
      </c>
      <c r="Z280" s="11" t="e">
        <f>(COUNTIFS(Sta!$A:$A,$A280,Sta!$E:$E,"&gt;1.5")  + COUNTIFS(Sta!$B:$B,$A280,Sta!$D:$D,"&gt;1.5"))/$D280</f>
        <v>#DIV/0!</v>
      </c>
      <c r="AA280" s="8" t="e">
        <f>COUNTIFS(Sta!$A:$A,$A280,Sta!$E:$E,"&gt;1.5")/$B280</f>
        <v>#DIV/0!</v>
      </c>
      <c r="AB280" s="8" t="e">
        <f>COUNTIFS(Sta!$B:$B,$A280,Sta!$D:$D,"&gt;1.5")/$C280</f>
        <v>#DIV/0!</v>
      </c>
      <c r="AC280" s="11" t="e">
        <f>(COUNTIFS(Sta!$A:A,$A280,Sta!$G:$G,"y") + COUNTIFS(Sta!$B:B,$A280,Sta!$G:$G,"y"))/$D280</f>
        <v>#DIV/0!</v>
      </c>
      <c r="AD280" s="8" t="e">
        <f>COUNTIFS(Sta!$A:A,$A280,Sta!$G:$G,"y")/$B280</f>
        <v>#DIV/0!</v>
      </c>
      <c r="AE280" s="16" t="e">
        <f>COUNTIFS(Sta!$B:B,$A280,Sta!$G:$G,"y")/$C280</f>
        <v>#DIV/0!</v>
      </c>
    </row>
    <row r="281" spans="1:31" x14ac:dyDescent="0.3">
      <c r="A281" t="s">
        <v>369</v>
      </c>
      <c r="B281" s="9">
        <f>COUNTIF(Sta!A:A,A281)</f>
        <v>0</v>
      </c>
      <c r="C281" s="4">
        <f>COUNTIF(Sta!B:B,A281)</f>
        <v>0</v>
      </c>
      <c r="D281" s="4">
        <f t="shared" si="9"/>
        <v>0</v>
      </c>
      <c r="E281" s="11" t="e">
        <f>(COUNTIFS(Sta!$A:$A,$A281,Sta!$F:$F,"&gt;0.5") + COUNTIFS(Sta!$B:$B,$A281,Sta!$F:$F,"&gt;0.5"))/$D281</f>
        <v>#DIV/0!</v>
      </c>
      <c r="F281" s="8" t="e">
        <f>COUNTIFS(Sta!$A:$A,$A281,Sta!$F:$F,"&gt;0.5")/$B281</f>
        <v>#DIV/0!</v>
      </c>
      <c r="G281" s="8" t="e">
        <f>COUNTIFS(Sta!$B:$B,$A281,Sta!$F:$F,"&gt;0.5")/$C281</f>
        <v>#DIV/0!</v>
      </c>
      <c r="H281" s="11" t="e">
        <f>(COUNTIFS(Sta!$A:$A,$A281,Sta!$F:$F,"&gt;1.5") + COUNTIFS(Sta!$B:$B,$A281,Sta!$F:$F,"&gt;1.5"))/$D281</f>
        <v>#DIV/0!</v>
      </c>
      <c r="I281" s="8" t="e">
        <f>COUNTIFS(Sta!$A:$A,$A281,Sta!$F:$F,"&gt;1.5")/$B281</f>
        <v>#DIV/0!</v>
      </c>
      <c r="J281" s="8" t="e">
        <f>COUNTIFS(Sta!$B:$B,$A281,Sta!$F:$F,"&gt;1.5")/$C281</f>
        <v>#DIV/0!</v>
      </c>
      <c r="K281" s="11" t="e">
        <f>(COUNTIFS(Sta!$A:$A,$A281,Sta!$F:$F,"&gt;2.5") + COUNTIFS(Sta!$B:$B,$A281,Sta!$F:$F,"&gt;2.5"))/$D281</f>
        <v>#DIV/0!</v>
      </c>
      <c r="L281" s="8" t="e">
        <f>COUNTIFS(Sta!$A:$A,$A281,Sta!$F:$F,"&gt;2.5")/$B281</f>
        <v>#DIV/0!</v>
      </c>
      <c r="M281" s="8" t="e">
        <f>COUNTIFS(Sta!$B:$B,$A281,Sta!$F:$F,"&gt;2.5")/$C281</f>
        <v>#DIV/0!</v>
      </c>
      <c r="N281" s="11" t="e">
        <f>(COUNTIFS(Sta!$A:$A,$A281,Sta!$F:$F,"&gt;3.5") + COUNTIFS(Sta!$B:$B,$A281,Sta!$F:$F,"&gt;3.5"))/$D281</f>
        <v>#DIV/0!</v>
      </c>
      <c r="O281" s="8" t="e">
        <f>COUNTIFS(Sta!$A:$A,$A281,Sta!$F:$F,"&gt;3.5")/$B281</f>
        <v>#DIV/0!</v>
      </c>
      <c r="P281" s="8" t="e">
        <f>COUNTIFS(Sta!$B:$B,$A281,Sta!$F:$F,"&gt;3.5")/$C281</f>
        <v>#DIV/0!</v>
      </c>
      <c r="Q281" s="11" t="e">
        <f>(COUNTIFS(Sta!$A:$A,$A281,Sta!$D:$D,"&gt;0.5")  + COUNTIFS(Sta!$B:$B,$A281,Sta!$E:$E,"&gt;0.5"))/$D281</f>
        <v>#DIV/0!</v>
      </c>
      <c r="R281" s="8" t="e">
        <f>COUNTIFS(Sta!$A:$A,$A281,Sta!$D:$D,"&gt;0.5")/$B281</f>
        <v>#DIV/0!</v>
      </c>
      <c r="S281" s="8" t="e">
        <f>COUNTIFS(Sta!$B:$B,$A281,Sta!$E:$E,"&gt;0.5")/$C281</f>
        <v>#DIV/0!</v>
      </c>
      <c r="T281" s="11" t="e">
        <f>(COUNTIFS(Sta!$A:$A,$A281,Sta!$D:$D,"&gt;1.5")  + COUNTIFS(Sta!$B:$B,$A281,Sta!$E:$E,"&gt;1.5"))/$D281</f>
        <v>#DIV/0!</v>
      </c>
      <c r="U281" s="8" t="e">
        <f>COUNTIFS(Sta!$A:$A,$A281,Sta!$D:$D,"&gt;1.5")/$B281</f>
        <v>#DIV/0!</v>
      </c>
      <c r="V281" s="8" t="e">
        <f>COUNTIFS(Sta!$B:$B,$A281,Sta!$E:$E,"&gt;1.5")/$C281</f>
        <v>#DIV/0!</v>
      </c>
      <c r="W281" s="11" t="e">
        <f>(COUNTIFS(Sta!$A:$A,$A281,Sta!$E:E,"&gt;0.5") +COUNTIFS(Sta!$B:$B,$A281,Sta!$D:$D,"&gt;0.5"))/$D281</f>
        <v>#DIV/0!</v>
      </c>
      <c r="X281" s="8" t="e">
        <f>COUNTIFS(Sta!$A:$A,$A281,Sta!$E:$E,"&gt;0.5")/$B281</f>
        <v>#DIV/0!</v>
      </c>
      <c r="Y281" s="8" t="e">
        <f>COUNTIFS(Sta!$B:$B,$A281,Sta!$D:$D,"&gt;0.5")/$C281</f>
        <v>#DIV/0!</v>
      </c>
      <c r="Z281" s="11" t="e">
        <f>(COUNTIFS(Sta!$A:$A,$A281,Sta!$E:$E,"&gt;1.5")  + COUNTIFS(Sta!$B:$B,$A281,Sta!$D:$D,"&gt;1.5"))/$D281</f>
        <v>#DIV/0!</v>
      </c>
      <c r="AA281" s="8" t="e">
        <f>COUNTIFS(Sta!$A:$A,$A281,Sta!$E:$E,"&gt;1.5")/$B281</f>
        <v>#DIV/0!</v>
      </c>
      <c r="AB281" s="8" t="e">
        <f>COUNTIFS(Sta!$B:$B,$A281,Sta!$D:$D,"&gt;1.5")/$C281</f>
        <v>#DIV/0!</v>
      </c>
      <c r="AC281" s="11" t="e">
        <f>(COUNTIFS(Sta!$A:A,$A281,Sta!$G:$G,"y") + COUNTIFS(Sta!$B:B,$A281,Sta!$G:$G,"y"))/$D281</f>
        <v>#DIV/0!</v>
      </c>
      <c r="AD281" s="8" t="e">
        <f>COUNTIFS(Sta!$A:A,$A281,Sta!$G:$G,"y")/$B281</f>
        <v>#DIV/0!</v>
      </c>
      <c r="AE281" s="16" t="e">
        <f>COUNTIFS(Sta!$B:B,$A281,Sta!$G:$G,"y")/$C281</f>
        <v>#DIV/0!</v>
      </c>
    </row>
    <row r="282" spans="1:31" x14ac:dyDescent="0.3">
      <c r="A282" t="s">
        <v>378</v>
      </c>
      <c r="B282" s="9">
        <f>COUNTIF(Sta!A:A,A282)</f>
        <v>0</v>
      </c>
      <c r="C282" s="4">
        <f>COUNTIF(Sta!B:B,A282)</f>
        <v>0</v>
      </c>
      <c r="D282" s="4">
        <f t="shared" si="9"/>
        <v>0</v>
      </c>
      <c r="E282" s="11" t="e">
        <f>(COUNTIFS(Sta!$A:$A,$A282,Sta!$F:$F,"&gt;0.5") + COUNTIFS(Sta!$B:$B,$A282,Sta!$F:$F,"&gt;0.5"))/$D282</f>
        <v>#DIV/0!</v>
      </c>
      <c r="F282" s="8" t="e">
        <f>COUNTIFS(Sta!$A:$A,$A282,Sta!$F:$F,"&gt;0.5")/$B282</f>
        <v>#DIV/0!</v>
      </c>
      <c r="G282" s="8" t="e">
        <f>COUNTIFS(Sta!$B:$B,$A282,Sta!$F:$F,"&gt;0.5")/$C282</f>
        <v>#DIV/0!</v>
      </c>
      <c r="H282" s="11" t="e">
        <f>(COUNTIFS(Sta!$A:$A,$A282,Sta!$F:$F,"&gt;1.5") + COUNTIFS(Sta!$B:$B,$A282,Sta!$F:$F,"&gt;1.5"))/$D282</f>
        <v>#DIV/0!</v>
      </c>
      <c r="I282" s="8" t="e">
        <f>COUNTIFS(Sta!$A:$A,$A282,Sta!$F:$F,"&gt;1.5")/$B282</f>
        <v>#DIV/0!</v>
      </c>
      <c r="J282" s="8" t="e">
        <f>COUNTIFS(Sta!$B:$B,$A282,Sta!$F:$F,"&gt;1.5")/$C282</f>
        <v>#DIV/0!</v>
      </c>
      <c r="K282" s="11" t="e">
        <f>(COUNTIFS(Sta!$A:$A,$A282,Sta!$F:$F,"&gt;2.5") + COUNTIFS(Sta!$B:$B,$A282,Sta!$F:$F,"&gt;2.5"))/$D282</f>
        <v>#DIV/0!</v>
      </c>
      <c r="L282" s="8" t="e">
        <f>COUNTIFS(Sta!$A:$A,$A282,Sta!$F:$F,"&gt;2.5")/$B282</f>
        <v>#DIV/0!</v>
      </c>
      <c r="M282" s="8" t="e">
        <f>COUNTIFS(Sta!$B:$B,$A282,Sta!$F:$F,"&gt;2.5")/$C282</f>
        <v>#DIV/0!</v>
      </c>
      <c r="N282" s="11" t="e">
        <f>(COUNTIFS(Sta!$A:$A,$A282,Sta!$F:$F,"&gt;3.5") + COUNTIFS(Sta!$B:$B,$A282,Sta!$F:$F,"&gt;3.5"))/$D282</f>
        <v>#DIV/0!</v>
      </c>
      <c r="O282" s="8" t="e">
        <f>COUNTIFS(Sta!$A:$A,$A282,Sta!$F:$F,"&gt;3.5")/$B282</f>
        <v>#DIV/0!</v>
      </c>
      <c r="P282" s="8" t="e">
        <f>COUNTIFS(Sta!$B:$B,$A282,Sta!$F:$F,"&gt;3.5")/$C282</f>
        <v>#DIV/0!</v>
      </c>
      <c r="Q282" s="11" t="e">
        <f>(COUNTIFS(Sta!$A:$A,$A282,Sta!$D:$D,"&gt;0.5")  + COUNTIFS(Sta!$B:$B,$A282,Sta!$E:$E,"&gt;0.5"))/$D282</f>
        <v>#DIV/0!</v>
      </c>
      <c r="R282" s="8" t="e">
        <f>COUNTIFS(Sta!$A:$A,$A282,Sta!$D:$D,"&gt;0.5")/$B282</f>
        <v>#DIV/0!</v>
      </c>
      <c r="S282" s="8" t="e">
        <f>COUNTIFS(Sta!$B:$B,$A282,Sta!$E:$E,"&gt;0.5")/$C282</f>
        <v>#DIV/0!</v>
      </c>
      <c r="T282" s="11" t="e">
        <f>(COUNTIFS(Sta!$A:$A,$A282,Sta!$D:$D,"&gt;1.5")  + COUNTIFS(Sta!$B:$B,$A282,Sta!$E:$E,"&gt;1.5"))/$D282</f>
        <v>#DIV/0!</v>
      </c>
      <c r="U282" s="8" t="e">
        <f>COUNTIFS(Sta!$A:$A,$A282,Sta!$D:$D,"&gt;1.5")/$B282</f>
        <v>#DIV/0!</v>
      </c>
      <c r="V282" s="8" t="e">
        <f>COUNTIFS(Sta!$B:$B,$A282,Sta!$E:$E,"&gt;1.5")/$C282</f>
        <v>#DIV/0!</v>
      </c>
      <c r="W282" s="11" t="e">
        <f>(COUNTIFS(Sta!$A:$A,$A282,Sta!$E:E,"&gt;0.5") +COUNTIFS(Sta!$B:$B,$A282,Sta!$D:$D,"&gt;0.5"))/$D282</f>
        <v>#DIV/0!</v>
      </c>
      <c r="X282" s="8" t="e">
        <f>COUNTIFS(Sta!$A:$A,$A282,Sta!$E:$E,"&gt;0.5")/$B282</f>
        <v>#DIV/0!</v>
      </c>
      <c r="Y282" s="8" t="e">
        <f>COUNTIFS(Sta!$B:$B,$A282,Sta!$D:$D,"&gt;0.5")/$C282</f>
        <v>#DIV/0!</v>
      </c>
      <c r="Z282" s="11" t="e">
        <f>(COUNTIFS(Sta!$A:$A,$A282,Sta!$E:$E,"&gt;1.5")  + COUNTIFS(Sta!$B:$B,$A282,Sta!$D:$D,"&gt;1.5"))/$D282</f>
        <v>#DIV/0!</v>
      </c>
      <c r="AA282" s="8" t="e">
        <f>COUNTIFS(Sta!$A:$A,$A282,Sta!$E:$E,"&gt;1.5")/$B282</f>
        <v>#DIV/0!</v>
      </c>
      <c r="AB282" s="8" t="e">
        <f>COUNTIFS(Sta!$B:$B,$A282,Sta!$D:$D,"&gt;1.5")/$C282</f>
        <v>#DIV/0!</v>
      </c>
      <c r="AC282" s="11" t="e">
        <f>(COUNTIFS(Sta!$A:A,$A282,Sta!$G:$G,"y") + COUNTIFS(Sta!$B:B,$A282,Sta!$G:$G,"y"))/$D282</f>
        <v>#DIV/0!</v>
      </c>
      <c r="AD282" s="8" t="e">
        <f>COUNTIFS(Sta!$A:A,$A282,Sta!$G:$G,"y")/$B282</f>
        <v>#DIV/0!</v>
      </c>
      <c r="AE282" s="16" t="e">
        <f>COUNTIFS(Sta!$B:B,$A282,Sta!$G:$G,"y")/$C282</f>
        <v>#DIV/0!</v>
      </c>
    </row>
    <row r="283" spans="1:31" x14ac:dyDescent="0.3">
      <c r="A283" t="s">
        <v>366</v>
      </c>
      <c r="B283" s="9">
        <f>COUNTIF(Sta!A:A,A283)</f>
        <v>0</v>
      </c>
      <c r="C283" s="4">
        <f>COUNTIF(Sta!B:B,A283)</f>
        <v>0</v>
      </c>
      <c r="D283" s="4">
        <f t="shared" si="9"/>
        <v>0</v>
      </c>
      <c r="E283" s="11" t="e">
        <f>(COUNTIFS(Sta!$A:$A,$A283,Sta!$F:$F,"&gt;0.5") + COUNTIFS(Sta!$B:$B,$A283,Sta!$F:$F,"&gt;0.5"))/$D283</f>
        <v>#DIV/0!</v>
      </c>
      <c r="F283" s="8" t="e">
        <f>COUNTIFS(Sta!$A:$A,$A283,Sta!$F:$F,"&gt;0.5")/$B283</f>
        <v>#DIV/0!</v>
      </c>
      <c r="G283" s="8" t="e">
        <f>COUNTIFS(Sta!$B:$B,$A283,Sta!$F:$F,"&gt;0.5")/$C283</f>
        <v>#DIV/0!</v>
      </c>
      <c r="H283" s="11" t="e">
        <f>(COUNTIFS(Sta!$A:$A,$A283,Sta!$F:$F,"&gt;1.5") + COUNTIFS(Sta!$B:$B,$A283,Sta!$F:$F,"&gt;1.5"))/$D283</f>
        <v>#DIV/0!</v>
      </c>
      <c r="I283" s="8" t="e">
        <f>COUNTIFS(Sta!$A:$A,$A283,Sta!$F:$F,"&gt;1.5")/$B283</f>
        <v>#DIV/0!</v>
      </c>
      <c r="J283" s="8" t="e">
        <f>COUNTIFS(Sta!$B:$B,$A283,Sta!$F:$F,"&gt;1.5")/$C283</f>
        <v>#DIV/0!</v>
      </c>
      <c r="K283" s="11" t="e">
        <f>(COUNTIFS(Sta!$A:$A,$A283,Sta!$F:$F,"&gt;2.5") + COUNTIFS(Sta!$B:$B,$A283,Sta!$F:$F,"&gt;2.5"))/$D283</f>
        <v>#DIV/0!</v>
      </c>
      <c r="L283" s="8" t="e">
        <f>COUNTIFS(Sta!$A:$A,$A283,Sta!$F:$F,"&gt;2.5")/$B283</f>
        <v>#DIV/0!</v>
      </c>
      <c r="M283" s="8" t="e">
        <f>COUNTIFS(Sta!$B:$B,$A283,Sta!$F:$F,"&gt;2.5")/$C283</f>
        <v>#DIV/0!</v>
      </c>
      <c r="N283" s="11" t="e">
        <f>(COUNTIFS(Sta!$A:$A,$A283,Sta!$F:$F,"&gt;3.5") + COUNTIFS(Sta!$B:$B,$A283,Sta!$F:$F,"&gt;3.5"))/$D283</f>
        <v>#DIV/0!</v>
      </c>
      <c r="O283" s="8" t="e">
        <f>COUNTIFS(Sta!$A:$A,$A283,Sta!$F:$F,"&gt;3.5")/$B283</f>
        <v>#DIV/0!</v>
      </c>
      <c r="P283" s="8" t="e">
        <f>COUNTIFS(Sta!$B:$B,$A283,Sta!$F:$F,"&gt;3.5")/$C283</f>
        <v>#DIV/0!</v>
      </c>
      <c r="Q283" s="11" t="e">
        <f>(COUNTIFS(Sta!$A:$A,$A283,Sta!$D:$D,"&gt;0.5")  + COUNTIFS(Sta!$B:$B,$A283,Sta!$E:$E,"&gt;0.5"))/$D283</f>
        <v>#DIV/0!</v>
      </c>
      <c r="R283" s="8" t="e">
        <f>COUNTIFS(Sta!$A:$A,$A283,Sta!$D:$D,"&gt;0.5")/$B283</f>
        <v>#DIV/0!</v>
      </c>
      <c r="S283" s="8" t="e">
        <f>COUNTIFS(Sta!$B:$B,$A283,Sta!$E:$E,"&gt;0.5")/$C283</f>
        <v>#DIV/0!</v>
      </c>
      <c r="T283" s="11" t="e">
        <f>(COUNTIFS(Sta!$A:$A,$A283,Sta!$D:$D,"&gt;1.5")  + COUNTIFS(Sta!$B:$B,$A283,Sta!$E:$E,"&gt;1.5"))/$D283</f>
        <v>#DIV/0!</v>
      </c>
      <c r="U283" s="8" t="e">
        <f>COUNTIFS(Sta!$A:$A,$A283,Sta!$D:$D,"&gt;1.5")/$B283</f>
        <v>#DIV/0!</v>
      </c>
      <c r="V283" s="8" t="e">
        <f>COUNTIFS(Sta!$B:$B,$A283,Sta!$E:$E,"&gt;1.5")/$C283</f>
        <v>#DIV/0!</v>
      </c>
      <c r="W283" s="11" t="e">
        <f>(COUNTIFS(Sta!$A:$A,$A283,Sta!$E:E,"&gt;0.5") +COUNTIFS(Sta!$B:$B,$A283,Sta!$D:$D,"&gt;0.5"))/$D283</f>
        <v>#DIV/0!</v>
      </c>
      <c r="X283" s="8" t="e">
        <f>COUNTIFS(Sta!$A:$A,$A283,Sta!$E:$E,"&gt;0.5")/$B283</f>
        <v>#DIV/0!</v>
      </c>
      <c r="Y283" s="8" t="e">
        <f>COUNTIFS(Sta!$B:$B,$A283,Sta!$D:$D,"&gt;0.5")/$C283</f>
        <v>#DIV/0!</v>
      </c>
      <c r="Z283" s="11" t="e">
        <f>(COUNTIFS(Sta!$A:$A,$A283,Sta!$E:$E,"&gt;1.5")  + COUNTIFS(Sta!$B:$B,$A283,Sta!$D:$D,"&gt;1.5"))/$D283</f>
        <v>#DIV/0!</v>
      </c>
      <c r="AA283" s="8" t="e">
        <f>COUNTIFS(Sta!$A:$A,$A283,Sta!$E:$E,"&gt;1.5")/$B283</f>
        <v>#DIV/0!</v>
      </c>
      <c r="AB283" s="8" t="e">
        <f>COUNTIFS(Sta!$B:$B,$A283,Sta!$D:$D,"&gt;1.5")/$C283</f>
        <v>#DIV/0!</v>
      </c>
      <c r="AC283" s="11" t="e">
        <f>(COUNTIFS(Sta!$A:A,$A283,Sta!$G:$G,"y") + COUNTIFS(Sta!$B:B,$A283,Sta!$G:$G,"y"))/$D283</f>
        <v>#DIV/0!</v>
      </c>
      <c r="AD283" s="8" t="e">
        <f>COUNTIFS(Sta!$A:A,$A283,Sta!$G:$G,"y")/$B283</f>
        <v>#DIV/0!</v>
      </c>
      <c r="AE283" s="16" t="e">
        <f>COUNTIFS(Sta!$B:B,$A283,Sta!$G:$G,"y")/$C283</f>
        <v>#DIV/0!</v>
      </c>
    </row>
    <row r="284" spans="1:31" x14ac:dyDescent="0.3">
      <c r="A284" t="s">
        <v>362</v>
      </c>
      <c r="B284" s="9">
        <f>COUNTIF(Sta!A:A,A284)</f>
        <v>0</v>
      </c>
      <c r="C284" s="4">
        <f>COUNTIF(Sta!B:B,A284)</f>
        <v>0</v>
      </c>
      <c r="D284" s="4">
        <f t="shared" si="9"/>
        <v>0</v>
      </c>
      <c r="E284" s="11" t="e">
        <f>(COUNTIFS(Sta!$A:$A,$A284,Sta!$F:$F,"&gt;0.5") + COUNTIFS(Sta!$B:$B,$A284,Sta!$F:$F,"&gt;0.5"))/$D284</f>
        <v>#DIV/0!</v>
      </c>
      <c r="F284" s="8" t="e">
        <f>COUNTIFS(Sta!$A:$A,$A284,Sta!$F:$F,"&gt;0.5")/$B284</f>
        <v>#DIV/0!</v>
      </c>
      <c r="G284" s="8" t="e">
        <f>COUNTIFS(Sta!$B:$B,$A284,Sta!$F:$F,"&gt;0.5")/$C284</f>
        <v>#DIV/0!</v>
      </c>
      <c r="H284" s="11" t="e">
        <f>(COUNTIFS(Sta!$A:$A,$A284,Sta!$F:$F,"&gt;1.5") + COUNTIFS(Sta!$B:$B,$A284,Sta!$F:$F,"&gt;1.5"))/$D284</f>
        <v>#DIV/0!</v>
      </c>
      <c r="I284" s="8" t="e">
        <f>COUNTIFS(Sta!$A:$A,$A284,Sta!$F:$F,"&gt;1.5")/$B284</f>
        <v>#DIV/0!</v>
      </c>
      <c r="J284" s="8" t="e">
        <f>COUNTIFS(Sta!$B:$B,$A284,Sta!$F:$F,"&gt;1.5")/$C284</f>
        <v>#DIV/0!</v>
      </c>
      <c r="K284" s="11" t="e">
        <f>(COUNTIFS(Sta!$A:$A,$A284,Sta!$F:$F,"&gt;2.5") + COUNTIFS(Sta!$B:$B,$A284,Sta!$F:$F,"&gt;2.5"))/$D284</f>
        <v>#DIV/0!</v>
      </c>
      <c r="L284" s="8" t="e">
        <f>COUNTIFS(Sta!$A:$A,$A284,Sta!$F:$F,"&gt;2.5")/$B284</f>
        <v>#DIV/0!</v>
      </c>
      <c r="M284" s="8" t="e">
        <f>COUNTIFS(Sta!$B:$B,$A284,Sta!$F:$F,"&gt;2.5")/$C284</f>
        <v>#DIV/0!</v>
      </c>
      <c r="N284" s="11" t="e">
        <f>(COUNTIFS(Sta!$A:$A,$A284,Sta!$F:$F,"&gt;3.5") + COUNTIFS(Sta!$B:$B,$A284,Sta!$F:$F,"&gt;3.5"))/$D284</f>
        <v>#DIV/0!</v>
      </c>
      <c r="O284" s="8" t="e">
        <f>COUNTIFS(Sta!$A:$A,$A284,Sta!$F:$F,"&gt;3.5")/$B284</f>
        <v>#DIV/0!</v>
      </c>
      <c r="P284" s="8" t="e">
        <f>COUNTIFS(Sta!$B:$B,$A284,Sta!$F:$F,"&gt;3.5")/$C284</f>
        <v>#DIV/0!</v>
      </c>
      <c r="Q284" s="11" t="e">
        <f>(COUNTIFS(Sta!$A:$A,$A284,Sta!$D:$D,"&gt;0.5")  + COUNTIFS(Sta!$B:$B,$A284,Sta!$E:$E,"&gt;0.5"))/$D284</f>
        <v>#DIV/0!</v>
      </c>
      <c r="R284" s="8" t="e">
        <f>COUNTIFS(Sta!$A:$A,$A284,Sta!$D:$D,"&gt;0.5")/$B284</f>
        <v>#DIV/0!</v>
      </c>
      <c r="S284" s="8" t="e">
        <f>COUNTIFS(Sta!$B:$B,$A284,Sta!$E:$E,"&gt;0.5")/$C284</f>
        <v>#DIV/0!</v>
      </c>
      <c r="T284" s="11" t="e">
        <f>(COUNTIFS(Sta!$A:$A,$A284,Sta!$D:$D,"&gt;1.5")  + COUNTIFS(Sta!$B:$B,$A284,Sta!$E:$E,"&gt;1.5"))/$D284</f>
        <v>#DIV/0!</v>
      </c>
      <c r="U284" s="8" t="e">
        <f>COUNTIFS(Sta!$A:$A,$A284,Sta!$D:$D,"&gt;1.5")/$B284</f>
        <v>#DIV/0!</v>
      </c>
      <c r="V284" s="8" t="e">
        <f>COUNTIFS(Sta!$B:$B,$A284,Sta!$E:$E,"&gt;1.5")/$C284</f>
        <v>#DIV/0!</v>
      </c>
      <c r="W284" s="11" t="e">
        <f>(COUNTIFS(Sta!$A:$A,$A284,Sta!$E:E,"&gt;0.5") +COUNTIFS(Sta!$B:$B,$A284,Sta!$D:$D,"&gt;0.5"))/$D284</f>
        <v>#DIV/0!</v>
      </c>
      <c r="X284" s="8" t="e">
        <f>COUNTIFS(Sta!$A:$A,$A284,Sta!$E:$E,"&gt;0.5")/$B284</f>
        <v>#DIV/0!</v>
      </c>
      <c r="Y284" s="8" t="e">
        <f>COUNTIFS(Sta!$B:$B,$A284,Sta!$D:$D,"&gt;0.5")/$C284</f>
        <v>#DIV/0!</v>
      </c>
      <c r="Z284" s="11" t="e">
        <f>(COUNTIFS(Sta!$A:$A,$A284,Sta!$E:$E,"&gt;1.5")  + COUNTIFS(Sta!$B:$B,$A284,Sta!$D:$D,"&gt;1.5"))/$D284</f>
        <v>#DIV/0!</v>
      </c>
      <c r="AA284" s="8" t="e">
        <f>COUNTIFS(Sta!$A:$A,$A284,Sta!$E:$E,"&gt;1.5")/$B284</f>
        <v>#DIV/0!</v>
      </c>
      <c r="AB284" s="8" t="e">
        <f>COUNTIFS(Sta!$B:$B,$A284,Sta!$D:$D,"&gt;1.5")/$C284</f>
        <v>#DIV/0!</v>
      </c>
      <c r="AC284" s="11" t="e">
        <f>(COUNTIFS(Sta!$A:A,$A284,Sta!$G:$G,"y") + COUNTIFS(Sta!$B:B,$A284,Sta!$G:$G,"y"))/$D284</f>
        <v>#DIV/0!</v>
      </c>
      <c r="AD284" s="8" t="e">
        <f>COUNTIFS(Sta!$A:A,$A284,Sta!$G:$G,"y")/$B284</f>
        <v>#DIV/0!</v>
      </c>
      <c r="AE284" s="16" t="e">
        <f>COUNTIFS(Sta!$B:B,$A284,Sta!$G:$G,"y")/$C284</f>
        <v>#DIV/0!</v>
      </c>
    </row>
    <row r="285" spans="1:31" x14ac:dyDescent="0.3">
      <c r="A285" t="s">
        <v>364</v>
      </c>
      <c r="B285" s="9">
        <f>COUNTIF(Sta!A:A,A285)</f>
        <v>0</v>
      </c>
      <c r="C285" s="4">
        <f>COUNTIF(Sta!B:B,A285)</f>
        <v>0</v>
      </c>
      <c r="D285" s="4">
        <f t="shared" si="9"/>
        <v>0</v>
      </c>
      <c r="E285" s="11" t="e">
        <f>(COUNTIFS(Sta!$A:$A,$A285,Sta!$F:$F,"&gt;0.5") + COUNTIFS(Sta!$B:$B,$A285,Sta!$F:$F,"&gt;0.5"))/$D285</f>
        <v>#DIV/0!</v>
      </c>
      <c r="F285" s="8" t="e">
        <f>COUNTIFS(Sta!$A:$A,$A285,Sta!$F:$F,"&gt;0.5")/$B285</f>
        <v>#DIV/0!</v>
      </c>
      <c r="G285" s="8" t="e">
        <f>COUNTIFS(Sta!$B:$B,$A285,Sta!$F:$F,"&gt;0.5")/$C285</f>
        <v>#DIV/0!</v>
      </c>
      <c r="H285" s="11" t="e">
        <f>(COUNTIFS(Sta!$A:$A,$A285,Sta!$F:$F,"&gt;1.5") + COUNTIFS(Sta!$B:$B,$A285,Sta!$F:$F,"&gt;1.5"))/$D285</f>
        <v>#DIV/0!</v>
      </c>
      <c r="I285" s="8" t="e">
        <f>COUNTIFS(Sta!$A:$A,$A285,Sta!$F:$F,"&gt;1.5")/$B285</f>
        <v>#DIV/0!</v>
      </c>
      <c r="J285" s="8" t="e">
        <f>COUNTIFS(Sta!$B:$B,$A285,Sta!$F:$F,"&gt;1.5")/$C285</f>
        <v>#DIV/0!</v>
      </c>
      <c r="K285" s="11" t="e">
        <f>(COUNTIFS(Sta!$A:$A,$A285,Sta!$F:$F,"&gt;2.5") + COUNTIFS(Sta!$B:$B,$A285,Sta!$F:$F,"&gt;2.5"))/$D285</f>
        <v>#DIV/0!</v>
      </c>
      <c r="L285" s="8" t="e">
        <f>COUNTIFS(Sta!$A:$A,$A285,Sta!$F:$F,"&gt;2.5")/$B285</f>
        <v>#DIV/0!</v>
      </c>
      <c r="M285" s="8" t="e">
        <f>COUNTIFS(Sta!$B:$B,$A285,Sta!$F:$F,"&gt;2.5")/$C285</f>
        <v>#DIV/0!</v>
      </c>
      <c r="N285" s="11" t="e">
        <f>(COUNTIFS(Sta!$A:$A,$A285,Sta!$F:$F,"&gt;3.5") + COUNTIFS(Sta!$B:$B,$A285,Sta!$F:$F,"&gt;3.5"))/$D285</f>
        <v>#DIV/0!</v>
      </c>
      <c r="O285" s="8" t="e">
        <f>COUNTIFS(Sta!$A:$A,$A285,Sta!$F:$F,"&gt;3.5")/$B285</f>
        <v>#DIV/0!</v>
      </c>
      <c r="P285" s="8" t="e">
        <f>COUNTIFS(Sta!$B:$B,$A285,Sta!$F:$F,"&gt;3.5")/$C285</f>
        <v>#DIV/0!</v>
      </c>
      <c r="Q285" s="11" t="e">
        <f>(COUNTIFS(Sta!$A:$A,$A285,Sta!$D:$D,"&gt;0.5")  + COUNTIFS(Sta!$B:$B,$A285,Sta!$E:$E,"&gt;0.5"))/$D285</f>
        <v>#DIV/0!</v>
      </c>
      <c r="R285" s="8" t="e">
        <f>COUNTIFS(Sta!$A:$A,$A285,Sta!$D:$D,"&gt;0.5")/$B285</f>
        <v>#DIV/0!</v>
      </c>
      <c r="S285" s="8" t="e">
        <f>COUNTIFS(Sta!$B:$B,$A285,Sta!$E:$E,"&gt;0.5")/$C285</f>
        <v>#DIV/0!</v>
      </c>
      <c r="T285" s="11" t="e">
        <f>(COUNTIFS(Sta!$A:$A,$A285,Sta!$D:$D,"&gt;1.5")  + COUNTIFS(Sta!$B:$B,$A285,Sta!$E:$E,"&gt;1.5"))/$D285</f>
        <v>#DIV/0!</v>
      </c>
      <c r="U285" s="8" t="e">
        <f>COUNTIFS(Sta!$A:$A,$A285,Sta!$D:$D,"&gt;1.5")/$B285</f>
        <v>#DIV/0!</v>
      </c>
      <c r="V285" s="8" t="e">
        <f>COUNTIFS(Sta!$B:$B,$A285,Sta!$E:$E,"&gt;1.5")/$C285</f>
        <v>#DIV/0!</v>
      </c>
      <c r="W285" s="11" t="e">
        <f>(COUNTIFS(Sta!$A:$A,$A285,Sta!$E:E,"&gt;0.5") +COUNTIFS(Sta!$B:$B,$A285,Sta!$D:$D,"&gt;0.5"))/$D285</f>
        <v>#DIV/0!</v>
      </c>
      <c r="X285" s="8" t="e">
        <f>COUNTIFS(Sta!$A:$A,$A285,Sta!$E:$E,"&gt;0.5")/$B285</f>
        <v>#DIV/0!</v>
      </c>
      <c r="Y285" s="8" t="e">
        <f>COUNTIFS(Sta!$B:$B,$A285,Sta!$D:$D,"&gt;0.5")/$C285</f>
        <v>#DIV/0!</v>
      </c>
      <c r="Z285" s="11" t="e">
        <f>(COUNTIFS(Sta!$A:$A,$A285,Sta!$E:$E,"&gt;1.5")  + COUNTIFS(Sta!$B:$B,$A285,Sta!$D:$D,"&gt;1.5"))/$D285</f>
        <v>#DIV/0!</v>
      </c>
      <c r="AA285" s="8" t="e">
        <f>COUNTIFS(Sta!$A:$A,$A285,Sta!$E:$E,"&gt;1.5")/$B285</f>
        <v>#DIV/0!</v>
      </c>
      <c r="AB285" s="8" t="e">
        <f>COUNTIFS(Sta!$B:$B,$A285,Sta!$D:$D,"&gt;1.5")/$C285</f>
        <v>#DIV/0!</v>
      </c>
      <c r="AC285" s="11" t="e">
        <f>(COUNTIFS(Sta!$A:A,$A285,Sta!$G:$G,"y") + COUNTIFS(Sta!$B:B,$A285,Sta!$G:$G,"y"))/$D285</f>
        <v>#DIV/0!</v>
      </c>
      <c r="AD285" s="8" t="e">
        <f>COUNTIFS(Sta!$A:A,$A285,Sta!$G:$G,"y")/$B285</f>
        <v>#DIV/0!</v>
      </c>
      <c r="AE285" s="16" t="e">
        <f>COUNTIFS(Sta!$B:B,$A285,Sta!$G:$G,"y")/$C285</f>
        <v>#DIV/0!</v>
      </c>
    </row>
    <row r="286" spans="1:31" x14ac:dyDescent="0.3">
      <c r="A286" t="s">
        <v>365</v>
      </c>
      <c r="B286" s="9">
        <f>COUNTIF(Sta!A:A,A286)</f>
        <v>0</v>
      </c>
      <c r="C286" s="4">
        <f>COUNTIF(Sta!B:B,A286)</f>
        <v>0</v>
      </c>
      <c r="D286" s="4">
        <f t="shared" si="9"/>
        <v>0</v>
      </c>
      <c r="E286" s="11" t="e">
        <f>(COUNTIFS(Sta!$A:$A,$A286,Sta!$F:$F,"&gt;0.5") + COUNTIFS(Sta!$B:$B,$A286,Sta!$F:$F,"&gt;0.5"))/$D286</f>
        <v>#DIV/0!</v>
      </c>
      <c r="F286" s="8" t="e">
        <f>COUNTIFS(Sta!$A:$A,$A286,Sta!$F:$F,"&gt;0.5")/$B286</f>
        <v>#DIV/0!</v>
      </c>
      <c r="G286" s="8" t="e">
        <f>COUNTIFS(Sta!$B:$B,$A286,Sta!$F:$F,"&gt;0.5")/$C286</f>
        <v>#DIV/0!</v>
      </c>
      <c r="H286" s="11" t="e">
        <f>(COUNTIFS(Sta!$A:$A,$A286,Sta!$F:$F,"&gt;1.5") + COUNTIFS(Sta!$B:$B,$A286,Sta!$F:$F,"&gt;1.5"))/$D286</f>
        <v>#DIV/0!</v>
      </c>
      <c r="I286" s="8" t="e">
        <f>COUNTIFS(Sta!$A:$A,$A286,Sta!$F:$F,"&gt;1.5")/$B286</f>
        <v>#DIV/0!</v>
      </c>
      <c r="J286" s="8" t="e">
        <f>COUNTIFS(Sta!$B:$B,$A286,Sta!$F:$F,"&gt;1.5")/$C286</f>
        <v>#DIV/0!</v>
      </c>
      <c r="K286" s="11" t="e">
        <f>(COUNTIFS(Sta!$A:$A,$A286,Sta!$F:$F,"&gt;2.5") + COUNTIFS(Sta!$B:$B,$A286,Sta!$F:$F,"&gt;2.5"))/$D286</f>
        <v>#DIV/0!</v>
      </c>
      <c r="L286" s="8" t="e">
        <f>COUNTIFS(Sta!$A:$A,$A286,Sta!$F:$F,"&gt;2.5")/$B286</f>
        <v>#DIV/0!</v>
      </c>
      <c r="M286" s="8" t="e">
        <f>COUNTIFS(Sta!$B:$B,$A286,Sta!$F:$F,"&gt;2.5")/$C286</f>
        <v>#DIV/0!</v>
      </c>
      <c r="N286" s="11" t="e">
        <f>(COUNTIFS(Sta!$A:$A,$A286,Sta!$F:$F,"&gt;3.5") + COUNTIFS(Sta!$B:$B,$A286,Sta!$F:$F,"&gt;3.5"))/$D286</f>
        <v>#DIV/0!</v>
      </c>
      <c r="O286" s="8" t="e">
        <f>COUNTIFS(Sta!$A:$A,$A286,Sta!$F:$F,"&gt;3.5")/$B286</f>
        <v>#DIV/0!</v>
      </c>
      <c r="P286" s="8" t="e">
        <f>COUNTIFS(Sta!$B:$B,$A286,Sta!$F:$F,"&gt;3.5")/$C286</f>
        <v>#DIV/0!</v>
      </c>
      <c r="Q286" s="11" t="e">
        <f>(COUNTIFS(Sta!$A:$A,$A286,Sta!$D:$D,"&gt;0.5")  + COUNTIFS(Sta!$B:$B,$A286,Sta!$E:$E,"&gt;0.5"))/$D286</f>
        <v>#DIV/0!</v>
      </c>
      <c r="R286" s="8" t="e">
        <f>COUNTIFS(Sta!$A:$A,$A286,Sta!$D:$D,"&gt;0.5")/$B286</f>
        <v>#DIV/0!</v>
      </c>
      <c r="S286" s="8" t="e">
        <f>COUNTIFS(Sta!$B:$B,$A286,Sta!$E:$E,"&gt;0.5")/$C286</f>
        <v>#DIV/0!</v>
      </c>
      <c r="T286" s="11" t="e">
        <f>(COUNTIFS(Sta!$A:$A,$A286,Sta!$D:$D,"&gt;1.5")  + COUNTIFS(Sta!$B:$B,$A286,Sta!$E:$E,"&gt;1.5"))/$D286</f>
        <v>#DIV/0!</v>
      </c>
      <c r="U286" s="8" t="e">
        <f>COUNTIFS(Sta!$A:$A,$A286,Sta!$D:$D,"&gt;1.5")/$B286</f>
        <v>#DIV/0!</v>
      </c>
      <c r="V286" s="8" t="e">
        <f>COUNTIFS(Sta!$B:$B,$A286,Sta!$E:$E,"&gt;1.5")/$C286</f>
        <v>#DIV/0!</v>
      </c>
      <c r="W286" s="11" t="e">
        <f>(COUNTIFS(Sta!$A:$A,$A286,Sta!$E:E,"&gt;0.5") +COUNTIFS(Sta!$B:$B,$A286,Sta!$D:$D,"&gt;0.5"))/$D286</f>
        <v>#DIV/0!</v>
      </c>
      <c r="X286" s="8" t="e">
        <f>COUNTIFS(Sta!$A:$A,$A286,Sta!$E:$E,"&gt;0.5")/$B286</f>
        <v>#DIV/0!</v>
      </c>
      <c r="Y286" s="8" t="e">
        <f>COUNTIFS(Sta!$B:$B,$A286,Sta!$D:$D,"&gt;0.5")/$C286</f>
        <v>#DIV/0!</v>
      </c>
      <c r="Z286" s="11" t="e">
        <f>(COUNTIFS(Sta!$A:$A,$A286,Sta!$E:$E,"&gt;1.5")  + COUNTIFS(Sta!$B:$B,$A286,Sta!$D:$D,"&gt;1.5"))/$D286</f>
        <v>#DIV/0!</v>
      </c>
      <c r="AA286" s="8" t="e">
        <f>COUNTIFS(Sta!$A:$A,$A286,Sta!$E:$E,"&gt;1.5")/$B286</f>
        <v>#DIV/0!</v>
      </c>
      <c r="AB286" s="8" t="e">
        <f>COUNTIFS(Sta!$B:$B,$A286,Sta!$D:$D,"&gt;1.5")/$C286</f>
        <v>#DIV/0!</v>
      </c>
      <c r="AC286" s="11" t="e">
        <f>(COUNTIFS(Sta!$A:A,$A286,Sta!$G:$G,"y") + COUNTIFS(Sta!$B:B,$A286,Sta!$G:$G,"y"))/$D286</f>
        <v>#DIV/0!</v>
      </c>
      <c r="AD286" s="8" t="e">
        <f>COUNTIFS(Sta!$A:A,$A286,Sta!$G:$G,"y")/$B286</f>
        <v>#DIV/0!</v>
      </c>
      <c r="AE286" s="16" t="e">
        <f>COUNTIFS(Sta!$B:B,$A286,Sta!$G:$G,"y")/$C286</f>
        <v>#DIV/0!</v>
      </c>
    </row>
    <row r="287" spans="1:31" x14ac:dyDescent="0.3">
      <c r="A287" t="s">
        <v>368</v>
      </c>
      <c r="B287" s="9">
        <f>COUNTIF(Sta!A:A,A287)</f>
        <v>0</v>
      </c>
      <c r="C287" s="4">
        <f>COUNTIF(Sta!B:B,A287)</f>
        <v>0</v>
      </c>
      <c r="D287" s="4">
        <f t="shared" si="9"/>
        <v>0</v>
      </c>
      <c r="E287" s="11" t="e">
        <f>(COUNTIFS(Sta!$A:$A,$A287,Sta!$F:$F,"&gt;0.5") + COUNTIFS(Sta!$B:$B,$A287,Sta!$F:$F,"&gt;0.5"))/$D287</f>
        <v>#DIV/0!</v>
      </c>
      <c r="F287" s="8" t="e">
        <f>COUNTIFS(Sta!$A:$A,$A287,Sta!$F:$F,"&gt;0.5")/$B287</f>
        <v>#DIV/0!</v>
      </c>
      <c r="G287" s="8" t="e">
        <f>COUNTIFS(Sta!$B:$B,$A287,Sta!$F:$F,"&gt;0.5")/$C287</f>
        <v>#DIV/0!</v>
      </c>
      <c r="H287" s="11" t="e">
        <f>(COUNTIFS(Sta!$A:$A,$A287,Sta!$F:$F,"&gt;1.5") + COUNTIFS(Sta!$B:$B,$A287,Sta!$F:$F,"&gt;1.5"))/$D287</f>
        <v>#DIV/0!</v>
      </c>
      <c r="I287" s="8" t="e">
        <f>COUNTIFS(Sta!$A:$A,$A287,Sta!$F:$F,"&gt;1.5")/$B287</f>
        <v>#DIV/0!</v>
      </c>
      <c r="J287" s="8" t="e">
        <f>COUNTIFS(Sta!$B:$B,$A287,Sta!$F:$F,"&gt;1.5")/$C287</f>
        <v>#DIV/0!</v>
      </c>
      <c r="K287" s="11" t="e">
        <f>(COUNTIFS(Sta!$A:$A,$A287,Sta!$F:$F,"&gt;2.5") + COUNTIFS(Sta!$B:$B,$A287,Sta!$F:$F,"&gt;2.5"))/$D287</f>
        <v>#DIV/0!</v>
      </c>
      <c r="L287" s="8" t="e">
        <f>COUNTIFS(Sta!$A:$A,$A287,Sta!$F:$F,"&gt;2.5")/$B287</f>
        <v>#DIV/0!</v>
      </c>
      <c r="M287" s="8" t="e">
        <f>COUNTIFS(Sta!$B:$B,$A287,Sta!$F:$F,"&gt;2.5")/$C287</f>
        <v>#DIV/0!</v>
      </c>
      <c r="N287" s="11" t="e">
        <f>(COUNTIFS(Sta!$A:$A,$A287,Sta!$F:$F,"&gt;3.5") + COUNTIFS(Sta!$B:$B,$A287,Sta!$F:$F,"&gt;3.5"))/$D287</f>
        <v>#DIV/0!</v>
      </c>
      <c r="O287" s="8" t="e">
        <f>COUNTIFS(Sta!$A:$A,$A287,Sta!$F:$F,"&gt;3.5")/$B287</f>
        <v>#DIV/0!</v>
      </c>
      <c r="P287" s="8" t="e">
        <f>COUNTIFS(Sta!$B:$B,$A287,Sta!$F:$F,"&gt;3.5")/$C287</f>
        <v>#DIV/0!</v>
      </c>
      <c r="Q287" s="11" t="e">
        <f>(COUNTIFS(Sta!$A:$A,$A287,Sta!$D:$D,"&gt;0.5")  + COUNTIFS(Sta!$B:$B,$A287,Sta!$E:$E,"&gt;0.5"))/$D287</f>
        <v>#DIV/0!</v>
      </c>
      <c r="R287" s="8" t="e">
        <f>COUNTIFS(Sta!$A:$A,$A287,Sta!$D:$D,"&gt;0.5")/$B287</f>
        <v>#DIV/0!</v>
      </c>
      <c r="S287" s="8" t="e">
        <f>COUNTIFS(Sta!$B:$B,$A287,Sta!$E:$E,"&gt;0.5")/$C287</f>
        <v>#DIV/0!</v>
      </c>
      <c r="T287" s="11" t="e">
        <f>(COUNTIFS(Sta!$A:$A,$A287,Sta!$D:$D,"&gt;1.5")  + COUNTIFS(Sta!$B:$B,$A287,Sta!$E:$E,"&gt;1.5"))/$D287</f>
        <v>#DIV/0!</v>
      </c>
      <c r="U287" s="8" t="e">
        <f>COUNTIFS(Sta!$A:$A,$A287,Sta!$D:$D,"&gt;1.5")/$B287</f>
        <v>#DIV/0!</v>
      </c>
      <c r="V287" s="8" t="e">
        <f>COUNTIFS(Sta!$B:$B,$A287,Sta!$E:$E,"&gt;1.5")/$C287</f>
        <v>#DIV/0!</v>
      </c>
      <c r="W287" s="11" t="e">
        <f>(COUNTIFS(Sta!$A:$A,$A287,Sta!$E:E,"&gt;0.5") +COUNTIFS(Sta!$B:$B,$A287,Sta!$D:$D,"&gt;0.5"))/$D287</f>
        <v>#DIV/0!</v>
      </c>
      <c r="X287" s="8" t="e">
        <f>COUNTIFS(Sta!$A:$A,$A287,Sta!$E:$E,"&gt;0.5")/$B287</f>
        <v>#DIV/0!</v>
      </c>
      <c r="Y287" s="8" t="e">
        <f>COUNTIFS(Sta!$B:$B,$A287,Sta!$D:$D,"&gt;0.5")/$C287</f>
        <v>#DIV/0!</v>
      </c>
      <c r="Z287" s="11" t="e">
        <f>(COUNTIFS(Sta!$A:$A,$A287,Sta!$E:$E,"&gt;1.5")  + COUNTIFS(Sta!$B:$B,$A287,Sta!$D:$D,"&gt;1.5"))/$D287</f>
        <v>#DIV/0!</v>
      </c>
      <c r="AA287" s="8" t="e">
        <f>COUNTIFS(Sta!$A:$A,$A287,Sta!$E:$E,"&gt;1.5")/$B287</f>
        <v>#DIV/0!</v>
      </c>
      <c r="AB287" s="8" t="e">
        <f>COUNTIFS(Sta!$B:$B,$A287,Sta!$D:$D,"&gt;1.5")/$C287</f>
        <v>#DIV/0!</v>
      </c>
      <c r="AC287" s="11" t="e">
        <f>(COUNTIFS(Sta!$A:A,$A287,Sta!$G:$G,"y") + COUNTIFS(Sta!$B:B,$A287,Sta!$G:$G,"y"))/$D287</f>
        <v>#DIV/0!</v>
      </c>
      <c r="AD287" s="8" t="e">
        <f>COUNTIFS(Sta!$A:A,$A287,Sta!$G:$G,"y")/$B287</f>
        <v>#DIV/0!</v>
      </c>
      <c r="AE287" s="16" t="e">
        <f>COUNTIFS(Sta!$B:B,$A287,Sta!$G:$G,"y")/$C287</f>
        <v>#DIV/0!</v>
      </c>
    </row>
    <row r="288" spans="1:31" x14ac:dyDescent="0.3">
      <c r="A288" t="s">
        <v>367</v>
      </c>
      <c r="B288" s="9">
        <f>COUNTIF(Sta!A:A,A288)</f>
        <v>0</v>
      </c>
      <c r="C288" s="4">
        <f>COUNTIF(Sta!B:B,A288)</f>
        <v>0</v>
      </c>
      <c r="D288" s="4">
        <f t="shared" si="9"/>
        <v>0</v>
      </c>
      <c r="E288" s="11" t="e">
        <f>(COUNTIFS(Sta!$A:$A,$A288,Sta!$F:$F,"&gt;0.5") + COUNTIFS(Sta!$B:$B,$A288,Sta!$F:$F,"&gt;0.5"))/$D288</f>
        <v>#DIV/0!</v>
      </c>
      <c r="F288" s="8" t="e">
        <f>COUNTIFS(Sta!$A:$A,$A288,Sta!$F:$F,"&gt;0.5")/$B288</f>
        <v>#DIV/0!</v>
      </c>
      <c r="G288" s="8" t="e">
        <f>COUNTIFS(Sta!$B:$B,$A288,Sta!$F:$F,"&gt;0.5")/$C288</f>
        <v>#DIV/0!</v>
      </c>
      <c r="H288" s="11" t="e">
        <f>(COUNTIFS(Sta!$A:$A,$A288,Sta!$F:$F,"&gt;1.5") + COUNTIFS(Sta!$B:$B,$A288,Sta!$F:$F,"&gt;1.5"))/$D288</f>
        <v>#DIV/0!</v>
      </c>
      <c r="I288" s="8" t="e">
        <f>COUNTIFS(Sta!$A:$A,$A288,Sta!$F:$F,"&gt;1.5")/$B288</f>
        <v>#DIV/0!</v>
      </c>
      <c r="J288" s="8" t="e">
        <f>COUNTIFS(Sta!$B:$B,$A288,Sta!$F:$F,"&gt;1.5")/$C288</f>
        <v>#DIV/0!</v>
      </c>
      <c r="K288" s="11" t="e">
        <f>(COUNTIFS(Sta!$A:$A,$A288,Sta!$F:$F,"&gt;2.5") + COUNTIFS(Sta!$B:$B,$A288,Sta!$F:$F,"&gt;2.5"))/$D288</f>
        <v>#DIV/0!</v>
      </c>
      <c r="L288" s="8" t="e">
        <f>COUNTIFS(Sta!$A:$A,$A288,Sta!$F:$F,"&gt;2.5")/$B288</f>
        <v>#DIV/0!</v>
      </c>
      <c r="M288" s="8" t="e">
        <f>COUNTIFS(Sta!$B:$B,$A288,Sta!$F:$F,"&gt;2.5")/$C288</f>
        <v>#DIV/0!</v>
      </c>
      <c r="N288" s="11" t="e">
        <f>(COUNTIFS(Sta!$A:$A,$A288,Sta!$F:$F,"&gt;3.5") + COUNTIFS(Sta!$B:$B,$A288,Sta!$F:$F,"&gt;3.5"))/$D288</f>
        <v>#DIV/0!</v>
      </c>
      <c r="O288" s="8" t="e">
        <f>COUNTIFS(Sta!$A:$A,$A288,Sta!$F:$F,"&gt;3.5")/$B288</f>
        <v>#DIV/0!</v>
      </c>
      <c r="P288" s="8" t="e">
        <f>COUNTIFS(Sta!$B:$B,$A288,Sta!$F:$F,"&gt;3.5")/$C288</f>
        <v>#DIV/0!</v>
      </c>
      <c r="Q288" s="11" t="e">
        <f>(COUNTIFS(Sta!$A:$A,$A288,Sta!$D:$D,"&gt;0.5")  + COUNTIFS(Sta!$B:$B,$A288,Sta!$E:$E,"&gt;0.5"))/$D288</f>
        <v>#DIV/0!</v>
      </c>
      <c r="R288" s="8" t="e">
        <f>COUNTIFS(Sta!$A:$A,$A288,Sta!$D:$D,"&gt;0.5")/$B288</f>
        <v>#DIV/0!</v>
      </c>
      <c r="S288" s="8" t="e">
        <f>COUNTIFS(Sta!$B:$B,$A288,Sta!$E:$E,"&gt;0.5")/$C288</f>
        <v>#DIV/0!</v>
      </c>
      <c r="T288" s="11" t="e">
        <f>(COUNTIFS(Sta!$A:$A,$A288,Sta!$D:$D,"&gt;1.5")  + COUNTIFS(Sta!$B:$B,$A288,Sta!$E:$E,"&gt;1.5"))/$D288</f>
        <v>#DIV/0!</v>
      </c>
      <c r="U288" s="8" t="e">
        <f>COUNTIFS(Sta!$A:$A,$A288,Sta!$D:$D,"&gt;1.5")/$B288</f>
        <v>#DIV/0!</v>
      </c>
      <c r="V288" s="8" t="e">
        <f>COUNTIFS(Sta!$B:$B,$A288,Sta!$E:$E,"&gt;1.5")/$C288</f>
        <v>#DIV/0!</v>
      </c>
      <c r="W288" s="11" t="e">
        <f>(COUNTIFS(Sta!$A:$A,$A288,Sta!$E:E,"&gt;0.5") +COUNTIFS(Sta!$B:$B,$A288,Sta!$D:$D,"&gt;0.5"))/$D288</f>
        <v>#DIV/0!</v>
      </c>
      <c r="X288" s="8" t="e">
        <f>COUNTIFS(Sta!$A:$A,$A288,Sta!$E:$E,"&gt;0.5")/$B288</f>
        <v>#DIV/0!</v>
      </c>
      <c r="Y288" s="8" t="e">
        <f>COUNTIFS(Sta!$B:$B,$A288,Sta!$D:$D,"&gt;0.5")/$C288</f>
        <v>#DIV/0!</v>
      </c>
      <c r="Z288" s="11" t="e">
        <f>(COUNTIFS(Sta!$A:$A,$A288,Sta!$E:$E,"&gt;1.5")  + COUNTIFS(Sta!$B:$B,$A288,Sta!$D:$D,"&gt;1.5"))/$D288</f>
        <v>#DIV/0!</v>
      </c>
      <c r="AA288" s="8" t="e">
        <f>COUNTIFS(Sta!$A:$A,$A288,Sta!$E:$E,"&gt;1.5")/$B288</f>
        <v>#DIV/0!</v>
      </c>
      <c r="AB288" s="8" t="e">
        <f>COUNTIFS(Sta!$B:$B,$A288,Sta!$D:$D,"&gt;1.5")/$C288</f>
        <v>#DIV/0!</v>
      </c>
      <c r="AC288" s="11" t="e">
        <f>(COUNTIFS(Sta!$A:A,$A288,Sta!$G:$G,"y") + COUNTIFS(Sta!$B:B,$A288,Sta!$G:$G,"y"))/$D288</f>
        <v>#DIV/0!</v>
      </c>
      <c r="AD288" s="8" t="e">
        <f>COUNTIFS(Sta!$A:A,$A288,Sta!$G:$G,"y")/$B288</f>
        <v>#DIV/0!</v>
      </c>
      <c r="AE288" s="16" t="e">
        <f>COUNTIFS(Sta!$B:B,$A288,Sta!$G:$G,"y")/$C288</f>
        <v>#DIV/0!</v>
      </c>
    </row>
    <row r="289" spans="1:31" x14ac:dyDescent="0.3">
      <c r="A289" t="s">
        <v>398</v>
      </c>
      <c r="B289" s="9">
        <f>COUNTIF(Sta!A:A,A289)</f>
        <v>0</v>
      </c>
      <c r="C289" s="4">
        <f>COUNTIF(Sta!B:B,A289)</f>
        <v>0</v>
      </c>
      <c r="D289" s="4">
        <f t="shared" si="9"/>
        <v>0</v>
      </c>
      <c r="E289" s="11" t="e">
        <f>(COUNTIFS(Sta!$A:$A,$A289,Sta!$F:$F,"&gt;0.5") + COUNTIFS(Sta!$B:$B,$A289,Sta!$F:$F,"&gt;0.5"))/$D289</f>
        <v>#DIV/0!</v>
      </c>
      <c r="F289" s="8" t="e">
        <f>COUNTIFS(Sta!$A:$A,$A289,Sta!$F:$F,"&gt;0.5")/$B289</f>
        <v>#DIV/0!</v>
      </c>
      <c r="G289" s="8" t="e">
        <f>COUNTIFS(Sta!$B:$B,$A289,Sta!$F:$F,"&gt;0.5")/$C289</f>
        <v>#DIV/0!</v>
      </c>
      <c r="H289" s="11" t="e">
        <f>(COUNTIFS(Sta!$A:$A,$A289,Sta!$F:$F,"&gt;1.5") + COUNTIFS(Sta!$B:$B,$A289,Sta!$F:$F,"&gt;1.5"))/$D289</f>
        <v>#DIV/0!</v>
      </c>
      <c r="I289" s="8" t="e">
        <f>COUNTIFS(Sta!$A:$A,$A289,Sta!$F:$F,"&gt;1.5")/$B289</f>
        <v>#DIV/0!</v>
      </c>
      <c r="J289" s="8" t="e">
        <f>COUNTIFS(Sta!$B:$B,$A289,Sta!$F:$F,"&gt;1.5")/$C289</f>
        <v>#DIV/0!</v>
      </c>
      <c r="K289" s="11" t="e">
        <f>(COUNTIFS(Sta!$A:$A,$A289,Sta!$F:$F,"&gt;2.5") + COUNTIFS(Sta!$B:$B,$A289,Sta!$F:$F,"&gt;2.5"))/$D289</f>
        <v>#DIV/0!</v>
      </c>
      <c r="L289" s="8" t="e">
        <f>COUNTIFS(Sta!$A:$A,$A289,Sta!$F:$F,"&gt;2.5")/$B289</f>
        <v>#DIV/0!</v>
      </c>
      <c r="M289" s="8" t="e">
        <f>COUNTIFS(Sta!$B:$B,$A289,Sta!$F:$F,"&gt;2.5")/$C289</f>
        <v>#DIV/0!</v>
      </c>
      <c r="N289" s="11" t="e">
        <f>(COUNTIFS(Sta!$A:$A,$A289,Sta!$F:$F,"&gt;3.5") + COUNTIFS(Sta!$B:$B,$A289,Sta!$F:$F,"&gt;3.5"))/$D289</f>
        <v>#DIV/0!</v>
      </c>
      <c r="O289" s="8" t="e">
        <f>COUNTIFS(Sta!$A:$A,$A289,Sta!$F:$F,"&gt;3.5")/$B289</f>
        <v>#DIV/0!</v>
      </c>
      <c r="P289" s="8" t="e">
        <f>COUNTIFS(Sta!$B:$B,$A289,Sta!$F:$F,"&gt;3.5")/$C289</f>
        <v>#DIV/0!</v>
      </c>
      <c r="Q289" s="11" t="e">
        <f>(COUNTIFS(Sta!$A:$A,$A289,Sta!$D:$D,"&gt;0.5")  + COUNTIFS(Sta!$B:$B,$A289,Sta!$E:$E,"&gt;0.5"))/$D289</f>
        <v>#DIV/0!</v>
      </c>
      <c r="R289" s="8" t="e">
        <f>COUNTIFS(Sta!$A:$A,$A289,Sta!$D:$D,"&gt;0.5")/$B289</f>
        <v>#DIV/0!</v>
      </c>
      <c r="S289" s="8" t="e">
        <f>COUNTIFS(Sta!$B:$B,$A289,Sta!$E:$E,"&gt;0.5")/$C289</f>
        <v>#DIV/0!</v>
      </c>
      <c r="T289" s="11" t="e">
        <f>(COUNTIFS(Sta!$A:$A,$A289,Sta!$D:$D,"&gt;1.5")  + COUNTIFS(Sta!$B:$B,$A289,Sta!$E:$E,"&gt;1.5"))/$D289</f>
        <v>#DIV/0!</v>
      </c>
      <c r="U289" s="8" t="e">
        <f>COUNTIFS(Sta!$A:$A,$A289,Sta!$D:$D,"&gt;1.5")/$B289</f>
        <v>#DIV/0!</v>
      </c>
      <c r="V289" s="8" t="e">
        <f>COUNTIFS(Sta!$B:$B,$A289,Sta!$E:$E,"&gt;1.5")/$C289</f>
        <v>#DIV/0!</v>
      </c>
      <c r="W289" s="11" t="e">
        <f>(COUNTIFS(Sta!$A:$A,$A289,Sta!$E:E,"&gt;0.5") +COUNTIFS(Sta!$B:$B,$A289,Sta!$D:$D,"&gt;0.5"))/$D289</f>
        <v>#DIV/0!</v>
      </c>
      <c r="X289" s="8" t="e">
        <f>COUNTIFS(Sta!$A:$A,$A289,Sta!$E:$E,"&gt;0.5")/$B289</f>
        <v>#DIV/0!</v>
      </c>
      <c r="Y289" s="8" t="e">
        <f>COUNTIFS(Sta!$B:$B,$A289,Sta!$D:$D,"&gt;0.5")/$C289</f>
        <v>#DIV/0!</v>
      </c>
      <c r="Z289" s="11" t="e">
        <f>(COUNTIFS(Sta!$A:$A,$A289,Sta!$E:$E,"&gt;1.5")  + COUNTIFS(Sta!$B:$B,$A289,Sta!$D:$D,"&gt;1.5"))/$D289</f>
        <v>#DIV/0!</v>
      </c>
      <c r="AA289" s="8" t="e">
        <f>COUNTIFS(Sta!$A:$A,$A289,Sta!$E:$E,"&gt;1.5")/$B289</f>
        <v>#DIV/0!</v>
      </c>
      <c r="AB289" s="8" t="e">
        <f>COUNTIFS(Sta!$B:$B,$A289,Sta!$D:$D,"&gt;1.5")/$C289</f>
        <v>#DIV/0!</v>
      </c>
      <c r="AC289" s="11" t="e">
        <f>(COUNTIFS(Sta!$A:A,$A289,Sta!$G:$G,"y") + COUNTIFS(Sta!$B:B,$A289,Sta!$G:$G,"y"))/$D289</f>
        <v>#DIV/0!</v>
      </c>
      <c r="AD289" s="8" t="e">
        <f>COUNTIFS(Sta!$A:A,$A289,Sta!$G:$G,"y")/$B289</f>
        <v>#DIV/0!</v>
      </c>
      <c r="AE289" s="16" t="e">
        <f>COUNTIFS(Sta!$B:B,$A289,Sta!$G:$G,"y")/$C289</f>
        <v>#DIV/0!</v>
      </c>
    </row>
    <row r="290" spans="1:31" x14ac:dyDescent="0.3">
      <c r="A290" t="s">
        <v>379</v>
      </c>
      <c r="B290" s="9">
        <f>COUNTIF(Sta!A:A,A290)</f>
        <v>0</v>
      </c>
      <c r="C290" s="4">
        <f>COUNTIF(Sta!B:B,A290)</f>
        <v>0</v>
      </c>
      <c r="D290" s="4">
        <f t="shared" si="9"/>
        <v>0</v>
      </c>
      <c r="E290" s="11" t="e">
        <f>(COUNTIFS(Sta!$A:$A,$A290,Sta!$F:$F,"&gt;0.5") + COUNTIFS(Sta!$B:$B,$A290,Sta!$F:$F,"&gt;0.5"))/$D290</f>
        <v>#DIV/0!</v>
      </c>
      <c r="F290" s="8" t="e">
        <f>COUNTIFS(Sta!$A:$A,$A290,Sta!$F:$F,"&gt;0.5")/$B290</f>
        <v>#DIV/0!</v>
      </c>
      <c r="G290" s="8" t="e">
        <f>COUNTIFS(Sta!$B:$B,$A290,Sta!$F:$F,"&gt;0.5")/$C290</f>
        <v>#DIV/0!</v>
      </c>
      <c r="H290" s="11" t="e">
        <f>(COUNTIFS(Sta!$A:$A,$A290,Sta!$F:$F,"&gt;1.5") + COUNTIFS(Sta!$B:$B,$A290,Sta!$F:$F,"&gt;1.5"))/$D290</f>
        <v>#DIV/0!</v>
      </c>
      <c r="I290" s="8" t="e">
        <f>COUNTIFS(Sta!$A:$A,$A290,Sta!$F:$F,"&gt;1.5")/$B290</f>
        <v>#DIV/0!</v>
      </c>
      <c r="J290" s="8" t="e">
        <f>COUNTIFS(Sta!$B:$B,$A290,Sta!$F:$F,"&gt;1.5")/$C290</f>
        <v>#DIV/0!</v>
      </c>
      <c r="K290" s="11" t="e">
        <f>(COUNTIFS(Sta!$A:$A,$A290,Sta!$F:$F,"&gt;2.5") + COUNTIFS(Sta!$B:$B,$A290,Sta!$F:$F,"&gt;2.5"))/$D290</f>
        <v>#DIV/0!</v>
      </c>
      <c r="L290" s="8" t="e">
        <f>COUNTIFS(Sta!$A:$A,$A290,Sta!$F:$F,"&gt;2.5")/$B290</f>
        <v>#DIV/0!</v>
      </c>
      <c r="M290" s="8" t="e">
        <f>COUNTIFS(Sta!$B:$B,$A290,Sta!$F:$F,"&gt;2.5")/$C290</f>
        <v>#DIV/0!</v>
      </c>
      <c r="N290" s="11" t="e">
        <f>(COUNTIFS(Sta!$A:$A,$A290,Sta!$F:$F,"&gt;3.5") + COUNTIFS(Sta!$B:$B,$A290,Sta!$F:$F,"&gt;3.5"))/$D290</f>
        <v>#DIV/0!</v>
      </c>
      <c r="O290" s="8" t="e">
        <f>COUNTIFS(Sta!$A:$A,$A290,Sta!$F:$F,"&gt;3.5")/$B290</f>
        <v>#DIV/0!</v>
      </c>
      <c r="P290" s="8" t="e">
        <f>COUNTIFS(Sta!$B:$B,$A290,Sta!$F:$F,"&gt;3.5")/$C290</f>
        <v>#DIV/0!</v>
      </c>
      <c r="Q290" s="11" t="e">
        <f>(COUNTIFS(Sta!$A:$A,$A290,Sta!$D:$D,"&gt;0.5")  + COUNTIFS(Sta!$B:$B,$A290,Sta!$E:$E,"&gt;0.5"))/$D290</f>
        <v>#DIV/0!</v>
      </c>
      <c r="R290" s="8" t="e">
        <f>COUNTIFS(Sta!$A:$A,$A290,Sta!$D:$D,"&gt;0.5")/$B290</f>
        <v>#DIV/0!</v>
      </c>
      <c r="S290" s="8" t="e">
        <f>COUNTIFS(Sta!$B:$B,$A290,Sta!$E:$E,"&gt;0.5")/$C290</f>
        <v>#DIV/0!</v>
      </c>
      <c r="T290" s="11" t="e">
        <f>(COUNTIFS(Sta!$A:$A,$A290,Sta!$D:$D,"&gt;1.5")  + COUNTIFS(Sta!$B:$B,$A290,Sta!$E:$E,"&gt;1.5"))/$D290</f>
        <v>#DIV/0!</v>
      </c>
      <c r="U290" s="8" t="e">
        <f>COUNTIFS(Sta!$A:$A,$A290,Sta!$D:$D,"&gt;1.5")/$B290</f>
        <v>#DIV/0!</v>
      </c>
      <c r="V290" s="8" t="e">
        <f>COUNTIFS(Sta!$B:$B,$A290,Sta!$E:$E,"&gt;1.5")/$C290</f>
        <v>#DIV/0!</v>
      </c>
      <c r="W290" s="11" t="e">
        <f>(COUNTIFS(Sta!$A:$A,$A290,Sta!$E:E,"&gt;0.5") +COUNTIFS(Sta!$B:$B,$A290,Sta!$D:$D,"&gt;0.5"))/$D290</f>
        <v>#DIV/0!</v>
      </c>
      <c r="X290" s="8" t="e">
        <f>COUNTIFS(Sta!$A:$A,$A290,Sta!$E:$E,"&gt;0.5")/$B290</f>
        <v>#DIV/0!</v>
      </c>
      <c r="Y290" s="8" t="e">
        <f>COUNTIFS(Sta!$B:$B,$A290,Sta!$D:$D,"&gt;0.5")/$C290</f>
        <v>#DIV/0!</v>
      </c>
      <c r="Z290" s="11" t="e">
        <f>(COUNTIFS(Sta!$A:$A,$A290,Sta!$E:$E,"&gt;1.5")  + COUNTIFS(Sta!$B:$B,$A290,Sta!$D:$D,"&gt;1.5"))/$D290</f>
        <v>#DIV/0!</v>
      </c>
      <c r="AA290" s="8" t="e">
        <f>COUNTIFS(Sta!$A:$A,$A290,Sta!$E:$E,"&gt;1.5")/$B290</f>
        <v>#DIV/0!</v>
      </c>
      <c r="AB290" s="8" t="e">
        <f>COUNTIFS(Sta!$B:$B,$A290,Sta!$D:$D,"&gt;1.5")/$C290</f>
        <v>#DIV/0!</v>
      </c>
      <c r="AC290" s="11" t="e">
        <f>(COUNTIFS(Sta!$A:A,$A290,Sta!$G:$G,"y") + COUNTIFS(Sta!$B:B,$A290,Sta!$G:$G,"y"))/$D290</f>
        <v>#DIV/0!</v>
      </c>
      <c r="AD290" s="8" t="e">
        <f>COUNTIFS(Sta!$A:A,$A290,Sta!$G:$G,"y")/$B290</f>
        <v>#DIV/0!</v>
      </c>
      <c r="AE290" s="16" t="e">
        <f>COUNTIFS(Sta!$B:B,$A290,Sta!$G:$G,"y")/$C290</f>
        <v>#DIV/0!</v>
      </c>
    </row>
    <row r="291" spans="1:31" x14ac:dyDescent="0.3">
      <c r="A291" t="s">
        <v>381</v>
      </c>
      <c r="B291" s="9">
        <f>COUNTIF(Sta!A:A,A291)</f>
        <v>0</v>
      </c>
      <c r="C291" s="4">
        <f>COUNTIF(Sta!B:B,A291)</f>
        <v>0</v>
      </c>
      <c r="D291" s="4">
        <f t="shared" si="9"/>
        <v>0</v>
      </c>
      <c r="E291" s="11" t="e">
        <f>(COUNTIFS(Sta!$A:$A,$A291,Sta!$F:$F,"&gt;0.5") + COUNTIFS(Sta!$B:$B,$A291,Sta!$F:$F,"&gt;0.5"))/$D291</f>
        <v>#DIV/0!</v>
      </c>
      <c r="F291" s="8" t="e">
        <f>COUNTIFS(Sta!$A:$A,$A291,Sta!$F:$F,"&gt;0.5")/$B291</f>
        <v>#DIV/0!</v>
      </c>
      <c r="G291" s="8" t="e">
        <f>COUNTIFS(Sta!$B:$B,$A291,Sta!$F:$F,"&gt;0.5")/$C291</f>
        <v>#DIV/0!</v>
      </c>
      <c r="H291" s="11" t="e">
        <f>(COUNTIFS(Sta!$A:$A,$A291,Sta!$F:$F,"&gt;1.5") + COUNTIFS(Sta!$B:$B,$A291,Sta!$F:$F,"&gt;1.5"))/$D291</f>
        <v>#DIV/0!</v>
      </c>
      <c r="I291" s="8" t="e">
        <f>COUNTIFS(Sta!$A:$A,$A291,Sta!$F:$F,"&gt;1.5")/$B291</f>
        <v>#DIV/0!</v>
      </c>
      <c r="J291" s="8" t="e">
        <f>COUNTIFS(Sta!$B:$B,$A291,Sta!$F:$F,"&gt;1.5")/$C291</f>
        <v>#DIV/0!</v>
      </c>
      <c r="K291" s="11" t="e">
        <f>(COUNTIFS(Sta!$A:$A,$A291,Sta!$F:$F,"&gt;2.5") + COUNTIFS(Sta!$B:$B,$A291,Sta!$F:$F,"&gt;2.5"))/$D291</f>
        <v>#DIV/0!</v>
      </c>
      <c r="L291" s="8" t="e">
        <f>COUNTIFS(Sta!$A:$A,$A291,Sta!$F:$F,"&gt;2.5")/$B291</f>
        <v>#DIV/0!</v>
      </c>
      <c r="M291" s="8" t="e">
        <f>COUNTIFS(Sta!$B:$B,$A291,Sta!$F:$F,"&gt;2.5")/$C291</f>
        <v>#DIV/0!</v>
      </c>
      <c r="N291" s="11" t="e">
        <f>(COUNTIFS(Sta!$A:$A,$A291,Sta!$F:$F,"&gt;3.5") + COUNTIFS(Sta!$B:$B,$A291,Sta!$F:$F,"&gt;3.5"))/$D291</f>
        <v>#DIV/0!</v>
      </c>
      <c r="O291" s="8" t="e">
        <f>COUNTIFS(Sta!$A:$A,$A291,Sta!$F:$F,"&gt;3.5")/$B291</f>
        <v>#DIV/0!</v>
      </c>
      <c r="P291" s="8" t="e">
        <f>COUNTIFS(Sta!$B:$B,$A291,Sta!$F:$F,"&gt;3.5")/$C291</f>
        <v>#DIV/0!</v>
      </c>
      <c r="Q291" s="11" t="e">
        <f>(COUNTIFS(Sta!$A:$A,$A291,Sta!$D:$D,"&gt;0.5")  + COUNTIFS(Sta!$B:$B,$A291,Sta!$E:$E,"&gt;0.5"))/$D291</f>
        <v>#DIV/0!</v>
      </c>
      <c r="R291" s="8" t="e">
        <f>COUNTIFS(Sta!$A:$A,$A291,Sta!$D:$D,"&gt;0.5")/$B291</f>
        <v>#DIV/0!</v>
      </c>
      <c r="S291" s="8" t="e">
        <f>COUNTIFS(Sta!$B:$B,$A291,Sta!$E:$E,"&gt;0.5")/$C291</f>
        <v>#DIV/0!</v>
      </c>
      <c r="T291" s="11" t="e">
        <f>(COUNTIFS(Sta!$A:$A,$A291,Sta!$D:$D,"&gt;1.5")  + COUNTIFS(Sta!$B:$B,$A291,Sta!$E:$E,"&gt;1.5"))/$D291</f>
        <v>#DIV/0!</v>
      </c>
      <c r="U291" s="8" t="e">
        <f>COUNTIFS(Sta!$A:$A,$A291,Sta!$D:$D,"&gt;1.5")/$B291</f>
        <v>#DIV/0!</v>
      </c>
      <c r="V291" s="8" t="e">
        <f>COUNTIFS(Sta!$B:$B,$A291,Sta!$E:$E,"&gt;1.5")/$C291</f>
        <v>#DIV/0!</v>
      </c>
      <c r="W291" s="11" t="e">
        <f>(COUNTIFS(Sta!$A:$A,$A291,Sta!$E:E,"&gt;0.5") +COUNTIFS(Sta!$B:$B,$A291,Sta!$D:$D,"&gt;0.5"))/$D291</f>
        <v>#DIV/0!</v>
      </c>
      <c r="X291" s="8" t="e">
        <f>COUNTIFS(Sta!$A:$A,$A291,Sta!$E:$E,"&gt;0.5")/$B291</f>
        <v>#DIV/0!</v>
      </c>
      <c r="Y291" s="8" t="e">
        <f>COUNTIFS(Sta!$B:$B,$A291,Sta!$D:$D,"&gt;0.5")/$C291</f>
        <v>#DIV/0!</v>
      </c>
      <c r="Z291" s="11" t="e">
        <f>(COUNTIFS(Sta!$A:$A,$A291,Sta!$E:$E,"&gt;1.5")  + COUNTIFS(Sta!$B:$B,$A291,Sta!$D:$D,"&gt;1.5"))/$D291</f>
        <v>#DIV/0!</v>
      </c>
      <c r="AA291" s="8" t="e">
        <f>COUNTIFS(Sta!$A:$A,$A291,Sta!$E:$E,"&gt;1.5")/$B291</f>
        <v>#DIV/0!</v>
      </c>
      <c r="AB291" s="8" t="e">
        <f>COUNTIFS(Sta!$B:$B,$A291,Sta!$D:$D,"&gt;1.5")/$C291</f>
        <v>#DIV/0!</v>
      </c>
      <c r="AC291" s="11" t="e">
        <f>(COUNTIFS(Sta!$A:A,$A291,Sta!$G:$G,"y") + COUNTIFS(Sta!$B:B,$A291,Sta!$G:$G,"y"))/$D291</f>
        <v>#DIV/0!</v>
      </c>
      <c r="AD291" s="8" t="e">
        <f>COUNTIFS(Sta!$A:A,$A291,Sta!$G:$G,"y")/$B291</f>
        <v>#DIV/0!</v>
      </c>
      <c r="AE291" s="16" t="e">
        <f>COUNTIFS(Sta!$B:B,$A291,Sta!$G:$G,"y")/$C291</f>
        <v>#DIV/0!</v>
      </c>
    </row>
    <row r="292" spans="1:31" x14ac:dyDescent="0.3">
      <c r="A292" t="s">
        <v>390</v>
      </c>
      <c r="B292" s="9">
        <f>COUNTIF(Sta!A:A,A292)</f>
        <v>0</v>
      </c>
      <c r="C292" s="4">
        <f>COUNTIF(Sta!B:B,A292)</f>
        <v>0</v>
      </c>
      <c r="D292" s="4">
        <f t="shared" si="9"/>
        <v>0</v>
      </c>
      <c r="E292" s="11" t="e">
        <f>(COUNTIFS(Sta!$A:$A,$A292,Sta!$F:$F,"&gt;0.5") + COUNTIFS(Sta!$B:$B,$A292,Sta!$F:$F,"&gt;0.5"))/$D292</f>
        <v>#DIV/0!</v>
      </c>
      <c r="F292" s="8" t="e">
        <f>COUNTIFS(Sta!$A:$A,$A292,Sta!$F:$F,"&gt;0.5")/$B292</f>
        <v>#DIV/0!</v>
      </c>
      <c r="G292" s="8" t="e">
        <f>COUNTIFS(Sta!$B:$B,$A292,Sta!$F:$F,"&gt;0.5")/$C292</f>
        <v>#DIV/0!</v>
      </c>
      <c r="H292" s="11" t="e">
        <f>(COUNTIFS(Sta!$A:$A,$A292,Sta!$F:$F,"&gt;1.5") + COUNTIFS(Sta!$B:$B,$A292,Sta!$F:$F,"&gt;1.5"))/$D292</f>
        <v>#DIV/0!</v>
      </c>
      <c r="I292" s="8" t="e">
        <f>COUNTIFS(Sta!$A:$A,$A292,Sta!$F:$F,"&gt;1.5")/$B292</f>
        <v>#DIV/0!</v>
      </c>
      <c r="J292" s="8" t="e">
        <f>COUNTIFS(Sta!$B:$B,$A292,Sta!$F:$F,"&gt;1.5")/$C292</f>
        <v>#DIV/0!</v>
      </c>
      <c r="K292" s="11" t="e">
        <f>(COUNTIFS(Sta!$A:$A,$A292,Sta!$F:$F,"&gt;2.5") + COUNTIFS(Sta!$B:$B,$A292,Sta!$F:$F,"&gt;2.5"))/$D292</f>
        <v>#DIV/0!</v>
      </c>
      <c r="L292" s="8" t="e">
        <f>COUNTIFS(Sta!$A:$A,$A292,Sta!$F:$F,"&gt;2.5")/$B292</f>
        <v>#DIV/0!</v>
      </c>
      <c r="M292" s="8" t="e">
        <f>COUNTIFS(Sta!$B:$B,$A292,Sta!$F:$F,"&gt;2.5")/$C292</f>
        <v>#DIV/0!</v>
      </c>
      <c r="N292" s="11" t="e">
        <f>(COUNTIFS(Sta!$A:$A,$A292,Sta!$F:$F,"&gt;3.5") + COUNTIFS(Sta!$B:$B,$A292,Sta!$F:$F,"&gt;3.5"))/$D292</f>
        <v>#DIV/0!</v>
      </c>
      <c r="O292" s="8" t="e">
        <f>COUNTIFS(Sta!$A:$A,$A292,Sta!$F:$F,"&gt;3.5")/$B292</f>
        <v>#DIV/0!</v>
      </c>
      <c r="P292" s="8" t="e">
        <f>COUNTIFS(Sta!$B:$B,$A292,Sta!$F:$F,"&gt;3.5")/$C292</f>
        <v>#DIV/0!</v>
      </c>
      <c r="Q292" s="11" t="e">
        <f>(COUNTIFS(Sta!$A:$A,$A292,Sta!$D:$D,"&gt;0.5")  + COUNTIFS(Sta!$B:$B,$A292,Sta!$E:$E,"&gt;0.5"))/$D292</f>
        <v>#DIV/0!</v>
      </c>
      <c r="R292" s="8" t="e">
        <f>COUNTIFS(Sta!$A:$A,$A292,Sta!$D:$D,"&gt;0.5")/$B292</f>
        <v>#DIV/0!</v>
      </c>
      <c r="S292" s="8" t="e">
        <f>COUNTIFS(Sta!$B:$B,$A292,Sta!$E:$E,"&gt;0.5")/$C292</f>
        <v>#DIV/0!</v>
      </c>
      <c r="T292" s="11" t="e">
        <f>(COUNTIFS(Sta!$A:$A,$A292,Sta!$D:$D,"&gt;1.5")  + COUNTIFS(Sta!$B:$B,$A292,Sta!$E:$E,"&gt;1.5"))/$D292</f>
        <v>#DIV/0!</v>
      </c>
      <c r="U292" s="8" t="e">
        <f>COUNTIFS(Sta!$A:$A,$A292,Sta!$D:$D,"&gt;1.5")/$B292</f>
        <v>#DIV/0!</v>
      </c>
      <c r="V292" s="8" t="e">
        <f>COUNTIFS(Sta!$B:$B,$A292,Sta!$E:$E,"&gt;1.5")/$C292</f>
        <v>#DIV/0!</v>
      </c>
      <c r="W292" s="11" t="e">
        <f>(COUNTIFS(Sta!$A:$A,$A292,Sta!$E:E,"&gt;0.5") +COUNTIFS(Sta!$B:$B,$A292,Sta!$D:$D,"&gt;0.5"))/$D292</f>
        <v>#DIV/0!</v>
      </c>
      <c r="X292" s="8" t="e">
        <f>COUNTIFS(Sta!$A:$A,$A292,Sta!$E:$E,"&gt;0.5")/$B292</f>
        <v>#DIV/0!</v>
      </c>
      <c r="Y292" s="8" t="e">
        <f>COUNTIFS(Sta!$B:$B,$A292,Sta!$D:$D,"&gt;0.5")/$C292</f>
        <v>#DIV/0!</v>
      </c>
      <c r="Z292" s="11" t="e">
        <f>(COUNTIFS(Sta!$A:$A,$A292,Sta!$E:$E,"&gt;1.5")  + COUNTIFS(Sta!$B:$B,$A292,Sta!$D:$D,"&gt;1.5"))/$D292</f>
        <v>#DIV/0!</v>
      </c>
      <c r="AA292" s="8" t="e">
        <f>COUNTIFS(Sta!$A:$A,$A292,Sta!$E:$E,"&gt;1.5")/$B292</f>
        <v>#DIV/0!</v>
      </c>
      <c r="AB292" s="8" t="e">
        <f>COUNTIFS(Sta!$B:$B,$A292,Sta!$D:$D,"&gt;1.5")/$C292</f>
        <v>#DIV/0!</v>
      </c>
      <c r="AC292" s="11" t="e">
        <f>(COUNTIFS(Sta!$A:A,$A292,Sta!$G:$G,"y") + COUNTIFS(Sta!$B:B,$A292,Sta!$G:$G,"y"))/$D292</f>
        <v>#DIV/0!</v>
      </c>
      <c r="AD292" s="8" t="e">
        <f>COUNTIFS(Sta!$A:A,$A292,Sta!$G:$G,"y")/$B292</f>
        <v>#DIV/0!</v>
      </c>
      <c r="AE292" s="16" t="e">
        <f>COUNTIFS(Sta!$B:B,$A292,Sta!$G:$G,"y")/$C292</f>
        <v>#DIV/0!</v>
      </c>
    </row>
    <row r="293" spans="1:31" x14ac:dyDescent="0.3">
      <c r="A293" t="s">
        <v>383</v>
      </c>
      <c r="B293" s="9">
        <f>COUNTIF(Sta!A:A,A293)</f>
        <v>0</v>
      </c>
      <c r="C293" s="4">
        <f>COUNTIF(Sta!B:B,A293)</f>
        <v>0</v>
      </c>
      <c r="D293" s="4">
        <f t="shared" si="9"/>
        <v>0</v>
      </c>
      <c r="E293" s="11" t="e">
        <f>(COUNTIFS(Sta!$A:$A,$A293,Sta!$F:$F,"&gt;0.5") + COUNTIFS(Sta!$B:$B,$A293,Sta!$F:$F,"&gt;0.5"))/$D293</f>
        <v>#DIV/0!</v>
      </c>
      <c r="F293" s="8" t="e">
        <f>COUNTIFS(Sta!$A:$A,$A293,Sta!$F:$F,"&gt;0.5")/$B293</f>
        <v>#DIV/0!</v>
      </c>
      <c r="G293" s="8" t="e">
        <f>COUNTIFS(Sta!$B:$B,$A293,Sta!$F:$F,"&gt;0.5")/$C293</f>
        <v>#DIV/0!</v>
      </c>
      <c r="H293" s="11" t="e">
        <f>(COUNTIFS(Sta!$A:$A,$A293,Sta!$F:$F,"&gt;1.5") + COUNTIFS(Sta!$B:$B,$A293,Sta!$F:$F,"&gt;1.5"))/$D293</f>
        <v>#DIV/0!</v>
      </c>
      <c r="I293" s="8" t="e">
        <f>COUNTIFS(Sta!$A:$A,$A293,Sta!$F:$F,"&gt;1.5")/$B293</f>
        <v>#DIV/0!</v>
      </c>
      <c r="J293" s="8" t="e">
        <f>COUNTIFS(Sta!$B:$B,$A293,Sta!$F:$F,"&gt;1.5")/$C293</f>
        <v>#DIV/0!</v>
      </c>
      <c r="K293" s="11" t="e">
        <f>(COUNTIFS(Sta!$A:$A,$A293,Sta!$F:$F,"&gt;2.5") + COUNTIFS(Sta!$B:$B,$A293,Sta!$F:$F,"&gt;2.5"))/$D293</f>
        <v>#DIV/0!</v>
      </c>
      <c r="L293" s="8" t="e">
        <f>COUNTIFS(Sta!$A:$A,$A293,Sta!$F:$F,"&gt;2.5")/$B293</f>
        <v>#DIV/0!</v>
      </c>
      <c r="M293" s="8" t="e">
        <f>COUNTIFS(Sta!$B:$B,$A293,Sta!$F:$F,"&gt;2.5")/$C293</f>
        <v>#DIV/0!</v>
      </c>
      <c r="N293" s="11" t="e">
        <f>(COUNTIFS(Sta!$A:$A,$A293,Sta!$F:$F,"&gt;3.5") + COUNTIFS(Sta!$B:$B,$A293,Sta!$F:$F,"&gt;3.5"))/$D293</f>
        <v>#DIV/0!</v>
      </c>
      <c r="O293" s="8" t="e">
        <f>COUNTIFS(Sta!$A:$A,$A293,Sta!$F:$F,"&gt;3.5")/$B293</f>
        <v>#DIV/0!</v>
      </c>
      <c r="P293" s="8" t="e">
        <f>COUNTIFS(Sta!$B:$B,$A293,Sta!$F:$F,"&gt;3.5")/$C293</f>
        <v>#DIV/0!</v>
      </c>
      <c r="Q293" s="11" t="e">
        <f>(COUNTIFS(Sta!$A:$A,$A293,Sta!$D:$D,"&gt;0.5")  + COUNTIFS(Sta!$B:$B,$A293,Sta!$E:$E,"&gt;0.5"))/$D293</f>
        <v>#DIV/0!</v>
      </c>
      <c r="R293" s="8" t="e">
        <f>COUNTIFS(Sta!$A:$A,$A293,Sta!$D:$D,"&gt;0.5")/$B293</f>
        <v>#DIV/0!</v>
      </c>
      <c r="S293" s="8" t="e">
        <f>COUNTIFS(Sta!$B:$B,$A293,Sta!$E:$E,"&gt;0.5")/$C293</f>
        <v>#DIV/0!</v>
      </c>
      <c r="T293" s="11" t="e">
        <f>(COUNTIFS(Sta!$A:$A,$A293,Sta!$D:$D,"&gt;1.5")  + COUNTIFS(Sta!$B:$B,$A293,Sta!$E:$E,"&gt;1.5"))/$D293</f>
        <v>#DIV/0!</v>
      </c>
      <c r="U293" s="8" t="e">
        <f>COUNTIFS(Sta!$A:$A,$A293,Sta!$D:$D,"&gt;1.5")/$B293</f>
        <v>#DIV/0!</v>
      </c>
      <c r="V293" s="8" t="e">
        <f>COUNTIFS(Sta!$B:$B,$A293,Sta!$E:$E,"&gt;1.5")/$C293</f>
        <v>#DIV/0!</v>
      </c>
      <c r="W293" s="11" t="e">
        <f>(COUNTIFS(Sta!$A:$A,$A293,Sta!$E:E,"&gt;0.5") +COUNTIFS(Sta!$B:$B,$A293,Sta!$D:$D,"&gt;0.5"))/$D293</f>
        <v>#DIV/0!</v>
      </c>
      <c r="X293" s="8" t="e">
        <f>COUNTIFS(Sta!$A:$A,$A293,Sta!$E:$E,"&gt;0.5")/$B293</f>
        <v>#DIV/0!</v>
      </c>
      <c r="Y293" s="8" t="e">
        <f>COUNTIFS(Sta!$B:$B,$A293,Sta!$D:$D,"&gt;0.5")/$C293</f>
        <v>#DIV/0!</v>
      </c>
      <c r="Z293" s="11" t="e">
        <f>(COUNTIFS(Sta!$A:$A,$A293,Sta!$E:$E,"&gt;1.5")  + COUNTIFS(Sta!$B:$B,$A293,Sta!$D:$D,"&gt;1.5"))/$D293</f>
        <v>#DIV/0!</v>
      </c>
      <c r="AA293" s="8" t="e">
        <f>COUNTIFS(Sta!$A:$A,$A293,Sta!$E:$E,"&gt;1.5")/$B293</f>
        <v>#DIV/0!</v>
      </c>
      <c r="AB293" s="8" t="e">
        <f>COUNTIFS(Sta!$B:$B,$A293,Sta!$D:$D,"&gt;1.5")/$C293</f>
        <v>#DIV/0!</v>
      </c>
      <c r="AC293" s="11" t="e">
        <f>(COUNTIFS(Sta!$A:A,$A293,Sta!$G:$G,"y") + COUNTIFS(Sta!$B:B,$A293,Sta!$G:$G,"y"))/$D293</f>
        <v>#DIV/0!</v>
      </c>
      <c r="AD293" s="8" t="e">
        <f>COUNTIFS(Sta!$A:A,$A293,Sta!$G:$G,"y")/$B293</f>
        <v>#DIV/0!</v>
      </c>
      <c r="AE293" s="16" t="e">
        <f>COUNTIFS(Sta!$B:B,$A293,Sta!$G:$G,"y")/$C293</f>
        <v>#DIV/0!</v>
      </c>
    </row>
    <row r="294" spans="1:31" x14ac:dyDescent="0.3">
      <c r="A294" t="s">
        <v>384</v>
      </c>
      <c r="B294" s="9">
        <f>COUNTIF(Sta!A:A,A294)</f>
        <v>0</v>
      </c>
      <c r="C294" s="4">
        <f>COUNTIF(Sta!B:B,A294)</f>
        <v>0</v>
      </c>
      <c r="D294" s="4">
        <f t="shared" si="9"/>
        <v>0</v>
      </c>
      <c r="E294" s="11" t="e">
        <f>(COUNTIFS(Sta!$A:$A,$A294,Sta!$F:$F,"&gt;0.5") + COUNTIFS(Sta!$B:$B,$A294,Sta!$F:$F,"&gt;0.5"))/$D294</f>
        <v>#DIV/0!</v>
      </c>
      <c r="F294" s="8" t="e">
        <f>COUNTIFS(Sta!$A:$A,$A294,Sta!$F:$F,"&gt;0.5")/$B294</f>
        <v>#DIV/0!</v>
      </c>
      <c r="G294" s="8" t="e">
        <f>COUNTIFS(Sta!$B:$B,$A294,Sta!$F:$F,"&gt;0.5")/$C294</f>
        <v>#DIV/0!</v>
      </c>
      <c r="H294" s="11" t="e">
        <f>(COUNTIFS(Sta!$A:$A,$A294,Sta!$F:$F,"&gt;1.5") + COUNTIFS(Sta!$B:$B,$A294,Sta!$F:$F,"&gt;1.5"))/$D294</f>
        <v>#DIV/0!</v>
      </c>
      <c r="I294" s="8" t="e">
        <f>COUNTIFS(Sta!$A:$A,$A294,Sta!$F:$F,"&gt;1.5")/$B294</f>
        <v>#DIV/0!</v>
      </c>
      <c r="J294" s="8" t="e">
        <f>COUNTIFS(Sta!$B:$B,$A294,Sta!$F:$F,"&gt;1.5")/$C294</f>
        <v>#DIV/0!</v>
      </c>
      <c r="K294" s="11" t="e">
        <f>(COUNTIFS(Sta!$A:$A,$A294,Sta!$F:$F,"&gt;2.5") + COUNTIFS(Sta!$B:$B,$A294,Sta!$F:$F,"&gt;2.5"))/$D294</f>
        <v>#DIV/0!</v>
      </c>
      <c r="L294" s="8" t="e">
        <f>COUNTIFS(Sta!$A:$A,$A294,Sta!$F:$F,"&gt;2.5")/$B294</f>
        <v>#DIV/0!</v>
      </c>
      <c r="M294" s="8" t="e">
        <f>COUNTIFS(Sta!$B:$B,$A294,Sta!$F:$F,"&gt;2.5")/$C294</f>
        <v>#DIV/0!</v>
      </c>
      <c r="N294" s="11" t="e">
        <f>(COUNTIFS(Sta!$A:$A,$A294,Sta!$F:$F,"&gt;3.5") + COUNTIFS(Sta!$B:$B,$A294,Sta!$F:$F,"&gt;3.5"))/$D294</f>
        <v>#DIV/0!</v>
      </c>
      <c r="O294" s="8" t="e">
        <f>COUNTIFS(Sta!$A:$A,$A294,Sta!$F:$F,"&gt;3.5")/$B294</f>
        <v>#DIV/0!</v>
      </c>
      <c r="P294" s="8" t="e">
        <f>COUNTIFS(Sta!$B:$B,$A294,Sta!$F:$F,"&gt;3.5")/$C294</f>
        <v>#DIV/0!</v>
      </c>
      <c r="Q294" s="11" t="e">
        <f>(COUNTIFS(Sta!$A:$A,$A294,Sta!$D:$D,"&gt;0.5")  + COUNTIFS(Sta!$B:$B,$A294,Sta!$E:$E,"&gt;0.5"))/$D294</f>
        <v>#DIV/0!</v>
      </c>
      <c r="R294" s="8" t="e">
        <f>COUNTIFS(Sta!$A:$A,$A294,Sta!$D:$D,"&gt;0.5")/$B294</f>
        <v>#DIV/0!</v>
      </c>
      <c r="S294" s="8" t="e">
        <f>COUNTIFS(Sta!$B:$B,$A294,Sta!$E:$E,"&gt;0.5")/$C294</f>
        <v>#DIV/0!</v>
      </c>
      <c r="T294" s="11" t="e">
        <f>(COUNTIFS(Sta!$A:$A,$A294,Sta!$D:$D,"&gt;1.5")  + COUNTIFS(Sta!$B:$B,$A294,Sta!$E:$E,"&gt;1.5"))/$D294</f>
        <v>#DIV/0!</v>
      </c>
      <c r="U294" s="8" t="e">
        <f>COUNTIFS(Sta!$A:$A,$A294,Sta!$D:$D,"&gt;1.5")/$B294</f>
        <v>#DIV/0!</v>
      </c>
      <c r="V294" s="8" t="e">
        <f>COUNTIFS(Sta!$B:$B,$A294,Sta!$E:$E,"&gt;1.5")/$C294</f>
        <v>#DIV/0!</v>
      </c>
      <c r="W294" s="11" t="e">
        <f>(COUNTIFS(Sta!$A:$A,$A294,Sta!$E:E,"&gt;0.5") +COUNTIFS(Sta!$B:$B,$A294,Sta!$D:$D,"&gt;0.5"))/$D294</f>
        <v>#DIV/0!</v>
      </c>
      <c r="X294" s="8" t="e">
        <f>COUNTIFS(Sta!$A:$A,$A294,Sta!$E:$E,"&gt;0.5")/$B294</f>
        <v>#DIV/0!</v>
      </c>
      <c r="Y294" s="8" t="e">
        <f>COUNTIFS(Sta!$B:$B,$A294,Sta!$D:$D,"&gt;0.5")/$C294</f>
        <v>#DIV/0!</v>
      </c>
      <c r="Z294" s="11" t="e">
        <f>(COUNTIFS(Sta!$A:$A,$A294,Sta!$E:$E,"&gt;1.5")  + COUNTIFS(Sta!$B:$B,$A294,Sta!$D:$D,"&gt;1.5"))/$D294</f>
        <v>#DIV/0!</v>
      </c>
      <c r="AA294" s="8" t="e">
        <f>COUNTIFS(Sta!$A:$A,$A294,Sta!$E:$E,"&gt;1.5")/$B294</f>
        <v>#DIV/0!</v>
      </c>
      <c r="AB294" s="8" t="e">
        <f>COUNTIFS(Sta!$B:$B,$A294,Sta!$D:$D,"&gt;1.5")/$C294</f>
        <v>#DIV/0!</v>
      </c>
      <c r="AC294" s="11" t="e">
        <f>(COUNTIFS(Sta!$A:A,$A294,Sta!$G:$G,"y") + COUNTIFS(Sta!$B:B,$A294,Sta!$G:$G,"y"))/$D294</f>
        <v>#DIV/0!</v>
      </c>
      <c r="AD294" s="8" t="e">
        <f>COUNTIFS(Sta!$A:A,$A294,Sta!$G:$G,"y")/$B294</f>
        <v>#DIV/0!</v>
      </c>
      <c r="AE294" s="16" t="e">
        <f>COUNTIFS(Sta!$B:B,$A294,Sta!$G:$G,"y")/$C294</f>
        <v>#DIV/0!</v>
      </c>
    </row>
    <row r="295" spans="1:31" x14ac:dyDescent="0.3">
      <c r="A295" t="s">
        <v>394</v>
      </c>
      <c r="B295" s="9">
        <f>COUNTIF(Sta!A:A,A295)</f>
        <v>0</v>
      </c>
      <c r="C295" s="4">
        <f>COUNTIF(Sta!B:B,A295)</f>
        <v>0</v>
      </c>
      <c r="D295" s="4">
        <f t="shared" si="9"/>
        <v>0</v>
      </c>
      <c r="E295" s="11" t="e">
        <f>(COUNTIFS(Sta!$A:$A,$A295,Sta!$F:$F,"&gt;0.5") + COUNTIFS(Sta!$B:$B,$A295,Sta!$F:$F,"&gt;0.5"))/$D295</f>
        <v>#DIV/0!</v>
      </c>
      <c r="F295" s="8" t="e">
        <f>COUNTIFS(Sta!$A:$A,$A295,Sta!$F:$F,"&gt;0.5")/$B295</f>
        <v>#DIV/0!</v>
      </c>
      <c r="G295" s="8" t="e">
        <f>COUNTIFS(Sta!$B:$B,$A295,Sta!$F:$F,"&gt;0.5")/$C295</f>
        <v>#DIV/0!</v>
      </c>
      <c r="H295" s="11" t="e">
        <f>(COUNTIFS(Sta!$A:$A,$A295,Sta!$F:$F,"&gt;1.5") + COUNTIFS(Sta!$B:$B,$A295,Sta!$F:$F,"&gt;1.5"))/$D295</f>
        <v>#DIV/0!</v>
      </c>
      <c r="I295" s="8" t="e">
        <f>COUNTIFS(Sta!$A:$A,$A295,Sta!$F:$F,"&gt;1.5")/$B295</f>
        <v>#DIV/0!</v>
      </c>
      <c r="J295" s="8" t="e">
        <f>COUNTIFS(Sta!$B:$B,$A295,Sta!$F:$F,"&gt;1.5")/$C295</f>
        <v>#DIV/0!</v>
      </c>
      <c r="K295" s="11" t="e">
        <f>(COUNTIFS(Sta!$A:$A,$A295,Sta!$F:$F,"&gt;2.5") + COUNTIFS(Sta!$B:$B,$A295,Sta!$F:$F,"&gt;2.5"))/$D295</f>
        <v>#DIV/0!</v>
      </c>
      <c r="L295" s="8" t="e">
        <f>COUNTIFS(Sta!$A:$A,$A295,Sta!$F:$F,"&gt;2.5")/$B295</f>
        <v>#DIV/0!</v>
      </c>
      <c r="M295" s="8" t="e">
        <f>COUNTIFS(Sta!$B:$B,$A295,Sta!$F:$F,"&gt;2.5")/$C295</f>
        <v>#DIV/0!</v>
      </c>
      <c r="N295" s="11" t="e">
        <f>(COUNTIFS(Sta!$A:$A,$A295,Sta!$F:$F,"&gt;3.5") + COUNTIFS(Sta!$B:$B,$A295,Sta!$F:$F,"&gt;3.5"))/$D295</f>
        <v>#DIV/0!</v>
      </c>
      <c r="O295" s="8" t="e">
        <f>COUNTIFS(Sta!$A:$A,$A295,Sta!$F:$F,"&gt;3.5")/$B295</f>
        <v>#DIV/0!</v>
      </c>
      <c r="P295" s="8" t="e">
        <f>COUNTIFS(Sta!$B:$B,$A295,Sta!$F:$F,"&gt;3.5")/$C295</f>
        <v>#DIV/0!</v>
      </c>
      <c r="Q295" s="11" t="e">
        <f>(COUNTIFS(Sta!$A:$A,$A295,Sta!$D:$D,"&gt;0.5")  + COUNTIFS(Sta!$B:$B,$A295,Sta!$E:$E,"&gt;0.5"))/$D295</f>
        <v>#DIV/0!</v>
      </c>
      <c r="R295" s="8" t="e">
        <f>COUNTIFS(Sta!$A:$A,$A295,Sta!$D:$D,"&gt;0.5")/$B295</f>
        <v>#DIV/0!</v>
      </c>
      <c r="S295" s="8" t="e">
        <f>COUNTIFS(Sta!$B:$B,$A295,Sta!$E:$E,"&gt;0.5")/$C295</f>
        <v>#DIV/0!</v>
      </c>
      <c r="T295" s="11" t="e">
        <f>(COUNTIFS(Sta!$A:$A,$A295,Sta!$D:$D,"&gt;1.5")  + COUNTIFS(Sta!$B:$B,$A295,Sta!$E:$E,"&gt;1.5"))/$D295</f>
        <v>#DIV/0!</v>
      </c>
      <c r="U295" s="8" t="e">
        <f>COUNTIFS(Sta!$A:$A,$A295,Sta!$D:$D,"&gt;1.5")/$B295</f>
        <v>#DIV/0!</v>
      </c>
      <c r="V295" s="8" t="e">
        <f>COUNTIFS(Sta!$B:$B,$A295,Sta!$E:$E,"&gt;1.5")/$C295</f>
        <v>#DIV/0!</v>
      </c>
      <c r="W295" s="11" t="e">
        <f>(COUNTIFS(Sta!$A:$A,$A295,Sta!$E:E,"&gt;0.5") +COUNTIFS(Sta!$B:$B,$A295,Sta!$D:$D,"&gt;0.5"))/$D295</f>
        <v>#DIV/0!</v>
      </c>
      <c r="X295" s="8" t="e">
        <f>COUNTIFS(Sta!$A:$A,$A295,Sta!$E:$E,"&gt;0.5")/$B295</f>
        <v>#DIV/0!</v>
      </c>
      <c r="Y295" s="8" t="e">
        <f>COUNTIFS(Sta!$B:$B,$A295,Sta!$D:$D,"&gt;0.5")/$C295</f>
        <v>#DIV/0!</v>
      </c>
      <c r="Z295" s="11" t="e">
        <f>(COUNTIFS(Sta!$A:$A,$A295,Sta!$E:$E,"&gt;1.5")  + COUNTIFS(Sta!$B:$B,$A295,Sta!$D:$D,"&gt;1.5"))/$D295</f>
        <v>#DIV/0!</v>
      </c>
      <c r="AA295" s="8" t="e">
        <f>COUNTIFS(Sta!$A:$A,$A295,Sta!$E:$E,"&gt;1.5")/$B295</f>
        <v>#DIV/0!</v>
      </c>
      <c r="AB295" s="8" t="e">
        <f>COUNTIFS(Sta!$B:$B,$A295,Sta!$D:$D,"&gt;1.5")/$C295</f>
        <v>#DIV/0!</v>
      </c>
      <c r="AC295" s="11" t="e">
        <f>(COUNTIFS(Sta!$A:A,$A295,Sta!$G:$G,"y") + COUNTIFS(Sta!$B:B,$A295,Sta!$G:$G,"y"))/$D295</f>
        <v>#DIV/0!</v>
      </c>
      <c r="AD295" s="8" t="e">
        <f>COUNTIFS(Sta!$A:A,$A295,Sta!$G:$G,"y")/$B295</f>
        <v>#DIV/0!</v>
      </c>
      <c r="AE295" s="16" t="e">
        <f>COUNTIFS(Sta!$B:B,$A295,Sta!$G:$G,"y")/$C295</f>
        <v>#DIV/0!</v>
      </c>
    </row>
    <row r="296" spans="1:31" x14ac:dyDescent="0.3">
      <c r="A296" t="s">
        <v>396</v>
      </c>
      <c r="B296" s="9">
        <f>COUNTIF(Sta!A:A,A296)</f>
        <v>0</v>
      </c>
      <c r="C296" s="4">
        <f>COUNTIF(Sta!B:B,A296)</f>
        <v>0</v>
      </c>
      <c r="D296" s="4">
        <f t="shared" si="9"/>
        <v>0</v>
      </c>
      <c r="E296" s="11" t="e">
        <f>(COUNTIFS(Sta!$A:$A,$A296,Sta!$F:$F,"&gt;0.5") + COUNTIFS(Sta!$B:$B,$A296,Sta!$F:$F,"&gt;0.5"))/$D296</f>
        <v>#DIV/0!</v>
      </c>
      <c r="F296" s="8" t="e">
        <f>COUNTIFS(Sta!$A:$A,$A296,Sta!$F:$F,"&gt;0.5")/$B296</f>
        <v>#DIV/0!</v>
      </c>
      <c r="G296" s="8" t="e">
        <f>COUNTIFS(Sta!$B:$B,$A296,Sta!$F:$F,"&gt;0.5")/$C296</f>
        <v>#DIV/0!</v>
      </c>
      <c r="H296" s="11" t="e">
        <f>(COUNTIFS(Sta!$A:$A,$A296,Sta!$F:$F,"&gt;1.5") + COUNTIFS(Sta!$B:$B,$A296,Sta!$F:$F,"&gt;1.5"))/$D296</f>
        <v>#DIV/0!</v>
      </c>
      <c r="I296" s="8" t="e">
        <f>COUNTIFS(Sta!$A:$A,$A296,Sta!$F:$F,"&gt;1.5")/$B296</f>
        <v>#DIV/0!</v>
      </c>
      <c r="J296" s="8" t="e">
        <f>COUNTIFS(Sta!$B:$B,$A296,Sta!$F:$F,"&gt;1.5")/$C296</f>
        <v>#DIV/0!</v>
      </c>
      <c r="K296" s="11" t="e">
        <f>(COUNTIFS(Sta!$A:$A,$A296,Sta!$F:$F,"&gt;2.5") + COUNTIFS(Sta!$B:$B,$A296,Sta!$F:$F,"&gt;2.5"))/$D296</f>
        <v>#DIV/0!</v>
      </c>
      <c r="L296" s="8" t="e">
        <f>COUNTIFS(Sta!$A:$A,$A296,Sta!$F:$F,"&gt;2.5")/$B296</f>
        <v>#DIV/0!</v>
      </c>
      <c r="M296" s="8" t="e">
        <f>COUNTIFS(Sta!$B:$B,$A296,Sta!$F:$F,"&gt;2.5")/$C296</f>
        <v>#DIV/0!</v>
      </c>
      <c r="N296" s="11" t="e">
        <f>(COUNTIFS(Sta!$A:$A,$A296,Sta!$F:$F,"&gt;3.5") + COUNTIFS(Sta!$B:$B,$A296,Sta!$F:$F,"&gt;3.5"))/$D296</f>
        <v>#DIV/0!</v>
      </c>
      <c r="O296" s="8" t="e">
        <f>COUNTIFS(Sta!$A:$A,$A296,Sta!$F:$F,"&gt;3.5")/$B296</f>
        <v>#DIV/0!</v>
      </c>
      <c r="P296" s="8" t="e">
        <f>COUNTIFS(Sta!$B:$B,$A296,Sta!$F:$F,"&gt;3.5")/$C296</f>
        <v>#DIV/0!</v>
      </c>
      <c r="Q296" s="11" t="e">
        <f>(COUNTIFS(Sta!$A:$A,$A296,Sta!$D:$D,"&gt;0.5")  + COUNTIFS(Sta!$B:$B,$A296,Sta!$E:$E,"&gt;0.5"))/$D296</f>
        <v>#DIV/0!</v>
      </c>
      <c r="R296" s="8" t="e">
        <f>COUNTIFS(Sta!$A:$A,$A296,Sta!$D:$D,"&gt;0.5")/$B296</f>
        <v>#DIV/0!</v>
      </c>
      <c r="S296" s="8" t="e">
        <f>COUNTIFS(Sta!$B:$B,$A296,Sta!$E:$E,"&gt;0.5")/$C296</f>
        <v>#DIV/0!</v>
      </c>
      <c r="T296" s="11" t="e">
        <f>(COUNTIFS(Sta!$A:$A,$A296,Sta!$D:$D,"&gt;1.5")  + COUNTIFS(Sta!$B:$B,$A296,Sta!$E:$E,"&gt;1.5"))/$D296</f>
        <v>#DIV/0!</v>
      </c>
      <c r="U296" s="8" t="e">
        <f>COUNTIFS(Sta!$A:$A,$A296,Sta!$D:$D,"&gt;1.5")/$B296</f>
        <v>#DIV/0!</v>
      </c>
      <c r="V296" s="8" t="e">
        <f>COUNTIFS(Sta!$B:$B,$A296,Sta!$E:$E,"&gt;1.5")/$C296</f>
        <v>#DIV/0!</v>
      </c>
      <c r="W296" s="11" t="e">
        <f>(COUNTIFS(Sta!$A:$A,$A296,Sta!$E:E,"&gt;0.5") +COUNTIFS(Sta!$B:$B,$A296,Sta!$D:$D,"&gt;0.5"))/$D296</f>
        <v>#DIV/0!</v>
      </c>
      <c r="X296" s="8" t="e">
        <f>COUNTIFS(Sta!$A:$A,$A296,Sta!$E:$E,"&gt;0.5")/$B296</f>
        <v>#DIV/0!</v>
      </c>
      <c r="Y296" s="8" t="e">
        <f>COUNTIFS(Sta!$B:$B,$A296,Sta!$D:$D,"&gt;0.5")/$C296</f>
        <v>#DIV/0!</v>
      </c>
      <c r="Z296" s="11" t="e">
        <f>(COUNTIFS(Sta!$A:$A,$A296,Sta!$E:$E,"&gt;1.5")  + COUNTIFS(Sta!$B:$B,$A296,Sta!$D:$D,"&gt;1.5"))/$D296</f>
        <v>#DIV/0!</v>
      </c>
      <c r="AA296" s="8" t="e">
        <f>COUNTIFS(Sta!$A:$A,$A296,Sta!$E:$E,"&gt;1.5")/$B296</f>
        <v>#DIV/0!</v>
      </c>
      <c r="AB296" s="8" t="e">
        <f>COUNTIFS(Sta!$B:$B,$A296,Sta!$D:$D,"&gt;1.5")/$C296</f>
        <v>#DIV/0!</v>
      </c>
      <c r="AC296" s="11" t="e">
        <f>(COUNTIFS(Sta!$A:A,$A296,Sta!$G:$G,"y") + COUNTIFS(Sta!$B:B,$A296,Sta!$G:$G,"y"))/$D296</f>
        <v>#DIV/0!</v>
      </c>
      <c r="AD296" s="8" t="e">
        <f>COUNTIFS(Sta!$A:A,$A296,Sta!$G:$G,"y")/$B296</f>
        <v>#DIV/0!</v>
      </c>
      <c r="AE296" s="16" t="e">
        <f>COUNTIFS(Sta!$B:B,$A296,Sta!$G:$G,"y")/$C296</f>
        <v>#DIV/0!</v>
      </c>
    </row>
    <row r="297" spans="1:31" x14ac:dyDescent="0.3">
      <c r="A297" t="s">
        <v>385</v>
      </c>
      <c r="B297" s="9">
        <f>COUNTIF(Sta!A:A,A297)</f>
        <v>0</v>
      </c>
      <c r="C297" s="4">
        <f>COUNTIF(Sta!B:B,A297)</f>
        <v>0</v>
      </c>
      <c r="D297" s="4">
        <f t="shared" si="9"/>
        <v>0</v>
      </c>
      <c r="E297" s="11" t="e">
        <f>(COUNTIFS(Sta!$A:$A,$A297,Sta!$F:$F,"&gt;0.5") + COUNTIFS(Sta!$B:$B,$A297,Sta!$F:$F,"&gt;0.5"))/$D297</f>
        <v>#DIV/0!</v>
      </c>
      <c r="F297" s="8" t="e">
        <f>COUNTIFS(Sta!$A:$A,$A297,Sta!$F:$F,"&gt;0.5")/$B297</f>
        <v>#DIV/0!</v>
      </c>
      <c r="G297" s="8" t="e">
        <f>COUNTIFS(Sta!$B:$B,$A297,Sta!$F:$F,"&gt;0.5")/$C297</f>
        <v>#DIV/0!</v>
      </c>
      <c r="H297" s="11" t="e">
        <f>(COUNTIFS(Sta!$A:$A,$A297,Sta!$F:$F,"&gt;1.5") + COUNTIFS(Sta!$B:$B,$A297,Sta!$F:$F,"&gt;1.5"))/$D297</f>
        <v>#DIV/0!</v>
      </c>
      <c r="I297" s="8" t="e">
        <f>COUNTIFS(Sta!$A:$A,$A297,Sta!$F:$F,"&gt;1.5")/$B297</f>
        <v>#DIV/0!</v>
      </c>
      <c r="J297" s="8" t="e">
        <f>COUNTIFS(Sta!$B:$B,$A297,Sta!$F:$F,"&gt;1.5")/$C297</f>
        <v>#DIV/0!</v>
      </c>
      <c r="K297" s="11" t="e">
        <f>(COUNTIFS(Sta!$A:$A,$A297,Sta!$F:$F,"&gt;2.5") + COUNTIFS(Sta!$B:$B,$A297,Sta!$F:$F,"&gt;2.5"))/$D297</f>
        <v>#DIV/0!</v>
      </c>
      <c r="L297" s="8" t="e">
        <f>COUNTIFS(Sta!$A:$A,$A297,Sta!$F:$F,"&gt;2.5")/$B297</f>
        <v>#DIV/0!</v>
      </c>
      <c r="M297" s="8" t="e">
        <f>COUNTIFS(Sta!$B:$B,$A297,Sta!$F:$F,"&gt;2.5")/$C297</f>
        <v>#DIV/0!</v>
      </c>
      <c r="N297" s="11" t="e">
        <f>(COUNTIFS(Sta!$A:$A,$A297,Sta!$F:$F,"&gt;3.5") + COUNTIFS(Sta!$B:$B,$A297,Sta!$F:$F,"&gt;3.5"))/$D297</f>
        <v>#DIV/0!</v>
      </c>
      <c r="O297" s="8" t="e">
        <f>COUNTIFS(Sta!$A:$A,$A297,Sta!$F:$F,"&gt;3.5")/$B297</f>
        <v>#DIV/0!</v>
      </c>
      <c r="P297" s="8" t="e">
        <f>COUNTIFS(Sta!$B:$B,$A297,Sta!$F:$F,"&gt;3.5")/$C297</f>
        <v>#DIV/0!</v>
      </c>
      <c r="Q297" s="11" t="e">
        <f>(COUNTIFS(Sta!$A:$A,$A297,Sta!$D:$D,"&gt;0.5")  + COUNTIFS(Sta!$B:$B,$A297,Sta!$E:$E,"&gt;0.5"))/$D297</f>
        <v>#DIV/0!</v>
      </c>
      <c r="R297" s="8" t="e">
        <f>COUNTIFS(Sta!$A:$A,$A297,Sta!$D:$D,"&gt;0.5")/$B297</f>
        <v>#DIV/0!</v>
      </c>
      <c r="S297" s="8" t="e">
        <f>COUNTIFS(Sta!$B:$B,$A297,Sta!$E:$E,"&gt;0.5")/$C297</f>
        <v>#DIV/0!</v>
      </c>
      <c r="T297" s="11" t="e">
        <f>(COUNTIFS(Sta!$A:$A,$A297,Sta!$D:$D,"&gt;1.5")  + COUNTIFS(Sta!$B:$B,$A297,Sta!$E:$E,"&gt;1.5"))/$D297</f>
        <v>#DIV/0!</v>
      </c>
      <c r="U297" s="8" t="e">
        <f>COUNTIFS(Sta!$A:$A,$A297,Sta!$D:$D,"&gt;1.5")/$B297</f>
        <v>#DIV/0!</v>
      </c>
      <c r="V297" s="8" t="e">
        <f>COUNTIFS(Sta!$B:$B,$A297,Sta!$E:$E,"&gt;1.5")/$C297</f>
        <v>#DIV/0!</v>
      </c>
      <c r="W297" s="11" t="e">
        <f>(COUNTIFS(Sta!$A:$A,$A297,Sta!$E:E,"&gt;0.5") +COUNTIFS(Sta!$B:$B,$A297,Sta!$D:$D,"&gt;0.5"))/$D297</f>
        <v>#DIV/0!</v>
      </c>
      <c r="X297" s="8" t="e">
        <f>COUNTIFS(Sta!$A:$A,$A297,Sta!$E:$E,"&gt;0.5")/$B297</f>
        <v>#DIV/0!</v>
      </c>
      <c r="Y297" s="8" t="e">
        <f>COUNTIFS(Sta!$B:$B,$A297,Sta!$D:$D,"&gt;0.5")/$C297</f>
        <v>#DIV/0!</v>
      </c>
      <c r="Z297" s="11" t="e">
        <f>(COUNTIFS(Sta!$A:$A,$A297,Sta!$E:$E,"&gt;1.5")  + COUNTIFS(Sta!$B:$B,$A297,Sta!$D:$D,"&gt;1.5"))/$D297</f>
        <v>#DIV/0!</v>
      </c>
      <c r="AA297" s="8" t="e">
        <f>COUNTIFS(Sta!$A:$A,$A297,Sta!$E:$E,"&gt;1.5")/$B297</f>
        <v>#DIV/0!</v>
      </c>
      <c r="AB297" s="8" t="e">
        <f>COUNTIFS(Sta!$B:$B,$A297,Sta!$D:$D,"&gt;1.5")/$C297</f>
        <v>#DIV/0!</v>
      </c>
      <c r="AC297" s="11" t="e">
        <f>(COUNTIFS(Sta!$A:A,$A297,Sta!$G:$G,"y") + COUNTIFS(Sta!$B:B,$A297,Sta!$G:$G,"y"))/$D297</f>
        <v>#DIV/0!</v>
      </c>
      <c r="AD297" s="8" t="e">
        <f>COUNTIFS(Sta!$A:A,$A297,Sta!$G:$G,"y")/$B297</f>
        <v>#DIV/0!</v>
      </c>
      <c r="AE297" s="16" t="e">
        <f>COUNTIFS(Sta!$B:B,$A297,Sta!$G:$G,"y")/$C297</f>
        <v>#DIV/0!</v>
      </c>
    </row>
    <row r="298" spans="1:31" x14ac:dyDescent="0.3">
      <c r="A298" t="s">
        <v>387</v>
      </c>
      <c r="B298" s="9">
        <f>COUNTIF(Sta!A:A,A298)</f>
        <v>0</v>
      </c>
      <c r="C298" s="4">
        <f>COUNTIF(Sta!B:B,A298)</f>
        <v>0</v>
      </c>
      <c r="D298" s="4">
        <f t="shared" si="9"/>
        <v>0</v>
      </c>
      <c r="E298" s="11" t="e">
        <f>(COUNTIFS(Sta!$A:$A,$A298,Sta!$F:$F,"&gt;0.5") + COUNTIFS(Sta!$B:$B,$A298,Sta!$F:$F,"&gt;0.5"))/$D298</f>
        <v>#DIV/0!</v>
      </c>
      <c r="F298" s="8" t="e">
        <f>COUNTIFS(Sta!$A:$A,$A298,Sta!$F:$F,"&gt;0.5")/$B298</f>
        <v>#DIV/0!</v>
      </c>
      <c r="G298" s="8" t="e">
        <f>COUNTIFS(Sta!$B:$B,$A298,Sta!$F:$F,"&gt;0.5")/$C298</f>
        <v>#DIV/0!</v>
      </c>
      <c r="H298" s="11" t="e">
        <f>(COUNTIFS(Sta!$A:$A,$A298,Sta!$F:$F,"&gt;1.5") + COUNTIFS(Sta!$B:$B,$A298,Sta!$F:$F,"&gt;1.5"))/$D298</f>
        <v>#DIV/0!</v>
      </c>
      <c r="I298" s="8" t="e">
        <f>COUNTIFS(Sta!$A:$A,$A298,Sta!$F:$F,"&gt;1.5")/$B298</f>
        <v>#DIV/0!</v>
      </c>
      <c r="J298" s="8" t="e">
        <f>COUNTIFS(Sta!$B:$B,$A298,Sta!$F:$F,"&gt;1.5")/$C298</f>
        <v>#DIV/0!</v>
      </c>
      <c r="K298" s="11" t="e">
        <f>(COUNTIFS(Sta!$A:$A,$A298,Sta!$F:$F,"&gt;2.5") + COUNTIFS(Sta!$B:$B,$A298,Sta!$F:$F,"&gt;2.5"))/$D298</f>
        <v>#DIV/0!</v>
      </c>
      <c r="L298" s="8" t="e">
        <f>COUNTIFS(Sta!$A:$A,$A298,Sta!$F:$F,"&gt;2.5")/$B298</f>
        <v>#DIV/0!</v>
      </c>
      <c r="M298" s="8" t="e">
        <f>COUNTIFS(Sta!$B:$B,$A298,Sta!$F:$F,"&gt;2.5")/$C298</f>
        <v>#DIV/0!</v>
      </c>
      <c r="N298" s="11" t="e">
        <f>(COUNTIFS(Sta!$A:$A,$A298,Sta!$F:$F,"&gt;3.5") + COUNTIFS(Sta!$B:$B,$A298,Sta!$F:$F,"&gt;3.5"))/$D298</f>
        <v>#DIV/0!</v>
      </c>
      <c r="O298" s="8" t="e">
        <f>COUNTIFS(Sta!$A:$A,$A298,Sta!$F:$F,"&gt;3.5")/$B298</f>
        <v>#DIV/0!</v>
      </c>
      <c r="P298" s="8" t="e">
        <f>COUNTIFS(Sta!$B:$B,$A298,Sta!$F:$F,"&gt;3.5")/$C298</f>
        <v>#DIV/0!</v>
      </c>
      <c r="Q298" s="11" t="e">
        <f>(COUNTIFS(Sta!$A:$A,$A298,Sta!$D:$D,"&gt;0.5")  + COUNTIFS(Sta!$B:$B,$A298,Sta!$E:$E,"&gt;0.5"))/$D298</f>
        <v>#DIV/0!</v>
      </c>
      <c r="R298" s="8" t="e">
        <f>COUNTIFS(Sta!$A:$A,$A298,Sta!$D:$D,"&gt;0.5")/$B298</f>
        <v>#DIV/0!</v>
      </c>
      <c r="S298" s="8" t="e">
        <f>COUNTIFS(Sta!$B:$B,$A298,Sta!$E:$E,"&gt;0.5")/$C298</f>
        <v>#DIV/0!</v>
      </c>
      <c r="T298" s="11" t="e">
        <f>(COUNTIFS(Sta!$A:$A,$A298,Sta!$D:$D,"&gt;1.5")  + COUNTIFS(Sta!$B:$B,$A298,Sta!$E:$E,"&gt;1.5"))/$D298</f>
        <v>#DIV/0!</v>
      </c>
      <c r="U298" s="8" t="e">
        <f>COUNTIFS(Sta!$A:$A,$A298,Sta!$D:$D,"&gt;1.5")/$B298</f>
        <v>#DIV/0!</v>
      </c>
      <c r="V298" s="8" t="e">
        <f>COUNTIFS(Sta!$B:$B,$A298,Sta!$E:$E,"&gt;1.5")/$C298</f>
        <v>#DIV/0!</v>
      </c>
      <c r="W298" s="11" t="e">
        <f>(COUNTIFS(Sta!$A:$A,$A298,Sta!$E:E,"&gt;0.5") +COUNTIFS(Sta!$B:$B,$A298,Sta!$D:$D,"&gt;0.5"))/$D298</f>
        <v>#DIV/0!</v>
      </c>
      <c r="X298" s="8" t="e">
        <f>COUNTIFS(Sta!$A:$A,$A298,Sta!$E:$E,"&gt;0.5")/$B298</f>
        <v>#DIV/0!</v>
      </c>
      <c r="Y298" s="8" t="e">
        <f>COUNTIFS(Sta!$B:$B,$A298,Sta!$D:$D,"&gt;0.5")/$C298</f>
        <v>#DIV/0!</v>
      </c>
      <c r="Z298" s="11" t="e">
        <f>(COUNTIFS(Sta!$A:$A,$A298,Sta!$E:$E,"&gt;1.5")  + COUNTIFS(Sta!$B:$B,$A298,Sta!$D:$D,"&gt;1.5"))/$D298</f>
        <v>#DIV/0!</v>
      </c>
      <c r="AA298" s="8" t="e">
        <f>COUNTIFS(Sta!$A:$A,$A298,Sta!$E:$E,"&gt;1.5")/$B298</f>
        <v>#DIV/0!</v>
      </c>
      <c r="AB298" s="8" t="e">
        <f>COUNTIFS(Sta!$B:$B,$A298,Sta!$D:$D,"&gt;1.5")/$C298</f>
        <v>#DIV/0!</v>
      </c>
      <c r="AC298" s="11" t="e">
        <f>(COUNTIFS(Sta!$A:A,$A298,Sta!$G:$G,"y") + COUNTIFS(Sta!$B:B,$A298,Sta!$G:$G,"y"))/$D298</f>
        <v>#DIV/0!</v>
      </c>
      <c r="AD298" s="8" t="e">
        <f>COUNTIFS(Sta!$A:A,$A298,Sta!$G:$G,"y")/$B298</f>
        <v>#DIV/0!</v>
      </c>
      <c r="AE298" s="16" t="e">
        <f>COUNTIFS(Sta!$B:B,$A298,Sta!$G:$G,"y")/$C298</f>
        <v>#DIV/0!</v>
      </c>
    </row>
    <row r="299" spans="1:31" x14ac:dyDescent="0.3">
      <c r="A299" t="s">
        <v>386</v>
      </c>
      <c r="B299" s="9">
        <f>COUNTIF(Sta!A:A,A299)</f>
        <v>0</v>
      </c>
      <c r="C299" s="4">
        <f>COUNTIF(Sta!B:B,A299)</f>
        <v>0</v>
      </c>
      <c r="D299" s="4">
        <f t="shared" si="9"/>
        <v>0</v>
      </c>
      <c r="E299" s="11" t="e">
        <f>(COUNTIFS(Sta!$A:$A,$A299,Sta!$F:$F,"&gt;0.5") + COUNTIFS(Sta!$B:$B,$A299,Sta!$F:$F,"&gt;0.5"))/$D299</f>
        <v>#DIV/0!</v>
      </c>
      <c r="F299" s="8" t="e">
        <f>COUNTIFS(Sta!$A:$A,$A299,Sta!$F:$F,"&gt;0.5")/$B299</f>
        <v>#DIV/0!</v>
      </c>
      <c r="G299" s="8" t="e">
        <f>COUNTIFS(Sta!$B:$B,$A299,Sta!$F:$F,"&gt;0.5")/$C299</f>
        <v>#DIV/0!</v>
      </c>
      <c r="H299" s="11" t="e">
        <f>(COUNTIFS(Sta!$A:$A,$A299,Sta!$F:$F,"&gt;1.5") + COUNTIFS(Sta!$B:$B,$A299,Sta!$F:$F,"&gt;1.5"))/$D299</f>
        <v>#DIV/0!</v>
      </c>
      <c r="I299" s="8" t="e">
        <f>COUNTIFS(Sta!$A:$A,$A299,Sta!$F:$F,"&gt;1.5")/$B299</f>
        <v>#DIV/0!</v>
      </c>
      <c r="J299" s="8" t="e">
        <f>COUNTIFS(Sta!$B:$B,$A299,Sta!$F:$F,"&gt;1.5")/$C299</f>
        <v>#DIV/0!</v>
      </c>
      <c r="K299" s="11" t="e">
        <f>(COUNTIFS(Sta!$A:$A,$A299,Sta!$F:$F,"&gt;2.5") + COUNTIFS(Sta!$B:$B,$A299,Sta!$F:$F,"&gt;2.5"))/$D299</f>
        <v>#DIV/0!</v>
      </c>
      <c r="L299" s="8" t="e">
        <f>COUNTIFS(Sta!$A:$A,$A299,Sta!$F:$F,"&gt;2.5")/$B299</f>
        <v>#DIV/0!</v>
      </c>
      <c r="M299" s="8" t="e">
        <f>COUNTIFS(Sta!$B:$B,$A299,Sta!$F:$F,"&gt;2.5")/$C299</f>
        <v>#DIV/0!</v>
      </c>
      <c r="N299" s="11" t="e">
        <f>(COUNTIFS(Sta!$A:$A,$A299,Sta!$F:$F,"&gt;3.5") + COUNTIFS(Sta!$B:$B,$A299,Sta!$F:$F,"&gt;3.5"))/$D299</f>
        <v>#DIV/0!</v>
      </c>
      <c r="O299" s="8" t="e">
        <f>COUNTIFS(Sta!$A:$A,$A299,Sta!$F:$F,"&gt;3.5")/$B299</f>
        <v>#DIV/0!</v>
      </c>
      <c r="P299" s="8" t="e">
        <f>COUNTIFS(Sta!$B:$B,$A299,Sta!$F:$F,"&gt;3.5")/$C299</f>
        <v>#DIV/0!</v>
      </c>
      <c r="Q299" s="11" t="e">
        <f>(COUNTIFS(Sta!$A:$A,$A299,Sta!$D:$D,"&gt;0.5")  + COUNTIFS(Sta!$B:$B,$A299,Sta!$E:$E,"&gt;0.5"))/$D299</f>
        <v>#DIV/0!</v>
      </c>
      <c r="R299" s="8" t="e">
        <f>COUNTIFS(Sta!$A:$A,$A299,Sta!$D:$D,"&gt;0.5")/$B299</f>
        <v>#DIV/0!</v>
      </c>
      <c r="S299" s="8" t="e">
        <f>COUNTIFS(Sta!$B:$B,$A299,Sta!$E:$E,"&gt;0.5")/$C299</f>
        <v>#DIV/0!</v>
      </c>
      <c r="T299" s="11" t="e">
        <f>(COUNTIFS(Sta!$A:$A,$A299,Sta!$D:$D,"&gt;1.5")  + COUNTIFS(Sta!$B:$B,$A299,Sta!$E:$E,"&gt;1.5"))/$D299</f>
        <v>#DIV/0!</v>
      </c>
      <c r="U299" s="8" t="e">
        <f>COUNTIFS(Sta!$A:$A,$A299,Sta!$D:$D,"&gt;1.5")/$B299</f>
        <v>#DIV/0!</v>
      </c>
      <c r="V299" s="8" t="e">
        <f>COUNTIFS(Sta!$B:$B,$A299,Sta!$E:$E,"&gt;1.5")/$C299</f>
        <v>#DIV/0!</v>
      </c>
      <c r="W299" s="11" t="e">
        <f>(COUNTIFS(Sta!$A:$A,$A299,Sta!$E:E,"&gt;0.5") +COUNTIFS(Sta!$B:$B,$A299,Sta!$D:$D,"&gt;0.5"))/$D299</f>
        <v>#DIV/0!</v>
      </c>
      <c r="X299" s="8" t="e">
        <f>COUNTIFS(Sta!$A:$A,$A299,Sta!$E:$E,"&gt;0.5")/$B299</f>
        <v>#DIV/0!</v>
      </c>
      <c r="Y299" s="8" t="e">
        <f>COUNTIFS(Sta!$B:$B,$A299,Sta!$D:$D,"&gt;0.5")/$C299</f>
        <v>#DIV/0!</v>
      </c>
      <c r="Z299" s="11" t="e">
        <f>(COUNTIFS(Sta!$A:$A,$A299,Sta!$E:$E,"&gt;1.5")  + COUNTIFS(Sta!$B:$B,$A299,Sta!$D:$D,"&gt;1.5"))/$D299</f>
        <v>#DIV/0!</v>
      </c>
      <c r="AA299" s="8" t="e">
        <f>COUNTIFS(Sta!$A:$A,$A299,Sta!$E:$E,"&gt;1.5")/$B299</f>
        <v>#DIV/0!</v>
      </c>
      <c r="AB299" s="8" t="e">
        <f>COUNTIFS(Sta!$B:$B,$A299,Sta!$D:$D,"&gt;1.5")/$C299</f>
        <v>#DIV/0!</v>
      </c>
      <c r="AC299" s="11" t="e">
        <f>(COUNTIFS(Sta!$A:A,$A299,Sta!$G:$G,"y") + COUNTIFS(Sta!$B:B,$A299,Sta!$G:$G,"y"))/$D299</f>
        <v>#DIV/0!</v>
      </c>
      <c r="AD299" s="8" t="e">
        <f>COUNTIFS(Sta!$A:A,$A299,Sta!$G:$G,"y")/$B299</f>
        <v>#DIV/0!</v>
      </c>
      <c r="AE299" s="16" t="e">
        <f>COUNTIFS(Sta!$B:B,$A299,Sta!$G:$G,"y")/$C299</f>
        <v>#DIV/0!</v>
      </c>
    </row>
    <row r="300" spans="1:31" x14ac:dyDescent="0.3">
      <c r="A300" t="s">
        <v>389</v>
      </c>
      <c r="B300" s="9">
        <f>COUNTIF(Sta!A:A,A300)</f>
        <v>0</v>
      </c>
      <c r="C300" s="4">
        <f>COUNTIF(Sta!B:B,A300)</f>
        <v>0</v>
      </c>
      <c r="D300" s="4">
        <f t="shared" si="9"/>
        <v>0</v>
      </c>
      <c r="E300" s="11" t="e">
        <f>(COUNTIFS(Sta!$A:$A,$A300,Sta!$F:$F,"&gt;0.5") + COUNTIFS(Sta!$B:$B,$A300,Sta!$F:$F,"&gt;0.5"))/$D300</f>
        <v>#DIV/0!</v>
      </c>
      <c r="F300" s="8" t="e">
        <f>COUNTIFS(Sta!$A:$A,$A300,Sta!$F:$F,"&gt;0.5")/$B300</f>
        <v>#DIV/0!</v>
      </c>
      <c r="G300" s="8" t="e">
        <f>COUNTIFS(Sta!$B:$B,$A300,Sta!$F:$F,"&gt;0.5")/$C300</f>
        <v>#DIV/0!</v>
      </c>
      <c r="H300" s="11" t="e">
        <f>(COUNTIFS(Sta!$A:$A,$A300,Sta!$F:$F,"&gt;1.5") + COUNTIFS(Sta!$B:$B,$A300,Sta!$F:$F,"&gt;1.5"))/$D300</f>
        <v>#DIV/0!</v>
      </c>
      <c r="I300" s="8" t="e">
        <f>COUNTIFS(Sta!$A:$A,$A300,Sta!$F:$F,"&gt;1.5")/$B300</f>
        <v>#DIV/0!</v>
      </c>
      <c r="J300" s="8" t="e">
        <f>COUNTIFS(Sta!$B:$B,$A300,Sta!$F:$F,"&gt;1.5")/$C300</f>
        <v>#DIV/0!</v>
      </c>
      <c r="K300" s="11" t="e">
        <f>(COUNTIFS(Sta!$A:$A,$A300,Sta!$F:$F,"&gt;2.5") + COUNTIFS(Sta!$B:$B,$A300,Sta!$F:$F,"&gt;2.5"))/$D300</f>
        <v>#DIV/0!</v>
      </c>
      <c r="L300" s="8" t="e">
        <f>COUNTIFS(Sta!$A:$A,$A300,Sta!$F:$F,"&gt;2.5")/$B300</f>
        <v>#DIV/0!</v>
      </c>
      <c r="M300" s="8" t="e">
        <f>COUNTIFS(Sta!$B:$B,$A300,Sta!$F:$F,"&gt;2.5")/$C300</f>
        <v>#DIV/0!</v>
      </c>
      <c r="N300" s="11" t="e">
        <f>(COUNTIFS(Sta!$A:$A,$A300,Sta!$F:$F,"&gt;3.5") + COUNTIFS(Sta!$B:$B,$A300,Sta!$F:$F,"&gt;3.5"))/$D300</f>
        <v>#DIV/0!</v>
      </c>
      <c r="O300" s="8" t="e">
        <f>COUNTIFS(Sta!$A:$A,$A300,Sta!$F:$F,"&gt;3.5")/$B300</f>
        <v>#DIV/0!</v>
      </c>
      <c r="P300" s="8" t="e">
        <f>COUNTIFS(Sta!$B:$B,$A300,Sta!$F:$F,"&gt;3.5")/$C300</f>
        <v>#DIV/0!</v>
      </c>
      <c r="Q300" s="11" t="e">
        <f>(COUNTIFS(Sta!$A:$A,$A300,Sta!$D:$D,"&gt;0.5")  + COUNTIFS(Sta!$B:$B,$A300,Sta!$E:$E,"&gt;0.5"))/$D300</f>
        <v>#DIV/0!</v>
      </c>
      <c r="R300" s="8" t="e">
        <f>COUNTIFS(Sta!$A:$A,$A300,Sta!$D:$D,"&gt;0.5")/$B300</f>
        <v>#DIV/0!</v>
      </c>
      <c r="S300" s="8" t="e">
        <f>COUNTIFS(Sta!$B:$B,$A300,Sta!$E:$E,"&gt;0.5")/$C300</f>
        <v>#DIV/0!</v>
      </c>
      <c r="T300" s="11" t="e">
        <f>(COUNTIFS(Sta!$A:$A,$A300,Sta!$D:$D,"&gt;1.5")  + COUNTIFS(Sta!$B:$B,$A300,Sta!$E:$E,"&gt;1.5"))/$D300</f>
        <v>#DIV/0!</v>
      </c>
      <c r="U300" s="8" t="e">
        <f>COUNTIFS(Sta!$A:$A,$A300,Sta!$D:$D,"&gt;1.5")/$B300</f>
        <v>#DIV/0!</v>
      </c>
      <c r="V300" s="8" t="e">
        <f>COUNTIFS(Sta!$B:$B,$A300,Sta!$E:$E,"&gt;1.5")/$C300</f>
        <v>#DIV/0!</v>
      </c>
      <c r="W300" s="11" t="e">
        <f>(COUNTIFS(Sta!$A:$A,$A300,Sta!$E:E,"&gt;0.5") +COUNTIFS(Sta!$B:$B,$A300,Sta!$D:$D,"&gt;0.5"))/$D300</f>
        <v>#DIV/0!</v>
      </c>
      <c r="X300" s="8" t="e">
        <f>COUNTIFS(Sta!$A:$A,$A300,Sta!$E:$E,"&gt;0.5")/$B300</f>
        <v>#DIV/0!</v>
      </c>
      <c r="Y300" s="8" t="e">
        <f>COUNTIFS(Sta!$B:$B,$A300,Sta!$D:$D,"&gt;0.5")/$C300</f>
        <v>#DIV/0!</v>
      </c>
      <c r="Z300" s="11" t="e">
        <f>(COUNTIFS(Sta!$A:$A,$A300,Sta!$E:$E,"&gt;1.5")  + COUNTIFS(Sta!$B:$B,$A300,Sta!$D:$D,"&gt;1.5"))/$D300</f>
        <v>#DIV/0!</v>
      </c>
      <c r="AA300" s="8" t="e">
        <f>COUNTIFS(Sta!$A:$A,$A300,Sta!$E:$E,"&gt;1.5")/$B300</f>
        <v>#DIV/0!</v>
      </c>
      <c r="AB300" s="8" t="e">
        <f>COUNTIFS(Sta!$B:$B,$A300,Sta!$D:$D,"&gt;1.5")/$C300</f>
        <v>#DIV/0!</v>
      </c>
      <c r="AC300" s="11" t="e">
        <f>(COUNTIFS(Sta!$A:A,$A300,Sta!$G:$G,"y") + COUNTIFS(Sta!$B:B,$A300,Sta!$G:$G,"y"))/$D300</f>
        <v>#DIV/0!</v>
      </c>
      <c r="AD300" s="8" t="e">
        <f>COUNTIFS(Sta!$A:A,$A300,Sta!$G:$G,"y")/$B300</f>
        <v>#DIV/0!</v>
      </c>
      <c r="AE300" s="16" t="e">
        <f>COUNTIFS(Sta!$B:B,$A300,Sta!$G:$G,"y")/$C300</f>
        <v>#DIV/0!</v>
      </c>
    </row>
    <row r="301" spans="1:31" x14ac:dyDescent="0.3">
      <c r="A301" t="s">
        <v>382</v>
      </c>
      <c r="B301" s="9">
        <f>COUNTIF(Sta!A:A,A301)</f>
        <v>0</v>
      </c>
      <c r="C301" s="4">
        <f>COUNTIF(Sta!B:B,A301)</f>
        <v>0</v>
      </c>
      <c r="D301" s="4">
        <f t="shared" si="9"/>
        <v>0</v>
      </c>
      <c r="E301" s="11" t="e">
        <f>(COUNTIFS(Sta!$A:$A,$A301,Sta!$F:$F,"&gt;0.5") + COUNTIFS(Sta!$B:$B,$A301,Sta!$F:$F,"&gt;0.5"))/$D301</f>
        <v>#DIV/0!</v>
      </c>
      <c r="F301" s="8" t="e">
        <f>COUNTIFS(Sta!$A:$A,$A301,Sta!$F:$F,"&gt;0.5")/$B301</f>
        <v>#DIV/0!</v>
      </c>
      <c r="G301" s="8" t="e">
        <f>COUNTIFS(Sta!$B:$B,$A301,Sta!$F:$F,"&gt;0.5")/$C301</f>
        <v>#DIV/0!</v>
      </c>
      <c r="H301" s="11" t="e">
        <f>(COUNTIFS(Sta!$A:$A,$A301,Sta!$F:$F,"&gt;1.5") + COUNTIFS(Sta!$B:$B,$A301,Sta!$F:$F,"&gt;1.5"))/$D301</f>
        <v>#DIV/0!</v>
      </c>
      <c r="I301" s="8" t="e">
        <f>COUNTIFS(Sta!$A:$A,$A301,Sta!$F:$F,"&gt;1.5")/$B301</f>
        <v>#DIV/0!</v>
      </c>
      <c r="J301" s="8" t="e">
        <f>COUNTIFS(Sta!$B:$B,$A301,Sta!$F:$F,"&gt;1.5")/$C301</f>
        <v>#DIV/0!</v>
      </c>
      <c r="K301" s="11" t="e">
        <f>(COUNTIFS(Sta!$A:$A,$A301,Sta!$F:$F,"&gt;2.5") + COUNTIFS(Sta!$B:$B,$A301,Sta!$F:$F,"&gt;2.5"))/$D301</f>
        <v>#DIV/0!</v>
      </c>
      <c r="L301" s="8" t="e">
        <f>COUNTIFS(Sta!$A:$A,$A301,Sta!$F:$F,"&gt;2.5")/$B301</f>
        <v>#DIV/0!</v>
      </c>
      <c r="M301" s="8" t="e">
        <f>COUNTIFS(Sta!$B:$B,$A301,Sta!$F:$F,"&gt;2.5")/$C301</f>
        <v>#DIV/0!</v>
      </c>
      <c r="N301" s="11" t="e">
        <f>(COUNTIFS(Sta!$A:$A,$A301,Sta!$F:$F,"&gt;3.5") + COUNTIFS(Sta!$B:$B,$A301,Sta!$F:$F,"&gt;3.5"))/$D301</f>
        <v>#DIV/0!</v>
      </c>
      <c r="O301" s="8" t="e">
        <f>COUNTIFS(Sta!$A:$A,$A301,Sta!$F:$F,"&gt;3.5")/$B301</f>
        <v>#DIV/0!</v>
      </c>
      <c r="P301" s="8" t="e">
        <f>COUNTIFS(Sta!$B:$B,$A301,Sta!$F:$F,"&gt;3.5")/$C301</f>
        <v>#DIV/0!</v>
      </c>
      <c r="Q301" s="11" t="e">
        <f>(COUNTIFS(Sta!$A:$A,$A301,Sta!$D:$D,"&gt;0.5")  + COUNTIFS(Sta!$B:$B,$A301,Sta!$E:$E,"&gt;0.5"))/$D301</f>
        <v>#DIV/0!</v>
      </c>
      <c r="R301" s="8" t="e">
        <f>COUNTIFS(Sta!$A:$A,$A301,Sta!$D:$D,"&gt;0.5")/$B301</f>
        <v>#DIV/0!</v>
      </c>
      <c r="S301" s="8" t="e">
        <f>COUNTIFS(Sta!$B:$B,$A301,Sta!$E:$E,"&gt;0.5")/$C301</f>
        <v>#DIV/0!</v>
      </c>
      <c r="T301" s="11" t="e">
        <f>(COUNTIFS(Sta!$A:$A,$A301,Sta!$D:$D,"&gt;1.5")  + COUNTIFS(Sta!$B:$B,$A301,Sta!$E:$E,"&gt;1.5"))/$D301</f>
        <v>#DIV/0!</v>
      </c>
      <c r="U301" s="8" t="e">
        <f>COUNTIFS(Sta!$A:$A,$A301,Sta!$D:$D,"&gt;1.5")/$B301</f>
        <v>#DIV/0!</v>
      </c>
      <c r="V301" s="8" t="e">
        <f>COUNTIFS(Sta!$B:$B,$A301,Sta!$E:$E,"&gt;1.5")/$C301</f>
        <v>#DIV/0!</v>
      </c>
      <c r="W301" s="11" t="e">
        <f>(COUNTIFS(Sta!$A:$A,$A301,Sta!$E:E,"&gt;0.5") +COUNTIFS(Sta!$B:$B,$A301,Sta!$D:$D,"&gt;0.5"))/$D301</f>
        <v>#DIV/0!</v>
      </c>
      <c r="X301" s="8" t="e">
        <f>COUNTIFS(Sta!$A:$A,$A301,Sta!$E:$E,"&gt;0.5")/$B301</f>
        <v>#DIV/0!</v>
      </c>
      <c r="Y301" s="8" t="e">
        <f>COUNTIFS(Sta!$B:$B,$A301,Sta!$D:$D,"&gt;0.5")/$C301</f>
        <v>#DIV/0!</v>
      </c>
      <c r="Z301" s="11" t="e">
        <f>(COUNTIFS(Sta!$A:$A,$A301,Sta!$E:$E,"&gt;1.5")  + COUNTIFS(Sta!$B:$B,$A301,Sta!$D:$D,"&gt;1.5"))/$D301</f>
        <v>#DIV/0!</v>
      </c>
      <c r="AA301" s="8" t="e">
        <f>COUNTIFS(Sta!$A:$A,$A301,Sta!$E:$E,"&gt;1.5")/$B301</f>
        <v>#DIV/0!</v>
      </c>
      <c r="AB301" s="8" t="e">
        <f>COUNTIFS(Sta!$B:$B,$A301,Sta!$D:$D,"&gt;1.5")/$C301</f>
        <v>#DIV/0!</v>
      </c>
      <c r="AC301" s="11" t="e">
        <f>(COUNTIFS(Sta!$A:A,$A301,Sta!$G:$G,"y") + COUNTIFS(Sta!$B:B,$A301,Sta!$G:$G,"y"))/$D301</f>
        <v>#DIV/0!</v>
      </c>
      <c r="AD301" s="8" t="e">
        <f>COUNTIFS(Sta!$A:A,$A301,Sta!$G:$G,"y")/$B301</f>
        <v>#DIV/0!</v>
      </c>
      <c r="AE301" s="16" t="e">
        <f>COUNTIFS(Sta!$B:B,$A301,Sta!$G:$G,"y")/$C301</f>
        <v>#DIV/0!</v>
      </c>
    </row>
    <row r="302" spans="1:31" x14ac:dyDescent="0.3">
      <c r="A302" t="s">
        <v>391</v>
      </c>
      <c r="B302" s="9">
        <f>COUNTIF(Sta!A:A,A302)</f>
        <v>0</v>
      </c>
      <c r="C302" s="4">
        <f>COUNTIF(Sta!B:B,A302)</f>
        <v>0</v>
      </c>
      <c r="D302" s="4">
        <f t="shared" si="9"/>
        <v>0</v>
      </c>
      <c r="E302" s="11" t="e">
        <f>(COUNTIFS(Sta!$A:$A,$A302,Sta!$F:$F,"&gt;0.5") + COUNTIFS(Sta!$B:$B,$A302,Sta!$F:$F,"&gt;0.5"))/$D302</f>
        <v>#DIV/0!</v>
      </c>
      <c r="F302" s="8" t="e">
        <f>COUNTIFS(Sta!$A:$A,$A302,Sta!$F:$F,"&gt;0.5")/$B302</f>
        <v>#DIV/0!</v>
      </c>
      <c r="G302" s="8" t="e">
        <f>COUNTIFS(Sta!$B:$B,$A302,Sta!$F:$F,"&gt;0.5")/$C302</f>
        <v>#DIV/0!</v>
      </c>
      <c r="H302" s="11" t="e">
        <f>(COUNTIFS(Sta!$A:$A,$A302,Sta!$F:$F,"&gt;1.5") + COUNTIFS(Sta!$B:$B,$A302,Sta!$F:$F,"&gt;1.5"))/$D302</f>
        <v>#DIV/0!</v>
      </c>
      <c r="I302" s="8" t="e">
        <f>COUNTIFS(Sta!$A:$A,$A302,Sta!$F:$F,"&gt;1.5")/$B302</f>
        <v>#DIV/0!</v>
      </c>
      <c r="J302" s="8" t="e">
        <f>COUNTIFS(Sta!$B:$B,$A302,Sta!$F:$F,"&gt;1.5")/$C302</f>
        <v>#DIV/0!</v>
      </c>
      <c r="K302" s="11" t="e">
        <f>(COUNTIFS(Sta!$A:$A,$A302,Sta!$F:$F,"&gt;2.5") + COUNTIFS(Sta!$B:$B,$A302,Sta!$F:$F,"&gt;2.5"))/$D302</f>
        <v>#DIV/0!</v>
      </c>
      <c r="L302" s="8" t="e">
        <f>COUNTIFS(Sta!$A:$A,$A302,Sta!$F:$F,"&gt;2.5")/$B302</f>
        <v>#DIV/0!</v>
      </c>
      <c r="M302" s="8" t="e">
        <f>COUNTIFS(Sta!$B:$B,$A302,Sta!$F:$F,"&gt;2.5")/$C302</f>
        <v>#DIV/0!</v>
      </c>
      <c r="N302" s="11" t="e">
        <f>(COUNTIFS(Sta!$A:$A,$A302,Sta!$F:$F,"&gt;3.5") + COUNTIFS(Sta!$B:$B,$A302,Sta!$F:$F,"&gt;3.5"))/$D302</f>
        <v>#DIV/0!</v>
      </c>
      <c r="O302" s="8" t="e">
        <f>COUNTIFS(Sta!$A:$A,$A302,Sta!$F:$F,"&gt;3.5")/$B302</f>
        <v>#DIV/0!</v>
      </c>
      <c r="P302" s="8" t="e">
        <f>COUNTIFS(Sta!$B:$B,$A302,Sta!$F:$F,"&gt;3.5")/$C302</f>
        <v>#DIV/0!</v>
      </c>
      <c r="Q302" s="11" t="e">
        <f>(COUNTIFS(Sta!$A:$A,$A302,Sta!$D:$D,"&gt;0.5")  + COUNTIFS(Sta!$B:$B,$A302,Sta!$E:$E,"&gt;0.5"))/$D302</f>
        <v>#DIV/0!</v>
      </c>
      <c r="R302" s="8" t="e">
        <f>COUNTIFS(Sta!$A:$A,$A302,Sta!$D:$D,"&gt;0.5")/$B302</f>
        <v>#DIV/0!</v>
      </c>
      <c r="S302" s="8" t="e">
        <f>COUNTIFS(Sta!$B:$B,$A302,Sta!$E:$E,"&gt;0.5")/$C302</f>
        <v>#DIV/0!</v>
      </c>
      <c r="T302" s="11" t="e">
        <f>(COUNTIFS(Sta!$A:$A,$A302,Sta!$D:$D,"&gt;1.5")  + COUNTIFS(Sta!$B:$B,$A302,Sta!$E:$E,"&gt;1.5"))/$D302</f>
        <v>#DIV/0!</v>
      </c>
      <c r="U302" s="8" t="e">
        <f>COUNTIFS(Sta!$A:$A,$A302,Sta!$D:$D,"&gt;1.5")/$B302</f>
        <v>#DIV/0!</v>
      </c>
      <c r="V302" s="8" t="e">
        <f>COUNTIFS(Sta!$B:$B,$A302,Sta!$E:$E,"&gt;1.5")/$C302</f>
        <v>#DIV/0!</v>
      </c>
      <c r="W302" s="11" t="e">
        <f>(COUNTIFS(Sta!$A:$A,$A302,Sta!$E:E,"&gt;0.5") +COUNTIFS(Sta!$B:$B,$A302,Sta!$D:$D,"&gt;0.5"))/$D302</f>
        <v>#DIV/0!</v>
      </c>
      <c r="X302" s="8" t="e">
        <f>COUNTIFS(Sta!$A:$A,$A302,Sta!$E:$E,"&gt;0.5")/$B302</f>
        <v>#DIV/0!</v>
      </c>
      <c r="Y302" s="8" t="e">
        <f>COUNTIFS(Sta!$B:$B,$A302,Sta!$D:$D,"&gt;0.5")/$C302</f>
        <v>#DIV/0!</v>
      </c>
      <c r="Z302" s="11" t="e">
        <f>(COUNTIFS(Sta!$A:$A,$A302,Sta!$E:$E,"&gt;1.5")  + COUNTIFS(Sta!$B:$B,$A302,Sta!$D:$D,"&gt;1.5"))/$D302</f>
        <v>#DIV/0!</v>
      </c>
      <c r="AA302" s="8" t="e">
        <f>COUNTIFS(Sta!$A:$A,$A302,Sta!$E:$E,"&gt;1.5")/$B302</f>
        <v>#DIV/0!</v>
      </c>
      <c r="AB302" s="8" t="e">
        <f>COUNTIFS(Sta!$B:$B,$A302,Sta!$D:$D,"&gt;1.5")/$C302</f>
        <v>#DIV/0!</v>
      </c>
      <c r="AC302" s="11" t="e">
        <f>(COUNTIFS(Sta!$A:A,$A302,Sta!$G:$G,"y") + COUNTIFS(Sta!$B:B,$A302,Sta!$G:$G,"y"))/$D302</f>
        <v>#DIV/0!</v>
      </c>
      <c r="AD302" s="8" t="e">
        <f>COUNTIFS(Sta!$A:A,$A302,Sta!$G:$G,"y")/$B302</f>
        <v>#DIV/0!</v>
      </c>
      <c r="AE302" s="16" t="e">
        <f>COUNTIFS(Sta!$B:B,$A302,Sta!$G:$G,"y")/$C302</f>
        <v>#DIV/0!</v>
      </c>
    </row>
    <row r="303" spans="1:31" x14ac:dyDescent="0.3">
      <c r="A303" t="s">
        <v>388</v>
      </c>
      <c r="B303" s="9">
        <f>COUNTIF(Sta!A:A,A303)</f>
        <v>0</v>
      </c>
      <c r="C303" s="4">
        <f>COUNTIF(Sta!B:B,A303)</f>
        <v>0</v>
      </c>
      <c r="D303" s="4">
        <f t="shared" si="9"/>
        <v>0</v>
      </c>
      <c r="E303" s="11" t="e">
        <f>(COUNTIFS(Sta!$A:$A,$A303,Sta!$F:$F,"&gt;0.5") + COUNTIFS(Sta!$B:$B,$A303,Sta!$F:$F,"&gt;0.5"))/$D303</f>
        <v>#DIV/0!</v>
      </c>
      <c r="F303" s="8" t="e">
        <f>COUNTIFS(Sta!$A:$A,$A303,Sta!$F:$F,"&gt;0.5")/$B303</f>
        <v>#DIV/0!</v>
      </c>
      <c r="G303" s="8" t="e">
        <f>COUNTIFS(Sta!$B:$B,$A303,Sta!$F:$F,"&gt;0.5")/$C303</f>
        <v>#DIV/0!</v>
      </c>
      <c r="H303" s="11" t="e">
        <f>(COUNTIFS(Sta!$A:$A,$A303,Sta!$F:$F,"&gt;1.5") + COUNTIFS(Sta!$B:$B,$A303,Sta!$F:$F,"&gt;1.5"))/$D303</f>
        <v>#DIV/0!</v>
      </c>
      <c r="I303" s="8" t="e">
        <f>COUNTIFS(Sta!$A:$A,$A303,Sta!$F:$F,"&gt;1.5")/$B303</f>
        <v>#DIV/0!</v>
      </c>
      <c r="J303" s="8" t="e">
        <f>COUNTIFS(Sta!$B:$B,$A303,Sta!$F:$F,"&gt;1.5")/$C303</f>
        <v>#DIV/0!</v>
      </c>
      <c r="K303" s="11" t="e">
        <f>(COUNTIFS(Sta!$A:$A,$A303,Sta!$F:$F,"&gt;2.5") + COUNTIFS(Sta!$B:$B,$A303,Sta!$F:$F,"&gt;2.5"))/$D303</f>
        <v>#DIV/0!</v>
      </c>
      <c r="L303" s="8" t="e">
        <f>COUNTIFS(Sta!$A:$A,$A303,Sta!$F:$F,"&gt;2.5")/$B303</f>
        <v>#DIV/0!</v>
      </c>
      <c r="M303" s="8" t="e">
        <f>COUNTIFS(Sta!$B:$B,$A303,Sta!$F:$F,"&gt;2.5")/$C303</f>
        <v>#DIV/0!</v>
      </c>
      <c r="N303" s="11" t="e">
        <f>(COUNTIFS(Sta!$A:$A,$A303,Sta!$F:$F,"&gt;3.5") + COUNTIFS(Sta!$B:$B,$A303,Sta!$F:$F,"&gt;3.5"))/$D303</f>
        <v>#DIV/0!</v>
      </c>
      <c r="O303" s="8" t="e">
        <f>COUNTIFS(Sta!$A:$A,$A303,Sta!$F:$F,"&gt;3.5")/$B303</f>
        <v>#DIV/0!</v>
      </c>
      <c r="P303" s="8" t="e">
        <f>COUNTIFS(Sta!$B:$B,$A303,Sta!$F:$F,"&gt;3.5")/$C303</f>
        <v>#DIV/0!</v>
      </c>
      <c r="Q303" s="11" t="e">
        <f>(COUNTIFS(Sta!$A:$A,$A303,Sta!$D:$D,"&gt;0.5")  + COUNTIFS(Sta!$B:$B,$A303,Sta!$E:$E,"&gt;0.5"))/$D303</f>
        <v>#DIV/0!</v>
      </c>
      <c r="R303" s="8" t="e">
        <f>COUNTIFS(Sta!$A:$A,$A303,Sta!$D:$D,"&gt;0.5")/$B303</f>
        <v>#DIV/0!</v>
      </c>
      <c r="S303" s="8" t="e">
        <f>COUNTIFS(Sta!$B:$B,$A303,Sta!$E:$E,"&gt;0.5")/$C303</f>
        <v>#DIV/0!</v>
      </c>
      <c r="T303" s="11" t="e">
        <f>(COUNTIFS(Sta!$A:$A,$A303,Sta!$D:$D,"&gt;1.5")  + COUNTIFS(Sta!$B:$B,$A303,Sta!$E:$E,"&gt;1.5"))/$D303</f>
        <v>#DIV/0!</v>
      </c>
      <c r="U303" s="8" t="e">
        <f>COUNTIFS(Sta!$A:$A,$A303,Sta!$D:$D,"&gt;1.5")/$B303</f>
        <v>#DIV/0!</v>
      </c>
      <c r="V303" s="8" t="e">
        <f>COUNTIFS(Sta!$B:$B,$A303,Sta!$E:$E,"&gt;1.5")/$C303</f>
        <v>#DIV/0!</v>
      </c>
      <c r="W303" s="11" t="e">
        <f>(COUNTIFS(Sta!$A:$A,$A303,Sta!$E:E,"&gt;0.5") +COUNTIFS(Sta!$B:$B,$A303,Sta!$D:$D,"&gt;0.5"))/$D303</f>
        <v>#DIV/0!</v>
      </c>
      <c r="X303" s="8" t="e">
        <f>COUNTIFS(Sta!$A:$A,$A303,Sta!$E:$E,"&gt;0.5")/$B303</f>
        <v>#DIV/0!</v>
      </c>
      <c r="Y303" s="8" t="e">
        <f>COUNTIFS(Sta!$B:$B,$A303,Sta!$D:$D,"&gt;0.5")/$C303</f>
        <v>#DIV/0!</v>
      </c>
      <c r="Z303" s="11" t="e">
        <f>(COUNTIFS(Sta!$A:$A,$A303,Sta!$E:$E,"&gt;1.5")  + COUNTIFS(Sta!$B:$B,$A303,Sta!$D:$D,"&gt;1.5"))/$D303</f>
        <v>#DIV/0!</v>
      </c>
      <c r="AA303" s="8" t="e">
        <f>COUNTIFS(Sta!$A:$A,$A303,Sta!$E:$E,"&gt;1.5")/$B303</f>
        <v>#DIV/0!</v>
      </c>
      <c r="AB303" s="8" t="e">
        <f>COUNTIFS(Sta!$B:$B,$A303,Sta!$D:$D,"&gt;1.5")/$C303</f>
        <v>#DIV/0!</v>
      </c>
      <c r="AC303" s="11" t="e">
        <f>(COUNTIFS(Sta!$A:A,$A303,Sta!$G:$G,"y") + COUNTIFS(Sta!$B:B,$A303,Sta!$G:$G,"y"))/$D303</f>
        <v>#DIV/0!</v>
      </c>
      <c r="AD303" s="8" t="e">
        <f>COUNTIFS(Sta!$A:A,$A303,Sta!$G:$G,"y")/$B303</f>
        <v>#DIV/0!</v>
      </c>
      <c r="AE303" s="16" t="e">
        <f>COUNTIFS(Sta!$B:B,$A303,Sta!$G:$G,"y")/$C303</f>
        <v>#DIV/0!</v>
      </c>
    </row>
    <row r="304" spans="1:31" x14ac:dyDescent="0.3">
      <c r="A304" t="s">
        <v>393</v>
      </c>
      <c r="B304" s="9">
        <f>COUNTIF(Sta!A:A,A304)</f>
        <v>0</v>
      </c>
      <c r="C304" s="4">
        <f>COUNTIF(Sta!B:B,A304)</f>
        <v>0</v>
      </c>
      <c r="D304" s="4">
        <f t="shared" si="9"/>
        <v>0</v>
      </c>
      <c r="E304" s="11" t="e">
        <f>(COUNTIFS(Sta!$A:$A,$A304,Sta!$F:$F,"&gt;0.5") + COUNTIFS(Sta!$B:$B,$A304,Sta!$F:$F,"&gt;0.5"))/$D304</f>
        <v>#DIV/0!</v>
      </c>
      <c r="F304" s="8" t="e">
        <f>COUNTIFS(Sta!$A:$A,$A304,Sta!$F:$F,"&gt;0.5")/$B304</f>
        <v>#DIV/0!</v>
      </c>
      <c r="G304" s="8" t="e">
        <f>COUNTIFS(Sta!$B:$B,$A304,Sta!$F:$F,"&gt;0.5")/$C304</f>
        <v>#DIV/0!</v>
      </c>
      <c r="H304" s="11" t="e">
        <f>(COUNTIFS(Sta!$A:$A,$A304,Sta!$F:$F,"&gt;1.5") + COUNTIFS(Sta!$B:$B,$A304,Sta!$F:$F,"&gt;1.5"))/$D304</f>
        <v>#DIV/0!</v>
      </c>
      <c r="I304" s="8" t="e">
        <f>COUNTIFS(Sta!$A:$A,$A304,Sta!$F:$F,"&gt;1.5")/$B304</f>
        <v>#DIV/0!</v>
      </c>
      <c r="J304" s="8" t="e">
        <f>COUNTIFS(Sta!$B:$B,$A304,Sta!$F:$F,"&gt;1.5")/$C304</f>
        <v>#DIV/0!</v>
      </c>
      <c r="K304" s="11" t="e">
        <f>(COUNTIFS(Sta!$A:$A,$A304,Sta!$F:$F,"&gt;2.5") + COUNTIFS(Sta!$B:$B,$A304,Sta!$F:$F,"&gt;2.5"))/$D304</f>
        <v>#DIV/0!</v>
      </c>
      <c r="L304" s="8" t="e">
        <f>COUNTIFS(Sta!$A:$A,$A304,Sta!$F:$F,"&gt;2.5")/$B304</f>
        <v>#DIV/0!</v>
      </c>
      <c r="M304" s="8" t="e">
        <f>COUNTIFS(Sta!$B:$B,$A304,Sta!$F:$F,"&gt;2.5")/$C304</f>
        <v>#DIV/0!</v>
      </c>
      <c r="N304" s="11" t="e">
        <f>(COUNTIFS(Sta!$A:$A,$A304,Sta!$F:$F,"&gt;3.5") + COUNTIFS(Sta!$B:$B,$A304,Sta!$F:$F,"&gt;3.5"))/$D304</f>
        <v>#DIV/0!</v>
      </c>
      <c r="O304" s="8" t="e">
        <f>COUNTIFS(Sta!$A:$A,$A304,Sta!$F:$F,"&gt;3.5")/$B304</f>
        <v>#DIV/0!</v>
      </c>
      <c r="P304" s="8" t="e">
        <f>COUNTIFS(Sta!$B:$B,$A304,Sta!$F:$F,"&gt;3.5")/$C304</f>
        <v>#DIV/0!</v>
      </c>
      <c r="Q304" s="11" t="e">
        <f>(COUNTIFS(Sta!$A:$A,$A304,Sta!$D:$D,"&gt;0.5")  + COUNTIFS(Sta!$B:$B,$A304,Sta!$E:$E,"&gt;0.5"))/$D304</f>
        <v>#DIV/0!</v>
      </c>
      <c r="R304" s="8" t="e">
        <f>COUNTIFS(Sta!$A:$A,$A304,Sta!$D:$D,"&gt;0.5")/$B304</f>
        <v>#DIV/0!</v>
      </c>
      <c r="S304" s="8" t="e">
        <f>COUNTIFS(Sta!$B:$B,$A304,Sta!$E:$E,"&gt;0.5")/$C304</f>
        <v>#DIV/0!</v>
      </c>
      <c r="T304" s="11" t="e">
        <f>(COUNTIFS(Sta!$A:$A,$A304,Sta!$D:$D,"&gt;1.5")  + COUNTIFS(Sta!$B:$B,$A304,Sta!$E:$E,"&gt;1.5"))/$D304</f>
        <v>#DIV/0!</v>
      </c>
      <c r="U304" s="8" t="e">
        <f>COUNTIFS(Sta!$A:$A,$A304,Sta!$D:$D,"&gt;1.5")/$B304</f>
        <v>#DIV/0!</v>
      </c>
      <c r="V304" s="8" t="e">
        <f>COUNTIFS(Sta!$B:$B,$A304,Sta!$E:$E,"&gt;1.5")/$C304</f>
        <v>#DIV/0!</v>
      </c>
      <c r="W304" s="11" t="e">
        <f>(COUNTIFS(Sta!$A:$A,$A304,Sta!$E:E,"&gt;0.5") +COUNTIFS(Sta!$B:$B,$A304,Sta!$D:$D,"&gt;0.5"))/$D304</f>
        <v>#DIV/0!</v>
      </c>
      <c r="X304" s="8" t="e">
        <f>COUNTIFS(Sta!$A:$A,$A304,Sta!$E:$E,"&gt;0.5")/$B304</f>
        <v>#DIV/0!</v>
      </c>
      <c r="Y304" s="8" t="e">
        <f>COUNTIFS(Sta!$B:$B,$A304,Sta!$D:$D,"&gt;0.5")/$C304</f>
        <v>#DIV/0!</v>
      </c>
      <c r="Z304" s="11" t="e">
        <f>(COUNTIFS(Sta!$A:$A,$A304,Sta!$E:$E,"&gt;1.5")  + COUNTIFS(Sta!$B:$B,$A304,Sta!$D:$D,"&gt;1.5"))/$D304</f>
        <v>#DIV/0!</v>
      </c>
      <c r="AA304" s="8" t="e">
        <f>COUNTIFS(Sta!$A:$A,$A304,Sta!$E:$E,"&gt;1.5")/$B304</f>
        <v>#DIV/0!</v>
      </c>
      <c r="AB304" s="8" t="e">
        <f>COUNTIFS(Sta!$B:$B,$A304,Sta!$D:$D,"&gt;1.5")/$C304</f>
        <v>#DIV/0!</v>
      </c>
      <c r="AC304" s="11" t="e">
        <f>(COUNTIFS(Sta!$A:A,$A304,Sta!$G:$G,"y") + COUNTIFS(Sta!$B:B,$A304,Sta!$G:$G,"y"))/$D304</f>
        <v>#DIV/0!</v>
      </c>
      <c r="AD304" s="8" t="e">
        <f>COUNTIFS(Sta!$A:A,$A304,Sta!$G:$G,"y")/$B304</f>
        <v>#DIV/0!</v>
      </c>
      <c r="AE304" s="16" t="e">
        <f>COUNTIFS(Sta!$B:B,$A304,Sta!$G:$G,"y")/$C304</f>
        <v>#DIV/0!</v>
      </c>
    </row>
    <row r="305" spans="1:31" x14ac:dyDescent="0.3">
      <c r="A305" t="s">
        <v>392</v>
      </c>
      <c r="B305" s="9">
        <f>COUNTIF(Sta!A:A,A305)</f>
        <v>0</v>
      </c>
      <c r="C305" s="4">
        <f>COUNTIF(Sta!B:B,A305)</f>
        <v>0</v>
      </c>
      <c r="D305" s="4">
        <f t="shared" si="9"/>
        <v>0</v>
      </c>
      <c r="E305" s="11" t="e">
        <f>(COUNTIFS(Sta!$A:$A,$A305,Sta!$F:$F,"&gt;0.5") + COUNTIFS(Sta!$B:$B,$A305,Sta!$F:$F,"&gt;0.5"))/$D305</f>
        <v>#DIV/0!</v>
      </c>
      <c r="F305" s="8" t="e">
        <f>COUNTIFS(Sta!$A:$A,$A305,Sta!$F:$F,"&gt;0.5")/$B305</f>
        <v>#DIV/0!</v>
      </c>
      <c r="G305" s="8" t="e">
        <f>COUNTIFS(Sta!$B:$B,$A305,Sta!$F:$F,"&gt;0.5")/$C305</f>
        <v>#DIV/0!</v>
      </c>
      <c r="H305" s="11" t="e">
        <f>(COUNTIFS(Sta!$A:$A,$A305,Sta!$F:$F,"&gt;1.5") + COUNTIFS(Sta!$B:$B,$A305,Sta!$F:$F,"&gt;1.5"))/$D305</f>
        <v>#DIV/0!</v>
      </c>
      <c r="I305" s="8" t="e">
        <f>COUNTIFS(Sta!$A:$A,$A305,Sta!$F:$F,"&gt;1.5")/$B305</f>
        <v>#DIV/0!</v>
      </c>
      <c r="J305" s="8" t="e">
        <f>COUNTIFS(Sta!$B:$B,$A305,Sta!$F:$F,"&gt;1.5")/$C305</f>
        <v>#DIV/0!</v>
      </c>
      <c r="K305" s="11" t="e">
        <f>(COUNTIFS(Sta!$A:$A,$A305,Sta!$F:$F,"&gt;2.5") + COUNTIFS(Sta!$B:$B,$A305,Sta!$F:$F,"&gt;2.5"))/$D305</f>
        <v>#DIV/0!</v>
      </c>
      <c r="L305" s="8" t="e">
        <f>COUNTIFS(Sta!$A:$A,$A305,Sta!$F:$F,"&gt;2.5")/$B305</f>
        <v>#DIV/0!</v>
      </c>
      <c r="M305" s="8" t="e">
        <f>COUNTIFS(Sta!$B:$B,$A305,Sta!$F:$F,"&gt;2.5")/$C305</f>
        <v>#DIV/0!</v>
      </c>
      <c r="N305" s="11" t="e">
        <f>(COUNTIFS(Sta!$A:$A,$A305,Sta!$F:$F,"&gt;3.5") + COUNTIFS(Sta!$B:$B,$A305,Sta!$F:$F,"&gt;3.5"))/$D305</f>
        <v>#DIV/0!</v>
      </c>
      <c r="O305" s="8" t="e">
        <f>COUNTIFS(Sta!$A:$A,$A305,Sta!$F:$F,"&gt;3.5")/$B305</f>
        <v>#DIV/0!</v>
      </c>
      <c r="P305" s="8" t="e">
        <f>COUNTIFS(Sta!$B:$B,$A305,Sta!$F:$F,"&gt;3.5")/$C305</f>
        <v>#DIV/0!</v>
      </c>
      <c r="Q305" s="11" t="e">
        <f>(COUNTIFS(Sta!$A:$A,$A305,Sta!$D:$D,"&gt;0.5")  + COUNTIFS(Sta!$B:$B,$A305,Sta!$E:$E,"&gt;0.5"))/$D305</f>
        <v>#DIV/0!</v>
      </c>
      <c r="R305" s="8" t="e">
        <f>COUNTIFS(Sta!$A:$A,$A305,Sta!$D:$D,"&gt;0.5")/$B305</f>
        <v>#DIV/0!</v>
      </c>
      <c r="S305" s="8" t="e">
        <f>COUNTIFS(Sta!$B:$B,$A305,Sta!$E:$E,"&gt;0.5")/$C305</f>
        <v>#DIV/0!</v>
      </c>
      <c r="T305" s="11" t="e">
        <f>(COUNTIFS(Sta!$A:$A,$A305,Sta!$D:$D,"&gt;1.5")  + COUNTIFS(Sta!$B:$B,$A305,Sta!$E:$E,"&gt;1.5"))/$D305</f>
        <v>#DIV/0!</v>
      </c>
      <c r="U305" s="8" t="e">
        <f>COUNTIFS(Sta!$A:$A,$A305,Sta!$D:$D,"&gt;1.5")/$B305</f>
        <v>#DIV/0!</v>
      </c>
      <c r="V305" s="8" t="e">
        <f>COUNTIFS(Sta!$B:$B,$A305,Sta!$E:$E,"&gt;1.5")/$C305</f>
        <v>#DIV/0!</v>
      </c>
      <c r="W305" s="11" t="e">
        <f>(COUNTIFS(Sta!$A:$A,$A305,Sta!$E:E,"&gt;0.5") +COUNTIFS(Sta!$B:$B,$A305,Sta!$D:$D,"&gt;0.5"))/$D305</f>
        <v>#DIV/0!</v>
      </c>
      <c r="X305" s="8" t="e">
        <f>COUNTIFS(Sta!$A:$A,$A305,Sta!$E:$E,"&gt;0.5")/$B305</f>
        <v>#DIV/0!</v>
      </c>
      <c r="Y305" s="8" t="e">
        <f>COUNTIFS(Sta!$B:$B,$A305,Sta!$D:$D,"&gt;0.5")/$C305</f>
        <v>#DIV/0!</v>
      </c>
      <c r="Z305" s="11" t="e">
        <f>(COUNTIFS(Sta!$A:$A,$A305,Sta!$E:$E,"&gt;1.5")  + COUNTIFS(Sta!$B:$B,$A305,Sta!$D:$D,"&gt;1.5"))/$D305</f>
        <v>#DIV/0!</v>
      </c>
      <c r="AA305" s="8" t="e">
        <f>COUNTIFS(Sta!$A:$A,$A305,Sta!$E:$E,"&gt;1.5")/$B305</f>
        <v>#DIV/0!</v>
      </c>
      <c r="AB305" s="8" t="e">
        <f>COUNTIFS(Sta!$B:$B,$A305,Sta!$D:$D,"&gt;1.5")/$C305</f>
        <v>#DIV/0!</v>
      </c>
      <c r="AC305" s="11" t="e">
        <f>(COUNTIFS(Sta!$A:A,$A305,Sta!$G:$G,"y") + COUNTIFS(Sta!$B:B,$A305,Sta!$G:$G,"y"))/$D305</f>
        <v>#DIV/0!</v>
      </c>
      <c r="AD305" s="8" t="e">
        <f>COUNTIFS(Sta!$A:A,$A305,Sta!$G:$G,"y")/$B305</f>
        <v>#DIV/0!</v>
      </c>
      <c r="AE305" s="16" t="e">
        <f>COUNTIFS(Sta!$B:B,$A305,Sta!$G:$G,"y")/$C305</f>
        <v>#DIV/0!</v>
      </c>
    </row>
    <row r="306" spans="1:31" x14ac:dyDescent="0.3">
      <c r="A306" t="s">
        <v>395</v>
      </c>
      <c r="B306" s="9">
        <f>COUNTIF(Sta!A:A,A306)</f>
        <v>0</v>
      </c>
      <c r="C306" s="4">
        <f>COUNTIF(Sta!B:B,A306)</f>
        <v>0</v>
      </c>
      <c r="D306" s="4">
        <f t="shared" si="9"/>
        <v>0</v>
      </c>
      <c r="E306" s="11" t="e">
        <f>(COUNTIFS(Sta!$A:$A,$A306,Sta!$F:$F,"&gt;0.5") + COUNTIFS(Sta!$B:$B,$A306,Sta!$F:$F,"&gt;0.5"))/$D306</f>
        <v>#DIV/0!</v>
      </c>
      <c r="F306" s="8" t="e">
        <f>COUNTIFS(Sta!$A:$A,$A306,Sta!$F:$F,"&gt;0.5")/$B306</f>
        <v>#DIV/0!</v>
      </c>
      <c r="G306" s="8" t="e">
        <f>COUNTIFS(Sta!$B:$B,$A306,Sta!$F:$F,"&gt;0.5")/$C306</f>
        <v>#DIV/0!</v>
      </c>
      <c r="H306" s="11" t="e">
        <f>(COUNTIFS(Sta!$A:$A,$A306,Sta!$F:$F,"&gt;1.5") + COUNTIFS(Sta!$B:$B,$A306,Sta!$F:$F,"&gt;1.5"))/$D306</f>
        <v>#DIV/0!</v>
      </c>
      <c r="I306" s="8" t="e">
        <f>COUNTIFS(Sta!$A:$A,$A306,Sta!$F:$F,"&gt;1.5")/$B306</f>
        <v>#DIV/0!</v>
      </c>
      <c r="J306" s="8" t="e">
        <f>COUNTIFS(Sta!$B:$B,$A306,Sta!$F:$F,"&gt;1.5")/$C306</f>
        <v>#DIV/0!</v>
      </c>
      <c r="K306" s="11" t="e">
        <f>(COUNTIFS(Sta!$A:$A,$A306,Sta!$F:$F,"&gt;2.5") + COUNTIFS(Sta!$B:$B,$A306,Sta!$F:$F,"&gt;2.5"))/$D306</f>
        <v>#DIV/0!</v>
      </c>
      <c r="L306" s="8" t="e">
        <f>COUNTIFS(Sta!$A:$A,$A306,Sta!$F:$F,"&gt;2.5")/$B306</f>
        <v>#DIV/0!</v>
      </c>
      <c r="M306" s="8" t="e">
        <f>COUNTIFS(Sta!$B:$B,$A306,Sta!$F:$F,"&gt;2.5")/$C306</f>
        <v>#DIV/0!</v>
      </c>
      <c r="N306" s="11" t="e">
        <f>(COUNTIFS(Sta!$A:$A,$A306,Sta!$F:$F,"&gt;3.5") + COUNTIFS(Sta!$B:$B,$A306,Sta!$F:$F,"&gt;3.5"))/$D306</f>
        <v>#DIV/0!</v>
      </c>
      <c r="O306" s="8" t="e">
        <f>COUNTIFS(Sta!$A:$A,$A306,Sta!$F:$F,"&gt;3.5")/$B306</f>
        <v>#DIV/0!</v>
      </c>
      <c r="P306" s="8" t="e">
        <f>COUNTIFS(Sta!$B:$B,$A306,Sta!$F:$F,"&gt;3.5")/$C306</f>
        <v>#DIV/0!</v>
      </c>
      <c r="Q306" s="11" t="e">
        <f>(COUNTIFS(Sta!$A:$A,$A306,Sta!$D:$D,"&gt;0.5")  + COUNTIFS(Sta!$B:$B,$A306,Sta!$E:$E,"&gt;0.5"))/$D306</f>
        <v>#DIV/0!</v>
      </c>
      <c r="R306" s="8" t="e">
        <f>COUNTIFS(Sta!$A:$A,$A306,Sta!$D:$D,"&gt;0.5")/$B306</f>
        <v>#DIV/0!</v>
      </c>
      <c r="S306" s="8" t="e">
        <f>COUNTIFS(Sta!$B:$B,$A306,Sta!$E:$E,"&gt;0.5")/$C306</f>
        <v>#DIV/0!</v>
      </c>
      <c r="T306" s="11" t="e">
        <f>(COUNTIFS(Sta!$A:$A,$A306,Sta!$D:$D,"&gt;1.5")  + COUNTIFS(Sta!$B:$B,$A306,Sta!$E:$E,"&gt;1.5"))/$D306</f>
        <v>#DIV/0!</v>
      </c>
      <c r="U306" s="8" t="e">
        <f>COUNTIFS(Sta!$A:$A,$A306,Sta!$D:$D,"&gt;1.5")/$B306</f>
        <v>#DIV/0!</v>
      </c>
      <c r="V306" s="8" t="e">
        <f>COUNTIFS(Sta!$B:$B,$A306,Sta!$E:$E,"&gt;1.5")/$C306</f>
        <v>#DIV/0!</v>
      </c>
      <c r="W306" s="11" t="e">
        <f>(COUNTIFS(Sta!$A:$A,$A306,Sta!$E:E,"&gt;0.5") +COUNTIFS(Sta!$B:$B,$A306,Sta!$D:$D,"&gt;0.5"))/$D306</f>
        <v>#DIV/0!</v>
      </c>
      <c r="X306" s="8" t="e">
        <f>COUNTIFS(Sta!$A:$A,$A306,Sta!$E:$E,"&gt;0.5")/$B306</f>
        <v>#DIV/0!</v>
      </c>
      <c r="Y306" s="8" t="e">
        <f>COUNTIFS(Sta!$B:$B,$A306,Sta!$D:$D,"&gt;0.5")/$C306</f>
        <v>#DIV/0!</v>
      </c>
      <c r="Z306" s="11" t="e">
        <f>(COUNTIFS(Sta!$A:$A,$A306,Sta!$E:$E,"&gt;1.5")  + COUNTIFS(Sta!$B:$B,$A306,Sta!$D:$D,"&gt;1.5"))/$D306</f>
        <v>#DIV/0!</v>
      </c>
      <c r="AA306" s="8" t="e">
        <f>COUNTIFS(Sta!$A:$A,$A306,Sta!$E:$E,"&gt;1.5")/$B306</f>
        <v>#DIV/0!</v>
      </c>
      <c r="AB306" s="8" t="e">
        <f>COUNTIFS(Sta!$B:$B,$A306,Sta!$D:$D,"&gt;1.5")/$C306</f>
        <v>#DIV/0!</v>
      </c>
      <c r="AC306" s="11" t="e">
        <f>(COUNTIFS(Sta!$A:A,$A306,Sta!$G:$G,"y") + COUNTIFS(Sta!$B:B,$A306,Sta!$G:$G,"y"))/$D306</f>
        <v>#DIV/0!</v>
      </c>
      <c r="AD306" s="8" t="e">
        <f>COUNTIFS(Sta!$A:A,$A306,Sta!$G:$G,"y")/$B306</f>
        <v>#DIV/0!</v>
      </c>
      <c r="AE306" s="16" t="e">
        <f>COUNTIFS(Sta!$B:B,$A306,Sta!$G:$G,"y")/$C306</f>
        <v>#DIV/0!</v>
      </c>
    </row>
    <row r="307" spans="1:31" x14ac:dyDescent="0.3">
      <c r="A307" t="s">
        <v>397</v>
      </c>
      <c r="B307" s="9">
        <f>COUNTIF(Sta!A:A,A307)</f>
        <v>0</v>
      </c>
      <c r="C307" s="4">
        <f>COUNTIF(Sta!B:B,A307)</f>
        <v>0</v>
      </c>
      <c r="D307" s="4">
        <f t="shared" si="9"/>
        <v>0</v>
      </c>
      <c r="E307" s="11" t="e">
        <f>(COUNTIFS(Sta!$A:$A,$A307,Sta!$F:$F,"&gt;0.5") + COUNTIFS(Sta!$B:$B,$A307,Sta!$F:$F,"&gt;0.5"))/$D307</f>
        <v>#DIV/0!</v>
      </c>
      <c r="F307" s="8" t="e">
        <f>COUNTIFS(Sta!$A:$A,$A307,Sta!$F:$F,"&gt;0.5")/$B307</f>
        <v>#DIV/0!</v>
      </c>
      <c r="G307" s="8" t="e">
        <f>COUNTIFS(Sta!$B:$B,$A307,Sta!$F:$F,"&gt;0.5")/$C307</f>
        <v>#DIV/0!</v>
      </c>
      <c r="H307" s="11" t="e">
        <f>(COUNTIFS(Sta!$A:$A,$A307,Sta!$F:$F,"&gt;1.5") + COUNTIFS(Sta!$B:$B,$A307,Sta!$F:$F,"&gt;1.5"))/$D307</f>
        <v>#DIV/0!</v>
      </c>
      <c r="I307" s="8" t="e">
        <f>COUNTIFS(Sta!$A:$A,$A307,Sta!$F:$F,"&gt;1.5")/$B307</f>
        <v>#DIV/0!</v>
      </c>
      <c r="J307" s="8" t="e">
        <f>COUNTIFS(Sta!$B:$B,$A307,Sta!$F:$F,"&gt;1.5")/$C307</f>
        <v>#DIV/0!</v>
      </c>
      <c r="K307" s="11" t="e">
        <f>(COUNTIFS(Sta!$A:$A,$A307,Sta!$F:$F,"&gt;2.5") + COUNTIFS(Sta!$B:$B,$A307,Sta!$F:$F,"&gt;2.5"))/$D307</f>
        <v>#DIV/0!</v>
      </c>
      <c r="L307" s="8" t="e">
        <f>COUNTIFS(Sta!$A:$A,$A307,Sta!$F:$F,"&gt;2.5")/$B307</f>
        <v>#DIV/0!</v>
      </c>
      <c r="M307" s="8" t="e">
        <f>COUNTIFS(Sta!$B:$B,$A307,Sta!$F:$F,"&gt;2.5")/$C307</f>
        <v>#DIV/0!</v>
      </c>
      <c r="N307" s="11" t="e">
        <f>(COUNTIFS(Sta!$A:$A,$A307,Sta!$F:$F,"&gt;3.5") + COUNTIFS(Sta!$B:$B,$A307,Sta!$F:$F,"&gt;3.5"))/$D307</f>
        <v>#DIV/0!</v>
      </c>
      <c r="O307" s="8" t="e">
        <f>COUNTIFS(Sta!$A:$A,$A307,Sta!$F:$F,"&gt;3.5")/$B307</f>
        <v>#DIV/0!</v>
      </c>
      <c r="P307" s="8" t="e">
        <f>COUNTIFS(Sta!$B:$B,$A307,Sta!$F:$F,"&gt;3.5")/$C307</f>
        <v>#DIV/0!</v>
      </c>
      <c r="Q307" s="11" t="e">
        <f>(COUNTIFS(Sta!$A:$A,$A307,Sta!$D:$D,"&gt;0.5")  + COUNTIFS(Sta!$B:$B,$A307,Sta!$E:$E,"&gt;0.5"))/$D307</f>
        <v>#DIV/0!</v>
      </c>
      <c r="R307" s="8" t="e">
        <f>COUNTIFS(Sta!$A:$A,$A307,Sta!$D:$D,"&gt;0.5")/$B307</f>
        <v>#DIV/0!</v>
      </c>
      <c r="S307" s="8" t="e">
        <f>COUNTIFS(Sta!$B:$B,$A307,Sta!$E:$E,"&gt;0.5")/$C307</f>
        <v>#DIV/0!</v>
      </c>
      <c r="T307" s="11" t="e">
        <f>(COUNTIFS(Sta!$A:$A,$A307,Sta!$D:$D,"&gt;1.5")  + COUNTIFS(Sta!$B:$B,$A307,Sta!$E:$E,"&gt;1.5"))/$D307</f>
        <v>#DIV/0!</v>
      </c>
      <c r="U307" s="8" t="e">
        <f>COUNTIFS(Sta!$A:$A,$A307,Sta!$D:$D,"&gt;1.5")/$B307</f>
        <v>#DIV/0!</v>
      </c>
      <c r="V307" s="8" t="e">
        <f>COUNTIFS(Sta!$B:$B,$A307,Sta!$E:$E,"&gt;1.5")/$C307</f>
        <v>#DIV/0!</v>
      </c>
      <c r="W307" s="11" t="e">
        <f>(COUNTIFS(Sta!$A:$A,$A307,Sta!$E:E,"&gt;0.5") +COUNTIFS(Sta!$B:$B,$A307,Sta!$D:$D,"&gt;0.5"))/$D307</f>
        <v>#DIV/0!</v>
      </c>
      <c r="X307" s="8" t="e">
        <f>COUNTIFS(Sta!$A:$A,$A307,Sta!$E:$E,"&gt;0.5")/$B307</f>
        <v>#DIV/0!</v>
      </c>
      <c r="Y307" s="8" t="e">
        <f>COUNTIFS(Sta!$B:$B,$A307,Sta!$D:$D,"&gt;0.5")/$C307</f>
        <v>#DIV/0!</v>
      </c>
      <c r="Z307" s="11" t="e">
        <f>(COUNTIFS(Sta!$A:$A,$A307,Sta!$E:$E,"&gt;1.5")  + COUNTIFS(Sta!$B:$B,$A307,Sta!$D:$D,"&gt;1.5"))/$D307</f>
        <v>#DIV/0!</v>
      </c>
      <c r="AA307" s="8" t="e">
        <f>COUNTIFS(Sta!$A:$A,$A307,Sta!$E:$E,"&gt;1.5")/$B307</f>
        <v>#DIV/0!</v>
      </c>
      <c r="AB307" s="8" t="e">
        <f>COUNTIFS(Sta!$B:$B,$A307,Sta!$D:$D,"&gt;1.5")/$C307</f>
        <v>#DIV/0!</v>
      </c>
      <c r="AC307" s="11" t="e">
        <f>(COUNTIFS(Sta!$A:A,$A307,Sta!$G:$G,"y") + COUNTIFS(Sta!$B:B,$A307,Sta!$G:$G,"y"))/$D307</f>
        <v>#DIV/0!</v>
      </c>
      <c r="AD307" s="8" t="e">
        <f>COUNTIFS(Sta!$A:A,$A307,Sta!$G:$G,"y")/$B307</f>
        <v>#DIV/0!</v>
      </c>
      <c r="AE307" s="16" t="e">
        <f>COUNTIFS(Sta!$B:B,$A307,Sta!$G:$G,"y")/$C307</f>
        <v>#DIV/0!</v>
      </c>
    </row>
    <row r="308" spans="1:31" x14ac:dyDescent="0.3">
      <c r="A308" t="s">
        <v>380</v>
      </c>
      <c r="B308" s="9">
        <f>COUNTIF(Sta!A:A,A308)</f>
        <v>0</v>
      </c>
      <c r="C308" s="4">
        <f>COUNTIF(Sta!B:B,A308)</f>
        <v>0</v>
      </c>
      <c r="D308" s="4">
        <f t="shared" si="9"/>
        <v>0</v>
      </c>
      <c r="E308" s="11" t="e">
        <f>(COUNTIFS(Sta!$A:$A,$A308,Sta!$F:$F,"&gt;0.5") + COUNTIFS(Sta!$B:$B,$A308,Sta!$F:$F,"&gt;0.5"))/$D308</f>
        <v>#DIV/0!</v>
      </c>
      <c r="F308" s="8" t="e">
        <f>COUNTIFS(Sta!$A:$A,$A308,Sta!$F:$F,"&gt;0.5")/$B308</f>
        <v>#DIV/0!</v>
      </c>
      <c r="G308" s="8" t="e">
        <f>COUNTIFS(Sta!$B:$B,$A308,Sta!$F:$F,"&gt;0.5")/$C308</f>
        <v>#DIV/0!</v>
      </c>
      <c r="H308" s="11" t="e">
        <f>(COUNTIFS(Sta!$A:$A,$A308,Sta!$F:$F,"&gt;1.5") + COUNTIFS(Sta!$B:$B,$A308,Sta!$F:$F,"&gt;1.5"))/$D308</f>
        <v>#DIV/0!</v>
      </c>
      <c r="I308" s="8" t="e">
        <f>COUNTIFS(Sta!$A:$A,$A308,Sta!$F:$F,"&gt;1.5")/$B308</f>
        <v>#DIV/0!</v>
      </c>
      <c r="J308" s="8" t="e">
        <f>COUNTIFS(Sta!$B:$B,$A308,Sta!$F:$F,"&gt;1.5")/$C308</f>
        <v>#DIV/0!</v>
      </c>
      <c r="K308" s="11" t="e">
        <f>(COUNTIFS(Sta!$A:$A,$A308,Sta!$F:$F,"&gt;2.5") + COUNTIFS(Sta!$B:$B,$A308,Sta!$F:$F,"&gt;2.5"))/$D308</f>
        <v>#DIV/0!</v>
      </c>
      <c r="L308" s="8" t="e">
        <f>COUNTIFS(Sta!$A:$A,$A308,Sta!$F:$F,"&gt;2.5")/$B308</f>
        <v>#DIV/0!</v>
      </c>
      <c r="M308" s="8" t="e">
        <f>COUNTIFS(Sta!$B:$B,$A308,Sta!$F:$F,"&gt;2.5")/$C308</f>
        <v>#DIV/0!</v>
      </c>
      <c r="N308" s="11" t="e">
        <f>(COUNTIFS(Sta!$A:$A,$A308,Sta!$F:$F,"&gt;3.5") + COUNTIFS(Sta!$B:$B,$A308,Sta!$F:$F,"&gt;3.5"))/$D308</f>
        <v>#DIV/0!</v>
      </c>
      <c r="O308" s="8" t="e">
        <f>COUNTIFS(Sta!$A:$A,$A308,Sta!$F:$F,"&gt;3.5")/$B308</f>
        <v>#DIV/0!</v>
      </c>
      <c r="P308" s="8" t="e">
        <f>COUNTIFS(Sta!$B:$B,$A308,Sta!$F:$F,"&gt;3.5")/$C308</f>
        <v>#DIV/0!</v>
      </c>
      <c r="Q308" s="11" t="e">
        <f>(COUNTIFS(Sta!$A:$A,$A308,Sta!$D:$D,"&gt;0.5")  + COUNTIFS(Sta!$B:$B,$A308,Sta!$E:$E,"&gt;0.5"))/$D308</f>
        <v>#DIV/0!</v>
      </c>
      <c r="R308" s="8" t="e">
        <f>COUNTIFS(Sta!$A:$A,$A308,Sta!$D:$D,"&gt;0.5")/$B308</f>
        <v>#DIV/0!</v>
      </c>
      <c r="S308" s="8" t="e">
        <f>COUNTIFS(Sta!$B:$B,$A308,Sta!$E:$E,"&gt;0.5")/$C308</f>
        <v>#DIV/0!</v>
      </c>
      <c r="T308" s="11" t="e">
        <f>(COUNTIFS(Sta!$A:$A,$A308,Sta!$D:$D,"&gt;1.5")  + COUNTIFS(Sta!$B:$B,$A308,Sta!$E:$E,"&gt;1.5"))/$D308</f>
        <v>#DIV/0!</v>
      </c>
      <c r="U308" s="8" t="e">
        <f>COUNTIFS(Sta!$A:$A,$A308,Sta!$D:$D,"&gt;1.5")/$B308</f>
        <v>#DIV/0!</v>
      </c>
      <c r="V308" s="8" t="e">
        <f>COUNTIFS(Sta!$B:$B,$A308,Sta!$E:$E,"&gt;1.5")/$C308</f>
        <v>#DIV/0!</v>
      </c>
      <c r="W308" s="11" t="e">
        <f>(COUNTIFS(Sta!$A:$A,$A308,Sta!$E:E,"&gt;0.5") +COUNTIFS(Sta!$B:$B,$A308,Sta!$D:$D,"&gt;0.5"))/$D308</f>
        <v>#DIV/0!</v>
      </c>
      <c r="X308" s="8" t="e">
        <f>COUNTIFS(Sta!$A:$A,$A308,Sta!$E:$E,"&gt;0.5")/$B308</f>
        <v>#DIV/0!</v>
      </c>
      <c r="Y308" s="8" t="e">
        <f>COUNTIFS(Sta!$B:$B,$A308,Sta!$D:$D,"&gt;0.5")/$C308</f>
        <v>#DIV/0!</v>
      </c>
      <c r="Z308" s="11" t="e">
        <f>(COUNTIFS(Sta!$A:$A,$A308,Sta!$E:$E,"&gt;1.5")  + COUNTIFS(Sta!$B:$B,$A308,Sta!$D:$D,"&gt;1.5"))/$D308</f>
        <v>#DIV/0!</v>
      </c>
      <c r="AA308" s="8" t="e">
        <f>COUNTIFS(Sta!$A:$A,$A308,Sta!$E:$E,"&gt;1.5")/$B308</f>
        <v>#DIV/0!</v>
      </c>
      <c r="AB308" s="8" t="e">
        <f>COUNTIFS(Sta!$B:$B,$A308,Sta!$D:$D,"&gt;1.5")/$C308</f>
        <v>#DIV/0!</v>
      </c>
      <c r="AC308" s="11" t="e">
        <f>(COUNTIFS(Sta!$A:A,$A308,Sta!$G:$G,"y") + COUNTIFS(Sta!$B:B,$A308,Sta!$G:$G,"y"))/$D308</f>
        <v>#DIV/0!</v>
      </c>
      <c r="AD308" s="8" t="e">
        <f>COUNTIFS(Sta!$A:A,$A308,Sta!$G:$G,"y")/$B308</f>
        <v>#DIV/0!</v>
      </c>
      <c r="AE308" s="16" t="e">
        <f>COUNTIFS(Sta!$B:B,$A308,Sta!$G:$G,"y")/$C308</f>
        <v>#DIV/0!</v>
      </c>
    </row>
    <row r="309" spans="1:31" x14ac:dyDescent="0.3">
      <c r="A309" t="s">
        <v>409</v>
      </c>
      <c r="B309" s="9">
        <f>COUNTIF(Sta!A:A,A309)</f>
        <v>0</v>
      </c>
      <c r="C309" s="4">
        <f>COUNTIF(Sta!B:B,A309)</f>
        <v>0</v>
      </c>
      <c r="D309" s="4">
        <f t="shared" si="9"/>
        <v>0</v>
      </c>
      <c r="E309" s="11" t="e">
        <f>(COUNTIFS(Sta!$A:$A,$A309,Sta!$F:$F,"&gt;0.5") + COUNTIFS(Sta!$B:$B,$A309,Sta!$F:$F,"&gt;0.5"))/$D309</f>
        <v>#DIV/0!</v>
      </c>
      <c r="F309" s="8" t="e">
        <f>COUNTIFS(Sta!$A:$A,$A309,Sta!$F:$F,"&gt;0.5")/$B309</f>
        <v>#DIV/0!</v>
      </c>
      <c r="G309" s="8" t="e">
        <f>COUNTIFS(Sta!$B:$B,$A309,Sta!$F:$F,"&gt;0.5")/$C309</f>
        <v>#DIV/0!</v>
      </c>
      <c r="H309" s="11" t="e">
        <f>(COUNTIFS(Sta!$A:$A,$A309,Sta!$F:$F,"&gt;1.5") + COUNTIFS(Sta!$B:$B,$A309,Sta!$F:$F,"&gt;1.5"))/$D309</f>
        <v>#DIV/0!</v>
      </c>
      <c r="I309" s="8" t="e">
        <f>COUNTIFS(Sta!$A:$A,$A309,Sta!$F:$F,"&gt;1.5")/$B309</f>
        <v>#DIV/0!</v>
      </c>
      <c r="J309" s="8" t="e">
        <f>COUNTIFS(Sta!$B:$B,$A309,Sta!$F:$F,"&gt;1.5")/$C309</f>
        <v>#DIV/0!</v>
      </c>
      <c r="K309" s="11" t="e">
        <f>(COUNTIFS(Sta!$A:$A,$A309,Sta!$F:$F,"&gt;2.5") + COUNTIFS(Sta!$B:$B,$A309,Sta!$F:$F,"&gt;2.5"))/$D309</f>
        <v>#DIV/0!</v>
      </c>
      <c r="L309" s="8" t="e">
        <f>COUNTIFS(Sta!$A:$A,$A309,Sta!$F:$F,"&gt;2.5")/$B309</f>
        <v>#DIV/0!</v>
      </c>
      <c r="M309" s="8" t="e">
        <f>COUNTIFS(Sta!$B:$B,$A309,Sta!$F:$F,"&gt;2.5")/$C309</f>
        <v>#DIV/0!</v>
      </c>
      <c r="N309" s="11" t="e">
        <f>(COUNTIFS(Sta!$A:$A,$A309,Sta!$F:$F,"&gt;3.5") + COUNTIFS(Sta!$B:$B,$A309,Sta!$F:$F,"&gt;3.5"))/$D309</f>
        <v>#DIV/0!</v>
      </c>
      <c r="O309" s="8" t="e">
        <f>COUNTIFS(Sta!$A:$A,$A309,Sta!$F:$F,"&gt;3.5")/$B309</f>
        <v>#DIV/0!</v>
      </c>
      <c r="P309" s="8" t="e">
        <f>COUNTIFS(Sta!$B:$B,$A309,Sta!$F:$F,"&gt;3.5")/$C309</f>
        <v>#DIV/0!</v>
      </c>
      <c r="Q309" s="11" t="e">
        <f>(COUNTIFS(Sta!$A:$A,$A309,Sta!$D:$D,"&gt;0.5")  + COUNTIFS(Sta!$B:$B,$A309,Sta!$E:$E,"&gt;0.5"))/$D309</f>
        <v>#DIV/0!</v>
      </c>
      <c r="R309" s="8" t="e">
        <f>COUNTIFS(Sta!$A:$A,$A309,Sta!$D:$D,"&gt;0.5")/$B309</f>
        <v>#DIV/0!</v>
      </c>
      <c r="S309" s="8" t="e">
        <f>COUNTIFS(Sta!$B:$B,$A309,Sta!$E:$E,"&gt;0.5")/$C309</f>
        <v>#DIV/0!</v>
      </c>
      <c r="T309" s="11" t="e">
        <f>(COUNTIFS(Sta!$A:$A,$A309,Sta!$D:$D,"&gt;1.5")  + COUNTIFS(Sta!$B:$B,$A309,Sta!$E:$E,"&gt;1.5"))/$D309</f>
        <v>#DIV/0!</v>
      </c>
      <c r="U309" s="8" t="e">
        <f>COUNTIFS(Sta!$A:$A,$A309,Sta!$D:$D,"&gt;1.5")/$B309</f>
        <v>#DIV/0!</v>
      </c>
      <c r="V309" s="8" t="e">
        <f>COUNTIFS(Sta!$B:$B,$A309,Sta!$E:$E,"&gt;1.5")/$C309</f>
        <v>#DIV/0!</v>
      </c>
      <c r="W309" s="11" t="e">
        <f>(COUNTIFS(Sta!$A:$A,$A309,Sta!$E:E,"&gt;0.5") +COUNTIFS(Sta!$B:$B,$A309,Sta!$D:$D,"&gt;0.5"))/$D309</f>
        <v>#DIV/0!</v>
      </c>
      <c r="X309" s="8" t="e">
        <f>COUNTIFS(Sta!$A:$A,$A309,Sta!$E:$E,"&gt;0.5")/$B309</f>
        <v>#DIV/0!</v>
      </c>
      <c r="Y309" s="8" t="e">
        <f>COUNTIFS(Sta!$B:$B,$A309,Sta!$D:$D,"&gt;0.5")/$C309</f>
        <v>#DIV/0!</v>
      </c>
      <c r="Z309" s="11" t="e">
        <f>(COUNTIFS(Sta!$A:$A,$A309,Sta!$E:$E,"&gt;1.5")  + COUNTIFS(Sta!$B:$B,$A309,Sta!$D:$D,"&gt;1.5"))/$D309</f>
        <v>#DIV/0!</v>
      </c>
      <c r="AA309" s="8" t="e">
        <f>COUNTIFS(Sta!$A:$A,$A309,Sta!$E:$E,"&gt;1.5")/$B309</f>
        <v>#DIV/0!</v>
      </c>
      <c r="AB309" s="8" t="e">
        <f>COUNTIFS(Sta!$B:$B,$A309,Sta!$D:$D,"&gt;1.5")/$C309</f>
        <v>#DIV/0!</v>
      </c>
      <c r="AC309" s="11" t="e">
        <f>(COUNTIFS(Sta!$A:A,$A309,Sta!$G:$G,"y") + COUNTIFS(Sta!$B:B,$A309,Sta!$G:$G,"y"))/$D309</f>
        <v>#DIV/0!</v>
      </c>
      <c r="AD309" s="8" t="e">
        <f>COUNTIFS(Sta!$A:A,$A309,Sta!$G:$G,"y")/$B309</f>
        <v>#DIV/0!</v>
      </c>
      <c r="AE309" s="16" t="e">
        <f>COUNTIFS(Sta!$B:B,$A309,Sta!$G:$G,"y")/$C309</f>
        <v>#DIV/0!</v>
      </c>
    </row>
    <row r="310" spans="1:31" x14ac:dyDescent="0.3">
      <c r="A310" t="s">
        <v>402</v>
      </c>
      <c r="B310" s="9">
        <f>COUNTIF(Sta!A:A,A310)</f>
        <v>0</v>
      </c>
      <c r="C310" s="4">
        <f>COUNTIF(Sta!B:B,A310)</f>
        <v>0</v>
      </c>
      <c r="D310" s="4">
        <f t="shared" si="9"/>
        <v>0</v>
      </c>
      <c r="E310" s="11" t="e">
        <f>(COUNTIFS(Sta!$A:$A,$A310,Sta!$F:$F,"&gt;0.5") + COUNTIFS(Sta!$B:$B,$A310,Sta!$F:$F,"&gt;0.5"))/$D310</f>
        <v>#DIV/0!</v>
      </c>
      <c r="F310" s="8" t="e">
        <f>COUNTIFS(Sta!$A:$A,$A310,Sta!$F:$F,"&gt;0.5")/$B310</f>
        <v>#DIV/0!</v>
      </c>
      <c r="G310" s="8" t="e">
        <f>COUNTIFS(Sta!$B:$B,$A310,Sta!$F:$F,"&gt;0.5")/$C310</f>
        <v>#DIV/0!</v>
      </c>
      <c r="H310" s="11" t="e">
        <f>(COUNTIFS(Sta!$A:$A,$A310,Sta!$F:$F,"&gt;1.5") + COUNTIFS(Sta!$B:$B,$A310,Sta!$F:$F,"&gt;1.5"))/$D310</f>
        <v>#DIV/0!</v>
      </c>
      <c r="I310" s="8" t="e">
        <f>COUNTIFS(Sta!$A:$A,$A310,Sta!$F:$F,"&gt;1.5")/$B310</f>
        <v>#DIV/0!</v>
      </c>
      <c r="J310" s="8" t="e">
        <f>COUNTIFS(Sta!$B:$B,$A310,Sta!$F:$F,"&gt;1.5")/$C310</f>
        <v>#DIV/0!</v>
      </c>
      <c r="K310" s="11" t="e">
        <f>(COUNTIFS(Sta!$A:$A,$A310,Sta!$F:$F,"&gt;2.5") + COUNTIFS(Sta!$B:$B,$A310,Sta!$F:$F,"&gt;2.5"))/$D310</f>
        <v>#DIV/0!</v>
      </c>
      <c r="L310" s="8" t="e">
        <f>COUNTIFS(Sta!$A:$A,$A310,Sta!$F:$F,"&gt;2.5")/$B310</f>
        <v>#DIV/0!</v>
      </c>
      <c r="M310" s="8" t="e">
        <f>COUNTIFS(Sta!$B:$B,$A310,Sta!$F:$F,"&gt;2.5")/$C310</f>
        <v>#DIV/0!</v>
      </c>
      <c r="N310" s="11" t="e">
        <f>(COUNTIFS(Sta!$A:$A,$A310,Sta!$F:$F,"&gt;3.5") + COUNTIFS(Sta!$B:$B,$A310,Sta!$F:$F,"&gt;3.5"))/$D310</f>
        <v>#DIV/0!</v>
      </c>
      <c r="O310" s="8" t="e">
        <f>COUNTIFS(Sta!$A:$A,$A310,Sta!$F:$F,"&gt;3.5")/$B310</f>
        <v>#DIV/0!</v>
      </c>
      <c r="P310" s="8" t="e">
        <f>COUNTIFS(Sta!$B:$B,$A310,Sta!$F:$F,"&gt;3.5")/$C310</f>
        <v>#DIV/0!</v>
      </c>
      <c r="Q310" s="11" t="e">
        <f>(COUNTIFS(Sta!$A:$A,$A310,Sta!$D:$D,"&gt;0.5")  + COUNTIFS(Sta!$B:$B,$A310,Sta!$E:$E,"&gt;0.5"))/$D310</f>
        <v>#DIV/0!</v>
      </c>
      <c r="R310" s="8" t="e">
        <f>COUNTIFS(Sta!$A:$A,$A310,Sta!$D:$D,"&gt;0.5")/$B310</f>
        <v>#DIV/0!</v>
      </c>
      <c r="S310" s="8" t="e">
        <f>COUNTIFS(Sta!$B:$B,$A310,Sta!$E:$E,"&gt;0.5")/$C310</f>
        <v>#DIV/0!</v>
      </c>
      <c r="T310" s="11" t="e">
        <f>(COUNTIFS(Sta!$A:$A,$A310,Sta!$D:$D,"&gt;1.5")  + COUNTIFS(Sta!$B:$B,$A310,Sta!$E:$E,"&gt;1.5"))/$D310</f>
        <v>#DIV/0!</v>
      </c>
      <c r="U310" s="8" t="e">
        <f>COUNTIFS(Sta!$A:$A,$A310,Sta!$D:$D,"&gt;1.5")/$B310</f>
        <v>#DIV/0!</v>
      </c>
      <c r="V310" s="8" t="e">
        <f>COUNTIFS(Sta!$B:$B,$A310,Sta!$E:$E,"&gt;1.5")/$C310</f>
        <v>#DIV/0!</v>
      </c>
      <c r="W310" s="11" t="e">
        <f>(COUNTIFS(Sta!$A:$A,$A310,Sta!$E:E,"&gt;0.5") +COUNTIFS(Sta!$B:$B,$A310,Sta!$D:$D,"&gt;0.5"))/$D310</f>
        <v>#DIV/0!</v>
      </c>
      <c r="X310" s="8" t="e">
        <f>COUNTIFS(Sta!$A:$A,$A310,Sta!$E:$E,"&gt;0.5")/$B310</f>
        <v>#DIV/0!</v>
      </c>
      <c r="Y310" s="8" t="e">
        <f>COUNTIFS(Sta!$B:$B,$A310,Sta!$D:$D,"&gt;0.5")/$C310</f>
        <v>#DIV/0!</v>
      </c>
      <c r="Z310" s="11" t="e">
        <f>(COUNTIFS(Sta!$A:$A,$A310,Sta!$E:$E,"&gt;1.5")  + COUNTIFS(Sta!$B:$B,$A310,Sta!$D:$D,"&gt;1.5"))/$D310</f>
        <v>#DIV/0!</v>
      </c>
      <c r="AA310" s="8" t="e">
        <f>COUNTIFS(Sta!$A:$A,$A310,Sta!$E:$E,"&gt;1.5")/$B310</f>
        <v>#DIV/0!</v>
      </c>
      <c r="AB310" s="8" t="e">
        <f>COUNTIFS(Sta!$B:$B,$A310,Sta!$D:$D,"&gt;1.5")/$C310</f>
        <v>#DIV/0!</v>
      </c>
      <c r="AC310" s="11" t="e">
        <f>(COUNTIFS(Sta!$A:A,$A310,Sta!$G:$G,"y") + COUNTIFS(Sta!$B:B,$A310,Sta!$G:$G,"y"))/$D310</f>
        <v>#DIV/0!</v>
      </c>
      <c r="AD310" s="8" t="e">
        <f>COUNTIFS(Sta!$A:A,$A310,Sta!$G:$G,"y")/$B310</f>
        <v>#DIV/0!</v>
      </c>
      <c r="AE310" s="16" t="e">
        <f>COUNTIFS(Sta!$B:B,$A310,Sta!$G:$G,"y")/$C310</f>
        <v>#DIV/0!</v>
      </c>
    </row>
    <row r="311" spans="1:31" x14ac:dyDescent="0.3">
      <c r="A311" t="s">
        <v>411</v>
      </c>
      <c r="B311" s="9">
        <f>COUNTIF(Sta!A:A,A311)</f>
        <v>0</v>
      </c>
      <c r="C311" s="4">
        <f>COUNTIF(Sta!B:B,A311)</f>
        <v>0</v>
      </c>
      <c r="D311" s="4">
        <f t="shared" si="9"/>
        <v>0</v>
      </c>
      <c r="E311" s="11" t="e">
        <f>(COUNTIFS(Sta!$A:$A,$A311,Sta!$F:$F,"&gt;0.5") + COUNTIFS(Sta!$B:$B,$A311,Sta!$F:$F,"&gt;0.5"))/$D311</f>
        <v>#DIV/0!</v>
      </c>
      <c r="F311" s="8" t="e">
        <f>COUNTIFS(Sta!$A:$A,$A311,Sta!$F:$F,"&gt;0.5")/$B311</f>
        <v>#DIV/0!</v>
      </c>
      <c r="G311" s="8" t="e">
        <f>COUNTIFS(Sta!$B:$B,$A311,Sta!$F:$F,"&gt;0.5")/$C311</f>
        <v>#DIV/0!</v>
      </c>
      <c r="H311" s="11" t="e">
        <f>(COUNTIFS(Sta!$A:$A,$A311,Sta!$F:$F,"&gt;1.5") + COUNTIFS(Sta!$B:$B,$A311,Sta!$F:$F,"&gt;1.5"))/$D311</f>
        <v>#DIV/0!</v>
      </c>
      <c r="I311" s="8" t="e">
        <f>COUNTIFS(Sta!$A:$A,$A311,Sta!$F:$F,"&gt;1.5")/$B311</f>
        <v>#DIV/0!</v>
      </c>
      <c r="J311" s="8" t="e">
        <f>COUNTIFS(Sta!$B:$B,$A311,Sta!$F:$F,"&gt;1.5")/$C311</f>
        <v>#DIV/0!</v>
      </c>
      <c r="K311" s="11" t="e">
        <f>(COUNTIFS(Sta!$A:$A,$A311,Sta!$F:$F,"&gt;2.5") + COUNTIFS(Sta!$B:$B,$A311,Sta!$F:$F,"&gt;2.5"))/$D311</f>
        <v>#DIV/0!</v>
      </c>
      <c r="L311" s="8" t="e">
        <f>COUNTIFS(Sta!$A:$A,$A311,Sta!$F:$F,"&gt;2.5")/$B311</f>
        <v>#DIV/0!</v>
      </c>
      <c r="M311" s="8" t="e">
        <f>COUNTIFS(Sta!$B:$B,$A311,Sta!$F:$F,"&gt;2.5")/$C311</f>
        <v>#DIV/0!</v>
      </c>
      <c r="N311" s="11" t="e">
        <f>(COUNTIFS(Sta!$A:$A,$A311,Sta!$F:$F,"&gt;3.5") + COUNTIFS(Sta!$B:$B,$A311,Sta!$F:$F,"&gt;3.5"))/$D311</f>
        <v>#DIV/0!</v>
      </c>
      <c r="O311" s="8" t="e">
        <f>COUNTIFS(Sta!$A:$A,$A311,Sta!$F:$F,"&gt;3.5")/$B311</f>
        <v>#DIV/0!</v>
      </c>
      <c r="P311" s="8" t="e">
        <f>COUNTIFS(Sta!$B:$B,$A311,Sta!$F:$F,"&gt;3.5")/$C311</f>
        <v>#DIV/0!</v>
      </c>
      <c r="Q311" s="11" t="e">
        <f>(COUNTIFS(Sta!$A:$A,$A311,Sta!$D:$D,"&gt;0.5")  + COUNTIFS(Sta!$B:$B,$A311,Sta!$E:$E,"&gt;0.5"))/$D311</f>
        <v>#DIV/0!</v>
      </c>
      <c r="R311" s="8" t="e">
        <f>COUNTIFS(Sta!$A:$A,$A311,Sta!$D:$D,"&gt;0.5")/$B311</f>
        <v>#DIV/0!</v>
      </c>
      <c r="S311" s="8" t="e">
        <f>COUNTIFS(Sta!$B:$B,$A311,Sta!$E:$E,"&gt;0.5")/$C311</f>
        <v>#DIV/0!</v>
      </c>
      <c r="T311" s="11" t="e">
        <f>(COUNTIFS(Sta!$A:$A,$A311,Sta!$D:$D,"&gt;1.5")  + COUNTIFS(Sta!$B:$B,$A311,Sta!$E:$E,"&gt;1.5"))/$D311</f>
        <v>#DIV/0!</v>
      </c>
      <c r="U311" s="8" t="e">
        <f>COUNTIFS(Sta!$A:$A,$A311,Sta!$D:$D,"&gt;1.5")/$B311</f>
        <v>#DIV/0!</v>
      </c>
      <c r="V311" s="8" t="e">
        <f>COUNTIFS(Sta!$B:$B,$A311,Sta!$E:$E,"&gt;1.5")/$C311</f>
        <v>#DIV/0!</v>
      </c>
      <c r="W311" s="11" t="e">
        <f>(COUNTIFS(Sta!$A:$A,$A311,Sta!$E:E,"&gt;0.5") +COUNTIFS(Sta!$B:$B,$A311,Sta!$D:$D,"&gt;0.5"))/$D311</f>
        <v>#DIV/0!</v>
      </c>
      <c r="X311" s="8" t="e">
        <f>COUNTIFS(Sta!$A:$A,$A311,Sta!$E:$E,"&gt;0.5")/$B311</f>
        <v>#DIV/0!</v>
      </c>
      <c r="Y311" s="8" t="e">
        <f>COUNTIFS(Sta!$B:$B,$A311,Sta!$D:$D,"&gt;0.5")/$C311</f>
        <v>#DIV/0!</v>
      </c>
      <c r="Z311" s="11" t="e">
        <f>(COUNTIFS(Sta!$A:$A,$A311,Sta!$E:$E,"&gt;1.5")  + COUNTIFS(Sta!$B:$B,$A311,Sta!$D:$D,"&gt;1.5"))/$D311</f>
        <v>#DIV/0!</v>
      </c>
      <c r="AA311" s="8" t="e">
        <f>COUNTIFS(Sta!$A:$A,$A311,Sta!$E:$E,"&gt;1.5")/$B311</f>
        <v>#DIV/0!</v>
      </c>
      <c r="AB311" s="8" t="e">
        <f>COUNTIFS(Sta!$B:$B,$A311,Sta!$D:$D,"&gt;1.5")/$C311</f>
        <v>#DIV/0!</v>
      </c>
      <c r="AC311" s="11" t="e">
        <f>(COUNTIFS(Sta!$A:A,$A311,Sta!$G:$G,"y") + COUNTIFS(Sta!$B:B,$A311,Sta!$G:$G,"y"))/$D311</f>
        <v>#DIV/0!</v>
      </c>
      <c r="AD311" s="8" t="e">
        <f>COUNTIFS(Sta!$A:A,$A311,Sta!$G:$G,"y")/$B311</f>
        <v>#DIV/0!</v>
      </c>
      <c r="AE311" s="16" t="e">
        <f>COUNTIFS(Sta!$B:B,$A311,Sta!$G:$G,"y")/$C311</f>
        <v>#DIV/0!</v>
      </c>
    </row>
    <row r="312" spans="1:31" x14ac:dyDescent="0.3">
      <c r="A312" t="s">
        <v>415</v>
      </c>
      <c r="B312" s="9">
        <f>COUNTIF(Sta!A:A,A312)</f>
        <v>0</v>
      </c>
      <c r="C312" s="4">
        <f>COUNTIF(Sta!B:B,A312)</f>
        <v>0</v>
      </c>
      <c r="D312" s="4">
        <f t="shared" si="9"/>
        <v>0</v>
      </c>
      <c r="E312" s="11" t="e">
        <f>(COUNTIFS(Sta!$A:$A,$A312,Sta!$F:$F,"&gt;0.5") + COUNTIFS(Sta!$B:$B,$A312,Sta!$F:$F,"&gt;0.5"))/$D312</f>
        <v>#DIV/0!</v>
      </c>
      <c r="F312" s="8" t="e">
        <f>COUNTIFS(Sta!$A:$A,$A312,Sta!$F:$F,"&gt;0.5")/$B312</f>
        <v>#DIV/0!</v>
      </c>
      <c r="G312" s="8" t="e">
        <f>COUNTIFS(Sta!$B:$B,$A312,Sta!$F:$F,"&gt;0.5")/$C312</f>
        <v>#DIV/0!</v>
      </c>
      <c r="H312" s="11" t="e">
        <f>(COUNTIFS(Sta!$A:$A,$A312,Sta!$F:$F,"&gt;1.5") + COUNTIFS(Sta!$B:$B,$A312,Sta!$F:$F,"&gt;1.5"))/$D312</f>
        <v>#DIV/0!</v>
      </c>
      <c r="I312" s="8" t="e">
        <f>COUNTIFS(Sta!$A:$A,$A312,Sta!$F:$F,"&gt;1.5")/$B312</f>
        <v>#DIV/0!</v>
      </c>
      <c r="J312" s="8" t="e">
        <f>COUNTIFS(Sta!$B:$B,$A312,Sta!$F:$F,"&gt;1.5")/$C312</f>
        <v>#DIV/0!</v>
      </c>
      <c r="K312" s="11" t="e">
        <f>(COUNTIFS(Sta!$A:$A,$A312,Sta!$F:$F,"&gt;2.5") + COUNTIFS(Sta!$B:$B,$A312,Sta!$F:$F,"&gt;2.5"))/$D312</f>
        <v>#DIV/0!</v>
      </c>
      <c r="L312" s="8" t="e">
        <f>COUNTIFS(Sta!$A:$A,$A312,Sta!$F:$F,"&gt;2.5")/$B312</f>
        <v>#DIV/0!</v>
      </c>
      <c r="M312" s="8" t="e">
        <f>COUNTIFS(Sta!$B:$B,$A312,Sta!$F:$F,"&gt;2.5")/$C312</f>
        <v>#DIV/0!</v>
      </c>
      <c r="N312" s="11" t="e">
        <f>(COUNTIFS(Sta!$A:$A,$A312,Sta!$F:$F,"&gt;3.5") + COUNTIFS(Sta!$B:$B,$A312,Sta!$F:$F,"&gt;3.5"))/$D312</f>
        <v>#DIV/0!</v>
      </c>
      <c r="O312" s="8" t="e">
        <f>COUNTIFS(Sta!$A:$A,$A312,Sta!$F:$F,"&gt;3.5")/$B312</f>
        <v>#DIV/0!</v>
      </c>
      <c r="P312" s="8" t="e">
        <f>COUNTIFS(Sta!$B:$B,$A312,Sta!$F:$F,"&gt;3.5")/$C312</f>
        <v>#DIV/0!</v>
      </c>
      <c r="Q312" s="11" t="e">
        <f>(COUNTIFS(Sta!$A:$A,$A312,Sta!$D:$D,"&gt;0.5")  + COUNTIFS(Sta!$B:$B,$A312,Sta!$E:$E,"&gt;0.5"))/$D312</f>
        <v>#DIV/0!</v>
      </c>
      <c r="R312" s="8" t="e">
        <f>COUNTIFS(Sta!$A:$A,$A312,Sta!$D:$D,"&gt;0.5")/$B312</f>
        <v>#DIV/0!</v>
      </c>
      <c r="S312" s="8" t="e">
        <f>COUNTIFS(Sta!$B:$B,$A312,Sta!$E:$E,"&gt;0.5")/$C312</f>
        <v>#DIV/0!</v>
      </c>
      <c r="T312" s="11" t="e">
        <f>(COUNTIFS(Sta!$A:$A,$A312,Sta!$D:$D,"&gt;1.5")  + COUNTIFS(Sta!$B:$B,$A312,Sta!$E:$E,"&gt;1.5"))/$D312</f>
        <v>#DIV/0!</v>
      </c>
      <c r="U312" s="8" t="e">
        <f>COUNTIFS(Sta!$A:$A,$A312,Sta!$D:$D,"&gt;1.5")/$B312</f>
        <v>#DIV/0!</v>
      </c>
      <c r="V312" s="8" t="e">
        <f>COUNTIFS(Sta!$B:$B,$A312,Sta!$E:$E,"&gt;1.5")/$C312</f>
        <v>#DIV/0!</v>
      </c>
      <c r="W312" s="11" t="e">
        <f>(COUNTIFS(Sta!$A:$A,$A312,Sta!$E:E,"&gt;0.5") +COUNTIFS(Sta!$B:$B,$A312,Sta!$D:$D,"&gt;0.5"))/$D312</f>
        <v>#DIV/0!</v>
      </c>
      <c r="X312" s="8" t="e">
        <f>COUNTIFS(Sta!$A:$A,$A312,Sta!$E:$E,"&gt;0.5")/$B312</f>
        <v>#DIV/0!</v>
      </c>
      <c r="Y312" s="8" t="e">
        <f>COUNTIFS(Sta!$B:$B,$A312,Sta!$D:$D,"&gt;0.5")/$C312</f>
        <v>#DIV/0!</v>
      </c>
      <c r="Z312" s="11" t="e">
        <f>(COUNTIFS(Sta!$A:$A,$A312,Sta!$E:$E,"&gt;1.5")  + COUNTIFS(Sta!$B:$B,$A312,Sta!$D:$D,"&gt;1.5"))/$D312</f>
        <v>#DIV/0!</v>
      </c>
      <c r="AA312" s="8" t="e">
        <f>COUNTIFS(Sta!$A:$A,$A312,Sta!$E:$E,"&gt;1.5")/$B312</f>
        <v>#DIV/0!</v>
      </c>
      <c r="AB312" s="8" t="e">
        <f>COUNTIFS(Sta!$B:$B,$A312,Sta!$D:$D,"&gt;1.5")/$C312</f>
        <v>#DIV/0!</v>
      </c>
      <c r="AC312" s="11" t="e">
        <f>(COUNTIFS(Sta!$A:A,$A312,Sta!$G:$G,"y") + COUNTIFS(Sta!$B:B,$A312,Sta!$G:$G,"y"))/$D312</f>
        <v>#DIV/0!</v>
      </c>
      <c r="AD312" s="8" t="e">
        <f>COUNTIFS(Sta!$A:A,$A312,Sta!$G:$G,"y")/$B312</f>
        <v>#DIV/0!</v>
      </c>
      <c r="AE312" s="16" t="e">
        <f>COUNTIFS(Sta!$B:B,$A312,Sta!$G:$G,"y")/$C312</f>
        <v>#DIV/0!</v>
      </c>
    </row>
    <row r="313" spans="1:31" x14ac:dyDescent="0.3">
      <c r="A313" t="s">
        <v>404</v>
      </c>
      <c r="B313" s="9">
        <f>COUNTIF(Sta!A:A,A313)</f>
        <v>0</v>
      </c>
      <c r="C313" s="4">
        <f>COUNTIF(Sta!B:B,A313)</f>
        <v>0</v>
      </c>
      <c r="D313" s="4">
        <f t="shared" si="9"/>
        <v>0</v>
      </c>
      <c r="E313" s="11" t="e">
        <f>(COUNTIFS(Sta!$A:$A,$A313,Sta!$F:$F,"&gt;0.5") + COUNTIFS(Sta!$B:$B,$A313,Sta!$F:$F,"&gt;0.5"))/$D313</f>
        <v>#DIV/0!</v>
      </c>
      <c r="F313" s="8" t="e">
        <f>COUNTIFS(Sta!$A:$A,$A313,Sta!$F:$F,"&gt;0.5")/$B313</f>
        <v>#DIV/0!</v>
      </c>
      <c r="G313" s="8" t="e">
        <f>COUNTIFS(Sta!$B:$B,$A313,Sta!$F:$F,"&gt;0.5")/$C313</f>
        <v>#DIV/0!</v>
      </c>
      <c r="H313" s="11" t="e">
        <f>(COUNTIFS(Sta!$A:$A,$A313,Sta!$F:$F,"&gt;1.5") + COUNTIFS(Sta!$B:$B,$A313,Sta!$F:$F,"&gt;1.5"))/$D313</f>
        <v>#DIV/0!</v>
      </c>
      <c r="I313" s="8" t="e">
        <f>COUNTIFS(Sta!$A:$A,$A313,Sta!$F:$F,"&gt;1.5")/$B313</f>
        <v>#DIV/0!</v>
      </c>
      <c r="J313" s="8" t="e">
        <f>COUNTIFS(Sta!$B:$B,$A313,Sta!$F:$F,"&gt;1.5")/$C313</f>
        <v>#DIV/0!</v>
      </c>
      <c r="K313" s="11" t="e">
        <f>(COUNTIFS(Sta!$A:$A,$A313,Sta!$F:$F,"&gt;2.5") + COUNTIFS(Sta!$B:$B,$A313,Sta!$F:$F,"&gt;2.5"))/$D313</f>
        <v>#DIV/0!</v>
      </c>
      <c r="L313" s="8" t="e">
        <f>COUNTIFS(Sta!$A:$A,$A313,Sta!$F:$F,"&gt;2.5")/$B313</f>
        <v>#DIV/0!</v>
      </c>
      <c r="M313" s="8" t="e">
        <f>COUNTIFS(Sta!$B:$B,$A313,Sta!$F:$F,"&gt;2.5")/$C313</f>
        <v>#DIV/0!</v>
      </c>
      <c r="N313" s="11" t="e">
        <f>(COUNTIFS(Sta!$A:$A,$A313,Sta!$F:$F,"&gt;3.5") + COUNTIFS(Sta!$B:$B,$A313,Sta!$F:$F,"&gt;3.5"))/$D313</f>
        <v>#DIV/0!</v>
      </c>
      <c r="O313" s="8" t="e">
        <f>COUNTIFS(Sta!$A:$A,$A313,Sta!$F:$F,"&gt;3.5")/$B313</f>
        <v>#DIV/0!</v>
      </c>
      <c r="P313" s="8" t="e">
        <f>COUNTIFS(Sta!$B:$B,$A313,Sta!$F:$F,"&gt;3.5")/$C313</f>
        <v>#DIV/0!</v>
      </c>
      <c r="Q313" s="11" t="e">
        <f>(COUNTIFS(Sta!$A:$A,$A313,Sta!$D:$D,"&gt;0.5")  + COUNTIFS(Sta!$B:$B,$A313,Sta!$E:$E,"&gt;0.5"))/$D313</f>
        <v>#DIV/0!</v>
      </c>
      <c r="R313" s="8" t="e">
        <f>COUNTIFS(Sta!$A:$A,$A313,Sta!$D:$D,"&gt;0.5")/$B313</f>
        <v>#DIV/0!</v>
      </c>
      <c r="S313" s="8" t="e">
        <f>COUNTIFS(Sta!$B:$B,$A313,Sta!$E:$E,"&gt;0.5")/$C313</f>
        <v>#DIV/0!</v>
      </c>
      <c r="T313" s="11" t="e">
        <f>(COUNTIFS(Sta!$A:$A,$A313,Sta!$D:$D,"&gt;1.5")  + COUNTIFS(Sta!$B:$B,$A313,Sta!$E:$E,"&gt;1.5"))/$D313</f>
        <v>#DIV/0!</v>
      </c>
      <c r="U313" s="8" t="e">
        <f>COUNTIFS(Sta!$A:$A,$A313,Sta!$D:$D,"&gt;1.5")/$B313</f>
        <v>#DIV/0!</v>
      </c>
      <c r="V313" s="8" t="e">
        <f>COUNTIFS(Sta!$B:$B,$A313,Sta!$E:$E,"&gt;1.5")/$C313</f>
        <v>#DIV/0!</v>
      </c>
      <c r="W313" s="11" t="e">
        <f>(COUNTIFS(Sta!$A:$A,$A313,Sta!$E:E,"&gt;0.5") +COUNTIFS(Sta!$B:$B,$A313,Sta!$D:$D,"&gt;0.5"))/$D313</f>
        <v>#DIV/0!</v>
      </c>
      <c r="X313" s="8" t="e">
        <f>COUNTIFS(Sta!$A:$A,$A313,Sta!$E:$E,"&gt;0.5")/$B313</f>
        <v>#DIV/0!</v>
      </c>
      <c r="Y313" s="8" t="e">
        <f>COUNTIFS(Sta!$B:$B,$A313,Sta!$D:$D,"&gt;0.5")/$C313</f>
        <v>#DIV/0!</v>
      </c>
      <c r="Z313" s="11" t="e">
        <f>(COUNTIFS(Sta!$A:$A,$A313,Sta!$E:$E,"&gt;1.5")  + COUNTIFS(Sta!$B:$B,$A313,Sta!$D:$D,"&gt;1.5"))/$D313</f>
        <v>#DIV/0!</v>
      </c>
      <c r="AA313" s="8" t="e">
        <f>COUNTIFS(Sta!$A:$A,$A313,Sta!$E:$E,"&gt;1.5")/$B313</f>
        <v>#DIV/0!</v>
      </c>
      <c r="AB313" s="8" t="e">
        <f>COUNTIFS(Sta!$B:$B,$A313,Sta!$D:$D,"&gt;1.5")/$C313</f>
        <v>#DIV/0!</v>
      </c>
      <c r="AC313" s="11" t="e">
        <f>(COUNTIFS(Sta!$A:A,$A313,Sta!$G:$G,"y") + COUNTIFS(Sta!$B:B,$A313,Sta!$G:$G,"y"))/$D313</f>
        <v>#DIV/0!</v>
      </c>
      <c r="AD313" s="8" t="e">
        <f>COUNTIFS(Sta!$A:A,$A313,Sta!$G:$G,"y")/$B313</f>
        <v>#DIV/0!</v>
      </c>
      <c r="AE313" s="16" t="e">
        <f>COUNTIFS(Sta!$B:B,$A313,Sta!$G:$G,"y")/$C313</f>
        <v>#DIV/0!</v>
      </c>
    </row>
    <row r="314" spans="1:31" x14ac:dyDescent="0.3">
      <c r="A314" t="s">
        <v>399</v>
      </c>
      <c r="B314" s="9">
        <f>COUNTIF(Sta!A:A,A314)</f>
        <v>0</v>
      </c>
      <c r="C314" s="4">
        <f>COUNTIF(Sta!B:B,A314)</f>
        <v>0</v>
      </c>
      <c r="D314" s="4">
        <f t="shared" si="9"/>
        <v>0</v>
      </c>
      <c r="E314" s="11" t="e">
        <f>(COUNTIFS(Sta!$A:$A,$A314,Sta!$F:$F,"&gt;0.5") + COUNTIFS(Sta!$B:$B,$A314,Sta!$F:$F,"&gt;0.5"))/$D314</f>
        <v>#DIV/0!</v>
      </c>
      <c r="F314" s="8" t="e">
        <f>COUNTIFS(Sta!$A:$A,$A314,Sta!$F:$F,"&gt;0.5")/$B314</f>
        <v>#DIV/0!</v>
      </c>
      <c r="G314" s="8" t="e">
        <f>COUNTIFS(Sta!$B:$B,$A314,Sta!$F:$F,"&gt;0.5")/$C314</f>
        <v>#DIV/0!</v>
      </c>
      <c r="H314" s="11" t="e">
        <f>(COUNTIFS(Sta!$A:$A,$A314,Sta!$F:$F,"&gt;1.5") + COUNTIFS(Sta!$B:$B,$A314,Sta!$F:$F,"&gt;1.5"))/$D314</f>
        <v>#DIV/0!</v>
      </c>
      <c r="I314" s="8" t="e">
        <f>COUNTIFS(Sta!$A:$A,$A314,Sta!$F:$F,"&gt;1.5")/$B314</f>
        <v>#DIV/0!</v>
      </c>
      <c r="J314" s="8" t="e">
        <f>COUNTIFS(Sta!$B:$B,$A314,Sta!$F:$F,"&gt;1.5")/$C314</f>
        <v>#DIV/0!</v>
      </c>
      <c r="K314" s="11" t="e">
        <f>(COUNTIFS(Sta!$A:$A,$A314,Sta!$F:$F,"&gt;2.5") + COUNTIFS(Sta!$B:$B,$A314,Sta!$F:$F,"&gt;2.5"))/$D314</f>
        <v>#DIV/0!</v>
      </c>
      <c r="L314" s="8" t="e">
        <f>COUNTIFS(Sta!$A:$A,$A314,Sta!$F:$F,"&gt;2.5")/$B314</f>
        <v>#DIV/0!</v>
      </c>
      <c r="M314" s="8" t="e">
        <f>COUNTIFS(Sta!$B:$B,$A314,Sta!$F:$F,"&gt;2.5")/$C314</f>
        <v>#DIV/0!</v>
      </c>
      <c r="N314" s="11" t="e">
        <f>(COUNTIFS(Sta!$A:$A,$A314,Sta!$F:$F,"&gt;3.5") + COUNTIFS(Sta!$B:$B,$A314,Sta!$F:$F,"&gt;3.5"))/$D314</f>
        <v>#DIV/0!</v>
      </c>
      <c r="O314" s="8" t="e">
        <f>COUNTIFS(Sta!$A:$A,$A314,Sta!$F:$F,"&gt;3.5")/$B314</f>
        <v>#DIV/0!</v>
      </c>
      <c r="P314" s="8" t="e">
        <f>COUNTIFS(Sta!$B:$B,$A314,Sta!$F:$F,"&gt;3.5")/$C314</f>
        <v>#DIV/0!</v>
      </c>
      <c r="Q314" s="11" t="e">
        <f>(COUNTIFS(Sta!$A:$A,$A314,Sta!$D:$D,"&gt;0.5")  + COUNTIFS(Sta!$B:$B,$A314,Sta!$E:$E,"&gt;0.5"))/$D314</f>
        <v>#DIV/0!</v>
      </c>
      <c r="R314" s="8" t="e">
        <f>COUNTIFS(Sta!$A:$A,$A314,Sta!$D:$D,"&gt;0.5")/$B314</f>
        <v>#DIV/0!</v>
      </c>
      <c r="S314" s="8" t="e">
        <f>COUNTIFS(Sta!$B:$B,$A314,Sta!$E:$E,"&gt;0.5")/$C314</f>
        <v>#DIV/0!</v>
      </c>
      <c r="T314" s="11" t="e">
        <f>(COUNTIFS(Sta!$A:$A,$A314,Sta!$D:$D,"&gt;1.5")  + COUNTIFS(Sta!$B:$B,$A314,Sta!$E:$E,"&gt;1.5"))/$D314</f>
        <v>#DIV/0!</v>
      </c>
      <c r="U314" s="8" t="e">
        <f>COUNTIFS(Sta!$A:$A,$A314,Sta!$D:$D,"&gt;1.5")/$B314</f>
        <v>#DIV/0!</v>
      </c>
      <c r="V314" s="8" t="e">
        <f>COUNTIFS(Sta!$B:$B,$A314,Sta!$E:$E,"&gt;1.5")/$C314</f>
        <v>#DIV/0!</v>
      </c>
      <c r="W314" s="11" t="e">
        <f>(COUNTIFS(Sta!$A:$A,$A314,Sta!$E:E,"&gt;0.5") +COUNTIFS(Sta!$B:$B,$A314,Sta!$D:$D,"&gt;0.5"))/$D314</f>
        <v>#DIV/0!</v>
      </c>
      <c r="X314" s="8" t="e">
        <f>COUNTIFS(Sta!$A:$A,$A314,Sta!$E:$E,"&gt;0.5")/$B314</f>
        <v>#DIV/0!</v>
      </c>
      <c r="Y314" s="8" t="e">
        <f>COUNTIFS(Sta!$B:$B,$A314,Sta!$D:$D,"&gt;0.5")/$C314</f>
        <v>#DIV/0!</v>
      </c>
      <c r="Z314" s="11" t="e">
        <f>(COUNTIFS(Sta!$A:$A,$A314,Sta!$E:$E,"&gt;1.5")  + COUNTIFS(Sta!$B:$B,$A314,Sta!$D:$D,"&gt;1.5"))/$D314</f>
        <v>#DIV/0!</v>
      </c>
      <c r="AA314" s="8" t="e">
        <f>COUNTIFS(Sta!$A:$A,$A314,Sta!$E:$E,"&gt;1.5")/$B314</f>
        <v>#DIV/0!</v>
      </c>
      <c r="AB314" s="8" t="e">
        <f>COUNTIFS(Sta!$B:$B,$A314,Sta!$D:$D,"&gt;1.5")/$C314</f>
        <v>#DIV/0!</v>
      </c>
      <c r="AC314" s="11" t="e">
        <f>(COUNTIFS(Sta!$A:A,$A314,Sta!$G:$G,"y") + COUNTIFS(Sta!$B:B,$A314,Sta!$G:$G,"y"))/$D314</f>
        <v>#DIV/0!</v>
      </c>
      <c r="AD314" s="8" t="e">
        <f>COUNTIFS(Sta!$A:A,$A314,Sta!$G:$G,"y")/$B314</f>
        <v>#DIV/0!</v>
      </c>
      <c r="AE314" s="16" t="e">
        <f>COUNTIFS(Sta!$B:B,$A314,Sta!$G:$G,"y")/$C314</f>
        <v>#DIV/0!</v>
      </c>
    </row>
    <row r="315" spans="1:31" x14ac:dyDescent="0.3">
      <c r="A315" t="s">
        <v>400</v>
      </c>
      <c r="B315" s="9">
        <f>COUNTIF(Sta!A:A,A315)</f>
        <v>0</v>
      </c>
      <c r="C315" s="4">
        <f>COUNTIF(Sta!B:B,A315)</f>
        <v>0</v>
      </c>
      <c r="D315" s="4">
        <f t="shared" si="9"/>
        <v>0</v>
      </c>
      <c r="E315" s="11" t="e">
        <f>(COUNTIFS(Sta!$A:$A,$A315,Sta!$F:$F,"&gt;0.5") + COUNTIFS(Sta!$B:$B,$A315,Sta!$F:$F,"&gt;0.5"))/$D315</f>
        <v>#DIV/0!</v>
      </c>
      <c r="F315" s="8" t="e">
        <f>COUNTIFS(Sta!$A:$A,$A315,Sta!$F:$F,"&gt;0.5")/$B315</f>
        <v>#DIV/0!</v>
      </c>
      <c r="G315" s="8" t="e">
        <f>COUNTIFS(Sta!$B:$B,$A315,Sta!$F:$F,"&gt;0.5")/$C315</f>
        <v>#DIV/0!</v>
      </c>
      <c r="H315" s="11" t="e">
        <f>(COUNTIFS(Sta!$A:$A,$A315,Sta!$F:$F,"&gt;1.5") + COUNTIFS(Sta!$B:$B,$A315,Sta!$F:$F,"&gt;1.5"))/$D315</f>
        <v>#DIV/0!</v>
      </c>
      <c r="I315" s="8" t="e">
        <f>COUNTIFS(Sta!$A:$A,$A315,Sta!$F:$F,"&gt;1.5")/$B315</f>
        <v>#DIV/0!</v>
      </c>
      <c r="J315" s="8" t="e">
        <f>COUNTIFS(Sta!$B:$B,$A315,Sta!$F:$F,"&gt;1.5")/$C315</f>
        <v>#DIV/0!</v>
      </c>
      <c r="K315" s="11" t="e">
        <f>(COUNTIFS(Sta!$A:$A,$A315,Sta!$F:$F,"&gt;2.5") + COUNTIFS(Sta!$B:$B,$A315,Sta!$F:$F,"&gt;2.5"))/$D315</f>
        <v>#DIV/0!</v>
      </c>
      <c r="L315" s="8" t="e">
        <f>COUNTIFS(Sta!$A:$A,$A315,Sta!$F:$F,"&gt;2.5")/$B315</f>
        <v>#DIV/0!</v>
      </c>
      <c r="M315" s="8" t="e">
        <f>COUNTIFS(Sta!$B:$B,$A315,Sta!$F:$F,"&gt;2.5")/$C315</f>
        <v>#DIV/0!</v>
      </c>
      <c r="N315" s="11" t="e">
        <f>(COUNTIFS(Sta!$A:$A,$A315,Sta!$F:$F,"&gt;3.5") + COUNTIFS(Sta!$B:$B,$A315,Sta!$F:$F,"&gt;3.5"))/$D315</f>
        <v>#DIV/0!</v>
      </c>
      <c r="O315" s="8" t="e">
        <f>COUNTIFS(Sta!$A:$A,$A315,Sta!$F:$F,"&gt;3.5")/$B315</f>
        <v>#DIV/0!</v>
      </c>
      <c r="P315" s="8" t="e">
        <f>COUNTIFS(Sta!$B:$B,$A315,Sta!$F:$F,"&gt;3.5")/$C315</f>
        <v>#DIV/0!</v>
      </c>
      <c r="Q315" s="11" t="e">
        <f>(COUNTIFS(Sta!$A:$A,$A315,Sta!$D:$D,"&gt;0.5")  + COUNTIFS(Sta!$B:$B,$A315,Sta!$E:$E,"&gt;0.5"))/$D315</f>
        <v>#DIV/0!</v>
      </c>
      <c r="R315" s="8" t="e">
        <f>COUNTIFS(Sta!$A:$A,$A315,Sta!$D:$D,"&gt;0.5")/$B315</f>
        <v>#DIV/0!</v>
      </c>
      <c r="S315" s="8" t="e">
        <f>COUNTIFS(Sta!$B:$B,$A315,Sta!$E:$E,"&gt;0.5")/$C315</f>
        <v>#DIV/0!</v>
      </c>
      <c r="T315" s="11" t="e">
        <f>(COUNTIFS(Sta!$A:$A,$A315,Sta!$D:$D,"&gt;1.5")  + COUNTIFS(Sta!$B:$B,$A315,Sta!$E:$E,"&gt;1.5"))/$D315</f>
        <v>#DIV/0!</v>
      </c>
      <c r="U315" s="8" t="e">
        <f>COUNTIFS(Sta!$A:$A,$A315,Sta!$D:$D,"&gt;1.5")/$B315</f>
        <v>#DIV/0!</v>
      </c>
      <c r="V315" s="8" t="e">
        <f>COUNTIFS(Sta!$B:$B,$A315,Sta!$E:$E,"&gt;1.5")/$C315</f>
        <v>#DIV/0!</v>
      </c>
      <c r="W315" s="11" t="e">
        <f>(COUNTIFS(Sta!$A:$A,$A315,Sta!$E:E,"&gt;0.5") +COUNTIFS(Sta!$B:$B,$A315,Sta!$D:$D,"&gt;0.5"))/$D315</f>
        <v>#DIV/0!</v>
      </c>
      <c r="X315" s="8" t="e">
        <f>COUNTIFS(Sta!$A:$A,$A315,Sta!$E:$E,"&gt;0.5")/$B315</f>
        <v>#DIV/0!</v>
      </c>
      <c r="Y315" s="8" t="e">
        <f>COUNTIFS(Sta!$B:$B,$A315,Sta!$D:$D,"&gt;0.5")/$C315</f>
        <v>#DIV/0!</v>
      </c>
      <c r="Z315" s="11" t="e">
        <f>(COUNTIFS(Sta!$A:$A,$A315,Sta!$E:$E,"&gt;1.5")  + COUNTIFS(Sta!$B:$B,$A315,Sta!$D:$D,"&gt;1.5"))/$D315</f>
        <v>#DIV/0!</v>
      </c>
      <c r="AA315" s="8" t="e">
        <f>COUNTIFS(Sta!$A:$A,$A315,Sta!$E:$E,"&gt;1.5")/$B315</f>
        <v>#DIV/0!</v>
      </c>
      <c r="AB315" s="8" t="e">
        <f>COUNTIFS(Sta!$B:$B,$A315,Sta!$D:$D,"&gt;1.5")/$C315</f>
        <v>#DIV/0!</v>
      </c>
      <c r="AC315" s="11" t="e">
        <f>(COUNTIFS(Sta!$A:A,$A315,Sta!$G:$G,"y") + COUNTIFS(Sta!$B:B,$A315,Sta!$G:$G,"y"))/$D315</f>
        <v>#DIV/0!</v>
      </c>
      <c r="AD315" s="8" t="e">
        <f>COUNTIFS(Sta!$A:A,$A315,Sta!$G:$G,"y")/$B315</f>
        <v>#DIV/0!</v>
      </c>
      <c r="AE315" s="16" t="e">
        <f>COUNTIFS(Sta!$B:B,$A315,Sta!$G:$G,"y")/$C315</f>
        <v>#DIV/0!</v>
      </c>
    </row>
    <row r="316" spans="1:31" x14ac:dyDescent="0.3">
      <c r="A316" t="s">
        <v>401</v>
      </c>
      <c r="B316" s="9">
        <f>COUNTIF(Sta!A:A,A316)</f>
        <v>0</v>
      </c>
      <c r="C316" s="4">
        <f>COUNTIF(Sta!B:B,A316)</f>
        <v>0</v>
      </c>
      <c r="D316" s="4">
        <f t="shared" si="9"/>
        <v>0</v>
      </c>
      <c r="E316" s="11" t="e">
        <f>(COUNTIFS(Sta!$A:$A,$A316,Sta!$F:$F,"&gt;0.5") + COUNTIFS(Sta!$B:$B,$A316,Sta!$F:$F,"&gt;0.5"))/$D316</f>
        <v>#DIV/0!</v>
      </c>
      <c r="F316" s="8" t="e">
        <f>COUNTIFS(Sta!$A:$A,$A316,Sta!$F:$F,"&gt;0.5")/$B316</f>
        <v>#DIV/0!</v>
      </c>
      <c r="G316" s="8" t="e">
        <f>COUNTIFS(Sta!$B:$B,$A316,Sta!$F:$F,"&gt;0.5")/$C316</f>
        <v>#DIV/0!</v>
      </c>
      <c r="H316" s="11" t="e">
        <f>(COUNTIFS(Sta!$A:$A,$A316,Sta!$F:$F,"&gt;1.5") + COUNTIFS(Sta!$B:$B,$A316,Sta!$F:$F,"&gt;1.5"))/$D316</f>
        <v>#DIV/0!</v>
      </c>
      <c r="I316" s="8" t="e">
        <f>COUNTIFS(Sta!$A:$A,$A316,Sta!$F:$F,"&gt;1.5")/$B316</f>
        <v>#DIV/0!</v>
      </c>
      <c r="J316" s="8" t="e">
        <f>COUNTIFS(Sta!$B:$B,$A316,Sta!$F:$F,"&gt;1.5")/$C316</f>
        <v>#DIV/0!</v>
      </c>
      <c r="K316" s="11" t="e">
        <f>(COUNTIFS(Sta!$A:$A,$A316,Sta!$F:$F,"&gt;2.5") + COUNTIFS(Sta!$B:$B,$A316,Sta!$F:$F,"&gt;2.5"))/$D316</f>
        <v>#DIV/0!</v>
      </c>
      <c r="L316" s="8" t="e">
        <f>COUNTIFS(Sta!$A:$A,$A316,Sta!$F:$F,"&gt;2.5")/$B316</f>
        <v>#DIV/0!</v>
      </c>
      <c r="M316" s="8" t="e">
        <f>COUNTIFS(Sta!$B:$B,$A316,Sta!$F:$F,"&gt;2.5")/$C316</f>
        <v>#DIV/0!</v>
      </c>
      <c r="N316" s="11" t="e">
        <f>(COUNTIFS(Sta!$A:$A,$A316,Sta!$F:$F,"&gt;3.5") + COUNTIFS(Sta!$B:$B,$A316,Sta!$F:$F,"&gt;3.5"))/$D316</f>
        <v>#DIV/0!</v>
      </c>
      <c r="O316" s="8" t="e">
        <f>COUNTIFS(Sta!$A:$A,$A316,Sta!$F:$F,"&gt;3.5")/$B316</f>
        <v>#DIV/0!</v>
      </c>
      <c r="P316" s="8" t="e">
        <f>COUNTIFS(Sta!$B:$B,$A316,Sta!$F:$F,"&gt;3.5")/$C316</f>
        <v>#DIV/0!</v>
      </c>
      <c r="Q316" s="11" t="e">
        <f>(COUNTIFS(Sta!$A:$A,$A316,Sta!$D:$D,"&gt;0.5")  + COUNTIFS(Sta!$B:$B,$A316,Sta!$E:$E,"&gt;0.5"))/$D316</f>
        <v>#DIV/0!</v>
      </c>
      <c r="R316" s="8" t="e">
        <f>COUNTIFS(Sta!$A:$A,$A316,Sta!$D:$D,"&gt;0.5")/$B316</f>
        <v>#DIV/0!</v>
      </c>
      <c r="S316" s="8" t="e">
        <f>COUNTIFS(Sta!$B:$B,$A316,Sta!$E:$E,"&gt;0.5")/$C316</f>
        <v>#DIV/0!</v>
      </c>
      <c r="T316" s="11" t="e">
        <f>(COUNTIFS(Sta!$A:$A,$A316,Sta!$D:$D,"&gt;1.5")  + COUNTIFS(Sta!$B:$B,$A316,Sta!$E:$E,"&gt;1.5"))/$D316</f>
        <v>#DIV/0!</v>
      </c>
      <c r="U316" s="8" t="e">
        <f>COUNTIFS(Sta!$A:$A,$A316,Sta!$D:$D,"&gt;1.5")/$B316</f>
        <v>#DIV/0!</v>
      </c>
      <c r="V316" s="8" t="e">
        <f>COUNTIFS(Sta!$B:$B,$A316,Sta!$E:$E,"&gt;1.5")/$C316</f>
        <v>#DIV/0!</v>
      </c>
      <c r="W316" s="11" t="e">
        <f>(COUNTIFS(Sta!$A:$A,$A316,Sta!$E:E,"&gt;0.5") +COUNTIFS(Sta!$B:$B,$A316,Sta!$D:$D,"&gt;0.5"))/$D316</f>
        <v>#DIV/0!</v>
      </c>
      <c r="X316" s="8" t="e">
        <f>COUNTIFS(Sta!$A:$A,$A316,Sta!$E:$E,"&gt;0.5")/$B316</f>
        <v>#DIV/0!</v>
      </c>
      <c r="Y316" s="8" t="e">
        <f>COUNTIFS(Sta!$B:$B,$A316,Sta!$D:$D,"&gt;0.5")/$C316</f>
        <v>#DIV/0!</v>
      </c>
      <c r="Z316" s="11" t="e">
        <f>(COUNTIFS(Sta!$A:$A,$A316,Sta!$E:$E,"&gt;1.5")  + COUNTIFS(Sta!$B:$B,$A316,Sta!$D:$D,"&gt;1.5"))/$D316</f>
        <v>#DIV/0!</v>
      </c>
      <c r="AA316" s="8" t="e">
        <f>COUNTIFS(Sta!$A:$A,$A316,Sta!$E:$E,"&gt;1.5")/$B316</f>
        <v>#DIV/0!</v>
      </c>
      <c r="AB316" s="8" t="e">
        <f>COUNTIFS(Sta!$B:$B,$A316,Sta!$D:$D,"&gt;1.5")/$C316</f>
        <v>#DIV/0!</v>
      </c>
      <c r="AC316" s="11" t="e">
        <f>(COUNTIFS(Sta!$A:A,$A316,Sta!$G:$G,"y") + COUNTIFS(Sta!$B:B,$A316,Sta!$G:$G,"y"))/$D316</f>
        <v>#DIV/0!</v>
      </c>
      <c r="AD316" s="8" t="e">
        <f>COUNTIFS(Sta!$A:A,$A316,Sta!$G:$G,"y")/$B316</f>
        <v>#DIV/0!</v>
      </c>
      <c r="AE316" s="16" t="e">
        <f>COUNTIFS(Sta!$B:B,$A316,Sta!$G:$G,"y")/$C316</f>
        <v>#DIV/0!</v>
      </c>
    </row>
    <row r="317" spans="1:31" x14ac:dyDescent="0.3">
      <c r="A317" t="s">
        <v>413</v>
      </c>
      <c r="B317" s="9">
        <f>COUNTIF(Sta!A:A,A317)</f>
        <v>0</v>
      </c>
      <c r="C317" s="4">
        <f>COUNTIF(Sta!B:B,A317)</f>
        <v>0</v>
      </c>
      <c r="D317" s="4">
        <f t="shared" ref="D317:D370" si="10">B317+C317</f>
        <v>0</v>
      </c>
      <c r="E317" s="11" t="e">
        <f>(COUNTIFS(Sta!$A:$A,$A317,Sta!$F:$F,"&gt;0.5") + COUNTIFS(Sta!$B:$B,$A317,Sta!$F:$F,"&gt;0.5"))/$D317</f>
        <v>#DIV/0!</v>
      </c>
      <c r="F317" s="8" t="e">
        <f>COUNTIFS(Sta!$A:$A,$A317,Sta!$F:$F,"&gt;0.5")/$B317</f>
        <v>#DIV/0!</v>
      </c>
      <c r="G317" s="8" t="e">
        <f>COUNTIFS(Sta!$B:$B,$A317,Sta!$F:$F,"&gt;0.5")/$C317</f>
        <v>#DIV/0!</v>
      </c>
      <c r="H317" s="11" t="e">
        <f>(COUNTIFS(Sta!$A:$A,$A317,Sta!$F:$F,"&gt;1.5") + COUNTIFS(Sta!$B:$B,$A317,Sta!$F:$F,"&gt;1.5"))/$D317</f>
        <v>#DIV/0!</v>
      </c>
      <c r="I317" s="8" t="e">
        <f>COUNTIFS(Sta!$A:$A,$A317,Sta!$F:$F,"&gt;1.5")/$B317</f>
        <v>#DIV/0!</v>
      </c>
      <c r="J317" s="8" t="e">
        <f>COUNTIFS(Sta!$B:$B,$A317,Sta!$F:$F,"&gt;1.5")/$C317</f>
        <v>#DIV/0!</v>
      </c>
      <c r="K317" s="11" t="e">
        <f>(COUNTIFS(Sta!$A:$A,$A317,Sta!$F:$F,"&gt;2.5") + COUNTIFS(Sta!$B:$B,$A317,Sta!$F:$F,"&gt;2.5"))/$D317</f>
        <v>#DIV/0!</v>
      </c>
      <c r="L317" s="8" t="e">
        <f>COUNTIFS(Sta!$A:$A,$A317,Sta!$F:$F,"&gt;2.5")/$B317</f>
        <v>#DIV/0!</v>
      </c>
      <c r="M317" s="8" t="e">
        <f>COUNTIFS(Sta!$B:$B,$A317,Sta!$F:$F,"&gt;2.5")/$C317</f>
        <v>#DIV/0!</v>
      </c>
      <c r="N317" s="11" t="e">
        <f>(COUNTIFS(Sta!$A:$A,$A317,Sta!$F:$F,"&gt;3.5") + COUNTIFS(Sta!$B:$B,$A317,Sta!$F:$F,"&gt;3.5"))/$D317</f>
        <v>#DIV/0!</v>
      </c>
      <c r="O317" s="8" t="e">
        <f>COUNTIFS(Sta!$A:$A,$A317,Sta!$F:$F,"&gt;3.5")/$B317</f>
        <v>#DIV/0!</v>
      </c>
      <c r="P317" s="8" t="e">
        <f>COUNTIFS(Sta!$B:$B,$A317,Sta!$F:$F,"&gt;3.5")/$C317</f>
        <v>#DIV/0!</v>
      </c>
      <c r="Q317" s="11" t="e">
        <f>(COUNTIFS(Sta!$A:$A,$A317,Sta!$D:$D,"&gt;0.5")  + COUNTIFS(Sta!$B:$B,$A317,Sta!$E:$E,"&gt;0.5"))/$D317</f>
        <v>#DIV/0!</v>
      </c>
      <c r="R317" s="8" t="e">
        <f>COUNTIFS(Sta!$A:$A,$A317,Sta!$D:$D,"&gt;0.5")/$B317</f>
        <v>#DIV/0!</v>
      </c>
      <c r="S317" s="8" t="e">
        <f>COUNTIFS(Sta!$B:$B,$A317,Sta!$E:$E,"&gt;0.5")/$C317</f>
        <v>#DIV/0!</v>
      </c>
      <c r="T317" s="11" t="e">
        <f>(COUNTIFS(Sta!$A:$A,$A317,Sta!$D:$D,"&gt;1.5")  + COUNTIFS(Sta!$B:$B,$A317,Sta!$E:$E,"&gt;1.5"))/$D317</f>
        <v>#DIV/0!</v>
      </c>
      <c r="U317" s="8" t="e">
        <f>COUNTIFS(Sta!$A:$A,$A317,Sta!$D:$D,"&gt;1.5")/$B317</f>
        <v>#DIV/0!</v>
      </c>
      <c r="V317" s="8" t="e">
        <f>COUNTIFS(Sta!$B:$B,$A317,Sta!$E:$E,"&gt;1.5")/$C317</f>
        <v>#DIV/0!</v>
      </c>
      <c r="W317" s="11" t="e">
        <f>(COUNTIFS(Sta!$A:$A,$A317,Sta!$E:E,"&gt;0.5") +COUNTIFS(Sta!$B:$B,$A317,Sta!$D:$D,"&gt;0.5"))/$D317</f>
        <v>#DIV/0!</v>
      </c>
      <c r="X317" s="8" t="e">
        <f>COUNTIFS(Sta!$A:$A,$A317,Sta!$E:$E,"&gt;0.5")/$B317</f>
        <v>#DIV/0!</v>
      </c>
      <c r="Y317" s="8" t="e">
        <f>COUNTIFS(Sta!$B:$B,$A317,Sta!$D:$D,"&gt;0.5")/$C317</f>
        <v>#DIV/0!</v>
      </c>
      <c r="Z317" s="11" t="e">
        <f>(COUNTIFS(Sta!$A:$A,$A317,Sta!$E:$E,"&gt;1.5")  + COUNTIFS(Sta!$B:$B,$A317,Sta!$D:$D,"&gt;1.5"))/$D317</f>
        <v>#DIV/0!</v>
      </c>
      <c r="AA317" s="8" t="e">
        <f>COUNTIFS(Sta!$A:$A,$A317,Sta!$E:$E,"&gt;1.5")/$B317</f>
        <v>#DIV/0!</v>
      </c>
      <c r="AB317" s="8" t="e">
        <f>COUNTIFS(Sta!$B:$B,$A317,Sta!$D:$D,"&gt;1.5")/$C317</f>
        <v>#DIV/0!</v>
      </c>
      <c r="AC317" s="11" t="e">
        <f>(COUNTIFS(Sta!$A:A,$A317,Sta!$G:$G,"y") + COUNTIFS(Sta!$B:B,$A317,Sta!$G:$G,"y"))/$D317</f>
        <v>#DIV/0!</v>
      </c>
      <c r="AD317" s="8" t="e">
        <f>COUNTIFS(Sta!$A:A,$A317,Sta!$G:$G,"y")/$B317</f>
        <v>#DIV/0!</v>
      </c>
      <c r="AE317" s="16" t="e">
        <f>COUNTIFS(Sta!$B:B,$A317,Sta!$G:$G,"y")/$C317</f>
        <v>#DIV/0!</v>
      </c>
    </row>
    <row r="318" spans="1:31" x14ac:dyDescent="0.3">
      <c r="A318" t="s">
        <v>406</v>
      </c>
      <c r="B318" s="9">
        <f>COUNTIF(Sta!A:A,A318)</f>
        <v>0</v>
      </c>
      <c r="C318" s="4">
        <f>COUNTIF(Sta!B:B,A318)</f>
        <v>0</v>
      </c>
      <c r="D318" s="4">
        <f t="shared" si="10"/>
        <v>0</v>
      </c>
      <c r="E318" s="11" t="e">
        <f>(COUNTIFS(Sta!$A:$A,$A318,Sta!$F:$F,"&gt;0.5") + COUNTIFS(Sta!$B:$B,$A318,Sta!$F:$F,"&gt;0.5"))/$D318</f>
        <v>#DIV/0!</v>
      </c>
      <c r="F318" s="8" t="e">
        <f>COUNTIFS(Sta!$A:$A,$A318,Sta!$F:$F,"&gt;0.5")/$B318</f>
        <v>#DIV/0!</v>
      </c>
      <c r="G318" s="8" t="e">
        <f>COUNTIFS(Sta!$B:$B,$A318,Sta!$F:$F,"&gt;0.5")/$C318</f>
        <v>#DIV/0!</v>
      </c>
      <c r="H318" s="11" t="e">
        <f>(COUNTIFS(Sta!$A:$A,$A318,Sta!$F:$F,"&gt;1.5") + COUNTIFS(Sta!$B:$B,$A318,Sta!$F:$F,"&gt;1.5"))/$D318</f>
        <v>#DIV/0!</v>
      </c>
      <c r="I318" s="8" t="e">
        <f>COUNTIFS(Sta!$A:$A,$A318,Sta!$F:$F,"&gt;1.5")/$B318</f>
        <v>#DIV/0!</v>
      </c>
      <c r="J318" s="8" t="e">
        <f>COUNTIFS(Sta!$B:$B,$A318,Sta!$F:$F,"&gt;1.5")/$C318</f>
        <v>#DIV/0!</v>
      </c>
      <c r="K318" s="11" t="e">
        <f>(COUNTIFS(Sta!$A:$A,$A318,Sta!$F:$F,"&gt;2.5") + COUNTIFS(Sta!$B:$B,$A318,Sta!$F:$F,"&gt;2.5"))/$D318</f>
        <v>#DIV/0!</v>
      </c>
      <c r="L318" s="8" t="e">
        <f>COUNTIFS(Sta!$A:$A,$A318,Sta!$F:$F,"&gt;2.5")/$B318</f>
        <v>#DIV/0!</v>
      </c>
      <c r="M318" s="8" t="e">
        <f>COUNTIFS(Sta!$B:$B,$A318,Sta!$F:$F,"&gt;2.5")/$C318</f>
        <v>#DIV/0!</v>
      </c>
      <c r="N318" s="11" t="e">
        <f>(COUNTIFS(Sta!$A:$A,$A318,Sta!$F:$F,"&gt;3.5") + COUNTIFS(Sta!$B:$B,$A318,Sta!$F:$F,"&gt;3.5"))/$D318</f>
        <v>#DIV/0!</v>
      </c>
      <c r="O318" s="8" t="e">
        <f>COUNTIFS(Sta!$A:$A,$A318,Sta!$F:$F,"&gt;3.5")/$B318</f>
        <v>#DIV/0!</v>
      </c>
      <c r="P318" s="8" t="e">
        <f>COUNTIFS(Sta!$B:$B,$A318,Sta!$F:$F,"&gt;3.5")/$C318</f>
        <v>#DIV/0!</v>
      </c>
      <c r="Q318" s="11" t="e">
        <f>(COUNTIFS(Sta!$A:$A,$A318,Sta!$D:$D,"&gt;0.5")  + COUNTIFS(Sta!$B:$B,$A318,Sta!$E:$E,"&gt;0.5"))/$D318</f>
        <v>#DIV/0!</v>
      </c>
      <c r="R318" s="8" t="e">
        <f>COUNTIFS(Sta!$A:$A,$A318,Sta!$D:$D,"&gt;0.5")/$B318</f>
        <v>#DIV/0!</v>
      </c>
      <c r="S318" s="8" t="e">
        <f>COUNTIFS(Sta!$B:$B,$A318,Sta!$E:$E,"&gt;0.5")/$C318</f>
        <v>#DIV/0!</v>
      </c>
      <c r="T318" s="11" t="e">
        <f>(COUNTIFS(Sta!$A:$A,$A318,Sta!$D:$D,"&gt;1.5")  + COUNTIFS(Sta!$B:$B,$A318,Sta!$E:$E,"&gt;1.5"))/$D318</f>
        <v>#DIV/0!</v>
      </c>
      <c r="U318" s="8" t="e">
        <f>COUNTIFS(Sta!$A:$A,$A318,Sta!$D:$D,"&gt;1.5")/$B318</f>
        <v>#DIV/0!</v>
      </c>
      <c r="V318" s="8" t="e">
        <f>COUNTIFS(Sta!$B:$B,$A318,Sta!$E:$E,"&gt;1.5")/$C318</f>
        <v>#DIV/0!</v>
      </c>
      <c r="W318" s="11" t="e">
        <f>(COUNTIFS(Sta!$A:$A,$A318,Sta!$E:E,"&gt;0.5") +COUNTIFS(Sta!$B:$B,$A318,Sta!$D:$D,"&gt;0.5"))/$D318</f>
        <v>#DIV/0!</v>
      </c>
      <c r="X318" s="8" t="e">
        <f>COUNTIFS(Sta!$A:$A,$A318,Sta!$E:$E,"&gt;0.5")/$B318</f>
        <v>#DIV/0!</v>
      </c>
      <c r="Y318" s="8" t="e">
        <f>COUNTIFS(Sta!$B:$B,$A318,Sta!$D:$D,"&gt;0.5")/$C318</f>
        <v>#DIV/0!</v>
      </c>
      <c r="Z318" s="11" t="e">
        <f>(COUNTIFS(Sta!$A:$A,$A318,Sta!$E:$E,"&gt;1.5")  + COUNTIFS(Sta!$B:$B,$A318,Sta!$D:$D,"&gt;1.5"))/$D318</f>
        <v>#DIV/0!</v>
      </c>
      <c r="AA318" s="8" t="e">
        <f>COUNTIFS(Sta!$A:$A,$A318,Sta!$E:$E,"&gt;1.5")/$B318</f>
        <v>#DIV/0!</v>
      </c>
      <c r="AB318" s="8" t="e">
        <f>COUNTIFS(Sta!$B:$B,$A318,Sta!$D:$D,"&gt;1.5")/$C318</f>
        <v>#DIV/0!</v>
      </c>
      <c r="AC318" s="11" t="e">
        <f>(COUNTIFS(Sta!$A:A,$A318,Sta!$G:$G,"y") + COUNTIFS(Sta!$B:B,$A318,Sta!$G:$G,"y"))/$D318</f>
        <v>#DIV/0!</v>
      </c>
      <c r="AD318" s="8" t="e">
        <f>COUNTIFS(Sta!$A:A,$A318,Sta!$G:$G,"y")/$B318</f>
        <v>#DIV/0!</v>
      </c>
      <c r="AE318" s="16" t="e">
        <f>COUNTIFS(Sta!$B:B,$A318,Sta!$G:$G,"y")/$C318</f>
        <v>#DIV/0!</v>
      </c>
    </row>
    <row r="319" spans="1:31" x14ac:dyDescent="0.3">
      <c r="A319" t="s">
        <v>403</v>
      </c>
      <c r="B319" s="9">
        <f>COUNTIF(Sta!A:A,A319)</f>
        <v>0</v>
      </c>
      <c r="C319" s="4">
        <f>COUNTIF(Sta!B:B,A319)</f>
        <v>0</v>
      </c>
      <c r="D319" s="4">
        <f t="shared" si="10"/>
        <v>0</v>
      </c>
      <c r="E319" s="11" t="e">
        <f>(COUNTIFS(Sta!$A:$A,$A319,Sta!$F:$F,"&gt;0.5") + COUNTIFS(Sta!$B:$B,$A319,Sta!$F:$F,"&gt;0.5"))/$D319</f>
        <v>#DIV/0!</v>
      </c>
      <c r="F319" s="8" t="e">
        <f>COUNTIFS(Sta!$A:$A,$A319,Sta!$F:$F,"&gt;0.5")/$B319</f>
        <v>#DIV/0!</v>
      </c>
      <c r="G319" s="8" t="e">
        <f>COUNTIFS(Sta!$B:$B,$A319,Sta!$F:$F,"&gt;0.5")/$C319</f>
        <v>#DIV/0!</v>
      </c>
      <c r="H319" s="11" t="e">
        <f>(COUNTIFS(Sta!$A:$A,$A319,Sta!$F:$F,"&gt;1.5") + COUNTIFS(Sta!$B:$B,$A319,Sta!$F:$F,"&gt;1.5"))/$D319</f>
        <v>#DIV/0!</v>
      </c>
      <c r="I319" s="8" t="e">
        <f>COUNTIFS(Sta!$A:$A,$A319,Sta!$F:$F,"&gt;1.5")/$B319</f>
        <v>#DIV/0!</v>
      </c>
      <c r="J319" s="8" t="e">
        <f>COUNTIFS(Sta!$B:$B,$A319,Sta!$F:$F,"&gt;1.5")/$C319</f>
        <v>#DIV/0!</v>
      </c>
      <c r="K319" s="11" t="e">
        <f>(COUNTIFS(Sta!$A:$A,$A319,Sta!$F:$F,"&gt;2.5") + COUNTIFS(Sta!$B:$B,$A319,Sta!$F:$F,"&gt;2.5"))/$D319</f>
        <v>#DIV/0!</v>
      </c>
      <c r="L319" s="8" t="e">
        <f>COUNTIFS(Sta!$A:$A,$A319,Sta!$F:$F,"&gt;2.5")/$B319</f>
        <v>#DIV/0!</v>
      </c>
      <c r="M319" s="8" t="e">
        <f>COUNTIFS(Sta!$B:$B,$A319,Sta!$F:$F,"&gt;2.5")/$C319</f>
        <v>#DIV/0!</v>
      </c>
      <c r="N319" s="11" t="e">
        <f>(COUNTIFS(Sta!$A:$A,$A319,Sta!$F:$F,"&gt;3.5") + COUNTIFS(Sta!$B:$B,$A319,Sta!$F:$F,"&gt;3.5"))/$D319</f>
        <v>#DIV/0!</v>
      </c>
      <c r="O319" s="8" t="e">
        <f>COUNTIFS(Sta!$A:$A,$A319,Sta!$F:$F,"&gt;3.5")/$B319</f>
        <v>#DIV/0!</v>
      </c>
      <c r="P319" s="8" t="e">
        <f>COUNTIFS(Sta!$B:$B,$A319,Sta!$F:$F,"&gt;3.5")/$C319</f>
        <v>#DIV/0!</v>
      </c>
      <c r="Q319" s="11" t="e">
        <f>(COUNTIFS(Sta!$A:$A,$A319,Sta!$D:$D,"&gt;0.5")  + COUNTIFS(Sta!$B:$B,$A319,Sta!$E:$E,"&gt;0.5"))/$D319</f>
        <v>#DIV/0!</v>
      </c>
      <c r="R319" s="8" t="e">
        <f>COUNTIFS(Sta!$A:$A,$A319,Sta!$D:$D,"&gt;0.5")/$B319</f>
        <v>#DIV/0!</v>
      </c>
      <c r="S319" s="8" t="e">
        <f>COUNTIFS(Sta!$B:$B,$A319,Sta!$E:$E,"&gt;0.5")/$C319</f>
        <v>#DIV/0!</v>
      </c>
      <c r="T319" s="11" t="e">
        <f>(COUNTIFS(Sta!$A:$A,$A319,Sta!$D:$D,"&gt;1.5")  + COUNTIFS(Sta!$B:$B,$A319,Sta!$E:$E,"&gt;1.5"))/$D319</f>
        <v>#DIV/0!</v>
      </c>
      <c r="U319" s="8" t="e">
        <f>COUNTIFS(Sta!$A:$A,$A319,Sta!$D:$D,"&gt;1.5")/$B319</f>
        <v>#DIV/0!</v>
      </c>
      <c r="V319" s="8" t="e">
        <f>COUNTIFS(Sta!$B:$B,$A319,Sta!$E:$E,"&gt;1.5")/$C319</f>
        <v>#DIV/0!</v>
      </c>
      <c r="W319" s="11" t="e">
        <f>(COUNTIFS(Sta!$A:$A,$A319,Sta!$E:E,"&gt;0.5") +COUNTIFS(Sta!$B:$B,$A319,Sta!$D:$D,"&gt;0.5"))/$D319</f>
        <v>#DIV/0!</v>
      </c>
      <c r="X319" s="8" t="e">
        <f>COUNTIFS(Sta!$A:$A,$A319,Sta!$E:$E,"&gt;0.5")/$B319</f>
        <v>#DIV/0!</v>
      </c>
      <c r="Y319" s="8" t="e">
        <f>COUNTIFS(Sta!$B:$B,$A319,Sta!$D:$D,"&gt;0.5")/$C319</f>
        <v>#DIV/0!</v>
      </c>
      <c r="Z319" s="11" t="e">
        <f>(COUNTIFS(Sta!$A:$A,$A319,Sta!$E:$E,"&gt;1.5")  + COUNTIFS(Sta!$B:$B,$A319,Sta!$D:$D,"&gt;1.5"))/$D319</f>
        <v>#DIV/0!</v>
      </c>
      <c r="AA319" s="8" t="e">
        <f>COUNTIFS(Sta!$A:$A,$A319,Sta!$E:$E,"&gt;1.5")/$B319</f>
        <v>#DIV/0!</v>
      </c>
      <c r="AB319" s="8" t="e">
        <f>COUNTIFS(Sta!$B:$B,$A319,Sta!$D:$D,"&gt;1.5")/$C319</f>
        <v>#DIV/0!</v>
      </c>
      <c r="AC319" s="11" t="e">
        <f>(COUNTIFS(Sta!$A:A,$A319,Sta!$G:$G,"y") + COUNTIFS(Sta!$B:B,$A319,Sta!$G:$G,"y"))/$D319</f>
        <v>#DIV/0!</v>
      </c>
      <c r="AD319" s="8" t="e">
        <f>COUNTIFS(Sta!$A:A,$A319,Sta!$G:$G,"y")/$B319</f>
        <v>#DIV/0!</v>
      </c>
      <c r="AE319" s="16" t="e">
        <f>COUNTIFS(Sta!$B:B,$A319,Sta!$G:$G,"y")/$C319</f>
        <v>#DIV/0!</v>
      </c>
    </row>
    <row r="320" spans="1:31" x14ac:dyDescent="0.3">
      <c r="A320" t="s">
        <v>412</v>
      </c>
      <c r="B320" s="9">
        <f>COUNTIF(Sta!A:A,A320)</f>
        <v>0</v>
      </c>
      <c r="C320" s="4">
        <f>COUNTIF(Sta!B:B,A320)</f>
        <v>0</v>
      </c>
      <c r="D320" s="4">
        <f t="shared" si="10"/>
        <v>0</v>
      </c>
      <c r="E320" s="11" t="e">
        <f>(COUNTIFS(Sta!$A:$A,$A320,Sta!$F:$F,"&gt;0.5") + COUNTIFS(Sta!$B:$B,$A320,Sta!$F:$F,"&gt;0.5"))/$D320</f>
        <v>#DIV/0!</v>
      </c>
      <c r="F320" s="8" t="e">
        <f>COUNTIFS(Sta!$A:$A,$A320,Sta!$F:$F,"&gt;0.5")/$B320</f>
        <v>#DIV/0!</v>
      </c>
      <c r="G320" s="8" t="e">
        <f>COUNTIFS(Sta!$B:$B,$A320,Sta!$F:$F,"&gt;0.5")/$C320</f>
        <v>#DIV/0!</v>
      </c>
      <c r="H320" s="11" t="e">
        <f>(COUNTIFS(Sta!$A:$A,$A320,Sta!$F:$F,"&gt;1.5") + COUNTIFS(Sta!$B:$B,$A320,Sta!$F:$F,"&gt;1.5"))/$D320</f>
        <v>#DIV/0!</v>
      </c>
      <c r="I320" s="8" t="e">
        <f>COUNTIFS(Sta!$A:$A,$A320,Sta!$F:$F,"&gt;1.5")/$B320</f>
        <v>#DIV/0!</v>
      </c>
      <c r="J320" s="8" t="e">
        <f>COUNTIFS(Sta!$B:$B,$A320,Sta!$F:$F,"&gt;1.5")/$C320</f>
        <v>#DIV/0!</v>
      </c>
      <c r="K320" s="11" t="e">
        <f>(COUNTIFS(Sta!$A:$A,$A320,Sta!$F:$F,"&gt;2.5") + COUNTIFS(Sta!$B:$B,$A320,Sta!$F:$F,"&gt;2.5"))/$D320</f>
        <v>#DIV/0!</v>
      </c>
      <c r="L320" s="8" t="e">
        <f>COUNTIFS(Sta!$A:$A,$A320,Sta!$F:$F,"&gt;2.5")/$B320</f>
        <v>#DIV/0!</v>
      </c>
      <c r="M320" s="8" t="e">
        <f>COUNTIFS(Sta!$B:$B,$A320,Sta!$F:$F,"&gt;2.5")/$C320</f>
        <v>#DIV/0!</v>
      </c>
      <c r="N320" s="11" t="e">
        <f>(COUNTIFS(Sta!$A:$A,$A320,Sta!$F:$F,"&gt;3.5") + COUNTIFS(Sta!$B:$B,$A320,Sta!$F:$F,"&gt;3.5"))/$D320</f>
        <v>#DIV/0!</v>
      </c>
      <c r="O320" s="8" t="e">
        <f>COUNTIFS(Sta!$A:$A,$A320,Sta!$F:$F,"&gt;3.5")/$B320</f>
        <v>#DIV/0!</v>
      </c>
      <c r="P320" s="8" t="e">
        <f>COUNTIFS(Sta!$B:$B,$A320,Sta!$F:$F,"&gt;3.5")/$C320</f>
        <v>#DIV/0!</v>
      </c>
      <c r="Q320" s="11" t="e">
        <f>(COUNTIFS(Sta!$A:$A,$A320,Sta!$D:$D,"&gt;0.5")  + COUNTIFS(Sta!$B:$B,$A320,Sta!$E:$E,"&gt;0.5"))/$D320</f>
        <v>#DIV/0!</v>
      </c>
      <c r="R320" s="8" t="e">
        <f>COUNTIFS(Sta!$A:$A,$A320,Sta!$D:$D,"&gt;0.5")/$B320</f>
        <v>#DIV/0!</v>
      </c>
      <c r="S320" s="8" t="e">
        <f>COUNTIFS(Sta!$B:$B,$A320,Sta!$E:$E,"&gt;0.5")/$C320</f>
        <v>#DIV/0!</v>
      </c>
      <c r="T320" s="11" t="e">
        <f>(COUNTIFS(Sta!$A:$A,$A320,Sta!$D:$D,"&gt;1.5")  + COUNTIFS(Sta!$B:$B,$A320,Sta!$E:$E,"&gt;1.5"))/$D320</f>
        <v>#DIV/0!</v>
      </c>
      <c r="U320" s="8" t="e">
        <f>COUNTIFS(Sta!$A:$A,$A320,Sta!$D:$D,"&gt;1.5")/$B320</f>
        <v>#DIV/0!</v>
      </c>
      <c r="V320" s="8" t="e">
        <f>COUNTIFS(Sta!$B:$B,$A320,Sta!$E:$E,"&gt;1.5")/$C320</f>
        <v>#DIV/0!</v>
      </c>
      <c r="W320" s="11" t="e">
        <f>(COUNTIFS(Sta!$A:$A,$A320,Sta!$E:E,"&gt;0.5") +COUNTIFS(Sta!$B:$B,$A320,Sta!$D:$D,"&gt;0.5"))/$D320</f>
        <v>#DIV/0!</v>
      </c>
      <c r="X320" s="8" t="e">
        <f>COUNTIFS(Sta!$A:$A,$A320,Sta!$E:$E,"&gt;0.5")/$B320</f>
        <v>#DIV/0!</v>
      </c>
      <c r="Y320" s="8" t="e">
        <f>COUNTIFS(Sta!$B:$B,$A320,Sta!$D:$D,"&gt;0.5")/$C320</f>
        <v>#DIV/0!</v>
      </c>
      <c r="Z320" s="11" t="e">
        <f>(COUNTIFS(Sta!$A:$A,$A320,Sta!$E:$E,"&gt;1.5")  + COUNTIFS(Sta!$B:$B,$A320,Sta!$D:$D,"&gt;1.5"))/$D320</f>
        <v>#DIV/0!</v>
      </c>
      <c r="AA320" s="8" t="e">
        <f>COUNTIFS(Sta!$A:$A,$A320,Sta!$E:$E,"&gt;1.5")/$B320</f>
        <v>#DIV/0!</v>
      </c>
      <c r="AB320" s="8" t="e">
        <f>COUNTIFS(Sta!$B:$B,$A320,Sta!$D:$D,"&gt;1.5")/$C320</f>
        <v>#DIV/0!</v>
      </c>
      <c r="AC320" s="11" t="e">
        <f>(COUNTIFS(Sta!$A:A,$A320,Sta!$G:$G,"y") + COUNTIFS(Sta!$B:B,$A320,Sta!$G:$G,"y"))/$D320</f>
        <v>#DIV/0!</v>
      </c>
      <c r="AD320" s="8" t="e">
        <f>COUNTIFS(Sta!$A:A,$A320,Sta!$G:$G,"y")/$B320</f>
        <v>#DIV/0!</v>
      </c>
      <c r="AE320" s="16" t="e">
        <f>COUNTIFS(Sta!$B:B,$A320,Sta!$G:$G,"y")/$C320</f>
        <v>#DIV/0!</v>
      </c>
    </row>
    <row r="321" spans="1:31" x14ac:dyDescent="0.3">
      <c r="A321" t="s">
        <v>407</v>
      </c>
      <c r="B321" s="9">
        <f>COUNTIF(Sta!A:A,A321)</f>
        <v>0</v>
      </c>
      <c r="C321" s="4">
        <f>COUNTIF(Sta!B:B,A321)</f>
        <v>0</v>
      </c>
      <c r="D321" s="4">
        <f t="shared" si="10"/>
        <v>0</v>
      </c>
      <c r="E321" s="11" t="e">
        <f>(COUNTIFS(Sta!$A:$A,$A321,Sta!$F:$F,"&gt;0.5") + COUNTIFS(Sta!$B:$B,$A321,Sta!$F:$F,"&gt;0.5"))/$D321</f>
        <v>#DIV/0!</v>
      </c>
      <c r="F321" s="8" t="e">
        <f>COUNTIFS(Sta!$A:$A,$A321,Sta!$F:$F,"&gt;0.5")/$B321</f>
        <v>#DIV/0!</v>
      </c>
      <c r="G321" s="8" t="e">
        <f>COUNTIFS(Sta!$B:$B,$A321,Sta!$F:$F,"&gt;0.5")/$C321</f>
        <v>#DIV/0!</v>
      </c>
      <c r="H321" s="11" t="e">
        <f>(COUNTIFS(Sta!$A:$A,$A321,Sta!$F:$F,"&gt;1.5") + COUNTIFS(Sta!$B:$B,$A321,Sta!$F:$F,"&gt;1.5"))/$D321</f>
        <v>#DIV/0!</v>
      </c>
      <c r="I321" s="8" t="e">
        <f>COUNTIFS(Sta!$A:$A,$A321,Sta!$F:$F,"&gt;1.5")/$B321</f>
        <v>#DIV/0!</v>
      </c>
      <c r="J321" s="8" t="e">
        <f>COUNTIFS(Sta!$B:$B,$A321,Sta!$F:$F,"&gt;1.5")/$C321</f>
        <v>#DIV/0!</v>
      </c>
      <c r="K321" s="11" t="e">
        <f>(COUNTIFS(Sta!$A:$A,$A321,Sta!$F:$F,"&gt;2.5") + COUNTIFS(Sta!$B:$B,$A321,Sta!$F:$F,"&gt;2.5"))/$D321</f>
        <v>#DIV/0!</v>
      </c>
      <c r="L321" s="8" t="e">
        <f>COUNTIFS(Sta!$A:$A,$A321,Sta!$F:$F,"&gt;2.5")/$B321</f>
        <v>#DIV/0!</v>
      </c>
      <c r="M321" s="8" t="e">
        <f>COUNTIFS(Sta!$B:$B,$A321,Sta!$F:$F,"&gt;2.5")/$C321</f>
        <v>#DIV/0!</v>
      </c>
      <c r="N321" s="11" t="e">
        <f>(COUNTIFS(Sta!$A:$A,$A321,Sta!$F:$F,"&gt;3.5") + COUNTIFS(Sta!$B:$B,$A321,Sta!$F:$F,"&gt;3.5"))/$D321</f>
        <v>#DIV/0!</v>
      </c>
      <c r="O321" s="8" t="e">
        <f>COUNTIFS(Sta!$A:$A,$A321,Sta!$F:$F,"&gt;3.5")/$B321</f>
        <v>#DIV/0!</v>
      </c>
      <c r="P321" s="8" t="e">
        <f>COUNTIFS(Sta!$B:$B,$A321,Sta!$F:$F,"&gt;3.5")/$C321</f>
        <v>#DIV/0!</v>
      </c>
      <c r="Q321" s="11" t="e">
        <f>(COUNTIFS(Sta!$A:$A,$A321,Sta!$D:$D,"&gt;0.5")  + COUNTIFS(Sta!$B:$B,$A321,Sta!$E:$E,"&gt;0.5"))/$D321</f>
        <v>#DIV/0!</v>
      </c>
      <c r="R321" s="8" t="e">
        <f>COUNTIFS(Sta!$A:$A,$A321,Sta!$D:$D,"&gt;0.5")/$B321</f>
        <v>#DIV/0!</v>
      </c>
      <c r="S321" s="8" t="e">
        <f>COUNTIFS(Sta!$B:$B,$A321,Sta!$E:$E,"&gt;0.5")/$C321</f>
        <v>#DIV/0!</v>
      </c>
      <c r="T321" s="11" t="e">
        <f>(COUNTIFS(Sta!$A:$A,$A321,Sta!$D:$D,"&gt;1.5")  + COUNTIFS(Sta!$B:$B,$A321,Sta!$E:$E,"&gt;1.5"))/$D321</f>
        <v>#DIV/0!</v>
      </c>
      <c r="U321" s="8" t="e">
        <f>COUNTIFS(Sta!$A:$A,$A321,Sta!$D:$D,"&gt;1.5")/$B321</f>
        <v>#DIV/0!</v>
      </c>
      <c r="V321" s="8" t="e">
        <f>COUNTIFS(Sta!$B:$B,$A321,Sta!$E:$E,"&gt;1.5")/$C321</f>
        <v>#DIV/0!</v>
      </c>
      <c r="W321" s="11" t="e">
        <f>(COUNTIFS(Sta!$A:$A,$A321,Sta!$E:E,"&gt;0.5") +COUNTIFS(Sta!$B:$B,$A321,Sta!$D:$D,"&gt;0.5"))/$D321</f>
        <v>#DIV/0!</v>
      </c>
      <c r="X321" s="8" t="e">
        <f>COUNTIFS(Sta!$A:$A,$A321,Sta!$E:$E,"&gt;0.5")/$B321</f>
        <v>#DIV/0!</v>
      </c>
      <c r="Y321" s="8" t="e">
        <f>COUNTIFS(Sta!$B:$B,$A321,Sta!$D:$D,"&gt;0.5")/$C321</f>
        <v>#DIV/0!</v>
      </c>
      <c r="Z321" s="11" t="e">
        <f>(COUNTIFS(Sta!$A:$A,$A321,Sta!$E:$E,"&gt;1.5")  + COUNTIFS(Sta!$B:$B,$A321,Sta!$D:$D,"&gt;1.5"))/$D321</f>
        <v>#DIV/0!</v>
      </c>
      <c r="AA321" s="8" t="e">
        <f>COUNTIFS(Sta!$A:$A,$A321,Sta!$E:$E,"&gt;1.5")/$B321</f>
        <v>#DIV/0!</v>
      </c>
      <c r="AB321" s="8" t="e">
        <f>COUNTIFS(Sta!$B:$B,$A321,Sta!$D:$D,"&gt;1.5")/$C321</f>
        <v>#DIV/0!</v>
      </c>
      <c r="AC321" s="11" t="e">
        <f>(COUNTIFS(Sta!$A:A,$A321,Sta!$G:$G,"y") + COUNTIFS(Sta!$B:B,$A321,Sta!$G:$G,"y"))/$D321</f>
        <v>#DIV/0!</v>
      </c>
      <c r="AD321" s="8" t="e">
        <f>COUNTIFS(Sta!$A:A,$A321,Sta!$G:$G,"y")/$B321</f>
        <v>#DIV/0!</v>
      </c>
      <c r="AE321" s="16" t="e">
        <f>COUNTIFS(Sta!$B:B,$A321,Sta!$G:$G,"y")/$C321</f>
        <v>#DIV/0!</v>
      </c>
    </row>
    <row r="322" spans="1:31" x14ac:dyDescent="0.3">
      <c r="A322" t="s">
        <v>414</v>
      </c>
      <c r="B322" s="9">
        <f>COUNTIF(Sta!A:A,A322)</f>
        <v>0</v>
      </c>
      <c r="C322" s="4">
        <f>COUNTIF(Sta!B:B,A322)</f>
        <v>0</v>
      </c>
      <c r="D322" s="4">
        <f t="shared" si="10"/>
        <v>0</v>
      </c>
      <c r="E322" s="11" t="e">
        <f>(COUNTIFS(Sta!$A:$A,$A322,Sta!$F:$F,"&gt;0.5") + COUNTIFS(Sta!$B:$B,$A322,Sta!$F:$F,"&gt;0.5"))/$D322</f>
        <v>#DIV/0!</v>
      </c>
      <c r="F322" s="8" t="e">
        <f>COUNTIFS(Sta!$A:$A,$A322,Sta!$F:$F,"&gt;0.5")/$B322</f>
        <v>#DIV/0!</v>
      </c>
      <c r="G322" s="8" t="e">
        <f>COUNTIFS(Sta!$B:$B,$A322,Sta!$F:$F,"&gt;0.5")/$C322</f>
        <v>#DIV/0!</v>
      </c>
      <c r="H322" s="11" t="e">
        <f>(COUNTIFS(Sta!$A:$A,$A322,Sta!$F:$F,"&gt;1.5") + COUNTIFS(Sta!$B:$B,$A322,Sta!$F:$F,"&gt;1.5"))/$D322</f>
        <v>#DIV/0!</v>
      </c>
      <c r="I322" s="8" t="e">
        <f>COUNTIFS(Sta!$A:$A,$A322,Sta!$F:$F,"&gt;1.5")/$B322</f>
        <v>#DIV/0!</v>
      </c>
      <c r="J322" s="8" t="e">
        <f>COUNTIFS(Sta!$B:$B,$A322,Sta!$F:$F,"&gt;1.5")/$C322</f>
        <v>#DIV/0!</v>
      </c>
      <c r="K322" s="11" t="e">
        <f>(COUNTIFS(Sta!$A:$A,$A322,Sta!$F:$F,"&gt;2.5") + COUNTIFS(Sta!$B:$B,$A322,Sta!$F:$F,"&gt;2.5"))/$D322</f>
        <v>#DIV/0!</v>
      </c>
      <c r="L322" s="8" t="e">
        <f>COUNTIFS(Sta!$A:$A,$A322,Sta!$F:$F,"&gt;2.5")/$B322</f>
        <v>#DIV/0!</v>
      </c>
      <c r="M322" s="8" t="e">
        <f>COUNTIFS(Sta!$B:$B,$A322,Sta!$F:$F,"&gt;2.5")/$C322</f>
        <v>#DIV/0!</v>
      </c>
      <c r="N322" s="11" t="e">
        <f>(COUNTIFS(Sta!$A:$A,$A322,Sta!$F:$F,"&gt;3.5") + COUNTIFS(Sta!$B:$B,$A322,Sta!$F:$F,"&gt;3.5"))/$D322</f>
        <v>#DIV/0!</v>
      </c>
      <c r="O322" s="8" t="e">
        <f>COUNTIFS(Sta!$A:$A,$A322,Sta!$F:$F,"&gt;3.5")/$B322</f>
        <v>#DIV/0!</v>
      </c>
      <c r="P322" s="8" t="e">
        <f>COUNTIFS(Sta!$B:$B,$A322,Sta!$F:$F,"&gt;3.5")/$C322</f>
        <v>#DIV/0!</v>
      </c>
      <c r="Q322" s="11" t="e">
        <f>(COUNTIFS(Sta!$A:$A,$A322,Sta!$D:$D,"&gt;0.5")  + COUNTIFS(Sta!$B:$B,$A322,Sta!$E:$E,"&gt;0.5"))/$D322</f>
        <v>#DIV/0!</v>
      </c>
      <c r="R322" s="8" t="e">
        <f>COUNTIFS(Sta!$A:$A,$A322,Sta!$D:$D,"&gt;0.5")/$B322</f>
        <v>#DIV/0!</v>
      </c>
      <c r="S322" s="8" t="e">
        <f>COUNTIFS(Sta!$B:$B,$A322,Sta!$E:$E,"&gt;0.5")/$C322</f>
        <v>#DIV/0!</v>
      </c>
      <c r="T322" s="11" t="e">
        <f>(COUNTIFS(Sta!$A:$A,$A322,Sta!$D:$D,"&gt;1.5")  + COUNTIFS(Sta!$B:$B,$A322,Sta!$E:$E,"&gt;1.5"))/$D322</f>
        <v>#DIV/0!</v>
      </c>
      <c r="U322" s="8" t="e">
        <f>COUNTIFS(Sta!$A:$A,$A322,Sta!$D:$D,"&gt;1.5")/$B322</f>
        <v>#DIV/0!</v>
      </c>
      <c r="V322" s="8" t="e">
        <f>COUNTIFS(Sta!$B:$B,$A322,Sta!$E:$E,"&gt;1.5")/$C322</f>
        <v>#DIV/0!</v>
      </c>
      <c r="W322" s="11" t="e">
        <f>(COUNTIFS(Sta!$A:$A,$A322,Sta!$E:E,"&gt;0.5") +COUNTIFS(Sta!$B:$B,$A322,Sta!$D:$D,"&gt;0.5"))/$D322</f>
        <v>#DIV/0!</v>
      </c>
      <c r="X322" s="8" t="e">
        <f>COUNTIFS(Sta!$A:$A,$A322,Sta!$E:$E,"&gt;0.5")/$B322</f>
        <v>#DIV/0!</v>
      </c>
      <c r="Y322" s="8" t="e">
        <f>COUNTIFS(Sta!$B:$B,$A322,Sta!$D:$D,"&gt;0.5")/$C322</f>
        <v>#DIV/0!</v>
      </c>
      <c r="Z322" s="11" t="e">
        <f>(COUNTIFS(Sta!$A:$A,$A322,Sta!$E:$E,"&gt;1.5")  + COUNTIFS(Sta!$B:$B,$A322,Sta!$D:$D,"&gt;1.5"))/$D322</f>
        <v>#DIV/0!</v>
      </c>
      <c r="AA322" s="8" t="e">
        <f>COUNTIFS(Sta!$A:$A,$A322,Sta!$E:$E,"&gt;1.5")/$B322</f>
        <v>#DIV/0!</v>
      </c>
      <c r="AB322" s="8" t="e">
        <f>COUNTIFS(Sta!$B:$B,$A322,Sta!$D:$D,"&gt;1.5")/$C322</f>
        <v>#DIV/0!</v>
      </c>
      <c r="AC322" s="11" t="e">
        <f>(COUNTIFS(Sta!$A:A,$A322,Sta!$G:$G,"y") + COUNTIFS(Sta!$B:B,$A322,Sta!$G:$G,"y"))/$D322</f>
        <v>#DIV/0!</v>
      </c>
      <c r="AD322" s="8" t="e">
        <f>COUNTIFS(Sta!$A:A,$A322,Sta!$G:$G,"y")/$B322</f>
        <v>#DIV/0!</v>
      </c>
      <c r="AE322" s="16" t="e">
        <f>COUNTIFS(Sta!$B:B,$A322,Sta!$G:$G,"y")/$C322</f>
        <v>#DIV/0!</v>
      </c>
    </row>
    <row r="323" spans="1:31" x14ac:dyDescent="0.3">
      <c r="A323" t="s">
        <v>405</v>
      </c>
      <c r="B323" s="9">
        <f>COUNTIF(Sta!A:A,A323)</f>
        <v>0</v>
      </c>
      <c r="C323" s="4">
        <f>COUNTIF(Sta!B:B,A323)</f>
        <v>0</v>
      </c>
      <c r="D323" s="4">
        <f t="shared" si="10"/>
        <v>0</v>
      </c>
      <c r="E323" s="11" t="e">
        <f>(COUNTIFS(Sta!$A:$A,$A323,Sta!$F:$F,"&gt;0.5") + COUNTIFS(Sta!$B:$B,$A323,Sta!$F:$F,"&gt;0.5"))/$D323</f>
        <v>#DIV/0!</v>
      </c>
      <c r="F323" s="8" t="e">
        <f>COUNTIFS(Sta!$A:$A,$A323,Sta!$F:$F,"&gt;0.5")/$B323</f>
        <v>#DIV/0!</v>
      </c>
      <c r="G323" s="8" t="e">
        <f>COUNTIFS(Sta!$B:$B,$A323,Sta!$F:$F,"&gt;0.5")/$C323</f>
        <v>#DIV/0!</v>
      </c>
      <c r="H323" s="11" t="e">
        <f>(COUNTIFS(Sta!$A:$A,$A323,Sta!$F:$F,"&gt;1.5") + COUNTIFS(Sta!$B:$B,$A323,Sta!$F:$F,"&gt;1.5"))/$D323</f>
        <v>#DIV/0!</v>
      </c>
      <c r="I323" s="8" t="e">
        <f>COUNTIFS(Sta!$A:$A,$A323,Sta!$F:$F,"&gt;1.5")/$B323</f>
        <v>#DIV/0!</v>
      </c>
      <c r="J323" s="8" t="e">
        <f>COUNTIFS(Sta!$B:$B,$A323,Sta!$F:$F,"&gt;1.5")/$C323</f>
        <v>#DIV/0!</v>
      </c>
      <c r="K323" s="11" t="e">
        <f>(COUNTIFS(Sta!$A:$A,$A323,Sta!$F:$F,"&gt;2.5") + COUNTIFS(Sta!$B:$B,$A323,Sta!$F:$F,"&gt;2.5"))/$D323</f>
        <v>#DIV/0!</v>
      </c>
      <c r="L323" s="8" t="e">
        <f>COUNTIFS(Sta!$A:$A,$A323,Sta!$F:$F,"&gt;2.5")/$B323</f>
        <v>#DIV/0!</v>
      </c>
      <c r="M323" s="8" t="e">
        <f>COUNTIFS(Sta!$B:$B,$A323,Sta!$F:$F,"&gt;2.5")/$C323</f>
        <v>#DIV/0!</v>
      </c>
      <c r="N323" s="11" t="e">
        <f>(COUNTIFS(Sta!$A:$A,$A323,Sta!$F:$F,"&gt;3.5") + COUNTIFS(Sta!$B:$B,$A323,Sta!$F:$F,"&gt;3.5"))/$D323</f>
        <v>#DIV/0!</v>
      </c>
      <c r="O323" s="8" t="e">
        <f>COUNTIFS(Sta!$A:$A,$A323,Sta!$F:$F,"&gt;3.5")/$B323</f>
        <v>#DIV/0!</v>
      </c>
      <c r="P323" s="8" t="e">
        <f>COUNTIFS(Sta!$B:$B,$A323,Sta!$F:$F,"&gt;3.5")/$C323</f>
        <v>#DIV/0!</v>
      </c>
      <c r="Q323" s="11" t="e">
        <f>(COUNTIFS(Sta!$A:$A,$A323,Sta!$D:$D,"&gt;0.5")  + COUNTIFS(Sta!$B:$B,$A323,Sta!$E:$E,"&gt;0.5"))/$D323</f>
        <v>#DIV/0!</v>
      </c>
      <c r="R323" s="8" t="e">
        <f>COUNTIFS(Sta!$A:$A,$A323,Sta!$D:$D,"&gt;0.5")/$B323</f>
        <v>#DIV/0!</v>
      </c>
      <c r="S323" s="8" t="e">
        <f>COUNTIFS(Sta!$B:$B,$A323,Sta!$E:$E,"&gt;0.5")/$C323</f>
        <v>#DIV/0!</v>
      </c>
      <c r="T323" s="11" t="e">
        <f>(COUNTIFS(Sta!$A:$A,$A323,Sta!$D:$D,"&gt;1.5")  + COUNTIFS(Sta!$B:$B,$A323,Sta!$E:$E,"&gt;1.5"))/$D323</f>
        <v>#DIV/0!</v>
      </c>
      <c r="U323" s="8" t="e">
        <f>COUNTIFS(Sta!$A:$A,$A323,Sta!$D:$D,"&gt;1.5")/$B323</f>
        <v>#DIV/0!</v>
      </c>
      <c r="V323" s="8" t="e">
        <f>COUNTIFS(Sta!$B:$B,$A323,Sta!$E:$E,"&gt;1.5")/$C323</f>
        <v>#DIV/0!</v>
      </c>
      <c r="W323" s="11" t="e">
        <f>(COUNTIFS(Sta!$A:$A,$A323,Sta!$E:E,"&gt;0.5") +COUNTIFS(Sta!$B:$B,$A323,Sta!$D:$D,"&gt;0.5"))/$D323</f>
        <v>#DIV/0!</v>
      </c>
      <c r="X323" s="8" t="e">
        <f>COUNTIFS(Sta!$A:$A,$A323,Sta!$E:$E,"&gt;0.5")/$B323</f>
        <v>#DIV/0!</v>
      </c>
      <c r="Y323" s="8" t="e">
        <f>COUNTIFS(Sta!$B:$B,$A323,Sta!$D:$D,"&gt;0.5")/$C323</f>
        <v>#DIV/0!</v>
      </c>
      <c r="Z323" s="11" t="e">
        <f>(COUNTIFS(Sta!$A:$A,$A323,Sta!$E:$E,"&gt;1.5")  + COUNTIFS(Sta!$B:$B,$A323,Sta!$D:$D,"&gt;1.5"))/$D323</f>
        <v>#DIV/0!</v>
      </c>
      <c r="AA323" s="8" t="e">
        <f>COUNTIFS(Sta!$A:$A,$A323,Sta!$E:$E,"&gt;1.5")/$B323</f>
        <v>#DIV/0!</v>
      </c>
      <c r="AB323" s="8" t="e">
        <f>COUNTIFS(Sta!$B:$B,$A323,Sta!$D:$D,"&gt;1.5")/$C323</f>
        <v>#DIV/0!</v>
      </c>
      <c r="AC323" s="11" t="e">
        <f>(COUNTIFS(Sta!$A:A,$A323,Sta!$G:$G,"y") + COUNTIFS(Sta!$B:B,$A323,Sta!$G:$G,"y"))/$D323</f>
        <v>#DIV/0!</v>
      </c>
      <c r="AD323" s="8" t="e">
        <f>COUNTIFS(Sta!$A:A,$A323,Sta!$G:$G,"y")/$B323</f>
        <v>#DIV/0!</v>
      </c>
      <c r="AE323" s="16" t="e">
        <f>COUNTIFS(Sta!$B:B,$A323,Sta!$G:$G,"y")/$C323</f>
        <v>#DIV/0!</v>
      </c>
    </row>
    <row r="324" spans="1:31" x14ac:dyDescent="0.3">
      <c r="A324" t="s">
        <v>410</v>
      </c>
      <c r="B324" s="9">
        <f>COUNTIF(Sta!A:A,A324)</f>
        <v>0</v>
      </c>
      <c r="C324" s="4">
        <f>COUNTIF(Sta!B:B,A324)</f>
        <v>0</v>
      </c>
      <c r="D324" s="4">
        <f t="shared" si="10"/>
        <v>0</v>
      </c>
      <c r="E324" s="11" t="e">
        <f>(COUNTIFS(Sta!$A:$A,$A324,Sta!$F:$F,"&gt;0.5") + COUNTIFS(Sta!$B:$B,$A324,Sta!$F:$F,"&gt;0.5"))/$D324</f>
        <v>#DIV/0!</v>
      </c>
      <c r="F324" s="8" t="e">
        <f>COUNTIFS(Sta!$A:$A,$A324,Sta!$F:$F,"&gt;0.5")/$B324</f>
        <v>#DIV/0!</v>
      </c>
      <c r="G324" s="8" t="e">
        <f>COUNTIFS(Sta!$B:$B,$A324,Sta!$F:$F,"&gt;0.5")/$C324</f>
        <v>#DIV/0!</v>
      </c>
      <c r="H324" s="11" t="e">
        <f>(COUNTIFS(Sta!$A:$A,$A324,Sta!$F:$F,"&gt;1.5") + COUNTIFS(Sta!$B:$B,$A324,Sta!$F:$F,"&gt;1.5"))/$D324</f>
        <v>#DIV/0!</v>
      </c>
      <c r="I324" s="8" t="e">
        <f>COUNTIFS(Sta!$A:$A,$A324,Sta!$F:$F,"&gt;1.5")/$B324</f>
        <v>#DIV/0!</v>
      </c>
      <c r="J324" s="8" t="e">
        <f>COUNTIFS(Sta!$B:$B,$A324,Sta!$F:$F,"&gt;1.5")/$C324</f>
        <v>#DIV/0!</v>
      </c>
      <c r="K324" s="11" t="e">
        <f>(COUNTIFS(Sta!$A:$A,$A324,Sta!$F:$F,"&gt;2.5") + COUNTIFS(Sta!$B:$B,$A324,Sta!$F:$F,"&gt;2.5"))/$D324</f>
        <v>#DIV/0!</v>
      </c>
      <c r="L324" s="8" t="e">
        <f>COUNTIFS(Sta!$A:$A,$A324,Sta!$F:$F,"&gt;2.5")/$B324</f>
        <v>#DIV/0!</v>
      </c>
      <c r="M324" s="8" t="e">
        <f>COUNTIFS(Sta!$B:$B,$A324,Sta!$F:$F,"&gt;2.5")/$C324</f>
        <v>#DIV/0!</v>
      </c>
      <c r="N324" s="11" t="e">
        <f>(COUNTIFS(Sta!$A:$A,$A324,Sta!$F:$F,"&gt;3.5") + COUNTIFS(Sta!$B:$B,$A324,Sta!$F:$F,"&gt;3.5"))/$D324</f>
        <v>#DIV/0!</v>
      </c>
      <c r="O324" s="8" t="e">
        <f>COUNTIFS(Sta!$A:$A,$A324,Sta!$F:$F,"&gt;3.5")/$B324</f>
        <v>#DIV/0!</v>
      </c>
      <c r="P324" s="8" t="e">
        <f>COUNTIFS(Sta!$B:$B,$A324,Sta!$F:$F,"&gt;3.5")/$C324</f>
        <v>#DIV/0!</v>
      </c>
      <c r="Q324" s="11" t="e">
        <f>(COUNTIFS(Sta!$A:$A,$A324,Sta!$D:$D,"&gt;0.5")  + COUNTIFS(Sta!$B:$B,$A324,Sta!$E:$E,"&gt;0.5"))/$D324</f>
        <v>#DIV/0!</v>
      </c>
      <c r="R324" s="8" t="e">
        <f>COUNTIFS(Sta!$A:$A,$A324,Sta!$D:$D,"&gt;0.5")/$B324</f>
        <v>#DIV/0!</v>
      </c>
      <c r="S324" s="8" t="e">
        <f>COUNTIFS(Sta!$B:$B,$A324,Sta!$E:$E,"&gt;0.5")/$C324</f>
        <v>#DIV/0!</v>
      </c>
      <c r="T324" s="11" t="e">
        <f>(COUNTIFS(Sta!$A:$A,$A324,Sta!$D:$D,"&gt;1.5")  + COUNTIFS(Sta!$B:$B,$A324,Sta!$E:$E,"&gt;1.5"))/$D324</f>
        <v>#DIV/0!</v>
      </c>
      <c r="U324" s="8" t="e">
        <f>COUNTIFS(Sta!$A:$A,$A324,Sta!$D:$D,"&gt;1.5")/$B324</f>
        <v>#DIV/0!</v>
      </c>
      <c r="V324" s="8" t="e">
        <f>COUNTIFS(Sta!$B:$B,$A324,Sta!$E:$E,"&gt;1.5")/$C324</f>
        <v>#DIV/0!</v>
      </c>
      <c r="W324" s="11" t="e">
        <f>(COUNTIFS(Sta!$A:$A,$A324,Sta!$E:E,"&gt;0.5") +COUNTIFS(Sta!$B:$B,$A324,Sta!$D:$D,"&gt;0.5"))/$D324</f>
        <v>#DIV/0!</v>
      </c>
      <c r="X324" s="8" t="e">
        <f>COUNTIFS(Sta!$A:$A,$A324,Sta!$E:$E,"&gt;0.5")/$B324</f>
        <v>#DIV/0!</v>
      </c>
      <c r="Y324" s="8" t="e">
        <f>COUNTIFS(Sta!$B:$B,$A324,Sta!$D:$D,"&gt;0.5")/$C324</f>
        <v>#DIV/0!</v>
      </c>
      <c r="Z324" s="11" t="e">
        <f>(COUNTIFS(Sta!$A:$A,$A324,Sta!$E:$E,"&gt;1.5")  + COUNTIFS(Sta!$B:$B,$A324,Sta!$D:$D,"&gt;1.5"))/$D324</f>
        <v>#DIV/0!</v>
      </c>
      <c r="AA324" s="8" t="e">
        <f>COUNTIFS(Sta!$A:$A,$A324,Sta!$E:$E,"&gt;1.5")/$B324</f>
        <v>#DIV/0!</v>
      </c>
      <c r="AB324" s="8" t="e">
        <f>COUNTIFS(Sta!$B:$B,$A324,Sta!$D:$D,"&gt;1.5")/$C324</f>
        <v>#DIV/0!</v>
      </c>
      <c r="AC324" s="11" t="e">
        <f>(COUNTIFS(Sta!$A:A,$A324,Sta!$G:$G,"y") + COUNTIFS(Sta!$B:B,$A324,Sta!$G:$G,"y"))/$D324</f>
        <v>#DIV/0!</v>
      </c>
      <c r="AD324" s="8" t="e">
        <f>COUNTIFS(Sta!$A:A,$A324,Sta!$G:$G,"y")/$B324</f>
        <v>#DIV/0!</v>
      </c>
      <c r="AE324" s="16" t="e">
        <f>COUNTIFS(Sta!$B:B,$A324,Sta!$G:$G,"y")/$C324</f>
        <v>#DIV/0!</v>
      </c>
    </row>
    <row r="325" spans="1:31" x14ac:dyDescent="0.3">
      <c r="A325" t="s">
        <v>408</v>
      </c>
      <c r="B325" s="9">
        <f>COUNTIF(Sta!A:A,A325)</f>
        <v>0</v>
      </c>
      <c r="C325" s="4">
        <f>COUNTIF(Sta!B:B,A325)</f>
        <v>0</v>
      </c>
      <c r="D325" s="4">
        <f t="shared" si="10"/>
        <v>0</v>
      </c>
      <c r="E325" s="11" t="e">
        <f>(COUNTIFS(Sta!$A:$A,$A325,Sta!$F:$F,"&gt;0.5") + COUNTIFS(Sta!$B:$B,$A325,Sta!$F:$F,"&gt;0.5"))/$D325</f>
        <v>#DIV/0!</v>
      </c>
      <c r="F325" s="8" t="e">
        <f>COUNTIFS(Sta!$A:$A,$A325,Sta!$F:$F,"&gt;0.5")/$B325</f>
        <v>#DIV/0!</v>
      </c>
      <c r="G325" s="8" t="e">
        <f>COUNTIFS(Sta!$B:$B,$A325,Sta!$F:$F,"&gt;0.5")/$C325</f>
        <v>#DIV/0!</v>
      </c>
      <c r="H325" s="11" t="e">
        <f>(COUNTIFS(Sta!$A:$A,$A325,Sta!$F:$F,"&gt;1.5") + COUNTIFS(Sta!$B:$B,$A325,Sta!$F:$F,"&gt;1.5"))/$D325</f>
        <v>#DIV/0!</v>
      </c>
      <c r="I325" s="8" t="e">
        <f>COUNTIFS(Sta!$A:$A,$A325,Sta!$F:$F,"&gt;1.5")/$B325</f>
        <v>#DIV/0!</v>
      </c>
      <c r="J325" s="8" t="e">
        <f>COUNTIFS(Sta!$B:$B,$A325,Sta!$F:$F,"&gt;1.5")/$C325</f>
        <v>#DIV/0!</v>
      </c>
      <c r="K325" s="11" t="e">
        <f>(COUNTIFS(Sta!$A:$A,$A325,Sta!$F:$F,"&gt;2.5") + COUNTIFS(Sta!$B:$B,$A325,Sta!$F:$F,"&gt;2.5"))/$D325</f>
        <v>#DIV/0!</v>
      </c>
      <c r="L325" s="8" t="e">
        <f>COUNTIFS(Sta!$A:$A,$A325,Sta!$F:$F,"&gt;2.5")/$B325</f>
        <v>#DIV/0!</v>
      </c>
      <c r="M325" s="8" t="e">
        <f>COUNTIFS(Sta!$B:$B,$A325,Sta!$F:$F,"&gt;2.5")/$C325</f>
        <v>#DIV/0!</v>
      </c>
      <c r="N325" s="11" t="e">
        <f>(COUNTIFS(Sta!$A:$A,$A325,Sta!$F:$F,"&gt;3.5") + COUNTIFS(Sta!$B:$B,$A325,Sta!$F:$F,"&gt;3.5"))/$D325</f>
        <v>#DIV/0!</v>
      </c>
      <c r="O325" s="8" t="e">
        <f>COUNTIFS(Sta!$A:$A,$A325,Sta!$F:$F,"&gt;3.5")/$B325</f>
        <v>#DIV/0!</v>
      </c>
      <c r="P325" s="8" t="e">
        <f>COUNTIFS(Sta!$B:$B,$A325,Sta!$F:$F,"&gt;3.5")/$C325</f>
        <v>#DIV/0!</v>
      </c>
      <c r="Q325" s="11" t="e">
        <f>(COUNTIFS(Sta!$A:$A,$A325,Sta!$D:$D,"&gt;0.5")  + COUNTIFS(Sta!$B:$B,$A325,Sta!$E:$E,"&gt;0.5"))/$D325</f>
        <v>#DIV/0!</v>
      </c>
      <c r="R325" s="8" t="e">
        <f>COUNTIFS(Sta!$A:$A,$A325,Sta!$D:$D,"&gt;0.5")/$B325</f>
        <v>#DIV/0!</v>
      </c>
      <c r="S325" s="8" t="e">
        <f>COUNTIFS(Sta!$B:$B,$A325,Sta!$E:$E,"&gt;0.5")/$C325</f>
        <v>#DIV/0!</v>
      </c>
      <c r="T325" s="11" t="e">
        <f>(COUNTIFS(Sta!$A:$A,$A325,Sta!$D:$D,"&gt;1.5")  + COUNTIFS(Sta!$B:$B,$A325,Sta!$E:$E,"&gt;1.5"))/$D325</f>
        <v>#DIV/0!</v>
      </c>
      <c r="U325" s="8" t="e">
        <f>COUNTIFS(Sta!$A:$A,$A325,Sta!$D:$D,"&gt;1.5")/$B325</f>
        <v>#DIV/0!</v>
      </c>
      <c r="V325" s="8" t="e">
        <f>COUNTIFS(Sta!$B:$B,$A325,Sta!$E:$E,"&gt;1.5")/$C325</f>
        <v>#DIV/0!</v>
      </c>
      <c r="W325" s="11" t="e">
        <f>(COUNTIFS(Sta!$A:$A,$A325,Sta!$E:E,"&gt;0.5") +COUNTIFS(Sta!$B:$B,$A325,Sta!$D:$D,"&gt;0.5"))/$D325</f>
        <v>#DIV/0!</v>
      </c>
      <c r="X325" s="8" t="e">
        <f>COUNTIFS(Sta!$A:$A,$A325,Sta!$E:$E,"&gt;0.5")/$B325</f>
        <v>#DIV/0!</v>
      </c>
      <c r="Y325" s="8" t="e">
        <f>COUNTIFS(Sta!$B:$B,$A325,Sta!$D:$D,"&gt;0.5")/$C325</f>
        <v>#DIV/0!</v>
      </c>
      <c r="Z325" s="11" t="e">
        <f>(COUNTIFS(Sta!$A:$A,$A325,Sta!$E:$E,"&gt;1.5")  + COUNTIFS(Sta!$B:$B,$A325,Sta!$D:$D,"&gt;1.5"))/$D325</f>
        <v>#DIV/0!</v>
      </c>
      <c r="AA325" s="8" t="e">
        <f>COUNTIFS(Sta!$A:$A,$A325,Sta!$E:$E,"&gt;1.5")/$B325</f>
        <v>#DIV/0!</v>
      </c>
      <c r="AB325" s="8" t="e">
        <f>COUNTIFS(Sta!$B:$B,$A325,Sta!$D:$D,"&gt;1.5")/$C325</f>
        <v>#DIV/0!</v>
      </c>
      <c r="AC325" s="11" t="e">
        <f>(COUNTIFS(Sta!$A:A,$A325,Sta!$G:$G,"y") + COUNTIFS(Sta!$B:B,$A325,Sta!$G:$G,"y"))/$D325</f>
        <v>#DIV/0!</v>
      </c>
      <c r="AD325" s="8" t="e">
        <f>COUNTIFS(Sta!$A:A,$A325,Sta!$G:$G,"y")/$B325</f>
        <v>#DIV/0!</v>
      </c>
      <c r="AE325" s="16" t="e">
        <f>COUNTIFS(Sta!$B:B,$A325,Sta!$G:$G,"y")/$C325</f>
        <v>#DIV/0!</v>
      </c>
    </row>
    <row r="326" spans="1:31" x14ac:dyDescent="0.3">
      <c r="A326" t="s">
        <v>447</v>
      </c>
      <c r="B326" s="9">
        <f>COUNTIF(Sta!A:A,A326)</f>
        <v>0</v>
      </c>
      <c r="C326" s="4">
        <f>COUNTIF(Sta!B:B,A326)</f>
        <v>0</v>
      </c>
      <c r="D326" s="4">
        <f t="shared" si="10"/>
        <v>0</v>
      </c>
      <c r="E326" s="11" t="e">
        <f>(COUNTIFS(Sta!$A:$A,$A326,Sta!$F:$F,"&gt;0.5") + COUNTIFS(Sta!$B:$B,$A326,Sta!$F:$F,"&gt;0.5"))/$D326</f>
        <v>#DIV/0!</v>
      </c>
      <c r="F326" s="8" t="e">
        <f>COUNTIFS(Sta!$A:$A,$A326,Sta!$F:$F,"&gt;0.5")/$B326</f>
        <v>#DIV/0!</v>
      </c>
      <c r="G326" s="8" t="e">
        <f>COUNTIFS(Sta!$B:$B,$A326,Sta!$F:$F,"&gt;0.5")/$C326</f>
        <v>#DIV/0!</v>
      </c>
      <c r="H326" s="11" t="e">
        <f>(COUNTIFS(Sta!$A:$A,$A326,Sta!$F:$F,"&gt;1.5") + COUNTIFS(Sta!$B:$B,$A326,Sta!$F:$F,"&gt;1.5"))/$D326</f>
        <v>#DIV/0!</v>
      </c>
      <c r="I326" s="8" t="e">
        <f>COUNTIFS(Sta!$A:$A,$A326,Sta!$F:$F,"&gt;1.5")/$B326</f>
        <v>#DIV/0!</v>
      </c>
      <c r="J326" s="8" t="e">
        <f>COUNTIFS(Sta!$B:$B,$A326,Sta!$F:$F,"&gt;1.5")/$C326</f>
        <v>#DIV/0!</v>
      </c>
      <c r="K326" s="11" t="e">
        <f>(COUNTIFS(Sta!$A:$A,$A326,Sta!$F:$F,"&gt;2.5") + COUNTIFS(Sta!$B:$B,$A326,Sta!$F:$F,"&gt;2.5"))/$D326</f>
        <v>#DIV/0!</v>
      </c>
      <c r="L326" s="8" t="e">
        <f>COUNTIFS(Sta!$A:$A,$A326,Sta!$F:$F,"&gt;2.5")/$B326</f>
        <v>#DIV/0!</v>
      </c>
      <c r="M326" s="8" t="e">
        <f>COUNTIFS(Sta!$B:$B,$A326,Sta!$F:$F,"&gt;2.5")/$C326</f>
        <v>#DIV/0!</v>
      </c>
      <c r="N326" s="11" t="e">
        <f>(COUNTIFS(Sta!$A:$A,$A326,Sta!$F:$F,"&gt;3.5") + COUNTIFS(Sta!$B:$B,$A326,Sta!$F:$F,"&gt;3.5"))/$D326</f>
        <v>#DIV/0!</v>
      </c>
      <c r="O326" s="8" t="e">
        <f>COUNTIFS(Sta!$A:$A,$A326,Sta!$F:$F,"&gt;3.5")/$B326</f>
        <v>#DIV/0!</v>
      </c>
      <c r="P326" s="8" t="e">
        <f>COUNTIFS(Sta!$B:$B,$A326,Sta!$F:$F,"&gt;3.5")/$C326</f>
        <v>#DIV/0!</v>
      </c>
      <c r="Q326" s="11" t="e">
        <f>(COUNTIFS(Sta!$A:$A,$A326,Sta!$D:$D,"&gt;0.5")  + COUNTIFS(Sta!$B:$B,$A326,Sta!$E:$E,"&gt;0.5"))/$D326</f>
        <v>#DIV/0!</v>
      </c>
      <c r="R326" s="8" t="e">
        <f>COUNTIFS(Sta!$A:$A,$A326,Sta!$D:$D,"&gt;0.5")/$B326</f>
        <v>#DIV/0!</v>
      </c>
      <c r="S326" s="8" t="e">
        <f>COUNTIFS(Sta!$B:$B,$A326,Sta!$E:$E,"&gt;0.5")/$C326</f>
        <v>#DIV/0!</v>
      </c>
      <c r="T326" s="11" t="e">
        <f>(COUNTIFS(Sta!$A:$A,$A326,Sta!$D:$D,"&gt;1.5")  + COUNTIFS(Sta!$B:$B,$A326,Sta!$E:$E,"&gt;1.5"))/$D326</f>
        <v>#DIV/0!</v>
      </c>
      <c r="U326" s="8" t="e">
        <f>COUNTIFS(Sta!$A:$A,$A326,Sta!$D:$D,"&gt;1.5")/$B326</f>
        <v>#DIV/0!</v>
      </c>
      <c r="V326" s="8" t="e">
        <f>COUNTIFS(Sta!$B:$B,$A326,Sta!$E:$E,"&gt;1.5")/$C326</f>
        <v>#DIV/0!</v>
      </c>
      <c r="W326" s="11" t="e">
        <f>(COUNTIFS(Sta!$A:$A,$A326,Sta!$E:E,"&gt;0.5") +COUNTIFS(Sta!$B:$B,$A326,Sta!$D:$D,"&gt;0.5"))/$D326</f>
        <v>#DIV/0!</v>
      </c>
      <c r="X326" s="8" t="e">
        <f>COUNTIFS(Sta!$A:$A,$A326,Sta!$E:$E,"&gt;0.5")/$B326</f>
        <v>#DIV/0!</v>
      </c>
      <c r="Y326" s="8" t="e">
        <f>COUNTIFS(Sta!$B:$B,$A326,Sta!$D:$D,"&gt;0.5")/$C326</f>
        <v>#DIV/0!</v>
      </c>
      <c r="Z326" s="11" t="e">
        <f>(COUNTIFS(Sta!$A:$A,$A326,Sta!$E:$E,"&gt;1.5")  + COUNTIFS(Sta!$B:$B,$A326,Sta!$D:$D,"&gt;1.5"))/$D326</f>
        <v>#DIV/0!</v>
      </c>
      <c r="AA326" s="8" t="e">
        <f>COUNTIFS(Sta!$A:$A,$A326,Sta!$E:$E,"&gt;1.5")/$B326</f>
        <v>#DIV/0!</v>
      </c>
      <c r="AB326" s="8" t="e">
        <f>COUNTIFS(Sta!$B:$B,$A326,Sta!$D:$D,"&gt;1.5")/$C326</f>
        <v>#DIV/0!</v>
      </c>
      <c r="AC326" s="11" t="e">
        <f>(COUNTIFS(Sta!$A:A,$A326,Sta!$G:$G,"y") + COUNTIFS(Sta!$B:B,$A326,Sta!$G:$G,"y"))/$D326</f>
        <v>#DIV/0!</v>
      </c>
      <c r="AD326" s="8" t="e">
        <f>COUNTIFS(Sta!$A:A,$A326,Sta!$G:$G,"y")/$B326</f>
        <v>#DIV/0!</v>
      </c>
      <c r="AE326" s="16" t="e">
        <f>COUNTIFS(Sta!$B:B,$A326,Sta!$G:$G,"y")/$C326</f>
        <v>#DIV/0!</v>
      </c>
    </row>
    <row r="327" spans="1:31" x14ac:dyDescent="0.3">
      <c r="A327" t="s">
        <v>425</v>
      </c>
      <c r="B327" s="9">
        <f>COUNTIF(Sta!A:A,A327)</f>
        <v>0</v>
      </c>
      <c r="C327" s="4">
        <f>COUNTIF(Sta!B:B,A327)</f>
        <v>0</v>
      </c>
      <c r="D327" s="4">
        <f t="shared" si="10"/>
        <v>0</v>
      </c>
      <c r="E327" s="11" t="e">
        <f>(COUNTIFS(Sta!$A:$A,$A327,Sta!$F:$F,"&gt;0.5") + COUNTIFS(Sta!$B:$B,$A327,Sta!$F:$F,"&gt;0.5"))/$D327</f>
        <v>#DIV/0!</v>
      </c>
      <c r="F327" s="8" t="e">
        <f>COUNTIFS(Sta!$A:$A,$A327,Sta!$F:$F,"&gt;0.5")/$B327</f>
        <v>#DIV/0!</v>
      </c>
      <c r="G327" s="8" t="e">
        <f>COUNTIFS(Sta!$B:$B,$A327,Sta!$F:$F,"&gt;0.5")/$C327</f>
        <v>#DIV/0!</v>
      </c>
      <c r="H327" s="11" t="e">
        <f>(COUNTIFS(Sta!$A:$A,$A327,Sta!$F:$F,"&gt;1.5") + COUNTIFS(Sta!$B:$B,$A327,Sta!$F:$F,"&gt;1.5"))/$D327</f>
        <v>#DIV/0!</v>
      </c>
      <c r="I327" s="8" t="e">
        <f>COUNTIFS(Sta!$A:$A,$A327,Sta!$F:$F,"&gt;1.5")/$B327</f>
        <v>#DIV/0!</v>
      </c>
      <c r="J327" s="8" t="e">
        <f>COUNTIFS(Sta!$B:$B,$A327,Sta!$F:$F,"&gt;1.5")/$C327</f>
        <v>#DIV/0!</v>
      </c>
      <c r="K327" s="11" t="e">
        <f>(COUNTIFS(Sta!$A:$A,$A327,Sta!$F:$F,"&gt;2.5") + COUNTIFS(Sta!$B:$B,$A327,Sta!$F:$F,"&gt;2.5"))/$D327</f>
        <v>#DIV/0!</v>
      </c>
      <c r="L327" s="8" t="e">
        <f>COUNTIFS(Sta!$A:$A,$A327,Sta!$F:$F,"&gt;2.5")/$B327</f>
        <v>#DIV/0!</v>
      </c>
      <c r="M327" s="8" t="e">
        <f>COUNTIFS(Sta!$B:$B,$A327,Sta!$F:$F,"&gt;2.5")/$C327</f>
        <v>#DIV/0!</v>
      </c>
      <c r="N327" s="11" t="e">
        <f>(COUNTIFS(Sta!$A:$A,$A327,Sta!$F:$F,"&gt;3.5") + COUNTIFS(Sta!$B:$B,$A327,Sta!$F:$F,"&gt;3.5"))/$D327</f>
        <v>#DIV/0!</v>
      </c>
      <c r="O327" s="8" t="e">
        <f>COUNTIFS(Sta!$A:$A,$A327,Sta!$F:$F,"&gt;3.5")/$B327</f>
        <v>#DIV/0!</v>
      </c>
      <c r="P327" s="8" t="e">
        <f>COUNTIFS(Sta!$B:$B,$A327,Sta!$F:$F,"&gt;3.5")/$C327</f>
        <v>#DIV/0!</v>
      </c>
      <c r="Q327" s="11" t="e">
        <f>(COUNTIFS(Sta!$A:$A,$A327,Sta!$D:$D,"&gt;0.5")  + COUNTIFS(Sta!$B:$B,$A327,Sta!$E:$E,"&gt;0.5"))/$D327</f>
        <v>#DIV/0!</v>
      </c>
      <c r="R327" s="8" t="e">
        <f>COUNTIFS(Sta!$A:$A,$A327,Sta!$D:$D,"&gt;0.5")/$B327</f>
        <v>#DIV/0!</v>
      </c>
      <c r="S327" s="8" t="e">
        <f>COUNTIFS(Sta!$B:$B,$A327,Sta!$E:$E,"&gt;0.5")/$C327</f>
        <v>#DIV/0!</v>
      </c>
      <c r="T327" s="11" t="e">
        <f>(COUNTIFS(Sta!$A:$A,$A327,Sta!$D:$D,"&gt;1.5")  + COUNTIFS(Sta!$B:$B,$A327,Sta!$E:$E,"&gt;1.5"))/$D327</f>
        <v>#DIV/0!</v>
      </c>
      <c r="U327" s="8" t="e">
        <f>COUNTIFS(Sta!$A:$A,$A327,Sta!$D:$D,"&gt;1.5")/$B327</f>
        <v>#DIV/0!</v>
      </c>
      <c r="V327" s="8" t="e">
        <f>COUNTIFS(Sta!$B:$B,$A327,Sta!$E:$E,"&gt;1.5")/$C327</f>
        <v>#DIV/0!</v>
      </c>
      <c r="W327" s="11" t="e">
        <f>(COUNTIFS(Sta!$A:$A,$A327,Sta!$E:E,"&gt;0.5") +COUNTIFS(Sta!$B:$B,$A327,Sta!$D:$D,"&gt;0.5"))/$D327</f>
        <v>#DIV/0!</v>
      </c>
      <c r="X327" s="8" t="e">
        <f>COUNTIFS(Sta!$A:$A,$A327,Sta!$E:$E,"&gt;0.5")/$B327</f>
        <v>#DIV/0!</v>
      </c>
      <c r="Y327" s="8" t="e">
        <f>COUNTIFS(Sta!$B:$B,$A327,Sta!$D:$D,"&gt;0.5")/$C327</f>
        <v>#DIV/0!</v>
      </c>
      <c r="Z327" s="11" t="e">
        <f>(COUNTIFS(Sta!$A:$A,$A327,Sta!$E:$E,"&gt;1.5")  + COUNTIFS(Sta!$B:$B,$A327,Sta!$D:$D,"&gt;1.5"))/$D327</f>
        <v>#DIV/0!</v>
      </c>
      <c r="AA327" s="8" t="e">
        <f>COUNTIFS(Sta!$A:$A,$A327,Sta!$E:$E,"&gt;1.5")/$B327</f>
        <v>#DIV/0!</v>
      </c>
      <c r="AB327" s="8" t="e">
        <f>COUNTIFS(Sta!$B:$B,$A327,Sta!$D:$D,"&gt;1.5")/$C327</f>
        <v>#DIV/0!</v>
      </c>
      <c r="AC327" s="11" t="e">
        <f>(COUNTIFS(Sta!$A:A,$A327,Sta!$G:$G,"y") + COUNTIFS(Sta!$B:B,$A327,Sta!$G:$G,"y"))/$D327</f>
        <v>#DIV/0!</v>
      </c>
      <c r="AD327" s="8" t="e">
        <f>COUNTIFS(Sta!$A:A,$A327,Sta!$G:$G,"y")/$B327</f>
        <v>#DIV/0!</v>
      </c>
      <c r="AE327" s="16" t="e">
        <f>COUNTIFS(Sta!$B:B,$A327,Sta!$G:$G,"y")/$C327</f>
        <v>#DIV/0!</v>
      </c>
    </row>
    <row r="328" spans="1:31" x14ac:dyDescent="0.3">
      <c r="A328" t="s">
        <v>427</v>
      </c>
      <c r="B328" s="9">
        <f>COUNTIF(Sta!A:A,A328)</f>
        <v>0</v>
      </c>
      <c r="C328" s="4">
        <f>COUNTIF(Sta!B:B,A328)</f>
        <v>0</v>
      </c>
      <c r="D328" s="4">
        <f t="shared" si="10"/>
        <v>0</v>
      </c>
      <c r="E328" s="11" t="e">
        <f>(COUNTIFS(Sta!$A:$A,$A328,Sta!$F:$F,"&gt;0.5") + COUNTIFS(Sta!$B:$B,$A328,Sta!$F:$F,"&gt;0.5"))/$D328</f>
        <v>#DIV/0!</v>
      </c>
      <c r="F328" s="8" t="e">
        <f>COUNTIFS(Sta!$A:$A,$A328,Sta!$F:$F,"&gt;0.5")/$B328</f>
        <v>#DIV/0!</v>
      </c>
      <c r="G328" s="8" t="e">
        <f>COUNTIFS(Sta!$B:$B,$A328,Sta!$F:$F,"&gt;0.5")/$C328</f>
        <v>#DIV/0!</v>
      </c>
      <c r="H328" s="11" t="e">
        <f>(COUNTIFS(Sta!$A:$A,$A328,Sta!$F:$F,"&gt;1.5") + COUNTIFS(Sta!$B:$B,$A328,Sta!$F:$F,"&gt;1.5"))/$D328</f>
        <v>#DIV/0!</v>
      </c>
      <c r="I328" s="8" t="e">
        <f>COUNTIFS(Sta!$A:$A,$A328,Sta!$F:$F,"&gt;1.5")/$B328</f>
        <v>#DIV/0!</v>
      </c>
      <c r="J328" s="8" t="e">
        <f>COUNTIFS(Sta!$B:$B,$A328,Sta!$F:$F,"&gt;1.5")/$C328</f>
        <v>#DIV/0!</v>
      </c>
      <c r="K328" s="11" t="e">
        <f>(COUNTIFS(Sta!$A:$A,$A328,Sta!$F:$F,"&gt;2.5") + COUNTIFS(Sta!$B:$B,$A328,Sta!$F:$F,"&gt;2.5"))/$D328</f>
        <v>#DIV/0!</v>
      </c>
      <c r="L328" s="8" t="e">
        <f>COUNTIFS(Sta!$A:$A,$A328,Sta!$F:$F,"&gt;2.5")/$B328</f>
        <v>#DIV/0!</v>
      </c>
      <c r="M328" s="8" t="e">
        <f>COUNTIFS(Sta!$B:$B,$A328,Sta!$F:$F,"&gt;2.5")/$C328</f>
        <v>#DIV/0!</v>
      </c>
      <c r="N328" s="11" t="e">
        <f>(COUNTIFS(Sta!$A:$A,$A328,Sta!$F:$F,"&gt;3.5") + COUNTIFS(Sta!$B:$B,$A328,Sta!$F:$F,"&gt;3.5"))/$D328</f>
        <v>#DIV/0!</v>
      </c>
      <c r="O328" s="8" t="e">
        <f>COUNTIFS(Sta!$A:$A,$A328,Sta!$F:$F,"&gt;3.5")/$B328</f>
        <v>#DIV/0!</v>
      </c>
      <c r="P328" s="8" t="e">
        <f>COUNTIFS(Sta!$B:$B,$A328,Sta!$F:$F,"&gt;3.5")/$C328</f>
        <v>#DIV/0!</v>
      </c>
      <c r="Q328" s="11" t="e">
        <f>(COUNTIFS(Sta!$A:$A,$A328,Sta!$D:$D,"&gt;0.5")  + COUNTIFS(Sta!$B:$B,$A328,Sta!$E:$E,"&gt;0.5"))/$D328</f>
        <v>#DIV/0!</v>
      </c>
      <c r="R328" s="8" t="e">
        <f>COUNTIFS(Sta!$A:$A,$A328,Sta!$D:$D,"&gt;0.5")/$B328</f>
        <v>#DIV/0!</v>
      </c>
      <c r="S328" s="8" t="e">
        <f>COUNTIFS(Sta!$B:$B,$A328,Sta!$E:$E,"&gt;0.5")/$C328</f>
        <v>#DIV/0!</v>
      </c>
      <c r="T328" s="11" t="e">
        <f>(COUNTIFS(Sta!$A:$A,$A328,Sta!$D:$D,"&gt;1.5")  + COUNTIFS(Sta!$B:$B,$A328,Sta!$E:$E,"&gt;1.5"))/$D328</f>
        <v>#DIV/0!</v>
      </c>
      <c r="U328" s="8" t="e">
        <f>COUNTIFS(Sta!$A:$A,$A328,Sta!$D:$D,"&gt;1.5")/$B328</f>
        <v>#DIV/0!</v>
      </c>
      <c r="V328" s="8" t="e">
        <f>COUNTIFS(Sta!$B:$B,$A328,Sta!$E:$E,"&gt;1.5")/$C328</f>
        <v>#DIV/0!</v>
      </c>
      <c r="W328" s="11" t="e">
        <f>(COUNTIFS(Sta!$A:$A,$A328,Sta!$E:E,"&gt;0.5") +COUNTIFS(Sta!$B:$B,$A328,Sta!$D:$D,"&gt;0.5"))/$D328</f>
        <v>#DIV/0!</v>
      </c>
      <c r="X328" s="8" t="e">
        <f>COUNTIFS(Sta!$A:$A,$A328,Sta!$E:$E,"&gt;0.5")/$B328</f>
        <v>#DIV/0!</v>
      </c>
      <c r="Y328" s="8" t="e">
        <f>COUNTIFS(Sta!$B:$B,$A328,Sta!$D:$D,"&gt;0.5")/$C328</f>
        <v>#DIV/0!</v>
      </c>
      <c r="Z328" s="11" t="e">
        <f>(COUNTIFS(Sta!$A:$A,$A328,Sta!$E:$E,"&gt;1.5")  + COUNTIFS(Sta!$B:$B,$A328,Sta!$D:$D,"&gt;1.5"))/$D328</f>
        <v>#DIV/0!</v>
      </c>
      <c r="AA328" s="8" t="e">
        <f>COUNTIFS(Sta!$A:$A,$A328,Sta!$E:$E,"&gt;1.5")/$B328</f>
        <v>#DIV/0!</v>
      </c>
      <c r="AB328" s="8" t="e">
        <f>COUNTIFS(Sta!$B:$B,$A328,Sta!$D:$D,"&gt;1.5")/$C328</f>
        <v>#DIV/0!</v>
      </c>
      <c r="AC328" s="11" t="e">
        <f>(COUNTIFS(Sta!$A:A,$A328,Sta!$G:$G,"y") + COUNTIFS(Sta!$B:B,$A328,Sta!$G:$G,"y"))/$D328</f>
        <v>#DIV/0!</v>
      </c>
      <c r="AD328" s="8" t="e">
        <f>COUNTIFS(Sta!$A:A,$A328,Sta!$G:$G,"y")/$B328</f>
        <v>#DIV/0!</v>
      </c>
      <c r="AE328" s="16" t="e">
        <f>COUNTIFS(Sta!$B:B,$A328,Sta!$G:$G,"y")/$C328</f>
        <v>#DIV/0!</v>
      </c>
    </row>
    <row r="329" spans="1:31" x14ac:dyDescent="0.3">
      <c r="A329" t="s">
        <v>424</v>
      </c>
      <c r="B329" s="9">
        <f>COUNTIF(Sta!A:A,A329)</f>
        <v>0</v>
      </c>
      <c r="C329" s="4">
        <f>COUNTIF(Sta!B:B,A329)</f>
        <v>0</v>
      </c>
      <c r="D329" s="4">
        <f t="shared" si="10"/>
        <v>0</v>
      </c>
      <c r="E329" s="11" t="e">
        <f>(COUNTIFS(Sta!$A:$A,$A329,Sta!$F:$F,"&gt;0.5") + COUNTIFS(Sta!$B:$B,$A329,Sta!$F:$F,"&gt;0.5"))/$D329</f>
        <v>#DIV/0!</v>
      </c>
      <c r="F329" s="8" t="e">
        <f>COUNTIFS(Sta!$A:$A,$A329,Sta!$F:$F,"&gt;0.5")/$B329</f>
        <v>#DIV/0!</v>
      </c>
      <c r="G329" s="8" t="e">
        <f>COUNTIFS(Sta!$B:$B,$A329,Sta!$F:$F,"&gt;0.5")/$C329</f>
        <v>#DIV/0!</v>
      </c>
      <c r="H329" s="11" t="e">
        <f>(COUNTIFS(Sta!$A:$A,$A329,Sta!$F:$F,"&gt;1.5") + COUNTIFS(Sta!$B:$B,$A329,Sta!$F:$F,"&gt;1.5"))/$D329</f>
        <v>#DIV/0!</v>
      </c>
      <c r="I329" s="8" t="e">
        <f>COUNTIFS(Sta!$A:$A,$A329,Sta!$F:$F,"&gt;1.5")/$B329</f>
        <v>#DIV/0!</v>
      </c>
      <c r="J329" s="8" t="e">
        <f>COUNTIFS(Sta!$B:$B,$A329,Sta!$F:$F,"&gt;1.5")/$C329</f>
        <v>#DIV/0!</v>
      </c>
      <c r="K329" s="11" t="e">
        <f>(COUNTIFS(Sta!$A:$A,$A329,Sta!$F:$F,"&gt;2.5") + COUNTIFS(Sta!$B:$B,$A329,Sta!$F:$F,"&gt;2.5"))/$D329</f>
        <v>#DIV/0!</v>
      </c>
      <c r="L329" s="8" t="e">
        <f>COUNTIFS(Sta!$A:$A,$A329,Sta!$F:$F,"&gt;2.5")/$B329</f>
        <v>#DIV/0!</v>
      </c>
      <c r="M329" s="8" t="e">
        <f>COUNTIFS(Sta!$B:$B,$A329,Sta!$F:$F,"&gt;2.5")/$C329</f>
        <v>#DIV/0!</v>
      </c>
      <c r="N329" s="11" t="e">
        <f>(COUNTIFS(Sta!$A:$A,$A329,Sta!$F:$F,"&gt;3.5") + COUNTIFS(Sta!$B:$B,$A329,Sta!$F:$F,"&gt;3.5"))/$D329</f>
        <v>#DIV/0!</v>
      </c>
      <c r="O329" s="8" t="e">
        <f>COUNTIFS(Sta!$A:$A,$A329,Sta!$F:$F,"&gt;3.5")/$B329</f>
        <v>#DIV/0!</v>
      </c>
      <c r="P329" s="8" t="e">
        <f>COUNTIFS(Sta!$B:$B,$A329,Sta!$F:$F,"&gt;3.5")/$C329</f>
        <v>#DIV/0!</v>
      </c>
      <c r="Q329" s="11" t="e">
        <f>(COUNTIFS(Sta!$A:$A,$A329,Sta!$D:$D,"&gt;0.5")  + COUNTIFS(Sta!$B:$B,$A329,Sta!$E:$E,"&gt;0.5"))/$D329</f>
        <v>#DIV/0!</v>
      </c>
      <c r="R329" s="8" t="e">
        <f>COUNTIFS(Sta!$A:$A,$A329,Sta!$D:$D,"&gt;0.5")/$B329</f>
        <v>#DIV/0!</v>
      </c>
      <c r="S329" s="8" t="e">
        <f>COUNTIFS(Sta!$B:$B,$A329,Sta!$E:$E,"&gt;0.5")/$C329</f>
        <v>#DIV/0!</v>
      </c>
      <c r="T329" s="11" t="e">
        <f>(COUNTIFS(Sta!$A:$A,$A329,Sta!$D:$D,"&gt;1.5")  + COUNTIFS(Sta!$B:$B,$A329,Sta!$E:$E,"&gt;1.5"))/$D329</f>
        <v>#DIV/0!</v>
      </c>
      <c r="U329" s="8" t="e">
        <f>COUNTIFS(Sta!$A:$A,$A329,Sta!$D:$D,"&gt;1.5")/$B329</f>
        <v>#DIV/0!</v>
      </c>
      <c r="V329" s="8" t="e">
        <f>COUNTIFS(Sta!$B:$B,$A329,Sta!$E:$E,"&gt;1.5")/$C329</f>
        <v>#DIV/0!</v>
      </c>
      <c r="W329" s="11" t="e">
        <f>(COUNTIFS(Sta!$A:$A,$A329,Sta!$E:E,"&gt;0.5") +COUNTIFS(Sta!$B:$B,$A329,Sta!$D:$D,"&gt;0.5"))/$D329</f>
        <v>#DIV/0!</v>
      </c>
      <c r="X329" s="8" t="e">
        <f>COUNTIFS(Sta!$A:$A,$A329,Sta!$E:$E,"&gt;0.5")/$B329</f>
        <v>#DIV/0!</v>
      </c>
      <c r="Y329" s="8" t="e">
        <f>COUNTIFS(Sta!$B:$B,$A329,Sta!$D:$D,"&gt;0.5")/$C329</f>
        <v>#DIV/0!</v>
      </c>
      <c r="Z329" s="11" t="e">
        <f>(COUNTIFS(Sta!$A:$A,$A329,Sta!$E:$E,"&gt;1.5")  + COUNTIFS(Sta!$B:$B,$A329,Sta!$D:$D,"&gt;1.5"))/$D329</f>
        <v>#DIV/0!</v>
      </c>
      <c r="AA329" s="8" t="e">
        <f>COUNTIFS(Sta!$A:$A,$A329,Sta!$E:$E,"&gt;1.5")/$B329</f>
        <v>#DIV/0!</v>
      </c>
      <c r="AB329" s="8" t="e">
        <f>COUNTIFS(Sta!$B:$B,$A329,Sta!$D:$D,"&gt;1.5")/$C329</f>
        <v>#DIV/0!</v>
      </c>
      <c r="AC329" s="11" t="e">
        <f>(COUNTIFS(Sta!$A:A,$A329,Sta!$G:$G,"y") + COUNTIFS(Sta!$B:B,$A329,Sta!$G:$G,"y"))/$D329</f>
        <v>#DIV/0!</v>
      </c>
      <c r="AD329" s="8" t="e">
        <f>COUNTIFS(Sta!$A:A,$A329,Sta!$G:$G,"y")/$B329</f>
        <v>#DIV/0!</v>
      </c>
      <c r="AE329" s="16" t="e">
        <f>COUNTIFS(Sta!$B:B,$A329,Sta!$G:$G,"y")/$C329</f>
        <v>#DIV/0!</v>
      </c>
    </row>
    <row r="330" spans="1:31" x14ac:dyDescent="0.3">
      <c r="A330" t="s">
        <v>429</v>
      </c>
      <c r="B330" s="9">
        <f>COUNTIF(Sta!A:A,A330)</f>
        <v>0</v>
      </c>
      <c r="C330" s="4">
        <f>COUNTIF(Sta!B:B,A330)</f>
        <v>0</v>
      </c>
      <c r="D330" s="4">
        <f t="shared" si="10"/>
        <v>0</v>
      </c>
      <c r="E330" s="11" t="e">
        <f>(COUNTIFS(Sta!$A:$A,$A330,Sta!$F:$F,"&gt;0.5") + COUNTIFS(Sta!$B:$B,$A330,Sta!$F:$F,"&gt;0.5"))/$D330</f>
        <v>#DIV/0!</v>
      </c>
      <c r="F330" s="8" t="e">
        <f>COUNTIFS(Sta!$A:$A,$A330,Sta!$F:$F,"&gt;0.5")/$B330</f>
        <v>#DIV/0!</v>
      </c>
      <c r="G330" s="8" t="e">
        <f>COUNTIFS(Sta!$B:$B,$A330,Sta!$F:$F,"&gt;0.5")/$C330</f>
        <v>#DIV/0!</v>
      </c>
      <c r="H330" s="11" t="e">
        <f>(COUNTIFS(Sta!$A:$A,$A330,Sta!$F:$F,"&gt;1.5") + COUNTIFS(Sta!$B:$B,$A330,Sta!$F:$F,"&gt;1.5"))/$D330</f>
        <v>#DIV/0!</v>
      </c>
      <c r="I330" s="8" t="e">
        <f>COUNTIFS(Sta!$A:$A,$A330,Sta!$F:$F,"&gt;1.5")/$B330</f>
        <v>#DIV/0!</v>
      </c>
      <c r="J330" s="8" t="e">
        <f>COUNTIFS(Sta!$B:$B,$A330,Sta!$F:$F,"&gt;1.5")/$C330</f>
        <v>#DIV/0!</v>
      </c>
      <c r="K330" s="11" t="e">
        <f>(COUNTIFS(Sta!$A:$A,$A330,Sta!$F:$F,"&gt;2.5") + COUNTIFS(Sta!$B:$B,$A330,Sta!$F:$F,"&gt;2.5"))/$D330</f>
        <v>#DIV/0!</v>
      </c>
      <c r="L330" s="8" t="e">
        <f>COUNTIFS(Sta!$A:$A,$A330,Sta!$F:$F,"&gt;2.5")/$B330</f>
        <v>#DIV/0!</v>
      </c>
      <c r="M330" s="8" t="e">
        <f>COUNTIFS(Sta!$B:$B,$A330,Sta!$F:$F,"&gt;2.5")/$C330</f>
        <v>#DIV/0!</v>
      </c>
      <c r="N330" s="11" t="e">
        <f>(COUNTIFS(Sta!$A:$A,$A330,Sta!$F:$F,"&gt;3.5") + COUNTIFS(Sta!$B:$B,$A330,Sta!$F:$F,"&gt;3.5"))/$D330</f>
        <v>#DIV/0!</v>
      </c>
      <c r="O330" s="8" t="e">
        <f>COUNTIFS(Sta!$A:$A,$A330,Sta!$F:$F,"&gt;3.5")/$B330</f>
        <v>#DIV/0!</v>
      </c>
      <c r="P330" s="8" t="e">
        <f>COUNTIFS(Sta!$B:$B,$A330,Sta!$F:$F,"&gt;3.5")/$C330</f>
        <v>#DIV/0!</v>
      </c>
      <c r="Q330" s="11" t="e">
        <f>(COUNTIFS(Sta!$A:$A,$A330,Sta!$D:$D,"&gt;0.5")  + COUNTIFS(Sta!$B:$B,$A330,Sta!$E:$E,"&gt;0.5"))/$D330</f>
        <v>#DIV/0!</v>
      </c>
      <c r="R330" s="8" t="e">
        <f>COUNTIFS(Sta!$A:$A,$A330,Sta!$D:$D,"&gt;0.5")/$B330</f>
        <v>#DIV/0!</v>
      </c>
      <c r="S330" s="8" t="e">
        <f>COUNTIFS(Sta!$B:$B,$A330,Sta!$E:$E,"&gt;0.5")/$C330</f>
        <v>#DIV/0!</v>
      </c>
      <c r="T330" s="11" t="e">
        <f>(COUNTIFS(Sta!$A:$A,$A330,Sta!$D:$D,"&gt;1.5")  + COUNTIFS(Sta!$B:$B,$A330,Sta!$E:$E,"&gt;1.5"))/$D330</f>
        <v>#DIV/0!</v>
      </c>
      <c r="U330" s="8" t="e">
        <f>COUNTIFS(Sta!$A:$A,$A330,Sta!$D:$D,"&gt;1.5")/$B330</f>
        <v>#DIV/0!</v>
      </c>
      <c r="V330" s="8" t="e">
        <f>COUNTIFS(Sta!$B:$B,$A330,Sta!$E:$E,"&gt;1.5")/$C330</f>
        <v>#DIV/0!</v>
      </c>
      <c r="W330" s="11" t="e">
        <f>(COUNTIFS(Sta!$A:$A,$A330,Sta!$E:E,"&gt;0.5") +COUNTIFS(Sta!$B:$B,$A330,Sta!$D:$D,"&gt;0.5"))/$D330</f>
        <v>#DIV/0!</v>
      </c>
      <c r="X330" s="8" t="e">
        <f>COUNTIFS(Sta!$A:$A,$A330,Sta!$E:$E,"&gt;0.5")/$B330</f>
        <v>#DIV/0!</v>
      </c>
      <c r="Y330" s="8" t="e">
        <f>COUNTIFS(Sta!$B:$B,$A330,Sta!$D:$D,"&gt;0.5")/$C330</f>
        <v>#DIV/0!</v>
      </c>
      <c r="Z330" s="11" t="e">
        <f>(COUNTIFS(Sta!$A:$A,$A330,Sta!$E:$E,"&gt;1.5")  + COUNTIFS(Sta!$B:$B,$A330,Sta!$D:$D,"&gt;1.5"))/$D330</f>
        <v>#DIV/0!</v>
      </c>
      <c r="AA330" s="8" t="e">
        <f>COUNTIFS(Sta!$A:$A,$A330,Sta!$E:$E,"&gt;1.5")/$B330</f>
        <v>#DIV/0!</v>
      </c>
      <c r="AB330" s="8" t="e">
        <f>COUNTIFS(Sta!$B:$B,$A330,Sta!$D:$D,"&gt;1.5")/$C330</f>
        <v>#DIV/0!</v>
      </c>
      <c r="AC330" s="11" t="e">
        <f>(COUNTIFS(Sta!$A:A,$A330,Sta!$G:$G,"y") + COUNTIFS(Sta!$B:B,$A330,Sta!$G:$G,"y"))/$D330</f>
        <v>#DIV/0!</v>
      </c>
      <c r="AD330" s="8" t="e">
        <f>COUNTIFS(Sta!$A:A,$A330,Sta!$G:$G,"y")/$B330</f>
        <v>#DIV/0!</v>
      </c>
      <c r="AE330" s="16" t="e">
        <f>COUNTIFS(Sta!$B:B,$A330,Sta!$G:$G,"y")/$C330</f>
        <v>#DIV/0!</v>
      </c>
    </row>
    <row r="331" spans="1:31" x14ac:dyDescent="0.3">
      <c r="A331" t="s">
        <v>430</v>
      </c>
      <c r="B331" s="9">
        <f>COUNTIF(Sta!A:A,A331)</f>
        <v>0</v>
      </c>
      <c r="C331" s="4">
        <f>COUNTIF(Sta!B:B,A331)</f>
        <v>0</v>
      </c>
      <c r="D331" s="4">
        <f t="shared" si="10"/>
        <v>0</v>
      </c>
      <c r="E331" s="11" t="e">
        <f>(COUNTIFS(Sta!$A:$A,$A331,Sta!$F:$F,"&gt;0.5") + COUNTIFS(Sta!$B:$B,$A331,Sta!$F:$F,"&gt;0.5"))/$D331</f>
        <v>#DIV/0!</v>
      </c>
      <c r="F331" s="8" t="e">
        <f>COUNTIFS(Sta!$A:$A,$A331,Sta!$F:$F,"&gt;0.5")/$B331</f>
        <v>#DIV/0!</v>
      </c>
      <c r="G331" s="8" t="e">
        <f>COUNTIFS(Sta!$B:$B,$A331,Sta!$F:$F,"&gt;0.5")/$C331</f>
        <v>#DIV/0!</v>
      </c>
      <c r="H331" s="11" t="e">
        <f>(COUNTIFS(Sta!$A:$A,$A331,Sta!$F:$F,"&gt;1.5") + COUNTIFS(Sta!$B:$B,$A331,Sta!$F:$F,"&gt;1.5"))/$D331</f>
        <v>#DIV/0!</v>
      </c>
      <c r="I331" s="8" t="e">
        <f>COUNTIFS(Sta!$A:$A,$A331,Sta!$F:$F,"&gt;1.5")/$B331</f>
        <v>#DIV/0!</v>
      </c>
      <c r="J331" s="8" t="e">
        <f>COUNTIFS(Sta!$B:$B,$A331,Sta!$F:$F,"&gt;1.5")/$C331</f>
        <v>#DIV/0!</v>
      </c>
      <c r="K331" s="11" t="e">
        <f>(COUNTIFS(Sta!$A:$A,$A331,Sta!$F:$F,"&gt;2.5") + COUNTIFS(Sta!$B:$B,$A331,Sta!$F:$F,"&gt;2.5"))/$D331</f>
        <v>#DIV/0!</v>
      </c>
      <c r="L331" s="8" t="e">
        <f>COUNTIFS(Sta!$A:$A,$A331,Sta!$F:$F,"&gt;2.5")/$B331</f>
        <v>#DIV/0!</v>
      </c>
      <c r="M331" s="8" t="e">
        <f>COUNTIFS(Sta!$B:$B,$A331,Sta!$F:$F,"&gt;2.5")/$C331</f>
        <v>#DIV/0!</v>
      </c>
      <c r="N331" s="11" t="e">
        <f>(COUNTIFS(Sta!$A:$A,$A331,Sta!$F:$F,"&gt;3.5") + COUNTIFS(Sta!$B:$B,$A331,Sta!$F:$F,"&gt;3.5"))/$D331</f>
        <v>#DIV/0!</v>
      </c>
      <c r="O331" s="8" t="e">
        <f>COUNTIFS(Sta!$A:$A,$A331,Sta!$F:$F,"&gt;3.5")/$B331</f>
        <v>#DIV/0!</v>
      </c>
      <c r="P331" s="8" t="e">
        <f>COUNTIFS(Sta!$B:$B,$A331,Sta!$F:$F,"&gt;3.5")/$C331</f>
        <v>#DIV/0!</v>
      </c>
      <c r="Q331" s="11" t="e">
        <f>(COUNTIFS(Sta!$A:$A,$A331,Sta!$D:$D,"&gt;0.5")  + COUNTIFS(Sta!$B:$B,$A331,Sta!$E:$E,"&gt;0.5"))/$D331</f>
        <v>#DIV/0!</v>
      </c>
      <c r="R331" s="8" t="e">
        <f>COUNTIFS(Sta!$A:$A,$A331,Sta!$D:$D,"&gt;0.5")/$B331</f>
        <v>#DIV/0!</v>
      </c>
      <c r="S331" s="8" t="e">
        <f>COUNTIFS(Sta!$B:$B,$A331,Sta!$E:$E,"&gt;0.5")/$C331</f>
        <v>#DIV/0!</v>
      </c>
      <c r="T331" s="11" t="e">
        <f>(COUNTIFS(Sta!$A:$A,$A331,Sta!$D:$D,"&gt;1.5")  + COUNTIFS(Sta!$B:$B,$A331,Sta!$E:$E,"&gt;1.5"))/$D331</f>
        <v>#DIV/0!</v>
      </c>
      <c r="U331" s="8" t="e">
        <f>COUNTIFS(Sta!$A:$A,$A331,Sta!$D:$D,"&gt;1.5")/$B331</f>
        <v>#DIV/0!</v>
      </c>
      <c r="V331" s="8" t="e">
        <f>COUNTIFS(Sta!$B:$B,$A331,Sta!$E:$E,"&gt;1.5")/$C331</f>
        <v>#DIV/0!</v>
      </c>
      <c r="W331" s="11" t="e">
        <f>(COUNTIFS(Sta!$A:$A,$A331,Sta!$E:E,"&gt;0.5") +COUNTIFS(Sta!$B:$B,$A331,Sta!$D:$D,"&gt;0.5"))/$D331</f>
        <v>#DIV/0!</v>
      </c>
      <c r="X331" s="8" t="e">
        <f>COUNTIFS(Sta!$A:$A,$A331,Sta!$E:$E,"&gt;0.5")/$B331</f>
        <v>#DIV/0!</v>
      </c>
      <c r="Y331" s="8" t="e">
        <f>COUNTIFS(Sta!$B:$B,$A331,Sta!$D:$D,"&gt;0.5")/$C331</f>
        <v>#DIV/0!</v>
      </c>
      <c r="Z331" s="11" t="e">
        <f>(COUNTIFS(Sta!$A:$A,$A331,Sta!$E:$E,"&gt;1.5")  + COUNTIFS(Sta!$B:$B,$A331,Sta!$D:$D,"&gt;1.5"))/$D331</f>
        <v>#DIV/0!</v>
      </c>
      <c r="AA331" s="8" t="e">
        <f>COUNTIFS(Sta!$A:$A,$A331,Sta!$E:$E,"&gt;1.5")/$B331</f>
        <v>#DIV/0!</v>
      </c>
      <c r="AB331" s="8" t="e">
        <f>COUNTIFS(Sta!$B:$B,$A331,Sta!$D:$D,"&gt;1.5")/$C331</f>
        <v>#DIV/0!</v>
      </c>
      <c r="AC331" s="11" t="e">
        <f>(COUNTIFS(Sta!$A:A,$A331,Sta!$G:$G,"y") + COUNTIFS(Sta!$B:B,$A331,Sta!$G:$G,"y"))/$D331</f>
        <v>#DIV/0!</v>
      </c>
      <c r="AD331" s="8" t="e">
        <f>COUNTIFS(Sta!$A:A,$A331,Sta!$G:$G,"y")/$B331</f>
        <v>#DIV/0!</v>
      </c>
      <c r="AE331" s="16" t="e">
        <f>COUNTIFS(Sta!$B:B,$A331,Sta!$G:$G,"y")/$C331</f>
        <v>#DIV/0!</v>
      </c>
    </row>
    <row r="332" spans="1:31" x14ac:dyDescent="0.3">
      <c r="A332" t="s">
        <v>448</v>
      </c>
      <c r="B332" s="9">
        <f>COUNTIF(Sta!A:A,A332)</f>
        <v>0</v>
      </c>
      <c r="C332" s="4">
        <f>COUNTIF(Sta!B:B,A332)</f>
        <v>0</v>
      </c>
      <c r="D332" s="4">
        <f t="shared" si="10"/>
        <v>0</v>
      </c>
      <c r="E332" s="11" t="e">
        <f>(COUNTIFS(Sta!$A:$A,$A332,Sta!$F:$F,"&gt;0.5") + COUNTIFS(Sta!$B:$B,$A332,Sta!$F:$F,"&gt;0.5"))/$D332</f>
        <v>#DIV/0!</v>
      </c>
      <c r="F332" s="8" t="e">
        <f>COUNTIFS(Sta!$A:$A,$A332,Sta!$F:$F,"&gt;0.5")/$B332</f>
        <v>#DIV/0!</v>
      </c>
      <c r="G332" s="8" t="e">
        <f>COUNTIFS(Sta!$B:$B,$A332,Sta!$F:$F,"&gt;0.5")/$C332</f>
        <v>#DIV/0!</v>
      </c>
      <c r="H332" s="11" t="e">
        <f>(COUNTIFS(Sta!$A:$A,$A332,Sta!$F:$F,"&gt;1.5") + COUNTIFS(Sta!$B:$B,$A332,Sta!$F:$F,"&gt;1.5"))/$D332</f>
        <v>#DIV/0!</v>
      </c>
      <c r="I332" s="8" t="e">
        <f>COUNTIFS(Sta!$A:$A,$A332,Sta!$F:$F,"&gt;1.5")/$B332</f>
        <v>#DIV/0!</v>
      </c>
      <c r="J332" s="8" t="e">
        <f>COUNTIFS(Sta!$B:$B,$A332,Sta!$F:$F,"&gt;1.5")/$C332</f>
        <v>#DIV/0!</v>
      </c>
      <c r="K332" s="11" t="e">
        <f>(COUNTIFS(Sta!$A:$A,$A332,Sta!$F:$F,"&gt;2.5") + COUNTIFS(Sta!$B:$B,$A332,Sta!$F:$F,"&gt;2.5"))/$D332</f>
        <v>#DIV/0!</v>
      </c>
      <c r="L332" s="8" t="e">
        <f>COUNTIFS(Sta!$A:$A,$A332,Sta!$F:$F,"&gt;2.5")/$B332</f>
        <v>#DIV/0!</v>
      </c>
      <c r="M332" s="8" t="e">
        <f>COUNTIFS(Sta!$B:$B,$A332,Sta!$F:$F,"&gt;2.5")/$C332</f>
        <v>#DIV/0!</v>
      </c>
      <c r="N332" s="11" t="e">
        <f>(COUNTIFS(Sta!$A:$A,$A332,Sta!$F:$F,"&gt;3.5") + COUNTIFS(Sta!$B:$B,$A332,Sta!$F:$F,"&gt;3.5"))/$D332</f>
        <v>#DIV/0!</v>
      </c>
      <c r="O332" s="8" t="e">
        <f>COUNTIFS(Sta!$A:$A,$A332,Sta!$F:$F,"&gt;3.5")/$B332</f>
        <v>#DIV/0!</v>
      </c>
      <c r="P332" s="8" t="e">
        <f>COUNTIFS(Sta!$B:$B,$A332,Sta!$F:$F,"&gt;3.5")/$C332</f>
        <v>#DIV/0!</v>
      </c>
      <c r="Q332" s="11" t="e">
        <f>(COUNTIFS(Sta!$A:$A,$A332,Sta!$D:$D,"&gt;0.5")  + COUNTIFS(Sta!$B:$B,$A332,Sta!$E:$E,"&gt;0.5"))/$D332</f>
        <v>#DIV/0!</v>
      </c>
      <c r="R332" s="8" t="e">
        <f>COUNTIFS(Sta!$A:$A,$A332,Sta!$D:$D,"&gt;0.5")/$B332</f>
        <v>#DIV/0!</v>
      </c>
      <c r="S332" s="8" t="e">
        <f>COUNTIFS(Sta!$B:$B,$A332,Sta!$E:$E,"&gt;0.5")/$C332</f>
        <v>#DIV/0!</v>
      </c>
      <c r="T332" s="11" t="e">
        <f>(COUNTIFS(Sta!$A:$A,$A332,Sta!$D:$D,"&gt;1.5")  + COUNTIFS(Sta!$B:$B,$A332,Sta!$E:$E,"&gt;1.5"))/$D332</f>
        <v>#DIV/0!</v>
      </c>
      <c r="U332" s="8" t="e">
        <f>COUNTIFS(Sta!$A:$A,$A332,Sta!$D:$D,"&gt;1.5")/$B332</f>
        <v>#DIV/0!</v>
      </c>
      <c r="V332" s="8" t="e">
        <f>COUNTIFS(Sta!$B:$B,$A332,Sta!$E:$E,"&gt;1.5")/$C332</f>
        <v>#DIV/0!</v>
      </c>
      <c r="W332" s="11" t="e">
        <f>(COUNTIFS(Sta!$A:$A,$A332,Sta!$E:E,"&gt;0.5") +COUNTIFS(Sta!$B:$B,$A332,Sta!$D:$D,"&gt;0.5"))/$D332</f>
        <v>#DIV/0!</v>
      </c>
      <c r="X332" s="8" t="e">
        <f>COUNTIFS(Sta!$A:$A,$A332,Sta!$E:$E,"&gt;0.5")/$B332</f>
        <v>#DIV/0!</v>
      </c>
      <c r="Y332" s="8" t="e">
        <f>COUNTIFS(Sta!$B:$B,$A332,Sta!$D:$D,"&gt;0.5")/$C332</f>
        <v>#DIV/0!</v>
      </c>
      <c r="Z332" s="11" t="e">
        <f>(COUNTIFS(Sta!$A:$A,$A332,Sta!$E:$E,"&gt;1.5")  + COUNTIFS(Sta!$B:$B,$A332,Sta!$D:$D,"&gt;1.5"))/$D332</f>
        <v>#DIV/0!</v>
      </c>
      <c r="AA332" s="8" t="e">
        <f>COUNTIFS(Sta!$A:$A,$A332,Sta!$E:$E,"&gt;1.5")/$B332</f>
        <v>#DIV/0!</v>
      </c>
      <c r="AB332" s="8" t="e">
        <f>COUNTIFS(Sta!$B:$B,$A332,Sta!$D:$D,"&gt;1.5")/$C332</f>
        <v>#DIV/0!</v>
      </c>
      <c r="AC332" s="11" t="e">
        <f>(COUNTIFS(Sta!$A:A,$A332,Sta!$G:$G,"y") + COUNTIFS(Sta!$B:B,$A332,Sta!$G:$G,"y"))/$D332</f>
        <v>#DIV/0!</v>
      </c>
      <c r="AD332" s="8" t="e">
        <f>COUNTIFS(Sta!$A:A,$A332,Sta!$G:$G,"y")/$B332</f>
        <v>#DIV/0!</v>
      </c>
      <c r="AE332" s="16" t="e">
        <f>COUNTIFS(Sta!$B:B,$A332,Sta!$G:$G,"y")/$C332</f>
        <v>#DIV/0!</v>
      </c>
    </row>
    <row r="333" spans="1:31" x14ac:dyDescent="0.3">
      <c r="A333" t="s">
        <v>432</v>
      </c>
      <c r="B333" s="9">
        <f>COUNTIF(Sta!A:A,A333)</f>
        <v>0</v>
      </c>
      <c r="C333" s="4">
        <f>COUNTIF(Sta!B:B,A333)</f>
        <v>0</v>
      </c>
      <c r="D333" s="4">
        <f t="shared" si="10"/>
        <v>0</v>
      </c>
      <c r="E333" s="11" t="e">
        <f>(COUNTIFS(Sta!$A:$A,$A333,Sta!$F:$F,"&gt;0.5") + COUNTIFS(Sta!$B:$B,$A333,Sta!$F:$F,"&gt;0.5"))/$D333</f>
        <v>#DIV/0!</v>
      </c>
      <c r="F333" s="8" t="e">
        <f>COUNTIFS(Sta!$A:$A,$A333,Sta!$F:$F,"&gt;0.5")/$B333</f>
        <v>#DIV/0!</v>
      </c>
      <c r="G333" s="8" t="e">
        <f>COUNTIFS(Sta!$B:$B,$A333,Sta!$F:$F,"&gt;0.5")/$C333</f>
        <v>#DIV/0!</v>
      </c>
      <c r="H333" s="11" t="e">
        <f>(COUNTIFS(Sta!$A:$A,$A333,Sta!$F:$F,"&gt;1.5") + COUNTIFS(Sta!$B:$B,$A333,Sta!$F:$F,"&gt;1.5"))/$D333</f>
        <v>#DIV/0!</v>
      </c>
      <c r="I333" s="8" t="e">
        <f>COUNTIFS(Sta!$A:$A,$A333,Sta!$F:$F,"&gt;1.5")/$B333</f>
        <v>#DIV/0!</v>
      </c>
      <c r="J333" s="8" t="e">
        <f>COUNTIFS(Sta!$B:$B,$A333,Sta!$F:$F,"&gt;1.5")/$C333</f>
        <v>#DIV/0!</v>
      </c>
      <c r="K333" s="11" t="e">
        <f>(COUNTIFS(Sta!$A:$A,$A333,Sta!$F:$F,"&gt;2.5") + COUNTIFS(Sta!$B:$B,$A333,Sta!$F:$F,"&gt;2.5"))/$D333</f>
        <v>#DIV/0!</v>
      </c>
      <c r="L333" s="8" t="e">
        <f>COUNTIFS(Sta!$A:$A,$A333,Sta!$F:$F,"&gt;2.5")/$B333</f>
        <v>#DIV/0!</v>
      </c>
      <c r="M333" s="8" t="e">
        <f>COUNTIFS(Sta!$B:$B,$A333,Sta!$F:$F,"&gt;2.5")/$C333</f>
        <v>#DIV/0!</v>
      </c>
      <c r="N333" s="11" t="e">
        <f>(COUNTIFS(Sta!$A:$A,$A333,Sta!$F:$F,"&gt;3.5") + COUNTIFS(Sta!$B:$B,$A333,Sta!$F:$F,"&gt;3.5"))/$D333</f>
        <v>#DIV/0!</v>
      </c>
      <c r="O333" s="8" t="e">
        <f>COUNTIFS(Sta!$A:$A,$A333,Sta!$F:$F,"&gt;3.5")/$B333</f>
        <v>#DIV/0!</v>
      </c>
      <c r="P333" s="8" t="e">
        <f>COUNTIFS(Sta!$B:$B,$A333,Sta!$F:$F,"&gt;3.5")/$C333</f>
        <v>#DIV/0!</v>
      </c>
      <c r="Q333" s="11" t="e">
        <f>(COUNTIFS(Sta!$A:$A,$A333,Sta!$D:$D,"&gt;0.5")  + COUNTIFS(Sta!$B:$B,$A333,Sta!$E:$E,"&gt;0.5"))/$D333</f>
        <v>#DIV/0!</v>
      </c>
      <c r="R333" s="8" t="e">
        <f>COUNTIFS(Sta!$A:$A,$A333,Sta!$D:$D,"&gt;0.5")/$B333</f>
        <v>#DIV/0!</v>
      </c>
      <c r="S333" s="8" t="e">
        <f>COUNTIFS(Sta!$B:$B,$A333,Sta!$E:$E,"&gt;0.5")/$C333</f>
        <v>#DIV/0!</v>
      </c>
      <c r="T333" s="11" t="e">
        <f>(COUNTIFS(Sta!$A:$A,$A333,Sta!$D:$D,"&gt;1.5")  + COUNTIFS(Sta!$B:$B,$A333,Sta!$E:$E,"&gt;1.5"))/$D333</f>
        <v>#DIV/0!</v>
      </c>
      <c r="U333" s="8" t="e">
        <f>COUNTIFS(Sta!$A:$A,$A333,Sta!$D:$D,"&gt;1.5")/$B333</f>
        <v>#DIV/0!</v>
      </c>
      <c r="V333" s="8" t="e">
        <f>COUNTIFS(Sta!$B:$B,$A333,Sta!$E:$E,"&gt;1.5")/$C333</f>
        <v>#DIV/0!</v>
      </c>
      <c r="W333" s="11" t="e">
        <f>(COUNTIFS(Sta!$A:$A,$A333,Sta!$E:E,"&gt;0.5") +COUNTIFS(Sta!$B:$B,$A333,Sta!$D:$D,"&gt;0.5"))/$D333</f>
        <v>#DIV/0!</v>
      </c>
      <c r="X333" s="8" t="e">
        <f>COUNTIFS(Sta!$A:$A,$A333,Sta!$E:$E,"&gt;0.5")/$B333</f>
        <v>#DIV/0!</v>
      </c>
      <c r="Y333" s="8" t="e">
        <f>COUNTIFS(Sta!$B:$B,$A333,Sta!$D:$D,"&gt;0.5")/$C333</f>
        <v>#DIV/0!</v>
      </c>
      <c r="Z333" s="11" t="e">
        <f>(COUNTIFS(Sta!$A:$A,$A333,Sta!$E:$E,"&gt;1.5")  + COUNTIFS(Sta!$B:$B,$A333,Sta!$D:$D,"&gt;1.5"))/$D333</f>
        <v>#DIV/0!</v>
      </c>
      <c r="AA333" s="8" t="e">
        <f>COUNTIFS(Sta!$A:$A,$A333,Sta!$E:$E,"&gt;1.5")/$B333</f>
        <v>#DIV/0!</v>
      </c>
      <c r="AB333" s="8" t="e">
        <f>COUNTIFS(Sta!$B:$B,$A333,Sta!$D:$D,"&gt;1.5")/$C333</f>
        <v>#DIV/0!</v>
      </c>
      <c r="AC333" s="11" t="e">
        <f>(COUNTIFS(Sta!$A:A,$A333,Sta!$G:$G,"y") + COUNTIFS(Sta!$B:B,$A333,Sta!$G:$G,"y"))/$D333</f>
        <v>#DIV/0!</v>
      </c>
      <c r="AD333" s="8" t="e">
        <f>COUNTIFS(Sta!$A:A,$A333,Sta!$G:$G,"y")/$B333</f>
        <v>#DIV/0!</v>
      </c>
      <c r="AE333" s="16" t="e">
        <f>COUNTIFS(Sta!$B:B,$A333,Sta!$G:$G,"y")/$C333</f>
        <v>#DIV/0!</v>
      </c>
    </row>
    <row r="334" spans="1:31" x14ac:dyDescent="0.3">
      <c r="A334" t="s">
        <v>416</v>
      </c>
      <c r="B334" s="9">
        <f>COUNTIF(Sta!A:A,A334)</f>
        <v>0</v>
      </c>
      <c r="C334" s="4">
        <f>COUNTIF(Sta!B:B,A334)</f>
        <v>0</v>
      </c>
      <c r="D334" s="4">
        <f t="shared" si="10"/>
        <v>0</v>
      </c>
      <c r="E334" s="11" t="e">
        <f>(COUNTIFS(Sta!$A:$A,$A334,Sta!$F:$F,"&gt;0.5") + COUNTIFS(Sta!$B:$B,$A334,Sta!$F:$F,"&gt;0.5"))/$D334</f>
        <v>#DIV/0!</v>
      </c>
      <c r="F334" s="8" t="e">
        <f>COUNTIFS(Sta!$A:$A,$A334,Sta!$F:$F,"&gt;0.5")/$B334</f>
        <v>#DIV/0!</v>
      </c>
      <c r="G334" s="8" t="e">
        <f>COUNTIFS(Sta!$B:$B,$A334,Sta!$F:$F,"&gt;0.5")/$C334</f>
        <v>#DIV/0!</v>
      </c>
      <c r="H334" s="11" t="e">
        <f>(COUNTIFS(Sta!$A:$A,$A334,Sta!$F:$F,"&gt;1.5") + COUNTIFS(Sta!$B:$B,$A334,Sta!$F:$F,"&gt;1.5"))/$D334</f>
        <v>#DIV/0!</v>
      </c>
      <c r="I334" s="8" t="e">
        <f>COUNTIFS(Sta!$A:$A,$A334,Sta!$F:$F,"&gt;1.5")/$B334</f>
        <v>#DIV/0!</v>
      </c>
      <c r="J334" s="8" t="e">
        <f>COUNTIFS(Sta!$B:$B,$A334,Sta!$F:$F,"&gt;1.5")/$C334</f>
        <v>#DIV/0!</v>
      </c>
      <c r="K334" s="11" t="e">
        <f>(COUNTIFS(Sta!$A:$A,$A334,Sta!$F:$F,"&gt;2.5") + COUNTIFS(Sta!$B:$B,$A334,Sta!$F:$F,"&gt;2.5"))/$D334</f>
        <v>#DIV/0!</v>
      </c>
      <c r="L334" s="8" t="e">
        <f>COUNTIFS(Sta!$A:$A,$A334,Sta!$F:$F,"&gt;2.5")/$B334</f>
        <v>#DIV/0!</v>
      </c>
      <c r="M334" s="8" t="e">
        <f>COUNTIFS(Sta!$B:$B,$A334,Sta!$F:$F,"&gt;2.5")/$C334</f>
        <v>#DIV/0!</v>
      </c>
      <c r="N334" s="11" t="e">
        <f>(COUNTIFS(Sta!$A:$A,$A334,Sta!$F:$F,"&gt;3.5") + COUNTIFS(Sta!$B:$B,$A334,Sta!$F:$F,"&gt;3.5"))/$D334</f>
        <v>#DIV/0!</v>
      </c>
      <c r="O334" s="8" t="e">
        <f>COUNTIFS(Sta!$A:$A,$A334,Sta!$F:$F,"&gt;3.5")/$B334</f>
        <v>#DIV/0!</v>
      </c>
      <c r="P334" s="8" t="e">
        <f>COUNTIFS(Sta!$B:$B,$A334,Sta!$F:$F,"&gt;3.5")/$C334</f>
        <v>#DIV/0!</v>
      </c>
      <c r="Q334" s="11" t="e">
        <f>(COUNTIFS(Sta!$A:$A,$A334,Sta!$D:$D,"&gt;0.5")  + COUNTIFS(Sta!$B:$B,$A334,Sta!$E:$E,"&gt;0.5"))/$D334</f>
        <v>#DIV/0!</v>
      </c>
      <c r="R334" s="8" t="e">
        <f>COUNTIFS(Sta!$A:$A,$A334,Sta!$D:$D,"&gt;0.5")/$B334</f>
        <v>#DIV/0!</v>
      </c>
      <c r="S334" s="8" t="e">
        <f>COUNTIFS(Sta!$B:$B,$A334,Sta!$E:$E,"&gt;0.5")/$C334</f>
        <v>#DIV/0!</v>
      </c>
      <c r="T334" s="11" t="e">
        <f>(COUNTIFS(Sta!$A:$A,$A334,Sta!$D:$D,"&gt;1.5")  + COUNTIFS(Sta!$B:$B,$A334,Sta!$E:$E,"&gt;1.5"))/$D334</f>
        <v>#DIV/0!</v>
      </c>
      <c r="U334" s="8" t="e">
        <f>COUNTIFS(Sta!$A:$A,$A334,Sta!$D:$D,"&gt;1.5")/$B334</f>
        <v>#DIV/0!</v>
      </c>
      <c r="V334" s="8" t="e">
        <f>COUNTIFS(Sta!$B:$B,$A334,Sta!$E:$E,"&gt;1.5")/$C334</f>
        <v>#DIV/0!</v>
      </c>
      <c r="W334" s="11" t="e">
        <f>(COUNTIFS(Sta!$A:$A,$A334,Sta!$E:E,"&gt;0.5") +COUNTIFS(Sta!$B:$B,$A334,Sta!$D:$D,"&gt;0.5"))/$D334</f>
        <v>#DIV/0!</v>
      </c>
      <c r="X334" s="8" t="e">
        <f>COUNTIFS(Sta!$A:$A,$A334,Sta!$E:$E,"&gt;0.5")/$B334</f>
        <v>#DIV/0!</v>
      </c>
      <c r="Y334" s="8" t="e">
        <f>COUNTIFS(Sta!$B:$B,$A334,Sta!$D:$D,"&gt;0.5")/$C334</f>
        <v>#DIV/0!</v>
      </c>
      <c r="Z334" s="11" t="e">
        <f>(COUNTIFS(Sta!$A:$A,$A334,Sta!$E:$E,"&gt;1.5")  + COUNTIFS(Sta!$B:$B,$A334,Sta!$D:$D,"&gt;1.5"))/$D334</f>
        <v>#DIV/0!</v>
      </c>
      <c r="AA334" s="8" t="e">
        <f>COUNTIFS(Sta!$A:$A,$A334,Sta!$E:$E,"&gt;1.5")/$B334</f>
        <v>#DIV/0!</v>
      </c>
      <c r="AB334" s="8" t="e">
        <f>COUNTIFS(Sta!$B:$B,$A334,Sta!$D:$D,"&gt;1.5")/$C334</f>
        <v>#DIV/0!</v>
      </c>
      <c r="AC334" s="11" t="e">
        <f>(COUNTIFS(Sta!$A:A,$A334,Sta!$G:$G,"y") + COUNTIFS(Sta!$B:B,$A334,Sta!$G:$G,"y"))/$D334</f>
        <v>#DIV/0!</v>
      </c>
      <c r="AD334" s="8" t="e">
        <f>COUNTIFS(Sta!$A:A,$A334,Sta!$G:$G,"y")/$B334</f>
        <v>#DIV/0!</v>
      </c>
      <c r="AE334" s="16" t="e">
        <f>COUNTIFS(Sta!$B:B,$A334,Sta!$G:$G,"y")/$C334</f>
        <v>#DIV/0!</v>
      </c>
    </row>
    <row r="335" spans="1:31" x14ac:dyDescent="0.3">
      <c r="A335" t="s">
        <v>449</v>
      </c>
      <c r="B335" s="9">
        <f>COUNTIF(Sta!A:A,A335)</f>
        <v>0</v>
      </c>
      <c r="C335" s="4">
        <f>COUNTIF(Sta!B:B,A335)</f>
        <v>0</v>
      </c>
      <c r="D335" s="4">
        <f t="shared" si="10"/>
        <v>0</v>
      </c>
      <c r="E335" s="11" t="e">
        <f>(COUNTIFS(Sta!$A:$A,$A335,Sta!$F:$F,"&gt;0.5") + COUNTIFS(Sta!$B:$B,$A335,Sta!$F:$F,"&gt;0.5"))/$D335</f>
        <v>#DIV/0!</v>
      </c>
      <c r="F335" s="8" t="e">
        <f>COUNTIFS(Sta!$A:$A,$A335,Sta!$F:$F,"&gt;0.5")/$B335</f>
        <v>#DIV/0!</v>
      </c>
      <c r="G335" s="8" t="e">
        <f>COUNTIFS(Sta!$B:$B,$A335,Sta!$F:$F,"&gt;0.5")/$C335</f>
        <v>#DIV/0!</v>
      </c>
      <c r="H335" s="11" t="e">
        <f>(COUNTIFS(Sta!$A:$A,$A335,Sta!$F:$F,"&gt;1.5") + COUNTIFS(Sta!$B:$B,$A335,Sta!$F:$F,"&gt;1.5"))/$D335</f>
        <v>#DIV/0!</v>
      </c>
      <c r="I335" s="8" t="e">
        <f>COUNTIFS(Sta!$A:$A,$A335,Sta!$F:$F,"&gt;1.5")/$B335</f>
        <v>#DIV/0!</v>
      </c>
      <c r="J335" s="8" t="e">
        <f>COUNTIFS(Sta!$B:$B,$A335,Sta!$F:$F,"&gt;1.5")/$C335</f>
        <v>#DIV/0!</v>
      </c>
      <c r="K335" s="11" t="e">
        <f>(COUNTIFS(Sta!$A:$A,$A335,Sta!$F:$F,"&gt;2.5") + COUNTIFS(Sta!$B:$B,$A335,Sta!$F:$F,"&gt;2.5"))/$D335</f>
        <v>#DIV/0!</v>
      </c>
      <c r="L335" s="8" t="e">
        <f>COUNTIFS(Sta!$A:$A,$A335,Sta!$F:$F,"&gt;2.5")/$B335</f>
        <v>#DIV/0!</v>
      </c>
      <c r="M335" s="8" t="e">
        <f>COUNTIFS(Sta!$B:$B,$A335,Sta!$F:$F,"&gt;2.5")/$C335</f>
        <v>#DIV/0!</v>
      </c>
      <c r="N335" s="11" t="e">
        <f>(COUNTIFS(Sta!$A:$A,$A335,Sta!$F:$F,"&gt;3.5") + COUNTIFS(Sta!$B:$B,$A335,Sta!$F:$F,"&gt;3.5"))/$D335</f>
        <v>#DIV/0!</v>
      </c>
      <c r="O335" s="8" t="e">
        <f>COUNTIFS(Sta!$A:$A,$A335,Sta!$F:$F,"&gt;3.5")/$B335</f>
        <v>#DIV/0!</v>
      </c>
      <c r="P335" s="8" t="e">
        <f>COUNTIFS(Sta!$B:$B,$A335,Sta!$F:$F,"&gt;3.5")/$C335</f>
        <v>#DIV/0!</v>
      </c>
      <c r="Q335" s="11" t="e">
        <f>(COUNTIFS(Sta!$A:$A,$A335,Sta!$D:$D,"&gt;0.5")  + COUNTIFS(Sta!$B:$B,$A335,Sta!$E:$E,"&gt;0.5"))/$D335</f>
        <v>#DIV/0!</v>
      </c>
      <c r="R335" s="8" t="e">
        <f>COUNTIFS(Sta!$A:$A,$A335,Sta!$D:$D,"&gt;0.5")/$B335</f>
        <v>#DIV/0!</v>
      </c>
      <c r="S335" s="8" t="e">
        <f>COUNTIFS(Sta!$B:$B,$A335,Sta!$E:$E,"&gt;0.5")/$C335</f>
        <v>#DIV/0!</v>
      </c>
      <c r="T335" s="11" t="e">
        <f>(COUNTIFS(Sta!$A:$A,$A335,Sta!$D:$D,"&gt;1.5")  + COUNTIFS(Sta!$B:$B,$A335,Sta!$E:$E,"&gt;1.5"))/$D335</f>
        <v>#DIV/0!</v>
      </c>
      <c r="U335" s="8" t="e">
        <f>COUNTIFS(Sta!$A:$A,$A335,Sta!$D:$D,"&gt;1.5")/$B335</f>
        <v>#DIV/0!</v>
      </c>
      <c r="V335" s="8" t="e">
        <f>COUNTIFS(Sta!$B:$B,$A335,Sta!$E:$E,"&gt;1.5")/$C335</f>
        <v>#DIV/0!</v>
      </c>
      <c r="W335" s="11" t="e">
        <f>(COUNTIFS(Sta!$A:$A,$A335,Sta!$E:E,"&gt;0.5") +COUNTIFS(Sta!$B:$B,$A335,Sta!$D:$D,"&gt;0.5"))/$D335</f>
        <v>#DIV/0!</v>
      </c>
      <c r="X335" s="8" t="e">
        <f>COUNTIFS(Sta!$A:$A,$A335,Sta!$E:$E,"&gt;0.5")/$B335</f>
        <v>#DIV/0!</v>
      </c>
      <c r="Y335" s="8" t="e">
        <f>COUNTIFS(Sta!$B:$B,$A335,Sta!$D:$D,"&gt;0.5")/$C335</f>
        <v>#DIV/0!</v>
      </c>
      <c r="Z335" s="11" t="e">
        <f>(COUNTIFS(Sta!$A:$A,$A335,Sta!$E:$E,"&gt;1.5")  + COUNTIFS(Sta!$B:$B,$A335,Sta!$D:$D,"&gt;1.5"))/$D335</f>
        <v>#DIV/0!</v>
      </c>
      <c r="AA335" s="8" t="e">
        <f>COUNTIFS(Sta!$A:$A,$A335,Sta!$E:$E,"&gt;1.5")/$B335</f>
        <v>#DIV/0!</v>
      </c>
      <c r="AB335" s="8" t="e">
        <f>COUNTIFS(Sta!$B:$B,$A335,Sta!$D:$D,"&gt;1.5")/$C335</f>
        <v>#DIV/0!</v>
      </c>
      <c r="AC335" s="11" t="e">
        <f>(COUNTIFS(Sta!$A:A,$A335,Sta!$G:$G,"y") + COUNTIFS(Sta!$B:B,$A335,Sta!$G:$G,"y"))/$D335</f>
        <v>#DIV/0!</v>
      </c>
      <c r="AD335" s="8" t="e">
        <f>COUNTIFS(Sta!$A:A,$A335,Sta!$G:$G,"y")/$B335</f>
        <v>#DIV/0!</v>
      </c>
      <c r="AE335" s="16" t="e">
        <f>COUNTIFS(Sta!$B:B,$A335,Sta!$G:$G,"y")/$C335</f>
        <v>#DIV/0!</v>
      </c>
    </row>
    <row r="336" spans="1:31" x14ac:dyDescent="0.3">
      <c r="A336" t="s">
        <v>426</v>
      </c>
      <c r="B336" s="9">
        <f>COUNTIF(Sta!A:A,A336)</f>
        <v>0</v>
      </c>
      <c r="C336" s="4">
        <f>COUNTIF(Sta!B:B,A336)</f>
        <v>0</v>
      </c>
      <c r="D336" s="4">
        <f t="shared" si="10"/>
        <v>0</v>
      </c>
      <c r="E336" s="11" t="e">
        <f>(COUNTIFS(Sta!$A:$A,$A336,Sta!$F:$F,"&gt;0.5") + COUNTIFS(Sta!$B:$B,$A336,Sta!$F:$F,"&gt;0.5"))/$D336</f>
        <v>#DIV/0!</v>
      </c>
      <c r="F336" s="8" t="e">
        <f>COUNTIFS(Sta!$A:$A,$A336,Sta!$F:$F,"&gt;0.5")/$B336</f>
        <v>#DIV/0!</v>
      </c>
      <c r="G336" s="8" t="e">
        <f>COUNTIFS(Sta!$B:$B,$A336,Sta!$F:$F,"&gt;0.5")/$C336</f>
        <v>#DIV/0!</v>
      </c>
      <c r="H336" s="11" t="e">
        <f>(COUNTIFS(Sta!$A:$A,$A336,Sta!$F:$F,"&gt;1.5") + COUNTIFS(Sta!$B:$B,$A336,Sta!$F:$F,"&gt;1.5"))/$D336</f>
        <v>#DIV/0!</v>
      </c>
      <c r="I336" s="8" t="e">
        <f>COUNTIFS(Sta!$A:$A,$A336,Sta!$F:$F,"&gt;1.5")/$B336</f>
        <v>#DIV/0!</v>
      </c>
      <c r="J336" s="8" t="e">
        <f>COUNTIFS(Sta!$B:$B,$A336,Sta!$F:$F,"&gt;1.5")/$C336</f>
        <v>#DIV/0!</v>
      </c>
      <c r="K336" s="11" t="e">
        <f>(COUNTIFS(Sta!$A:$A,$A336,Sta!$F:$F,"&gt;2.5") + COUNTIFS(Sta!$B:$B,$A336,Sta!$F:$F,"&gt;2.5"))/$D336</f>
        <v>#DIV/0!</v>
      </c>
      <c r="L336" s="8" t="e">
        <f>COUNTIFS(Sta!$A:$A,$A336,Sta!$F:$F,"&gt;2.5")/$B336</f>
        <v>#DIV/0!</v>
      </c>
      <c r="M336" s="8" t="e">
        <f>COUNTIFS(Sta!$B:$B,$A336,Sta!$F:$F,"&gt;2.5")/$C336</f>
        <v>#DIV/0!</v>
      </c>
      <c r="N336" s="11" t="e">
        <f>(COUNTIFS(Sta!$A:$A,$A336,Sta!$F:$F,"&gt;3.5") + COUNTIFS(Sta!$B:$B,$A336,Sta!$F:$F,"&gt;3.5"))/$D336</f>
        <v>#DIV/0!</v>
      </c>
      <c r="O336" s="8" t="e">
        <f>COUNTIFS(Sta!$A:$A,$A336,Sta!$F:$F,"&gt;3.5")/$B336</f>
        <v>#DIV/0!</v>
      </c>
      <c r="P336" s="8" t="e">
        <f>COUNTIFS(Sta!$B:$B,$A336,Sta!$F:$F,"&gt;3.5")/$C336</f>
        <v>#DIV/0!</v>
      </c>
      <c r="Q336" s="11" t="e">
        <f>(COUNTIFS(Sta!$A:$A,$A336,Sta!$D:$D,"&gt;0.5")  + COUNTIFS(Sta!$B:$B,$A336,Sta!$E:$E,"&gt;0.5"))/$D336</f>
        <v>#DIV/0!</v>
      </c>
      <c r="R336" s="8" t="e">
        <f>COUNTIFS(Sta!$A:$A,$A336,Sta!$D:$D,"&gt;0.5")/$B336</f>
        <v>#DIV/0!</v>
      </c>
      <c r="S336" s="8" t="e">
        <f>COUNTIFS(Sta!$B:$B,$A336,Sta!$E:$E,"&gt;0.5")/$C336</f>
        <v>#DIV/0!</v>
      </c>
      <c r="T336" s="11" t="e">
        <f>(COUNTIFS(Sta!$A:$A,$A336,Sta!$D:$D,"&gt;1.5")  + COUNTIFS(Sta!$B:$B,$A336,Sta!$E:$E,"&gt;1.5"))/$D336</f>
        <v>#DIV/0!</v>
      </c>
      <c r="U336" s="8" t="e">
        <f>COUNTIFS(Sta!$A:$A,$A336,Sta!$D:$D,"&gt;1.5")/$B336</f>
        <v>#DIV/0!</v>
      </c>
      <c r="V336" s="8" t="e">
        <f>COUNTIFS(Sta!$B:$B,$A336,Sta!$E:$E,"&gt;1.5")/$C336</f>
        <v>#DIV/0!</v>
      </c>
      <c r="W336" s="11" t="e">
        <f>(COUNTIFS(Sta!$A:$A,$A336,Sta!$E:E,"&gt;0.5") +COUNTIFS(Sta!$B:$B,$A336,Sta!$D:$D,"&gt;0.5"))/$D336</f>
        <v>#DIV/0!</v>
      </c>
      <c r="X336" s="8" t="e">
        <f>COUNTIFS(Sta!$A:$A,$A336,Sta!$E:$E,"&gt;0.5")/$B336</f>
        <v>#DIV/0!</v>
      </c>
      <c r="Y336" s="8" t="e">
        <f>COUNTIFS(Sta!$B:$B,$A336,Sta!$D:$D,"&gt;0.5")/$C336</f>
        <v>#DIV/0!</v>
      </c>
      <c r="Z336" s="11" t="e">
        <f>(COUNTIFS(Sta!$A:$A,$A336,Sta!$E:$E,"&gt;1.5")  + COUNTIFS(Sta!$B:$B,$A336,Sta!$D:$D,"&gt;1.5"))/$D336</f>
        <v>#DIV/0!</v>
      </c>
      <c r="AA336" s="8" t="e">
        <f>COUNTIFS(Sta!$A:$A,$A336,Sta!$E:$E,"&gt;1.5")/$B336</f>
        <v>#DIV/0!</v>
      </c>
      <c r="AB336" s="8" t="e">
        <f>COUNTIFS(Sta!$B:$B,$A336,Sta!$D:$D,"&gt;1.5")/$C336</f>
        <v>#DIV/0!</v>
      </c>
      <c r="AC336" s="11" t="e">
        <f>(COUNTIFS(Sta!$A:A,$A336,Sta!$G:$G,"y") + COUNTIFS(Sta!$B:B,$A336,Sta!$G:$G,"y"))/$D336</f>
        <v>#DIV/0!</v>
      </c>
      <c r="AD336" s="8" t="e">
        <f>COUNTIFS(Sta!$A:A,$A336,Sta!$G:$G,"y")/$B336</f>
        <v>#DIV/0!</v>
      </c>
      <c r="AE336" s="16" t="e">
        <f>COUNTIFS(Sta!$B:B,$A336,Sta!$G:$G,"y")/$C336</f>
        <v>#DIV/0!</v>
      </c>
    </row>
    <row r="337" spans="1:31" x14ac:dyDescent="0.3">
      <c r="A337" t="s">
        <v>434</v>
      </c>
      <c r="B337" s="9">
        <f>COUNTIF(Sta!A:A,A337)</f>
        <v>0</v>
      </c>
      <c r="C337" s="4">
        <f>COUNTIF(Sta!B:B,A337)</f>
        <v>0</v>
      </c>
      <c r="D337" s="4">
        <f t="shared" si="10"/>
        <v>0</v>
      </c>
      <c r="E337" s="11" t="e">
        <f>(COUNTIFS(Sta!$A:$A,$A337,Sta!$F:$F,"&gt;0.5") + COUNTIFS(Sta!$B:$B,$A337,Sta!$F:$F,"&gt;0.5"))/$D337</f>
        <v>#DIV/0!</v>
      </c>
      <c r="F337" s="8" t="e">
        <f>COUNTIFS(Sta!$A:$A,$A337,Sta!$F:$F,"&gt;0.5")/$B337</f>
        <v>#DIV/0!</v>
      </c>
      <c r="G337" s="8" t="e">
        <f>COUNTIFS(Sta!$B:$B,$A337,Sta!$F:$F,"&gt;0.5")/$C337</f>
        <v>#DIV/0!</v>
      </c>
      <c r="H337" s="11" t="e">
        <f>(COUNTIFS(Sta!$A:$A,$A337,Sta!$F:$F,"&gt;1.5") + COUNTIFS(Sta!$B:$B,$A337,Sta!$F:$F,"&gt;1.5"))/$D337</f>
        <v>#DIV/0!</v>
      </c>
      <c r="I337" s="8" t="e">
        <f>COUNTIFS(Sta!$A:$A,$A337,Sta!$F:$F,"&gt;1.5")/$B337</f>
        <v>#DIV/0!</v>
      </c>
      <c r="J337" s="8" t="e">
        <f>COUNTIFS(Sta!$B:$B,$A337,Sta!$F:$F,"&gt;1.5")/$C337</f>
        <v>#DIV/0!</v>
      </c>
      <c r="K337" s="11" t="e">
        <f>(COUNTIFS(Sta!$A:$A,$A337,Sta!$F:$F,"&gt;2.5") + COUNTIFS(Sta!$B:$B,$A337,Sta!$F:$F,"&gt;2.5"))/$D337</f>
        <v>#DIV/0!</v>
      </c>
      <c r="L337" s="8" t="e">
        <f>COUNTIFS(Sta!$A:$A,$A337,Sta!$F:$F,"&gt;2.5")/$B337</f>
        <v>#DIV/0!</v>
      </c>
      <c r="M337" s="8" t="e">
        <f>COUNTIFS(Sta!$B:$B,$A337,Sta!$F:$F,"&gt;2.5")/$C337</f>
        <v>#DIV/0!</v>
      </c>
      <c r="N337" s="11" t="e">
        <f>(COUNTIFS(Sta!$A:$A,$A337,Sta!$F:$F,"&gt;3.5") + COUNTIFS(Sta!$B:$B,$A337,Sta!$F:$F,"&gt;3.5"))/$D337</f>
        <v>#DIV/0!</v>
      </c>
      <c r="O337" s="8" t="e">
        <f>COUNTIFS(Sta!$A:$A,$A337,Sta!$F:$F,"&gt;3.5")/$B337</f>
        <v>#DIV/0!</v>
      </c>
      <c r="P337" s="8" t="e">
        <f>COUNTIFS(Sta!$B:$B,$A337,Sta!$F:$F,"&gt;3.5")/$C337</f>
        <v>#DIV/0!</v>
      </c>
      <c r="Q337" s="11" t="e">
        <f>(COUNTIFS(Sta!$A:$A,$A337,Sta!$D:$D,"&gt;0.5")  + COUNTIFS(Sta!$B:$B,$A337,Sta!$E:$E,"&gt;0.5"))/$D337</f>
        <v>#DIV/0!</v>
      </c>
      <c r="R337" s="8" t="e">
        <f>COUNTIFS(Sta!$A:$A,$A337,Sta!$D:$D,"&gt;0.5")/$B337</f>
        <v>#DIV/0!</v>
      </c>
      <c r="S337" s="8" t="e">
        <f>COUNTIFS(Sta!$B:$B,$A337,Sta!$E:$E,"&gt;0.5")/$C337</f>
        <v>#DIV/0!</v>
      </c>
      <c r="T337" s="11" t="e">
        <f>(COUNTIFS(Sta!$A:$A,$A337,Sta!$D:$D,"&gt;1.5")  + COUNTIFS(Sta!$B:$B,$A337,Sta!$E:$E,"&gt;1.5"))/$D337</f>
        <v>#DIV/0!</v>
      </c>
      <c r="U337" s="8" t="e">
        <f>COUNTIFS(Sta!$A:$A,$A337,Sta!$D:$D,"&gt;1.5")/$B337</f>
        <v>#DIV/0!</v>
      </c>
      <c r="V337" s="8" t="e">
        <f>COUNTIFS(Sta!$B:$B,$A337,Sta!$E:$E,"&gt;1.5")/$C337</f>
        <v>#DIV/0!</v>
      </c>
      <c r="W337" s="11" t="e">
        <f>(COUNTIFS(Sta!$A:$A,$A337,Sta!$E:E,"&gt;0.5") +COUNTIFS(Sta!$B:$B,$A337,Sta!$D:$D,"&gt;0.5"))/$D337</f>
        <v>#DIV/0!</v>
      </c>
      <c r="X337" s="8" t="e">
        <f>COUNTIFS(Sta!$A:$A,$A337,Sta!$E:$E,"&gt;0.5")/$B337</f>
        <v>#DIV/0!</v>
      </c>
      <c r="Y337" s="8" t="e">
        <f>COUNTIFS(Sta!$B:$B,$A337,Sta!$D:$D,"&gt;0.5")/$C337</f>
        <v>#DIV/0!</v>
      </c>
      <c r="Z337" s="11" t="e">
        <f>(COUNTIFS(Sta!$A:$A,$A337,Sta!$E:$E,"&gt;1.5")  + COUNTIFS(Sta!$B:$B,$A337,Sta!$D:$D,"&gt;1.5"))/$D337</f>
        <v>#DIV/0!</v>
      </c>
      <c r="AA337" s="8" t="e">
        <f>COUNTIFS(Sta!$A:$A,$A337,Sta!$E:$E,"&gt;1.5")/$B337</f>
        <v>#DIV/0!</v>
      </c>
      <c r="AB337" s="8" t="e">
        <f>COUNTIFS(Sta!$B:$B,$A337,Sta!$D:$D,"&gt;1.5")/$C337</f>
        <v>#DIV/0!</v>
      </c>
      <c r="AC337" s="11" t="e">
        <f>(COUNTIFS(Sta!$A:A,$A337,Sta!$G:$G,"y") + COUNTIFS(Sta!$B:B,$A337,Sta!$G:$G,"y"))/$D337</f>
        <v>#DIV/0!</v>
      </c>
      <c r="AD337" s="8" t="e">
        <f>COUNTIFS(Sta!$A:A,$A337,Sta!$G:$G,"y")/$B337</f>
        <v>#DIV/0!</v>
      </c>
      <c r="AE337" s="16" t="e">
        <f>COUNTIFS(Sta!$B:B,$A337,Sta!$G:$G,"y")/$C337</f>
        <v>#DIV/0!</v>
      </c>
    </row>
    <row r="338" spans="1:31" x14ac:dyDescent="0.3">
      <c r="A338" t="s">
        <v>435</v>
      </c>
      <c r="B338" s="9">
        <f>COUNTIF(Sta!A:A,A338)</f>
        <v>0</v>
      </c>
      <c r="C338" s="4">
        <f>COUNTIF(Sta!B:B,A338)</f>
        <v>0</v>
      </c>
      <c r="D338" s="4">
        <f t="shared" si="10"/>
        <v>0</v>
      </c>
      <c r="E338" s="11" t="e">
        <f>(COUNTIFS(Sta!$A:$A,$A338,Sta!$F:$F,"&gt;0.5") + COUNTIFS(Sta!$B:$B,$A338,Sta!$F:$F,"&gt;0.5"))/$D338</f>
        <v>#DIV/0!</v>
      </c>
      <c r="F338" s="8" t="e">
        <f>COUNTIFS(Sta!$A:$A,$A338,Sta!$F:$F,"&gt;0.5")/$B338</f>
        <v>#DIV/0!</v>
      </c>
      <c r="G338" s="8" t="e">
        <f>COUNTIFS(Sta!$B:$B,$A338,Sta!$F:$F,"&gt;0.5")/$C338</f>
        <v>#DIV/0!</v>
      </c>
      <c r="H338" s="11" t="e">
        <f>(COUNTIFS(Sta!$A:$A,$A338,Sta!$F:$F,"&gt;1.5") + COUNTIFS(Sta!$B:$B,$A338,Sta!$F:$F,"&gt;1.5"))/$D338</f>
        <v>#DIV/0!</v>
      </c>
      <c r="I338" s="8" t="e">
        <f>COUNTIFS(Sta!$A:$A,$A338,Sta!$F:$F,"&gt;1.5")/$B338</f>
        <v>#DIV/0!</v>
      </c>
      <c r="J338" s="8" t="e">
        <f>COUNTIFS(Sta!$B:$B,$A338,Sta!$F:$F,"&gt;1.5")/$C338</f>
        <v>#DIV/0!</v>
      </c>
      <c r="K338" s="11" t="e">
        <f>(COUNTIFS(Sta!$A:$A,$A338,Sta!$F:$F,"&gt;2.5") + COUNTIFS(Sta!$B:$B,$A338,Sta!$F:$F,"&gt;2.5"))/$D338</f>
        <v>#DIV/0!</v>
      </c>
      <c r="L338" s="8" t="e">
        <f>COUNTIFS(Sta!$A:$A,$A338,Sta!$F:$F,"&gt;2.5")/$B338</f>
        <v>#DIV/0!</v>
      </c>
      <c r="M338" s="8" t="e">
        <f>COUNTIFS(Sta!$B:$B,$A338,Sta!$F:$F,"&gt;2.5")/$C338</f>
        <v>#DIV/0!</v>
      </c>
      <c r="N338" s="11" t="e">
        <f>(COUNTIFS(Sta!$A:$A,$A338,Sta!$F:$F,"&gt;3.5") + COUNTIFS(Sta!$B:$B,$A338,Sta!$F:$F,"&gt;3.5"))/$D338</f>
        <v>#DIV/0!</v>
      </c>
      <c r="O338" s="8" t="e">
        <f>COUNTIFS(Sta!$A:$A,$A338,Sta!$F:$F,"&gt;3.5")/$B338</f>
        <v>#DIV/0!</v>
      </c>
      <c r="P338" s="8" t="e">
        <f>COUNTIFS(Sta!$B:$B,$A338,Sta!$F:$F,"&gt;3.5")/$C338</f>
        <v>#DIV/0!</v>
      </c>
      <c r="Q338" s="11" t="e">
        <f>(COUNTIFS(Sta!$A:$A,$A338,Sta!$D:$D,"&gt;0.5")  + COUNTIFS(Sta!$B:$B,$A338,Sta!$E:$E,"&gt;0.5"))/$D338</f>
        <v>#DIV/0!</v>
      </c>
      <c r="R338" s="8" t="e">
        <f>COUNTIFS(Sta!$A:$A,$A338,Sta!$D:$D,"&gt;0.5")/$B338</f>
        <v>#DIV/0!</v>
      </c>
      <c r="S338" s="8" t="e">
        <f>COUNTIFS(Sta!$B:$B,$A338,Sta!$E:$E,"&gt;0.5")/$C338</f>
        <v>#DIV/0!</v>
      </c>
      <c r="T338" s="11" t="e">
        <f>(COUNTIFS(Sta!$A:$A,$A338,Sta!$D:$D,"&gt;1.5")  + COUNTIFS(Sta!$B:$B,$A338,Sta!$E:$E,"&gt;1.5"))/$D338</f>
        <v>#DIV/0!</v>
      </c>
      <c r="U338" s="8" t="e">
        <f>COUNTIFS(Sta!$A:$A,$A338,Sta!$D:$D,"&gt;1.5")/$B338</f>
        <v>#DIV/0!</v>
      </c>
      <c r="V338" s="8" t="e">
        <f>COUNTIFS(Sta!$B:$B,$A338,Sta!$E:$E,"&gt;1.5")/$C338</f>
        <v>#DIV/0!</v>
      </c>
      <c r="W338" s="11" t="e">
        <f>(COUNTIFS(Sta!$A:$A,$A338,Sta!$E:E,"&gt;0.5") +COUNTIFS(Sta!$B:$B,$A338,Sta!$D:$D,"&gt;0.5"))/$D338</f>
        <v>#DIV/0!</v>
      </c>
      <c r="X338" s="8" t="e">
        <f>COUNTIFS(Sta!$A:$A,$A338,Sta!$E:$E,"&gt;0.5")/$B338</f>
        <v>#DIV/0!</v>
      </c>
      <c r="Y338" s="8" t="e">
        <f>COUNTIFS(Sta!$B:$B,$A338,Sta!$D:$D,"&gt;0.5")/$C338</f>
        <v>#DIV/0!</v>
      </c>
      <c r="Z338" s="11" t="e">
        <f>(COUNTIFS(Sta!$A:$A,$A338,Sta!$E:$E,"&gt;1.5")  + COUNTIFS(Sta!$B:$B,$A338,Sta!$D:$D,"&gt;1.5"))/$D338</f>
        <v>#DIV/0!</v>
      </c>
      <c r="AA338" s="8" t="e">
        <f>COUNTIFS(Sta!$A:$A,$A338,Sta!$E:$E,"&gt;1.5")/$B338</f>
        <v>#DIV/0!</v>
      </c>
      <c r="AB338" s="8" t="e">
        <f>COUNTIFS(Sta!$B:$B,$A338,Sta!$D:$D,"&gt;1.5")/$C338</f>
        <v>#DIV/0!</v>
      </c>
      <c r="AC338" s="11" t="e">
        <f>(COUNTIFS(Sta!$A:A,$A338,Sta!$G:$G,"y") + COUNTIFS(Sta!$B:B,$A338,Sta!$G:$G,"y"))/$D338</f>
        <v>#DIV/0!</v>
      </c>
      <c r="AD338" s="8" t="e">
        <f>COUNTIFS(Sta!$A:A,$A338,Sta!$G:$G,"y")/$B338</f>
        <v>#DIV/0!</v>
      </c>
      <c r="AE338" s="16" t="e">
        <f>COUNTIFS(Sta!$B:B,$A338,Sta!$G:$G,"y")/$C338</f>
        <v>#DIV/0!</v>
      </c>
    </row>
    <row r="339" spans="1:31" x14ac:dyDescent="0.3">
      <c r="A339" t="s">
        <v>431</v>
      </c>
      <c r="B339" s="9">
        <f>COUNTIF(Sta!A:A,A339)</f>
        <v>0</v>
      </c>
      <c r="C339" s="4">
        <f>COUNTIF(Sta!B:B,A339)</f>
        <v>0</v>
      </c>
      <c r="D339" s="4">
        <f t="shared" si="10"/>
        <v>0</v>
      </c>
      <c r="E339" s="11" t="e">
        <f>(COUNTIFS(Sta!$A:$A,$A339,Sta!$F:$F,"&gt;0.5") + COUNTIFS(Sta!$B:$B,$A339,Sta!$F:$F,"&gt;0.5"))/$D339</f>
        <v>#DIV/0!</v>
      </c>
      <c r="F339" s="8" t="e">
        <f>COUNTIFS(Sta!$A:$A,$A339,Sta!$F:$F,"&gt;0.5")/$B339</f>
        <v>#DIV/0!</v>
      </c>
      <c r="G339" s="8" t="e">
        <f>COUNTIFS(Sta!$B:$B,$A339,Sta!$F:$F,"&gt;0.5")/$C339</f>
        <v>#DIV/0!</v>
      </c>
      <c r="H339" s="11" t="e">
        <f>(COUNTIFS(Sta!$A:$A,$A339,Sta!$F:$F,"&gt;1.5") + COUNTIFS(Sta!$B:$B,$A339,Sta!$F:$F,"&gt;1.5"))/$D339</f>
        <v>#DIV/0!</v>
      </c>
      <c r="I339" s="8" t="e">
        <f>COUNTIFS(Sta!$A:$A,$A339,Sta!$F:$F,"&gt;1.5")/$B339</f>
        <v>#DIV/0!</v>
      </c>
      <c r="J339" s="8" t="e">
        <f>COUNTIFS(Sta!$B:$B,$A339,Sta!$F:$F,"&gt;1.5")/$C339</f>
        <v>#DIV/0!</v>
      </c>
      <c r="K339" s="11" t="e">
        <f>(COUNTIFS(Sta!$A:$A,$A339,Sta!$F:$F,"&gt;2.5") + COUNTIFS(Sta!$B:$B,$A339,Sta!$F:$F,"&gt;2.5"))/$D339</f>
        <v>#DIV/0!</v>
      </c>
      <c r="L339" s="8" t="e">
        <f>COUNTIFS(Sta!$A:$A,$A339,Sta!$F:$F,"&gt;2.5")/$B339</f>
        <v>#DIV/0!</v>
      </c>
      <c r="M339" s="8" t="e">
        <f>COUNTIFS(Sta!$B:$B,$A339,Sta!$F:$F,"&gt;2.5")/$C339</f>
        <v>#DIV/0!</v>
      </c>
      <c r="N339" s="11" t="e">
        <f>(COUNTIFS(Sta!$A:$A,$A339,Sta!$F:$F,"&gt;3.5") + COUNTIFS(Sta!$B:$B,$A339,Sta!$F:$F,"&gt;3.5"))/$D339</f>
        <v>#DIV/0!</v>
      </c>
      <c r="O339" s="8" t="e">
        <f>COUNTIFS(Sta!$A:$A,$A339,Sta!$F:$F,"&gt;3.5")/$B339</f>
        <v>#DIV/0!</v>
      </c>
      <c r="P339" s="8" t="e">
        <f>COUNTIFS(Sta!$B:$B,$A339,Sta!$F:$F,"&gt;3.5")/$C339</f>
        <v>#DIV/0!</v>
      </c>
      <c r="Q339" s="11" t="e">
        <f>(COUNTIFS(Sta!$A:$A,$A339,Sta!$D:$D,"&gt;0.5")  + COUNTIFS(Sta!$B:$B,$A339,Sta!$E:$E,"&gt;0.5"))/$D339</f>
        <v>#DIV/0!</v>
      </c>
      <c r="R339" s="8" t="e">
        <f>COUNTIFS(Sta!$A:$A,$A339,Sta!$D:$D,"&gt;0.5")/$B339</f>
        <v>#DIV/0!</v>
      </c>
      <c r="S339" s="8" t="e">
        <f>COUNTIFS(Sta!$B:$B,$A339,Sta!$E:$E,"&gt;0.5")/$C339</f>
        <v>#DIV/0!</v>
      </c>
      <c r="T339" s="11" t="e">
        <f>(COUNTIFS(Sta!$A:$A,$A339,Sta!$D:$D,"&gt;1.5")  + COUNTIFS(Sta!$B:$B,$A339,Sta!$E:$E,"&gt;1.5"))/$D339</f>
        <v>#DIV/0!</v>
      </c>
      <c r="U339" s="8" t="e">
        <f>COUNTIFS(Sta!$A:$A,$A339,Sta!$D:$D,"&gt;1.5")/$B339</f>
        <v>#DIV/0!</v>
      </c>
      <c r="V339" s="8" t="e">
        <f>COUNTIFS(Sta!$B:$B,$A339,Sta!$E:$E,"&gt;1.5")/$C339</f>
        <v>#DIV/0!</v>
      </c>
      <c r="W339" s="11" t="e">
        <f>(COUNTIFS(Sta!$A:$A,$A339,Sta!$E:E,"&gt;0.5") +COUNTIFS(Sta!$B:$B,$A339,Sta!$D:$D,"&gt;0.5"))/$D339</f>
        <v>#DIV/0!</v>
      </c>
      <c r="X339" s="8" t="e">
        <f>COUNTIFS(Sta!$A:$A,$A339,Sta!$E:$E,"&gt;0.5")/$B339</f>
        <v>#DIV/0!</v>
      </c>
      <c r="Y339" s="8" t="e">
        <f>COUNTIFS(Sta!$B:$B,$A339,Sta!$D:$D,"&gt;0.5")/$C339</f>
        <v>#DIV/0!</v>
      </c>
      <c r="Z339" s="11" t="e">
        <f>(COUNTIFS(Sta!$A:$A,$A339,Sta!$E:$E,"&gt;1.5")  + COUNTIFS(Sta!$B:$B,$A339,Sta!$D:$D,"&gt;1.5"))/$D339</f>
        <v>#DIV/0!</v>
      </c>
      <c r="AA339" s="8" t="e">
        <f>COUNTIFS(Sta!$A:$A,$A339,Sta!$E:$E,"&gt;1.5")/$B339</f>
        <v>#DIV/0!</v>
      </c>
      <c r="AB339" s="8" t="e">
        <f>COUNTIFS(Sta!$B:$B,$A339,Sta!$D:$D,"&gt;1.5")/$C339</f>
        <v>#DIV/0!</v>
      </c>
      <c r="AC339" s="11" t="e">
        <f>(COUNTIFS(Sta!$A:A,$A339,Sta!$G:$G,"y") + COUNTIFS(Sta!$B:B,$A339,Sta!$G:$G,"y"))/$D339</f>
        <v>#DIV/0!</v>
      </c>
      <c r="AD339" s="8" t="e">
        <f>COUNTIFS(Sta!$A:A,$A339,Sta!$G:$G,"y")/$B339</f>
        <v>#DIV/0!</v>
      </c>
      <c r="AE339" s="16" t="e">
        <f>COUNTIFS(Sta!$B:B,$A339,Sta!$G:$G,"y")/$C339</f>
        <v>#DIV/0!</v>
      </c>
    </row>
    <row r="340" spans="1:31" x14ac:dyDescent="0.3">
      <c r="A340" t="s">
        <v>417</v>
      </c>
      <c r="B340" s="9">
        <f>COUNTIF(Sta!A:A,A340)</f>
        <v>0</v>
      </c>
      <c r="C340" s="4">
        <f>COUNTIF(Sta!B:B,A340)</f>
        <v>0</v>
      </c>
      <c r="D340" s="4">
        <f t="shared" si="10"/>
        <v>0</v>
      </c>
      <c r="E340" s="11" t="e">
        <f>(COUNTIFS(Sta!$A:$A,$A340,Sta!$F:$F,"&gt;0.5") + COUNTIFS(Sta!$B:$B,$A340,Sta!$F:$F,"&gt;0.5"))/$D340</f>
        <v>#DIV/0!</v>
      </c>
      <c r="F340" s="8" t="e">
        <f>COUNTIFS(Sta!$A:$A,$A340,Sta!$F:$F,"&gt;0.5")/$B340</f>
        <v>#DIV/0!</v>
      </c>
      <c r="G340" s="8" t="e">
        <f>COUNTIFS(Sta!$B:$B,$A340,Sta!$F:$F,"&gt;0.5")/$C340</f>
        <v>#DIV/0!</v>
      </c>
      <c r="H340" s="11" t="e">
        <f>(COUNTIFS(Sta!$A:$A,$A340,Sta!$F:$F,"&gt;1.5") + COUNTIFS(Sta!$B:$B,$A340,Sta!$F:$F,"&gt;1.5"))/$D340</f>
        <v>#DIV/0!</v>
      </c>
      <c r="I340" s="8" t="e">
        <f>COUNTIFS(Sta!$A:$A,$A340,Sta!$F:$F,"&gt;1.5")/$B340</f>
        <v>#DIV/0!</v>
      </c>
      <c r="J340" s="8" t="e">
        <f>COUNTIFS(Sta!$B:$B,$A340,Sta!$F:$F,"&gt;1.5")/$C340</f>
        <v>#DIV/0!</v>
      </c>
      <c r="K340" s="11" t="e">
        <f>(COUNTIFS(Sta!$A:$A,$A340,Sta!$F:$F,"&gt;2.5") + COUNTIFS(Sta!$B:$B,$A340,Sta!$F:$F,"&gt;2.5"))/$D340</f>
        <v>#DIV/0!</v>
      </c>
      <c r="L340" s="8" t="e">
        <f>COUNTIFS(Sta!$A:$A,$A340,Sta!$F:$F,"&gt;2.5")/$B340</f>
        <v>#DIV/0!</v>
      </c>
      <c r="M340" s="8" t="e">
        <f>COUNTIFS(Sta!$B:$B,$A340,Sta!$F:$F,"&gt;2.5")/$C340</f>
        <v>#DIV/0!</v>
      </c>
      <c r="N340" s="11" t="e">
        <f>(COUNTIFS(Sta!$A:$A,$A340,Sta!$F:$F,"&gt;3.5") + COUNTIFS(Sta!$B:$B,$A340,Sta!$F:$F,"&gt;3.5"))/$D340</f>
        <v>#DIV/0!</v>
      </c>
      <c r="O340" s="8" t="e">
        <f>COUNTIFS(Sta!$A:$A,$A340,Sta!$F:$F,"&gt;3.5")/$B340</f>
        <v>#DIV/0!</v>
      </c>
      <c r="P340" s="8" t="e">
        <f>COUNTIFS(Sta!$B:$B,$A340,Sta!$F:$F,"&gt;3.5")/$C340</f>
        <v>#DIV/0!</v>
      </c>
      <c r="Q340" s="11" t="e">
        <f>(COUNTIFS(Sta!$A:$A,$A340,Sta!$D:$D,"&gt;0.5")  + COUNTIFS(Sta!$B:$B,$A340,Sta!$E:$E,"&gt;0.5"))/$D340</f>
        <v>#DIV/0!</v>
      </c>
      <c r="R340" s="8" t="e">
        <f>COUNTIFS(Sta!$A:$A,$A340,Sta!$D:$D,"&gt;0.5")/$B340</f>
        <v>#DIV/0!</v>
      </c>
      <c r="S340" s="8" t="e">
        <f>COUNTIFS(Sta!$B:$B,$A340,Sta!$E:$E,"&gt;0.5")/$C340</f>
        <v>#DIV/0!</v>
      </c>
      <c r="T340" s="11" t="e">
        <f>(COUNTIFS(Sta!$A:$A,$A340,Sta!$D:$D,"&gt;1.5")  + COUNTIFS(Sta!$B:$B,$A340,Sta!$E:$E,"&gt;1.5"))/$D340</f>
        <v>#DIV/0!</v>
      </c>
      <c r="U340" s="8" t="e">
        <f>COUNTIFS(Sta!$A:$A,$A340,Sta!$D:$D,"&gt;1.5")/$B340</f>
        <v>#DIV/0!</v>
      </c>
      <c r="V340" s="8" t="e">
        <f>COUNTIFS(Sta!$B:$B,$A340,Sta!$E:$E,"&gt;1.5")/$C340</f>
        <v>#DIV/0!</v>
      </c>
      <c r="W340" s="11" t="e">
        <f>(COUNTIFS(Sta!$A:$A,$A340,Sta!$E:E,"&gt;0.5") +COUNTIFS(Sta!$B:$B,$A340,Sta!$D:$D,"&gt;0.5"))/$D340</f>
        <v>#DIV/0!</v>
      </c>
      <c r="X340" s="8" t="e">
        <f>COUNTIFS(Sta!$A:$A,$A340,Sta!$E:$E,"&gt;0.5")/$B340</f>
        <v>#DIV/0!</v>
      </c>
      <c r="Y340" s="8" t="e">
        <f>COUNTIFS(Sta!$B:$B,$A340,Sta!$D:$D,"&gt;0.5")/$C340</f>
        <v>#DIV/0!</v>
      </c>
      <c r="Z340" s="11" t="e">
        <f>(COUNTIFS(Sta!$A:$A,$A340,Sta!$E:$E,"&gt;1.5")  + COUNTIFS(Sta!$B:$B,$A340,Sta!$D:$D,"&gt;1.5"))/$D340</f>
        <v>#DIV/0!</v>
      </c>
      <c r="AA340" s="8" t="e">
        <f>COUNTIFS(Sta!$A:$A,$A340,Sta!$E:$E,"&gt;1.5")/$B340</f>
        <v>#DIV/0!</v>
      </c>
      <c r="AB340" s="8" t="e">
        <f>COUNTIFS(Sta!$B:$B,$A340,Sta!$D:$D,"&gt;1.5")/$C340</f>
        <v>#DIV/0!</v>
      </c>
      <c r="AC340" s="11" t="e">
        <f>(COUNTIFS(Sta!$A:A,$A340,Sta!$G:$G,"y") + COUNTIFS(Sta!$B:B,$A340,Sta!$G:$G,"y"))/$D340</f>
        <v>#DIV/0!</v>
      </c>
      <c r="AD340" s="8" t="e">
        <f>COUNTIFS(Sta!$A:A,$A340,Sta!$G:$G,"y")/$B340</f>
        <v>#DIV/0!</v>
      </c>
      <c r="AE340" s="16" t="e">
        <f>COUNTIFS(Sta!$B:B,$A340,Sta!$G:$G,"y")/$C340</f>
        <v>#DIV/0!</v>
      </c>
    </row>
    <row r="341" spans="1:31" x14ac:dyDescent="0.3">
      <c r="A341" t="s">
        <v>433</v>
      </c>
      <c r="B341" s="9">
        <f>COUNTIF(Sta!A:A,A341)</f>
        <v>0</v>
      </c>
      <c r="C341" s="4">
        <f>COUNTIF(Sta!B:B,A341)</f>
        <v>0</v>
      </c>
      <c r="D341" s="4">
        <f t="shared" si="10"/>
        <v>0</v>
      </c>
      <c r="E341" s="11" t="e">
        <f>(COUNTIFS(Sta!$A:$A,$A341,Sta!$F:$F,"&gt;0.5") + COUNTIFS(Sta!$B:$B,$A341,Sta!$F:$F,"&gt;0.5"))/$D341</f>
        <v>#DIV/0!</v>
      </c>
      <c r="F341" s="8" t="e">
        <f>COUNTIFS(Sta!$A:$A,$A341,Sta!$F:$F,"&gt;0.5")/$B341</f>
        <v>#DIV/0!</v>
      </c>
      <c r="G341" s="8" t="e">
        <f>COUNTIFS(Sta!$B:$B,$A341,Sta!$F:$F,"&gt;0.5")/$C341</f>
        <v>#DIV/0!</v>
      </c>
      <c r="H341" s="11" t="e">
        <f>(COUNTIFS(Sta!$A:$A,$A341,Sta!$F:$F,"&gt;1.5") + COUNTIFS(Sta!$B:$B,$A341,Sta!$F:$F,"&gt;1.5"))/$D341</f>
        <v>#DIV/0!</v>
      </c>
      <c r="I341" s="8" t="e">
        <f>COUNTIFS(Sta!$A:$A,$A341,Sta!$F:$F,"&gt;1.5")/$B341</f>
        <v>#DIV/0!</v>
      </c>
      <c r="J341" s="8" t="e">
        <f>COUNTIFS(Sta!$B:$B,$A341,Sta!$F:$F,"&gt;1.5")/$C341</f>
        <v>#DIV/0!</v>
      </c>
      <c r="K341" s="11" t="e">
        <f>(COUNTIFS(Sta!$A:$A,$A341,Sta!$F:$F,"&gt;2.5") + COUNTIFS(Sta!$B:$B,$A341,Sta!$F:$F,"&gt;2.5"))/$D341</f>
        <v>#DIV/0!</v>
      </c>
      <c r="L341" s="8" t="e">
        <f>COUNTIFS(Sta!$A:$A,$A341,Sta!$F:$F,"&gt;2.5")/$B341</f>
        <v>#DIV/0!</v>
      </c>
      <c r="M341" s="8" t="e">
        <f>COUNTIFS(Sta!$B:$B,$A341,Sta!$F:$F,"&gt;2.5")/$C341</f>
        <v>#DIV/0!</v>
      </c>
      <c r="N341" s="11" t="e">
        <f>(COUNTIFS(Sta!$A:$A,$A341,Sta!$F:$F,"&gt;3.5") + COUNTIFS(Sta!$B:$B,$A341,Sta!$F:$F,"&gt;3.5"))/$D341</f>
        <v>#DIV/0!</v>
      </c>
      <c r="O341" s="8" t="e">
        <f>COUNTIFS(Sta!$A:$A,$A341,Sta!$F:$F,"&gt;3.5")/$B341</f>
        <v>#DIV/0!</v>
      </c>
      <c r="P341" s="8" t="e">
        <f>COUNTIFS(Sta!$B:$B,$A341,Sta!$F:$F,"&gt;3.5")/$C341</f>
        <v>#DIV/0!</v>
      </c>
      <c r="Q341" s="11" t="e">
        <f>(COUNTIFS(Sta!$A:$A,$A341,Sta!$D:$D,"&gt;0.5")  + COUNTIFS(Sta!$B:$B,$A341,Sta!$E:$E,"&gt;0.5"))/$D341</f>
        <v>#DIV/0!</v>
      </c>
      <c r="R341" s="8" t="e">
        <f>COUNTIFS(Sta!$A:$A,$A341,Sta!$D:$D,"&gt;0.5")/$B341</f>
        <v>#DIV/0!</v>
      </c>
      <c r="S341" s="8" t="e">
        <f>COUNTIFS(Sta!$B:$B,$A341,Sta!$E:$E,"&gt;0.5")/$C341</f>
        <v>#DIV/0!</v>
      </c>
      <c r="T341" s="11" t="e">
        <f>(COUNTIFS(Sta!$A:$A,$A341,Sta!$D:$D,"&gt;1.5")  + COUNTIFS(Sta!$B:$B,$A341,Sta!$E:$E,"&gt;1.5"))/$D341</f>
        <v>#DIV/0!</v>
      </c>
      <c r="U341" s="8" t="e">
        <f>COUNTIFS(Sta!$A:$A,$A341,Sta!$D:$D,"&gt;1.5")/$B341</f>
        <v>#DIV/0!</v>
      </c>
      <c r="V341" s="8" t="e">
        <f>COUNTIFS(Sta!$B:$B,$A341,Sta!$E:$E,"&gt;1.5")/$C341</f>
        <v>#DIV/0!</v>
      </c>
      <c r="W341" s="11" t="e">
        <f>(COUNTIFS(Sta!$A:$A,$A341,Sta!$E:E,"&gt;0.5") +COUNTIFS(Sta!$B:$B,$A341,Sta!$D:$D,"&gt;0.5"))/$D341</f>
        <v>#DIV/0!</v>
      </c>
      <c r="X341" s="8" t="e">
        <f>COUNTIFS(Sta!$A:$A,$A341,Sta!$E:$E,"&gt;0.5")/$B341</f>
        <v>#DIV/0!</v>
      </c>
      <c r="Y341" s="8" t="e">
        <f>COUNTIFS(Sta!$B:$B,$A341,Sta!$D:$D,"&gt;0.5")/$C341</f>
        <v>#DIV/0!</v>
      </c>
      <c r="Z341" s="11" t="e">
        <f>(COUNTIFS(Sta!$A:$A,$A341,Sta!$E:$E,"&gt;1.5")  + COUNTIFS(Sta!$B:$B,$A341,Sta!$D:$D,"&gt;1.5"))/$D341</f>
        <v>#DIV/0!</v>
      </c>
      <c r="AA341" s="8" t="e">
        <f>COUNTIFS(Sta!$A:$A,$A341,Sta!$E:$E,"&gt;1.5")/$B341</f>
        <v>#DIV/0!</v>
      </c>
      <c r="AB341" s="8" t="e">
        <f>COUNTIFS(Sta!$B:$B,$A341,Sta!$D:$D,"&gt;1.5")/$C341</f>
        <v>#DIV/0!</v>
      </c>
      <c r="AC341" s="11" t="e">
        <f>(COUNTIFS(Sta!$A:A,$A341,Sta!$G:$G,"y") + COUNTIFS(Sta!$B:B,$A341,Sta!$G:$G,"y"))/$D341</f>
        <v>#DIV/0!</v>
      </c>
      <c r="AD341" s="8" t="e">
        <f>COUNTIFS(Sta!$A:A,$A341,Sta!$G:$G,"y")/$B341</f>
        <v>#DIV/0!</v>
      </c>
      <c r="AE341" s="16" t="e">
        <f>COUNTIFS(Sta!$B:B,$A341,Sta!$G:$G,"y")/$C341</f>
        <v>#DIV/0!</v>
      </c>
    </row>
    <row r="342" spans="1:31" x14ac:dyDescent="0.3">
      <c r="A342" t="s">
        <v>420</v>
      </c>
      <c r="B342" s="9">
        <f>COUNTIF(Sta!A:A,A342)</f>
        <v>0</v>
      </c>
      <c r="C342" s="4">
        <f>COUNTIF(Sta!B:B,A342)</f>
        <v>0</v>
      </c>
      <c r="D342" s="4">
        <f t="shared" si="10"/>
        <v>0</v>
      </c>
      <c r="E342" s="11" t="e">
        <f>(COUNTIFS(Sta!$A:$A,$A342,Sta!$F:$F,"&gt;0.5") + COUNTIFS(Sta!$B:$B,$A342,Sta!$F:$F,"&gt;0.5"))/$D342</f>
        <v>#DIV/0!</v>
      </c>
      <c r="F342" s="8" t="e">
        <f>COUNTIFS(Sta!$A:$A,$A342,Sta!$F:$F,"&gt;0.5")/$B342</f>
        <v>#DIV/0!</v>
      </c>
      <c r="G342" s="8" t="e">
        <f>COUNTIFS(Sta!$B:$B,$A342,Sta!$F:$F,"&gt;0.5")/$C342</f>
        <v>#DIV/0!</v>
      </c>
      <c r="H342" s="11" t="e">
        <f>(COUNTIFS(Sta!$A:$A,$A342,Sta!$F:$F,"&gt;1.5") + COUNTIFS(Sta!$B:$B,$A342,Sta!$F:$F,"&gt;1.5"))/$D342</f>
        <v>#DIV/0!</v>
      </c>
      <c r="I342" s="8" t="e">
        <f>COUNTIFS(Sta!$A:$A,$A342,Sta!$F:$F,"&gt;1.5")/$B342</f>
        <v>#DIV/0!</v>
      </c>
      <c r="J342" s="8" t="e">
        <f>COUNTIFS(Sta!$B:$B,$A342,Sta!$F:$F,"&gt;1.5")/$C342</f>
        <v>#DIV/0!</v>
      </c>
      <c r="K342" s="11" t="e">
        <f>(COUNTIFS(Sta!$A:$A,$A342,Sta!$F:$F,"&gt;2.5") + COUNTIFS(Sta!$B:$B,$A342,Sta!$F:$F,"&gt;2.5"))/$D342</f>
        <v>#DIV/0!</v>
      </c>
      <c r="L342" s="8" t="e">
        <f>COUNTIFS(Sta!$A:$A,$A342,Sta!$F:$F,"&gt;2.5")/$B342</f>
        <v>#DIV/0!</v>
      </c>
      <c r="M342" s="8" t="e">
        <f>COUNTIFS(Sta!$B:$B,$A342,Sta!$F:$F,"&gt;2.5")/$C342</f>
        <v>#DIV/0!</v>
      </c>
      <c r="N342" s="11" t="e">
        <f>(COUNTIFS(Sta!$A:$A,$A342,Sta!$F:$F,"&gt;3.5") + COUNTIFS(Sta!$B:$B,$A342,Sta!$F:$F,"&gt;3.5"))/$D342</f>
        <v>#DIV/0!</v>
      </c>
      <c r="O342" s="8" t="e">
        <f>COUNTIFS(Sta!$A:$A,$A342,Sta!$F:$F,"&gt;3.5")/$B342</f>
        <v>#DIV/0!</v>
      </c>
      <c r="P342" s="8" t="e">
        <f>COUNTIFS(Sta!$B:$B,$A342,Sta!$F:$F,"&gt;3.5")/$C342</f>
        <v>#DIV/0!</v>
      </c>
      <c r="Q342" s="11" t="e">
        <f>(COUNTIFS(Sta!$A:$A,$A342,Sta!$D:$D,"&gt;0.5")  + COUNTIFS(Sta!$B:$B,$A342,Sta!$E:$E,"&gt;0.5"))/$D342</f>
        <v>#DIV/0!</v>
      </c>
      <c r="R342" s="8" t="e">
        <f>COUNTIFS(Sta!$A:$A,$A342,Sta!$D:$D,"&gt;0.5")/$B342</f>
        <v>#DIV/0!</v>
      </c>
      <c r="S342" s="8" t="e">
        <f>COUNTIFS(Sta!$B:$B,$A342,Sta!$E:$E,"&gt;0.5")/$C342</f>
        <v>#DIV/0!</v>
      </c>
      <c r="T342" s="11" t="e">
        <f>(COUNTIFS(Sta!$A:$A,$A342,Sta!$D:$D,"&gt;1.5")  + COUNTIFS(Sta!$B:$B,$A342,Sta!$E:$E,"&gt;1.5"))/$D342</f>
        <v>#DIV/0!</v>
      </c>
      <c r="U342" s="8" t="e">
        <f>COUNTIFS(Sta!$A:$A,$A342,Sta!$D:$D,"&gt;1.5")/$B342</f>
        <v>#DIV/0!</v>
      </c>
      <c r="V342" s="8" t="e">
        <f>COUNTIFS(Sta!$B:$B,$A342,Sta!$E:$E,"&gt;1.5")/$C342</f>
        <v>#DIV/0!</v>
      </c>
      <c r="W342" s="11" t="e">
        <f>(COUNTIFS(Sta!$A:$A,$A342,Sta!$E:E,"&gt;0.5") +COUNTIFS(Sta!$B:$B,$A342,Sta!$D:$D,"&gt;0.5"))/$D342</f>
        <v>#DIV/0!</v>
      </c>
      <c r="X342" s="8" t="e">
        <f>COUNTIFS(Sta!$A:$A,$A342,Sta!$E:$E,"&gt;0.5")/$B342</f>
        <v>#DIV/0!</v>
      </c>
      <c r="Y342" s="8" t="e">
        <f>COUNTIFS(Sta!$B:$B,$A342,Sta!$D:$D,"&gt;0.5")/$C342</f>
        <v>#DIV/0!</v>
      </c>
      <c r="Z342" s="11" t="e">
        <f>(COUNTIFS(Sta!$A:$A,$A342,Sta!$E:$E,"&gt;1.5")  + COUNTIFS(Sta!$B:$B,$A342,Sta!$D:$D,"&gt;1.5"))/$D342</f>
        <v>#DIV/0!</v>
      </c>
      <c r="AA342" s="8" t="e">
        <f>COUNTIFS(Sta!$A:$A,$A342,Sta!$E:$E,"&gt;1.5")/$B342</f>
        <v>#DIV/0!</v>
      </c>
      <c r="AB342" s="8" t="e">
        <f>COUNTIFS(Sta!$B:$B,$A342,Sta!$D:$D,"&gt;1.5")/$C342</f>
        <v>#DIV/0!</v>
      </c>
      <c r="AC342" s="11" t="e">
        <f>(COUNTIFS(Sta!$A:A,$A342,Sta!$G:$G,"y") + COUNTIFS(Sta!$B:B,$A342,Sta!$G:$G,"y"))/$D342</f>
        <v>#DIV/0!</v>
      </c>
      <c r="AD342" s="8" t="e">
        <f>COUNTIFS(Sta!$A:A,$A342,Sta!$G:$G,"y")/$B342</f>
        <v>#DIV/0!</v>
      </c>
      <c r="AE342" s="16" t="e">
        <f>COUNTIFS(Sta!$B:B,$A342,Sta!$G:$G,"y")/$C342</f>
        <v>#DIV/0!</v>
      </c>
    </row>
    <row r="343" spans="1:31" x14ac:dyDescent="0.3">
      <c r="A343" t="s">
        <v>418</v>
      </c>
      <c r="B343" s="9">
        <f>COUNTIF(Sta!A:A,A343)</f>
        <v>0</v>
      </c>
      <c r="C343" s="4">
        <f>COUNTIF(Sta!B:B,A343)</f>
        <v>0</v>
      </c>
      <c r="D343" s="4">
        <f t="shared" si="10"/>
        <v>0</v>
      </c>
      <c r="E343" s="11" t="e">
        <f>(COUNTIFS(Sta!$A:$A,$A343,Sta!$F:$F,"&gt;0.5") + COUNTIFS(Sta!$B:$B,$A343,Sta!$F:$F,"&gt;0.5"))/$D343</f>
        <v>#DIV/0!</v>
      </c>
      <c r="F343" s="8" t="e">
        <f>COUNTIFS(Sta!$A:$A,$A343,Sta!$F:$F,"&gt;0.5")/$B343</f>
        <v>#DIV/0!</v>
      </c>
      <c r="G343" s="8" t="e">
        <f>COUNTIFS(Sta!$B:$B,$A343,Sta!$F:$F,"&gt;0.5")/$C343</f>
        <v>#DIV/0!</v>
      </c>
      <c r="H343" s="11" t="e">
        <f>(COUNTIFS(Sta!$A:$A,$A343,Sta!$F:$F,"&gt;1.5") + COUNTIFS(Sta!$B:$B,$A343,Sta!$F:$F,"&gt;1.5"))/$D343</f>
        <v>#DIV/0!</v>
      </c>
      <c r="I343" s="8" t="e">
        <f>COUNTIFS(Sta!$A:$A,$A343,Sta!$F:$F,"&gt;1.5")/$B343</f>
        <v>#DIV/0!</v>
      </c>
      <c r="J343" s="8" t="e">
        <f>COUNTIFS(Sta!$B:$B,$A343,Sta!$F:$F,"&gt;1.5")/$C343</f>
        <v>#DIV/0!</v>
      </c>
      <c r="K343" s="11" t="e">
        <f>(COUNTIFS(Sta!$A:$A,$A343,Sta!$F:$F,"&gt;2.5") + COUNTIFS(Sta!$B:$B,$A343,Sta!$F:$F,"&gt;2.5"))/$D343</f>
        <v>#DIV/0!</v>
      </c>
      <c r="L343" s="8" t="e">
        <f>COUNTIFS(Sta!$A:$A,$A343,Sta!$F:$F,"&gt;2.5")/$B343</f>
        <v>#DIV/0!</v>
      </c>
      <c r="M343" s="8" t="e">
        <f>COUNTIFS(Sta!$B:$B,$A343,Sta!$F:$F,"&gt;2.5")/$C343</f>
        <v>#DIV/0!</v>
      </c>
      <c r="N343" s="11" t="e">
        <f>(COUNTIFS(Sta!$A:$A,$A343,Sta!$F:$F,"&gt;3.5") + COUNTIFS(Sta!$B:$B,$A343,Sta!$F:$F,"&gt;3.5"))/$D343</f>
        <v>#DIV/0!</v>
      </c>
      <c r="O343" s="8" t="e">
        <f>COUNTIFS(Sta!$A:$A,$A343,Sta!$F:$F,"&gt;3.5")/$B343</f>
        <v>#DIV/0!</v>
      </c>
      <c r="P343" s="8" t="e">
        <f>COUNTIFS(Sta!$B:$B,$A343,Sta!$F:$F,"&gt;3.5")/$C343</f>
        <v>#DIV/0!</v>
      </c>
      <c r="Q343" s="11" t="e">
        <f>(COUNTIFS(Sta!$A:$A,$A343,Sta!$D:$D,"&gt;0.5")  + COUNTIFS(Sta!$B:$B,$A343,Sta!$E:$E,"&gt;0.5"))/$D343</f>
        <v>#DIV/0!</v>
      </c>
      <c r="R343" s="8" t="e">
        <f>COUNTIFS(Sta!$A:$A,$A343,Sta!$D:$D,"&gt;0.5")/$B343</f>
        <v>#DIV/0!</v>
      </c>
      <c r="S343" s="8" t="e">
        <f>COUNTIFS(Sta!$B:$B,$A343,Sta!$E:$E,"&gt;0.5")/$C343</f>
        <v>#DIV/0!</v>
      </c>
      <c r="T343" s="11" t="e">
        <f>(COUNTIFS(Sta!$A:$A,$A343,Sta!$D:$D,"&gt;1.5")  + COUNTIFS(Sta!$B:$B,$A343,Sta!$E:$E,"&gt;1.5"))/$D343</f>
        <v>#DIV/0!</v>
      </c>
      <c r="U343" s="8" t="e">
        <f>COUNTIFS(Sta!$A:$A,$A343,Sta!$D:$D,"&gt;1.5")/$B343</f>
        <v>#DIV/0!</v>
      </c>
      <c r="V343" s="8" t="e">
        <f>COUNTIFS(Sta!$B:$B,$A343,Sta!$E:$E,"&gt;1.5")/$C343</f>
        <v>#DIV/0!</v>
      </c>
      <c r="W343" s="11" t="e">
        <f>(COUNTIFS(Sta!$A:$A,$A343,Sta!$E:E,"&gt;0.5") +COUNTIFS(Sta!$B:$B,$A343,Sta!$D:$D,"&gt;0.5"))/$D343</f>
        <v>#DIV/0!</v>
      </c>
      <c r="X343" s="8" t="e">
        <f>COUNTIFS(Sta!$A:$A,$A343,Sta!$E:$E,"&gt;0.5")/$B343</f>
        <v>#DIV/0!</v>
      </c>
      <c r="Y343" s="8" t="e">
        <f>COUNTIFS(Sta!$B:$B,$A343,Sta!$D:$D,"&gt;0.5")/$C343</f>
        <v>#DIV/0!</v>
      </c>
      <c r="Z343" s="11" t="e">
        <f>(COUNTIFS(Sta!$A:$A,$A343,Sta!$E:$E,"&gt;1.5")  + COUNTIFS(Sta!$B:$B,$A343,Sta!$D:$D,"&gt;1.5"))/$D343</f>
        <v>#DIV/0!</v>
      </c>
      <c r="AA343" s="8" t="e">
        <f>COUNTIFS(Sta!$A:$A,$A343,Sta!$E:$E,"&gt;1.5")/$B343</f>
        <v>#DIV/0!</v>
      </c>
      <c r="AB343" s="8" t="e">
        <f>COUNTIFS(Sta!$B:$B,$A343,Sta!$D:$D,"&gt;1.5")/$C343</f>
        <v>#DIV/0!</v>
      </c>
      <c r="AC343" s="11" t="e">
        <f>(COUNTIFS(Sta!$A:A,$A343,Sta!$G:$G,"y") + COUNTIFS(Sta!$B:B,$A343,Sta!$G:$G,"y"))/$D343</f>
        <v>#DIV/0!</v>
      </c>
      <c r="AD343" s="8" t="e">
        <f>COUNTIFS(Sta!$A:A,$A343,Sta!$G:$G,"y")/$B343</f>
        <v>#DIV/0!</v>
      </c>
      <c r="AE343" s="16" t="e">
        <f>COUNTIFS(Sta!$B:B,$A343,Sta!$G:$G,"y")/$C343</f>
        <v>#DIV/0!</v>
      </c>
    </row>
    <row r="344" spans="1:31" x14ac:dyDescent="0.3">
      <c r="A344" t="s">
        <v>421</v>
      </c>
      <c r="B344" s="9">
        <f>COUNTIF(Sta!A:A,A344)</f>
        <v>0</v>
      </c>
      <c r="C344" s="4">
        <f>COUNTIF(Sta!B:B,A344)</f>
        <v>0</v>
      </c>
      <c r="D344" s="4">
        <f t="shared" si="10"/>
        <v>0</v>
      </c>
      <c r="E344" s="11" t="e">
        <f>(COUNTIFS(Sta!$A:$A,$A344,Sta!$F:$F,"&gt;0.5") + COUNTIFS(Sta!$B:$B,$A344,Sta!$F:$F,"&gt;0.5"))/$D344</f>
        <v>#DIV/0!</v>
      </c>
      <c r="F344" s="8" t="e">
        <f>COUNTIFS(Sta!$A:$A,$A344,Sta!$F:$F,"&gt;0.5")/$B344</f>
        <v>#DIV/0!</v>
      </c>
      <c r="G344" s="8" t="e">
        <f>COUNTIFS(Sta!$B:$B,$A344,Sta!$F:$F,"&gt;0.5")/$C344</f>
        <v>#DIV/0!</v>
      </c>
      <c r="H344" s="11" t="e">
        <f>(COUNTIFS(Sta!$A:$A,$A344,Sta!$F:$F,"&gt;1.5") + COUNTIFS(Sta!$B:$B,$A344,Sta!$F:$F,"&gt;1.5"))/$D344</f>
        <v>#DIV/0!</v>
      </c>
      <c r="I344" s="8" t="e">
        <f>COUNTIFS(Sta!$A:$A,$A344,Sta!$F:$F,"&gt;1.5")/$B344</f>
        <v>#DIV/0!</v>
      </c>
      <c r="J344" s="8" t="e">
        <f>COUNTIFS(Sta!$B:$B,$A344,Sta!$F:$F,"&gt;1.5")/$C344</f>
        <v>#DIV/0!</v>
      </c>
      <c r="K344" s="11" t="e">
        <f>(COUNTIFS(Sta!$A:$A,$A344,Sta!$F:$F,"&gt;2.5") + COUNTIFS(Sta!$B:$B,$A344,Sta!$F:$F,"&gt;2.5"))/$D344</f>
        <v>#DIV/0!</v>
      </c>
      <c r="L344" s="8" t="e">
        <f>COUNTIFS(Sta!$A:$A,$A344,Sta!$F:$F,"&gt;2.5")/$B344</f>
        <v>#DIV/0!</v>
      </c>
      <c r="M344" s="8" t="e">
        <f>COUNTIFS(Sta!$B:$B,$A344,Sta!$F:$F,"&gt;2.5")/$C344</f>
        <v>#DIV/0!</v>
      </c>
      <c r="N344" s="11" t="e">
        <f>(COUNTIFS(Sta!$A:$A,$A344,Sta!$F:$F,"&gt;3.5") + COUNTIFS(Sta!$B:$B,$A344,Sta!$F:$F,"&gt;3.5"))/$D344</f>
        <v>#DIV/0!</v>
      </c>
      <c r="O344" s="8" t="e">
        <f>COUNTIFS(Sta!$A:$A,$A344,Sta!$F:$F,"&gt;3.5")/$B344</f>
        <v>#DIV/0!</v>
      </c>
      <c r="P344" s="8" t="e">
        <f>COUNTIFS(Sta!$B:$B,$A344,Sta!$F:$F,"&gt;3.5")/$C344</f>
        <v>#DIV/0!</v>
      </c>
      <c r="Q344" s="11" t="e">
        <f>(COUNTIFS(Sta!$A:$A,$A344,Sta!$D:$D,"&gt;0.5")  + COUNTIFS(Sta!$B:$B,$A344,Sta!$E:$E,"&gt;0.5"))/$D344</f>
        <v>#DIV/0!</v>
      </c>
      <c r="R344" s="8" t="e">
        <f>COUNTIFS(Sta!$A:$A,$A344,Sta!$D:$D,"&gt;0.5")/$B344</f>
        <v>#DIV/0!</v>
      </c>
      <c r="S344" s="8" t="e">
        <f>COUNTIFS(Sta!$B:$B,$A344,Sta!$E:$E,"&gt;0.5")/$C344</f>
        <v>#DIV/0!</v>
      </c>
      <c r="T344" s="11" t="e">
        <f>(COUNTIFS(Sta!$A:$A,$A344,Sta!$D:$D,"&gt;1.5")  + COUNTIFS(Sta!$B:$B,$A344,Sta!$E:$E,"&gt;1.5"))/$D344</f>
        <v>#DIV/0!</v>
      </c>
      <c r="U344" s="8" t="e">
        <f>COUNTIFS(Sta!$A:$A,$A344,Sta!$D:$D,"&gt;1.5")/$B344</f>
        <v>#DIV/0!</v>
      </c>
      <c r="V344" s="8" t="e">
        <f>COUNTIFS(Sta!$B:$B,$A344,Sta!$E:$E,"&gt;1.5")/$C344</f>
        <v>#DIV/0!</v>
      </c>
      <c r="W344" s="11" t="e">
        <f>(COUNTIFS(Sta!$A:$A,$A344,Sta!$E:E,"&gt;0.5") +COUNTIFS(Sta!$B:$B,$A344,Sta!$D:$D,"&gt;0.5"))/$D344</f>
        <v>#DIV/0!</v>
      </c>
      <c r="X344" s="8" t="e">
        <f>COUNTIFS(Sta!$A:$A,$A344,Sta!$E:$E,"&gt;0.5")/$B344</f>
        <v>#DIV/0!</v>
      </c>
      <c r="Y344" s="8" t="e">
        <f>COUNTIFS(Sta!$B:$B,$A344,Sta!$D:$D,"&gt;0.5")/$C344</f>
        <v>#DIV/0!</v>
      </c>
      <c r="Z344" s="11" t="e">
        <f>(COUNTIFS(Sta!$A:$A,$A344,Sta!$E:$E,"&gt;1.5")  + COUNTIFS(Sta!$B:$B,$A344,Sta!$D:$D,"&gt;1.5"))/$D344</f>
        <v>#DIV/0!</v>
      </c>
      <c r="AA344" s="8" t="e">
        <f>COUNTIFS(Sta!$A:$A,$A344,Sta!$E:$E,"&gt;1.5")/$B344</f>
        <v>#DIV/0!</v>
      </c>
      <c r="AB344" s="8" t="e">
        <f>COUNTIFS(Sta!$B:$B,$A344,Sta!$D:$D,"&gt;1.5")/$C344</f>
        <v>#DIV/0!</v>
      </c>
      <c r="AC344" s="11" t="e">
        <f>(COUNTIFS(Sta!$A:A,$A344,Sta!$G:$G,"y") + COUNTIFS(Sta!$B:B,$A344,Sta!$G:$G,"y"))/$D344</f>
        <v>#DIV/0!</v>
      </c>
      <c r="AD344" s="8" t="e">
        <f>COUNTIFS(Sta!$A:A,$A344,Sta!$G:$G,"y")/$B344</f>
        <v>#DIV/0!</v>
      </c>
      <c r="AE344" s="16" t="e">
        <f>COUNTIFS(Sta!$B:B,$A344,Sta!$G:$G,"y")/$C344</f>
        <v>#DIV/0!</v>
      </c>
    </row>
    <row r="345" spans="1:31" x14ac:dyDescent="0.3">
      <c r="A345" t="s">
        <v>423</v>
      </c>
      <c r="B345" s="9">
        <f>COUNTIF(Sta!A:A,A345)</f>
        <v>0</v>
      </c>
      <c r="C345" s="4">
        <f>COUNTIF(Sta!B:B,A345)</f>
        <v>0</v>
      </c>
      <c r="D345" s="4">
        <f t="shared" si="10"/>
        <v>0</v>
      </c>
      <c r="E345" s="11" t="e">
        <f>(COUNTIFS(Sta!$A:$A,$A345,Sta!$F:$F,"&gt;0.5") + COUNTIFS(Sta!$B:$B,$A345,Sta!$F:$F,"&gt;0.5"))/$D345</f>
        <v>#DIV/0!</v>
      </c>
      <c r="F345" s="8" t="e">
        <f>COUNTIFS(Sta!$A:$A,$A345,Sta!$F:$F,"&gt;0.5")/$B345</f>
        <v>#DIV/0!</v>
      </c>
      <c r="G345" s="8" t="e">
        <f>COUNTIFS(Sta!$B:$B,$A345,Sta!$F:$F,"&gt;0.5")/$C345</f>
        <v>#DIV/0!</v>
      </c>
      <c r="H345" s="11" t="e">
        <f>(COUNTIFS(Sta!$A:$A,$A345,Sta!$F:$F,"&gt;1.5") + COUNTIFS(Sta!$B:$B,$A345,Sta!$F:$F,"&gt;1.5"))/$D345</f>
        <v>#DIV/0!</v>
      </c>
      <c r="I345" s="8" t="e">
        <f>COUNTIFS(Sta!$A:$A,$A345,Sta!$F:$F,"&gt;1.5")/$B345</f>
        <v>#DIV/0!</v>
      </c>
      <c r="J345" s="8" t="e">
        <f>COUNTIFS(Sta!$B:$B,$A345,Sta!$F:$F,"&gt;1.5")/$C345</f>
        <v>#DIV/0!</v>
      </c>
      <c r="K345" s="11" t="e">
        <f>(COUNTIFS(Sta!$A:$A,$A345,Sta!$F:$F,"&gt;2.5") + COUNTIFS(Sta!$B:$B,$A345,Sta!$F:$F,"&gt;2.5"))/$D345</f>
        <v>#DIV/0!</v>
      </c>
      <c r="L345" s="8" t="e">
        <f>COUNTIFS(Sta!$A:$A,$A345,Sta!$F:$F,"&gt;2.5")/$B345</f>
        <v>#DIV/0!</v>
      </c>
      <c r="M345" s="8" t="e">
        <f>COUNTIFS(Sta!$B:$B,$A345,Sta!$F:$F,"&gt;2.5")/$C345</f>
        <v>#DIV/0!</v>
      </c>
      <c r="N345" s="11" t="e">
        <f>(COUNTIFS(Sta!$A:$A,$A345,Sta!$F:$F,"&gt;3.5") + COUNTIFS(Sta!$B:$B,$A345,Sta!$F:$F,"&gt;3.5"))/$D345</f>
        <v>#DIV/0!</v>
      </c>
      <c r="O345" s="8" t="e">
        <f>COUNTIFS(Sta!$A:$A,$A345,Sta!$F:$F,"&gt;3.5")/$B345</f>
        <v>#DIV/0!</v>
      </c>
      <c r="P345" s="8" t="e">
        <f>COUNTIFS(Sta!$B:$B,$A345,Sta!$F:$F,"&gt;3.5")/$C345</f>
        <v>#DIV/0!</v>
      </c>
      <c r="Q345" s="11" t="e">
        <f>(COUNTIFS(Sta!$A:$A,$A345,Sta!$D:$D,"&gt;0.5")  + COUNTIFS(Sta!$B:$B,$A345,Sta!$E:$E,"&gt;0.5"))/$D345</f>
        <v>#DIV/0!</v>
      </c>
      <c r="R345" s="8" t="e">
        <f>COUNTIFS(Sta!$A:$A,$A345,Sta!$D:$D,"&gt;0.5")/$B345</f>
        <v>#DIV/0!</v>
      </c>
      <c r="S345" s="8" t="e">
        <f>COUNTIFS(Sta!$B:$B,$A345,Sta!$E:$E,"&gt;0.5")/$C345</f>
        <v>#DIV/0!</v>
      </c>
      <c r="T345" s="11" t="e">
        <f>(COUNTIFS(Sta!$A:$A,$A345,Sta!$D:$D,"&gt;1.5")  + COUNTIFS(Sta!$B:$B,$A345,Sta!$E:$E,"&gt;1.5"))/$D345</f>
        <v>#DIV/0!</v>
      </c>
      <c r="U345" s="8" t="e">
        <f>COUNTIFS(Sta!$A:$A,$A345,Sta!$D:$D,"&gt;1.5")/$B345</f>
        <v>#DIV/0!</v>
      </c>
      <c r="V345" s="8" t="e">
        <f>COUNTIFS(Sta!$B:$B,$A345,Sta!$E:$E,"&gt;1.5")/$C345</f>
        <v>#DIV/0!</v>
      </c>
      <c r="W345" s="11" t="e">
        <f>(COUNTIFS(Sta!$A:$A,$A345,Sta!$E:E,"&gt;0.5") +COUNTIFS(Sta!$B:$B,$A345,Sta!$D:$D,"&gt;0.5"))/$D345</f>
        <v>#DIV/0!</v>
      </c>
      <c r="X345" s="8" t="e">
        <f>COUNTIFS(Sta!$A:$A,$A345,Sta!$E:$E,"&gt;0.5")/$B345</f>
        <v>#DIV/0!</v>
      </c>
      <c r="Y345" s="8" t="e">
        <f>COUNTIFS(Sta!$B:$B,$A345,Sta!$D:$D,"&gt;0.5")/$C345</f>
        <v>#DIV/0!</v>
      </c>
      <c r="Z345" s="11" t="e">
        <f>(COUNTIFS(Sta!$A:$A,$A345,Sta!$E:$E,"&gt;1.5")  + COUNTIFS(Sta!$B:$B,$A345,Sta!$D:$D,"&gt;1.5"))/$D345</f>
        <v>#DIV/0!</v>
      </c>
      <c r="AA345" s="8" t="e">
        <f>COUNTIFS(Sta!$A:$A,$A345,Sta!$E:$E,"&gt;1.5")/$B345</f>
        <v>#DIV/0!</v>
      </c>
      <c r="AB345" s="8" t="e">
        <f>COUNTIFS(Sta!$B:$B,$A345,Sta!$D:$D,"&gt;1.5")/$C345</f>
        <v>#DIV/0!</v>
      </c>
      <c r="AC345" s="11" t="e">
        <f>(COUNTIFS(Sta!$A:A,$A345,Sta!$G:$G,"y") + COUNTIFS(Sta!$B:B,$A345,Sta!$G:$G,"y"))/$D345</f>
        <v>#DIV/0!</v>
      </c>
      <c r="AD345" s="8" t="e">
        <f>COUNTIFS(Sta!$A:A,$A345,Sta!$G:$G,"y")/$B345</f>
        <v>#DIV/0!</v>
      </c>
      <c r="AE345" s="16" t="e">
        <f>COUNTIFS(Sta!$B:B,$A345,Sta!$G:$G,"y")/$C345</f>
        <v>#DIV/0!</v>
      </c>
    </row>
    <row r="346" spans="1:31" x14ac:dyDescent="0.3">
      <c r="A346" t="s">
        <v>419</v>
      </c>
      <c r="B346" s="9">
        <f>COUNTIF(Sta!A:A,A346)</f>
        <v>0</v>
      </c>
      <c r="C346" s="4">
        <f>COUNTIF(Sta!B:B,A346)</f>
        <v>0</v>
      </c>
      <c r="D346" s="4">
        <f t="shared" si="10"/>
        <v>0</v>
      </c>
      <c r="E346" s="11" t="e">
        <f>(COUNTIFS(Sta!$A:$A,$A346,Sta!$F:$F,"&gt;0.5") + COUNTIFS(Sta!$B:$B,$A346,Sta!$F:$F,"&gt;0.5"))/$D346</f>
        <v>#DIV/0!</v>
      </c>
      <c r="F346" s="8" t="e">
        <f>COUNTIFS(Sta!$A:$A,$A346,Sta!$F:$F,"&gt;0.5")/$B346</f>
        <v>#DIV/0!</v>
      </c>
      <c r="G346" s="8" t="e">
        <f>COUNTIFS(Sta!$B:$B,$A346,Sta!$F:$F,"&gt;0.5")/$C346</f>
        <v>#DIV/0!</v>
      </c>
      <c r="H346" s="11" t="e">
        <f>(COUNTIFS(Sta!$A:$A,$A346,Sta!$F:$F,"&gt;1.5") + COUNTIFS(Sta!$B:$B,$A346,Sta!$F:$F,"&gt;1.5"))/$D346</f>
        <v>#DIV/0!</v>
      </c>
      <c r="I346" s="8" t="e">
        <f>COUNTIFS(Sta!$A:$A,$A346,Sta!$F:$F,"&gt;1.5")/$B346</f>
        <v>#DIV/0!</v>
      </c>
      <c r="J346" s="8" t="e">
        <f>COUNTIFS(Sta!$B:$B,$A346,Sta!$F:$F,"&gt;1.5")/$C346</f>
        <v>#DIV/0!</v>
      </c>
      <c r="K346" s="11" t="e">
        <f>(COUNTIFS(Sta!$A:$A,$A346,Sta!$F:$F,"&gt;2.5") + COUNTIFS(Sta!$B:$B,$A346,Sta!$F:$F,"&gt;2.5"))/$D346</f>
        <v>#DIV/0!</v>
      </c>
      <c r="L346" s="8" t="e">
        <f>COUNTIFS(Sta!$A:$A,$A346,Sta!$F:$F,"&gt;2.5")/$B346</f>
        <v>#DIV/0!</v>
      </c>
      <c r="M346" s="8" t="e">
        <f>COUNTIFS(Sta!$B:$B,$A346,Sta!$F:$F,"&gt;2.5")/$C346</f>
        <v>#DIV/0!</v>
      </c>
      <c r="N346" s="11" t="e">
        <f>(COUNTIFS(Sta!$A:$A,$A346,Sta!$F:$F,"&gt;3.5") + COUNTIFS(Sta!$B:$B,$A346,Sta!$F:$F,"&gt;3.5"))/$D346</f>
        <v>#DIV/0!</v>
      </c>
      <c r="O346" s="8" t="e">
        <f>COUNTIFS(Sta!$A:$A,$A346,Sta!$F:$F,"&gt;3.5")/$B346</f>
        <v>#DIV/0!</v>
      </c>
      <c r="P346" s="8" t="e">
        <f>COUNTIFS(Sta!$B:$B,$A346,Sta!$F:$F,"&gt;3.5")/$C346</f>
        <v>#DIV/0!</v>
      </c>
      <c r="Q346" s="11" t="e">
        <f>(COUNTIFS(Sta!$A:$A,$A346,Sta!$D:$D,"&gt;0.5")  + COUNTIFS(Sta!$B:$B,$A346,Sta!$E:$E,"&gt;0.5"))/$D346</f>
        <v>#DIV/0!</v>
      </c>
      <c r="R346" s="8" t="e">
        <f>COUNTIFS(Sta!$A:$A,$A346,Sta!$D:$D,"&gt;0.5")/$B346</f>
        <v>#DIV/0!</v>
      </c>
      <c r="S346" s="8" t="e">
        <f>COUNTIFS(Sta!$B:$B,$A346,Sta!$E:$E,"&gt;0.5")/$C346</f>
        <v>#DIV/0!</v>
      </c>
      <c r="T346" s="11" t="e">
        <f>(COUNTIFS(Sta!$A:$A,$A346,Sta!$D:$D,"&gt;1.5")  + COUNTIFS(Sta!$B:$B,$A346,Sta!$E:$E,"&gt;1.5"))/$D346</f>
        <v>#DIV/0!</v>
      </c>
      <c r="U346" s="8" t="e">
        <f>COUNTIFS(Sta!$A:$A,$A346,Sta!$D:$D,"&gt;1.5")/$B346</f>
        <v>#DIV/0!</v>
      </c>
      <c r="V346" s="8" t="e">
        <f>COUNTIFS(Sta!$B:$B,$A346,Sta!$E:$E,"&gt;1.5")/$C346</f>
        <v>#DIV/0!</v>
      </c>
      <c r="W346" s="11" t="e">
        <f>(COUNTIFS(Sta!$A:$A,$A346,Sta!$E:E,"&gt;0.5") +COUNTIFS(Sta!$B:$B,$A346,Sta!$D:$D,"&gt;0.5"))/$D346</f>
        <v>#DIV/0!</v>
      </c>
      <c r="X346" s="8" t="e">
        <f>COUNTIFS(Sta!$A:$A,$A346,Sta!$E:$E,"&gt;0.5")/$B346</f>
        <v>#DIV/0!</v>
      </c>
      <c r="Y346" s="8" t="e">
        <f>COUNTIFS(Sta!$B:$B,$A346,Sta!$D:$D,"&gt;0.5")/$C346</f>
        <v>#DIV/0!</v>
      </c>
      <c r="Z346" s="11" t="e">
        <f>(COUNTIFS(Sta!$A:$A,$A346,Sta!$E:$E,"&gt;1.5")  + COUNTIFS(Sta!$B:$B,$A346,Sta!$D:$D,"&gt;1.5"))/$D346</f>
        <v>#DIV/0!</v>
      </c>
      <c r="AA346" s="8" t="e">
        <f>COUNTIFS(Sta!$A:$A,$A346,Sta!$E:$E,"&gt;1.5")/$B346</f>
        <v>#DIV/0!</v>
      </c>
      <c r="AB346" s="8" t="e">
        <f>COUNTIFS(Sta!$B:$B,$A346,Sta!$D:$D,"&gt;1.5")/$C346</f>
        <v>#DIV/0!</v>
      </c>
      <c r="AC346" s="11" t="e">
        <f>(COUNTIFS(Sta!$A:A,$A346,Sta!$G:$G,"y") + COUNTIFS(Sta!$B:B,$A346,Sta!$G:$G,"y"))/$D346</f>
        <v>#DIV/0!</v>
      </c>
      <c r="AD346" s="8" t="e">
        <f>COUNTIFS(Sta!$A:A,$A346,Sta!$G:$G,"y")/$B346</f>
        <v>#DIV/0!</v>
      </c>
      <c r="AE346" s="16" t="e">
        <f>COUNTIFS(Sta!$B:B,$A346,Sta!$G:$G,"y")/$C346</f>
        <v>#DIV/0!</v>
      </c>
    </row>
    <row r="347" spans="1:31" x14ac:dyDescent="0.3">
      <c r="A347" t="s">
        <v>428</v>
      </c>
      <c r="B347" s="9">
        <f>COUNTIF(Sta!A:A,A347)</f>
        <v>0</v>
      </c>
      <c r="C347" s="4">
        <f>COUNTIF(Sta!B:B,A347)</f>
        <v>0</v>
      </c>
      <c r="D347" s="4">
        <f t="shared" si="10"/>
        <v>0</v>
      </c>
      <c r="E347" s="11" t="e">
        <f>(COUNTIFS(Sta!$A:$A,$A347,Sta!$F:$F,"&gt;0.5") + COUNTIFS(Sta!$B:$B,$A347,Sta!$F:$F,"&gt;0.5"))/$D347</f>
        <v>#DIV/0!</v>
      </c>
      <c r="F347" s="8" t="e">
        <f>COUNTIFS(Sta!$A:$A,$A347,Sta!$F:$F,"&gt;0.5")/$B347</f>
        <v>#DIV/0!</v>
      </c>
      <c r="G347" s="8" t="e">
        <f>COUNTIFS(Sta!$B:$B,$A347,Sta!$F:$F,"&gt;0.5")/$C347</f>
        <v>#DIV/0!</v>
      </c>
      <c r="H347" s="11" t="e">
        <f>(COUNTIFS(Sta!$A:$A,$A347,Sta!$F:$F,"&gt;1.5") + COUNTIFS(Sta!$B:$B,$A347,Sta!$F:$F,"&gt;1.5"))/$D347</f>
        <v>#DIV/0!</v>
      </c>
      <c r="I347" s="8" t="e">
        <f>COUNTIFS(Sta!$A:$A,$A347,Sta!$F:$F,"&gt;1.5")/$B347</f>
        <v>#DIV/0!</v>
      </c>
      <c r="J347" s="8" t="e">
        <f>COUNTIFS(Sta!$B:$B,$A347,Sta!$F:$F,"&gt;1.5")/$C347</f>
        <v>#DIV/0!</v>
      </c>
      <c r="K347" s="11" t="e">
        <f>(COUNTIFS(Sta!$A:$A,$A347,Sta!$F:$F,"&gt;2.5") + COUNTIFS(Sta!$B:$B,$A347,Sta!$F:$F,"&gt;2.5"))/$D347</f>
        <v>#DIV/0!</v>
      </c>
      <c r="L347" s="8" t="e">
        <f>COUNTIFS(Sta!$A:$A,$A347,Sta!$F:$F,"&gt;2.5")/$B347</f>
        <v>#DIV/0!</v>
      </c>
      <c r="M347" s="8" t="e">
        <f>COUNTIFS(Sta!$B:$B,$A347,Sta!$F:$F,"&gt;2.5")/$C347</f>
        <v>#DIV/0!</v>
      </c>
      <c r="N347" s="11" t="e">
        <f>(COUNTIFS(Sta!$A:$A,$A347,Sta!$F:$F,"&gt;3.5") + COUNTIFS(Sta!$B:$B,$A347,Sta!$F:$F,"&gt;3.5"))/$D347</f>
        <v>#DIV/0!</v>
      </c>
      <c r="O347" s="8" t="e">
        <f>COUNTIFS(Sta!$A:$A,$A347,Sta!$F:$F,"&gt;3.5")/$B347</f>
        <v>#DIV/0!</v>
      </c>
      <c r="P347" s="8" t="e">
        <f>COUNTIFS(Sta!$B:$B,$A347,Sta!$F:$F,"&gt;3.5")/$C347</f>
        <v>#DIV/0!</v>
      </c>
      <c r="Q347" s="11" t="e">
        <f>(COUNTIFS(Sta!$A:$A,$A347,Sta!$D:$D,"&gt;0.5")  + COUNTIFS(Sta!$B:$B,$A347,Sta!$E:$E,"&gt;0.5"))/$D347</f>
        <v>#DIV/0!</v>
      </c>
      <c r="R347" s="8" t="e">
        <f>COUNTIFS(Sta!$A:$A,$A347,Sta!$D:$D,"&gt;0.5")/$B347</f>
        <v>#DIV/0!</v>
      </c>
      <c r="S347" s="8" t="e">
        <f>COUNTIFS(Sta!$B:$B,$A347,Sta!$E:$E,"&gt;0.5")/$C347</f>
        <v>#DIV/0!</v>
      </c>
      <c r="T347" s="11" t="e">
        <f>(COUNTIFS(Sta!$A:$A,$A347,Sta!$D:$D,"&gt;1.5")  + COUNTIFS(Sta!$B:$B,$A347,Sta!$E:$E,"&gt;1.5"))/$D347</f>
        <v>#DIV/0!</v>
      </c>
      <c r="U347" s="8" t="e">
        <f>COUNTIFS(Sta!$A:$A,$A347,Sta!$D:$D,"&gt;1.5")/$B347</f>
        <v>#DIV/0!</v>
      </c>
      <c r="V347" s="8" t="e">
        <f>COUNTIFS(Sta!$B:$B,$A347,Sta!$E:$E,"&gt;1.5")/$C347</f>
        <v>#DIV/0!</v>
      </c>
      <c r="W347" s="11" t="e">
        <f>(COUNTIFS(Sta!$A:$A,$A347,Sta!$E:E,"&gt;0.5") +COUNTIFS(Sta!$B:$B,$A347,Sta!$D:$D,"&gt;0.5"))/$D347</f>
        <v>#DIV/0!</v>
      </c>
      <c r="X347" s="8" t="e">
        <f>COUNTIFS(Sta!$A:$A,$A347,Sta!$E:$E,"&gt;0.5")/$B347</f>
        <v>#DIV/0!</v>
      </c>
      <c r="Y347" s="8" t="e">
        <f>COUNTIFS(Sta!$B:$B,$A347,Sta!$D:$D,"&gt;0.5")/$C347</f>
        <v>#DIV/0!</v>
      </c>
      <c r="Z347" s="11" t="e">
        <f>(COUNTIFS(Sta!$A:$A,$A347,Sta!$E:$E,"&gt;1.5")  + COUNTIFS(Sta!$B:$B,$A347,Sta!$D:$D,"&gt;1.5"))/$D347</f>
        <v>#DIV/0!</v>
      </c>
      <c r="AA347" s="8" t="e">
        <f>COUNTIFS(Sta!$A:$A,$A347,Sta!$E:$E,"&gt;1.5")/$B347</f>
        <v>#DIV/0!</v>
      </c>
      <c r="AB347" s="8" t="e">
        <f>COUNTIFS(Sta!$B:$B,$A347,Sta!$D:$D,"&gt;1.5")/$C347</f>
        <v>#DIV/0!</v>
      </c>
      <c r="AC347" s="11" t="e">
        <f>(COUNTIFS(Sta!$A:A,$A347,Sta!$G:$G,"y") + COUNTIFS(Sta!$B:B,$A347,Sta!$G:$G,"y"))/$D347</f>
        <v>#DIV/0!</v>
      </c>
      <c r="AD347" s="8" t="e">
        <f>COUNTIFS(Sta!$A:A,$A347,Sta!$G:$G,"y")/$B347</f>
        <v>#DIV/0!</v>
      </c>
      <c r="AE347" s="16" t="e">
        <f>COUNTIFS(Sta!$B:B,$A347,Sta!$G:$G,"y")/$C347</f>
        <v>#DIV/0!</v>
      </c>
    </row>
    <row r="348" spans="1:31" x14ac:dyDescent="0.3">
      <c r="A348" t="s">
        <v>422</v>
      </c>
      <c r="B348" s="9">
        <f>COUNTIF(Sta!A:A,A348)</f>
        <v>0</v>
      </c>
      <c r="C348" s="4">
        <f>COUNTIF(Sta!B:B,A348)</f>
        <v>0</v>
      </c>
      <c r="D348" s="4">
        <f t="shared" si="10"/>
        <v>0</v>
      </c>
      <c r="E348" s="11" t="e">
        <f>(COUNTIFS(Sta!$A:$A,$A348,Sta!$F:$F,"&gt;0.5") + COUNTIFS(Sta!$B:$B,$A348,Sta!$F:$F,"&gt;0.5"))/$D348</f>
        <v>#DIV/0!</v>
      </c>
      <c r="F348" s="8" t="e">
        <f>COUNTIFS(Sta!$A:$A,$A348,Sta!$F:$F,"&gt;0.5")/$B348</f>
        <v>#DIV/0!</v>
      </c>
      <c r="G348" s="8" t="e">
        <f>COUNTIFS(Sta!$B:$B,$A348,Sta!$F:$F,"&gt;0.5")/$C348</f>
        <v>#DIV/0!</v>
      </c>
      <c r="H348" s="11" t="e">
        <f>(COUNTIFS(Sta!$A:$A,$A348,Sta!$F:$F,"&gt;1.5") + COUNTIFS(Sta!$B:$B,$A348,Sta!$F:$F,"&gt;1.5"))/$D348</f>
        <v>#DIV/0!</v>
      </c>
      <c r="I348" s="8" t="e">
        <f>COUNTIFS(Sta!$A:$A,$A348,Sta!$F:$F,"&gt;1.5")/$B348</f>
        <v>#DIV/0!</v>
      </c>
      <c r="J348" s="8" t="e">
        <f>COUNTIFS(Sta!$B:$B,$A348,Sta!$F:$F,"&gt;1.5")/$C348</f>
        <v>#DIV/0!</v>
      </c>
      <c r="K348" s="11" t="e">
        <f>(COUNTIFS(Sta!$A:$A,$A348,Sta!$F:$F,"&gt;2.5") + COUNTIFS(Sta!$B:$B,$A348,Sta!$F:$F,"&gt;2.5"))/$D348</f>
        <v>#DIV/0!</v>
      </c>
      <c r="L348" s="8" t="e">
        <f>COUNTIFS(Sta!$A:$A,$A348,Sta!$F:$F,"&gt;2.5")/$B348</f>
        <v>#DIV/0!</v>
      </c>
      <c r="M348" s="8" t="e">
        <f>COUNTIFS(Sta!$B:$B,$A348,Sta!$F:$F,"&gt;2.5")/$C348</f>
        <v>#DIV/0!</v>
      </c>
      <c r="N348" s="11" t="e">
        <f>(COUNTIFS(Sta!$A:$A,$A348,Sta!$F:$F,"&gt;3.5") + COUNTIFS(Sta!$B:$B,$A348,Sta!$F:$F,"&gt;3.5"))/$D348</f>
        <v>#DIV/0!</v>
      </c>
      <c r="O348" s="8" t="e">
        <f>COUNTIFS(Sta!$A:$A,$A348,Sta!$F:$F,"&gt;3.5")/$B348</f>
        <v>#DIV/0!</v>
      </c>
      <c r="P348" s="8" t="e">
        <f>COUNTIFS(Sta!$B:$B,$A348,Sta!$F:$F,"&gt;3.5")/$C348</f>
        <v>#DIV/0!</v>
      </c>
      <c r="Q348" s="11" t="e">
        <f>(COUNTIFS(Sta!$A:$A,$A348,Sta!$D:$D,"&gt;0.5")  + COUNTIFS(Sta!$B:$B,$A348,Sta!$E:$E,"&gt;0.5"))/$D348</f>
        <v>#DIV/0!</v>
      </c>
      <c r="R348" s="8" t="e">
        <f>COUNTIFS(Sta!$A:$A,$A348,Sta!$D:$D,"&gt;0.5")/$B348</f>
        <v>#DIV/0!</v>
      </c>
      <c r="S348" s="8" t="e">
        <f>COUNTIFS(Sta!$B:$B,$A348,Sta!$E:$E,"&gt;0.5")/$C348</f>
        <v>#DIV/0!</v>
      </c>
      <c r="T348" s="11" t="e">
        <f>(COUNTIFS(Sta!$A:$A,$A348,Sta!$D:$D,"&gt;1.5")  + COUNTIFS(Sta!$B:$B,$A348,Sta!$E:$E,"&gt;1.5"))/$D348</f>
        <v>#DIV/0!</v>
      </c>
      <c r="U348" s="8" t="e">
        <f>COUNTIFS(Sta!$A:$A,$A348,Sta!$D:$D,"&gt;1.5")/$B348</f>
        <v>#DIV/0!</v>
      </c>
      <c r="V348" s="8" t="e">
        <f>COUNTIFS(Sta!$B:$B,$A348,Sta!$E:$E,"&gt;1.5")/$C348</f>
        <v>#DIV/0!</v>
      </c>
      <c r="W348" s="11" t="e">
        <f>(COUNTIFS(Sta!$A:$A,$A348,Sta!$E:E,"&gt;0.5") +COUNTIFS(Sta!$B:$B,$A348,Sta!$D:$D,"&gt;0.5"))/$D348</f>
        <v>#DIV/0!</v>
      </c>
      <c r="X348" s="8" t="e">
        <f>COUNTIFS(Sta!$A:$A,$A348,Sta!$E:$E,"&gt;0.5")/$B348</f>
        <v>#DIV/0!</v>
      </c>
      <c r="Y348" s="8" t="e">
        <f>COUNTIFS(Sta!$B:$B,$A348,Sta!$D:$D,"&gt;0.5")/$C348</f>
        <v>#DIV/0!</v>
      </c>
      <c r="Z348" s="11" t="e">
        <f>(COUNTIFS(Sta!$A:$A,$A348,Sta!$E:$E,"&gt;1.5")  + COUNTIFS(Sta!$B:$B,$A348,Sta!$D:$D,"&gt;1.5"))/$D348</f>
        <v>#DIV/0!</v>
      </c>
      <c r="AA348" s="8" t="e">
        <f>COUNTIFS(Sta!$A:$A,$A348,Sta!$E:$E,"&gt;1.5")/$B348</f>
        <v>#DIV/0!</v>
      </c>
      <c r="AB348" s="8" t="e">
        <f>COUNTIFS(Sta!$B:$B,$A348,Sta!$D:$D,"&gt;1.5")/$C348</f>
        <v>#DIV/0!</v>
      </c>
      <c r="AC348" s="11" t="e">
        <f>(COUNTIFS(Sta!$A:A,$A348,Sta!$G:$G,"y") + COUNTIFS(Sta!$B:B,$A348,Sta!$G:$G,"y"))/$D348</f>
        <v>#DIV/0!</v>
      </c>
      <c r="AD348" s="8" t="e">
        <f>COUNTIFS(Sta!$A:A,$A348,Sta!$G:$G,"y")/$B348</f>
        <v>#DIV/0!</v>
      </c>
      <c r="AE348" s="16" t="e">
        <f>COUNTIFS(Sta!$B:B,$A348,Sta!$G:$G,"y")/$C348</f>
        <v>#DIV/0!</v>
      </c>
    </row>
    <row r="349" spans="1:31" x14ac:dyDescent="0.3">
      <c r="A349" t="s">
        <v>446</v>
      </c>
      <c r="B349" s="9">
        <f>COUNTIF(Sta!A:A,A349)</f>
        <v>0</v>
      </c>
      <c r="C349" s="4">
        <f>COUNTIF(Sta!B:B,A349)</f>
        <v>0</v>
      </c>
      <c r="D349" s="4">
        <f t="shared" si="10"/>
        <v>0</v>
      </c>
      <c r="E349" s="11" t="e">
        <f>(COUNTIFS(Sta!$A:$A,$A349,Sta!$F:$F,"&gt;0.5") + COUNTIFS(Sta!$B:$B,$A349,Sta!$F:$F,"&gt;0.5"))/$D349</f>
        <v>#DIV/0!</v>
      </c>
      <c r="F349" s="8" t="e">
        <f>COUNTIFS(Sta!$A:$A,$A349,Sta!$F:$F,"&gt;0.5")/$B349</f>
        <v>#DIV/0!</v>
      </c>
      <c r="G349" s="8" t="e">
        <f>COUNTIFS(Sta!$B:$B,$A349,Sta!$F:$F,"&gt;0.5")/$C349</f>
        <v>#DIV/0!</v>
      </c>
      <c r="H349" s="11" t="e">
        <f>(COUNTIFS(Sta!$A:$A,$A349,Sta!$F:$F,"&gt;1.5") + COUNTIFS(Sta!$B:$B,$A349,Sta!$F:$F,"&gt;1.5"))/$D349</f>
        <v>#DIV/0!</v>
      </c>
      <c r="I349" s="8" t="e">
        <f>COUNTIFS(Sta!$A:$A,$A349,Sta!$F:$F,"&gt;1.5")/$B349</f>
        <v>#DIV/0!</v>
      </c>
      <c r="J349" s="8" t="e">
        <f>COUNTIFS(Sta!$B:$B,$A349,Sta!$F:$F,"&gt;1.5")/$C349</f>
        <v>#DIV/0!</v>
      </c>
      <c r="K349" s="11" t="e">
        <f>(COUNTIFS(Sta!$A:$A,$A349,Sta!$F:$F,"&gt;2.5") + COUNTIFS(Sta!$B:$B,$A349,Sta!$F:$F,"&gt;2.5"))/$D349</f>
        <v>#DIV/0!</v>
      </c>
      <c r="L349" s="8" t="e">
        <f>COUNTIFS(Sta!$A:$A,$A349,Sta!$F:$F,"&gt;2.5")/$B349</f>
        <v>#DIV/0!</v>
      </c>
      <c r="M349" s="8" t="e">
        <f>COUNTIFS(Sta!$B:$B,$A349,Sta!$F:$F,"&gt;2.5")/$C349</f>
        <v>#DIV/0!</v>
      </c>
      <c r="N349" s="11" t="e">
        <f>(COUNTIFS(Sta!$A:$A,$A349,Sta!$F:$F,"&gt;3.5") + COUNTIFS(Sta!$B:$B,$A349,Sta!$F:$F,"&gt;3.5"))/$D349</f>
        <v>#DIV/0!</v>
      </c>
      <c r="O349" s="8" t="e">
        <f>COUNTIFS(Sta!$A:$A,$A349,Sta!$F:$F,"&gt;3.5")/$B349</f>
        <v>#DIV/0!</v>
      </c>
      <c r="P349" s="8" t="e">
        <f>COUNTIFS(Sta!$B:$B,$A349,Sta!$F:$F,"&gt;3.5")/$C349</f>
        <v>#DIV/0!</v>
      </c>
      <c r="Q349" s="11" t="e">
        <f>(COUNTIFS(Sta!$A:$A,$A349,Sta!$D:$D,"&gt;0.5")  + COUNTIFS(Sta!$B:$B,$A349,Sta!$E:$E,"&gt;0.5"))/$D349</f>
        <v>#DIV/0!</v>
      </c>
      <c r="R349" s="8" t="e">
        <f>COUNTIFS(Sta!$A:$A,$A349,Sta!$D:$D,"&gt;0.5")/$B349</f>
        <v>#DIV/0!</v>
      </c>
      <c r="S349" s="8" t="e">
        <f>COUNTIFS(Sta!$B:$B,$A349,Sta!$E:$E,"&gt;0.5")/$C349</f>
        <v>#DIV/0!</v>
      </c>
      <c r="T349" s="11" t="e">
        <f>(COUNTIFS(Sta!$A:$A,$A349,Sta!$D:$D,"&gt;1.5")  + COUNTIFS(Sta!$B:$B,$A349,Sta!$E:$E,"&gt;1.5"))/$D349</f>
        <v>#DIV/0!</v>
      </c>
      <c r="U349" s="8" t="e">
        <f>COUNTIFS(Sta!$A:$A,$A349,Sta!$D:$D,"&gt;1.5")/$B349</f>
        <v>#DIV/0!</v>
      </c>
      <c r="V349" s="8" t="e">
        <f>COUNTIFS(Sta!$B:$B,$A349,Sta!$E:$E,"&gt;1.5")/$C349</f>
        <v>#DIV/0!</v>
      </c>
      <c r="W349" s="11" t="e">
        <f>(COUNTIFS(Sta!$A:$A,$A349,Sta!$E:E,"&gt;0.5") +COUNTIFS(Sta!$B:$B,$A349,Sta!$D:$D,"&gt;0.5"))/$D349</f>
        <v>#DIV/0!</v>
      </c>
      <c r="X349" s="8" t="e">
        <f>COUNTIFS(Sta!$A:$A,$A349,Sta!$E:$E,"&gt;0.5")/$B349</f>
        <v>#DIV/0!</v>
      </c>
      <c r="Y349" s="8" t="e">
        <f>COUNTIFS(Sta!$B:$B,$A349,Sta!$D:$D,"&gt;0.5")/$C349</f>
        <v>#DIV/0!</v>
      </c>
      <c r="Z349" s="11" t="e">
        <f>(COUNTIFS(Sta!$A:$A,$A349,Sta!$E:$E,"&gt;1.5")  + COUNTIFS(Sta!$B:$B,$A349,Sta!$D:$D,"&gt;1.5"))/$D349</f>
        <v>#DIV/0!</v>
      </c>
      <c r="AA349" s="8" t="e">
        <f>COUNTIFS(Sta!$A:$A,$A349,Sta!$E:$E,"&gt;1.5")/$B349</f>
        <v>#DIV/0!</v>
      </c>
      <c r="AB349" s="8" t="e">
        <f>COUNTIFS(Sta!$B:$B,$A349,Sta!$D:$D,"&gt;1.5")/$C349</f>
        <v>#DIV/0!</v>
      </c>
      <c r="AC349" s="11" t="e">
        <f>(COUNTIFS(Sta!$A:A,$A349,Sta!$G:$G,"y") + COUNTIFS(Sta!$B:B,$A349,Sta!$G:$G,"y"))/$D349</f>
        <v>#DIV/0!</v>
      </c>
      <c r="AD349" s="8" t="e">
        <f>COUNTIFS(Sta!$A:A,$A349,Sta!$G:$G,"y")/$B349</f>
        <v>#DIV/0!</v>
      </c>
      <c r="AE349" s="16" t="e">
        <f>COUNTIFS(Sta!$B:B,$A349,Sta!$G:$G,"y")/$C349</f>
        <v>#DIV/0!</v>
      </c>
    </row>
    <row r="350" spans="1:31" x14ac:dyDescent="0.3">
      <c r="A350" t="s">
        <v>436</v>
      </c>
      <c r="B350" s="9">
        <f>COUNTIF(Sta!A:A,A350)</f>
        <v>0</v>
      </c>
      <c r="C350" s="4">
        <f>COUNTIF(Sta!B:B,A350)</f>
        <v>0</v>
      </c>
      <c r="D350" s="4">
        <f t="shared" si="10"/>
        <v>0</v>
      </c>
      <c r="E350" s="11" t="e">
        <f>(COUNTIFS(Sta!$A:$A,$A350,Sta!$F:$F,"&gt;0.5") + COUNTIFS(Sta!$B:$B,$A350,Sta!$F:$F,"&gt;0.5"))/$D350</f>
        <v>#DIV/0!</v>
      </c>
      <c r="F350" s="8" t="e">
        <f>COUNTIFS(Sta!$A:$A,$A350,Sta!$F:$F,"&gt;0.5")/$B350</f>
        <v>#DIV/0!</v>
      </c>
      <c r="G350" s="8" t="e">
        <f>COUNTIFS(Sta!$B:$B,$A350,Sta!$F:$F,"&gt;0.5")/$C350</f>
        <v>#DIV/0!</v>
      </c>
      <c r="H350" s="11" t="e">
        <f>(COUNTIFS(Sta!$A:$A,$A350,Sta!$F:$F,"&gt;1.5") + COUNTIFS(Sta!$B:$B,$A350,Sta!$F:$F,"&gt;1.5"))/$D350</f>
        <v>#DIV/0!</v>
      </c>
      <c r="I350" s="8" t="e">
        <f>COUNTIFS(Sta!$A:$A,$A350,Sta!$F:$F,"&gt;1.5")/$B350</f>
        <v>#DIV/0!</v>
      </c>
      <c r="J350" s="8" t="e">
        <f>COUNTIFS(Sta!$B:$B,$A350,Sta!$F:$F,"&gt;1.5")/$C350</f>
        <v>#DIV/0!</v>
      </c>
      <c r="K350" s="11" t="e">
        <f>(COUNTIFS(Sta!$A:$A,$A350,Sta!$F:$F,"&gt;2.5") + COUNTIFS(Sta!$B:$B,$A350,Sta!$F:$F,"&gt;2.5"))/$D350</f>
        <v>#DIV/0!</v>
      </c>
      <c r="L350" s="8" t="e">
        <f>COUNTIFS(Sta!$A:$A,$A350,Sta!$F:$F,"&gt;2.5")/$B350</f>
        <v>#DIV/0!</v>
      </c>
      <c r="M350" s="8" t="e">
        <f>COUNTIFS(Sta!$B:$B,$A350,Sta!$F:$F,"&gt;2.5")/$C350</f>
        <v>#DIV/0!</v>
      </c>
      <c r="N350" s="11" t="e">
        <f>(COUNTIFS(Sta!$A:$A,$A350,Sta!$F:$F,"&gt;3.5") + COUNTIFS(Sta!$B:$B,$A350,Sta!$F:$F,"&gt;3.5"))/$D350</f>
        <v>#DIV/0!</v>
      </c>
      <c r="O350" s="8" t="e">
        <f>COUNTIFS(Sta!$A:$A,$A350,Sta!$F:$F,"&gt;3.5")/$B350</f>
        <v>#DIV/0!</v>
      </c>
      <c r="P350" s="8" t="e">
        <f>COUNTIFS(Sta!$B:$B,$A350,Sta!$F:$F,"&gt;3.5")/$C350</f>
        <v>#DIV/0!</v>
      </c>
      <c r="Q350" s="11" t="e">
        <f>(COUNTIFS(Sta!$A:$A,$A350,Sta!$D:$D,"&gt;0.5")  + COUNTIFS(Sta!$B:$B,$A350,Sta!$E:$E,"&gt;0.5"))/$D350</f>
        <v>#DIV/0!</v>
      </c>
      <c r="R350" s="8" t="e">
        <f>COUNTIFS(Sta!$A:$A,$A350,Sta!$D:$D,"&gt;0.5")/$B350</f>
        <v>#DIV/0!</v>
      </c>
      <c r="S350" s="8" t="e">
        <f>COUNTIFS(Sta!$B:$B,$A350,Sta!$E:$E,"&gt;0.5")/$C350</f>
        <v>#DIV/0!</v>
      </c>
      <c r="T350" s="11" t="e">
        <f>(COUNTIFS(Sta!$A:$A,$A350,Sta!$D:$D,"&gt;1.5")  + COUNTIFS(Sta!$B:$B,$A350,Sta!$E:$E,"&gt;1.5"))/$D350</f>
        <v>#DIV/0!</v>
      </c>
      <c r="U350" s="8" t="e">
        <f>COUNTIFS(Sta!$A:$A,$A350,Sta!$D:$D,"&gt;1.5")/$B350</f>
        <v>#DIV/0!</v>
      </c>
      <c r="V350" s="8" t="e">
        <f>COUNTIFS(Sta!$B:$B,$A350,Sta!$E:$E,"&gt;1.5")/$C350</f>
        <v>#DIV/0!</v>
      </c>
      <c r="W350" s="11" t="e">
        <f>(COUNTIFS(Sta!$A:$A,$A350,Sta!$E:E,"&gt;0.5") +COUNTIFS(Sta!$B:$B,$A350,Sta!$D:$D,"&gt;0.5"))/$D350</f>
        <v>#DIV/0!</v>
      </c>
      <c r="X350" s="8" t="e">
        <f>COUNTIFS(Sta!$A:$A,$A350,Sta!$E:$E,"&gt;0.5")/$B350</f>
        <v>#DIV/0!</v>
      </c>
      <c r="Y350" s="8" t="e">
        <f>COUNTIFS(Sta!$B:$B,$A350,Sta!$D:$D,"&gt;0.5")/$C350</f>
        <v>#DIV/0!</v>
      </c>
      <c r="Z350" s="11" t="e">
        <f>(COUNTIFS(Sta!$A:$A,$A350,Sta!$E:$E,"&gt;1.5")  + COUNTIFS(Sta!$B:$B,$A350,Sta!$D:$D,"&gt;1.5"))/$D350</f>
        <v>#DIV/0!</v>
      </c>
      <c r="AA350" s="8" t="e">
        <f>COUNTIFS(Sta!$A:$A,$A350,Sta!$E:$E,"&gt;1.5")/$B350</f>
        <v>#DIV/0!</v>
      </c>
      <c r="AB350" s="8" t="e">
        <f>COUNTIFS(Sta!$B:$B,$A350,Sta!$D:$D,"&gt;1.5")/$C350</f>
        <v>#DIV/0!</v>
      </c>
      <c r="AC350" s="11" t="e">
        <f>(COUNTIFS(Sta!$A:A,$A350,Sta!$G:$G,"y") + COUNTIFS(Sta!$B:B,$A350,Sta!$G:$G,"y"))/$D350</f>
        <v>#DIV/0!</v>
      </c>
      <c r="AD350" s="8" t="e">
        <f>COUNTIFS(Sta!$A:A,$A350,Sta!$G:$G,"y")/$B350</f>
        <v>#DIV/0!</v>
      </c>
      <c r="AE350" s="16" t="e">
        <f>COUNTIFS(Sta!$B:B,$A350,Sta!$G:$G,"y")/$C350</f>
        <v>#DIV/0!</v>
      </c>
    </row>
    <row r="351" spans="1:31" x14ac:dyDescent="0.3">
      <c r="A351" t="s">
        <v>445</v>
      </c>
      <c r="B351" s="9">
        <f>COUNTIF(Sta!A:A,A351)</f>
        <v>0</v>
      </c>
      <c r="C351" s="4">
        <f>COUNTIF(Sta!B:B,A351)</f>
        <v>0</v>
      </c>
      <c r="D351" s="4">
        <f t="shared" si="10"/>
        <v>0</v>
      </c>
      <c r="E351" s="11" t="e">
        <f>(COUNTIFS(Sta!$A:$A,$A351,Sta!$F:$F,"&gt;0.5") + COUNTIFS(Sta!$B:$B,$A351,Sta!$F:$F,"&gt;0.5"))/$D351</f>
        <v>#DIV/0!</v>
      </c>
      <c r="F351" s="8" t="e">
        <f>COUNTIFS(Sta!$A:$A,$A351,Sta!$F:$F,"&gt;0.5")/$B351</f>
        <v>#DIV/0!</v>
      </c>
      <c r="G351" s="8" t="e">
        <f>COUNTIFS(Sta!$B:$B,$A351,Sta!$F:$F,"&gt;0.5")/$C351</f>
        <v>#DIV/0!</v>
      </c>
      <c r="H351" s="11" t="e">
        <f>(COUNTIFS(Sta!$A:$A,$A351,Sta!$F:$F,"&gt;1.5") + COUNTIFS(Sta!$B:$B,$A351,Sta!$F:$F,"&gt;1.5"))/$D351</f>
        <v>#DIV/0!</v>
      </c>
      <c r="I351" s="8" t="e">
        <f>COUNTIFS(Sta!$A:$A,$A351,Sta!$F:$F,"&gt;1.5")/$B351</f>
        <v>#DIV/0!</v>
      </c>
      <c r="J351" s="8" t="e">
        <f>COUNTIFS(Sta!$B:$B,$A351,Sta!$F:$F,"&gt;1.5")/$C351</f>
        <v>#DIV/0!</v>
      </c>
      <c r="K351" s="11" t="e">
        <f>(COUNTIFS(Sta!$A:$A,$A351,Sta!$F:$F,"&gt;2.5") + COUNTIFS(Sta!$B:$B,$A351,Sta!$F:$F,"&gt;2.5"))/$D351</f>
        <v>#DIV/0!</v>
      </c>
      <c r="L351" s="8" t="e">
        <f>COUNTIFS(Sta!$A:$A,$A351,Sta!$F:$F,"&gt;2.5")/$B351</f>
        <v>#DIV/0!</v>
      </c>
      <c r="M351" s="8" t="e">
        <f>COUNTIFS(Sta!$B:$B,$A351,Sta!$F:$F,"&gt;2.5")/$C351</f>
        <v>#DIV/0!</v>
      </c>
      <c r="N351" s="11" t="e">
        <f>(COUNTIFS(Sta!$A:$A,$A351,Sta!$F:$F,"&gt;3.5") + COUNTIFS(Sta!$B:$B,$A351,Sta!$F:$F,"&gt;3.5"))/$D351</f>
        <v>#DIV/0!</v>
      </c>
      <c r="O351" s="8" t="e">
        <f>COUNTIFS(Sta!$A:$A,$A351,Sta!$F:$F,"&gt;3.5")/$B351</f>
        <v>#DIV/0!</v>
      </c>
      <c r="P351" s="8" t="e">
        <f>COUNTIFS(Sta!$B:$B,$A351,Sta!$F:$F,"&gt;3.5")/$C351</f>
        <v>#DIV/0!</v>
      </c>
      <c r="Q351" s="11" t="e">
        <f>(COUNTIFS(Sta!$A:$A,$A351,Sta!$D:$D,"&gt;0.5")  + COUNTIFS(Sta!$B:$B,$A351,Sta!$E:$E,"&gt;0.5"))/$D351</f>
        <v>#DIV/0!</v>
      </c>
      <c r="R351" s="8" t="e">
        <f>COUNTIFS(Sta!$A:$A,$A351,Sta!$D:$D,"&gt;0.5")/$B351</f>
        <v>#DIV/0!</v>
      </c>
      <c r="S351" s="8" t="e">
        <f>COUNTIFS(Sta!$B:$B,$A351,Sta!$E:$E,"&gt;0.5")/$C351</f>
        <v>#DIV/0!</v>
      </c>
      <c r="T351" s="11" t="e">
        <f>(COUNTIFS(Sta!$A:$A,$A351,Sta!$D:$D,"&gt;1.5")  + COUNTIFS(Sta!$B:$B,$A351,Sta!$E:$E,"&gt;1.5"))/$D351</f>
        <v>#DIV/0!</v>
      </c>
      <c r="U351" s="8" t="e">
        <f>COUNTIFS(Sta!$A:$A,$A351,Sta!$D:$D,"&gt;1.5")/$B351</f>
        <v>#DIV/0!</v>
      </c>
      <c r="V351" s="8" t="e">
        <f>COUNTIFS(Sta!$B:$B,$A351,Sta!$E:$E,"&gt;1.5")/$C351</f>
        <v>#DIV/0!</v>
      </c>
      <c r="W351" s="11" t="e">
        <f>(COUNTIFS(Sta!$A:$A,$A351,Sta!$E:E,"&gt;0.5") +COUNTIFS(Sta!$B:$B,$A351,Sta!$D:$D,"&gt;0.5"))/$D351</f>
        <v>#DIV/0!</v>
      </c>
      <c r="X351" s="8" t="e">
        <f>COUNTIFS(Sta!$A:$A,$A351,Sta!$E:$E,"&gt;0.5")/$B351</f>
        <v>#DIV/0!</v>
      </c>
      <c r="Y351" s="8" t="e">
        <f>COUNTIFS(Sta!$B:$B,$A351,Sta!$D:$D,"&gt;0.5")/$C351</f>
        <v>#DIV/0!</v>
      </c>
      <c r="Z351" s="11" t="e">
        <f>(COUNTIFS(Sta!$A:$A,$A351,Sta!$E:$E,"&gt;1.5")  + COUNTIFS(Sta!$B:$B,$A351,Sta!$D:$D,"&gt;1.5"))/$D351</f>
        <v>#DIV/0!</v>
      </c>
      <c r="AA351" s="8" t="e">
        <f>COUNTIFS(Sta!$A:$A,$A351,Sta!$E:$E,"&gt;1.5")/$B351</f>
        <v>#DIV/0!</v>
      </c>
      <c r="AB351" s="8" t="e">
        <f>COUNTIFS(Sta!$B:$B,$A351,Sta!$D:$D,"&gt;1.5")/$C351</f>
        <v>#DIV/0!</v>
      </c>
      <c r="AC351" s="11" t="e">
        <f>(COUNTIFS(Sta!$A:A,$A351,Sta!$G:$G,"y") + COUNTIFS(Sta!$B:B,$A351,Sta!$G:$G,"y"))/$D351</f>
        <v>#DIV/0!</v>
      </c>
      <c r="AD351" s="8" t="e">
        <f>COUNTIFS(Sta!$A:A,$A351,Sta!$G:$G,"y")/$B351</f>
        <v>#DIV/0!</v>
      </c>
      <c r="AE351" s="16" t="e">
        <f>COUNTIFS(Sta!$B:B,$A351,Sta!$G:$G,"y")/$C351</f>
        <v>#DIV/0!</v>
      </c>
    </row>
    <row r="352" spans="1:31" x14ac:dyDescent="0.3">
      <c r="A352" t="s">
        <v>450</v>
      </c>
      <c r="B352" s="9">
        <f>COUNTIF(Sta!A:A,A352)</f>
        <v>0</v>
      </c>
      <c r="C352" s="4">
        <f>COUNTIF(Sta!B:B,A352)</f>
        <v>0</v>
      </c>
      <c r="D352" s="4">
        <f t="shared" si="10"/>
        <v>0</v>
      </c>
      <c r="E352" s="11" t="e">
        <f>(COUNTIFS(Sta!$A:$A,$A352,Sta!$F:$F,"&gt;0.5") + COUNTIFS(Sta!$B:$B,$A352,Sta!$F:$F,"&gt;0.5"))/$D352</f>
        <v>#DIV/0!</v>
      </c>
      <c r="F352" s="8" t="e">
        <f>COUNTIFS(Sta!$A:$A,$A352,Sta!$F:$F,"&gt;0.5")/$B352</f>
        <v>#DIV/0!</v>
      </c>
      <c r="G352" s="8" t="e">
        <f>COUNTIFS(Sta!$B:$B,$A352,Sta!$F:$F,"&gt;0.5")/$C352</f>
        <v>#DIV/0!</v>
      </c>
      <c r="H352" s="11" t="e">
        <f>(COUNTIFS(Sta!$A:$A,$A352,Sta!$F:$F,"&gt;1.5") + COUNTIFS(Sta!$B:$B,$A352,Sta!$F:$F,"&gt;1.5"))/$D352</f>
        <v>#DIV/0!</v>
      </c>
      <c r="I352" s="8" t="e">
        <f>COUNTIFS(Sta!$A:$A,$A352,Sta!$F:$F,"&gt;1.5")/$B352</f>
        <v>#DIV/0!</v>
      </c>
      <c r="J352" s="8" t="e">
        <f>COUNTIFS(Sta!$B:$B,$A352,Sta!$F:$F,"&gt;1.5")/$C352</f>
        <v>#DIV/0!</v>
      </c>
      <c r="K352" s="11" t="e">
        <f>(COUNTIFS(Sta!$A:$A,$A352,Sta!$F:$F,"&gt;2.5") + COUNTIFS(Sta!$B:$B,$A352,Sta!$F:$F,"&gt;2.5"))/$D352</f>
        <v>#DIV/0!</v>
      </c>
      <c r="L352" s="8" t="e">
        <f>COUNTIFS(Sta!$A:$A,$A352,Sta!$F:$F,"&gt;2.5")/$B352</f>
        <v>#DIV/0!</v>
      </c>
      <c r="M352" s="8" t="e">
        <f>COUNTIFS(Sta!$B:$B,$A352,Sta!$F:$F,"&gt;2.5")/$C352</f>
        <v>#DIV/0!</v>
      </c>
      <c r="N352" s="11" t="e">
        <f>(COUNTIFS(Sta!$A:$A,$A352,Sta!$F:$F,"&gt;3.5") + COUNTIFS(Sta!$B:$B,$A352,Sta!$F:$F,"&gt;3.5"))/$D352</f>
        <v>#DIV/0!</v>
      </c>
      <c r="O352" s="8" t="e">
        <f>COUNTIFS(Sta!$A:$A,$A352,Sta!$F:$F,"&gt;3.5")/$B352</f>
        <v>#DIV/0!</v>
      </c>
      <c r="P352" s="8" t="e">
        <f>COUNTIFS(Sta!$B:$B,$A352,Sta!$F:$F,"&gt;3.5")/$C352</f>
        <v>#DIV/0!</v>
      </c>
      <c r="Q352" s="11" t="e">
        <f>(COUNTIFS(Sta!$A:$A,$A352,Sta!$D:$D,"&gt;0.5")  + COUNTIFS(Sta!$B:$B,$A352,Sta!$E:$E,"&gt;0.5"))/$D352</f>
        <v>#DIV/0!</v>
      </c>
      <c r="R352" s="8" t="e">
        <f>COUNTIFS(Sta!$A:$A,$A352,Sta!$D:$D,"&gt;0.5")/$B352</f>
        <v>#DIV/0!</v>
      </c>
      <c r="S352" s="8" t="e">
        <f>COUNTIFS(Sta!$B:$B,$A352,Sta!$E:$E,"&gt;0.5")/$C352</f>
        <v>#DIV/0!</v>
      </c>
      <c r="T352" s="11" t="e">
        <f>(COUNTIFS(Sta!$A:$A,$A352,Sta!$D:$D,"&gt;1.5")  + COUNTIFS(Sta!$B:$B,$A352,Sta!$E:$E,"&gt;1.5"))/$D352</f>
        <v>#DIV/0!</v>
      </c>
      <c r="U352" s="8" t="e">
        <f>COUNTIFS(Sta!$A:$A,$A352,Sta!$D:$D,"&gt;1.5")/$B352</f>
        <v>#DIV/0!</v>
      </c>
      <c r="V352" s="8" t="e">
        <f>COUNTIFS(Sta!$B:$B,$A352,Sta!$E:$E,"&gt;1.5")/$C352</f>
        <v>#DIV/0!</v>
      </c>
      <c r="W352" s="11" t="e">
        <f>(COUNTIFS(Sta!$A:$A,$A352,Sta!$E:E,"&gt;0.5") +COUNTIFS(Sta!$B:$B,$A352,Sta!$D:$D,"&gt;0.5"))/$D352</f>
        <v>#DIV/0!</v>
      </c>
      <c r="X352" s="8" t="e">
        <f>COUNTIFS(Sta!$A:$A,$A352,Sta!$E:$E,"&gt;0.5")/$B352</f>
        <v>#DIV/0!</v>
      </c>
      <c r="Y352" s="8" t="e">
        <f>COUNTIFS(Sta!$B:$B,$A352,Sta!$D:$D,"&gt;0.5")/$C352</f>
        <v>#DIV/0!</v>
      </c>
      <c r="Z352" s="11" t="e">
        <f>(COUNTIFS(Sta!$A:$A,$A352,Sta!$E:$E,"&gt;1.5")  + COUNTIFS(Sta!$B:$B,$A352,Sta!$D:$D,"&gt;1.5"))/$D352</f>
        <v>#DIV/0!</v>
      </c>
      <c r="AA352" s="8" t="e">
        <f>COUNTIFS(Sta!$A:$A,$A352,Sta!$E:$E,"&gt;1.5")/$B352</f>
        <v>#DIV/0!</v>
      </c>
      <c r="AB352" s="8" t="e">
        <f>COUNTIFS(Sta!$B:$B,$A352,Sta!$D:$D,"&gt;1.5")/$C352</f>
        <v>#DIV/0!</v>
      </c>
      <c r="AC352" s="11" t="e">
        <f>(COUNTIFS(Sta!$A:A,$A352,Sta!$G:$G,"y") + COUNTIFS(Sta!$B:B,$A352,Sta!$G:$G,"y"))/$D352</f>
        <v>#DIV/0!</v>
      </c>
      <c r="AD352" s="8" t="e">
        <f>COUNTIFS(Sta!$A:A,$A352,Sta!$G:$G,"y")/$B352</f>
        <v>#DIV/0!</v>
      </c>
      <c r="AE352" s="16" t="e">
        <f>COUNTIFS(Sta!$B:B,$A352,Sta!$G:$G,"y")/$C352</f>
        <v>#DIV/0!</v>
      </c>
    </row>
    <row r="353" spans="1:31" x14ac:dyDescent="0.3">
      <c r="A353" t="s">
        <v>438</v>
      </c>
      <c r="B353" s="9">
        <f>COUNTIF(Sta!A:A,A353)</f>
        <v>0</v>
      </c>
      <c r="C353" s="4">
        <f>COUNTIF(Sta!B:B,A353)</f>
        <v>0</v>
      </c>
      <c r="D353" s="4">
        <f t="shared" si="10"/>
        <v>0</v>
      </c>
      <c r="E353" s="11" t="e">
        <f>(COUNTIFS(Sta!$A:$A,$A353,Sta!$F:$F,"&gt;0.5") + COUNTIFS(Sta!$B:$B,$A353,Sta!$F:$F,"&gt;0.5"))/$D353</f>
        <v>#DIV/0!</v>
      </c>
      <c r="F353" s="8" t="e">
        <f>COUNTIFS(Sta!$A:$A,$A353,Sta!$F:$F,"&gt;0.5")/$B353</f>
        <v>#DIV/0!</v>
      </c>
      <c r="G353" s="8" t="e">
        <f>COUNTIFS(Sta!$B:$B,$A353,Sta!$F:$F,"&gt;0.5")/$C353</f>
        <v>#DIV/0!</v>
      </c>
      <c r="H353" s="11" t="e">
        <f>(COUNTIFS(Sta!$A:$A,$A353,Sta!$F:$F,"&gt;1.5") + COUNTIFS(Sta!$B:$B,$A353,Sta!$F:$F,"&gt;1.5"))/$D353</f>
        <v>#DIV/0!</v>
      </c>
      <c r="I353" s="8" t="e">
        <f>COUNTIFS(Sta!$A:$A,$A353,Sta!$F:$F,"&gt;1.5")/$B353</f>
        <v>#DIV/0!</v>
      </c>
      <c r="J353" s="8" t="e">
        <f>COUNTIFS(Sta!$B:$B,$A353,Sta!$F:$F,"&gt;1.5")/$C353</f>
        <v>#DIV/0!</v>
      </c>
      <c r="K353" s="11" t="e">
        <f>(COUNTIFS(Sta!$A:$A,$A353,Sta!$F:$F,"&gt;2.5") + COUNTIFS(Sta!$B:$B,$A353,Sta!$F:$F,"&gt;2.5"))/$D353</f>
        <v>#DIV/0!</v>
      </c>
      <c r="L353" s="8" t="e">
        <f>COUNTIFS(Sta!$A:$A,$A353,Sta!$F:$F,"&gt;2.5")/$B353</f>
        <v>#DIV/0!</v>
      </c>
      <c r="M353" s="8" t="e">
        <f>COUNTIFS(Sta!$B:$B,$A353,Sta!$F:$F,"&gt;2.5")/$C353</f>
        <v>#DIV/0!</v>
      </c>
      <c r="N353" s="11" t="e">
        <f>(COUNTIFS(Sta!$A:$A,$A353,Sta!$F:$F,"&gt;3.5") + COUNTIFS(Sta!$B:$B,$A353,Sta!$F:$F,"&gt;3.5"))/$D353</f>
        <v>#DIV/0!</v>
      </c>
      <c r="O353" s="8" t="e">
        <f>COUNTIFS(Sta!$A:$A,$A353,Sta!$F:$F,"&gt;3.5")/$B353</f>
        <v>#DIV/0!</v>
      </c>
      <c r="P353" s="8" t="e">
        <f>COUNTIFS(Sta!$B:$B,$A353,Sta!$F:$F,"&gt;3.5")/$C353</f>
        <v>#DIV/0!</v>
      </c>
      <c r="Q353" s="11" t="e">
        <f>(COUNTIFS(Sta!$A:$A,$A353,Sta!$D:$D,"&gt;0.5")  + COUNTIFS(Sta!$B:$B,$A353,Sta!$E:$E,"&gt;0.5"))/$D353</f>
        <v>#DIV/0!</v>
      </c>
      <c r="R353" s="8" t="e">
        <f>COUNTIFS(Sta!$A:$A,$A353,Sta!$D:$D,"&gt;0.5")/$B353</f>
        <v>#DIV/0!</v>
      </c>
      <c r="S353" s="8" t="e">
        <f>COUNTIFS(Sta!$B:$B,$A353,Sta!$E:$E,"&gt;0.5")/$C353</f>
        <v>#DIV/0!</v>
      </c>
      <c r="T353" s="11" t="e">
        <f>(COUNTIFS(Sta!$A:$A,$A353,Sta!$D:$D,"&gt;1.5")  + COUNTIFS(Sta!$B:$B,$A353,Sta!$E:$E,"&gt;1.5"))/$D353</f>
        <v>#DIV/0!</v>
      </c>
      <c r="U353" s="8" t="e">
        <f>COUNTIFS(Sta!$A:$A,$A353,Sta!$D:$D,"&gt;1.5")/$B353</f>
        <v>#DIV/0!</v>
      </c>
      <c r="V353" s="8" t="e">
        <f>COUNTIFS(Sta!$B:$B,$A353,Sta!$E:$E,"&gt;1.5")/$C353</f>
        <v>#DIV/0!</v>
      </c>
      <c r="W353" s="11" t="e">
        <f>(COUNTIFS(Sta!$A:$A,$A353,Sta!$E:E,"&gt;0.5") +COUNTIFS(Sta!$B:$B,$A353,Sta!$D:$D,"&gt;0.5"))/$D353</f>
        <v>#DIV/0!</v>
      </c>
      <c r="X353" s="8" t="e">
        <f>COUNTIFS(Sta!$A:$A,$A353,Sta!$E:$E,"&gt;0.5")/$B353</f>
        <v>#DIV/0!</v>
      </c>
      <c r="Y353" s="8" t="e">
        <f>COUNTIFS(Sta!$B:$B,$A353,Sta!$D:$D,"&gt;0.5")/$C353</f>
        <v>#DIV/0!</v>
      </c>
      <c r="Z353" s="11" t="e">
        <f>(COUNTIFS(Sta!$A:$A,$A353,Sta!$E:$E,"&gt;1.5")  + COUNTIFS(Sta!$B:$B,$A353,Sta!$D:$D,"&gt;1.5"))/$D353</f>
        <v>#DIV/0!</v>
      </c>
      <c r="AA353" s="8" t="e">
        <f>COUNTIFS(Sta!$A:$A,$A353,Sta!$E:$E,"&gt;1.5")/$B353</f>
        <v>#DIV/0!</v>
      </c>
      <c r="AB353" s="8" t="e">
        <f>COUNTIFS(Sta!$B:$B,$A353,Sta!$D:$D,"&gt;1.5")/$C353</f>
        <v>#DIV/0!</v>
      </c>
      <c r="AC353" s="11" t="e">
        <f>(COUNTIFS(Sta!$A:A,$A353,Sta!$G:$G,"y") + COUNTIFS(Sta!$B:B,$A353,Sta!$G:$G,"y"))/$D353</f>
        <v>#DIV/0!</v>
      </c>
      <c r="AD353" s="8" t="e">
        <f>COUNTIFS(Sta!$A:A,$A353,Sta!$G:$G,"y")/$B353</f>
        <v>#DIV/0!</v>
      </c>
      <c r="AE353" s="16" t="e">
        <f>COUNTIFS(Sta!$B:B,$A353,Sta!$G:$G,"y")/$C353</f>
        <v>#DIV/0!</v>
      </c>
    </row>
    <row r="354" spans="1:31" x14ac:dyDescent="0.3">
      <c r="A354" t="s">
        <v>439</v>
      </c>
      <c r="B354" s="9">
        <f>COUNTIF(Sta!A:A,A354)</f>
        <v>0</v>
      </c>
      <c r="C354" s="4">
        <f>COUNTIF(Sta!B:B,A354)</f>
        <v>0</v>
      </c>
      <c r="D354" s="4">
        <f t="shared" si="10"/>
        <v>0</v>
      </c>
      <c r="E354" s="11" t="e">
        <f>(COUNTIFS(Sta!$A:$A,$A354,Sta!$F:$F,"&gt;0.5") + COUNTIFS(Sta!$B:$B,$A354,Sta!$F:$F,"&gt;0.5"))/$D354</f>
        <v>#DIV/0!</v>
      </c>
      <c r="F354" s="8" t="e">
        <f>COUNTIFS(Sta!$A:$A,$A354,Sta!$F:$F,"&gt;0.5")/$B354</f>
        <v>#DIV/0!</v>
      </c>
      <c r="G354" s="8" t="e">
        <f>COUNTIFS(Sta!$B:$B,$A354,Sta!$F:$F,"&gt;0.5")/$C354</f>
        <v>#DIV/0!</v>
      </c>
      <c r="H354" s="11" t="e">
        <f>(COUNTIFS(Sta!$A:$A,$A354,Sta!$F:$F,"&gt;1.5") + COUNTIFS(Sta!$B:$B,$A354,Sta!$F:$F,"&gt;1.5"))/$D354</f>
        <v>#DIV/0!</v>
      </c>
      <c r="I354" s="8" t="e">
        <f>COUNTIFS(Sta!$A:$A,$A354,Sta!$F:$F,"&gt;1.5")/$B354</f>
        <v>#DIV/0!</v>
      </c>
      <c r="J354" s="8" t="e">
        <f>COUNTIFS(Sta!$B:$B,$A354,Sta!$F:$F,"&gt;1.5")/$C354</f>
        <v>#DIV/0!</v>
      </c>
      <c r="K354" s="11" t="e">
        <f>(COUNTIFS(Sta!$A:$A,$A354,Sta!$F:$F,"&gt;2.5") + COUNTIFS(Sta!$B:$B,$A354,Sta!$F:$F,"&gt;2.5"))/$D354</f>
        <v>#DIV/0!</v>
      </c>
      <c r="L354" s="8" t="e">
        <f>COUNTIFS(Sta!$A:$A,$A354,Sta!$F:$F,"&gt;2.5")/$B354</f>
        <v>#DIV/0!</v>
      </c>
      <c r="M354" s="8" t="e">
        <f>COUNTIFS(Sta!$B:$B,$A354,Sta!$F:$F,"&gt;2.5")/$C354</f>
        <v>#DIV/0!</v>
      </c>
      <c r="N354" s="11" t="e">
        <f>(COUNTIFS(Sta!$A:$A,$A354,Sta!$F:$F,"&gt;3.5") + COUNTIFS(Sta!$B:$B,$A354,Sta!$F:$F,"&gt;3.5"))/$D354</f>
        <v>#DIV/0!</v>
      </c>
      <c r="O354" s="8" t="e">
        <f>COUNTIFS(Sta!$A:$A,$A354,Sta!$F:$F,"&gt;3.5")/$B354</f>
        <v>#DIV/0!</v>
      </c>
      <c r="P354" s="8" t="e">
        <f>COUNTIFS(Sta!$B:$B,$A354,Sta!$F:$F,"&gt;3.5")/$C354</f>
        <v>#DIV/0!</v>
      </c>
      <c r="Q354" s="11" t="e">
        <f>(COUNTIFS(Sta!$A:$A,$A354,Sta!$D:$D,"&gt;0.5")  + COUNTIFS(Sta!$B:$B,$A354,Sta!$E:$E,"&gt;0.5"))/$D354</f>
        <v>#DIV/0!</v>
      </c>
      <c r="R354" s="8" t="e">
        <f>COUNTIFS(Sta!$A:$A,$A354,Sta!$D:$D,"&gt;0.5")/$B354</f>
        <v>#DIV/0!</v>
      </c>
      <c r="S354" s="8" t="e">
        <f>COUNTIFS(Sta!$B:$B,$A354,Sta!$E:$E,"&gt;0.5")/$C354</f>
        <v>#DIV/0!</v>
      </c>
      <c r="T354" s="11" t="e">
        <f>(COUNTIFS(Sta!$A:$A,$A354,Sta!$D:$D,"&gt;1.5")  + COUNTIFS(Sta!$B:$B,$A354,Sta!$E:$E,"&gt;1.5"))/$D354</f>
        <v>#DIV/0!</v>
      </c>
      <c r="U354" s="8" t="e">
        <f>COUNTIFS(Sta!$A:$A,$A354,Sta!$D:$D,"&gt;1.5")/$B354</f>
        <v>#DIV/0!</v>
      </c>
      <c r="V354" s="8" t="e">
        <f>COUNTIFS(Sta!$B:$B,$A354,Sta!$E:$E,"&gt;1.5")/$C354</f>
        <v>#DIV/0!</v>
      </c>
      <c r="W354" s="11" t="e">
        <f>(COUNTIFS(Sta!$A:$A,$A354,Sta!$E:E,"&gt;0.5") +COUNTIFS(Sta!$B:$B,$A354,Sta!$D:$D,"&gt;0.5"))/$D354</f>
        <v>#DIV/0!</v>
      </c>
      <c r="X354" s="8" t="e">
        <f>COUNTIFS(Sta!$A:$A,$A354,Sta!$E:$E,"&gt;0.5")/$B354</f>
        <v>#DIV/0!</v>
      </c>
      <c r="Y354" s="8" t="e">
        <f>COUNTIFS(Sta!$B:$B,$A354,Sta!$D:$D,"&gt;0.5")/$C354</f>
        <v>#DIV/0!</v>
      </c>
      <c r="Z354" s="11" t="e">
        <f>(COUNTIFS(Sta!$A:$A,$A354,Sta!$E:$E,"&gt;1.5")  + COUNTIFS(Sta!$B:$B,$A354,Sta!$D:$D,"&gt;1.5"))/$D354</f>
        <v>#DIV/0!</v>
      </c>
      <c r="AA354" s="8" t="e">
        <f>COUNTIFS(Sta!$A:$A,$A354,Sta!$E:$E,"&gt;1.5")/$B354</f>
        <v>#DIV/0!</v>
      </c>
      <c r="AB354" s="8" t="e">
        <f>COUNTIFS(Sta!$B:$B,$A354,Sta!$D:$D,"&gt;1.5")/$C354</f>
        <v>#DIV/0!</v>
      </c>
      <c r="AC354" s="11" t="e">
        <f>(COUNTIFS(Sta!$A:A,$A354,Sta!$G:$G,"y") + COUNTIFS(Sta!$B:B,$A354,Sta!$G:$G,"y"))/$D354</f>
        <v>#DIV/0!</v>
      </c>
      <c r="AD354" s="8" t="e">
        <f>COUNTIFS(Sta!$A:A,$A354,Sta!$G:$G,"y")/$B354</f>
        <v>#DIV/0!</v>
      </c>
      <c r="AE354" s="16" t="e">
        <f>COUNTIFS(Sta!$B:B,$A354,Sta!$G:$G,"y")/$C354</f>
        <v>#DIV/0!</v>
      </c>
    </row>
    <row r="355" spans="1:31" x14ac:dyDescent="0.3">
      <c r="A355" t="s">
        <v>443</v>
      </c>
      <c r="B355" s="9">
        <f>COUNTIF(Sta!A:A,A355)</f>
        <v>0</v>
      </c>
      <c r="C355" s="4">
        <f>COUNTIF(Sta!B:B,A355)</f>
        <v>0</v>
      </c>
      <c r="D355" s="4">
        <f t="shared" si="10"/>
        <v>0</v>
      </c>
      <c r="E355" s="11" t="e">
        <f>(COUNTIFS(Sta!$A:$A,$A355,Sta!$F:$F,"&gt;0.5") + COUNTIFS(Sta!$B:$B,$A355,Sta!$F:$F,"&gt;0.5"))/$D355</f>
        <v>#DIV/0!</v>
      </c>
      <c r="F355" s="8" t="e">
        <f>COUNTIFS(Sta!$A:$A,$A355,Sta!$F:$F,"&gt;0.5")/$B355</f>
        <v>#DIV/0!</v>
      </c>
      <c r="G355" s="8" t="e">
        <f>COUNTIFS(Sta!$B:$B,$A355,Sta!$F:$F,"&gt;0.5")/$C355</f>
        <v>#DIV/0!</v>
      </c>
      <c r="H355" s="11" t="e">
        <f>(COUNTIFS(Sta!$A:$A,$A355,Sta!$F:$F,"&gt;1.5") + COUNTIFS(Sta!$B:$B,$A355,Sta!$F:$F,"&gt;1.5"))/$D355</f>
        <v>#DIV/0!</v>
      </c>
      <c r="I355" s="8" t="e">
        <f>COUNTIFS(Sta!$A:$A,$A355,Sta!$F:$F,"&gt;1.5")/$B355</f>
        <v>#DIV/0!</v>
      </c>
      <c r="J355" s="8" t="e">
        <f>COUNTIFS(Sta!$B:$B,$A355,Sta!$F:$F,"&gt;1.5")/$C355</f>
        <v>#DIV/0!</v>
      </c>
      <c r="K355" s="11" t="e">
        <f>(COUNTIFS(Sta!$A:$A,$A355,Sta!$F:$F,"&gt;2.5") + COUNTIFS(Sta!$B:$B,$A355,Sta!$F:$F,"&gt;2.5"))/$D355</f>
        <v>#DIV/0!</v>
      </c>
      <c r="L355" s="8" t="e">
        <f>COUNTIFS(Sta!$A:$A,$A355,Sta!$F:$F,"&gt;2.5")/$B355</f>
        <v>#DIV/0!</v>
      </c>
      <c r="M355" s="8" t="e">
        <f>COUNTIFS(Sta!$B:$B,$A355,Sta!$F:$F,"&gt;2.5")/$C355</f>
        <v>#DIV/0!</v>
      </c>
      <c r="N355" s="11" t="e">
        <f>(COUNTIFS(Sta!$A:$A,$A355,Sta!$F:$F,"&gt;3.5") + COUNTIFS(Sta!$B:$B,$A355,Sta!$F:$F,"&gt;3.5"))/$D355</f>
        <v>#DIV/0!</v>
      </c>
      <c r="O355" s="8" t="e">
        <f>COUNTIFS(Sta!$A:$A,$A355,Sta!$F:$F,"&gt;3.5")/$B355</f>
        <v>#DIV/0!</v>
      </c>
      <c r="P355" s="8" t="e">
        <f>COUNTIFS(Sta!$B:$B,$A355,Sta!$F:$F,"&gt;3.5")/$C355</f>
        <v>#DIV/0!</v>
      </c>
      <c r="Q355" s="11" t="e">
        <f>(COUNTIFS(Sta!$A:$A,$A355,Sta!$D:$D,"&gt;0.5")  + COUNTIFS(Sta!$B:$B,$A355,Sta!$E:$E,"&gt;0.5"))/$D355</f>
        <v>#DIV/0!</v>
      </c>
      <c r="R355" s="8" t="e">
        <f>COUNTIFS(Sta!$A:$A,$A355,Sta!$D:$D,"&gt;0.5")/$B355</f>
        <v>#DIV/0!</v>
      </c>
      <c r="S355" s="8" t="e">
        <f>COUNTIFS(Sta!$B:$B,$A355,Sta!$E:$E,"&gt;0.5")/$C355</f>
        <v>#DIV/0!</v>
      </c>
      <c r="T355" s="11" t="e">
        <f>(COUNTIFS(Sta!$A:$A,$A355,Sta!$D:$D,"&gt;1.5")  + COUNTIFS(Sta!$B:$B,$A355,Sta!$E:$E,"&gt;1.5"))/$D355</f>
        <v>#DIV/0!</v>
      </c>
      <c r="U355" s="8" t="e">
        <f>COUNTIFS(Sta!$A:$A,$A355,Sta!$D:$D,"&gt;1.5")/$B355</f>
        <v>#DIV/0!</v>
      </c>
      <c r="V355" s="8" t="e">
        <f>COUNTIFS(Sta!$B:$B,$A355,Sta!$E:$E,"&gt;1.5")/$C355</f>
        <v>#DIV/0!</v>
      </c>
      <c r="W355" s="11" t="e">
        <f>(COUNTIFS(Sta!$A:$A,$A355,Sta!$E:E,"&gt;0.5") +COUNTIFS(Sta!$B:$B,$A355,Sta!$D:$D,"&gt;0.5"))/$D355</f>
        <v>#DIV/0!</v>
      </c>
      <c r="X355" s="8" t="e">
        <f>COUNTIFS(Sta!$A:$A,$A355,Sta!$E:$E,"&gt;0.5")/$B355</f>
        <v>#DIV/0!</v>
      </c>
      <c r="Y355" s="8" t="e">
        <f>COUNTIFS(Sta!$B:$B,$A355,Sta!$D:$D,"&gt;0.5")/$C355</f>
        <v>#DIV/0!</v>
      </c>
      <c r="Z355" s="11" t="e">
        <f>(COUNTIFS(Sta!$A:$A,$A355,Sta!$E:$E,"&gt;1.5")  + COUNTIFS(Sta!$B:$B,$A355,Sta!$D:$D,"&gt;1.5"))/$D355</f>
        <v>#DIV/0!</v>
      </c>
      <c r="AA355" s="8" t="e">
        <f>COUNTIFS(Sta!$A:$A,$A355,Sta!$E:$E,"&gt;1.5")/$B355</f>
        <v>#DIV/0!</v>
      </c>
      <c r="AB355" s="8" t="e">
        <f>COUNTIFS(Sta!$B:$B,$A355,Sta!$D:$D,"&gt;1.5")/$C355</f>
        <v>#DIV/0!</v>
      </c>
      <c r="AC355" s="11" t="e">
        <f>(COUNTIFS(Sta!$A:A,$A355,Sta!$G:$G,"y") + COUNTIFS(Sta!$B:B,$A355,Sta!$G:$G,"y"))/$D355</f>
        <v>#DIV/0!</v>
      </c>
      <c r="AD355" s="8" t="e">
        <f>COUNTIFS(Sta!$A:A,$A355,Sta!$G:$G,"y")/$B355</f>
        <v>#DIV/0!</v>
      </c>
      <c r="AE355" s="16" t="e">
        <f>COUNTIFS(Sta!$B:B,$A355,Sta!$G:$G,"y")/$C355</f>
        <v>#DIV/0!</v>
      </c>
    </row>
    <row r="356" spans="1:31" x14ac:dyDescent="0.3">
      <c r="A356" t="s">
        <v>437</v>
      </c>
      <c r="B356" s="9">
        <f>COUNTIF(Sta!A:A,A356)</f>
        <v>0</v>
      </c>
      <c r="C356" s="4">
        <f>COUNTIF(Sta!B:B,A356)</f>
        <v>0</v>
      </c>
      <c r="D356" s="4">
        <f t="shared" si="10"/>
        <v>0</v>
      </c>
      <c r="E356" s="11" t="e">
        <f>(COUNTIFS(Sta!$A:$A,$A356,Sta!$F:$F,"&gt;0.5") + COUNTIFS(Sta!$B:$B,$A356,Sta!$F:$F,"&gt;0.5"))/$D356</f>
        <v>#DIV/0!</v>
      </c>
      <c r="F356" s="8" t="e">
        <f>COUNTIFS(Sta!$A:$A,$A356,Sta!$F:$F,"&gt;0.5")/$B356</f>
        <v>#DIV/0!</v>
      </c>
      <c r="G356" s="8" t="e">
        <f>COUNTIFS(Sta!$B:$B,$A356,Sta!$F:$F,"&gt;0.5")/$C356</f>
        <v>#DIV/0!</v>
      </c>
      <c r="H356" s="11" t="e">
        <f>(COUNTIFS(Sta!$A:$A,$A356,Sta!$F:$F,"&gt;1.5") + COUNTIFS(Sta!$B:$B,$A356,Sta!$F:$F,"&gt;1.5"))/$D356</f>
        <v>#DIV/0!</v>
      </c>
      <c r="I356" s="8" t="e">
        <f>COUNTIFS(Sta!$A:$A,$A356,Sta!$F:$F,"&gt;1.5")/$B356</f>
        <v>#DIV/0!</v>
      </c>
      <c r="J356" s="8" t="e">
        <f>COUNTIFS(Sta!$B:$B,$A356,Sta!$F:$F,"&gt;1.5")/$C356</f>
        <v>#DIV/0!</v>
      </c>
      <c r="K356" s="11" t="e">
        <f>(COUNTIFS(Sta!$A:$A,$A356,Sta!$F:$F,"&gt;2.5") + COUNTIFS(Sta!$B:$B,$A356,Sta!$F:$F,"&gt;2.5"))/$D356</f>
        <v>#DIV/0!</v>
      </c>
      <c r="L356" s="8" t="e">
        <f>COUNTIFS(Sta!$A:$A,$A356,Sta!$F:$F,"&gt;2.5")/$B356</f>
        <v>#DIV/0!</v>
      </c>
      <c r="M356" s="8" t="e">
        <f>COUNTIFS(Sta!$B:$B,$A356,Sta!$F:$F,"&gt;2.5")/$C356</f>
        <v>#DIV/0!</v>
      </c>
      <c r="N356" s="11" t="e">
        <f>(COUNTIFS(Sta!$A:$A,$A356,Sta!$F:$F,"&gt;3.5") + COUNTIFS(Sta!$B:$B,$A356,Sta!$F:$F,"&gt;3.5"))/$D356</f>
        <v>#DIV/0!</v>
      </c>
      <c r="O356" s="8" t="e">
        <f>COUNTIFS(Sta!$A:$A,$A356,Sta!$F:$F,"&gt;3.5")/$B356</f>
        <v>#DIV/0!</v>
      </c>
      <c r="P356" s="8" t="e">
        <f>COUNTIFS(Sta!$B:$B,$A356,Sta!$F:$F,"&gt;3.5")/$C356</f>
        <v>#DIV/0!</v>
      </c>
      <c r="Q356" s="11" t="e">
        <f>(COUNTIFS(Sta!$A:$A,$A356,Sta!$D:$D,"&gt;0.5")  + COUNTIFS(Sta!$B:$B,$A356,Sta!$E:$E,"&gt;0.5"))/$D356</f>
        <v>#DIV/0!</v>
      </c>
      <c r="R356" s="8" t="e">
        <f>COUNTIFS(Sta!$A:$A,$A356,Sta!$D:$D,"&gt;0.5")/$B356</f>
        <v>#DIV/0!</v>
      </c>
      <c r="S356" s="8" t="e">
        <f>COUNTIFS(Sta!$B:$B,$A356,Sta!$E:$E,"&gt;0.5")/$C356</f>
        <v>#DIV/0!</v>
      </c>
      <c r="T356" s="11" t="e">
        <f>(COUNTIFS(Sta!$A:$A,$A356,Sta!$D:$D,"&gt;1.5")  + COUNTIFS(Sta!$B:$B,$A356,Sta!$E:$E,"&gt;1.5"))/$D356</f>
        <v>#DIV/0!</v>
      </c>
      <c r="U356" s="8" t="e">
        <f>COUNTIFS(Sta!$A:$A,$A356,Sta!$D:$D,"&gt;1.5")/$B356</f>
        <v>#DIV/0!</v>
      </c>
      <c r="V356" s="8" t="e">
        <f>COUNTIFS(Sta!$B:$B,$A356,Sta!$E:$E,"&gt;1.5")/$C356</f>
        <v>#DIV/0!</v>
      </c>
      <c r="W356" s="11" t="e">
        <f>(COUNTIFS(Sta!$A:$A,$A356,Sta!$E:E,"&gt;0.5") +COUNTIFS(Sta!$B:$B,$A356,Sta!$D:$D,"&gt;0.5"))/$D356</f>
        <v>#DIV/0!</v>
      </c>
      <c r="X356" s="8" t="e">
        <f>COUNTIFS(Sta!$A:$A,$A356,Sta!$E:$E,"&gt;0.5")/$B356</f>
        <v>#DIV/0!</v>
      </c>
      <c r="Y356" s="8" t="e">
        <f>COUNTIFS(Sta!$B:$B,$A356,Sta!$D:$D,"&gt;0.5")/$C356</f>
        <v>#DIV/0!</v>
      </c>
      <c r="Z356" s="11" t="e">
        <f>(COUNTIFS(Sta!$A:$A,$A356,Sta!$E:$E,"&gt;1.5")  + COUNTIFS(Sta!$B:$B,$A356,Sta!$D:$D,"&gt;1.5"))/$D356</f>
        <v>#DIV/0!</v>
      </c>
      <c r="AA356" s="8" t="e">
        <f>COUNTIFS(Sta!$A:$A,$A356,Sta!$E:$E,"&gt;1.5")/$B356</f>
        <v>#DIV/0!</v>
      </c>
      <c r="AB356" s="8" t="e">
        <f>COUNTIFS(Sta!$B:$B,$A356,Sta!$D:$D,"&gt;1.5")/$C356</f>
        <v>#DIV/0!</v>
      </c>
      <c r="AC356" s="11" t="e">
        <f>(COUNTIFS(Sta!$A:A,$A356,Sta!$G:$G,"y") + COUNTIFS(Sta!$B:B,$A356,Sta!$G:$G,"y"))/$D356</f>
        <v>#DIV/0!</v>
      </c>
      <c r="AD356" s="8" t="e">
        <f>COUNTIFS(Sta!$A:A,$A356,Sta!$G:$G,"y")/$B356</f>
        <v>#DIV/0!</v>
      </c>
      <c r="AE356" s="16" t="e">
        <f>COUNTIFS(Sta!$B:B,$A356,Sta!$G:$G,"y")/$C356</f>
        <v>#DIV/0!</v>
      </c>
    </row>
    <row r="357" spans="1:31" x14ac:dyDescent="0.3">
      <c r="A357" t="s">
        <v>440</v>
      </c>
      <c r="B357" s="9">
        <f>COUNTIF(Sta!A:A,A357)</f>
        <v>0</v>
      </c>
      <c r="C357" s="4">
        <f>COUNTIF(Sta!B:B,A357)</f>
        <v>0</v>
      </c>
      <c r="D357" s="4">
        <f t="shared" si="10"/>
        <v>0</v>
      </c>
      <c r="E357" s="11" t="e">
        <f>(COUNTIFS(Sta!$A:$A,$A357,Sta!$F:$F,"&gt;0.5") + COUNTIFS(Sta!$B:$B,$A357,Sta!$F:$F,"&gt;0.5"))/$D357</f>
        <v>#DIV/0!</v>
      </c>
      <c r="F357" s="8" t="e">
        <f>COUNTIFS(Sta!$A:$A,$A357,Sta!$F:$F,"&gt;0.5")/$B357</f>
        <v>#DIV/0!</v>
      </c>
      <c r="G357" s="8" t="e">
        <f>COUNTIFS(Sta!$B:$B,$A357,Sta!$F:$F,"&gt;0.5")/$C357</f>
        <v>#DIV/0!</v>
      </c>
      <c r="H357" s="11" t="e">
        <f>(COUNTIFS(Sta!$A:$A,$A357,Sta!$F:$F,"&gt;1.5") + COUNTIFS(Sta!$B:$B,$A357,Sta!$F:$F,"&gt;1.5"))/$D357</f>
        <v>#DIV/0!</v>
      </c>
      <c r="I357" s="8" t="e">
        <f>COUNTIFS(Sta!$A:$A,$A357,Sta!$F:$F,"&gt;1.5")/$B357</f>
        <v>#DIV/0!</v>
      </c>
      <c r="J357" s="8" t="e">
        <f>COUNTIFS(Sta!$B:$B,$A357,Sta!$F:$F,"&gt;1.5")/$C357</f>
        <v>#DIV/0!</v>
      </c>
      <c r="K357" s="11" t="e">
        <f>(COUNTIFS(Sta!$A:$A,$A357,Sta!$F:$F,"&gt;2.5") + COUNTIFS(Sta!$B:$B,$A357,Sta!$F:$F,"&gt;2.5"))/$D357</f>
        <v>#DIV/0!</v>
      </c>
      <c r="L357" s="8" t="e">
        <f>COUNTIFS(Sta!$A:$A,$A357,Sta!$F:$F,"&gt;2.5")/$B357</f>
        <v>#DIV/0!</v>
      </c>
      <c r="M357" s="8" t="e">
        <f>COUNTIFS(Sta!$B:$B,$A357,Sta!$F:$F,"&gt;2.5")/$C357</f>
        <v>#DIV/0!</v>
      </c>
      <c r="N357" s="11" t="e">
        <f>(COUNTIFS(Sta!$A:$A,$A357,Sta!$F:$F,"&gt;3.5") + COUNTIFS(Sta!$B:$B,$A357,Sta!$F:$F,"&gt;3.5"))/$D357</f>
        <v>#DIV/0!</v>
      </c>
      <c r="O357" s="8" t="e">
        <f>COUNTIFS(Sta!$A:$A,$A357,Sta!$F:$F,"&gt;3.5")/$B357</f>
        <v>#DIV/0!</v>
      </c>
      <c r="P357" s="8" t="e">
        <f>COUNTIFS(Sta!$B:$B,$A357,Sta!$F:$F,"&gt;3.5")/$C357</f>
        <v>#DIV/0!</v>
      </c>
      <c r="Q357" s="11" t="e">
        <f>(COUNTIFS(Sta!$A:$A,$A357,Sta!$D:$D,"&gt;0.5")  + COUNTIFS(Sta!$B:$B,$A357,Sta!$E:$E,"&gt;0.5"))/$D357</f>
        <v>#DIV/0!</v>
      </c>
      <c r="R357" s="8" t="e">
        <f>COUNTIFS(Sta!$A:$A,$A357,Sta!$D:$D,"&gt;0.5")/$B357</f>
        <v>#DIV/0!</v>
      </c>
      <c r="S357" s="8" t="e">
        <f>COUNTIFS(Sta!$B:$B,$A357,Sta!$E:$E,"&gt;0.5")/$C357</f>
        <v>#DIV/0!</v>
      </c>
      <c r="T357" s="11" t="e">
        <f>(COUNTIFS(Sta!$A:$A,$A357,Sta!$D:$D,"&gt;1.5")  + COUNTIFS(Sta!$B:$B,$A357,Sta!$E:$E,"&gt;1.5"))/$D357</f>
        <v>#DIV/0!</v>
      </c>
      <c r="U357" s="8" t="e">
        <f>COUNTIFS(Sta!$A:$A,$A357,Sta!$D:$D,"&gt;1.5")/$B357</f>
        <v>#DIV/0!</v>
      </c>
      <c r="V357" s="8" t="e">
        <f>COUNTIFS(Sta!$B:$B,$A357,Sta!$E:$E,"&gt;1.5")/$C357</f>
        <v>#DIV/0!</v>
      </c>
      <c r="W357" s="11" t="e">
        <f>(COUNTIFS(Sta!$A:$A,$A357,Sta!$E:E,"&gt;0.5") +COUNTIFS(Sta!$B:$B,$A357,Sta!$D:$D,"&gt;0.5"))/$D357</f>
        <v>#DIV/0!</v>
      </c>
      <c r="X357" s="8" t="e">
        <f>COUNTIFS(Sta!$A:$A,$A357,Sta!$E:$E,"&gt;0.5")/$B357</f>
        <v>#DIV/0!</v>
      </c>
      <c r="Y357" s="8" t="e">
        <f>COUNTIFS(Sta!$B:$B,$A357,Sta!$D:$D,"&gt;0.5")/$C357</f>
        <v>#DIV/0!</v>
      </c>
      <c r="Z357" s="11" t="e">
        <f>(COUNTIFS(Sta!$A:$A,$A357,Sta!$E:$E,"&gt;1.5")  + COUNTIFS(Sta!$B:$B,$A357,Sta!$D:$D,"&gt;1.5"))/$D357</f>
        <v>#DIV/0!</v>
      </c>
      <c r="AA357" s="8" t="e">
        <f>COUNTIFS(Sta!$A:$A,$A357,Sta!$E:$E,"&gt;1.5")/$B357</f>
        <v>#DIV/0!</v>
      </c>
      <c r="AB357" s="8" t="e">
        <f>COUNTIFS(Sta!$B:$B,$A357,Sta!$D:$D,"&gt;1.5")/$C357</f>
        <v>#DIV/0!</v>
      </c>
      <c r="AC357" s="11" t="e">
        <f>(COUNTIFS(Sta!$A:A,$A357,Sta!$G:$G,"y") + COUNTIFS(Sta!$B:B,$A357,Sta!$G:$G,"y"))/$D357</f>
        <v>#DIV/0!</v>
      </c>
      <c r="AD357" s="8" t="e">
        <f>COUNTIFS(Sta!$A:A,$A357,Sta!$G:$G,"y")/$B357</f>
        <v>#DIV/0!</v>
      </c>
      <c r="AE357" s="16" t="e">
        <f>COUNTIFS(Sta!$B:B,$A357,Sta!$G:$G,"y")/$C357</f>
        <v>#DIV/0!</v>
      </c>
    </row>
    <row r="358" spans="1:31" x14ac:dyDescent="0.3">
      <c r="A358" t="s">
        <v>441</v>
      </c>
      <c r="B358" s="9">
        <f>COUNTIF(Sta!A:A,A358)</f>
        <v>0</v>
      </c>
      <c r="C358" s="4">
        <f>COUNTIF(Sta!B:B,A358)</f>
        <v>0</v>
      </c>
      <c r="D358" s="4">
        <f t="shared" si="10"/>
        <v>0</v>
      </c>
      <c r="E358" s="11" t="e">
        <f>(COUNTIFS(Sta!$A:$A,$A358,Sta!$F:$F,"&gt;0.5") + COUNTIFS(Sta!$B:$B,$A358,Sta!$F:$F,"&gt;0.5"))/$D358</f>
        <v>#DIV/0!</v>
      </c>
      <c r="F358" s="8" t="e">
        <f>COUNTIFS(Sta!$A:$A,$A358,Sta!$F:$F,"&gt;0.5")/$B358</f>
        <v>#DIV/0!</v>
      </c>
      <c r="G358" s="8" t="e">
        <f>COUNTIFS(Sta!$B:$B,$A358,Sta!$F:$F,"&gt;0.5")/$C358</f>
        <v>#DIV/0!</v>
      </c>
      <c r="H358" s="11" t="e">
        <f>(COUNTIFS(Sta!$A:$A,$A358,Sta!$F:$F,"&gt;1.5") + COUNTIFS(Sta!$B:$B,$A358,Sta!$F:$F,"&gt;1.5"))/$D358</f>
        <v>#DIV/0!</v>
      </c>
      <c r="I358" s="8" t="e">
        <f>COUNTIFS(Sta!$A:$A,$A358,Sta!$F:$F,"&gt;1.5")/$B358</f>
        <v>#DIV/0!</v>
      </c>
      <c r="J358" s="8" t="e">
        <f>COUNTIFS(Sta!$B:$B,$A358,Sta!$F:$F,"&gt;1.5")/$C358</f>
        <v>#DIV/0!</v>
      </c>
      <c r="K358" s="11" t="e">
        <f>(COUNTIFS(Sta!$A:$A,$A358,Sta!$F:$F,"&gt;2.5") + COUNTIFS(Sta!$B:$B,$A358,Sta!$F:$F,"&gt;2.5"))/$D358</f>
        <v>#DIV/0!</v>
      </c>
      <c r="L358" s="8" t="e">
        <f>COUNTIFS(Sta!$A:$A,$A358,Sta!$F:$F,"&gt;2.5")/$B358</f>
        <v>#DIV/0!</v>
      </c>
      <c r="M358" s="8" t="e">
        <f>COUNTIFS(Sta!$B:$B,$A358,Sta!$F:$F,"&gt;2.5")/$C358</f>
        <v>#DIV/0!</v>
      </c>
      <c r="N358" s="11" t="e">
        <f>(COUNTIFS(Sta!$A:$A,$A358,Sta!$F:$F,"&gt;3.5") + COUNTIFS(Sta!$B:$B,$A358,Sta!$F:$F,"&gt;3.5"))/$D358</f>
        <v>#DIV/0!</v>
      </c>
      <c r="O358" s="8" t="e">
        <f>COUNTIFS(Sta!$A:$A,$A358,Sta!$F:$F,"&gt;3.5")/$B358</f>
        <v>#DIV/0!</v>
      </c>
      <c r="P358" s="8" t="e">
        <f>COUNTIFS(Sta!$B:$B,$A358,Sta!$F:$F,"&gt;3.5")/$C358</f>
        <v>#DIV/0!</v>
      </c>
      <c r="Q358" s="11" t="e">
        <f>(COUNTIFS(Sta!$A:$A,$A358,Sta!$D:$D,"&gt;0.5")  + COUNTIFS(Sta!$B:$B,$A358,Sta!$E:$E,"&gt;0.5"))/$D358</f>
        <v>#DIV/0!</v>
      </c>
      <c r="R358" s="8" t="e">
        <f>COUNTIFS(Sta!$A:$A,$A358,Sta!$D:$D,"&gt;0.5")/$B358</f>
        <v>#DIV/0!</v>
      </c>
      <c r="S358" s="8" t="e">
        <f>COUNTIFS(Sta!$B:$B,$A358,Sta!$E:$E,"&gt;0.5")/$C358</f>
        <v>#DIV/0!</v>
      </c>
      <c r="T358" s="11" t="e">
        <f>(COUNTIFS(Sta!$A:$A,$A358,Sta!$D:$D,"&gt;1.5")  + COUNTIFS(Sta!$B:$B,$A358,Sta!$E:$E,"&gt;1.5"))/$D358</f>
        <v>#DIV/0!</v>
      </c>
      <c r="U358" s="8" t="e">
        <f>COUNTIFS(Sta!$A:$A,$A358,Sta!$D:$D,"&gt;1.5")/$B358</f>
        <v>#DIV/0!</v>
      </c>
      <c r="V358" s="8" t="e">
        <f>COUNTIFS(Sta!$B:$B,$A358,Sta!$E:$E,"&gt;1.5")/$C358</f>
        <v>#DIV/0!</v>
      </c>
      <c r="W358" s="11" t="e">
        <f>(COUNTIFS(Sta!$A:$A,$A358,Sta!$E:E,"&gt;0.5") +COUNTIFS(Sta!$B:$B,$A358,Sta!$D:$D,"&gt;0.5"))/$D358</f>
        <v>#DIV/0!</v>
      </c>
      <c r="X358" s="8" t="e">
        <f>COUNTIFS(Sta!$A:$A,$A358,Sta!$E:$E,"&gt;0.5")/$B358</f>
        <v>#DIV/0!</v>
      </c>
      <c r="Y358" s="8" t="e">
        <f>COUNTIFS(Sta!$B:$B,$A358,Sta!$D:$D,"&gt;0.5")/$C358</f>
        <v>#DIV/0!</v>
      </c>
      <c r="Z358" s="11" t="e">
        <f>(COUNTIFS(Sta!$A:$A,$A358,Sta!$E:$E,"&gt;1.5")  + COUNTIFS(Sta!$B:$B,$A358,Sta!$D:$D,"&gt;1.5"))/$D358</f>
        <v>#DIV/0!</v>
      </c>
      <c r="AA358" s="8" t="e">
        <f>COUNTIFS(Sta!$A:$A,$A358,Sta!$E:$E,"&gt;1.5")/$B358</f>
        <v>#DIV/0!</v>
      </c>
      <c r="AB358" s="8" t="e">
        <f>COUNTIFS(Sta!$B:$B,$A358,Sta!$D:$D,"&gt;1.5")/$C358</f>
        <v>#DIV/0!</v>
      </c>
      <c r="AC358" s="11" t="e">
        <f>(COUNTIFS(Sta!$A:A,$A358,Sta!$G:$G,"y") + COUNTIFS(Sta!$B:B,$A358,Sta!$G:$G,"y"))/$D358</f>
        <v>#DIV/0!</v>
      </c>
      <c r="AD358" s="8" t="e">
        <f>COUNTIFS(Sta!$A:A,$A358,Sta!$G:$G,"y")/$B358</f>
        <v>#DIV/0!</v>
      </c>
      <c r="AE358" s="16" t="e">
        <f>COUNTIFS(Sta!$B:B,$A358,Sta!$G:$G,"y")/$C358</f>
        <v>#DIV/0!</v>
      </c>
    </row>
    <row r="359" spans="1:31" x14ac:dyDescent="0.3">
      <c r="A359" t="s">
        <v>444</v>
      </c>
      <c r="B359" s="9">
        <f>COUNTIF(Sta!A:A,A359)</f>
        <v>0</v>
      </c>
      <c r="C359" s="4">
        <f>COUNTIF(Sta!B:B,A359)</f>
        <v>0</v>
      </c>
      <c r="D359" s="4">
        <f t="shared" si="10"/>
        <v>0</v>
      </c>
      <c r="E359" s="11" t="e">
        <f>(COUNTIFS(Sta!$A:$A,$A359,Sta!$F:$F,"&gt;0.5") + COUNTIFS(Sta!$B:$B,$A359,Sta!$F:$F,"&gt;0.5"))/$D359</f>
        <v>#DIV/0!</v>
      </c>
      <c r="F359" s="8" t="e">
        <f>COUNTIFS(Sta!$A:$A,$A359,Sta!$F:$F,"&gt;0.5")/$B359</f>
        <v>#DIV/0!</v>
      </c>
      <c r="G359" s="8" t="e">
        <f>COUNTIFS(Sta!$B:$B,$A359,Sta!$F:$F,"&gt;0.5")/$C359</f>
        <v>#DIV/0!</v>
      </c>
      <c r="H359" s="11" t="e">
        <f>(COUNTIFS(Sta!$A:$A,$A359,Sta!$F:$F,"&gt;1.5") + COUNTIFS(Sta!$B:$B,$A359,Sta!$F:$F,"&gt;1.5"))/$D359</f>
        <v>#DIV/0!</v>
      </c>
      <c r="I359" s="8" t="e">
        <f>COUNTIFS(Sta!$A:$A,$A359,Sta!$F:$F,"&gt;1.5")/$B359</f>
        <v>#DIV/0!</v>
      </c>
      <c r="J359" s="8" t="e">
        <f>COUNTIFS(Sta!$B:$B,$A359,Sta!$F:$F,"&gt;1.5")/$C359</f>
        <v>#DIV/0!</v>
      </c>
      <c r="K359" s="11" t="e">
        <f>(COUNTIFS(Sta!$A:$A,$A359,Sta!$F:$F,"&gt;2.5") + COUNTIFS(Sta!$B:$B,$A359,Sta!$F:$F,"&gt;2.5"))/$D359</f>
        <v>#DIV/0!</v>
      </c>
      <c r="L359" s="8" t="e">
        <f>COUNTIFS(Sta!$A:$A,$A359,Sta!$F:$F,"&gt;2.5")/$B359</f>
        <v>#DIV/0!</v>
      </c>
      <c r="M359" s="8" t="e">
        <f>COUNTIFS(Sta!$B:$B,$A359,Sta!$F:$F,"&gt;2.5")/$C359</f>
        <v>#DIV/0!</v>
      </c>
      <c r="N359" s="11" t="e">
        <f>(COUNTIFS(Sta!$A:$A,$A359,Sta!$F:$F,"&gt;3.5") + COUNTIFS(Sta!$B:$B,$A359,Sta!$F:$F,"&gt;3.5"))/$D359</f>
        <v>#DIV/0!</v>
      </c>
      <c r="O359" s="8" t="e">
        <f>COUNTIFS(Sta!$A:$A,$A359,Sta!$F:$F,"&gt;3.5")/$B359</f>
        <v>#DIV/0!</v>
      </c>
      <c r="P359" s="8" t="e">
        <f>COUNTIFS(Sta!$B:$B,$A359,Sta!$F:$F,"&gt;3.5")/$C359</f>
        <v>#DIV/0!</v>
      </c>
      <c r="Q359" s="11" t="e">
        <f>(COUNTIFS(Sta!$A:$A,$A359,Sta!$D:$D,"&gt;0.5")  + COUNTIFS(Sta!$B:$B,$A359,Sta!$E:$E,"&gt;0.5"))/$D359</f>
        <v>#DIV/0!</v>
      </c>
      <c r="R359" s="8" t="e">
        <f>COUNTIFS(Sta!$A:$A,$A359,Sta!$D:$D,"&gt;0.5")/$B359</f>
        <v>#DIV/0!</v>
      </c>
      <c r="S359" s="8" t="e">
        <f>COUNTIFS(Sta!$B:$B,$A359,Sta!$E:$E,"&gt;0.5")/$C359</f>
        <v>#DIV/0!</v>
      </c>
      <c r="T359" s="11" t="e">
        <f>(COUNTIFS(Sta!$A:$A,$A359,Sta!$D:$D,"&gt;1.5")  + COUNTIFS(Sta!$B:$B,$A359,Sta!$E:$E,"&gt;1.5"))/$D359</f>
        <v>#DIV/0!</v>
      </c>
      <c r="U359" s="8" t="e">
        <f>COUNTIFS(Sta!$A:$A,$A359,Sta!$D:$D,"&gt;1.5")/$B359</f>
        <v>#DIV/0!</v>
      </c>
      <c r="V359" s="8" t="e">
        <f>COUNTIFS(Sta!$B:$B,$A359,Sta!$E:$E,"&gt;1.5")/$C359</f>
        <v>#DIV/0!</v>
      </c>
      <c r="W359" s="11" t="e">
        <f>(COUNTIFS(Sta!$A:$A,$A359,Sta!$E:E,"&gt;0.5") +COUNTIFS(Sta!$B:$B,$A359,Sta!$D:$D,"&gt;0.5"))/$D359</f>
        <v>#DIV/0!</v>
      </c>
      <c r="X359" s="8" t="e">
        <f>COUNTIFS(Sta!$A:$A,$A359,Sta!$E:$E,"&gt;0.5")/$B359</f>
        <v>#DIV/0!</v>
      </c>
      <c r="Y359" s="8" t="e">
        <f>COUNTIFS(Sta!$B:$B,$A359,Sta!$D:$D,"&gt;0.5")/$C359</f>
        <v>#DIV/0!</v>
      </c>
      <c r="Z359" s="11" t="e">
        <f>(COUNTIFS(Sta!$A:$A,$A359,Sta!$E:$E,"&gt;1.5")  + COUNTIFS(Sta!$B:$B,$A359,Sta!$D:$D,"&gt;1.5"))/$D359</f>
        <v>#DIV/0!</v>
      </c>
      <c r="AA359" s="8" t="e">
        <f>COUNTIFS(Sta!$A:$A,$A359,Sta!$E:$E,"&gt;1.5")/$B359</f>
        <v>#DIV/0!</v>
      </c>
      <c r="AB359" s="8" t="e">
        <f>COUNTIFS(Sta!$B:$B,$A359,Sta!$D:$D,"&gt;1.5")/$C359</f>
        <v>#DIV/0!</v>
      </c>
      <c r="AC359" s="11" t="e">
        <f>(COUNTIFS(Sta!$A:A,$A359,Sta!$G:$G,"y") + COUNTIFS(Sta!$B:B,$A359,Sta!$G:$G,"y"))/$D359</f>
        <v>#DIV/0!</v>
      </c>
      <c r="AD359" s="8" t="e">
        <f>COUNTIFS(Sta!$A:A,$A359,Sta!$G:$G,"y")/$B359</f>
        <v>#DIV/0!</v>
      </c>
      <c r="AE359" s="16" t="e">
        <f>COUNTIFS(Sta!$B:B,$A359,Sta!$G:$G,"y")/$C359</f>
        <v>#DIV/0!</v>
      </c>
    </row>
    <row r="360" spans="1:31" x14ac:dyDescent="0.3">
      <c r="A360" t="s">
        <v>442</v>
      </c>
      <c r="B360" s="9">
        <f>COUNTIF(Sta!A:A,A360)</f>
        <v>0</v>
      </c>
      <c r="C360" s="4">
        <f>COUNTIF(Sta!B:B,A360)</f>
        <v>0</v>
      </c>
      <c r="D360" s="4">
        <f t="shared" si="10"/>
        <v>0</v>
      </c>
      <c r="E360" s="11" t="e">
        <f>(COUNTIFS(Sta!$A:$A,$A360,Sta!$F:$F,"&gt;0.5") + COUNTIFS(Sta!$B:$B,$A360,Sta!$F:$F,"&gt;0.5"))/$D360</f>
        <v>#DIV/0!</v>
      </c>
      <c r="F360" s="8" t="e">
        <f>COUNTIFS(Sta!$A:$A,$A360,Sta!$F:$F,"&gt;0.5")/$B360</f>
        <v>#DIV/0!</v>
      </c>
      <c r="G360" s="8" t="e">
        <f>COUNTIFS(Sta!$B:$B,$A360,Sta!$F:$F,"&gt;0.5")/$C360</f>
        <v>#DIV/0!</v>
      </c>
      <c r="H360" s="11" t="e">
        <f>(COUNTIFS(Sta!$A:$A,$A360,Sta!$F:$F,"&gt;1.5") + COUNTIFS(Sta!$B:$B,$A360,Sta!$F:$F,"&gt;1.5"))/$D360</f>
        <v>#DIV/0!</v>
      </c>
      <c r="I360" s="8" t="e">
        <f>COUNTIFS(Sta!$A:$A,$A360,Sta!$F:$F,"&gt;1.5")/$B360</f>
        <v>#DIV/0!</v>
      </c>
      <c r="J360" s="8" t="e">
        <f>COUNTIFS(Sta!$B:$B,$A360,Sta!$F:$F,"&gt;1.5")/$C360</f>
        <v>#DIV/0!</v>
      </c>
      <c r="K360" s="11" t="e">
        <f>(COUNTIFS(Sta!$A:$A,$A360,Sta!$F:$F,"&gt;2.5") + COUNTIFS(Sta!$B:$B,$A360,Sta!$F:$F,"&gt;2.5"))/$D360</f>
        <v>#DIV/0!</v>
      </c>
      <c r="L360" s="8" t="e">
        <f>COUNTIFS(Sta!$A:$A,$A360,Sta!$F:$F,"&gt;2.5")/$B360</f>
        <v>#DIV/0!</v>
      </c>
      <c r="M360" s="8" t="e">
        <f>COUNTIFS(Sta!$B:$B,$A360,Sta!$F:$F,"&gt;2.5")/$C360</f>
        <v>#DIV/0!</v>
      </c>
      <c r="N360" s="11" t="e">
        <f>(COUNTIFS(Sta!$A:$A,$A360,Sta!$F:$F,"&gt;3.5") + COUNTIFS(Sta!$B:$B,$A360,Sta!$F:$F,"&gt;3.5"))/$D360</f>
        <v>#DIV/0!</v>
      </c>
      <c r="O360" s="8" t="e">
        <f>COUNTIFS(Sta!$A:$A,$A360,Sta!$F:$F,"&gt;3.5")/$B360</f>
        <v>#DIV/0!</v>
      </c>
      <c r="P360" s="8" t="e">
        <f>COUNTIFS(Sta!$B:$B,$A360,Sta!$F:$F,"&gt;3.5")/$C360</f>
        <v>#DIV/0!</v>
      </c>
      <c r="Q360" s="11" t="e">
        <f>(COUNTIFS(Sta!$A:$A,$A360,Sta!$D:$D,"&gt;0.5")  + COUNTIFS(Sta!$B:$B,$A360,Sta!$E:$E,"&gt;0.5"))/$D360</f>
        <v>#DIV/0!</v>
      </c>
      <c r="R360" s="8" t="e">
        <f>COUNTIFS(Sta!$A:$A,$A360,Sta!$D:$D,"&gt;0.5")/$B360</f>
        <v>#DIV/0!</v>
      </c>
      <c r="S360" s="8" t="e">
        <f>COUNTIFS(Sta!$B:$B,$A360,Sta!$E:$E,"&gt;0.5")/$C360</f>
        <v>#DIV/0!</v>
      </c>
      <c r="T360" s="11" t="e">
        <f>(COUNTIFS(Sta!$A:$A,$A360,Sta!$D:$D,"&gt;1.5")  + COUNTIFS(Sta!$B:$B,$A360,Sta!$E:$E,"&gt;1.5"))/$D360</f>
        <v>#DIV/0!</v>
      </c>
      <c r="U360" s="8" t="e">
        <f>COUNTIFS(Sta!$A:$A,$A360,Sta!$D:$D,"&gt;1.5")/$B360</f>
        <v>#DIV/0!</v>
      </c>
      <c r="V360" s="8" t="e">
        <f>COUNTIFS(Sta!$B:$B,$A360,Sta!$E:$E,"&gt;1.5")/$C360</f>
        <v>#DIV/0!</v>
      </c>
      <c r="W360" s="11" t="e">
        <f>(COUNTIFS(Sta!$A:$A,$A360,Sta!$E:E,"&gt;0.5") +COUNTIFS(Sta!$B:$B,$A360,Sta!$D:$D,"&gt;0.5"))/$D360</f>
        <v>#DIV/0!</v>
      </c>
      <c r="X360" s="8" t="e">
        <f>COUNTIFS(Sta!$A:$A,$A360,Sta!$E:$E,"&gt;0.5")/$B360</f>
        <v>#DIV/0!</v>
      </c>
      <c r="Y360" s="8" t="e">
        <f>COUNTIFS(Sta!$B:$B,$A360,Sta!$D:$D,"&gt;0.5")/$C360</f>
        <v>#DIV/0!</v>
      </c>
      <c r="Z360" s="11" t="e">
        <f>(COUNTIFS(Sta!$A:$A,$A360,Sta!$E:$E,"&gt;1.5")  + COUNTIFS(Sta!$B:$B,$A360,Sta!$D:$D,"&gt;1.5"))/$D360</f>
        <v>#DIV/0!</v>
      </c>
      <c r="AA360" s="8" t="e">
        <f>COUNTIFS(Sta!$A:$A,$A360,Sta!$E:$E,"&gt;1.5")/$B360</f>
        <v>#DIV/0!</v>
      </c>
      <c r="AB360" s="8" t="e">
        <f>COUNTIFS(Sta!$B:$B,$A360,Sta!$D:$D,"&gt;1.5")/$C360</f>
        <v>#DIV/0!</v>
      </c>
      <c r="AC360" s="11" t="e">
        <f>(COUNTIFS(Sta!$A:A,$A360,Sta!$G:$G,"y") + COUNTIFS(Sta!$B:B,$A360,Sta!$G:$G,"y"))/$D360</f>
        <v>#DIV/0!</v>
      </c>
      <c r="AD360" s="8" t="e">
        <f>COUNTIFS(Sta!$A:A,$A360,Sta!$G:$G,"y")/$B360</f>
        <v>#DIV/0!</v>
      </c>
      <c r="AE360" s="16" t="e">
        <f>COUNTIFS(Sta!$B:B,$A360,Sta!$G:$G,"y")/$C360</f>
        <v>#DIV/0!</v>
      </c>
    </row>
    <row r="361" spans="1:31" x14ac:dyDescent="0.3">
      <c r="A361" t="s">
        <v>457</v>
      </c>
      <c r="B361" s="9">
        <f>COUNTIF(Sta!A:A,A361)</f>
        <v>0</v>
      </c>
      <c r="C361" s="4">
        <f>COUNTIF(Sta!B:B,A361)</f>
        <v>0</v>
      </c>
      <c r="D361" s="4">
        <f t="shared" si="10"/>
        <v>0</v>
      </c>
      <c r="E361" s="11" t="e">
        <f>(COUNTIFS(Sta!$A:$A,$A361,Sta!$F:$F,"&gt;0.5") + COUNTIFS(Sta!$B:$B,$A361,Sta!$F:$F,"&gt;0.5"))/$D361</f>
        <v>#DIV/0!</v>
      </c>
      <c r="F361" s="8" t="e">
        <f>COUNTIFS(Sta!$A:$A,$A361,Sta!$F:$F,"&gt;0.5")/$B361</f>
        <v>#DIV/0!</v>
      </c>
      <c r="G361" s="8" t="e">
        <f>COUNTIFS(Sta!$B:$B,$A361,Sta!$F:$F,"&gt;0.5")/$C361</f>
        <v>#DIV/0!</v>
      </c>
      <c r="H361" s="11" t="e">
        <f>(COUNTIFS(Sta!$A:$A,$A361,Sta!$F:$F,"&gt;1.5") + COUNTIFS(Sta!$B:$B,$A361,Sta!$F:$F,"&gt;1.5"))/$D361</f>
        <v>#DIV/0!</v>
      </c>
      <c r="I361" s="8" t="e">
        <f>COUNTIFS(Sta!$A:$A,$A361,Sta!$F:$F,"&gt;1.5")/$B361</f>
        <v>#DIV/0!</v>
      </c>
      <c r="J361" s="8" t="e">
        <f>COUNTIFS(Sta!$B:$B,$A361,Sta!$F:$F,"&gt;1.5")/$C361</f>
        <v>#DIV/0!</v>
      </c>
      <c r="K361" s="11" t="e">
        <f>(COUNTIFS(Sta!$A:$A,$A361,Sta!$F:$F,"&gt;2.5") + COUNTIFS(Sta!$B:$B,$A361,Sta!$F:$F,"&gt;2.5"))/$D361</f>
        <v>#DIV/0!</v>
      </c>
      <c r="L361" s="8" t="e">
        <f>COUNTIFS(Sta!$A:$A,$A361,Sta!$F:$F,"&gt;2.5")/$B361</f>
        <v>#DIV/0!</v>
      </c>
      <c r="M361" s="8" t="e">
        <f>COUNTIFS(Sta!$B:$B,$A361,Sta!$F:$F,"&gt;2.5")/$C361</f>
        <v>#DIV/0!</v>
      </c>
      <c r="N361" s="11" t="e">
        <f>(COUNTIFS(Sta!$A:$A,$A361,Sta!$F:$F,"&gt;3.5") + COUNTIFS(Sta!$B:$B,$A361,Sta!$F:$F,"&gt;3.5"))/$D361</f>
        <v>#DIV/0!</v>
      </c>
      <c r="O361" s="8" t="e">
        <f>COUNTIFS(Sta!$A:$A,$A361,Sta!$F:$F,"&gt;3.5")/$B361</f>
        <v>#DIV/0!</v>
      </c>
      <c r="P361" s="8" t="e">
        <f>COUNTIFS(Sta!$B:$B,$A361,Sta!$F:$F,"&gt;3.5")/$C361</f>
        <v>#DIV/0!</v>
      </c>
      <c r="Q361" s="11" t="e">
        <f>(COUNTIFS(Sta!$A:$A,$A361,Sta!$D:$D,"&gt;0.5")  + COUNTIFS(Sta!$B:$B,$A361,Sta!$E:$E,"&gt;0.5"))/$D361</f>
        <v>#DIV/0!</v>
      </c>
      <c r="R361" s="8" t="e">
        <f>COUNTIFS(Sta!$A:$A,$A361,Sta!$D:$D,"&gt;0.5")/$B361</f>
        <v>#DIV/0!</v>
      </c>
      <c r="S361" s="8" t="e">
        <f>COUNTIFS(Sta!$B:$B,$A361,Sta!$E:$E,"&gt;0.5")/$C361</f>
        <v>#DIV/0!</v>
      </c>
      <c r="T361" s="11" t="e">
        <f>(COUNTIFS(Sta!$A:$A,$A361,Sta!$D:$D,"&gt;1.5")  + COUNTIFS(Sta!$B:$B,$A361,Sta!$E:$E,"&gt;1.5"))/$D361</f>
        <v>#DIV/0!</v>
      </c>
      <c r="U361" s="8" t="e">
        <f>COUNTIFS(Sta!$A:$A,$A361,Sta!$D:$D,"&gt;1.5")/$B361</f>
        <v>#DIV/0!</v>
      </c>
      <c r="V361" s="8" t="e">
        <f>COUNTIFS(Sta!$B:$B,$A361,Sta!$E:$E,"&gt;1.5")/$C361</f>
        <v>#DIV/0!</v>
      </c>
      <c r="W361" s="11" t="e">
        <f>(COUNTIFS(Sta!$A:$A,$A361,Sta!$E:E,"&gt;0.5") +COUNTIFS(Sta!$B:$B,$A361,Sta!$D:$D,"&gt;0.5"))/$D361</f>
        <v>#DIV/0!</v>
      </c>
      <c r="X361" s="8" t="e">
        <f>COUNTIFS(Sta!$A:$A,$A361,Sta!$E:$E,"&gt;0.5")/$B361</f>
        <v>#DIV/0!</v>
      </c>
      <c r="Y361" s="8" t="e">
        <f>COUNTIFS(Sta!$B:$B,$A361,Sta!$D:$D,"&gt;0.5")/$C361</f>
        <v>#DIV/0!</v>
      </c>
      <c r="Z361" s="11" t="e">
        <f>(COUNTIFS(Sta!$A:$A,$A361,Sta!$E:$E,"&gt;1.5")  + COUNTIFS(Sta!$B:$B,$A361,Sta!$D:$D,"&gt;1.5"))/$D361</f>
        <v>#DIV/0!</v>
      </c>
      <c r="AA361" s="8" t="e">
        <f>COUNTIFS(Sta!$A:$A,$A361,Sta!$E:$E,"&gt;1.5")/$B361</f>
        <v>#DIV/0!</v>
      </c>
      <c r="AB361" s="8" t="e">
        <f>COUNTIFS(Sta!$B:$B,$A361,Sta!$D:$D,"&gt;1.5")/$C361</f>
        <v>#DIV/0!</v>
      </c>
      <c r="AC361" s="11" t="e">
        <f>(COUNTIFS(Sta!$A:A,$A361,Sta!$G:$G,"y") + COUNTIFS(Sta!$B:B,$A361,Sta!$G:$G,"y"))/$D361</f>
        <v>#DIV/0!</v>
      </c>
      <c r="AD361" s="8" t="e">
        <f>COUNTIFS(Sta!$A:A,$A361,Sta!$G:$G,"y")/$B361</f>
        <v>#DIV/0!</v>
      </c>
      <c r="AE361" s="16" t="e">
        <f>COUNTIFS(Sta!$B:B,$A361,Sta!$G:$G,"y")/$C361</f>
        <v>#DIV/0!</v>
      </c>
    </row>
    <row r="362" spans="1:31" x14ac:dyDescent="0.3">
      <c r="A362" t="s">
        <v>454</v>
      </c>
      <c r="B362" s="9">
        <f>COUNTIF(Sta!A:A,A362)</f>
        <v>0</v>
      </c>
      <c r="C362" s="4">
        <f>COUNTIF(Sta!B:B,A362)</f>
        <v>0</v>
      </c>
      <c r="D362" s="4">
        <f t="shared" si="10"/>
        <v>0</v>
      </c>
      <c r="E362" s="11" t="e">
        <f>(COUNTIFS(Sta!$A:$A,$A362,Sta!$F:$F,"&gt;0.5") + COUNTIFS(Sta!$B:$B,$A362,Sta!$F:$F,"&gt;0.5"))/$D362</f>
        <v>#DIV/0!</v>
      </c>
      <c r="F362" s="8" t="e">
        <f>COUNTIFS(Sta!$A:$A,$A362,Sta!$F:$F,"&gt;0.5")/$B362</f>
        <v>#DIV/0!</v>
      </c>
      <c r="G362" s="8" t="e">
        <f>COUNTIFS(Sta!$B:$B,$A362,Sta!$F:$F,"&gt;0.5")/$C362</f>
        <v>#DIV/0!</v>
      </c>
      <c r="H362" s="11" t="e">
        <f>(COUNTIFS(Sta!$A:$A,$A362,Sta!$F:$F,"&gt;1.5") + COUNTIFS(Sta!$B:$B,$A362,Sta!$F:$F,"&gt;1.5"))/$D362</f>
        <v>#DIV/0!</v>
      </c>
      <c r="I362" s="8" t="e">
        <f>COUNTIFS(Sta!$A:$A,$A362,Sta!$F:$F,"&gt;1.5")/$B362</f>
        <v>#DIV/0!</v>
      </c>
      <c r="J362" s="8" t="e">
        <f>COUNTIFS(Sta!$B:$B,$A362,Sta!$F:$F,"&gt;1.5")/$C362</f>
        <v>#DIV/0!</v>
      </c>
      <c r="K362" s="11" t="e">
        <f>(COUNTIFS(Sta!$A:$A,$A362,Sta!$F:$F,"&gt;2.5") + COUNTIFS(Sta!$B:$B,$A362,Sta!$F:$F,"&gt;2.5"))/$D362</f>
        <v>#DIV/0!</v>
      </c>
      <c r="L362" s="8" t="e">
        <f>COUNTIFS(Sta!$A:$A,$A362,Sta!$F:$F,"&gt;2.5")/$B362</f>
        <v>#DIV/0!</v>
      </c>
      <c r="M362" s="8" t="e">
        <f>COUNTIFS(Sta!$B:$B,$A362,Sta!$F:$F,"&gt;2.5")/$C362</f>
        <v>#DIV/0!</v>
      </c>
      <c r="N362" s="11" t="e">
        <f>(COUNTIFS(Sta!$A:$A,$A362,Sta!$F:$F,"&gt;3.5") + COUNTIFS(Sta!$B:$B,$A362,Sta!$F:$F,"&gt;3.5"))/$D362</f>
        <v>#DIV/0!</v>
      </c>
      <c r="O362" s="8" t="e">
        <f>COUNTIFS(Sta!$A:$A,$A362,Sta!$F:$F,"&gt;3.5")/$B362</f>
        <v>#DIV/0!</v>
      </c>
      <c r="P362" s="8" t="e">
        <f>COUNTIFS(Sta!$B:$B,$A362,Sta!$F:$F,"&gt;3.5")/$C362</f>
        <v>#DIV/0!</v>
      </c>
      <c r="Q362" s="11" t="e">
        <f>(COUNTIFS(Sta!$A:$A,$A362,Sta!$D:$D,"&gt;0.5")  + COUNTIFS(Sta!$B:$B,$A362,Sta!$E:$E,"&gt;0.5"))/$D362</f>
        <v>#DIV/0!</v>
      </c>
      <c r="R362" s="8" t="e">
        <f>COUNTIFS(Sta!$A:$A,$A362,Sta!$D:$D,"&gt;0.5")/$B362</f>
        <v>#DIV/0!</v>
      </c>
      <c r="S362" s="8" t="e">
        <f>COUNTIFS(Sta!$B:$B,$A362,Sta!$E:$E,"&gt;0.5")/$C362</f>
        <v>#DIV/0!</v>
      </c>
      <c r="T362" s="11" t="e">
        <f>(COUNTIFS(Sta!$A:$A,$A362,Sta!$D:$D,"&gt;1.5")  + COUNTIFS(Sta!$B:$B,$A362,Sta!$E:$E,"&gt;1.5"))/$D362</f>
        <v>#DIV/0!</v>
      </c>
      <c r="U362" s="8" t="e">
        <f>COUNTIFS(Sta!$A:$A,$A362,Sta!$D:$D,"&gt;1.5")/$B362</f>
        <v>#DIV/0!</v>
      </c>
      <c r="V362" s="8" t="e">
        <f>COUNTIFS(Sta!$B:$B,$A362,Sta!$E:$E,"&gt;1.5")/$C362</f>
        <v>#DIV/0!</v>
      </c>
      <c r="W362" s="11" t="e">
        <f>(COUNTIFS(Sta!$A:$A,$A362,Sta!$E:E,"&gt;0.5") +COUNTIFS(Sta!$B:$B,$A362,Sta!$D:$D,"&gt;0.5"))/$D362</f>
        <v>#DIV/0!</v>
      </c>
      <c r="X362" s="8" t="e">
        <f>COUNTIFS(Sta!$A:$A,$A362,Sta!$E:$E,"&gt;0.5")/$B362</f>
        <v>#DIV/0!</v>
      </c>
      <c r="Y362" s="8" t="e">
        <f>COUNTIFS(Sta!$B:$B,$A362,Sta!$D:$D,"&gt;0.5")/$C362</f>
        <v>#DIV/0!</v>
      </c>
      <c r="Z362" s="11" t="e">
        <f>(COUNTIFS(Sta!$A:$A,$A362,Sta!$E:$E,"&gt;1.5")  + COUNTIFS(Sta!$B:$B,$A362,Sta!$D:$D,"&gt;1.5"))/$D362</f>
        <v>#DIV/0!</v>
      </c>
      <c r="AA362" s="8" t="e">
        <f>COUNTIFS(Sta!$A:$A,$A362,Sta!$E:$E,"&gt;1.5")/$B362</f>
        <v>#DIV/0!</v>
      </c>
      <c r="AB362" s="8" t="e">
        <f>COUNTIFS(Sta!$B:$B,$A362,Sta!$D:$D,"&gt;1.5")/$C362</f>
        <v>#DIV/0!</v>
      </c>
      <c r="AC362" s="11" t="e">
        <f>(COUNTIFS(Sta!$A:A,$A362,Sta!$G:$G,"y") + COUNTIFS(Sta!$B:B,$A362,Sta!$G:$G,"y"))/$D362</f>
        <v>#DIV/0!</v>
      </c>
      <c r="AD362" s="8" t="e">
        <f>COUNTIFS(Sta!$A:A,$A362,Sta!$G:$G,"y")/$B362</f>
        <v>#DIV/0!</v>
      </c>
      <c r="AE362" s="16" t="e">
        <f>COUNTIFS(Sta!$B:B,$A362,Sta!$G:$G,"y")/$C362</f>
        <v>#DIV/0!</v>
      </c>
    </row>
    <row r="363" spans="1:31" x14ac:dyDescent="0.3">
      <c r="A363" t="s">
        <v>453</v>
      </c>
      <c r="B363" s="9">
        <f>COUNTIF(Sta!A:A,A363)</f>
        <v>0</v>
      </c>
      <c r="C363" s="4">
        <f>COUNTIF(Sta!B:B,A363)</f>
        <v>0</v>
      </c>
      <c r="D363" s="4">
        <f t="shared" si="10"/>
        <v>0</v>
      </c>
      <c r="E363" s="11" t="e">
        <f>(COUNTIFS(Sta!$A:$A,$A363,Sta!$F:$F,"&gt;0.5") + COUNTIFS(Sta!$B:$B,$A363,Sta!$F:$F,"&gt;0.5"))/$D363</f>
        <v>#DIV/0!</v>
      </c>
      <c r="F363" s="8" t="e">
        <f>COUNTIFS(Sta!$A:$A,$A363,Sta!$F:$F,"&gt;0.5")/$B363</f>
        <v>#DIV/0!</v>
      </c>
      <c r="G363" s="8" t="e">
        <f>COUNTIFS(Sta!$B:$B,$A363,Sta!$F:$F,"&gt;0.5")/$C363</f>
        <v>#DIV/0!</v>
      </c>
      <c r="H363" s="11" t="e">
        <f>(COUNTIFS(Sta!$A:$A,$A363,Sta!$F:$F,"&gt;1.5") + COUNTIFS(Sta!$B:$B,$A363,Sta!$F:$F,"&gt;1.5"))/$D363</f>
        <v>#DIV/0!</v>
      </c>
      <c r="I363" s="8" t="e">
        <f>COUNTIFS(Sta!$A:$A,$A363,Sta!$F:$F,"&gt;1.5")/$B363</f>
        <v>#DIV/0!</v>
      </c>
      <c r="J363" s="8" t="e">
        <f>COUNTIFS(Sta!$B:$B,$A363,Sta!$F:$F,"&gt;1.5")/$C363</f>
        <v>#DIV/0!</v>
      </c>
      <c r="K363" s="11" t="e">
        <f>(COUNTIFS(Sta!$A:$A,$A363,Sta!$F:$F,"&gt;2.5") + COUNTIFS(Sta!$B:$B,$A363,Sta!$F:$F,"&gt;2.5"))/$D363</f>
        <v>#DIV/0!</v>
      </c>
      <c r="L363" s="8" t="e">
        <f>COUNTIFS(Sta!$A:$A,$A363,Sta!$F:$F,"&gt;2.5")/$B363</f>
        <v>#DIV/0!</v>
      </c>
      <c r="M363" s="8" t="e">
        <f>COUNTIFS(Sta!$B:$B,$A363,Sta!$F:$F,"&gt;2.5")/$C363</f>
        <v>#DIV/0!</v>
      </c>
      <c r="N363" s="11" t="e">
        <f>(COUNTIFS(Sta!$A:$A,$A363,Sta!$F:$F,"&gt;3.5") + COUNTIFS(Sta!$B:$B,$A363,Sta!$F:$F,"&gt;3.5"))/$D363</f>
        <v>#DIV/0!</v>
      </c>
      <c r="O363" s="8" t="e">
        <f>COUNTIFS(Sta!$A:$A,$A363,Sta!$F:$F,"&gt;3.5")/$B363</f>
        <v>#DIV/0!</v>
      </c>
      <c r="P363" s="8" t="e">
        <f>COUNTIFS(Sta!$B:$B,$A363,Sta!$F:$F,"&gt;3.5")/$C363</f>
        <v>#DIV/0!</v>
      </c>
      <c r="Q363" s="11" t="e">
        <f>(COUNTIFS(Sta!$A:$A,$A363,Sta!$D:$D,"&gt;0.5")  + COUNTIFS(Sta!$B:$B,$A363,Sta!$E:$E,"&gt;0.5"))/$D363</f>
        <v>#DIV/0!</v>
      </c>
      <c r="R363" s="8" t="e">
        <f>COUNTIFS(Sta!$A:$A,$A363,Sta!$D:$D,"&gt;0.5")/$B363</f>
        <v>#DIV/0!</v>
      </c>
      <c r="S363" s="8" t="e">
        <f>COUNTIFS(Sta!$B:$B,$A363,Sta!$E:$E,"&gt;0.5")/$C363</f>
        <v>#DIV/0!</v>
      </c>
      <c r="T363" s="11" t="e">
        <f>(COUNTIFS(Sta!$A:$A,$A363,Sta!$D:$D,"&gt;1.5")  + COUNTIFS(Sta!$B:$B,$A363,Sta!$E:$E,"&gt;1.5"))/$D363</f>
        <v>#DIV/0!</v>
      </c>
      <c r="U363" s="8" t="e">
        <f>COUNTIFS(Sta!$A:$A,$A363,Sta!$D:$D,"&gt;1.5")/$B363</f>
        <v>#DIV/0!</v>
      </c>
      <c r="V363" s="8" t="e">
        <f>COUNTIFS(Sta!$B:$B,$A363,Sta!$E:$E,"&gt;1.5")/$C363</f>
        <v>#DIV/0!</v>
      </c>
      <c r="W363" s="11" t="e">
        <f>(COUNTIFS(Sta!$A:$A,$A363,Sta!$E:E,"&gt;0.5") +COUNTIFS(Sta!$B:$B,$A363,Sta!$D:$D,"&gt;0.5"))/$D363</f>
        <v>#DIV/0!</v>
      </c>
      <c r="X363" s="8" t="e">
        <f>COUNTIFS(Sta!$A:$A,$A363,Sta!$E:$E,"&gt;0.5")/$B363</f>
        <v>#DIV/0!</v>
      </c>
      <c r="Y363" s="8" t="e">
        <f>COUNTIFS(Sta!$B:$B,$A363,Sta!$D:$D,"&gt;0.5")/$C363</f>
        <v>#DIV/0!</v>
      </c>
      <c r="Z363" s="11" t="e">
        <f>(COUNTIFS(Sta!$A:$A,$A363,Sta!$E:$E,"&gt;1.5")  + COUNTIFS(Sta!$B:$B,$A363,Sta!$D:$D,"&gt;1.5"))/$D363</f>
        <v>#DIV/0!</v>
      </c>
      <c r="AA363" s="8" t="e">
        <f>COUNTIFS(Sta!$A:$A,$A363,Sta!$E:$E,"&gt;1.5")/$B363</f>
        <v>#DIV/0!</v>
      </c>
      <c r="AB363" s="8" t="e">
        <f>COUNTIFS(Sta!$B:$B,$A363,Sta!$D:$D,"&gt;1.5")/$C363</f>
        <v>#DIV/0!</v>
      </c>
      <c r="AC363" s="11" t="e">
        <f>(COUNTIFS(Sta!$A:A,$A363,Sta!$G:$G,"y") + COUNTIFS(Sta!$B:B,$A363,Sta!$G:$G,"y"))/$D363</f>
        <v>#DIV/0!</v>
      </c>
      <c r="AD363" s="8" t="e">
        <f>COUNTIFS(Sta!$A:A,$A363,Sta!$G:$G,"y")/$B363</f>
        <v>#DIV/0!</v>
      </c>
      <c r="AE363" s="16" t="e">
        <f>COUNTIFS(Sta!$B:B,$A363,Sta!$G:$G,"y")/$C363</f>
        <v>#DIV/0!</v>
      </c>
    </row>
    <row r="364" spans="1:31" x14ac:dyDescent="0.3">
      <c r="A364" t="s">
        <v>460</v>
      </c>
      <c r="B364" s="9">
        <f>COUNTIF(Sta!A:A,A364)</f>
        <v>0</v>
      </c>
      <c r="C364" s="4">
        <f>COUNTIF(Sta!B:B,A364)</f>
        <v>0</v>
      </c>
      <c r="D364" s="4">
        <f t="shared" si="10"/>
        <v>0</v>
      </c>
      <c r="E364" s="11" t="e">
        <f>(COUNTIFS(Sta!$A:$A,$A364,Sta!$F:$F,"&gt;0.5") + COUNTIFS(Sta!$B:$B,$A364,Sta!$F:$F,"&gt;0.5"))/$D364</f>
        <v>#DIV/0!</v>
      </c>
      <c r="F364" s="8" t="e">
        <f>COUNTIFS(Sta!$A:$A,$A364,Sta!$F:$F,"&gt;0.5")/$B364</f>
        <v>#DIV/0!</v>
      </c>
      <c r="G364" s="8" t="e">
        <f>COUNTIFS(Sta!$B:$B,$A364,Sta!$F:$F,"&gt;0.5")/$C364</f>
        <v>#DIV/0!</v>
      </c>
      <c r="H364" s="11" t="e">
        <f>(COUNTIFS(Sta!$A:$A,$A364,Sta!$F:$F,"&gt;1.5") + COUNTIFS(Sta!$B:$B,$A364,Sta!$F:$F,"&gt;1.5"))/$D364</f>
        <v>#DIV/0!</v>
      </c>
      <c r="I364" s="8" t="e">
        <f>COUNTIFS(Sta!$A:$A,$A364,Sta!$F:$F,"&gt;1.5")/$B364</f>
        <v>#DIV/0!</v>
      </c>
      <c r="J364" s="8" t="e">
        <f>COUNTIFS(Sta!$B:$B,$A364,Sta!$F:$F,"&gt;1.5")/$C364</f>
        <v>#DIV/0!</v>
      </c>
      <c r="K364" s="11" t="e">
        <f>(COUNTIFS(Sta!$A:$A,$A364,Sta!$F:$F,"&gt;2.5") + COUNTIFS(Sta!$B:$B,$A364,Sta!$F:$F,"&gt;2.5"))/$D364</f>
        <v>#DIV/0!</v>
      </c>
      <c r="L364" s="8" t="e">
        <f>COUNTIFS(Sta!$A:$A,$A364,Sta!$F:$F,"&gt;2.5")/$B364</f>
        <v>#DIV/0!</v>
      </c>
      <c r="M364" s="8" t="e">
        <f>COUNTIFS(Sta!$B:$B,$A364,Sta!$F:$F,"&gt;2.5")/$C364</f>
        <v>#DIV/0!</v>
      </c>
      <c r="N364" s="11" t="e">
        <f>(COUNTIFS(Sta!$A:$A,$A364,Sta!$F:$F,"&gt;3.5") + COUNTIFS(Sta!$B:$B,$A364,Sta!$F:$F,"&gt;3.5"))/$D364</f>
        <v>#DIV/0!</v>
      </c>
      <c r="O364" s="8" t="e">
        <f>COUNTIFS(Sta!$A:$A,$A364,Sta!$F:$F,"&gt;3.5")/$B364</f>
        <v>#DIV/0!</v>
      </c>
      <c r="P364" s="8" t="e">
        <f>COUNTIFS(Sta!$B:$B,$A364,Sta!$F:$F,"&gt;3.5")/$C364</f>
        <v>#DIV/0!</v>
      </c>
      <c r="Q364" s="11" t="e">
        <f>(COUNTIFS(Sta!$A:$A,$A364,Sta!$D:$D,"&gt;0.5")  + COUNTIFS(Sta!$B:$B,$A364,Sta!$E:$E,"&gt;0.5"))/$D364</f>
        <v>#DIV/0!</v>
      </c>
      <c r="R364" s="8" t="e">
        <f>COUNTIFS(Sta!$A:$A,$A364,Sta!$D:$D,"&gt;0.5")/$B364</f>
        <v>#DIV/0!</v>
      </c>
      <c r="S364" s="8" t="e">
        <f>COUNTIFS(Sta!$B:$B,$A364,Sta!$E:$E,"&gt;0.5")/$C364</f>
        <v>#DIV/0!</v>
      </c>
      <c r="T364" s="11" t="e">
        <f>(COUNTIFS(Sta!$A:$A,$A364,Sta!$D:$D,"&gt;1.5")  + COUNTIFS(Sta!$B:$B,$A364,Sta!$E:$E,"&gt;1.5"))/$D364</f>
        <v>#DIV/0!</v>
      </c>
      <c r="U364" s="8" t="e">
        <f>COUNTIFS(Sta!$A:$A,$A364,Sta!$D:$D,"&gt;1.5")/$B364</f>
        <v>#DIV/0!</v>
      </c>
      <c r="V364" s="8" t="e">
        <f>COUNTIFS(Sta!$B:$B,$A364,Sta!$E:$E,"&gt;1.5")/$C364</f>
        <v>#DIV/0!</v>
      </c>
      <c r="W364" s="11" t="e">
        <f>(COUNTIFS(Sta!$A:$A,$A364,Sta!$E:E,"&gt;0.5") +COUNTIFS(Sta!$B:$B,$A364,Sta!$D:$D,"&gt;0.5"))/$D364</f>
        <v>#DIV/0!</v>
      </c>
      <c r="X364" s="8" t="e">
        <f>COUNTIFS(Sta!$A:$A,$A364,Sta!$E:$E,"&gt;0.5")/$B364</f>
        <v>#DIV/0!</v>
      </c>
      <c r="Y364" s="8" t="e">
        <f>COUNTIFS(Sta!$B:$B,$A364,Sta!$D:$D,"&gt;0.5")/$C364</f>
        <v>#DIV/0!</v>
      </c>
      <c r="Z364" s="11" t="e">
        <f>(COUNTIFS(Sta!$A:$A,$A364,Sta!$E:$E,"&gt;1.5")  + COUNTIFS(Sta!$B:$B,$A364,Sta!$D:$D,"&gt;1.5"))/$D364</f>
        <v>#DIV/0!</v>
      </c>
      <c r="AA364" s="8" t="e">
        <f>COUNTIFS(Sta!$A:$A,$A364,Sta!$E:$E,"&gt;1.5")/$B364</f>
        <v>#DIV/0!</v>
      </c>
      <c r="AB364" s="8" t="e">
        <f>COUNTIFS(Sta!$B:$B,$A364,Sta!$D:$D,"&gt;1.5")/$C364</f>
        <v>#DIV/0!</v>
      </c>
      <c r="AC364" s="11" t="e">
        <f>(COUNTIFS(Sta!$A:A,$A364,Sta!$G:$G,"y") + COUNTIFS(Sta!$B:B,$A364,Sta!$G:$G,"y"))/$D364</f>
        <v>#DIV/0!</v>
      </c>
      <c r="AD364" s="8" t="e">
        <f>COUNTIFS(Sta!$A:A,$A364,Sta!$G:$G,"y")/$B364</f>
        <v>#DIV/0!</v>
      </c>
      <c r="AE364" s="16" t="e">
        <f>COUNTIFS(Sta!$B:B,$A364,Sta!$G:$G,"y")/$C364</f>
        <v>#DIV/0!</v>
      </c>
    </row>
    <row r="365" spans="1:31" x14ac:dyDescent="0.3">
      <c r="A365" t="s">
        <v>458</v>
      </c>
      <c r="B365" s="9">
        <f>COUNTIF(Sta!A:A,A365)</f>
        <v>0</v>
      </c>
      <c r="C365" s="4">
        <f>COUNTIF(Sta!B:B,A365)</f>
        <v>0</v>
      </c>
      <c r="D365" s="4">
        <f t="shared" si="10"/>
        <v>0</v>
      </c>
      <c r="E365" s="11" t="e">
        <f>(COUNTIFS(Sta!$A:$A,$A365,Sta!$F:$F,"&gt;0.5") + COUNTIFS(Sta!$B:$B,$A365,Sta!$F:$F,"&gt;0.5"))/$D365</f>
        <v>#DIV/0!</v>
      </c>
      <c r="F365" s="8" t="e">
        <f>COUNTIFS(Sta!$A:$A,$A365,Sta!$F:$F,"&gt;0.5")/$B365</f>
        <v>#DIV/0!</v>
      </c>
      <c r="G365" s="8" t="e">
        <f>COUNTIFS(Sta!$B:$B,$A365,Sta!$F:$F,"&gt;0.5")/$C365</f>
        <v>#DIV/0!</v>
      </c>
      <c r="H365" s="11" t="e">
        <f>(COUNTIFS(Sta!$A:$A,$A365,Sta!$F:$F,"&gt;1.5") + COUNTIFS(Sta!$B:$B,$A365,Sta!$F:$F,"&gt;1.5"))/$D365</f>
        <v>#DIV/0!</v>
      </c>
      <c r="I365" s="8" t="e">
        <f>COUNTIFS(Sta!$A:$A,$A365,Sta!$F:$F,"&gt;1.5")/$B365</f>
        <v>#DIV/0!</v>
      </c>
      <c r="J365" s="8" t="e">
        <f>COUNTIFS(Sta!$B:$B,$A365,Sta!$F:$F,"&gt;1.5")/$C365</f>
        <v>#DIV/0!</v>
      </c>
      <c r="K365" s="11" t="e">
        <f>(COUNTIFS(Sta!$A:$A,$A365,Sta!$F:$F,"&gt;2.5") + COUNTIFS(Sta!$B:$B,$A365,Sta!$F:$F,"&gt;2.5"))/$D365</f>
        <v>#DIV/0!</v>
      </c>
      <c r="L365" s="8" t="e">
        <f>COUNTIFS(Sta!$A:$A,$A365,Sta!$F:$F,"&gt;2.5")/$B365</f>
        <v>#DIV/0!</v>
      </c>
      <c r="M365" s="8" t="e">
        <f>COUNTIFS(Sta!$B:$B,$A365,Sta!$F:$F,"&gt;2.5")/$C365</f>
        <v>#DIV/0!</v>
      </c>
      <c r="N365" s="11" t="e">
        <f>(COUNTIFS(Sta!$A:$A,$A365,Sta!$F:$F,"&gt;3.5") + COUNTIFS(Sta!$B:$B,$A365,Sta!$F:$F,"&gt;3.5"))/$D365</f>
        <v>#DIV/0!</v>
      </c>
      <c r="O365" s="8" t="e">
        <f>COUNTIFS(Sta!$A:$A,$A365,Sta!$F:$F,"&gt;3.5")/$B365</f>
        <v>#DIV/0!</v>
      </c>
      <c r="P365" s="8" t="e">
        <f>COUNTIFS(Sta!$B:$B,$A365,Sta!$F:$F,"&gt;3.5")/$C365</f>
        <v>#DIV/0!</v>
      </c>
      <c r="Q365" s="11" t="e">
        <f>(COUNTIFS(Sta!$A:$A,$A365,Sta!$D:$D,"&gt;0.5")  + COUNTIFS(Sta!$B:$B,$A365,Sta!$E:$E,"&gt;0.5"))/$D365</f>
        <v>#DIV/0!</v>
      </c>
      <c r="R365" s="8" t="e">
        <f>COUNTIFS(Sta!$A:$A,$A365,Sta!$D:$D,"&gt;0.5")/$B365</f>
        <v>#DIV/0!</v>
      </c>
      <c r="S365" s="8" t="e">
        <f>COUNTIFS(Sta!$B:$B,$A365,Sta!$E:$E,"&gt;0.5")/$C365</f>
        <v>#DIV/0!</v>
      </c>
      <c r="T365" s="11" t="e">
        <f>(COUNTIFS(Sta!$A:$A,$A365,Sta!$D:$D,"&gt;1.5")  + COUNTIFS(Sta!$B:$B,$A365,Sta!$E:$E,"&gt;1.5"))/$D365</f>
        <v>#DIV/0!</v>
      </c>
      <c r="U365" s="8" t="e">
        <f>COUNTIFS(Sta!$A:$A,$A365,Sta!$D:$D,"&gt;1.5")/$B365</f>
        <v>#DIV/0!</v>
      </c>
      <c r="V365" s="8" t="e">
        <f>COUNTIFS(Sta!$B:$B,$A365,Sta!$E:$E,"&gt;1.5")/$C365</f>
        <v>#DIV/0!</v>
      </c>
      <c r="W365" s="11" t="e">
        <f>(COUNTIFS(Sta!$A:$A,$A365,Sta!$E:E,"&gt;0.5") +COUNTIFS(Sta!$B:$B,$A365,Sta!$D:$D,"&gt;0.5"))/$D365</f>
        <v>#DIV/0!</v>
      </c>
      <c r="X365" s="8" t="e">
        <f>COUNTIFS(Sta!$A:$A,$A365,Sta!$E:$E,"&gt;0.5")/$B365</f>
        <v>#DIV/0!</v>
      </c>
      <c r="Y365" s="8" t="e">
        <f>COUNTIFS(Sta!$B:$B,$A365,Sta!$D:$D,"&gt;0.5")/$C365</f>
        <v>#DIV/0!</v>
      </c>
      <c r="Z365" s="11" t="e">
        <f>(COUNTIFS(Sta!$A:$A,$A365,Sta!$E:$E,"&gt;1.5")  + COUNTIFS(Sta!$B:$B,$A365,Sta!$D:$D,"&gt;1.5"))/$D365</f>
        <v>#DIV/0!</v>
      </c>
      <c r="AA365" s="8" t="e">
        <f>COUNTIFS(Sta!$A:$A,$A365,Sta!$E:$E,"&gt;1.5")/$B365</f>
        <v>#DIV/0!</v>
      </c>
      <c r="AB365" s="8" t="e">
        <f>COUNTIFS(Sta!$B:$B,$A365,Sta!$D:$D,"&gt;1.5")/$C365</f>
        <v>#DIV/0!</v>
      </c>
      <c r="AC365" s="11" t="e">
        <f>(COUNTIFS(Sta!$A:A,$A365,Sta!$G:$G,"y") + COUNTIFS(Sta!$B:B,$A365,Sta!$G:$G,"y"))/$D365</f>
        <v>#DIV/0!</v>
      </c>
      <c r="AD365" s="8" t="e">
        <f>COUNTIFS(Sta!$A:A,$A365,Sta!$G:$G,"y")/$B365</f>
        <v>#DIV/0!</v>
      </c>
      <c r="AE365" s="16" t="e">
        <f>COUNTIFS(Sta!$B:B,$A365,Sta!$G:$G,"y")/$C365</f>
        <v>#DIV/0!</v>
      </c>
    </row>
    <row r="366" spans="1:31" x14ac:dyDescent="0.3">
      <c r="A366" t="s">
        <v>451</v>
      </c>
      <c r="B366" s="9">
        <f>COUNTIF(Sta!A:A,A366)</f>
        <v>0</v>
      </c>
      <c r="C366" s="4">
        <f>COUNTIF(Sta!B:B,A366)</f>
        <v>0</v>
      </c>
      <c r="D366" s="4">
        <f t="shared" si="10"/>
        <v>0</v>
      </c>
      <c r="E366" s="11" t="e">
        <f>(COUNTIFS(Sta!$A:$A,$A366,Sta!$F:$F,"&gt;0.5") + COUNTIFS(Sta!$B:$B,$A366,Sta!$F:$F,"&gt;0.5"))/$D366</f>
        <v>#DIV/0!</v>
      </c>
      <c r="F366" s="8" t="e">
        <f>COUNTIFS(Sta!$A:$A,$A366,Sta!$F:$F,"&gt;0.5")/$B366</f>
        <v>#DIV/0!</v>
      </c>
      <c r="G366" s="8" t="e">
        <f>COUNTIFS(Sta!$B:$B,$A366,Sta!$F:$F,"&gt;0.5")/$C366</f>
        <v>#DIV/0!</v>
      </c>
      <c r="H366" s="11" t="e">
        <f>(COUNTIFS(Sta!$A:$A,$A366,Sta!$F:$F,"&gt;1.5") + COUNTIFS(Sta!$B:$B,$A366,Sta!$F:$F,"&gt;1.5"))/$D366</f>
        <v>#DIV/0!</v>
      </c>
      <c r="I366" s="8" t="e">
        <f>COUNTIFS(Sta!$A:$A,$A366,Sta!$F:$F,"&gt;1.5")/$B366</f>
        <v>#DIV/0!</v>
      </c>
      <c r="J366" s="8" t="e">
        <f>COUNTIFS(Sta!$B:$B,$A366,Sta!$F:$F,"&gt;1.5")/$C366</f>
        <v>#DIV/0!</v>
      </c>
      <c r="K366" s="11" t="e">
        <f>(COUNTIFS(Sta!$A:$A,$A366,Sta!$F:$F,"&gt;2.5") + COUNTIFS(Sta!$B:$B,$A366,Sta!$F:$F,"&gt;2.5"))/$D366</f>
        <v>#DIV/0!</v>
      </c>
      <c r="L366" s="8" t="e">
        <f>COUNTIFS(Sta!$A:$A,$A366,Sta!$F:$F,"&gt;2.5")/$B366</f>
        <v>#DIV/0!</v>
      </c>
      <c r="M366" s="8" t="e">
        <f>COUNTIFS(Sta!$B:$B,$A366,Sta!$F:$F,"&gt;2.5")/$C366</f>
        <v>#DIV/0!</v>
      </c>
      <c r="N366" s="11" t="e">
        <f>(COUNTIFS(Sta!$A:$A,$A366,Sta!$F:$F,"&gt;3.5") + COUNTIFS(Sta!$B:$B,$A366,Sta!$F:$F,"&gt;3.5"))/$D366</f>
        <v>#DIV/0!</v>
      </c>
      <c r="O366" s="8" t="e">
        <f>COUNTIFS(Sta!$A:$A,$A366,Sta!$F:$F,"&gt;3.5")/$B366</f>
        <v>#DIV/0!</v>
      </c>
      <c r="P366" s="8" t="e">
        <f>COUNTIFS(Sta!$B:$B,$A366,Sta!$F:$F,"&gt;3.5")/$C366</f>
        <v>#DIV/0!</v>
      </c>
      <c r="Q366" s="11" t="e">
        <f>(COUNTIFS(Sta!$A:$A,$A366,Sta!$D:$D,"&gt;0.5")  + COUNTIFS(Sta!$B:$B,$A366,Sta!$E:$E,"&gt;0.5"))/$D366</f>
        <v>#DIV/0!</v>
      </c>
      <c r="R366" s="8" t="e">
        <f>COUNTIFS(Sta!$A:$A,$A366,Sta!$D:$D,"&gt;0.5")/$B366</f>
        <v>#DIV/0!</v>
      </c>
      <c r="S366" s="8" t="e">
        <f>COUNTIFS(Sta!$B:$B,$A366,Sta!$E:$E,"&gt;0.5")/$C366</f>
        <v>#DIV/0!</v>
      </c>
      <c r="T366" s="11" t="e">
        <f>(COUNTIFS(Sta!$A:$A,$A366,Sta!$D:$D,"&gt;1.5")  + COUNTIFS(Sta!$B:$B,$A366,Sta!$E:$E,"&gt;1.5"))/$D366</f>
        <v>#DIV/0!</v>
      </c>
      <c r="U366" s="8" t="e">
        <f>COUNTIFS(Sta!$A:$A,$A366,Sta!$D:$D,"&gt;1.5")/$B366</f>
        <v>#DIV/0!</v>
      </c>
      <c r="V366" s="8" t="e">
        <f>COUNTIFS(Sta!$B:$B,$A366,Sta!$E:$E,"&gt;1.5")/$C366</f>
        <v>#DIV/0!</v>
      </c>
      <c r="W366" s="11" t="e">
        <f>(COUNTIFS(Sta!$A:$A,$A366,Sta!$E:E,"&gt;0.5") +COUNTIFS(Sta!$B:$B,$A366,Sta!$D:$D,"&gt;0.5"))/$D366</f>
        <v>#DIV/0!</v>
      </c>
      <c r="X366" s="8" t="e">
        <f>COUNTIFS(Sta!$A:$A,$A366,Sta!$E:$E,"&gt;0.5")/$B366</f>
        <v>#DIV/0!</v>
      </c>
      <c r="Y366" s="8" t="e">
        <f>COUNTIFS(Sta!$B:$B,$A366,Sta!$D:$D,"&gt;0.5")/$C366</f>
        <v>#DIV/0!</v>
      </c>
      <c r="Z366" s="11" t="e">
        <f>(COUNTIFS(Sta!$A:$A,$A366,Sta!$E:$E,"&gt;1.5")  + COUNTIFS(Sta!$B:$B,$A366,Sta!$D:$D,"&gt;1.5"))/$D366</f>
        <v>#DIV/0!</v>
      </c>
      <c r="AA366" s="8" t="e">
        <f>COUNTIFS(Sta!$A:$A,$A366,Sta!$E:$E,"&gt;1.5")/$B366</f>
        <v>#DIV/0!</v>
      </c>
      <c r="AB366" s="8" t="e">
        <f>COUNTIFS(Sta!$B:$B,$A366,Sta!$D:$D,"&gt;1.5")/$C366</f>
        <v>#DIV/0!</v>
      </c>
      <c r="AC366" s="11" t="e">
        <f>(COUNTIFS(Sta!$A:A,$A366,Sta!$G:$G,"y") + COUNTIFS(Sta!$B:B,$A366,Sta!$G:$G,"y"))/$D366</f>
        <v>#DIV/0!</v>
      </c>
      <c r="AD366" s="8" t="e">
        <f>COUNTIFS(Sta!$A:A,$A366,Sta!$G:$G,"y")/$B366</f>
        <v>#DIV/0!</v>
      </c>
      <c r="AE366" s="16" t="e">
        <f>COUNTIFS(Sta!$B:B,$A366,Sta!$G:$G,"y")/$C366</f>
        <v>#DIV/0!</v>
      </c>
    </row>
    <row r="367" spans="1:31" x14ac:dyDescent="0.3">
      <c r="A367" t="s">
        <v>459</v>
      </c>
      <c r="B367" s="9">
        <f>COUNTIF(Sta!A:A,A367)</f>
        <v>0</v>
      </c>
      <c r="C367" s="4">
        <f>COUNTIF(Sta!B:B,A367)</f>
        <v>0</v>
      </c>
      <c r="D367" s="4">
        <f t="shared" si="10"/>
        <v>0</v>
      </c>
      <c r="E367" s="11" t="e">
        <f>(COUNTIFS(Sta!$A:$A,$A367,Sta!$F:$F,"&gt;0.5") + COUNTIFS(Sta!$B:$B,$A367,Sta!$F:$F,"&gt;0.5"))/$D367</f>
        <v>#DIV/0!</v>
      </c>
      <c r="F367" s="8" t="e">
        <f>COUNTIFS(Sta!$A:$A,$A367,Sta!$F:$F,"&gt;0.5")/$B367</f>
        <v>#DIV/0!</v>
      </c>
      <c r="G367" s="8" t="e">
        <f>COUNTIFS(Sta!$B:$B,$A367,Sta!$F:$F,"&gt;0.5")/$C367</f>
        <v>#DIV/0!</v>
      </c>
      <c r="H367" s="11" t="e">
        <f>(COUNTIFS(Sta!$A:$A,$A367,Sta!$F:$F,"&gt;1.5") + COUNTIFS(Sta!$B:$B,$A367,Sta!$F:$F,"&gt;1.5"))/$D367</f>
        <v>#DIV/0!</v>
      </c>
      <c r="I367" s="8" t="e">
        <f>COUNTIFS(Sta!$A:$A,$A367,Sta!$F:$F,"&gt;1.5")/$B367</f>
        <v>#DIV/0!</v>
      </c>
      <c r="J367" s="8" t="e">
        <f>COUNTIFS(Sta!$B:$B,$A367,Sta!$F:$F,"&gt;1.5")/$C367</f>
        <v>#DIV/0!</v>
      </c>
      <c r="K367" s="11" t="e">
        <f>(COUNTIFS(Sta!$A:$A,$A367,Sta!$F:$F,"&gt;2.5") + COUNTIFS(Sta!$B:$B,$A367,Sta!$F:$F,"&gt;2.5"))/$D367</f>
        <v>#DIV/0!</v>
      </c>
      <c r="L367" s="8" t="e">
        <f>COUNTIFS(Sta!$A:$A,$A367,Sta!$F:$F,"&gt;2.5")/$B367</f>
        <v>#DIV/0!</v>
      </c>
      <c r="M367" s="8" t="e">
        <f>COUNTIFS(Sta!$B:$B,$A367,Sta!$F:$F,"&gt;2.5")/$C367</f>
        <v>#DIV/0!</v>
      </c>
      <c r="N367" s="11" t="e">
        <f>(COUNTIFS(Sta!$A:$A,$A367,Sta!$F:$F,"&gt;3.5") + COUNTIFS(Sta!$B:$B,$A367,Sta!$F:$F,"&gt;3.5"))/$D367</f>
        <v>#DIV/0!</v>
      </c>
      <c r="O367" s="8" t="e">
        <f>COUNTIFS(Sta!$A:$A,$A367,Sta!$F:$F,"&gt;3.5")/$B367</f>
        <v>#DIV/0!</v>
      </c>
      <c r="P367" s="8" t="e">
        <f>COUNTIFS(Sta!$B:$B,$A367,Sta!$F:$F,"&gt;3.5")/$C367</f>
        <v>#DIV/0!</v>
      </c>
      <c r="Q367" s="11" t="e">
        <f>(COUNTIFS(Sta!$A:$A,$A367,Sta!$D:$D,"&gt;0.5")  + COUNTIFS(Sta!$B:$B,$A367,Sta!$E:$E,"&gt;0.5"))/$D367</f>
        <v>#DIV/0!</v>
      </c>
      <c r="R367" s="8" t="e">
        <f>COUNTIFS(Sta!$A:$A,$A367,Sta!$D:$D,"&gt;0.5")/$B367</f>
        <v>#DIV/0!</v>
      </c>
      <c r="S367" s="8" t="e">
        <f>COUNTIFS(Sta!$B:$B,$A367,Sta!$E:$E,"&gt;0.5")/$C367</f>
        <v>#DIV/0!</v>
      </c>
      <c r="T367" s="11" t="e">
        <f>(COUNTIFS(Sta!$A:$A,$A367,Sta!$D:$D,"&gt;1.5")  + COUNTIFS(Sta!$B:$B,$A367,Sta!$E:$E,"&gt;1.5"))/$D367</f>
        <v>#DIV/0!</v>
      </c>
      <c r="U367" s="8" t="e">
        <f>COUNTIFS(Sta!$A:$A,$A367,Sta!$D:$D,"&gt;1.5")/$B367</f>
        <v>#DIV/0!</v>
      </c>
      <c r="V367" s="8" t="e">
        <f>COUNTIFS(Sta!$B:$B,$A367,Sta!$E:$E,"&gt;1.5")/$C367</f>
        <v>#DIV/0!</v>
      </c>
      <c r="W367" s="11" t="e">
        <f>(COUNTIFS(Sta!$A:$A,$A367,Sta!$E:E,"&gt;0.5") +COUNTIFS(Sta!$B:$B,$A367,Sta!$D:$D,"&gt;0.5"))/$D367</f>
        <v>#DIV/0!</v>
      </c>
      <c r="X367" s="8" t="e">
        <f>COUNTIFS(Sta!$A:$A,$A367,Sta!$E:$E,"&gt;0.5")/$B367</f>
        <v>#DIV/0!</v>
      </c>
      <c r="Y367" s="8" t="e">
        <f>COUNTIFS(Sta!$B:$B,$A367,Sta!$D:$D,"&gt;0.5")/$C367</f>
        <v>#DIV/0!</v>
      </c>
      <c r="Z367" s="11" t="e">
        <f>(COUNTIFS(Sta!$A:$A,$A367,Sta!$E:$E,"&gt;1.5")  + COUNTIFS(Sta!$B:$B,$A367,Sta!$D:$D,"&gt;1.5"))/$D367</f>
        <v>#DIV/0!</v>
      </c>
      <c r="AA367" s="8" t="e">
        <f>COUNTIFS(Sta!$A:$A,$A367,Sta!$E:$E,"&gt;1.5")/$B367</f>
        <v>#DIV/0!</v>
      </c>
      <c r="AB367" s="8" t="e">
        <f>COUNTIFS(Sta!$B:$B,$A367,Sta!$D:$D,"&gt;1.5")/$C367</f>
        <v>#DIV/0!</v>
      </c>
      <c r="AC367" s="11" t="e">
        <f>(COUNTIFS(Sta!$A:A,$A367,Sta!$G:$G,"y") + COUNTIFS(Sta!$B:B,$A367,Sta!$G:$G,"y"))/$D367</f>
        <v>#DIV/0!</v>
      </c>
      <c r="AD367" s="8" t="e">
        <f>COUNTIFS(Sta!$A:A,$A367,Sta!$G:$G,"y")/$B367</f>
        <v>#DIV/0!</v>
      </c>
      <c r="AE367" s="16" t="e">
        <f>COUNTIFS(Sta!$B:B,$A367,Sta!$G:$G,"y")/$C367</f>
        <v>#DIV/0!</v>
      </c>
    </row>
    <row r="368" spans="1:31" x14ac:dyDescent="0.3">
      <c r="A368" t="s">
        <v>455</v>
      </c>
      <c r="B368" s="9">
        <f>COUNTIF(Sta!A:A,A368)</f>
        <v>0</v>
      </c>
      <c r="C368" s="4">
        <f>COUNTIF(Sta!B:B,A368)</f>
        <v>0</v>
      </c>
      <c r="D368" s="4">
        <f t="shared" si="10"/>
        <v>0</v>
      </c>
      <c r="E368" s="11" t="e">
        <f>(COUNTIFS(Sta!$A:$A,$A368,Sta!$F:$F,"&gt;0.5") + COUNTIFS(Sta!$B:$B,$A368,Sta!$F:$F,"&gt;0.5"))/$D368</f>
        <v>#DIV/0!</v>
      </c>
      <c r="F368" s="8" t="e">
        <f>COUNTIFS(Sta!$A:$A,$A368,Sta!$F:$F,"&gt;0.5")/$B368</f>
        <v>#DIV/0!</v>
      </c>
      <c r="G368" s="8" t="e">
        <f>COUNTIFS(Sta!$B:$B,$A368,Sta!$F:$F,"&gt;0.5")/$C368</f>
        <v>#DIV/0!</v>
      </c>
      <c r="H368" s="11" t="e">
        <f>(COUNTIFS(Sta!$A:$A,$A368,Sta!$F:$F,"&gt;1.5") + COUNTIFS(Sta!$B:$B,$A368,Sta!$F:$F,"&gt;1.5"))/$D368</f>
        <v>#DIV/0!</v>
      </c>
      <c r="I368" s="8" t="e">
        <f>COUNTIFS(Sta!$A:$A,$A368,Sta!$F:$F,"&gt;1.5")/$B368</f>
        <v>#DIV/0!</v>
      </c>
      <c r="J368" s="8" t="e">
        <f>COUNTIFS(Sta!$B:$B,$A368,Sta!$F:$F,"&gt;1.5")/$C368</f>
        <v>#DIV/0!</v>
      </c>
      <c r="K368" s="11" t="e">
        <f>(COUNTIFS(Sta!$A:$A,$A368,Sta!$F:$F,"&gt;2.5") + COUNTIFS(Sta!$B:$B,$A368,Sta!$F:$F,"&gt;2.5"))/$D368</f>
        <v>#DIV/0!</v>
      </c>
      <c r="L368" s="8" t="e">
        <f>COUNTIFS(Sta!$A:$A,$A368,Sta!$F:$F,"&gt;2.5")/$B368</f>
        <v>#DIV/0!</v>
      </c>
      <c r="M368" s="8" t="e">
        <f>COUNTIFS(Sta!$B:$B,$A368,Sta!$F:$F,"&gt;2.5")/$C368</f>
        <v>#DIV/0!</v>
      </c>
      <c r="N368" s="11" t="e">
        <f>(COUNTIFS(Sta!$A:$A,$A368,Sta!$F:$F,"&gt;3.5") + COUNTIFS(Sta!$B:$B,$A368,Sta!$F:$F,"&gt;3.5"))/$D368</f>
        <v>#DIV/0!</v>
      </c>
      <c r="O368" s="8" t="e">
        <f>COUNTIFS(Sta!$A:$A,$A368,Sta!$F:$F,"&gt;3.5")/$B368</f>
        <v>#DIV/0!</v>
      </c>
      <c r="P368" s="8" t="e">
        <f>COUNTIFS(Sta!$B:$B,$A368,Sta!$F:$F,"&gt;3.5")/$C368</f>
        <v>#DIV/0!</v>
      </c>
      <c r="Q368" s="11" t="e">
        <f>(COUNTIFS(Sta!$A:$A,$A368,Sta!$D:$D,"&gt;0.5")  + COUNTIFS(Sta!$B:$B,$A368,Sta!$E:$E,"&gt;0.5"))/$D368</f>
        <v>#DIV/0!</v>
      </c>
      <c r="R368" s="8" t="e">
        <f>COUNTIFS(Sta!$A:$A,$A368,Sta!$D:$D,"&gt;0.5")/$B368</f>
        <v>#DIV/0!</v>
      </c>
      <c r="S368" s="8" t="e">
        <f>COUNTIFS(Sta!$B:$B,$A368,Sta!$E:$E,"&gt;0.5")/$C368</f>
        <v>#DIV/0!</v>
      </c>
      <c r="T368" s="11" t="e">
        <f>(COUNTIFS(Sta!$A:$A,$A368,Sta!$D:$D,"&gt;1.5")  + COUNTIFS(Sta!$B:$B,$A368,Sta!$E:$E,"&gt;1.5"))/$D368</f>
        <v>#DIV/0!</v>
      </c>
      <c r="U368" s="8" t="e">
        <f>COUNTIFS(Sta!$A:$A,$A368,Sta!$D:$D,"&gt;1.5")/$B368</f>
        <v>#DIV/0!</v>
      </c>
      <c r="V368" s="8" t="e">
        <f>COUNTIFS(Sta!$B:$B,$A368,Sta!$E:$E,"&gt;1.5")/$C368</f>
        <v>#DIV/0!</v>
      </c>
      <c r="W368" s="11" t="e">
        <f>(COUNTIFS(Sta!$A:$A,$A368,Sta!$E:E,"&gt;0.5") +COUNTIFS(Sta!$B:$B,$A368,Sta!$D:$D,"&gt;0.5"))/$D368</f>
        <v>#DIV/0!</v>
      </c>
      <c r="X368" s="8" t="e">
        <f>COUNTIFS(Sta!$A:$A,$A368,Sta!$E:$E,"&gt;0.5")/$B368</f>
        <v>#DIV/0!</v>
      </c>
      <c r="Y368" s="8" t="e">
        <f>COUNTIFS(Sta!$B:$B,$A368,Sta!$D:$D,"&gt;0.5")/$C368</f>
        <v>#DIV/0!</v>
      </c>
      <c r="Z368" s="11" t="e">
        <f>(COUNTIFS(Sta!$A:$A,$A368,Sta!$E:$E,"&gt;1.5")  + COUNTIFS(Sta!$B:$B,$A368,Sta!$D:$D,"&gt;1.5"))/$D368</f>
        <v>#DIV/0!</v>
      </c>
      <c r="AA368" s="8" t="e">
        <f>COUNTIFS(Sta!$A:$A,$A368,Sta!$E:$E,"&gt;1.5")/$B368</f>
        <v>#DIV/0!</v>
      </c>
      <c r="AB368" s="8" t="e">
        <f>COUNTIFS(Sta!$B:$B,$A368,Sta!$D:$D,"&gt;1.5")/$C368</f>
        <v>#DIV/0!</v>
      </c>
      <c r="AC368" s="11" t="e">
        <f>(COUNTIFS(Sta!$A:A,$A368,Sta!$G:$G,"y") + COUNTIFS(Sta!$B:B,$A368,Sta!$G:$G,"y"))/$D368</f>
        <v>#DIV/0!</v>
      </c>
      <c r="AD368" s="8" t="e">
        <f>COUNTIFS(Sta!$A:A,$A368,Sta!$G:$G,"y")/$B368</f>
        <v>#DIV/0!</v>
      </c>
      <c r="AE368" s="16" t="e">
        <f>COUNTIFS(Sta!$B:B,$A368,Sta!$G:$G,"y")/$C368</f>
        <v>#DIV/0!</v>
      </c>
    </row>
    <row r="369" spans="1:31" x14ac:dyDescent="0.3">
      <c r="A369" t="s">
        <v>452</v>
      </c>
      <c r="B369" s="9">
        <f>COUNTIF(Sta!A:A,A369)</f>
        <v>0</v>
      </c>
      <c r="C369" s="4">
        <f>COUNTIF(Sta!B:B,A369)</f>
        <v>0</v>
      </c>
      <c r="D369" s="4">
        <f t="shared" si="10"/>
        <v>0</v>
      </c>
      <c r="E369" s="11" t="e">
        <f>(COUNTIFS(Sta!$A:$A,$A369,Sta!$F:$F,"&gt;0.5") + COUNTIFS(Sta!$B:$B,$A369,Sta!$F:$F,"&gt;0.5"))/$D369</f>
        <v>#DIV/0!</v>
      </c>
      <c r="F369" s="8" t="e">
        <f>COUNTIFS(Sta!$A:$A,$A369,Sta!$F:$F,"&gt;0.5")/$B369</f>
        <v>#DIV/0!</v>
      </c>
      <c r="G369" s="8" t="e">
        <f>COUNTIFS(Sta!$B:$B,$A369,Sta!$F:$F,"&gt;0.5")/$C369</f>
        <v>#DIV/0!</v>
      </c>
      <c r="H369" s="11" t="e">
        <f>(COUNTIFS(Sta!$A:$A,$A369,Sta!$F:$F,"&gt;1.5") + COUNTIFS(Sta!$B:$B,$A369,Sta!$F:$F,"&gt;1.5"))/$D369</f>
        <v>#DIV/0!</v>
      </c>
      <c r="I369" s="8" t="e">
        <f>COUNTIFS(Sta!$A:$A,$A369,Sta!$F:$F,"&gt;1.5")/$B369</f>
        <v>#DIV/0!</v>
      </c>
      <c r="J369" s="8" t="e">
        <f>COUNTIFS(Sta!$B:$B,$A369,Sta!$F:$F,"&gt;1.5")/$C369</f>
        <v>#DIV/0!</v>
      </c>
      <c r="K369" s="11" t="e">
        <f>(COUNTIFS(Sta!$A:$A,$A369,Sta!$F:$F,"&gt;2.5") + COUNTIFS(Sta!$B:$B,$A369,Sta!$F:$F,"&gt;2.5"))/$D369</f>
        <v>#DIV/0!</v>
      </c>
      <c r="L369" s="8" t="e">
        <f>COUNTIFS(Sta!$A:$A,$A369,Sta!$F:$F,"&gt;2.5")/$B369</f>
        <v>#DIV/0!</v>
      </c>
      <c r="M369" s="8" t="e">
        <f>COUNTIFS(Sta!$B:$B,$A369,Sta!$F:$F,"&gt;2.5")/$C369</f>
        <v>#DIV/0!</v>
      </c>
      <c r="N369" s="11" t="e">
        <f>(COUNTIFS(Sta!$A:$A,$A369,Sta!$F:$F,"&gt;3.5") + COUNTIFS(Sta!$B:$B,$A369,Sta!$F:$F,"&gt;3.5"))/$D369</f>
        <v>#DIV/0!</v>
      </c>
      <c r="O369" s="8" t="e">
        <f>COUNTIFS(Sta!$A:$A,$A369,Sta!$F:$F,"&gt;3.5")/$B369</f>
        <v>#DIV/0!</v>
      </c>
      <c r="P369" s="8" t="e">
        <f>COUNTIFS(Sta!$B:$B,$A369,Sta!$F:$F,"&gt;3.5")/$C369</f>
        <v>#DIV/0!</v>
      </c>
      <c r="Q369" s="11" t="e">
        <f>(COUNTIFS(Sta!$A:$A,$A369,Sta!$D:$D,"&gt;0.5")  + COUNTIFS(Sta!$B:$B,$A369,Sta!$E:$E,"&gt;0.5"))/$D369</f>
        <v>#DIV/0!</v>
      </c>
      <c r="R369" s="8" t="e">
        <f>COUNTIFS(Sta!$A:$A,$A369,Sta!$D:$D,"&gt;0.5")/$B369</f>
        <v>#DIV/0!</v>
      </c>
      <c r="S369" s="8" t="e">
        <f>COUNTIFS(Sta!$B:$B,$A369,Sta!$E:$E,"&gt;0.5")/$C369</f>
        <v>#DIV/0!</v>
      </c>
      <c r="T369" s="11" t="e">
        <f>(COUNTIFS(Sta!$A:$A,$A369,Sta!$D:$D,"&gt;1.5")  + COUNTIFS(Sta!$B:$B,$A369,Sta!$E:$E,"&gt;1.5"))/$D369</f>
        <v>#DIV/0!</v>
      </c>
      <c r="U369" s="8" t="e">
        <f>COUNTIFS(Sta!$A:$A,$A369,Sta!$D:$D,"&gt;1.5")/$B369</f>
        <v>#DIV/0!</v>
      </c>
      <c r="V369" s="8" t="e">
        <f>COUNTIFS(Sta!$B:$B,$A369,Sta!$E:$E,"&gt;1.5")/$C369</f>
        <v>#DIV/0!</v>
      </c>
      <c r="W369" s="11" t="e">
        <f>(COUNTIFS(Sta!$A:$A,$A369,Sta!$E:E,"&gt;0.5") +COUNTIFS(Sta!$B:$B,$A369,Sta!$D:$D,"&gt;0.5"))/$D369</f>
        <v>#DIV/0!</v>
      </c>
      <c r="X369" s="8" t="e">
        <f>COUNTIFS(Sta!$A:$A,$A369,Sta!$E:$E,"&gt;0.5")/$B369</f>
        <v>#DIV/0!</v>
      </c>
      <c r="Y369" s="8" t="e">
        <f>COUNTIFS(Sta!$B:$B,$A369,Sta!$D:$D,"&gt;0.5")/$C369</f>
        <v>#DIV/0!</v>
      </c>
      <c r="Z369" s="11" t="e">
        <f>(COUNTIFS(Sta!$A:$A,$A369,Sta!$E:$E,"&gt;1.5")  + COUNTIFS(Sta!$B:$B,$A369,Sta!$D:$D,"&gt;1.5"))/$D369</f>
        <v>#DIV/0!</v>
      </c>
      <c r="AA369" s="8" t="e">
        <f>COUNTIFS(Sta!$A:$A,$A369,Sta!$E:$E,"&gt;1.5")/$B369</f>
        <v>#DIV/0!</v>
      </c>
      <c r="AB369" s="8" t="e">
        <f>COUNTIFS(Sta!$B:$B,$A369,Sta!$D:$D,"&gt;1.5")/$C369</f>
        <v>#DIV/0!</v>
      </c>
      <c r="AC369" s="11" t="e">
        <f>(COUNTIFS(Sta!$A:A,$A369,Sta!$G:$G,"y") + COUNTIFS(Sta!$B:B,$A369,Sta!$G:$G,"y"))/$D369</f>
        <v>#DIV/0!</v>
      </c>
      <c r="AD369" s="8" t="e">
        <f>COUNTIFS(Sta!$A:A,$A369,Sta!$G:$G,"y")/$B369</f>
        <v>#DIV/0!</v>
      </c>
      <c r="AE369" s="16" t="e">
        <f>COUNTIFS(Sta!$B:B,$A369,Sta!$G:$G,"y")/$C369</f>
        <v>#DIV/0!</v>
      </c>
    </row>
    <row r="370" spans="1:31" x14ac:dyDescent="0.3">
      <c r="A370" t="s">
        <v>456</v>
      </c>
      <c r="B370" s="9">
        <f>COUNTIF(Sta!A:A,A370)</f>
        <v>0</v>
      </c>
      <c r="C370" s="4">
        <f>COUNTIF(Sta!B:B,A370)</f>
        <v>0</v>
      </c>
      <c r="D370" s="4">
        <f t="shared" si="10"/>
        <v>0</v>
      </c>
      <c r="E370" s="11" t="e">
        <f>(COUNTIFS(Sta!$A:$A,$A370,Sta!$F:$F,"&gt;0.5") + COUNTIFS(Sta!$B:$B,$A370,Sta!$F:$F,"&gt;0.5"))/$D370</f>
        <v>#DIV/0!</v>
      </c>
      <c r="F370" s="8" t="e">
        <f>COUNTIFS(Sta!$A:$A,$A370,Sta!$F:$F,"&gt;0.5")/$B370</f>
        <v>#DIV/0!</v>
      </c>
      <c r="G370" s="8" t="e">
        <f>COUNTIFS(Sta!$B:$B,$A370,Sta!$F:$F,"&gt;0.5")/$C370</f>
        <v>#DIV/0!</v>
      </c>
      <c r="H370" s="11" t="e">
        <f>(COUNTIFS(Sta!$A:$A,$A370,Sta!$F:$F,"&gt;1.5") + COUNTIFS(Sta!$B:$B,$A370,Sta!$F:$F,"&gt;1.5"))/$D370</f>
        <v>#DIV/0!</v>
      </c>
      <c r="I370" s="8" t="e">
        <f>COUNTIFS(Sta!$A:$A,$A370,Sta!$F:$F,"&gt;1.5")/$B370</f>
        <v>#DIV/0!</v>
      </c>
      <c r="J370" s="8" t="e">
        <f>COUNTIFS(Sta!$B:$B,$A370,Sta!$F:$F,"&gt;1.5")/$C370</f>
        <v>#DIV/0!</v>
      </c>
      <c r="K370" s="11" t="e">
        <f>(COUNTIFS(Sta!$A:$A,$A370,Sta!$F:$F,"&gt;2.5") + COUNTIFS(Sta!$B:$B,$A370,Sta!$F:$F,"&gt;2.5"))/$D370</f>
        <v>#DIV/0!</v>
      </c>
      <c r="L370" s="8" t="e">
        <f>COUNTIFS(Sta!$A:$A,$A370,Sta!$F:$F,"&gt;2.5")/$B370</f>
        <v>#DIV/0!</v>
      </c>
      <c r="M370" s="8" t="e">
        <f>COUNTIFS(Sta!$B:$B,$A370,Sta!$F:$F,"&gt;2.5")/$C370</f>
        <v>#DIV/0!</v>
      </c>
      <c r="N370" s="11" t="e">
        <f>(COUNTIFS(Sta!$A:$A,$A370,Sta!$F:$F,"&gt;3.5") + COUNTIFS(Sta!$B:$B,$A370,Sta!$F:$F,"&gt;3.5"))/$D370</f>
        <v>#DIV/0!</v>
      </c>
      <c r="O370" s="8" t="e">
        <f>COUNTIFS(Sta!$A:$A,$A370,Sta!$F:$F,"&gt;3.5")/$B370</f>
        <v>#DIV/0!</v>
      </c>
      <c r="P370" s="8" t="e">
        <f>COUNTIFS(Sta!$B:$B,$A370,Sta!$F:$F,"&gt;3.5")/$C370</f>
        <v>#DIV/0!</v>
      </c>
      <c r="Q370" s="11" t="e">
        <f>(COUNTIFS(Sta!$A:$A,$A370,Sta!$D:$D,"&gt;0.5")  + COUNTIFS(Sta!$B:$B,$A370,Sta!$E:$E,"&gt;0.5"))/$D370</f>
        <v>#DIV/0!</v>
      </c>
      <c r="R370" s="8" t="e">
        <f>COUNTIFS(Sta!$A:$A,$A370,Sta!$D:$D,"&gt;0.5")/$B370</f>
        <v>#DIV/0!</v>
      </c>
      <c r="S370" s="8" t="e">
        <f>COUNTIFS(Sta!$B:$B,$A370,Sta!$E:$E,"&gt;0.5")/$C370</f>
        <v>#DIV/0!</v>
      </c>
      <c r="T370" s="11" t="e">
        <f>(COUNTIFS(Sta!$A:$A,$A370,Sta!$D:$D,"&gt;1.5")  + COUNTIFS(Sta!$B:$B,$A370,Sta!$E:$E,"&gt;1.5"))/$D370</f>
        <v>#DIV/0!</v>
      </c>
      <c r="U370" s="8" t="e">
        <f>COUNTIFS(Sta!$A:$A,$A370,Sta!$D:$D,"&gt;1.5")/$B370</f>
        <v>#DIV/0!</v>
      </c>
      <c r="V370" s="8" t="e">
        <f>COUNTIFS(Sta!$B:$B,$A370,Sta!$E:$E,"&gt;1.5")/$C370</f>
        <v>#DIV/0!</v>
      </c>
      <c r="W370" s="11" t="e">
        <f>(COUNTIFS(Sta!$A:$A,$A370,Sta!$E:E,"&gt;0.5") +COUNTIFS(Sta!$B:$B,$A370,Sta!$D:$D,"&gt;0.5"))/$D370</f>
        <v>#DIV/0!</v>
      </c>
      <c r="X370" s="8" t="e">
        <f>COUNTIFS(Sta!$A:$A,$A370,Sta!$E:$E,"&gt;0.5")/$B370</f>
        <v>#DIV/0!</v>
      </c>
      <c r="Y370" s="8" t="e">
        <f>COUNTIFS(Sta!$B:$B,$A370,Sta!$D:$D,"&gt;0.5")/$C370</f>
        <v>#DIV/0!</v>
      </c>
      <c r="Z370" s="11" t="e">
        <f>(COUNTIFS(Sta!$A:$A,$A370,Sta!$E:$E,"&gt;1.5")  + COUNTIFS(Sta!$B:$B,$A370,Sta!$D:$D,"&gt;1.5"))/$D370</f>
        <v>#DIV/0!</v>
      </c>
      <c r="AA370" s="8" t="e">
        <f>COUNTIFS(Sta!$A:$A,$A370,Sta!$E:$E,"&gt;1.5")/$B370</f>
        <v>#DIV/0!</v>
      </c>
      <c r="AB370" s="8" t="e">
        <f>COUNTIFS(Sta!$B:$B,$A370,Sta!$D:$D,"&gt;1.5")/$C370</f>
        <v>#DIV/0!</v>
      </c>
      <c r="AC370" s="11" t="e">
        <f>(COUNTIFS(Sta!$A:A,$A370,Sta!$G:$G,"y") + COUNTIFS(Sta!$B:B,$A370,Sta!$G:$G,"y"))/$D370</f>
        <v>#DIV/0!</v>
      </c>
      <c r="AD370" s="8" t="e">
        <f>COUNTIFS(Sta!$A:A,$A370,Sta!$G:$G,"y")/$B370</f>
        <v>#DIV/0!</v>
      </c>
      <c r="AE370" s="16" t="e">
        <f>COUNTIFS(Sta!$B:B,$A370,Sta!$G:$G,"y")/$C370</f>
        <v>#DIV/0!</v>
      </c>
    </row>
    <row r="371" spans="1:31" x14ac:dyDescent="0.3">
      <c r="A371" t="s">
        <v>461</v>
      </c>
      <c r="B371" s="9">
        <f>COUNTIF(Sta!A:A,A371)</f>
        <v>0</v>
      </c>
      <c r="C371" s="4">
        <f>COUNTIF(Sta!B:B,A371)</f>
        <v>0</v>
      </c>
      <c r="D371" s="4">
        <f t="shared" ref="D371:D380" si="11">B371+C371</f>
        <v>0</v>
      </c>
      <c r="E371" s="11" t="e">
        <f>(COUNTIFS(Sta!$A:$A,$A371,Sta!$F:$F,"&gt;0.5") + COUNTIFS(Sta!$B:$B,$A371,Sta!$F:$F,"&gt;0.5"))/$D371</f>
        <v>#DIV/0!</v>
      </c>
      <c r="F371" s="8" t="e">
        <f>COUNTIFS(Sta!$A:$A,$A371,Sta!$F:$F,"&gt;0.5")/$B371</f>
        <v>#DIV/0!</v>
      </c>
      <c r="G371" s="8" t="e">
        <f>COUNTIFS(Sta!$B:$B,$A371,Sta!$F:$F,"&gt;0.5")/$C371</f>
        <v>#DIV/0!</v>
      </c>
      <c r="H371" s="11" t="e">
        <f>(COUNTIFS(Sta!$A:$A,$A371,Sta!$F:$F,"&gt;1.5") + COUNTIFS(Sta!$B:$B,$A371,Sta!$F:$F,"&gt;1.5"))/$D371</f>
        <v>#DIV/0!</v>
      </c>
      <c r="I371" s="8" t="e">
        <f>COUNTIFS(Sta!$A:$A,$A371,Sta!$F:$F,"&gt;1.5")/$B371</f>
        <v>#DIV/0!</v>
      </c>
      <c r="J371" s="8" t="e">
        <f>COUNTIFS(Sta!$B:$B,$A371,Sta!$F:$F,"&gt;1.5")/$C371</f>
        <v>#DIV/0!</v>
      </c>
      <c r="K371" s="11" t="e">
        <f>(COUNTIFS(Sta!$A:$A,$A371,Sta!$F:$F,"&gt;2.5") + COUNTIFS(Sta!$B:$B,$A371,Sta!$F:$F,"&gt;2.5"))/$D371</f>
        <v>#DIV/0!</v>
      </c>
      <c r="L371" s="8" t="e">
        <f>COUNTIFS(Sta!$A:$A,$A371,Sta!$F:$F,"&gt;2.5")/$B371</f>
        <v>#DIV/0!</v>
      </c>
      <c r="M371" s="8" t="e">
        <f>COUNTIFS(Sta!$B:$B,$A371,Sta!$F:$F,"&gt;2.5")/$C371</f>
        <v>#DIV/0!</v>
      </c>
      <c r="N371" s="11" t="e">
        <f>(COUNTIFS(Sta!$A:$A,$A371,Sta!$F:$F,"&gt;3.5") + COUNTIFS(Sta!$B:$B,$A371,Sta!$F:$F,"&gt;3.5"))/$D371</f>
        <v>#DIV/0!</v>
      </c>
      <c r="O371" s="8" t="e">
        <f>COUNTIFS(Sta!$A:$A,$A371,Sta!$F:$F,"&gt;3.5")/$B371</f>
        <v>#DIV/0!</v>
      </c>
      <c r="P371" s="8" t="e">
        <f>COUNTIFS(Sta!$B:$B,$A371,Sta!$F:$F,"&gt;3.5")/$C371</f>
        <v>#DIV/0!</v>
      </c>
      <c r="Q371" s="11" t="e">
        <f>(COUNTIFS(Sta!$A:$A,$A371,Sta!$D:$D,"&gt;0.5")  + COUNTIFS(Sta!$B:$B,$A371,Sta!$E:$E,"&gt;0.5"))/$D371</f>
        <v>#DIV/0!</v>
      </c>
      <c r="R371" s="8" t="e">
        <f>COUNTIFS(Sta!$A:$A,$A371,Sta!$D:$D,"&gt;0.5")/$B371</f>
        <v>#DIV/0!</v>
      </c>
      <c r="S371" s="8" t="e">
        <f>COUNTIFS(Sta!$B:$B,$A371,Sta!$E:$E,"&gt;0.5")/$C371</f>
        <v>#DIV/0!</v>
      </c>
      <c r="T371" s="11" t="e">
        <f>(COUNTIFS(Sta!$A:$A,$A371,Sta!$D:$D,"&gt;1.5")  + COUNTIFS(Sta!$B:$B,$A371,Sta!$E:$E,"&gt;1.5"))/$D371</f>
        <v>#DIV/0!</v>
      </c>
      <c r="U371" s="8" t="e">
        <f>COUNTIFS(Sta!$A:$A,$A371,Sta!$D:$D,"&gt;1.5")/$B371</f>
        <v>#DIV/0!</v>
      </c>
      <c r="V371" s="8" t="e">
        <f>COUNTIFS(Sta!$B:$B,$A371,Sta!$E:$E,"&gt;1.5")/$C371</f>
        <v>#DIV/0!</v>
      </c>
      <c r="W371" s="11" t="e">
        <f>(COUNTIFS(Sta!$A:$A,$A371,Sta!$E:E,"&gt;0.5") +COUNTIFS(Sta!$B:$B,$A371,Sta!$D:$D,"&gt;0.5"))/$D371</f>
        <v>#DIV/0!</v>
      </c>
      <c r="X371" s="8" t="e">
        <f>COUNTIFS(Sta!$A:$A,$A371,Sta!$E:$E,"&gt;0.5")/$B371</f>
        <v>#DIV/0!</v>
      </c>
      <c r="Y371" s="8" t="e">
        <f>COUNTIFS(Sta!$B:$B,$A371,Sta!$D:$D,"&gt;0.5")/$C371</f>
        <v>#DIV/0!</v>
      </c>
      <c r="Z371" s="11" t="e">
        <f>(COUNTIFS(Sta!$A:$A,$A371,Sta!$E:$E,"&gt;1.5")  + COUNTIFS(Sta!$B:$B,$A371,Sta!$D:$D,"&gt;1.5"))/$D371</f>
        <v>#DIV/0!</v>
      </c>
      <c r="AA371" s="8" t="e">
        <f>COUNTIFS(Sta!$A:$A,$A371,Sta!$E:$E,"&gt;1.5")/$B371</f>
        <v>#DIV/0!</v>
      </c>
      <c r="AB371" s="8" t="e">
        <f>COUNTIFS(Sta!$B:$B,$A371,Sta!$D:$D,"&gt;1.5")/$C371</f>
        <v>#DIV/0!</v>
      </c>
      <c r="AC371" s="11" t="e">
        <f>(COUNTIFS(Sta!$A:A,$A371,Sta!$G:$G,"y") + COUNTIFS(Sta!$B:B,$A371,Sta!$G:$G,"y"))/$D371</f>
        <v>#DIV/0!</v>
      </c>
      <c r="AD371" s="8" t="e">
        <f>COUNTIFS(Sta!$A:A,$A371,Sta!$G:$G,"y")/$B371</f>
        <v>#DIV/0!</v>
      </c>
      <c r="AE371" s="16" t="e">
        <f>COUNTIFS(Sta!$B:B,$A371,Sta!$G:$G,"y")/$C371</f>
        <v>#DIV/0!</v>
      </c>
    </row>
    <row r="372" spans="1:31" x14ac:dyDescent="0.3">
      <c r="A372" t="s">
        <v>468</v>
      </c>
      <c r="B372" s="9">
        <f>COUNTIF(Sta!A:A,A372)</f>
        <v>0</v>
      </c>
      <c r="C372" s="4">
        <f>COUNTIF(Sta!B:B,A372)</f>
        <v>0</v>
      </c>
      <c r="D372" s="4">
        <f t="shared" si="11"/>
        <v>0</v>
      </c>
      <c r="E372" s="11" t="e">
        <f>(COUNTIFS(Sta!$A:$A,$A372,Sta!$F:$F,"&gt;0.5") + COUNTIFS(Sta!$B:$B,$A372,Sta!$F:$F,"&gt;0.5"))/$D372</f>
        <v>#DIV/0!</v>
      </c>
      <c r="F372" s="8" t="e">
        <f>COUNTIFS(Sta!$A:$A,$A372,Sta!$F:$F,"&gt;0.5")/$B372</f>
        <v>#DIV/0!</v>
      </c>
      <c r="G372" s="8" t="e">
        <f>COUNTIFS(Sta!$B:$B,$A372,Sta!$F:$F,"&gt;0.5")/$C372</f>
        <v>#DIV/0!</v>
      </c>
      <c r="H372" s="11" t="e">
        <f>(COUNTIFS(Sta!$A:$A,$A372,Sta!$F:$F,"&gt;1.5") + COUNTIFS(Sta!$B:$B,$A372,Sta!$F:$F,"&gt;1.5"))/$D372</f>
        <v>#DIV/0!</v>
      </c>
      <c r="I372" s="8" t="e">
        <f>COUNTIFS(Sta!$A:$A,$A372,Sta!$F:$F,"&gt;1.5")/$B372</f>
        <v>#DIV/0!</v>
      </c>
      <c r="J372" s="8" t="e">
        <f>COUNTIFS(Sta!$B:$B,$A372,Sta!$F:$F,"&gt;1.5")/$C372</f>
        <v>#DIV/0!</v>
      </c>
      <c r="K372" s="11" t="e">
        <f>(COUNTIFS(Sta!$A:$A,$A372,Sta!$F:$F,"&gt;2.5") + COUNTIFS(Sta!$B:$B,$A372,Sta!$F:$F,"&gt;2.5"))/$D372</f>
        <v>#DIV/0!</v>
      </c>
      <c r="L372" s="8" t="e">
        <f>COUNTIFS(Sta!$A:$A,$A372,Sta!$F:$F,"&gt;2.5")/$B372</f>
        <v>#DIV/0!</v>
      </c>
      <c r="M372" s="8" t="e">
        <f>COUNTIFS(Sta!$B:$B,$A372,Sta!$F:$F,"&gt;2.5")/$C372</f>
        <v>#DIV/0!</v>
      </c>
      <c r="N372" s="11" t="e">
        <f>(COUNTIFS(Sta!$A:$A,$A372,Sta!$F:$F,"&gt;3.5") + COUNTIFS(Sta!$B:$B,$A372,Sta!$F:$F,"&gt;3.5"))/$D372</f>
        <v>#DIV/0!</v>
      </c>
      <c r="O372" s="8" t="e">
        <f>COUNTIFS(Sta!$A:$A,$A372,Sta!$F:$F,"&gt;3.5")/$B372</f>
        <v>#DIV/0!</v>
      </c>
      <c r="P372" s="8" t="e">
        <f>COUNTIFS(Sta!$B:$B,$A372,Sta!$F:$F,"&gt;3.5")/$C372</f>
        <v>#DIV/0!</v>
      </c>
      <c r="Q372" s="11" t="e">
        <f>(COUNTIFS(Sta!$A:$A,$A372,Sta!$D:$D,"&gt;0.5")  + COUNTIFS(Sta!$B:$B,$A372,Sta!$E:$E,"&gt;0.5"))/$D372</f>
        <v>#DIV/0!</v>
      </c>
      <c r="R372" s="8" t="e">
        <f>COUNTIFS(Sta!$A:$A,$A372,Sta!$D:$D,"&gt;0.5")/$B372</f>
        <v>#DIV/0!</v>
      </c>
      <c r="S372" s="8" t="e">
        <f>COUNTIFS(Sta!$B:$B,$A372,Sta!$E:$E,"&gt;0.5")/$C372</f>
        <v>#DIV/0!</v>
      </c>
      <c r="T372" s="11" t="e">
        <f>(COUNTIFS(Sta!$A:$A,$A372,Sta!$D:$D,"&gt;1.5")  + COUNTIFS(Sta!$B:$B,$A372,Sta!$E:$E,"&gt;1.5"))/$D372</f>
        <v>#DIV/0!</v>
      </c>
      <c r="U372" s="8" t="e">
        <f>COUNTIFS(Sta!$A:$A,$A372,Sta!$D:$D,"&gt;1.5")/$B372</f>
        <v>#DIV/0!</v>
      </c>
      <c r="V372" s="8" t="e">
        <f>COUNTIFS(Sta!$B:$B,$A372,Sta!$E:$E,"&gt;1.5")/$C372</f>
        <v>#DIV/0!</v>
      </c>
      <c r="W372" s="11" t="e">
        <f>(COUNTIFS(Sta!$A:$A,$A372,Sta!$E:E,"&gt;0.5") +COUNTIFS(Sta!$B:$B,$A372,Sta!$D:$D,"&gt;0.5"))/$D372</f>
        <v>#DIV/0!</v>
      </c>
      <c r="X372" s="8" t="e">
        <f>COUNTIFS(Sta!$A:$A,$A372,Sta!$E:$E,"&gt;0.5")/$B372</f>
        <v>#DIV/0!</v>
      </c>
      <c r="Y372" s="8" t="e">
        <f>COUNTIFS(Sta!$B:$B,$A372,Sta!$D:$D,"&gt;0.5")/$C372</f>
        <v>#DIV/0!</v>
      </c>
      <c r="Z372" s="11" t="e">
        <f>(COUNTIFS(Sta!$A:$A,$A372,Sta!$E:$E,"&gt;1.5")  + COUNTIFS(Sta!$B:$B,$A372,Sta!$D:$D,"&gt;1.5"))/$D372</f>
        <v>#DIV/0!</v>
      </c>
      <c r="AA372" s="8" t="e">
        <f>COUNTIFS(Sta!$A:$A,$A372,Sta!$E:$E,"&gt;1.5")/$B372</f>
        <v>#DIV/0!</v>
      </c>
      <c r="AB372" s="8" t="e">
        <f>COUNTIFS(Sta!$B:$B,$A372,Sta!$D:$D,"&gt;1.5")/$C372</f>
        <v>#DIV/0!</v>
      </c>
      <c r="AC372" s="11" t="e">
        <f>(COUNTIFS(Sta!$A:A,$A372,Sta!$G:$G,"y") + COUNTIFS(Sta!$B:B,$A372,Sta!$G:$G,"y"))/$D372</f>
        <v>#DIV/0!</v>
      </c>
      <c r="AD372" s="8" t="e">
        <f>COUNTIFS(Sta!$A:A,$A372,Sta!$G:$G,"y")/$B372</f>
        <v>#DIV/0!</v>
      </c>
      <c r="AE372" s="16" t="e">
        <f>COUNTIFS(Sta!$B:B,$A372,Sta!$G:$G,"y")/$C372</f>
        <v>#DIV/0!</v>
      </c>
    </row>
    <row r="373" spans="1:31" x14ac:dyDescent="0.3">
      <c r="A373" t="s">
        <v>469</v>
      </c>
      <c r="B373" s="9">
        <f>COUNTIF(Sta!A:A,A373)</f>
        <v>0</v>
      </c>
      <c r="C373" s="4">
        <f>COUNTIF(Sta!B:B,A373)</f>
        <v>0</v>
      </c>
      <c r="D373" s="4">
        <f t="shared" si="11"/>
        <v>0</v>
      </c>
      <c r="E373" s="11" t="e">
        <f>(COUNTIFS(Sta!$A:$A,$A373,Sta!$F:$F,"&gt;0.5") + COUNTIFS(Sta!$B:$B,$A373,Sta!$F:$F,"&gt;0.5"))/$D373</f>
        <v>#DIV/0!</v>
      </c>
      <c r="F373" s="8" t="e">
        <f>COUNTIFS(Sta!$A:$A,$A373,Sta!$F:$F,"&gt;0.5")/$B373</f>
        <v>#DIV/0!</v>
      </c>
      <c r="G373" s="8" t="e">
        <f>COUNTIFS(Sta!$B:$B,$A373,Sta!$F:$F,"&gt;0.5")/$C373</f>
        <v>#DIV/0!</v>
      </c>
      <c r="H373" s="11" t="e">
        <f>(COUNTIFS(Sta!$A:$A,$A373,Sta!$F:$F,"&gt;1.5") + COUNTIFS(Sta!$B:$B,$A373,Sta!$F:$F,"&gt;1.5"))/$D373</f>
        <v>#DIV/0!</v>
      </c>
      <c r="I373" s="8" t="e">
        <f>COUNTIFS(Sta!$A:$A,$A373,Sta!$F:$F,"&gt;1.5")/$B373</f>
        <v>#DIV/0!</v>
      </c>
      <c r="J373" s="8" t="e">
        <f>COUNTIFS(Sta!$B:$B,$A373,Sta!$F:$F,"&gt;1.5")/$C373</f>
        <v>#DIV/0!</v>
      </c>
      <c r="K373" s="11" t="e">
        <f>(COUNTIFS(Sta!$A:$A,$A373,Sta!$F:$F,"&gt;2.5") + COUNTIFS(Sta!$B:$B,$A373,Sta!$F:$F,"&gt;2.5"))/$D373</f>
        <v>#DIV/0!</v>
      </c>
      <c r="L373" s="8" t="e">
        <f>COUNTIFS(Sta!$A:$A,$A373,Sta!$F:$F,"&gt;2.5")/$B373</f>
        <v>#DIV/0!</v>
      </c>
      <c r="M373" s="8" t="e">
        <f>COUNTIFS(Sta!$B:$B,$A373,Sta!$F:$F,"&gt;2.5")/$C373</f>
        <v>#DIV/0!</v>
      </c>
      <c r="N373" s="11" t="e">
        <f>(COUNTIFS(Sta!$A:$A,$A373,Sta!$F:$F,"&gt;3.5") + COUNTIFS(Sta!$B:$B,$A373,Sta!$F:$F,"&gt;3.5"))/$D373</f>
        <v>#DIV/0!</v>
      </c>
      <c r="O373" s="8" t="e">
        <f>COUNTIFS(Sta!$A:$A,$A373,Sta!$F:$F,"&gt;3.5")/$B373</f>
        <v>#DIV/0!</v>
      </c>
      <c r="P373" s="8" t="e">
        <f>COUNTIFS(Sta!$B:$B,$A373,Sta!$F:$F,"&gt;3.5")/$C373</f>
        <v>#DIV/0!</v>
      </c>
      <c r="Q373" s="11" t="e">
        <f>(COUNTIFS(Sta!$A:$A,$A373,Sta!$D:$D,"&gt;0.5")  + COUNTIFS(Sta!$B:$B,$A373,Sta!$E:$E,"&gt;0.5"))/$D373</f>
        <v>#DIV/0!</v>
      </c>
      <c r="R373" s="8" t="e">
        <f>COUNTIFS(Sta!$A:$A,$A373,Sta!$D:$D,"&gt;0.5")/$B373</f>
        <v>#DIV/0!</v>
      </c>
      <c r="S373" s="8" t="e">
        <f>COUNTIFS(Sta!$B:$B,$A373,Sta!$E:$E,"&gt;0.5")/$C373</f>
        <v>#DIV/0!</v>
      </c>
      <c r="T373" s="11" t="e">
        <f>(COUNTIFS(Sta!$A:$A,$A373,Sta!$D:$D,"&gt;1.5")  + COUNTIFS(Sta!$B:$B,$A373,Sta!$E:$E,"&gt;1.5"))/$D373</f>
        <v>#DIV/0!</v>
      </c>
      <c r="U373" s="8" t="e">
        <f>COUNTIFS(Sta!$A:$A,$A373,Sta!$D:$D,"&gt;1.5")/$B373</f>
        <v>#DIV/0!</v>
      </c>
      <c r="V373" s="8" t="e">
        <f>COUNTIFS(Sta!$B:$B,$A373,Sta!$E:$E,"&gt;1.5")/$C373</f>
        <v>#DIV/0!</v>
      </c>
      <c r="W373" s="11" t="e">
        <f>(COUNTIFS(Sta!$A:$A,$A373,Sta!$E:E,"&gt;0.5") +COUNTIFS(Sta!$B:$B,$A373,Sta!$D:$D,"&gt;0.5"))/$D373</f>
        <v>#DIV/0!</v>
      </c>
      <c r="X373" s="8" t="e">
        <f>COUNTIFS(Sta!$A:$A,$A373,Sta!$E:$E,"&gt;0.5")/$B373</f>
        <v>#DIV/0!</v>
      </c>
      <c r="Y373" s="8" t="e">
        <f>COUNTIFS(Sta!$B:$B,$A373,Sta!$D:$D,"&gt;0.5")/$C373</f>
        <v>#DIV/0!</v>
      </c>
      <c r="Z373" s="11" t="e">
        <f>(COUNTIFS(Sta!$A:$A,$A373,Sta!$E:$E,"&gt;1.5")  + COUNTIFS(Sta!$B:$B,$A373,Sta!$D:$D,"&gt;1.5"))/$D373</f>
        <v>#DIV/0!</v>
      </c>
      <c r="AA373" s="8" t="e">
        <f>COUNTIFS(Sta!$A:$A,$A373,Sta!$E:$E,"&gt;1.5")/$B373</f>
        <v>#DIV/0!</v>
      </c>
      <c r="AB373" s="8" t="e">
        <f>COUNTIFS(Sta!$B:$B,$A373,Sta!$D:$D,"&gt;1.5")/$C373</f>
        <v>#DIV/0!</v>
      </c>
      <c r="AC373" s="11" t="e">
        <f>(COUNTIFS(Sta!$A:A,$A373,Sta!$G:$G,"y") + COUNTIFS(Sta!$B:B,$A373,Sta!$G:$G,"y"))/$D373</f>
        <v>#DIV/0!</v>
      </c>
      <c r="AD373" s="8" t="e">
        <f>COUNTIFS(Sta!$A:A,$A373,Sta!$G:$G,"y")/$B373</f>
        <v>#DIV/0!</v>
      </c>
      <c r="AE373" s="16" t="e">
        <f>COUNTIFS(Sta!$B:B,$A373,Sta!$G:$G,"y")/$C373</f>
        <v>#DIV/0!</v>
      </c>
    </row>
    <row r="374" spans="1:31" x14ac:dyDescent="0.3">
      <c r="A374" t="s">
        <v>464</v>
      </c>
      <c r="B374" s="9">
        <f>COUNTIF(Sta!A:A,A374)</f>
        <v>0</v>
      </c>
      <c r="C374" s="4">
        <f>COUNTIF(Sta!B:B,A374)</f>
        <v>0</v>
      </c>
      <c r="D374" s="4">
        <f t="shared" si="11"/>
        <v>0</v>
      </c>
      <c r="E374" s="11" t="e">
        <f>(COUNTIFS(Sta!$A:$A,$A374,Sta!$F:$F,"&gt;0.5") + COUNTIFS(Sta!$B:$B,$A374,Sta!$F:$F,"&gt;0.5"))/$D374</f>
        <v>#DIV/0!</v>
      </c>
      <c r="F374" s="8" t="e">
        <f>COUNTIFS(Sta!$A:$A,$A374,Sta!$F:$F,"&gt;0.5")/$B374</f>
        <v>#DIV/0!</v>
      </c>
      <c r="G374" s="8" t="e">
        <f>COUNTIFS(Sta!$B:$B,$A374,Sta!$F:$F,"&gt;0.5")/$C374</f>
        <v>#DIV/0!</v>
      </c>
      <c r="H374" s="11" t="e">
        <f>(COUNTIFS(Sta!$A:$A,$A374,Sta!$F:$F,"&gt;1.5") + COUNTIFS(Sta!$B:$B,$A374,Sta!$F:$F,"&gt;1.5"))/$D374</f>
        <v>#DIV/0!</v>
      </c>
      <c r="I374" s="8" t="e">
        <f>COUNTIFS(Sta!$A:$A,$A374,Sta!$F:$F,"&gt;1.5")/$B374</f>
        <v>#DIV/0!</v>
      </c>
      <c r="J374" s="8" t="e">
        <f>COUNTIFS(Sta!$B:$B,$A374,Sta!$F:$F,"&gt;1.5")/$C374</f>
        <v>#DIV/0!</v>
      </c>
      <c r="K374" s="11" t="e">
        <f>(COUNTIFS(Sta!$A:$A,$A374,Sta!$F:$F,"&gt;2.5") + COUNTIFS(Sta!$B:$B,$A374,Sta!$F:$F,"&gt;2.5"))/$D374</f>
        <v>#DIV/0!</v>
      </c>
      <c r="L374" s="8" t="e">
        <f>COUNTIFS(Sta!$A:$A,$A374,Sta!$F:$F,"&gt;2.5")/$B374</f>
        <v>#DIV/0!</v>
      </c>
      <c r="M374" s="8" t="e">
        <f>COUNTIFS(Sta!$B:$B,$A374,Sta!$F:$F,"&gt;2.5")/$C374</f>
        <v>#DIV/0!</v>
      </c>
      <c r="N374" s="11" t="e">
        <f>(COUNTIFS(Sta!$A:$A,$A374,Sta!$F:$F,"&gt;3.5") + COUNTIFS(Sta!$B:$B,$A374,Sta!$F:$F,"&gt;3.5"))/$D374</f>
        <v>#DIV/0!</v>
      </c>
      <c r="O374" s="8" t="e">
        <f>COUNTIFS(Sta!$A:$A,$A374,Sta!$F:$F,"&gt;3.5")/$B374</f>
        <v>#DIV/0!</v>
      </c>
      <c r="P374" s="8" t="e">
        <f>COUNTIFS(Sta!$B:$B,$A374,Sta!$F:$F,"&gt;3.5")/$C374</f>
        <v>#DIV/0!</v>
      </c>
      <c r="Q374" s="11" t="e">
        <f>(COUNTIFS(Sta!$A:$A,$A374,Sta!$D:$D,"&gt;0.5")  + COUNTIFS(Sta!$B:$B,$A374,Sta!$E:$E,"&gt;0.5"))/$D374</f>
        <v>#DIV/0!</v>
      </c>
      <c r="R374" s="8" t="e">
        <f>COUNTIFS(Sta!$A:$A,$A374,Sta!$D:$D,"&gt;0.5")/$B374</f>
        <v>#DIV/0!</v>
      </c>
      <c r="S374" s="8" t="e">
        <f>COUNTIFS(Sta!$B:$B,$A374,Sta!$E:$E,"&gt;0.5")/$C374</f>
        <v>#DIV/0!</v>
      </c>
      <c r="T374" s="11" t="e">
        <f>(COUNTIFS(Sta!$A:$A,$A374,Sta!$D:$D,"&gt;1.5")  + COUNTIFS(Sta!$B:$B,$A374,Sta!$E:$E,"&gt;1.5"))/$D374</f>
        <v>#DIV/0!</v>
      </c>
      <c r="U374" s="8" t="e">
        <f>COUNTIFS(Sta!$A:$A,$A374,Sta!$D:$D,"&gt;1.5")/$B374</f>
        <v>#DIV/0!</v>
      </c>
      <c r="V374" s="8" t="e">
        <f>COUNTIFS(Sta!$B:$B,$A374,Sta!$E:$E,"&gt;1.5")/$C374</f>
        <v>#DIV/0!</v>
      </c>
      <c r="W374" s="11" t="e">
        <f>(COUNTIFS(Sta!$A:$A,$A374,Sta!$E:E,"&gt;0.5") +COUNTIFS(Sta!$B:$B,$A374,Sta!$D:$D,"&gt;0.5"))/$D374</f>
        <v>#DIV/0!</v>
      </c>
      <c r="X374" s="8" t="e">
        <f>COUNTIFS(Sta!$A:$A,$A374,Sta!$E:$E,"&gt;0.5")/$B374</f>
        <v>#DIV/0!</v>
      </c>
      <c r="Y374" s="8" t="e">
        <f>COUNTIFS(Sta!$B:$B,$A374,Sta!$D:$D,"&gt;0.5")/$C374</f>
        <v>#DIV/0!</v>
      </c>
      <c r="Z374" s="11" t="e">
        <f>(COUNTIFS(Sta!$A:$A,$A374,Sta!$E:$E,"&gt;1.5")  + COUNTIFS(Sta!$B:$B,$A374,Sta!$D:$D,"&gt;1.5"))/$D374</f>
        <v>#DIV/0!</v>
      </c>
      <c r="AA374" s="8" t="e">
        <f>COUNTIFS(Sta!$A:$A,$A374,Sta!$E:$E,"&gt;1.5")/$B374</f>
        <v>#DIV/0!</v>
      </c>
      <c r="AB374" s="8" t="e">
        <f>COUNTIFS(Sta!$B:$B,$A374,Sta!$D:$D,"&gt;1.5")/$C374</f>
        <v>#DIV/0!</v>
      </c>
      <c r="AC374" s="11" t="e">
        <f>(COUNTIFS(Sta!$A:A,$A374,Sta!$G:$G,"y") + COUNTIFS(Sta!$B:B,$A374,Sta!$G:$G,"y"))/$D374</f>
        <v>#DIV/0!</v>
      </c>
      <c r="AD374" s="8" t="e">
        <f>COUNTIFS(Sta!$A:A,$A374,Sta!$G:$G,"y")/$B374</f>
        <v>#DIV/0!</v>
      </c>
      <c r="AE374" s="16" t="e">
        <f>COUNTIFS(Sta!$B:B,$A374,Sta!$G:$G,"y")/$C374</f>
        <v>#DIV/0!</v>
      </c>
    </row>
    <row r="375" spans="1:31" x14ac:dyDescent="0.3">
      <c r="A375" t="s">
        <v>466</v>
      </c>
      <c r="B375" s="9">
        <f>COUNTIF(Sta!A:A,A375)</f>
        <v>0</v>
      </c>
      <c r="C375" s="4">
        <f>COUNTIF(Sta!B:B,A375)</f>
        <v>0</v>
      </c>
      <c r="D375" s="4">
        <f t="shared" si="11"/>
        <v>0</v>
      </c>
      <c r="E375" s="11" t="e">
        <f>(COUNTIFS(Sta!$A:$A,$A375,Sta!$F:$F,"&gt;0.5") + COUNTIFS(Sta!$B:$B,$A375,Sta!$F:$F,"&gt;0.5"))/$D375</f>
        <v>#DIV/0!</v>
      </c>
      <c r="F375" s="8" t="e">
        <f>COUNTIFS(Sta!$A:$A,$A375,Sta!$F:$F,"&gt;0.5")/$B375</f>
        <v>#DIV/0!</v>
      </c>
      <c r="G375" s="8" t="e">
        <f>COUNTIFS(Sta!$B:$B,$A375,Sta!$F:$F,"&gt;0.5")/$C375</f>
        <v>#DIV/0!</v>
      </c>
      <c r="H375" s="11" t="e">
        <f>(COUNTIFS(Sta!$A:$A,$A375,Sta!$F:$F,"&gt;1.5") + COUNTIFS(Sta!$B:$B,$A375,Sta!$F:$F,"&gt;1.5"))/$D375</f>
        <v>#DIV/0!</v>
      </c>
      <c r="I375" s="8" t="e">
        <f>COUNTIFS(Sta!$A:$A,$A375,Sta!$F:$F,"&gt;1.5")/$B375</f>
        <v>#DIV/0!</v>
      </c>
      <c r="J375" s="8" t="e">
        <f>COUNTIFS(Sta!$B:$B,$A375,Sta!$F:$F,"&gt;1.5")/$C375</f>
        <v>#DIV/0!</v>
      </c>
      <c r="K375" s="11" t="e">
        <f>(COUNTIFS(Sta!$A:$A,$A375,Sta!$F:$F,"&gt;2.5") + COUNTIFS(Sta!$B:$B,$A375,Sta!$F:$F,"&gt;2.5"))/$D375</f>
        <v>#DIV/0!</v>
      </c>
      <c r="L375" s="8" t="e">
        <f>COUNTIFS(Sta!$A:$A,$A375,Sta!$F:$F,"&gt;2.5")/$B375</f>
        <v>#DIV/0!</v>
      </c>
      <c r="M375" s="8" t="e">
        <f>COUNTIFS(Sta!$B:$B,$A375,Sta!$F:$F,"&gt;2.5")/$C375</f>
        <v>#DIV/0!</v>
      </c>
      <c r="N375" s="11" t="e">
        <f>(COUNTIFS(Sta!$A:$A,$A375,Sta!$F:$F,"&gt;3.5") + COUNTIFS(Sta!$B:$B,$A375,Sta!$F:$F,"&gt;3.5"))/$D375</f>
        <v>#DIV/0!</v>
      </c>
      <c r="O375" s="8" t="e">
        <f>COUNTIFS(Sta!$A:$A,$A375,Sta!$F:$F,"&gt;3.5")/$B375</f>
        <v>#DIV/0!</v>
      </c>
      <c r="P375" s="8" t="e">
        <f>COUNTIFS(Sta!$B:$B,$A375,Sta!$F:$F,"&gt;3.5")/$C375</f>
        <v>#DIV/0!</v>
      </c>
      <c r="Q375" s="11" t="e">
        <f>(COUNTIFS(Sta!$A:$A,$A375,Sta!$D:$D,"&gt;0.5")  + COUNTIFS(Sta!$B:$B,$A375,Sta!$E:$E,"&gt;0.5"))/$D375</f>
        <v>#DIV/0!</v>
      </c>
      <c r="R375" s="8" t="e">
        <f>COUNTIFS(Sta!$A:$A,$A375,Sta!$D:$D,"&gt;0.5")/$B375</f>
        <v>#DIV/0!</v>
      </c>
      <c r="S375" s="8" t="e">
        <f>COUNTIFS(Sta!$B:$B,$A375,Sta!$E:$E,"&gt;0.5")/$C375</f>
        <v>#DIV/0!</v>
      </c>
      <c r="T375" s="11" t="e">
        <f>(COUNTIFS(Sta!$A:$A,$A375,Sta!$D:$D,"&gt;1.5")  + COUNTIFS(Sta!$B:$B,$A375,Sta!$E:$E,"&gt;1.5"))/$D375</f>
        <v>#DIV/0!</v>
      </c>
      <c r="U375" s="8" t="e">
        <f>COUNTIFS(Sta!$A:$A,$A375,Sta!$D:$D,"&gt;1.5")/$B375</f>
        <v>#DIV/0!</v>
      </c>
      <c r="V375" s="8" t="e">
        <f>COUNTIFS(Sta!$B:$B,$A375,Sta!$E:$E,"&gt;1.5")/$C375</f>
        <v>#DIV/0!</v>
      </c>
      <c r="W375" s="11" t="e">
        <f>(COUNTIFS(Sta!$A:$A,$A375,Sta!$E:E,"&gt;0.5") +COUNTIFS(Sta!$B:$B,$A375,Sta!$D:$D,"&gt;0.5"))/$D375</f>
        <v>#DIV/0!</v>
      </c>
      <c r="X375" s="8" t="e">
        <f>COUNTIFS(Sta!$A:$A,$A375,Sta!$E:$E,"&gt;0.5")/$B375</f>
        <v>#DIV/0!</v>
      </c>
      <c r="Y375" s="8" t="e">
        <f>COUNTIFS(Sta!$B:$B,$A375,Sta!$D:$D,"&gt;0.5")/$C375</f>
        <v>#DIV/0!</v>
      </c>
      <c r="Z375" s="11" t="e">
        <f>(COUNTIFS(Sta!$A:$A,$A375,Sta!$E:$E,"&gt;1.5")  + COUNTIFS(Sta!$B:$B,$A375,Sta!$D:$D,"&gt;1.5"))/$D375</f>
        <v>#DIV/0!</v>
      </c>
      <c r="AA375" s="8" t="e">
        <f>COUNTIFS(Sta!$A:$A,$A375,Sta!$E:$E,"&gt;1.5")/$B375</f>
        <v>#DIV/0!</v>
      </c>
      <c r="AB375" s="8" t="e">
        <f>COUNTIFS(Sta!$B:$B,$A375,Sta!$D:$D,"&gt;1.5")/$C375</f>
        <v>#DIV/0!</v>
      </c>
      <c r="AC375" s="11" t="e">
        <f>(COUNTIFS(Sta!$A:A,$A375,Sta!$G:$G,"y") + COUNTIFS(Sta!$B:B,$A375,Sta!$G:$G,"y"))/$D375</f>
        <v>#DIV/0!</v>
      </c>
      <c r="AD375" s="8" t="e">
        <f>COUNTIFS(Sta!$A:A,$A375,Sta!$G:$G,"y")/$B375</f>
        <v>#DIV/0!</v>
      </c>
      <c r="AE375" s="16" t="e">
        <f>COUNTIFS(Sta!$B:B,$A375,Sta!$G:$G,"y")/$C375</f>
        <v>#DIV/0!</v>
      </c>
    </row>
    <row r="376" spans="1:31" x14ac:dyDescent="0.3">
      <c r="A376" t="s">
        <v>463</v>
      </c>
      <c r="B376" s="9">
        <f>COUNTIF(Sta!A:A,A376)</f>
        <v>0</v>
      </c>
      <c r="C376" s="4">
        <f>COUNTIF(Sta!B:B,A376)</f>
        <v>0</v>
      </c>
      <c r="D376" s="4">
        <f t="shared" si="11"/>
        <v>0</v>
      </c>
      <c r="E376" s="11" t="e">
        <f>(COUNTIFS(Sta!$A:$A,$A376,Sta!$F:$F,"&gt;0.5") + COUNTIFS(Sta!$B:$B,$A376,Sta!$F:$F,"&gt;0.5"))/$D376</f>
        <v>#DIV/0!</v>
      </c>
      <c r="F376" s="8" t="e">
        <f>COUNTIFS(Sta!$A:$A,$A376,Sta!$F:$F,"&gt;0.5")/$B376</f>
        <v>#DIV/0!</v>
      </c>
      <c r="G376" s="8" t="e">
        <f>COUNTIFS(Sta!$B:$B,$A376,Sta!$F:$F,"&gt;0.5")/$C376</f>
        <v>#DIV/0!</v>
      </c>
      <c r="H376" s="11" t="e">
        <f>(COUNTIFS(Sta!$A:$A,$A376,Sta!$F:$F,"&gt;1.5") + COUNTIFS(Sta!$B:$B,$A376,Sta!$F:$F,"&gt;1.5"))/$D376</f>
        <v>#DIV/0!</v>
      </c>
      <c r="I376" s="8" t="e">
        <f>COUNTIFS(Sta!$A:$A,$A376,Sta!$F:$F,"&gt;1.5")/$B376</f>
        <v>#DIV/0!</v>
      </c>
      <c r="J376" s="8" t="e">
        <f>COUNTIFS(Sta!$B:$B,$A376,Sta!$F:$F,"&gt;1.5")/$C376</f>
        <v>#DIV/0!</v>
      </c>
      <c r="K376" s="11" t="e">
        <f>(COUNTIFS(Sta!$A:$A,$A376,Sta!$F:$F,"&gt;2.5") + COUNTIFS(Sta!$B:$B,$A376,Sta!$F:$F,"&gt;2.5"))/$D376</f>
        <v>#DIV/0!</v>
      </c>
      <c r="L376" s="8" t="e">
        <f>COUNTIFS(Sta!$A:$A,$A376,Sta!$F:$F,"&gt;2.5")/$B376</f>
        <v>#DIV/0!</v>
      </c>
      <c r="M376" s="8" t="e">
        <f>COUNTIFS(Sta!$B:$B,$A376,Sta!$F:$F,"&gt;2.5")/$C376</f>
        <v>#DIV/0!</v>
      </c>
      <c r="N376" s="11" t="e">
        <f>(COUNTIFS(Sta!$A:$A,$A376,Sta!$F:$F,"&gt;3.5") + COUNTIFS(Sta!$B:$B,$A376,Sta!$F:$F,"&gt;3.5"))/$D376</f>
        <v>#DIV/0!</v>
      </c>
      <c r="O376" s="8" t="e">
        <f>COUNTIFS(Sta!$A:$A,$A376,Sta!$F:$F,"&gt;3.5")/$B376</f>
        <v>#DIV/0!</v>
      </c>
      <c r="P376" s="8" t="e">
        <f>COUNTIFS(Sta!$B:$B,$A376,Sta!$F:$F,"&gt;3.5")/$C376</f>
        <v>#DIV/0!</v>
      </c>
      <c r="Q376" s="11" t="e">
        <f>(COUNTIFS(Sta!$A:$A,$A376,Sta!$D:$D,"&gt;0.5")  + COUNTIFS(Sta!$B:$B,$A376,Sta!$E:$E,"&gt;0.5"))/$D376</f>
        <v>#DIV/0!</v>
      </c>
      <c r="R376" s="8" t="e">
        <f>COUNTIFS(Sta!$A:$A,$A376,Sta!$D:$D,"&gt;0.5")/$B376</f>
        <v>#DIV/0!</v>
      </c>
      <c r="S376" s="8" t="e">
        <f>COUNTIFS(Sta!$B:$B,$A376,Sta!$E:$E,"&gt;0.5")/$C376</f>
        <v>#DIV/0!</v>
      </c>
      <c r="T376" s="11" t="e">
        <f>(COUNTIFS(Sta!$A:$A,$A376,Sta!$D:$D,"&gt;1.5")  + COUNTIFS(Sta!$B:$B,$A376,Sta!$E:$E,"&gt;1.5"))/$D376</f>
        <v>#DIV/0!</v>
      </c>
      <c r="U376" s="8" t="e">
        <f>COUNTIFS(Sta!$A:$A,$A376,Sta!$D:$D,"&gt;1.5")/$B376</f>
        <v>#DIV/0!</v>
      </c>
      <c r="V376" s="8" t="e">
        <f>COUNTIFS(Sta!$B:$B,$A376,Sta!$E:$E,"&gt;1.5")/$C376</f>
        <v>#DIV/0!</v>
      </c>
      <c r="W376" s="11" t="e">
        <f>(COUNTIFS(Sta!$A:$A,$A376,Sta!$E:E,"&gt;0.5") +COUNTIFS(Sta!$B:$B,$A376,Sta!$D:$D,"&gt;0.5"))/$D376</f>
        <v>#DIV/0!</v>
      </c>
      <c r="X376" s="8" t="e">
        <f>COUNTIFS(Sta!$A:$A,$A376,Sta!$E:$E,"&gt;0.5")/$B376</f>
        <v>#DIV/0!</v>
      </c>
      <c r="Y376" s="8" t="e">
        <f>COUNTIFS(Sta!$B:$B,$A376,Sta!$D:$D,"&gt;0.5")/$C376</f>
        <v>#DIV/0!</v>
      </c>
      <c r="Z376" s="11" t="e">
        <f>(COUNTIFS(Sta!$A:$A,$A376,Sta!$E:$E,"&gt;1.5")  + COUNTIFS(Sta!$B:$B,$A376,Sta!$D:$D,"&gt;1.5"))/$D376</f>
        <v>#DIV/0!</v>
      </c>
      <c r="AA376" s="8" t="e">
        <f>COUNTIFS(Sta!$A:$A,$A376,Sta!$E:$E,"&gt;1.5")/$B376</f>
        <v>#DIV/0!</v>
      </c>
      <c r="AB376" s="8" t="e">
        <f>COUNTIFS(Sta!$B:$B,$A376,Sta!$D:$D,"&gt;1.5")/$C376</f>
        <v>#DIV/0!</v>
      </c>
      <c r="AC376" s="11" t="e">
        <f>(COUNTIFS(Sta!$A:A,$A376,Sta!$G:$G,"y") + COUNTIFS(Sta!$B:B,$A376,Sta!$G:$G,"y"))/$D376</f>
        <v>#DIV/0!</v>
      </c>
      <c r="AD376" s="8" t="e">
        <f>COUNTIFS(Sta!$A:A,$A376,Sta!$G:$G,"y")/$B376</f>
        <v>#DIV/0!</v>
      </c>
      <c r="AE376" s="16" t="e">
        <f>COUNTIFS(Sta!$B:B,$A376,Sta!$G:$G,"y")/$C376</f>
        <v>#DIV/0!</v>
      </c>
    </row>
    <row r="377" spans="1:31" x14ac:dyDescent="0.3">
      <c r="A377" t="s">
        <v>465</v>
      </c>
      <c r="B377" s="9">
        <f>COUNTIF(Sta!A:A,A377)</f>
        <v>0</v>
      </c>
      <c r="C377" s="4">
        <f>COUNTIF(Sta!B:B,A377)</f>
        <v>0</v>
      </c>
      <c r="D377" s="4">
        <f t="shared" si="11"/>
        <v>0</v>
      </c>
      <c r="E377" s="11" t="e">
        <f>(COUNTIFS(Sta!$A:$A,$A377,Sta!$F:$F,"&gt;0.5") + COUNTIFS(Sta!$B:$B,$A377,Sta!$F:$F,"&gt;0.5"))/$D377</f>
        <v>#DIV/0!</v>
      </c>
      <c r="F377" s="8" t="e">
        <f>COUNTIFS(Sta!$A:$A,$A377,Sta!$F:$F,"&gt;0.5")/$B377</f>
        <v>#DIV/0!</v>
      </c>
      <c r="G377" s="8" t="e">
        <f>COUNTIFS(Sta!$B:$B,$A377,Sta!$F:$F,"&gt;0.5")/$C377</f>
        <v>#DIV/0!</v>
      </c>
      <c r="H377" s="11" t="e">
        <f>(COUNTIFS(Sta!$A:$A,$A377,Sta!$F:$F,"&gt;1.5") + COUNTIFS(Sta!$B:$B,$A377,Sta!$F:$F,"&gt;1.5"))/$D377</f>
        <v>#DIV/0!</v>
      </c>
      <c r="I377" s="8" t="e">
        <f>COUNTIFS(Sta!$A:$A,$A377,Sta!$F:$F,"&gt;1.5")/$B377</f>
        <v>#DIV/0!</v>
      </c>
      <c r="J377" s="8" t="e">
        <f>COUNTIFS(Sta!$B:$B,$A377,Sta!$F:$F,"&gt;1.5")/$C377</f>
        <v>#DIV/0!</v>
      </c>
      <c r="K377" s="11" t="e">
        <f>(COUNTIFS(Sta!$A:$A,$A377,Sta!$F:$F,"&gt;2.5") + COUNTIFS(Sta!$B:$B,$A377,Sta!$F:$F,"&gt;2.5"))/$D377</f>
        <v>#DIV/0!</v>
      </c>
      <c r="L377" s="8" t="e">
        <f>COUNTIFS(Sta!$A:$A,$A377,Sta!$F:$F,"&gt;2.5")/$B377</f>
        <v>#DIV/0!</v>
      </c>
      <c r="M377" s="8" t="e">
        <f>COUNTIFS(Sta!$B:$B,$A377,Sta!$F:$F,"&gt;2.5")/$C377</f>
        <v>#DIV/0!</v>
      </c>
      <c r="N377" s="11" t="e">
        <f>(COUNTIFS(Sta!$A:$A,$A377,Sta!$F:$F,"&gt;3.5") + COUNTIFS(Sta!$B:$B,$A377,Sta!$F:$F,"&gt;3.5"))/$D377</f>
        <v>#DIV/0!</v>
      </c>
      <c r="O377" s="8" t="e">
        <f>COUNTIFS(Sta!$A:$A,$A377,Sta!$F:$F,"&gt;3.5")/$B377</f>
        <v>#DIV/0!</v>
      </c>
      <c r="P377" s="8" t="e">
        <f>COUNTIFS(Sta!$B:$B,$A377,Sta!$F:$F,"&gt;3.5")/$C377</f>
        <v>#DIV/0!</v>
      </c>
      <c r="Q377" s="11" t="e">
        <f>(COUNTIFS(Sta!$A:$A,$A377,Sta!$D:$D,"&gt;0.5")  + COUNTIFS(Sta!$B:$B,$A377,Sta!$E:$E,"&gt;0.5"))/$D377</f>
        <v>#DIV/0!</v>
      </c>
      <c r="R377" s="8" t="e">
        <f>COUNTIFS(Sta!$A:$A,$A377,Sta!$D:$D,"&gt;0.5")/$B377</f>
        <v>#DIV/0!</v>
      </c>
      <c r="S377" s="8" t="e">
        <f>COUNTIFS(Sta!$B:$B,$A377,Sta!$E:$E,"&gt;0.5")/$C377</f>
        <v>#DIV/0!</v>
      </c>
      <c r="T377" s="11" t="e">
        <f>(COUNTIFS(Sta!$A:$A,$A377,Sta!$D:$D,"&gt;1.5")  + COUNTIFS(Sta!$B:$B,$A377,Sta!$E:$E,"&gt;1.5"))/$D377</f>
        <v>#DIV/0!</v>
      </c>
      <c r="U377" s="8" t="e">
        <f>COUNTIFS(Sta!$A:$A,$A377,Sta!$D:$D,"&gt;1.5")/$B377</f>
        <v>#DIV/0!</v>
      </c>
      <c r="V377" s="8" t="e">
        <f>COUNTIFS(Sta!$B:$B,$A377,Sta!$E:$E,"&gt;1.5")/$C377</f>
        <v>#DIV/0!</v>
      </c>
      <c r="W377" s="11" t="e">
        <f>(COUNTIFS(Sta!$A:$A,$A377,Sta!$E:E,"&gt;0.5") +COUNTIFS(Sta!$B:$B,$A377,Sta!$D:$D,"&gt;0.5"))/$D377</f>
        <v>#DIV/0!</v>
      </c>
      <c r="X377" s="8" t="e">
        <f>COUNTIFS(Sta!$A:$A,$A377,Sta!$E:$E,"&gt;0.5")/$B377</f>
        <v>#DIV/0!</v>
      </c>
      <c r="Y377" s="8" t="e">
        <f>COUNTIFS(Sta!$B:$B,$A377,Sta!$D:$D,"&gt;0.5")/$C377</f>
        <v>#DIV/0!</v>
      </c>
      <c r="Z377" s="11" t="e">
        <f>(COUNTIFS(Sta!$A:$A,$A377,Sta!$E:$E,"&gt;1.5")  + COUNTIFS(Sta!$B:$B,$A377,Sta!$D:$D,"&gt;1.5"))/$D377</f>
        <v>#DIV/0!</v>
      </c>
      <c r="AA377" s="8" t="e">
        <f>COUNTIFS(Sta!$A:$A,$A377,Sta!$E:$E,"&gt;1.5")/$B377</f>
        <v>#DIV/0!</v>
      </c>
      <c r="AB377" s="8" t="e">
        <f>COUNTIFS(Sta!$B:$B,$A377,Sta!$D:$D,"&gt;1.5")/$C377</f>
        <v>#DIV/0!</v>
      </c>
      <c r="AC377" s="11" t="e">
        <f>(COUNTIFS(Sta!$A:A,$A377,Sta!$G:$G,"y") + COUNTIFS(Sta!$B:B,$A377,Sta!$G:$G,"y"))/$D377</f>
        <v>#DIV/0!</v>
      </c>
      <c r="AD377" s="8" t="e">
        <f>COUNTIFS(Sta!$A:A,$A377,Sta!$G:$G,"y")/$B377</f>
        <v>#DIV/0!</v>
      </c>
      <c r="AE377" s="16" t="e">
        <f>COUNTIFS(Sta!$B:B,$A377,Sta!$G:$G,"y")/$C377</f>
        <v>#DIV/0!</v>
      </c>
    </row>
    <row r="378" spans="1:31" x14ac:dyDescent="0.3">
      <c r="A378" t="s">
        <v>462</v>
      </c>
      <c r="B378" s="9">
        <f>COUNTIF(Sta!A:A,A378)</f>
        <v>0</v>
      </c>
      <c r="C378" s="4">
        <f>COUNTIF(Sta!B:B,A378)</f>
        <v>0</v>
      </c>
      <c r="D378" s="4">
        <f t="shared" si="11"/>
        <v>0</v>
      </c>
      <c r="E378" s="11" t="e">
        <f>(COUNTIFS(Sta!$A:$A,$A378,Sta!$F:$F,"&gt;0.5") + COUNTIFS(Sta!$B:$B,$A378,Sta!$F:$F,"&gt;0.5"))/$D378</f>
        <v>#DIV/0!</v>
      </c>
      <c r="F378" s="8" t="e">
        <f>COUNTIFS(Sta!$A:$A,$A378,Sta!$F:$F,"&gt;0.5")/$B378</f>
        <v>#DIV/0!</v>
      </c>
      <c r="G378" s="8" t="e">
        <f>COUNTIFS(Sta!$B:$B,$A378,Sta!$F:$F,"&gt;0.5")/$C378</f>
        <v>#DIV/0!</v>
      </c>
      <c r="H378" s="11" t="e">
        <f>(COUNTIFS(Sta!$A:$A,$A378,Sta!$F:$F,"&gt;1.5") + COUNTIFS(Sta!$B:$B,$A378,Sta!$F:$F,"&gt;1.5"))/$D378</f>
        <v>#DIV/0!</v>
      </c>
      <c r="I378" s="8" t="e">
        <f>COUNTIFS(Sta!$A:$A,$A378,Sta!$F:$F,"&gt;1.5")/$B378</f>
        <v>#DIV/0!</v>
      </c>
      <c r="J378" s="8" t="e">
        <f>COUNTIFS(Sta!$B:$B,$A378,Sta!$F:$F,"&gt;1.5")/$C378</f>
        <v>#DIV/0!</v>
      </c>
      <c r="K378" s="11" t="e">
        <f>(COUNTIFS(Sta!$A:$A,$A378,Sta!$F:$F,"&gt;2.5") + COUNTIFS(Sta!$B:$B,$A378,Sta!$F:$F,"&gt;2.5"))/$D378</f>
        <v>#DIV/0!</v>
      </c>
      <c r="L378" s="8" t="e">
        <f>COUNTIFS(Sta!$A:$A,$A378,Sta!$F:$F,"&gt;2.5")/$B378</f>
        <v>#DIV/0!</v>
      </c>
      <c r="M378" s="8" t="e">
        <f>COUNTIFS(Sta!$B:$B,$A378,Sta!$F:$F,"&gt;2.5")/$C378</f>
        <v>#DIV/0!</v>
      </c>
      <c r="N378" s="11" t="e">
        <f>(COUNTIFS(Sta!$A:$A,$A378,Sta!$F:$F,"&gt;3.5") + COUNTIFS(Sta!$B:$B,$A378,Sta!$F:$F,"&gt;3.5"))/$D378</f>
        <v>#DIV/0!</v>
      </c>
      <c r="O378" s="8" t="e">
        <f>COUNTIFS(Sta!$A:$A,$A378,Sta!$F:$F,"&gt;3.5")/$B378</f>
        <v>#DIV/0!</v>
      </c>
      <c r="P378" s="8" t="e">
        <f>COUNTIFS(Sta!$B:$B,$A378,Sta!$F:$F,"&gt;3.5")/$C378</f>
        <v>#DIV/0!</v>
      </c>
      <c r="Q378" s="11" t="e">
        <f>(COUNTIFS(Sta!$A:$A,$A378,Sta!$D:$D,"&gt;0.5")  + COUNTIFS(Sta!$B:$B,$A378,Sta!$E:$E,"&gt;0.5"))/$D378</f>
        <v>#DIV/0!</v>
      </c>
      <c r="R378" s="8" t="e">
        <f>COUNTIFS(Sta!$A:$A,$A378,Sta!$D:$D,"&gt;0.5")/$B378</f>
        <v>#DIV/0!</v>
      </c>
      <c r="S378" s="8" t="e">
        <f>COUNTIFS(Sta!$B:$B,$A378,Sta!$E:$E,"&gt;0.5")/$C378</f>
        <v>#DIV/0!</v>
      </c>
      <c r="T378" s="11" t="e">
        <f>(COUNTIFS(Sta!$A:$A,$A378,Sta!$D:$D,"&gt;1.5")  + COUNTIFS(Sta!$B:$B,$A378,Sta!$E:$E,"&gt;1.5"))/$D378</f>
        <v>#DIV/0!</v>
      </c>
      <c r="U378" s="8" t="e">
        <f>COUNTIFS(Sta!$A:$A,$A378,Sta!$D:$D,"&gt;1.5")/$B378</f>
        <v>#DIV/0!</v>
      </c>
      <c r="V378" s="8" t="e">
        <f>COUNTIFS(Sta!$B:$B,$A378,Sta!$E:$E,"&gt;1.5")/$C378</f>
        <v>#DIV/0!</v>
      </c>
      <c r="W378" s="11" t="e">
        <f>(COUNTIFS(Sta!$A:$A,$A378,Sta!$E:E,"&gt;0.5") +COUNTIFS(Sta!$B:$B,$A378,Sta!$D:$D,"&gt;0.5"))/$D378</f>
        <v>#DIV/0!</v>
      </c>
      <c r="X378" s="8" t="e">
        <f>COUNTIFS(Sta!$A:$A,$A378,Sta!$E:$E,"&gt;0.5")/$B378</f>
        <v>#DIV/0!</v>
      </c>
      <c r="Y378" s="8" t="e">
        <f>COUNTIFS(Sta!$B:$B,$A378,Sta!$D:$D,"&gt;0.5")/$C378</f>
        <v>#DIV/0!</v>
      </c>
      <c r="Z378" s="11" t="e">
        <f>(COUNTIFS(Sta!$A:$A,$A378,Sta!$E:$E,"&gt;1.5")  + COUNTIFS(Sta!$B:$B,$A378,Sta!$D:$D,"&gt;1.5"))/$D378</f>
        <v>#DIV/0!</v>
      </c>
      <c r="AA378" s="8" t="e">
        <f>COUNTIFS(Sta!$A:$A,$A378,Sta!$E:$E,"&gt;1.5")/$B378</f>
        <v>#DIV/0!</v>
      </c>
      <c r="AB378" s="8" t="e">
        <f>COUNTIFS(Sta!$B:$B,$A378,Sta!$D:$D,"&gt;1.5")/$C378</f>
        <v>#DIV/0!</v>
      </c>
      <c r="AC378" s="11" t="e">
        <f>(COUNTIFS(Sta!$A:A,$A378,Sta!$G:$G,"y") + COUNTIFS(Sta!$B:B,$A378,Sta!$G:$G,"y"))/$D378</f>
        <v>#DIV/0!</v>
      </c>
      <c r="AD378" s="8" t="e">
        <f>COUNTIFS(Sta!$A:A,$A378,Sta!$G:$G,"y")/$B378</f>
        <v>#DIV/0!</v>
      </c>
      <c r="AE378" s="16" t="e">
        <f>COUNTIFS(Sta!$B:B,$A378,Sta!$G:$G,"y")/$C378</f>
        <v>#DIV/0!</v>
      </c>
    </row>
    <row r="379" spans="1:31" x14ac:dyDescent="0.3">
      <c r="A379" t="s">
        <v>467</v>
      </c>
      <c r="B379" s="9">
        <f>COUNTIF(Sta!A:A,A379)</f>
        <v>0</v>
      </c>
      <c r="C379" s="4">
        <f>COUNTIF(Sta!B:B,A379)</f>
        <v>0</v>
      </c>
      <c r="D379" s="4">
        <f t="shared" si="11"/>
        <v>0</v>
      </c>
      <c r="E379" s="11" t="e">
        <f>(COUNTIFS(Sta!$A:$A,$A379,Sta!$F:$F,"&gt;0.5") + COUNTIFS(Sta!$B:$B,$A379,Sta!$F:$F,"&gt;0.5"))/$D379</f>
        <v>#DIV/0!</v>
      </c>
      <c r="F379" s="8" t="e">
        <f>COUNTIFS(Sta!$A:$A,$A379,Sta!$F:$F,"&gt;0.5")/$B379</f>
        <v>#DIV/0!</v>
      </c>
      <c r="G379" s="8" t="e">
        <f>COUNTIFS(Sta!$B:$B,$A379,Sta!$F:$F,"&gt;0.5")/$C379</f>
        <v>#DIV/0!</v>
      </c>
      <c r="H379" s="11" t="e">
        <f>(COUNTIFS(Sta!$A:$A,$A379,Sta!$F:$F,"&gt;1.5") + COUNTIFS(Sta!$B:$B,$A379,Sta!$F:$F,"&gt;1.5"))/$D379</f>
        <v>#DIV/0!</v>
      </c>
      <c r="I379" s="8" t="e">
        <f>COUNTIFS(Sta!$A:$A,$A379,Sta!$F:$F,"&gt;1.5")/$B379</f>
        <v>#DIV/0!</v>
      </c>
      <c r="J379" s="8" t="e">
        <f>COUNTIFS(Sta!$B:$B,$A379,Sta!$F:$F,"&gt;1.5")/$C379</f>
        <v>#DIV/0!</v>
      </c>
      <c r="K379" s="11" t="e">
        <f>(COUNTIFS(Sta!$A:$A,$A379,Sta!$F:$F,"&gt;2.5") + COUNTIFS(Sta!$B:$B,$A379,Sta!$F:$F,"&gt;2.5"))/$D379</f>
        <v>#DIV/0!</v>
      </c>
      <c r="L379" s="8" t="e">
        <f>COUNTIFS(Sta!$A:$A,$A379,Sta!$F:$F,"&gt;2.5")/$B379</f>
        <v>#DIV/0!</v>
      </c>
      <c r="M379" s="8" t="e">
        <f>COUNTIFS(Sta!$B:$B,$A379,Sta!$F:$F,"&gt;2.5")/$C379</f>
        <v>#DIV/0!</v>
      </c>
      <c r="N379" s="11" t="e">
        <f>(COUNTIFS(Sta!$A:$A,$A379,Sta!$F:$F,"&gt;3.5") + COUNTIFS(Sta!$B:$B,$A379,Sta!$F:$F,"&gt;3.5"))/$D379</f>
        <v>#DIV/0!</v>
      </c>
      <c r="O379" s="8" t="e">
        <f>COUNTIFS(Sta!$A:$A,$A379,Sta!$F:$F,"&gt;3.5")/$B379</f>
        <v>#DIV/0!</v>
      </c>
      <c r="P379" s="8" t="e">
        <f>COUNTIFS(Sta!$B:$B,$A379,Sta!$F:$F,"&gt;3.5")/$C379</f>
        <v>#DIV/0!</v>
      </c>
      <c r="Q379" s="11" t="e">
        <f>(COUNTIFS(Sta!$A:$A,$A379,Sta!$D:$D,"&gt;0.5")  + COUNTIFS(Sta!$B:$B,$A379,Sta!$E:$E,"&gt;0.5"))/$D379</f>
        <v>#DIV/0!</v>
      </c>
      <c r="R379" s="8" t="e">
        <f>COUNTIFS(Sta!$A:$A,$A379,Sta!$D:$D,"&gt;0.5")/$B379</f>
        <v>#DIV/0!</v>
      </c>
      <c r="S379" s="8" t="e">
        <f>COUNTIFS(Sta!$B:$B,$A379,Sta!$E:$E,"&gt;0.5")/$C379</f>
        <v>#DIV/0!</v>
      </c>
      <c r="T379" s="11" t="e">
        <f>(COUNTIFS(Sta!$A:$A,$A379,Sta!$D:$D,"&gt;1.5")  + COUNTIFS(Sta!$B:$B,$A379,Sta!$E:$E,"&gt;1.5"))/$D379</f>
        <v>#DIV/0!</v>
      </c>
      <c r="U379" s="8" t="e">
        <f>COUNTIFS(Sta!$A:$A,$A379,Sta!$D:$D,"&gt;1.5")/$B379</f>
        <v>#DIV/0!</v>
      </c>
      <c r="V379" s="8" t="e">
        <f>COUNTIFS(Sta!$B:$B,$A379,Sta!$E:$E,"&gt;1.5")/$C379</f>
        <v>#DIV/0!</v>
      </c>
      <c r="W379" s="11" t="e">
        <f>(COUNTIFS(Sta!$A:$A,$A379,Sta!$E:E,"&gt;0.5") +COUNTIFS(Sta!$B:$B,$A379,Sta!$D:$D,"&gt;0.5"))/$D379</f>
        <v>#DIV/0!</v>
      </c>
      <c r="X379" s="8" t="e">
        <f>COUNTIFS(Sta!$A:$A,$A379,Sta!$E:$E,"&gt;0.5")/$B379</f>
        <v>#DIV/0!</v>
      </c>
      <c r="Y379" s="8" t="e">
        <f>COUNTIFS(Sta!$B:$B,$A379,Sta!$D:$D,"&gt;0.5")/$C379</f>
        <v>#DIV/0!</v>
      </c>
      <c r="Z379" s="11" t="e">
        <f>(COUNTIFS(Sta!$A:$A,$A379,Sta!$E:$E,"&gt;1.5")  + COUNTIFS(Sta!$B:$B,$A379,Sta!$D:$D,"&gt;1.5"))/$D379</f>
        <v>#DIV/0!</v>
      </c>
      <c r="AA379" s="8" t="e">
        <f>COUNTIFS(Sta!$A:$A,$A379,Sta!$E:$E,"&gt;1.5")/$B379</f>
        <v>#DIV/0!</v>
      </c>
      <c r="AB379" s="8" t="e">
        <f>COUNTIFS(Sta!$B:$B,$A379,Sta!$D:$D,"&gt;1.5")/$C379</f>
        <v>#DIV/0!</v>
      </c>
      <c r="AC379" s="11" t="e">
        <f>(COUNTIFS(Sta!$A:A,$A379,Sta!$G:$G,"y") + COUNTIFS(Sta!$B:B,$A379,Sta!$G:$G,"y"))/$D379</f>
        <v>#DIV/0!</v>
      </c>
      <c r="AD379" s="8" t="e">
        <f>COUNTIFS(Sta!$A:A,$A379,Sta!$G:$G,"y")/$B379</f>
        <v>#DIV/0!</v>
      </c>
      <c r="AE379" s="16" t="e">
        <f>COUNTIFS(Sta!$B:B,$A379,Sta!$G:$G,"y")/$C379</f>
        <v>#DIV/0!</v>
      </c>
    </row>
    <row r="380" spans="1:31" x14ac:dyDescent="0.3">
      <c r="A380" t="s">
        <v>470</v>
      </c>
      <c r="B380" s="9">
        <f>COUNTIF(Sta!A:A,A380)</f>
        <v>0</v>
      </c>
      <c r="C380" s="4">
        <f>COUNTIF(Sta!B:B,A380)</f>
        <v>0</v>
      </c>
      <c r="D380" s="4">
        <f t="shared" si="11"/>
        <v>0</v>
      </c>
      <c r="E380" s="11" t="e">
        <f>(COUNTIFS(Sta!$A:$A,$A380,Sta!$F:$F,"&gt;0.5") + COUNTIFS(Sta!$B:$B,$A380,Sta!$F:$F,"&gt;0.5"))/$D380</f>
        <v>#DIV/0!</v>
      </c>
      <c r="F380" s="8" t="e">
        <f>COUNTIFS(Sta!$A:$A,$A380,Sta!$F:$F,"&gt;0.5")/$B380</f>
        <v>#DIV/0!</v>
      </c>
      <c r="G380" s="8" t="e">
        <f>COUNTIFS(Sta!$B:$B,$A380,Sta!$F:$F,"&gt;0.5")/$C380</f>
        <v>#DIV/0!</v>
      </c>
      <c r="H380" s="11" t="e">
        <f>(COUNTIFS(Sta!$A:$A,$A380,Sta!$F:$F,"&gt;1.5") + COUNTIFS(Sta!$B:$B,$A380,Sta!$F:$F,"&gt;1.5"))/$D380</f>
        <v>#DIV/0!</v>
      </c>
      <c r="I380" s="8" t="e">
        <f>COUNTIFS(Sta!$A:$A,$A380,Sta!$F:$F,"&gt;1.5")/$B380</f>
        <v>#DIV/0!</v>
      </c>
      <c r="J380" s="8" t="e">
        <f>COUNTIFS(Sta!$B:$B,$A380,Sta!$F:$F,"&gt;1.5")/$C380</f>
        <v>#DIV/0!</v>
      </c>
      <c r="K380" s="11" t="e">
        <f>(COUNTIFS(Sta!$A:$A,$A380,Sta!$F:$F,"&gt;2.5") + COUNTIFS(Sta!$B:$B,$A380,Sta!$F:$F,"&gt;2.5"))/$D380</f>
        <v>#DIV/0!</v>
      </c>
      <c r="L380" s="8" t="e">
        <f>COUNTIFS(Sta!$A:$A,$A380,Sta!$F:$F,"&gt;2.5")/$B380</f>
        <v>#DIV/0!</v>
      </c>
      <c r="M380" s="8" t="e">
        <f>COUNTIFS(Sta!$B:$B,$A380,Sta!$F:$F,"&gt;2.5")/$C380</f>
        <v>#DIV/0!</v>
      </c>
      <c r="N380" s="11" t="e">
        <f>(COUNTIFS(Sta!$A:$A,$A380,Sta!$F:$F,"&gt;3.5") + COUNTIFS(Sta!$B:$B,$A380,Sta!$F:$F,"&gt;3.5"))/$D380</f>
        <v>#DIV/0!</v>
      </c>
      <c r="O380" s="8" t="e">
        <f>COUNTIFS(Sta!$A:$A,$A380,Sta!$F:$F,"&gt;3.5")/$B380</f>
        <v>#DIV/0!</v>
      </c>
      <c r="P380" s="8" t="e">
        <f>COUNTIFS(Sta!$B:$B,$A380,Sta!$F:$F,"&gt;3.5")/$C380</f>
        <v>#DIV/0!</v>
      </c>
      <c r="Q380" s="11" t="e">
        <f>(COUNTIFS(Sta!$A:$A,$A380,Sta!$D:$D,"&gt;0.5")  + COUNTIFS(Sta!$B:$B,$A380,Sta!$E:$E,"&gt;0.5"))/$D380</f>
        <v>#DIV/0!</v>
      </c>
      <c r="R380" s="8" t="e">
        <f>COUNTIFS(Sta!$A:$A,$A380,Sta!$D:$D,"&gt;0.5")/$B380</f>
        <v>#DIV/0!</v>
      </c>
      <c r="S380" s="8" t="e">
        <f>COUNTIFS(Sta!$B:$B,$A380,Sta!$E:$E,"&gt;0.5")/$C380</f>
        <v>#DIV/0!</v>
      </c>
      <c r="T380" s="11" t="e">
        <f>(COUNTIFS(Sta!$A:$A,$A380,Sta!$D:$D,"&gt;1.5")  + COUNTIFS(Sta!$B:$B,$A380,Sta!$E:$E,"&gt;1.5"))/$D380</f>
        <v>#DIV/0!</v>
      </c>
      <c r="U380" s="8" t="e">
        <f>COUNTIFS(Sta!$A:$A,$A380,Sta!$D:$D,"&gt;1.5")/$B380</f>
        <v>#DIV/0!</v>
      </c>
      <c r="V380" s="8" t="e">
        <f>COUNTIFS(Sta!$B:$B,$A380,Sta!$E:$E,"&gt;1.5")/$C380</f>
        <v>#DIV/0!</v>
      </c>
      <c r="W380" s="11" t="e">
        <f>(COUNTIFS(Sta!$A:$A,$A380,Sta!$E:E,"&gt;0.5") +COUNTIFS(Sta!$B:$B,$A380,Sta!$D:$D,"&gt;0.5"))/$D380</f>
        <v>#DIV/0!</v>
      </c>
      <c r="X380" s="8" t="e">
        <f>COUNTIFS(Sta!$A:$A,$A380,Sta!$E:$E,"&gt;0.5")/$B380</f>
        <v>#DIV/0!</v>
      </c>
      <c r="Y380" s="8" t="e">
        <f>COUNTIFS(Sta!$B:$B,$A380,Sta!$D:$D,"&gt;0.5")/$C380</f>
        <v>#DIV/0!</v>
      </c>
      <c r="Z380" s="11" t="e">
        <f>(COUNTIFS(Sta!$A:$A,$A380,Sta!$E:$E,"&gt;1.5")  + COUNTIFS(Sta!$B:$B,$A380,Sta!$D:$D,"&gt;1.5"))/$D380</f>
        <v>#DIV/0!</v>
      </c>
      <c r="AA380" s="8" t="e">
        <f>COUNTIFS(Sta!$A:$A,$A380,Sta!$E:$E,"&gt;1.5")/$B380</f>
        <v>#DIV/0!</v>
      </c>
      <c r="AB380" s="8" t="e">
        <f>COUNTIFS(Sta!$B:$B,$A380,Sta!$D:$D,"&gt;1.5")/$C380</f>
        <v>#DIV/0!</v>
      </c>
      <c r="AC380" s="11" t="e">
        <f>(COUNTIFS(Sta!$A:A,$A380,Sta!$G:$G,"y") + COUNTIFS(Sta!$B:B,$A380,Sta!$G:$G,"y"))/$D380</f>
        <v>#DIV/0!</v>
      </c>
      <c r="AD380" s="8" t="e">
        <f>COUNTIFS(Sta!$A:A,$A380,Sta!$G:$G,"y")/$B380</f>
        <v>#DIV/0!</v>
      </c>
      <c r="AE380" s="16" t="e">
        <f>COUNTIFS(Sta!$B:B,$A380,Sta!$G:$G,"y")/$C380</f>
        <v>#DIV/0!</v>
      </c>
    </row>
  </sheetData>
  <mergeCells count="11">
    <mergeCell ref="N1:P1"/>
    <mergeCell ref="A1:A2"/>
    <mergeCell ref="B1:D1"/>
    <mergeCell ref="E1:G1"/>
    <mergeCell ref="H1:J1"/>
    <mergeCell ref="K1:M1"/>
    <mergeCell ref="Q1:S1"/>
    <mergeCell ref="T1:V1"/>
    <mergeCell ref="W1:Y1"/>
    <mergeCell ref="Z1:AB1"/>
    <mergeCell ref="AC1:AE1"/>
  </mergeCells>
  <conditionalFormatting sqref="E3:AE38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6FFA0-3EC1-4BCB-BD9C-6CD8F32531BE}">
  <sheetPr filterMode="1"/>
  <dimension ref="A1:AM220"/>
  <sheetViews>
    <sheetView zoomScale="75" zoomScaleNormal="75" workbookViewId="0">
      <selection activeCell="T135" sqref="T135"/>
    </sheetView>
  </sheetViews>
  <sheetFormatPr defaultColWidth="6" defaultRowHeight="13.8" x14ac:dyDescent="0.3"/>
  <cols>
    <col min="1" max="2" width="6.88671875" style="49" bestFit="1" customWidth="1"/>
    <col min="3" max="3" width="6.21875" style="49" bestFit="1" customWidth="1"/>
    <col min="4" max="4" width="6.88671875" style="49" bestFit="1" customWidth="1"/>
    <col min="5" max="8" width="6.21875" style="49" bestFit="1" customWidth="1"/>
    <col min="9" max="10" width="6.88671875" style="49" bestFit="1" customWidth="1"/>
    <col min="11" max="11" width="6.21875" style="49" bestFit="1" customWidth="1"/>
    <col min="12" max="14" width="6.88671875" style="49" bestFit="1" customWidth="1"/>
    <col min="15" max="18" width="6.21875" style="49" bestFit="1" customWidth="1"/>
    <col min="19" max="19" width="14.77734375" style="49" customWidth="1"/>
    <col min="20" max="20" width="10.88671875" style="49" customWidth="1"/>
    <col min="21" max="21" width="14.77734375" style="49" customWidth="1"/>
    <col min="22" max="25" width="6.88671875" style="49" bestFit="1" customWidth="1"/>
    <col min="26" max="29" width="6.21875" style="49" bestFit="1" customWidth="1"/>
    <col min="30" max="31" width="6.88671875" style="49" bestFit="1" customWidth="1"/>
    <col min="32" max="34" width="6.21875" style="49" bestFit="1" customWidth="1"/>
    <col min="35" max="35" width="6.88671875" style="49" bestFit="1" customWidth="1"/>
    <col min="36" max="38" width="6.21875" style="49" bestFit="1" customWidth="1"/>
    <col min="39" max="39" width="6.88671875" style="49" bestFit="1" customWidth="1"/>
    <col min="40" max="16384" width="6" style="49"/>
  </cols>
  <sheetData>
    <row r="1" spans="1:39" s="52" customFormat="1" ht="42.6" thickTop="1" thickBot="1" x14ac:dyDescent="0.35">
      <c r="A1" s="55" t="s">
        <v>38</v>
      </c>
      <c r="B1" s="56" t="s">
        <v>24</v>
      </c>
      <c r="C1" s="56" t="s">
        <v>39</v>
      </c>
      <c r="D1" s="56" t="s">
        <v>24</v>
      </c>
      <c r="E1" s="56" t="s">
        <v>40</v>
      </c>
      <c r="F1" s="56" t="s">
        <v>24</v>
      </c>
      <c r="G1" s="56" t="s">
        <v>41</v>
      </c>
      <c r="H1" s="56" t="s">
        <v>24</v>
      </c>
      <c r="I1" s="56" t="s">
        <v>69</v>
      </c>
      <c r="J1" s="56" t="s">
        <v>24</v>
      </c>
      <c r="K1" s="56" t="s">
        <v>73</v>
      </c>
      <c r="L1" s="56" t="s">
        <v>24</v>
      </c>
      <c r="M1" s="56" t="s">
        <v>70</v>
      </c>
      <c r="N1" s="56" t="s">
        <v>24</v>
      </c>
      <c r="O1" s="56" t="s">
        <v>74</v>
      </c>
      <c r="P1" s="56" t="s">
        <v>24</v>
      </c>
      <c r="Q1" s="56" t="s">
        <v>2</v>
      </c>
      <c r="R1" s="56" t="s">
        <v>24</v>
      </c>
      <c r="S1" s="55" t="s">
        <v>0</v>
      </c>
      <c r="T1" s="55" t="s">
        <v>242</v>
      </c>
      <c r="U1" s="55" t="s">
        <v>1</v>
      </c>
      <c r="V1" s="55" t="s">
        <v>38</v>
      </c>
      <c r="W1" s="56" t="s">
        <v>29</v>
      </c>
      <c r="X1" s="56" t="s">
        <v>39</v>
      </c>
      <c r="Y1" s="56" t="s">
        <v>29</v>
      </c>
      <c r="Z1" s="56" t="s">
        <v>40</v>
      </c>
      <c r="AA1" s="56" t="s">
        <v>29</v>
      </c>
      <c r="AB1" s="56" t="s">
        <v>41</v>
      </c>
      <c r="AC1" s="56" t="s">
        <v>29</v>
      </c>
      <c r="AD1" s="56" t="s">
        <v>69</v>
      </c>
      <c r="AE1" s="56" t="s">
        <v>29</v>
      </c>
      <c r="AF1" s="56" t="s">
        <v>73</v>
      </c>
      <c r="AG1" s="56" t="s">
        <v>29</v>
      </c>
      <c r="AH1" s="56" t="s">
        <v>70</v>
      </c>
      <c r="AI1" s="56" t="s">
        <v>29</v>
      </c>
      <c r="AJ1" s="56" t="s">
        <v>74</v>
      </c>
      <c r="AK1" s="56" t="s">
        <v>29</v>
      </c>
      <c r="AL1" s="56" t="s">
        <v>2</v>
      </c>
      <c r="AM1" s="56" t="s">
        <v>29</v>
      </c>
    </row>
    <row r="2" spans="1:39" ht="14.4" hidden="1" thickTop="1" x14ac:dyDescent="0.3">
      <c r="A2" s="57" t="e">
        <f>VLOOKUP($S2,PercentGoalStats!$A$3:$AE$998,5,FALSE)</f>
        <v>#REF!</v>
      </c>
      <c r="B2" s="58" t="e">
        <f>VLOOKUP($S2,PercentGoalStats!$A$3:$AE$998,6,FALSE)</f>
        <v>#REF!</v>
      </c>
      <c r="C2" s="58" t="e">
        <f>VLOOKUP($S2,PercentGoalStats!$A$3:$AE$998,8,FALSE)</f>
        <v>#REF!</v>
      </c>
      <c r="D2" s="58" t="e">
        <f>VLOOKUP($S2,PercentGoalStats!$A$3:$AE$998,9,FALSE)</f>
        <v>#REF!</v>
      </c>
      <c r="E2" s="58" t="e">
        <f>VLOOKUP($S2,PercentGoalStats!$A$3:$AE$998,11,FALSE)</f>
        <v>#REF!</v>
      </c>
      <c r="F2" s="58" t="e">
        <f>VLOOKUP($S2,PercentGoalStats!$A$3:$AE$998,12,FALSE)</f>
        <v>#REF!</v>
      </c>
      <c r="G2" s="58" t="e">
        <f>VLOOKUP($S2,PercentGoalStats!$A$3:$AE$998,14,FALSE)</f>
        <v>#REF!</v>
      </c>
      <c r="H2" s="58" t="e">
        <f>VLOOKUP($S2,PercentGoalStats!$A$3:$AE$998,15,FALSE)</f>
        <v>#REF!</v>
      </c>
      <c r="I2" s="58" t="e">
        <f>VLOOKUP($S2,PercentGoalStats!$A$3:$AE$998,17,FALSE)</f>
        <v>#REF!</v>
      </c>
      <c r="J2" s="58" t="e">
        <f>VLOOKUP($S2,PercentGoalStats!$A$3:$AE$998,18,FALSE)</f>
        <v>#REF!</v>
      </c>
      <c r="K2" s="58" t="e">
        <f>VLOOKUP($S2,PercentGoalStats!$A$3:$AE$998,20,FALSE)</f>
        <v>#REF!</v>
      </c>
      <c r="L2" s="58" t="e">
        <f>VLOOKUP($S2,PercentGoalStats!$A$3:$AE$998,21,FALSE)</f>
        <v>#REF!</v>
      </c>
      <c r="M2" s="58" t="e">
        <f>VLOOKUP($S2,PercentGoalStats!$A$3:$AE$998,23,FALSE)</f>
        <v>#REF!</v>
      </c>
      <c r="N2" s="58" t="e">
        <f>VLOOKUP($S2,PercentGoalStats!$A$3:$AE$998,24,FALSE)</f>
        <v>#REF!</v>
      </c>
      <c r="O2" s="58" t="e">
        <f>VLOOKUP($S2,PercentGoalStats!$A$3:$AE$998,26,FALSE)</f>
        <v>#REF!</v>
      </c>
      <c r="P2" s="58" t="e">
        <f>VLOOKUP($S2,PercentGoalStats!$A$3:$AE$998,27,FALSE)</f>
        <v>#REF!</v>
      </c>
      <c r="Q2" s="58" t="e">
        <f>VLOOKUP($S2,PercentGoalStats!$A$3:$AE$998,29,FALSE)</f>
        <v>#REF!</v>
      </c>
      <c r="R2" s="58" t="e">
        <f>VLOOKUP($S2,PercentGoalStats!$A$3:$AE$998,30,FALSE)</f>
        <v>#REF!</v>
      </c>
      <c r="S2" s="53" t="e">
        <f>Fixtures!#REF!</f>
        <v>#REF!</v>
      </c>
      <c r="T2" s="54" t="e">
        <f>Fixtures!#REF!</f>
        <v>#REF!</v>
      </c>
      <c r="U2" s="53" t="e">
        <f>Fixtures!#REF!</f>
        <v>#REF!</v>
      </c>
      <c r="V2" s="57" t="e">
        <f>VLOOKUP($U2,PercentGoalStats!$A$3:$AE$998,5,FALSE)</f>
        <v>#REF!</v>
      </c>
      <c r="W2" s="58" t="e">
        <f>VLOOKUP($U2,PercentGoalStats!$A$3:$AE$998,7,FALSE)</f>
        <v>#REF!</v>
      </c>
      <c r="X2" s="58" t="e">
        <f>VLOOKUP($U2,PercentGoalStats!$A$3:$AE$998,8,FALSE)</f>
        <v>#REF!</v>
      </c>
      <c r="Y2" s="58" t="e">
        <f>VLOOKUP($U2,PercentGoalStats!$A$3:$AE$998,10,FALSE)</f>
        <v>#REF!</v>
      </c>
      <c r="Z2" s="58" t="e">
        <f>VLOOKUP($U2,PercentGoalStats!$A$3:$AE$998,11,FALSE)</f>
        <v>#REF!</v>
      </c>
      <c r="AA2" s="58" t="e">
        <f>VLOOKUP($U2,PercentGoalStats!$A$3:$AE$998,13,FALSE)</f>
        <v>#REF!</v>
      </c>
      <c r="AB2" s="58" t="e">
        <f>VLOOKUP($U2,PercentGoalStats!$A$3:$AE$998,14,FALSE)</f>
        <v>#REF!</v>
      </c>
      <c r="AC2" s="58" t="e">
        <f>VLOOKUP($U2,PercentGoalStats!$A$3:$AE$998,16,FALSE)</f>
        <v>#REF!</v>
      </c>
      <c r="AD2" s="58" t="e">
        <f>VLOOKUP($U2,PercentGoalStats!$A$3:$AE$998,17,FALSE)</f>
        <v>#REF!</v>
      </c>
      <c r="AE2" s="58" t="e">
        <f>VLOOKUP($U2,PercentGoalStats!$A$3:$AE$998,19,FALSE)</f>
        <v>#REF!</v>
      </c>
      <c r="AF2" s="58" t="e">
        <f>VLOOKUP($U2,PercentGoalStats!$A$3:$AE$998,20,FALSE)</f>
        <v>#REF!</v>
      </c>
      <c r="AG2" s="58" t="e">
        <f>VLOOKUP($U2,PercentGoalStats!$A$3:$AE$998,22,FALSE)</f>
        <v>#REF!</v>
      </c>
      <c r="AH2" s="58" t="e">
        <f>VLOOKUP($U2,PercentGoalStats!$A$3:$AE$998,23,FALSE)</f>
        <v>#REF!</v>
      </c>
      <c r="AI2" s="58" t="e">
        <f>VLOOKUP($U2,PercentGoalStats!$A$3:$AE$998,25,FALSE)</f>
        <v>#REF!</v>
      </c>
      <c r="AJ2" s="58" t="e">
        <f>VLOOKUP($U2,PercentGoalStats!$A$3:$AE$998,26,FALSE)</f>
        <v>#REF!</v>
      </c>
      <c r="AK2" s="58" t="e">
        <f>VLOOKUP($U2,PercentGoalStats!$A$3:$AE$998,28,FALSE)</f>
        <v>#REF!</v>
      </c>
      <c r="AL2" s="58" t="e">
        <f>VLOOKUP($U2,PercentGoalStats!$A$3:$AE$998,29,FALSE)</f>
        <v>#REF!</v>
      </c>
      <c r="AM2" s="58" t="e">
        <f>VLOOKUP($U2,PercentGoalStats!$A$3:$AE$998,31,FALSE)</f>
        <v>#REF!</v>
      </c>
    </row>
    <row r="3" spans="1:39" ht="14.4" hidden="1" thickTop="1" x14ac:dyDescent="0.3">
      <c r="A3" s="57" t="e">
        <f>VLOOKUP($S3,PercentGoalStats!$A$3:$AE$998,5,FALSE)</f>
        <v>#REF!</v>
      </c>
      <c r="B3" s="58" t="e">
        <f>VLOOKUP($S3,PercentGoalStats!$A$3:$AE$998,6,FALSE)</f>
        <v>#REF!</v>
      </c>
      <c r="C3" s="58" t="e">
        <f>VLOOKUP($S3,PercentGoalStats!$A$3:$AE$998,8,FALSE)</f>
        <v>#REF!</v>
      </c>
      <c r="D3" s="58" t="e">
        <f>VLOOKUP($S3,PercentGoalStats!$A$3:$AE$998,9,FALSE)</f>
        <v>#REF!</v>
      </c>
      <c r="E3" s="58" t="e">
        <f>VLOOKUP($S3,PercentGoalStats!$A$3:$AE$998,11,FALSE)</f>
        <v>#REF!</v>
      </c>
      <c r="F3" s="58" t="e">
        <f>VLOOKUP($S3,PercentGoalStats!$A$3:$AE$998,12,FALSE)</f>
        <v>#REF!</v>
      </c>
      <c r="G3" s="58" t="e">
        <f>VLOOKUP($S3,PercentGoalStats!$A$3:$AE$998,14,FALSE)</f>
        <v>#REF!</v>
      </c>
      <c r="H3" s="58" t="e">
        <f>VLOOKUP($S3,PercentGoalStats!$A$3:$AE$998,15,FALSE)</f>
        <v>#REF!</v>
      </c>
      <c r="I3" s="58" t="e">
        <f>VLOOKUP($S3,PercentGoalStats!$A$3:$AE$998,17,FALSE)</f>
        <v>#REF!</v>
      </c>
      <c r="J3" s="58" t="e">
        <f>VLOOKUP($S3,PercentGoalStats!$A$3:$AE$998,18,FALSE)</f>
        <v>#REF!</v>
      </c>
      <c r="K3" s="58" t="e">
        <f>VLOOKUP($S3,PercentGoalStats!$A$3:$AE$998,20,FALSE)</f>
        <v>#REF!</v>
      </c>
      <c r="L3" s="58" t="e">
        <f>VLOOKUP($S3,PercentGoalStats!$A$3:$AE$998,21,FALSE)</f>
        <v>#REF!</v>
      </c>
      <c r="M3" s="58" t="e">
        <f>VLOOKUP($S3,PercentGoalStats!$A$3:$AE$998,23,FALSE)</f>
        <v>#REF!</v>
      </c>
      <c r="N3" s="58" t="e">
        <f>VLOOKUP($S3,PercentGoalStats!$A$3:$AE$998,24,FALSE)</f>
        <v>#REF!</v>
      </c>
      <c r="O3" s="58" t="e">
        <f>VLOOKUP($S3,PercentGoalStats!$A$3:$AE$998,26,FALSE)</f>
        <v>#REF!</v>
      </c>
      <c r="P3" s="58" t="e">
        <f>VLOOKUP($S3,PercentGoalStats!$A$3:$AE$998,27,FALSE)</f>
        <v>#REF!</v>
      </c>
      <c r="Q3" s="58" t="e">
        <f>VLOOKUP($S3,PercentGoalStats!$A$3:$AE$998,29,FALSE)</f>
        <v>#REF!</v>
      </c>
      <c r="R3" s="58" t="e">
        <f>VLOOKUP($S3,PercentGoalStats!$A$3:$AE$998,30,FALSE)</f>
        <v>#REF!</v>
      </c>
      <c r="S3" s="53" t="e">
        <f>Fixtures!#REF!</f>
        <v>#REF!</v>
      </c>
      <c r="T3" s="54" t="e">
        <f>Fixtures!#REF!</f>
        <v>#REF!</v>
      </c>
      <c r="U3" s="53" t="e">
        <f>Fixtures!#REF!</f>
        <v>#REF!</v>
      </c>
      <c r="V3" s="57" t="e">
        <f>VLOOKUP($U3,PercentGoalStats!$A$3:$AE$998,5,FALSE)</f>
        <v>#REF!</v>
      </c>
      <c r="W3" s="58" t="e">
        <f>VLOOKUP($U3,PercentGoalStats!$A$3:$AE$998,7,FALSE)</f>
        <v>#REF!</v>
      </c>
      <c r="X3" s="58" t="e">
        <f>VLOOKUP($U3,PercentGoalStats!$A$3:$AE$998,8,FALSE)</f>
        <v>#REF!</v>
      </c>
      <c r="Y3" s="58" t="e">
        <f>VLOOKUP($U3,PercentGoalStats!$A$3:$AE$998,10,FALSE)</f>
        <v>#REF!</v>
      </c>
      <c r="Z3" s="58" t="e">
        <f>VLOOKUP($U3,PercentGoalStats!$A$3:$AE$998,11,FALSE)</f>
        <v>#REF!</v>
      </c>
      <c r="AA3" s="58" t="e">
        <f>VLOOKUP($U3,PercentGoalStats!$A$3:$AE$998,13,FALSE)</f>
        <v>#REF!</v>
      </c>
      <c r="AB3" s="58" t="e">
        <f>VLOOKUP($U3,PercentGoalStats!$A$3:$AE$998,14,FALSE)</f>
        <v>#REF!</v>
      </c>
      <c r="AC3" s="58" t="e">
        <f>VLOOKUP($U3,PercentGoalStats!$A$3:$AE$998,16,FALSE)</f>
        <v>#REF!</v>
      </c>
      <c r="AD3" s="58" t="e">
        <f>VLOOKUP($U3,PercentGoalStats!$A$3:$AE$998,17,FALSE)</f>
        <v>#REF!</v>
      </c>
      <c r="AE3" s="58" t="e">
        <f>VLOOKUP($U3,PercentGoalStats!$A$3:$AE$998,19,FALSE)</f>
        <v>#REF!</v>
      </c>
      <c r="AF3" s="58" t="e">
        <f>VLOOKUP($U3,PercentGoalStats!$A$3:$AE$998,20,FALSE)</f>
        <v>#REF!</v>
      </c>
      <c r="AG3" s="58" t="e">
        <f>VLOOKUP($U3,PercentGoalStats!$A$3:$AE$998,22,FALSE)</f>
        <v>#REF!</v>
      </c>
      <c r="AH3" s="58" t="e">
        <f>VLOOKUP($U3,PercentGoalStats!$A$3:$AE$998,23,FALSE)</f>
        <v>#REF!</v>
      </c>
      <c r="AI3" s="58" t="e">
        <f>VLOOKUP($U3,PercentGoalStats!$A$3:$AE$998,25,FALSE)</f>
        <v>#REF!</v>
      </c>
      <c r="AJ3" s="58" t="e">
        <f>VLOOKUP($U3,PercentGoalStats!$A$3:$AE$998,26,FALSE)</f>
        <v>#REF!</v>
      </c>
      <c r="AK3" s="58" t="e">
        <f>VLOOKUP($U3,PercentGoalStats!$A$3:$AE$998,28,FALSE)</f>
        <v>#REF!</v>
      </c>
      <c r="AL3" s="58" t="e">
        <f>VLOOKUP($U3,PercentGoalStats!$A$3:$AE$998,29,FALSE)</f>
        <v>#REF!</v>
      </c>
      <c r="AM3" s="58" t="e">
        <f>VLOOKUP($U3,PercentGoalStats!$A$3:$AE$998,31,FALSE)</f>
        <v>#REF!</v>
      </c>
    </row>
    <row r="4" spans="1:39" ht="14.4" hidden="1" thickTop="1" x14ac:dyDescent="0.3">
      <c r="A4" s="57" t="e">
        <f>VLOOKUP($S4,PercentGoalStats!$A$3:$AE$998,5,FALSE)</f>
        <v>#REF!</v>
      </c>
      <c r="B4" s="58" t="e">
        <f>VLOOKUP($S4,PercentGoalStats!$A$3:$AE$998,6,FALSE)</f>
        <v>#REF!</v>
      </c>
      <c r="C4" s="58" t="e">
        <f>VLOOKUP($S4,PercentGoalStats!$A$3:$AE$998,8,FALSE)</f>
        <v>#REF!</v>
      </c>
      <c r="D4" s="58" t="e">
        <f>VLOOKUP($S4,PercentGoalStats!$A$3:$AE$998,9,FALSE)</f>
        <v>#REF!</v>
      </c>
      <c r="E4" s="58" t="e">
        <f>VLOOKUP($S4,PercentGoalStats!$A$3:$AE$998,11,FALSE)</f>
        <v>#REF!</v>
      </c>
      <c r="F4" s="58" t="e">
        <f>VLOOKUP($S4,PercentGoalStats!$A$3:$AE$998,12,FALSE)</f>
        <v>#REF!</v>
      </c>
      <c r="G4" s="58" t="e">
        <f>VLOOKUP($S4,PercentGoalStats!$A$3:$AE$998,14,FALSE)</f>
        <v>#REF!</v>
      </c>
      <c r="H4" s="58" t="e">
        <f>VLOOKUP($S4,PercentGoalStats!$A$3:$AE$998,15,FALSE)</f>
        <v>#REF!</v>
      </c>
      <c r="I4" s="58" t="e">
        <f>VLOOKUP($S4,PercentGoalStats!$A$3:$AE$998,17,FALSE)</f>
        <v>#REF!</v>
      </c>
      <c r="J4" s="58" t="e">
        <f>VLOOKUP($S4,PercentGoalStats!$A$3:$AE$998,18,FALSE)</f>
        <v>#REF!</v>
      </c>
      <c r="K4" s="58" t="e">
        <f>VLOOKUP($S4,PercentGoalStats!$A$3:$AE$998,20,FALSE)</f>
        <v>#REF!</v>
      </c>
      <c r="L4" s="58" t="e">
        <f>VLOOKUP($S4,PercentGoalStats!$A$3:$AE$998,21,FALSE)</f>
        <v>#REF!</v>
      </c>
      <c r="M4" s="58" t="e">
        <f>VLOOKUP($S4,PercentGoalStats!$A$3:$AE$998,23,FALSE)</f>
        <v>#REF!</v>
      </c>
      <c r="N4" s="58" t="e">
        <f>VLOOKUP($S4,PercentGoalStats!$A$3:$AE$998,24,FALSE)</f>
        <v>#REF!</v>
      </c>
      <c r="O4" s="58" t="e">
        <f>VLOOKUP($S4,PercentGoalStats!$A$3:$AE$998,26,FALSE)</f>
        <v>#REF!</v>
      </c>
      <c r="P4" s="58" t="e">
        <f>VLOOKUP($S4,PercentGoalStats!$A$3:$AE$998,27,FALSE)</f>
        <v>#REF!</v>
      </c>
      <c r="Q4" s="58" t="e">
        <f>VLOOKUP($S4,PercentGoalStats!$A$3:$AE$998,29,FALSE)</f>
        <v>#REF!</v>
      </c>
      <c r="R4" s="58" t="e">
        <f>VLOOKUP($S4,PercentGoalStats!$A$3:$AE$998,30,FALSE)</f>
        <v>#REF!</v>
      </c>
      <c r="S4" s="53" t="e">
        <f>Fixtures!#REF!</f>
        <v>#REF!</v>
      </c>
      <c r="T4" s="54" t="e">
        <f>Fixtures!#REF!</f>
        <v>#REF!</v>
      </c>
      <c r="U4" s="53" t="e">
        <f>Fixtures!#REF!</f>
        <v>#REF!</v>
      </c>
      <c r="V4" s="57" t="e">
        <f>VLOOKUP($U4,PercentGoalStats!$A$3:$AE$998,5,FALSE)</f>
        <v>#REF!</v>
      </c>
      <c r="W4" s="58" t="e">
        <f>VLOOKUP($U4,PercentGoalStats!$A$3:$AE$998,7,FALSE)</f>
        <v>#REF!</v>
      </c>
      <c r="X4" s="58" t="e">
        <f>VLOOKUP($U4,PercentGoalStats!$A$3:$AE$998,8,FALSE)</f>
        <v>#REF!</v>
      </c>
      <c r="Y4" s="58" t="e">
        <f>VLOOKUP($U4,PercentGoalStats!$A$3:$AE$998,10,FALSE)</f>
        <v>#REF!</v>
      </c>
      <c r="Z4" s="58" t="e">
        <f>VLOOKUP($U4,PercentGoalStats!$A$3:$AE$998,11,FALSE)</f>
        <v>#REF!</v>
      </c>
      <c r="AA4" s="58" t="e">
        <f>VLOOKUP($U4,PercentGoalStats!$A$3:$AE$998,13,FALSE)</f>
        <v>#REF!</v>
      </c>
      <c r="AB4" s="58" t="e">
        <f>VLOOKUP($U4,PercentGoalStats!$A$3:$AE$998,14,FALSE)</f>
        <v>#REF!</v>
      </c>
      <c r="AC4" s="58" t="e">
        <f>VLOOKUP($U4,PercentGoalStats!$A$3:$AE$998,16,FALSE)</f>
        <v>#REF!</v>
      </c>
      <c r="AD4" s="58" t="e">
        <f>VLOOKUP($U4,PercentGoalStats!$A$3:$AE$998,17,FALSE)</f>
        <v>#REF!</v>
      </c>
      <c r="AE4" s="58" t="e">
        <f>VLOOKUP($U4,PercentGoalStats!$A$3:$AE$998,19,FALSE)</f>
        <v>#REF!</v>
      </c>
      <c r="AF4" s="58" t="e">
        <f>VLOOKUP($U4,PercentGoalStats!$A$3:$AE$998,20,FALSE)</f>
        <v>#REF!</v>
      </c>
      <c r="AG4" s="58" t="e">
        <f>VLOOKUP($U4,PercentGoalStats!$A$3:$AE$998,22,FALSE)</f>
        <v>#REF!</v>
      </c>
      <c r="AH4" s="58" t="e">
        <f>VLOOKUP($U4,PercentGoalStats!$A$3:$AE$998,23,FALSE)</f>
        <v>#REF!</v>
      </c>
      <c r="AI4" s="58" t="e">
        <f>VLOOKUP($U4,PercentGoalStats!$A$3:$AE$998,25,FALSE)</f>
        <v>#REF!</v>
      </c>
      <c r="AJ4" s="58" t="e">
        <f>VLOOKUP($U4,PercentGoalStats!$A$3:$AE$998,26,FALSE)</f>
        <v>#REF!</v>
      </c>
      <c r="AK4" s="58" t="e">
        <f>VLOOKUP($U4,PercentGoalStats!$A$3:$AE$998,28,FALSE)</f>
        <v>#REF!</v>
      </c>
      <c r="AL4" s="58" t="e">
        <f>VLOOKUP($U4,PercentGoalStats!$A$3:$AE$998,29,FALSE)</f>
        <v>#REF!</v>
      </c>
      <c r="AM4" s="58" t="e">
        <f>VLOOKUP($U4,PercentGoalStats!$A$3:$AE$998,31,FALSE)</f>
        <v>#REF!</v>
      </c>
    </row>
    <row r="5" spans="1:39" ht="14.4" hidden="1" thickTop="1" x14ac:dyDescent="0.3">
      <c r="A5" s="57" t="e">
        <f>VLOOKUP($S5,PercentGoalStats!$A$3:$AE$998,5,FALSE)</f>
        <v>#REF!</v>
      </c>
      <c r="B5" s="58" t="e">
        <f>VLOOKUP($S5,PercentGoalStats!$A$3:$AE$998,6,FALSE)</f>
        <v>#REF!</v>
      </c>
      <c r="C5" s="58" t="e">
        <f>VLOOKUP($S5,PercentGoalStats!$A$3:$AE$998,8,FALSE)</f>
        <v>#REF!</v>
      </c>
      <c r="D5" s="58" t="e">
        <f>VLOOKUP($S5,PercentGoalStats!$A$3:$AE$998,9,FALSE)</f>
        <v>#REF!</v>
      </c>
      <c r="E5" s="58" t="e">
        <f>VLOOKUP($S5,PercentGoalStats!$A$3:$AE$998,11,FALSE)</f>
        <v>#REF!</v>
      </c>
      <c r="F5" s="58" t="e">
        <f>VLOOKUP($S5,PercentGoalStats!$A$3:$AE$998,12,FALSE)</f>
        <v>#REF!</v>
      </c>
      <c r="G5" s="58" t="e">
        <f>VLOOKUP($S5,PercentGoalStats!$A$3:$AE$998,14,FALSE)</f>
        <v>#REF!</v>
      </c>
      <c r="H5" s="58" t="e">
        <f>VLOOKUP($S5,PercentGoalStats!$A$3:$AE$998,15,FALSE)</f>
        <v>#REF!</v>
      </c>
      <c r="I5" s="58" t="e">
        <f>VLOOKUP($S5,PercentGoalStats!$A$3:$AE$998,17,FALSE)</f>
        <v>#REF!</v>
      </c>
      <c r="J5" s="58" t="e">
        <f>VLOOKUP($S5,PercentGoalStats!$A$3:$AE$998,18,FALSE)</f>
        <v>#REF!</v>
      </c>
      <c r="K5" s="58" t="e">
        <f>VLOOKUP($S5,PercentGoalStats!$A$3:$AE$998,20,FALSE)</f>
        <v>#REF!</v>
      </c>
      <c r="L5" s="58" t="e">
        <f>VLOOKUP($S5,PercentGoalStats!$A$3:$AE$998,21,FALSE)</f>
        <v>#REF!</v>
      </c>
      <c r="M5" s="58" t="e">
        <f>VLOOKUP($S5,PercentGoalStats!$A$3:$AE$998,23,FALSE)</f>
        <v>#REF!</v>
      </c>
      <c r="N5" s="58" t="e">
        <f>VLOOKUP($S5,PercentGoalStats!$A$3:$AE$998,24,FALSE)</f>
        <v>#REF!</v>
      </c>
      <c r="O5" s="58" t="e">
        <f>VLOOKUP($S5,PercentGoalStats!$A$3:$AE$998,26,FALSE)</f>
        <v>#REF!</v>
      </c>
      <c r="P5" s="58" t="e">
        <f>VLOOKUP($S5,PercentGoalStats!$A$3:$AE$998,27,FALSE)</f>
        <v>#REF!</v>
      </c>
      <c r="Q5" s="58" t="e">
        <f>VLOOKUP($S5,PercentGoalStats!$A$3:$AE$998,29,FALSE)</f>
        <v>#REF!</v>
      </c>
      <c r="R5" s="58" t="e">
        <f>VLOOKUP($S5,PercentGoalStats!$A$3:$AE$998,30,FALSE)</f>
        <v>#REF!</v>
      </c>
      <c r="S5" s="53" t="e">
        <f>Fixtures!#REF!</f>
        <v>#REF!</v>
      </c>
      <c r="T5" s="54" t="e">
        <f>Fixtures!#REF!</f>
        <v>#REF!</v>
      </c>
      <c r="U5" s="53" t="e">
        <f>Fixtures!#REF!</f>
        <v>#REF!</v>
      </c>
      <c r="V5" s="57" t="e">
        <f>VLOOKUP($U5,PercentGoalStats!$A$3:$AE$998,5,FALSE)</f>
        <v>#REF!</v>
      </c>
      <c r="W5" s="58" t="e">
        <f>VLOOKUP($U5,PercentGoalStats!$A$3:$AE$998,7,FALSE)</f>
        <v>#REF!</v>
      </c>
      <c r="X5" s="58" t="e">
        <f>VLOOKUP($U5,PercentGoalStats!$A$3:$AE$998,8,FALSE)</f>
        <v>#REF!</v>
      </c>
      <c r="Y5" s="58" t="e">
        <f>VLOOKUP($U5,PercentGoalStats!$A$3:$AE$998,10,FALSE)</f>
        <v>#REF!</v>
      </c>
      <c r="Z5" s="58" t="e">
        <f>VLOOKUP($U5,PercentGoalStats!$A$3:$AE$998,11,FALSE)</f>
        <v>#REF!</v>
      </c>
      <c r="AA5" s="58" t="e">
        <f>VLOOKUP($U5,PercentGoalStats!$A$3:$AE$998,13,FALSE)</f>
        <v>#REF!</v>
      </c>
      <c r="AB5" s="58" t="e">
        <f>VLOOKUP($U5,PercentGoalStats!$A$3:$AE$998,14,FALSE)</f>
        <v>#REF!</v>
      </c>
      <c r="AC5" s="58" t="e">
        <f>VLOOKUP($U5,PercentGoalStats!$A$3:$AE$998,16,FALSE)</f>
        <v>#REF!</v>
      </c>
      <c r="AD5" s="58" t="e">
        <f>VLOOKUP($U5,PercentGoalStats!$A$3:$AE$998,17,FALSE)</f>
        <v>#REF!</v>
      </c>
      <c r="AE5" s="58" t="e">
        <f>VLOOKUP($U5,PercentGoalStats!$A$3:$AE$998,19,FALSE)</f>
        <v>#REF!</v>
      </c>
      <c r="AF5" s="58" t="e">
        <f>VLOOKUP($U5,PercentGoalStats!$A$3:$AE$998,20,FALSE)</f>
        <v>#REF!</v>
      </c>
      <c r="AG5" s="58" t="e">
        <f>VLOOKUP($U5,PercentGoalStats!$A$3:$AE$998,22,FALSE)</f>
        <v>#REF!</v>
      </c>
      <c r="AH5" s="58" t="e">
        <f>VLOOKUP($U5,PercentGoalStats!$A$3:$AE$998,23,FALSE)</f>
        <v>#REF!</v>
      </c>
      <c r="AI5" s="58" t="e">
        <f>VLOOKUP($U5,PercentGoalStats!$A$3:$AE$998,25,FALSE)</f>
        <v>#REF!</v>
      </c>
      <c r="AJ5" s="58" t="e">
        <f>VLOOKUP($U5,PercentGoalStats!$A$3:$AE$998,26,FALSE)</f>
        <v>#REF!</v>
      </c>
      <c r="AK5" s="58" t="e">
        <f>VLOOKUP($U5,PercentGoalStats!$A$3:$AE$998,28,FALSE)</f>
        <v>#REF!</v>
      </c>
      <c r="AL5" s="58" t="e">
        <f>VLOOKUP($U5,PercentGoalStats!$A$3:$AE$998,29,FALSE)</f>
        <v>#REF!</v>
      </c>
      <c r="AM5" s="58" t="e">
        <f>VLOOKUP($U5,PercentGoalStats!$A$3:$AE$998,31,FALSE)</f>
        <v>#REF!</v>
      </c>
    </row>
    <row r="6" spans="1:39" ht="14.4" hidden="1" thickTop="1" x14ac:dyDescent="0.3">
      <c r="A6" s="57" t="e">
        <f>VLOOKUP($S6,PercentGoalStats!$A$3:$AE$998,5,FALSE)</f>
        <v>#N/A</v>
      </c>
      <c r="B6" s="58" t="e">
        <f>VLOOKUP($S6,PercentGoalStats!$A$3:$AE$998,6,FALSE)</f>
        <v>#N/A</v>
      </c>
      <c r="C6" s="58" t="e">
        <f>VLOOKUP($S6,PercentGoalStats!$A$3:$AE$998,8,FALSE)</f>
        <v>#N/A</v>
      </c>
      <c r="D6" s="58" t="e">
        <f>VLOOKUP($S6,PercentGoalStats!$A$3:$AE$998,9,FALSE)</f>
        <v>#N/A</v>
      </c>
      <c r="E6" s="58" t="e">
        <f>VLOOKUP($S6,PercentGoalStats!$A$3:$AE$998,11,FALSE)</f>
        <v>#N/A</v>
      </c>
      <c r="F6" s="58" t="e">
        <f>VLOOKUP($S6,PercentGoalStats!$A$3:$AE$998,12,FALSE)</f>
        <v>#N/A</v>
      </c>
      <c r="G6" s="58" t="e">
        <f>VLOOKUP($S6,PercentGoalStats!$A$3:$AE$998,14,FALSE)</f>
        <v>#N/A</v>
      </c>
      <c r="H6" s="58" t="e">
        <f>VLOOKUP($S6,PercentGoalStats!$A$3:$AE$998,15,FALSE)</f>
        <v>#N/A</v>
      </c>
      <c r="I6" s="58" t="e">
        <f>VLOOKUP($S6,PercentGoalStats!$A$3:$AE$998,17,FALSE)</f>
        <v>#N/A</v>
      </c>
      <c r="J6" s="58" t="e">
        <f>VLOOKUP($S6,PercentGoalStats!$A$3:$AE$998,18,FALSE)</f>
        <v>#N/A</v>
      </c>
      <c r="K6" s="58" t="e">
        <f>VLOOKUP($S6,PercentGoalStats!$A$3:$AE$998,20,FALSE)</f>
        <v>#N/A</v>
      </c>
      <c r="L6" s="58" t="e">
        <f>VLOOKUP($S6,PercentGoalStats!$A$3:$AE$998,21,FALSE)</f>
        <v>#N/A</v>
      </c>
      <c r="M6" s="58" t="e">
        <f>VLOOKUP($S6,PercentGoalStats!$A$3:$AE$998,23,FALSE)</f>
        <v>#N/A</v>
      </c>
      <c r="N6" s="58" t="e">
        <f>VLOOKUP($S6,PercentGoalStats!$A$3:$AE$998,24,FALSE)</f>
        <v>#N/A</v>
      </c>
      <c r="O6" s="58" t="e">
        <f>VLOOKUP($S6,PercentGoalStats!$A$3:$AE$998,26,FALSE)</f>
        <v>#N/A</v>
      </c>
      <c r="P6" s="58" t="e">
        <f>VLOOKUP($S6,PercentGoalStats!$A$3:$AE$998,27,FALSE)</f>
        <v>#N/A</v>
      </c>
      <c r="Q6" s="58" t="e">
        <f>VLOOKUP($S6,PercentGoalStats!$A$3:$AE$998,29,FALSE)</f>
        <v>#N/A</v>
      </c>
      <c r="R6" s="58" t="e">
        <f>VLOOKUP($S6,PercentGoalStats!$A$3:$AE$998,30,FALSE)</f>
        <v>#N/A</v>
      </c>
      <c r="S6" s="53">
        <f>Fixtures!A2</f>
        <v>0</v>
      </c>
      <c r="T6" s="54">
        <f>Fixtures!D2</f>
        <v>0</v>
      </c>
      <c r="U6" s="53">
        <f>Fixtures!B2</f>
        <v>0</v>
      </c>
      <c r="V6" s="57" t="e">
        <f>VLOOKUP($U6,PercentGoalStats!$A$3:$AE$998,5,FALSE)</f>
        <v>#N/A</v>
      </c>
      <c r="W6" s="58" t="e">
        <f>VLOOKUP($U6,PercentGoalStats!$A$3:$AE$998,7,FALSE)</f>
        <v>#N/A</v>
      </c>
      <c r="X6" s="58" t="e">
        <f>VLOOKUP($U6,PercentGoalStats!$A$3:$AE$998,8,FALSE)</f>
        <v>#N/A</v>
      </c>
      <c r="Y6" s="58" t="e">
        <f>VLOOKUP($U6,PercentGoalStats!$A$3:$AE$998,10,FALSE)</f>
        <v>#N/A</v>
      </c>
      <c r="Z6" s="58" t="e">
        <f>VLOOKUP($U6,PercentGoalStats!$A$3:$AE$998,11,FALSE)</f>
        <v>#N/A</v>
      </c>
      <c r="AA6" s="58" t="e">
        <f>VLOOKUP($U6,PercentGoalStats!$A$3:$AE$998,13,FALSE)</f>
        <v>#N/A</v>
      </c>
      <c r="AB6" s="58" t="e">
        <f>VLOOKUP($U6,PercentGoalStats!$A$3:$AE$998,14,FALSE)</f>
        <v>#N/A</v>
      </c>
      <c r="AC6" s="58" t="e">
        <f>VLOOKUP($U6,PercentGoalStats!$A$3:$AE$998,16,FALSE)</f>
        <v>#N/A</v>
      </c>
      <c r="AD6" s="58" t="e">
        <f>VLOOKUP($U6,PercentGoalStats!$A$3:$AE$998,17,FALSE)</f>
        <v>#N/A</v>
      </c>
      <c r="AE6" s="58" t="e">
        <f>VLOOKUP($U6,PercentGoalStats!$A$3:$AE$998,19,FALSE)</f>
        <v>#N/A</v>
      </c>
      <c r="AF6" s="58" t="e">
        <f>VLOOKUP($U6,PercentGoalStats!$A$3:$AE$998,20,FALSE)</f>
        <v>#N/A</v>
      </c>
      <c r="AG6" s="58" t="e">
        <f>VLOOKUP($U6,PercentGoalStats!$A$3:$AE$998,22,FALSE)</f>
        <v>#N/A</v>
      </c>
      <c r="AH6" s="58" t="e">
        <f>VLOOKUP($U6,PercentGoalStats!$A$3:$AE$998,23,FALSE)</f>
        <v>#N/A</v>
      </c>
      <c r="AI6" s="58" t="e">
        <f>VLOOKUP($U6,PercentGoalStats!$A$3:$AE$998,25,FALSE)</f>
        <v>#N/A</v>
      </c>
      <c r="AJ6" s="58" t="e">
        <f>VLOOKUP($U6,PercentGoalStats!$A$3:$AE$998,26,FALSE)</f>
        <v>#N/A</v>
      </c>
      <c r="AK6" s="58" t="e">
        <f>VLOOKUP($U6,PercentGoalStats!$A$3:$AE$998,28,FALSE)</f>
        <v>#N/A</v>
      </c>
      <c r="AL6" s="58" t="e">
        <f>VLOOKUP($U6,PercentGoalStats!$A$3:$AE$998,29,FALSE)</f>
        <v>#N/A</v>
      </c>
      <c r="AM6" s="58" t="e">
        <f>VLOOKUP($U6,PercentGoalStats!$A$3:$AE$998,31,FALSE)</f>
        <v>#N/A</v>
      </c>
    </row>
    <row r="7" spans="1:39" ht="14.4" hidden="1" thickTop="1" x14ac:dyDescent="0.3">
      <c r="A7" s="57" t="e">
        <f>VLOOKUP($S7,PercentGoalStats!$A$3:$AE$998,5,FALSE)</f>
        <v>#REF!</v>
      </c>
      <c r="B7" s="58" t="e">
        <f>VLOOKUP($S7,PercentGoalStats!$A$3:$AE$998,6,FALSE)</f>
        <v>#REF!</v>
      </c>
      <c r="C7" s="58" t="e">
        <f>VLOOKUP($S7,PercentGoalStats!$A$3:$AE$998,8,FALSE)</f>
        <v>#REF!</v>
      </c>
      <c r="D7" s="58" t="e">
        <f>VLOOKUP($S7,PercentGoalStats!$A$3:$AE$998,9,FALSE)</f>
        <v>#REF!</v>
      </c>
      <c r="E7" s="58" t="e">
        <f>VLOOKUP($S7,PercentGoalStats!$A$3:$AE$998,11,FALSE)</f>
        <v>#REF!</v>
      </c>
      <c r="F7" s="58" t="e">
        <f>VLOOKUP($S7,PercentGoalStats!$A$3:$AE$998,12,FALSE)</f>
        <v>#REF!</v>
      </c>
      <c r="G7" s="58" t="e">
        <f>VLOOKUP($S7,PercentGoalStats!$A$3:$AE$998,14,FALSE)</f>
        <v>#REF!</v>
      </c>
      <c r="H7" s="58" t="e">
        <f>VLOOKUP($S7,PercentGoalStats!$A$3:$AE$998,15,FALSE)</f>
        <v>#REF!</v>
      </c>
      <c r="I7" s="58" t="e">
        <f>VLOOKUP($S7,PercentGoalStats!$A$3:$AE$998,17,FALSE)</f>
        <v>#REF!</v>
      </c>
      <c r="J7" s="58" t="e">
        <f>VLOOKUP($S7,PercentGoalStats!$A$3:$AE$998,18,FALSE)</f>
        <v>#REF!</v>
      </c>
      <c r="K7" s="58" t="e">
        <f>VLOOKUP($S7,PercentGoalStats!$A$3:$AE$998,20,FALSE)</f>
        <v>#REF!</v>
      </c>
      <c r="L7" s="58" t="e">
        <f>VLOOKUP($S7,PercentGoalStats!$A$3:$AE$998,21,FALSE)</f>
        <v>#REF!</v>
      </c>
      <c r="M7" s="58" t="e">
        <f>VLOOKUP($S7,PercentGoalStats!$A$3:$AE$998,23,FALSE)</f>
        <v>#REF!</v>
      </c>
      <c r="N7" s="58" t="e">
        <f>VLOOKUP($S7,PercentGoalStats!$A$3:$AE$998,24,FALSE)</f>
        <v>#REF!</v>
      </c>
      <c r="O7" s="58" t="e">
        <f>VLOOKUP($S7,PercentGoalStats!$A$3:$AE$998,26,FALSE)</f>
        <v>#REF!</v>
      </c>
      <c r="P7" s="58" t="e">
        <f>VLOOKUP($S7,PercentGoalStats!$A$3:$AE$998,27,FALSE)</f>
        <v>#REF!</v>
      </c>
      <c r="Q7" s="58" t="e">
        <f>VLOOKUP($S7,PercentGoalStats!$A$3:$AE$998,29,FALSE)</f>
        <v>#REF!</v>
      </c>
      <c r="R7" s="58" t="e">
        <f>VLOOKUP($S7,PercentGoalStats!$A$3:$AE$998,30,FALSE)</f>
        <v>#REF!</v>
      </c>
      <c r="S7" s="53" t="e">
        <f>Fixtures!#REF!</f>
        <v>#REF!</v>
      </c>
      <c r="T7" s="54" t="e">
        <f>Fixtures!#REF!</f>
        <v>#REF!</v>
      </c>
      <c r="U7" s="53" t="e">
        <f>Fixtures!#REF!</f>
        <v>#REF!</v>
      </c>
      <c r="V7" s="57" t="e">
        <f>VLOOKUP($U7,PercentGoalStats!$A$3:$AE$998,5,FALSE)</f>
        <v>#REF!</v>
      </c>
      <c r="W7" s="58" t="e">
        <f>VLOOKUP($U7,PercentGoalStats!$A$3:$AE$998,7,FALSE)</f>
        <v>#REF!</v>
      </c>
      <c r="X7" s="58" t="e">
        <f>VLOOKUP($U7,PercentGoalStats!$A$3:$AE$998,8,FALSE)</f>
        <v>#REF!</v>
      </c>
      <c r="Y7" s="58" t="e">
        <f>VLOOKUP($U7,PercentGoalStats!$A$3:$AE$998,10,FALSE)</f>
        <v>#REF!</v>
      </c>
      <c r="Z7" s="58" t="e">
        <f>VLOOKUP($U7,PercentGoalStats!$A$3:$AE$998,11,FALSE)</f>
        <v>#REF!</v>
      </c>
      <c r="AA7" s="58" t="e">
        <f>VLOOKUP($U7,PercentGoalStats!$A$3:$AE$998,13,FALSE)</f>
        <v>#REF!</v>
      </c>
      <c r="AB7" s="58" t="e">
        <f>VLOOKUP($U7,PercentGoalStats!$A$3:$AE$998,14,FALSE)</f>
        <v>#REF!</v>
      </c>
      <c r="AC7" s="58" t="e">
        <f>VLOOKUP($U7,PercentGoalStats!$A$3:$AE$998,16,FALSE)</f>
        <v>#REF!</v>
      </c>
      <c r="AD7" s="58" t="e">
        <f>VLOOKUP($U7,PercentGoalStats!$A$3:$AE$998,17,FALSE)</f>
        <v>#REF!</v>
      </c>
      <c r="AE7" s="58" t="e">
        <f>VLOOKUP($U7,PercentGoalStats!$A$3:$AE$998,19,FALSE)</f>
        <v>#REF!</v>
      </c>
      <c r="AF7" s="58" t="e">
        <f>VLOOKUP($U7,PercentGoalStats!$A$3:$AE$998,20,FALSE)</f>
        <v>#REF!</v>
      </c>
      <c r="AG7" s="58" t="e">
        <f>VLOOKUP($U7,PercentGoalStats!$A$3:$AE$998,22,FALSE)</f>
        <v>#REF!</v>
      </c>
      <c r="AH7" s="58" t="e">
        <f>VLOOKUP($U7,PercentGoalStats!$A$3:$AE$998,23,FALSE)</f>
        <v>#REF!</v>
      </c>
      <c r="AI7" s="58" t="e">
        <f>VLOOKUP($U7,PercentGoalStats!$A$3:$AE$998,25,FALSE)</f>
        <v>#REF!</v>
      </c>
      <c r="AJ7" s="58" t="e">
        <f>VLOOKUP($U7,PercentGoalStats!$A$3:$AE$998,26,FALSE)</f>
        <v>#REF!</v>
      </c>
      <c r="AK7" s="58" t="e">
        <f>VLOOKUP($U7,PercentGoalStats!$A$3:$AE$998,28,FALSE)</f>
        <v>#REF!</v>
      </c>
      <c r="AL7" s="58" t="e">
        <f>VLOOKUP($U7,PercentGoalStats!$A$3:$AE$998,29,FALSE)</f>
        <v>#REF!</v>
      </c>
      <c r="AM7" s="58" t="e">
        <f>VLOOKUP($U7,PercentGoalStats!$A$3:$AE$998,31,FALSE)</f>
        <v>#REF!</v>
      </c>
    </row>
    <row r="8" spans="1:39" ht="14.4" hidden="1" thickTop="1" x14ac:dyDescent="0.3">
      <c r="A8" s="57" t="e">
        <f>VLOOKUP($S8,PercentGoalStats!$A$3:$AE$998,5,FALSE)</f>
        <v>#REF!</v>
      </c>
      <c r="B8" s="58" t="e">
        <f>VLOOKUP($S8,PercentGoalStats!$A$3:$AE$998,6,FALSE)</f>
        <v>#REF!</v>
      </c>
      <c r="C8" s="58" t="e">
        <f>VLOOKUP($S8,PercentGoalStats!$A$3:$AE$998,8,FALSE)</f>
        <v>#REF!</v>
      </c>
      <c r="D8" s="58" t="e">
        <f>VLOOKUP($S8,PercentGoalStats!$A$3:$AE$998,9,FALSE)</f>
        <v>#REF!</v>
      </c>
      <c r="E8" s="58" t="e">
        <f>VLOOKUP($S8,PercentGoalStats!$A$3:$AE$998,11,FALSE)</f>
        <v>#REF!</v>
      </c>
      <c r="F8" s="58" t="e">
        <f>VLOOKUP($S8,PercentGoalStats!$A$3:$AE$998,12,FALSE)</f>
        <v>#REF!</v>
      </c>
      <c r="G8" s="58" t="e">
        <f>VLOOKUP($S8,PercentGoalStats!$A$3:$AE$998,14,FALSE)</f>
        <v>#REF!</v>
      </c>
      <c r="H8" s="58" t="e">
        <f>VLOOKUP($S8,PercentGoalStats!$A$3:$AE$998,15,FALSE)</f>
        <v>#REF!</v>
      </c>
      <c r="I8" s="58" t="e">
        <f>VLOOKUP($S8,PercentGoalStats!$A$3:$AE$998,17,FALSE)</f>
        <v>#REF!</v>
      </c>
      <c r="J8" s="58" t="e">
        <f>VLOOKUP($S8,PercentGoalStats!$A$3:$AE$998,18,FALSE)</f>
        <v>#REF!</v>
      </c>
      <c r="K8" s="58" t="e">
        <f>VLOOKUP($S8,PercentGoalStats!$A$3:$AE$998,20,FALSE)</f>
        <v>#REF!</v>
      </c>
      <c r="L8" s="58" t="e">
        <f>VLOOKUP($S8,PercentGoalStats!$A$3:$AE$998,21,FALSE)</f>
        <v>#REF!</v>
      </c>
      <c r="M8" s="58" t="e">
        <f>VLOOKUP($S8,PercentGoalStats!$A$3:$AE$998,23,FALSE)</f>
        <v>#REF!</v>
      </c>
      <c r="N8" s="58" t="e">
        <f>VLOOKUP($S8,PercentGoalStats!$A$3:$AE$998,24,FALSE)</f>
        <v>#REF!</v>
      </c>
      <c r="O8" s="58" t="e">
        <f>VLOOKUP($S8,PercentGoalStats!$A$3:$AE$998,26,FALSE)</f>
        <v>#REF!</v>
      </c>
      <c r="P8" s="58" t="e">
        <f>VLOOKUP($S8,PercentGoalStats!$A$3:$AE$998,27,FALSE)</f>
        <v>#REF!</v>
      </c>
      <c r="Q8" s="58" t="e">
        <f>VLOOKUP($S8,PercentGoalStats!$A$3:$AE$998,29,FALSE)</f>
        <v>#REF!</v>
      </c>
      <c r="R8" s="58" t="e">
        <f>VLOOKUP($S8,PercentGoalStats!$A$3:$AE$998,30,FALSE)</f>
        <v>#REF!</v>
      </c>
      <c r="S8" s="53" t="e">
        <f>Fixtures!#REF!</f>
        <v>#REF!</v>
      </c>
      <c r="T8" s="54" t="e">
        <f>Fixtures!#REF!</f>
        <v>#REF!</v>
      </c>
      <c r="U8" s="53" t="e">
        <f>Fixtures!#REF!</f>
        <v>#REF!</v>
      </c>
      <c r="V8" s="57" t="e">
        <f>VLOOKUP($U8,PercentGoalStats!$A$3:$AE$998,5,FALSE)</f>
        <v>#REF!</v>
      </c>
      <c r="W8" s="58" t="e">
        <f>VLOOKUP($U8,PercentGoalStats!$A$3:$AE$998,7,FALSE)</f>
        <v>#REF!</v>
      </c>
      <c r="X8" s="58" t="e">
        <f>VLOOKUP($U8,PercentGoalStats!$A$3:$AE$998,8,FALSE)</f>
        <v>#REF!</v>
      </c>
      <c r="Y8" s="58" t="e">
        <f>VLOOKUP($U8,PercentGoalStats!$A$3:$AE$998,10,FALSE)</f>
        <v>#REF!</v>
      </c>
      <c r="Z8" s="58" t="e">
        <f>VLOOKUP($U8,PercentGoalStats!$A$3:$AE$998,11,FALSE)</f>
        <v>#REF!</v>
      </c>
      <c r="AA8" s="58" t="e">
        <f>VLOOKUP($U8,PercentGoalStats!$A$3:$AE$998,13,FALSE)</f>
        <v>#REF!</v>
      </c>
      <c r="AB8" s="58" t="e">
        <f>VLOOKUP($U8,PercentGoalStats!$A$3:$AE$998,14,FALSE)</f>
        <v>#REF!</v>
      </c>
      <c r="AC8" s="58" t="e">
        <f>VLOOKUP($U8,PercentGoalStats!$A$3:$AE$998,16,FALSE)</f>
        <v>#REF!</v>
      </c>
      <c r="AD8" s="58" t="e">
        <f>VLOOKUP($U8,PercentGoalStats!$A$3:$AE$998,17,FALSE)</f>
        <v>#REF!</v>
      </c>
      <c r="AE8" s="58" t="e">
        <f>VLOOKUP($U8,PercentGoalStats!$A$3:$AE$998,19,FALSE)</f>
        <v>#REF!</v>
      </c>
      <c r="AF8" s="58" t="e">
        <f>VLOOKUP($U8,PercentGoalStats!$A$3:$AE$998,20,FALSE)</f>
        <v>#REF!</v>
      </c>
      <c r="AG8" s="58" t="e">
        <f>VLOOKUP($U8,PercentGoalStats!$A$3:$AE$998,22,FALSE)</f>
        <v>#REF!</v>
      </c>
      <c r="AH8" s="58" t="e">
        <f>VLOOKUP($U8,PercentGoalStats!$A$3:$AE$998,23,FALSE)</f>
        <v>#REF!</v>
      </c>
      <c r="AI8" s="58" t="e">
        <f>VLOOKUP($U8,PercentGoalStats!$A$3:$AE$998,25,FALSE)</f>
        <v>#REF!</v>
      </c>
      <c r="AJ8" s="58" t="e">
        <f>VLOOKUP($U8,PercentGoalStats!$A$3:$AE$998,26,FALSE)</f>
        <v>#REF!</v>
      </c>
      <c r="AK8" s="58" t="e">
        <f>VLOOKUP($U8,PercentGoalStats!$A$3:$AE$998,28,FALSE)</f>
        <v>#REF!</v>
      </c>
      <c r="AL8" s="58" t="e">
        <f>VLOOKUP($U8,PercentGoalStats!$A$3:$AE$998,29,FALSE)</f>
        <v>#REF!</v>
      </c>
      <c r="AM8" s="58" t="e">
        <f>VLOOKUP($U8,PercentGoalStats!$A$3:$AE$998,31,FALSE)</f>
        <v>#REF!</v>
      </c>
    </row>
    <row r="9" spans="1:39" ht="14.4" hidden="1" thickTop="1" x14ac:dyDescent="0.3">
      <c r="A9" s="57" t="e">
        <f>VLOOKUP($S9,PercentGoalStats!$A$3:$AE$998,5,FALSE)</f>
        <v>#REF!</v>
      </c>
      <c r="B9" s="58" t="e">
        <f>VLOOKUP($S9,PercentGoalStats!$A$3:$AE$998,6,FALSE)</f>
        <v>#REF!</v>
      </c>
      <c r="C9" s="58" t="e">
        <f>VLOOKUP($S9,PercentGoalStats!$A$3:$AE$998,8,FALSE)</f>
        <v>#REF!</v>
      </c>
      <c r="D9" s="58" t="e">
        <f>VLOOKUP($S9,PercentGoalStats!$A$3:$AE$998,9,FALSE)</f>
        <v>#REF!</v>
      </c>
      <c r="E9" s="58" t="e">
        <f>VLOOKUP($S9,PercentGoalStats!$A$3:$AE$998,11,FALSE)</f>
        <v>#REF!</v>
      </c>
      <c r="F9" s="58" t="e">
        <f>VLOOKUP($S9,PercentGoalStats!$A$3:$AE$998,12,FALSE)</f>
        <v>#REF!</v>
      </c>
      <c r="G9" s="58" t="e">
        <f>VLOOKUP($S9,PercentGoalStats!$A$3:$AE$998,14,FALSE)</f>
        <v>#REF!</v>
      </c>
      <c r="H9" s="58" t="e">
        <f>VLOOKUP($S9,PercentGoalStats!$A$3:$AE$998,15,FALSE)</f>
        <v>#REF!</v>
      </c>
      <c r="I9" s="58" t="e">
        <f>VLOOKUP($S9,PercentGoalStats!$A$3:$AE$998,17,FALSE)</f>
        <v>#REF!</v>
      </c>
      <c r="J9" s="58" t="e">
        <f>VLOOKUP($S9,PercentGoalStats!$A$3:$AE$998,18,FALSE)</f>
        <v>#REF!</v>
      </c>
      <c r="K9" s="58" t="e">
        <f>VLOOKUP($S9,PercentGoalStats!$A$3:$AE$998,20,FALSE)</f>
        <v>#REF!</v>
      </c>
      <c r="L9" s="58" t="e">
        <f>VLOOKUP($S9,PercentGoalStats!$A$3:$AE$998,21,FALSE)</f>
        <v>#REF!</v>
      </c>
      <c r="M9" s="58" t="e">
        <f>VLOOKUP($S9,PercentGoalStats!$A$3:$AE$998,23,FALSE)</f>
        <v>#REF!</v>
      </c>
      <c r="N9" s="58" t="e">
        <f>VLOOKUP($S9,PercentGoalStats!$A$3:$AE$998,24,FALSE)</f>
        <v>#REF!</v>
      </c>
      <c r="O9" s="58" t="e">
        <f>VLOOKUP($S9,PercentGoalStats!$A$3:$AE$998,26,FALSE)</f>
        <v>#REF!</v>
      </c>
      <c r="P9" s="58" t="e">
        <f>VLOOKUP($S9,PercentGoalStats!$A$3:$AE$998,27,FALSE)</f>
        <v>#REF!</v>
      </c>
      <c r="Q9" s="58" t="e">
        <f>VLOOKUP($S9,PercentGoalStats!$A$3:$AE$998,29,FALSE)</f>
        <v>#REF!</v>
      </c>
      <c r="R9" s="58" t="e">
        <f>VLOOKUP($S9,PercentGoalStats!$A$3:$AE$998,30,FALSE)</f>
        <v>#REF!</v>
      </c>
      <c r="S9" s="53" t="e">
        <f>Fixtures!#REF!</f>
        <v>#REF!</v>
      </c>
      <c r="T9" s="54" t="e">
        <f>Fixtures!#REF!</f>
        <v>#REF!</v>
      </c>
      <c r="U9" s="53" t="e">
        <f>Fixtures!#REF!</f>
        <v>#REF!</v>
      </c>
      <c r="V9" s="57" t="e">
        <f>VLOOKUP($U9,PercentGoalStats!$A$3:$AE$998,5,FALSE)</f>
        <v>#REF!</v>
      </c>
      <c r="W9" s="58" t="e">
        <f>VLOOKUP($U9,PercentGoalStats!$A$3:$AE$998,7,FALSE)</f>
        <v>#REF!</v>
      </c>
      <c r="X9" s="58" t="e">
        <f>VLOOKUP($U9,PercentGoalStats!$A$3:$AE$998,8,FALSE)</f>
        <v>#REF!</v>
      </c>
      <c r="Y9" s="58" t="e">
        <f>VLOOKUP($U9,PercentGoalStats!$A$3:$AE$998,10,FALSE)</f>
        <v>#REF!</v>
      </c>
      <c r="Z9" s="58" t="e">
        <f>VLOOKUP($U9,PercentGoalStats!$A$3:$AE$998,11,FALSE)</f>
        <v>#REF!</v>
      </c>
      <c r="AA9" s="58" t="e">
        <f>VLOOKUP($U9,PercentGoalStats!$A$3:$AE$998,13,FALSE)</f>
        <v>#REF!</v>
      </c>
      <c r="AB9" s="58" t="e">
        <f>VLOOKUP($U9,PercentGoalStats!$A$3:$AE$998,14,FALSE)</f>
        <v>#REF!</v>
      </c>
      <c r="AC9" s="58" t="e">
        <f>VLOOKUP($U9,PercentGoalStats!$A$3:$AE$998,16,FALSE)</f>
        <v>#REF!</v>
      </c>
      <c r="AD9" s="58" t="e">
        <f>VLOOKUP($U9,PercentGoalStats!$A$3:$AE$998,17,FALSE)</f>
        <v>#REF!</v>
      </c>
      <c r="AE9" s="58" t="e">
        <f>VLOOKUP($U9,PercentGoalStats!$A$3:$AE$998,19,FALSE)</f>
        <v>#REF!</v>
      </c>
      <c r="AF9" s="58" t="e">
        <f>VLOOKUP($U9,PercentGoalStats!$A$3:$AE$998,20,FALSE)</f>
        <v>#REF!</v>
      </c>
      <c r="AG9" s="58" t="e">
        <f>VLOOKUP($U9,PercentGoalStats!$A$3:$AE$998,22,FALSE)</f>
        <v>#REF!</v>
      </c>
      <c r="AH9" s="58" t="e">
        <f>VLOOKUP($U9,PercentGoalStats!$A$3:$AE$998,23,FALSE)</f>
        <v>#REF!</v>
      </c>
      <c r="AI9" s="58" t="e">
        <f>VLOOKUP($U9,PercentGoalStats!$A$3:$AE$998,25,FALSE)</f>
        <v>#REF!</v>
      </c>
      <c r="AJ9" s="58" t="e">
        <f>VLOOKUP($U9,PercentGoalStats!$A$3:$AE$998,26,FALSE)</f>
        <v>#REF!</v>
      </c>
      <c r="AK9" s="58" t="e">
        <f>VLOOKUP($U9,PercentGoalStats!$A$3:$AE$998,28,FALSE)</f>
        <v>#REF!</v>
      </c>
      <c r="AL9" s="58" t="e">
        <f>VLOOKUP($U9,PercentGoalStats!$A$3:$AE$998,29,FALSE)</f>
        <v>#REF!</v>
      </c>
      <c r="AM9" s="58" t="e">
        <f>VLOOKUP($U9,PercentGoalStats!$A$3:$AE$998,31,FALSE)</f>
        <v>#REF!</v>
      </c>
    </row>
    <row r="10" spans="1:39" ht="14.4" hidden="1" thickTop="1" x14ac:dyDescent="0.3">
      <c r="A10" s="57" t="e">
        <f>VLOOKUP($S10,PercentGoalStats!$A$3:$AE$998,5,FALSE)</f>
        <v>#REF!</v>
      </c>
      <c r="B10" s="58" t="e">
        <f>VLOOKUP($S10,PercentGoalStats!$A$3:$AE$998,6,FALSE)</f>
        <v>#REF!</v>
      </c>
      <c r="C10" s="58" t="e">
        <f>VLOOKUP($S10,PercentGoalStats!$A$3:$AE$998,8,FALSE)</f>
        <v>#REF!</v>
      </c>
      <c r="D10" s="58" t="e">
        <f>VLOOKUP($S10,PercentGoalStats!$A$3:$AE$998,9,FALSE)</f>
        <v>#REF!</v>
      </c>
      <c r="E10" s="58" t="e">
        <f>VLOOKUP($S10,PercentGoalStats!$A$3:$AE$998,11,FALSE)</f>
        <v>#REF!</v>
      </c>
      <c r="F10" s="58" t="e">
        <f>VLOOKUP($S10,PercentGoalStats!$A$3:$AE$998,12,FALSE)</f>
        <v>#REF!</v>
      </c>
      <c r="G10" s="58" t="e">
        <f>VLOOKUP($S10,PercentGoalStats!$A$3:$AE$998,14,FALSE)</f>
        <v>#REF!</v>
      </c>
      <c r="H10" s="58" t="e">
        <f>VLOOKUP($S10,PercentGoalStats!$A$3:$AE$998,15,FALSE)</f>
        <v>#REF!</v>
      </c>
      <c r="I10" s="58" t="e">
        <f>VLOOKUP($S10,PercentGoalStats!$A$3:$AE$998,17,FALSE)</f>
        <v>#REF!</v>
      </c>
      <c r="J10" s="58" t="e">
        <f>VLOOKUP($S10,PercentGoalStats!$A$3:$AE$998,18,FALSE)</f>
        <v>#REF!</v>
      </c>
      <c r="K10" s="58" t="e">
        <f>VLOOKUP($S10,PercentGoalStats!$A$3:$AE$998,20,FALSE)</f>
        <v>#REF!</v>
      </c>
      <c r="L10" s="58" t="e">
        <f>VLOOKUP($S10,PercentGoalStats!$A$3:$AE$998,21,FALSE)</f>
        <v>#REF!</v>
      </c>
      <c r="M10" s="58" t="e">
        <f>VLOOKUP($S10,PercentGoalStats!$A$3:$AE$998,23,FALSE)</f>
        <v>#REF!</v>
      </c>
      <c r="N10" s="58" t="e">
        <f>VLOOKUP($S10,PercentGoalStats!$A$3:$AE$998,24,FALSE)</f>
        <v>#REF!</v>
      </c>
      <c r="O10" s="58" t="e">
        <f>VLOOKUP($S10,PercentGoalStats!$A$3:$AE$998,26,FALSE)</f>
        <v>#REF!</v>
      </c>
      <c r="P10" s="58" t="e">
        <f>VLOOKUP($S10,PercentGoalStats!$A$3:$AE$998,27,FALSE)</f>
        <v>#REF!</v>
      </c>
      <c r="Q10" s="58" t="e">
        <f>VLOOKUP($S10,PercentGoalStats!$A$3:$AE$998,29,FALSE)</f>
        <v>#REF!</v>
      </c>
      <c r="R10" s="58" t="e">
        <f>VLOOKUP($S10,PercentGoalStats!$A$3:$AE$998,30,FALSE)</f>
        <v>#REF!</v>
      </c>
      <c r="S10" s="53" t="e">
        <f>Fixtures!#REF!</f>
        <v>#REF!</v>
      </c>
      <c r="T10" s="54" t="e">
        <f>Fixtures!#REF!</f>
        <v>#REF!</v>
      </c>
      <c r="U10" s="53" t="e">
        <f>Fixtures!#REF!</f>
        <v>#REF!</v>
      </c>
      <c r="V10" s="57" t="e">
        <f>VLOOKUP($U10,PercentGoalStats!$A$3:$AE$998,5,FALSE)</f>
        <v>#REF!</v>
      </c>
      <c r="W10" s="58" t="e">
        <f>VLOOKUP($U10,PercentGoalStats!$A$3:$AE$998,7,FALSE)</f>
        <v>#REF!</v>
      </c>
      <c r="X10" s="58" t="e">
        <f>VLOOKUP($U10,PercentGoalStats!$A$3:$AE$998,8,FALSE)</f>
        <v>#REF!</v>
      </c>
      <c r="Y10" s="58" t="e">
        <f>VLOOKUP($U10,PercentGoalStats!$A$3:$AE$998,10,FALSE)</f>
        <v>#REF!</v>
      </c>
      <c r="Z10" s="58" t="e">
        <f>VLOOKUP($U10,PercentGoalStats!$A$3:$AE$998,11,FALSE)</f>
        <v>#REF!</v>
      </c>
      <c r="AA10" s="58" t="e">
        <f>VLOOKUP($U10,PercentGoalStats!$A$3:$AE$998,13,FALSE)</f>
        <v>#REF!</v>
      </c>
      <c r="AB10" s="58" t="e">
        <f>VLOOKUP($U10,PercentGoalStats!$A$3:$AE$998,14,FALSE)</f>
        <v>#REF!</v>
      </c>
      <c r="AC10" s="58" t="e">
        <f>VLOOKUP($U10,PercentGoalStats!$A$3:$AE$998,16,FALSE)</f>
        <v>#REF!</v>
      </c>
      <c r="AD10" s="58" t="e">
        <f>VLOOKUP($U10,PercentGoalStats!$A$3:$AE$998,17,FALSE)</f>
        <v>#REF!</v>
      </c>
      <c r="AE10" s="58" t="e">
        <f>VLOOKUP($U10,PercentGoalStats!$A$3:$AE$998,19,FALSE)</f>
        <v>#REF!</v>
      </c>
      <c r="AF10" s="58" t="e">
        <f>VLOOKUP($U10,PercentGoalStats!$A$3:$AE$998,20,FALSE)</f>
        <v>#REF!</v>
      </c>
      <c r="AG10" s="58" t="e">
        <f>VLOOKUP($U10,PercentGoalStats!$A$3:$AE$998,22,FALSE)</f>
        <v>#REF!</v>
      </c>
      <c r="AH10" s="58" t="e">
        <f>VLOOKUP($U10,PercentGoalStats!$A$3:$AE$998,23,FALSE)</f>
        <v>#REF!</v>
      </c>
      <c r="AI10" s="58" t="e">
        <f>VLOOKUP($U10,PercentGoalStats!$A$3:$AE$998,25,FALSE)</f>
        <v>#REF!</v>
      </c>
      <c r="AJ10" s="58" t="e">
        <f>VLOOKUP($U10,PercentGoalStats!$A$3:$AE$998,26,FALSE)</f>
        <v>#REF!</v>
      </c>
      <c r="AK10" s="58" t="e">
        <f>VLOOKUP($U10,PercentGoalStats!$A$3:$AE$998,28,FALSE)</f>
        <v>#REF!</v>
      </c>
      <c r="AL10" s="58" t="e">
        <f>VLOOKUP($U10,PercentGoalStats!$A$3:$AE$998,29,FALSE)</f>
        <v>#REF!</v>
      </c>
      <c r="AM10" s="58" t="e">
        <f>VLOOKUP($U10,PercentGoalStats!$A$3:$AE$998,31,FALSE)</f>
        <v>#REF!</v>
      </c>
    </row>
    <row r="11" spans="1:39" ht="14.4" hidden="1" thickTop="1" x14ac:dyDescent="0.3">
      <c r="A11" s="57" t="e">
        <f>VLOOKUP($S11,PercentGoalStats!$A$3:$AE$998,5,FALSE)</f>
        <v>#REF!</v>
      </c>
      <c r="B11" s="58" t="e">
        <f>VLOOKUP($S11,PercentGoalStats!$A$3:$AE$998,6,FALSE)</f>
        <v>#REF!</v>
      </c>
      <c r="C11" s="58" t="e">
        <f>VLOOKUP($S11,PercentGoalStats!$A$3:$AE$998,8,FALSE)</f>
        <v>#REF!</v>
      </c>
      <c r="D11" s="58" t="e">
        <f>VLOOKUP($S11,PercentGoalStats!$A$3:$AE$998,9,FALSE)</f>
        <v>#REF!</v>
      </c>
      <c r="E11" s="58" t="e">
        <f>VLOOKUP($S11,PercentGoalStats!$A$3:$AE$998,11,FALSE)</f>
        <v>#REF!</v>
      </c>
      <c r="F11" s="58" t="e">
        <f>VLOOKUP($S11,PercentGoalStats!$A$3:$AE$998,12,FALSE)</f>
        <v>#REF!</v>
      </c>
      <c r="G11" s="58" t="e">
        <f>VLOOKUP($S11,PercentGoalStats!$A$3:$AE$998,14,FALSE)</f>
        <v>#REF!</v>
      </c>
      <c r="H11" s="58" t="e">
        <f>VLOOKUP($S11,PercentGoalStats!$A$3:$AE$998,15,FALSE)</f>
        <v>#REF!</v>
      </c>
      <c r="I11" s="58" t="e">
        <f>VLOOKUP($S11,PercentGoalStats!$A$3:$AE$998,17,FALSE)</f>
        <v>#REF!</v>
      </c>
      <c r="J11" s="58" t="e">
        <f>VLOOKUP($S11,PercentGoalStats!$A$3:$AE$998,18,FALSE)</f>
        <v>#REF!</v>
      </c>
      <c r="K11" s="58" t="e">
        <f>VLOOKUP($S11,PercentGoalStats!$A$3:$AE$998,20,FALSE)</f>
        <v>#REF!</v>
      </c>
      <c r="L11" s="58" t="e">
        <f>VLOOKUP($S11,PercentGoalStats!$A$3:$AE$998,21,FALSE)</f>
        <v>#REF!</v>
      </c>
      <c r="M11" s="58" t="e">
        <f>VLOOKUP($S11,PercentGoalStats!$A$3:$AE$998,23,FALSE)</f>
        <v>#REF!</v>
      </c>
      <c r="N11" s="58" t="e">
        <f>VLOOKUP($S11,PercentGoalStats!$A$3:$AE$998,24,FALSE)</f>
        <v>#REF!</v>
      </c>
      <c r="O11" s="58" t="e">
        <f>VLOOKUP($S11,PercentGoalStats!$A$3:$AE$998,26,FALSE)</f>
        <v>#REF!</v>
      </c>
      <c r="P11" s="58" t="e">
        <f>VLOOKUP($S11,PercentGoalStats!$A$3:$AE$998,27,FALSE)</f>
        <v>#REF!</v>
      </c>
      <c r="Q11" s="58" t="e">
        <f>VLOOKUP($S11,PercentGoalStats!$A$3:$AE$998,29,FALSE)</f>
        <v>#REF!</v>
      </c>
      <c r="R11" s="58" t="e">
        <f>VLOOKUP($S11,PercentGoalStats!$A$3:$AE$998,30,FALSE)</f>
        <v>#REF!</v>
      </c>
      <c r="S11" s="53" t="e">
        <f>Fixtures!#REF!</f>
        <v>#REF!</v>
      </c>
      <c r="T11" s="54" t="e">
        <f>Fixtures!#REF!</f>
        <v>#REF!</v>
      </c>
      <c r="U11" s="53" t="e">
        <f>Fixtures!#REF!</f>
        <v>#REF!</v>
      </c>
      <c r="V11" s="57" t="e">
        <f>VLOOKUP($U11,PercentGoalStats!$A$3:$AE$998,5,FALSE)</f>
        <v>#REF!</v>
      </c>
      <c r="W11" s="58" t="e">
        <f>VLOOKUP($U11,PercentGoalStats!$A$3:$AE$998,7,FALSE)</f>
        <v>#REF!</v>
      </c>
      <c r="X11" s="58" t="e">
        <f>VLOOKUP($U11,PercentGoalStats!$A$3:$AE$998,8,FALSE)</f>
        <v>#REF!</v>
      </c>
      <c r="Y11" s="58" t="e">
        <f>VLOOKUP($U11,PercentGoalStats!$A$3:$AE$998,10,FALSE)</f>
        <v>#REF!</v>
      </c>
      <c r="Z11" s="58" t="e">
        <f>VLOOKUP($U11,PercentGoalStats!$A$3:$AE$998,11,FALSE)</f>
        <v>#REF!</v>
      </c>
      <c r="AA11" s="58" t="e">
        <f>VLOOKUP($U11,PercentGoalStats!$A$3:$AE$998,13,FALSE)</f>
        <v>#REF!</v>
      </c>
      <c r="AB11" s="58" t="e">
        <f>VLOOKUP($U11,PercentGoalStats!$A$3:$AE$998,14,FALSE)</f>
        <v>#REF!</v>
      </c>
      <c r="AC11" s="58" t="e">
        <f>VLOOKUP($U11,PercentGoalStats!$A$3:$AE$998,16,FALSE)</f>
        <v>#REF!</v>
      </c>
      <c r="AD11" s="58" t="e">
        <f>VLOOKUP($U11,PercentGoalStats!$A$3:$AE$998,17,FALSE)</f>
        <v>#REF!</v>
      </c>
      <c r="AE11" s="58" t="e">
        <f>VLOOKUP($U11,PercentGoalStats!$A$3:$AE$998,19,FALSE)</f>
        <v>#REF!</v>
      </c>
      <c r="AF11" s="58" t="e">
        <f>VLOOKUP($U11,PercentGoalStats!$A$3:$AE$998,20,FALSE)</f>
        <v>#REF!</v>
      </c>
      <c r="AG11" s="58" t="e">
        <f>VLOOKUP($U11,PercentGoalStats!$A$3:$AE$998,22,FALSE)</f>
        <v>#REF!</v>
      </c>
      <c r="AH11" s="58" t="e">
        <f>VLOOKUP($U11,PercentGoalStats!$A$3:$AE$998,23,FALSE)</f>
        <v>#REF!</v>
      </c>
      <c r="AI11" s="58" t="e">
        <f>VLOOKUP($U11,PercentGoalStats!$A$3:$AE$998,25,FALSE)</f>
        <v>#REF!</v>
      </c>
      <c r="AJ11" s="58" t="e">
        <f>VLOOKUP($U11,PercentGoalStats!$A$3:$AE$998,26,FALSE)</f>
        <v>#REF!</v>
      </c>
      <c r="AK11" s="58" t="e">
        <f>VLOOKUP($U11,PercentGoalStats!$A$3:$AE$998,28,FALSE)</f>
        <v>#REF!</v>
      </c>
      <c r="AL11" s="58" t="e">
        <f>VLOOKUP($U11,PercentGoalStats!$A$3:$AE$998,29,FALSE)</f>
        <v>#REF!</v>
      </c>
      <c r="AM11" s="58" t="e">
        <f>VLOOKUP($U11,PercentGoalStats!$A$3:$AE$998,31,FALSE)</f>
        <v>#REF!</v>
      </c>
    </row>
    <row r="12" spans="1:39" ht="14.4" hidden="1" thickTop="1" x14ac:dyDescent="0.3">
      <c r="A12" s="57" t="e">
        <f>VLOOKUP($S12,PercentGoalStats!$A$3:$AE$998,5,FALSE)</f>
        <v>#REF!</v>
      </c>
      <c r="B12" s="58" t="e">
        <f>VLOOKUP($S12,PercentGoalStats!$A$3:$AE$998,6,FALSE)</f>
        <v>#REF!</v>
      </c>
      <c r="C12" s="58" t="e">
        <f>VLOOKUP($S12,PercentGoalStats!$A$3:$AE$998,8,FALSE)</f>
        <v>#REF!</v>
      </c>
      <c r="D12" s="58" t="e">
        <f>VLOOKUP($S12,PercentGoalStats!$A$3:$AE$998,9,FALSE)</f>
        <v>#REF!</v>
      </c>
      <c r="E12" s="58" t="e">
        <f>VLOOKUP($S12,PercentGoalStats!$A$3:$AE$998,11,FALSE)</f>
        <v>#REF!</v>
      </c>
      <c r="F12" s="58" t="e">
        <f>VLOOKUP($S12,PercentGoalStats!$A$3:$AE$998,12,FALSE)</f>
        <v>#REF!</v>
      </c>
      <c r="G12" s="58" t="e">
        <f>VLOOKUP($S12,PercentGoalStats!$A$3:$AE$998,14,FALSE)</f>
        <v>#REF!</v>
      </c>
      <c r="H12" s="58" t="e">
        <f>VLOOKUP($S12,PercentGoalStats!$A$3:$AE$998,15,FALSE)</f>
        <v>#REF!</v>
      </c>
      <c r="I12" s="58" t="e">
        <f>VLOOKUP($S12,PercentGoalStats!$A$3:$AE$998,17,FALSE)</f>
        <v>#REF!</v>
      </c>
      <c r="J12" s="58" t="e">
        <f>VLOOKUP($S12,PercentGoalStats!$A$3:$AE$998,18,FALSE)</f>
        <v>#REF!</v>
      </c>
      <c r="K12" s="58" t="e">
        <f>VLOOKUP($S12,PercentGoalStats!$A$3:$AE$998,20,FALSE)</f>
        <v>#REF!</v>
      </c>
      <c r="L12" s="58" t="e">
        <f>VLOOKUP($S12,PercentGoalStats!$A$3:$AE$998,21,FALSE)</f>
        <v>#REF!</v>
      </c>
      <c r="M12" s="58" t="e">
        <f>VLOOKUP($S12,PercentGoalStats!$A$3:$AE$998,23,FALSE)</f>
        <v>#REF!</v>
      </c>
      <c r="N12" s="58" t="e">
        <f>VLOOKUP($S12,PercentGoalStats!$A$3:$AE$998,24,FALSE)</f>
        <v>#REF!</v>
      </c>
      <c r="O12" s="58" t="e">
        <f>VLOOKUP($S12,PercentGoalStats!$A$3:$AE$998,26,FALSE)</f>
        <v>#REF!</v>
      </c>
      <c r="P12" s="58" t="e">
        <f>VLOOKUP($S12,PercentGoalStats!$A$3:$AE$998,27,FALSE)</f>
        <v>#REF!</v>
      </c>
      <c r="Q12" s="58" t="e">
        <f>VLOOKUP($S12,PercentGoalStats!$A$3:$AE$998,29,FALSE)</f>
        <v>#REF!</v>
      </c>
      <c r="R12" s="58" t="e">
        <f>VLOOKUP($S12,PercentGoalStats!$A$3:$AE$998,30,FALSE)</f>
        <v>#REF!</v>
      </c>
      <c r="S12" s="53" t="e">
        <f>Fixtures!#REF!</f>
        <v>#REF!</v>
      </c>
      <c r="T12" s="54" t="e">
        <f>Fixtures!#REF!</f>
        <v>#REF!</v>
      </c>
      <c r="U12" s="53" t="e">
        <f>Fixtures!#REF!</f>
        <v>#REF!</v>
      </c>
      <c r="V12" s="57" t="e">
        <f>VLOOKUP($U12,PercentGoalStats!$A$3:$AE$998,5,FALSE)</f>
        <v>#REF!</v>
      </c>
      <c r="W12" s="58" t="e">
        <f>VLOOKUP($U12,PercentGoalStats!$A$3:$AE$998,7,FALSE)</f>
        <v>#REF!</v>
      </c>
      <c r="X12" s="58" t="e">
        <f>VLOOKUP($U12,PercentGoalStats!$A$3:$AE$998,8,FALSE)</f>
        <v>#REF!</v>
      </c>
      <c r="Y12" s="58" t="e">
        <f>VLOOKUP($U12,PercentGoalStats!$A$3:$AE$998,10,FALSE)</f>
        <v>#REF!</v>
      </c>
      <c r="Z12" s="58" t="e">
        <f>VLOOKUP($U12,PercentGoalStats!$A$3:$AE$998,11,FALSE)</f>
        <v>#REF!</v>
      </c>
      <c r="AA12" s="58" t="e">
        <f>VLOOKUP($U12,PercentGoalStats!$A$3:$AE$998,13,FALSE)</f>
        <v>#REF!</v>
      </c>
      <c r="AB12" s="58" t="e">
        <f>VLOOKUP($U12,PercentGoalStats!$A$3:$AE$998,14,FALSE)</f>
        <v>#REF!</v>
      </c>
      <c r="AC12" s="58" t="e">
        <f>VLOOKUP($U12,PercentGoalStats!$A$3:$AE$998,16,FALSE)</f>
        <v>#REF!</v>
      </c>
      <c r="AD12" s="58" t="e">
        <f>VLOOKUP($U12,PercentGoalStats!$A$3:$AE$998,17,FALSE)</f>
        <v>#REF!</v>
      </c>
      <c r="AE12" s="58" t="e">
        <f>VLOOKUP($U12,PercentGoalStats!$A$3:$AE$998,19,FALSE)</f>
        <v>#REF!</v>
      </c>
      <c r="AF12" s="58" t="e">
        <f>VLOOKUP($U12,PercentGoalStats!$A$3:$AE$998,20,FALSE)</f>
        <v>#REF!</v>
      </c>
      <c r="AG12" s="58" t="e">
        <f>VLOOKUP($U12,PercentGoalStats!$A$3:$AE$998,22,FALSE)</f>
        <v>#REF!</v>
      </c>
      <c r="AH12" s="58" t="e">
        <f>VLOOKUP($U12,PercentGoalStats!$A$3:$AE$998,23,FALSE)</f>
        <v>#REF!</v>
      </c>
      <c r="AI12" s="58" t="e">
        <f>VLOOKUP($U12,PercentGoalStats!$A$3:$AE$998,25,FALSE)</f>
        <v>#REF!</v>
      </c>
      <c r="AJ12" s="58" t="e">
        <f>VLOOKUP($U12,PercentGoalStats!$A$3:$AE$998,26,FALSE)</f>
        <v>#REF!</v>
      </c>
      <c r="AK12" s="58" t="e">
        <f>VLOOKUP($U12,PercentGoalStats!$A$3:$AE$998,28,FALSE)</f>
        <v>#REF!</v>
      </c>
      <c r="AL12" s="58" t="e">
        <f>VLOOKUP($U12,PercentGoalStats!$A$3:$AE$998,29,FALSE)</f>
        <v>#REF!</v>
      </c>
      <c r="AM12" s="58" t="e">
        <f>VLOOKUP($U12,PercentGoalStats!$A$3:$AE$998,31,FALSE)</f>
        <v>#REF!</v>
      </c>
    </row>
    <row r="13" spans="1:39" ht="14.4" hidden="1" thickTop="1" x14ac:dyDescent="0.3">
      <c r="A13" s="57" t="e">
        <f>VLOOKUP($S13,PercentGoalStats!$A$3:$AE$998,5,FALSE)</f>
        <v>#REF!</v>
      </c>
      <c r="B13" s="58" t="e">
        <f>VLOOKUP($S13,PercentGoalStats!$A$3:$AE$998,6,FALSE)</f>
        <v>#REF!</v>
      </c>
      <c r="C13" s="58" t="e">
        <f>VLOOKUP($S13,PercentGoalStats!$A$3:$AE$998,8,FALSE)</f>
        <v>#REF!</v>
      </c>
      <c r="D13" s="58" t="e">
        <f>VLOOKUP($S13,PercentGoalStats!$A$3:$AE$998,9,FALSE)</f>
        <v>#REF!</v>
      </c>
      <c r="E13" s="58" t="e">
        <f>VLOOKUP($S13,PercentGoalStats!$A$3:$AE$998,11,FALSE)</f>
        <v>#REF!</v>
      </c>
      <c r="F13" s="58" t="e">
        <f>VLOOKUP($S13,PercentGoalStats!$A$3:$AE$998,12,FALSE)</f>
        <v>#REF!</v>
      </c>
      <c r="G13" s="58" t="e">
        <f>VLOOKUP($S13,PercentGoalStats!$A$3:$AE$998,14,FALSE)</f>
        <v>#REF!</v>
      </c>
      <c r="H13" s="58" t="e">
        <f>VLOOKUP($S13,PercentGoalStats!$A$3:$AE$998,15,FALSE)</f>
        <v>#REF!</v>
      </c>
      <c r="I13" s="58" t="e">
        <f>VLOOKUP($S13,PercentGoalStats!$A$3:$AE$998,17,FALSE)</f>
        <v>#REF!</v>
      </c>
      <c r="J13" s="58" t="e">
        <f>VLOOKUP($S13,PercentGoalStats!$A$3:$AE$998,18,FALSE)</f>
        <v>#REF!</v>
      </c>
      <c r="K13" s="58" t="e">
        <f>VLOOKUP($S13,PercentGoalStats!$A$3:$AE$998,20,FALSE)</f>
        <v>#REF!</v>
      </c>
      <c r="L13" s="58" t="e">
        <f>VLOOKUP($S13,PercentGoalStats!$A$3:$AE$998,21,FALSE)</f>
        <v>#REF!</v>
      </c>
      <c r="M13" s="58" t="e">
        <f>VLOOKUP($S13,PercentGoalStats!$A$3:$AE$998,23,FALSE)</f>
        <v>#REF!</v>
      </c>
      <c r="N13" s="58" t="e">
        <f>VLOOKUP($S13,PercentGoalStats!$A$3:$AE$998,24,FALSE)</f>
        <v>#REF!</v>
      </c>
      <c r="O13" s="58" t="e">
        <f>VLOOKUP($S13,PercentGoalStats!$A$3:$AE$998,26,FALSE)</f>
        <v>#REF!</v>
      </c>
      <c r="P13" s="58" t="e">
        <f>VLOOKUP($S13,PercentGoalStats!$A$3:$AE$998,27,FALSE)</f>
        <v>#REF!</v>
      </c>
      <c r="Q13" s="58" t="e">
        <f>VLOOKUP($S13,PercentGoalStats!$A$3:$AE$998,29,FALSE)</f>
        <v>#REF!</v>
      </c>
      <c r="R13" s="58" t="e">
        <f>VLOOKUP($S13,PercentGoalStats!$A$3:$AE$998,30,FALSE)</f>
        <v>#REF!</v>
      </c>
      <c r="S13" s="53" t="e">
        <f>Fixtures!#REF!</f>
        <v>#REF!</v>
      </c>
      <c r="T13" s="54" t="e">
        <f>Fixtures!#REF!</f>
        <v>#REF!</v>
      </c>
      <c r="U13" s="53" t="e">
        <f>Fixtures!#REF!</f>
        <v>#REF!</v>
      </c>
      <c r="V13" s="57" t="e">
        <f>VLOOKUP($U13,PercentGoalStats!$A$3:$AE$998,5,FALSE)</f>
        <v>#REF!</v>
      </c>
      <c r="W13" s="58" t="e">
        <f>VLOOKUP($U13,PercentGoalStats!$A$3:$AE$998,7,FALSE)</f>
        <v>#REF!</v>
      </c>
      <c r="X13" s="58" t="e">
        <f>VLOOKUP($U13,PercentGoalStats!$A$3:$AE$998,8,FALSE)</f>
        <v>#REF!</v>
      </c>
      <c r="Y13" s="58" t="e">
        <f>VLOOKUP($U13,PercentGoalStats!$A$3:$AE$998,10,FALSE)</f>
        <v>#REF!</v>
      </c>
      <c r="Z13" s="58" t="e">
        <f>VLOOKUP($U13,PercentGoalStats!$A$3:$AE$998,11,FALSE)</f>
        <v>#REF!</v>
      </c>
      <c r="AA13" s="58" t="e">
        <f>VLOOKUP($U13,PercentGoalStats!$A$3:$AE$998,13,FALSE)</f>
        <v>#REF!</v>
      </c>
      <c r="AB13" s="58" t="e">
        <f>VLOOKUP($U13,PercentGoalStats!$A$3:$AE$998,14,FALSE)</f>
        <v>#REF!</v>
      </c>
      <c r="AC13" s="58" t="e">
        <f>VLOOKUP($U13,PercentGoalStats!$A$3:$AE$998,16,FALSE)</f>
        <v>#REF!</v>
      </c>
      <c r="AD13" s="58" t="e">
        <f>VLOOKUP($U13,PercentGoalStats!$A$3:$AE$998,17,FALSE)</f>
        <v>#REF!</v>
      </c>
      <c r="AE13" s="58" t="e">
        <f>VLOOKUP($U13,PercentGoalStats!$A$3:$AE$998,19,FALSE)</f>
        <v>#REF!</v>
      </c>
      <c r="AF13" s="58" t="e">
        <f>VLOOKUP($U13,PercentGoalStats!$A$3:$AE$998,20,FALSE)</f>
        <v>#REF!</v>
      </c>
      <c r="AG13" s="58" t="e">
        <f>VLOOKUP($U13,PercentGoalStats!$A$3:$AE$998,22,FALSE)</f>
        <v>#REF!</v>
      </c>
      <c r="AH13" s="58" t="e">
        <f>VLOOKUP($U13,PercentGoalStats!$A$3:$AE$998,23,FALSE)</f>
        <v>#REF!</v>
      </c>
      <c r="AI13" s="58" t="e">
        <f>VLOOKUP($U13,PercentGoalStats!$A$3:$AE$998,25,FALSE)</f>
        <v>#REF!</v>
      </c>
      <c r="AJ13" s="58" t="e">
        <f>VLOOKUP($U13,PercentGoalStats!$A$3:$AE$998,26,FALSE)</f>
        <v>#REF!</v>
      </c>
      <c r="AK13" s="58" t="e">
        <f>VLOOKUP($U13,PercentGoalStats!$A$3:$AE$998,28,FALSE)</f>
        <v>#REF!</v>
      </c>
      <c r="AL13" s="58" t="e">
        <f>VLOOKUP($U13,PercentGoalStats!$A$3:$AE$998,29,FALSE)</f>
        <v>#REF!</v>
      </c>
      <c r="AM13" s="58" t="e">
        <f>VLOOKUP($U13,PercentGoalStats!$A$3:$AE$998,31,FALSE)</f>
        <v>#REF!</v>
      </c>
    </row>
    <row r="14" spans="1:39" ht="14.4" hidden="1" thickTop="1" x14ac:dyDescent="0.3">
      <c r="A14" s="57" t="e">
        <f>VLOOKUP($S14,PercentGoalStats!$A$3:$AE$998,5,FALSE)</f>
        <v>#REF!</v>
      </c>
      <c r="B14" s="58" t="e">
        <f>VLOOKUP($S14,PercentGoalStats!$A$3:$AE$998,6,FALSE)</f>
        <v>#REF!</v>
      </c>
      <c r="C14" s="58" t="e">
        <f>VLOOKUP($S14,PercentGoalStats!$A$3:$AE$998,8,FALSE)</f>
        <v>#REF!</v>
      </c>
      <c r="D14" s="58" t="e">
        <f>VLOOKUP($S14,PercentGoalStats!$A$3:$AE$998,9,FALSE)</f>
        <v>#REF!</v>
      </c>
      <c r="E14" s="58" t="e">
        <f>VLOOKUP($S14,PercentGoalStats!$A$3:$AE$998,11,FALSE)</f>
        <v>#REF!</v>
      </c>
      <c r="F14" s="58" t="e">
        <f>VLOOKUP($S14,PercentGoalStats!$A$3:$AE$998,12,FALSE)</f>
        <v>#REF!</v>
      </c>
      <c r="G14" s="58" t="e">
        <f>VLOOKUP($S14,PercentGoalStats!$A$3:$AE$998,14,FALSE)</f>
        <v>#REF!</v>
      </c>
      <c r="H14" s="58" t="e">
        <f>VLOOKUP($S14,PercentGoalStats!$A$3:$AE$998,15,FALSE)</f>
        <v>#REF!</v>
      </c>
      <c r="I14" s="58" t="e">
        <f>VLOOKUP($S14,PercentGoalStats!$A$3:$AE$998,17,FALSE)</f>
        <v>#REF!</v>
      </c>
      <c r="J14" s="58" t="e">
        <f>VLOOKUP($S14,PercentGoalStats!$A$3:$AE$998,18,FALSE)</f>
        <v>#REF!</v>
      </c>
      <c r="K14" s="58" t="e">
        <f>VLOOKUP($S14,PercentGoalStats!$A$3:$AE$998,20,FALSE)</f>
        <v>#REF!</v>
      </c>
      <c r="L14" s="58" t="e">
        <f>VLOOKUP($S14,PercentGoalStats!$A$3:$AE$998,21,FALSE)</f>
        <v>#REF!</v>
      </c>
      <c r="M14" s="58" t="e">
        <f>VLOOKUP($S14,PercentGoalStats!$A$3:$AE$998,23,FALSE)</f>
        <v>#REF!</v>
      </c>
      <c r="N14" s="58" t="e">
        <f>VLOOKUP($S14,PercentGoalStats!$A$3:$AE$998,24,FALSE)</f>
        <v>#REF!</v>
      </c>
      <c r="O14" s="58" t="e">
        <f>VLOOKUP($S14,PercentGoalStats!$A$3:$AE$998,26,FALSE)</f>
        <v>#REF!</v>
      </c>
      <c r="P14" s="58" t="e">
        <f>VLOOKUP($S14,PercentGoalStats!$A$3:$AE$998,27,FALSE)</f>
        <v>#REF!</v>
      </c>
      <c r="Q14" s="58" t="e">
        <f>VLOOKUP($S14,PercentGoalStats!$A$3:$AE$998,29,FALSE)</f>
        <v>#REF!</v>
      </c>
      <c r="R14" s="58" t="e">
        <f>VLOOKUP($S14,PercentGoalStats!$A$3:$AE$998,30,FALSE)</f>
        <v>#REF!</v>
      </c>
      <c r="S14" s="53" t="e">
        <f>Fixtures!#REF!</f>
        <v>#REF!</v>
      </c>
      <c r="T14" s="54" t="e">
        <f>Fixtures!#REF!</f>
        <v>#REF!</v>
      </c>
      <c r="U14" s="53" t="e">
        <f>Fixtures!#REF!</f>
        <v>#REF!</v>
      </c>
      <c r="V14" s="57" t="e">
        <f>VLOOKUP($U14,PercentGoalStats!$A$3:$AE$998,5,FALSE)</f>
        <v>#REF!</v>
      </c>
      <c r="W14" s="58" t="e">
        <f>VLOOKUP($U14,PercentGoalStats!$A$3:$AE$998,7,FALSE)</f>
        <v>#REF!</v>
      </c>
      <c r="X14" s="58" t="e">
        <f>VLOOKUP($U14,PercentGoalStats!$A$3:$AE$998,8,FALSE)</f>
        <v>#REF!</v>
      </c>
      <c r="Y14" s="58" t="e">
        <f>VLOOKUP($U14,PercentGoalStats!$A$3:$AE$998,10,FALSE)</f>
        <v>#REF!</v>
      </c>
      <c r="Z14" s="58" t="e">
        <f>VLOOKUP($U14,PercentGoalStats!$A$3:$AE$998,11,FALSE)</f>
        <v>#REF!</v>
      </c>
      <c r="AA14" s="58" t="e">
        <f>VLOOKUP($U14,PercentGoalStats!$A$3:$AE$998,13,FALSE)</f>
        <v>#REF!</v>
      </c>
      <c r="AB14" s="58" t="e">
        <f>VLOOKUP($U14,PercentGoalStats!$A$3:$AE$998,14,FALSE)</f>
        <v>#REF!</v>
      </c>
      <c r="AC14" s="58" t="e">
        <f>VLOOKUP($U14,PercentGoalStats!$A$3:$AE$998,16,FALSE)</f>
        <v>#REF!</v>
      </c>
      <c r="AD14" s="58" t="e">
        <f>VLOOKUP($U14,PercentGoalStats!$A$3:$AE$998,17,FALSE)</f>
        <v>#REF!</v>
      </c>
      <c r="AE14" s="58" t="e">
        <f>VLOOKUP($U14,PercentGoalStats!$A$3:$AE$998,19,FALSE)</f>
        <v>#REF!</v>
      </c>
      <c r="AF14" s="58" t="e">
        <f>VLOOKUP($U14,PercentGoalStats!$A$3:$AE$998,20,FALSE)</f>
        <v>#REF!</v>
      </c>
      <c r="AG14" s="58" t="e">
        <f>VLOOKUP($U14,PercentGoalStats!$A$3:$AE$998,22,FALSE)</f>
        <v>#REF!</v>
      </c>
      <c r="AH14" s="58" t="e">
        <f>VLOOKUP($U14,PercentGoalStats!$A$3:$AE$998,23,FALSE)</f>
        <v>#REF!</v>
      </c>
      <c r="AI14" s="58" t="e">
        <f>VLOOKUP($U14,PercentGoalStats!$A$3:$AE$998,25,FALSE)</f>
        <v>#REF!</v>
      </c>
      <c r="AJ14" s="58" t="e">
        <f>VLOOKUP($U14,PercentGoalStats!$A$3:$AE$998,26,FALSE)</f>
        <v>#REF!</v>
      </c>
      <c r="AK14" s="58" t="e">
        <f>VLOOKUP($U14,PercentGoalStats!$A$3:$AE$998,28,FALSE)</f>
        <v>#REF!</v>
      </c>
      <c r="AL14" s="58" t="e">
        <f>VLOOKUP($U14,PercentGoalStats!$A$3:$AE$998,29,FALSE)</f>
        <v>#REF!</v>
      </c>
      <c r="AM14" s="58" t="e">
        <f>VLOOKUP($U14,PercentGoalStats!$A$3:$AE$998,31,FALSE)</f>
        <v>#REF!</v>
      </c>
    </row>
    <row r="15" spans="1:39" ht="14.4" hidden="1" thickTop="1" x14ac:dyDescent="0.3">
      <c r="A15" s="57" t="e">
        <f>VLOOKUP($S15,PercentGoalStats!$A$3:$AE$998,5,FALSE)</f>
        <v>#REF!</v>
      </c>
      <c r="B15" s="58" t="e">
        <f>VLOOKUP($S15,PercentGoalStats!$A$3:$AE$998,6,FALSE)</f>
        <v>#REF!</v>
      </c>
      <c r="C15" s="58" t="e">
        <f>VLOOKUP($S15,PercentGoalStats!$A$3:$AE$998,8,FALSE)</f>
        <v>#REF!</v>
      </c>
      <c r="D15" s="58" t="e">
        <f>VLOOKUP($S15,PercentGoalStats!$A$3:$AE$998,9,FALSE)</f>
        <v>#REF!</v>
      </c>
      <c r="E15" s="58" t="e">
        <f>VLOOKUP($S15,PercentGoalStats!$A$3:$AE$998,11,FALSE)</f>
        <v>#REF!</v>
      </c>
      <c r="F15" s="58" t="e">
        <f>VLOOKUP($S15,PercentGoalStats!$A$3:$AE$998,12,FALSE)</f>
        <v>#REF!</v>
      </c>
      <c r="G15" s="58" t="e">
        <f>VLOOKUP($S15,PercentGoalStats!$A$3:$AE$998,14,FALSE)</f>
        <v>#REF!</v>
      </c>
      <c r="H15" s="58" t="e">
        <f>VLOOKUP($S15,PercentGoalStats!$A$3:$AE$998,15,FALSE)</f>
        <v>#REF!</v>
      </c>
      <c r="I15" s="58" t="e">
        <f>VLOOKUP($S15,PercentGoalStats!$A$3:$AE$998,17,FALSE)</f>
        <v>#REF!</v>
      </c>
      <c r="J15" s="58" t="e">
        <f>VLOOKUP($S15,PercentGoalStats!$A$3:$AE$998,18,FALSE)</f>
        <v>#REF!</v>
      </c>
      <c r="K15" s="58" t="e">
        <f>VLOOKUP($S15,PercentGoalStats!$A$3:$AE$998,20,FALSE)</f>
        <v>#REF!</v>
      </c>
      <c r="L15" s="58" t="e">
        <f>VLOOKUP($S15,PercentGoalStats!$A$3:$AE$998,21,FALSE)</f>
        <v>#REF!</v>
      </c>
      <c r="M15" s="58" t="e">
        <f>VLOOKUP($S15,PercentGoalStats!$A$3:$AE$998,23,FALSE)</f>
        <v>#REF!</v>
      </c>
      <c r="N15" s="58" t="e">
        <f>VLOOKUP($S15,PercentGoalStats!$A$3:$AE$998,24,FALSE)</f>
        <v>#REF!</v>
      </c>
      <c r="O15" s="58" t="e">
        <f>VLOOKUP($S15,PercentGoalStats!$A$3:$AE$998,26,FALSE)</f>
        <v>#REF!</v>
      </c>
      <c r="P15" s="58" t="e">
        <f>VLOOKUP($S15,PercentGoalStats!$A$3:$AE$998,27,FALSE)</f>
        <v>#REF!</v>
      </c>
      <c r="Q15" s="58" t="e">
        <f>VLOOKUP($S15,PercentGoalStats!$A$3:$AE$998,29,FALSE)</f>
        <v>#REF!</v>
      </c>
      <c r="R15" s="58" t="e">
        <f>VLOOKUP($S15,PercentGoalStats!$A$3:$AE$998,30,FALSE)</f>
        <v>#REF!</v>
      </c>
      <c r="S15" s="53" t="e">
        <f>Fixtures!#REF!</f>
        <v>#REF!</v>
      </c>
      <c r="T15" s="54" t="e">
        <f>Fixtures!#REF!</f>
        <v>#REF!</v>
      </c>
      <c r="U15" s="53" t="e">
        <f>Fixtures!#REF!</f>
        <v>#REF!</v>
      </c>
      <c r="V15" s="57" t="e">
        <f>VLOOKUP($U15,PercentGoalStats!$A$3:$AE$998,5,FALSE)</f>
        <v>#REF!</v>
      </c>
      <c r="W15" s="58" t="e">
        <f>VLOOKUP($U15,PercentGoalStats!$A$3:$AE$998,7,FALSE)</f>
        <v>#REF!</v>
      </c>
      <c r="X15" s="58" t="e">
        <f>VLOOKUP($U15,PercentGoalStats!$A$3:$AE$998,8,FALSE)</f>
        <v>#REF!</v>
      </c>
      <c r="Y15" s="58" t="e">
        <f>VLOOKUP($U15,PercentGoalStats!$A$3:$AE$998,10,FALSE)</f>
        <v>#REF!</v>
      </c>
      <c r="Z15" s="58" t="e">
        <f>VLOOKUP($U15,PercentGoalStats!$A$3:$AE$998,11,FALSE)</f>
        <v>#REF!</v>
      </c>
      <c r="AA15" s="58" t="e">
        <f>VLOOKUP($U15,PercentGoalStats!$A$3:$AE$998,13,FALSE)</f>
        <v>#REF!</v>
      </c>
      <c r="AB15" s="58" t="e">
        <f>VLOOKUP($U15,PercentGoalStats!$A$3:$AE$998,14,FALSE)</f>
        <v>#REF!</v>
      </c>
      <c r="AC15" s="58" t="e">
        <f>VLOOKUP($U15,PercentGoalStats!$A$3:$AE$998,16,FALSE)</f>
        <v>#REF!</v>
      </c>
      <c r="AD15" s="58" t="e">
        <f>VLOOKUP($U15,PercentGoalStats!$A$3:$AE$998,17,FALSE)</f>
        <v>#REF!</v>
      </c>
      <c r="AE15" s="58" t="e">
        <f>VLOOKUP($U15,PercentGoalStats!$A$3:$AE$998,19,FALSE)</f>
        <v>#REF!</v>
      </c>
      <c r="AF15" s="58" t="e">
        <f>VLOOKUP($U15,PercentGoalStats!$A$3:$AE$998,20,FALSE)</f>
        <v>#REF!</v>
      </c>
      <c r="AG15" s="58" t="e">
        <f>VLOOKUP($U15,PercentGoalStats!$A$3:$AE$998,22,FALSE)</f>
        <v>#REF!</v>
      </c>
      <c r="AH15" s="58" t="e">
        <f>VLOOKUP($U15,PercentGoalStats!$A$3:$AE$998,23,FALSE)</f>
        <v>#REF!</v>
      </c>
      <c r="AI15" s="58" t="e">
        <f>VLOOKUP($U15,PercentGoalStats!$A$3:$AE$998,25,FALSE)</f>
        <v>#REF!</v>
      </c>
      <c r="AJ15" s="58" t="e">
        <f>VLOOKUP($U15,PercentGoalStats!$A$3:$AE$998,26,FALSE)</f>
        <v>#REF!</v>
      </c>
      <c r="AK15" s="58" t="e">
        <f>VLOOKUP($U15,PercentGoalStats!$A$3:$AE$998,28,FALSE)</f>
        <v>#REF!</v>
      </c>
      <c r="AL15" s="58" t="e">
        <f>VLOOKUP($U15,PercentGoalStats!$A$3:$AE$998,29,FALSE)</f>
        <v>#REF!</v>
      </c>
      <c r="AM15" s="58" t="e">
        <f>VLOOKUP($U15,PercentGoalStats!$A$3:$AE$998,31,FALSE)</f>
        <v>#REF!</v>
      </c>
    </row>
    <row r="16" spans="1:39" ht="14.4" hidden="1" thickTop="1" x14ac:dyDescent="0.3">
      <c r="A16" s="57" t="e">
        <f>VLOOKUP($S16,PercentGoalStats!$A$3:$AE$998,5,FALSE)</f>
        <v>#REF!</v>
      </c>
      <c r="B16" s="58" t="e">
        <f>VLOOKUP($S16,PercentGoalStats!$A$3:$AE$998,6,FALSE)</f>
        <v>#REF!</v>
      </c>
      <c r="C16" s="58" t="e">
        <f>VLOOKUP($S16,PercentGoalStats!$A$3:$AE$998,8,FALSE)</f>
        <v>#REF!</v>
      </c>
      <c r="D16" s="58" t="e">
        <f>VLOOKUP($S16,PercentGoalStats!$A$3:$AE$998,9,FALSE)</f>
        <v>#REF!</v>
      </c>
      <c r="E16" s="58" t="e">
        <f>VLOOKUP($S16,PercentGoalStats!$A$3:$AE$998,11,FALSE)</f>
        <v>#REF!</v>
      </c>
      <c r="F16" s="58" t="e">
        <f>VLOOKUP($S16,PercentGoalStats!$A$3:$AE$998,12,FALSE)</f>
        <v>#REF!</v>
      </c>
      <c r="G16" s="58" t="e">
        <f>VLOOKUP($S16,PercentGoalStats!$A$3:$AE$998,14,FALSE)</f>
        <v>#REF!</v>
      </c>
      <c r="H16" s="58" t="e">
        <f>VLOOKUP($S16,PercentGoalStats!$A$3:$AE$998,15,FALSE)</f>
        <v>#REF!</v>
      </c>
      <c r="I16" s="58" t="e">
        <f>VLOOKUP($S16,PercentGoalStats!$A$3:$AE$998,17,FALSE)</f>
        <v>#REF!</v>
      </c>
      <c r="J16" s="58" t="e">
        <f>VLOOKUP($S16,PercentGoalStats!$A$3:$AE$998,18,FALSE)</f>
        <v>#REF!</v>
      </c>
      <c r="K16" s="58" t="e">
        <f>VLOOKUP($S16,PercentGoalStats!$A$3:$AE$998,20,FALSE)</f>
        <v>#REF!</v>
      </c>
      <c r="L16" s="58" t="e">
        <f>VLOOKUP($S16,PercentGoalStats!$A$3:$AE$998,21,FALSE)</f>
        <v>#REF!</v>
      </c>
      <c r="M16" s="58" t="e">
        <f>VLOOKUP($S16,PercentGoalStats!$A$3:$AE$998,23,FALSE)</f>
        <v>#REF!</v>
      </c>
      <c r="N16" s="58" t="e">
        <f>VLOOKUP($S16,PercentGoalStats!$A$3:$AE$998,24,FALSE)</f>
        <v>#REF!</v>
      </c>
      <c r="O16" s="58" t="e">
        <f>VLOOKUP($S16,PercentGoalStats!$A$3:$AE$998,26,FALSE)</f>
        <v>#REF!</v>
      </c>
      <c r="P16" s="58" t="e">
        <f>VLOOKUP($S16,PercentGoalStats!$A$3:$AE$998,27,FALSE)</f>
        <v>#REF!</v>
      </c>
      <c r="Q16" s="58" t="e">
        <f>VLOOKUP($S16,PercentGoalStats!$A$3:$AE$998,29,FALSE)</f>
        <v>#REF!</v>
      </c>
      <c r="R16" s="58" t="e">
        <f>VLOOKUP($S16,PercentGoalStats!$A$3:$AE$998,30,FALSE)</f>
        <v>#REF!</v>
      </c>
      <c r="S16" s="53" t="e">
        <f>Fixtures!#REF!</f>
        <v>#REF!</v>
      </c>
      <c r="T16" s="54" t="e">
        <f>Fixtures!#REF!</f>
        <v>#REF!</v>
      </c>
      <c r="U16" s="53" t="e">
        <f>Fixtures!#REF!</f>
        <v>#REF!</v>
      </c>
      <c r="V16" s="57" t="e">
        <f>VLOOKUP($U16,PercentGoalStats!$A$3:$AE$998,5,FALSE)</f>
        <v>#REF!</v>
      </c>
      <c r="W16" s="58" t="e">
        <f>VLOOKUP($U16,PercentGoalStats!$A$3:$AE$998,7,FALSE)</f>
        <v>#REF!</v>
      </c>
      <c r="X16" s="58" t="e">
        <f>VLOOKUP($U16,PercentGoalStats!$A$3:$AE$998,8,FALSE)</f>
        <v>#REF!</v>
      </c>
      <c r="Y16" s="58" t="e">
        <f>VLOOKUP($U16,PercentGoalStats!$A$3:$AE$998,10,FALSE)</f>
        <v>#REF!</v>
      </c>
      <c r="Z16" s="58" t="e">
        <f>VLOOKUP($U16,PercentGoalStats!$A$3:$AE$998,11,FALSE)</f>
        <v>#REF!</v>
      </c>
      <c r="AA16" s="58" t="e">
        <f>VLOOKUP($U16,PercentGoalStats!$A$3:$AE$998,13,FALSE)</f>
        <v>#REF!</v>
      </c>
      <c r="AB16" s="58" t="e">
        <f>VLOOKUP($U16,PercentGoalStats!$A$3:$AE$998,14,FALSE)</f>
        <v>#REF!</v>
      </c>
      <c r="AC16" s="58" t="e">
        <f>VLOOKUP($U16,PercentGoalStats!$A$3:$AE$998,16,FALSE)</f>
        <v>#REF!</v>
      </c>
      <c r="AD16" s="58" t="e">
        <f>VLOOKUP($U16,PercentGoalStats!$A$3:$AE$998,17,FALSE)</f>
        <v>#REF!</v>
      </c>
      <c r="AE16" s="58" t="e">
        <f>VLOOKUP($U16,PercentGoalStats!$A$3:$AE$998,19,FALSE)</f>
        <v>#REF!</v>
      </c>
      <c r="AF16" s="58" t="e">
        <f>VLOOKUP($U16,PercentGoalStats!$A$3:$AE$998,20,FALSE)</f>
        <v>#REF!</v>
      </c>
      <c r="AG16" s="58" t="e">
        <f>VLOOKUP($U16,PercentGoalStats!$A$3:$AE$998,22,FALSE)</f>
        <v>#REF!</v>
      </c>
      <c r="AH16" s="58" t="e">
        <f>VLOOKUP($U16,PercentGoalStats!$A$3:$AE$998,23,FALSE)</f>
        <v>#REF!</v>
      </c>
      <c r="AI16" s="58" t="e">
        <f>VLOOKUP($U16,PercentGoalStats!$A$3:$AE$998,25,FALSE)</f>
        <v>#REF!</v>
      </c>
      <c r="AJ16" s="58" t="e">
        <f>VLOOKUP($U16,PercentGoalStats!$A$3:$AE$998,26,FALSE)</f>
        <v>#REF!</v>
      </c>
      <c r="AK16" s="58" t="e">
        <f>VLOOKUP($U16,PercentGoalStats!$A$3:$AE$998,28,FALSE)</f>
        <v>#REF!</v>
      </c>
      <c r="AL16" s="58" t="e">
        <f>VLOOKUP($U16,PercentGoalStats!$A$3:$AE$998,29,FALSE)</f>
        <v>#REF!</v>
      </c>
      <c r="AM16" s="58" t="e">
        <f>VLOOKUP($U16,PercentGoalStats!$A$3:$AE$998,31,FALSE)</f>
        <v>#REF!</v>
      </c>
    </row>
    <row r="17" spans="1:39" ht="14.4" hidden="1" thickTop="1" x14ac:dyDescent="0.3">
      <c r="A17" s="57" t="e">
        <f>VLOOKUP($S17,PercentGoalStats!$A$3:$AE$998,5,FALSE)</f>
        <v>#REF!</v>
      </c>
      <c r="B17" s="58" t="e">
        <f>VLOOKUP($S17,PercentGoalStats!$A$3:$AE$998,6,FALSE)</f>
        <v>#REF!</v>
      </c>
      <c r="C17" s="58" t="e">
        <f>VLOOKUP($S17,PercentGoalStats!$A$3:$AE$998,8,FALSE)</f>
        <v>#REF!</v>
      </c>
      <c r="D17" s="58" t="e">
        <f>VLOOKUP($S17,PercentGoalStats!$A$3:$AE$998,9,FALSE)</f>
        <v>#REF!</v>
      </c>
      <c r="E17" s="58" t="e">
        <f>VLOOKUP($S17,PercentGoalStats!$A$3:$AE$998,11,FALSE)</f>
        <v>#REF!</v>
      </c>
      <c r="F17" s="58" t="e">
        <f>VLOOKUP($S17,PercentGoalStats!$A$3:$AE$998,12,FALSE)</f>
        <v>#REF!</v>
      </c>
      <c r="G17" s="58" t="e">
        <f>VLOOKUP($S17,PercentGoalStats!$A$3:$AE$998,14,FALSE)</f>
        <v>#REF!</v>
      </c>
      <c r="H17" s="58" t="e">
        <f>VLOOKUP($S17,PercentGoalStats!$A$3:$AE$998,15,FALSE)</f>
        <v>#REF!</v>
      </c>
      <c r="I17" s="58" t="e">
        <f>VLOOKUP($S17,PercentGoalStats!$A$3:$AE$998,17,FALSE)</f>
        <v>#REF!</v>
      </c>
      <c r="J17" s="58" t="e">
        <f>VLOOKUP($S17,PercentGoalStats!$A$3:$AE$998,18,FALSE)</f>
        <v>#REF!</v>
      </c>
      <c r="K17" s="58" t="e">
        <f>VLOOKUP($S17,PercentGoalStats!$A$3:$AE$998,20,FALSE)</f>
        <v>#REF!</v>
      </c>
      <c r="L17" s="58" t="e">
        <f>VLOOKUP($S17,PercentGoalStats!$A$3:$AE$998,21,FALSE)</f>
        <v>#REF!</v>
      </c>
      <c r="M17" s="58" t="e">
        <f>VLOOKUP($S17,PercentGoalStats!$A$3:$AE$998,23,FALSE)</f>
        <v>#REF!</v>
      </c>
      <c r="N17" s="58" t="e">
        <f>VLOOKUP($S17,PercentGoalStats!$A$3:$AE$998,24,FALSE)</f>
        <v>#REF!</v>
      </c>
      <c r="O17" s="58" t="e">
        <f>VLOOKUP($S17,PercentGoalStats!$A$3:$AE$998,26,FALSE)</f>
        <v>#REF!</v>
      </c>
      <c r="P17" s="58" t="e">
        <f>VLOOKUP($S17,PercentGoalStats!$A$3:$AE$998,27,FALSE)</f>
        <v>#REF!</v>
      </c>
      <c r="Q17" s="58" t="e">
        <f>VLOOKUP($S17,PercentGoalStats!$A$3:$AE$998,29,FALSE)</f>
        <v>#REF!</v>
      </c>
      <c r="R17" s="58" t="e">
        <f>VLOOKUP($S17,PercentGoalStats!$A$3:$AE$998,30,FALSE)</f>
        <v>#REF!</v>
      </c>
      <c r="S17" s="53" t="e">
        <f>Fixtures!#REF!</f>
        <v>#REF!</v>
      </c>
      <c r="T17" s="54" t="e">
        <f>Fixtures!#REF!</f>
        <v>#REF!</v>
      </c>
      <c r="U17" s="53" t="e">
        <f>Fixtures!#REF!</f>
        <v>#REF!</v>
      </c>
      <c r="V17" s="57" t="e">
        <f>VLOOKUP($U17,PercentGoalStats!$A$3:$AE$998,5,FALSE)</f>
        <v>#REF!</v>
      </c>
      <c r="W17" s="58" t="e">
        <f>VLOOKUP($U17,PercentGoalStats!$A$3:$AE$998,7,FALSE)</f>
        <v>#REF!</v>
      </c>
      <c r="X17" s="58" t="e">
        <f>VLOOKUP($U17,PercentGoalStats!$A$3:$AE$998,8,FALSE)</f>
        <v>#REF!</v>
      </c>
      <c r="Y17" s="58" t="e">
        <f>VLOOKUP($U17,PercentGoalStats!$A$3:$AE$998,10,FALSE)</f>
        <v>#REF!</v>
      </c>
      <c r="Z17" s="58" t="e">
        <f>VLOOKUP($U17,PercentGoalStats!$A$3:$AE$998,11,FALSE)</f>
        <v>#REF!</v>
      </c>
      <c r="AA17" s="58" t="e">
        <f>VLOOKUP($U17,PercentGoalStats!$A$3:$AE$998,13,FALSE)</f>
        <v>#REF!</v>
      </c>
      <c r="AB17" s="58" t="e">
        <f>VLOOKUP($U17,PercentGoalStats!$A$3:$AE$998,14,FALSE)</f>
        <v>#REF!</v>
      </c>
      <c r="AC17" s="58" t="e">
        <f>VLOOKUP($U17,PercentGoalStats!$A$3:$AE$998,16,FALSE)</f>
        <v>#REF!</v>
      </c>
      <c r="AD17" s="58" t="e">
        <f>VLOOKUP($U17,PercentGoalStats!$A$3:$AE$998,17,FALSE)</f>
        <v>#REF!</v>
      </c>
      <c r="AE17" s="58" t="e">
        <f>VLOOKUP($U17,PercentGoalStats!$A$3:$AE$998,19,FALSE)</f>
        <v>#REF!</v>
      </c>
      <c r="AF17" s="58" t="e">
        <f>VLOOKUP($U17,PercentGoalStats!$A$3:$AE$998,20,FALSE)</f>
        <v>#REF!</v>
      </c>
      <c r="AG17" s="58" t="e">
        <f>VLOOKUP($U17,PercentGoalStats!$A$3:$AE$998,22,FALSE)</f>
        <v>#REF!</v>
      </c>
      <c r="AH17" s="58" t="e">
        <f>VLOOKUP($U17,PercentGoalStats!$A$3:$AE$998,23,FALSE)</f>
        <v>#REF!</v>
      </c>
      <c r="AI17" s="58" t="e">
        <f>VLOOKUP($U17,PercentGoalStats!$A$3:$AE$998,25,FALSE)</f>
        <v>#REF!</v>
      </c>
      <c r="AJ17" s="58" t="e">
        <f>VLOOKUP($U17,PercentGoalStats!$A$3:$AE$998,26,FALSE)</f>
        <v>#REF!</v>
      </c>
      <c r="AK17" s="58" t="e">
        <f>VLOOKUP($U17,PercentGoalStats!$A$3:$AE$998,28,FALSE)</f>
        <v>#REF!</v>
      </c>
      <c r="AL17" s="58" t="e">
        <f>VLOOKUP($U17,PercentGoalStats!$A$3:$AE$998,29,FALSE)</f>
        <v>#REF!</v>
      </c>
      <c r="AM17" s="58" t="e">
        <f>VLOOKUP($U17,PercentGoalStats!$A$3:$AE$998,31,FALSE)</f>
        <v>#REF!</v>
      </c>
    </row>
    <row r="18" spans="1:39" ht="14.4" hidden="1" thickTop="1" x14ac:dyDescent="0.3">
      <c r="A18" s="57" t="e">
        <f>VLOOKUP($S18,PercentGoalStats!$A$3:$AE$998,5,FALSE)</f>
        <v>#REF!</v>
      </c>
      <c r="B18" s="58" t="e">
        <f>VLOOKUP($S18,PercentGoalStats!$A$3:$AE$998,6,FALSE)</f>
        <v>#REF!</v>
      </c>
      <c r="C18" s="58" t="e">
        <f>VLOOKUP($S18,PercentGoalStats!$A$3:$AE$998,8,FALSE)</f>
        <v>#REF!</v>
      </c>
      <c r="D18" s="58" t="e">
        <f>VLOOKUP($S18,PercentGoalStats!$A$3:$AE$998,9,FALSE)</f>
        <v>#REF!</v>
      </c>
      <c r="E18" s="58" t="e">
        <f>VLOOKUP($S18,PercentGoalStats!$A$3:$AE$998,11,FALSE)</f>
        <v>#REF!</v>
      </c>
      <c r="F18" s="58" t="e">
        <f>VLOOKUP($S18,PercentGoalStats!$A$3:$AE$998,12,FALSE)</f>
        <v>#REF!</v>
      </c>
      <c r="G18" s="58" t="e">
        <f>VLOOKUP($S18,PercentGoalStats!$A$3:$AE$998,14,FALSE)</f>
        <v>#REF!</v>
      </c>
      <c r="H18" s="58" t="e">
        <f>VLOOKUP($S18,PercentGoalStats!$A$3:$AE$998,15,FALSE)</f>
        <v>#REF!</v>
      </c>
      <c r="I18" s="58" t="e">
        <f>VLOOKUP($S18,PercentGoalStats!$A$3:$AE$998,17,FALSE)</f>
        <v>#REF!</v>
      </c>
      <c r="J18" s="58" t="e">
        <f>VLOOKUP($S18,PercentGoalStats!$A$3:$AE$998,18,FALSE)</f>
        <v>#REF!</v>
      </c>
      <c r="K18" s="58" t="e">
        <f>VLOOKUP($S18,PercentGoalStats!$A$3:$AE$998,20,FALSE)</f>
        <v>#REF!</v>
      </c>
      <c r="L18" s="58" t="e">
        <f>VLOOKUP($S18,PercentGoalStats!$A$3:$AE$998,21,FALSE)</f>
        <v>#REF!</v>
      </c>
      <c r="M18" s="58" t="e">
        <f>VLOOKUP($S18,PercentGoalStats!$A$3:$AE$998,23,FALSE)</f>
        <v>#REF!</v>
      </c>
      <c r="N18" s="58" t="e">
        <f>VLOOKUP($S18,PercentGoalStats!$A$3:$AE$998,24,FALSE)</f>
        <v>#REF!</v>
      </c>
      <c r="O18" s="58" t="e">
        <f>VLOOKUP($S18,PercentGoalStats!$A$3:$AE$998,26,FALSE)</f>
        <v>#REF!</v>
      </c>
      <c r="P18" s="58" t="e">
        <f>VLOOKUP($S18,PercentGoalStats!$A$3:$AE$998,27,FALSE)</f>
        <v>#REF!</v>
      </c>
      <c r="Q18" s="58" t="e">
        <f>VLOOKUP($S18,PercentGoalStats!$A$3:$AE$998,29,FALSE)</f>
        <v>#REF!</v>
      </c>
      <c r="R18" s="58" t="e">
        <f>VLOOKUP($S18,PercentGoalStats!$A$3:$AE$998,30,FALSE)</f>
        <v>#REF!</v>
      </c>
      <c r="S18" s="53" t="e">
        <f>Fixtures!#REF!</f>
        <v>#REF!</v>
      </c>
      <c r="T18" s="54" t="e">
        <f>Fixtures!#REF!</f>
        <v>#REF!</v>
      </c>
      <c r="U18" s="53" t="e">
        <f>Fixtures!#REF!</f>
        <v>#REF!</v>
      </c>
      <c r="V18" s="57" t="e">
        <f>VLOOKUP($U18,PercentGoalStats!$A$3:$AE$998,5,FALSE)</f>
        <v>#REF!</v>
      </c>
      <c r="W18" s="58" t="e">
        <f>VLOOKUP($U18,PercentGoalStats!$A$3:$AE$998,7,FALSE)</f>
        <v>#REF!</v>
      </c>
      <c r="X18" s="58" t="e">
        <f>VLOOKUP($U18,PercentGoalStats!$A$3:$AE$998,8,FALSE)</f>
        <v>#REF!</v>
      </c>
      <c r="Y18" s="58" t="e">
        <f>VLOOKUP($U18,PercentGoalStats!$A$3:$AE$998,10,FALSE)</f>
        <v>#REF!</v>
      </c>
      <c r="Z18" s="58" t="e">
        <f>VLOOKUP($U18,PercentGoalStats!$A$3:$AE$998,11,FALSE)</f>
        <v>#REF!</v>
      </c>
      <c r="AA18" s="58" t="e">
        <f>VLOOKUP($U18,PercentGoalStats!$A$3:$AE$998,13,FALSE)</f>
        <v>#REF!</v>
      </c>
      <c r="AB18" s="58" t="e">
        <f>VLOOKUP($U18,PercentGoalStats!$A$3:$AE$998,14,FALSE)</f>
        <v>#REF!</v>
      </c>
      <c r="AC18" s="58" t="e">
        <f>VLOOKUP($U18,PercentGoalStats!$A$3:$AE$998,16,FALSE)</f>
        <v>#REF!</v>
      </c>
      <c r="AD18" s="58" t="e">
        <f>VLOOKUP($U18,PercentGoalStats!$A$3:$AE$998,17,FALSE)</f>
        <v>#REF!</v>
      </c>
      <c r="AE18" s="58" t="e">
        <f>VLOOKUP($U18,PercentGoalStats!$A$3:$AE$998,19,FALSE)</f>
        <v>#REF!</v>
      </c>
      <c r="AF18" s="58" t="e">
        <f>VLOOKUP($U18,PercentGoalStats!$A$3:$AE$998,20,FALSE)</f>
        <v>#REF!</v>
      </c>
      <c r="AG18" s="58" t="e">
        <f>VLOOKUP($U18,PercentGoalStats!$A$3:$AE$998,22,FALSE)</f>
        <v>#REF!</v>
      </c>
      <c r="AH18" s="58" t="e">
        <f>VLOOKUP($U18,PercentGoalStats!$A$3:$AE$998,23,FALSE)</f>
        <v>#REF!</v>
      </c>
      <c r="AI18" s="58" t="e">
        <f>VLOOKUP($U18,PercentGoalStats!$A$3:$AE$998,25,FALSE)</f>
        <v>#REF!</v>
      </c>
      <c r="AJ18" s="58" t="e">
        <f>VLOOKUP($U18,PercentGoalStats!$A$3:$AE$998,26,FALSE)</f>
        <v>#REF!</v>
      </c>
      <c r="AK18" s="58" t="e">
        <f>VLOOKUP($U18,PercentGoalStats!$A$3:$AE$998,28,FALSE)</f>
        <v>#REF!</v>
      </c>
      <c r="AL18" s="58" t="e">
        <f>VLOOKUP($U18,PercentGoalStats!$A$3:$AE$998,29,FALSE)</f>
        <v>#REF!</v>
      </c>
      <c r="AM18" s="58" t="e">
        <f>VLOOKUP($U18,PercentGoalStats!$A$3:$AE$998,31,FALSE)</f>
        <v>#REF!</v>
      </c>
    </row>
    <row r="19" spans="1:39" ht="14.4" hidden="1" thickTop="1" x14ac:dyDescent="0.3">
      <c r="A19" s="57" t="e">
        <f>VLOOKUP($S19,PercentGoalStats!$A$3:$AE$998,5,FALSE)</f>
        <v>#REF!</v>
      </c>
      <c r="B19" s="58" t="e">
        <f>VLOOKUP($S19,PercentGoalStats!$A$3:$AE$998,6,FALSE)</f>
        <v>#REF!</v>
      </c>
      <c r="C19" s="58" t="e">
        <f>VLOOKUP($S19,PercentGoalStats!$A$3:$AE$998,8,FALSE)</f>
        <v>#REF!</v>
      </c>
      <c r="D19" s="58" t="e">
        <f>VLOOKUP($S19,PercentGoalStats!$A$3:$AE$998,9,FALSE)</f>
        <v>#REF!</v>
      </c>
      <c r="E19" s="58" t="e">
        <f>VLOOKUP($S19,PercentGoalStats!$A$3:$AE$998,11,FALSE)</f>
        <v>#REF!</v>
      </c>
      <c r="F19" s="58" t="e">
        <f>VLOOKUP($S19,PercentGoalStats!$A$3:$AE$998,12,FALSE)</f>
        <v>#REF!</v>
      </c>
      <c r="G19" s="58" t="e">
        <f>VLOOKUP($S19,PercentGoalStats!$A$3:$AE$998,14,FALSE)</f>
        <v>#REF!</v>
      </c>
      <c r="H19" s="58" t="e">
        <f>VLOOKUP($S19,PercentGoalStats!$A$3:$AE$998,15,FALSE)</f>
        <v>#REF!</v>
      </c>
      <c r="I19" s="58" t="e">
        <f>VLOOKUP($S19,PercentGoalStats!$A$3:$AE$998,17,FALSE)</f>
        <v>#REF!</v>
      </c>
      <c r="J19" s="58" t="e">
        <f>VLOOKUP($S19,PercentGoalStats!$A$3:$AE$998,18,FALSE)</f>
        <v>#REF!</v>
      </c>
      <c r="K19" s="58" t="e">
        <f>VLOOKUP($S19,PercentGoalStats!$A$3:$AE$998,20,FALSE)</f>
        <v>#REF!</v>
      </c>
      <c r="L19" s="58" t="e">
        <f>VLOOKUP($S19,PercentGoalStats!$A$3:$AE$998,21,FALSE)</f>
        <v>#REF!</v>
      </c>
      <c r="M19" s="58" t="e">
        <f>VLOOKUP($S19,PercentGoalStats!$A$3:$AE$998,23,FALSE)</f>
        <v>#REF!</v>
      </c>
      <c r="N19" s="58" t="e">
        <f>VLOOKUP($S19,PercentGoalStats!$A$3:$AE$998,24,FALSE)</f>
        <v>#REF!</v>
      </c>
      <c r="O19" s="58" t="e">
        <f>VLOOKUP($S19,PercentGoalStats!$A$3:$AE$998,26,FALSE)</f>
        <v>#REF!</v>
      </c>
      <c r="P19" s="58" t="e">
        <f>VLOOKUP($S19,PercentGoalStats!$A$3:$AE$998,27,FALSE)</f>
        <v>#REF!</v>
      </c>
      <c r="Q19" s="58" t="e">
        <f>VLOOKUP($S19,PercentGoalStats!$A$3:$AE$998,29,FALSE)</f>
        <v>#REF!</v>
      </c>
      <c r="R19" s="58" t="e">
        <f>VLOOKUP($S19,PercentGoalStats!$A$3:$AE$998,30,FALSE)</f>
        <v>#REF!</v>
      </c>
      <c r="S19" s="53" t="e">
        <f>Fixtures!#REF!</f>
        <v>#REF!</v>
      </c>
      <c r="T19" s="54" t="e">
        <f>Fixtures!#REF!</f>
        <v>#REF!</v>
      </c>
      <c r="U19" s="53" t="e">
        <f>Fixtures!#REF!</f>
        <v>#REF!</v>
      </c>
      <c r="V19" s="57" t="e">
        <f>VLOOKUP($U19,PercentGoalStats!$A$3:$AE$998,5,FALSE)</f>
        <v>#REF!</v>
      </c>
      <c r="W19" s="58" t="e">
        <f>VLOOKUP($U19,PercentGoalStats!$A$3:$AE$998,7,FALSE)</f>
        <v>#REF!</v>
      </c>
      <c r="X19" s="58" t="e">
        <f>VLOOKUP($U19,PercentGoalStats!$A$3:$AE$998,8,FALSE)</f>
        <v>#REF!</v>
      </c>
      <c r="Y19" s="58" t="e">
        <f>VLOOKUP($U19,PercentGoalStats!$A$3:$AE$998,10,FALSE)</f>
        <v>#REF!</v>
      </c>
      <c r="Z19" s="58" t="e">
        <f>VLOOKUP($U19,PercentGoalStats!$A$3:$AE$998,11,FALSE)</f>
        <v>#REF!</v>
      </c>
      <c r="AA19" s="58" t="e">
        <f>VLOOKUP($U19,PercentGoalStats!$A$3:$AE$998,13,FALSE)</f>
        <v>#REF!</v>
      </c>
      <c r="AB19" s="58" t="e">
        <f>VLOOKUP($U19,PercentGoalStats!$A$3:$AE$998,14,FALSE)</f>
        <v>#REF!</v>
      </c>
      <c r="AC19" s="58" t="e">
        <f>VLOOKUP($U19,PercentGoalStats!$A$3:$AE$998,16,FALSE)</f>
        <v>#REF!</v>
      </c>
      <c r="AD19" s="58" t="e">
        <f>VLOOKUP($U19,PercentGoalStats!$A$3:$AE$998,17,FALSE)</f>
        <v>#REF!</v>
      </c>
      <c r="AE19" s="58" t="e">
        <f>VLOOKUP($U19,PercentGoalStats!$A$3:$AE$998,19,FALSE)</f>
        <v>#REF!</v>
      </c>
      <c r="AF19" s="58" t="e">
        <f>VLOOKUP($U19,PercentGoalStats!$A$3:$AE$998,20,FALSE)</f>
        <v>#REF!</v>
      </c>
      <c r="AG19" s="58" t="e">
        <f>VLOOKUP($U19,PercentGoalStats!$A$3:$AE$998,22,FALSE)</f>
        <v>#REF!</v>
      </c>
      <c r="AH19" s="58" t="e">
        <f>VLOOKUP($U19,PercentGoalStats!$A$3:$AE$998,23,FALSE)</f>
        <v>#REF!</v>
      </c>
      <c r="AI19" s="58" t="e">
        <f>VLOOKUP($U19,PercentGoalStats!$A$3:$AE$998,25,FALSE)</f>
        <v>#REF!</v>
      </c>
      <c r="AJ19" s="58" t="e">
        <f>VLOOKUP($U19,PercentGoalStats!$A$3:$AE$998,26,FALSE)</f>
        <v>#REF!</v>
      </c>
      <c r="AK19" s="58" t="e">
        <f>VLOOKUP($U19,PercentGoalStats!$A$3:$AE$998,28,FALSE)</f>
        <v>#REF!</v>
      </c>
      <c r="AL19" s="58" t="e">
        <f>VLOOKUP($U19,PercentGoalStats!$A$3:$AE$998,29,FALSE)</f>
        <v>#REF!</v>
      </c>
      <c r="AM19" s="58" t="e">
        <f>VLOOKUP($U19,PercentGoalStats!$A$3:$AE$998,31,FALSE)</f>
        <v>#REF!</v>
      </c>
    </row>
    <row r="20" spans="1:39" ht="14.4" hidden="1" thickTop="1" x14ac:dyDescent="0.3">
      <c r="A20" s="57" t="e">
        <f>VLOOKUP($S20,PercentGoalStats!$A$3:$AE$998,5,FALSE)</f>
        <v>#REF!</v>
      </c>
      <c r="B20" s="58" t="e">
        <f>VLOOKUP($S20,PercentGoalStats!$A$3:$AE$998,6,FALSE)</f>
        <v>#REF!</v>
      </c>
      <c r="C20" s="58" t="e">
        <f>VLOOKUP($S20,PercentGoalStats!$A$3:$AE$998,8,FALSE)</f>
        <v>#REF!</v>
      </c>
      <c r="D20" s="58" t="e">
        <f>VLOOKUP($S20,PercentGoalStats!$A$3:$AE$998,9,FALSE)</f>
        <v>#REF!</v>
      </c>
      <c r="E20" s="58" t="e">
        <f>VLOOKUP($S20,PercentGoalStats!$A$3:$AE$998,11,FALSE)</f>
        <v>#REF!</v>
      </c>
      <c r="F20" s="58" t="e">
        <f>VLOOKUP($S20,PercentGoalStats!$A$3:$AE$998,12,FALSE)</f>
        <v>#REF!</v>
      </c>
      <c r="G20" s="58" t="e">
        <f>VLOOKUP($S20,PercentGoalStats!$A$3:$AE$998,14,FALSE)</f>
        <v>#REF!</v>
      </c>
      <c r="H20" s="58" t="e">
        <f>VLOOKUP($S20,PercentGoalStats!$A$3:$AE$998,15,FALSE)</f>
        <v>#REF!</v>
      </c>
      <c r="I20" s="58" t="e">
        <f>VLOOKUP($S20,PercentGoalStats!$A$3:$AE$998,17,FALSE)</f>
        <v>#REF!</v>
      </c>
      <c r="J20" s="58" t="e">
        <f>VLOOKUP($S20,PercentGoalStats!$A$3:$AE$998,18,FALSE)</f>
        <v>#REF!</v>
      </c>
      <c r="K20" s="58" t="e">
        <f>VLOOKUP($S20,PercentGoalStats!$A$3:$AE$998,20,FALSE)</f>
        <v>#REF!</v>
      </c>
      <c r="L20" s="58" t="e">
        <f>VLOOKUP($S20,PercentGoalStats!$A$3:$AE$998,21,FALSE)</f>
        <v>#REF!</v>
      </c>
      <c r="M20" s="58" t="e">
        <f>VLOOKUP($S20,PercentGoalStats!$A$3:$AE$998,23,FALSE)</f>
        <v>#REF!</v>
      </c>
      <c r="N20" s="58" t="e">
        <f>VLOOKUP($S20,PercentGoalStats!$A$3:$AE$998,24,FALSE)</f>
        <v>#REF!</v>
      </c>
      <c r="O20" s="58" t="e">
        <f>VLOOKUP($S20,PercentGoalStats!$A$3:$AE$998,26,FALSE)</f>
        <v>#REF!</v>
      </c>
      <c r="P20" s="58" t="e">
        <f>VLOOKUP($S20,PercentGoalStats!$A$3:$AE$998,27,FALSE)</f>
        <v>#REF!</v>
      </c>
      <c r="Q20" s="58" t="e">
        <f>VLOOKUP($S20,PercentGoalStats!$A$3:$AE$998,29,FALSE)</f>
        <v>#REF!</v>
      </c>
      <c r="R20" s="58" t="e">
        <f>VLOOKUP($S20,PercentGoalStats!$A$3:$AE$998,30,FALSE)</f>
        <v>#REF!</v>
      </c>
      <c r="S20" s="53" t="e">
        <f>Fixtures!#REF!</f>
        <v>#REF!</v>
      </c>
      <c r="T20" s="54" t="e">
        <f>Fixtures!#REF!</f>
        <v>#REF!</v>
      </c>
      <c r="U20" s="53" t="e">
        <f>Fixtures!#REF!</f>
        <v>#REF!</v>
      </c>
      <c r="V20" s="57" t="e">
        <f>VLOOKUP($U20,PercentGoalStats!$A$3:$AE$998,5,FALSE)</f>
        <v>#REF!</v>
      </c>
      <c r="W20" s="58" t="e">
        <f>VLOOKUP($U20,PercentGoalStats!$A$3:$AE$998,7,FALSE)</f>
        <v>#REF!</v>
      </c>
      <c r="X20" s="58" t="e">
        <f>VLOOKUP($U20,PercentGoalStats!$A$3:$AE$998,8,FALSE)</f>
        <v>#REF!</v>
      </c>
      <c r="Y20" s="58" t="e">
        <f>VLOOKUP($U20,PercentGoalStats!$A$3:$AE$998,10,FALSE)</f>
        <v>#REF!</v>
      </c>
      <c r="Z20" s="58" t="e">
        <f>VLOOKUP($U20,PercentGoalStats!$A$3:$AE$998,11,FALSE)</f>
        <v>#REF!</v>
      </c>
      <c r="AA20" s="58" t="e">
        <f>VLOOKUP($U20,PercentGoalStats!$A$3:$AE$998,13,FALSE)</f>
        <v>#REF!</v>
      </c>
      <c r="AB20" s="58" t="e">
        <f>VLOOKUP($U20,PercentGoalStats!$A$3:$AE$998,14,FALSE)</f>
        <v>#REF!</v>
      </c>
      <c r="AC20" s="58" t="e">
        <f>VLOOKUP($U20,PercentGoalStats!$A$3:$AE$998,16,FALSE)</f>
        <v>#REF!</v>
      </c>
      <c r="AD20" s="58" t="e">
        <f>VLOOKUP($U20,PercentGoalStats!$A$3:$AE$998,17,FALSE)</f>
        <v>#REF!</v>
      </c>
      <c r="AE20" s="58" t="e">
        <f>VLOOKUP($U20,PercentGoalStats!$A$3:$AE$998,19,FALSE)</f>
        <v>#REF!</v>
      </c>
      <c r="AF20" s="58" t="e">
        <f>VLOOKUP($U20,PercentGoalStats!$A$3:$AE$998,20,FALSE)</f>
        <v>#REF!</v>
      </c>
      <c r="AG20" s="58" t="e">
        <f>VLOOKUP($U20,PercentGoalStats!$A$3:$AE$998,22,FALSE)</f>
        <v>#REF!</v>
      </c>
      <c r="AH20" s="58" t="e">
        <f>VLOOKUP($U20,PercentGoalStats!$A$3:$AE$998,23,FALSE)</f>
        <v>#REF!</v>
      </c>
      <c r="AI20" s="58" t="e">
        <f>VLOOKUP($U20,PercentGoalStats!$A$3:$AE$998,25,FALSE)</f>
        <v>#REF!</v>
      </c>
      <c r="AJ20" s="58" t="e">
        <f>VLOOKUP($U20,PercentGoalStats!$A$3:$AE$998,26,FALSE)</f>
        <v>#REF!</v>
      </c>
      <c r="AK20" s="58" t="e">
        <f>VLOOKUP($U20,PercentGoalStats!$A$3:$AE$998,28,FALSE)</f>
        <v>#REF!</v>
      </c>
      <c r="AL20" s="58" t="e">
        <f>VLOOKUP($U20,PercentGoalStats!$A$3:$AE$998,29,FALSE)</f>
        <v>#REF!</v>
      </c>
      <c r="AM20" s="58" t="e">
        <f>VLOOKUP($U20,PercentGoalStats!$A$3:$AE$998,31,FALSE)</f>
        <v>#REF!</v>
      </c>
    </row>
    <row r="21" spans="1:39" ht="14.4" hidden="1" thickTop="1" x14ac:dyDescent="0.3">
      <c r="A21" s="57" t="e">
        <f>VLOOKUP($S21,PercentGoalStats!$A$3:$AE$998,5,FALSE)</f>
        <v>#REF!</v>
      </c>
      <c r="B21" s="58" t="e">
        <f>VLOOKUP($S21,PercentGoalStats!$A$3:$AE$998,6,FALSE)</f>
        <v>#REF!</v>
      </c>
      <c r="C21" s="58" t="e">
        <f>VLOOKUP($S21,PercentGoalStats!$A$3:$AE$998,8,FALSE)</f>
        <v>#REF!</v>
      </c>
      <c r="D21" s="58" t="e">
        <f>VLOOKUP($S21,PercentGoalStats!$A$3:$AE$998,9,FALSE)</f>
        <v>#REF!</v>
      </c>
      <c r="E21" s="58" t="e">
        <f>VLOOKUP($S21,PercentGoalStats!$A$3:$AE$998,11,FALSE)</f>
        <v>#REF!</v>
      </c>
      <c r="F21" s="58" t="e">
        <f>VLOOKUP($S21,PercentGoalStats!$A$3:$AE$998,12,FALSE)</f>
        <v>#REF!</v>
      </c>
      <c r="G21" s="58" t="e">
        <f>VLOOKUP($S21,PercentGoalStats!$A$3:$AE$998,14,FALSE)</f>
        <v>#REF!</v>
      </c>
      <c r="H21" s="58" t="e">
        <f>VLOOKUP($S21,PercentGoalStats!$A$3:$AE$998,15,FALSE)</f>
        <v>#REF!</v>
      </c>
      <c r="I21" s="58" t="e">
        <f>VLOOKUP($S21,PercentGoalStats!$A$3:$AE$998,17,FALSE)</f>
        <v>#REF!</v>
      </c>
      <c r="J21" s="58" t="e">
        <f>VLOOKUP($S21,PercentGoalStats!$A$3:$AE$998,18,FALSE)</f>
        <v>#REF!</v>
      </c>
      <c r="K21" s="58" t="e">
        <f>VLOOKUP($S21,PercentGoalStats!$A$3:$AE$998,20,FALSE)</f>
        <v>#REF!</v>
      </c>
      <c r="L21" s="58" t="e">
        <f>VLOOKUP($S21,PercentGoalStats!$A$3:$AE$998,21,FALSE)</f>
        <v>#REF!</v>
      </c>
      <c r="M21" s="58" t="e">
        <f>VLOOKUP($S21,PercentGoalStats!$A$3:$AE$998,23,FALSE)</f>
        <v>#REF!</v>
      </c>
      <c r="N21" s="58" t="e">
        <f>VLOOKUP($S21,PercentGoalStats!$A$3:$AE$998,24,FALSE)</f>
        <v>#REF!</v>
      </c>
      <c r="O21" s="58" t="e">
        <f>VLOOKUP($S21,PercentGoalStats!$A$3:$AE$998,26,FALSE)</f>
        <v>#REF!</v>
      </c>
      <c r="P21" s="58" t="e">
        <f>VLOOKUP($S21,PercentGoalStats!$A$3:$AE$998,27,FALSE)</f>
        <v>#REF!</v>
      </c>
      <c r="Q21" s="58" t="e">
        <f>VLOOKUP($S21,PercentGoalStats!$A$3:$AE$998,29,FALSE)</f>
        <v>#REF!</v>
      </c>
      <c r="R21" s="58" t="e">
        <f>VLOOKUP($S21,PercentGoalStats!$A$3:$AE$998,30,FALSE)</f>
        <v>#REF!</v>
      </c>
      <c r="S21" s="53" t="e">
        <f>Fixtures!#REF!</f>
        <v>#REF!</v>
      </c>
      <c r="T21" s="54" t="e">
        <f>Fixtures!#REF!</f>
        <v>#REF!</v>
      </c>
      <c r="U21" s="53" t="e">
        <f>Fixtures!#REF!</f>
        <v>#REF!</v>
      </c>
      <c r="V21" s="57" t="e">
        <f>VLOOKUP($U21,PercentGoalStats!$A$3:$AE$998,5,FALSE)</f>
        <v>#REF!</v>
      </c>
      <c r="W21" s="58" t="e">
        <f>VLOOKUP($U21,PercentGoalStats!$A$3:$AE$998,7,FALSE)</f>
        <v>#REF!</v>
      </c>
      <c r="X21" s="58" t="e">
        <f>VLOOKUP($U21,PercentGoalStats!$A$3:$AE$998,8,FALSE)</f>
        <v>#REF!</v>
      </c>
      <c r="Y21" s="58" t="e">
        <f>VLOOKUP($U21,PercentGoalStats!$A$3:$AE$998,10,FALSE)</f>
        <v>#REF!</v>
      </c>
      <c r="Z21" s="58" t="e">
        <f>VLOOKUP($U21,PercentGoalStats!$A$3:$AE$998,11,FALSE)</f>
        <v>#REF!</v>
      </c>
      <c r="AA21" s="58" t="e">
        <f>VLOOKUP($U21,PercentGoalStats!$A$3:$AE$998,13,FALSE)</f>
        <v>#REF!</v>
      </c>
      <c r="AB21" s="58" t="e">
        <f>VLOOKUP($U21,PercentGoalStats!$A$3:$AE$998,14,FALSE)</f>
        <v>#REF!</v>
      </c>
      <c r="AC21" s="58" t="e">
        <f>VLOOKUP($U21,PercentGoalStats!$A$3:$AE$998,16,FALSE)</f>
        <v>#REF!</v>
      </c>
      <c r="AD21" s="58" t="e">
        <f>VLOOKUP($U21,PercentGoalStats!$A$3:$AE$998,17,FALSE)</f>
        <v>#REF!</v>
      </c>
      <c r="AE21" s="58" t="e">
        <f>VLOOKUP($U21,PercentGoalStats!$A$3:$AE$998,19,FALSE)</f>
        <v>#REF!</v>
      </c>
      <c r="AF21" s="58" t="e">
        <f>VLOOKUP($U21,PercentGoalStats!$A$3:$AE$998,20,FALSE)</f>
        <v>#REF!</v>
      </c>
      <c r="AG21" s="58" t="e">
        <f>VLOOKUP($U21,PercentGoalStats!$A$3:$AE$998,22,FALSE)</f>
        <v>#REF!</v>
      </c>
      <c r="AH21" s="58" t="e">
        <f>VLOOKUP($U21,PercentGoalStats!$A$3:$AE$998,23,FALSE)</f>
        <v>#REF!</v>
      </c>
      <c r="AI21" s="58" t="e">
        <f>VLOOKUP($U21,PercentGoalStats!$A$3:$AE$998,25,FALSE)</f>
        <v>#REF!</v>
      </c>
      <c r="AJ21" s="58" t="e">
        <f>VLOOKUP($U21,PercentGoalStats!$A$3:$AE$998,26,FALSE)</f>
        <v>#REF!</v>
      </c>
      <c r="AK21" s="58" t="e">
        <f>VLOOKUP($U21,PercentGoalStats!$A$3:$AE$998,28,FALSE)</f>
        <v>#REF!</v>
      </c>
      <c r="AL21" s="58" t="e">
        <f>VLOOKUP($U21,PercentGoalStats!$A$3:$AE$998,29,FALSE)</f>
        <v>#REF!</v>
      </c>
      <c r="AM21" s="58" t="e">
        <f>VLOOKUP($U21,PercentGoalStats!$A$3:$AE$998,31,FALSE)</f>
        <v>#REF!</v>
      </c>
    </row>
    <row r="22" spans="1:39" ht="14.4" hidden="1" thickTop="1" x14ac:dyDescent="0.3">
      <c r="A22" s="57" t="e">
        <f>VLOOKUP($S22,PercentGoalStats!$A$3:$AE$998,5,FALSE)</f>
        <v>#REF!</v>
      </c>
      <c r="B22" s="58" t="e">
        <f>VLOOKUP($S22,PercentGoalStats!$A$3:$AE$998,6,FALSE)</f>
        <v>#REF!</v>
      </c>
      <c r="C22" s="58" t="e">
        <f>VLOOKUP($S22,PercentGoalStats!$A$3:$AE$998,8,FALSE)</f>
        <v>#REF!</v>
      </c>
      <c r="D22" s="58" t="e">
        <f>VLOOKUP($S22,PercentGoalStats!$A$3:$AE$998,9,FALSE)</f>
        <v>#REF!</v>
      </c>
      <c r="E22" s="58" t="e">
        <f>VLOOKUP($S22,PercentGoalStats!$A$3:$AE$998,11,FALSE)</f>
        <v>#REF!</v>
      </c>
      <c r="F22" s="58" t="e">
        <f>VLOOKUP($S22,PercentGoalStats!$A$3:$AE$998,12,FALSE)</f>
        <v>#REF!</v>
      </c>
      <c r="G22" s="58" t="e">
        <f>VLOOKUP($S22,PercentGoalStats!$A$3:$AE$998,14,FALSE)</f>
        <v>#REF!</v>
      </c>
      <c r="H22" s="58" t="e">
        <f>VLOOKUP($S22,PercentGoalStats!$A$3:$AE$998,15,FALSE)</f>
        <v>#REF!</v>
      </c>
      <c r="I22" s="58" t="e">
        <f>VLOOKUP($S22,PercentGoalStats!$A$3:$AE$998,17,FALSE)</f>
        <v>#REF!</v>
      </c>
      <c r="J22" s="58" t="e">
        <f>VLOOKUP($S22,PercentGoalStats!$A$3:$AE$998,18,FALSE)</f>
        <v>#REF!</v>
      </c>
      <c r="K22" s="58" t="e">
        <f>VLOOKUP($S22,PercentGoalStats!$A$3:$AE$998,20,FALSE)</f>
        <v>#REF!</v>
      </c>
      <c r="L22" s="58" t="e">
        <f>VLOOKUP($S22,PercentGoalStats!$A$3:$AE$998,21,FALSE)</f>
        <v>#REF!</v>
      </c>
      <c r="M22" s="58" t="e">
        <f>VLOOKUP($S22,PercentGoalStats!$A$3:$AE$998,23,FALSE)</f>
        <v>#REF!</v>
      </c>
      <c r="N22" s="58" t="e">
        <f>VLOOKUP($S22,PercentGoalStats!$A$3:$AE$998,24,FALSE)</f>
        <v>#REF!</v>
      </c>
      <c r="O22" s="58" t="e">
        <f>VLOOKUP($S22,PercentGoalStats!$A$3:$AE$998,26,FALSE)</f>
        <v>#REF!</v>
      </c>
      <c r="P22" s="58" t="e">
        <f>VLOOKUP($S22,PercentGoalStats!$A$3:$AE$998,27,FALSE)</f>
        <v>#REF!</v>
      </c>
      <c r="Q22" s="58" t="e">
        <f>VLOOKUP($S22,PercentGoalStats!$A$3:$AE$998,29,FALSE)</f>
        <v>#REF!</v>
      </c>
      <c r="R22" s="58" t="e">
        <f>VLOOKUP($S22,PercentGoalStats!$A$3:$AE$998,30,FALSE)</f>
        <v>#REF!</v>
      </c>
      <c r="S22" s="53" t="e">
        <f>Fixtures!#REF!</f>
        <v>#REF!</v>
      </c>
      <c r="T22" s="54" t="e">
        <f>Fixtures!#REF!</f>
        <v>#REF!</v>
      </c>
      <c r="U22" s="53" t="e">
        <f>Fixtures!#REF!</f>
        <v>#REF!</v>
      </c>
      <c r="V22" s="57" t="e">
        <f>VLOOKUP($U22,PercentGoalStats!$A$3:$AE$998,5,FALSE)</f>
        <v>#REF!</v>
      </c>
      <c r="W22" s="58" t="e">
        <f>VLOOKUP($U22,PercentGoalStats!$A$3:$AE$998,7,FALSE)</f>
        <v>#REF!</v>
      </c>
      <c r="X22" s="58" t="e">
        <f>VLOOKUP($U22,PercentGoalStats!$A$3:$AE$998,8,FALSE)</f>
        <v>#REF!</v>
      </c>
      <c r="Y22" s="58" t="e">
        <f>VLOOKUP($U22,PercentGoalStats!$A$3:$AE$998,10,FALSE)</f>
        <v>#REF!</v>
      </c>
      <c r="Z22" s="58" t="e">
        <f>VLOOKUP($U22,PercentGoalStats!$A$3:$AE$998,11,FALSE)</f>
        <v>#REF!</v>
      </c>
      <c r="AA22" s="58" t="e">
        <f>VLOOKUP($U22,PercentGoalStats!$A$3:$AE$998,13,FALSE)</f>
        <v>#REF!</v>
      </c>
      <c r="AB22" s="58" t="e">
        <f>VLOOKUP($U22,PercentGoalStats!$A$3:$AE$998,14,FALSE)</f>
        <v>#REF!</v>
      </c>
      <c r="AC22" s="58" t="e">
        <f>VLOOKUP($U22,PercentGoalStats!$A$3:$AE$998,16,FALSE)</f>
        <v>#REF!</v>
      </c>
      <c r="AD22" s="58" t="e">
        <f>VLOOKUP($U22,PercentGoalStats!$A$3:$AE$998,17,FALSE)</f>
        <v>#REF!</v>
      </c>
      <c r="AE22" s="58" t="e">
        <f>VLOOKUP($U22,PercentGoalStats!$A$3:$AE$998,19,FALSE)</f>
        <v>#REF!</v>
      </c>
      <c r="AF22" s="58" t="e">
        <f>VLOOKUP($U22,PercentGoalStats!$A$3:$AE$998,20,FALSE)</f>
        <v>#REF!</v>
      </c>
      <c r="AG22" s="58" t="e">
        <f>VLOOKUP($U22,PercentGoalStats!$A$3:$AE$998,22,FALSE)</f>
        <v>#REF!</v>
      </c>
      <c r="AH22" s="58" t="e">
        <f>VLOOKUP($U22,PercentGoalStats!$A$3:$AE$998,23,FALSE)</f>
        <v>#REF!</v>
      </c>
      <c r="AI22" s="58" t="e">
        <f>VLOOKUP($U22,PercentGoalStats!$A$3:$AE$998,25,FALSE)</f>
        <v>#REF!</v>
      </c>
      <c r="AJ22" s="58" t="e">
        <f>VLOOKUP($U22,PercentGoalStats!$A$3:$AE$998,26,FALSE)</f>
        <v>#REF!</v>
      </c>
      <c r="AK22" s="58" t="e">
        <f>VLOOKUP($U22,PercentGoalStats!$A$3:$AE$998,28,FALSE)</f>
        <v>#REF!</v>
      </c>
      <c r="AL22" s="58" t="e">
        <f>VLOOKUP($U22,PercentGoalStats!$A$3:$AE$998,29,FALSE)</f>
        <v>#REF!</v>
      </c>
      <c r="AM22" s="58" t="e">
        <f>VLOOKUP($U22,PercentGoalStats!$A$3:$AE$998,31,FALSE)</f>
        <v>#REF!</v>
      </c>
    </row>
    <row r="23" spans="1:39" ht="14.4" hidden="1" thickTop="1" x14ac:dyDescent="0.3">
      <c r="A23" s="57" t="e">
        <f>VLOOKUP($S23,PercentGoalStats!$A$3:$AE$998,5,FALSE)</f>
        <v>#REF!</v>
      </c>
      <c r="B23" s="58" t="e">
        <f>VLOOKUP($S23,PercentGoalStats!$A$3:$AE$998,6,FALSE)</f>
        <v>#REF!</v>
      </c>
      <c r="C23" s="58" t="e">
        <f>VLOOKUP($S23,PercentGoalStats!$A$3:$AE$998,8,FALSE)</f>
        <v>#REF!</v>
      </c>
      <c r="D23" s="58" t="e">
        <f>VLOOKUP($S23,PercentGoalStats!$A$3:$AE$998,9,FALSE)</f>
        <v>#REF!</v>
      </c>
      <c r="E23" s="58" t="e">
        <f>VLOOKUP($S23,PercentGoalStats!$A$3:$AE$998,11,FALSE)</f>
        <v>#REF!</v>
      </c>
      <c r="F23" s="58" t="e">
        <f>VLOOKUP($S23,PercentGoalStats!$A$3:$AE$998,12,FALSE)</f>
        <v>#REF!</v>
      </c>
      <c r="G23" s="58" t="e">
        <f>VLOOKUP($S23,PercentGoalStats!$A$3:$AE$998,14,FALSE)</f>
        <v>#REF!</v>
      </c>
      <c r="H23" s="58" t="e">
        <f>VLOOKUP($S23,PercentGoalStats!$A$3:$AE$998,15,FALSE)</f>
        <v>#REF!</v>
      </c>
      <c r="I23" s="58" t="e">
        <f>VLOOKUP($S23,PercentGoalStats!$A$3:$AE$998,17,FALSE)</f>
        <v>#REF!</v>
      </c>
      <c r="J23" s="58" t="e">
        <f>VLOOKUP($S23,PercentGoalStats!$A$3:$AE$998,18,FALSE)</f>
        <v>#REF!</v>
      </c>
      <c r="K23" s="58" t="e">
        <f>VLOOKUP($S23,PercentGoalStats!$A$3:$AE$998,20,FALSE)</f>
        <v>#REF!</v>
      </c>
      <c r="L23" s="58" t="e">
        <f>VLOOKUP($S23,PercentGoalStats!$A$3:$AE$998,21,FALSE)</f>
        <v>#REF!</v>
      </c>
      <c r="M23" s="58" t="e">
        <f>VLOOKUP($S23,PercentGoalStats!$A$3:$AE$998,23,FALSE)</f>
        <v>#REF!</v>
      </c>
      <c r="N23" s="58" t="e">
        <f>VLOOKUP($S23,PercentGoalStats!$A$3:$AE$998,24,FALSE)</f>
        <v>#REF!</v>
      </c>
      <c r="O23" s="58" t="e">
        <f>VLOOKUP($S23,PercentGoalStats!$A$3:$AE$998,26,FALSE)</f>
        <v>#REF!</v>
      </c>
      <c r="P23" s="58" t="e">
        <f>VLOOKUP($S23,PercentGoalStats!$A$3:$AE$998,27,FALSE)</f>
        <v>#REF!</v>
      </c>
      <c r="Q23" s="58" t="e">
        <f>VLOOKUP($S23,PercentGoalStats!$A$3:$AE$998,29,FALSE)</f>
        <v>#REF!</v>
      </c>
      <c r="R23" s="58" t="e">
        <f>VLOOKUP($S23,PercentGoalStats!$A$3:$AE$998,30,FALSE)</f>
        <v>#REF!</v>
      </c>
      <c r="S23" s="53" t="e">
        <f>Fixtures!#REF!</f>
        <v>#REF!</v>
      </c>
      <c r="T23" s="54" t="e">
        <f>Fixtures!#REF!</f>
        <v>#REF!</v>
      </c>
      <c r="U23" s="53" t="e">
        <f>Fixtures!#REF!</f>
        <v>#REF!</v>
      </c>
      <c r="V23" s="57" t="e">
        <f>VLOOKUP($U23,PercentGoalStats!$A$3:$AE$998,5,FALSE)</f>
        <v>#REF!</v>
      </c>
      <c r="W23" s="58" t="e">
        <f>VLOOKUP($U23,PercentGoalStats!$A$3:$AE$998,7,FALSE)</f>
        <v>#REF!</v>
      </c>
      <c r="X23" s="58" t="e">
        <f>VLOOKUP($U23,PercentGoalStats!$A$3:$AE$998,8,FALSE)</f>
        <v>#REF!</v>
      </c>
      <c r="Y23" s="58" t="e">
        <f>VLOOKUP($U23,PercentGoalStats!$A$3:$AE$998,10,FALSE)</f>
        <v>#REF!</v>
      </c>
      <c r="Z23" s="58" t="e">
        <f>VLOOKUP($U23,PercentGoalStats!$A$3:$AE$998,11,FALSE)</f>
        <v>#REF!</v>
      </c>
      <c r="AA23" s="58" t="e">
        <f>VLOOKUP($U23,PercentGoalStats!$A$3:$AE$998,13,FALSE)</f>
        <v>#REF!</v>
      </c>
      <c r="AB23" s="58" t="e">
        <f>VLOOKUP($U23,PercentGoalStats!$A$3:$AE$998,14,FALSE)</f>
        <v>#REF!</v>
      </c>
      <c r="AC23" s="58" t="e">
        <f>VLOOKUP($U23,PercentGoalStats!$A$3:$AE$998,16,FALSE)</f>
        <v>#REF!</v>
      </c>
      <c r="AD23" s="58" t="e">
        <f>VLOOKUP($U23,PercentGoalStats!$A$3:$AE$998,17,FALSE)</f>
        <v>#REF!</v>
      </c>
      <c r="AE23" s="58" t="e">
        <f>VLOOKUP($U23,PercentGoalStats!$A$3:$AE$998,19,FALSE)</f>
        <v>#REF!</v>
      </c>
      <c r="AF23" s="58" t="e">
        <f>VLOOKUP($U23,PercentGoalStats!$A$3:$AE$998,20,FALSE)</f>
        <v>#REF!</v>
      </c>
      <c r="AG23" s="58" t="e">
        <f>VLOOKUP($U23,PercentGoalStats!$A$3:$AE$998,22,FALSE)</f>
        <v>#REF!</v>
      </c>
      <c r="AH23" s="58" t="e">
        <f>VLOOKUP($U23,PercentGoalStats!$A$3:$AE$998,23,FALSE)</f>
        <v>#REF!</v>
      </c>
      <c r="AI23" s="58" t="e">
        <f>VLOOKUP($U23,PercentGoalStats!$A$3:$AE$998,25,FALSE)</f>
        <v>#REF!</v>
      </c>
      <c r="AJ23" s="58" t="e">
        <f>VLOOKUP($U23,PercentGoalStats!$A$3:$AE$998,26,FALSE)</f>
        <v>#REF!</v>
      </c>
      <c r="AK23" s="58" t="e">
        <f>VLOOKUP($U23,PercentGoalStats!$A$3:$AE$998,28,FALSE)</f>
        <v>#REF!</v>
      </c>
      <c r="AL23" s="58" t="e">
        <f>VLOOKUP($U23,PercentGoalStats!$A$3:$AE$998,29,FALSE)</f>
        <v>#REF!</v>
      </c>
      <c r="AM23" s="58" t="e">
        <f>VLOOKUP($U23,PercentGoalStats!$A$3:$AE$998,31,FALSE)</f>
        <v>#REF!</v>
      </c>
    </row>
    <row r="24" spans="1:39" ht="14.4" hidden="1" thickTop="1" x14ac:dyDescent="0.3">
      <c r="A24" s="57" t="e">
        <f>VLOOKUP($S24,PercentGoalStats!$A$3:$AE$998,5,FALSE)</f>
        <v>#REF!</v>
      </c>
      <c r="B24" s="58" t="e">
        <f>VLOOKUP($S24,PercentGoalStats!$A$3:$AE$998,6,FALSE)</f>
        <v>#REF!</v>
      </c>
      <c r="C24" s="58" t="e">
        <f>VLOOKUP($S24,PercentGoalStats!$A$3:$AE$998,8,FALSE)</f>
        <v>#REF!</v>
      </c>
      <c r="D24" s="58" t="e">
        <f>VLOOKUP($S24,PercentGoalStats!$A$3:$AE$998,9,FALSE)</f>
        <v>#REF!</v>
      </c>
      <c r="E24" s="58" t="e">
        <f>VLOOKUP($S24,PercentGoalStats!$A$3:$AE$998,11,FALSE)</f>
        <v>#REF!</v>
      </c>
      <c r="F24" s="58" t="e">
        <f>VLOOKUP($S24,PercentGoalStats!$A$3:$AE$998,12,FALSE)</f>
        <v>#REF!</v>
      </c>
      <c r="G24" s="58" t="e">
        <f>VLOOKUP($S24,PercentGoalStats!$A$3:$AE$998,14,FALSE)</f>
        <v>#REF!</v>
      </c>
      <c r="H24" s="58" t="e">
        <f>VLOOKUP($S24,PercentGoalStats!$A$3:$AE$998,15,FALSE)</f>
        <v>#REF!</v>
      </c>
      <c r="I24" s="58" t="e">
        <f>VLOOKUP($S24,PercentGoalStats!$A$3:$AE$998,17,FALSE)</f>
        <v>#REF!</v>
      </c>
      <c r="J24" s="58" t="e">
        <f>VLOOKUP($S24,PercentGoalStats!$A$3:$AE$998,18,FALSE)</f>
        <v>#REF!</v>
      </c>
      <c r="K24" s="58" t="e">
        <f>VLOOKUP($S24,PercentGoalStats!$A$3:$AE$998,20,FALSE)</f>
        <v>#REF!</v>
      </c>
      <c r="L24" s="58" t="e">
        <f>VLOOKUP($S24,PercentGoalStats!$A$3:$AE$998,21,FALSE)</f>
        <v>#REF!</v>
      </c>
      <c r="M24" s="58" t="e">
        <f>VLOOKUP($S24,PercentGoalStats!$A$3:$AE$998,23,FALSE)</f>
        <v>#REF!</v>
      </c>
      <c r="N24" s="58" t="e">
        <f>VLOOKUP($S24,PercentGoalStats!$A$3:$AE$998,24,FALSE)</f>
        <v>#REF!</v>
      </c>
      <c r="O24" s="58" t="e">
        <f>VLOOKUP($S24,PercentGoalStats!$A$3:$AE$998,26,FALSE)</f>
        <v>#REF!</v>
      </c>
      <c r="P24" s="58" t="e">
        <f>VLOOKUP($S24,PercentGoalStats!$A$3:$AE$998,27,FALSE)</f>
        <v>#REF!</v>
      </c>
      <c r="Q24" s="58" t="e">
        <f>VLOOKUP($S24,PercentGoalStats!$A$3:$AE$998,29,FALSE)</f>
        <v>#REF!</v>
      </c>
      <c r="R24" s="58" t="e">
        <f>VLOOKUP($S24,PercentGoalStats!$A$3:$AE$998,30,FALSE)</f>
        <v>#REF!</v>
      </c>
      <c r="S24" s="53" t="e">
        <f>Fixtures!#REF!</f>
        <v>#REF!</v>
      </c>
      <c r="T24" s="54" t="e">
        <f>Fixtures!#REF!</f>
        <v>#REF!</v>
      </c>
      <c r="U24" s="53" t="e">
        <f>Fixtures!#REF!</f>
        <v>#REF!</v>
      </c>
      <c r="V24" s="57" t="e">
        <f>VLOOKUP($U24,PercentGoalStats!$A$3:$AE$998,5,FALSE)</f>
        <v>#REF!</v>
      </c>
      <c r="W24" s="58" t="e">
        <f>VLOOKUP($U24,PercentGoalStats!$A$3:$AE$998,7,FALSE)</f>
        <v>#REF!</v>
      </c>
      <c r="X24" s="58" t="e">
        <f>VLOOKUP($U24,PercentGoalStats!$A$3:$AE$998,8,FALSE)</f>
        <v>#REF!</v>
      </c>
      <c r="Y24" s="58" t="e">
        <f>VLOOKUP($U24,PercentGoalStats!$A$3:$AE$998,10,FALSE)</f>
        <v>#REF!</v>
      </c>
      <c r="Z24" s="58" t="e">
        <f>VLOOKUP($U24,PercentGoalStats!$A$3:$AE$998,11,FALSE)</f>
        <v>#REF!</v>
      </c>
      <c r="AA24" s="58" t="e">
        <f>VLOOKUP($U24,PercentGoalStats!$A$3:$AE$998,13,FALSE)</f>
        <v>#REF!</v>
      </c>
      <c r="AB24" s="58" t="e">
        <f>VLOOKUP($U24,PercentGoalStats!$A$3:$AE$998,14,FALSE)</f>
        <v>#REF!</v>
      </c>
      <c r="AC24" s="58" t="e">
        <f>VLOOKUP($U24,PercentGoalStats!$A$3:$AE$998,16,FALSE)</f>
        <v>#REF!</v>
      </c>
      <c r="AD24" s="58" t="e">
        <f>VLOOKUP($U24,PercentGoalStats!$A$3:$AE$998,17,FALSE)</f>
        <v>#REF!</v>
      </c>
      <c r="AE24" s="58" t="e">
        <f>VLOOKUP($U24,PercentGoalStats!$A$3:$AE$998,19,FALSE)</f>
        <v>#REF!</v>
      </c>
      <c r="AF24" s="58" t="e">
        <f>VLOOKUP($U24,PercentGoalStats!$A$3:$AE$998,20,FALSE)</f>
        <v>#REF!</v>
      </c>
      <c r="AG24" s="58" t="e">
        <f>VLOOKUP($U24,PercentGoalStats!$A$3:$AE$998,22,FALSE)</f>
        <v>#REF!</v>
      </c>
      <c r="AH24" s="58" t="e">
        <f>VLOOKUP($U24,PercentGoalStats!$A$3:$AE$998,23,FALSE)</f>
        <v>#REF!</v>
      </c>
      <c r="AI24" s="58" t="e">
        <f>VLOOKUP($U24,PercentGoalStats!$A$3:$AE$998,25,FALSE)</f>
        <v>#REF!</v>
      </c>
      <c r="AJ24" s="58" t="e">
        <f>VLOOKUP($U24,PercentGoalStats!$A$3:$AE$998,26,FALSE)</f>
        <v>#REF!</v>
      </c>
      <c r="AK24" s="58" t="e">
        <f>VLOOKUP($U24,PercentGoalStats!$A$3:$AE$998,28,FALSE)</f>
        <v>#REF!</v>
      </c>
      <c r="AL24" s="58" t="e">
        <f>VLOOKUP($U24,PercentGoalStats!$A$3:$AE$998,29,FALSE)</f>
        <v>#REF!</v>
      </c>
      <c r="AM24" s="58" t="e">
        <f>VLOOKUP($U24,PercentGoalStats!$A$3:$AE$998,31,FALSE)</f>
        <v>#REF!</v>
      </c>
    </row>
    <row r="25" spans="1:39" ht="14.4" hidden="1" thickTop="1" x14ac:dyDescent="0.3">
      <c r="A25" s="57" t="e">
        <f>VLOOKUP($S25,PercentGoalStats!$A$3:$AE$998,5,FALSE)</f>
        <v>#REF!</v>
      </c>
      <c r="B25" s="58" t="e">
        <f>VLOOKUP($S25,PercentGoalStats!$A$3:$AE$998,6,FALSE)</f>
        <v>#REF!</v>
      </c>
      <c r="C25" s="58" t="e">
        <f>VLOOKUP($S25,PercentGoalStats!$A$3:$AE$998,8,FALSE)</f>
        <v>#REF!</v>
      </c>
      <c r="D25" s="58" t="e">
        <f>VLOOKUP($S25,PercentGoalStats!$A$3:$AE$998,9,FALSE)</f>
        <v>#REF!</v>
      </c>
      <c r="E25" s="58" t="e">
        <f>VLOOKUP($S25,PercentGoalStats!$A$3:$AE$998,11,FALSE)</f>
        <v>#REF!</v>
      </c>
      <c r="F25" s="58" t="e">
        <f>VLOOKUP($S25,PercentGoalStats!$A$3:$AE$998,12,FALSE)</f>
        <v>#REF!</v>
      </c>
      <c r="G25" s="58" t="e">
        <f>VLOOKUP($S25,PercentGoalStats!$A$3:$AE$998,14,FALSE)</f>
        <v>#REF!</v>
      </c>
      <c r="H25" s="58" t="e">
        <f>VLOOKUP($S25,PercentGoalStats!$A$3:$AE$998,15,FALSE)</f>
        <v>#REF!</v>
      </c>
      <c r="I25" s="58" t="e">
        <f>VLOOKUP($S25,PercentGoalStats!$A$3:$AE$998,17,FALSE)</f>
        <v>#REF!</v>
      </c>
      <c r="J25" s="58" t="e">
        <f>VLOOKUP($S25,PercentGoalStats!$A$3:$AE$998,18,FALSE)</f>
        <v>#REF!</v>
      </c>
      <c r="K25" s="58" t="e">
        <f>VLOOKUP($S25,PercentGoalStats!$A$3:$AE$998,20,FALSE)</f>
        <v>#REF!</v>
      </c>
      <c r="L25" s="58" t="e">
        <f>VLOOKUP($S25,PercentGoalStats!$A$3:$AE$998,21,FALSE)</f>
        <v>#REF!</v>
      </c>
      <c r="M25" s="58" t="e">
        <f>VLOOKUP($S25,PercentGoalStats!$A$3:$AE$998,23,FALSE)</f>
        <v>#REF!</v>
      </c>
      <c r="N25" s="58" t="e">
        <f>VLOOKUP($S25,PercentGoalStats!$A$3:$AE$998,24,FALSE)</f>
        <v>#REF!</v>
      </c>
      <c r="O25" s="58" t="e">
        <f>VLOOKUP($S25,PercentGoalStats!$A$3:$AE$998,26,FALSE)</f>
        <v>#REF!</v>
      </c>
      <c r="P25" s="58" t="e">
        <f>VLOOKUP($S25,PercentGoalStats!$A$3:$AE$998,27,FALSE)</f>
        <v>#REF!</v>
      </c>
      <c r="Q25" s="58" t="e">
        <f>VLOOKUP($S25,PercentGoalStats!$A$3:$AE$998,29,FALSE)</f>
        <v>#REF!</v>
      </c>
      <c r="R25" s="58" t="e">
        <f>VLOOKUP($S25,PercentGoalStats!$A$3:$AE$998,30,FALSE)</f>
        <v>#REF!</v>
      </c>
      <c r="S25" s="53" t="e">
        <f>Fixtures!#REF!</f>
        <v>#REF!</v>
      </c>
      <c r="T25" s="54" t="e">
        <f>Fixtures!#REF!</f>
        <v>#REF!</v>
      </c>
      <c r="U25" s="53" t="e">
        <f>Fixtures!#REF!</f>
        <v>#REF!</v>
      </c>
      <c r="V25" s="57" t="e">
        <f>VLOOKUP($U25,PercentGoalStats!$A$3:$AE$998,5,FALSE)</f>
        <v>#REF!</v>
      </c>
      <c r="W25" s="58" t="e">
        <f>VLOOKUP($U25,PercentGoalStats!$A$3:$AE$998,7,FALSE)</f>
        <v>#REF!</v>
      </c>
      <c r="X25" s="58" t="e">
        <f>VLOOKUP($U25,PercentGoalStats!$A$3:$AE$998,8,FALSE)</f>
        <v>#REF!</v>
      </c>
      <c r="Y25" s="58" t="e">
        <f>VLOOKUP($U25,PercentGoalStats!$A$3:$AE$998,10,FALSE)</f>
        <v>#REF!</v>
      </c>
      <c r="Z25" s="58" t="e">
        <f>VLOOKUP($U25,PercentGoalStats!$A$3:$AE$998,11,FALSE)</f>
        <v>#REF!</v>
      </c>
      <c r="AA25" s="58" t="e">
        <f>VLOOKUP($U25,PercentGoalStats!$A$3:$AE$998,13,FALSE)</f>
        <v>#REF!</v>
      </c>
      <c r="AB25" s="58" t="e">
        <f>VLOOKUP($U25,PercentGoalStats!$A$3:$AE$998,14,FALSE)</f>
        <v>#REF!</v>
      </c>
      <c r="AC25" s="58" t="e">
        <f>VLOOKUP($U25,PercentGoalStats!$A$3:$AE$998,16,FALSE)</f>
        <v>#REF!</v>
      </c>
      <c r="AD25" s="58" t="e">
        <f>VLOOKUP($U25,PercentGoalStats!$A$3:$AE$998,17,FALSE)</f>
        <v>#REF!</v>
      </c>
      <c r="AE25" s="58" t="e">
        <f>VLOOKUP($U25,PercentGoalStats!$A$3:$AE$998,19,FALSE)</f>
        <v>#REF!</v>
      </c>
      <c r="AF25" s="58" t="e">
        <f>VLOOKUP($U25,PercentGoalStats!$A$3:$AE$998,20,FALSE)</f>
        <v>#REF!</v>
      </c>
      <c r="AG25" s="58" t="e">
        <f>VLOOKUP($U25,PercentGoalStats!$A$3:$AE$998,22,FALSE)</f>
        <v>#REF!</v>
      </c>
      <c r="AH25" s="58" t="e">
        <f>VLOOKUP($U25,PercentGoalStats!$A$3:$AE$998,23,FALSE)</f>
        <v>#REF!</v>
      </c>
      <c r="AI25" s="58" t="e">
        <f>VLOOKUP($U25,PercentGoalStats!$A$3:$AE$998,25,FALSE)</f>
        <v>#REF!</v>
      </c>
      <c r="AJ25" s="58" t="e">
        <f>VLOOKUP($U25,PercentGoalStats!$A$3:$AE$998,26,FALSE)</f>
        <v>#REF!</v>
      </c>
      <c r="AK25" s="58" t="e">
        <f>VLOOKUP($U25,PercentGoalStats!$A$3:$AE$998,28,FALSE)</f>
        <v>#REF!</v>
      </c>
      <c r="AL25" s="58" t="e">
        <f>VLOOKUP($U25,PercentGoalStats!$A$3:$AE$998,29,FALSE)</f>
        <v>#REF!</v>
      </c>
      <c r="AM25" s="58" t="e">
        <f>VLOOKUP($U25,PercentGoalStats!$A$3:$AE$998,31,FALSE)</f>
        <v>#REF!</v>
      </c>
    </row>
    <row r="26" spans="1:39" ht="14.4" hidden="1" thickTop="1" x14ac:dyDescent="0.3">
      <c r="A26" s="57" t="e">
        <f>VLOOKUP($S26,PercentGoalStats!$A$3:$AE$998,5,FALSE)</f>
        <v>#REF!</v>
      </c>
      <c r="B26" s="58" t="e">
        <f>VLOOKUP($S26,PercentGoalStats!$A$3:$AE$998,6,FALSE)</f>
        <v>#REF!</v>
      </c>
      <c r="C26" s="58" t="e">
        <f>VLOOKUP($S26,PercentGoalStats!$A$3:$AE$998,8,FALSE)</f>
        <v>#REF!</v>
      </c>
      <c r="D26" s="58" t="e">
        <f>VLOOKUP($S26,PercentGoalStats!$A$3:$AE$998,9,FALSE)</f>
        <v>#REF!</v>
      </c>
      <c r="E26" s="58" t="e">
        <f>VLOOKUP($S26,PercentGoalStats!$A$3:$AE$998,11,FALSE)</f>
        <v>#REF!</v>
      </c>
      <c r="F26" s="58" t="e">
        <f>VLOOKUP($S26,PercentGoalStats!$A$3:$AE$998,12,FALSE)</f>
        <v>#REF!</v>
      </c>
      <c r="G26" s="58" t="e">
        <f>VLOOKUP($S26,PercentGoalStats!$A$3:$AE$998,14,FALSE)</f>
        <v>#REF!</v>
      </c>
      <c r="H26" s="58" t="e">
        <f>VLOOKUP($S26,PercentGoalStats!$A$3:$AE$998,15,FALSE)</f>
        <v>#REF!</v>
      </c>
      <c r="I26" s="58" t="e">
        <f>VLOOKUP($S26,PercentGoalStats!$A$3:$AE$998,17,FALSE)</f>
        <v>#REF!</v>
      </c>
      <c r="J26" s="58" t="e">
        <f>VLOOKUP($S26,PercentGoalStats!$A$3:$AE$998,18,FALSE)</f>
        <v>#REF!</v>
      </c>
      <c r="K26" s="58" t="e">
        <f>VLOOKUP($S26,PercentGoalStats!$A$3:$AE$998,20,FALSE)</f>
        <v>#REF!</v>
      </c>
      <c r="L26" s="58" t="e">
        <f>VLOOKUP($S26,PercentGoalStats!$A$3:$AE$998,21,FALSE)</f>
        <v>#REF!</v>
      </c>
      <c r="M26" s="58" t="e">
        <f>VLOOKUP($S26,PercentGoalStats!$A$3:$AE$998,23,FALSE)</f>
        <v>#REF!</v>
      </c>
      <c r="N26" s="58" t="e">
        <f>VLOOKUP($S26,PercentGoalStats!$A$3:$AE$998,24,FALSE)</f>
        <v>#REF!</v>
      </c>
      <c r="O26" s="58" t="e">
        <f>VLOOKUP($S26,PercentGoalStats!$A$3:$AE$998,26,FALSE)</f>
        <v>#REF!</v>
      </c>
      <c r="P26" s="58" t="e">
        <f>VLOOKUP($S26,PercentGoalStats!$A$3:$AE$998,27,FALSE)</f>
        <v>#REF!</v>
      </c>
      <c r="Q26" s="58" t="e">
        <f>VLOOKUP($S26,PercentGoalStats!$A$3:$AE$998,29,FALSE)</f>
        <v>#REF!</v>
      </c>
      <c r="R26" s="58" t="e">
        <f>VLOOKUP($S26,PercentGoalStats!$A$3:$AE$998,30,FALSE)</f>
        <v>#REF!</v>
      </c>
      <c r="S26" s="53" t="e">
        <f>Fixtures!#REF!</f>
        <v>#REF!</v>
      </c>
      <c r="T26" s="54" t="e">
        <f>Fixtures!#REF!</f>
        <v>#REF!</v>
      </c>
      <c r="U26" s="53" t="e">
        <f>Fixtures!#REF!</f>
        <v>#REF!</v>
      </c>
      <c r="V26" s="57" t="e">
        <f>VLOOKUP($U26,PercentGoalStats!$A$3:$AE$998,5,FALSE)</f>
        <v>#REF!</v>
      </c>
      <c r="W26" s="58" t="e">
        <f>VLOOKUP($U26,PercentGoalStats!$A$3:$AE$998,7,FALSE)</f>
        <v>#REF!</v>
      </c>
      <c r="X26" s="58" t="e">
        <f>VLOOKUP($U26,PercentGoalStats!$A$3:$AE$998,8,FALSE)</f>
        <v>#REF!</v>
      </c>
      <c r="Y26" s="58" t="e">
        <f>VLOOKUP($U26,PercentGoalStats!$A$3:$AE$998,10,FALSE)</f>
        <v>#REF!</v>
      </c>
      <c r="Z26" s="58" t="e">
        <f>VLOOKUP($U26,PercentGoalStats!$A$3:$AE$998,11,FALSE)</f>
        <v>#REF!</v>
      </c>
      <c r="AA26" s="58" t="e">
        <f>VLOOKUP($U26,PercentGoalStats!$A$3:$AE$998,13,FALSE)</f>
        <v>#REF!</v>
      </c>
      <c r="AB26" s="58" t="e">
        <f>VLOOKUP($U26,PercentGoalStats!$A$3:$AE$998,14,FALSE)</f>
        <v>#REF!</v>
      </c>
      <c r="AC26" s="58" t="e">
        <f>VLOOKUP($U26,PercentGoalStats!$A$3:$AE$998,16,FALSE)</f>
        <v>#REF!</v>
      </c>
      <c r="AD26" s="58" t="e">
        <f>VLOOKUP($U26,PercentGoalStats!$A$3:$AE$998,17,FALSE)</f>
        <v>#REF!</v>
      </c>
      <c r="AE26" s="58" t="e">
        <f>VLOOKUP($U26,PercentGoalStats!$A$3:$AE$998,19,FALSE)</f>
        <v>#REF!</v>
      </c>
      <c r="AF26" s="58" t="e">
        <f>VLOOKUP($U26,PercentGoalStats!$A$3:$AE$998,20,FALSE)</f>
        <v>#REF!</v>
      </c>
      <c r="AG26" s="58" t="e">
        <f>VLOOKUP($U26,PercentGoalStats!$A$3:$AE$998,22,FALSE)</f>
        <v>#REF!</v>
      </c>
      <c r="AH26" s="58" t="e">
        <f>VLOOKUP($U26,PercentGoalStats!$A$3:$AE$998,23,FALSE)</f>
        <v>#REF!</v>
      </c>
      <c r="AI26" s="58" t="e">
        <f>VLOOKUP($U26,PercentGoalStats!$A$3:$AE$998,25,FALSE)</f>
        <v>#REF!</v>
      </c>
      <c r="AJ26" s="58" t="e">
        <f>VLOOKUP($U26,PercentGoalStats!$A$3:$AE$998,26,FALSE)</f>
        <v>#REF!</v>
      </c>
      <c r="AK26" s="58" t="e">
        <f>VLOOKUP($U26,PercentGoalStats!$A$3:$AE$998,28,FALSE)</f>
        <v>#REF!</v>
      </c>
      <c r="AL26" s="58" t="e">
        <f>VLOOKUP($U26,PercentGoalStats!$A$3:$AE$998,29,FALSE)</f>
        <v>#REF!</v>
      </c>
      <c r="AM26" s="58" t="e">
        <f>VLOOKUP($U26,PercentGoalStats!$A$3:$AE$998,31,FALSE)</f>
        <v>#REF!</v>
      </c>
    </row>
    <row r="27" spans="1:39" ht="14.4" hidden="1" thickTop="1" x14ac:dyDescent="0.3">
      <c r="A27" s="57" t="e">
        <f>VLOOKUP($S27,PercentGoalStats!$A$3:$AE$998,5,FALSE)</f>
        <v>#REF!</v>
      </c>
      <c r="B27" s="58" t="e">
        <f>VLOOKUP($S27,PercentGoalStats!$A$3:$AE$998,6,FALSE)</f>
        <v>#REF!</v>
      </c>
      <c r="C27" s="58" t="e">
        <f>VLOOKUP($S27,PercentGoalStats!$A$3:$AE$998,8,FALSE)</f>
        <v>#REF!</v>
      </c>
      <c r="D27" s="58" t="e">
        <f>VLOOKUP($S27,PercentGoalStats!$A$3:$AE$998,9,FALSE)</f>
        <v>#REF!</v>
      </c>
      <c r="E27" s="58" t="e">
        <f>VLOOKUP($S27,PercentGoalStats!$A$3:$AE$998,11,FALSE)</f>
        <v>#REF!</v>
      </c>
      <c r="F27" s="58" t="e">
        <f>VLOOKUP($S27,PercentGoalStats!$A$3:$AE$998,12,FALSE)</f>
        <v>#REF!</v>
      </c>
      <c r="G27" s="58" t="e">
        <f>VLOOKUP($S27,PercentGoalStats!$A$3:$AE$998,14,FALSE)</f>
        <v>#REF!</v>
      </c>
      <c r="H27" s="58" t="e">
        <f>VLOOKUP($S27,PercentGoalStats!$A$3:$AE$998,15,FALSE)</f>
        <v>#REF!</v>
      </c>
      <c r="I27" s="58" t="e">
        <f>VLOOKUP($S27,PercentGoalStats!$A$3:$AE$998,17,FALSE)</f>
        <v>#REF!</v>
      </c>
      <c r="J27" s="58" t="e">
        <f>VLOOKUP($S27,PercentGoalStats!$A$3:$AE$998,18,FALSE)</f>
        <v>#REF!</v>
      </c>
      <c r="K27" s="58" t="e">
        <f>VLOOKUP($S27,PercentGoalStats!$A$3:$AE$998,20,FALSE)</f>
        <v>#REF!</v>
      </c>
      <c r="L27" s="58" t="e">
        <f>VLOOKUP($S27,PercentGoalStats!$A$3:$AE$998,21,FALSE)</f>
        <v>#REF!</v>
      </c>
      <c r="M27" s="58" t="e">
        <f>VLOOKUP($S27,PercentGoalStats!$A$3:$AE$998,23,FALSE)</f>
        <v>#REF!</v>
      </c>
      <c r="N27" s="58" t="e">
        <f>VLOOKUP($S27,PercentGoalStats!$A$3:$AE$998,24,FALSE)</f>
        <v>#REF!</v>
      </c>
      <c r="O27" s="58" t="e">
        <f>VLOOKUP($S27,PercentGoalStats!$A$3:$AE$998,26,FALSE)</f>
        <v>#REF!</v>
      </c>
      <c r="P27" s="58" t="e">
        <f>VLOOKUP($S27,PercentGoalStats!$A$3:$AE$998,27,FALSE)</f>
        <v>#REF!</v>
      </c>
      <c r="Q27" s="58" t="e">
        <f>VLOOKUP($S27,PercentGoalStats!$A$3:$AE$998,29,FALSE)</f>
        <v>#REF!</v>
      </c>
      <c r="R27" s="58" t="e">
        <f>VLOOKUP($S27,PercentGoalStats!$A$3:$AE$998,30,FALSE)</f>
        <v>#REF!</v>
      </c>
      <c r="S27" s="53" t="e">
        <f>Fixtures!#REF!</f>
        <v>#REF!</v>
      </c>
      <c r="T27" s="54" t="e">
        <f>Fixtures!#REF!</f>
        <v>#REF!</v>
      </c>
      <c r="U27" s="53" t="e">
        <f>Fixtures!#REF!</f>
        <v>#REF!</v>
      </c>
      <c r="V27" s="57" t="e">
        <f>VLOOKUP($U27,PercentGoalStats!$A$3:$AE$998,5,FALSE)</f>
        <v>#REF!</v>
      </c>
      <c r="W27" s="58" t="e">
        <f>VLOOKUP($U27,PercentGoalStats!$A$3:$AE$998,7,FALSE)</f>
        <v>#REF!</v>
      </c>
      <c r="X27" s="58" t="e">
        <f>VLOOKUP($U27,PercentGoalStats!$A$3:$AE$998,8,FALSE)</f>
        <v>#REF!</v>
      </c>
      <c r="Y27" s="58" t="e">
        <f>VLOOKUP($U27,PercentGoalStats!$A$3:$AE$998,10,FALSE)</f>
        <v>#REF!</v>
      </c>
      <c r="Z27" s="58" t="e">
        <f>VLOOKUP($U27,PercentGoalStats!$A$3:$AE$998,11,FALSE)</f>
        <v>#REF!</v>
      </c>
      <c r="AA27" s="58" t="e">
        <f>VLOOKUP($U27,PercentGoalStats!$A$3:$AE$998,13,FALSE)</f>
        <v>#REF!</v>
      </c>
      <c r="AB27" s="58" t="e">
        <f>VLOOKUP($U27,PercentGoalStats!$A$3:$AE$998,14,FALSE)</f>
        <v>#REF!</v>
      </c>
      <c r="AC27" s="58" t="e">
        <f>VLOOKUP($U27,PercentGoalStats!$A$3:$AE$998,16,FALSE)</f>
        <v>#REF!</v>
      </c>
      <c r="AD27" s="58" t="e">
        <f>VLOOKUP($U27,PercentGoalStats!$A$3:$AE$998,17,FALSE)</f>
        <v>#REF!</v>
      </c>
      <c r="AE27" s="58" t="e">
        <f>VLOOKUP($U27,PercentGoalStats!$A$3:$AE$998,19,FALSE)</f>
        <v>#REF!</v>
      </c>
      <c r="AF27" s="58" t="e">
        <f>VLOOKUP($U27,PercentGoalStats!$A$3:$AE$998,20,FALSE)</f>
        <v>#REF!</v>
      </c>
      <c r="AG27" s="58" t="e">
        <f>VLOOKUP($U27,PercentGoalStats!$A$3:$AE$998,22,FALSE)</f>
        <v>#REF!</v>
      </c>
      <c r="AH27" s="58" t="e">
        <f>VLOOKUP($U27,PercentGoalStats!$A$3:$AE$998,23,FALSE)</f>
        <v>#REF!</v>
      </c>
      <c r="AI27" s="58" t="e">
        <f>VLOOKUP($U27,PercentGoalStats!$A$3:$AE$998,25,FALSE)</f>
        <v>#REF!</v>
      </c>
      <c r="AJ27" s="58" t="e">
        <f>VLOOKUP($U27,PercentGoalStats!$A$3:$AE$998,26,FALSE)</f>
        <v>#REF!</v>
      </c>
      <c r="AK27" s="58" t="e">
        <f>VLOOKUP($U27,PercentGoalStats!$A$3:$AE$998,28,FALSE)</f>
        <v>#REF!</v>
      </c>
      <c r="AL27" s="58" t="e">
        <f>VLOOKUP($U27,PercentGoalStats!$A$3:$AE$998,29,FALSE)</f>
        <v>#REF!</v>
      </c>
      <c r="AM27" s="58" t="e">
        <f>VLOOKUP($U27,PercentGoalStats!$A$3:$AE$998,31,FALSE)</f>
        <v>#REF!</v>
      </c>
    </row>
    <row r="28" spans="1:39" ht="14.4" hidden="1" thickTop="1" x14ac:dyDescent="0.3">
      <c r="A28" s="57" t="e">
        <f>VLOOKUP($S28,PercentGoalStats!$A$3:$AE$998,5,FALSE)</f>
        <v>#REF!</v>
      </c>
      <c r="B28" s="58" t="e">
        <f>VLOOKUP($S28,PercentGoalStats!$A$3:$AE$998,6,FALSE)</f>
        <v>#REF!</v>
      </c>
      <c r="C28" s="58" t="e">
        <f>VLOOKUP($S28,PercentGoalStats!$A$3:$AE$998,8,FALSE)</f>
        <v>#REF!</v>
      </c>
      <c r="D28" s="58" t="e">
        <f>VLOOKUP($S28,PercentGoalStats!$A$3:$AE$998,9,FALSE)</f>
        <v>#REF!</v>
      </c>
      <c r="E28" s="58" t="e">
        <f>VLOOKUP($S28,PercentGoalStats!$A$3:$AE$998,11,FALSE)</f>
        <v>#REF!</v>
      </c>
      <c r="F28" s="58" t="e">
        <f>VLOOKUP($S28,PercentGoalStats!$A$3:$AE$998,12,FALSE)</f>
        <v>#REF!</v>
      </c>
      <c r="G28" s="58" t="e">
        <f>VLOOKUP($S28,PercentGoalStats!$A$3:$AE$998,14,FALSE)</f>
        <v>#REF!</v>
      </c>
      <c r="H28" s="58" t="e">
        <f>VLOOKUP($S28,PercentGoalStats!$A$3:$AE$998,15,FALSE)</f>
        <v>#REF!</v>
      </c>
      <c r="I28" s="58" t="e">
        <f>VLOOKUP($S28,PercentGoalStats!$A$3:$AE$998,17,FALSE)</f>
        <v>#REF!</v>
      </c>
      <c r="J28" s="58" t="e">
        <f>VLOOKUP($S28,PercentGoalStats!$A$3:$AE$998,18,FALSE)</f>
        <v>#REF!</v>
      </c>
      <c r="K28" s="58" t="e">
        <f>VLOOKUP($S28,PercentGoalStats!$A$3:$AE$998,20,FALSE)</f>
        <v>#REF!</v>
      </c>
      <c r="L28" s="58" t="e">
        <f>VLOOKUP($S28,PercentGoalStats!$A$3:$AE$998,21,FALSE)</f>
        <v>#REF!</v>
      </c>
      <c r="M28" s="58" t="e">
        <f>VLOOKUP($S28,PercentGoalStats!$A$3:$AE$998,23,FALSE)</f>
        <v>#REF!</v>
      </c>
      <c r="N28" s="58" t="e">
        <f>VLOOKUP($S28,PercentGoalStats!$A$3:$AE$998,24,FALSE)</f>
        <v>#REF!</v>
      </c>
      <c r="O28" s="58" t="e">
        <f>VLOOKUP($S28,PercentGoalStats!$A$3:$AE$998,26,FALSE)</f>
        <v>#REF!</v>
      </c>
      <c r="P28" s="58" t="e">
        <f>VLOOKUP($S28,PercentGoalStats!$A$3:$AE$998,27,FALSE)</f>
        <v>#REF!</v>
      </c>
      <c r="Q28" s="58" t="e">
        <f>VLOOKUP($S28,PercentGoalStats!$A$3:$AE$998,29,FALSE)</f>
        <v>#REF!</v>
      </c>
      <c r="R28" s="58" t="e">
        <f>VLOOKUP($S28,PercentGoalStats!$A$3:$AE$998,30,FALSE)</f>
        <v>#REF!</v>
      </c>
      <c r="S28" s="53" t="e">
        <f>Fixtures!#REF!</f>
        <v>#REF!</v>
      </c>
      <c r="T28" s="54" t="e">
        <f>Fixtures!#REF!</f>
        <v>#REF!</v>
      </c>
      <c r="U28" s="53" t="e">
        <f>Fixtures!#REF!</f>
        <v>#REF!</v>
      </c>
      <c r="V28" s="57" t="e">
        <f>VLOOKUP($U28,PercentGoalStats!$A$3:$AE$998,5,FALSE)</f>
        <v>#REF!</v>
      </c>
      <c r="W28" s="58" t="e">
        <f>VLOOKUP($U28,PercentGoalStats!$A$3:$AE$998,7,FALSE)</f>
        <v>#REF!</v>
      </c>
      <c r="X28" s="58" t="e">
        <f>VLOOKUP($U28,PercentGoalStats!$A$3:$AE$998,8,FALSE)</f>
        <v>#REF!</v>
      </c>
      <c r="Y28" s="58" t="e">
        <f>VLOOKUP($U28,PercentGoalStats!$A$3:$AE$998,10,FALSE)</f>
        <v>#REF!</v>
      </c>
      <c r="Z28" s="58" t="e">
        <f>VLOOKUP($U28,PercentGoalStats!$A$3:$AE$998,11,FALSE)</f>
        <v>#REF!</v>
      </c>
      <c r="AA28" s="58" t="e">
        <f>VLOOKUP($U28,PercentGoalStats!$A$3:$AE$998,13,FALSE)</f>
        <v>#REF!</v>
      </c>
      <c r="AB28" s="58" t="e">
        <f>VLOOKUP($U28,PercentGoalStats!$A$3:$AE$998,14,FALSE)</f>
        <v>#REF!</v>
      </c>
      <c r="AC28" s="58" t="e">
        <f>VLOOKUP($U28,PercentGoalStats!$A$3:$AE$998,16,FALSE)</f>
        <v>#REF!</v>
      </c>
      <c r="AD28" s="58" t="e">
        <f>VLOOKUP($U28,PercentGoalStats!$A$3:$AE$998,17,FALSE)</f>
        <v>#REF!</v>
      </c>
      <c r="AE28" s="58" t="e">
        <f>VLOOKUP($U28,PercentGoalStats!$A$3:$AE$998,19,FALSE)</f>
        <v>#REF!</v>
      </c>
      <c r="AF28" s="58" t="e">
        <f>VLOOKUP($U28,PercentGoalStats!$A$3:$AE$998,20,FALSE)</f>
        <v>#REF!</v>
      </c>
      <c r="AG28" s="58" t="e">
        <f>VLOOKUP($U28,PercentGoalStats!$A$3:$AE$998,22,FALSE)</f>
        <v>#REF!</v>
      </c>
      <c r="AH28" s="58" t="e">
        <f>VLOOKUP($U28,PercentGoalStats!$A$3:$AE$998,23,FALSE)</f>
        <v>#REF!</v>
      </c>
      <c r="AI28" s="58" t="e">
        <f>VLOOKUP($U28,PercentGoalStats!$A$3:$AE$998,25,FALSE)</f>
        <v>#REF!</v>
      </c>
      <c r="AJ28" s="58" t="e">
        <f>VLOOKUP($U28,PercentGoalStats!$A$3:$AE$998,26,FALSE)</f>
        <v>#REF!</v>
      </c>
      <c r="AK28" s="58" t="e">
        <f>VLOOKUP($U28,PercentGoalStats!$A$3:$AE$998,28,FALSE)</f>
        <v>#REF!</v>
      </c>
      <c r="AL28" s="58" t="e">
        <f>VLOOKUP($U28,PercentGoalStats!$A$3:$AE$998,29,FALSE)</f>
        <v>#REF!</v>
      </c>
      <c r="AM28" s="58" t="e">
        <f>VLOOKUP($U28,PercentGoalStats!$A$3:$AE$998,31,FALSE)</f>
        <v>#REF!</v>
      </c>
    </row>
    <row r="29" spans="1:39" ht="14.4" hidden="1" thickTop="1" x14ac:dyDescent="0.3">
      <c r="A29" s="57" t="e">
        <f>VLOOKUP($S29,PercentGoalStats!$A$3:$AE$998,5,FALSE)</f>
        <v>#REF!</v>
      </c>
      <c r="B29" s="58" t="e">
        <f>VLOOKUP($S29,PercentGoalStats!$A$3:$AE$998,6,FALSE)</f>
        <v>#REF!</v>
      </c>
      <c r="C29" s="58" t="e">
        <f>VLOOKUP($S29,PercentGoalStats!$A$3:$AE$998,8,FALSE)</f>
        <v>#REF!</v>
      </c>
      <c r="D29" s="58" t="e">
        <f>VLOOKUP($S29,PercentGoalStats!$A$3:$AE$998,9,FALSE)</f>
        <v>#REF!</v>
      </c>
      <c r="E29" s="58" t="e">
        <f>VLOOKUP($S29,PercentGoalStats!$A$3:$AE$998,11,FALSE)</f>
        <v>#REF!</v>
      </c>
      <c r="F29" s="58" t="e">
        <f>VLOOKUP($S29,PercentGoalStats!$A$3:$AE$998,12,FALSE)</f>
        <v>#REF!</v>
      </c>
      <c r="G29" s="58" t="e">
        <f>VLOOKUP($S29,PercentGoalStats!$A$3:$AE$998,14,FALSE)</f>
        <v>#REF!</v>
      </c>
      <c r="H29" s="58" t="e">
        <f>VLOOKUP($S29,PercentGoalStats!$A$3:$AE$998,15,FALSE)</f>
        <v>#REF!</v>
      </c>
      <c r="I29" s="58" t="e">
        <f>VLOOKUP($S29,PercentGoalStats!$A$3:$AE$998,17,FALSE)</f>
        <v>#REF!</v>
      </c>
      <c r="J29" s="58" t="e">
        <f>VLOOKUP($S29,PercentGoalStats!$A$3:$AE$998,18,FALSE)</f>
        <v>#REF!</v>
      </c>
      <c r="K29" s="58" t="e">
        <f>VLOOKUP($S29,PercentGoalStats!$A$3:$AE$998,20,FALSE)</f>
        <v>#REF!</v>
      </c>
      <c r="L29" s="58" t="e">
        <f>VLOOKUP($S29,PercentGoalStats!$A$3:$AE$998,21,FALSE)</f>
        <v>#REF!</v>
      </c>
      <c r="M29" s="58" t="e">
        <f>VLOOKUP($S29,PercentGoalStats!$A$3:$AE$998,23,FALSE)</f>
        <v>#REF!</v>
      </c>
      <c r="N29" s="58" t="e">
        <f>VLOOKUP($S29,PercentGoalStats!$A$3:$AE$998,24,FALSE)</f>
        <v>#REF!</v>
      </c>
      <c r="O29" s="58" t="e">
        <f>VLOOKUP($S29,PercentGoalStats!$A$3:$AE$998,26,FALSE)</f>
        <v>#REF!</v>
      </c>
      <c r="P29" s="58" t="e">
        <f>VLOOKUP($S29,PercentGoalStats!$A$3:$AE$998,27,FALSE)</f>
        <v>#REF!</v>
      </c>
      <c r="Q29" s="58" t="e">
        <f>VLOOKUP($S29,PercentGoalStats!$A$3:$AE$998,29,FALSE)</f>
        <v>#REF!</v>
      </c>
      <c r="R29" s="58" t="e">
        <f>VLOOKUP($S29,PercentGoalStats!$A$3:$AE$998,30,FALSE)</f>
        <v>#REF!</v>
      </c>
      <c r="S29" s="53" t="e">
        <f>Fixtures!#REF!</f>
        <v>#REF!</v>
      </c>
      <c r="T29" s="54" t="e">
        <f>Fixtures!#REF!</f>
        <v>#REF!</v>
      </c>
      <c r="U29" s="53" t="e">
        <f>Fixtures!#REF!</f>
        <v>#REF!</v>
      </c>
      <c r="V29" s="57" t="e">
        <f>VLOOKUP($U29,PercentGoalStats!$A$3:$AE$998,5,FALSE)</f>
        <v>#REF!</v>
      </c>
      <c r="W29" s="58" t="e">
        <f>VLOOKUP($U29,PercentGoalStats!$A$3:$AE$998,7,FALSE)</f>
        <v>#REF!</v>
      </c>
      <c r="X29" s="58" t="e">
        <f>VLOOKUP($U29,PercentGoalStats!$A$3:$AE$998,8,FALSE)</f>
        <v>#REF!</v>
      </c>
      <c r="Y29" s="58" t="e">
        <f>VLOOKUP($U29,PercentGoalStats!$A$3:$AE$998,10,FALSE)</f>
        <v>#REF!</v>
      </c>
      <c r="Z29" s="58" t="e">
        <f>VLOOKUP($U29,PercentGoalStats!$A$3:$AE$998,11,FALSE)</f>
        <v>#REF!</v>
      </c>
      <c r="AA29" s="58" t="e">
        <f>VLOOKUP($U29,PercentGoalStats!$A$3:$AE$998,13,FALSE)</f>
        <v>#REF!</v>
      </c>
      <c r="AB29" s="58" t="e">
        <f>VLOOKUP($U29,PercentGoalStats!$A$3:$AE$998,14,FALSE)</f>
        <v>#REF!</v>
      </c>
      <c r="AC29" s="58" t="e">
        <f>VLOOKUP($U29,PercentGoalStats!$A$3:$AE$998,16,FALSE)</f>
        <v>#REF!</v>
      </c>
      <c r="AD29" s="58" t="e">
        <f>VLOOKUP($U29,PercentGoalStats!$A$3:$AE$998,17,FALSE)</f>
        <v>#REF!</v>
      </c>
      <c r="AE29" s="58" t="e">
        <f>VLOOKUP($U29,PercentGoalStats!$A$3:$AE$998,19,FALSE)</f>
        <v>#REF!</v>
      </c>
      <c r="AF29" s="58" t="e">
        <f>VLOOKUP($U29,PercentGoalStats!$A$3:$AE$998,20,FALSE)</f>
        <v>#REF!</v>
      </c>
      <c r="AG29" s="58" t="e">
        <f>VLOOKUP($U29,PercentGoalStats!$A$3:$AE$998,22,FALSE)</f>
        <v>#REF!</v>
      </c>
      <c r="AH29" s="58" t="e">
        <f>VLOOKUP($U29,PercentGoalStats!$A$3:$AE$998,23,FALSE)</f>
        <v>#REF!</v>
      </c>
      <c r="AI29" s="58" t="e">
        <f>VLOOKUP($U29,PercentGoalStats!$A$3:$AE$998,25,FALSE)</f>
        <v>#REF!</v>
      </c>
      <c r="AJ29" s="58" t="e">
        <f>VLOOKUP($U29,PercentGoalStats!$A$3:$AE$998,26,FALSE)</f>
        <v>#REF!</v>
      </c>
      <c r="AK29" s="58" t="e">
        <f>VLOOKUP($U29,PercentGoalStats!$A$3:$AE$998,28,FALSE)</f>
        <v>#REF!</v>
      </c>
      <c r="AL29" s="58" t="e">
        <f>VLOOKUP($U29,PercentGoalStats!$A$3:$AE$998,29,FALSE)</f>
        <v>#REF!</v>
      </c>
      <c r="AM29" s="58" t="e">
        <f>VLOOKUP($U29,PercentGoalStats!$A$3:$AE$998,31,FALSE)</f>
        <v>#REF!</v>
      </c>
    </row>
    <row r="30" spans="1:39" ht="14.4" hidden="1" thickTop="1" x14ac:dyDescent="0.3">
      <c r="A30" s="57" t="e">
        <f>VLOOKUP($S30,PercentGoalStats!$A$3:$AE$998,5,FALSE)</f>
        <v>#REF!</v>
      </c>
      <c r="B30" s="58" t="e">
        <f>VLOOKUP($S30,PercentGoalStats!$A$3:$AE$998,6,FALSE)</f>
        <v>#REF!</v>
      </c>
      <c r="C30" s="58" t="e">
        <f>VLOOKUP($S30,PercentGoalStats!$A$3:$AE$998,8,FALSE)</f>
        <v>#REF!</v>
      </c>
      <c r="D30" s="58" t="e">
        <f>VLOOKUP($S30,PercentGoalStats!$A$3:$AE$998,9,FALSE)</f>
        <v>#REF!</v>
      </c>
      <c r="E30" s="58" t="e">
        <f>VLOOKUP($S30,PercentGoalStats!$A$3:$AE$998,11,FALSE)</f>
        <v>#REF!</v>
      </c>
      <c r="F30" s="58" t="e">
        <f>VLOOKUP($S30,PercentGoalStats!$A$3:$AE$998,12,FALSE)</f>
        <v>#REF!</v>
      </c>
      <c r="G30" s="58" t="e">
        <f>VLOOKUP($S30,PercentGoalStats!$A$3:$AE$998,14,FALSE)</f>
        <v>#REF!</v>
      </c>
      <c r="H30" s="58" t="e">
        <f>VLOOKUP($S30,PercentGoalStats!$A$3:$AE$998,15,FALSE)</f>
        <v>#REF!</v>
      </c>
      <c r="I30" s="58" t="e">
        <f>VLOOKUP($S30,PercentGoalStats!$A$3:$AE$998,17,FALSE)</f>
        <v>#REF!</v>
      </c>
      <c r="J30" s="58" t="e">
        <f>VLOOKUP($S30,PercentGoalStats!$A$3:$AE$998,18,FALSE)</f>
        <v>#REF!</v>
      </c>
      <c r="K30" s="58" t="e">
        <f>VLOOKUP($S30,PercentGoalStats!$A$3:$AE$998,20,FALSE)</f>
        <v>#REF!</v>
      </c>
      <c r="L30" s="58" t="e">
        <f>VLOOKUP($S30,PercentGoalStats!$A$3:$AE$998,21,FALSE)</f>
        <v>#REF!</v>
      </c>
      <c r="M30" s="58" t="e">
        <f>VLOOKUP($S30,PercentGoalStats!$A$3:$AE$998,23,FALSE)</f>
        <v>#REF!</v>
      </c>
      <c r="N30" s="58" t="e">
        <f>VLOOKUP($S30,PercentGoalStats!$A$3:$AE$998,24,FALSE)</f>
        <v>#REF!</v>
      </c>
      <c r="O30" s="58" t="e">
        <f>VLOOKUP($S30,PercentGoalStats!$A$3:$AE$998,26,FALSE)</f>
        <v>#REF!</v>
      </c>
      <c r="P30" s="58" t="e">
        <f>VLOOKUP($S30,PercentGoalStats!$A$3:$AE$998,27,FALSE)</f>
        <v>#REF!</v>
      </c>
      <c r="Q30" s="58" t="e">
        <f>VLOOKUP($S30,PercentGoalStats!$A$3:$AE$998,29,FALSE)</f>
        <v>#REF!</v>
      </c>
      <c r="R30" s="58" t="e">
        <f>VLOOKUP($S30,PercentGoalStats!$A$3:$AE$998,30,FALSE)</f>
        <v>#REF!</v>
      </c>
      <c r="S30" s="53" t="e">
        <f>Fixtures!#REF!</f>
        <v>#REF!</v>
      </c>
      <c r="T30" s="54" t="e">
        <f>Fixtures!#REF!</f>
        <v>#REF!</v>
      </c>
      <c r="U30" s="53" t="e">
        <f>Fixtures!#REF!</f>
        <v>#REF!</v>
      </c>
      <c r="V30" s="57" t="e">
        <f>VLOOKUP($U30,PercentGoalStats!$A$3:$AE$998,5,FALSE)</f>
        <v>#REF!</v>
      </c>
      <c r="W30" s="58" t="e">
        <f>VLOOKUP($U30,PercentGoalStats!$A$3:$AE$998,7,FALSE)</f>
        <v>#REF!</v>
      </c>
      <c r="X30" s="58" t="e">
        <f>VLOOKUP($U30,PercentGoalStats!$A$3:$AE$998,8,FALSE)</f>
        <v>#REF!</v>
      </c>
      <c r="Y30" s="58" t="e">
        <f>VLOOKUP($U30,PercentGoalStats!$A$3:$AE$998,10,FALSE)</f>
        <v>#REF!</v>
      </c>
      <c r="Z30" s="58" t="e">
        <f>VLOOKUP($U30,PercentGoalStats!$A$3:$AE$998,11,FALSE)</f>
        <v>#REF!</v>
      </c>
      <c r="AA30" s="58" t="e">
        <f>VLOOKUP($U30,PercentGoalStats!$A$3:$AE$998,13,FALSE)</f>
        <v>#REF!</v>
      </c>
      <c r="AB30" s="58" t="e">
        <f>VLOOKUP($U30,PercentGoalStats!$A$3:$AE$998,14,FALSE)</f>
        <v>#REF!</v>
      </c>
      <c r="AC30" s="58" t="e">
        <f>VLOOKUP($U30,PercentGoalStats!$A$3:$AE$998,16,FALSE)</f>
        <v>#REF!</v>
      </c>
      <c r="AD30" s="58" t="e">
        <f>VLOOKUP($U30,PercentGoalStats!$A$3:$AE$998,17,FALSE)</f>
        <v>#REF!</v>
      </c>
      <c r="AE30" s="58" t="e">
        <f>VLOOKUP($U30,PercentGoalStats!$A$3:$AE$998,19,FALSE)</f>
        <v>#REF!</v>
      </c>
      <c r="AF30" s="58" t="e">
        <f>VLOOKUP($U30,PercentGoalStats!$A$3:$AE$998,20,FALSE)</f>
        <v>#REF!</v>
      </c>
      <c r="AG30" s="58" t="e">
        <f>VLOOKUP($U30,PercentGoalStats!$A$3:$AE$998,22,FALSE)</f>
        <v>#REF!</v>
      </c>
      <c r="AH30" s="58" t="e">
        <f>VLOOKUP($U30,PercentGoalStats!$A$3:$AE$998,23,FALSE)</f>
        <v>#REF!</v>
      </c>
      <c r="AI30" s="58" t="e">
        <f>VLOOKUP($U30,PercentGoalStats!$A$3:$AE$998,25,FALSE)</f>
        <v>#REF!</v>
      </c>
      <c r="AJ30" s="58" t="e">
        <f>VLOOKUP($U30,PercentGoalStats!$A$3:$AE$998,26,FALSE)</f>
        <v>#REF!</v>
      </c>
      <c r="AK30" s="58" t="e">
        <f>VLOOKUP($U30,PercentGoalStats!$A$3:$AE$998,28,FALSE)</f>
        <v>#REF!</v>
      </c>
      <c r="AL30" s="58" t="e">
        <f>VLOOKUP($U30,PercentGoalStats!$A$3:$AE$998,29,FALSE)</f>
        <v>#REF!</v>
      </c>
      <c r="AM30" s="58" t="e">
        <f>VLOOKUP($U30,PercentGoalStats!$A$3:$AE$998,31,FALSE)</f>
        <v>#REF!</v>
      </c>
    </row>
    <row r="31" spans="1:39" ht="14.4" hidden="1" thickTop="1" x14ac:dyDescent="0.3">
      <c r="A31" s="57" t="e">
        <f>VLOOKUP($S31,PercentGoalStats!$A$3:$AE$998,5,FALSE)</f>
        <v>#REF!</v>
      </c>
      <c r="B31" s="58" t="e">
        <f>VLOOKUP($S31,PercentGoalStats!$A$3:$AE$998,6,FALSE)</f>
        <v>#REF!</v>
      </c>
      <c r="C31" s="58" t="e">
        <f>VLOOKUP($S31,PercentGoalStats!$A$3:$AE$998,8,FALSE)</f>
        <v>#REF!</v>
      </c>
      <c r="D31" s="58" t="e">
        <f>VLOOKUP($S31,PercentGoalStats!$A$3:$AE$998,9,FALSE)</f>
        <v>#REF!</v>
      </c>
      <c r="E31" s="58" t="e">
        <f>VLOOKUP($S31,PercentGoalStats!$A$3:$AE$998,11,FALSE)</f>
        <v>#REF!</v>
      </c>
      <c r="F31" s="58" t="e">
        <f>VLOOKUP($S31,PercentGoalStats!$A$3:$AE$998,12,FALSE)</f>
        <v>#REF!</v>
      </c>
      <c r="G31" s="58" t="e">
        <f>VLOOKUP($S31,PercentGoalStats!$A$3:$AE$998,14,FALSE)</f>
        <v>#REF!</v>
      </c>
      <c r="H31" s="58" t="e">
        <f>VLOOKUP($S31,PercentGoalStats!$A$3:$AE$998,15,FALSE)</f>
        <v>#REF!</v>
      </c>
      <c r="I31" s="58" t="e">
        <f>VLOOKUP($S31,PercentGoalStats!$A$3:$AE$998,17,FALSE)</f>
        <v>#REF!</v>
      </c>
      <c r="J31" s="58" t="e">
        <f>VLOOKUP($S31,PercentGoalStats!$A$3:$AE$998,18,FALSE)</f>
        <v>#REF!</v>
      </c>
      <c r="K31" s="58" t="e">
        <f>VLOOKUP($S31,PercentGoalStats!$A$3:$AE$998,20,FALSE)</f>
        <v>#REF!</v>
      </c>
      <c r="L31" s="58" t="e">
        <f>VLOOKUP($S31,PercentGoalStats!$A$3:$AE$998,21,FALSE)</f>
        <v>#REF!</v>
      </c>
      <c r="M31" s="58" t="e">
        <f>VLOOKUP($S31,PercentGoalStats!$A$3:$AE$998,23,FALSE)</f>
        <v>#REF!</v>
      </c>
      <c r="N31" s="58" t="e">
        <f>VLOOKUP($S31,PercentGoalStats!$A$3:$AE$998,24,FALSE)</f>
        <v>#REF!</v>
      </c>
      <c r="O31" s="58" t="e">
        <f>VLOOKUP($S31,PercentGoalStats!$A$3:$AE$998,26,FALSE)</f>
        <v>#REF!</v>
      </c>
      <c r="P31" s="58" t="e">
        <f>VLOOKUP($S31,PercentGoalStats!$A$3:$AE$998,27,FALSE)</f>
        <v>#REF!</v>
      </c>
      <c r="Q31" s="58" t="e">
        <f>VLOOKUP($S31,PercentGoalStats!$A$3:$AE$998,29,FALSE)</f>
        <v>#REF!</v>
      </c>
      <c r="R31" s="58" t="e">
        <f>VLOOKUP($S31,PercentGoalStats!$A$3:$AE$998,30,FALSE)</f>
        <v>#REF!</v>
      </c>
      <c r="S31" s="53" t="e">
        <f>Fixtures!#REF!</f>
        <v>#REF!</v>
      </c>
      <c r="T31" s="54" t="e">
        <f>Fixtures!#REF!</f>
        <v>#REF!</v>
      </c>
      <c r="U31" s="53" t="e">
        <f>Fixtures!#REF!</f>
        <v>#REF!</v>
      </c>
      <c r="V31" s="57" t="e">
        <f>VLOOKUP($U31,PercentGoalStats!$A$3:$AE$998,5,FALSE)</f>
        <v>#REF!</v>
      </c>
      <c r="W31" s="58" t="e">
        <f>VLOOKUP($U31,PercentGoalStats!$A$3:$AE$998,7,FALSE)</f>
        <v>#REF!</v>
      </c>
      <c r="X31" s="58" t="e">
        <f>VLOOKUP($U31,PercentGoalStats!$A$3:$AE$998,8,FALSE)</f>
        <v>#REF!</v>
      </c>
      <c r="Y31" s="58" t="e">
        <f>VLOOKUP($U31,PercentGoalStats!$A$3:$AE$998,10,FALSE)</f>
        <v>#REF!</v>
      </c>
      <c r="Z31" s="58" t="e">
        <f>VLOOKUP($U31,PercentGoalStats!$A$3:$AE$998,11,FALSE)</f>
        <v>#REF!</v>
      </c>
      <c r="AA31" s="58" t="e">
        <f>VLOOKUP($U31,PercentGoalStats!$A$3:$AE$998,13,FALSE)</f>
        <v>#REF!</v>
      </c>
      <c r="AB31" s="58" t="e">
        <f>VLOOKUP($U31,PercentGoalStats!$A$3:$AE$998,14,FALSE)</f>
        <v>#REF!</v>
      </c>
      <c r="AC31" s="58" t="e">
        <f>VLOOKUP($U31,PercentGoalStats!$A$3:$AE$998,16,FALSE)</f>
        <v>#REF!</v>
      </c>
      <c r="AD31" s="58" t="e">
        <f>VLOOKUP($U31,PercentGoalStats!$A$3:$AE$998,17,FALSE)</f>
        <v>#REF!</v>
      </c>
      <c r="AE31" s="58" t="e">
        <f>VLOOKUP($U31,PercentGoalStats!$A$3:$AE$998,19,FALSE)</f>
        <v>#REF!</v>
      </c>
      <c r="AF31" s="58" t="e">
        <f>VLOOKUP($U31,PercentGoalStats!$A$3:$AE$998,20,FALSE)</f>
        <v>#REF!</v>
      </c>
      <c r="AG31" s="58" t="e">
        <f>VLOOKUP($U31,PercentGoalStats!$A$3:$AE$998,22,FALSE)</f>
        <v>#REF!</v>
      </c>
      <c r="AH31" s="58" t="e">
        <f>VLOOKUP($U31,PercentGoalStats!$A$3:$AE$998,23,FALSE)</f>
        <v>#REF!</v>
      </c>
      <c r="AI31" s="58" t="e">
        <f>VLOOKUP($U31,PercentGoalStats!$A$3:$AE$998,25,FALSE)</f>
        <v>#REF!</v>
      </c>
      <c r="AJ31" s="58" t="e">
        <f>VLOOKUP($U31,PercentGoalStats!$A$3:$AE$998,26,FALSE)</f>
        <v>#REF!</v>
      </c>
      <c r="AK31" s="58" t="e">
        <f>VLOOKUP($U31,PercentGoalStats!$A$3:$AE$998,28,FALSE)</f>
        <v>#REF!</v>
      </c>
      <c r="AL31" s="58" t="e">
        <f>VLOOKUP($U31,PercentGoalStats!$A$3:$AE$998,29,FALSE)</f>
        <v>#REF!</v>
      </c>
      <c r="AM31" s="58" t="e">
        <f>VLOOKUP($U31,PercentGoalStats!$A$3:$AE$998,31,FALSE)</f>
        <v>#REF!</v>
      </c>
    </row>
    <row r="32" spans="1:39" ht="14.4" hidden="1" thickTop="1" x14ac:dyDescent="0.3">
      <c r="A32" s="57" t="e">
        <f>VLOOKUP($S32,PercentGoalStats!$A$3:$AE$998,5,FALSE)</f>
        <v>#REF!</v>
      </c>
      <c r="B32" s="58" t="e">
        <f>VLOOKUP($S32,PercentGoalStats!$A$3:$AE$998,6,FALSE)</f>
        <v>#REF!</v>
      </c>
      <c r="C32" s="58" t="e">
        <f>VLOOKUP($S32,PercentGoalStats!$A$3:$AE$998,8,FALSE)</f>
        <v>#REF!</v>
      </c>
      <c r="D32" s="58" t="e">
        <f>VLOOKUP($S32,PercentGoalStats!$A$3:$AE$998,9,FALSE)</f>
        <v>#REF!</v>
      </c>
      <c r="E32" s="58" t="e">
        <f>VLOOKUP($S32,PercentGoalStats!$A$3:$AE$998,11,FALSE)</f>
        <v>#REF!</v>
      </c>
      <c r="F32" s="58" t="e">
        <f>VLOOKUP($S32,PercentGoalStats!$A$3:$AE$998,12,FALSE)</f>
        <v>#REF!</v>
      </c>
      <c r="G32" s="58" t="e">
        <f>VLOOKUP($S32,PercentGoalStats!$A$3:$AE$998,14,FALSE)</f>
        <v>#REF!</v>
      </c>
      <c r="H32" s="58" t="e">
        <f>VLOOKUP($S32,PercentGoalStats!$A$3:$AE$998,15,FALSE)</f>
        <v>#REF!</v>
      </c>
      <c r="I32" s="58" t="e">
        <f>VLOOKUP($S32,PercentGoalStats!$A$3:$AE$998,17,FALSE)</f>
        <v>#REF!</v>
      </c>
      <c r="J32" s="58" t="e">
        <f>VLOOKUP($S32,PercentGoalStats!$A$3:$AE$998,18,FALSE)</f>
        <v>#REF!</v>
      </c>
      <c r="K32" s="58" t="e">
        <f>VLOOKUP($S32,PercentGoalStats!$A$3:$AE$998,20,FALSE)</f>
        <v>#REF!</v>
      </c>
      <c r="L32" s="58" t="e">
        <f>VLOOKUP($S32,PercentGoalStats!$A$3:$AE$998,21,FALSE)</f>
        <v>#REF!</v>
      </c>
      <c r="M32" s="58" t="e">
        <f>VLOOKUP($S32,PercentGoalStats!$A$3:$AE$998,23,FALSE)</f>
        <v>#REF!</v>
      </c>
      <c r="N32" s="58" t="e">
        <f>VLOOKUP($S32,PercentGoalStats!$A$3:$AE$998,24,FALSE)</f>
        <v>#REF!</v>
      </c>
      <c r="O32" s="58" t="e">
        <f>VLOOKUP($S32,PercentGoalStats!$A$3:$AE$998,26,FALSE)</f>
        <v>#REF!</v>
      </c>
      <c r="P32" s="58" t="e">
        <f>VLOOKUP($S32,PercentGoalStats!$A$3:$AE$998,27,FALSE)</f>
        <v>#REF!</v>
      </c>
      <c r="Q32" s="58" t="e">
        <f>VLOOKUP($S32,PercentGoalStats!$A$3:$AE$998,29,FALSE)</f>
        <v>#REF!</v>
      </c>
      <c r="R32" s="58" t="e">
        <f>VLOOKUP($S32,PercentGoalStats!$A$3:$AE$998,30,FALSE)</f>
        <v>#REF!</v>
      </c>
      <c r="S32" s="53" t="e">
        <f>Fixtures!#REF!</f>
        <v>#REF!</v>
      </c>
      <c r="T32" s="54" t="e">
        <f>Fixtures!#REF!</f>
        <v>#REF!</v>
      </c>
      <c r="U32" s="53" t="e">
        <f>Fixtures!#REF!</f>
        <v>#REF!</v>
      </c>
      <c r="V32" s="57" t="e">
        <f>VLOOKUP($U32,PercentGoalStats!$A$3:$AE$998,5,FALSE)</f>
        <v>#REF!</v>
      </c>
      <c r="W32" s="58" t="e">
        <f>VLOOKUP($U32,PercentGoalStats!$A$3:$AE$998,7,FALSE)</f>
        <v>#REF!</v>
      </c>
      <c r="X32" s="58" t="e">
        <f>VLOOKUP($U32,PercentGoalStats!$A$3:$AE$998,8,FALSE)</f>
        <v>#REF!</v>
      </c>
      <c r="Y32" s="58" t="e">
        <f>VLOOKUP($U32,PercentGoalStats!$A$3:$AE$998,10,FALSE)</f>
        <v>#REF!</v>
      </c>
      <c r="Z32" s="58" t="e">
        <f>VLOOKUP($U32,PercentGoalStats!$A$3:$AE$998,11,FALSE)</f>
        <v>#REF!</v>
      </c>
      <c r="AA32" s="58" t="e">
        <f>VLOOKUP($U32,PercentGoalStats!$A$3:$AE$998,13,FALSE)</f>
        <v>#REF!</v>
      </c>
      <c r="AB32" s="58" t="e">
        <f>VLOOKUP($U32,PercentGoalStats!$A$3:$AE$998,14,FALSE)</f>
        <v>#REF!</v>
      </c>
      <c r="AC32" s="58" t="e">
        <f>VLOOKUP($U32,PercentGoalStats!$A$3:$AE$998,16,FALSE)</f>
        <v>#REF!</v>
      </c>
      <c r="AD32" s="58" t="e">
        <f>VLOOKUP($U32,PercentGoalStats!$A$3:$AE$998,17,FALSE)</f>
        <v>#REF!</v>
      </c>
      <c r="AE32" s="58" t="e">
        <f>VLOOKUP($U32,PercentGoalStats!$A$3:$AE$998,19,FALSE)</f>
        <v>#REF!</v>
      </c>
      <c r="AF32" s="58" t="e">
        <f>VLOOKUP($U32,PercentGoalStats!$A$3:$AE$998,20,FALSE)</f>
        <v>#REF!</v>
      </c>
      <c r="AG32" s="58" t="e">
        <f>VLOOKUP($U32,PercentGoalStats!$A$3:$AE$998,22,FALSE)</f>
        <v>#REF!</v>
      </c>
      <c r="AH32" s="58" t="e">
        <f>VLOOKUP($U32,PercentGoalStats!$A$3:$AE$998,23,FALSE)</f>
        <v>#REF!</v>
      </c>
      <c r="AI32" s="58" t="e">
        <f>VLOOKUP($U32,PercentGoalStats!$A$3:$AE$998,25,FALSE)</f>
        <v>#REF!</v>
      </c>
      <c r="AJ32" s="58" t="e">
        <f>VLOOKUP($U32,PercentGoalStats!$A$3:$AE$998,26,FALSE)</f>
        <v>#REF!</v>
      </c>
      <c r="AK32" s="58" t="e">
        <f>VLOOKUP($U32,PercentGoalStats!$A$3:$AE$998,28,FALSE)</f>
        <v>#REF!</v>
      </c>
      <c r="AL32" s="58" t="e">
        <f>VLOOKUP($U32,PercentGoalStats!$A$3:$AE$998,29,FALSE)</f>
        <v>#REF!</v>
      </c>
      <c r="AM32" s="58" t="e">
        <f>VLOOKUP($U32,PercentGoalStats!$A$3:$AE$998,31,FALSE)</f>
        <v>#REF!</v>
      </c>
    </row>
    <row r="33" spans="1:39" ht="14.4" hidden="1" thickTop="1" x14ac:dyDescent="0.3">
      <c r="A33" s="57" t="e">
        <f>VLOOKUP($S33,PercentGoalStats!$A$3:$AE$998,5,FALSE)</f>
        <v>#REF!</v>
      </c>
      <c r="B33" s="58" t="e">
        <f>VLOOKUP($S33,PercentGoalStats!$A$3:$AE$998,6,FALSE)</f>
        <v>#REF!</v>
      </c>
      <c r="C33" s="58" t="e">
        <f>VLOOKUP($S33,PercentGoalStats!$A$3:$AE$998,8,FALSE)</f>
        <v>#REF!</v>
      </c>
      <c r="D33" s="58" t="e">
        <f>VLOOKUP($S33,PercentGoalStats!$A$3:$AE$998,9,FALSE)</f>
        <v>#REF!</v>
      </c>
      <c r="E33" s="58" t="e">
        <f>VLOOKUP($S33,PercentGoalStats!$A$3:$AE$998,11,FALSE)</f>
        <v>#REF!</v>
      </c>
      <c r="F33" s="58" t="e">
        <f>VLOOKUP($S33,PercentGoalStats!$A$3:$AE$998,12,FALSE)</f>
        <v>#REF!</v>
      </c>
      <c r="G33" s="58" t="e">
        <f>VLOOKUP($S33,PercentGoalStats!$A$3:$AE$998,14,FALSE)</f>
        <v>#REF!</v>
      </c>
      <c r="H33" s="58" t="e">
        <f>VLOOKUP($S33,PercentGoalStats!$A$3:$AE$998,15,FALSE)</f>
        <v>#REF!</v>
      </c>
      <c r="I33" s="58" t="e">
        <f>VLOOKUP($S33,PercentGoalStats!$A$3:$AE$998,17,FALSE)</f>
        <v>#REF!</v>
      </c>
      <c r="J33" s="58" t="e">
        <f>VLOOKUP($S33,PercentGoalStats!$A$3:$AE$998,18,FALSE)</f>
        <v>#REF!</v>
      </c>
      <c r="K33" s="58" t="e">
        <f>VLOOKUP($S33,PercentGoalStats!$A$3:$AE$998,20,FALSE)</f>
        <v>#REF!</v>
      </c>
      <c r="L33" s="58" t="e">
        <f>VLOOKUP($S33,PercentGoalStats!$A$3:$AE$998,21,FALSE)</f>
        <v>#REF!</v>
      </c>
      <c r="M33" s="58" t="e">
        <f>VLOOKUP($S33,PercentGoalStats!$A$3:$AE$998,23,FALSE)</f>
        <v>#REF!</v>
      </c>
      <c r="N33" s="58" t="e">
        <f>VLOOKUP($S33,PercentGoalStats!$A$3:$AE$998,24,FALSE)</f>
        <v>#REF!</v>
      </c>
      <c r="O33" s="58" t="e">
        <f>VLOOKUP($S33,PercentGoalStats!$A$3:$AE$998,26,FALSE)</f>
        <v>#REF!</v>
      </c>
      <c r="P33" s="58" t="e">
        <f>VLOOKUP($S33,PercentGoalStats!$A$3:$AE$998,27,FALSE)</f>
        <v>#REF!</v>
      </c>
      <c r="Q33" s="58" t="e">
        <f>VLOOKUP($S33,PercentGoalStats!$A$3:$AE$998,29,FALSE)</f>
        <v>#REF!</v>
      </c>
      <c r="R33" s="58" t="e">
        <f>VLOOKUP($S33,PercentGoalStats!$A$3:$AE$998,30,FALSE)</f>
        <v>#REF!</v>
      </c>
      <c r="S33" s="53" t="e">
        <f>Fixtures!#REF!</f>
        <v>#REF!</v>
      </c>
      <c r="T33" s="54" t="e">
        <f>Fixtures!#REF!</f>
        <v>#REF!</v>
      </c>
      <c r="U33" s="53" t="e">
        <f>Fixtures!#REF!</f>
        <v>#REF!</v>
      </c>
      <c r="V33" s="57" t="e">
        <f>VLOOKUP($U33,PercentGoalStats!$A$3:$AE$998,5,FALSE)</f>
        <v>#REF!</v>
      </c>
      <c r="W33" s="58" t="e">
        <f>VLOOKUP($U33,PercentGoalStats!$A$3:$AE$998,7,FALSE)</f>
        <v>#REF!</v>
      </c>
      <c r="X33" s="58" t="e">
        <f>VLOOKUP($U33,PercentGoalStats!$A$3:$AE$998,8,FALSE)</f>
        <v>#REF!</v>
      </c>
      <c r="Y33" s="58" t="e">
        <f>VLOOKUP($U33,PercentGoalStats!$A$3:$AE$998,10,FALSE)</f>
        <v>#REF!</v>
      </c>
      <c r="Z33" s="58" t="e">
        <f>VLOOKUP($U33,PercentGoalStats!$A$3:$AE$998,11,FALSE)</f>
        <v>#REF!</v>
      </c>
      <c r="AA33" s="58" t="e">
        <f>VLOOKUP($U33,PercentGoalStats!$A$3:$AE$998,13,FALSE)</f>
        <v>#REF!</v>
      </c>
      <c r="AB33" s="58" t="e">
        <f>VLOOKUP($U33,PercentGoalStats!$A$3:$AE$998,14,FALSE)</f>
        <v>#REF!</v>
      </c>
      <c r="AC33" s="58" t="e">
        <f>VLOOKUP($U33,PercentGoalStats!$A$3:$AE$998,16,FALSE)</f>
        <v>#REF!</v>
      </c>
      <c r="AD33" s="58" t="e">
        <f>VLOOKUP($U33,PercentGoalStats!$A$3:$AE$998,17,FALSE)</f>
        <v>#REF!</v>
      </c>
      <c r="AE33" s="58" t="e">
        <f>VLOOKUP($U33,PercentGoalStats!$A$3:$AE$998,19,FALSE)</f>
        <v>#REF!</v>
      </c>
      <c r="AF33" s="58" t="e">
        <f>VLOOKUP($U33,PercentGoalStats!$A$3:$AE$998,20,FALSE)</f>
        <v>#REF!</v>
      </c>
      <c r="AG33" s="58" t="e">
        <f>VLOOKUP($U33,PercentGoalStats!$A$3:$AE$998,22,FALSE)</f>
        <v>#REF!</v>
      </c>
      <c r="AH33" s="58" t="e">
        <f>VLOOKUP($U33,PercentGoalStats!$A$3:$AE$998,23,FALSE)</f>
        <v>#REF!</v>
      </c>
      <c r="AI33" s="58" t="e">
        <f>VLOOKUP($U33,PercentGoalStats!$A$3:$AE$998,25,FALSE)</f>
        <v>#REF!</v>
      </c>
      <c r="AJ33" s="58" t="e">
        <f>VLOOKUP($U33,PercentGoalStats!$A$3:$AE$998,26,FALSE)</f>
        <v>#REF!</v>
      </c>
      <c r="AK33" s="58" t="e">
        <f>VLOOKUP($U33,PercentGoalStats!$A$3:$AE$998,28,FALSE)</f>
        <v>#REF!</v>
      </c>
      <c r="AL33" s="58" t="e">
        <f>VLOOKUP($U33,PercentGoalStats!$A$3:$AE$998,29,FALSE)</f>
        <v>#REF!</v>
      </c>
      <c r="AM33" s="58" t="e">
        <f>VLOOKUP($U33,PercentGoalStats!$A$3:$AE$998,31,FALSE)</f>
        <v>#REF!</v>
      </c>
    </row>
    <row r="34" spans="1:39" ht="14.4" hidden="1" thickTop="1" x14ac:dyDescent="0.3">
      <c r="A34" s="57" t="e">
        <f>VLOOKUP($S34,PercentGoalStats!$A$3:$AE$998,5,FALSE)</f>
        <v>#REF!</v>
      </c>
      <c r="B34" s="58" t="e">
        <f>VLOOKUP($S34,PercentGoalStats!$A$3:$AE$998,6,FALSE)</f>
        <v>#REF!</v>
      </c>
      <c r="C34" s="58" t="e">
        <f>VLOOKUP($S34,PercentGoalStats!$A$3:$AE$998,8,FALSE)</f>
        <v>#REF!</v>
      </c>
      <c r="D34" s="58" t="e">
        <f>VLOOKUP($S34,PercentGoalStats!$A$3:$AE$998,9,FALSE)</f>
        <v>#REF!</v>
      </c>
      <c r="E34" s="58" t="e">
        <f>VLOOKUP($S34,PercentGoalStats!$A$3:$AE$998,11,FALSE)</f>
        <v>#REF!</v>
      </c>
      <c r="F34" s="58" t="e">
        <f>VLOOKUP($S34,PercentGoalStats!$A$3:$AE$998,12,FALSE)</f>
        <v>#REF!</v>
      </c>
      <c r="G34" s="58" t="e">
        <f>VLOOKUP($S34,PercentGoalStats!$A$3:$AE$998,14,FALSE)</f>
        <v>#REF!</v>
      </c>
      <c r="H34" s="58" t="e">
        <f>VLOOKUP($S34,PercentGoalStats!$A$3:$AE$998,15,FALSE)</f>
        <v>#REF!</v>
      </c>
      <c r="I34" s="58" t="e">
        <f>VLOOKUP($S34,PercentGoalStats!$A$3:$AE$998,17,FALSE)</f>
        <v>#REF!</v>
      </c>
      <c r="J34" s="58" t="e">
        <f>VLOOKUP($S34,PercentGoalStats!$A$3:$AE$998,18,FALSE)</f>
        <v>#REF!</v>
      </c>
      <c r="K34" s="58" t="e">
        <f>VLOOKUP($S34,PercentGoalStats!$A$3:$AE$998,20,FALSE)</f>
        <v>#REF!</v>
      </c>
      <c r="L34" s="58" t="e">
        <f>VLOOKUP($S34,PercentGoalStats!$A$3:$AE$998,21,FALSE)</f>
        <v>#REF!</v>
      </c>
      <c r="M34" s="58" t="e">
        <f>VLOOKUP($S34,PercentGoalStats!$A$3:$AE$998,23,FALSE)</f>
        <v>#REF!</v>
      </c>
      <c r="N34" s="58" t="e">
        <f>VLOOKUP($S34,PercentGoalStats!$A$3:$AE$998,24,FALSE)</f>
        <v>#REF!</v>
      </c>
      <c r="O34" s="58" t="e">
        <f>VLOOKUP($S34,PercentGoalStats!$A$3:$AE$998,26,FALSE)</f>
        <v>#REF!</v>
      </c>
      <c r="P34" s="58" t="e">
        <f>VLOOKUP($S34,PercentGoalStats!$A$3:$AE$998,27,FALSE)</f>
        <v>#REF!</v>
      </c>
      <c r="Q34" s="58" t="e">
        <f>VLOOKUP($S34,PercentGoalStats!$A$3:$AE$998,29,FALSE)</f>
        <v>#REF!</v>
      </c>
      <c r="R34" s="58" t="e">
        <f>VLOOKUP($S34,PercentGoalStats!$A$3:$AE$998,30,FALSE)</f>
        <v>#REF!</v>
      </c>
      <c r="S34" s="53" t="e">
        <f>Fixtures!#REF!</f>
        <v>#REF!</v>
      </c>
      <c r="T34" s="54" t="e">
        <f>Fixtures!#REF!</f>
        <v>#REF!</v>
      </c>
      <c r="U34" s="53" t="e">
        <f>Fixtures!#REF!</f>
        <v>#REF!</v>
      </c>
      <c r="V34" s="57" t="e">
        <f>VLOOKUP($U34,PercentGoalStats!$A$3:$AE$998,5,FALSE)</f>
        <v>#REF!</v>
      </c>
      <c r="W34" s="58" t="e">
        <f>VLOOKUP($U34,PercentGoalStats!$A$3:$AE$998,7,FALSE)</f>
        <v>#REF!</v>
      </c>
      <c r="X34" s="58" t="e">
        <f>VLOOKUP($U34,PercentGoalStats!$A$3:$AE$998,8,FALSE)</f>
        <v>#REF!</v>
      </c>
      <c r="Y34" s="58" t="e">
        <f>VLOOKUP($U34,PercentGoalStats!$A$3:$AE$998,10,FALSE)</f>
        <v>#REF!</v>
      </c>
      <c r="Z34" s="58" t="e">
        <f>VLOOKUP($U34,PercentGoalStats!$A$3:$AE$998,11,FALSE)</f>
        <v>#REF!</v>
      </c>
      <c r="AA34" s="58" t="e">
        <f>VLOOKUP($U34,PercentGoalStats!$A$3:$AE$998,13,FALSE)</f>
        <v>#REF!</v>
      </c>
      <c r="AB34" s="58" t="e">
        <f>VLOOKUP($U34,PercentGoalStats!$A$3:$AE$998,14,FALSE)</f>
        <v>#REF!</v>
      </c>
      <c r="AC34" s="58" t="e">
        <f>VLOOKUP($U34,PercentGoalStats!$A$3:$AE$998,16,FALSE)</f>
        <v>#REF!</v>
      </c>
      <c r="AD34" s="58" t="e">
        <f>VLOOKUP($U34,PercentGoalStats!$A$3:$AE$998,17,FALSE)</f>
        <v>#REF!</v>
      </c>
      <c r="AE34" s="58" t="e">
        <f>VLOOKUP($U34,PercentGoalStats!$A$3:$AE$998,19,FALSE)</f>
        <v>#REF!</v>
      </c>
      <c r="AF34" s="58" t="e">
        <f>VLOOKUP($U34,PercentGoalStats!$A$3:$AE$998,20,FALSE)</f>
        <v>#REF!</v>
      </c>
      <c r="AG34" s="58" t="e">
        <f>VLOOKUP($U34,PercentGoalStats!$A$3:$AE$998,22,FALSE)</f>
        <v>#REF!</v>
      </c>
      <c r="AH34" s="58" t="e">
        <f>VLOOKUP($U34,PercentGoalStats!$A$3:$AE$998,23,FALSE)</f>
        <v>#REF!</v>
      </c>
      <c r="AI34" s="58" t="e">
        <f>VLOOKUP($U34,PercentGoalStats!$A$3:$AE$998,25,FALSE)</f>
        <v>#REF!</v>
      </c>
      <c r="AJ34" s="58" t="e">
        <f>VLOOKUP($U34,PercentGoalStats!$A$3:$AE$998,26,FALSE)</f>
        <v>#REF!</v>
      </c>
      <c r="AK34" s="58" t="e">
        <f>VLOOKUP($U34,PercentGoalStats!$A$3:$AE$998,28,FALSE)</f>
        <v>#REF!</v>
      </c>
      <c r="AL34" s="58" t="e">
        <f>VLOOKUP($U34,PercentGoalStats!$A$3:$AE$998,29,FALSE)</f>
        <v>#REF!</v>
      </c>
      <c r="AM34" s="58" t="e">
        <f>VLOOKUP($U34,PercentGoalStats!$A$3:$AE$998,31,FALSE)</f>
        <v>#REF!</v>
      </c>
    </row>
    <row r="35" spans="1:39" ht="14.4" hidden="1" thickTop="1" x14ac:dyDescent="0.3">
      <c r="A35" s="57" t="e">
        <f>VLOOKUP($S35,PercentGoalStats!$A$3:$AE$998,5,FALSE)</f>
        <v>#REF!</v>
      </c>
      <c r="B35" s="58" t="e">
        <f>VLOOKUP($S35,PercentGoalStats!$A$3:$AE$998,6,FALSE)</f>
        <v>#REF!</v>
      </c>
      <c r="C35" s="58" t="e">
        <f>VLOOKUP($S35,PercentGoalStats!$A$3:$AE$998,8,FALSE)</f>
        <v>#REF!</v>
      </c>
      <c r="D35" s="58" t="e">
        <f>VLOOKUP($S35,PercentGoalStats!$A$3:$AE$998,9,FALSE)</f>
        <v>#REF!</v>
      </c>
      <c r="E35" s="58" t="e">
        <f>VLOOKUP($S35,PercentGoalStats!$A$3:$AE$998,11,FALSE)</f>
        <v>#REF!</v>
      </c>
      <c r="F35" s="58" t="e">
        <f>VLOOKUP($S35,PercentGoalStats!$A$3:$AE$998,12,FALSE)</f>
        <v>#REF!</v>
      </c>
      <c r="G35" s="58" t="e">
        <f>VLOOKUP($S35,PercentGoalStats!$A$3:$AE$998,14,FALSE)</f>
        <v>#REF!</v>
      </c>
      <c r="H35" s="58" t="e">
        <f>VLOOKUP($S35,PercentGoalStats!$A$3:$AE$998,15,FALSE)</f>
        <v>#REF!</v>
      </c>
      <c r="I35" s="58" t="e">
        <f>VLOOKUP($S35,PercentGoalStats!$A$3:$AE$998,17,FALSE)</f>
        <v>#REF!</v>
      </c>
      <c r="J35" s="58" t="e">
        <f>VLOOKUP($S35,PercentGoalStats!$A$3:$AE$998,18,FALSE)</f>
        <v>#REF!</v>
      </c>
      <c r="K35" s="58" t="e">
        <f>VLOOKUP($S35,PercentGoalStats!$A$3:$AE$998,20,FALSE)</f>
        <v>#REF!</v>
      </c>
      <c r="L35" s="58" t="e">
        <f>VLOOKUP($S35,PercentGoalStats!$A$3:$AE$998,21,FALSE)</f>
        <v>#REF!</v>
      </c>
      <c r="M35" s="58" t="e">
        <f>VLOOKUP($S35,PercentGoalStats!$A$3:$AE$998,23,FALSE)</f>
        <v>#REF!</v>
      </c>
      <c r="N35" s="58" t="e">
        <f>VLOOKUP($S35,PercentGoalStats!$A$3:$AE$998,24,FALSE)</f>
        <v>#REF!</v>
      </c>
      <c r="O35" s="58" t="e">
        <f>VLOOKUP($S35,PercentGoalStats!$A$3:$AE$998,26,FALSE)</f>
        <v>#REF!</v>
      </c>
      <c r="P35" s="58" t="e">
        <f>VLOOKUP($S35,PercentGoalStats!$A$3:$AE$998,27,FALSE)</f>
        <v>#REF!</v>
      </c>
      <c r="Q35" s="58" t="e">
        <f>VLOOKUP($S35,PercentGoalStats!$A$3:$AE$998,29,FALSE)</f>
        <v>#REF!</v>
      </c>
      <c r="R35" s="58" t="e">
        <f>VLOOKUP($S35,PercentGoalStats!$A$3:$AE$998,30,FALSE)</f>
        <v>#REF!</v>
      </c>
      <c r="S35" s="53" t="e">
        <f>Fixtures!#REF!</f>
        <v>#REF!</v>
      </c>
      <c r="T35" s="54" t="e">
        <f>Fixtures!#REF!</f>
        <v>#REF!</v>
      </c>
      <c r="U35" s="53" t="e">
        <f>Fixtures!#REF!</f>
        <v>#REF!</v>
      </c>
      <c r="V35" s="57" t="e">
        <f>VLOOKUP($U35,PercentGoalStats!$A$3:$AE$998,5,FALSE)</f>
        <v>#REF!</v>
      </c>
      <c r="W35" s="58" t="e">
        <f>VLOOKUP($U35,PercentGoalStats!$A$3:$AE$998,7,FALSE)</f>
        <v>#REF!</v>
      </c>
      <c r="X35" s="58" t="e">
        <f>VLOOKUP($U35,PercentGoalStats!$A$3:$AE$998,8,FALSE)</f>
        <v>#REF!</v>
      </c>
      <c r="Y35" s="58" t="e">
        <f>VLOOKUP($U35,PercentGoalStats!$A$3:$AE$998,10,FALSE)</f>
        <v>#REF!</v>
      </c>
      <c r="Z35" s="58" t="e">
        <f>VLOOKUP($U35,PercentGoalStats!$A$3:$AE$998,11,FALSE)</f>
        <v>#REF!</v>
      </c>
      <c r="AA35" s="58" t="e">
        <f>VLOOKUP($U35,PercentGoalStats!$A$3:$AE$998,13,FALSE)</f>
        <v>#REF!</v>
      </c>
      <c r="AB35" s="58" t="e">
        <f>VLOOKUP($U35,PercentGoalStats!$A$3:$AE$998,14,FALSE)</f>
        <v>#REF!</v>
      </c>
      <c r="AC35" s="58" t="e">
        <f>VLOOKUP($U35,PercentGoalStats!$A$3:$AE$998,16,FALSE)</f>
        <v>#REF!</v>
      </c>
      <c r="AD35" s="58" t="e">
        <f>VLOOKUP($U35,PercentGoalStats!$A$3:$AE$998,17,FALSE)</f>
        <v>#REF!</v>
      </c>
      <c r="AE35" s="58" t="e">
        <f>VLOOKUP($U35,PercentGoalStats!$A$3:$AE$998,19,FALSE)</f>
        <v>#REF!</v>
      </c>
      <c r="AF35" s="58" t="e">
        <f>VLOOKUP($U35,PercentGoalStats!$A$3:$AE$998,20,FALSE)</f>
        <v>#REF!</v>
      </c>
      <c r="AG35" s="58" t="e">
        <f>VLOOKUP($U35,PercentGoalStats!$A$3:$AE$998,22,FALSE)</f>
        <v>#REF!</v>
      </c>
      <c r="AH35" s="58" t="e">
        <f>VLOOKUP($U35,PercentGoalStats!$A$3:$AE$998,23,FALSE)</f>
        <v>#REF!</v>
      </c>
      <c r="AI35" s="58" t="e">
        <f>VLOOKUP($U35,PercentGoalStats!$A$3:$AE$998,25,FALSE)</f>
        <v>#REF!</v>
      </c>
      <c r="AJ35" s="58" t="e">
        <f>VLOOKUP($U35,PercentGoalStats!$A$3:$AE$998,26,FALSE)</f>
        <v>#REF!</v>
      </c>
      <c r="AK35" s="58" t="e">
        <f>VLOOKUP($U35,PercentGoalStats!$A$3:$AE$998,28,FALSE)</f>
        <v>#REF!</v>
      </c>
      <c r="AL35" s="58" t="e">
        <f>VLOOKUP($U35,PercentGoalStats!$A$3:$AE$998,29,FALSE)</f>
        <v>#REF!</v>
      </c>
      <c r="AM35" s="58" t="e">
        <f>VLOOKUP($U35,PercentGoalStats!$A$3:$AE$998,31,FALSE)</f>
        <v>#REF!</v>
      </c>
    </row>
    <row r="36" spans="1:39" ht="14.4" hidden="1" thickTop="1" x14ac:dyDescent="0.3">
      <c r="A36" s="57" t="e">
        <f>VLOOKUP($S36,PercentGoalStats!$A$3:$AE$998,5,FALSE)</f>
        <v>#REF!</v>
      </c>
      <c r="B36" s="58" t="e">
        <f>VLOOKUP($S36,PercentGoalStats!$A$3:$AE$998,6,FALSE)</f>
        <v>#REF!</v>
      </c>
      <c r="C36" s="58" t="e">
        <f>VLOOKUP($S36,PercentGoalStats!$A$3:$AE$998,8,FALSE)</f>
        <v>#REF!</v>
      </c>
      <c r="D36" s="58" t="e">
        <f>VLOOKUP($S36,PercentGoalStats!$A$3:$AE$998,9,FALSE)</f>
        <v>#REF!</v>
      </c>
      <c r="E36" s="58" t="e">
        <f>VLOOKUP($S36,PercentGoalStats!$A$3:$AE$998,11,FALSE)</f>
        <v>#REF!</v>
      </c>
      <c r="F36" s="58" t="e">
        <f>VLOOKUP($S36,PercentGoalStats!$A$3:$AE$998,12,FALSE)</f>
        <v>#REF!</v>
      </c>
      <c r="G36" s="58" t="e">
        <f>VLOOKUP($S36,PercentGoalStats!$A$3:$AE$998,14,FALSE)</f>
        <v>#REF!</v>
      </c>
      <c r="H36" s="58" t="e">
        <f>VLOOKUP($S36,PercentGoalStats!$A$3:$AE$998,15,FALSE)</f>
        <v>#REF!</v>
      </c>
      <c r="I36" s="58" t="e">
        <f>VLOOKUP($S36,PercentGoalStats!$A$3:$AE$998,17,FALSE)</f>
        <v>#REF!</v>
      </c>
      <c r="J36" s="58" t="e">
        <f>VLOOKUP($S36,PercentGoalStats!$A$3:$AE$998,18,FALSE)</f>
        <v>#REF!</v>
      </c>
      <c r="K36" s="58" t="e">
        <f>VLOOKUP($S36,PercentGoalStats!$A$3:$AE$998,20,FALSE)</f>
        <v>#REF!</v>
      </c>
      <c r="L36" s="58" t="e">
        <f>VLOOKUP($S36,PercentGoalStats!$A$3:$AE$998,21,FALSE)</f>
        <v>#REF!</v>
      </c>
      <c r="M36" s="58" t="e">
        <f>VLOOKUP($S36,PercentGoalStats!$A$3:$AE$998,23,FALSE)</f>
        <v>#REF!</v>
      </c>
      <c r="N36" s="58" t="e">
        <f>VLOOKUP($S36,PercentGoalStats!$A$3:$AE$998,24,FALSE)</f>
        <v>#REF!</v>
      </c>
      <c r="O36" s="58" t="e">
        <f>VLOOKUP($S36,PercentGoalStats!$A$3:$AE$998,26,FALSE)</f>
        <v>#REF!</v>
      </c>
      <c r="P36" s="58" t="e">
        <f>VLOOKUP($S36,PercentGoalStats!$A$3:$AE$998,27,FALSE)</f>
        <v>#REF!</v>
      </c>
      <c r="Q36" s="58" t="e">
        <f>VLOOKUP($S36,PercentGoalStats!$A$3:$AE$998,29,FALSE)</f>
        <v>#REF!</v>
      </c>
      <c r="R36" s="58" t="e">
        <f>VLOOKUP($S36,PercentGoalStats!$A$3:$AE$998,30,FALSE)</f>
        <v>#REF!</v>
      </c>
      <c r="S36" s="53" t="e">
        <f>Fixtures!#REF!</f>
        <v>#REF!</v>
      </c>
      <c r="T36" s="54" t="e">
        <f>Fixtures!#REF!</f>
        <v>#REF!</v>
      </c>
      <c r="U36" s="53" t="e">
        <f>Fixtures!#REF!</f>
        <v>#REF!</v>
      </c>
      <c r="V36" s="57" t="e">
        <f>VLOOKUP($U36,PercentGoalStats!$A$3:$AE$998,5,FALSE)</f>
        <v>#REF!</v>
      </c>
      <c r="W36" s="58" t="e">
        <f>VLOOKUP($U36,PercentGoalStats!$A$3:$AE$998,7,FALSE)</f>
        <v>#REF!</v>
      </c>
      <c r="X36" s="58" t="e">
        <f>VLOOKUP($U36,PercentGoalStats!$A$3:$AE$998,8,FALSE)</f>
        <v>#REF!</v>
      </c>
      <c r="Y36" s="58" t="e">
        <f>VLOOKUP($U36,PercentGoalStats!$A$3:$AE$998,10,FALSE)</f>
        <v>#REF!</v>
      </c>
      <c r="Z36" s="58" t="e">
        <f>VLOOKUP($U36,PercentGoalStats!$A$3:$AE$998,11,FALSE)</f>
        <v>#REF!</v>
      </c>
      <c r="AA36" s="58" t="e">
        <f>VLOOKUP($U36,PercentGoalStats!$A$3:$AE$998,13,FALSE)</f>
        <v>#REF!</v>
      </c>
      <c r="AB36" s="58" t="e">
        <f>VLOOKUP($U36,PercentGoalStats!$A$3:$AE$998,14,FALSE)</f>
        <v>#REF!</v>
      </c>
      <c r="AC36" s="58" t="e">
        <f>VLOOKUP($U36,PercentGoalStats!$A$3:$AE$998,16,FALSE)</f>
        <v>#REF!</v>
      </c>
      <c r="AD36" s="58" t="e">
        <f>VLOOKUP($U36,PercentGoalStats!$A$3:$AE$998,17,FALSE)</f>
        <v>#REF!</v>
      </c>
      <c r="AE36" s="58" t="e">
        <f>VLOOKUP($U36,PercentGoalStats!$A$3:$AE$998,19,FALSE)</f>
        <v>#REF!</v>
      </c>
      <c r="AF36" s="58" t="e">
        <f>VLOOKUP($U36,PercentGoalStats!$A$3:$AE$998,20,FALSE)</f>
        <v>#REF!</v>
      </c>
      <c r="AG36" s="58" t="e">
        <f>VLOOKUP($U36,PercentGoalStats!$A$3:$AE$998,22,FALSE)</f>
        <v>#REF!</v>
      </c>
      <c r="AH36" s="58" t="e">
        <f>VLOOKUP($U36,PercentGoalStats!$A$3:$AE$998,23,FALSE)</f>
        <v>#REF!</v>
      </c>
      <c r="AI36" s="58" t="e">
        <f>VLOOKUP($U36,PercentGoalStats!$A$3:$AE$998,25,FALSE)</f>
        <v>#REF!</v>
      </c>
      <c r="AJ36" s="58" t="e">
        <f>VLOOKUP($U36,PercentGoalStats!$A$3:$AE$998,26,FALSE)</f>
        <v>#REF!</v>
      </c>
      <c r="AK36" s="58" t="e">
        <f>VLOOKUP($U36,PercentGoalStats!$A$3:$AE$998,28,FALSE)</f>
        <v>#REF!</v>
      </c>
      <c r="AL36" s="58" t="e">
        <f>VLOOKUP($U36,PercentGoalStats!$A$3:$AE$998,29,FALSE)</f>
        <v>#REF!</v>
      </c>
      <c r="AM36" s="58" t="e">
        <f>VLOOKUP($U36,PercentGoalStats!$A$3:$AE$998,31,FALSE)</f>
        <v>#REF!</v>
      </c>
    </row>
    <row r="37" spans="1:39" ht="14.4" hidden="1" thickTop="1" x14ac:dyDescent="0.3">
      <c r="A37" s="57" t="e">
        <f>VLOOKUP($S37,PercentGoalStats!$A$3:$AE$998,5,FALSE)</f>
        <v>#REF!</v>
      </c>
      <c r="B37" s="58" t="e">
        <f>VLOOKUP($S37,PercentGoalStats!$A$3:$AE$998,6,FALSE)</f>
        <v>#REF!</v>
      </c>
      <c r="C37" s="58" t="e">
        <f>VLOOKUP($S37,PercentGoalStats!$A$3:$AE$998,8,FALSE)</f>
        <v>#REF!</v>
      </c>
      <c r="D37" s="58" t="e">
        <f>VLOOKUP($S37,PercentGoalStats!$A$3:$AE$998,9,FALSE)</f>
        <v>#REF!</v>
      </c>
      <c r="E37" s="58" t="e">
        <f>VLOOKUP($S37,PercentGoalStats!$A$3:$AE$998,11,FALSE)</f>
        <v>#REF!</v>
      </c>
      <c r="F37" s="58" t="e">
        <f>VLOOKUP($S37,PercentGoalStats!$A$3:$AE$998,12,FALSE)</f>
        <v>#REF!</v>
      </c>
      <c r="G37" s="58" t="e">
        <f>VLOOKUP($S37,PercentGoalStats!$A$3:$AE$998,14,FALSE)</f>
        <v>#REF!</v>
      </c>
      <c r="H37" s="58" t="e">
        <f>VLOOKUP($S37,PercentGoalStats!$A$3:$AE$998,15,FALSE)</f>
        <v>#REF!</v>
      </c>
      <c r="I37" s="58" t="e">
        <f>VLOOKUP($S37,PercentGoalStats!$A$3:$AE$998,17,FALSE)</f>
        <v>#REF!</v>
      </c>
      <c r="J37" s="58" t="e">
        <f>VLOOKUP($S37,PercentGoalStats!$A$3:$AE$998,18,FALSE)</f>
        <v>#REF!</v>
      </c>
      <c r="K37" s="58" t="e">
        <f>VLOOKUP($S37,PercentGoalStats!$A$3:$AE$998,20,FALSE)</f>
        <v>#REF!</v>
      </c>
      <c r="L37" s="58" t="e">
        <f>VLOOKUP($S37,PercentGoalStats!$A$3:$AE$998,21,FALSE)</f>
        <v>#REF!</v>
      </c>
      <c r="M37" s="58" t="e">
        <f>VLOOKUP($S37,PercentGoalStats!$A$3:$AE$998,23,FALSE)</f>
        <v>#REF!</v>
      </c>
      <c r="N37" s="58" t="e">
        <f>VLOOKUP($S37,PercentGoalStats!$A$3:$AE$998,24,FALSE)</f>
        <v>#REF!</v>
      </c>
      <c r="O37" s="58" t="e">
        <f>VLOOKUP($S37,PercentGoalStats!$A$3:$AE$998,26,FALSE)</f>
        <v>#REF!</v>
      </c>
      <c r="P37" s="58" t="e">
        <f>VLOOKUP($S37,PercentGoalStats!$A$3:$AE$998,27,FALSE)</f>
        <v>#REF!</v>
      </c>
      <c r="Q37" s="58" t="e">
        <f>VLOOKUP($S37,PercentGoalStats!$A$3:$AE$998,29,FALSE)</f>
        <v>#REF!</v>
      </c>
      <c r="R37" s="58" t="e">
        <f>VLOOKUP($S37,PercentGoalStats!$A$3:$AE$998,30,FALSE)</f>
        <v>#REF!</v>
      </c>
      <c r="S37" s="53" t="e">
        <f>Fixtures!#REF!</f>
        <v>#REF!</v>
      </c>
      <c r="T37" s="54" t="e">
        <f>Fixtures!#REF!</f>
        <v>#REF!</v>
      </c>
      <c r="U37" s="53" t="e">
        <f>Fixtures!#REF!</f>
        <v>#REF!</v>
      </c>
      <c r="V37" s="57" t="e">
        <f>VLOOKUP($U37,PercentGoalStats!$A$3:$AE$998,5,FALSE)</f>
        <v>#REF!</v>
      </c>
      <c r="W37" s="58" t="e">
        <f>VLOOKUP($U37,PercentGoalStats!$A$3:$AE$998,7,FALSE)</f>
        <v>#REF!</v>
      </c>
      <c r="X37" s="58" t="e">
        <f>VLOOKUP($U37,PercentGoalStats!$A$3:$AE$998,8,FALSE)</f>
        <v>#REF!</v>
      </c>
      <c r="Y37" s="58" t="e">
        <f>VLOOKUP($U37,PercentGoalStats!$A$3:$AE$998,10,FALSE)</f>
        <v>#REF!</v>
      </c>
      <c r="Z37" s="58" t="e">
        <f>VLOOKUP($U37,PercentGoalStats!$A$3:$AE$998,11,FALSE)</f>
        <v>#REF!</v>
      </c>
      <c r="AA37" s="58" t="e">
        <f>VLOOKUP($U37,PercentGoalStats!$A$3:$AE$998,13,FALSE)</f>
        <v>#REF!</v>
      </c>
      <c r="AB37" s="58" t="e">
        <f>VLOOKUP($U37,PercentGoalStats!$A$3:$AE$998,14,FALSE)</f>
        <v>#REF!</v>
      </c>
      <c r="AC37" s="58" t="e">
        <f>VLOOKUP($U37,PercentGoalStats!$A$3:$AE$998,16,FALSE)</f>
        <v>#REF!</v>
      </c>
      <c r="AD37" s="58" t="e">
        <f>VLOOKUP($U37,PercentGoalStats!$A$3:$AE$998,17,FALSE)</f>
        <v>#REF!</v>
      </c>
      <c r="AE37" s="58" t="e">
        <f>VLOOKUP($U37,PercentGoalStats!$A$3:$AE$998,19,FALSE)</f>
        <v>#REF!</v>
      </c>
      <c r="AF37" s="58" t="e">
        <f>VLOOKUP($U37,PercentGoalStats!$A$3:$AE$998,20,FALSE)</f>
        <v>#REF!</v>
      </c>
      <c r="AG37" s="58" t="e">
        <f>VLOOKUP($U37,PercentGoalStats!$A$3:$AE$998,22,FALSE)</f>
        <v>#REF!</v>
      </c>
      <c r="AH37" s="58" t="e">
        <f>VLOOKUP($U37,PercentGoalStats!$A$3:$AE$998,23,FALSE)</f>
        <v>#REF!</v>
      </c>
      <c r="AI37" s="58" t="e">
        <f>VLOOKUP($U37,PercentGoalStats!$A$3:$AE$998,25,FALSE)</f>
        <v>#REF!</v>
      </c>
      <c r="AJ37" s="58" t="e">
        <f>VLOOKUP($U37,PercentGoalStats!$A$3:$AE$998,26,FALSE)</f>
        <v>#REF!</v>
      </c>
      <c r="AK37" s="58" t="e">
        <f>VLOOKUP($U37,PercentGoalStats!$A$3:$AE$998,28,FALSE)</f>
        <v>#REF!</v>
      </c>
      <c r="AL37" s="58" t="e">
        <f>VLOOKUP($U37,PercentGoalStats!$A$3:$AE$998,29,FALSE)</f>
        <v>#REF!</v>
      </c>
      <c r="AM37" s="58" t="e">
        <f>VLOOKUP($U37,PercentGoalStats!$A$3:$AE$998,31,FALSE)</f>
        <v>#REF!</v>
      </c>
    </row>
    <row r="38" spans="1:39" ht="14.4" hidden="1" thickTop="1" x14ac:dyDescent="0.3">
      <c r="A38" s="57" t="e">
        <f>VLOOKUP($S38,PercentGoalStats!$A$3:$AE$998,5,FALSE)</f>
        <v>#REF!</v>
      </c>
      <c r="B38" s="58" t="e">
        <f>VLOOKUP($S38,PercentGoalStats!$A$3:$AE$998,6,FALSE)</f>
        <v>#REF!</v>
      </c>
      <c r="C38" s="58" t="e">
        <f>VLOOKUP($S38,PercentGoalStats!$A$3:$AE$998,8,FALSE)</f>
        <v>#REF!</v>
      </c>
      <c r="D38" s="58" t="e">
        <f>VLOOKUP($S38,PercentGoalStats!$A$3:$AE$998,9,FALSE)</f>
        <v>#REF!</v>
      </c>
      <c r="E38" s="58" t="e">
        <f>VLOOKUP($S38,PercentGoalStats!$A$3:$AE$998,11,FALSE)</f>
        <v>#REF!</v>
      </c>
      <c r="F38" s="58" t="e">
        <f>VLOOKUP($S38,PercentGoalStats!$A$3:$AE$998,12,FALSE)</f>
        <v>#REF!</v>
      </c>
      <c r="G38" s="58" t="e">
        <f>VLOOKUP($S38,PercentGoalStats!$A$3:$AE$998,14,FALSE)</f>
        <v>#REF!</v>
      </c>
      <c r="H38" s="58" t="e">
        <f>VLOOKUP($S38,PercentGoalStats!$A$3:$AE$998,15,FALSE)</f>
        <v>#REF!</v>
      </c>
      <c r="I38" s="58" t="e">
        <f>VLOOKUP($S38,PercentGoalStats!$A$3:$AE$998,17,FALSE)</f>
        <v>#REF!</v>
      </c>
      <c r="J38" s="58" t="e">
        <f>VLOOKUP($S38,PercentGoalStats!$A$3:$AE$998,18,FALSE)</f>
        <v>#REF!</v>
      </c>
      <c r="K38" s="58" t="e">
        <f>VLOOKUP($S38,PercentGoalStats!$A$3:$AE$998,20,FALSE)</f>
        <v>#REF!</v>
      </c>
      <c r="L38" s="58" t="e">
        <f>VLOOKUP($S38,PercentGoalStats!$A$3:$AE$998,21,FALSE)</f>
        <v>#REF!</v>
      </c>
      <c r="M38" s="58" t="e">
        <f>VLOOKUP($S38,PercentGoalStats!$A$3:$AE$998,23,FALSE)</f>
        <v>#REF!</v>
      </c>
      <c r="N38" s="58" t="e">
        <f>VLOOKUP($S38,PercentGoalStats!$A$3:$AE$998,24,FALSE)</f>
        <v>#REF!</v>
      </c>
      <c r="O38" s="58" t="e">
        <f>VLOOKUP($S38,PercentGoalStats!$A$3:$AE$998,26,FALSE)</f>
        <v>#REF!</v>
      </c>
      <c r="P38" s="58" t="e">
        <f>VLOOKUP($S38,PercentGoalStats!$A$3:$AE$998,27,FALSE)</f>
        <v>#REF!</v>
      </c>
      <c r="Q38" s="58" t="e">
        <f>VLOOKUP($S38,PercentGoalStats!$A$3:$AE$998,29,FALSE)</f>
        <v>#REF!</v>
      </c>
      <c r="R38" s="58" t="e">
        <f>VLOOKUP($S38,PercentGoalStats!$A$3:$AE$998,30,FALSE)</f>
        <v>#REF!</v>
      </c>
      <c r="S38" s="53" t="e">
        <f>Fixtures!#REF!</f>
        <v>#REF!</v>
      </c>
      <c r="T38" s="54" t="e">
        <f>Fixtures!#REF!</f>
        <v>#REF!</v>
      </c>
      <c r="U38" s="53" t="e">
        <f>Fixtures!#REF!</f>
        <v>#REF!</v>
      </c>
      <c r="V38" s="57" t="e">
        <f>VLOOKUP($U38,PercentGoalStats!$A$3:$AE$998,5,FALSE)</f>
        <v>#REF!</v>
      </c>
      <c r="W38" s="58" t="e">
        <f>VLOOKUP($U38,PercentGoalStats!$A$3:$AE$998,7,FALSE)</f>
        <v>#REF!</v>
      </c>
      <c r="X38" s="58" t="e">
        <f>VLOOKUP($U38,PercentGoalStats!$A$3:$AE$998,8,FALSE)</f>
        <v>#REF!</v>
      </c>
      <c r="Y38" s="58" t="e">
        <f>VLOOKUP($U38,PercentGoalStats!$A$3:$AE$998,10,FALSE)</f>
        <v>#REF!</v>
      </c>
      <c r="Z38" s="58" t="e">
        <f>VLOOKUP($U38,PercentGoalStats!$A$3:$AE$998,11,FALSE)</f>
        <v>#REF!</v>
      </c>
      <c r="AA38" s="58" t="e">
        <f>VLOOKUP($U38,PercentGoalStats!$A$3:$AE$998,13,FALSE)</f>
        <v>#REF!</v>
      </c>
      <c r="AB38" s="58" t="e">
        <f>VLOOKUP($U38,PercentGoalStats!$A$3:$AE$998,14,FALSE)</f>
        <v>#REF!</v>
      </c>
      <c r="AC38" s="58" t="e">
        <f>VLOOKUP($U38,PercentGoalStats!$A$3:$AE$998,16,FALSE)</f>
        <v>#REF!</v>
      </c>
      <c r="AD38" s="58" t="e">
        <f>VLOOKUP($U38,PercentGoalStats!$A$3:$AE$998,17,FALSE)</f>
        <v>#REF!</v>
      </c>
      <c r="AE38" s="58" t="e">
        <f>VLOOKUP($U38,PercentGoalStats!$A$3:$AE$998,19,FALSE)</f>
        <v>#REF!</v>
      </c>
      <c r="AF38" s="58" t="e">
        <f>VLOOKUP($U38,PercentGoalStats!$A$3:$AE$998,20,FALSE)</f>
        <v>#REF!</v>
      </c>
      <c r="AG38" s="58" t="e">
        <f>VLOOKUP($U38,PercentGoalStats!$A$3:$AE$998,22,FALSE)</f>
        <v>#REF!</v>
      </c>
      <c r="AH38" s="58" t="e">
        <f>VLOOKUP($U38,PercentGoalStats!$A$3:$AE$998,23,FALSE)</f>
        <v>#REF!</v>
      </c>
      <c r="AI38" s="58" t="e">
        <f>VLOOKUP($U38,PercentGoalStats!$A$3:$AE$998,25,FALSE)</f>
        <v>#REF!</v>
      </c>
      <c r="AJ38" s="58" t="e">
        <f>VLOOKUP($U38,PercentGoalStats!$A$3:$AE$998,26,FALSE)</f>
        <v>#REF!</v>
      </c>
      <c r="AK38" s="58" t="e">
        <f>VLOOKUP($U38,PercentGoalStats!$A$3:$AE$998,28,FALSE)</f>
        <v>#REF!</v>
      </c>
      <c r="AL38" s="58" t="e">
        <f>VLOOKUP($U38,PercentGoalStats!$A$3:$AE$998,29,FALSE)</f>
        <v>#REF!</v>
      </c>
      <c r="AM38" s="58" t="e">
        <f>VLOOKUP($U38,PercentGoalStats!$A$3:$AE$998,31,FALSE)</f>
        <v>#REF!</v>
      </c>
    </row>
    <row r="39" spans="1:39" ht="14.4" hidden="1" thickTop="1" x14ac:dyDescent="0.3">
      <c r="A39" s="57" t="e">
        <f>VLOOKUP($S39,PercentGoalStats!$A$3:$AE$998,5,FALSE)</f>
        <v>#REF!</v>
      </c>
      <c r="B39" s="58" t="e">
        <f>VLOOKUP($S39,PercentGoalStats!$A$3:$AE$998,6,FALSE)</f>
        <v>#REF!</v>
      </c>
      <c r="C39" s="58" t="e">
        <f>VLOOKUP($S39,PercentGoalStats!$A$3:$AE$998,8,FALSE)</f>
        <v>#REF!</v>
      </c>
      <c r="D39" s="58" t="e">
        <f>VLOOKUP($S39,PercentGoalStats!$A$3:$AE$998,9,FALSE)</f>
        <v>#REF!</v>
      </c>
      <c r="E39" s="58" t="e">
        <f>VLOOKUP($S39,PercentGoalStats!$A$3:$AE$998,11,FALSE)</f>
        <v>#REF!</v>
      </c>
      <c r="F39" s="58" t="e">
        <f>VLOOKUP($S39,PercentGoalStats!$A$3:$AE$998,12,FALSE)</f>
        <v>#REF!</v>
      </c>
      <c r="G39" s="58" t="e">
        <f>VLOOKUP($S39,PercentGoalStats!$A$3:$AE$998,14,FALSE)</f>
        <v>#REF!</v>
      </c>
      <c r="H39" s="58" t="e">
        <f>VLOOKUP($S39,PercentGoalStats!$A$3:$AE$998,15,FALSE)</f>
        <v>#REF!</v>
      </c>
      <c r="I39" s="58" t="e">
        <f>VLOOKUP($S39,PercentGoalStats!$A$3:$AE$998,17,FALSE)</f>
        <v>#REF!</v>
      </c>
      <c r="J39" s="58" t="e">
        <f>VLOOKUP($S39,PercentGoalStats!$A$3:$AE$998,18,FALSE)</f>
        <v>#REF!</v>
      </c>
      <c r="K39" s="58" t="e">
        <f>VLOOKUP($S39,PercentGoalStats!$A$3:$AE$998,20,FALSE)</f>
        <v>#REF!</v>
      </c>
      <c r="L39" s="58" t="e">
        <f>VLOOKUP($S39,PercentGoalStats!$A$3:$AE$998,21,FALSE)</f>
        <v>#REF!</v>
      </c>
      <c r="M39" s="58" t="e">
        <f>VLOOKUP($S39,PercentGoalStats!$A$3:$AE$998,23,FALSE)</f>
        <v>#REF!</v>
      </c>
      <c r="N39" s="58" t="e">
        <f>VLOOKUP($S39,PercentGoalStats!$A$3:$AE$998,24,FALSE)</f>
        <v>#REF!</v>
      </c>
      <c r="O39" s="58" t="e">
        <f>VLOOKUP($S39,PercentGoalStats!$A$3:$AE$998,26,FALSE)</f>
        <v>#REF!</v>
      </c>
      <c r="P39" s="58" t="e">
        <f>VLOOKUP($S39,PercentGoalStats!$A$3:$AE$998,27,FALSE)</f>
        <v>#REF!</v>
      </c>
      <c r="Q39" s="58" t="e">
        <f>VLOOKUP($S39,PercentGoalStats!$A$3:$AE$998,29,FALSE)</f>
        <v>#REF!</v>
      </c>
      <c r="R39" s="58" t="e">
        <f>VLOOKUP($S39,PercentGoalStats!$A$3:$AE$998,30,FALSE)</f>
        <v>#REF!</v>
      </c>
      <c r="S39" s="53" t="e">
        <f>Fixtures!#REF!</f>
        <v>#REF!</v>
      </c>
      <c r="T39" s="54" t="e">
        <f>Fixtures!#REF!</f>
        <v>#REF!</v>
      </c>
      <c r="U39" s="53" t="e">
        <f>Fixtures!#REF!</f>
        <v>#REF!</v>
      </c>
      <c r="V39" s="57" t="e">
        <f>VLOOKUP($U39,PercentGoalStats!$A$3:$AE$998,5,FALSE)</f>
        <v>#REF!</v>
      </c>
      <c r="W39" s="58" t="e">
        <f>VLOOKUP($U39,PercentGoalStats!$A$3:$AE$998,7,FALSE)</f>
        <v>#REF!</v>
      </c>
      <c r="X39" s="58" t="e">
        <f>VLOOKUP($U39,PercentGoalStats!$A$3:$AE$998,8,FALSE)</f>
        <v>#REF!</v>
      </c>
      <c r="Y39" s="58" t="e">
        <f>VLOOKUP($U39,PercentGoalStats!$A$3:$AE$998,10,FALSE)</f>
        <v>#REF!</v>
      </c>
      <c r="Z39" s="58" t="e">
        <f>VLOOKUP($U39,PercentGoalStats!$A$3:$AE$998,11,FALSE)</f>
        <v>#REF!</v>
      </c>
      <c r="AA39" s="58" t="e">
        <f>VLOOKUP($U39,PercentGoalStats!$A$3:$AE$998,13,FALSE)</f>
        <v>#REF!</v>
      </c>
      <c r="AB39" s="58" t="e">
        <f>VLOOKUP($U39,PercentGoalStats!$A$3:$AE$998,14,FALSE)</f>
        <v>#REF!</v>
      </c>
      <c r="AC39" s="58" t="e">
        <f>VLOOKUP($U39,PercentGoalStats!$A$3:$AE$998,16,FALSE)</f>
        <v>#REF!</v>
      </c>
      <c r="AD39" s="58" t="e">
        <f>VLOOKUP($U39,PercentGoalStats!$A$3:$AE$998,17,FALSE)</f>
        <v>#REF!</v>
      </c>
      <c r="AE39" s="58" t="e">
        <f>VLOOKUP($U39,PercentGoalStats!$A$3:$AE$998,19,FALSE)</f>
        <v>#REF!</v>
      </c>
      <c r="AF39" s="58" t="e">
        <f>VLOOKUP($U39,PercentGoalStats!$A$3:$AE$998,20,FALSE)</f>
        <v>#REF!</v>
      </c>
      <c r="AG39" s="58" t="e">
        <f>VLOOKUP($U39,PercentGoalStats!$A$3:$AE$998,22,FALSE)</f>
        <v>#REF!</v>
      </c>
      <c r="AH39" s="58" t="e">
        <f>VLOOKUP($U39,PercentGoalStats!$A$3:$AE$998,23,FALSE)</f>
        <v>#REF!</v>
      </c>
      <c r="AI39" s="58" t="e">
        <f>VLOOKUP($U39,PercentGoalStats!$A$3:$AE$998,25,FALSE)</f>
        <v>#REF!</v>
      </c>
      <c r="AJ39" s="58" t="e">
        <f>VLOOKUP($U39,PercentGoalStats!$A$3:$AE$998,26,FALSE)</f>
        <v>#REF!</v>
      </c>
      <c r="AK39" s="58" t="e">
        <f>VLOOKUP($U39,PercentGoalStats!$A$3:$AE$998,28,FALSE)</f>
        <v>#REF!</v>
      </c>
      <c r="AL39" s="58" t="e">
        <f>VLOOKUP($U39,PercentGoalStats!$A$3:$AE$998,29,FALSE)</f>
        <v>#REF!</v>
      </c>
      <c r="AM39" s="58" t="e">
        <f>VLOOKUP($U39,PercentGoalStats!$A$3:$AE$998,31,FALSE)</f>
        <v>#REF!</v>
      </c>
    </row>
    <row r="40" spans="1:39" ht="14.4" hidden="1" thickTop="1" x14ac:dyDescent="0.3">
      <c r="A40" s="57" t="e">
        <f>VLOOKUP($S40,PercentGoalStats!$A$3:$AE$998,5,FALSE)</f>
        <v>#REF!</v>
      </c>
      <c r="B40" s="58" t="e">
        <f>VLOOKUP($S40,PercentGoalStats!$A$3:$AE$998,6,FALSE)</f>
        <v>#REF!</v>
      </c>
      <c r="C40" s="58" t="e">
        <f>VLOOKUP($S40,PercentGoalStats!$A$3:$AE$998,8,FALSE)</f>
        <v>#REF!</v>
      </c>
      <c r="D40" s="58" t="e">
        <f>VLOOKUP($S40,PercentGoalStats!$A$3:$AE$998,9,FALSE)</f>
        <v>#REF!</v>
      </c>
      <c r="E40" s="58" t="e">
        <f>VLOOKUP($S40,PercentGoalStats!$A$3:$AE$998,11,FALSE)</f>
        <v>#REF!</v>
      </c>
      <c r="F40" s="58" t="e">
        <f>VLOOKUP($S40,PercentGoalStats!$A$3:$AE$998,12,FALSE)</f>
        <v>#REF!</v>
      </c>
      <c r="G40" s="58" t="e">
        <f>VLOOKUP($S40,PercentGoalStats!$A$3:$AE$998,14,FALSE)</f>
        <v>#REF!</v>
      </c>
      <c r="H40" s="58" t="e">
        <f>VLOOKUP($S40,PercentGoalStats!$A$3:$AE$998,15,FALSE)</f>
        <v>#REF!</v>
      </c>
      <c r="I40" s="58" t="e">
        <f>VLOOKUP($S40,PercentGoalStats!$A$3:$AE$998,17,FALSE)</f>
        <v>#REF!</v>
      </c>
      <c r="J40" s="58" t="e">
        <f>VLOOKUP($S40,PercentGoalStats!$A$3:$AE$998,18,FALSE)</f>
        <v>#REF!</v>
      </c>
      <c r="K40" s="58" t="e">
        <f>VLOOKUP($S40,PercentGoalStats!$A$3:$AE$998,20,FALSE)</f>
        <v>#REF!</v>
      </c>
      <c r="L40" s="58" t="e">
        <f>VLOOKUP($S40,PercentGoalStats!$A$3:$AE$998,21,FALSE)</f>
        <v>#REF!</v>
      </c>
      <c r="M40" s="58" t="e">
        <f>VLOOKUP($S40,PercentGoalStats!$A$3:$AE$998,23,FALSE)</f>
        <v>#REF!</v>
      </c>
      <c r="N40" s="58" t="e">
        <f>VLOOKUP($S40,PercentGoalStats!$A$3:$AE$998,24,FALSE)</f>
        <v>#REF!</v>
      </c>
      <c r="O40" s="58" t="e">
        <f>VLOOKUP($S40,PercentGoalStats!$A$3:$AE$998,26,FALSE)</f>
        <v>#REF!</v>
      </c>
      <c r="P40" s="58" t="e">
        <f>VLOOKUP($S40,PercentGoalStats!$A$3:$AE$998,27,FALSE)</f>
        <v>#REF!</v>
      </c>
      <c r="Q40" s="58" t="e">
        <f>VLOOKUP($S40,PercentGoalStats!$A$3:$AE$998,29,FALSE)</f>
        <v>#REF!</v>
      </c>
      <c r="R40" s="58" t="e">
        <f>VLOOKUP($S40,PercentGoalStats!$A$3:$AE$998,30,FALSE)</f>
        <v>#REF!</v>
      </c>
      <c r="S40" s="53" t="e">
        <f>Fixtures!#REF!</f>
        <v>#REF!</v>
      </c>
      <c r="T40" s="54" t="e">
        <f>Fixtures!#REF!</f>
        <v>#REF!</v>
      </c>
      <c r="U40" s="53" t="e">
        <f>Fixtures!#REF!</f>
        <v>#REF!</v>
      </c>
      <c r="V40" s="57" t="e">
        <f>VLOOKUP($U40,PercentGoalStats!$A$3:$AE$998,5,FALSE)</f>
        <v>#REF!</v>
      </c>
      <c r="W40" s="58" t="e">
        <f>VLOOKUP($U40,PercentGoalStats!$A$3:$AE$998,7,FALSE)</f>
        <v>#REF!</v>
      </c>
      <c r="X40" s="58" t="e">
        <f>VLOOKUP($U40,PercentGoalStats!$A$3:$AE$998,8,FALSE)</f>
        <v>#REF!</v>
      </c>
      <c r="Y40" s="58" t="e">
        <f>VLOOKUP($U40,PercentGoalStats!$A$3:$AE$998,10,FALSE)</f>
        <v>#REF!</v>
      </c>
      <c r="Z40" s="58" t="e">
        <f>VLOOKUP($U40,PercentGoalStats!$A$3:$AE$998,11,FALSE)</f>
        <v>#REF!</v>
      </c>
      <c r="AA40" s="58" t="e">
        <f>VLOOKUP($U40,PercentGoalStats!$A$3:$AE$998,13,FALSE)</f>
        <v>#REF!</v>
      </c>
      <c r="AB40" s="58" t="e">
        <f>VLOOKUP($U40,PercentGoalStats!$A$3:$AE$998,14,FALSE)</f>
        <v>#REF!</v>
      </c>
      <c r="AC40" s="58" t="e">
        <f>VLOOKUP($U40,PercentGoalStats!$A$3:$AE$998,16,FALSE)</f>
        <v>#REF!</v>
      </c>
      <c r="AD40" s="58" t="e">
        <f>VLOOKUP($U40,PercentGoalStats!$A$3:$AE$998,17,FALSE)</f>
        <v>#REF!</v>
      </c>
      <c r="AE40" s="58" t="e">
        <f>VLOOKUP($U40,PercentGoalStats!$A$3:$AE$998,19,FALSE)</f>
        <v>#REF!</v>
      </c>
      <c r="AF40" s="58" t="e">
        <f>VLOOKUP($U40,PercentGoalStats!$A$3:$AE$998,20,FALSE)</f>
        <v>#REF!</v>
      </c>
      <c r="AG40" s="58" t="e">
        <f>VLOOKUP($U40,PercentGoalStats!$A$3:$AE$998,22,FALSE)</f>
        <v>#REF!</v>
      </c>
      <c r="AH40" s="58" t="e">
        <f>VLOOKUP($U40,PercentGoalStats!$A$3:$AE$998,23,FALSE)</f>
        <v>#REF!</v>
      </c>
      <c r="AI40" s="58" t="e">
        <f>VLOOKUP($U40,PercentGoalStats!$A$3:$AE$998,25,FALSE)</f>
        <v>#REF!</v>
      </c>
      <c r="AJ40" s="58" t="e">
        <f>VLOOKUP($U40,PercentGoalStats!$A$3:$AE$998,26,FALSE)</f>
        <v>#REF!</v>
      </c>
      <c r="AK40" s="58" t="e">
        <f>VLOOKUP($U40,PercentGoalStats!$A$3:$AE$998,28,FALSE)</f>
        <v>#REF!</v>
      </c>
      <c r="AL40" s="58" t="e">
        <f>VLOOKUP($U40,PercentGoalStats!$A$3:$AE$998,29,FALSE)</f>
        <v>#REF!</v>
      </c>
      <c r="AM40" s="58" t="e">
        <f>VLOOKUP($U40,PercentGoalStats!$A$3:$AE$998,31,FALSE)</f>
        <v>#REF!</v>
      </c>
    </row>
    <row r="41" spans="1:39" ht="14.4" hidden="1" thickTop="1" x14ac:dyDescent="0.3">
      <c r="A41" s="57" t="e">
        <f>VLOOKUP($S41,PercentGoalStats!$A$3:$AE$998,5,FALSE)</f>
        <v>#REF!</v>
      </c>
      <c r="B41" s="58" t="e">
        <f>VLOOKUP($S41,PercentGoalStats!$A$3:$AE$998,6,FALSE)</f>
        <v>#REF!</v>
      </c>
      <c r="C41" s="58" t="e">
        <f>VLOOKUP($S41,PercentGoalStats!$A$3:$AE$998,8,FALSE)</f>
        <v>#REF!</v>
      </c>
      <c r="D41" s="58" t="e">
        <f>VLOOKUP($S41,PercentGoalStats!$A$3:$AE$998,9,FALSE)</f>
        <v>#REF!</v>
      </c>
      <c r="E41" s="58" t="e">
        <f>VLOOKUP($S41,PercentGoalStats!$A$3:$AE$998,11,FALSE)</f>
        <v>#REF!</v>
      </c>
      <c r="F41" s="58" t="e">
        <f>VLOOKUP($S41,PercentGoalStats!$A$3:$AE$998,12,FALSE)</f>
        <v>#REF!</v>
      </c>
      <c r="G41" s="58" t="e">
        <f>VLOOKUP($S41,PercentGoalStats!$A$3:$AE$998,14,FALSE)</f>
        <v>#REF!</v>
      </c>
      <c r="H41" s="58" t="e">
        <f>VLOOKUP($S41,PercentGoalStats!$A$3:$AE$998,15,FALSE)</f>
        <v>#REF!</v>
      </c>
      <c r="I41" s="58" t="e">
        <f>VLOOKUP($S41,PercentGoalStats!$A$3:$AE$998,17,FALSE)</f>
        <v>#REF!</v>
      </c>
      <c r="J41" s="58" t="e">
        <f>VLOOKUP($S41,PercentGoalStats!$A$3:$AE$998,18,FALSE)</f>
        <v>#REF!</v>
      </c>
      <c r="K41" s="58" t="e">
        <f>VLOOKUP($S41,PercentGoalStats!$A$3:$AE$998,20,FALSE)</f>
        <v>#REF!</v>
      </c>
      <c r="L41" s="58" t="e">
        <f>VLOOKUP($S41,PercentGoalStats!$A$3:$AE$998,21,FALSE)</f>
        <v>#REF!</v>
      </c>
      <c r="M41" s="58" t="e">
        <f>VLOOKUP($S41,PercentGoalStats!$A$3:$AE$998,23,FALSE)</f>
        <v>#REF!</v>
      </c>
      <c r="N41" s="58" t="e">
        <f>VLOOKUP($S41,PercentGoalStats!$A$3:$AE$998,24,FALSE)</f>
        <v>#REF!</v>
      </c>
      <c r="O41" s="58" t="e">
        <f>VLOOKUP($S41,PercentGoalStats!$A$3:$AE$998,26,FALSE)</f>
        <v>#REF!</v>
      </c>
      <c r="P41" s="58" t="e">
        <f>VLOOKUP($S41,PercentGoalStats!$A$3:$AE$998,27,FALSE)</f>
        <v>#REF!</v>
      </c>
      <c r="Q41" s="58" t="e">
        <f>VLOOKUP($S41,PercentGoalStats!$A$3:$AE$998,29,FALSE)</f>
        <v>#REF!</v>
      </c>
      <c r="R41" s="58" t="e">
        <f>VLOOKUP($S41,PercentGoalStats!$A$3:$AE$998,30,FALSE)</f>
        <v>#REF!</v>
      </c>
      <c r="S41" s="53" t="e">
        <f>Fixtures!#REF!</f>
        <v>#REF!</v>
      </c>
      <c r="T41" s="54" t="e">
        <f>Fixtures!#REF!</f>
        <v>#REF!</v>
      </c>
      <c r="U41" s="53" t="e">
        <f>Fixtures!#REF!</f>
        <v>#REF!</v>
      </c>
      <c r="V41" s="57" t="e">
        <f>VLOOKUP($U41,PercentGoalStats!$A$3:$AE$998,5,FALSE)</f>
        <v>#REF!</v>
      </c>
      <c r="W41" s="58" t="e">
        <f>VLOOKUP($U41,PercentGoalStats!$A$3:$AE$998,7,FALSE)</f>
        <v>#REF!</v>
      </c>
      <c r="X41" s="58" t="e">
        <f>VLOOKUP($U41,PercentGoalStats!$A$3:$AE$998,8,FALSE)</f>
        <v>#REF!</v>
      </c>
      <c r="Y41" s="58" t="e">
        <f>VLOOKUP($U41,PercentGoalStats!$A$3:$AE$998,10,FALSE)</f>
        <v>#REF!</v>
      </c>
      <c r="Z41" s="58" t="e">
        <f>VLOOKUP($U41,PercentGoalStats!$A$3:$AE$998,11,FALSE)</f>
        <v>#REF!</v>
      </c>
      <c r="AA41" s="58" t="e">
        <f>VLOOKUP($U41,PercentGoalStats!$A$3:$AE$998,13,FALSE)</f>
        <v>#REF!</v>
      </c>
      <c r="AB41" s="58" t="e">
        <f>VLOOKUP($U41,PercentGoalStats!$A$3:$AE$998,14,FALSE)</f>
        <v>#REF!</v>
      </c>
      <c r="AC41" s="58" t="e">
        <f>VLOOKUP($U41,PercentGoalStats!$A$3:$AE$998,16,FALSE)</f>
        <v>#REF!</v>
      </c>
      <c r="AD41" s="58" t="e">
        <f>VLOOKUP($U41,PercentGoalStats!$A$3:$AE$998,17,FALSE)</f>
        <v>#REF!</v>
      </c>
      <c r="AE41" s="58" t="e">
        <f>VLOOKUP($U41,PercentGoalStats!$A$3:$AE$998,19,FALSE)</f>
        <v>#REF!</v>
      </c>
      <c r="AF41" s="58" t="e">
        <f>VLOOKUP($U41,PercentGoalStats!$A$3:$AE$998,20,FALSE)</f>
        <v>#REF!</v>
      </c>
      <c r="AG41" s="58" t="e">
        <f>VLOOKUP($U41,PercentGoalStats!$A$3:$AE$998,22,FALSE)</f>
        <v>#REF!</v>
      </c>
      <c r="AH41" s="58" t="e">
        <f>VLOOKUP($U41,PercentGoalStats!$A$3:$AE$998,23,FALSE)</f>
        <v>#REF!</v>
      </c>
      <c r="AI41" s="58" t="e">
        <f>VLOOKUP($U41,PercentGoalStats!$A$3:$AE$998,25,FALSE)</f>
        <v>#REF!</v>
      </c>
      <c r="AJ41" s="58" t="e">
        <f>VLOOKUP($U41,PercentGoalStats!$A$3:$AE$998,26,FALSE)</f>
        <v>#REF!</v>
      </c>
      <c r="AK41" s="58" t="e">
        <f>VLOOKUP($U41,PercentGoalStats!$A$3:$AE$998,28,FALSE)</f>
        <v>#REF!</v>
      </c>
      <c r="AL41" s="58" t="e">
        <f>VLOOKUP($U41,PercentGoalStats!$A$3:$AE$998,29,FALSE)</f>
        <v>#REF!</v>
      </c>
      <c r="AM41" s="58" t="e">
        <f>VLOOKUP($U41,PercentGoalStats!$A$3:$AE$998,31,FALSE)</f>
        <v>#REF!</v>
      </c>
    </row>
    <row r="42" spans="1:39" ht="14.4" hidden="1" thickTop="1" x14ac:dyDescent="0.3">
      <c r="A42" s="57" t="e">
        <f>VLOOKUP($S42,PercentGoalStats!$A$3:$AE$998,5,FALSE)</f>
        <v>#REF!</v>
      </c>
      <c r="B42" s="58" t="e">
        <f>VLOOKUP($S42,PercentGoalStats!$A$3:$AE$998,6,FALSE)</f>
        <v>#REF!</v>
      </c>
      <c r="C42" s="58" t="e">
        <f>VLOOKUP($S42,PercentGoalStats!$A$3:$AE$998,8,FALSE)</f>
        <v>#REF!</v>
      </c>
      <c r="D42" s="58" t="e">
        <f>VLOOKUP($S42,PercentGoalStats!$A$3:$AE$998,9,FALSE)</f>
        <v>#REF!</v>
      </c>
      <c r="E42" s="58" t="e">
        <f>VLOOKUP($S42,PercentGoalStats!$A$3:$AE$998,11,FALSE)</f>
        <v>#REF!</v>
      </c>
      <c r="F42" s="58" t="e">
        <f>VLOOKUP($S42,PercentGoalStats!$A$3:$AE$998,12,FALSE)</f>
        <v>#REF!</v>
      </c>
      <c r="G42" s="58" t="e">
        <f>VLOOKUP($S42,PercentGoalStats!$A$3:$AE$998,14,FALSE)</f>
        <v>#REF!</v>
      </c>
      <c r="H42" s="58" t="e">
        <f>VLOOKUP($S42,PercentGoalStats!$A$3:$AE$998,15,FALSE)</f>
        <v>#REF!</v>
      </c>
      <c r="I42" s="58" t="e">
        <f>VLOOKUP($S42,PercentGoalStats!$A$3:$AE$998,17,FALSE)</f>
        <v>#REF!</v>
      </c>
      <c r="J42" s="58" t="e">
        <f>VLOOKUP($S42,PercentGoalStats!$A$3:$AE$998,18,FALSE)</f>
        <v>#REF!</v>
      </c>
      <c r="K42" s="58" t="e">
        <f>VLOOKUP($S42,PercentGoalStats!$A$3:$AE$998,20,FALSE)</f>
        <v>#REF!</v>
      </c>
      <c r="L42" s="58" t="e">
        <f>VLOOKUP($S42,PercentGoalStats!$A$3:$AE$998,21,FALSE)</f>
        <v>#REF!</v>
      </c>
      <c r="M42" s="58" t="e">
        <f>VLOOKUP($S42,PercentGoalStats!$A$3:$AE$998,23,FALSE)</f>
        <v>#REF!</v>
      </c>
      <c r="N42" s="58" t="e">
        <f>VLOOKUP($S42,PercentGoalStats!$A$3:$AE$998,24,FALSE)</f>
        <v>#REF!</v>
      </c>
      <c r="O42" s="58" t="e">
        <f>VLOOKUP($S42,PercentGoalStats!$A$3:$AE$998,26,FALSE)</f>
        <v>#REF!</v>
      </c>
      <c r="P42" s="58" t="e">
        <f>VLOOKUP($S42,PercentGoalStats!$A$3:$AE$998,27,FALSE)</f>
        <v>#REF!</v>
      </c>
      <c r="Q42" s="58" t="e">
        <f>VLOOKUP($S42,PercentGoalStats!$A$3:$AE$998,29,FALSE)</f>
        <v>#REF!</v>
      </c>
      <c r="R42" s="58" t="e">
        <f>VLOOKUP($S42,PercentGoalStats!$A$3:$AE$998,30,FALSE)</f>
        <v>#REF!</v>
      </c>
      <c r="S42" s="53" t="e">
        <f>Fixtures!#REF!</f>
        <v>#REF!</v>
      </c>
      <c r="T42" s="54" t="e">
        <f>Fixtures!#REF!</f>
        <v>#REF!</v>
      </c>
      <c r="U42" s="53" t="e">
        <f>Fixtures!#REF!</f>
        <v>#REF!</v>
      </c>
      <c r="V42" s="57" t="e">
        <f>VLOOKUP($U42,PercentGoalStats!$A$3:$AE$998,5,FALSE)</f>
        <v>#REF!</v>
      </c>
      <c r="W42" s="58" t="e">
        <f>VLOOKUP($U42,PercentGoalStats!$A$3:$AE$998,7,FALSE)</f>
        <v>#REF!</v>
      </c>
      <c r="X42" s="58" t="e">
        <f>VLOOKUP($U42,PercentGoalStats!$A$3:$AE$998,8,FALSE)</f>
        <v>#REF!</v>
      </c>
      <c r="Y42" s="58" t="e">
        <f>VLOOKUP($U42,PercentGoalStats!$A$3:$AE$998,10,FALSE)</f>
        <v>#REF!</v>
      </c>
      <c r="Z42" s="58" t="e">
        <f>VLOOKUP($U42,PercentGoalStats!$A$3:$AE$998,11,FALSE)</f>
        <v>#REF!</v>
      </c>
      <c r="AA42" s="58" t="e">
        <f>VLOOKUP($U42,PercentGoalStats!$A$3:$AE$998,13,FALSE)</f>
        <v>#REF!</v>
      </c>
      <c r="AB42" s="58" t="e">
        <f>VLOOKUP($U42,PercentGoalStats!$A$3:$AE$998,14,FALSE)</f>
        <v>#REF!</v>
      </c>
      <c r="AC42" s="58" t="e">
        <f>VLOOKUP($U42,PercentGoalStats!$A$3:$AE$998,16,FALSE)</f>
        <v>#REF!</v>
      </c>
      <c r="AD42" s="58" t="e">
        <f>VLOOKUP($U42,PercentGoalStats!$A$3:$AE$998,17,FALSE)</f>
        <v>#REF!</v>
      </c>
      <c r="AE42" s="58" t="e">
        <f>VLOOKUP($U42,PercentGoalStats!$A$3:$AE$998,19,FALSE)</f>
        <v>#REF!</v>
      </c>
      <c r="AF42" s="58" t="e">
        <f>VLOOKUP($U42,PercentGoalStats!$A$3:$AE$998,20,FALSE)</f>
        <v>#REF!</v>
      </c>
      <c r="AG42" s="58" t="e">
        <f>VLOOKUP($U42,PercentGoalStats!$A$3:$AE$998,22,FALSE)</f>
        <v>#REF!</v>
      </c>
      <c r="AH42" s="58" t="e">
        <f>VLOOKUP($U42,PercentGoalStats!$A$3:$AE$998,23,FALSE)</f>
        <v>#REF!</v>
      </c>
      <c r="AI42" s="58" t="e">
        <f>VLOOKUP($U42,PercentGoalStats!$A$3:$AE$998,25,FALSE)</f>
        <v>#REF!</v>
      </c>
      <c r="AJ42" s="58" t="e">
        <f>VLOOKUP($U42,PercentGoalStats!$A$3:$AE$998,26,FALSE)</f>
        <v>#REF!</v>
      </c>
      <c r="AK42" s="58" t="e">
        <f>VLOOKUP($U42,PercentGoalStats!$A$3:$AE$998,28,FALSE)</f>
        <v>#REF!</v>
      </c>
      <c r="AL42" s="58" t="e">
        <f>VLOOKUP($U42,PercentGoalStats!$A$3:$AE$998,29,FALSE)</f>
        <v>#REF!</v>
      </c>
      <c r="AM42" s="58" t="e">
        <f>VLOOKUP($U42,PercentGoalStats!$A$3:$AE$998,31,FALSE)</f>
        <v>#REF!</v>
      </c>
    </row>
    <row r="43" spans="1:39" ht="14.4" hidden="1" thickTop="1" x14ac:dyDescent="0.3">
      <c r="A43" s="57" t="e">
        <f>VLOOKUP($S43,PercentGoalStats!$A$3:$AE$998,5,FALSE)</f>
        <v>#REF!</v>
      </c>
      <c r="B43" s="58" t="e">
        <f>VLOOKUP($S43,PercentGoalStats!$A$3:$AE$998,6,FALSE)</f>
        <v>#REF!</v>
      </c>
      <c r="C43" s="58" t="e">
        <f>VLOOKUP($S43,PercentGoalStats!$A$3:$AE$998,8,FALSE)</f>
        <v>#REF!</v>
      </c>
      <c r="D43" s="58" t="e">
        <f>VLOOKUP($S43,PercentGoalStats!$A$3:$AE$998,9,FALSE)</f>
        <v>#REF!</v>
      </c>
      <c r="E43" s="58" t="e">
        <f>VLOOKUP($S43,PercentGoalStats!$A$3:$AE$998,11,FALSE)</f>
        <v>#REF!</v>
      </c>
      <c r="F43" s="58" t="e">
        <f>VLOOKUP($S43,PercentGoalStats!$A$3:$AE$998,12,FALSE)</f>
        <v>#REF!</v>
      </c>
      <c r="G43" s="58" t="e">
        <f>VLOOKUP($S43,PercentGoalStats!$A$3:$AE$998,14,FALSE)</f>
        <v>#REF!</v>
      </c>
      <c r="H43" s="58" t="e">
        <f>VLOOKUP($S43,PercentGoalStats!$A$3:$AE$998,15,FALSE)</f>
        <v>#REF!</v>
      </c>
      <c r="I43" s="58" t="e">
        <f>VLOOKUP($S43,PercentGoalStats!$A$3:$AE$998,17,FALSE)</f>
        <v>#REF!</v>
      </c>
      <c r="J43" s="58" t="e">
        <f>VLOOKUP($S43,PercentGoalStats!$A$3:$AE$998,18,FALSE)</f>
        <v>#REF!</v>
      </c>
      <c r="K43" s="58" t="e">
        <f>VLOOKUP($S43,PercentGoalStats!$A$3:$AE$998,20,FALSE)</f>
        <v>#REF!</v>
      </c>
      <c r="L43" s="58" t="e">
        <f>VLOOKUP($S43,PercentGoalStats!$A$3:$AE$998,21,FALSE)</f>
        <v>#REF!</v>
      </c>
      <c r="M43" s="58" t="e">
        <f>VLOOKUP($S43,PercentGoalStats!$A$3:$AE$998,23,FALSE)</f>
        <v>#REF!</v>
      </c>
      <c r="N43" s="58" t="e">
        <f>VLOOKUP($S43,PercentGoalStats!$A$3:$AE$998,24,FALSE)</f>
        <v>#REF!</v>
      </c>
      <c r="O43" s="58" t="e">
        <f>VLOOKUP($S43,PercentGoalStats!$A$3:$AE$998,26,FALSE)</f>
        <v>#REF!</v>
      </c>
      <c r="P43" s="58" t="e">
        <f>VLOOKUP($S43,PercentGoalStats!$A$3:$AE$998,27,FALSE)</f>
        <v>#REF!</v>
      </c>
      <c r="Q43" s="58" t="e">
        <f>VLOOKUP($S43,PercentGoalStats!$A$3:$AE$998,29,FALSE)</f>
        <v>#REF!</v>
      </c>
      <c r="R43" s="58" t="e">
        <f>VLOOKUP($S43,PercentGoalStats!$A$3:$AE$998,30,FALSE)</f>
        <v>#REF!</v>
      </c>
      <c r="S43" s="53" t="e">
        <f>Fixtures!#REF!</f>
        <v>#REF!</v>
      </c>
      <c r="T43" s="54" t="e">
        <f>Fixtures!#REF!</f>
        <v>#REF!</v>
      </c>
      <c r="U43" s="53" t="e">
        <f>Fixtures!#REF!</f>
        <v>#REF!</v>
      </c>
      <c r="V43" s="57" t="e">
        <f>VLOOKUP($U43,PercentGoalStats!$A$3:$AE$998,5,FALSE)</f>
        <v>#REF!</v>
      </c>
      <c r="W43" s="58" t="e">
        <f>VLOOKUP($U43,PercentGoalStats!$A$3:$AE$998,7,FALSE)</f>
        <v>#REF!</v>
      </c>
      <c r="X43" s="58" t="e">
        <f>VLOOKUP($U43,PercentGoalStats!$A$3:$AE$998,8,FALSE)</f>
        <v>#REF!</v>
      </c>
      <c r="Y43" s="58" t="e">
        <f>VLOOKUP($U43,PercentGoalStats!$A$3:$AE$998,10,FALSE)</f>
        <v>#REF!</v>
      </c>
      <c r="Z43" s="58" t="e">
        <f>VLOOKUP($U43,PercentGoalStats!$A$3:$AE$998,11,FALSE)</f>
        <v>#REF!</v>
      </c>
      <c r="AA43" s="58" t="e">
        <f>VLOOKUP($U43,PercentGoalStats!$A$3:$AE$998,13,FALSE)</f>
        <v>#REF!</v>
      </c>
      <c r="AB43" s="58" t="e">
        <f>VLOOKUP($U43,PercentGoalStats!$A$3:$AE$998,14,FALSE)</f>
        <v>#REF!</v>
      </c>
      <c r="AC43" s="58" t="e">
        <f>VLOOKUP($U43,PercentGoalStats!$A$3:$AE$998,16,FALSE)</f>
        <v>#REF!</v>
      </c>
      <c r="AD43" s="58" t="e">
        <f>VLOOKUP($U43,PercentGoalStats!$A$3:$AE$998,17,FALSE)</f>
        <v>#REF!</v>
      </c>
      <c r="AE43" s="58" t="e">
        <f>VLOOKUP($U43,PercentGoalStats!$A$3:$AE$998,19,FALSE)</f>
        <v>#REF!</v>
      </c>
      <c r="AF43" s="58" t="e">
        <f>VLOOKUP($U43,PercentGoalStats!$A$3:$AE$998,20,FALSE)</f>
        <v>#REF!</v>
      </c>
      <c r="AG43" s="58" t="e">
        <f>VLOOKUP($U43,PercentGoalStats!$A$3:$AE$998,22,FALSE)</f>
        <v>#REF!</v>
      </c>
      <c r="AH43" s="58" t="e">
        <f>VLOOKUP($U43,PercentGoalStats!$A$3:$AE$998,23,FALSE)</f>
        <v>#REF!</v>
      </c>
      <c r="AI43" s="58" t="e">
        <f>VLOOKUP($U43,PercentGoalStats!$A$3:$AE$998,25,FALSE)</f>
        <v>#REF!</v>
      </c>
      <c r="AJ43" s="58" t="e">
        <f>VLOOKUP($U43,PercentGoalStats!$A$3:$AE$998,26,FALSE)</f>
        <v>#REF!</v>
      </c>
      <c r="AK43" s="58" t="e">
        <f>VLOOKUP($U43,PercentGoalStats!$A$3:$AE$998,28,FALSE)</f>
        <v>#REF!</v>
      </c>
      <c r="AL43" s="58" t="e">
        <f>VLOOKUP($U43,PercentGoalStats!$A$3:$AE$998,29,FALSE)</f>
        <v>#REF!</v>
      </c>
      <c r="AM43" s="58" t="e">
        <f>VLOOKUP($U43,PercentGoalStats!$A$3:$AE$998,31,FALSE)</f>
        <v>#REF!</v>
      </c>
    </row>
    <row r="44" spans="1:39" ht="14.4" hidden="1" thickTop="1" x14ac:dyDescent="0.3">
      <c r="A44" s="57" t="e">
        <f>VLOOKUP($S44,PercentGoalStats!$A$3:$AE$998,5,FALSE)</f>
        <v>#REF!</v>
      </c>
      <c r="B44" s="58" t="e">
        <f>VLOOKUP($S44,PercentGoalStats!$A$3:$AE$998,6,FALSE)</f>
        <v>#REF!</v>
      </c>
      <c r="C44" s="58" t="e">
        <f>VLOOKUP($S44,PercentGoalStats!$A$3:$AE$998,8,FALSE)</f>
        <v>#REF!</v>
      </c>
      <c r="D44" s="58" t="e">
        <f>VLOOKUP($S44,PercentGoalStats!$A$3:$AE$998,9,FALSE)</f>
        <v>#REF!</v>
      </c>
      <c r="E44" s="58" t="e">
        <f>VLOOKUP($S44,PercentGoalStats!$A$3:$AE$998,11,FALSE)</f>
        <v>#REF!</v>
      </c>
      <c r="F44" s="58" t="e">
        <f>VLOOKUP($S44,PercentGoalStats!$A$3:$AE$998,12,FALSE)</f>
        <v>#REF!</v>
      </c>
      <c r="G44" s="58" t="e">
        <f>VLOOKUP($S44,PercentGoalStats!$A$3:$AE$998,14,FALSE)</f>
        <v>#REF!</v>
      </c>
      <c r="H44" s="58" t="e">
        <f>VLOOKUP($S44,PercentGoalStats!$A$3:$AE$998,15,FALSE)</f>
        <v>#REF!</v>
      </c>
      <c r="I44" s="58" t="e">
        <f>VLOOKUP($S44,PercentGoalStats!$A$3:$AE$998,17,FALSE)</f>
        <v>#REF!</v>
      </c>
      <c r="J44" s="58" t="e">
        <f>VLOOKUP($S44,PercentGoalStats!$A$3:$AE$998,18,FALSE)</f>
        <v>#REF!</v>
      </c>
      <c r="K44" s="58" t="e">
        <f>VLOOKUP($S44,PercentGoalStats!$A$3:$AE$998,20,FALSE)</f>
        <v>#REF!</v>
      </c>
      <c r="L44" s="58" t="e">
        <f>VLOOKUP($S44,PercentGoalStats!$A$3:$AE$998,21,FALSE)</f>
        <v>#REF!</v>
      </c>
      <c r="M44" s="58" t="e">
        <f>VLOOKUP($S44,PercentGoalStats!$A$3:$AE$998,23,FALSE)</f>
        <v>#REF!</v>
      </c>
      <c r="N44" s="58" t="e">
        <f>VLOOKUP($S44,PercentGoalStats!$A$3:$AE$998,24,FALSE)</f>
        <v>#REF!</v>
      </c>
      <c r="O44" s="58" t="e">
        <f>VLOOKUP($S44,PercentGoalStats!$A$3:$AE$998,26,FALSE)</f>
        <v>#REF!</v>
      </c>
      <c r="P44" s="58" t="e">
        <f>VLOOKUP($S44,PercentGoalStats!$A$3:$AE$998,27,FALSE)</f>
        <v>#REF!</v>
      </c>
      <c r="Q44" s="58" t="e">
        <f>VLOOKUP($S44,PercentGoalStats!$A$3:$AE$998,29,FALSE)</f>
        <v>#REF!</v>
      </c>
      <c r="R44" s="58" t="e">
        <f>VLOOKUP($S44,PercentGoalStats!$A$3:$AE$998,30,FALSE)</f>
        <v>#REF!</v>
      </c>
      <c r="S44" s="53" t="e">
        <f>Fixtures!#REF!</f>
        <v>#REF!</v>
      </c>
      <c r="T44" s="54" t="e">
        <f>Fixtures!#REF!</f>
        <v>#REF!</v>
      </c>
      <c r="U44" s="53" t="e">
        <f>Fixtures!#REF!</f>
        <v>#REF!</v>
      </c>
      <c r="V44" s="57" t="e">
        <f>VLOOKUP($U44,PercentGoalStats!$A$3:$AE$998,5,FALSE)</f>
        <v>#REF!</v>
      </c>
      <c r="W44" s="58" t="e">
        <f>VLOOKUP($U44,PercentGoalStats!$A$3:$AE$998,7,FALSE)</f>
        <v>#REF!</v>
      </c>
      <c r="X44" s="58" t="e">
        <f>VLOOKUP($U44,PercentGoalStats!$A$3:$AE$998,8,FALSE)</f>
        <v>#REF!</v>
      </c>
      <c r="Y44" s="58" t="e">
        <f>VLOOKUP($U44,PercentGoalStats!$A$3:$AE$998,10,FALSE)</f>
        <v>#REF!</v>
      </c>
      <c r="Z44" s="58" t="e">
        <f>VLOOKUP($U44,PercentGoalStats!$A$3:$AE$998,11,FALSE)</f>
        <v>#REF!</v>
      </c>
      <c r="AA44" s="58" t="e">
        <f>VLOOKUP($U44,PercentGoalStats!$A$3:$AE$998,13,FALSE)</f>
        <v>#REF!</v>
      </c>
      <c r="AB44" s="58" t="e">
        <f>VLOOKUP($U44,PercentGoalStats!$A$3:$AE$998,14,FALSE)</f>
        <v>#REF!</v>
      </c>
      <c r="AC44" s="58" t="e">
        <f>VLOOKUP($U44,PercentGoalStats!$A$3:$AE$998,16,FALSE)</f>
        <v>#REF!</v>
      </c>
      <c r="AD44" s="58" t="e">
        <f>VLOOKUP($U44,PercentGoalStats!$A$3:$AE$998,17,FALSE)</f>
        <v>#REF!</v>
      </c>
      <c r="AE44" s="58" t="e">
        <f>VLOOKUP($U44,PercentGoalStats!$A$3:$AE$998,19,FALSE)</f>
        <v>#REF!</v>
      </c>
      <c r="AF44" s="58" t="e">
        <f>VLOOKUP($U44,PercentGoalStats!$A$3:$AE$998,20,FALSE)</f>
        <v>#REF!</v>
      </c>
      <c r="AG44" s="58" t="e">
        <f>VLOOKUP($U44,PercentGoalStats!$A$3:$AE$998,22,FALSE)</f>
        <v>#REF!</v>
      </c>
      <c r="AH44" s="58" t="e">
        <f>VLOOKUP($U44,PercentGoalStats!$A$3:$AE$998,23,FALSE)</f>
        <v>#REF!</v>
      </c>
      <c r="AI44" s="58" t="e">
        <f>VLOOKUP($U44,PercentGoalStats!$A$3:$AE$998,25,FALSE)</f>
        <v>#REF!</v>
      </c>
      <c r="AJ44" s="58" t="e">
        <f>VLOOKUP($U44,PercentGoalStats!$A$3:$AE$998,26,FALSE)</f>
        <v>#REF!</v>
      </c>
      <c r="AK44" s="58" t="e">
        <f>VLOOKUP($U44,PercentGoalStats!$A$3:$AE$998,28,FALSE)</f>
        <v>#REF!</v>
      </c>
      <c r="AL44" s="58" t="e">
        <f>VLOOKUP($U44,PercentGoalStats!$A$3:$AE$998,29,FALSE)</f>
        <v>#REF!</v>
      </c>
      <c r="AM44" s="58" t="e">
        <f>VLOOKUP($U44,PercentGoalStats!$A$3:$AE$998,31,FALSE)</f>
        <v>#REF!</v>
      </c>
    </row>
    <row r="45" spans="1:39" ht="14.4" hidden="1" thickTop="1" x14ac:dyDescent="0.3">
      <c r="A45" s="57" t="e">
        <f>VLOOKUP($S45,PercentGoalStats!$A$3:$AE$998,5,FALSE)</f>
        <v>#REF!</v>
      </c>
      <c r="B45" s="58" t="e">
        <f>VLOOKUP($S45,PercentGoalStats!$A$3:$AE$998,6,FALSE)</f>
        <v>#REF!</v>
      </c>
      <c r="C45" s="58" t="e">
        <f>VLOOKUP($S45,PercentGoalStats!$A$3:$AE$998,8,FALSE)</f>
        <v>#REF!</v>
      </c>
      <c r="D45" s="58" t="e">
        <f>VLOOKUP($S45,PercentGoalStats!$A$3:$AE$998,9,FALSE)</f>
        <v>#REF!</v>
      </c>
      <c r="E45" s="58" t="e">
        <f>VLOOKUP($S45,PercentGoalStats!$A$3:$AE$998,11,FALSE)</f>
        <v>#REF!</v>
      </c>
      <c r="F45" s="58" t="e">
        <f>VLOOKUP($S45,PercentGoalStats!$A$3:$AE$998,12,FALSE)</f>
        <v>#REF!</v>
      </c>
      <c r="G45" s="58" t="e">
        <f>VLOOKUP($S45,PercentGoalStats!$A$3:$AE$998,14,FALSE)</f>
        <v>#REF!</v>
      </c>
      <c r="H45" s="58" t="e">
        <f>VLOOKUP($S45,PercentGoalStats!$A$3:$AE$998,15,FALSE)</f>
        <v>#REF!</v>
      </c>
      <c r="I45" s="58" t="e">
        <f>VLOOKUP($S45,PercentGoalStats!$A$3:$AE$998,17,FALSE)</f>
        <v>#REF!</v>
      </c>
      <c r="J45" s="58" t="e">
        <f>VLOOKUP($S45,PercentGoalStats!$A$3:$AE$998,18,FALSE)</f>
        <v>#REF!</v>
      </c>
      <c r="K45" s="58" t="e">
        <f>VLOOKUP($S45,PercentGoalStats!$A$3:$AE$998,20,FALSE)</f>
        <v>#REF!</v>
      </c>
      <c r="L45" s="58" t="e">
        <f>VLOOKUP($S45,PercentGoalStats!$A$3:$AE$998,21,FALSE)</f>
        <v>#REF!</v>
      </c>
      <c r="M45" s="58" t="e">
        <f>VLOOKUP($S45,PercentGoalStats!$A$3:$AE$998,23,FALSE)</f>
        <v>#REF!</v>
      </c>
      <c r="N45" s="58" t="e">
        <f>VLOOKUP($S45,PercentGoalStats!$A$3:$AE$998,24,FALSE)</f>
        <v>#REF!</v>
      </c>
      <c r="O45" s="58" t="e">
        <f>VLOOKUP($S45,PercentGoalStats!$A$3:$AE$998,26,FALSE)</f>
        <v>#REF!</v>
      </c>
      <c r="P45" s="58" t="e">
        <f>VLOOKUP($S45,PercentGoalStats!$A$3:$AE$998,27,FALSE)</f>
        <v>#REF!</v>
      </c>
      <c r="Q45" s="58" t="e">
        <f>VLOOKUP($S45,PercentGoalStats!$A$3:$AE$998,29,FALSE)</f>
        <v>#REF!</v>
      </c>
      <c r="R45" s="58" t="e">
        <f>VLOOKUP($S45,PercentGoalStats!$A$3:$AE$998,30,FALSE)</f>
        <v>#REF!</v>
      </c>
      <c r="S45" s="53" t="e">
        <f>Fixtures!#REF!</f>
        <v>#REF!</v>
      </c>
      <c r="T45" s="54" t="e">
        <f>Fixtures!#REF!</f>
        <v>#REF!</v>
      </c>
      <c r="U45" s="53" t="e">
        <f>Fixtures!#REF!</f>
        <v>#REF!</v>
      </c>
      <c r="V45" s="57" t="e">
        <f>VLOOKUP($U45,PercentGoalStats!$A$3:$AE$998,5,FALSE)</f>
        <v>#REF!</v>
      </c>
      <c r="W45" s="58" t="e">
        <f>VLOOKUP($U45,PercentGoalStats!$A$3:$AE$998,7,FALSE)</f>
        <v>#REF!</v>
      </c>
      <c r="X45" s="58" t="e">
        <f>VLOOKUP($U45,PercentGoalStats!$A$3:$AE$998,8,FALSE)</f>
        <v>#REF!</v>
      </c>
      <c r="Y45" s="58" t="e">
        <f>VLOOKUP($U45,PercentGoalStats!$A$3:$AE$998,10,FALSE)</f>
        <v>#REF!</v>
      </c>
      <c r="Z45" s="58" t="e">
        <f>VLOOKUP($U45,PercentGoalStats!$A$3:$AE$998,11,FALSE)</f>
        <v>#REF!</v>
      </c>
      <c r="AA45" s="58" t="e">
        <f>VLOOKUP($U45,PercentGoalStats!$A$3:$AE$998,13,FALSE)</f>
        <v>#REF!</v>
      </c>
      <c r="AB45" s="58" t="e">
        <f>VLOOKUP($U45,PercentGoalStats!$A$3:$AE$998,14,FALSE)</f>
        <v>#REF!</v>
      </c>
      <c r="AC45" s="58" t="e">
        <f>VLOOKUP($U45,PercentGoalStats!$A$3:$AE$998,16,FALSE)</f>
        <v>#REF!</v>
      </c>
      <c r="AD45" s="58" t="e">
        <f>VLOOKUP($U45,PercentGoalStats!$A$3:$AE$998,17,FALSE)</f>
        <v>#REF!</v>
      </c>
      <c r="AE45" s="58" t="e">
        <f>VLOOKUP($U45,PercentGoalStats!$A$3:$AE$998,19,FALSE)</f>
        <v>#REF!</v>
      </c>
      <c r="AF45" s="58" t="e">
        <f>VLOOKUP($U45,PercentGoalStats!$A$3:$AE$998,20,FALSE)</f>
        <v>#REF!</v>
      </c>
      <c r="AG45" s="58" t="e">
        <f>VLOOKUP($U45,PercentGoalStats!$A$3:$AE$998,22,FALSE)</f>
        <v>#REF!</v>
      </c>
      <c r="AH45" s="58" t="e">
        <f>VLOOKUP($U45,PercentGoalStats!$A$3:$AE$998,23,FALSE)</f>
        <v>#REF!</v>
      </c>
      <c r="AI45" s="58" t="e">
        <f>VLOOKUP($U45,PercentGoalStats!$A$3:$AE$998,25,FALSE)</f>
        <v>#REF!</v>
      </c>
      <c r="AJ45" s="58" t="e">
        <f>VLOOKUP($U45,PercentGoalStats!$A$3:$AE$998,26,FALSE)</f>
        <v>#REF!</v>
      </c>
      <c r="AK45" s="58" t="e">
        <f>VLOOKUP($U45,PercentGoalStats!$A$3:$AE$998,28,FALSE)</f>
        <v>#REF!</v>
      </c>
      <c r="AL45" s="58" t="e">
        <f>VLOOKUP($U45,PercentGoalStats!$A$3:$AE$998,29,FALSE)</f>
        <v>#REF!</v>
      </c>
      <c r="AM45" s="58" t="e">
        <f>VLOOKUP($U45,PercentGoalStats!$A$3:$AE$998,31,FALSE)</f>
        <v>#REF!</v>
      </c>
    </row>
    <row r="46" spans="1:39" ht="14.4" hidden="1" thickTop="1" x14ac:dyDescent="0.3">
      <c r="A46" s="57" t="e">
        <f>VLOOKUP($S46,PercentGoalStats!$A$3:$AE$998,5,FALSE)</f>
        <v>#REF!</v>
      </c>
      <c r="B46" s="58" t="e">
        <f>VLOOKUP($S46,PercentGoalStats!$A$3:$AE$998,6,FALSE)</f>
        <v>#REF!</v>
      </c>
      <c r="C46" s="58" t="e">
        <f>VLOOKUP($S46,PercentGoalStats!$A$3:$AE$998,8,FALSE)</f>
        <v>#REF!</v>
      </c>
      <c r="D46" s="58" t="e">
        <f>VLOOKUP($S46,PercentGoalStats!$A$3:$AE$998,9,FALSE)</f>
        <v>#REF!</v>
      </c>
      <c r="E46" s="58" t="e">
        <f>VLOOKUP($S46,PercentGoalStats!$A$3:$AE$998,11,FALSE)</f>
        <v>#REF!</v>
      </c>
      <c r="F46" s="58" t="e">
        <f>VLOOKUP($S46,PercentGoalStats!$A$3:$AE$998,12,FALSE)</f>
        <v>#REF!</v>
      </c>
      <c r="G46" s="58" t="e">
        <f>VLOOKUP($S46,PercentGoalStats!$A$3:$AE$998,14,FALSE)</f>
        <v>#REF!</v>
      </c>
      <c r="H46" s="58" t="e">
        <f>VLOOKUP($S46,PercentGoalStats!$A$3:$AE$998,15,FALSE)</f>
        <v>#REF!</v>
      </c>
      <c r="I46" s="58" t="e">
        <f>VLOOKUP($S46,PercentGoalStats!$A$3:$AE$998,17,FALSE)</f>
        <v>#REF!</v>
      </c>
      <c r="J46" s="58" t="e">
        <f>VLOOKUP($S46,PercentGoalStats!$A$3:$AE$998,18,FALSE)</f>
        <v>#REF!</v>
      </c>
      <c r="K46" s="58" t="e">
        <f>VLOOKUP($S46,PercentGoalStats!$A$3:$AE$998,20,FALSE)</f>
        <v>#REF!</v>
      </c>
      <c r="L46" s="58" t="e">
        <f>VLOOKUP($S46,PercentGoalStats!$A$3:$AE$998,21,FALSE)</f>
        <v>#REF!</v>
      </c>
      <c r="M46" s="58" t="e">
        <f>VLOOKUP($S46,PercentGoalStats!$A$3:$AE$998,23,FALSE)</f>
        <v>#REF!</v>
      </c>
      <c r="N46" s="58" t="e">
        <f>VLOOKUP($S46,PercentGoalStats!$A$3:$AE$998,24,FALSE)</f>
        <v>#REF!</v>
      </c>
      <c r="O46" s="58" t="e">
        <f>VLOOKUP($S46,PercentGoalStats!$A$3:$AE$998,26,FALSE)</f>
        <v>#REF!</v>
      </c>
      <c r="P46" s="58" t="e">
        <f>VLOOKUP($S46,PercentGoalStats!$A$3:$AE$998,27,FALSE)</f>
        <v>#REF!</v>
      </c>
      <c r="Q46" s="58" t="e">
        <f>VLOOKUP($S46,PercentGoalStats!$A$3:$AE$998,29,FALSE)</f>
        <v>#REF!</v>
      </c>
      <c r="R46" s="58" t="e">
        <f>VLOOKUP($S46,PercentGoalStats!$A$3:$AE$998,30,FALSE)</f>
        <v>#REF!</v>
      </c>
      <c r="S46" s="53" t="e">
        <f>Fixtures!#REF!</f>
        <v>#REF!</v>
      </c>
      <c r="T46" s="54" t="e">
        <f>Fixtures!#REF!</f>
        <v>#REF!</v>
      </c>
      <c r="U46" s="53" t="e">
        <f>Fixtures!#REF!</f>
        <v>#REF!</v>
      </c>
      <c r="V46" s="57" t="e">
        <f>VLOOKUP($U46,PercentGoalStats!$A$3:$AE$998,5,FALSE)</f>
        <v>#REF!</v>
      </c>
      <c r="W46" s="58" t="e">
        <f>VLOOKUP($U46,PercentGoalStats!$A$3:$AE$998,7,FALSE)</f>
        <v>#REF!</v>
      </c>
      <c r="X46" s="58" t="e">
        <f>VLOOKUP($U46,PercentGoalStats!$A$3:$AE$998,8,FALSE)</f>
        <v>#REF!</v>
      </c>
      <c r="Y46" s="58" t="e">
        <f>VLOOKUP($U46,PercentGoalStats!$A$3:$AE$998,10,FALSE)</f>
        <v>#REF!</v>
      </c>
      <c r="Z46" s="58" t="e">
        <f>VLOOKUP($U46,PercentGoalStats!$A$3:$AE$998,11,FALSE)</f>
        <v>#REF!</v>
      </c>
      <c r="AA46" s="58" t="e">
        <f>VLOOKUP($U46,PercentGoalStats!$A$3:$AE$998,13,FALSE)</f>
        <v>#REF!</v>
      </c>
      <c r="AB46" s="58" t="e">
        <f>VLOOKUP($U46,PercentGoalStats!$A$3:$AE$998,14,FALSE)</f>
        <v>#REF!</v>
      </c>
      <c r="AC46" s="58" t="e">
        <f>VLOOKUP($U46,PercentGoalStats!$A$3:$AE$998,16,FALSE)</f>
        <v>#REF!</v>
      </c>
      <c r="AD46" s="58" t="e">
        <f>VLOOKUP($U46,PercentGoalStats!$A$3:$AE$998,17,FALSE)</f>
        <v>#REF!</v>
      </c>
      <c r="AE46" s="58" t="e">
        <f>VLOOKUP($U46,PercentGoalStats!$A$3:$AE$998,19,FALSE)</f>
        <v>#REF!</v>
      </c>
      <c r="AF46" s="58" t="e">
        <f>VLOOKUP($U46,PercentGoalStats!$A$3:$AE$998,20,FALSE)</f>
        <v>#REF!</v>
      </c>
      <c r="AG46" s="58" t="e">
        <f>VLOOKUP($U46,PercentGoalStats!$A$3:$AE$998,22,FALSE)</f>
        <v>#REF!</v>
      </c>
      <c r="AH46" s="58" t="e">
        <f>VLOOKUP($U46,PercentGoalStats!$A$3:$AE$998,23,FALSE)</f>
        <v>#REF!</v>
      </c>
      <c r="AI46" s="58" t="e">
        <f>VLOOKUP($U46,PercentGoalStats!$A$3:$AE$998,25,FALSE)</f>
        <v>#REF!</v>
      </c>
      <c r="AJ46" s="58" t="e">
        <f>VLOOKUP($U46,PercentGoalStats!$A$3:$AE$998,26,FALSE)</f>
        <v>#REF!</v>
      </c>
      <c r="AK46" s="58" t="e">
        <f>VLOOKUP($U46,PercentGoalStats!$A$3:$AE$998,28,FALSE)</f>
        <v>#REF!</v>
      </c>
      <c r="AL46" s="58" t="e">
        <f>VLOOKUP($U46,PercentGoalStats!$A$3:$AE$998,29,FALSE)</f>
        <v>#REF!</v>
      </c>
      <c r="AM46" s="58" t="e">
        <f>VLOOKUP($U46,PercentGoalStats!$A$3:$AE$998,31,FALSE)</f>
        <v>#REF!</v>
      </c>
    </row>
    <row r="47" spans="1:39" ht="14.4" hidden="1" thickTop="1" x14ac:dyDescent="0.3">
      <c r="A47" s="57" t="e">
        <f>VLOOKUP($S47,PercentGoalStats!$A$3:$AE$998,5,FALSE)</f>
        <v>#REF!</v>
      </c>
      <c r="B47" s="58" t="e">
        <f>VLOOKUP($S47,PercentGoalStats!$A$3:$AE$998,6,FALSE)</f>
        <v>#REF!</v>
      </c>
      <c r="C47" s="58" t="e">
        <f>VLOOKUP($S47,PercentGoalStats!$A$3:$AE$998,8,FALSE)</f>
        <v>#REF!</v>
      </c>
      <c r="D47" s="58" t="e">
        <f>VLOOKUP($S47,PercentGoalStats!$A$3:$AE$998,9,FALSE)</f>
        <v>#REF!</v>
      </c>
      <c r="E47" s="58" t="e">
        <f>VLOOKUP($S47,PercentGoalStats!$A$3:$AE$998,11,FALSE)</f>
        <v>#REF!</v>
      </c>
      <c r="F47" s="58" t="e">
        <f>VLOOKUP($S47,PercentGoalStats!$A$3:$AE$998,12,FALSE)</f>
        <v>#REF!</v>
      </c>
      <c r="G47" s="58" t="e">
        <f>VLOOKUP($S47,PercentGoalStats!$A$3:$AE$998,14,FALSE)</f>
        <v>#REF!</v>
      </c>
      <c r="H47" s="58" t="e">
        <f>VLOOKUP($S47,PercentGoalStats!$A$3:$AE$998,15,FALSE)</f>
        <v>#REF!</v>
      </c>
      <c r="I47" s="58" t="e">
        <f>VLOOKUP($S47,PercentGoalStats!$A$3:$AE$998,17,FALSE)</f>
        <v>#REF!</v>
      </c>
      <c r="J47" s="58" t="e">
        <f>VLOOKUP($S47,PercentGoalStats!$A$3:$AE$998,18,FALSE)</f>
        <v>#REF!</v>
      </c>
      <c r="K47" s="58" t="e">
        <f>VLOOKUP($S47,PercentGoalStats!$A$3:$AE$998,20,FALSE)</f>
        <v>#REF!</v>
      </c>
      <c r="L47" s="58" t="e">
        <f>VLOOKUP($S47,PercentGoalStats!$A$3:$AE$998,21,FALSE)</f>
        <v>#REF!</v>
      </c>
      <c r="M47" s="58" t="e">
        <f>VLOOKUP($S47,PercentGoalStats!$A$3:$AE$998,23,FALSE)</f>
        <v>#REF!</v>
      </c>
      <c r="N47" s="58" t="e">
        <f>VLOOKUP($S47,PercentGoalStats!$A$3:$AE$998,24,FALSE)</f>
        <v>#REF!</v>
      </c>
      <c r="O47" s="58" t="e">
        <f>VLOOKUP($S47,PercentGoalStats!$A$3:$AE$998,26,FALSE)</f>
        <v>#REF!</v>
      </c>
      <c r="P47" s="58" t="e">
        <f>VLOOKUP($S47,PercentGoalStats!$A$3:$AE$998,27,FALSE)</f>
        <v>#REF!</v>
      </c>
      <c r="Q47" s="58" t="e">
        <f>VLOOKUP($S47,PercentGoalStats!$A$3:$AE$998,29,FALSE)</f>
        <v>#REF!</v>
      </c>
      <c r="R47" s="58" t="e">
        <f>VLOOKUP($S47,PercentGoalStats!$A$3:$AE$998,30,FALSE)</f>
        <v>#REF!</v>
      </c>
      <c r="S47" s="53" t="e">
        <f>Fixtures!#REF!</f>
        <v>#REF!</v>
      </c>
      <c r="T47" s="54" t="e">
        <f>Fixtures!#REF!</f>
        <v>#REF!</v>
      </c>
      <c r="U47" s="53" t="e">
        <f>Fixtures!#REF!</f>
        <v>#REF!</v>
      </c>
      <c r="V47" s="57" t="e">
        <f>VLOOKUP($U47,PercentGoalStats!$A$3:$AE$998,5,FALSE)</f>
        <v>#REF!</v>
      </c>
      <c r="W47" s="58" t="e">
        <f>VLOOKUP($U47,PercentGoalStats!$A$3:$AE$998,7,FALSE)</f>
        <v>#REF!</v>
      </c>
      <c r="X47" s="58" t="e">
        <f>VLOOKUP($U47,PercentGoalStats!$A$3:$AE$998,8,FALSE)</f>
        <v>#REF!</v>
      </c>
      <c r="Y47" s="58" t="e">
        <f>VLOOKUP($U47,PercentGoalStats!$A$3:$AE$998,10,FALSE)</f>
        <v>#REF!</v>
      </c>
      <c r="Z47" s="58" t="e">
        <f>VLOOKUP($U47,PercentGoalStats!$A$3:$AE$998,11,FALSE)</f>
        <v>#REF!</v>
      </c>
      <c r="AA47" s="58" t="e">
        <f>VLOOKUP($U47,PercentGoalStats!$A$3:$AE$998,13,FALSE)</f>
        <v>#REF!</v>
      </c>
      <c r="AB47" s="58" t="e">
        <f>VLOOKUP($U47,PercentGoalStats!$A$3:$AE$998,14,FALSE)</f>
        <v>#REF!</v>
      </c>
      <c r="AC47" s="58" t="e">
        <f>VLOOKUP($U47,PercentGoalStats!$A$3:$AE$998,16,FALSE)</f>
        <v>#REF!</v>
      </c>
      <c r="AD47" s="58" t="e">
        <f>VLOOKUP($U47,PercentGoalStats!$A$3:$AE$998,17,FALSE)</f>
        <v>#REF!</v>
      </c>
      <c r="AE47" s="58" t="e">
        <f>VLOOKUP($U47,PercentGoalStats!$A$3:$AE$998,19,FALSE)</f>
        <v>#REF!</v>
      </c>
      <c r="AF47" s="58" t="e">
        <f>VLOOKUP($U47,PercentGoalStats!$A$3:$AE$998,20,FALSE)</f>
        <v>#REF!</v>
      </c>
      <c r="AG47" s="58" t="e">
        <f>VLOOKUP($U47,PercentGoalStats!$A$3:$AE$998,22,FALSE)</f>
        <v>#REF!</v>
      </c>
      <c r="AH47" s="58" t="e">
        <f>VLOOKUP($U47,PercentGoalStats!$A$3:$AE$998,23,FALSE)</f>
        <v>#REF!</v>
      </c>
      <c r="AI47" s="58" t="e">
        <f>VLOOKUP($U47,PercentGoalStats!$A$3:$AE$998,25,FALSE)</f>
        <v>#REF!</v>
      </c>
      <c r="AJ47" s="58" t="e">
        <f>VLOOKUP($U47,PercentGoalStats!$A$3:$AE$998,26,FALSE)</f>
        <v>#REF!</v>
      </c>
      <c r="AK47" s="58" t="e">
        <f>VLOOKUP($U47,PercentGoalStats!$A$3:$AE$998,28,FALSE)</f>
        <v>#REF!</v>
      </c>
      <c r="AL47" s="58" t="e">
        <f>VLOOKUP($U47,PercentGoalStats!$A$3:$AE$998,29,FALSE)</f>
        <v>#REF!</v>
      </c>
      <c r="AM47" s="58" t="e">
        <f>VLOOKUP($U47,PercentGoalStats!$A$3:$AE$998,31,FALSE)</f>
        <v>#REF!</v>
      </c>
    </row>
    <row r="48" spans="1:39" ht="14.4" hidden="1" thickTop="1" x14ac:dyDescent="0.3">
      <c r="A48" s="57" t="e">
        <f>VLOOKUP($S48,PercentGoalStats!$A$3:$AE$998,5,FALSE)</f>
        <v>#REF!</v>
      </c>
      <c r="B48" s="58" t="e">
        <f>VLOOKUP($S48,PercentGoalStats!$A$3:$AE$998,6,FALSE)</f>
        <v>#REF!</v>
      </c>
      <c r="C48" s="58" t="e">
        <f>VLOOKUP($S48,PercentGoalStats!$A$3:$AE$998,8,FALSE)</f>
        <v>#REF!</v>
      </c>
      <c r="D48" s="58" t="e">
        <f>VLOOKUP($S48,PercentGoalStats!$A$3:$AE$998,9,FALSE)</f>
        <v>#REF!</v>
      </c>
      <c r="E48" s="58" t="e">
        <f>VLOOKUP($S48,PercentGoalStats!$A$3:$AE$998,11,FALSE)</f>
        <v>#REF!</v>
      </c>
      <c r="F48" s="58" t="e">
        <f>VLOOKUP($S48,PercentGoalStats!$A$3:$AE$998,12,FALSE)</f>
        <v>#REF!</v>
      </c>
      <c r="G48" s="58" t="e">
        <f>VLOOKUP($S48,PercentGoalStats!$A$3:$AE$998,14,FALSE)</f>
        <v>#REF!</v>
      </c>
      <c r="H48" s="58" t="e">
        <f>VLOOKUP($S48,PercentGoalStats!$A$3:$AE$998,15,FALSE)</f>
        <v>#REF!</v>
      </c>
      <c r="I48" s="58" t="e">
        <f>VLOOKUP($S48,PercentGoalStats!$A$3:$AE$998,17,FALSE)</f>
        <v>#REF!</v>
      </c>
      <c r="J48" s="58" t="e">
        <f>VLOOKUP($S48,PercentGoalStats!$A$3:$AE$998,18,FALSE)</f>
        <v>#REF!</v>
      </c>
      <c r="K48" s="58" t="e">
        <f>VLOOKUP($S48,PercentGoalStats!$A$3:$AE$998,20,FALSE)</f>
        <v>#REF!</v>
      </c>
      <c r="L48" s="58" t="e">
        <f>VLOOKUP($S48,PercentGoalStats!$A$3:$AE$998,21,FALSE)</f>
        <v>#REF!</v>
      </c>
      <c r="M48" s="58" t="e">
        <f>VLOOKUP($S48,PercentGoalStats!$A$3:$AE$998,23,FALSE)</f>
        <v>#REF!</v>
      </c>
      <c r="N48" s="58" t="e">
        <f>VLOOKUP($S48,PercentGoalStats!$A$3:$AE$998,24,FALSE)</f>
        <v>#REF!</v>
      </c>
      <c r="O48" s="58" t="e">
        <f>VLOOKUP($S48,PercentGoalStats!$A$3:$AE$998,26,FALSE)</f>
        <v>#REF!</v>
      </c>
      <c r="P48" s="58" t="e">
        <f>VLOOKUP($S48,PercentGoalStats!$A$3:$AE$998,27,FALSE)</f>
        <v>#REF!</v>
      </c>
      <c r="Q48" s="58" t="e">
        <f>VLOOKUP($S48,PercentGoalStats!$A$3:$AE$998,29,FALSE)</f>
        <v>#REF!</v>
      </c>
      <c r="R48" s="58" t="e">
        <f>VLOOKUP($S48,PercentGoalStats!$A$3:$AE$998,30,FALSE)</f>
        <v>#REF!</v>
      </c>
      <c r="S48" s="53" t="e">
        <f>Fixtures!#REF!</f>
        <v>#REF!</v>
      </c>
      <c r="T48" s="54" t="e">
        <f>Fixtures!#REF!</f>
        <v>#REF!</v>
      </c>
      <c r="U48" s="53" t="e">
        <f>Fixtures!#REF!</f>
        <v>#REF!</v>
      </c>
      <c r="V48" s="57" t="e">
        <f>VLOOKUP($U48,PercentGoalStats!$A$3:$AE$998,5,FALSE)</f>
        <v>#REF!</v>
      </c>
      <c r="W48" s="58" t="e">
        <f>VLOOKUP($U48,PercentGoalStats!$A$3:$AE$998,7,FALSE)</f>
        <v>#REF!</v>
      </c>
      <c r="X48" s="58" t="e">
        <f>VLOOKUP($U48,PercentGoalStats!$A$3:$AE$998,8,FALSE)</f>
        <v>#REF!</v>
      </c>
      <c r="Y48" s="58" t="e">
        <f>VLOOKUP($U48,PercentGoalStats!$A$3:$AE$998,10,FALSE)</f>
        <v>#REF!</v>
      </c>
      <c r="Z48" s="58" t="e">
        <f>VLOOKUP($U48,PercentGoalStats!$A$3:$AE$998,11,FALSE)</f>
        <v>#REF!</v>
      </c>
      <c r="AA48" s="58" t="e">
        <f>VLOOKUP($U48,PercentGoalStats!$A$3:$AE$998,13,FALSE)</f>
        <v>#REF!</v>
      </c>
      <c r="AB48" s="58" t="e">
        <f>VLOOKUP($U48,PercentGoalStats!$A$3:$AE$998,14,FALSE)</f>
        <v>#REF!</v>
      </c>
      <c r="AC48" s="58" t="e">
        <f>VLOOKUP($U48,PercentGoalStats!$A$3:$AE$998,16,FALSE)</f>
        <v>#REF!</v>
      </c>
      <c r="AD48" s="58" t="e">
        <f>VLOOKUP($U48,PercentGoalStats!$A$3:$AE$998,17,FALSE)</f>
        <v>#REF!</v>
      </c>
      <c r="AE48" s="58" t="e">
        <f>VLOOKUP($U48,PercentGoalStats!$A$3:$AE$998,19,FALSE)</f>
        <v>#REF!</v>
      </c>
      <c r="AF48" s="58" t="e">
        <f>VLOOKUP($U48,PercentGoalStats!$A$3:$AE$998,20,FALSE)</f>
        <v>#REF!</v>
      </c>
      <c r="AG48" s="58" t="e">
        <f>VLOOKUP($U48,PercentGoalStats!$A$3:$AE$998,22,FALSE)</f>
        <v>#REF!</v>
      </c>
      <c r="AH48" s="58" t="e">
        <f>VLOOKUP($U48,PercentGoalStats!$A$3:$AE$998,23,FALSE)</f>
        <v>#REF!</v>
      </c>
      <c r="AI48" s="58" t="e">
        <f>VLOOKUP($U48,PercentGoalStats!$A$3:$AE$998,25,FALSE)</f>
        <v>#REF!</v>
      </c>
      <c r="AJ48" s="58" t="e">
        <f>VLOOKUP($U48,PercentGoalStats!$A$3:$AE$998,26,FALSE)</f>
        <v>#REF!</v>
      </c>
      <c r="AK48" s="58" t="e">
        <f>VLOOKUP($U48,PercentGoalStats!$A$3:$AE$998,28,FALSE)</f>
        <v>#REF!</v>
      </c>
      <c r="AL48" s="58" t="e">
        <f>VLOOKUP($U48,PercentGoalStats!$A$3:$AE$998,29,FALSE)</f>
        <v>#REF!</v>
      </c>
      <c r="AM48" s="58" t="e">
        <f>VLOOKUP($U48,PercentGoalStats!$A$3:$AE$998,31,FALSE)</f>
        <v>#REF!</v>
      </c>
    </row>
    <row r="49" spans="1:39" ht="14.4" hidden="1" thickTop="1" x14ac:dyDescent="0.3">
      <c r="A49" s="57" t="e">
        <f>VLOOKUP($S49,PercentGoalStats!$A$3:$AE$998,5,FALSE)</f>
        <v>#REF!</v>
      </c>
      <c r="B49" s="58" t="e">
        <f>VLOOKUP($S49,PercentGoalStats!$A$3:$AE$998,6,FALSE)</f>
        <v>#REF!</v>
      </c>
      <c r="C49" s="58" t="e">
        <f>VLOOKUP($S49,PercentGoalStats!$A$3:$AE$998,8,FALSE)</f>
        <v>#REF!</v>
      </c>
      <c r="D49" s="58" t="e">
        <f>VLOOKUP($S49,PercentGoalStats!$A$3:$AE$998,9,FALSE)</f>
        <v>#REF!</v>
      </c>
      <c r="E49" s="58" t="e">
        <f>VLOOKUP($S49,PercentGoalStats!$A$3:$AE$998,11,FALSE)</f>
        <v>#REF!</v>
      </c>
      <c r="F49" s="58" t="e">
        <f>VLOOKUP($S49,PercentGoalStats!$A$3:$AE$998,12,FALSE)</f>
        <v>#REF!</v>
      </c>
      <c r="G49" s="58" t="e">
        <f>VLOOKUP($S49,PercentGoalStats!$A$3:$AE$998,14,FALSE)</f>
        <v>#REF!</v>
      </c>
      <c r="H49" s="58" t="e">
        <f>VLOOKUP($S49,PercentGoalStats!$A$3:$AE$998,15,FALSE)</f>
        <v>#REF!</v>
      </c>
      <c r="I49" s="58" t="e">
        <f>VLOOKUP($S49,PercentGoalStats!$A$3:$AE$998,17,FALSE)</f>
        <v>#REF!</v>
      </c>
      <c r="J49" s="58" t="e">
        <f>VLOOKUP($S49,PercentGoalStats!$A$3:$AE$998,18,FALSE)</f>
        <v>#REF!</v>
      </c>
      <c r="K49" s="58" t="e">
        <f>VLOOKUP($S49,PercentGoalStats!$A$3:$AE$998,20,FALSE)</f>
        <v>#REF!</v>
      </c>
      <c r="L49" s="58" t="e">
        <f>VLOOKUP($S49,PercentGoalStats!$A$3:$AE$998,21,FALSE)</f>
        <v>#REF!</v>
      </c>
      <c r="M49" s="58" t="e">
        <f>VLOOKUP($S49,PercentGoalStats!$A$3:$AE$998,23,FALSE)</f>
        <v>#REF!</v>
      </c>
      <c r="N49" s="58" t="e">
        <f>VLOOKUP($S49,PercentGoalStats!$A$3:$AE$998,24,FALSE)</f>
        <v>#REF!</v>
      </c>
      <c r="O49" s="58" t="e">
        <f>VLOOKUP($S49,PercentGoalStats!$A$3:$AE$998,26,FALSE)</f>
        <v>#REF!</v>
      </c>
      <c r="P49" s="58" t="e">
        <f>VLOOKUP($S49,PercentGoalStats!$A$3:$AE$998,27,FALSE)</f>
        <v>#REF!</v>
      </c>
      <c r="Q49" s="58" t="e">
        <f>VLOOKUP($S49,PercentGoalStats!$A$3:$AE$998,29,FALSE)</f>
        <v>#REF!</v>
      </c>
      <c r="R49" s="58" t="e">
        <f>VLOOKUP($S49,PercentGoalStats!$A$3:$AE$998,30,FALSE)</f>
        <v>#REF!</v>
      </c>
      <c r="S49" s="53" t="e">
        <f>Fixtures!#REF!</f>
        <v>#REF!</v>
      </c>
      <c r="T49" s="54" t="e">
        <f>Fixtures!#REF!</f>
        <v>#REF!</v>
      </c>
      <c r="U49" s="53" t="e">
        <f>Fixtures!#REF!</f>
        <v>#REF!</v>
      </c>
      <c r="V49" s="57" t="e">
        <f>VLOOKUP($U49,PercentGoalStats!$A$3:$AE$998,5,FALSE)</f>
        <v>#REF!</v>
      </c>
      <c r="W49" s="58" t="e">
        <f>VLOOKUP($U49,PercentGoalStats!$A$3:$AE$998,7,FALSE)</f>
        <v>#REF!</v>
      </c>
      <c r="X49" s="58" t="e">
        <f>VLOOKUP($U49,PercentGoalStats!$A$3:$AE$998,8,FALSE)</f>
        <v>#REF!</v>
      </c>
      <c r="Y49" s="58" t="e">
        <f>VLOOKUP($U49,PercentGoalStats!$A$3:$AE$998,10,FALSE)</f>
        <v>#REF!</v>
      </c>
      <c r="Z49" s="58" t="e">
        <f>VLOOKUP($U49,PercentGoalStats!$A$3:$AE$998,11,FALSE)</f>
        <v>#REF!</v>
      </c>
      <c r="AA49" s="58" t="e">
        <f>VLOOKUP($U49,PercentGoalStats!$A$3:$AE$998,13,FALSE)</f>
        <v>#REF!</v>
      </c>
      <c r="AB49" s="58" t="e">
        <f>VLOOKUP($U49,PercentGoalStats!$A$3:$AE$998,14,FALSE)</f>
        <v>#REF!</v>
      </c>
      <c r="AC49" s="58" t="e">
        <f>VLOOKUP($U49,PercentGoalStats!$A$3:$AE$998,16,FALSE)</f>
        <v>#REF!</v>
      </c>
      <c r="AD49" s="58" t="e">
        <f>VLOOKUP($U49,PercentGoalStats!$A$3:$AE$998,17,FALSE)</f>
        <v>#REF!</v>
      </c>
      <c r="AE49" s="58" t="e">
        <f>VLOOKUP($U49,PercentGoalStats!$A$3:$AE$998,19,FALSE)</f>
        <v>#REF!</v>
      </c>
      <c r="AF49" s="58" t="e">
        <f>VLOOKUP($U49,PercentGoalStats!$A$3:$AE$998,20,FALSE)</f>
        <v>#REF!</v>
      </c>
      <c r="AG49" s="58" t="e">
        <f>VLOOKUP($U49,PercentGoalStats!$A$3:$AE$998,22,FALSE)</f>
        <v>#REF!</v>
      </c>
      <c r="AH49" s="58" t="e">
        <f>VLOOKUP($U49,PercentGoalStats!$A$3:$AE$998,23,FALSE)</f>
        <v>#REF!</v>
      </c>
      <c r="AI49" s="58" t="e">
        <f>VLOOKUP($U49,PercentGoalStats!$A$3:$AE$998,25,FALSE)</f>
        <v>#REF!</v>
      </c>
      <c r="AJ49" s="58" t="e">
        <f>VLOOKUP($U49,PercentGoalStats!$A$3:$AE$998,26,FALSE)</f>
        <v>#REF!</v>
      </c>
      <c r="AK49" s="58" t="e">
        <f>VLOOKUP($U49,PercentGoalStats!$A$3:$AE$998,28,FALSE)</f>
        <v>#REF!</v>
      </c>
      <c r="AL49" s="58" t="e">
        <f>VLOOKUP($U49,PercentGoalStats!$A$3:$AE$998,29,FALSE)</f>
        <v>#REF!</v>
      </c>
      <c r="AM49" s="58" t="e">
        <f>VLOOKUP($U49,PercentGoalStats!$A$3:$AE$998,31,FALSE)</f>
        <v>#REF!</v>
      </c>
    </row>
    <row r="50" spans="1:39" ht="14.4" hidden="1" thickTop="1" x14ac:dyDescent="0.3">
      <c r="A50" s="57" t="e">
        <f>VLOOKUP($S50,PercentGoalStats!$A$3:$AE$998,5,FALSE)</f>
        <v>#REF!</v>
      </c>
      <c r="B50" s="58" t="e">
        <f>VLOOKUP($S50,PercentGoalStats!$A$3:$AE$998,6,FALSE)</f>
        <v>#REF!</v>
      </c>
      <c r="C50" s="58" t="e">
        <f>VLOOKUP($S50,PercentGoalStats!$A$3:$AE$998,8,FALSE)</f>
        <v>#REF!</v>
      </c>
      <c r="D50" s="58" t="e">
        <f>VLOOKUP($S50,PercentGoalStats!$A$3:$AE$998,9,FALSE)</f>
        <v>#REF!</v>
      </c>
      <c r="E50" s="58" t="e">
        <f>VLOOKUP($S50,PercentGoalStats!$A$3:$AE$998,11,FALSE)</f>
        <v>#REF!</v>
      </c>
      <c r="F50" s="58" t="e">
        <f>VLOOKUP($S50,PercentGoalStats!$A$3:$AE$998,12,FALSE)</f>
        <v>#REF!</v>
      </c>
      <c r="G50" s="58" t="e">
        <f>VLOOKUP($S50,PercentGoalStats!$A$3:$AE$998,14,FALSE)</f>
        <v>#REF!</v>
      </c>
      <c r="H50" s="58" t="e">
        <f>VLOOKUP($S50,PercentGoalStats!$A$3:$AE$998,15,FALSE)</f>
        <v>#REF!</v>
      </c>
      <c r="I50" s="58" t="e">
        <f>VLOOKUP($S50,PercentGoalStats!$A$3:$AE$998,17,FALSE)</f>
        <v>#REF!</v>
      </c>
      <c r="J50" s="58" t="e">
        <f>VLOOKUP($S50,PercentGoalStats!$A$3:$AE$998,18,FALSE)</f>
        <v>#REF!</v>
      </c>
      <c r="K50" s="58" t="e">
        <f>VLOOKUP($S50,PercentGoalStats!$A$3:$AE$998,20,FALSE)</f>
        <v>#REF!</v>
      </c>
      <c r="L50" s="58" t="e">
        <f>VLOOKUP($S50,PercentGoalStats!$A$3:$AE$998,21,FALSE)</f>
        <v>#REF!</v>
      </c>
      <c r="M50" s="58" t="e">
        <f>VLOOKUP($S50,PercentGoalStats!$A$3:$AE$998,23,FALSE)</f>
        <v>#REF!</v>
      </c>
      <c r="N50" s="58" t="e">
        <f>VLOOKUP($S50,PercentGoalStats!$A$3:$AE$998,24,FALSE)</f>
        <v>#REF!</v>
      </c>
      <c r="O50" s="58" t="e">
        <f>VLOOKUP($S50,PercentGoalStats!$A$3:$AE$998,26,FALSE)</f>
        <v>#REF!</v>
      </c>
      <c r="P50" s="58" t="e">
        <f>VLOOKUP($S50,PercentGoalStats!$A$3:$AE$998,27,FALSE)</f>
        <v>#REF!</v>
      </c>
      <c r="Q50" s="58" t="e">
        <f>VLOOKUP($S50,PercentGoalStats!$A$3:$AE$998,29,FALSE)</f>
        <v>#REF!</v>
      </c>
      <c r="R50" s="58" t="e">
        <f>VLOOKUP($S50,PercentGoalStats!$A$3:$AE$998,30,FALSE)</f>
        <v>#REF!</v>
      </c>
      <c r="S50" s="53" t="e">
        <f>Fixtures!#REF!</f>
        <v>#REF!</v>
      </c>
      <c r="T50" s="54" t="e">
        <f>Fixtures!#REF!</f>
        <v>#REF!</v>
      </c>
      <c r="U50" s="53" t="e">
        <f>Fixtures!#REF!</f>
        <v>#REF!</v>
      </c>
      <c r="V50" s="57" t="e">
        <f>VLOOKUP($U50,PercentGoalStats!$A$3:$AE$998,5,FALSE)</f>
        <v>#REF!</v>
      </c>
      <c r="W50" s="58" t="e">
        <f>VLOOKUP($U50,PercentGoalStats!$A$3:$AE$998,7,FALSE)</f>
        <v>#REF!</v>
      </c>
      <c r="X50" s="58" t="e">
        <f>VLOOKUP($U50,PercentGoalStats!$A$3:$AE$998,8,FALSE)</f>
        <v>#REF!</v>
      </c>
      <c r="Y50" s="58" t="e">
        <f>VLOOKUP($U50,PercentGoalStats!$A$3:$AE$998,10,FALSE)</f>
        <v>#REF!</v>
      </c>
      <c r="Z50" s="58" t="e">
        <f>VLOOKUP($U50,PercentGoalStats!$A$3:$AE$998,11,FALSE)</f>
        <v>#REF!</v>
      </c>
      <c r="AA50" s="58" t="e">
        <f>VLOOKUP($U50,PercentGoalStats!$A$3:$AE$998,13,FALSE)</f>
        <v>#REF!</v>
      </c>
      <c r="AB50" s="58" t="e">
        <f>VLOOKUP($U50,PercentGoalStats!$A$3:$AE$998,14,FALSE)</f>
        <v>#REF!</v>
      </c>
      <c r="AC50" s="58" t="e">
        <f>VLOOKUP($U50,PercentGoalStats!$A$3:$AE$998,16,FALSE)</f>
        <v>#REF!</v>
      </c>
      <c r="AD50" s="58" t="e">
        <f>VLOOKUP($U50,PercentGoalStats!$A$3:$AE$998,17,FALSE)</f>
        <v>#REF!</v>
      </c>
      <c r="AE50" s="58" t="e">
        <f>VLOOKUP($U50,PercentGoalStats!$A$3:$AE$998,19,FALSE)</f>
        <v>#REF!</v>
      </c>
      <c r="AF50" s="58" t="e">
        <f>VLOOKUP($U50,PercentGoalStats!$A$3:$AE$998,20,FALSE)</f>
        <v>#REF!</v>
      </c>
      <c r="AG50" s="58" t="e">
        <f>VLOOKUP($U50,PercentGoalStats!$A$3:$AE$998,22,FALSE)</f>
        <v>#REF!</v>
      </c>
      <c r="AH50" s="58" t="e">
        <f>VLOOKUP($U50,PercentGoalStats!$A$3:$AE$998,23,FALSE)</f>
        <v>#REF!</v>
      </c>
      <c r="AI50" s="58" t="e">
        <f>VLOOKUP($U50,PercentGoalStats!$A$3:$AE$998,25,FALSE)</f>
        <v>#REF!</v>
      </c>
      <c r="AJ50" s="58" t="e">
        <f>VLOOKUP($U50,PercentGoalStats!$A$3:$AE$998,26,FALSE)</f>
        <v>#REF!</v>
      </c>
      <c r="AK50" s="58" t="e">
        <f>VLOOKUP($U50,PercentGoalStats!$A$3:$AE$998,28,FALSE)</f>
        <v>#REF!</v>
      </c>
      <c r="AL50" s="58" t="e">
        <f>VLOOKUP($U50,PercentGoalStats!$A$3:$AE$998,29,FALSE)</f>
        <v>#REF!</v>
      </c>
      <c r="AM50" s="58" t="e">
        <f>VLOOKUP($U50,PercentGoalStats!$A$3:$AE$998,31,FALSE)</f>
        <v>#REF!</v>
      </c>
    </row>
    <row r="51" spans="1:39" ht="14.4" hidden="1" thickTop="1" x14ac:dyDescent="0.3">
      <c r="A51" s="57" t="e">
        <f>VLOOKUP($S51,PercentGoalStats!$A$3:$AE$998,5,FALSE)</f>
        <v>#REF!</v>
      </c>
      <c r="B51" s="58" t="e">
        <f>VLOOKUP($S51,PercentGoalStats!$A$3:$AE$998,6,FALSE)</f>
        <v>#REF!</v>
      </c>
      <c r="C51" s="58" t="e">
        <f>VLOOKUP($S51,PercentGoalStats!$A$3:$AE$998,8,FALSE)</f>
        <v>#REF!</v>
      </c>
      <c r="D51" s="58" t="e">
        <f>VLOOKUP($S51,PercentGoalStats!$A$3:$AE$998,9,FALSE)</f>
        <v>#REF!</v>
      </c>
      <c r="E51" s="58" t="e">
        <f>VLOOKUP($S51,PercentGoalStats!$A$3:$AE$998,11,FALSE)</f>
        <v>#REF!</v>
      </c>
      <c r="F51" s="58" t="e">
        <f>VLOOKUP($S51,PercentGoalStats!$A$3:$AE$998,12,FALSE)</f>
        <v>#REF!</v>
      </c>
      <c r="G51" s="58" t="e">
        <f>VLOOKUP($S51,PercentGoalStats!$A$3:$AE$998,14,FALSE)</f>
        <v>#REF!</v>
      </c>
      <c r="H51" s="58" t="e">
        <f>VLOOKUP($S51,PercentGoalStats!$A$3:$AE$998,15,FALSE)</f>
        <v>#REF!</v>
      </c>
      <c r="I51" s="58" t="e">
        <f>VLOOKUP($S51,PercentGoalStats!$A$3:$AE$998,17,FALSE)</f>
        <v>#REF!</v>
      </c>
      <c r="J51" s="58" t="e">
        <f>VLOOKUP($S51,PercentGoalStats!$A$3:$AE$998,18,FALSE)</f>
        <v>#REF!</v>
      </c>
      <c r="K51" s="58" t="e">
        <f>VLOOKUP($S51,PercentGoalStats!$A$3:$AE$998,20,FALSE)</f>
        <v>#REF!</v>
      </c>
      <c r="L51" s="58" t="e">
        <f>VLOOKUP($S51,PercentGoalStats!$A$3:$AE$998,21,FALSE)</f>
        <v>#REF!</v>
      </c>
      <c r="M51" s="58" t="e">
        <f>VLOOKUP($S51,PercentGoalStats!$A$3:$AE$998,23,FALSE)</f>
        <v>#REF!</v>
      </c>
      <c r="N51" s="58" t="e">
        <f>VLOOKUP($S51,PercentGoalStats!$A$3:$AE$998,24,FALSE)</f>
        <v>#REF!</v>
      </c>
      <c r="O51" s="58" t="e">
        <f>VLOOKUP($S51,PercentGoalStats!$A$3:$AE$998,26,FALSE)</f>
        <v>#REF!</v>
      </c>
      <c r="P51" s="58" t="e">
        <f>VLOOKUP($S51,PercentGoalStats!$A$3:$AE$998,27,FALSE)</f>
        <v>#REF!</v>
      </c>
      <c r="Q51" s="58" t="e">
        <f>VLOOKUP($S51,PercentGoalStats!$A$3:$AE$998,29,FALSE)</f>
        <v>#REF!</v>
      </c>
      <c r="R51" s="58" t="e">
        <f>VLOOKUP($S51,PercentGoalStats!$A$3:$AE$998,30,FALSE)</f>
        <v>#REF!</v>
      </c>
      <c r="S51" s="53" t="e">
        <f>Fixtures!#REF!</f>
        <v>#REF!</v>
      </c>
      <c r="T51" s="54" t="e">
        <f>Fixtures!#REF!</f>
        <v>#REF!</v>
      </c>
      <c r="U51" s="53" t="e">
        <f>Fixtures!#REF!</f>
        <v>#REF!</v>
      </c>
      <c r="V51" s="57" t="e">
        <f>VLOOKUP($U51,PercentGoalStats!$A$3:$AE$998,5,FALSE)</f>
        <v>#REF!</v>
      </c>
      <c r="W51" s="58" t="e">
        <f>VLOOKUP($U51,PercentGoalStats!$A$3:$AE$998,7,FALSE)</f>
        <v>#REF!</v>
      </c>
      <c r="X51" s="58" t="e">
        <f>VLOOKUP($U51,PercentGoalStats!$A$3:$AE$998,8,FALSE)</f>
        <v>#REF!</v>
      </c>
      <c r="Y51" s="58" t="e">
        <f>VLOOKUP($U51,PercentGoalStats!$A$3:$AE$998,10,FALSE)</f>
        <v>#REF!</v>
      </c>
      <c r="Z51" s="58" t="e">
        <f>VLOOKUP($U51,PercentGoalStats!$A$3:$AE$998,11,FALSE)</f>
        <v>#REF!</v>
      </c>
      <c r="AA51" s="58" t="e">
        <f>VLOOKUP($U51,PercentGoalStats!$A$3:$AE$998,13,FALSE)</f>
        <v>#REF!</v>
      </c>
      <c r="AB51" s="58" t="e">
        <f>VLOOKUP($U51,PercentGoalStats!$A$3:$AE$998,14,FALSE)</f>
        <v>#REF!</v>
      </c>
      <c r="AC51" s="58" t="e">
        <f>VLOOKUP($U51,PercentGoalStats!$A$3:$AE$998,16,FALSE)</f>
        <v>#REF!</v>
      </c>
      <c r="AD51" s="58" t="e">
        <f>VLOOKUP($U51,PercentGoalStats!$A$3:$AE$998,17,FALSE)</f>
        <v>#REF!</v>
      </c>
      <c r="AE51" s="58" t="e">
        <f>VLOOKUP($U51,PercentGoalStats!$A$3:$AE$998,19,FALSE)</f>
        <v>#REF!</v>
      </c>
      <c r="AF51" s="58" t="e">
        <f>VLOOKUP($U51,PercentGoalStats!$A$3:$AE$998,20,FALSE)</f>
        <v>#REF!</v>
      </c>
      <c r="AG51" s="58" t="e">
        <f>VLOOKUP($U51,PercentGoalStats!$A$3:$AE$998,22,FALSE)</f>
        <v>#REF!</v>
      </c>
      <c r="AH51" s="58" t="e">
        <f>VLOOKUP($U51,PercentGoalStats!$A$3:$AE$998,23,FALSE)</f>
        <v>#REF!</v>
      </c>
      <c r="AI51" s="58" t="e">
        <f>VLOOKUP($U51,PercentGoalStats!$A$3:$AE$998,25,FALSE)</f>
        <v>#REF!</v>
      </c>
      <c r="AJ51" s="58" t="e">
        <f>VLOOKUP($U51,PercentGoalStats!$A$3:$AE$998,26,FALSE)</f>
        <v>#REF!</v>
      </c>
      <c r="AK51" s="58" t="e">
        <f>VLOOKUP($U51,PercentGoalStats!$A$3:$AE$998,28,FALSE)</f>
        <v>#REF!</v>
      </c>
      <c r="AL51" s="58" t="e">
        <f>VLOOKUP($U51,PercentGoalStats!$A$3:$AE$998,29,FALSE)</f>
        <v>#REF!</v>
      </c>
      <c r="AM51" s="58" t="e">
        <f>VLOOKUP($U51,PercentGoalStats!$A$3:$AE$998,31,FALSE)</f>
        <v>#REF!</v>
      </c>
    </row>
    <row r="52" spans="1:39" ht="14.4" hidden="1" thickTop="1" x14ac:dyDescent="0.3">
      <c r="A52" s="57" t="e">
        <f>VLOOKUP($S52,PercentGoalStats!$A$3:$AE$998,5,FALSE)</f>
        <v>#REF!</v>
      </c>
      <c r="B52" s="58" t="e">
        <f>VLOOKUP($S52,PercentGoalStats!$A$3:$AE$998,6,FALSE)</f>
        <v>#REF!</v>
      </c>
      <c r="C52" s="58" t="e">
        <f>VLOOKUP($S52,PercentGoalStats!$A$3:$AE$998,8,FALSE)</f>
        <v>#REF!</v>
      </c>
      <c r="D52" s="58" t="e">
        <f>VLOOKUP($S52,PercentGoalStats!$A$3:$AE$998,9,FALSE)</f>
        <v>#REF!</v>
      </c>
      <c r="E52" s="58" t="e">
        <f>VLOOKUP($S52,PercentGoalStats!$A$3:$AE$998,11,FALSE)</f>
        <v>#REF!</v>
      </c>
      <c r="F52" s="58" t="e">
        <f>VLOOKUP($S52,PercentGoalStats!$A$3:$AE$998,12,FALSE)</f>
        <v>#REF!</v>
      </c>
      <c r="G52" s="58" t="e">
        <f>VLOOKUP($S52,PercentGoalStats!$A$3:$AE$998,14,FALSE)</f>
        <v>#REF!</v>
      </c>
      <c r="H52" s="58" t="e">
        <f>VLOOKUP($S52,PercentGoalStats!$A$3:$AE$998,15,FALSE)</f>
        <v>#REF!</v>
      </c>
      <c r="I52" s="58" t="e">
        <f>VLOOKUP($S52,PercentGoalStats!$A$3:$AE$998,17,FALSE)</f>
        <v>#REF!</v>
      </c>
      <c r="J52" s="58" t="e">
        <f>VLOOKUP($S52,PercentGoalStats!$A$3:$AE$998,18,FALSE)</f>
        <v>#REF!</v>
      </c>
      <c r="K52" s="58" t="e">
        <f>VLOOKUP($S52,PercentGoalStats!$A$3:$AE$998,20,FALSE)</f>
        <v>#REF!</v>
      </c>
      <c r="L52" s="58" t="e">
        <f>VLOOKUP($S52,PercentGoalStats!$A$3:$AE$998,21,FALSE)</f>
        <v>#REF!</v>
      </c>
      <c r="M52" s="58" t="e">
        <f>VLOOKUP($S52,PercentGoalStats!$A$3:$AE$998,23,FALSE)</f>
        <v>#REF!</v>
      </c>
      <c r="N52" s="58" t="e">
        <f>VLOOKUP($S52,PercentGoalStats!$A$3:$AE$998,24,FALSE)</f>
        <v>#REF!</v>
      </c>
      <c r="O52" s="58" t="e">
        <f>VLOOKUP($S52,PercentGoalStats!$A$3:$AE$998,26,FALSE)</f>
        <v>#REF!</v>
      </c>
      <c r="P52" s="58" t="e">
        <f>VLOOKUP($S52,PercentGoalStats!$A$3:$AE$998,27,FALSE)</f>
        <v>#REF!</v>
      </c>
      <c r="Q52" s="58" t="e">
        <f>VLOOKUP($S52,PercentGoalStats!$A$3:$AE$998,29,FALSE)</f>
        <v>#REF!</v>
      </c>
      <c r="R52" s="58" t="e">
        <f>VLOOKUP($S52,PercentGoalStats!$A$3:$AE$998,30,FALSE)</f>
        <v>#REF!</v>
      </c>
      <c r="S52" s="53" t="e">
        <f>Fixtures!#REF!</f>
        <v>#REF!</v>
      </c>
      <c r="T52" s="54" t="e">
        <f>Fixtures!#REF!</f>
        <v>#REF!</v>
      </c>
      <c r="U52" s="53" t="e">
        <f>Fixtures!#REF!</f>
        <v>#REF!</v>
      </c>
      <c r="V52" s="57" t="e">
        <f>VLOOKUP($U52,PercentGoalStats!$A$3:$AE$998,5,FALSE)</f>
        <v>#REF!</v>
      </c>
      <c r="W52" s="58" t="e">
        <f>VLOOKUP($U52,PercentGoalStats!$A$3:$AE$998,7,FALSE)</f>
        <v>#REF!</v>
      </c>
      <c r="X52" s="58" t="e">
        <f>VLOOKUP($U52,PercentGoalStats!$A$3:$AE$998,8,FALSE)</f>
        <v>#REF!</v>
      </c>
      <c r="Y52" s="58" t="e">
        <f>VLOOKUP($U52,PercentGoalStats!$A$3:$AE$998,10,FALSE)</f>
        <v>#REF!</v>
      </c>
      <c r="Z52" s="58" t="e">
        <f>VLOOKUP($U52,PercentGoalStats!$A$3:$AE$998,11,FALSE)</f>
        <v>#REF!</v>
      </c>
      <c r="AA52" s="58" t="e">
        <f>VLOOKUP($U52,PercentGoalStats!$A$3:$AE$998,13,FALSE)</f>
        <v>#REF!</v>
      </c>
      <c r="AB52" s="58" t="e">
        <f>VLOOKUP($U52,PercentGoalStats!$A$3:$AE$998,14,FALSE)</f>
        <v>#REF!</v>
      </c>
      <c r="AC52" s="58" t="e">
        <f>VLOOKUP($U52,PercentGoalStats!$A$3:$AE$998,16,FALSE)</f>
        <v>#REF!</v>
      </c>
      <c r="AD52" s="58" t="e">
        <f>VLOOKUP($U52,PercentGoalStats!$A$3:$AE$998,17,FALSE)</f>
        <v>#REF!</v>
      </c>
      <c r="AE52" s="58" t="e">
        <f>VLOOKUP($U52,PercentGoalStats!$A$3:$AE$998,19,FALSE)</f>
        <v>#REF!</v>
      </c>
      <c r="AF52" s="58" t="e">
        <f>VLOOKUP($U52,PercentGoalStats!$A$3:$AE$998,20,FALSE)</f>
        <v>#REF!</v>
      </c>
      <c r="AG52" s="58" t="e">
        <f>VLOOKUP($U52,PercentGoalStats!$A$3:$AE$998,22,FALSE)</f>
        <v>#REF!</v>
      </c>
      <c r="AH52" s="58" t="e">
        <f>VLOOKUP($U52,PercentGoalStats!$A$3:$AE$998,23,FALSE)</f>
        <v>#REF!</v>
      </c>
      <c r="AI52" s="58" t="e">
        <f>VLOOKUP($U52,PercentGoalStats!$A$3:$AE$998,25,FALSE)</f>
        <v>#REF!</v>
      </c>
      <c r="AJ52" s="58" t="e">
        <f>VLOOKUP($U52,PercentGoalStats!$A$3:$AE$998,26,FALSE)</f>
        <v>#REF!</v>
      </c>
      <c r="AK52" s="58" t="e">
        <f>VLOOKUP($U52,PercentGoalStats!$A$3:$AE$998,28,FALSE)</f>
        <v>#REF!</v>
      </c>
      <c r="AL52" s="58" t="e">
        <f>VLOOKUP($U52,PercentGoalStats!$A$3:$AE$998,29,FALSE)</f>
        <v>#REF!</v>
      </c>
      <c r="AM52" s="58" t="e">
        <f>VLOOKUP($U52,PercentGoalStats!$A$3:$AE$998,31,FALSE)</f>
        <v>#REF!</v>
      </c>
    </row>
    <row r="53" spans="1:39" ht="14.4" hidden="1" thickTop="1" x14ac:dyDescent="0.3">
      <c r="A53" s="57" t="e">
        <f>VLOOKUP($S53,PercentGoalStats!$A$3:$AE$998,5,FALSE)</f>
        <v>#REF!</v>
      </c>
      <c r="B53" s="58" t="e">
        <f>VLOOKUP($S53,PercentGoalStats!$A$3:$AE$998,6,FALSE)</f>
        <v>#REF!</v>
      </c>
      <c r="C53" s="58" t="e">
        <f>VLOOKUP($S53,PercentGoalStats!$A$3:$AE$998,8,FALSE)</f>
        <v>#REF!</v>
      </c>
      <c r="D53" s="58" t="e">
        <f>VLOOKUP($S53,PercentGoalStats!$A$3:$AE$998,9,FALSE)</f>
        <v>#REF!</v>
      </c>
      <c r="E53" s="58" t="e">
        <f>VLOOKUP($S53,PercentGoalStats!$A$3:$AE$998,11,FALSE)</f>
        <v>#REF!</v>
      </c>
      <c r="F53" s="58" t="e">
        <f>VLOOKUP($S53,PercentGoalStats!$A$3:$AE$998,12,FALSE)</f>
        <v>#REF!</v>
      </c>
      <c r="G53" s="58" t="e">
        <f>VLOOKUP($S53,PercentGoalStats!$A$3:$AE$998,14,FALSE)</f>
        <v>#REF!</v>
      </c>
      <c r="H53" s="58" t="e">
        <f>VLOOKUP($S53,PercentGoalStats!$A$3:$AE$998,15,FALSE)</f>
        <v>#REF!</v>
      </c>
      <c r="I53" s="58" t="e">
        <f>VLOOKUP($S53,PercentGoalStats!$A$3:$AE$998,17,FALSE)</f>
        <v>#REF!</v>
      </c>
      <c r="J53" s="58" t="e">
        <f>VLOOKUP($S53,PercentGoalStats!$A$3:$AE$998,18,FALSE)</f>
        <v>#REF!</v>
      </c>
      <c r="K53" s="58" t="e">
        <f>VLOOKUP($S53,PercentGoalStats!$A$3:$AE$998,20,FALSE)</f>
        <v>#REF!</v>
      </c>
      <c r="L53" s="58" t="e">
        <f>VLOOKUP($S53,PercentGoalStats!$A$3:$AE$998,21,FALSE)</f>
        <v>#REF!</v>
      </c>
      <c r="M53" s="58" t="e">
        <f>VLOOKUP($S53,PercentGoalStats!$A$3:$AE$998,23,FALSE)</f>
        <v>#REF!</v>
      </c>
      <c r="N53" s="58" t="e">
        <f>VLOOKUP($S53,PercentGoalStats!$A$3:$AE$998,24,FALSE)</f>
        <v>#REF!</v>
      </c>
      <c r="O53" s="58" t="e">
        <f>VLOOKUP($S53,PercentGoalStats!$A$3:$AE$998,26,FALSE)</f>
        <v>#REF!</v>
      </c>
      <c r="P53" s="58" t="e">
        <f>VLOOKUP($S53,PercentGoalStats!$A$3:$AE$998,27,FALSE)</f>
        <v>#REF!</v>
      </c>
      <c r="Q53" s="58" t="e">
        <f>VLOOKUP($S53,PercentGoalStats!$A$3:$AE$998,29,FALSE)</f>
        <v>#REF!</v>
      </c>
      <c r="R53" s="58" t="e">
        <f>VLOOKUP($S53,PercentGoalStats!$A$3:$AE$998,30,FALSE)</f>
        <v>#REF!</v>
      </c>
      <c r="S53" s="53" t="e">
        <f>Fixtures!#REF!</f>
        <v>#REF!</v>
      </c>
      <c r="T53" s="54" t="e">
        <f>Fixtures!#REF!</f>
        <v>#REF!</v>
      </c>
      <c r="U53" s="53" t="e">
        <f>Fixtures!#REF!</f>
        <v>#REF!</v>
      </c>
      <c r="V53" s="57" t="e">
        <f>VLOOKUP($U53,PercentGoalStats!$A$3:$AE$998,5,FALSE)</f>
        <v>#REF!</v>
      </c>
      <c r="W53" s="58" t="e">
        <f>VLOOKUP($U53,PercentGoalStats!$A$3:$AE$998,7,FALSE)</f>
        <v>#REF!</v>
      </c>
      <c r="X53" s="58" t="e">
        <f>VLOOKUP($U53,PercentGoalStats!$A$3:$AE$998,8,FALSE)</f>
        <v>#REF!</v>
      </c>
      <c r="Y53" s="58" t="e">
        <f>VLOOKUP($U53,PercentGoalStats!$A$3:$AE$998,10,FALSE)</f>
        <v>#REF!</v>
      </c>
      <c r="Z53" s="58" t="e">
        <f>VLOOKUP($U53,PercentGoalStats!$A$3:$AE$998,11,FALSE)</f>
        <v>#REF!</v>
      </c>
      <c r="AA53" s="58" t="e">
        <f>VLOOKUP($U53,PercentGoalStats!$A$3:$AE$998,13,FALSE)</f>
        <v>#REF!</v>
      </c>
      <c r="AB53" s="58" t="e">
        <f>VLOOKUP($U53,PercentGoalStats!$A$3:$AE$998,14,FALSE)</f>
        <v>#REF!</v>
      </c>
      <c r="AC53" s="58" t="e">
        <f>VLOOKUP($U53,PercentGoalStats!$A$3:$AE$998,16,FALSE)</f>
        <v>#REF!</v>
      </c>
      <c r="AD53" s="58" t="e">
        <f>VLOOKUP($U53,PercentGoalStats!$A$3:$AE$998,17,FALSE)</f>
        <v>#REF!</v>
      </c>
      <c r="AE53" s="58" t="e">
        <f>VLOOKUP($U53,PercentGoalStats!$A$3:$AE$998,19,FALSE)</f>
        <v>#REF!</v>
      </c>
      <c r="AF53" s="58" t="e">
        <f>VLOOKUP($U53,PercentGoalStats!$A$3:$AE$998,20,FALSE)</f>
        <v>#REF!</v>
      </c>
      <c r="AG53" s="58" t="e">
        <f>VLOOKUP($U53,PercentGoalStats!$A$3:$AE$998,22,FALSE)</f>
        <v>#REF!</v>
      </c>
      <c r="AH53" s="58" t="e">
        <f>VLOOKUP($U53,PercentGoalStats!$A$3:$AE$998,23,FALSE)</f>
        <v>#REF!</v>
      </c>
      <c r="AI53" s="58" t="e">
        <f>VLOOKUP($U53,PercentGoalStats!$A$3:$AE$998,25,FALSE)</f>
        <v>#REF!</v>
      </c>
      <c r="AJ53" s="58" t="e">
        <f>VLOOKUP($U53,PercentGoalStats!$A$3:$AE$998,26,FALSE)</f>
        <v>#REF!</v>
      </c>
      <c r="AK53" s="58" t="e">
        <f>VLOOKUP($U53,PercentGoalStats!$A$3:$AE$998,28,FALSE)</f>
        <v>#REF!</v>
      </c>
      <c r="AL53" s="58" t="e">
        <f>VLOOKUP($U53,PercentGoalStats!$A$3:$AE$998,29,FALSE)</f>
        <v>#REF!</v>
      </c>
      <c r="AM53" s="58" t="e">
        <f>VLOOKUP($U53,PercentGoalStats!$A$3:$AE$998,31,FALSE)</f>
        <v>#REF!</v>
      </c>
    </row>
    <row r="54" spans="1:39" ht="14.4" hidden="1" thickTop="1" x14ac:dyDescent="0.3">
      <c r="A54" s="57" t="e">
        <f>VLOOKUP($S54,PercentGoalStats!$A$3:$AE$998,5,FALSE)</f>
        <v>#REF!</v>
      </c>
      <c r="B54" s="58" t="e">
        <f>VLOOKUP($S54,PercentGoalStats!$A$3:$AE$998,6,FALSE)</f>
        <v>#REF!</v>
      </c>
      <c r="C54" s="58" t="e">
        <f>VLOOKUP($S54,PercentGoalStats!$A$3:$AE$998,8,FALSE)</f>
        <v>#REF!</v>
      </c>
      <c r="D54" s="58" t="e">
        <f>VLOOKUP($S54,PercentGoalStats!$A$3:$AE$998,9,FALSE)</f>
        <v>#REF!</v>
      </c>
      <c r="E54" s="58" t="e">
        <f>VLOOKUP($S54,PercentGoalStats!$A$3:$AE$998,11,FALSE)</f>
        <v>#REF!</v>
      </c>
      <c r="F54" s="58" t="e">
        <f>VLOOKUP($S54,PercentGoalStats!$A$3:$AE$998,12,FALSE)</f>
        <v>#REF!</v>
      </c>
      <c r="G54" s="58" t="e">
        <f>VLOOKUP($S54,PercentGoalStats!$A$3:$AE$998,14,FALSE)</f>
        <v>#REF!</v>
      </c>
      <c r="H54" s="58" t="e">
        <f>VLOOKUP($S54,PercentGoalStats!$A$3:$AE$998,15,FALSE)</f>
        <v>#REF!</v>
      </c>
      <c r="I54" s="58" t="e">
        <f>VLOOKUP($S54,PercentGoalStats!$A$3:$AE$998,17,FALSE)</f>
        <v>#REF!</v>
      </c>
      <c r="J54" s="58" t="e">
        <f>VLOOKUP($S54,PercentGoalStats!$A$3:$AE$998,18,FALSE)</f>
        <v>#REF!</v>
      </c>
      <c r="K54" s="58" t="e">
        <f>VLOOKUP($S54,PercentGoalStats!$A$3:$AE$998,20,FALSE)</f>
        <v>#REF!</v>
      </c>
      <c r="L54" s="58" t="e">
        <f>VLOOKUP($S54,PercentGoalStats!$A$3:$AE$998,21,FALSE)</f>
        <v>#REF!</v>
      </c>
      <c r="M54" s="58" t="e">
        <f>VLOOKUP($S54,PercentGoalStats!$A$3:$AE$998,23,FALSE)</f>
        <v>#REF!</v>
      </c>
      <c r="N54" s="58" t="e">
        <f>VLOOKUP($S54,PercentGoalStats!$A$3:$AE$998,24,FALSE)</f>
        <v>#REF!</v>
      </c>
      <c r="O54" s="58" t="e">
        <f>VLOOKUP($S54,PercentGoalStats!$A$3:$AE$998,26,FALSE)</f>
        <v>#REF!</v>
      </c>
      <c r="P54" s="58" t="e">
        <f>VLOOKUP($S54,PercentGoalStats!$A$3:$AE$998,27,FALSE)</f>
        <v>#REF!</v>
      </c>
      <c r="Q54" s="58" t="e">
        <f>VLOOKUP($S54,PercentGoalStats!$A$3:$AE$998,29,FALSE)</f>
        <v>#REF!</v>
      </c>
      <c r="R54" s="58" t="e">
        <f>VLOOKUP($S54,PercentGoalStats!$A$3:$AE$998,30,FALSE)</f>
        <v>#REF!</v>
      </c>
      <c r="S54" s="53" t="e">
        <f>Fixtures!#REF!</f>
        <v>#REF!</v>
      </c>
      <c r="T54" s="54" t="e">
        <f>Fixtures!#REF!</f>
        <v>#REF!</v>
      </c>
      <c r="U54" s="53" t="e">
        <f>Fixtures!#REF!</f>
        <v>#REF!</v>
      </c>
      <c r="V54" s="57" t="e">
        <f>VLOOKUP($U54,PercentGoalStats!$A$3:$AE$998,5,FALSE)</f>
        <v>#REF!</v>
      </c>
      <c r="W54" s="58" t="e">
        <f>VLOOKUP($U54,PercentGoalStats!$A$3:$AE$998,7,FALSE)</f>
        <v>#REF!</v>
      </c>
      <c r="X54" s="58" t="e">
        <f>VLOOKUP($U54,PercentGoalStats!$A$3:$AE$998,8,FALSE)</f>
        <v>#REF!</v>
      </c>
      <c r="Y54" s="58" t="e">
        <f>VLOOKUP($U54,PercentGoalStats!$A$3:$AE$998,10,FALSE)</f>
        <v>#REF!</v>
      </c>
      <c r="Z54" s="58" t="e">
        <f>VLOOKUP($U54,PercentGoalStats!$A$3:$AE$998,11,FALSE)</f>
        <v>#REF!</v>
      </c>
      <c r="AA54" s="58" t="e">
        <f>VLOOKUP($U54,PercentGoalStats!$A$3:$AE$998,13,FALSE)</f>
        <v>#REF!</v>
      </c>
      <c r="AB54" s="58" t="e">
        <f>VLOOKUP($U54,PercentGoalStats!$A$3:$AE$998,14,FALSE)</f>
        <v>#REF!</v>
      </c>
      <c r="AC54" s="58" t="e">
        <f>VLOOKUP($U54,PercentGoalStats!$A$3:$AE$998,16,FALSE)</f>
        <v>#REF!</v>
      </c>
      <c r="AD54" s="58" t="e">
        <f>VLOOKUP($U54,PercentGoalStats!$A$3:$AE$998,17,FALSE)</f>
        <v>#REF!</v>
      </c>
      <c r="AE54" s="58" t="e">
        <f>VLOOKUP($U54,PercentGoalStats!$A$3:$AE$998,19,FALSE)</f>
        <v>#REF!</v>
      </c>
      <c r="AF54" s="58" t="e">
        <f>VLOOKUP($U54,PercentGoalStats!$A$3:$AE$998,20,FALSE)</f>
        <v>#REF!</v>
      </c>
      <c r="AG54" s="58" t="e">
        <f>VLOOKUP($U54,PercentGoalStats!$A$3:$AE$998,22,FALSE)</f>
        <v>#REF!</v>
      </c>
      <c r="AH54" s="58" t="e">
        <f>VLOOKUP($U54,PercentGoalStats!$A$3:$AE$998,23,FALSE)</f>
        <v>#REF!</v>
      </c>
      <c r="AI54" s="58" t="e">
        <f>VLOOKUP($U54,PercentGoalStats!$A$3:$AE$998,25,FALSE)</f>
        <v>#REF!</v>
      </c>
      <c r="AJ54" s="58" t="e">
        <f>VLOOKUP($U54,PercentGoalStats!$A$3:$AE$998,26,FALSE)</f>
        <v>#REF!</v>
      </c>
      <c r="AK54" s="58" t="e">
        <f>VLOOKUP($U54,PercentGoalStats!$A$3:$AE$998,28,FALSE)</f>
        <v>#REF!</v>
      </c>
      <c r="AL54" s="58" t="e">
        <f>VLOOKUP($U54,PercentGoalStats!$A$3:$AE$998,29,FALSE)</f>
        <v>#REF!</v>
      </c>
      <c r="AM54" s="58" t="e">
        <f>VLOOKUP($U54,PercentGoalStats!$A$3:$AE$998,31,FALSE)</f>
        <v>#REF!</v>
      </c>
    </row>
    <row r="55" spans="1:39" ht="14.4" hidden="1" thickTop="1" x14ac:dyDescent="0.3">
      <c r="A55" s="57" t="e">
        <f>VLOOKUP($S55,PercentGoalStats!$A$3:$AE$998,5,FALSE)</f>
        <v>#REF!</v>
      </c>
      <c r="B55" s="58" t="e">
        <f>VLOOKUP($S55,PercentGoalStats!$A$3:$AE$998,6,FALSE)</f>
        <v>#REF!</v>
      </c>
      <c r="C55" s="58" t="e">
        <f>VLOOKUP($S55,PercentGoalStats!$A$3:$AE$998,8,FALSE)</f>
        <v>#REF!</v>
      </c>
      <c r="D55" s="58" t="e">
        <f>VLOOKUP($S55,PercentGoalStats!$A$3:$AE$998,9,FALSE)</f>
        <v>#REF!</v>
      </c>
      <c r="E55" s="58" t="e">
        <f>VLOOKUP($S55,PercentGoalStats!$A$3:$AE$998,11,FALSE)</f>
        <v>#REF!</v>
      </c>
      <c r="F55" s="58" t="e">
        <f>VLOOKUP($S55,PercentGoalStats!$A$3:$AE$998,12,FALSE)</f>
        <v>#REF!</v>
      </c>
      <c r="G55" s="58" t="e">
        <f>VLOOKUP($S55,PercentGoalStats!$A$3:$AE$998,14,FALSE)</f>
        <v>#REF!</v>
      </c>
      <c r="H55" s="58" t="e">
        <f>VLOOKUP($S55,PercentGoalStats!$A$3:$AE$998,15,FALSE)</f>
        <v>#REF!</v>
      </c>
      <c r="I55" s="58" t="e">
        <f>VLOOKUP($S55,PercentGoalStats!$A$3:$AE$998,17,FALSE)</f>
        <v>#REF!</v>
      </c>
      <c r="J55" s="58" t="e">
        <f>VLOOKUP($S55,PercentGoalStats!$A$3:$AE$998,18,FALSE)</f>
        <v>#REF!</v>
      </c>
      <c r="K55" s="58" t="e">
        <f>VLOOKUP($S55,PercentGoalStats!$A$3:$AE$998,20,FALSE)</f>
        <v>#REF!</v>
      </c>
      <c r="L55" s="58" t="e">
        <f>VLOOKUP($S55,PercentGoalStats!$A$3:$AE$998,21,FALSE)</f>
        <v>#REF!</v>
      </c>
      <c r="M55" s="58" t="e">
        <f>VLOOKUP($S55,PercentGoalStats!$A$3:$AE$998,23,FALSE)</f>
        <v>#REF!</v>
      </c>
      <c r="N55" s="58" t="e">
        <f>VLOOKUP($S55,PercentGoalStats!$A$3:$AE$998,24,FALSE)</f>
        <v>#REF!</v>
      </c>
      <c r="O55" s="58" t="e">
        <f>VLOOKUP($S55,PercentGoalStats!$A$3:$AE$998,26,FALSE)</f>
        <v>#REF!</v>
      </c>
      <c r="P55" s="58" t="e">
        <f>VLOOKUP($S55,PercentGoalStats!$A$3:$AE$998,27,FALSE)</f>
        <v>#REF!</v>
      </c>
      <c r="Q55" s="58" t="e">
        <f>VLOOKUP($S55,PercentGoalStats!$A$3:$AE$998,29,FALSE)</f>
        <v>#REF!</v>
      </c>
      <c r="R55" s="58" t="e">
        <f>VLOOKUP($S55,PercentGoalStats!$A$3:$AE$998,30,FALSE)</f>
        <v>#REF!</v>
      </c>
      <c r="S55" s="53" t="e">
        <f>Fixtures!#REF!</f>
        <v>#REF!</v>
      </c>
      <c r="T55" s="54" t="e">
        <f>Fixtures!#REF!</f>
        <v>#REF!</v>
      </c>
      <c r="U55" s="53" t="e">
        <f>Fixtures!#REF!</f>
        <v>#REF!</v>
      </c>
      <c r="V55" s="57" t="e">
        <f>VLOOKUP($U55,PercentGoalStats!$A$3:$AE$998,5,FALSE)</f>
        <v>#REF!</v>
      </c>
      <c r="W55" s="58" t="e">
        <f>VLOOKUP($U55,PercentGoalStats!$A$3:$AE$998,7,FALSE)</f>
        <v>#REF!</v>
      </c>
      <c r="X55" s="58" t="e">
        <f>VLOOKUP($U55,PercentGoalStats!$A$3:$AE$998,8,FALSE)</f>
        <v>#REF!</v>
      </c>
      <c r="Y55" s="58" t="e">
        <f>VLOOKUP($U55,PercentGoalStats!$A$3:$AE$998,10,FALSE)</f>
        <v>#REF!</v>
      </c>
      <c r="Z55" s="58" t="e">
        <f>VLOOKUP($U55,PercentGoalStats!$A$3:$AE$998,11,FALSE)</f>
        <v>#REF!</v>
      </c>
      <c r="AA55" s="58" t="e">
        <f>VLOOKUP($U55,PercentGoalStats!$A$3:$AE$998,13,FALSE)</f>
        <v>#REF!</v>
      </c>
      <c r="AB55" s="58" t="e">
        <f>VLOOKUP($U55,PercentGoalStats!$A$3:$AE$998,14,FALSE)</f>
        <v>#REF!</v>
      </c>
      <c r="AC55" s="58" t="e">
        <f>VLOOKUP($U55,PercentGoalStats!$A$3:$AE$998,16,FALSE)</f>
        <v>#REF!</v>
      </c>
      <c r="AD55" s="58" t="e">
        <f>VLOOKUP($U55,PercentGoalStats!$A$3:$AE$998,17,FALSE)</f>
        <v>#REF!</v>
      </c>
      <c r="AE55" s="58" t="e">
        <f>VLOOKUP($U55,PercentGoalStats!$A$3:$AE$998,19,FALSE)</f>
        <v>#REF!</v>
      </c>
      <c r="AF55" s="58" t="e">
        <f>VLOOKUP($U55,PercentGoalStats!$A$3:$AE$998,20,FALSE)</f>
        <v>#REF!</v>
      </c>
      <c r="AG55" s="58" t="e">
        <f>VLOOKUP($U55,PercentGoalStats!$A$3:$AE$998,22,FALSE)</f>
        <v>#REF!</v>
      </c>
      <c r="AH55" s="58" t="e">
        <f>VLOOKUP($U55,PercentGoalStats!$A$3:$AE$998,23,FALSE)</f>
        <v>#REF!</v>
      </c>
      <c r="AI55" s="58" t="e">
        <f>VLOOKUP($U55,PercentGoalStats!$A$3:$AE$998,25,FALSE)</f>
        <v>#REF!</v>
      </c>
      <c r="AJ55" s="58" t="e">
        <f>VLOOKUP($U55,PercentGoalStats!$A$3:$AE$998,26,FALSE)</f>
        <v>#REF!</v>
      </c>
      <c r="AK55" s="58" t="e">
        <f>VLOOKUP($U55,PercentGoalStats!$A$3:$AE$998,28,FALSE)</f>
        <v>#REF!</v>
      </c>
      <c r="AL55" s="58" t="e">
        <f>VLOOKUP($U55,PercentGoalStats!$A$3:$AE$998,29,FALSE)</f>
        <v>#REF!</v>
      </c>
      <c r="AM55" s="58" t="e">
        <f>VLOOKUP($U55,PercentGoalStats!$A$3:$AE$998,31,FALSE)</f>
        <v>#REF!</v>
      </c>
    </row>
    <row r="56" spans="1:39" ht="14.4" hidden="1" thickTop="1" x14ac:dyDescent="0.3">
      <c r="A56" s="57" t="e">
        <f>VLOOKUP($S56,PercentGoalStats!$A$3:$AE$998,5,FALSE)</f>
        <v>#REF!</v>
      </c>
      <c r="B56" s="58" t="e">
        <f>VLOOKUP($S56,PercentGoalStats!$A$3:$AE$998,6,FALSE)</f>
        <v>#REF!</v>
      </c>
      <c r="C56" s="58" t="e">
        <f>VLOOKUP($S56,PercentGoalStats!$A$3:$AE$998,8,FALSE)</f>
        <v>#REF!</v>
      </c>
      <c r="D56" s="58" t="e">
        <f>VLOOKUP($S56,PercentGoalStats!$A$3:$AE$998,9,FALSE)</f>
        <v>#REF!</v>
      </c>
      <c r="E56" s="58" t="e">
        <f>VLOOKUP($S56,PercentGoalStats!$A$3:$AE$998,11,FALSE)</f>
        <v>#REF!</v>
      </c>
      <c r="F56" s="58" t="e">
        <f>VLOOKUP($S56,PercentGoalStats!$A$3:$AE$998,12,FALSE)</f>
        <v>#REF!</v>
      </c>
      <c r="G56" s="58" t="e">
        <f>VLOOKUP($S56,PercentGoalStats!$A$3:$AE$998,14,FALSE)</f>
        <v>#REF!</v>
      </c>
      <c r="H56" s="58" t="e">
        <f>VLOOKUP($S56,PercentGoalStats!$A$3:$AE$998,15,FALSE)</f>
        <v>#REF!</v>
      </c>
      <c r="I56" s="58" t="e">
        <f>VLOOKUP($S56,PercentGoalStats!$A$3:$AE$998,17,FALSE)</f>
        <v>#REF!</v>
      </c>
      <c r="J56" s="58" t="e">
        <f>VLOOKUP($S56,PercentGoalStats!$A$3:$AE$998,18,FALSE)</f>
        <v>#REF!</v>
      </c>
      <c r="K56" s="58" t="e">
        <f>VLOOKUP($S56,PercentGoalStats!$A$3:$AE$998,20,FALSE)</f>
        <v>#REF!</v>
      </c>
      <c r="L56" s="58" t="e">
        <f>VLOOKUP($S56,PercentGoalStats!$A$3:$AE$998,21,FALSE)</f>
        <v>#REF!</v>
      </c>
      <c r="M56" s="58" t="e">
        <f>VLOOKUP($S56,PercentGoalStats!$A$3:$AE$998,23,FALSE)</f>
        <v>#REF!</v>
      </c>
      <c r="N56" s="58" t="e">
        <f>VLOOKUP($S56,PercentGoalStats!$A$3:$AE$998,24,FALSE)</f>
        <v>#REF!</v>
      </c>
      <c r="O56" s="58" t="e">
        <f>VLOOKUP($S56,PercentGoalStats!$A$3:$AE$998,26,FALSE)</f>
        <v>#REF!</v>
      </c>
      <c r="P56" s="58" t="e">
        <f>VLOOKUP($S56,PercentGoalStats!$A$3:$AE$998,27,FALSE)</f>
        <v>#REF!</v>
      </c>
      <c r="Q56" s="58" t="e">
        <f>VLOOKUP($S56,PercentGoalStats!$A$3:$AE$998,29,FALSE)</f>
        <v>#REF!</v>
      </c>
      <c r="R56" s="58" t="e">
        <f>VLOOKUP($S56,PercentGoalStats!$A$3:$AE$998,30,FALSE)</f>
        <v>#REF!</v>
      </c>
      <c r="S56" s="53" t="e">
        <f>Fixtures!#REF!</f>
        <v>#REF!</v>
      </c>
      <c r="T56" s="54" t="e">
        <f>Fixtures!#REF!</f>
        <v>#REF!</v>
      </c>
      <c r="U56" s="53" t="e">
        <f>Fixtures!#REF!</f>
        <v>#REF!</v>
      </c>
      <c r="V56" s="57" t="e">
        <f>VLOOKUP($U56,PercentGoalStats!$A$3:$AE$998,5,FALSE)</f>
        <v>#REF!</v>
      </c>
      <c r="W56" s="58" t="e">
        <f>VLOOKUP($U56,PercentGoalStats!$A$3:$AE$998,7,FALSE)</f>
        <v>#REF!</v>
      </c>
      <c r="X56" s="58" t="e">
        <f>VLOOKUP($U56,PercentGoalStats!$A$3:$AE$998,8,FALSE)</f>
        <v>#REF!</v>
      </c>
      <c r="Y56" s="58" t="e">
        <f>VLOOKUP($U56,PercentGoalStats!$A$3:$AE$998,10,FALSE)</f>
        <v>#REF!</v>
      </c>
      <c r="Z56" s="58" t="e">
        <f>VLOOKUP($U56,PercentGoalStats!$A$3:$AE$998,11,FALSE)</f>
        <v>#REF!</v>
      </c>
      <c r="AA56" s="58" t="e">
        <f>VLOOKUP($U56,PercentGoalStats!$A$3:$AE$998,13,FALSE)</f>
        <v>#REF!</v>
      </c>
      <c r="AB56" s="58" t="e">
        <f>VLOOKUP($U56,PercentGoalStats!$A$3:$AE$998,14,FALSE)</f>
        <v>#REF!</v>
      </c>
      <c r="AC56" s="58" t="e">
        <f>VLOOKUP($U56,PercentGoalStats!$A$3:$AE$998,16,FALSE)</f>
        <v>#REF!</v>
      </c>
      <c r="AD56" s="58" t="e">
        <f>VLOOKUP($U56,PercentGoalStats!$A$3:$AE$998,17,FALSE)</f>
        <v>#REF!</v>
      </c>
      <c r="AE56" s="58" t="e">
        <f>VLOOKUP($U56,PercentGoalStats!$A$3:$AE$998,19,FALSE)</f>
        <v>#REF!</v>
      </c>
      <c r="AF56" s="58" t="e">
        <f>VLOOKUP($U56,PercentGoalStats!$A$3:$AE$998,20,FALSE)</f>
        <v>#REF!</v>
      </c>
      <c r="AG56" s="58" t="e">
        <f>VLOOKUP($U56,PercentGoalStats!$A$3:$AE$998,22,FALSE)</f>
        <v>#REF!</v>
      </c>
      <c r="AH56" s="58" t="e">
        <f>VLOOKUP($U56,PercentGoalStats!$A$3:$AE$998,23,FALSE)</f>
        <v>#REF!</v>
      </c>
      <c r="AI56" s="58" t="e">
        <f>VLOOKUP($U56,PercentGoalStats!$A$3:$AE$998,25,FALSE)</f>
        <v>#REF!</v>
      </c>
      <c r="AJ56" s="58" t="e">
        <f>VLOOKUP($U56,PercentGoalStats!$A$3:$AE$998,26,FALSE)</f>
        <v>#REF!</v>
      </c>
      <c r="AK56" s="58" t="e">
        <f>VLOOKUP($U56,PercentGoalStats!$A$3:$AE$998,28,FALSE)</f>
        <v>#REF!</v>
      </c>
      <c r="AL56" s="58" t="e">
        <f>VLOOKUP($U56,PercentGoalStats!$A$3:$AE$998,29,FALSE)</f>
        <v>#REF!</v>
      </c>
      <c r="AM56" s="58" t="e">
        <f>VLOOKUP($U56,PercentGoalStats!$A$3:$AE$998,31,FALSE)</f>
        <v>#REF!</v>
      </c>
    </row>
    <row r="57" spans="1:39" ht="14.4" hidden="1" thickTop="1" x14ac:dyDescent="0.3">
      <c r="A57" s="57" t="e">
        <f>VLOOKUP($S57,PercentGoalStats!$A$3:$AE$998,5,FALSE)</f>
        <v>#REF!</v>
      </c>
      <c r="B57" s="58" t="e">
        <f>VLOOKUP($S57,PercentGoalStats!$A$3:$AE$998,6,FALSE)</f>
        <v>#REF!</v>
      </c>
      <c r="C57" s="58" t="e">
        <f>VLOOKUP($S57,PercentGoalStats!$A$3:$AE$998,8,FALSE)</f>
        <v>#REF!</v>
      </c>
      <c r="D57" s="58" t="e">
        <f>VLOOKUP($S57,PercentGoalStats!$A$3:$AE$998,9,FALSE)</f>
        <v>#REF!</v>
      </c>
      <c r="E57" s="58" t="e">
        <f>VLOOKUP($S57,PercentGoalStats!$A$3:$AE$998,11,FALSE)</f>
        <v>#REF!</v>
      </c>
      <c r="F57" s="58" t="e">
        <f>VLOOKUP($S57,PercentGoalStats!$A$3:$AE$998,12,FALSE)</f>
        <v>#REF!</v>
      </c>
      <c r="G57" s="58" t="e">
        <f>VLOOKUP($S57,PercentGoalStats!$A$3:$AE$998,14,FALSE)</f>
        <v>#REF!</v>
      </c>
      <c r="H57" s="58" t="e">
        <f>VLOOKUP($S57,PercentGoalStats!$A$3:$AE$998,15,FALSE)</f>
        <v>#REF!</v>
      </c>
      <c r="I57" s="58" t="e">
        <f>VLOOKUP($S57,PercentGoalStats!$A$3:$AE$998,17,FALSE)</f>
        <v>#REF!</v>
      </c>
      <c r="J57" s="58" t="e">
        <f>VLOOKUP($S57,PercentGoalStats!$A$3:$AE$998,18,FALSE)</f>
        <v>#REF!</v>
      </c>
      <c r="K57" s="58" t="e">
        <f>VLOOKUP($S57,PercentGoalStats!$A$3:$AE$998,20,FALSE)</f>
        <v>#REF!</v>
      </c>
      <c r="L57" s="58" t="e">
        <f>VLOOKUP($S57,PercentGoalStats!$A$3:$AE$998,21,FALSE)</f>
        <v>#REF!</v>
      </c>
      <c r="M57" s="58" t="e">
        <f>VLOOKUP($S57,PercentGoalStats!$A$3:$AE$998,23,FALSE)</f>
        <v>#REF!</v>
      </c>
      <c r="N57" s="58" t="e">
        <f>VLOOKUP($S57,PercentGoalStats!$A$3:$AE$998,24,FALSE)</f>
        <v>#REF!</v>
      </c>
      <c r="O57" s="58" t="e">
        <f>VLOOKUP($S57,PercentGoalStats!$A$3:$AE$998,26,FALSE)</f>
        <v>#REF!</v>
      </c>
      <c r="P57" s="58" t="e">
        <f>VLOOKUP($S57,PercentGoalStats!$A$3:$AE$998,27,FALSE)</f>
        <v>#REF!</v>
      </c>
      <c r="Q57" s="58" t="e">
        <f>VLOOKUP($S57,PercentGoalStats!$A$3:$AE$998,29,FALSE)</f>
        <v>#REF!</v>
      </c>
      <c r="R57" s="58" t="e">
        <f>VLOOKUP($S57,PercentGoalStats!$A$3:$AE$998,30,FALSE)</f>
        <v>#REF!</v>
      </c>
      <c r="S57" s="53" t="e">
        <f>Fixtures!#REF!</f>
        <v>#REF!</v>
      </c>
      <c r="T57" s="54" t="e">
        <f>Fixtures!#REF!</f>
        <v>#REF!</v>
      </c>
      <c r="U57" s="53" t="e">
        <f>Fixtures!#REF!</f>
        <v>#REF!</v>
      </c>
      <c r="V57" s="57" t="e">
        <f>VLOOKUP($U57,PercentGoalStats!$A$3:$AE$998,5,FALSE)</f>
        <v>#REF!</v>
      </c>
      <c r="W57" s="58" t="e">
        <f>VLOOKUP($U57,PercentGoalStats!$A$3:$AE$998,7,FALSE)</f>
        <v>#REF!</v>
      </c>
      <c r="X57" s="58" t="e">
        <f>VLOOKUP($U57,PercentGoalStats!$A$3:$AE$998,8,FALSE)</f>
        <v>#REF!</v>
      </c>
      <c r="Y57" s="58" t="e">
        <f>VLOOKUP($U57,PercentGoalStats!$A$3:$AE$998,10,FALSE)</f>
        <v>#REF!</v>
      </c>
      <c r="Z57" s="58" t="e">
        <f>VLOOKUP($U57,PercentGoalStats!$A$3:$AE$998,11,FALSE)</f>
        <v>#REF!</v>
      </c>
      <c r="AA57" s="58" t="e">
        <f>VLOOKUP($U57,PercentGoalStats!$A$3:$AE$998,13,FALSE)</f>
        <v>#REF!</v>
      </c>
      <c r="AB57" s="58" t="e">
        <f>VLOOKUP($U57,PercentGoalStats!$A$3:$AE$998,14,FALSE)</f>
        <v>#REF!</v>
      </c>
      <c r="AC57" s="58" t="e">
        <f>VLOOKUP($U57,PercentGoalStats!$A$3:$AE$998,16,FALSE)</f>
        <v>#REF!</v>
      </c>
      <c r="AD57" s="58" t="e">
        <f>VLOOKUP($U57,PercentGoalStats!$A$3:$AE$998,17,FALSE)</f>
        <v>#REF!</v>
      </c>
      <c r="AE57" s="58" t="e">
        <f>VLOOKUP($U57,PercentGoalStats!$A$3:$AE$998,19,FALSE)</f>
        <v>#REF!</v>
      </c>
      <c r="AF57" s="58" t="e">
        <f>VLOOKUP($U57,PercentGoalStats!$A$3:$AE$998,20,FALSE)</f>
        <v>#REF!</v>
      </c>
      <c r="AG57" s="58" t="e">
        <f>VLOOKUP($U57,PercentGoalStats!$A$3:$AE$998,22,FALSE)</f>
        <v>#REF!</v>
      </c>
      <c r="AH57" s="58" t="e">
        <f>VLOOKUP($U57,PercentGoalStats!$A$3:$AE$998,23,FALSE)</f>
        <v>#REF!</v>
      </c>
      <c r="AI57" s="58" t="e">
        <f>VLOOKUP($U57,PercentGoalStats!$A$3:$AE$998,25,FALSE)</f>
        <v>#REF!</v>
      </c>
      <c r="AJ57" s="58" t="e">
        <f>VLOOKUP($U57,PercentGoalStats!$A$3:$AE$998,26,FALSE)</f>
        <v>#REF!</v>
      </c>
      <c r="AK57" s="58" t="e">
        <f>VLOOKUP($U57,PercentGoalStats!$A$3:$AE$998,28,FALSE)</f>
        <v>#REF!</v>
      </c>
      <c r="AL57" s="58" t="e">
        <f>VLOOKUP($U57,PercentGoalStats!$A$3:$AE$998,29,FALSE)</f>
        <v>#REF!</v>
      </c>
      <c r="AM57" s="58" t="e">
        <f>VLOOKUP($U57,PercentGoalStats!$A$3:$AE$998,31,FALSE)</f>
        <v>#REF!</v>
      </c>
    </row>
    <row r="58" spans="1:39" ht="14.4" hidden="1" thickTop="1" x14ac:dyDescent="0.3">
      <c r="A58" s="57" t="e">
        <f>VLOOKUP($S58,PercentGoalStats!$A$3:$AE$998,5,FALSE)</f>
        <v>#REF!</v>
      </c>
      <c r="B58" s="58" t="e">
        <f>VLOOKUP($S58,PercentGoalStats!$A$3:$AE$998,6,FALSE)</f>
        <v>#REF!</v>
      </c>
      <c r="C58" s="58" t="e">
        <f>VLOOKUP($S58,PercentGoalStats!$A$3:$AE$998,8,FALSE)</f>
        <v>#REF!</v>
      </c>
      <c r="D58" s="58" t="e">
        <f>VLOOKUP($S58,PercentGoalStats!$A$3:$AE$998,9,FALSE)</f>
        <v>#REF!</v>
      </c>
      <c r="E58" s="58" t="e">
        <f>VLOOKUP($S58,PercentGoalStats!$A$3:$AE$998,11,FALSE)</f>
        <v>#REF!</v>
      </c>
      <c r="F58" s="58" t="e">
        <f>VLOOKUP($S58,PercentGoalStats!$A$3:$AE$998,12,FALSE)</f>
        <v>#REF!</v>
      </c>
      <c r="G58" s="58" t="e">
        <f>VLOOKUP($S58,PercentGoalStats!$A$3:$AE$998,14,FALSE)</f>
        <v>#REF!</v>
      </c>
      <c r="H58" s="58" t="e">
        <f>VLOOKUP($S58,PercentGoalStats!$A$3:$AE$998,15,FALSE)</f>
        <v>#REF!</v>
      </c>
      <c r="I58" s="58" t="e">
        <f>VLOOKUP($S58,PercentGoalStats!$A$3:$AE$998,17,FALSE)</f>
        <v>#REF!</v>
      </c>
      <c r="J58" s="58" t="e">
        <f>VLOOKUP($S58,PercentGoalStats!$A$3:$AE$998,18,FALSE)</f>
        <v>#REF!</v>
      </c>
      <c r="K58" s="58" t="e">
        <f>VLOOKUP($S58,PercentGoalStats!$A$3:$AE$998,20,FALSE)</f>
        <v>#REF!</v>
      </c>
      <c r="L58" s="58" t="e">
        <f>VLOOKUP($S58,PercentGoalStats!$A$3:$AE$998,21,FALSE)</f>
        <v>#REF!</v>
      </c>
      <c r="M58" s="58" t="e">
        <f>VLOOKUP($S58,PercentGoalStats!$A$3:$AE$998,23,FALSE)</f>
        <v>#REF!</v>
      </c>
      <c r="N58" s="58" t="e">
        <f>VLOOKUP($S58,PercentGoalStats!$A$3:$AE$998,24,FALSE)</f>
        <v>#REF!</v>
      </c>
      <c r="O58" s="58" t="e">
        <f>VLOOKUP($S58,PercentGoalStats!$A$3:$AE$998,26,FALSE)</f>
        <v>#REF!</v>
      </c>
      <c r="P58" s="58" t="e">
        <f>VLOOKUP($S58,PercentGoalStats!$A$3:$AE$998,27,FALSE)</f>
        <v>#REF!</v>
      </c>
      <c r="Q58" s="58" t="e">
        <f>VLOOKUP($S58,PercentGoalStats!$A$3:$AE$998,29,FALSE)</f>
        <v>#REF!</v>
      </c>
      <c r="R58" s="58" t="e">
        <f>VLOOKUP($S58,PercentGoalStats!$A$3:$AE$998,30,FALSE)</f>
        <v>#REF!</v>
      </c>
      <c r="S58" s="53" t="e">
        <f>Fixtures!#REF!</f>
        <v>#REF!</v>
      </c>
      <c r="T58" s="54" t="e">
        <f>Fixtures!#REF!</f>
        <v>#REF!</v>
      </c>
      <c r="U58" s="53" t="e">
        <f>Fixtures!#REF!</f>
        <v>#REF!</v>
      </c>
      <c r="V58" s="57" t="e">
        <f>VLOOKUP($U58,PercentGoalStats!$A$3:$AE$998,5,FALSE)</f>
        <v>#REF!</v>
      </c>
      <c r="W58" s="58" t="e">
        <f>VLOOKUP($U58,PercentGoalStats!$A$3:$AE$998,7,FALSE)</f>
        <v>#REF!</v>
      </c>
      <c r="X58" s="58" t="e">
        <f>VLOOKUP($U58,PercentGoalStats!$A$3:$AE$998,8,FALSE)</f>
        <v>#REF!</v>
      </c>
      <c r="Y58" s="58" t="e">
        <f>VLOOKUP($U58,PercentGoalStats!$A$3:$AE$998,10,FALSE)</f>
        <v>#REF!</v>
      </c>
      <c r="Z58" s="58" t="e">
        <f>VLOOKUP($U58,PercentGoalStats!$A$3:$AE$998,11,FALSE)</f>
        <v>#REF!</v>
      </c>
      <c r="AA58" s="58" t="e">
        <f>VLOOKUP($U58,PercentGoalStats!$A$3:$AE$998,13,FALSE)</f>
        <v>#REF!</v>
      </c>
      <c r="AB58" s="58" t="e">
        <f>VLOOKUP($U58,PercentGoalStats!$A$3:$AE$998,14,FALSE)</f>
        <v>#REF!</v>
      </c>
      <c r="AC58" s="58" t="e">
        <f>VLOOKUP($U58,PercentGoalStats!$A$3:$AE$998,16,FALSE)</f>
        <v>#REF!</v>
      </c>
      <c r="AD58" s="58" t="e">
        <f>VLOOKUP($U58,PercentGoalStats!$A$3:$AE$998,17,FALSE)</f>
        <v>#REF!</v>
      </c>
      <c r="AE58" s="58" t="e">
        <f>VLOOKUP($U58,PercentGoalStats!$A$3:$AE$998,19,FALSE)</f>
        <v>#REF!</v>
      </c>
      <c r="AF58" s="58" t="e">
        <f>VLOOKUP($U58,PercentGoalStats!$A$3:$AE$998,20,FALSE)</f>
        <v>#REF!</v>
      </c>
      <c r="AG58" s="58" t="e">
        <f>VLOOKUP($U58,PercentGoalStats!$A$3:$AE$998,22,FALSE)</f>
        <v>#REF!</v>
      </c>
      <c r="AH58" s="58" t="e">
        <f>VLOOKUP($U58,PercentGoalStats!$A$3:$AE$998,23,FALSE)</f>
        <v>#REF!</v>
      </c>
      <c r="AI58" s="58" t="e">
        <f>VLOOKUP($U58,PercentGoalStats!$A$3:$AE$998,25,FALSE)</f>
        <v>#REF!</v>
      </c>
      <c r="AJ58" s="58" t="e">
        <f>VLOOKUP($U58,PercentGoalStats!$A$3:$AE$998,26,FALSE)</f>
        <v>#REF!</v>
      </c>
      <c r="AK58" s="58" t="e">
        <f>VLOOKUP($U58,PercentGoalStats!$A$3:$AE$998,28,FALSE)</f>
        <v>#REF!</v>
      </c>
      <c r="AL58" s="58" t="e">
        <f>VLOOKUP($U58,PercentGoalStats!$A$3:$AE$998,29,FALSE)</f>
        <v>#REF!</v>
      </c>
      <c r="AM58" s="58" t="e">
        <f>VLOOKUP($U58,PercentGoalStats!$A$3:$AE$998,31,FALSE)</f>
        <v>#REF!</v>
      </c>
    </row>
    <row r="59" spans="1:39" ht="14.4" hidden="1" thickTop="1" x14ac:dyDescent="0.3">
      <c r="A59" s="57" t="e">
        <f>VLOOKUP($S59,PercentGoalStats!$A$3:$AE$998,5,FALSE)</f>
        <v>#REF!</v>
      </c>
      <c r="B59" s="58" t="e">
        <f>VLOOKUP($S59,PercentGoalStats!$A$3:$AE$998,6,FALSE)</f>
        <v>#REF!</v>
      </c>
      <c r="C59" s="58" t="e">
        <f>VLOOKUP($S59,PercentGoalStats!$A$3:$AE$998,8,FALSE)</f>
        <v>#REF!</v>
      </c>
      <c r="D59" s="58" t="e">
        <f>VLOOKUP($S59,PercentGoalStats!$A$3:$AE$998,9,FALSE)</f>
        <v>#REF!</v>
      </c>
      <c r="E59" s="58" t="e">
        <f>VLOOKUP($S59,PercentGoalStats!$A$3:$AE$998,11,FALSE)</f>
        <v>#REF!</v>
      </c>
      <c r="F59" s="58" t="e">
        <f>VLOOKUP($S59,PercentGoalStats!$A$3:$AE$998,12,FALSE)</f>
        <v>#REF!</v>
      </c>
      <c r="G59" s="58" t="e">
        <f>VLOOKUP($S59,PercentGoalStats!$A$3:$AE$998,14,FALSE)</f>
        <v>#REF!</v>
      </c>
      <c r="H59" s="58" t="e">
        <f>VLOOKUP($S59,PercentGoalStats!$A$3:$AE$998,15,FALSE)</f>
        <v>#REF!</v>
      </c>
      <c r="I59" s="58" t="e">
        <f>VLOOKUP($S59,PercentGoalStats!$A$3:$AE$998,17,FALSE)</f>
        <v>#REF!</v>
      </c>
      <c r="J59" s="58" t="e">
        <f>VLOOKUP($S59,PercentGoalStats!$A$3:$AE$998,18,FALSE)</f>
        <v>#REF!</v>
      </c>
      <c r="K59" s="58" t="e">
        <f>VLOOKUP($S59,PercentGoalStats!$A$3:$AE$998,20,FALSE)</f>
        <v>#REF!</v>
      </c>
      <c r="L59" s="58" t="e">
        <f>VLOOKUP($S59,PercentGoalStats!$A$3:$AE$998,21,FALSE)</f>
        <v>#REF!</v>
      </c>
      <c r="M59" s="58" t="e">
        <f>VLOOKUP($S59,PercentGoalStats!$A$3:$AE$998,23,FALSE)</f>
        <v>#REF!</v>
      </c>
      <c r="N59" s="58" t="e">
        <f>VLOOKUP($S59,PercentGoalStats!$A$3:$AE$998,24,FALSE)</f>
        <v>#REF!</v>
      </c>
      <c r="O59" s="58" t="e">
        <f>VLOOKUP($S59,PercentGoalStats!$A$3:$AE$998,26,FALSE)</f>
        <v>#REF!</v>
      </c>
      <c r="P59" s="58" t="e">
        <f>VLOOKUP($S59,PercentGoalStats!$A$3:$AE$998,27,FALSE)</f>
        <v>#REF!</v>
      </c>
      <c r="Q59" s="58" t="e">
        <f>VLOOKUP($S59,PercentGoalStats!$A$3:$AE$998,29,FALSE)</f>
        <v>#REF!</v>
      </c>
      <c r="R59" s="58" t="e">
        <f>VLOOKUP($S59,PercentGoalStats!$A$3:$AE$998,30,FALSE)</f>
        <v>#REF!</v>
      </c>
      <c r="S59" s="53" t="e">
        <f>Fixtures!#REF!</f>
        <v>#REF!</v>
      </c>
      <c r="T59" s="54" t="e">
        <f>Fixtures!#REF!</f>
        <v>#REF!</v>
      </c>
      <c r="U59" s="53" t="e">
        <f>Fixtures!#REF!</f>
        <v>#REF!</v>
      </c>
      <c r="V59" s="57" t="e">
        <f>VLOOKUP($U59,PercentGoalStats!$A$3:$AE$998,5,FALSE)</f>
        <v>#REF!</v>
      </c>
      <c r="W59" s="58" t="e">
        <f>VLOOKUP($U59,PercentGoalStats!$A$3:$AE$998,7,FALSE)</f>
        <v>#REF!</v>
      </c>
      <c r="X59" s="58" t="e">
        <f>VLOOKUP($U59,PercentGoalStats!$A$3:$AE$998,8,FALSE)</f>
        <v>#REF!</v>
      </c>
      <c r="Y59" s="58" t="e">
        <f>VLOOKUP($U59,PercentGoalStats!$A$3:$AE$998,10,FALSE)</f>
        <v>#REF!</v>
      </c>
      <c r="Z59" s="58" t="e">
        <f>VLOOKUP($U59,PercentGoalStats!$A$3:$AE$998,11,FALSE)</f>
        <v>#REF!</v>
      </c>
      <c r="AA59" s="58" t="e">
        <f>VLOOKUP($U59,PercentGoalStats!$A$3:$AE$998,13,FALSE)</f>
        <v>#REF!</v>
      </c>
      <c r="AB59" s="58" t="e">
        <f>VLOOKUP($U59,PercentGoalStats!$A$3:$AE$998,14,FALSE)</f>
        <v>#REF!</v>
      </c>
      <c r="AC59" s="58" t="e">
        <f>VLOOKUP($U59,PercentGoalStats!$A$3:$AE$998,16,FALSE)</f>
        <v>#REF!</v>
      </c>
      <c r="AD59" s="58" t="e">
        <f>VLOOKUP($U59,PercentGoalStats!$A$3:$AE$998,17,FALSE)</f>
        <v>#REF!</v>
      </c>
      <c r="AE59" s="58" t="e">
        <f>VLOOKUP($U59,PercentGoalStats!$A$3:$AE$998,19,FALSE)</f>
        <v>#REF!</v>
      </c>
      <c r="AF59" s="58" t="e">
        <f>VLOOKUP($U59,PercentGoalStats!$A$3:$AE$998,20,FALSE)</f>
        <v>#REF!</v>
      </c>
      <c r="AG59" s="58" t="e">
        <f>VLOOKUP($U59,PercentGoalStats!$A$3:$AE$998,22,FALSE)</f>
        <v>#REF!</v>
      </c>
      <c r="AH59" s="58" t="e">
        <f>VLOOKUP($U59,PercentGoalStats!$A$3:$AE$998,23,FALSE)</f>
        <v>#REF!</v>
      </c>
      <c r="AI59" s="58" t="e">
        <f>VLOOKUP($U59,PercentGoalStats!$A$3:$AE$998,25,FALSE)</f>
        <v>#REF!</v>
      </c>
      <c r="AJ59" s="58" t="e">
        <f>VLOOKUP($U59,PercentGoalStats!$A$3:$AE$998,26,FALSE)</f>
        <v>#REF!</v>
      </c>
      <c r="AK59" s="58" t="e">
        <f>VLOOKUP($U59,PercentGoalStats!$A$3:$AE$998,28,FALSE)</f>
        <v>#REF!</v>
      </c>
      <c r="AL59" s="58" t="e">
        <f>VLOOKUP($U59,PercentGoalStats!$A$3:$AE$998,29,FALSE)</f>
        <v>#REF!</v>
      </c>
      <c r="AM59" s="58" t="e">
        <f>VLOOKUP($U59,PercentGoalStats!$A$3:$AE$998,31,FALSE)</f>
        <v>#REF!</v>
      </c>
    </row>
    <row r="60" spans="1:39" ht="14.4" hidden="1" thickTop="1" x14ac:dyDescent="0.3">
      <c r="A60" s="57" t="e">
        <f>VLOOKUP($S60,PercentGoalStats!$A$3:$AE$998,5,FALSE)</f>
        <v>#REF!</v>
      </c>
      <c r="B60" s="58" t="e">
        <f>VLOOKUP($S60,PercentGoalStats!$A$3:$AE$998,6,FALSE)</f>
        <v>#REF!</v>
      </c>
      <c r="C60" s="58" t="e">
        <f>VLOOKUP($S60,PercentGoalStats!$A$3:$AE$998,8,FALSE)</f>
        <v>#REF!</v>
      </c>
      <c r="D60" s="58" t="e">
        <f>VLOOKUP($S60,PercentGoalStats!$A$3:$AE$998,9,FALSE)</f>
        <v>#REF!</v>
      </c>
      <c r="E60" s="58" t="e">
        <f>VLOOKUP($S60,PercentGoalStats!$A$3:$AE$998,11,FALSE)</f>
        <v>#REF!</v>
      </c>
      <c r="F60" s="58" t="e">
        <f>VLOOKUP($S60,PercentGoalStats!$A$3:$AE$998,12,FALSE)</f>
        <v>#REF!</v>
      </c>
      <c r="G60" s="58" t="e">
        <f>VLOOKUP($S60,PercentGoalStats!$A$3:$AE$998,14,FALSE)</f>
        <v>#REF!</v>
      </c>
      <c r="H60" s="58" t="e">
        <f>VLOOKUP($S60,PercentGoalStats!$A$3:$AE$998,15,FALSE)</f>
        <v>#REF!</v>
      </c>
      <c r="I60" s="58" t="e">
        <f>VLOOKUP($S60,PercentGoalStats!$A$3:$AE$998,17,FALSE)</f>
        <v>#REF!</v>
      </c>
      <c r="J60" s="58" t="e">
        <f>VLOOKUP($S60,PercentGoalStats!$A$3:$AE$998,18,FALSE)</f>
        <v>#REF!</v>
      </c>
      <c r="K60" s="58" t="e">
        <f>VLOOKUP($S60,PercentGoalStats!$A$3:$AE$998,20,FALSE)</f>
        <v>#REF!</v>
      </c>
      <c r="L60" s="58" t="e">
        <f>VLOOKUP($S60,PercentGoalStats!$A$3:$AE$998,21,FALSE)</f>
        <v>#REF!</v>
      </c>
      <c r="M60" s="58" t="e">
        <f>VLOOKUP($S60,PercentGoalStats!$A$3:$AE$998,23,FALSE)</f>
        <v>#REF!</v>
      </c>
      <c r="N60" s="58" t="e">
        <f>VLOOKUP($S60,PercentGoalStats!$A$3:$AE$998,24,FALSE)</f>
        <v>#REF!</v>
      </c>
      <c r="O60" s="58" t="e">
        <f>VLOOKUP($S60,PercentGoalStats!$A$3:$AE$998,26,FALSE)</f>
        <v>#REF!</v>
      </c>
      <c r="P60" s="58" t="e">
        <f>VLOOKUP($S60,PercentGoalStats!$A$3:$AE$998,27,FALSE)</f>
        <v>#REF!</v>
      </c>
      <c r="Q60" s="58" t="e">
        <f>VLOOKUP($S60,PercentGoalStats!$A$3:$AE$998,29,FALSE)</f>
        <v>#REF!</v>
      </c>
      <c r="R60" s="58" t="e">
        <f>VLOOKUP($S60,PercentGoalStats!$A$3:$AE$998,30,FALSE)</f>
        <v>#REF!</v>
      </c>
      <c r="S60" s="53" t="e">
        <f>Fixtures!#REF!</f>
        <v>#REF!</v>
      </c>
      <c r="T60" s="54" t="e">
        <f>Fixtures!#REF!</f>
        <v>#REF!</v>
      </c>
      <c r="U60" s="53" t="e">
        <f>Fixtures!#REF!</f>
        <v>#REF!</v>
      </c>
      <c r="V60" s="57" t="e">
        <f>VLOOKUP($U60,PercentGoalStats!$A$3:$AE$998,5,FALSE)</f>
        <v>#REF!</v>
      </c>
      <c r="W60" s="58" t="e">
        <f>VLOOKUP($U60,PercentGoalStats!$A$3:$AE$998,7,FALSE)</f>
        <v>#REF!</v>
      </c>
      <c r="X60" s="58" t="e">
        <f>VLOOKUP($U60,PercentGoalStats!$A$3:$AE$998,8,FALSE)</f>
        <v>#REF!</v>
      </c>
      <c r="Y60" s="58" t="e">
        <f>VLOOKUP($U60,PercentGoalStats!$A$3:$AE$998,10,FALSE)</f>
        <v>#REF!</v>
      </c>
      <c r="Z60" s="58" t="e">
        <f>VLOOKUP($U60,PercentGoalStats!$A$3:$AE$998,11,FALSE)</f>
        <v>#REF!</v>
      </c>
      <c r="AA60" s="58" t="e">
        <f>VLOOKUP($U60,PercentGoalStats!$A$3:$AE$998,13,FALSE)</f>
        <v>#REF!</v>
      </c>
      <c r="AB60" s="58" t="e">
        <f>VLOOKUP($U60,PercentGoalStats!$A$3:$AE$998,14,FALSE)</f>
        <v>#REF!</v>
      </c>
      <c r="AC60" s="58" t="e">
        <f>VLOOKUP($U60,PercentGoalStats!$A$3:$AE$998,16,FALSE)</f>
        <v>#REF!</v>
      </c>
      <c r="AD60" s="58" t="e">
        <f>VLOOKUP($U60,PercentGoalStats!$A$3:$AE$998,17,FALSE)</f>
        <v>#REF!</v>
      </c>
      <c r="AE60" s="58" t="e">
        <f>VLOOKUP($U60,PercentGoalStats!$A$3:$AE$998,19,FALSE)</f>
        <v>#REF!</v>
      </c>
      <c r="AF60" s="58" t="e">
        <f>VLOOKUP($U60,PercentGoalStats!$A$3:$AE$998,20,FALSE)</f>
        <v>#REF!</v>
      </c>
      <c r="AG60" s="58" t="e">
        <f>VLOOKUP($U60,PercentGoalStats!$A$3:$AE$998,22,FALSE)</f>
        <v>#REF!</v>
      </c>
      <c r="AH60" s="58" t="e">
        <f>VLOOKUP($U60,PercentGoalStats!$A$3:$AE$998,23,FALSE)</f>
        <v>#REF!</v>
      </c>
      <c r="AI60" s="58" t="e">
        <f>VLOOKUP($U60,PercentGoalStats!$A$3:$AE$998,25,FALSE)</f>
        <v>#REF!</v>
      </c>
      <c r="AJ60" s="58" t="e">
        <f>VLOOKUP($U60,PercentGoalStats!$A$3:$AE$998,26,FALSE)</f>
        <v>#REF!</v>
      </c>
      <c r="AK60" s="58" t="e">
        <f>VLOOKUP($U60,PercentGoalStats!$A$3:$AE$998,28,FALSE)</f>
        <v>#REF!</v>
      </c>
      <c r="AL60" s="58" t="e">
        <f>VLOOKUP($U60,PercentGoalStats!$A$3:$AE$998,29,FALSE)</f>
        <v>#REF!</v>
      </c>
      <c r="AM60" s="58" t="e">
        <f>VLOOKUP($U60,PercentGoalStats!$A$3:$AE$998,31,FALSE)</f>
        <v>#REF!</v>
      </c>
    </row>
    <row r="61" spans="1:39" ht="14.4" hidden="1" thickTop="1" x14ac:dyDescent="0.3">
      <c r="A61" s="57" t="e">
        <f>VLOOKUP($S61,PercentGoalStats!$A$3:$AE$998,5,FALSE)</f>
        <v>#REF!</v>
      </c>
      <c r="B61" s="58" t="e">
        <f>VLOOKUP($S61,PercentGoalStats!$A$3:$AE$998,6,FALSE)</f>
        <v>#REF!</v>
      </c>
      <c r="C61" s="58" t="e">
        <f>VLOOKUP($S61,PercentGoalStats!$A$3:$AE$998,8,FALSE)</f>
        <v>#REF!</v>
      </c>
      <c r="D61" s="58" t="e">
        <f>VLOOKUP($S61,PercentGoalStats!$A$3:$AE$998,9,FALSE)</f>
        <v>#REF!</v>
      </c>
      <c r="E61" s="58" t="e">
        <f>VLOOKUP($S61,PercentGoalStats!$A$3:$AE$998,11,FALSE)</f>
        <v>#REF!</v>
      </c>
      <c r="F61" s="58" t="e">
        <f>VLOOKUP($S61,PercentGoalStats!$A$3:$AE$998,12,FALSE)</f>
        <v>#REF!</v>
      </c>
      <c r="G61" s="58" t="e">
        <f>VLOOKUP($S61,PercentGoalStats!$A$3:$AE$998,14,FALSE)</f>
        <v>#REF!</v>
      </c>
      <c r="H61" s="58" t="e">
        <f>VLOOKUP($S61,PercentGoalStats!$A$3:$AE$998,15,FALSE)</f>
        <v>#REF!</v>
      </c>
      <c r="I61" s="58" t="e">
        <f>VLOOKUP($S61,PercentGoalStats!$A$3:$AE$998,17,FALSE)</f>
        <v>#REF!</v>
      </c>
      <c r="J61" s="58" t="e">
        <f>VLOOKUP($S61,PercentGoalStats!$A$3:$AE$998,18,FALSE)</f>
        <v>#REF!</v>
      </c>
      <c r="K61" s="58" t="e">
        <f>VLOOKUP($S61,PercentGoalStats!$A$3:$AE$998,20,FALSE)</f>
        <v>#REF!</v>
      </c>
      <c r="L61" s="58" t="e">
        <f>VLOOKUP($S61,PercentGoalStats!$A$3:$AE$998,21,FALSE)</f>
        <v>#REF!</v>
      </c>
      <c r="M61" s="58" t="e">
        <f>VLOOKUP($S61,PercentGoalStats!$A$3:$AE$998,23,FALSE)</f>
        <v>#REF!</v>
      </c>
      <c r="N61" s="58" t="e">
        <f>VLOOKUP($S61,PercentGoalStats!$A$3:$AE$998,24,FALSE)</f>
        <v>#REF!</v>
      </c>
      <c r="O61" s="58" t="e">
        <f>VLOOKUP($S61,PercentGoalStats!$A$3:$AE$998,26,FALSE)</f>
        <v>#REF!</v>
      </c>
      <c r="P61" s="58" t="e">
        <f>VLOOKUP($S61,PercentGoalStats!$A$3:$AE$998,27,FALSE)</f>
        <v>#REF!</v>
      </c>
      <c r="Q61" s="58" t="e">
        <f>VLOOKUP($S61,PercentGoalStats!$A$3:$AE$998,29,FALSE)</f>
        <v>#REF!</v>
      </c>
      <c r="R61" s="58" t="e">
        <f>VLOOKUP($S61,PercentGoalStats!$A$3:$AE$998,30,FALSE)</f>
        <v>#REF!</v>
      </c>
      <c r="S61" s="53" t="e">
        <f>Fixtures!#REF!</f>
        <v>#REF!</v>
      </c>
      <c r="T61" s="54" t="e">
        <f>Fixtures!#REF!</f>
        <v>#REF!</v>
      </c>
      <c r="U61" s="53" t="e">
        <f>Fixtures!#REF!</f>
        <v>#REF!</v>
      </c>
      <c r="V61" s="57" t="e">
        <f>VLOOKUP($U61,PercentGoalStats!$A$3:$AE$998,5,FALSE)</f>
        <v>#REF!</v>
      </c>
      <c r="W61" s="58" t="e">
        <f>VLOOKUP($U61,PercentGoalStats!$A$3:$AE$998,7,FALSE)</f>
        <v>#REF!</v>
      </c>
      <c r="X61" s="58" t="e">
        <f>VLOOKUP($U61,PercentGoalStats!$A$3:$AE$998,8,FALSE)</f>
        <v>#REF!</v>
      </c>
      <c r="Y61" s="58" t="e">
        <f>VLOOKUP($U61,PercentGoalStats!$A$3:$AE$998,10,FALSE)</f>
        <v>#REF!</v>
      </c>
      <c r="Z61" s="58" t="e">
        <f>VLOOKUP($U61,PercentGoalStats!$A$3:$AE$998,11,FALSE)</f>
        <v>#REF!</v>
      </c>
      <c r="AA61" s="58" t="e">
        <f>VLOOKUP($U61,PercentGoalStats!$A$3:$AE$998,13,FALSE)</f>
        <v>#REF!</v>
      </c>
      <c r="AB61" s="58" t="e">
        <f>VLOOKUP($U61,PercentGoalStats!$A$3:$AE$998,14,FALSE)</f>
        <v>#REF!</v>
      </c>
      <c r="AC61" s="58" t="e">
        <f>VLOOKUP($U61,PercentGoalStats!$A$3:$AE$998,16,FALSE)</f>
        <v>#REF!</v>
      </c>
      <c r="AD61" s="58" t="e">
        <f>VLOOKUP($U61,PercentGoalStats!$A$3:$AE$998,17,FALSE)</f>
        <v>#REF!</v>
      </c>
      <c r="AE61" s="58" t="e">
        <f>VLOOKUP($U61,PercentGoalStats!$A$3:$AE$998,19,FALSE)</f>
        <v>#REF!</v>
      </c>
      <c r="AF61" s="58" t="e">
        <f>VLOOKUP($U61,PercentGoalStats!$A$3:$AE$998,20,FALSE)</f>
        <v>#REF!</v>
      </c>
      <c r="AG61" s="58" t="e">
        <f>VLOOKUP($U61,PercentGoalStats!$A$3:$AE$998,22,FALSE)</f>
        <v>#REF!</v>
      </c>
      <c r="AH61" s="58" t="e">
        <f>VLOOKUP($U61,PercentGoalStats!$A$3:$AE$998,23,FALSE)</f>
        <v>#REF!</v>
      </c>
      <c r="AI61" s="58" t="e">
        <f>VLOOKUP($U61,PercentGoalStats!$A$3:$AE$998,25,FALSE)</f>
        <v>#REF!</v>
      </c>
      <c r="AJ61" s="58" t="e">
        <f>VLOOKUP($U61,PercentGoalStats!$A$3:$AE$998,26,FALSE)</f>
        <v>#REF!</v>
      </c>
      <c r="AK61" s="58" t="e">
        <f>VLOOKUP($U61,PercentGoalStats!$A$3:$AE$998,28,FALSE)</f>
        <v>#REF!</v>
      </c>
      <c r="AL61" s="58" t="e">
        <f>VLOOKUP($U61,PercentGoalStats!$A$3:$AE$998,29,FALSE)</f>
        <v>#REF!</v>
      </c>
      <c r="AM61" s="58" t="e">
        <f>VLOOKUP($U61,PercentGoalStats!$A$3:$AE$998,31,FALSE)</f>
        <v>#REF!</v>
      </c>
    </row>
    <row r="62" spans="1:39" ht="14.4" hidden="1" thickTop="1" x14ac:dyDescent="0.3">
      <c r="A62" s="57" t="e">
        <f>VLOOKUP($S62,PercentGoalStats!$A$3:$AE$998,5,FALSE)</f>
        <v>#REF!</v>
      </c>
      <c r="B62" s="58" t="e">
        <f>VLOOKUP($S62,PercentGoalStats!$A$3:$AE$998,6,FALSE)</f>
        <v>#REF!</v>
      </c>
      <c r="C62" s="58" t="e">
        <f>VLOOKUP($S62,PercentGoalStats!$A$3:$AE$998,8,FALSE)</f>
        <v>#REF!</v>
      </c>
      <c r="D62" s="58" t="e">
        <f>VLOOKUP($S62,PercentGoalStats!$A$3:$AE$998,9,FALSE)</f>
        <v>#REF!</v>
      </c>
      <c r="E62" s="58" t="e">
        <f>VLOOKUP($S62,PercentGoalStats!$A$3:$AE$998,11,FALSE)</f>
        <v>#REF!</v>
      </c>
      <c r="F62" s="58" t="e">
        <f>VLOOKUP($S62,PercentGoalStats!$A$3:$AE$998,12,FALSE)</f>
        <v>#REF!</v>
      </c>
      <c r="G62" s="58" t="e">
        <f>VLOOKUP($S62,PercentGoalStats!$A$3:$AE$998,14,FALSE)</f>
        <v>#REF!</v>
      </c>
      <c r="H62" s="58" t="e">
        <f>VLOOKUP($S62,PercentGoalStats!$A$3:$AE$998,15,FALSE)</f>
        <v>#REF!</v>
      </c>
      <c r="I62" s="58" t="e">
        <f>VLOOKUP($S62,PercentGoalStats!$A$3:$AE$998,17,FALSE)</f>
        <v>#REF!</v>
      </c>
      <c r="J62" s="58" t="e">
        <f>VLOOKUP($S62,PercentGoalStats!$A$3:$AE$998,18,FALSE)</f>
        <v>#REF!</v>
      </c>
      <c r="K62" s="58" t="e">
        <f>VLOOKUP($S62,PercentGoalStats!$A$3:$AE$998,20,FALSE)</f>
        <v>#REF!</v>
      </c>
      <c r="L62" s="58" t="e">
        <f>VLOOKUP($S62,PercentGoalStats!$A$3:$AE$998,21,FALSE)</f>
        <v>#REF!</v>
      </c>
      <c r="M62" s="58" t="e">
        <f>VLOOKUP($S62,PercentGoalStats!$A$3:$AE$998,23,FALSE)</f>
        <v>#REF!</v>
      </c>
      <c r="N62" s="58" t="e">
        <f>VLOOKUP($S62,PercentGoalStats!$A$3:$AE$998,24,FALSE)</f>
        <v>#REF!</v>
      </c>
      <c r="O62" s="58" t="e">
        <f>VLOOKUP($S62,PercentGoalStats!$A$3:$AE$998,26,FALSE)</f>
        <v>#REF!</v>
      </c>
      <c r="P62" s="58" t="e">
        <f>VLOOKUP($S62,PercentGoalStats!$A$3:$AE$998,27,FALSE)</f>
        <v>#REF!</v>
      </c>
      <c r="Q62" s="58" t="e">
        <f>VLOOKUP($S62,PercentGoalStats!$A$3:$AE$998,29,FALSE)</f>
        <v>#REF!</v>
      </c>
      <c r="R62" s="58" t="e">
        <f>VLOOKUP($S62,PercentGoalStats!$A$3:$AE$998,30,FALSE)</f>
        <v>#REF!</v>
      </c>
      <c r="S62" s="53" t="e">
        <f>Fixtures!#REF!</f>
        <v>#REF!</v>
      </c>
      <c r="T62" s="54" t="e">
        <f>Fixtures!#REF!</f>
        <v>#REF!</v>
      </c>
      <c r="U62" s="53" t="e">
        <f>Fixtures!#REF!</f>
        <v>#REF!</v>
      </c>
      <c r="V62" s="57" t="e">
        <f>VLOOKUP($U62,PercentGoalStats!$A$3:$AE$998,5,FALSE)</f>
        <v>#REF!</v>
      </c>
      <c r="W62" s="58" t="e">
        <f>VLOOKUP($U62,PercentGoalStats!$A$3:$AE$998,7,FALSE)</f>
        <v>#REF!</v>
      </c>
      <c r="X62" s="58" t="e">
        <f>VLOOKUP($U62,PercentGoalStats!$A$3:$AE$998,8,FALSE)</f>
        <v>#REF!</v>
      </c>
      <c r="Y62" s="58" t="e">
        <f>VLOOKUP($U62,PercentGoalStats!$A$3:$AE$998,10,FALSE)</f>
        <v>#REF!</v>
      </c>
      <c r="Z62" s="58" t="e">
        <f>VLOOKUP($U62,PercentGoalStats!$A$3:$AE$998,11,FALSE)</f>
        <v>#REF!</v>
      </c>
      <c r="AA62" s="58" t="e">
        <f>VLOOKUP($U62,PercentGoalStats!$A$3:$AE$998,13,FALSE)</f>
        <v>#REF!</v>
      </c>
      <c r="AB62" s="58" t="e">
        <f>VLOOKUP($U62,PercentGoalStats!$A$3:$AE$998,14,FALSE)</f>
        <v>#REF!</v>
      </c>
      <c r="AC62" s="58" t="e">
        <f>VLOOKUP($U62,PercentGoalStats!$A$3:$AE$998,16,FALSE)</f>
        <v>#REF!</v>
      </c>
      <c r="AD62" s="58" t="e">
        <f>VLOOKUP($U62,PercentGoalStats!$A$3:$AE$998,17,FALSE)</f>
        <v>#REF!</v>
      </c>
      <c r="AE62" s="58" t="e">
        <f>VLOOKUP($U62,PercentGoalStats!$A$3:$AE$998,19,FALSE)</f>
        <v>#REF!</v>
      </c>
      <c r="AF62" s="58" t="e">
        <f>VLOOKUP($U62,PercentGoalStats!$A$3:$AE$998,20,FALSE)</f>
        <v>#REF!</v>
      </c>
      <c r="AG62" s="58" t="e">
        <f>VLOOKUP($U62,PercentGoalStats!$A$3:$AE$998,22,FALSE)</f>
        <v>#REF!</v>
      </c>
      <c r="AH62" s="58" t="e">
        <f>VLOOKUP($U62,PercentGoalStats!$A$3:$AE$998,23,FALSE)</f>
        <v>#REF!</v>
      </c>
      <c r="AI62" s="58" t="e">
        <f>VLOOKUP($U62,PercentGoalStats!$A$3:$AE$998,25,FALSE)</f>
        <v>#REF!</v>
      </c>
      <c r="AJ62" s="58" t="e">
        <f>VLOOKUP($U62,PercentGoalStats!$A$3:$AE$998,26,FALSE)</f>
        <v>#REF!</v>
      </c>
      <c r="AK62" s="58" t="e">
        <f>VLOOKUP($U62,PercentGoalStats!$A$3:$AE$998,28,FALSE)</f>
        <v>#REF!</v>
      </c>
      <c r="AL62" s="58" t="e">
        <f>VLOOKUP($U62,PercentGoalStats!$A$3:$AE$998,29,FALSE)</f>
        <v>#REF!</v>
      </c>
      <c r="AM62" s="58" t="e">
        <f>VLOOKUP($U62,PercentGoalStats!$A$3:$AE$998,31,FALSE)</f>
        <v>#REF!</v>
      </c>
    </row>
    <row r="63" spans="1:39" ht="14.4" hidden="1" thickTop="1" x14ac:dyDescent="0.3">
      <c r="A63" s="57" t="e">
        <f>VLOOKUP($S63,PercentGoalStats!$A$3:$AE$998,5,FALSE)</f>
        <v>#REF!</v>
      </c>
      <c r="B63" s="58" t="e">
        <f>VLOOKUP($S63,PercentGoalStats!$A$3:$AE$998,6,FALSE)</f>
        <v>#REF!</v>
      </c>
      <c r="C63" s="58" t="e">
        <f>VLOOKUP($S63,PercentGoalStats!$A$3:$AE$998,8,FALSE)</f>
        <v>#REF!</v>
      </c>
      <c r="D63" s="58" t="e">
        <f>VLOOKUP($S63,PercentGoalStats!$A$3:$AE$998,9,FALSE)</f>
        <v>#REF!</v>
      </c>
      <c r="E63" s="58" t="e">
        <f>VLOOKUP($S63,PercentGoalStats!$A$3:$AE$998,11,FALSE)</f>
        <v>#REF!</v>
      </c>
      <c r="F63" s="58" t="e">
        <f>VLOOKUP($S63,PercentGoalStats!$A$3:$AE$998,12,FALSE)</f>
        <v>#REF!</v>
      </c>
      <c r="G63" s="58" t="e">
        <f>VLOOKUP($S63,PercentGoalStats!$A$3:$AE$998,14,FALSE)</f>
        <v>#REF!</v>
      </c>
      <c r="H63" s="58" t="e">
        <f>VLOOKUP($S63,PercentGoalStats!$A$3:$AE$998,15,FALSE)</f>
        <v>#REF!</v>
      </c>
      <c r="I63" s="58" t="e">
        <f>VLOOKUP($S63,PercentGoalStats!$A$3:$AE$998,17,FALSE)</f>
        <v>#REF!</v>
      </c>
      <c r="J63" s="58" t="e">
        <f>VLOOKUP($S63,PercentGoalStats!$A$3:$AE$998,18,FALSE)</f>
        <v>#REF!</v>
      </c>
      <c r="K63" s="58" t="e">
        <f>VLOOKUP($S63,PercentGoalStats!$A$3:$AE$998,20,FALSE)</f>
        <v>#REF!</v>
      </c>
      <c r="L63" s="58" t="e">
        <f>VLOOKUP($S63,PercentGoalStats!$A$3:$AE$998,21,FALSE)</f>
        <v>#REF!</v>
      </c>
      <c r="M63" s="58" t="e">
        <f>VLOOKUP($S63,PercentGoalStats!$A$3:$AE$998,23,FALSE)</f>
        <v>#REF!</v>
      </c>
      <c r="N63" s="58" t="e">
        <f>VLOOKUP($S63,PercentGoalStats!$A$3:$AE$998,24,FALSE)</f>
        <v>#REF!</v>
      </c>
      <c r="O63" s="58" t="e">
        <f>VLOOKUP($S63,PercentGoalStats!$A$3:$AE$998,26,FALSE)</f>
        <v>#REF!</v>
      </c>
      <c r="P63" s="58" t="e">
        <f>VLOOKUP($S63,PercentGoalStats!$A$3:$AE$998,27,FALSE)</f>
        <v>#REF!</v>
      </c>
      <c r="Q63" s="58" t="e">
        <f>VLOOKUP($S63,PercentGoalStats!$A$3:$AE$998,29,FALSE)</f>
        <v>#REF!</v>
      </c>
      <c r="R63" s="58" t="e">
        <f>VLOOKUP($S63,PercentGoalStats!$A$3:$AE$998,30,FALSE)</f>
        <v>#REF!</v>
      </c>
      <c r="S63" s="53" t="e">
        <f>Fixtures!#REF!</f>
        <v>#REF!</v>
      </c>
      <c r="T63" s="54" t="e">
        <f>Fixtures!#REF!</f>
        <v>#REF!</v>
      </c>
      <c r="U63" s="53" t="e">
        <f>Fixtures!#REF!</f>
        <v>#REF!</v>
      </c>
      <c r="V63" s="57" t="e">
        <f>VLOOKUP($U63,PercentGoalStats!$A$3:$AE$998,5,FALSE)</f>
        <v>#REF!</v>
      </c>
      <c r="W63" s="58" t="e">
        <f>VLOOKUP($U63,PercentGoalStats!$A$3:$AE$998,7,FALSE)</f>
        <v>#REF!</v>
      </c>
      <c r="X63" s="58" t="e">
        <f>VLOOKUP($U63,PercentGoalStats!$A$3:$AE$998,8,FALSE)</f>
        <v>#REF!</v>
      </c>
      <c r="Y63" s="58" t="e">
        <f>VLOOKUP($U63,PercentGoalStats!$A$3:$AE$998,10,FALSE)</f>
        <v>#REF!</v>
      </c>
      <c r="Z63" s="58" t="e">
        <f>VLOOKUP($U63,PercentGoalStats!$A$3:$AE$998,11,FALSE)</f>
        <v>#REF!</v>
      </c>
      <c r="AA63" s="58" t="e">
        <f>VLOOKUP($U63,PercentGoalStats!$A$3:$AE$998,13,FALSE)</f>
        <v>#REF!</v>
      </c>
      <c r="AB63" s="58" t="e">
        <f>VLOOKUP($U63,PercentGoalStats!$A$3:$AE$998,14,FALSE)</f>
        <v>#REF!</v>
      </c>
      <c r="AC63" s="58" t="e">
        <f>VLOOKUP($U63,PercentGoalStats!$A$3:$AE$998,16,FALSE)</f>
        <v>#REF!</v>
      </c>
      <c r="AD63" s="58" t="e">
        <f>VLOOKUP($U63,PercentGoalStats!$A$3:$AE$998,17,FALSE)</f>
        <v>#REF!</v>
      </c>
      <c r="AE63" s="58" t="e">
        <f>VLOOKUP($U63,PercentGoalStats!$A$3:$AE$998,19,FALSE)</f>
        <v>#REF!</v>
      </c>
      <c r="AF63" s="58" t="e">
        <f>VLOOKUP($U63,PercentGoalStats!$A$3:$AE$998,20,FALSE)</f>
        <v>#REF!</v>
      </c>
      <c r="AG63" s="58" t="e">
        <f>VLOOKUP($U63,PercentGoalStats!$A$3:$AE$998,22,FALSE)</f>
        <v>#REF!</v>
      </c>
      <c r="AH63" s="58" t="e">
        <f>VLOOKUP($U63,PercentGoalStats!$A$3:$AE$998,23,FALSE)</f>
        <v>#REF!</v>
      </c>
      <c r="AI63" s="58" t="e">
        <f>VLOOKUP($U63,PercentGoalStats!$A$3:$AE$998,25,FALSE)</f>
        <v>#REF!</v>
      </c>
      <c r="AJ63" s="58" t="e">
        <f>VLOOKUP($U63,PercentGoalStats!$A$3:$AE$998,26,FALSE)</f>
        <v>#REF!</v>
      </c>
      <c r="AK63" s="58" t="e">
        <f>VLOOKUP($U63,PercentGoalStats!$A$3:$AE$998,28,FALSE)</f>
        <v>#REF!</v>
      </c>
      <c r="AL63" s="58" t="e">
        <f>VLOOKUP($U63,PercentGoalStats!$A$3:$AE$998,29,FALSE)</f>
        <v>#REF!</v>
      </c>
      <c r="AM63" s="58" t="e">
        <f>VLOOKUP($U63,PercentGoalStats!$A$3:$AE$998,31,FALSE)</f>
        <v>#REF!</v>
      </c>
    </row>
    <row r="64" spans="1:39" ht="14.4" hidden="1" thickTop="1" x14ac:dyDescent="0.3">
      <c r="A64" s="57" t="e">
        <f>VLOOKUP($S64,PercentGoalStats!$A$3:$AE$998,5,FALSE)</f>
        <v>#REF!</v>
      </c>
      <c r="B64" s="58" t="e">
        <f>VLOOKUP($S64,PercentGoalStats!$A$3:$AE$998,6,FALSE)</f>
        <v>#REF!</v>
      </c>
      <c r="C64" s="58" t="e">
        <f>VLOOKUP($S64,PercentGoalStats!$A$3:$AE$998,8,FALSE)</f>
        <v>#REF!</v>
      </c>
      <c r="D64" s="58" t="e">
        <f>VLOOKUP($S64,PercentGoalStats!$A$3:$AE$998,9,FALSE)</f>
        <v>#REF!</v>
      </c>
      <c r="E64" s="58" t="e">
        <f>VLOOKUP($S64,PercentGoalStats!$A$3:$AE$998,11,FALSE)</f>
        <v>#REF!</v>
      </c>
      <c r="F64" s="58" t="e">
        <f>VLOOKUP($S64,PercentGoalStats!$A$3:$AE$998,12,FALSE)</f>
        <v>#REF!</v>
      </c>
      <c r="G64" s="58" t="e">
        <f>VLOOKUP($S64,PercentGoalStats!$A$3:$AE$998,14,FALSE)</f>
        <v>#REF!</v>
      </c>
      <c r="H64" s="58" t="e">
        <f>VLOOKUP($S64,PercentGoalStats!$A$3:$AE$998,15,FALSE)</f>
        <v>#REF!</v>
      </c>
      <c r="I64" s="58" t="e">
        <f>VLOOKUP($S64,PercentGoalStats!$A$3:$AE$998,17,FALSE)</f>
        <v>#REF!</v>
      </c>
      <c r="J64" s="58" t="e">
        <f>VLOOKUP($S64,PercentGoalStats!$A$3:$AE$998,18,FALSE)</f>
        <v>#REF!</v>
      </c>
      <c r="K64" s="58" t="e">
        <f>VLOOKUP($S64,PercentGoalStats!$A$3:$AE$998,20,FALSE)</f>
        <v>#REF!</v>
      </c>
      <c r="L64" s="58" t="e">
        <f>VLOOKUP($S64,PercentGoalStats!$A$3:$AE$998,21,FALSE)</f>
        <v>#REF!</v>
      </c>
      <c r="M64" s="58" t="e">
        <f>VLOOKUP($S64,PercentGoalStats!$A$3:$AE$998,23,FALSE)</f>
        <v>#REF!</v>
      </c>
      <c r="N64" s="58" t="e">
        <f>VLOOKUP($S64,PercentGoalStats!$A$3:$AE$998,24,FALSE)</f>
        <v>#REF!</v>
      </c>
      <c r="O64" s="58" t="e">
        <f>VLOOKUP($S64,PercentGoalStats!$A$3:$AE$998,26,FALSE)</f>
        <v>#REF!</v>
      </c>
      <c r="P64" s="58" t="e">
        <f>VLOOKUP($S64,PercentGoalStats!$A$3:$AE$998,27,FALSE)</f>
        <v>#REF!</v>
      </c>
      <c r="Q64" s="58" t="e">
        <f>VLOOKUP($S64,PercentGoalStats!$A$3:$AE$998,29,FALSE)</f>
        <v>#REF!</v>
      </c>
      <c r="R64" s="58" t="e">
        <f>VLOOKUP($S64,PercentGoalStats!$A$3:$AE$998,30,FALSE)</f>
        <v>#REF!</v>
      </c>
      <c r="S64" s="53" t="e">
        <f>Fixtures!#REF!</f>
        <v>#REF!</v>
      </c>
      <c r="T64" s="54" t="e">
        <f>Fixtures!#REF!</f>
        <v>#REF!</v>
      </c>
      <c r="U64" s="53" t="e">
        <f>Fixtures!#REF!</f>
        <v>#REF!</v>
      </c>
      <c r="V64" s="57" t="e">
        <f>VLOOKUP($U64,PercentGoalStats!$A$3:$AE$998,5,FALSE)</f>
        <v>#REF!</v>
      </c>
      <c r="W64" s="58" t="e">
        <f>VLOOKUP($U64,PercentGoalStats!$A$3:$AE$998,7,FALSE)</f>
        <v>#REF!</v>
      </c>
      <c r="X64" s="58" t="e">
        <f>VLOOKUP($U64,PercentGoalStats!$A$3:$AE$998,8,FALSE)</f>
        <v>#REF!</v>
      </c>
      <c r="Y64" s="58" t="e">
        <f>VLOOKUP($U64,PercentGoalStats!$A$3:$AE$998,10,FALSE)</f>
        <v>#REF!</v>
      </c>
      <c r="Z64" s="58" t="e">
        <f>VLOOKUP($U64,PercentGoalStats!$A$3:$AE$998,11,FALSE)</f>
        <v>#REF!</v>
      </c>
      <c r="AA64" s="58" t="e">
        <f>VLOOKUP($U64,PercentGoalStats!$A$3:$AE$998,13,FALSE)</f>
        <v>#REF!</v>
      </c>
      <c r="AB64" s="58" t="e">
        <f>VLOOKUP($U64,PercentGoalStats!$A$3:$AE$998,14,FALSE)</f>
        <v>#REF!</v>
      </c>
      <c r="AC64" s="58" t="e">
        <f>VLOOKUP($U64,PercentGoalStats!$A$3:$AE$998,16,FALSE)</f>
        <v>#REF!</v>
      </c>
      <c r="AD64" s="58" t="e">
        <f>VLOOKUP($U64,PercentGoalStats!$A$3:$AE$998,17,FALSE)</f>
        <v>#REF!</v>
      </c>
      <c r="AE64" s="58" t="e">
        <f>VLOOKUP($U64,PercentGoalStats!$A$3:$AE$998,19,FALSE)</f>
        <v>#REF!</v>
      </c>
      <c r="AF64" s="58" t="e">
        <f>VLOOKUP($U64,PercentGoalStats!$A$3:$AE$998,20,FALSE)</f>
        <v>#REF!</v>
      </c>
      <c r="AG64" s="58" t="e">
        <f>VLOOKUP($U64,PercentGoalStats!$A$3:$AE$998,22,FALSE)</f>
        <v>#REF!</v>
      </c>
      <c r="AH64" s="58" t="e">
        <f>VLOOKUP($U64,PercentGoalStats!$A$3:$AE$998,23,FALSE)</f>
        <v>#REF!</v>
      </c>
      <c r="AI64" s="58" t="e">
        <f>VLOOKUP($U64,PercentGoalStats!$A$3:$AE$998,25,FALSE)</f>
        <v>#REF!</v>
      </c>
      <c r="AJ64" s="58" t="e">
        <f>VLOOKUP($U64,PercentGoalStats!$A$3:$AE$998,26,FALSE)</f>
        <v>#REF!</v>
      </c>
      <c r="AK64" s="58" t="e">
        <f>VLOOKUP($U64,PercentGoalStats!$A$3:$AE$998,28,FALSE)</f>
        <v>#REF!</v>
      </c>
      <c r="AL64" s="58" t="e">
        <f>VLOOKUP($U64,PercentGoalStats!$A$3:$AE$998,29,FALSE)</f>
        <v>#REF!</v>
      </c>
      <c r="AM64" s="58" t="e">
        <f>VLOOKUP($U64,PercentGoalStats!$A$3:$AE$998,31,FALSE)</f>
        <v>#REF!</v>
      </c>
    </row>
    <row r="65" spans="1:39" ht="14.4" hidden="1" thickTop="1" x14ac:dyDescent="0.3">
      <c r="A65" s="57" t="e">
        <f>VLOOKUP($S65,PercentGoalStats!$A$3:$AE$998,5,FALSE)</f>
        <v>#REF!</v>
      </c>
      <c r="B65" s="58" t="e">
        <f>VLOOKUP($S65,PercentGoalStats!$A$3:$AE$998,6,FALSE)</f>
        <v>#REF!</v>
      </c>
      <c r="C65" s="58" t="e">
        <f>VLOOKUP($S65,PercentGoalStats!$A$3:$AE$998,8,FALSE)</f>
        <v>#REF!</v>
      </c>
      <c r="D65" s="58" t="e">
        <f>VLOOKUP($S65,PercentGoalStats!$A$3:$AE$998,9,FALSE)</f>
        <v>#REF!</v>
      </c>
      <c r="E65" s="58" t="e">
        <f>VLOOKUP($S65,PercentGoalStats!$A$3:$AE$998,11,FALSE)</f>
        <v>#REF!</v>
      </c>
      <c r="F65" s="58" t="e">
        <f>VLOOKUP($S65,PercentGoalStats!$A$3:$AE$998,12,FALSE)</f>
        <v>#REF!</v>
      </c>
      <c r="G65" s="58" t="e">
        <f>VLOOKUP($S65,PercentGoalStats!$A$3:$AE$998,14,FALSE)</f>
        <v>#REF!</v>
      </c>
      <c r="H65" s="58" t="e">
        <f>VLOOKUP($S65,PercentGoalStats!$A$3:$AE$998,15,FALSE)</f>
        <v>#REF!</v>
      </c>
      <c r="I65" s="58" t="e">
        <f>VLOOKUP($S65,PercentGoalStats!$A$3:$AE$998,17,FALSE)</f>
        <v>#REF!</v>
      </c>
      <c r="J65" s="58" t="e">
        <f>VLOOKUP($S65,PercentGoalStats!$A$3:$AE$998,18,FALSE)</f>
        <v>#REF!</v>
      </c>
      <c r="K65" s="58" t="e">
        <f>VLOOKUP($S65,PercentGoalStats!$A$3:$AE$998,20,FALSE)</f>
        <v>#REF!</v>
      </c>
      <c r="L65" s="58" t="e">
        <f>VLOOKUP($S65,PercentGoalStats!$A$3:$AE$998,21,FALSE)</f>
        <v>#REF!</v>
      </c>
      <c r="M65" s="58" t="e">
        <f>VLOOKUP($S65,PercentGoalStats!$A$3:$AE$998,23,FALSE)</f>
        <v>#REF!</v>
      </c>
      <c r="N65" s="58" t="e">
        <f>VLOOKUP($S65,PercentGoalStats!$A$3:$AE$998,24,FALSE)</f>
        <v>#REF!</v>
      </c>
      <c r="O65" s="58" t="e">
        <f>VLOOKUP($S65,PercentGoalStats!$A$3:$AE$998,26,FALSE)</f>
        <v>#REF!</v>
      </c>
      <c r="P65" s="58" t="e">
        <f>VLOOKUP($S65,PercentGoalStats!$A$3:$AE$998,27,FALSE)</f>
        <v>#REF!</v>
      </c>
      <c r="Q65" s="58" t="e">
        <f>VLOOKUP($S65,PercentGoalStats!$A$3:$AE$998,29,FALSE)</f>
        <v>#REF!</v>
      </c>
      <c r="R65" s="58" t="e">
        <f>VLOOKUP($S65,PercentGoalStats!$A$3:$AE$998,30,FALSE)</f>
        <v>#REF!</v>
      </c>
      <c r="S65" s="53" t="e">
        <f>Fixtures!#REF!</f>
        <v>#REF!</v>
      </c>
      <c r="T65" s="54" t="e">
        <f>Fixtures!#REF!</f>
        <v>#REF!</v>
      </c>
      <c r="U65" s="53" t="e">
        <f>Fixtures!#REF!</f>
        <v>#REF!</v>
      </c>
      <c r="V65" s="57" t="e">
        <f>VLOOKUP($U65,PercentGoalStats!$A$3:$AE$998,5,FALSE)</f>
        <v>#REF!</v>
      </c>
      <c r="W65" s="58" t="e">
        <f>VLOOKUP($U65,PercentGoalStats!$A$3:$AE$998,7,FALSE)</f>
        <v>#REF!</v>
      </c>
      <c r="X65" s="58" t="e">
        <f>VLOOKUP($U65,PercentGoalStats!$A$3:$AE$998,8,FALSE)</f>
        <v>#REF!</v>
      </c>
      <c r="Y65" s="58" t="e">
        <f>VLOOKUP($U65,PercentGoalStats!$A$3:$AE$998,10,FALSE)</f>
        <v>#REF!</v>
      </c>
      <c r="Z65" s="58" t="e">
        <f>VLOOKUP($U65,PercentGoalStats!$A$3:$AE$998,11,FALSE)</f>
        <v>#REF!</v>
      </c>
      <c r="AA65" s="58" t="e">
        <f>VLOOKUP($U65,PercentGoalStats!$A$3:$AE$998,13,FALSE)</f>
        <v>#REF!</v>
      </c>
      <c r="AB65" s="58" t="e">
        <f>VLOOKUP($U65,PercentGoalStats!$A$3:$AE$998,14,FALSE)</f>
        <v>#REF!</v>
      </c>
      <c r="AC65" s="58" t="e">
        <f>VLOOKUP($U65,PercentGoalStats!$A$3:$AE$998,16,FALSE)</f>
        <v>#REF!</v>
      </c>
      <c r="AD65" s="58" t="e">
        <f>VLOOKUP($U65,PercentGoalStats!$A$3:$AE$998,17,FALSE)</f>
        <v>#REF!</v>
      </c>
      <c r="AE65" s="58" t="e">
        <f>VLOOKUP($U65,PercentGoalStats!$A$3:$AE$998,19,FALSE)</f>
        <v>#REF!</v>
      </c>
      <c r="AF65" s="58" t="e">
        <f>VLOOKUP($U65,PercentGoalStats!$A$3:$AE$998,20,FALSE)</f>
        <v>#REF!</v>
      </c>
      <c r="AG65" s="58" t="e">
        <f>VLOOKUP($U65,PercentGoalStats!$A$3:$AE$998,22,FALSE)</f>
        <v>#REF!</v>
      </c>
      <c r="AH65" s="58" t="e">
        <f>VLOOKUP($U65,PercentGoalStats!$A$3:$AE$998,23,FALSE)</f>
        <v>#REF!</v>
      </c>
      <c r="AI65" s="58" t="e">
        <f>VLOOKUP($U65,PercentGoalStats!$A$3:$AE$998,25,FALSE)</f>
        <v>#REF!</v>
      </c>
      <c r="AJ65" s="58" t="e">
        <f>VLOOKUP($U65,PercentGoalStats!$A$3:$AE$998,26,FALSE)</f>
        <v>#REF!</v>
      </c>
      <c r="AK65" s="58" t="e">
        <f>VLOOKUP($U65,PercentGoalStats!$A$3:$AE$998,28,FALSE)</f>
        <v>#REF!</v>
      </c>
      <c r="AL65" s="58" t="e">
        <f>VLOOKUP($U65,PercentGoalStats!$A$3:$AE$998,29,FALSE)</f>
        <v>#REF!</v>
      </c>
      <c r="AM65" s="58" t="e">
        <f>VLOOKUP($U65,PercentGoalStats!$A$3:$AE$998,31,FALSE)</f>
        <v>#REF!</v>
      </c>
    </row>
    <row r="66" spans="1:39" ht="14.4" hidden="1" thickTop="1" x14ac:dyDescent="0.3">
      <c r="A66" s="57" t="e">
        <f>VLOOKUP($S66,PercentGoalStats!$A$3:$AE$998,5,FALSE)</f>
        <v>#REF!</v>
      </c>
      <c r="B66" s="58" t="e">
        <f>VLOOKUP($S66,PercentGoalStats!$A$3:$AE$998,6,FALSE)</f>
        <v>#REF!</v>
      </c>
      <c r="C66" s="58" t="e">
        <f>VLOOKUP($S66,PercentGoalStats!$A$3:$AE$998,8,FALSE)</f>
        <v>#REF!</v>
      </c>
      <c r="D66" s="58" t="e">
        <f>VLOOKUP($S66,PercentGoalStats!$A$3:$AE$998,9,FALSE)</f>
        <v>#REF!</v>
      </c>
      <c r="E66" s="58" t="e">
        <f>VLOOKUP($S66,PercentGoalStats!$A$3:$AE$998,11,FALSE)</f>
        <v>#REF!</v>
      </c>
      <c r="F66" s="58" t="e">
        <f>VLOOKUP($S66,PercentGoalStats!$A$3:$AE$998,12,FALSE)</f>
        <v>#REF!</v>
      </c>
      <c r="G66" s="58" t="e">
        <f>VLOOKUP($S66,PercentGoalStats!$A$3:$AE$998,14,FALSE)</f>
        <v>#REF!</v>
      </c>
      <c r="H66" s="58" t="e">
        <f>VLOOKUP($S66,PercentGoalStats!$A$3:$AE$998,15,FALSE)</f>
        <v>#REF!</v>
      </c>
      <c r="I66" s="58" t="e">
        <f>VLOOKUP($S66,PercentGoalStats!$A$3:$AE$998,17,FALSE)</f>
        <v>#REF!</v>
      </c>
      <c r="J66" s="58" t="e">
        <f>VLOOKUP($S66,PercentGoalStats!$A$3:$AE$998,18,FALSE)</f>
        <v>#REF!</v>
      </c>
      <c r="K66" s="58" t="e">
        <f>VLOOKUP($S66,PercentGoalStats!$A$3:$AE$998,20,FALSE)</f>
        <v>#REF!</v>
      </c>
      <c r="L66" s="58" t="e">
        <f>VLOOKUP($S66,PercentGoalStats!$A$3:$AE$998,21,FALSE)</f>
        <v>#REF!</v>
      </c>
      <c r="M66" s="58" t="e">
        <f>VLOOKUP($S66,PercentGoalStats!$A$3:$AE$998,23,FALSE)</f>
        <v>#REF!</v>
      </c>
      <c r="N66" s="58" t="e">
        <f>VLOOKUP($S66,PercentGoalStats!$A$3:$AE$998,24,FALSE)</f>
        <v>#REF!</v>
      </c>
      <c r="O66" s="58" t="e">
        <f>VLOOKUP($S66,PercentGoalStats!$A$3:$AE$998,26,FALSE)</f>
        <v>#REF!</v>
      </c>
      <c r="P66" s="58" t="e">
        <f>VLOOKUP($S66,PercentGoalStats!$A$3:$AE$998,27,FALSE)</f>
        <v>#REF!</v>
      </c>
      <c r="Q66" s="58" t="e">
        <f>VLOOKUP($S66,PercentGoalStats!$A$3:$AE$998,29,FALSE)</f>
        <v>#REF!</v>
      </c>
      <c r="R66" s="58" t="e">
        <f>VLOOKUP($S66,PercentGoalStats!$A$3:$AE$998,30,FALSE)</f>
        <v>#REF!</v>
      </c>
      <c r="S66" s="53" t="e">
        <f>Fixtures!#REF!</f>
        <v>#REF!</v>
      </c>
      <c r="T66" s="54" t="e">
        <f>Fixtures!#REF!</f>
        <v>#REF!</v>
      </c>
      <c r="U66" s="53" t="e">
        <f>Fixtures!#REF!</f>
        <v>#REF!</v>
      </c>
      <c r="V66" s="57" t="e">
        <f>VLOOKUP($U66,PercentGoalStats!$A$3:$AE$998,5,FALSE)</f>
        <v>#REF!</v>
      </c>
      <c r="W66" s="58" t="e">
        <f>VLOOKUP($U66,PercentGoalStats!$A$3:$AE$998,7,FALSE)</f>
        <v>#REF!</v>
      </c>
      <c r="X66" s="58" t="e">
        <f>VLOOKUP($U66,PercentGoalStats!$A$3:$AE$998,8,FALSE)</f>
        <v>#REF!</v>
      </c>
      <c r="Y66" s="58" t="e">
        <f>VLOOKUP($U66,PercentGoalStats!$A$3:$AE$998,10,FALSE)</f>
        <v>#REF!</v>
      </c>
      <c r="Z66" s="58" t="e">
        <f>VLOOKUP($U66,PercentGoalStats!$A$3:$AE$998,11,FALSE)</f>
        <v>#REF!</v>
      </c>
      <c r="AA66" s="58" t="e">
        <f>VLOOKUP($U66,PercentGoalStats!$A$3:$AE$998,13,FALSE)</f>
        <v>#REF!</v>
      </c>
      <c r="AB66" s="58" t="e">
        <f>VLOOKUP($U66,PercentGoalStats!$A$3:$AE$998,14,FALSE)</f>
        <v>#REF!</v>
      </c>
      <c r="AC66" s="58" t="e">
        <f>VLOOKUP($U66,PercentGoalStats!$A$3:$AE$998,16,FALSE)</f>
        <v>#REF!</v>
      </c>
      <c r="AD66" s="58" t="e">
        <f>VLOOKUP($U66,PercentGoalStats!$A$3:$AE$998,17,FALSE)</f>
        <v>#REF!</v>
      </c>
      <c r="AE66" s="58" t="e">
        <f>VLOOKUP($U66,PercentGoalStats!$A$3:$AE$998,19,FALSE)</f>
        <v>#REF!</v>
      </c>
      <c r="AF66" s="58" t="e">
        <f>VLOOKUP($U66,PercentGoalStats!$A$3:$AE$998,20,FALSE)</f>
        <v>#REF!</v>
      </c>
      <c r="AG66" s="58" t="e">
        <f>VLOOKUP($U66,PercentGoalStats!$A$3:$AE$998,22,FALSE)</f>
        <v>#REF!</v>
      </c>
      <c r="AH66" s="58" t="e">
        <f>VLOOKUP($U66,PercentGoalStats!$A$3:$AE$998,23,FALSE)</f>
        <v>#REF!</v>
      </c>
      <c r="AI66" s="58" t="e">
        <f>VLOOKUP($U66,PercentGoalStats!$A$3:$AE$998,25,FALSE)</f>
        <v>#REF!</v>
      </c>
      <c r="AJ66" s="58" t="e">
        <f>VLOOKUP($U66,PercentGoalStats!$A$3:$AE$998,26,FALSE)</f>
        <v>#REF!</v>
      </c>
      <c r="AK66" s="58" t="e">
        <f>VLOOKUP($U66,PercentGoalStats!$A$3:$AE$998,28,FALSE)</f>
        <v>#REF!</v>
      </c>
      <c r="AL66" s="58" t="e">
        <f>VLOOKUP($U66,PercentGoalStats!$A$3:$AE$998,29,FALSE)</f>
        <v>#REF!</v>
      </c>
      <c r="AM66" s="58" t="e">
        <f>VLOOKUP($U66,PercentGoalStats!$A$3:$AE$998,31,FALSE)</f>
        <v>#REF!</v>
      </c>
    </row>
    <row r="67" spans="1:39" ht="14.4" hidden="1" thickTop="1" x14ac:dyDescent="0.3">
      <c r="A67" s="57" t="e">
        <f>VLOOKUP($S67,PercentGoalStats!$A$3:$AE$998,5,FALSE)</f>
        <v>#REF!</v>
      </c>
      <c r="B67" s="58" t="e">
        <f>VLOOKUP($S67,PercentGoalStats!$A$3:$AE$998,6,FALSE)</f>
        <v>#REF!</v>
      </c>
      <c r="C67" s="58" t="e">
        <f>VLOOKUP($S67,PercentGoalStats!$A$3:$AE$998,8,FALSE)</f>
        <v>#REF!</v>
      </c>
      <c r="D67" s="58" t="e">
        <f>VLOOKUP($S67,PercentGoalStats!$A$3:$AE$998,9,FALSE)</f>
        <v>#REF!</v>
      </c>
      <c r="E67" s="58" t="e">
        <f>VLOOKUP($S67,PercentGoalStats!$A$3:$AE$998,11,FALSE)</f>
        <v>#REF!</v>
      </c>
      <c r="F67" s="58" t="e">
        <f>VLOOKUP($S67,PercentGoalStats!$A$3:$AE$998,12,FALSE)</f>
        <v>#REF!</v>
      </c>
      <c r="G67" s="58" t="e">
        <f>VLOOKUP($S67,PercentGoalStats!$A$3:$AE$998,14,FALSE)</f>
        <v>#REF!</v>
      </c>
      <c r="H67" s="58" t="e">
        <f>VLOOKUP($S67,PercentGoalStats!$A$3:$AE$998,15,FALSE)</f>
        <v>#REF!</v>
      </c>
      <c r="I67" s="58" t="e">
        <f>VLOOKUP($S67,PercentGoalStats!$A$3:$AE$998,17,FALSE)</f>
        <v>#REF!</v>
      </c>
      <c r="J67" s="58" t="e">
        <f>VLOOKUP($S67,PercentGoalStats!$A$3:$AE$998,18,FALSE)</f>
        <v>#REF!</v>
      </c>
      <c r="K67" s="58" t="e">
        <f>VLOOKUP($S67,PercentGoalStats!$A$3:$AE$998,20,FALSE)</f>
        <v>#REF!</v>
      </c>
      <c r="L67" s="58" t="e">
        <f>VLOOKUP($S67,PercentGoalStats!$A$3:$AE$998,21,FALSE)</f>
        <v>#REF!</v>
      </c>
      <c r="M67" s="58" t="e">
        <f>VLOOKUP($S67,PercentGoalStats!$A$3:$AE$998,23,FALSE)</f>
        <v>#REF!</v>
      </c>
      <c r="N67" s="58" t="e">
        <f>VLOOKUP($S67,PercentGoalStats!$A$3:$AE$998,24,FALSE)</f>
        <v>#REF!</v>
      </c>
      <c r="O67" s="58" t="e">
        <f>VLOOKUP($S67,PercentGoalStats!$A$3:$AE$998,26,FALSE)</f>
        <v>#REF!</v>
      </c>
      <c r="P67" s="58" t="e">
        <f>VLOOKUP($S67,PercentGoalStats!$A$3:$AE$998,27,FALSE)</f>
        <v>#REF!</v>
      </c>
      <c r="Q67" s="58" t="e">
        <f>VLOOKUP($S67,PercentGoalStats!$A$3:$AE$998,29,FALSE)</f>
        <v>#REF!</v>
      </c>
      <c r="R67" s="58" t="e">
        <f>VLOOKUP($S67,PercentGoalStats!$A$3:$AE$998,30,FALSE)</f>
        <v>#REF!</v>
      </c>
      <c r="S67" s="53" t="e">
        <f>Fixtures!#REF!</f>
        <v>#REF!</v>
      </c>
      <c r="T67" s="54" t="e">
        <f>Fixtures!#REF!</f>
        <v>#REF!</v>
      </c>
      <c r="U67" s="53" t="e">
        <f>Fixtures!#REF!</f>
        <v>#REF!</v>
      </c>
      <c r="V67" s="57" t="e">
        <f>VLOOKUP($U67,PercentGoalStats!$A$3:$AE$998,5,FALSE)</f>
        <v>#REF!</v>
      </c>
      <c r="W67" s="58" t="e">
        <f>VLOOKUP($U67,PercentGoalStats!$A$3:$AE$998,7,FALSE)</f>
        <v>#REF!</v>
      </c>
      <c r="X67" s="58" t="e">
        <f>VLOOKUP($U67,PercentGoalStats!$A$3:$AE$998,8,FALSE)</f>
        <v>#REF!</v>
      </c>
      <c r="Y67" s="58" t="e">
        <f>VLOOKUP($U67,PercentGoalStats!$A$3:$AE$998,10,FALSE)</f>
        <v>#REF!</v>
      </c>
      <c r="Z67" s="58" t="e">
        <f>VLOOKUP($U67,PercentGoalStats!$A$3:$AE$998,11,FALSE)</f>
        <v>#REF!</v>
      </c>
      <c r="AA67" s="58" t="e">
        <f>VLOOKUP($U67,PercentGoalStats!$A$3:$AE$998,13,FALSE)</f>
        <v>#REF!</v>
      </c>
      <c r="AB67" s="58" t="e">
        <f>VLOOKUP($U67,PercentGoalStats!$A$3:$AE$998,14,FALSE)</f>
        <v>#REF!</v>
      </c>
      <c r="AC67" s="58" t="e">
        <f>VLOOKUP($U67,PercentGoalStats!$A$3:$AE$998,16,FALSE)</f>
        <v>#REF!</v>
      </c>
      <c r="AD67" s="58" t="e">
        <f>VLOOKUP($U67,PercentGoalStats!$A$3:$AE$998,17,FALSE)</f>
        <v>#REF!</v>
      </c>
      <c r="AE67" s="58" t="e">
        <f>VLOOKUP($U67,PercentGoalStats!$A$3:$AE$998,19,FALSE)</f>
        <v>#REF!</v>
      </c>
      <c r="AF67" s="58" t="e">
        <f>VLOOKUP($U67,PercentGoalStats!$A$3:$AE$998,20,FALSE)</f>
        <v>#REF!</v>
      </c>
      <c r="AG67" s="58" t="e">
        <f>VLOOKUP($U67,PercentGoalStats!$A$3:$AE$998,22,FALSE)</f>
        <v>#REF!</v>
      </c>
      <c r="AH67" s="58" t="e">
        <f>VLOOKUP($U67,PercentGoalStats!$A$3:$AE$998,23,FALSE)</f>
        <v>#REF!</v>
      </c>
      <c r="AI67" s="58" t="e">
        <f>VLOOKUP($U67,PercentGoalStats!$A$3:$AE$998,25,FALSE)</f>
        <v>#REF!</v>
      </c>
      <c r="AJ67" s="58" t="e">
        <f>VLOOKUP($U67,PercentGoalStats!$A$3:$AE$998,26,FALSE)</f>
        <v>#REF!</v>
      </c>
      <c r="AK67" s="58" t="e">
        <f>VLOOKUP($U67,PercentGoalStats!$A$3:$AE$998,28,FALSE)</f>
        <v>#REF!</v>
      </c>
      <c r="AL67" s="58" t="e">
        <f>VLOOKUP($U67,PercentGoalStats!$A$3:$AE$998,29,FALSE)</f>
        <v>#REF!</v>
      </c>
      <c r="AM67" s="58" t="e">
        <f>VLOOKUP($U67,PercentGoalStats!$A$3:$AE$998,31,FALSE)</f>
        <v>#REF!</v>
      </c>
    </row>
    <row r="68" spans="1:39" ht="14.4" hidden="1" thickTop="1" x14ac:dyDescent="0.3">
      <c r="A68" s="57" t="e">
        <f>VLOOKUP($S68,PercentGoalStats!$A$3:$AE$998,5,FALSE)</f>
        <v>#REF!</v>
      </c>
      <c r="B68" s="58" t="e">
        <f>VLOOKUP($S68,PercentGoalStats!$A$3:$AE$998,6,FALSE)</f>
        <v>#REF!</v>
      </c>
      <c r="C68" s="58" t="e">
        <f>VLOOKUP($S68,PercentGoalStats!$A$3:$AE$998,8,FALSE)</f>
        <v>#REF!</v>
      </c>
      <c r="D68" s="58" t="e">
        <f>VLOOKUP($S68,PercentGoalStats!$A$3:$AE$998,9,FALSE)</f>
        <v>#REF!</v>
      </c>
      <c r="E68" s="58" t="e">
        <f>VLOOKUP($S68,PercentGoalStats!$A$3:$AE$998,11,FALSE)</f>
        <v>#REF!</v>
      </c>
      <c r="F68" s="58" t="e">
        <f>VLOOKUP($S68,PercentGoalStats!$A$3:$AE$998,12,FALSE)</f>
        <v>#REF!</v>
      </c>
      <c r="G68" s="58" t="e">
        <f>VLOOKUP($S68,PercentGoalStats!$A$3:$AE$998,14,FALSE)</f>
        <v>#REF!</v>
      </c>
      <c r="H68" s="58" t="e">
        <f>VLOOKUP($S68,PercentGoalStats!$A$3:$AE$998,15,FALSE)</f>
        <v>#REF!</v>
      </c>
      <c r="I68" s="58" t="e">
        <f>VLOOKUP($S68,PercentGoalStats!$A$3:$AE$998,17,FALSE)</f>
        <v>#REF!</v>
      </c>
      <c r="J68" s="58" t="e">
        <f>VLOOKUP($S68,PercentGoalStats!$A$3:$AE$998,18,FALSE)</f>
        <v>#REF!</v>
      </c>
      <c r="K68" s="58" t="e">
        <f>VLOOKUP($S68,PercentGoalStats!$A$3:$AE$998,20,FALSE)</f>
        <v>#REF!</v>
      </c>
      <c r="L68" s="58" t="e">
        <f>VLOOKUP($S68,PercentGoalStats!$A$3:$AE$998,21,FALSE)</f>
        <v>#REF!</v>
      </c>
      <c r="M68" s="58" t="e">
        <f>VLOOKUP($S68,PercentGoalStats!$A$3:$AE$998,23,FALSE)</f>
        <v>#REF!</v>
      </c>
      <c r="N68" s="58" t="e">
        <f>VLOOKUP($S68,PercentGoalStats!$A$3:$AE$998,24,FALSE)</f>
        <v>#REF!</v>
      </c>
      <c r="O68" s="58" t="e">
        <f>VLOOKUP($S68,PercentGoalStats!$A$3:$AE$998,26,FALSE)</f>
        <v>#REF!</v>
      </c>
      <c r="P68" s="58" t="e">
        <f>VLOOKUP($S68,PercentGoalStats!$A$3:$AE$998,27,FALSE)</f>
        <v>#REF!</v>
      </c>
      <c r="Q68" s="58" t="e">
        <f>VLOOKUP($S68,PercentGoalStats!$A$3:$AE$998,29,FALSE)</f>
        <v>#REF!</v>
      </c>
      <c r="R68" s="58" t="e">
        <f>VLOOKUP($S68,PercentGoalStats!$A$3:$AE$998,30,FALSE)</f>
        <v>#REF!</v>
      </c>
      <c r="S68" s="53" t="e">
        <f>Fixtures!#REF!</f>
        <v>#REF!</v>
      </c>
      <c r="T68" s="54" t="e">
        <f>Fixtures!#REF!</f>
        <v>#REF!</v>
      </c>
      <c r="U68" s="53" t="e">
        <f>Fixtures!#REF!</f>
        <v>#REF!</v>
      </c>
      <c r="V68" s="57" t="e">
        <f>VLOOKUP($U68,PercentGoalStats!$A$3:$AE$998,5,FALSE)</f>
        <v>#REF!</v>
      </c>
      <c r="W68" s="58" t="e">
        <f>VLOOKUP($U68,PercentGoalStats!$A$3:$AE$998,7,FALSE)</f>
        <v>#REF!</v>
      </c>
      <c r="X68" s="58" t="e">
        <f>VLOOKUP($U68,PercentGoalStats!$A$3:$AE$998,8,FALSE)</f>
        <v>#REF!</v>
      </c>
      <c r="Y68" s="58" t="e">
        <f>VLOOKUP($U68,PercentGoalStats!$A$3:$AE$998,10,FALSE)</f>
        <v>#REF!</v>
      </c>
      <c r="Z68" s="58" t="e">
        <f>VLOOKUP($U68,PercentGoalStats!$A$3:$AE$998,11,FALSE)</f>
        <v>#REF!</v>
      </c>
      <c r="AA68" s="58" t="e">
        <f>VLOOKUP($U68,PercentGoalStats!$A$3:$AE$998,13,FALSE)</f>
        <v>#REF!</v>
      </c>
      <c r="AB68" s="58" t="e">
        <f>VLOOKUP($U68,PercentGoalStats!$A$3:$AE$998,14,FALSE)</f>
        <v>#REF!</v>
      </c>
      <c r="AC68" s="58" t="e">
        <f>VLOOKUP($U68,PercentGoalStats!$A$3:$AE$998,16,FALSE)</f>
        <v>#REF!</v>
      </c>
      <c r="AD68" s="58" t="e">
        <f>VLOOKUP($U68,PercentGoalStats!$A$3:$AE$998,17,FALSE)</f>
        <v>#REF!</v>
      </c>
      <c r="AE68" s="58" t="e">
        <f>VLOOKUP($U68,PercentGoalStats!$A$3:$AE$998,19,FALSE)</f>
        <v>#REF!</v>
      </c>
      <c r="AF68" s="58" t="e">
        <f>VLOOKUP($U68,PercentGoalStats!$A$3:$AE$998,20,FALSE)</f>
        <v>#REF!</v>
      </c>
      <c r="AG68" s="58" t="e">
        <f>VLOOKUP($U68,PercentGoalStats!$A$3:$AE$998,22,FALSE)</f>
        <v>#REF!</v>
      </c>
      <c r="AH68" s="58" t="e">
        <f>VLOOKUP($U68,PercentGoalStats!$A$3:$AE$998,23,FALSE)</f>
        <v>#REF!</v>
      </c>
      <c r="AI68" s="58" t="e">
        <f>VLOOKUP($U68,PercentGoalStats!$A$3:$AE$998,25,FALSE)</f>
        <v>#REF!</v>
      </c>
      <c r="AJ68" s="58" t="e">
        <f>VLOOKUP($U68,PercentGoalStats!$A$3:$AE$998,26,FALSE)</f>
        <v>#REF!</v>
      </c>
      <c r="AK68" s="58" t="e">
        <f>VLOOKUP($U68,PercentGoalStats!$A$3:$AE$998,28,FALSE)</f>
        <v>#REF!</v>
      </c>
      <c r="AL68" s="58" t="e">
        <f>VLOOKUP($U68,PercentGoalStats!$A$3:$AE$998,29,FALSE)</f>
        <v>#REF!</v>
      </c>
      <c r="AM68" s="58" t="e">
        <f>VLOOKUP($U68,PercentGoalStats!$A$3:$AE$998,31,FALSE)</f>
        <v>#REF!</v>
      </c>
    </row>
    <row r="69" spans="1:39" ht="14.4" hidden="1" thickTop="1" x14ac:dyDescent="0.3">
      <c r="A69" s="57" t="e">
        <f>VLOOKUP($S69,PercentGoalStats!$A$3:$AE$998,5,FALSE)</f>
        <v>#REF!</v>
      </c>
      <c r="B69" s="58" t="e">
        <f>VLOOKUP($S69,PercentGoalStats!$A$3:$AE$998,6,FALSE)</f>
        <v>#REF!</v>
      </c>
      <c r="C69" s="58" t="e">
        <f>VLOOKUP($S69,PercentGoalStats!$A$3:$AE$998,8,FALSE)</f>
        <v>#REF!</v>
      </c>
      <c r="D69" s="58" t="e">
        <f>VLOOKUP($S69,PercentGoalStats!$A$3:$AE$998,9,FALSE)</f>
        <v>#REF!</v>
      </c>
      <c r="E69" s="58" t="e">
        <f>VLOOKUP($S69,PercentGoalStats!$A$3:$AE$998,11,FALSE)</f>
        <v>#REF!</v>
      </c>
      <c r="F69" s="58" t="e">
        <f>VLOOKUP($S69,PercentGoalStats!$A$3:$AE$998,12,FALSE)</f>
        <v>#REF!</v>
      </c>
      <c r="G69" s="58" t="e">
        <f>VLOOKUP($S69,PercentGoalStats!$A$3:$AE$998,14,FALSE)</f>
        <v>#REF!</v>
      </c>
      <c r="H69" s="58" t="e">
        <f>VLOOKUP($S69,PercentGoalStats!$A$3:$AE$998,15,FALSE)</f>
        <v>#REF!</v>
      </c>
      <c r="I69" s="58" t="e">
        <f>VLOOKUP($S69,PercentGoalStats!$A$3:$AE$998,17,FALSE)</f>
        <v>#REF!</v>
      </c>
      <c r="J69" s="58" t="e">
        <f>VLOOKUP($S69,PercentGoalStats!$A$3:$AE$998,18,FALSE)</f>
        <v>#REF!</v>
      </c>
      <c r="K69" s="58" t="e">
        <f>VLOOKUP($S69,PercentGoalStats!$A$3:$AE$998,20,FALSE)</f>
        <v>#REF!</v>
      </c>
      <c r="L69" s="58" t="e">
        <f>VLOOKUP($S69,PercentGoalStats!$A$3:$AE$998,21,FALSE)</f>
        <v>#REF!</v>
      </c>
      <c r="M69" s="58" t="e">
        <f>VLOOKUP($S69,PercentGoalStats!$A$3:$AE$998,23,FALSE)</f>
        <v>#REF!</v>
      </c>
      <c r="N69" s="58" t="e">
        <f>VLOOKUP($S69,PercentGoalStats!$A$3:$AE$998,24,FALSE)</f>
        <v>#REF!</v>
      </c>
      <c r="O69" s="58" t="e">
        <f>VLOOKUP($S69,PercentGoalStats!$A$3:$AE$998,26,FALSE)</f>
        <v>#REF!</v>
      </c>
      <c r="P69" s="58" t="e">
        <f>VLOOKUP($S69,PercentGoalStats!$A$3:$AE$998,27,FALSE)</f>
        <v>#REF!</v>
      </c>
      <c r="Q69" s="58" t="e">
        <f>VLOOKUP($S69,PercentGoalStats!$A$3:$AE$998,29,FALSE)</f>
        <v>#REF!</v>
      </c>
      <c r="R69" s="58" t="e">
        <f>VLOOKUP($S69,PercentGoalStats!$A$3:$AE$998,30,FALSE)</f>
        <v>#REF!</v>
      </c>
      <c r="S69" s="53" t="e">
        <f>Fixtures!#REF!</f>
        <v>#REF!</v>
      </c>
      <c r="T69" s="54" t="e">
        <f>Fixtures!#REF!</f>
        <v>#REF!</v>
      </c>
      <c r="U69" s="53" t="e">
        <f>Fixtures!#REF!</f>
        <v>#REF!</v>
      </c>
      <c r="V69" s="57" t="e">
        <f>VLOOKUP($U69,PercentGoalStats!$A$3:$AE$998,5,FALSE)</f>
        <v>#REF!</v>
      </c>
      <c r="W69" s="58" t="e">
        <f>VLOOKUP($U69,PercentGoalStats!$A$3:$AE$998,7,FALSE)</f>
        <v>#REF!</v>
      </c>
      <c r="X69" s="58" t="e">
        <f>VLOOKUP($U69,PercentGoalStats!$A$3:$AE$998,8,FALSE)</f>
        <v>#REF!</v>
      </c>
      <c r="Y69" s="58" t="e">
        <f>VLOOKUP($U69,PercentGoalStats!$A$3:$AE$998,10,FALSE)</f>
        <v>#REF!</v>
      </c>
      <c r="Z69" s="58" t="e">
        <f>VLOOKUP($U69,PercentGoalStats!$A$3:$AE$998,11,FALSE)</f>
        <v>#REF!</v>
      </c>
      <c r="AA69" s="58" t="e">
        <f>VLOOKUP($U69,PercentGoalStats!$A$3:$AE$998,13,FALSE)</f>
        <v>#REF!</v>
      </c>
      <c r="AB69" s="58" t="e">
        <f>VLOOKUP($U69,PercentGoalStats!$A$3:$AE$998,14,FALSE)</f>
        <v>#REF!</v>
      </c>
      <c r="AC69" s="58" t="e">
        <f>VLOOKUP($U69,PercentGoalStats!$A$3:$AE$998,16,FALSE)</f>
        <v>#REF!</v>
      </c>
      <c r="AD69" s="58" t="e">
        <f>VLOOKUP($U69,PercentGoalStats!$A$3:$AE$998,17,FALSE)</f>
        <v>#REF!</v>
      </c>
      <c r="AE69" s="58" t="e">
        <f>VLOOKUP($U69,PercentGoalStats!$A$3:$AE$998,19,FALSE)</f>
        <v>#REF!</v>
      </c>
      <c r="AF69" s="58" t="e">
        <f>VLOOKUP($U69,PercentGoalStats!$A$3:$AE$998,20,FALSE)</f>
        <v>#REF!</v>
      </c>
      <c r="AG69" s="58" t="e">
        <f>VLOOKUP($U69,PercentGoalStats!$A$3:$AE$998,22,FALSE)</f>
        <v>#REF!</v>
      </c>
      <c r="AH69" s="58" t="e">
        <f>VLOOKUP($U69,PercentGoalStats!$A$3:$AE$998,23,FALSE)</f>
        <v>#REF!</v>
      </c>
      <c r="AI69" s="58" t="e">
        <f>VLOOKUP($U69,PercentGoalStats!$A$3:$AE$998,25,FALSE)</f>
        <v>#REF!</v>
      </c>
      <c r="AJ69" s="58" t="e">
        <f>VLOOKUP($U69,PercentGoalStats!$A$3:$AE$998,26,FALSE)</f>
        <v>#REF!</v>
      </c>
      <c r="AK69" s="58" t="e">
        <f>VLOOKUP($U69,PercentGoalStats!$A$3:$AE$998,28,FALSE)</f>
        <v>#REF!</v>
      </c>
      <c r="AL69" s="58" t="e">
        <f>VLOOKUP($U69,PercentGoalStats!$A$3:$AE$998,29,FALSE)</f>
        <v>#REF!</v>
      </c>
      <c r="AM69" s="58" t="e">
        <f>VLOOKUP($U69,PercentGoalStats!$A$3:$AE$998,31,FALSE)</f>
        <v>#REF!</v>
      </c>
    </row>
    <row r="70" spans="1:39" ht="14.4" hidden="1" thickTop="1" x14ac:dyDescent="0.3">
      <c r="A70" s="57" t="e">
        <f>VLOOKUP($S70,PercentGoalStats!$A$3:$AE$998,5,FALSE)</f>
        <v>#REF!</v>
      </c>
      <c r="B70" s="58" t="e">
        <f>VLOOKUP($S70,PercentGoalStats!$A$3:$AE$998,6,FALSE)</f>
        <v>#REF!</v>
      </c>
      <c r="C70" s="58" t="e">
        <f>VLOOKUP($S70,PercentGoalStats!$A$3:$AE$998,8,FALSE)</f>
        <v>#REF!</v>
      </c>
      <c r="D70" s="58" t="e">
        <f>VLOOKUP($S70,PercentGoalStats!$A$3:$AE$998,9,FALSE)</f>
        <v>#REF!</v>
      </c>
      <c r="E70" s="58" t="e">
        <f>VLOOKUP($S70,PercentGoalStats!$A$3:$AE$998,11,FALSE)</f>
        <v>#REF!</v>
      </c>
      <c r="F70" s="58" t="e">
        <f>VLOOKUP($S70,PercentGoalStats!$A$3:$AE$998,12,FALSE)</f>
        <v>#REF!</v>
      </c>
      <c r="G70" s="58" t="e">
        <f>VLOOKUP($S70,PercentGoalStats!$A$3:$AE$998,14,FALSE)</f>
        <v>#REF!</v>
      </c>
      <c r="H70" s="58" t="e">
        <f>VLOOKUP($S70,PercentGoalStats!$A$3:$AE$998,15,FALSE)</f>
        <v>#REF!</v>
      </c>
      <c r="I70" s="58" t="e">
        <f>VLOOKUP($S70,PercentGoalStats!$A$3:$AE$998,17,FALSE)</f>
        <v>#REF!</v>
      </c>
      <c r="J70" s="58" t="e">
        <f>VLOOKUP($S70,PercentGoalStats!$A$3:$AE$998,18,FALSE)</f>
        <v>#REF!</v>
      </c>
      <c r="K70" s="58" t="e">
        <f>VLOOKUP($S70,PercentGoalStats!$A$3:$AE$998,20,FALSE)</f>
        <v>#REF!</v>
      </c>
      <c r="L70" s="58" t="e">
        <f>VLOOKUP($S70,PercentGoalStats!$A$3:$AE$998,21,FALSE)</f>
        <v>#REF!</v>
      </c>
      <c r="M70" s="58" t="e">
        <f>VLOOKUP($S70,PercentGoalStats!$A$3:$AE$998,23,FALSE)</f>
        <v>#REF!</v>
      </c>
      <c r="N70" s="58" t="e">
        <f>VLOOKUP($S70,PercentGoalStats!$A$3:$AE$998,24,FALSE)</f>
        <v>#REF!</v>
      </c>
      <c r="O70" s="58" t="e">
        <f>VLOOKUP($S70,PercentGoalStats!$A$3:$AE$998,26,FALSE)</f>
        <v>#REF!</v>
      </c>
      <c r="P70" s="58" t="e">
        <f>VLOOKUP($S70,PercentGoalStats!$A$3:$AE$998,27,FALSE)</f>
        <v>#REF!</v>
      </c>
      <c r="Q70" s="58" t="e">
        <f>VLOOKUP($S70,PercentGoalStats!$A$3:$AE$998,29,FALSE)</f>
        <v>#REF!</v>
      </c>
      <c r="R70" s="58" t="e">
        <f>VLOOKUP($S70,PercentGoalStats!$A$3:$AE$998,30,FALSE)</f>
        <v>#REF!</v>
      </c>
      <c r="S70" s="53" t="e">
        <f>Fixtures!#REF!</f>
        <v>#REF!</v>
      </c>
      <c r="T70" s="54" t="e">
        <f>Fixtures!#REF!</f>
        <v>#REF!</v>
      </c>
      <c r="U70" s="53" t="e">
        <f>Fixtures!#REF!</f>
        <v>#REF!</v>
      </c>
      <c r="V70" s="57" t="e">
        <f>VLOOKUP($U70,PercentGoalStats!$A$3:$AE$998,5,FALSE)</f>
        <v>#REF!</v>
      </c>
      <c r="W70" s="58" t="e">
        <f>VLOOKUP($U70,PercentGoalStats!$A$3:$AE$998,7,FALSE)</f>
        <v>#REF!</v>
      </c>
      <c r="X70" s="58" t="e">
        <f>VLOOKUP($U70,PercentGoalStats!$A$3:$AE$998,8,FALSE)</f>
        <v>#REF!</v>
      </c>
      <c r="Y70" s="58" t="e">
        <f>VLOOKUP($U70,PercentGoalStats!$A$3:$AE$998,10,FALSE)</f>
        <v>#REF!</v>
      </c>
      <c r="Z70" s="58" t="e">
        <f>VLOOKUP($U70,PercentGoalStats!$A$3:$AE$998,11,FALSE)</f>
        <v>#REF!</v>
      </c>
      <c r="AA70" s="58" t="e">
        <f>VLOOKUP($U70,PercentGoalStats!$A$3:$AE$998,13,FALSE)</f>
        <v>#REF!</v>
      </c>
      <c r="AB70" s="58" t="e">
        <f>VLOOKUP($U70,PercentGoalStats!$A$3:$AE$998,14,FALSE)</f>
        <v>#REF!</v>
      </c>
      <c r="AC70" s="58" t="e">
        <f>VLOOKUP($U70,PercentGoalStats!$A$3:$AE$998,16,FALSE)</f>
        <v>#REF!</v>
      </c>
      <c r="AD70" s="58" t="e">
        <f>VLOOKUP($U70,PercentGoalStats!$A$3:$AE$998,17,FALSE)</f>
        <v>#REF!</v>
      </c>
      <c r="AE70" s="58" t="e">
        <f>VLOOKUP($U70,PercentGoalStats!$A$3:$AE$998,19,FALSE)</f>
        <v>#REF!</v>
      </c>
      <c r="AF70" s="58" t="e">
        <f>VLOOKUP($U70,PercentGoalStats!$A$3:$AE$998,20,FALSE)</f>
        <v>#REF!</v>
      </c>
      <c r="AG70" s="58" t="e">
        <f>VLOOKUP($U70,PercentGoalStats!$A$3:$AE$998,22,FALSE)</f>
        <v>#REF!</v>
      </c>
      <c r="AH70" s="58" t="e">
        <f>VLOOKUP($U70,PercentGoalStats!$A$3:$AE$998,23,FALSE)</f>
        <v>#REF!</v>
      </c>
      <c r="AI70" s="58" t="e">
        <f>VLOOKUP($U70,PercentGoalStats!$A$3:$AE$998,25,FALSE)</f>
        <v>#REF!</v>
      </c>
      <c r="AJ70" s="58" t="e">
        <f>VLOOKUP($U70,PercentGoalStats!$A$3:$AE$998,26,FALSE)</f>
        <v>#REF!</v>
      </c>
      <c r="AK70" s="58" t="e">
        <f>VLOOKUP($U70,PercentGoalStats!$A$3:$AE$998,28,FALSE)</f>
        <v>#REF!</v>
      </c>
      <c r="AL70" s="58" t="e">
        <f>VLOOKUP($U70,PercentGoalStats!$A$3:$AE$998,29,FALSE)</f>
        <v>#REF!</v>
      </c>
      <c r="AM70" s="58" t="e">
        <f>VLOOKUP($U70,PercentGoalStats!$A$3:$AE$998,31,FALSE)</f>
        <v>#REF!</v>
      </c>
    </row>
    <row r="71" spans="1:39" ht="14.4" hidden="1" thickTop="1" x14ac:dyDescent="0.3">
      <c r="A71" s="57" t="e">
        <f>VLOOKUP($S71,PercentGoalStats!$A$3:$AE$998,5,FALSE)</f>
        <v>#REF!</v>
      </c>
      <c r="B71" s="58" t="e">
        <f>VLOOKUP($S71,PercentGoalStats!$A$3:$AE$998,6,FALSE)</f>
        <v>#REF!</v>
      </c>
      <c r="C71" s="58" t="e">
        <f>VLOOKUP($S71,PercentGoalStats!$A$3:$AE$998,8,FALSE)</f>
        <v>#REF!</v>
      </c>
      <c r="D71" s="58" t="e">
        <f>VLOOKUP($S71,PercentGoalStats!$A$3:$AE$998,9,FALSE)</f>
        <v>#REF!</v>
      </c>
      <c r="E71" s="58" t="e">
        <f>VLOOKUP($S71,PercentGoalStats!$A$3:$AE$998,11,FALSE)</f>
        <v>#REF!</v>
      </c>
      <c r="F71" s="58" t="e">
        <f>VLOOKUP($S71,PercentGoalStats!$A$3:$AE$998,12,FALSE)</f>
        <v>#REF!</v>
      </c>
      <c r="G71" s="58" t="e">
        <f>VLOOKUP($S71,PercentGoalStats!$A$3:$AE$998,14,FALSE)</f>
        <v>#REF!</v>
      </c>
      <c r="H71" s="58" t="e">
        <f>VLOOKUP($S71,PercentGoalStats!$A$3:$AE$998,15,FALSE)</f>
        <v>#REF!</v>
      </c>
      <c r="I71" s="58" t="e">
        <f>VLOOKUP($S71,PercentGoalStats!$A$3:$AE$998,17,FALSE)</f>
        <v>#REF!</v>
      </c>
      <c r="J71" s="58" t="e">
        <f>VLOOKUP($S71,PercentGoalStats!$A$3:$AE$998,18,FALSE)</f>
        <v>#REF!</v>
      </c>
      <c r="K71" s="58" t="e">
        <f>VLOOKUP($S71,PercentGoalStats!$A$3:$AE$998,20,FALSE)</f>
        <v>#REF!</v>
      </c>
      <c r="L71" s="58" t="e">
        <f>VLOOKUP($S71,PercentGoalStats!$A$3:$AE$998,21,FALSE)</f>
        <v>#REF!</v>
      </c>
      <c r="M71" s="58" t="e">
        <f>VLOOKUP($S71,PercentGoalStats!$A$3:$AE$998,23,FALSE)</f>
        <v>#REF!</v>
      </c>
      <c r="N71" s="58" t="e">
        <f>VLOOKUP($S71,PercentGoalStats!$A$3:$AE$998,24,FALSE)</f>
        <v>#REF!</v>
      </c>
      <c r="O71" s="58" t="e">
        <f>VLOOKUP($S71,PercentGoalStats!$A$3:$AE$998,26,FALSE)</f>
        <v>#REF!</v>
      </c>
      <c r="P71" s="58" t="e">
        <f>VLOOKUP($S71,PercentGoalStats!$A$3:$AE$998,27,FALSE)</f>
        <v>#REF!</v>
      </c>
      <c r="Q71" s="58" t="e">
        <f>VLOOKUP($S71,PercentGoalStats!$A$3:$AE$998,29,FALSE)</f>
        <v>#REF!</v>
      </c>
      <c r="R71" s="58" t="e">
        <f>VLOOKUP($S71,PercentGoalStats!$A$3:$AE$998,30,FALSE)</f>
        <v>#REF!</v>
      </c>
      <c r="S71" s="53" t="e">
        <f>Fixtures!#REF!</f>
        <v>#REF!</v>
      </c>
      <c r="T71" s="54" t="e">
        <f>Fixtures!#REF!</f>
        <v>#REF!</v>
      </c>
      <c r="U71" s="53" t="e">
        <f>Fixtures!#REF!</f>
        <v>#REF!</v>
      </c>
      <c r="V71" s="57" t="e">
        <f>VLOOKUP($U71,PercentGoalStats!$A$3:$AE$998,5,FALSE)</f>
        <v>#REF!</v>
      </c>
      <c r="W71" s="58" t="e">
        <f>VLOOKUP($U71,PercentGoalStats!$A$3:$AE$998,7,FALSE)</f>
        <v>#REF!</v>
      </c>
      <c r="X71" s="58" t="e">
        <f>VLOOKUP($U71,PercentGoalStats!$A$3:$AE$998,8,FALSE)</f>
        <v>#REF!</v>
      </c>
      <c r="Y71" s="58" t="e">
        <f>VLOOKUP($U71,PercentGoalStats!$A$3:$AE$998,10,FALSE)</f>
        <v>#REF!</v>
      </c>
      <c r="Z71" s="58" t="e">
        <f>VLOOKUP($U71,PercentGoalStats!$A$3:$AE$998,11,FALSE)</f>
        <v>#REF!</v>
      </c>
      <c r="AA71" s="58" t="e">
        <f>VLOOKUP($U71,PercentGoalStats!$A$3:$AE$998,13,FALSE)</f>
        <v>#REF!</v>
      </c>
      <c r="AB71" s="58" t="e">
        <f>VLOOKUP($U71,PercentGoalStats!$A$3:$AE$998,14,FALSE)</f>
        <v>#REF!</v>
      </c>
      <c r="AC71" s="58" t="e">
        <f>VLOOKUP($U71,PercentGoalStats!$A$3:$AE$998,16,FALSE)</f>
        <v>#REF!</v>
      </c>
      <c r="AD71" s="58" t="e">
        <f>VLOOKUP($U71,PercentGoalStats!$A$3:$AE$998,17,FALSE)</f>
        <v>#REF!</v>
      </c>
      <c r="AE71" s="58" t="e">
        <f>VLOOKUP($U71,PercentGoalStats!$A$3:$AE$998,19,FALSE)</f>
        <v>#REF!</v>
      </c>
      <c r="AF71" s="58" t="e">
        <f>VLOOKUP($U71,PercentGoalStats!$A$3:$AE$998,20,FALSE)</f>
        <v>#REF!</v>
      </c>
      <c r="AG71" s="58" t="e">
        <f>VLOOKUP($U71,PercentGoalStats!$A$3:$AE$998,22,FALSE)</f>
        <v>#REF!</v>
      </c>
      <c r="AH71" s="58" t="e">
        <f>VLOOKUP($U71,PercentGoalStats!$A$3:$AE$998,23,FALSE)</f>
        <v>#REF!</v>
      </c>
      <c r="AI71" s="58" t="e">
        <f>VLOOKUP($U71,PercentGoalStats!$A$3:$AE$998,25,FALSE)</f>
        <v>#REF!</v>
      </c>
      <c r="AJ71" s="58" t="e">
        <f>VLOOKUP($U71,PercentGoalStats!$A$3:$AE$998,26,FALSE)</f>
        <v>#REF!</v>
      </c>
      <c r="AK71" s="58" t="e">
        <f>VLOOKUP($U71,PercentGoalStats!$A$3:$AE$998,28,FALSE)</f>
        <v>#REF!</v>
      </c>
      <c r="AL71" s="58" t="e">
        <f>VLOOKUP($U71,PercentGoalStats!$A$3:$AE$998,29,FALSE)</f>
        <v>#REF!</v>
      </c>
      <c r="AM71" s="58" t="e">
        <f>VLOOKUP($U71,PercentGoalStats!$A$3:$AE$998,31,FALSE)</f>
        <v>#REF!</v>
      </c>
    </row>
    <row r="72" spans="1:39" ht="14.4" hidden="1" thickTop="1" x14ac:dyDescent="0.3">
      <c r="A72" s="57" t="e">
        <f>VLOOKUP($S72,PercentGoalStats!$A$3:$AE$998,5,FALSE)</f>
        <v>#REF!</v>
      </c>
      <c r="B72" s="58" t="e">
        <f>VLOOKUP($S72,PercentGoalStats!$A$3:$AE$998,6,FALSE)</f>
        <v>#REF!</v>
      </c>
      <c r="C72" s="58" t="e">
        <f>VLOOKUP($S72,PercentGoalStats!$A$3:$AE$998,8,FALSE)</f>
        <v>#REF!</v>
      </c>
      <c r="D72" s="58" t="e">
        <f>VLOOKUP($S72,PercentGoalStats!$A$3:$AE$998,9,FALSE)</f>
        <v>#REF!</v>
      </c>
      <c r="E72" s="58" t="e">
        <f>VLOOKUP($S72,PercentGoalStats!$A$3:$AE$998,11,FALSE)</f>
        <v>#REF!</v>
      </c>
      <c r="F72" s="58" t="e">
        <f>VLOOKUP($S72,PercentGoalStats!$A$3:$AE$998,12,FALSE)</f>
        <v>#REF!</v>
      </c>
      <c r="G72" s="58" t="e">
        <f>VLOOKUP($S72,PercentGoalStats!$A$3:$AE$998,14,FALSE)</f>
        <v>#REF!</v>
      </c>
      <c r="H72" s="58" t="e">
        <f>VLOOKUP($S72,PercentGoalStats!$A$3:$AE$998,15,FALSE)</f>
        <v>#REF!</v>
      </c>
      <c r="I72" s="58" t="e">
        <f>VLOOKUP($S72,PercentGoalStats!$A$3:$AE$998,17,FALSE)</f>
        <v>#REF!</v>
      </c>
      <c r="J72" s="58" t="e">
        <f>VLOOKUP($S72,PercentGoalStats!$A$3:$AE$998,18,FALSE)</f>
        <v>#REF!</v>
      </c>
      <c r="K72" s="58" t="e">
        <f>VLOOKUP($S72,PercentGoalStats!$A$3:$AE$998,20,FALSE)</f>
        <v>#REF!</v>
      </c>
      <c r="L72" s="58" t="e">
        <f>VLOOKUP($S72,PercentGoalStats!$A$3:$AE$998,21,FALSE)</f>
        <v>#REF!</v>
      </c>
      <c r="M72" s="58" t="e">
        <f>VLOOKUP($S72,PercentGoalStats!$A$3:$AE$998,23,FALSE)</f>
        <v>#REF!</v>
      </c>
      <c r="N72" s="58" t="e">
        <f>VLOOKUP($S72,PercentGoalStats!$A$3:$AE$998,24,FALSE)</f>
        <v>#REF!</v>
      </c>
      <c r="O72" s="58" t="e">
        <f>VLOOKUP($S72,PercentGoalStats!$A$3:$AE$998,26,FALSE)</f>
        <v>#REF!</v>
      </c>
      <c r="P72" s="58" t="e">
        <f>VLOOKUP($S72,PercentGoalStats!$A$3:$AE$998,27,FALSE)</f>
        <v>#REF!</v>
      </c>
      <c r="Q72" s="58" t="e">
        <f>VLOOKUP($S72,PercentGoalStats!$A$3:$AE$998,29,FALSE)</f>
        <v>#REF!</v>
      </c>
      <c r="R72" s="58" t="e">
        <f>VLOOKUP($S72,PercentGoalStats!$A$3:$AE$998,30,FALSE)</f>
        <v>#REF!</v>
      </c>
      <c r="S72" s="53" t="e">
        <f>Fixtures!#REF!</f>
        <v>#REF!</v>
      </c>
      <c r="T72" s="54" t="e">
        <f>Fixtures!#REF!</f>
        <v>#REF!</v>
      </c>
      <c r="U72" s="53" t="e">
        <f>Fixtures!#REF!</f>
        <v>#REF!</v>
      </c>
      <c r="V72" s="57" t="e">
        <f>VLOOKUP($U72,PercentGoalStats!$A$3:$AE$998,5,FALSE)</f>
        <v>#REF!</v>
      </c>
      <c r="W72" s="58" t="e">
        <f>VLOOKUP($U72,PercentGoalStats!$A$3:$AE$998,7,FALSE)</f>
        <v>#REF!</v>
      </c>
      <c r="X72" s="58" t="e">
        <f>VLOOKUP($U72,PercentGoalStats!$A$3:$AE$998,8,FALSE)</f>
        <v>#REF!</v>
      </c>
      <c r="Y72" s="58" t="e">
        <f>VLOOKUP($U72,PercentGoalStats!$A$3:$AE$998,10,FALSE)</f>
        <v>#REF!</v>
      </c>
      <c r="Z72" s="58" t="e">
        <f>VLOOKUP($U72,PercentGoalStats!$A$3:$AE$998,11,FALSE)</f>
        <v>#REF!</v>
      </c>
      <c r="AA72" s="58" t="e">
        <f>VLOOKUP($U72,PercentGoalStats!$A$3:$AE$998,13,FALSE)</f>
        <v>#REF!</v>
      </c>
      <c r="AB72" s="58" t="e">
        <f>VLOOKUP($U72,PercentGoalStats!$A$3:$AE$998,14,FALSE)</f>
        <v>#REF!</v>
      </c>
      <c r="AC72" s="58" t="e">
        <f>VLOOKUP($U72,PercentGoalStats!$A$3:$AE$998,16,FALSE)</f>
        <v>#REF!</v>
      </c>
      <c r="AD72" s="58" t="e">
        <f>VLOOKUP($U72,PercentGoalStats!$A$3:$AE$998,17,FALSE)</f>
        <v>#REF!</v>
      </c>
      <c r="AE72" s="58" t="e">
        <f>VLOOKUP($U72,PercentGoalStats!$A$3:$AE$998,19,FALSE)</f>
        <v>#REF!</v>
      </c>
      <c r="AF72" s="58" t="e">
        <f>VLOOKUP($U72,PercentGoalStats!$A$3:$AE$998,20,FALSE)</f>
        <v>#REF!</v>
      </c>
      <c r="AG72" s="58" t="e">
        <f>VLOOKUP($U72,PercentGoalStats!$A$3:$AE$998,22,FALSE)</f>
        <v>#REF!</v>
      </c>
      <c r="AH72" s="58" t="e">
        <f>VLOOKUP($U72,PercentGoalStats!$A$3:$AE$998,23,FALSE)</f>
        <v>#REF!</v>
      </c>
      <c r="AI72" s="58" t="e">
        <f>VLOOKUP($U72,PercentGoalStats!$A$3:$AE$998,25,FALSE)</f>
        <v>#REF!</v>
      </c>
      <c r="AJ72" s="58" t="e">
        <f>VLOOKUP($U72,PercentGoalStats!$A$3:$AE$998,26,FALSE)</f>
        <v>#REF!</v>
      </c>
      <c r="AK72" s="58" t="e">
        <f>VLOOKUP($U72,PercentGoalStats!$A$3:$AE$998,28,FALSE)</f>
        <v>#REF!</v>
      </c>
      <c r="AL72" s="58" t="e">
        <f>VLOOKUP($U72,PercentGoalStats!$A$3:$AE$998,29,FALSE)</f>
        <v>#REF!</v>
      </c>
      <c r="AM72" s="58" t="e">
        <f>VLOOKUP($U72,PercentGoalStats!$A$3:$AE$998,31,FALSE)</f>
        <v>#REF!</v>
      </c>
    </row>
    <row r="73" spans="1:39" ht="14.4" hidden="1" thickTop="1" x14ac:dyDescent="0.3">
      <c r="A73" s="57" t="e">
        <f>VLOOKUP($S73,PercentGoalStats!$A$3:$AE$998,5,FALSE)</f>
        <v>#REF!</v>
      </c>
      <c r="B73" s="58" t="e">
        <f>VLOOKUP($S73,PercentGoalStats!$A$3:$AE$998,6,FALSE)</f>
        <v>#REF!</v>
      </c>
      <c r="C73" s="58" t="e">
        <f>VLOOKUP($S73,PercentGoalStats!$A$3:$AE$998,8,FALSE)</f>
        <v>#REF!</v>
      </c>
      <c r="D73" s="58" t="e">
        <f>VLOOKUP($S73,PercentGoalStats!$A$3:$AE$998,9,FALSE)</f>
        <v>#REF!</v>
      </c>
      <c r="E73" s="58" t="e">
        <f>VLOOKUP($S73,PercentGoalStats!$A$3:$AE$998,11,FALSE)</f>
        <v>#REF!</v>
      </c>
      <c r="F73" s="58" t="e">
        <f>VLOOKUP($S73,PercentGoalStats!$A$3:$AE$998,12,FALSE)</f>
        <v>#REF!</v>
      </c>
      <c r="G73" s="58" t="e">
        <f>VLOOKUP($S73,PercentGoalStats!$A$3:$AE$998,14,FALSE)</f>
        <v>#REF!</v>
      </c>
      <c r="H73" s="58" t="e">
        <f>VLOOKUP($S73,PercentGoalStats!$A$3:$AE$998,15,FALSE)</f>
        <v>#REF!</v>
      </c>
      <c r="I73" s="58" t="e">
        <f>VLOOKUP($S73,PercentGoalStats!$A$3:$AE$998,17,FALSE)</f>
        <v>#REF!</v>
      </c>
      <c r="J73" s="58" t="e">
        <f>VLOOKUP($S73,PercentGoalStats!$A$3:$AE$998,18,FALSE)</f>
        <v>#REF!</v>
      </c>
      <c r="K73" s="58" t="e">
        <f>VLOOKUP($S73,PercentGoalStats!$A$3:$AE$998,20,FALSE)</f>
        <v>#REF!</v>
      </c>
      <c r="L73" s="58" t="e">
        <f>VLOOKUP($S73,PercentGoalStats!$A$3:$AE$998,21,FALSE)</f>
        <v>#REF!</v>
      </c>
      <c r="M73" s="58" t="e">
        <f>VLOOKUP($S73,PercentGoalStats!$A$3:$AE$998,23,FALSE)</f>
        <v>#REF!</v>
      </c>
      <c r="N73" s="58" t="e">
        <f>VLOOKUP($S73,PercentGoalStats!$A$3:$AE$998,24,FALSE)</f>
        <v>#REF!</v>
      </c>
      <c r="O73" s="58" t="e">
        <f>VLOOKUP($S73,PercentGoalStats!$A$3:$AE$998,26,FALSE)</f>
        <v>#REF!</v>
      </c>
      <c r="P73" s="58" t="e">
        <f>VLOOKUP($S73,PercentGoalStats!$A$3:$AE$998,27,FALSE)</f>
        <v>#REF!</v>
      </c>
      <c r="Q73" s="58" t="e">
        <f>VLOOKUP($S73,PercentGoalStats!$A$3:$AE$998,29,FALSE)</f>
        <v>#REF!</v>
      </c>
      <c r="R73" s="58" t="e">
        <f>VLOOKUP($S73,PercentGoalStats!$A$3:$AE$998,30,FALSE)</f>
        <v>#REF!</v>
      </c>
      <c r="S73" s="53" t="e">
        <f>Fixtures!#REF!</f>
        <v>#REF!</v>
      </c>
      <c r="T73" s="54" t="e">
        <f>Fixtures!#REF!</f>
        <v>#REF!</v>
      </c>
      <c r="U73" s="53" t="e">
        <f>Fixtures!#REF!</f>
        <v>#REF!</v>
      </c>
      <c r="V73" s="57" t="e">
        <f>VLOOKUP($U73,PercentGoalStats!$A$3:$AE$998,5,FALSE)</f>
        <v>#REF!</v>
      </c>
      <c r="W73" s="58" t="e">
        <f>VLOOKUP($U73,PercentGoalStats!$A$3:$AE$998,7,FALSE)</f>
        <v>#REF!</v>
      </c>
      <c r="X73" s="58" t="e">
        <f>VLOOKUP($U73,PercentGoalStats!$A$3:$AE$998,8,FALSE)</f>
        <v>#REF!</v>
      </c>
      <c r="Y73" s="58" t="e">
        <f>VLOOKUP($U73,PercentGoalStats!$A$3:$AE$998,10,FALSE)</f>
        <v>#REF!</v>
      </c>
      <c r="Z73" s="58" t="e">
        <f>VLOOKUP($U73,PercentGoalStats!$A$3:$AE$998,11,FALSE)</f>
        <v>#REF!</v>
      </c>
      <c r="AA73" s="58" t="e">
        <f>VLOOKUP($U73,PercentGoalStats!$A$3:$AE$998,13,FALSE)</f>
        <v>#REF!</v>
      </c>
      <c r="AB73" s="58" t="e">
        <f>VLOOKUP($U73,PercentGoalStats!$A$3:$AE$998,14,FALSE)</f>
        <v>#REF!</v>
      </c>
      <c r="AC73" s="58" t="e">
        <f>VLOOKUP($U73,PercentGoalStats!$A$3:$AE$998,16,FALSE)</f>
        <v>#REF!</v>
      </c>
      <c r="AD73" s="58" t="e">
        <f>VLOOKUP($U73,PercentGoalStats!$A$3:$AE$998,17,FALSE)</f>
        <v>#REF!</v>
      </c>
      <c r="AE73" s="58" t="e">
        <f>VLOOKUP($U73,PercentGoalStats!$A$3:$AE$998,19,FALSE)</f>
        <v>#REF!</v>
      </c>
      <c r="AF73" s="58" t="e">
        <f>VLOOKUP($U73,PercentGoalStats!$A$3:$AE$998,20,FALSE)</f>
        <v>#REF!</v>
      </c>
      <c r="AG73" s="58" t="e">
        <f>VLOOKUP($U73,PercentGoalStats!$A$3:$AE$998,22,FALSE)</f>
        <v>#REF!</v>
      </c>
      <c r="AH73" s="58" t="e">
        <f>VLOOKUP($U73,PercentGoalStats!$A$3:$AE$998,23,FALSE)</f>
        <v>#REF!</v>
      </c>
      <c r="AI73" s="58" t="e">
        <f>VLOOKUP($U73,PercentGoalStats!$A$3:$AE$998,25,FALSE)</f>
        <v>#REF!</v>
      </c>
      <c r="AJ73" s="58" t="e">
        <f>VLOOKUP($U73,PercentGoalStats!$A$3:$AE$998,26,FALSE)</f>
        <v>#REF!</v>
      </c>
      <c r="AK73" s="58" t="e">
        <f>VLOOKUP($U73,PercentGoalStats!$A$3:$AE$998,28,FALSE)</f>
        <v>#REF!</v>
      </c>
      <c r="AL73" s="58" t="e">
        <f>VLOOKUP($U73,PercentGoalStats!$A$3:$AE$998,29,FALSE)</f>
        <v>#REF!</v>
      </c>
      <c r="AM73" s="58" t="e">
        <f>VLOOKUP($U73,PercentGoalStats!$A$3:$AE$998,31,FALSE)</f>
        <v>#REF!</v>
      </c>
    </row>
    <row r="74" spans="1:39" ht="14.4" hidden="1" thickTop="1" x14ac:dyDescent="0.3">
      <c r="A74" s="57" t="e">
        <f>VLOOKUP($S74,PercentGoalStats!$A$3:$AE$998,5,FALSE)</f>
        <v>#REF!</v>
      </c>
      <c r="B74" s="58" t="e">
        <f>VLOOKUP($S74,PercentGoalStats!$A$3:$AE$998,6,FALSE)</f>
        <v>#REF!</v>
      </c>
      <c r="C74" s="58" t="e">
        <f>VLOOKUP($S74,PercentGoalStats!$A$3:$AE$998,8,FALSE)</f>
        <v>#REF!</v>
      </c>
      <c r="D74" s="58" t="e">
        <f>VLOOKUP($S74,PercentGoalStats!$A$3:$AE$998,9,FALSE)</f>
        <v>#REF!</v>
      </c>
      <c r="E74" s="58" t="e">
        <f>VLOOKUP($S74,PercentGoalStats!$A$3:$AE$998,11,FALSE)</f>
        <v>#REF!</v>
      </c>
      <c r="F74" s="58" t="e">
        <f>VLOOKUP($S74,PercentGoalStats!$A$3:$AE$998,12,FALSE)</f>
        <v>#REF!</v>
      </c>
      <c r="G74" s="58" t="e">
        <f>VLOOKUP($S74,PercentGoalStats!$A$3:$AE$998,14,FALSE)</f>
        <v>#REF!</v>
      </c>
      <c r="H74" s="58" t="e">
        <f>VLOOKUP($S74,PercentGoalStats!$A$3:$AE$998,15,FALSE)</f>
        <v>#REF!</v>
      </c>
      <c r="I74" s="58" t="e">
        <f>VLOOKUP($S74,PercentGoalStats!$A$3:$AE$998,17,FALSE)</f>
        <v>#REF!</v>
      </c>
      <c r="J74" s="58" t="e">
        <f>VLOOKUP($S74,PercentGoalStats!$A$3:$AE$998,18,FALSE)</f>
        <v>#REF!</v>
      </c>
      <c r="K74" s="58" t="e">
        <f>VLOOKUP($S74,PercentGoalStats!$A$3:$AE$998,20,FALSE)</f>
        <v>#REF!</v>
      </c>
      <c r="L74" s="58" t="e">
        <f>VLOOKUP($S74,PercentGoalStats!$A$3:$AE$998,21,FALSE)</f>
        <v>#REF!</v>
      </c>
      <c r="M74" s="58" t="e">
        <f>VLOOKUP($S74,PercentGoalStats!$A$3:$AE$998,23,FALSE)</f>
        <v>#REF!</v>
      </c>
      <c r="N74" s="58" t="e">
        <f>VLOOKUP($S74,PercentGoalStats!$A$3:$AE$998,24,FALSE)</f>
        <v>#REF!</v>
      </c>
      <c r="O74" s="58" t="e">
        <f>VLOOKUP($S74,PercentGoalStats!$A$3:$AE$998,26,FALSE)</f>
        <v>#REF!</v>
      </c>
      <c r="P74" s="58" t="e">
        <f>VLOOKUP($S74,PercentGoalStats!$A$3:$AE$998,27,FALSE)</f>
        <v>#REF!</v>
      </c>
      <c r="Q74" s="58" t="e">
        <f>VLOOKUP($S74,PercentGoalStats!$A$3:$AE$998,29,FALSE)</f>
        <v>#REF!</v>
      </c>
      <c r="R74" s="58" t="e">
        <f>VLOOKUP($S74,PercentGoalStats!$A$3:$AE$998,30,FALSE)</f>
        <v>#REF!</v>
      </c>
      <c r="S74" s="53" t="e">
        <f>Fixtures!#REF!</f>
        <v>#REF!</v>
      </c>
      <c r="T74" s="54" t="e">
        <f>Fixtures!#REF!</f>
        <v>#REF!</v>
      </c>
      <c r="U74" s="53" t="e">
        <f>Fixtures!#REF!</f>
        <v>#REF!</v>
      </c>
      <c r="V74" s="57" t="e">
        <f>VLOOKUP($U74,PercentGoalStats!$A$3:$AE$998,5,FALSE)</f>
        <v>#REF!</v>
      </c>
      <c r="W74" s="58" t="e">
        <f>VLOOKUP($U74,PercentGoalStats!$A$3:$AE$998,7,FALSE)</f>
        <v>#REF!</v>
      </c>
      <c r="X74" s="58" t="e">
        <f>VLOOKUP($U74,PercentGoalStats!$A$3:$AE$998,8,FALSE)</f>
        <v>#REF!</v>
      </c>
      <c r="Y74" s="58" t="e">
        <f>VLOOKUP($U74,PercentGoalStats!$A$3:$AE$998,10,FALSE)</f>
        <v>#REF!</v>
      </c>
      <c r="Z74" s="58" t="e">
        <f>VLOOKUP($U74,PercentGoalStats!$A$3:$AE$998,11,FALSE)</f>
        <v>#REF!</v>
      </c>
      <c r="AA74" s="58" t="e">
        <f>VLOOKUP($U74,PercentGoalStats!$A$3:$AE$998,13,FALSE)</f>
        <v>#REF!</v>
      </c>
      <c r="AB74" s="58" t="e">
        <f>VLOOKUP($U74,PercentGoalStats!$A$3:$AE$998,14,FALSE)</f>
        <v>#REF!</v>
      </c>
      <c r="AC74" s="58" t="e">
        <f>VLOOKUP($U74,PercentGoalStats!$A$3:$AE$998,16,FALSE)</f>
        <v>#REF!</v>
      </c>
      <c r="AD74" s="58" t="e">
        <f>VLOOKUP($U74,PercentGoalStats!$A$3:$AE$998,17,FALSE)</f>
        <v>#REF!</v>
      </c>
      <c r="AE74" s="58" t="e">
        <f>VLOOKUP($U74,PercentGoalStats!$A$3:$AE$998,19,FALSE)</f>
        <v>#REF!</v>
      </c>
      <c r="AF74" s="58" t="e">
        <f>VLOOKUP($U74,PercentGoalStats!$A$3:$AE$998,20,FALSE)</f>
        <v>#REF!</v>
      </c>
      <c r="AG74" s="58" t="e">
        <f>VLOOKUP($U74,PercentGoalStats!$A$3:$AE$998,22,FALSE)</f>
        <v>#REF!</v>
      </c>
      <c r="AH74" s="58" t="e">
        <f>VLOOKUP($U74,PercentGoalStats!$A$3:$AE$998,23,FALSE)</f>
        <v>#REF!</v>
      </c>
      <c r="AI74" s="58" t="e">
        <f>VLOOKUP($U74,PercentGoalStats!$A$3:$AE$998,25,FALSE)</f>
        <v>#REF!</v>
      </c>
      <c r="AJ74" s="58" t="e">
        <f>VLOOKUP($U74,PercentGoalStats!$A$3:$AE$998,26,FALSE)</f>
        <v>#REF!</v>
      </c>
      <c r="AK74" s="58" t="e">
        <f>VLOOKUP($U74,PercentGoalStats!$A$3:$AE$998,28,FALSE)</f>
        <v>#REF!</v>
      </c>
      <c r="AL74" s="58" t="e">
        <f>VLOOKUP($U74,PercentGoalStats!$A$3:$AE$998,29,FALSE)</f>
        <v>#REF!</v>
      </c>
      <c r="AM74" s="58" t="e">
        <f>VLOOKUP($U74,PercentGoalStats!$A$3:$AE$998,31,FALSE)</f>
        <v>#REF!</v>
      </c>
    </row>
    <row r="75" spans="1:39" ht="14.4" hidden="1" thickTop="1" x14ac:dyDescent="0.3">
      <c r="A75" s="57" t="e">
        <f>VLOOKUP($S75,PercentGoalStats!$A$3:$AE$998,5,FALSE)</f>
        <v>#REF!</v>
      </c>
      <c r="B75" s="58" t="e">
        <f>VLOOKUP($S75,PercentGoalStats!$A$3:$AE$998,6,FALSE)</f>
        <v>#REF!</v>
      </c>
      <c r="C75" s="58" t="e">
        <f>VLOOKUP($S75,PercentGoalStats!$A$3:$AE$998,8,FALSE)</f>
        <v>#REF!</v>
      </c>
      <c r="D75" s="58" t="e">
        <f>VLOOKUP($S75,PercentGoalStats!$A$3:$AE$998,9,FALSE)</f>
        <v>#REF!</v>
      </c>
      <c r="E75" s="58" t="e">
        <f>VLOOKUP($S75,PercentGoalStats!$A$3:$AE$998,11,FALSE)</f>
        <v>#REF!</v>
      </c>
      <c r="F75" s="58" t="e">
        <f>VLOOKUP($S75,PercentGoalStats!$A$3:$AE$998,12,FALSE)</f>
        <v>#REF!</v>
      </c>
      <c r="G75" s="58" t="e">
        <f>VLOOKUP($S75,PercentGoalStats!$A$3:$AE$998,14,FALSE)</f>
        <v>#REF!</v>
      </c>
      <c r="H75" s="58" t="e">
        <f>VLOOKUP($S75,PercentGoalStats!$A$3:$AE$998,15,FALSE)</f>
        <v>#REF!</v>
      </c>
      <c r="I75" s="58" t="e">
        <f>VLOOKUP($S75,PercentGoalStats!$A$3:$AE$998,17,FALSE)</f>
        <v>#REF!</v>
      </c>
      <c r="J75" s="58" t="e">
        <f>VLOOKUP($S75,PercentGoalStats!$A$3:$AE$998,18,FALSE)</f>
        <v>#REF!</v>
      </c>
      <c r="K75" s="58" t="e">
        <f>VLOOKUP($S75,PercentGoalStats!$A$3:$AE$998,20,FALSE)</f>
        <v>#REF!</v>
      </c>
      <c r="L75" s="58" t="e">
        <f>VLOOKUP($S75,PercentGoalStats!$A$3:$AE$998,21,FALSE)</f>
        <v>#REF!</v>
      </c>
      <c r="M75" s="58" t="e">
        <f>VLOOKUP($S75,PercentGoalStats!$A$3:$AE$998,23,FALSE)</f>
        <v>#REF!</v>
      </c>
      <c r="N75" s="58" t="e">
        <f>VLOOKUP($S75,PercentGoalStats!$A$3:$AE$998,24,FALSE)</f>
        <v>#REF!</v>
      </c>
      <c r="O75" s="58" t="e">
        <f>VLOOKUP($S75,PercentGoalStats!$A$3:$AE$998,26,FALSE)</f>
        <v>#REF!</v>
      </c>
      <c r="P75" s="58" t="e">
        <f>VLOOKUP($S75,PercentGoalStats!$A$3:$AE$998,27,FALSE)</f>
        <v>#REF!</v>
      </c>
      <c r="Q75" s="58" t="e">
        <f>VLOOKUP($S75,PercentGoalStats!$A$3:$AE$998,29,FALSE)</f>
        <v>#REF!</v>
      </c>
      <c r="R75" s="58" t="e">
        <f>VLOOKUP($S75,PercentGoalStats!$A$3:$AE$998,30,FALSE)</f>
        <v>#REF!</v>
      </c>
      <c r="S75" s="53" t="e">
        <f>Fixtures!#REF!</f>
        <v>#REF!</v>
      </c>
      <c r="T75" s="54" t="e">
        <f>Fixtures!#REF!</f>
        <v>#REF!</v>
      </c>
      <c r="U75" s="53" t="e">
        <f>Fixtures!#REF!</f>
        <v>#REF!</v>
      </c>
      <c r="V75" s="57" t="e">
        <f>VLOOKUP($U75,PercentGoalStats!$A$3:$AE$998,5,FALSE)</f>
        <v>#REF!</v>
      </c>
      <c r="W75" s="58" t="e">
        <f>VLOOKUP($U75,PercentGoalStats!$A$3:$AE$998,7,FALSE)</f>
        <v>#REF!</v>
      </c>
      <c r="X75" s="58" t="e">
        <f>VLOOKUP($U75,PercentGoalStats!$A$3:$AE$998,8,FALSE)</f>
        <v>#REF!</v>
      </c>
      <c r="Y75" s="58" t="e">
        <f>VLOOKUP($U75,PercentGoalStats!$A$3:$AE$998,10,FALSE)</f>
        <v>#REF!</v>
      </c>
      <c r="Z75" s="58" t="e">
        <f>VLOOKUP($U75,PercentGoalStats!$A$3:$AE$998,11,FALSE)</f>
        <v>#REF!</v>
      </c>
      <c r="AA75" s="58" t="e">
        <f>VLOOKUP($U75,PercentGoalStats!$A$3:$AE$998,13,FALSE)</f>
        <v>#REF!</v>
      </c>
      <c r="AB75" s="58" t="e">
        <f>VLOOKUP($U75,PercentGoalStats!$A$3:$AE$998,14,FALSE)</f>
        <v>#REF!</v>
      </c>
      <c r="AC75" s="58" t="e">
        <f>VLOOKUP($U75,PercentGoalStats!$A$3:$AE$998,16,FALSE)</f>
        <v>#REF!</v>
      </c>
      <c r="AD75" s="58" t="e">
        <f>VLOOKUP($U75,PercentGoalStats!$A$3:$AE$998,17,FALSE)</f>
        <v>#REF!</v>
      </c>
      <c r="AE75" s="58" t="e">
        <f>VLOOKUP($U75,PercentGoalStats!$A$3:$AE$998,19,FALSE)</f>
        <v>#REF!</v>
      </c>
      <c r="AF75" s="58" t="e">
        <f>VLOOKUP($U75,PercentGoalStats!$A$3:$AE$998,20,FALSE)</f>
        <v>#REF!</v>
      </c>
      <c r="AG75" s="58" t="e">
        <f>VLOOKUP($U75,PercentGoalStats!$A$3:$AE$998,22,FALSE)</f>
        <v>#REF!</v>
      </c>
      <c r="AH75" s="58" t="e">
        <f>VLOOKUP($U75,PercentGoalStats!$A$3:$AE$998,23,FALSE)</f>
        <v>#REF!</v>
      </c>
      <c r="AI75" s="58" t="e">
        <f>VLOOKUP($U75,PercentGoalStats!$A$3:$AE$998,25,FALSE)</f>
        <v>#REF!</v>
      </c>
      <c r="AJ75" s="58" t="e">
        <f>VLOOKUP($U75,PercentGoalStats!$A$3:$AE$998,26,FALSE)</f>
        <v>#REF!</v>
      </c>
      <c r="AK75" s="58" t="e">
        <f>VLOOKUP($U75,PercentGoalStats!$A$3:$AE$998,28,FALSE)</f>
        <v>#REF!</v>
      </c>
      <c r="AL75" s="58" t="e">
        <f>VLOOKUP($U75,PercentGoalStats!$A$3:$AE$998,29,FALSE)</f>
        <v>#REF!</v>
      </c>
      <c r="AM75" s="58" t="e">
        <f>VLOOKUP($U75,PercentGoalStats!$A$3:$AE$998,31,FALSE)</f>
        <v>#REF!</v>
      </c>
    </row>
    <row r="76" spans="1:39" ht="14.4" hidden="1" thickTop="1" x14ac:dyDescent="0.3">
      <c r="A76" s="57" t="e">
        <f>VLOOKUP($S76,PercentGoalStats!$A$3:$AE$998,5,FALSE)</f>
        <v>#REF!</v>
      </c>
      <c r="B76" s="58" t="e">
        <f>VLOOKUP($S76,PercentGoalStats!$A$3:$AE$998,6,FALSE)</f>
        <v>#REF!</v>
      </c>
      <c r="C76" s="58" t="e">
        <f>VLOOKUP($S76,PercentGoalStats!$A$3:$AE$998,8,FALSE)</f>
        <v>#REF!</v>
      </c>
      <c r="D76" s="58" t="e">
        <f>VLOOKUP($S76,PercentGoalStats!$A$3:$AE$998,9,FALSE)</f>
        <v>#REF!</v>
      </c>
      <c r="E76" s="58" t="e">
        <f>VLOOKUP($S76,PercentGoalStats!$A$3:$AE$998,11,FALSE)</f>
        <v>#REF!</v>
      </c>
      <c r="F76" s="58" t="e">
        <f>VLOOKUP($S76,PercentGoalStats!$A$3:$AE$998,12,FALSE)</f>
        <v>#REF!</v>
      </c>
      <c r="G76" s="58" t="e">
        <f>VLOOKUP($S76,PercentGoalStats!$A$3:$AE$998,14,FALSE)</f>
        <v>#REF!</v>
      </c>
      <c r="H76" s="58" t="e">
        <f>VLOOKUP($S76,PercentGoalStats!$A$3:$AE$998,15,FALSE)</f>
        <v>#REF!</v>
      </c>
      <c r="I76" s="58" t="e">
        <f>VLOOKUP($S76,PercentGoalStats!$A$3:$AE$998,17,FALSE)</f>
        <v>#REF!</v>
      </c>
      <c r="J76" s="58" t="e">
        <f>VLOOKUP($S76,PercentGoalStats!$A$3:$AE$998,18,FALSE)</f>
        <v>#REF!</v>
      </c>
      <c r="K76" s="58" t="e">
        <f>VLOOKUP($S76,PercentGoalStats!$A$3:$AE$998,20,FALSE)</f>
        <v>#REF!</v>
      </c>
      <c r="L76" s="58" t="e">
        <f>VLOOKUP($S76,PercentGoalStats!$A$3:$AE$998,21,FALSE)</f>
        <v>#REF!</v>
      </c>
      <c r="M76" s="58" t="e">
        <f>VLOOKUP($S76,PercentGoalStats!$A$3:$AE$998,23,FALSE)</f>
        <v>#REF!</v>
      </c>
      <c r="N76" s="58" t="e">
        <f>VLOOKUP($S76,PercentGoalStats!$A$3:$AE$998,24,FALSE)</f>
        <v>#REF!</v>
      </c>
      <c r="O76" s="58" t="e">
        <f>VLOOKUP($S76,PercentGoalStats!$A$3:$AE$998,26,FALSE)</f>
        <v>#REF!</v>
      </c>
      <c r="P76" s="58" t="e">
        <f>VLOOKUP($S76,PercentGoalStats!$A$3:$AE$998,27,FALSE)</f>
        <v>#REF!</v>
      </c>
      <c r="Q76" s="58" t="e">
        <f>VLOOKUP($S76,PercentGoalStats!$A$3:$AE$998,29,FALSE)</f>
        <v>#REF!</v>
      </c>
      <c r="R76" s="58" t="e">
        <f>VLOOKUP($S76,PercentGoalStats!$A$3:$AE$998,30,FALSE)</f>
        <v>#REF!</v>
      </c>
      <c r="S76" s="53" t="e">
        <f>Fixtures!#REF!</f>
        <v>#REF!</v>
      </c>
      <c r="T76" s="54" t="e">
        <f>Fixtures!#REF!</f>
        <v>#REF!</v>
      </c>
      <c r="U76" s="53" t="e">
        <f>Fixtures!#REF!</f>
        <v>#REF!</v>
      </c>
      <c r="V76" s="57" t="e">
        <f>VLOOKUP($U76,PercentGoalStats!$A$3:$AE$998,5,FALSE)</f>
        <v>#REF!</v>
      </c>
      <c r="W76" s="58" t="e">
        <f>VLOOKUP($U76,PercentGoalStats!$A$3:$AE$998,7,FALSE)</f>
        <v>#REF!</v>
      </c>
      <c r="X76" s="58" t="e">
        <f>VLOOKUP($U76,PercentGoalStats!$A$3:$AE$998,8,FALSE)</f>
        <v>#REF!</v>
      </c>
      <c r="Y76" s="58" t="e">
        <f>VLOOKUP($U76,PercentGoalStats!$A$3:$AE$998,10,FALSE)</f>
        <v>#REF!</v>
      </c>
      <c r="Z76" s="58" t="e">
        <f>VLOOKUP($U76,PercentGoalStats!$A$3:$AE$998,11,FALSE)</f>
        <v>#REF!</v>
      </c>
      <c r="AA76" s="58" t="e">
        <f>VLOOKUP($U76,PercentGoalStats!$A$3:$AE$998,13,FALSE)</f>
        <v>#REF!</v>
      </c>
      <c r="AB76" s="58" t="e">
        <f>VLOOKUP($U76,PercentGoalStats!$A$3:$AE$998,14,FALSE)</f>
        <v>#REF!</v>
      </c>
      <c r="AC76" s="58" t="e">
        <f>VLOOKUP($U76,PercentGoalStats!$A$3:$AE$998,16,FALSE)</f>
        <v>#REF!</v>
      </c>
      <c r="AD76" s="58" t="e">
        <f>VLOOKUP($U76,PercentGoalStats!$A$3:$AE$998,17,FALSE)</f>
        <v>#REF!</v>
      </c>
      <c r="AE76" s="58" t="e">
        <f>VLOOKUP($U76,PercentGoalStats!$A$3:$AE$998,19,FALSE)</f>
        <v>#REF!</v>
      </c>
      <c r="AF76" s="58" t="e">
        <f>VLOOKUP($U76,PercentGoalStats!$A$3:$AE$998,20,FALSE)</f>
        <v>#REF!</v>
      </c>
      <c r="AG76" s="58" t="e">
        <f>VLOOKUP($U76,PercentGoalStats!$A$3:$AE$998,22,FALSE)</f>
        <v>#REF!</v>
      </c>
      <c r="AH76" s="58" t="e">
        <f>VLOOKUP($U76,PercentGoalStats!$A$3:$AE$998,23,FALSE)</f>
        <v>#REF!</v>
      </c>
      <c r="AI76" s="58" t="e">
        <f>VLOOKUP($U76,PercentGoalStats!$A$3:$AE$998,25,FALSE)</f>
        <v>#REF!</v>
      </c>
      <c r="AJ76" s="58" t="e">
        <f>VLOOKUP($U76,PercentGoalStats!$A$3:$AE$998,26,FALSE)</f>
        <v>#REF!</v>
      </c>
      <c r="AK76" s="58" t="e">
        <f>VLOOKUP($U76,PercentGoalStats!$A$3:$AE$998,28,FALSE)</f>
        <v>#REF!</v>
      </c>
      <c r="AL76" s="58" t="e">
        <f>VLOOKUP($U76,PercentGoalStats!$A$3:$AE$998,29,FALSE)</f>
        <v>#REF!</v>
      </c>
      <c r="AM76" s="58" t="e">
        <f>VLOOKUP($U76,PercentGoalStats!$A$3:$AE$998,31,FALSE)</f>
        <v>#REF!</v>
      </c>
    </row>
    <row r="77" spans="1:39" ht="14.4" hidden="1" thickTop="1" x14ac:dyDescent="0.3">
      <c r="A77" s="57" t="e">
        <f>VLOOKUP($S77,PercentGoalStats!$A$3:$AE$998,5,FALSE)</f>
        <v>#REF!</v>
      </c>
      <c r="B77" s="58" t="e">
        <f>VLOOKUP($S77,PercentGoalStats!$A$3:$AE$998,6,FALSE)</f>
        <v>#REF!</v>
      </c>
      <c r="C77" s="58" t="e">
        <f>VLOOKUP($S77,PercentGoalStats!$A$3:$AE$998,8,FALSE)</f>
        <v>#REF!</v>
      </c>
      <c r="D77" s="58" t="e">
        <f>VLOOKUP($S77,PercentGoalStats!$A$3:$AE$998,9,FALSE)</f>
        <v>#REF!</v>
      </c>
      <c r="E77" s="58" t="e">
        <f>VLOOKUP($S77,PercentGoalStats!$A$3:$AE$998,11,FALSE)</f>
        <v>#REF!</v>
      </c>
      <c r="F77" s="58" t="e">
        <f>VLOOKUP($S77,PercentGoalStats!$A$3:$AE$998,12,FALSE)</f>
        <v>#REF!</v>
      </c>
      <c r="G77" s="58" t="e">
        <f>VLOOKUP($S77,PercentGoalStats!$A$3:$AE$998,14,FALSE)</f>
        <v>#REF!</v>
      </c>
      <c r="H77" s="58" t="e">
        <f>VLOOKUP($S77,PercentGoalStats!$A$3:$AE$998,15,FALSE)</f>
        <v>#REF!</v>
      </c>
      <c r="I77" s="58" t="e">
        <f>VLOOKUP($S77,PercentGoalStats!$A$3:$AE$998,17,FALSE)</f>
        <v>#REF!</v>
      </c>
      <c r="J77" s="58" t="e">
        <f>VLOOKUP($S77,PercentGoalStats!$A$3:$AE$998,18,FALSE)</f>
        <v>#REF!</v>
      </c>
      <c r="K77" s="58" t="e">
        <f>VLOOKUP($S77,PercentGoalStats!$A$3:$AE$998,20,FALSE)</f>
        <v>#REF!</v>
      </c>
      <c r="L77" s="58" t="e">
        <f>VLOOKUP($S77,PercentGoalStats!$A$3:$AE$998,21,FALSE)</f>
        <v>#REF!</v>
      </c>
      <c r="M77" s="58" t="e">
        <f>VLOOKUP($S77,PercentGoalStats!$A$3:$AE$998,23,FALSE)</f>
        <v>#REF!</v>
      </c>
      <c r="N77" s="58" t="e">
        <f>VLOOKUP($S77,PercentGoalStats!$A$3:$AE$998,24,FALSE)</f>
        <v>#REF!</v>
      </c>
      <c r="O77" s="58" t="e">
        <f>VLOOKUP($S77,PercentGoalStats!$A$3:$AE$998,26,FALSE)</f>
        <v>#REF!</v>
      </c>
      <c r="P77" s="58" t="e">
        <f>VLOOKUP($S77,PercentGoalStats!$A$3:$AE$998,27,FALSE)</f>
        <v>#REF!</v>
      </c>
      <c r="Q77" s="58" t="e">
        <f>VLOOKUP($S77,PercentGoalStats!$A$3:$AE$998,29,FALSE)</f>
        <v>#REF!</v>
      </c>
      <c r="R77" s="58" t="e">
        <f>VLOOKUP($S77,PercentGoalStats!$A$3:$AE$998,30,FALSE)</f>
        <v>#REF!</v>
      </c>
      <c r="S77" s="53" t="e">
        <f>Fixtures!#REF!</f>
        <v>#REF!</v>
      </c>
      <c r="T77" s="54" t="e">
        <f>Fixtures!#REF!</f>
        <v>#REF!</v>
      </c>
      <c r="U77" s="53" t="e">
        <f>Fixtures!#REF!</f>
        <v>#REF!</v>
      </c>
      <c r="V77" s="57" t="e">
        <f>VLOOKUP($U77,PercentGoalStats!$A$3:$AE$998,5,FALSE)</f>
        <v>#REF!</v>
      </c>
      <c r="W77" s="58" t="e">
        <f>VLOOKUP($U77,PercentGoalStats!$A$3:$AE$998,7,FALSE)</f>
        <v>#REF!</v>
      </c>
      <c r="X77" s="58" t="e">
        <f>VLOOKUP($U77,PercentGoalStats!$A$3:$AE$998,8,FALSE)</f>
        <v>#REF!</v>
      </c>
      <c r="Y77" s="58" t="e">
        <f>VLOOKUP($U77,PercentGoalStats!$A$3:$AE$998,10,FALSE)</f>
        <v>#REF!</v>
      </c>
      <c r="Z77" s="58" t="e">
        <f>VLOOKUP($U77,PercentGoalStats!$A$3:$AE$998,11,FALSE)</f>
        <v>#REF!</v>
      </c>
      <c r="AA77" s="58" t="e">
        <f>VLOOKUP($U77,PercentGoalStats!$A$3:$AE$998,13,FALSE)</f>
        <v>#REF!</v>
      </c>
      <c r="AB77" s="58" t="e">
        <f>VLOOKUP($U77,PercentGoalStats!$A$3:$AE$998,14,FALSE)</f>
        <v>#REF!</v>
      </c>
      <c r="AC77" s="58" t="e">
        <f>VLOOKUP($U77,PercentGoalStats!$A$3:$AE$998,16,FALSE)</f>
        <v>#REF!</v>
      </c>
      <c r="AD77" s="58" t="e">
        <f>VLOOKUP($U77,PercentGoalStats!$A$3:$AE$998,17,FALSE)</f>
        <v>#REF!</v>
      </c>
      <c r="AE77" s="58" t="e">
        <f>VLOOKUP($U77,PercentGoalStats!$A$3:$AE$998,19,FALSE)</f>
        <v>#REF!</v>
      </c>
      <c r="AF77" s="58" t="e">
        <f>VLOOKUP($U77,PercentGoalStats!$A$3:$AE$998,20,FALSE)</f>
        <v>#REF!</v>
      </c>
      <c r="AG77" s="58" t="e">
        <f>VLOOKUP($U77,PercentGoalStats!$A$3:$AE$998,22,FALSE)</f>
        <v>#REF!</v>
      </c>
      <c r="AH77" s="58" t="e">
        <f>VLOOKUP($U77,PercentGoalStats!$A$3:$AE$998,23,FALSE)</f>
        <v>#REF!</v>
      </c>
      <c r="AI77" s="58" t="e">
        <f>VLOOKUP($U77,PercentGoalStats!$A$3:$AE$998,25,FALSE)</f>
        <v>#REF!</v>
      </c>
      <c r="AJ77" s="58" t="e">
        <f>VLOOKUP($U77,PercentGoalStats!$A$3:$AE$998,26,FALSE)</f>
        <v>#REF!</v>
      </c>
      <c r="AK77" s="58" t="e">
        <f>VLOOKUP($U77,PercentGoalStats!$A$3:$AE$998,28,FALSE)</f>
        <v>#REF!</v>
      </c>
      <c r="AL77" s="58" t="e">
        <f>VLOOKUP($U77,PercentGoalStats!$A$3:$AE$998,29,FALSE)</f>
        <v>#REF!</v>
      </c>
      <c r="AM77" s="58" t="e">
        <f>VLOOKUP($U77,PercentGoalStats!$A$3:$AE$998,31,FALSE)</f>
        <v>#REF!</v>
      </c>
    </row>
    <row r="78" spans="1:39" ht="14.4" hidden="1" thickTop="1" x14ac:dyDescent="0.3">
      <c r="A78" s="57" t="e">
        <f>VLOOKUP($S78,PercentGoalStats!$A$3:$AE$998,5,FALSE)</f>
        <v>#REF!</v>
      </c>
      <c r="B78" s="58" t="e">
        <f>VLOOKUP($S78,PercentGoalStats!$A$3:$AE$998,6,FALSE)</f>
        <v>#REF!</v>
      </c>
      <c r="C78" s="58" t="e">
        <f>VLOOKUP($S78,PercentGoalStats!$A$3:$AE$998,8,FALSE)</f>
        <v>#REF!</v>
      </c>
      <c r="D78" s="58" t="e">
        <f>VLOOKUP($S78,PercentGoalStats!$A$3:$AE$998,9,FALSE)</f>
        <v>#REF!</v>
      </c>
      <c r="E78" s="58" t="e">
        <f>VLOOKUP($S78,PercentGoalStats!$A$3:$AE$998,11,FALSE)</f>
        <v>#REF!</v>
      </c>
      <c r="F78" s="58" t="e">
        <f>VLOOKUP($S78,PercentGoalStats!$A$3:$AE$998,12,FALSE)</f>
        <v>#REF!</v>
      </c>
      <c r="G78" s="58" t="e">
        <f>VLOOKUP($S78,PercentGoalStats!$A$3:$AE$998,14,FALSE)</f>
        <v>#REF!</v>
      </c>
      <c r="H78" s="58" t="e">
        <f>VLOOKUP($S78,PercentGoalStats!$A$3:$AE$998,15,FALSE)</f>
        <v>#REF!</v>
      </c>
      <c r="I78" s="58" t="e">
        <f>VLOOKUP($S78,PercentGoalStats!$A$3:$AE$998,17,FALSE)</f>
        <v>#REF!</v>
      </c>
      <c r="J78" s="58" t="e">
        <f>VLOOKUP($S78,PercentGoalStats!$A$3:$AE$998,18,FALSE)</f>
        <v>#REF!</v>
      </c>
      <c r="K78" s="58" t="e">
        <f>VLOOKUP($S78,PercentGoalStats!$A$3:$AE$998,20,FALSE)</f>
        <v>#REF!</v>
      </c>
      <c r="L78" s="58" t="e">
        <f>VLOOKUP($S78,PercentGoalStats!$A$3:$AE$998,21,FALSE)</f>
        <v>#REF!</v>
      </c>
      <c r="M78" s="58" t="e">
        <f>VLOOKUP($S78,PercentGoalStats!$A$3:$AE$998,23,FALSE)</f>
        <v>#REF!</v>
      </c>
      <c r="N78" s="58" t="e">
        <f>VLOOKUP($S78,PercentGoalStats!$A$3:$AE$998,24,FALSE)</f>
        <v>#REF!</v>
      </c>
      <c r="O78" s="58" t="e">
        <f>VLOOKUP($S78,PercentGoalStats!$A$3:$AE$998,26,FALSE)</f>
        <v>#REF!</v>
      </c>
      <c r="P78" s="58" t="e">
        <f>VLOOKUP($S78,PercentGoalStats!$A$3:$AE$998,27,FALSE)</f>
        <v>#REF!</v>
      </c>
      <c r="Q78" s="58" t="e">
        <f>VLOOKUP($S78,PercentGoalStats!$A$3:$AE$998,29,FALSE)</f>
        <v>#REF!</v>
      </c>
      <c r="R78" s="58" t="e">
        <f>VLOOKUP($S78,PercentGoalStats!$A$3:$AE$998,30,FALSE)</f>
        <v>#REF!</v>
      </c>
      <c r="S78" s="53" t="e">
        <f>Fixtures!#REF!</f>
        <v>#REF!</v>
      </c>
      <c r="T78" s="54" t="e">
        <f>Fixtures!#REF!</f>
        <v>#REF!</v>
      </c>
      <c r="U78" s="53" t="e">
        <f>Fixtures!#REF!</f>
        <v>#REF!</v>
      </c>
      <c r="V78" s="57" t="e">
        <f>VLOOKUP($U78,PercentGoalStats!$A$3:$AE$998,5,FALSE)</f>
        <v>#REF!</v>
      </c>
      <c r="W78" s="58" t="e">
        <f>VLOOKUP($U78,PercentGoalStats!$A$3:$AE$998,7,FALSE)</f>
        <v>#REF!</v>
      </c>
      <c r="X78" s="58" t="e">
        <f>VLOOKUP($U78,PercentGoalStats!$A$3:$AE$998,8,FALSE)</f>
        <v>#REF!</v>
      </c>
      <c r="Y78" s="58" t="e">
        <f>VLOOKUP($U78,PercentGoalStats!$A$3:$AE$998,10,FALSE)</f>
        <v>#REF!</v>
      </c>
      <c r="Z78" s="58" t="e">
        <f>VLOOKUP($U78,PercentGoalStats!$A$3:$AE$998,11,FALSE)</f>
        <v>#REF!</v>
      </c>
      <c r="AA78" s="58" t="e">
        <f>VLOOKUP($U78,PercentGoalStats!$A$3:$AE$998,13,FALSE)</f>
        <v>#REF!</v>
      </c>
      <c r="AB78" s="58" t="e">
        <f>VLOOKUP($U78,PercentGoalStats!$A$3:$AE$998,14,FALSE)</f>
        <v>#REF!</v>
      </c>
      <c r="AC78" s="58" t="e">
        <f>VLOOKUP($U78,PercentGoalStats!$A$3:$AE$998,16,FALSE)</f>
        <v>#REF!</v>
      </c>
      <c r="AD78" s="58" t="e">
        <f>VLOOKUP($U78,PercentGoalStats!$A$3:$AE$998,17,FALSE)</f>
        <v>#REF!</v>
      </c>
      <c r="AE78" s="58" t="e">
        <f>VLOOKUP($U78,PercentGoalStats!$A$3:$AE$998,19,FALSE)</f>
        <v>#REF!</v>
      </c>
      <c r="AF78" s="58" t="e">
        <f>VLOOKUP($U78,PercentGoalStats!$A$3:$AE$998,20,FALSE)</f>
        <v>#REF!</v>
      </c>
      <c r="AG78" s="58" t="e">
        <f>VLOOKUP($U78,PercentGoalStats!$A$3:$AE$998,22,FALSE)</f>
        <v>#REF!</v>
      </c>
      <c r="AH78" s="58" t="e">
        <f>VLOOKUP($U78,PercentGoalStats!$A$3:$AE$998,23,FALSE)</f>
        <v>#REF!</v>
      </c>
      <c r="AI78" s="58" t="e">
        <f>VLOOKUP($U78,PercentGoalStats!$A$3:$AE$998,25,FALSE)</f>
        <v>#REF!</v>
      </c>
      <c r="AJ78" s="58" t="e">
        <f>VLOOKUP($U78,PercentGoalStats!$A$3:$AE$998,26,FALSE)</f>
        <v>#REF!</v>
      </c>
      <c r="AK78" s="58" t="e">
        <f>VLOOKUP($U78,PercentGoalStats!$A$3:$AE$998,28,FALSE)</f>
        <v>#REF!</v>
      </c>
      <c r="AL78" s="58" t="e">
        <f>VLOOKUP($U78,PercentGoalStats!$A$3:$AE$998,29,FALSE)</f>
        <v>#REF!</v>
      </c>
      <c r="AM78" s="58" t="e">
        <f>VLOOKUP($U78,PercentGoalStats!$A$3:$AE$998,31,FALSE)</f>
        <v>#REF!</v>
      </c>
    </row>
    <row r="79" spans="1:39" ht="14.4" hidden="1" thickTop="1" x14ac:dyDescent="0.3">
      <c r="A79" s="57" t="e">
        <f>VLOOKUP($S79,PercentGoalStats!$A$3:$AE$998,5,FALSE)</f>
        <v>#REF!</v>
      </c>
      <c r="B79" s="58" t="e">
        <f>VLOOKUP($S79,PercentGoalStats!$A$3:$AE$998,6,FALSE)</f>
        <v>#REF!</v>
      </c>
      <c r="C79" s="58" t="e">
        <f>VLOOKUP($S79,PercentGoalStats!$A$3:$AE$998,8,FALSE)</f>
        <v>#REF!</v>
      </c>
      <c r="D79" s="58" t="e">
        <f>VLOOKUP($S79,PercentGoalStats!$A$3:$AE$998,9,FALSE)</f>
        <v>#REF!</v>
      </c>
      <c r="E79" s="58" t="e">
        <f>VLOOKUP($S79,PercentGoalStats!$A$3:$AE$998,11,FALSE)</f>
        <v>#REF!</v>
      </c>
      <c r="F79" s="58" t="e">
        <f>VLOOKUP($S79,PercentGoalStats!$A$3:$AE$998,12,FALSE)</f>
        <v>#REF!</v>
      </c>
      <c r="G79" s="58" t="e">
        <f>VLOOKUP($S79,PercentGoalStats!$A$3:$AE$998,14,FALSE)</f>
        <v>#REF!</v>
      </c>
      <c r="H79" s="58" t="e">
        <f>VLOOKUP($S79,PercentGoalStats!$A$3:$AE$998,15,FALSE)</f>
        <v>#REF!</v>
      </c>
      <c r="I79" s="58" t="e">
        <f>VLOOKUP($S79,PercentGoalStats!$A$3:$AE$998,17,FALSE)</f>
        <v>#REF!</v>
      </c>
      <c r="J79" s="58" t="e">
        <f>VLOOKUP($S79,PercentGoalStats!$A$3:$AE$998,18,FALSE)</f>
        <v>#REF!</v>
      </c>
      <c r="K79" s="58" t="e">
        <f>VLOOKUP($S79,PercentGoalStats!$A$3:$AE$998,20,FALSE)</f>
        <v>#REF!</v>
      </c>
      <c r="L79" s="58" t="e">
        <f>VLOOKUP($S79,PercentGoalStats!$A$3:$AE$998,21,FALSE)</f>
        <v>#REF!</v>
      </c>
      <c r="M79" s="58" t="e">
        <f>VLOOKUP($S79,PercentGoalStats!$A$3:$AE$998,23,FALSE)</f>
        <v>#REF!</v>
      </c>
      <c r="N79" s="58" t="e">
        <f>VLOOKUP($S79,PercentGoalStats!$A$3:$AE$998,24,FALSE)</f>
        <v>#REF!</v>
      </c>
      <c r="O79" s="58" t="e">
        <f>VLOOKUP($S79,PercentGoalStats!$A$3:$AE$998,26,FALSE)</f>
        <v>#REF!</v>
      </c>
      <c r="P79" s="58" t="e">
        <f>VLOOKUP($S79,PercentGoalStats!$A$3:$AE$998,27,FALSE)</f>
        <v>#REF!</v>
      </c>
      <c r="Q79" s="58" t="e">
        <f>VLOOKUP($S79,PercentGoalStats!$A$3:$AE$998,29,FALSE)</f>
        <v>#REF!</v>
      </c>
      <c r="R79" s="58" t="e">
        <f>VLOOKUP($S79,PercentGoalStats!$A$3:$AE$998,30,FALSE)</f>
        <v>#REF!</v>
      </c>
      <c r="S79" s="53" t="e">
        <f>Fixtures!#REF!</f>
        <v>#REF!</v>
      </c>
      <c r="T79" s="54" t="e">
        <f>Fixtures!#REF!</f>
        <v>#REF!</v>
      </c>
      <c r="U79" s="53" t="e">
        <f>Fixtures!#REF!</f>
        <v>#REF!</v>
      </c>
      <c r="V79" s="57" t="e">
        <f>VLOOKUP($U79,PercentGoalStats!$A$3:$AE$998,5,FALSE)</f>
        <v>#REF!</v>
      </c>
      <c r="W79" s="58" t="e">
        <f>VLOOKUP($U79,PercentGoalStats!$A$3:$AE$998,7,FALSE)</f>
        <v>#REF!</v>
      </c>
      <c r="X79" s="58" t="e">
        <f>VLOOKUP($U79,PercentGoalStats!$A$3:$AE$998,8,FALSE)</f>
        <v>#REF!</v>
      </c>
      <c r="Y79" s="58" t="e">
        <f>VLOOKUP($U79,PercentGoalStats!$A$3:$AE$998,10,FALSE)</f>
        <v>#REF!</v>
      </c>
      <c r="Z79" s="58" t="e">
        <f>VLOOKUP($U79,PercentGoalStats!$A$3:$AE$998,11,FALSE)</f>
        <v>#REF!</v>
      </c>
      <c r="AA79" s="58" t="e">
        <f>VLOOKUP($U79,PercentGoalStats!$A$3:$AE$998,13,FALSE)</f>
        <v>#REF!</v>
      </c>
      <c r="AB79" s="58" t="e">
        <f>VLOOKUP($U79,PercentGoalStats!$A$3:$AE$998,14,FALSE)</f>
        <v>#REF!</v>
      </c>
      <c r="AC79" s="58" t="e">
        <f>VLOOKUP($U79,PercentGoalStats!$A$3:$AE$998,16,FALSE)</f>
        <v>#REF!</v>
      </c>
      <c r="AD79" s="58" t="e">
        <f>VLOOKUP($U79,PercentGoalStats!$A$3:$AE$998,17,FALSE)</f>
        <v>#REF!</v>
      </c>
      <c r="AE79" s="58" t="e">
        <f>VLOOKUP($U79,PercentGoalStats!$A$3:$AE$998,19,FALSE)</f>
        <v>#REF!</v>
      </c>
      <c r="AF79" s="58" t="e">
        <f>VLOOKUP($U79,PercentGoalStats!$A$3:$AE$998,20,FALSE)</f>
        <v>#REF!</v>
      </c>
      <c r="AG79" s="58" t="e">
        <f>VLOOKUP($U79,PercentGoalStats!$A$3:$AE$998,22,FALSE)</f>
        <v>#REF!</v>
      </c>
      <c r="AH79" s="58" t="e">
        <f>VLOOKUP($U79,PercentGoalStats!$A$3:$AE$998,23,FALSE)</f>
        <v>#REF!</v>
      </c>
      <c r="AI79" s="58" t="e">
        <f>VLOOKUP($U79,PercentGoalStats!$A$3:$AE$998,25,FALSE)</f>
        <v>#REF!</v>
      </c>
      <c r="AJ79" s="58" t="e">
        <f>VLOOKUP($U79,PercentGoalStats!$A$3:$AE$998,26,FALSE)</f>
        <v>#REF!</v>
      </c>
      <c r="AK79" s="58" t="e">
        <f>VLOOKUP($U79,PercentGoalStats!$A$3:$AE$998,28,FALSE)</f>
        <v>#REF!</v>
      </c>
      <c r="AL79" s="58" t="e">
        <f>VLOOKUP($U79,PercentGoalStats!$A$3:$AE$998,29,FALSE)</f>
        <v>#REF!</v>
      </c>
      <c r="AM79" s="58" t="e">
        <f>VLOOKUP($U79,PercentGoalStats!$A$3:$AE$998,31,FALSE)</f>
        <v>#REF!</v>
      </c>
    </row>
    <row r="80" spans="1:39" ht="14.4" hidden="1" thickTop="1" x14ac:dyDescent="0.3">
      <c r="A80" s="57" t="e">
        <f>VLOOKUP($S80,PercentGoalStats!$A$3:$AE$998,5,FALSE)</f>
        <v>#REF!</v>
      </c>
      <c r="B80" s="58" t="e">
        <f>VLOOKUP($S80,PercentGoalStats!$A$3:$AE$998,6,FALSE)</f>
        <v>#REF!</v>
      </c>
      <c r="C80" s="58" t="e">
        <f>VLOOKUP($S80,PercentGoalStats!$A$3:$AE$998,8,FALSE)</f>
        <v>#REF!</v>
      </c>
      <c r="D80" s="58" t="e">
        <f>VLOOKUP($S80,PercentGoalStats!$A$3:$AE$998,9,FALSE)</f>
        <v>#REF!</v>
      </c>
      <c r="E80" s="58" t="e">
        <f>VLOOKUP($S80,PercentGoalStats!$A$3:$AE$998,11,FALSE)</f>
        <v>#REF!</v>
      </c>
      <c r="F80" s="58" t="e">
        <f>VLOOKUP($S80,PercentGoalStats!$A$3:$AE$998,12,FALSE)</f>
        <v>#REF!</v>
      </c>
      <c r="G80" s="58" t="e">
        <f>VLOOKUP($S80,PercentGoalStats!$A$3:$AE$998,14,FALSE)</f>
        <v>#REF!</v>
      </c>
      <c r="H80" s="58" t="e">
        <f>VLOOKUP($S80,PercentGoalStats!$A$3:$AE$998,15,FALSE)</f>
        <v>#REF!</v>
      </c>
      <c r="I80" s="58" t="e">
        <f>VLOOKUP($S80,PercentGoalStats!$A$3:$AE$998,17,FALSE)</f>
        <v>#REF!</v>
      </c>
      <c r="J80" s="58" t="e">
        <f>VLOOKUP($S80,PercentGoalStats!$A$3:$AE$998,18,FALSE)</f>
        <v>#REF!</v>
      </c>
      <c r="K80" s="58" t="e">
        <f>VLOOKUP($S80,PercentGoalStats!$A$3:$AE$998,20,FALSE)</f>
        <v>#REF!</v>
      </c>
      <c r="L80" s="58" t="e">
        <f>VLOOKUP($S80,PercentGoalStats!$A$3:$AE$998,21,FALSE)</f>
        <v>#REF!</v>
      </c>
      <c r="M80" s="58" t="e">
        <f>VLOOKUP($S80,PercentGoalStats!$A$3:$AE$998,23,FALSE)</f>
        <v>#REF!</v>
      </c>
      <c r="N80" s="58" t="e">
        <f>VLOOKUP($S80,PercentGoalStats!$A$3:$AE$998,24,FALSE)</f>
        <v>#REF!</v>
      </c>
      <c r="O80" s="58" t="e">
        <f>VLOOKUP($S80,PercentGoalStats!$A$3:$AE$998,26,FALSE)</f>
        <v>#REF!</v>
      </c>
      <c r="P80" s="58" t="e">
        <f>VLOOKUP($S80,PercentGoalStats!$A$3:$AE$998,27,FALSE)</f>
        <v>#REF!</v>
      </c>
      <c r="Q80" s="58" t="e">
        <f>VLOOKUP($S80,PercentGoalStats!$A$3:$AE$998,29,FALSE)</f>
        <v>#REF!</v>
      </c>
      <c r="R80" s="58" t="e">
        <f>VLOOKUP($S80,PercentGoalStats!$A$3:$AE$998,30,FALSE)</f>
        <v>#REF!</v>
      </c>
      <c r="S80" s="53" t="e">
        <f>Fixtures!#REF!</f>
        <v>#REF!</v>
      </c>
      <c r="T80" s="54" t="e">
        <f>Fixtures!#REF!</f>
        <v>#REF!</v>
      </c>
      <c r="U80" s="53" t="e">
        <f>Fixtures!#REF!</f>
        <v>#REF!</v>
      </c>
      <c r="V80" s="57" t="e">
        <f>VLOOKUP($U80,PercentGoalStats!$A$3:$AE$998,5,FALSE)</f>
        <v>#REF!</v>
      </c>
      <c r="W80" s="58" t="e">
        <f>VLOOKUP($U80,PercentGoalStats!$A$3:$AE$998,7,FALSE)</f>
        <v>#REF!</v>
      </c>
      <c r="X80" s="58" t="e">
        <f>VLOOKUP($U80,PercentGoalStats!$A$3:$AE$998,8,FALSE)</f>
        <v>#REF!</v>
      </c>
      <c r="Y80" s="58" t="e">
        <f>VLOOKUP($U80,PercentGoalStats!$A$3:$AE$998,10,FALSE)</f>
        <v>#REF!</v>
      </c>
      <c r="Z80" s="58" t="e">
        <f>VLOOKUP($U80,PercentGoalStats!$A$3:$AE$998,11,FALSE)</f>
        <v>#REF!</v>
      </c>
      <c r="AA80" s="58" t="e">
        <f>VLOOKUP($U80,PercentGoalStats!$A$3:$AE$998,13,FALSE)</f>
        <v>#REF!</v>
      </c>
      <c r="AB80" s="58" t="e">
        <f>VLOOKUP($U80,PercentGoalStats!$A$3:$AE$998,14,FALSE)</f>
        <v>#REF!</v>
      </c>
      <c r="AC80" s="58" t="e">
        <f>VLOOKUP($U80,PercentGoalStats!$A$3:$AE$998,16,FALSE)</f>
        <v>#REF!</v>
      </c>
      <c r="AD80" s="58" t="e">
        <f>VLOOKUP($U80,PercentGoalStats!$A$3:$AE$998,17,FALSE)</f>
        <v>#REF!</v>
      </c>
      <c r="AE80" s="58" t="e">
        <f>VLOOKUP($U80,PercentGoalStats!$A$3:$AE$998,19,FALSE)</f>
        <v>#REF!</v>
      </c>
      <c r="AF80" s="58" t="e">
        <f>VLOOKUP($U80,PercentGoalStats!$A$3:$AE$998,20,FALSE)</f>
        <v>#REF!</v>
      </c>
      <c r="AG80" s="58" t="e">
        <f>VLOOKUP($U80,PercentGoalStats!$A$3:$AE$998,22,FALSE)</f>
        <v>#REF!</v>
      </c>
      <c r="AH80" s="58" t="e">
        <f>VLOOKUP($U80,PercentGoalStats!$A$3:$AE$998,23,FALSE)</f>
        <v>#REF!</v>
      </c>
      <c r="AI80" s="58" t="e">
        <f>VLOOKUP($U80,PercentGoalStats!$A$3:$AE$998,25,FALSE)</f>
        <v>#REF!</v>
      </c>
      <c r="AJ80" s="58" t="e">
        <f>VLOOKUP($U80,PercentGoalStats!$A$3:$AE$998,26,FALSE)</f>
        <v>#REF!</v>
      </c>
      <c r="AK80" s="58" t="e">
        <f>VLOOKUP($U80,PercentGoalStats!$A$3:$AE$998,28,FALSE)</f>
        <v>#REF!</v>
      </c>
      <c r="AL80" s="58" t="e">
        <f>VLOOKUP($U80,PercentGoalStats!$A$3:$AE$998,29,FALSE)</f>
        <v>#REF!</v>
      </c>
      <c r="AM80" s="58" t="e">
        <f>VLOOKUP($U80,PercentGoalStats!$A$3:$AE$998,31,FALSE)</f>
        <v>#REF!</v>
      </c>
    </row>
    <row r="81" spans="1:39" ht="14.4" hidden="1" thickTop="1" x14ac:dyDescent="0.3">
      <c r="A81" s="57" t="e">
        <f>VLOOKUP($S81,PercentGoalStats!$A$3:$AE$998,5,FALSE)</f>
        <v>#REF!</v>
      </c>
      <c r="B81" s="58" t="e">
        <f>VLOOKUP($S81,PercentGoalStats!$A$3:$AE$998,6,FALSE)</f>
        <v>#REF!</v>
      </c>
      <c r="C81" s="58" t="e">
        <f>VLOOKUP($S81,PercentGoalStats!$A$3:$AE$998,8,FALSE)</f>
        <v>#REF!</v>
      </c>
      <c r="D81" s="58" t="e">
        <f>VLOOKUP($S81,PercentGoalStats!$A$3:$AE$998,9,FALSE)</f>
        <v>#REF!</v>
      </c>
      <c r="E81" s="58" t="e">
        <f>VLOOKUP($S81,PercentGoalStats!$A$3:$AE$998,11,FALSE)</f>
        <v>#REF!</v>
      </c>
      <c r="F81" s="58" t="e">
        <f>VLOOKUP($S81,PercentGoalStats!$A$3:$AE$998,12,FALSE)</f>
        <v>#REF!</v>
      </c>
      <c r="G81" s="58" t="e">
        <f>VLOOKUP($S81,PercentGoalStats!$A$3:$AE$998,14,FALSE)</f>
        <v>#REF!</v>
      </c>
      <c r="H81" s="58" t="e">
        <f>VLOOKUP($S81,PercentGoalStats!$A$3:$AE$998,15,FALSE)</f>
        <v>#REF!</v>
      </c>
      <c r="I81" s="58" t="e">
        <f>VLOOKUP($S81,PercentGoalStats!$A$3:$AE$998,17,FALSE)</f>
        <v>#REF!</v>
      </c>
      <c r="J81" s="58" t="e">
        <f>VLOOKUP($S81,PercentGoalStats!$A$3:$AE$998,18,FALSE)</f>
        <v>#REF!</v>
      </c>
      <c r="K81" s="58" t="e">
        <f>VLOOKUP($S81,PercentGoalStats!$A$3:$AE$998,20,FALSE)</f>
        <v>#REF!</v>
      </c>
      <c r="L81" s="58" t="e">
        <f>VLOOKUP($S81,PercentGoalStats!$A$3:$AE$998,21,FALSE)</f>
        <v>#REF!</v>
      </c>
      <c r="M81" s="58" t="e">
        <f>VLOOKUP($S81,PercentGoalStats!$A$3:$AE$998,23,FALSE)</f>
        <v>#REF!</v>
      </c>
      <c r="N81" s="58" t="e">
        <f>VLOOKUP($S81,PercentGoalStats!$A$3:$AE$998,24,FALSE)</f>
        <v>#REF!</v>
      </c>
      <c r="O81" s="58" t="e">
        <f>VLOOKUP($S81,PercentGoalStats!$A$3:$AE$998,26,FALSE)</f>
        <v>#REF!</v>
      </c>
      <c r="P81" s="58" t="e">
        <f>VLOOKUP($S81,PercentGoalStats!$A$3:$AE$998,27,FALSE)</f>
        <v>#REF!</v>
      </c>
      <c r="Q81" s="58" t="e">
        <f>VLOOKUP($S81,PercentGoalStats!$A$3:$AE$998,29,FALSE)</f>
        <v>#REF!</v>
      </c>
      <c r="R81" s="58" t="e">
        <f>VLOOKUP($S81,PercentGoalStats!$A$3:$AE$998,30,FALSE)</f>
        <v>#REF!</v>
      </c>
      <c r="S81" s="53" t="e">
        <f>Fixtures!#REF!</f>
        <v>#REF!</v>
      </c>
      <c r="T81" s="54" t="e">
        <f>Fixtures!#REF!</f>
        <v>#REF!</v>
      </c>
      <c r="U81" s="53" t="e">
        <f>Fixtures!#REF!</f>
        <v>#REF!</v>
      </c>
      <c r="V81" s="57" t="e">
        <f>VLOOKUP($U81,PercentGoalStats!$A$3:$AE$998,5,FALSE)</f>
        <v>#REF!</v>
      </c>
      <c r="W81" s="58" t="e">
        <f>VLOOKUP($U81,PercentGoalStats!$A$3:$AE$998,7,FALSE)</f>
        <v>#REF!</v>
      </c>
      <c r="X81" s="58" t="e">
        <f>VLOOKUP($U81,PercentGoalStats!$A$3:$AE$998,8,FALSE)</f>
        <v>#REF!</v>
      </c>
      <c r="Y81" s="58" t="e">
        <f>VLOOKUP($U81,PercentGoalStats!$A$3:$AE$998,10,FALSE)</f>
        <v>#REF!</v>
      </c>
      <c r="Z81" s="58" t="e">
        <f>VLOOKUP($U81,PercentGoalStats!$A$3:$AE$998,11,FALSE)</f>
        <v>#REF!</v>
      </c>
      <c r="AA81" s="58" t="e">
        <f>VLOOKUP($U81,PercentGoalStats!$A$3:$AE$998,13,FALSE)</f>
        <v>#REF!</v>
      </c>
      <c r="AB81" s="58" t="e">
        <f>VLOOKUP($U81,PercentGoalStats!$A$3:$AE$998,14,FALSE)</f>
        <v>#REF!</v>
      </c>
      <c r="AC81" s="58" t="e">
        <f>VLOOKUP($U81,PercentGoalStats!$A$3:$AE$998,16,FALSE)</f>
        <v>#REF!</v>
      </c>
      <c r="AD81" s="58" t="e">
        <f>VLOOKUP($U81,PercentGoalStats!$A$3:$AE$998,17,FALSE)</f>
        <v>#REF!</v>
      </c>
      <c r="AE81" s="58" t="e">
        <f>VLOOKUP($U81,PercentGoalStats!$A$3:$AE$998,19,FALSE)</f>
        <v>#REF!</v>
      </c>
      <c r="AF81" s="58" t="e">
        <f>VLOOKUP($U81,PercentGoalStats!$A$3:$AE$998,20,FALSE)</f>
        <v>#REF!</v>
      </c>
      <c r="AG81" s="58" t="e">
        <f>VLOOKUP($U81,PercentGoalStats!$A$3:$AE$998,22,FALSE)</f>
        <v>#REF!</v>
      </c>
      <c r="AH81" s="58" t="e">
        <f>VLOOKUP($U81,PercentGoalStats!$A$3:$AE$998,23,FALSE)</f>
        <v>#REF!</v>
      </c>
      <c r="AI81" s="58" t="e">
        <f>VLOOKUP($U81,PercentGoalStats!$A$3:$AE$998,25,FALSE)</f>
        <v>#REF!</v>
      </c>
      <c r="AJ81" s="58" t="e">
        <f>VLOOKUP($U81,PercentGoalStats!$A$3:$AE$998,26,FALSE)</f>
        <v>#REF!</v>
      </c>
      <c r="AK81" s="58" t="e">
        <f>VLOOKUP($U81,PercentGoalStats!$A$3:$AE$998,28,FALSE)</f>
        <v>#REF!</v>
      </c>
      <c r="AL81" s="58" t="e">
        <f>VLOOKUP($U81,PercentGoalStats!$A$3:$AE$998,29,FALSE)</f>
        <v>#REF!</v>
      </c>
      <c r="AM81" s="58" t="e">
        <f>VLOOKUP($U81,PercentGoalStats!$A$3:$AE$998,31,FALSE)</f>
        <v>#REF!</v>
      </c>
    </row>
    <row r="82" spans="1:39" ht="14.4" hidden="1" thickTop="1" x14ac:dyDescent="0.3">
      <c r="A82" s="57" t="e">
        <f>VLOOKUP($S82,PercentGoalStats!$A$3:$AE$998,5,FALSE)</f>
        <v>#REF!</v>
      </c>
      <c r="B82" s="58" t="e">
        <f>VLOOKUP($S82,PercentGoalStats!$A$3:$AE$998,6,FALSE)</f>
        <v>#REF!</v>
      </c>
      <c r="C82" s="58" t="e">
        <f>VLOOKUP($S82,PercentGoalStats!$A$3:$AE$998,8,FALSE)</f>
        <v>#REF!</v>
      </c>
      <c r="D82" s="58" t="e">
        <f>VLOOKUP($S82,PercentGoalStats!$A$3:$AE$998,9,FALSE)</f>
        <v>#REF!</v>
      </c>
      <c r="E82" s="58" t="e">
        <f>VLOOKUP($S82,PercentGoalStats!$A$3:$AE$998,11,FALSE)</f>
        <v>#REF!</v>
      </c>
      <c r="F82" s="58" t="e">
        <f>VLOOKUP($S82,PercentGoalStats!$A$3:$AE$998,12,FALSE)</f>
        <v>#REF!</v>
      </c>
      <c r="G82" s="58" t="e">
        <f>VLOOKUP($S82,PercentGoalStats!$A$3:$AE$998,14,FALSE)</f>
        <v>#REF!</v>
      </c>
      <c r="H82" s="58" t="e">
        <f>VLOOKUP($S82,PercentGoalStats!$A$3:$AE$998,15,FALSE)</f>
        <v>#REF!</v>
      </c>
      <c r="I82" s="58" t="e">
        <f>VLOOKUP($S82,PercentGoalStats!$A$3:$AE$998,17,FALSE)</f>
        <v>#REF!</v>
      </c>
      <c r="J82" s="58" t="e">
        <f>VLOOKUP($S82,PercentGoalStats!$A$3:$AE$998,18,FALSE)</f>
        <v>#REF!</v>
      </c>
      <c r="K82" s="58" t="e">
        <f>VLOOKUP($S82,PercentGoalStats!$A$3:$AE$998,20,FALSE)</f>
        <v>#REF!</v>
      </c>
      <c r="L82" s="58" t="e">
        <f>VLOOKUP($S82,PercentGoalStats!$A$3:$AE$998,21,FALSE)</f>
        <v>#REF!</v>
      </c>
      <c r="M82" s="58" t="e">
        <f>VLOOKUP($S82,PercentGoalStats!$A$3:$AE$998,23,FALSE)</f>
        <v>#REF!</v>
      </c>
      <c r="N82" s="58" t="e">
        <f>VLOOKUP($S82,PercentGoalStats!$A$3:$AE$998,24,FALSE)</f>
        <v>#REF!</v>
      </c>
      <c r="O82" s="58" t="e">
        <f>VLOOKUP($S82,PercentGoalStats!$A$3:$AE$998,26,FALSE)</f>
        <v>#REF!</v>
      </c>
      <c r="P82" s="58" t="e">
        <f>VLOOKUP($S82,PercentGoalStats!$A$3:$AE$998,27,FALSE)</f>
        <v>#REF!</v>
      </c>
      <c r="Q82" s="58" t="e">
        <f>VLOOKUP($S82,PercentGoalStats!$A$3:$AE$998,29,FALSE)</f>
        <v>#REF!</v>
      </c>
      <c r="R82" s="58" t="e">
        <f>VLOOKUP($S82,PercentGoalStats!$A$3:$AE$998,30,FALSE)</f>
        <v>#REF!</v>
      </c>
      <c r="S82" s="53" t="e">
        <f>Fixtures!#REF!</f>
        <v>#REF!</v>
      </c>
      <c r="T82" s="54" t="e">
        <f>Fixtures!#REF!</f>
        <v>#REF!</v>
      </c>
      <c r="U82" s="53" t="e">
        <f>Fixtures!#REF!</f>
        <v>#REF!</v>
      </c>
      <c r="V82" s="57" t="e">
        <f>VLOOKUP($U82,PercentGoalStats!$A$3:$AE$998,5,FALSE)</f>
        <v>#REF!</v>
      </c>
      <c r="W82" s="58" t="e">
        <f>VLOOKUP($U82,PercentGoalStats!$A$3:$AE$998,7,FALSE)</f>
        <v>#REF!</v>
      </c>
      <c r="X82" s="58" t="e">
        <f>VLOOKUP($U82,PercentGoalStats!$A$3:$AE$998,8,FALSE)</f>
        <v>#REF!</v>
      </c>
      <c r="Y82" s="58" t="e">
        <f>VLOOKUP($U82,PercentGoalStats!$A$3:$AE$998,10,FALSE)</f>
        <v>#REF!</v>
      </c>
      <c r="Z82" s="58" t="e">
        <f>VLOOKUP($U82,PercentGoalStats!$A$3:$AE$998,11,FALSE)</f>
        <v>#REF!</v>
      </c>
      <c r="AA82" s="58" t="e">
        <f>VLOOKUP($U82,PercentGoalStats!$A$3:$AE$998,13,FALSE)</f>
        <v>#REF!</v>
      </c>
      <c r="AB82" s="58" t="e">
        <f>VLOOKUP($U82,PercentGoalStats!$A$3:$AE$998,14,FALSE)</f>
        <v>#REF!</v>
      </c>
      <c r="AC82" s="58" t="e">
        <f>VLOOKUP($U82,PercentGoalStats!$A$3:$AE$998,16,FALSE)</f>
        <v>#REF!</v>
      </c>
      <c r="AD82" s="58" t="e">
        <f>VLOOKUP($U82,PercentGoalStats!$A$3:$AE$998,17,FALSE)</f>
        <v>#REF!</v>
      </c>
      <c r="AE82" s="58" t="e">
        <f>VLOOKUP($U82,PercentGoalStats!$A$3:$AE$998,19,FALSE)</f>
        <v>#REF!</v>
      </c>
      <c r="AF82" s="58" t="e">
        <f>VLOOKUP($U82,PercentGoalStats!$A$3:$AE$998,20,FALSE)</f>
        <v>#REF!</v>
      </c>
      <c r="AG82" s="58" t="e">
        <f>VLOOKUP($U82,PercentGoalStats!$A$3:$AE$998,22,FALSE)</f>
        <v>#REF!</v>
      </c>
      <c r="AH82" s="58" t="e">
        <f>VLOOKUP($U82,PercentGoalStats!$A$3:$AE$998,23,FALSE)</f>
        <v>#REF!</v>
      </c>
      <c r="AI82" s="58" t="e">
        <f>VLOOKUP($U82,PercentGoalStats!$A$3:$AE$998,25,FALSE)</f>
        <v>#REF!</v>
      </c>
      <c r="AJ82" s="58" t="e">
        <f>VLOOKUP($U82,PercentGoalStats!$A$3:$AE$998,26,FALSE)</f>
        <v>#REF!</v>
      </c>
      <c r="AK82" s="58" t="e">
        <f>VLOOKUP($U82,PercentGoalStats!$A$3:$AE$998,28,FALSE)</f>
        <v>#REF!</v>
      </c>
      <c r="AL82" s="58" t="e">
        <f>VLOOKUP($U82,PercentGoalStats!$A$3:$AE$998,29,FALSE)</f>
        <v>#REF!</v>
      </c>
      <c r="AM82" s="58" t="e">
        <f>VLOOKUP($U82,PercentGoalStats!$A$3:$AE$998,31,FALSE)</f>
        <v>#REF!</v>
      </c>
    </row>
    <row r="83" spans="1:39" ht="14.4" hidden="1" thickTop="1" x14ac:dyDescent="0.3">
      <c r="A83" s="57" t="e">
        <f>VLOOKUP($S83,PercentGoalStats!$A$3:$AE$998,5,FALSE)</f>
        <v>#REF!</v>
      </c>
      <c r="B83" s="58" t="e">
        <f>VLOOKUP($S83,PercentGoalStats!$A$3:$AE$998,6,FALSE)</f>
        <v>#REF!</v>
      </c>
      <c r="C83" s="58" t="e">
        <f>VLOOKUP($S83,PercentGoalStats!$A$3:$AE$998,8,FALSE)</f>
        <v>#REF!</v>
      </c>
      <c r="D83" s="58" t="e">
        <f>VLOOKUP($S83,PercentGoalStats!$A$3:$AE$998,9,FALSE)</f>
        <v>#REF!</v>
      </c>
      <c r="E83" s="58" t="e">
        <f>VLOOKUP($S83,PercentGoalStats!$A$3:$AE$998,11,FALSE)</f>
        <v>#REF!</v>
      </c>
      <c r="F83" s="58" t="e">
        <f>VLOOKUP($S83,PercentGoalStats!$A$3:$AE$998,12,FALSE)</f>
        <v>#REF!</v>
      </c>
      <c r="G83" s="58" t="e">
        <f>VLOOKUP($S83,PercentGoalStats!$A$3:$AE$998,14,FALSE)</f>
        <v>#REF!</v>
      </c>
      <c r="H83" s="58" t="e">
        <f>VLOOKUP($S83,PercentGoalStats!$A$3:$AE$998,15,FALSE)</f>
        <v>#REF!</v>
      </c>
      <c r="I83" s="58" t="e">
        <f>VLOOKUP($S83,PercentGoalStats!$A$3:$AE$998,17,FALSE)</f>
        <v>#REF!</v>
      </c>
      <c r="J83" s="58" t="e">
        <f>VLOOKUP($S83,PercentGoalStats!$A$3:$AE$998,18,FALSE)</f>
        <v>#REF!</v>
      </c>
      <c r="K83" s="58" t="e">
        <f>VLOOKUP($S83,PercentGoalStats!$A$3:$AE$998,20,FALSE)</f>
        <v>#REF!</v>
      </c>
      <c r="L83" s="58" t="e">
        <f>VLOOKUP($S83,PercentGoalStats!$A$3:$AE$998,21,FALSE)</f>
        <v>#REF!</v>
      </c>
      <c r="M83" s="58" t="e">
        <f>VLOOKUP($S83,PercentGoalStats!$A$3:$AE$998,23,FALSE)</f>
        <v>#REF!</v>
      </c>
      <c r="N83" s="58" t="e">
        <f>VLOOKUP($S83,PercentGoalStats!$A$3:$AE$998,24,FALSE)</f>
        <v>#REF!</v>
      </c>
      <c r="O83" s="58" t="e">
        <f>VLOOKUP($S83,PercentGoalStats!$A$3:$AE$998,26,FALSE)</f>
        <v>#REF!</v>
      </c>
      <c r="P83" s="58" t="e">
        <f>VLOOKUP($S83,PercentGoalStats!$A$3:$AE$998,27,FALSE)</f>
        <v>#REF!</v>
      </c>
      <c r="Q83" s="58" t="e">
        <f>VLOOKUP($S83,PercentGoalStats!$A$3:$AE$998,29,FALSE)</f>
        <v>#REF!</v>
      </c>
      <c r="R83" s="58" t="e">
        <f>VLOOKUP($S83,PercentGoalStats!$A$3:$AE$998,30,FALSE)</f>
        <v>#REF!</v>
      </c>
      <c r="S83" s="53" t="e">
        <f>Fixtures!#REF!</f>
        <v>#REF!</v>
      </c>
      <c r="T83" s="54" t="e">
        <f>Fixtures!#REF!</f>
        <v>#REF!</v>
      </c>
      <c r="U83" s="53" t="e">
        <f>Fixtures!#REF!</f>
        <v>#REF!</v>
      </c>
      <c r="V83" s="57" t="e">
        <f>VLOOKUP($U83,PercentGoalStats!$A$3:$AE$998,5,FALSE)</f>
        <v>#REF!</v>
      </c>
      <c r="W83" s="58" t="e">
        <f>VLOOKUP($U83,PercentGoalStats!$A$3:$AE$998,7,FALSE)</f>
        <v>#REF!</v>
      </c>
      <c r="X83" s="58" t="e">
        <f>VLOOKUP($U83,PercentGoalStats!$A$3:$AE$998,8,FALSE)</f>
        <v>#REF!</v>
      </c>
      <c r="Y83" s="58" t="e">
        <f>VLOOKUP($U83,PercentGoalStats!$A$3:$AE$998,10,FALSE)</f>
        <v>#REF!</v>
      </c>
      <c r="Z83" s="58" t="e">
        <f>VLOOKUP($U83,PercentGoalStats!$A$3:$AE$998,11,FALSE)</f>
        <v>#REF!</v>
      </c>
      <c r="AA83" s="58" t="e">
        <f>VLOOKUP($U83,PercentGoalStats!$A$3:$AE$998,13,FALSE)</f>
        <v>#REF!</v>
      </c>
      <c r="AB83" s="58" t="e">
        <f>VLOOKUP($U83,PercentGoalStats!$A$3:$AE$998,14,FALSE)</f>
        <v>#REF!</v>
      </c>
      <c r="AC83" s="58" t="e">
        <f>VLOOKUP($U83,PercentGoalStats!$A$3:$AE$998,16,FALSE)</f>
        <v>#REF!</v>
      </c>
      <c r="AD83" s="58" t="e">
        <f>VLOOKUP($U83,PercentGoalStats!$A$3:$AE$998,17,FALSE)</f>
        <v>#REF!</v>
      </c>
      <c r="AE83" s="58" t="e">
        <f>VLOOKUP($U83,PercentGoalStats!$A$3:$AE$998,19,FALSE)</f>
        <v>#REF!</v>
      </c>
      <c r="AF83" s="58" t="e">
        <f>VLOOKUP($U83,PercentGoalStats!$A$3:$AE$998,20,FALSE)</f>
        <v>#REF!</v>
      </c>
      <c r="AG83" s="58" t="e">
        <f>VLOOKUP($U83,PercentGoalStats!$A$3:$AE$998,22,FALSE)</f>
        <v>#REF!</v>
      </c>
      <c r="AH83" s="58" t="e">
        <f>VLOOKUP($U83,PercentGoalStats!$A$3:$AE$998,23,FALSE)</f>
        <v>#REF!</v>
      </c>
      <c r="AI83" s="58" t="e">
        <f>VLOOKUP($U83,PercentGoalStats!$A$3:$AE$998,25,FALSE)</f>
        <v>#REF!</v>
      </c>
      <c r="AJ83" s="58" t="e">
        <f>VLOOKUP($U83,PercentGoalStats!$A$3:$AE$998,26,FALSE)</f>
        <v>#REF!</v>
      </c>
      <c r="AK83" s="58" t="e">
        <f>VLOOKUP($U83,PercentGoalStats!$A$3:$AE$998,28,FALSE)</f>
        <v>#REF!</v>
      </c>
      <c r="AL83" s="58" t="e">
        <f>VLOOKUP($U83,PercentGoalStats!$A$3:$AE$998,29,FALSE)</f>
        <v>#REF!</v>
      </c>
      <c r="AM83" s="58" t="e">
        <f>VLOOKUP($U83,PercentGoalStats!$A$3:$AE$998,31,FALSE)</f>
        <v>#REF!</v>
      </c>
    </row>
    <row r="84" spans="1:39" ht="14.4" hidden="1" thickTop="1" x14ac:dyDescent="0.3">
      <c r="A84" s="57" t="e">
        <f>VLOOKUP($S84,PercentGoalStats!$A$3:$AE$998,5,FALSE)</f>
        <v>#REF!</v>
      </c>
      <c r="B84" s="58" t="e">
        <f>VLOOKUP($S84,PercentGoalStats!$A$3:$AE$998,6,FALSE)</f>
        <v>#REF!</v>
      </c>
      <c r="C84" s="58" t="e">
        <f>VLOOKUP($S84,PercentGoalStats!$A$3:$AE$998,8,FALSE)</f>
        <v>#REF!</v>
      </c>
      <c r="D84" s="58" t="e">
        <f>VLOOKUP($S84,PercentGoalStats!$A$3:$AE$998,9,FALSE)</f>
        <v>#REF!</v>
      </c>
      <c r="E84" s="58" t="e">
        <f>VLOOKUP($S84,PercentGoalStats!$A$3:$AE$998,11,FALSE)</f>
        <v>#REF!</v>
      </c>
      <c r="F84" s="58" t="e">
        <f>VLOOKUP($S84,PercentGoalStats!$A$3:$AE$998,12,FALSE)</f>
        <v>#REF!</v>
      </c>
      <c r="G84" s="58" t="e">
        <f>VLOOKUP($S84,PercentGoalStats!$A$3:$AE$998,14,FALSE)</f>
        <v>#REF!</v>
      </c>
      <c r="H84" s="58" t="e">
        <f>VLOOKUP($S84,PercentGoalStats!$A$3:$AE$998,15,FALSE)</f>
        <v>#REF!</v>
      </c>
      <c r="I84" s="58" t="e">
        <f>VLOOKUP($S84,PercentGoalStats!$A$3:$AE$998,17,FALSE)</f>
        <v>#REF!</v>
      </c>
      <c r="J84" s="58" t="e">
        <f>VLOOKUP($S84,PercentGoalStats!$A$3:$AE$998,18,FALSE)</f>
        <v>#REF!</v>
      </c>
      <c r="K84" s="58" t="e">
        <f>VLOOKUP($S84,PercentGoalStats!$A$3:$AE$998,20,FALSE)</f>
        <v>#REF!</v>
      </c>
      <c r="L84" s="58" t="e">
        <f>VLOOKUP($S84,PercentGoalStats!$A$3:$AE$998,21,FALSE)</f>
        <v>#REF!</v>
      </c>
      <c r="M84" s="58" t="e">
        <f>VLOOKUP($S84,PercentGoalStats!$A$3:$AE$998,23,FALSE)</f>
        <v>#REF!</v>
      </c>
      <c r="N84" s="58" t="e">
        <f>VLOOKUP($S84,PercentGoalStats!$A$3:$AE$998,24,FALSE)</f>
        <v>#REF!</v>
      </c>
      <c r="O84" s="58" t="e">
        <f>VLOOKUP($S84,PercentGoalStats!$A$3:$AE$998,26,FALSE)</f>
        <v>#REF!</v>
      </c>
      <c r="P84" s="58" t="e">
        <f>VLOOKUP($S84,PercentGoalStats!$A$3:$AE$998,27,FALSE)</f>
        <v>#REF!</v>
      </c>
      <c r="Q84" s="58" t="e">
        <f>VLOOKUP($S84,PercentGoalStats!$A$3:$AE$998,29,FALSE)</f>
        <v>#REF!</v>
      </c>
      <c r="R84" s="58" t="e">
        <f>VLOOKUP($S84,PercentGoalStats!$A$3:$AE$998,30,FALSE)</f>
        <v>#REF!</v>
      </c>
      <c r="S84" s="53" t="e">
        <f>Fixtures!#REF!</f>
        <v>#REF!</v>
      </c>
      <c r="T84" s="54" t="e">
        <f>Fixtures!#REF!</f>
        <v>#REF!</v>
      </c>
      <c r="U84" s="53" t="e">
        <f>Fixtures!#REF!</f>
        <v>#REF!</v>
      </c>
      <c r="V84" s="57" t="e">
        <f>VLOOKUP($U84,PercentGoalStats!$A$3:$AE$998,5,FALSE)</f>
        <v>#REF!</v>
      </c>
      <c r="W84" s="58" t="e">
        <f>VLOOKUP($U84,PercentGoalStats!$A$3:$AE$998,7,FALSE)</f>
        <v>#REF!</v>
      </c>
      <c r="X84" s="58" t="e">
        <f>VLOOKUP($U84,PercentGoalStats!$A$3:$AE$998,8,FALSE)</f>
        <v>#REF!</v>
      </c>
      <c r="Y84" s="58" t="e">
        <f>VLOOKUP($U84,PercentGoalStats!$A$3:$AE$998,10,FALSE)</f>
        <v>#REF!</v>
      </c>
      <c r="Z84" s="58" t="e">
        <f>VLOOKUP($U84,PercentGoalStats!$A$3:$AE$998,11,FALSE)</f>
        <v>#REF!</v>
      </c>
      <c r="AA84" s="58" t="e">
        <f>VLOOKUP($U84,PercentGoalStats!$A$3:$AE$998,13,FALSE)</f>
        <v>#REF!</v>
      </c>
      <c r="AB84" s="58" t="e">
        <f>VLOOKUP($U84,PercentGoalStats!$A$3:$AE$998,14,FALSE)</f>
        <v>#REF!</v>
      </c>
      <c r="AC84" s="58" t="e">
        <f>VLOOKUP($U84,PercentGoalStats!$A$3:$AE$998,16,FALSE)</f>
        <v>#REF!</v>
      </c>
      <c r="AD84" s="58" t="e">
        <f>VLOOKUP($U84,PercentGoalStats!$A$3:$AE$998,17,FALSE)</f>
        <v>#REF!</v>
      </c>
      <c r="AE84" s="58" t="e">
        <f>VLOOKUP($U84,PercentGoalStats!$A$3:$AE$998,19,FALSE)</f>
        <v>#REF!</v>
      </c>
      <c r="AF84" s="58" t="e">
        <f>VLOOKUP($U84,PercentGoalStats!$A$3:$AE$998,20,FALSE)</f>
        <v>#REF!</v>
      </c>
      <c r="AG84" s="58" t="e">
        <f>VLOOKUP($U84,PercentGoalStats!$A$3:$AE$998,22,FALSE)</f>
        <v>#REF!</v>
      </c>
      <c r="AH84" s="58" t="e">
        <f>VLOOKUP($U84,PercentGoalStats!$A$3:$AE$998,23,FALSE)</f>
        <v>#REF!</v>
      </c>
      <c r="AI84" s="58" t="e">
        <f>VLOOKUP($U84,PercentGoalStats!$A$3:$AE$998,25,FALSE)</f>
        <v>#REF!</v>
      </c>
      <c r="AJ84" s="58" t="e">
        <f>VLOOKUP($U84,PercentGoalStats!$A$3:$AE$998,26,FALSE)</f>
        <v>#REF!</v>
      </c>
      <c r="AK84" s="58" t="e">
        <f>VLOOKUP($U84,PercentGoalStats!$A$3:$AE$998,28,FALSE)</f>
        <v>#REF!</v>
      </c>
      <c r="AL84" s="58" t="e">
        <f>VLOOKUP($U84,PercentGoalStats!$A$3:$AE$998,29,FALSE)</f>
        <v>#REF!</v>
      </c>
      <c r="AM84" s="58" t="e">
        <f>VLOOKUP($U84,PercentGoalStats!$A$3:$AE$998,31,FALSE)</f>
        <v>#REF!</v>
      </c>
    </row>
    <row r="85" spans="1:39" ht="14.4" hidden="1" thickTop="1" x14ac:dyDescent="0.3">
      <c r="A85" s="57" t="e">
        <f>VLOOKUP($S85,PercentGoalStats!$A$3:$AE$998,5,FALSE)</f>
        <v>#REF!</v>
      </c>
      <c r="B85" s="58" t="e">
        <f>VLOOKUP($S85,PercentGoalStats!$A$3:$AE$998,6,FALSE)</f>
        <v>#REF!</v>
      </c>
      <c r="C85" s="58" t="e">
        <f>VLOOKUP($S85,PercentGoalStats!$A$3:$AE$998,8,FALSE)</f>
        <v>#REF!</v>
      </c>
      <c r="D85" s="58" t="e">
        <f>VLOOKUP($S85,PercentGoalStats!$A$3:$AE$998,9,FALSE)</f>
        <v>#REF!</v>
      </c>
      <c r="E85" s="58" t="e">
        <f>VLOOKUP($S85,PercentGoalStats!$A$3:$AE$998,11,FALSE)</f>
        <v>#REF!</v>
      </c>
      <c r="F85" s="58" t="e">
        <f>VLOOKUP($S85,PercentGoalStats!$A$3:$AE$998,12,FALSE)</f>
        <v>#REF!</v>
      </c>
      <c r="G85" s="58" t="e">
        <f>VLOOKUP($S85,PercentGoalStats!$A$3:$AE$998,14,FALSE)</f>
        <v>#REF!</v>
      </c>
      <c r="H85" s="58" t="e">
        <f>VLOOKUP($S85,PercentGoalStats!$A$3:$AE$998,15,FALSE)</f>
        <v>#REF!</v>
      </c>
      <c r="I85" s="58" t="e">
        <f>VLOOKUP($S85,PercentGoalStats!$A$3:$AE$998,17,FALSE)</f>
        <v>#REF!</v>
      </c>
      <c r="J85" s="58" t="e">
        <f>VLOOKUP($S85,PercentGoalStats!$A$3:$AE$998,18,FALSE)</f>
        <v>#REF!</v>
      </c>
      <c r="K85" s="58" t="e">
        <f>VLOOKUP($S85,PercentGoalStats!$A$3:$AE$998,20,FALSE)</f>
        <v>#REF!</v>
      </c>
      <c r="L85" s="58" t="e">
        <f>VLOOKUP($S85,PercentGoalStats!$A$3:$AE$998,21,FALSE)</f>
        <v>#REF!</v>
      </c>
      <c r="M85" s="58" t="e">
        <f>VLOOKUP($S85,PercentGoalStats!$A$3:$AE$998,23,FALSE)</f>
        <v>#REF!</v>
      </c>
      <c r="N85" s="58" t="e">
        <f>VLOOKUP($S85,PercentGoalStats!$A$3:$AE$998,24,FALSE)</f>
        <v>#REF!</v>
      </c>
      <c r="O85" s="58" t="e">
        <f>VLOOKUP($S85,PercentGoalStats!$A$3:$AE$998,26,FALSE)</f>
        <v>#REF!</v>
      </c>
      <c r="P85" s="58" t="e">
        <f>VLOOKUP($S85,PercentGoalStats!$A$3:$AE$998,27,FALSE)</f>
        <v>#REF!</v>
      </c>
      <c r="Q85" s="58" t="e">
        <f>VLOOKUP($S85,PercentGoalStats!$A$3:$AE$998,29,FALSE)</f>
        <v>#REF!</v>
      </c>
      <c r="R85" s="58" t="e">
        <f>VLOOKUP($S85,PercentGoalStats!$A$3:$AE$998,30,FALSE)</f>
        <v>#REF!</v>
      </c>
      <c r="S85" s="53" t="e">
        <f>Fixtures!#REF!</f>
        <v>#REF!</v>
      </c>
      <c r="T85" s="54" t="e">
        <f>Fixtures!#REF!</f>
        <v>#REF!</v>
      </c>
      <c r="U85" s="53" t="e">
        <f>Fixtures!#REF!</f>
        <v>#REF!</v>
      </c>
      <c r="V85" s="57" t="e">
        <f>VLOOKUP($U85,PercentGoalStats!$A$3:$AE$998,5,FALSE)</f>
        <v>#REF!</v>
      </c>
      <c r="W85" s="58" t="e">
        <f>VLOOKUP($U85,PercentGoalStats!$A$3:$AE$998,7,FALSE)</f>
        <v>#REF!</v>
      </c>
      <c r="X85" s="58" t="e">
        <f>VLOOKUP($U85,PercentGoalStats!$A$3:$AE$998,8,FALSE)</f>
        <v>#REF!</v>
      </c>
      <c r="Y85" s="58" t="e">
        <f>VLOOKUP($U85,PercentGoalStats!$A$3:$AE$998,10,FALSE)</f>
        <v>#REF!</v>
      </c>
      <c r="Z85" s="58" t="e">
        <f>VLOOKUP($U85,PercentGoalStats!$A$3:$AE$998,11,FALSE)</f>
        <v>#REF!</v>
      </c>
      <c r="AA85" s="58" t="e">
        <f>VLOOKUP($U85,PercentGoalStats!$A$3:$AE$998,13,FALSE)</f>
        <v>#REF!</v>
      </c>
      <c r="AB85" s="58" t="e">
        <f>VLOOKUP($U85,PercentGoalStats!$A$3:$AE$998,14,FALSE)</f>
        <v>#REF!</v>
      </c>
      <c r="AC85" s="58" t="e">
        <f>VLOOKUP($U85,PercentGoalStats!$A$3:$AE$998,16,FALSE)</f>
        <v>#REF!</v>
      </c>
      <c r="AD85" s="58" t="e">
        <f>VLOOKUP($U85,PercentGoalStats!$A$3:$AE$998,17,FALSE)</f>
        <v>#REF!</v>
      </c>
      <c r="AE85" s="58" t="e">
        <f>VLOOKUP($U85,PercentGoalStats!$A$3:$AE$998,19,FALSE)</f>
        <v>#REF!</v>
      </c>
      <c r="AF85" s="58" t="e">
        <f>VLOOKUP($U85,PercentGoalStats!$A$3:$AE$998,20,FALSE)</f>
        <v>#REF!</v>
      </c>
      <c r="AG85" s="58" t="e">
        <f>VLOOKUP($U85,PercentGoalStats!$A$3:$AE$998,22,FALSE)</f>
        <v>#REF!</v>
      </c>
      <c r="AH85" s="58" t="e">
        <f>VLOOKUP($U85,PercentGoalStats!$A$3:$AE$998,23,FALSE)</f>
        <v>#REF!</v>
      </c>
      <c r="AI85" s="58" t="e">
        <f>VLOOKUP($U85,PercentGoalStats!$A$3:$AE$998,25,FALSE)</f>
        <v>#REF!</v>
      </c>
      <c r="AJ85" s="58" t="e">
        <f>VLOOKUP($U85,PercentGoalStats!$A$3:$AE$998,26,FALSE)</f>
        <v>#REF!</v>
      </c>
      <c r="AK85" s="58" t="e">
        <f>VLOOKUP($U85,PercentGoalStats!$A$3:$AE$998,28,FALSE)</f>
        <v>#REF!</v>
      </c>
      <c r="AL85" s="58" t="e">
        <f>VLOOKUP($U85,PercentGoalStats!$A$3:$AE$998,29,FALSE)</f>
        <v>#REF!</v>
      </c>
      <c r="AM85" s="58" t="e">
        <f>VLOOKUP($U85,PercentGoalStats!$A$3:$AE$998,31,FALSE)</f>
        <v>#REF!</v>
      </c>
    </row>
    <row r="86" spans="1:39" ht="14.4" hidden="1" thickTop="1" x14ac:dyDescent="0.3">
      <c r="A86" s="57" t="e">
        <f>VLOOKUP($S86,PercentGoalStats!$A$3:$AE$998,5,FALSE)</f>
        <v>#REF!</v>
      </c>
      <c r="B86" s="58" t="e">
        <f>VLOOKUP($S86,PercentGoalStats!$A$3:$AE$998,6,FALSE)</f>
        <v>#REF!</v>
      </c>
      <c r="C86" s="58" t="e">
        <f>VLOOKUP($S86,PercentGoalStats!$A$3:$AE$998,8,FALSE)</f>
        <v>#REF!</v>
      </c>
      <c r="D86" s="58" t="e">
        <f>VLOOKUP($S86,PercentGoalStats!$A$3:$AE$998,9,FALSE)</f>
        <v>#REF!</v>
      </c>
      <c r="E86" s="58" t="e">
        <f>VLOOKUP($S86,PercentGoalStats!$A$3:$AE$998,11,FALSE)</f>
        <v>#REF!</v>
      </c>
      <c r="F86" s="58" t="e">
        <f>VLOOKUP($S86,PercentGoalStats!$A$3:$AE$998,12,FALSE)</f>
        <v>#REF!</v>
      </c>
      <c r="G86" s="58" t="e">
        <f>VLOOKUP($S86,PercentGoalStats!$A$3:$AE$998,14,FALSE)</f>
        <v>#REF!</v>
      </c>
      <c r="H86" s="58" t="e">
        <f>VLOOKUP($S86,PercentGoalStats!$A$3:$AE$998,15,FALSE)</f>
        <v>#REF!</v>
      </c>
      <c r="I86" s="58" t="e">
        <f>VLOOKUP($S86,PercentGoalStats!$A$3:$AE$998,17,FALSE)</f>
        <v>#REF!</v>
      </c>
      <c r="J86" s="58" t="e">
        <f>VLOOKUP($S86,PercentGoalStats!$A$3:$AE$998,18,FALSE)</f>
        <v>#REF!</v>
      </c>
      <c r="K86" s="58" t="e">
        <f>VLOOKUP($S86,PercentGoalStats!$A$3:$AE$998,20,FALSE)</f>
        <v>#REF!</v>
      </c>
      <c r="L86" s="58" t="e">
        <f>VLOOKUP($S86,PercentGoalStats!$A$3:$AE$998,21,FALSE)</f>
        <v>#REF!</v>
      </c>
      <c r="M86" s="58" t="e">
        <f>VLOOKUP($S86,PercentGoalStats!$A$3:$AE$998,23,FALSE)</f>
        <v>#REF!</v>
      </c>
      <c r="N86" s="58" t="e">
        <f>VLOOKUP($S86,PercentGoalStats!$A$3:$AE$998,24,FALSE)</f>
        <v>#REF!</v>
      </c>
      <c r="O86" s="58" t="e">
        <f>VLOOKUP($S86,PercentGoalStats!$A$3:$AE$998,26,FALSE)</f>
        <v>#REF!</v>
      </c>
      <c r="P86" s="58" t="e">
        <f>VLOOKUP($S86,PercentGoalStats!$A$3:$AE$998,27,FALSE)</f>
        <v>#REF!</v>
      </c>
      <c r="Q86" s="58" t="e">
        <f>VLOOKUP($S86,PercentGoalStats!$A$3:$AE$998,29,FALSE)</f>
        <v>#REF!</v>
      </c>
      <c r="R86" s="58" t="e">
        <f>VLOOKUP($S86,PercentGoalStats!$A$3:$AE$998,30,FALSE)</f>
        <v>#REF!</v>
      </c>
      <c r="S86" s="53" t="e">
        <f>Fixtures!#REF!</f>
        <v>#REF!</v>
      </c>
      <c r="T86" s="54" t="e">
        <f>Fixtures!#REF!</f>
        <v>#REF!</v>
      </c>
      <c r="U86" s="53" t="e">
        <f>Fixtures!#REF!</f>
        <v>#REF!</v>
      </c>
      <c r="V86" s="57" t="e">
        <f>VLOOKUP($U86,PercentGoalStats!$A$3:$AE$998,5,FALSE)</f>
        <v>#REF!</v>
      </c>
      <c r="W86" s="58" t="e">
        <f>VLOOKUP($U86,PercentGoalStats!$A$3:$AE$998,7,FALSE)</f>
        <v>#REF!</v>
      </c>
      <c r="X86" s="58" t="e">
        <f>VLOOKUP($U86,PercentGoalStats!$A$3:$AE$998,8,FALSE)</f>
        <v>#REF!</v>
      </c>
      <c r="Y86" s="58" t="e">
        <f>VLOOKUP($U86,PercentGoalStats!$A$3:$AE$998,10,FALSE)</f>
        <v>#REF!</v>
      </c>
      <c r="Z86" s="58" t="e">
        <f>VLOOKUP($U86,PercentGoalStats!$A$3:$AE$998,11,FALSE)</f>
        <v>#REF!</v>
      </c>
      <c r="AA86" s="58" t="e">
        <f>VLOOKUP($U86,PercentGoalStats!$A$3:$AE$998,13,FALSE)</f>
        <v>#REF!</v>
      </c>
      <c r="AB86" s="58" t="e">
        <f>VLOOKUP($U86,PercentGoalStats!$A$3:$AE$998,14,FALSE)</f>
        <v>#REF!</v>
      </c>
      <c r="AC86" s="58" t="e">
        <f>VLOOKUP($U86,PercentGoalStats!$A$3:$AE$998,16,FALSE)</f>
        <v>#REF!</v>
      </c>
      <c r="AD86" s="58" t="e">
        <f>VLOOKUP($U86,PercentGoalStats!$A$3:$AE$998,17,FALSE)</f>
        <v>#REF!</v>
      </c>
      <c r="AE86" s="58" t="e">
        <f>VLOOKUP($U86,PercentGoalStats!$A$3:$AE$998,19,FALSE)</f>
        <v>#REF!</v>
      </c>
      <c r="AF86" s="58" t="e">
        <f>VLOOKUP($U86,PercentGoalStats!$A$3:$AE$998,20,FALSE)</f>
        <v>#REF!</v>
      </c>
      <c r="AG86" s="58" t="e">
        <f>VLOOKUP($U86,PercentGoalStats!$A$3:$AE$998,22,FALSE)</f>
        <v>#REF!</v>
      </c>
      <c r="AH86" s="58" t="e">
        <f>VLOOKUP($U86,PercentGoalStats!$A$3:$AE$998,23,FALSE)</f>
        <v>#REF!</v>
      </c>
      <c r="AI86" s="58" t="e">
        <f>VLOOKUP($U86,PercentGoalStats!$A$3:$AE$998,25,FALSE)</f>
        <v>#REF!</v>
      </c>
      <c r="AJ86" s="58" t="e">
        <f>VLOOKUP($U86,PercentGoalStats!$A$3:$AE$998,26,FALSE)</f>
        <v>#REF!</v>
      </c>
      <c r="AK86" s="58" t="e">
        <f>VLOOKUP($U86,PercentGoalStats!$A$3:$AE$998,28,FALSE)</f>
        <v>#REF!</v>
      </c>
      <c r="AL86" s="58" t="e">
        <f>VLOOKUP($U86,PercentGoalStats!$A$3:$AE$998,29,FALSE)</f>
        <v>#REF!</v>
      </c>
      <c r="AM86" s="58" t="e">
        <f>VLOOKUP($U86,PercentGoalStats!$A$3:$AE$998,31,FALSE)</f>
        <v>#REF!</v>
      </c>
    </row>
    <row r="87" spans="1:39" ht="14.4" hidden="1" thickTop="1" x14ac:dyDescent="0.3">
      <c r="A87" s="57" t="e">
        <f>VLOOKUP($S87,PercentGoalStats!$A$3:$AE$998,5,FALSE)</f>
        <v>#REF!</v>
      </c>
      <c r="B87" s="58" t="e">
        <f>VLOOKUP($S87,PercentGoalStats!$A$3:$AE$998,6,FALSE)</f>
        <v>#REF!</v>
      </c>
      <c r="C87" s="58" t="e">
        <f>VLOOKUP($S87,PercentGoalStats!$A$3:$AE$998,8,FALSE)</f>
        <v>#REF!</v>
      </c>
      <c r="D87" s="58" t="e">
        <f>VLOOKUP($S87,PercentGoalStats!$A$3:$AE$998,9,FALSE)</f>
        <v>#REF!</v>
      </c>
      <c r="E87" s="58" t="e">
        <f>VLOOKUP($S87,PercentGoalStats!$A$3:$AE$998,11,FALSE)</f>
        <v>#REF!</v>
      </c>
      <c r="F87" s="58" t="e">
        <f>VLOOKUP($S87,PercentGoalStats!$A$3:$AE$998,12,FALSE)</f>
        <v>#REF!</v>
      </c>
      <c r="G87" s="58" t="e">
        <f>VLOOKUP($S87,PercentGoalStats!$A$3:$AE$998,14,FALSE)</f>
        <v>#REF!</v>
      </c>
      <c r="H87" s="58" t="e">
        <f>VLOOKUP($S87,PercentGoalStats!$A$3:$AE$998,15,FALSE)</f>
        <v>#REF!</v>
      </c>
      <c r="I87" s="58" t="e">
        <f>VLOOKUP($S87,PercentGoalStats!$A$3:$AE$998,17,FALSE)</f>
        <v>#REF!</v>
      </c>
      <c r="J87" s="58" t="e">
        <f>VLOOKUP($S87,PercentGoalStats!$A$3:$AE$998,18,FALSE)</f>
        <v>#REF!</v>
      </c>
      <c r="K87" s="58" t="e">
        <f>VLOOKUP($S87,PercentGoalStats!$A$3:$AE$998,20,FALSE)</f>
        <v>#REF!</v>
      </c>
      <c r="L87" s="58" t="e">
        <f>VLOOKUP($S87,PercentGoalStats!$A$3:$AE$998,21,FALSE)</f>
        <v>#REF!</v>
      </c>
      <c r="M87" s="58" t="e">
        <f>VLOOKUP($S87,PercentGoalStats!$A$3:$AE$998,23,FALSE)</f>
        <v>#REF!</v>
      </c>
      <c r="N87" s="58" t="e">
        <f>VLOOKUP($S87,PercentGoalStats!$A$3:$AE$998,24,FALSE)</f>
        <v>#REF!</v>
      </c>
      <c r="O87" s="58" t="e">
        <f>VLOOKUP($S87,PercentGoalStats!$A$3:$AE$998,26,FALSE)</f>
        <v>#REF!</v>
      </c>
      <c r="P87" s="58" t="e">
        <f>VLOOKUP($S87,PercentGoalStats!$A$3:$AE$998,27,FALSE)</f>
        <v>#REF!</v>
      </c>
      <c r="Q87" s="58" t="e">
        <f>VLOOKUP($S87,PercentGoalStats!$A$3:$AE$998,29,FALSE)</f>
        <v>#REF!</v>
      </c>
      <c r="R87" s="58" t="e">
        <f>VLOOKUP($S87,PercentGoalStats!$A$3:$AE$998,30,FALSE)</f>
        <v>#REF!</v>
      </c>
      <c r="S87" s="53" t="e">
        <f>Fixtures!#REF!</f>
        <v>#REF!</v>
      </c>
      <c r="T87" s="54" t="e">
        <f>Fixtures!#REF!</f>
        <v>#REF!</v>
      </c>
      <c r="U87" s="53" t="e">
        <f>Fixtures!#REF!</f>
        <v>#REF!</v>
      </c>
      <c r="V87" s="57" t="e">
        <f>VLOOKUP($U87,PercentGoalStats!$A$3:$AE$998,5,FALSE)</f>
        <v>#REF!</v>
      </c>
      <c r="W87" s="58" t="e">
        <f>VLOOKUP($U87,PercentGoalStats!$A$3:$AE$998,7,FALSE)</f>
        <v>#REF!</v>
      </c>
      <c r="X87" s="58" t="e">
        <f>VLOOKUP($U87,PercentGoalStats!$A$3:$AE$998,8,FALSE)</f>
        <v>#REF!</v>
      </c>
      <c r="Y87" s="58" t="e">
        <f>VLOOKUP($U87,PercentGoalStats!$A$3:$AE$998,10,FALSE)</f>
        <v>#REF!</v>
      </c>
      <c r="Z87" s="58" t="e">
        <f>VLOOKUP($U87,PercentGoalStats!$A$3:$AE$998,11,FALSE)</f>
        <v>#REF!</v>
      </c>
      <c r="AA87" s="58" t="e">
        <f>VLOOKUP($U87,PercentGoalStats!$A$3:$AE$998,13,FALSE)</f>
        <v>#REF!</v>
      </c>
      <c r="AB87" s="58" t="e">
        <f>VLOOKUP($U87,PercentGoalStats!$A$3:$AE$998,14,FALSE)</f>
        <v>#REF!</v>
      </c>
      <c r="AC87" s="58" t="e">
        <f>VLOOKUP($U87,PercentGoalStats!$A$3:$AE$998,16,FALSE)</f>
        <v>#REF!</v>
      </c>
      <c r="AD87" s="58" t="e">
        <f>VLOOKUP($U87,PercentGoalStats!$A$3:$AE$998,17,FALSE)</f>
        <v>#REF!</v>
      </c>
      <c r="AE87" s="58" t="e">
        <f>VLOOKUP($U87,PercentGoalStats!$A$3:$AE$998,19,FALSE)</f>
        <v>#REF!</v>
      </c>
      <c r="AF87" s="58" t="e">
        <f>VLOOKUP($U87,PercentGoalStats!$A$3:$AE$998,20,FALSE)</f>
        <v>#REF!</v>
      </c>
      <c r="AG87" s="58" t="e">
        <f>VLOOKUP($U87,PercentGoalStats!$A$3:$AE$998,22,FALSE)</f>
        <v>#REF!</v>
      </c>
      <c r="AH87" s="58" t="e">
        <f>VLOOKUP($U87,PercentGoalStats!$A$3:$AE$998,23,FALSE)</f>
        <v>#REF!</v>
      </c>
      <c r="AI87" s="58" t="e">
        <f>VLOOKUP($U87,PercentGoalStats!$A$3:$AE$998,25,FALSE)</f>
        <v>#REF!</v>
      </c>
      <c r="AJ87" s="58" t="e">
        <f>VLOOKUP($U87,PercentGoalStats!$A$3:$AE$998,26,FALSE)</f>
        <v>#REF!</v>
      </c>
      <c r="AK87" s="58" t="e">
        <f>VLOOKUP($U87,PercentGoalStats!$A$3:$AE$998,28,FALSE)</f>
        <v>#REF!</v>
      </c>
      <c r="AL87" s="58" t="e">
        <f>VLOOKUP($U87,PercentGoalStats!$A$3:$AE$998,29,FALSE)</f>
        <v>#REF!</v>
      </c>
      <c r="AM87" s="58" t="e">
        <f>VLOOKUP($U87,PercentGoalStats!$A$3:$AE$998,31,FALSE)</f>
        <v>#REF!</v>
      </c>
    </row>
    <row r="88" spans="1:39" ht="14.4" hidden="1" thickTop="1" x14ac:dyDescent="0.3">
      <c r="A88" s="57" t="e">
        <f>VLOOKUP($S88,PercentGoalStats!$A$3:$AE$998,5,FALSE)</f>
        <v>#REF!</v>
      </c>
      <c r="B88" s="58" t="e">
        <f>VLOOKUP($S88,PercentGoalStats!$A$3:$AE$998,6,FALSE)</f>
        <v>#REF!</v>
      </c>
      <c r="C88" s="58" t="e">
        <f>VLOOKUP($S88,PercentGoalStats!$A$3:$AE$998,8,FALSE)</f>
        <v>#REF!</v>
      </c>
      <c r="D88" s="58" t="e">
        <f>VLOOKUP($S88,PercentGoalStats!$A$3:$AE$998,9,FALSE)</f>
        <v>#REF!</v>
      </c>
      <c r="E88" s="58" t="e">
        <f>VLOOKUP($S88,PercentGoalStats!$A$3:$AE$998,11,FALSE)</f>
        <v>#REF!</v>
      </c>
      <c r="F88" s="58" t="e">
        <f>VLOOKUP($S88,PercentGoalStats!$A$3:$AE$998,12,FALSE)</f>
        <v>#REF!</v>
      </c>
      <c r="G88" s="58" t="e">
        <f>VLOOKUP($S88,PercentGoalStats!$A$3:$AE$998,14,FALSE)</f>
        <v>#REF!</v>
      </c>
      <c r="H88" s="58" t="e">
        <f>VLOOKUP($S88,PercentGoalStats!$A$3:$AE$998,15,FALSE)</f>
        <v>#REF!</v>
      </c>
      <c r="I88" s="58" t="e">
        <f>VLOOKUP($S88,PercentGoalStats!$A$3:$AE$998,17,FALSE)</f>
        <v>#REF!</v>
      </c>
      <c r="J88" s="58" t="e">
        <f>VLOOKUP($S88,PercentGoalStats!$A$3:$AE$998,18,FALSE)</f>
        <v>#REF!</v>
      </c>
      <c r="K88" s="58" t="e">
        <f>VLOOKUP($S88,PercentGoalStats!$A$3:$AE$998,20,FALSE)</f>
        <v>#REF!</v>
      </c>
      <c r="L88" s="58" t="e">
        <f>VLOOKUP($S88,PercentGoalStats!$A$3:$AE$998,21,FALSE)</f>
        <v>#REF!</v>
      </c>
      <c r="M88" s="58" t="e">
        <f>VLOOKUP($S88,PercentGoalStats!$A$3:$AE$998,23,FALSE)</f>
        <v>#REF!</v>
      </c>
      <c r="N88" s="58" t="e">
        <f>VLOOKUP($S88,PercentGoalStats!$A$3:$AE$998,24,FALSE)</f>
        <v>#REF!</v>
      </c>
      <c r="O88" s="58" t="e">
        <f>VLOOKUP($S88,PercentGoalStats!$A$3:$AE$998,26,FALSE)</f>
        <v>#REF!</v>
      </c>
      <c r="P88" s="58" t="e">
        <f>VLOOKUP($S88,PercentGoalStats!$A$3:$AE$998,27,FALSE)</f>
        <v>#REF!</v>
      </c>
      <c r="Q88" s="58" t="e">
        <f>VLOOKUP($S88,PercentGoalStats!$A$3:$AE$998,29,FALSE)</f>
        <v>#REF!</v>
      </c>
      <c r="R88" s="58" t="e">
        <f>VLOOKUP($S88,PercentGoalStats!$A$3:$AE$998,30,FALSE)</f>
        <v>#REF!</v>
      </c>
      <c r="S88" s="53" t="e">
        <f>Fixtures!#REF!</f>
        <v>#REF!</v>
      </c>
      <c r="T88" s="54" t="e">
        <f>Fixtures!#REF!</f>
        <v>#REF!</v>
      </c>
      <c r="U88" s="53" t="e">
        <f>Fixtures!#REF!</f>
        <v>#REF!</v>
      </c>
      <c r="V88" s="57" t="e">
        <f>VLOOKUP($U88,PercentGoalStats!$A$3:$AE$998,5,FALSE)</f>
        <v>#REF!</v>
      </c>
      <c r="W88" s="58" t="e">
        <f>VLOOKUP($U88,PercentGoalStats!$A$3:$AE$998,7,FALSE)</f>
        <v>#REF!</v>
      </c>
      <c r="X88" s="58" t="e">
        <f>VLOOKUP($U88,PercentGoalStats!$A$3:$AE$998,8,FALSE)</f>
        <v>#REF!</v>
      </c>
      <c r="Y88" s="58" t="e">
        <f>VLOOKUP($U88,PercentGoalStats!$A$3:$AE$998,10,FALSE)</f>
        <v>#REF!</v>
      </c>
      <c r="Z88" s="58" t="e">
        <f>VLOOKUP($U88,PercentGoalStats!$A$3:$AE$998,11,FALSE)</f>
        <v>#REF!</v>
      </c>
      <c r="AA88" s="58" t="e">
        <f>VLOOKUP($U88,PercentGoalStats!$A$3:$AE$998,13,FALSE)</f>
        <v>#REF!</v>
      </c>
      <c r="AB88" s="58" t="e">
        <f>VLOOKUP($U88,PercentGoalStats!$A$3:$AE$998,14,FALSE)</f>
        <v>#REF!</v>
      </c>
      <c r="AC88" s="58" t="e">
        <f>VLOOKUP($U88,PercentGoalStats!$A$3:$AE$998,16,FALSE)</f>
        <v>#REF!</v>
      </c>
      <c r="AD88" s="58" t="e">
        <f>VLOOKUP($U88,PercentGoalStats!$A$3:$AE$998,17,FALSE)</f>
        <v>#REF!</v>
      </c>
      <c r="AE88" s="58" t="e">
        <f>VLOOKUP($U88,PercentGoalStats!$A$3:$AE$998,19,FALSE)</f>
        <v>#REF!</v>
      </c>
      <c r="AF88" s="58" t="e">
        <f>VLOOKUP($U88,PercentGoalStats!$A$3:$AE$998,20,FALSE)</f>
        <v>#REF!</v>
      </c>
      <c r="AG88" s="58" t="e">
        <f>VLOOKUP($U88,PercentGoalStats!$A$3:$AE$998,22,FALSE)</f>
        <v>#REF!</v>
      </c>
      <c r="AH88" s="58" t="e">
        <f>VLOOKUP($U88,PercentGoalStats!$A$3:$AE$998,23,FALSE)</f>
        <v>#REF!</v>
      </c>
      <c r="AI88" s="58" t="e">
        <f>VLOOKUP($U88,PercentGoalStats!$A$3:$AE$998,25,FALSE)</f>
        <v>#REF!</v>
      </c>
      <c r="AJ88" s="58" t="e">
        <f>VLOOKUP($U88,PercentGoalStats!$A$3:$AE$998,26,FALSE)</f>
        <v>#REF!</v>
      </c>
      <c r="AK88" s="58" t="e">
        <f>VLOOKUP($U88,PercentGoalStats!$A$3:$AE$998,28,FALSE)</f>
        <v>#REF!</v>
      </c>
      <c r="AL88" s="58" t="e">
        <f>VLOOKUP($U88,PercentGoalStats!$A$3:$AE$998,29,FALSE)</f>
        <v>#REF!</v>
      </c>
      <c r="AM88" s="58" t="e">
        <f>VLOOKUP($U88,PercentGoalStats!$A$3:$AE$998,31,FALSE)</f>
        <v>#REF!</v>
      </c>
    </row>
    <row r="89" spans="1:39" ht="14.4" hidden="1" thickTop="1" x14ac:dyDescent="0.3">
      <c r="A89" s="57" t="e">
        <f>VLOOKUP($S89,PercentGoalStats!$A$3:$AE$998,5,FALSE)</f>
        <v>#REF!</v>
      </c>
      <c r="B89" s="58" t="e">
        <f>VLOOKUP($S89,PercentGoalStats!$A$3:$AE$998,6,FALSE)</f>
        <v>#REF!</v>
      </c>
      <c r="C89" s="58" t="e">
        <f>VLOOKUP($S89,PercentGoalStats!$A$3:$AE$998,8,FALSE)</f>
        <v>#REF!</v>
      </c>
      <c r="D89" s="58" t="e">
        <f>VLOOKUP($S89,PercentGoalStats!$A$3:$AE$998,9,FALSE)</f>
        <v>#REF!</v>
      </c>
      <c r="E89" s="58" t="e">
        <f>VLOOKUP($S89,PercentGoalStats!$A$3:$AE$998,11,FALSE)</f>
        <v>#REF!</v>
      </c>
      <c r="F89" s="58" t="e">
        <f>VLOOKUP($S89,PercentGoalStats!$A$3:$AE$998,12,FALSE)</f>
        <v>#REF!</v>
      </c>
      <c r="G89" s="58" t="e">
        <f>VLOOKUP($S89,PercentGoalStats!$A$3:$AE$998,14,FALSE)</f>
        <v>#REF!</v>
      </c>
      <c r="H89" s="58" t="e">
        <f>VLOOKUP($S89,PercentGoalStats!$A$3:$AE$998,15,FALSE)</f>
        <v>#REF!</v>
      </c>
      <c r="I89" s="58" t="e">
        <f>VLOOKUP($S89,PercentGoalStats!$A$3:$AE$998,17,FALSE)</f>
        <v>#REF!</v>
      </c>
      <c r="J89" s="58" t="e">
        <f>VLOOKUP($S89,PercentGoalStats!$A$3:$AE$998,18,FALSE)</f>
        <v>#REF!</v>
      </c>
      <c r="K89" s="58" t="e">
        <f>VLOOKUP($S89,PercentGoalStats!$A$3:$AE$998,20,FALSE)</f>
        <v>#REF!</v>
      </c>
      <c r="L89" s="58" t="e">
        <f>VLOOKUP($S89,PercentGoalStats!$A$3:$AE$998,21,FALSE)</f>
        <v>#REF!</v>
      </c>
      <c r="M89" s="58" t="e">
        <f>VLOOKUP($S89,PercentGoalStats!$A$3:$AE$998,23,FALSE)</f>
        <v>#REF!</v>
      </c>
      <c r="N89" s="58" t="e">
        <f>VLOOKUP($S89,PercentGoalStats!$A$3:$AE$998,24,FALSE)</f>
        <v>#REF!</v>
      </c>
      <c r="O89" s="58" t="e">
        <f>VLOOKUP($S89,PercentGoalStats!$A$3:$AE$998,26,FALSE)</f>
        <v>#REF!</v>
      </c>
      <c r="P89" s="58" t="e">
        <f>VLOOKUP($S89,PercentGoalStats!$A$3:$AE$998,27,FALSE)</f>
        <v>#REF!</v>
      </c>
      <c r="Q89" s="58" t="e">
        <f>VLOOKUP($S89,PercentGoalStats!$A$3:$AE$998,29,FALSE)</f>
        <v>#REF!</v>
      </c>
      <c r="R89" s="58" t="e">
        <f>VLOOKUP($S89,PercentGoalStats!$A$3:$AE$998,30,FALSE)</f>
        <v>#REF!</v>
      </c>
      <c r="S89" s="53" t="e">
        <f>Fixtures!#REF!</f>
        <v>#REF!</v>
      </c>
      <c r="T89" s="54" t="e">
        <f>Fixtures!#REF!</f>
        <v>#REF!</v>
      </c>
      <c r="U89" s="53" t="e">
        <f>Fixtures!#REF!</f>
        <v>#REF!</v>
      </c>
      <c r="V89" s="57" t="e">
        <f>VLOOKUP($U89,PercentGoalStats!$A$3:$AE$998,5,FALSE)</f>
        <v>#REF!</v>
      </c>
      <c r="W89" s="58" t="e">
        <f>VLOOKUP($U89,PercentGoalStats!$A$3:$AE$998,7,FALSE)</f>
        <v>#REF!</v>
      </c>
      <c r="X89" s="58" t="e">
        <f>VLOOKUP($U89,PercentGoalStats!$A$3:$AE$998,8,FALSE)</f>
        <v>#REF!</v>
      </c>
      <c r="Y89" s="58" t="e">
        <f>VLOOKUP($U89,PercentGoalStats!$A$3:$AE$998,10,FALSE)</f>
        <v>#REF!</v>
      </c>
      <c r="Z89" s="58" t="e">
        <f>VLOOKUP($U89,PercentGoalStats!$A$3:$AE$998,11,FALSE)</f>
        <v>#REF!</v>
      </c>
      <c r="AA89" s="58" t="e">
        <f>VLOOKUP($U89,PercentGoalStats!$A$3:$AE$998,13,FALSE)</f>
        <v>#REF!</v>
      </c>
      <c r="AB89" s="58" t="e">
        <f>VLOOKUP($U89,PercentGoalStats!$A$3:$AE$998,14,FALSE)</f>
        <v>#REF!</v>
      </c>
      <c r="AC89" s="58" t="e">
        <f>VLOOKUP($U89,PercentGoalStats!$A$3:$AE$998,16,FALSE)</f>
        <v>#REF!</v>
      </c>
      <c r="AD89" s="58" t="e">
        <f>VLOOKUP($U89,PercentGoalStats!$A$3:$AE$998,17,FALSE)</f>
        <v>#REF!</v>
      </c>
      <c r="AE89" s="58" t="e">
        <f>VLOOKUP($U89,PercentGoalStats!$A$3:$AE$998,19,FALSE)</f>
        <v>#REF!</v>
      </c>
      <c r="AF89" s="58" t="e">
        <f>VLOOKUP($U89,PercentGoalStats!$A$3:$AE$998,20,FALSE)</f>
        <v>#REF!</v>
      </c>
      <c r="AG89" s="58" t="e">
        <f>VLOOKUP($U89,PercentGoalStats!$A$3:$AE$998,22,FALSE)</f>
        <v>#REF!</v>
      </c>
      <c r="AH89" s="58" t="e">
        <f>VLOOKUP($U89,PercentGoalStats!$A$3:$AE$998,23,FALSE)</f>
        <v>#REF!</v>
      </c>
      <c r="AI89" s="58" t="e">
        <f>VLOOKUP($U89,PercentGoalStats!$A$3:$AE$998,25,FALSE)</f>
        <v>#REF!</v>
      </c>
      <c r="AJ89" s="58" t="e">
        <f>VLOOKUP($U89,PercentGoalStats!$A$3:$AE$998,26,FALSE)</f>
        <v>#REF!</v>
      </c>
      <c r="AK89" s="58" t="e">
        <f>VLOOKUP($U89,PercentGoalStats!$A$3:$AE$998,28,FALSE)</f>
        <v>#REF!</v>
      </c>
      <c r="AL89" s="58" t="e">
        <f>VLOOKUP($U89,PercentGoalStats!$A$3:$AE$998,29,FALSE)</f>
        <v>#REF!</v>
      </c>
      <c r="AM89" s="58" t="e">
        <f>VLOOKUP($U89,PercentGoalStats!$A$3:$AE$998,31,FALSE)</f>
        <v>#REF!</v>
      </c>
    </row>
    <row r="90" spans="1:39" ht="14.4" hidden="1" thickTop="1" x14ac:dyDescent="0.3">
      <c r="A90" s="57" t="e">
        <f>VLOOKUP($S90,PercentGoalStats!$A$3:$AE$998,5,FALSE)</f>
        <v>#REF!</v>
      </c>
      <c r="B90" s="58" t="e">
        <f>VLOOKUP($S90,PercentGoalStats!$A$3:$AE$998,6,FALSE)</f>
        <v>#REF!</v>
      </c>
      <c r="C90" s="58" t="e">
        <f>VLOOKUP($S90,PercentGoalStats!$A$3:$AE$998,8,FALSE)</f>
        <v>#REF!</v>
      </c>
      <c r="D90" s="58" t="e">
        <f>VLOOKUP($S90,PercentGoalStats!$A$3:$AE$998,9,FALSE)</f>
        <v>#REF!</v>
      </c>
      <c r="E90" s="58" t="e">
        <f>VLOOKUP($S90,PercentGoalStats!$A$3:$AE$998,11,FALSE)</f>
        <v>#REF!</v>
      </c>
      <c r="F90" s="58" t="e">
        <f>VLOOKUP($S90,PercentGoalStats!$A$3:$AE$998,12,FALSE)</f>
        <v>#REF!</v>
      </c>
      <c r="G90" s="58" t="e">
        <f>VLOOKUP($S90,PercentGoalStats!$A$3:$AE$998,14,FALSE)</f>
        <v>#REF!</v>
      </c>
      <c r="H90" s="58" t="e">
        <f>VLOOKUP($S90,PercentGoalStats!$A$3:$AE$998,15,FALSE)</f>
        <v>#REF!</v>
      </c>
      <c r="I90" s="58" t="e">
        <f>VLOOKUP($S90,PercentGoalStats!$A$3:$AE$998,17,FALSE)</f>
        <v>#REF!</v>
      </c>
      <c r="J90" s="58" t="e">
        <f>VLOOKUP($S90,PercentGoalStats!$A$3:$AE$998,18,FALSE)</f>
        <v>#REF!</v>
      </c>
      <c r="K90" s="58" t="e">
        <f>VLOOKUP($S90,PercentGoalStats!$A$3:$AE$998,20,FALSE)</f>
        <v>#REF!</v>
      </c>
      <c r="L90" s="58" t="e">
        <f>VLOOKUP($S90,PercentGoalStats!$A$3:$AE$998,21,FALSE)</f>
        <v>#REF!</v>
      </c>
      <c r="M90" s="58" t="e">
        <f>VLOOKUP($S90,PercentGoalStats!$A$3:$AE$998,23,FALSE)</f>
        <v>#REF!</v>
      </c>
      <c r="N90" s="58" t="e">
        <f>VLOOKUP($S90,PercentGoalStats!$A$3:$AE$998,24,FALSE)</f>
        <v>#REF!</v>
      </c>
      <c r="O90" s="58" t="e">
        <f>VLOOKUP($S90,PercentGoalStats!$A$3:$AE$998,26,FALSE)</f>
        <v>#REF!</v>
      </c>
      <c r="P90" s="58" t="e">
        <f>VLOOKUP($S90,PercentGoalStats!$A$3:$AE$998,27,FALSE)</f>
        <v>#REF!</v>
      </c>
      <c r="Q90" s="58" t="e">
        <f>VLOOKUP($S90,PercentGoalStats!$A$3:$AE$998,29,FALSE)</f>
        <v>#REF!</v>
      </c>
      <c r="R90" s="58" t="e">
        <f>VLOOKUP($S90,PercentGoalStats!$A$3:$AE$998,30,FALSE)</f>
        <v>#REF!</v>
      </c>
      <c r="S90" s="53" t="e">
        <f>Fixtures!#REF!</f>
        <v>#REF!</v>
      </c>
      <c r="T90" s="54" t="e">
        <f>Fixtures!#REF!</f>
        <v>#REF!</v>
      </c>
      <c r="U90" s="53" t="e">
        <f>Fixtures!#REF!</f>
        <v>#REF!</v>
      </c>
      <c r="V90" s="57" t="e">
        <f>VLOOKUP($U90,PercentGoalStats!$A$3:$AE$998,5,FALSE)</f>
        <v>#REF!</v>
      </c>
      <c r="W90" s="58" t="e">
        <f>VLOOKUP($U90,PercentGoalStats!$A$3:$AE$998,7,FALSE)</f>
        <v>#REF!</v>
      </c>
      <c r="X90" s="58" t="e">
        <f>VLOOKUP($U90,PercentGoalStats!$A$3:$AE$998,8,FALSE)</f>
        <v>#REF!</v>
      </c>
      <c r="Y90" s="58" t="e">
        <f>VLOOKUP($U90,PercentGoalStats!$A$3:$AE$998,10,FALSE)</f>
        <v>#REF!</v>
      </c>
      <c r="Z90" s="58" t="e">
        <f>VLOOKUP($U90,PercentGoalStats!$A$3:$AE$998,11,FALSE)</f>
        <v>#REF!</v>
      </c>
      <c r="AA90" s="58" t="e">
        <f>VLOOKUP($U90,PercentGoalStats!$A$3:$AE$998,13,FALSE)</f>
        <v>#REF!</v>
      </c>
      <c r="AB90" s="58" t="e">
        <f>VLOOKUP($U90,PercentGoalStats!$A$3:$AE$998,14,FALSE)</f>
        <v>#REF!</v>
      </c>
      <c r="AC90" s="58" t="e">
        <f>VLOOKUP($U90,PercentGoalStats!$A$3:$AE$998,16,FALSE)</f>
        <v>#REF!</v>
      </c>
      <c r="AD90" s="58" t="e">
        <f>VLOOKUP($U90,PercentGoalStats!$A$3:$AE$998,17,FALSE)</f>
        <v>#REF!</v>
      </c>
      <c r="AE90" s="58" t="e">
        <f>VLOOKUP($U90,PercentGoalStats!$A$3:$AE$998,19,FALSE)</f>
        <v>#REF!</v>
      </c>
      <c r="AF90" s="58" t="e">
        <f>VLOOKUP($U90,PercentGoalStats!$A$3:$AE$998,20,FALSE)</f>
        <v>#REF!</v>
      </c>
      <c r="AG90" s="58" t="e">
        <f>VLOOKUP($U90,PercentGoalStats!$A$3:$AE$998,22,FALSE)</f>
        <v>#REF!</v>
      </c>
      <c r="AH90" s="58" t="e">
        <f>VLOOKUP($U90,PercentGoalStats!$A$3:$AE$998,23,FALSE)</f>
        <v>#REF!</v>
      </c>
      <c r="AI90" s="58" t="e">
        <f>VLOOKUP($U90,PercentGoalStats!$A$3:$AE$998,25,FALSE)</f>
        <v>#REF!</v>
      </c>
      <c r="AJ90" s="58" t="e">
        <f>VLOOKUP($U90,PercentGoalStats!$A$3:$AE$998,26,FALSE)</f>
        <v>#REF!</v>
      </c>
      <c r="AK90" s="58" t="e">
        <f>VLOOKUP($U90,PercentGoalStats!$A$3:$AE$998,28,FALSE)</f>
        <v>#REF!</v>
      </c>
      <c r="AL90" s="58" t="e">
        <f>VLOOKUP($U90,PercentGoalStats!$A$3:$AE$998,29,FALSE)</f>
        <v>#REF!</v>
      </c>
      <c r="AM90" s="58" t="e">
        <f>VLOOKUP($U90,PercentGoalStats!$A$3:$AE$998,31,FALSE)</f>
        <v>#REF!</v>
      </c>
    </row>
    <row r="91" spans="1:39" ht="14.4" hidden="1" thickTop="1" x14ac:dyDescent="0.3">
      <c r="A91" s="57" t="e">
        <f>VLOOKUP($S91,PercentGoalStats!$A$3:$AE$998,5,FALSE)</f>
        <v>#REF!</v>
      </c>
      <c r="B91" s="58" t="e">
        <f>VLOOKUP($S91,PercentGoalStats!$A$3:$AE$998,6,FALSE)</f>
        <v>#REF!</v>
      </c>
      <c r="C91" s="58" t="e">
        <f>VLOOKUP($S91,PercentGoalStats!$A$3:$AE$998,8,FALSE)</f>
        <v>#REF!</v>
      </c>
      <c r="D91" s="58" t="e">
        <f>VLOOKUP($S91,PercentGoalStats!$A$3:$AE$998,9,FALSE)</f>
        <v>#REF!</v>
      </c>
      <c r="E91" s="58" t="e">
        <f>VLOOKUP($S91,PercentGoalStats!$A$3:$AE$998,11,FALSE)</f>
        <v>#REF!</v>
      </c>
      <c r="F91" s="58" t="e">
        <f>VLOOKUP($S91,PercentGoalStats!$A$3:$AE$998,12,FALSE)</f>
        <v>#REF!</v>
      </c>
      <c r="G91" s="58" t="e">
        <f>VLOOKUP($S91,PercentGoalStats!$A$3:$AE$998,14,FALSE)</f>
        <v>#REF!</v>
      </c>
      <c r="H91" s="58" t="e">
        <f>VLOOKUP($S91,PercentGoalStats!$A$3:$AE$998,15,FALSE)</f>
        <v>#REF!</v>
      </c>
      <c r="I91" s="58" t="e">
        <f>VLOOKUP($S91,PercentGoalStats!$A$3:$AE$998,17,FALSE)</f>
        <v>#REF!</v>
      </c>
      <c r="J91" s="58" t="e">
        <f>VLOOKUP($S91,PercentGoalStats!$A$3:$AE$998,18,FALSE)</f>
        <v>#REF!</v>
      </c>
      <c r="K91" s="58" t="e">
        <f>VLOOKUP($S91,PercentGoalStats!$A$3:$AE$998,20,FALSE)</f>
        <v>#REF!</v>
      </c>
      <c r="L91" s="58" t="e">
        <f>VLOOKUP($S91,PercentGoalStats!$A$3:$AE$998,21,FALSE)</f>
        <v>#REF!</v>
      </c>
      <c r="M91" s="58" t="e">
        <f>VLOOKUP($S91,PercentGoalStats!$A$3:$AE$998,23,FALSE)</f>
        <v>#REF!</v>
      </c>
      <c r="N91" s="58" t="e">
        <f>VLOOKUP($S91,PercentGoalStats!$A$3:$AE$998,24,FALSE)</f>
        <v>#REF!</v>
      </c>
      <c r="O91" s="58" t="e">
        <f>VLOOKUP($S91,PercentGoalStats!$A$3:$AE$998,26,FALSE)</f>
        <v>#REF!</v>
      </c>
      <c r="P91" s="58" t="e">
        <f>VLOOKUP($S91,PercentGoalStats!$A$3:$AE$998,27,FALSE)</f>
        <v>#REF!</v>
      </c>
      <c r="Q91" s="58" t="e">
        <f>VLOOKUP($S91,PercentGoalStats!$A$3:$AE$998,29,FALSE)</f>
        <v>#REF!</v>
      </c>
      <c r="R91" s="58" t="e">
        <f>VLOOKUP($S91,PercentGoalStats!$A$3:$AE$998,30,FALSE)</f>
        <v>#REF!</v>
      </c>
      <c r="S91" s="53" t="e">
        <f>Fixtures!#REF!</f>
        <v>#REF!</v>
      </c>
      <c r="T91" s="54" t="e">
        <f>Fixtures!#REF!</f>
        <v>#REF!</v>
      </c>
      <c r="U91" s="53" t="e">
        <f>Fixtures!#REF!</f>
        <v>#REF!</v>
      </c>
      <c r="V91" s="57" t="e">
        <f>VLOOKUP($U91,PercentGoalStats!$A$3:$AE$998,5,FALSE)</f>
        <v>#REF!</v>
      </c>
      <c r="W91" s="58" t="e">
        <f>VLOOKUP($U91,PercentGoalStats!$A$3:$AE$998,7,FALSE)</f>
        <v>#REF!</v>
      </c>
      <c r="X91" s="58" t="e">
        <f>VLOOKUP($U91,PercentGoalStats!$A$3:$AE$998,8,FALSE)</f>
        <v>#REF!</v>
      </c>
      <c r="Y91" s="58" t="e">
        <f>VLOOKUP($U91,PercentGoalStats!$A$3:$AE$998,10,FALSE)</f>
        <v>#REF!</v>
      </c>
      <c r="Z91" s="58" t="e">
        <f>VLOOKUP($U91,PercentGoalStats!$A$3:$AE$998,11,FALSE)</f>
        <v>#REF!</v>
      </c>
      <c r="AA91" s="58" t="e">
        <f>VLOOKUP($U91,PercentGoalStats!$A$3:$AE$998,13,FALSE)</f>
        <v>#REF!</v>
      </c>
      <c r="AB91" s="58" t="e">
        <f>VLOOKUP($U91,PercentGoalStats!$A$3:$AE$998,14,FALSE)</f>
        <v>#REF!</v>
      </c>
      <c r="AC91" s="58" t="e">
        <f>VLOOKUP($U91,PercentGoalStats!$A$3:$AE$998,16,FALSE)</f>
        <v>#REF!</v>
      </c>
      <c r="AD91" s="58" t="e">
        <f>VLOOKUP($U91,PercentGoalStats!$A$3:$AE$998,17,FALSE)</f>
        <v>#REF!</v>
      </c>
      <c r="AE91" s="58" t="e">
        <f>VLOOKUP($U91,PercentGoalStats!$A$3:$AE$998,19,FALSE)</f>
        <v>#REF!</v>
      </c>
      <c r="AF91" s="58" t="e">
        <f>VLOOKUP($U91,PercentGoalStats!$A$3:$AE$998,20,FALSE)</f>
        <v>#REF!</v>
      </c>
      <c r="AG91" s="58" t="e">
        <f>VLOOKUP($U91,PercentGoalStats!$A$3:$AE$998,22,FALSE)</f>
        <v>#REF!</v>
      </c>
      <c r="AH91" s="58" t="e">
        <f>VLOOKUP($U91,PercentGoalStats!$A$3:$AE$998,23,FALSE)</f>
        <v>#REF!</v>
      </c>
      <c r="AI91" s="58" t="e">
        <f>VLOOKUP($U91,PercentGoalStats!$A$3:$AE$998,25,FALSE)</f>
        <v>#REF!</v>
      </c>
      <c r="AJ91" s="58" t="e">
        <f>VLOOKUP($U91,PercentGoalStats!$A$3:$AE$998,26,FALSE)</f>
        <v>#REF!</v>
      </c>
      <c r="AK91" s="58" t="e">
        <f>VLOOKUP($U91,PercentGoalStats!$A$3:$AE$998,28,FALSE)</f>
        <v>#REF!</v>
      </c>
      <c r="AL91" s="58" t="e">
        <f>VLOOKUP($U91,PercentGoalStats!$A$3:$AE$998,29,FALSE)</f>
        <v>#REF!</v>
      </c>
      <c r="AM91" s="58" t="e">
        <f>VLOOKUP($U91,PercentGoalStats!$A$3:$AE$998,31,FALSE)</f>
        <v>#REF!</v>
      </c>
    </row>
    <row r="92" spans="1:39" ht="14.4" hidden="1" thickTop="1" x14ac:dyDescent="0.3">
      <c r="A92" s="57" t="e">
        <f>VLOOKUP($S92,PercentGoalStats!$A$3:$AE$998,5,FALSE)</f>
        <v>#REF!</v>
      </c>
      <c r="B92" s="58" t="e">
        <f>VLOOKUP($S92,PercentGoalStats!$A$3:$AE$998,6,FALSE)</f>
        <v>#REF!</v>
      </c>
      <c r="C92" s="58" t="e">
        <f>VLOOKUP($S92,PercentGoalStats!$A$3:$AE$998,8,FALSE)</f>
        <v>#REF!</v>
      </c>
      <c r="D92" s="58" t="e">
        <f>VLOOKUP($S92,PercentGoalStats!$A$3:$AE$998,9,FALSE)</f>
        <v>#REF!</v>
      </c>
      <c r="E92" s="58" t="e">
        <f>VLOOKUP($S92,PercentGoalStats!$A$3:$AE$998,11,FALSE)</f>
        <v>#REF!</v>
      </c>
      <c r="F92" s="58" t="e">
        <f>VLOOKUP($S92,PercentGoalStats!$A$3:$AE$998,12,FALSE)</f>
        <v>#REF!</v>
      </c>
      <c r="G92" s="58" t="e">
        <f>VLOOKUP($S92,PercentGoalStats!$A$3:$AE$998,14,FALSE)</f>
        <v>#REF!</v>
      </c>
      <c r="H92" s="58" t="e">
        <f>VLOOKUP($S92,PercentGoalStats!$A$3:$AE$998,15,FALSE)</f>
        <v>#REF!</v>
      </c>
      <c r="I92" s="58" t="e">
        <f>VLOOKUP($S92,PercentGoalStats!$A$3:$AE$998,17,FALSE)</f>
        <v>#REF!</v>
      </c>
      <c r="J92" s="58" t="e">
        <f>VLOOKUP($S92,PercentGoalStats!$A$3:$AE$998,18,FALSE)</f>
        <v>#REF!</v>
      </c>
      <c r="K92" s="58" t="e">
        <f>VLOOKUP($S92,PercentGoalStats!$A$3:$AE$998,20,FALSE)</f>
        <v>#REF!</v>
      </c>
      <c r="L92" s="58" t="e">
        <f>VLOOKUP($S92,PercentGoalStats!$A$3:$AE$998,21,FALSE)</f>
        <v>#REF!</v>
      </c>
      <c r="M92" s="58" t="e">
        <f>VLOOKUP($S92,PercentGoalStats!$A$3:$AE$998,23,FALSE)</f>
        <v>#REF!</v>
      </c>
      <c r="N92" s="58" t="e">
        <f>VLOOKUP($S92,PercentGoalStats!$A$3:$AE$998,24,FALSE)</f>
        <v>#REF!</v>
      </c>
      <c r="O92" s="58" t="e">
        <f>VLOOKUP($S92,PercentGoalStats!$A$3:$AE$998,26,FALSE)</f>
        <v>#REF!</v>
      </c>
      <c r="P92" s="58" t="e">
        <f>VLOOKUP($S92,PercentGoalStats!$A$3:$AE$998,27,FALSE)</f>
        <v>#REF!</v>
      </c>
      <c r="Q92" s="58" t="e">
        <f>VLOOKUP($S92,PercentGoalStats!$A$3:$AE$998,29,FALSE)</f>
        <v>#REF!</v>
      </c>
      <c r="R92" s="58" t="e">
        <f>VLOOKUP($S92,PercentGoalStats!$A$3:$AE$998,30,FALSE)</f>
        <v>#REF!</v>
      </c>
      <c r="S92" s="53" t="e">
        <f>Fixtures!#REF!</f>
        <v>#REF!</v>
      </c>
      <c r="T92" s="54" t="e">
        <f>Fixtures!#REF!</f>
        <v>#REF!</v>
      </c>
      <c r="U92" s="53" t="e">
        <f>Fixtures!#REF!</f>
        <v>#REF!</v>
      </c>
      <c r="V92" s="57" t="e">
        <f>VLOOKUP($U92,PercentGoalStats!$A$3:$AE$998,5,FALSE)</f>
        <v>#REF!</v>
      </c>
      <c r="W92" s="58" t="e">
        <f>VLOOKUP($U92,PercentGoalStats!$A$3:$AE$998,7,FALSE)</f>
        <v>#REF!</v>
      </c>
      <c r="X92" s="58" t="e">
        <f>VLOOKUP($U92,PercentGoalStats!$A$3:$AE$998,8,FALSE)</f>
        <v>#REF!</v>
      </c>
      <c r="Y92" s="58" t="e">
        <f>VLOOKUP($U92,PercentGoalStats!$A$3:$AE$998,10,FALSE)</f>
        <v>#REF!</v>
      </c>
      <c r="Z92" s="58" t="e">
        <f>VLOOKUP($U92,PercentGoalStats!$A$3:$AE$998,11,FALSE)</f>
        <v>#REF!</v>
      </c>
      <c r="AA92" s="58" t="e">
        <f>VLOOKUP($U92,PercentGoalStats!$A$3:$AE$998,13,FALSE)</f>
        <v>#REF!</v>
      </c>
      <c r="AB92" s="58" t="e">
        <f>VLOOKUP($U92,PercentGoalStats!$A$3:$AE$998,14,FALSE)</f>
        <v>#REF!</v>
      </c>
      <c r="AC92" s="58" t="e">
        <f>VLOOKUP($U92,PercentGoalStats!$A$3:$AE$998,16,FALSE)</f>
        <v>#REF!</v>
      </c>
      <c r="AD92" s="58" t="e">
        <f>VLOOKUP($U92,PercentGoalStats!$A$3:$AE$998,17,FALSE)</f>
        <v>#REF!</v>
      </c>
      <c r="AE92" s="58" t="e">
        <f>VLOOKUP($U92,PercentGoalStats!$A$3:$AE$998,19,FALSE)</f>
        <v>#REF!</v>
      </c>
      <c r="AF92" s="58" t="e">
        <f>VLOOKUP($U92,PercentGoalStats!$A$3:$AE$998,20,FALSE)</f>
        <v>#REF!</v>
      </c>
      <c r="AG92" s="58" t="e">
        <f>VLOOKUP($U92,PercentGoalStats!$A$3:$AE$998,22,FALSE)</f>
        <v>#REF!</v>
      </c>
      <c r="AH92" s="58" t="e">
        <f>VLOOKUP($U92,PercentGoalStats!$A$3:$AE$998,23,FALSE)</f>
        <v>#REF!</v>
      </c>
      <c r="AI92" s="58" t="e">
        <f>VLOOKUP($U92,PercentGoalStats!$A$3:$AE$998,25,FALSE)</f>
        <v>#REF!</v>
      </c>
      <c r="AJ92" s="58" t="e">
        <f>VLOOKUP($U92,PercentGoalStats!$A$3:$AE$998,26,FALSE)</f>
        <v>#REF!</v>
      </c>
      <c r="AK92" s="58" t="e">
        <f>VLOOKUP($U92,PercentGoalStats!$A$3:$AE$998,28,FALSE)</f>
        <v>#REF!</v>
      </c>
      <c r="AL92" s="58" t="e">
        <f>VLOOKUP($U92,PercentGoalStats!$A$3:$AE$998,29,FALSE)</f>
        <v>#REF!</v>
      </c>
      <c r="AM92" s="58" t="e">
        <f>VLOOKUP($U92,PercentGoalStats!$A$3:$AE$998,31,FALSE)</f>
        <v>#REF!</v>
      </c>
    </row>
    <row r="93" spans="1:39" ht="14.4" hidden="1" thickTop="1" x14ac:dyDescent="0.3">
      <c r="A93" s="57" t="e">
        <f>VLOOKUP($S93,PercentGoalStats!$A$3:$AE$998,5,FALSE)</f>
        <v>#REF!</v>
      </c>
      <c r="B93" s="58" t="e">
        <f>VLOOKUP($S93,PercentGoalStats!$A$3:$AE$998,6,FALSE)</f>
        <v>#REF!</v>
      </c>
      <c r="C93" s="58" t="e">
        <f>VLOOKUP($S93,PercentGoalStats!$A$3:$AE$998,8,FALSE)</f>
        <v>#REF!</v>
      </c>
      <c r="D93" s="58" t="e">
        <f>VLOOKUP($S93,PercentGoalStats!$A$3:$AE$998,9,FALSE)</f>
        <v>#REF!</v>
      </c>
      <c r="E93" s="58" t="e">
        <f>VLOOKUP($S93,PercentGoalStats!$A$3:$AE$998,11,FALSE)</f>
        <v>#REF!</v>
      </c>
      <c r="F93" s="58" t="e">
        <f>VLOOKUP($S93,PercentGoalStats!$A$3:$AE$998,12,FALSE)</f>
        <v>#REF!</v>
      </c>
      <c r="G93" s="58" t="e">
        <f>VLOOKUP($S93,PercentGoalStats!$A$3:$AE$998,14,FALSE)</f>
        <v>#REF!</v>
      </c>
      <c r="H93" s="58" t="e">
        <f>VLOOKUP($S93,PercentGoalStats!$A$3:$AE$998,15,FALSE)</f>
        <v>#REF!</v>
      </c>
      <c r="I93" s="58" t="e">
        <f>VLOOKUP($S93,PercentGoalStats!$A$3:$AE$998,17,FALSE)</f>
        <v>#REF!</v>
      </c>
      <c r="J93" s="58" t="e">
        <f>VLOOKUP($S93,PercentGoalStats!$A$3:$AE$998,18,FALSE)</f>
        <v>#REF!</v>
      </c>
      <c r="K93" s="58" t="e">
        <f>VLOOKUP($S93,PercentGoalStats!$A$3:$AE$998,20,FALSE)</f>
        <v>#REF!</v>
      </c>
      <c r="L93" s="58" t="e">
        <f>VLOOKUP($S93,PercentGoalStats!$A$3:$AE$998,21,FALSE)</f>
        <v>#REF!</v>
      </c>
      <c r="M93" s="58" t="e">
        <f>VLOOKUP($S93,PercentGoalStats!$A$3:$AE$998,23,FALSE)</f>
        <v>#REF!</v>
      </c>
      <c r="N93" s="58" t="e">
        <f>VLOOKUP($S93,PercentGoalStats!$A$3:$AE$998,24,FALSE)</f>
        <v>#REF!</v>
      </c>
      <c r="O93" s="58" t="e">
        <f>VLOOKUP($S93,PercentGoalStats!$A$3:$AE$998,26,FALSE)</f>
        <v>#REF!</v>
      </c>
      <c r="P93" s="58" t="e">
        <f>VLOOKUP($S93,PercentGoalStats!$A$3:$AE$998,27,FALSE)</f>
        <v>#REF!</v>
      </c>
      <c r="Q93" s="58" t="e">
        <f>VLOOKUP($S93,PercentGoalStats!$A$3:$AE$998,29,FALSE)</f>
        <v>#REF!</v>
      </c>
      <c r="R93" s="58" t="e">
        <f>VLOOKUP($S93,PercentGoalStats!$A$3:$AE$998,30,FALSE)</f>
        <v>#REF!</v>
      </c>
      <c r="S93" s="53" t="e">
        <f>Fixtures!#REF!</f>
        <v>#REF!</v>
      </c>
      <c r="T93" s="54" t="e">
        <f>Fixtures!#REF!</f>
        <v>#REF!</v>
      </c>
      <c r="U93" s="53" t="e">
        <f>Fixtures!#REF!</f>
        <v>#REF!</v>
      </c>
      <c r="V93" s="57" t="e">
        <f>VLOOKUP($U93,PercentGoalStats!$A$3:$AE$998,5,FALSE)</f>
        <v>#REF!</v>
      </c>
      <c r="W93" s="58" t="e">
        <f>VLOOKUP($U93,PercentGoalStats!$A$3:$AE$998,7,FALSE)</f>
        <v>#REF!</v>
      </c>
      <c r="X93" s="58" t="e">
        <f>VLOOKUP($U93,PercentGoalStats!$A$3:$AE$998,8,FALSE)</f>
        <v>#REF!</v>
      </c>
      <c r="Y93" s="58" t="e">
        <f>VLOOKUP($U93,PercentGoalStats!$A$3:$AE$998,10,FALSE)</f>
        <v>#REF!</v>
      </c>
      <c r="Z93" s="58" t="e">
        <f>VLOOKUP($U93,PercentGoalStats!$A$3:$AE$998,11,FALSE)</f>
        <v>#REF!</v>
      </c>
      <c r="AA93" s="58" t="e">
        <f>VLOOKUP($U93,PercentGoalStats!$A$3:$AE$998,13,FALSE)</f>
        <v>#REF!</v>
      </c>
      <c r="AB93" s="58" t="e">
        <f>VLOOKUP($U93,PercentGoalStats!$A$3:$AE$998,14,FALSE)</f>
        <v>#REF!</v>
      </c>
      <c r="AC93" s="58" t="e">
        <f>VLOOKUP($U93,PercentGoalStats!$A$3:$AE$998,16,FALSE)</f>
        <v>#REF!</v>
      </c>
      <c r="AD93" s="58" t="e">
        <f>VLOOKUP($U93,PercentGoalStats!$A$3:$AE$998,17,FALSE)</f>
        <v>#REF!</v>
      </c>
      <c r="AE93" s="58" t="e">
        <f>VLOOKUP($U93,PercentGoalStats!$A$3:$AE$998,19,FALSE)</f>
        <v>#REF!</v>
      </c>
      <c r="AF93" s="58" t="e">
        <f>VLOOKUP($U93,PercentGoalStats!$A$3:$AE$998,20,FALSE)</f>
        <v>#REF!</v>
      </c>
      <c r="AG93" s="58" t="e">
        <f>VLOOKUP($U93,PercentGoalStats!$A$3:$AE$998,22,FALSE)</f>
        <v>#REF!</v>
      </c>
      <c r="AH93" s="58" t="e">
        <f>VLOOKUP($U93,PercentGoalStats!$A$3:$AE$998,23,FALSE)</f>
        <v>#REF!</v>
      </c>
      <c r="AI93" s="58" t="e">
        <f>VLOOKUP($U93,PercentGoalStats!$A$3:$AE$998,25,FALSE)</f>
        <v>#REF!</v>
      </c>
      <c r="AJ93" s="58" t="e">
        <f>VLOOKUP($U93,PercentGoalStats!$A$3:$AE$998,26,FALSE)</f>
        <v>#REF!</v>
      </c>
      <c r="AK93" s="58" t="e">
        <f>VLOOKUP($U93,PercentGoalStats!$A$3:$AE$998,28,FALSE)</f>
        <v>#REF!</v>
      </c>
      <c r="AL93" s="58" t="e">
        <f>VLOOKUP($U93,PercentGoalStats!$A$3:$AE$998,29,FALSE)</f>
        <v>#REF!</v>
      </c>
      <c r="AM93" s="58" t="e">
        <f>VLOOKUP($U93,PercentGoalStats!$A$3:$AE$998,31,FALSE)</f>
        <v>#REF!</v>
      </c>
    </row>
    <row r="94" spans="1:39" ht="14.4" hidden="1" thickTop="1" x14ac:dyDescent="0.3">
      <c r="A94" s="57" t="e">
        <f>VLOOKUP($S94,PercentGoalStats!$A$3:$AE$998,5,FALSE)</f>
        <v>#REF!</v>
      </c>
      <c r="B94" s="58" t="e">
        <f>VLOOKUP($S94,PercentGoalStats!$A$3:$AE$998,6,FALSE)</f>
        <v>#REF!</v>
      </c>
      <c r="C94" s="58" t="e">
        <f>VLOOKUP($S94,PercentGoalStats!$A$3:$AE$998,8,FALSE)</f>
        <v>#REF!</v>
      </c>
      <c r="D94" s="58" t="e">
        <f>VLOOKUP($S94,PercentGoalStats!$A$3:$AE$998,9,FALSE)</f>
        <v>#REF!</v>
      </c>
      <c r="E94" s="58" t="e">
        <f>VLOOKUP($S94,PercentGoalStats!$A$3:$AE$998,11,FALSE)</f>
        <v>#REF!</v>
      </c>
      <c r="F94" s="58" t="e">
        <f>VLOOKUP($S94,PercentGoalStats!$A$3:$AE$998,12,FALSE)</f>
        <v>#REF!</v>
      </c>
      <c r="G94" s="58" t="e">
        <f>VLOOKUP($S94,PercentGoalStats!$A$3:$AE$998,14,FALSE)</f>
        <v>#REF!</v>
      </c>
      <c r="H94" s="58" t="e">
        <f>VLOOKUP($S94,PercentGoalStats!$A$3:$AE$998,15,FALSE)</f>
        <v>#REF!</v>
      </c>
      <c r="I94" s="58" t="e">
        <f>VLOOKUP($S94,PercentGoalStats!$A$3:$AE$998,17,FALSE)</f>
        <v>#REF!</v>
      </c>
      <c r="J94" s="58" t="e">
        <f>VLOOKUP($S94,PercentGoalStats!$A$3:$AE$998,18,FALSE)</f>
        <v>#REF!</v>
      </c>
      <c r="K94" s="58" t="e">
        <f>VLOOKUP($S94,PercentGoalStats!$A$3:$AE$998,20,FALSE)</f>
        <v>#REF!</v>
      </c>
      <c r="L94" s="58" t="e">
        <f>VLOOKUP($S94,PercentGoalStats!$A$3:$AE$998,21,FALSE)</f>
        <v>#REF!</v>
      </c>
      <c r="M94" s="58" t="e">
        <f>VLOOKUP($S94,PercentGoalStats!$A$3:$AE$998,23,FALSE)</f>
        <v>#REF!</v>
      </c>
      <c r="N94" s="58" t="e">
        <f>VLOOKUP($S94,PercentGoalStats!$A$3:$AE$998,24,FALSE)</f>
        <v>#REF!</v>
      </c>
      <c r="O94" s="58" t="e">
        <f>VLOOKUP($S94,PercentGoalStats!$A$3:$AE$998,26,FALSE)</f>
        <v>#REF!</v>
      </c>
      <c r="P94" s="58" t="e">
        <f>VLOOKUP($S94,PercentGoalStats!$A$3:$AE$998,27,FALSE)</f>
        <v>#REF!</v>
      </c>
      <c r="Q94" s="58" t="e">
        <f>VLOOKUP($S94,PercentGoalStats!$A$3:$AE$998,29,FALSE)</f>
        <v>#REF!</v>
      </c>
      <c r="R94" s="58" t="e">
        <f>VLOOKUP($S94,PercentGoalStats!$A$3:$AE$998,30,FALSE)</f>
        <v>#REF!</v>
      </c>
      <c r="S94" s="53" t="e">
        <f>Fixtures!#REF!</f>
        <v>#REF!</v>
      </c>
      <c r="T94" s="54" t="e">
        <f>Fixtures!#REF!</f>
        <v>#REF!</v>
      </c>
      <c r="U94" s="53" t="e">
        <f>Fixtures!#REF!</f>
        <v>#REF!</v>
      </c>
      <c r="V94" s="57" t="e">
        <f>VLOOKUP($U94,PercentGoalStats!$A$3:$AE$998,5,FALSE)</f>
        <v>#REF!</v>
      </c>
      <c r="W94" s="58" t="e">
        <f>VLOOKUP($U94,PercentGoalStats!$A$3:$AE$998,7,FALSE)</f>
        <v>#REF!</v>
      </c>
      <c r="X94" s="58" t="e">
        <f>VLOOKUP($U94,PercentGoalStats!$A$3:$AE$998,8,FALSE)</f>
        <v>#REF!</v>
      </c>
      <c r="Y94" s="58" t="e">
        <f>VLOOKUP($U94,PercentGoalStats!$A$3:$AE$998,10,FALSE)</f>
        <v>#REF!</v>
      </c>
      <c r="Z94" s="58" t="e">
        <f>VLOOKUP($U94,PercentGoalStats!$A$3:$AE$998,11,FALSE)</f>
        <v>#REF!</v>
      </c>
      <c r="AA94" s="58" t="e">
        <f>VLOOKUP($U94,PercentGoalStats!$A$3:$AE$998,13,FALSE)</f>
        <v>#REF!</v>
      </c>
      <c r="AB94" s="58" t="e">
        <f>VLOOKUP($U94,PercentGoalStats!$A$3:$AE$998,14,FALSE)</f>
        <v>#REF!</v>
      </c>
      <c r="AC94" s="58" t="e">
        <f>VLOOKUP($U94,PercentGoalStats!$A$3:$AE$998,16,FALSE)</f>
        <v>#REF!</v>
      </c>
      <c r="AD94" s="58" t="e">
        <f>VLOOKUP($U94,PercentGoalStats!$A$3:$AE$998,17,FALSE)</f>
        <v>#REF!</v>
      </c>
      <c r="AE94" s="58" t="e">
        <f>VLOOKUP($U94,PercentGoalStats!$A$3:$AE$998,19,FALSE)</f>
        <v>#REF!</v>
      </c>
      <c r="AF94" s="58" t="e">
        <f>VLOOKUP($U94,PercentGoalStats!$A$3:$AE$998,20,FALSE)</f>
        <v>#REF!</v>
      </c>
      <c r="AG94" s="58" t="e">
        <f>VLOOKUP($U94,PercentGoalStats!$A$3:$AE$998,22,FALSE)</f>
        <v>#REF!</v>
      </c>
      <c r="AH94" s="58" t="e">
        <f>VLOOKUP($U94,PercentGoalStats!$A$3:$AE$998,23,FALSE)</f>
        <v>#REF!</v>
      </c>
      <c r="AI94" s="58" t="e">
        <f>VLOOKUP($U94,PercentGoalStats!$A$3:$AE$998,25,FALSE)</f>
        <v>#REF!</v>
      </c>
      <c r="AJ94" s="58" t="e">
        <f>VLOOKUP($U94,PercentGoalStats!$A$3:$AE$998,26,FALSE)</f>
        <v>#REF!</v>
      </c>
      <c r="AK94" s="58" t="e">
        <f>VLOOKUP($U94,PercentGoalStats!$A$3:$AE$998,28,FALSE)</f>
        <v>#REF!</v>
      </c>
      <c r="AL94" s="58" t="e">
        <f>VLOOKUP($U94,PercentGoalStats!$A$3:$AE$998,29,FALSE)</f>
        <v>#REF!</v>
      </c>
      <c r="AM94" s="58" t="e">
        <f>VLOOKUP($U94,PercentGoalStats!$A$3:$AE$998,31,FALSE)</f>
        <v>#REF!</v>
      </c>
    </row>
    <row r="95" spans="1:39" ht="14.4" hidden="1" thickTop="1" x14ac:dyDescent="0.3">
      <c r="A95" s="57" t="e">
        <f>VLOOKUP($S95,PercentGoalStats!$A$3:$AE$998,5,FALSE)</f>
        <v>#REF!</v>
      </c>
      <c r="B95" s="58" t="e">
        <f>VLOOKUP($S95,PercentGoalStats!$A$3:$AE$998,6,FALSE)</f>
        <v>#REF!</v>
      </c>
      <c r="C95" s="58" t="e">
        <f>VLOOKUP($S95,PercentGoalStats!$A$3:$AE$998,8,FALSE)</f>
        <v>#REF!</v>
      </c>
      <c r="D95" s="58" t="e">
        <f>VLOOKUP($S95,PercentGoalStats!$A$3:$AE$998,9,FALSE)</f>
        <v>#REF!</v>
      </c>
      <c r="E95" s="58" t="e">
        <f>VLOOKUP($S95,PercentGoalStats!$A$3:$AE$998,11,FALSE)</f>
        <v>#REF!</v>
      </c>
      <c r="F95" s="58" t="e">
        <f>VLOOKUP($S95,PercentGoalStats!$A$3:$AE$998,12,FALSE)</f>
        <v>#REF!</v>
      </c>
      <c r="G95" s="58" t="e">
        <f>VLOOKUP($S95,PercentGoalStats!$A$3:$AE$998,14,FALSE)</f>
        <v>#REF!</v>
      </c>
      <c r="H95" s="58" t="e">
        <f>VLOOKUP($S95,PercentGoalStats!$A$3:$AE$998,15,FALSE)</f>
        <v>#REF!</v>
      </c>
      <c r="I95" s="58" t="e">
        <f>VLOOKUP($S95,PercentGoalStats!$A$3:$AE$998,17,FALSE)</f>
        <v>#REF!</v>
      </c>
      <c r="J95" s="58" t="e">
        <f>VLOOKUP($S95,PercentGoalStats!$A$3:$AE$998,18,FALSE)</f>
        <v>#REF!</v>
      </c>
      <c r="K95" s="58" t="e">
        <f>VLOOKUP($S95,PercentGoalStats!$A$3:$AE$998,20,FALSE)</f>
        <v>#REF!</v>
      </c>
      <c r="L95" s="58" t="e">
        <f>VLOOKUP($S95,PercentGoalStats!$A$3:$AE$998,21,FALSE)</f>
        <v>#REF!</v>
      </c>
      <c r="M95" s="58" t="e">
        <f>VLOOKUP($S95,PercentGoalStats!$A$3:$AE$998,23,FALSE)</f>
        <v>#REF!</v>
      </c>
      <c r="N95" s="58" t="e">
        <f>VLOOKUP($S95,PercentGoalStats!$A$3:$AE$998,24,FALSE)</f>
        <v>#REF!</v>
      </c>
      <c r="O95" s="58" t="e">
        <f>VLOOKUP($S95,PercentGoalStats!$A$3:$AE$998,26,FALSE)</f>
        <v>#REF!</v>
      </c>
      <c r="P95" s="58" t="e">
        <f>VLOOKUP($S95,PercentGoalStats!$A$3:$AE$998,27,FALSE)</f>
        <v>#REF!</v>
      </c>
      <c r="Q95" s="58" t="e">
        <f>VLOOKUP($S95,PercentGoalStats!$A$3:$AE$998,29,FALSE)</f>
        <v>#REF!</v>
      </c>
      <c r="R95" s="58" t="e">
        <f>VLOOKUP($S95,PercentGoalStats!$A$3:$AE$998,30,FALSE)</f>
        <v>#REF!</v>
      </c>
      <c r="S95" s="53" t="e">
        <f>Fixtures!#REF!</f>
        <v>#REF!</v>
      </c>
      <c r="T95" s="54" t="e">
        <f>Fixtures!#REF!</f>
        <v>#REF!</v>
      </c>
      <c r="U95" s="53" t="e">
        <f>Fixtures!#REF!</f>
        <v>#REF!</v>
      </c>
      <c r="V95" s="57" t="e">
        <f>VLOOKUP($U95,PercentGoalStats!$A$3:$AE$998,5,FALSE)</f>
        <v>#REF!</v>
      </c>
      <c r="W95" s="58" t="e">
        <f>VLOOKUP($U95,PercentGoalStats!$A$3:$AE$998,7,FALSE)</f>
        <v>#REF!</v>
      </c>
      <c r="X95" s="58" t="e">
        <f>VLOOKUP($U95,PercentGoalStats!$A$3:$AE$998,8,FALSE)</f>
        <v>#REF!</v>
      </c>
      <c r="Y95" s="58" t="e">
        <f>VLOOKUP($U95,PercentGoalStats!$A$3:$AE$998,10,FALSE)</f>
        <v>#REF!</v>
      </c>
      <c r="Z95" s="58" t="e">
        <f>VLOOKUP($U95,PercentGoalStats!$A$3:$AE$998,11,FALSE)</f>
        <v>#REF!</v>
      </c>
      <c r="AA95" s="58" t="e">
        <f>VLOOKUP($U95,PercentGoalStats!$A$3:$AE$998,13,FALSE)</f>
        <v>#REF!</v>
      </c>
      <c r="AB95" s="58" t="e">
        <f>VLOOKUP($U95,PercentGoalStats!$A$3:$AE$998,14,FALSE)</f>
        <v>#REF!</v>
      </c>
      <c r="AC95" s="58" t="e">
        <f>VLOOKUP($U95,PercentGoalStats!$A$3:$AE$998,16,FALSE)</f>
        <v>#REF!</v>
      </c>
      <c r="AD95" s="58" t="e">
        <f>VLOOKUP($U95,PercentGoalStats!$A$3:$AE$998,17,FALSE)</f>
        <v>#REF!</v>
      </c>
      <c r="AE95" s="58" t="e">
        <f>VLOOKUP($U95,PercentGoalStats!$A$3:$AE$998,19,FALSE)</f>
        <v>#REF!</v>
      </c>
      <c r="AF95" s="58" t="e">
        <f>VLOOKUP($U95,PercentGoalStats!$A$3:$AE$998,20,FALSE)</f>
        <v>#REF!</v>
      </c>
      <c r="AG95" s="58" t="e">
        <f>VLOOKUP($U95,PercentGoalStats!$A$3:$AE$998,22,FALSE)</f>
        <v>#REF!</v>
      </c>
      <c r="AH95" s="58" t="e">
        <f>VLOOKUP($U95,PercentGoalStats!$A$3:$AE$998,23,FALSE)</f>
        <v>#REF!</v>
      </c>
      <c r="AI95" s="58" t="e">
        <f>VLOOKUP($U95,PercentGoalStats!$A$3:$AE$998,25,FALSE)</f>
        <v>#REF!</v>
      </c>
      <c r="AJ95" s="58" t="e">
        <f>VLOOKUP($U95,PercentGoalStats!$A$3:$AE$998,26,FALSE)</f>
        <v>#REF!</v>
      </c>
      <c r="AK95" s="58" t="e">
        <f>VLOOKUP($U95,PercentGoalStats!$A$3:$AE$998,28,FALSE)</f>
        <v>#REF!</v>
      </c>
      <c r="AL95" s="58" t="e">
        <f>VLOOKUP($U95,PercentGoalStats!$A$3:$AE$998,29,FALSE)</f>
        <v>#REF!</v>
      </c>
      <c r="AM95" s="58" t="e">
        <f>VLOOKUP($U95,PercentGoalStats!$A$3:$AE$998,31,FALSE)</f>
        <v>#REF!</v>
      </c>
    </row>
    <row r="96" spans="1:39" ht="14.4" hidden="1" thickTop="1" x14ac:dyDescent="0.3">
      <c r="A96" s="57" t="e">
        <f>VLOOKUP($S96,PercentGoalStats!$A$3:$AE$998,5,FALSE)</f>
        <v>#REF!</v>
      </c>
      <c r="B96" s="58" t="e">
        <f>VLOOKUP($S96,PercentGoalStats!$A$3:$AE$998,6,FALSE)</f>
        <v>#REF!</v>
      </c>
      <c r="C96" s="58" t="e">
        <f>VLOOKUP($S96,PercentGoalStats!$A$3:$AE$998,8,FALSE)</f>
        <v>#REF!</v>
      </c>
      <c r="D96" s="58" t="e">
        <f>VLOOKUP($S96,PercentGoalStats!$A$3:$AE$998,9,FALSE)</f>
        <v>#REF!</v>
      </c>
      <c r="E96" s="58" t="e">
        <f>VLOOKUP($S96,PercentGoalStats!$A$3:$AE$998,11,FALSE)</f>
        <v>#REF!</v>
      </c>
      <c r="F96" s="58" t="e">
        <f>VLOOKUP($S96,PercentGoalStats!$A$3:$AE$998,12,FALSE)</f>
        <v>#REF!</v>
      </c>
      <c r="G96" s="58" t="e">
        <f>VLOOKUP($S96,PercentGoalStats!$A$3:$AE$998,14,FALSE)</f>
        <v>#REF!</v>
      </c>
      <c r="H96" s="58" t="e">
        <f>VLOOKUP($S96,PercentGoalStats!$A$3:$AE$998,15,FALSE)</f>
        <v>#REF!</v>
      </c>
      <c r="I96" s="58" t="e">
        <f>VLOOKUP($S96,PercentGoalStats!$A$3:$AE$998,17,FALSE)</f>
        <v>#REF!</v>
      </c>
      <c r="J96" s="58" t="e">
        <f>VLOOKUP($S96,PercentGoalStats!$A$3:$AE$998,18,FALSE)</f>
        <v>#REF!</v>
      </c>
      <c r="K96" s="58" t="e">
        <f>VLOOKUP($S96,PercentGoalStats!$A$3:$AE$998,20,FALSE)</f>
        <v>#REF!</v>
      </c>
      <c r="L96" s="58" t="e">
        <f>VLOOKUP($S96,PercentGoalStats!$A$3:$AE$998,21,FALSE)</f>
        <v>#REF!</v>
      </c>
      <c r="M96" s="58" t="e">
        <f>VLOOKUP($S96,PercentGoalStats!$A$3:$AE$998,23,FALSE)</f>
        <v>#REF!</v>
      </c>
      <c r="N96" s="58" t="e">
        <f>VLOOKUP($S96,PercentGoalStats!$A$3:$AE$998,24,FALSE)</f>
        <v>#REF!</v>
      </c>
      <c r="O96" s="58" t="e">
        <f>VLOOKUP($S96,PercentGoalStats!$A$3:$AE$998,26,FALSE)</f>
        <v>#REF!</v>
      </c>
      <c r="P96" s="58" t="e">
        <f>VLOOKUP($S96,PercentGoalStats!$A$3:$AE$998,27,FALSE)</f>
        <v>#REF!</v>
      </c>
      <c r="Q96" s="58" t="e">
        <f>VLOOKUP($S96,PercentGoalStats!$A$3:$AE$998,29,FALSE)</f>
        <v>#REF!</v>
      </c>
      <c r="R96" s="58" t="e">
        <f>VLOOKUP($S96,PercentGoalStats!$A$3:$AE$998,30,FALSE)</f>
        <v>#REF!</v>
      </c>
      <c r="S96" s="53" t="e">
        <f>Fixtures!#REF!</f>
        <v>#REF!</v>
      </c>
      <c r="T96" s="54" t="e">
        <f>Fixtures!#REF!</f>
        <v>#REF!</v>
      </c>
      <c r="U96" s="53" t="e">
        <f>Fixtures!#REF!</f>
        <v>#REF!</v>
      </c>
      <c r="V96" s="57" t="e">
        <f>VLOOKUP($U96,PercentGoalStats!$A$3:$AE$998,5,FALSE)</f>
        <v>#REF!</v>
      </c>
      <c r="W96" s="58" t="e">
        <f>VLOOKUP($U96,PercentGoalStats!$A$3:$AE$998,7,FALSE)</f>
        <v>#REF!</v>
      </c>
      <c r="X96" s="58" t="e">
        <f>VLOOKUP($U96,PercentGoalStats!$A$3:$AE$998,8,FALSE)</f>
        <v>#REF!</v>
      </c>
      <c r="Y96" s="58" t="e">
        <f>VLOOKUP($U96,PercentGoalStats!$A$3:$AE$998,10,FALSE)</f>
        <v>#REF!</v>
      </c>
      <c r="Z96" s="58" t="e">
        <f>VLOOKUP($U96,PercentGoalStats!$A$3:$AE$998,11,FALSE)</f>
        <v>#REF!</v>
      </c>
      <c r="AA96" s="58" t="e">
        <f>VLOOKUP($U96,PercentGoalStats!$A$3:$AE$998,13,FALSE)</f>
        <v>#REF!</v>
      </c>
      <c r="AB96" s="58" t="e">
        <f>VLOOKUP($U96,PercentGoalStats!$A$3:$AE$998,14,FALSE)</f>
        <v>#REF!</v>
      </c>
      <c r="AC96" s="58" t="e">
        <f>VLOOKUP($U96,PercentGoalStats!$A$3:$AE$998,16,FALSE)</f>
        <v>#REF!</v>
      </c>
      <c r="AD96" s="58" t="e">
        <f>VLOOKUP($U96,PercentGoalStats!$A$3:$AE$998,17,FALSE)</f>
        <v>#REF!</v>
      </c>
      <c r="AE96" s="58" t="e">
        <f>VLOOKUP($U96,PercentGoalStats!$A$3:$AE$998,19,FALSE)</f>
        <v>#REF!</v>
      </c>
      <c r="AF96" s="58" t="e">
        <f>VLOOKUP($U96,PercentGoalStats!$A$3:$AE$998,20,FALSE)</f>
        <v>#REF!</v>
      </c>
      <c r="AG96" s="58" t="e">
        <f>VLOOKUP($U96,PercentGoalStats!$A$3:$AE$998,22,FALSE)</f>
        <v>#REF!</v>
      </c>
      <c r="AH96" s="58" t="e">
        <f>VLOOKUP($U96,PercentGoalStats!$A$3:$AE$998,23,FALSE)</f>
        <v>#REF!</v>
      </c>
      <c r="AI96" s="58" t="e">
        <f>VLOOKUP($U96,PercentGoalStats!$A$3:$AE$998,25,FALSE)</f>
        <v>#REF!</v>
      </c>
      <c r="AJ96" s="58" t="e">
        <f>VLOOKUP($U96,PercentGoalStats!$A$3:$AE$998,26,FALSE)</f>
        <v>#REF!</v>
      </c>
      <c r="AK96" s="58" t="e">
        <f>VLOOKUP($U96,PercentGoalStats!$A$3:$AE$998,28,FALSE)</f>
        <v>#REF!</v>
      </c>
      <c r="AL96" s="58" t="e">
        <f>VLOOKUP($U96,PercentGoalStats!$A$3:$AE$998,29,FALSE)</f>
        <v>#REF!</v>
      </c>
      <c r="AM96" s="58" t="e">
        <f>VLOOKUP($U96,PercentGoalStats!$A$3:$AE$998,31,FALSE)</f>
        <v>#REF!</v>
      </c>
    </row>
    <row r="97" spans="1:39" ht="14.4" hidden="1" thickTop="1" x14ac:dyDescent="0.3">
      <c r="A97" s="57" t="e">
        <f>VLOOKUP($S97,PercentGoalStats!$A$3:$AE$998,5,FALSE)</f>
        <v>#REF!</v>
      </c>
      <c r="B97" s="58" t="e">
        <f>VLOOKUP($S97,PercentGoalStats!$A$3:$AE$998,6,FALSE)</f>
        <v>#REF!</v>
      </c>
      <c r="C97" s="58" t="e">
        <f>VLOOKUP($S97,PercentGoalStats!$A$3:$AE$998,8,FALSE)</f>
        <v>#REF!</v>
      </c>
      <c r="D97" s="58" t="e">
        <f>VLOOKUP($S97,PercentGoalStats!$A$3:$AE$998,9,FALSE)</f>
        <v>#REF!</v>
      </c>
      <c r="E97" s="58" t="e">
        <f>VLOOKUP($S97,PercentGoalStats!$A$3:$AE$998,11,FALSE)</f>
        <v>#REF!</v>
      </c>
      <c r="F97" s="58" t="e">
        <f>VLOOKUP($S97,PercentGoalStats!$A$3:$AE$998,12,FALSE)</f>
        <v>#REF!</v>
      </c>
      <c r="G97" s="58" t="e">
        <f>VLOOKUP($S97,PercentGoalStats!$A$3:$AE$998,14,FALSE)</f>
        <v>#REF!</v>
      </c>
      <c r="H97" s="58" t="e">
        <f>VLOOKUP($S97,PercentGoalStats!$A$3:$AE$998,15,FALSE)</f>
        <v>#REF!</v>
      </c>
      <c r="I97" s="58" t="e">
        <f>VLOOKUP($S97,PercentGoalStats!$A$3:$AE$998,17,FALSE)</f>
        <v>#REF!</v>
      </c>
      <c r="J97" s="58" t="e">
        <f>VLOOKUP($S97,PercentGoalStats!$A$3:$AE$998,18,FALSE)</f>
        <v>#REF!</v>
      </c>
      <c r="K97" s="58" t="e">
        <f>VLOOKUP($S97,PercentGoalStats!$A$3:$AE$998,20,FALSE)</f>
        <v>#REF!</v>
      </c>
      <c r="L97" s="58" t="e">
        <f>VLOOKUP($S97,PercentGoalStats!$A$3:$AE$998,21,FALSE)</f>
        <v>#REF!</v>
      </c>
      <c r="M97" s="58" t="e">
        <f>VLOOKUP($S97,PercentGoalStats!$A$3:$AE$998,23,FALSE)</f>
        <v>#REF!</v>
      </c>
      <c r="N97" s="58" t="e">
        <f>VLOOKUP($S97,PercentGoalStats!$A$3:$AE$998,24,FALSE)</f>
        <v>#REF!</v>
      </c>
      <c r="O97" s="58" t="e">
        <f>VLOOKUP($S97,PercentGoalStats!$A$3:$AE$998,26,FALSE)</f>
        <v>#REF!</v>
      </c>
      <c r="P97" s="58" t="e">
        <f>VLOOKUP($S97,PercentGoalStats!$A$3:$AE$998,27,FALSE)</f>
        <v>#REF!</v>
      </c>
      <c r="Q97" s="58" t="e">
        <f>VLOOKUP($S97,PercentGoalStats!$A$3:$AE$998,29,FALSE)</f>
        <v>#REF!</v>
      </c>
      <c r="R97" s="58" t="e">
        <f>VLOOKUP($S97,PercentGoalStats!$A$3:$AE$998,30,FALSE)</f>
        <v>#REF!</v>
      </c>
      <c r="S97" s="53" t="e">
        <f>Fixtures!#REF!</f>
        <v>#REF!</v>
      </c>
      <c r="T97" s="54" t="e">
        <f>Fixtures!#REF!</f>
        <v>#REF!</v>
      </c>
      <c r="U97" s="53" t="e">
        <f>Fixtures!#REF!</f>
        <v>#REF!</v>
      </c>
      <c r="V97" s="57" t="e">
        <f>VLOOKUP($U97,PercentGoalStats!$A$3:$AE$998,5,FALSE)</f>
        <v>#REF!</v>
      </c>
      <c r="W97" s="58" t="e">
        <f>VLOOKUP($U97,PercentGoalStats!$A$3:$AE$998,7,FALSE)</f>
        <v>#REF!</v>
      </c>
      <c r="X97" s="58" t="e">
        <f>VLOOKUP($U97,PercentGoalStats!$A$3:$AE$998,8,FALSE)</f>
        <v>#REF!</v>
      </c>
      <c r="Y97" s="58" t="e">
        <f>VLOOKUP($U97,PercentGoalStats!$A$3:$AE$998,10,FALSE)</f>
        <v>#REF!</v>
      </c>
      <c r="Z97" s="58" t="e">
        <f>VLOOKUP($U97,PercentGoalStats!$A$3:$AE$998,11,FALSE)</f>
        <v>#REF!</v>
      </c>
      <c r="AA97" s="58" t="e">
        <f>VLOOKUP($U97,PercentGoalStats!$A$3:$AE$998,13,FALSE)</f>
        <v>#REF!</v>
      </c>
      <c r="AB97" s="58" t="e">
        <f>VLOOKUP($U97,PercentGoalStats!$A$3:$AE$998,14,FALSE)</f>
        <v>#REF!</v>
      </c>
      <c r="AC97" s="58" t="e">
        <f>VLOOKUP($U97,PercentGoalStats!$A$3:$AE$998,16,FALSE)</f>
        <v>#REF!</v>
      </c>
      <c r="AD97" s="58" t="e">
        <f>VLOOKUP($U97,PercentGoalStats!$A$3:$AE$998,17,FALSE)</f>
        <v>#REF!</v>
      </c>
      <c r="AE97" s="58" t="e">
        <f>VLOOKUP($U97,PercentGoalStats!$A$3:$AE$998,19,FALSE)</f>
        <v>#REF!</v>
      </c>
      <c r="AF97" s="58" t="e">
        <f>VLOOKUP($U97,PercentGoalStats!$A$3:$AE$998,20,FALSE)</f>
        <v>#REF!</v>
      </c>
      <c r="AG97" s="58" t="e">
        <f>VLOOKUP($U97,PercentGoalStats!$A$3:$AE$998,22,FALSE)</f>
        <v>#REF!</v>
      </c>
      <c r="AH97" s="58" t="e">
        <f>VLOOKUP($U97,PercentGoalStats!$A$3:$AE$998,23,FALSE)</f>
        <v>#REF!</v>
      </c>
      <c r="AI97" s="58" t="e">
        <f>VLOOKUP($U97,PercentGoalStats!$A$3:$AE$998,25,FALSE)</f>
        <v>#REF!</v>
      </c>
      <c r="AJ97" s="58" t="e">
        <f>VLOOKUP($U97,PercentGoalStats!$A$3:$AE$998,26,FALSE)</f>
        <v>#REF!</v>
      </c>
      <c r="AK97" s="58" t="e">
        <f>VLOOKUP($U97,PercentGoalStats!$A$3:$AE$998,28,FALSE)</f>
        <v>#REF!</v>
      </c>
      <c r="AL97" s="58" t="e">
        <f>VLOOKUP($U97,PercentGoalStats!$A$3:$AE$998,29,FALSE)</f>
        <v>#REF!</v>
      </c>
      <c r="AM97" s="58" t="e">
        <f>VLOOKUP($U97,PercentGoalStats!$A$3:$AE$998,31,FALSE)</f>
        <v>#REF!</v>
      </c>
    </row>
    <row r="98" spans="1:39" ht="14.4" hidden="1" thickTop="1" x14ac:dyDescent="0.3">
      <c r="A98" s="57" t="e">
        <f>VLOOKUP($S98,PercentGoalStats!$A$3:$AE$998,5,FALSE)</f>
        <v>#REF!</v>
      </c>
      <c r="B98" s="58" t="e">
        <f>VLOOKUP($S98,PercentGoalStats!$A$3:$AE$998,6,FALSE)</f>
        <v>#REF!</v>
      </c>
      <c r="C98" s="58" t="e">
        <f>VLOOKUP($S98,PercentGoalStats!$A$3:$AE$998,8,FALSE)</f>
        <v>#REF!</v>
      </c>
      <c r="D98" s="58" t="e">
        <f>VLOOKUP($S98,PercentGoalStats!$A$3:$AE$998,9,FALSE)</f>
        <v>#REF!</v>
      </c>
      <c r="E98" s="58" t="e">
        <f>VLOOKUP($S98,PercentGoalStats!$A$3:$AE$998,11,FALSE)</f>
        <v>#REF!</v>
      </c>
      <c r="F98" s="58" t="e">
        <f>VLOOKUP($S98,PercentGoalStats!$A$3:$AE$998,12,FALSE)</f>
        <v>#REF!</v>
      </c>
      <c r="G98" s="58" t="e">
        <f>VLOOKUP($S98,PercentGoalStats!$A$3:$AE$998,14,FALSE)</f>
        <v>#REF!</v>
      </c>
      <c r="H98" s="58" t="e">
        <f>VLOOKUP($S98,PercentGoalStats!$A$3:$AE$998,15,FALSE)</f>
        <v>#REF!</v>
      </c>
      <c r="I98" s="58" t="e">
        <f>VLOOKUP($S98,PercentGoalStats!$A$3:$AE$998,17,FALSE)</f>
        <v>#REF!</v>
      </c>
      <c r="J98" s="58" t="e">
        <f>VLOOKUP($S98,PercentGoalStats!$A$3:$AE$998,18,FALSE)</f>
        <v>#REF!</v>
      </c>
      <c r="K98" s="58" t="e">
        <f>VLOOKUP($S98,PercentGoalStats!$A$3:$AE$998,20,FALSE)</f>
        <v>#REF!</v>
      </c>
      <c r="L98" s="58" t="e">
        <f>VLOOKUP($S98,PercentGoalStats!$A$3:$AE$998,21,FALSE)</f>
        <v>#REF!</v>
      </c>
      <c r="M98" s="58" t="e">
        <f>VLOOKUP($S98,PercentGoalStats!$A$3:$AE$998,23,FALSE)</f>
        <v>#REF!</v>
      </c>
      <c r="N98" s="58" t="e">
        <f>VLOOKUP($S98,PercentGoalStats!$A$3:$AE$998,24,FALSE)</f>
        <v>#REF!</v>
      </c>
      <c r="O98" s="58" t="e">
        <f>VLOOKUP($S98,PercentGoalStats!$A$3:$AE$998,26,FALSE)</f>
        <v>#REF!</v>
      </c>
      <c r="P98" s="58" t="e">
        <f>VLOOKUP($S98,PercentGoalStats!$A$3:$AE$998,27,FALSE)</f>
        <v>#REF!</v>
      </c>
      <c r="Q98" s="58" t="e">
        <f>VLOOKUP($S98,PercentGoalStats!$A$3:$AE$998,29,FALSE)</f>
        <v>#REF!</v>
      </c>
      <c r="R98" s="58" t="e">
        <f>VLOOKUP($S98,PercentGoalStats!$A$3:$AE$998,30,FALSE)</f>
        <v>#REF!</v>
      </c>
      <c r="S98" s="53" t="e">
        <f>Fixtures!#REF!</f>
        <v>#REF!</v>
      </c>
      <c r="T98" s="54" t="e">
        <f>Fixtures!#REF!</f>
        <v>#REF!</v>
      </c>
      <c r="U98" s="53" t="e">
        <f>Fixtures!#REF!</f>
        <v>#REF!</v>
      </c>
      <c r="V98" s="57" t="e">
        <f>VLOOKUP($U98,PercentGoalStats!$A$3:$AE$998,5,FALSE)</f>
        <v>#REF!</v>
      </c>
      <c r="W98" s="58" t="e">
        <f>VLOOKUP($U98,PercentGoalStats!$A$3:$AE$998,7,FALSE)</f>
        <v>#REF!</v>
      </c>
      <c r="X98" s="58" t="e">
        <f>VLOOKUP($U98,PercentGoalStats!$A$3:$AE$998,8,FALSE)</f>
        <v>#REF!</v>
      </c>
      <c r="Y98" s="58" t="e">
        <f>VLOOKUP($U98,PercentGoalStats!$A$3:$AE$998,10,FALSE)</f>
        <v>#REF!</v>
      </c>
      <c r="Z98" s="58" t="e">
        <f>VLOOKUP($U98,PercentGoalStats!$A$3:$AE$998,11,FALSE)</f>
        <v>#REF!</v>
      </c>
      <c r="AA98" s="58" t="e">
        <f>VLOOKUP($U98,PercentGoalStats!$A$3:$AE$998,13,FALSE)</f>
        <v>#REF!</v>
      </c>
      <c r="AB98" s="58" t="e">
        <f>VLOOKUP($U98,PercentGoalStats!$A$3:$AE$998,14,FALSE)</f>
        <v>#REF!</v>
      </c>
      <c r="AC98" s="58" t="e">
        <f>VLOOKUP($U98,PercentGoalStats!$A$3:$AE$998,16,FALSE)</f>
        <v>#REF!</v>
      </c>
      <c r="AD98" s="58" t="e">
        <f>VLOOKUP($U98,PercentGoalStats!$A$3:$AE$998,17,FALSE)</f>
        <v>#REF!</v>
      </c>
      <c r="AE98" s="58" t="e">
        <f>VLOOKUP($U98,PercentGoalStats!$A$3:$AE$998,19,FALSE)</f>
        <v>#REF!</v>
      </c>
      <c r="AF98" s="58" t="e">
        <f>VLOOKUP($U98,PercentGoalStats!$A$3:$AE$998,20,FALSE)</f>
        <v>#REF!</v>
      </c>
      <c r="AG98" s="58" t="e">
        <f>VLOOKUP($U98,PercentGoalStats!$A$3:$AE$998,22,FALSE)</f>
        <v>#REF!</v>
      </c>
      <c r="AH98" s="58" t="e">
        <f>VLOOKUP($U98,PercentGoalStats!$A$3:$AE$998,23,FALSE)</f>
        <v>#REF!</v>
      </c>
      <c r="AI98" s="58" t="e">
        <f>VLOOKUP($U98,PercentGoalStats!$A$3:$AE$998,25,FALSE)</f>
        <v>#REF!</v>
      </c>
      <c r="AJ98" s="58" t="e">
        <f>VLOOKUP($U98,PercentGoalStats!$A$3:$AE$998,26,FALSE)</f>
        <v>#REF!</v>
      </c>
      <c r="AK98" s="58" t="e">
        <f>VLOOKUP($U98,PercentGoalStats!$A$3:$AE$998,28,FALSE)</f>
        <v>#REF!</v>
      </c>
      <c r="AL98" s="58" t="e">
        <f>VLOOKUP($U98,PercentGoalStats!$A$3:$AE$998,29,FALSE)</f>
        <v>#REF!</v>
      </c>
      <c r="AM98" s="58" t="e">
        <f>VLOOKUP($U98,PercentGoalStats!$A$3:$AE$998,31,FALSE)</f>
        <v>#REF!</v>
      </c>
    </row>
    <row r="99" spans="1:39" ht="14.4" hidden="1" thickTop="1" x14ac:dyDescent="0.3">
      <c r="A99" s="57" t="e">
        <f>VLOOKUP($S99,PercentGoalStats!$A$3:$AE$998,5,FALSE)</f>
        <v>#REF!</v>
      </c>
      <c r="B99" s="58" t="e">
        <f>VLOOKUP($S99,PercentGoalStats!$A$3:$AE$998,6,FALSE)</f>
        <v>#REF!</v>
      </c>
      <c r="C99" s="58" t="e">
        <f>VLOOKUP($S99,PercentGoalStats!$A$3:$AE$998,8,FALSE)</f>
        <v>#REF!</v>
      </c>
      <c r="D99" s="58" t="e">
        <f>VLOOKUP($S99,PercentGoalStats!$A$3:$AE$998,9,FALSE)</f>
        <v>#REF!</v>
      </c>
      <c r="E99" s="58" t="e">
        <f>VLOOKUP($S99,PercentGoalStats!$A$3:$AE$998,11,FALSE)</f>
        <v>#REF!</v>
      </c>
      <c r="F99" s="58" t="e">
        <f>VLOOKUP($S99,PercentGoalStats!$A$3:$AE$998,12,FALSE)</f>
        <v>#REF!</v>
      </c>
      <c r="G99" s="58" t="e">
        <f>VLOOKUP($S99,PercentGoalStats!$A$3:$AE$998,14,FALSE)</f>
        <v>#REF!</v>
      </c>
      <c r="H99" s="58" t="e">
        <f>VLOOKUP($S99,PercentGoalStats!$A$3:$AE$998,15,FALSE)</f>
        <v>#REF!</v>
      </c>
      <c r="I99" s="58" t="e">
        <f>VLOOKUP($S99,PercentGoalStats!$A$3:$AE$998,17,FALSE)</f>
        <v>#REF!</v>
      </c>
      <c r="J99" s="58" t="e">
        <f>VLOOKUP($S99,PercentGoalStats!$A$3:$AE$998,18,FALSE)</f>
        <v>#REF!</v>
      </c>
      <c r="K99" s="58" t="e">
        <f>VLOOKUP($S99,PercentGoalStats!$A$3:$AE$998,20,FALSE)</f>
        <v>#REF!</v>
      </c>
      <c r="L99" s="58" t="e">
        <f>VLOOKUP($S99,PercentGoalStats!$A$3:$AE$998,21,FALSE)</f>
        <v>#REF!</v>
      </c>
      <c r="M99" s="58" t="e">
        <f>VLOOKUP($S99,PercentGoalStats!$A$3:$AE$998,23,FALSE)</f>
        <v>#REF!</v>
      </c>
      <c r="N99" s="58" t="e">
        <f>VLOOKUP($S99,PercentGoalStats!$A$3:$AE$998,24,FALSE)</f>
        <v>#REF!</v>
      </c>
      <c r="O99" s="58" t="e">
        <f>VLOOKUP($S99,PercentGoalStats!$A$3:$AE$998,26,FALSE)</f>
        <v>#REF!</v>
      </c>
      <c r="P99" s="58" t="e">
        <f>VLOOKUP($S99,PercentGoalStats!$A$3:$AE$998,27,FALSE)</f>
        <v>#REF!</v>
      </c>
      <c r="Q99" s="58" t="e">
        <f>VLOOKUP($S99,PercentGoalStats!$A$3:$AE$998,29,FALSE)</f>
        <v>#REF!</v>
      </c>
      <c r="R99" s="58" t="e">
        <f>VLOOKUP($S99,PercentGoalStats!$A$3:$AE$998,30,FALSE)</f>
        <v>#REF!</v>
      </c>
      <c r="S99" s="53" t="e">
        <f>Fixtures!#REF!</f>
        <v>#REF!</v>
      </c>
      <c r="T99" s="54" t="e">
        <f>Fixtures!#REF!</f>
        <v>#REF!</v>
      </c>
      <c r="U99" s="53" t="e">
        <f>Fixtures!#REF!</f>
        <v>#REF!</v>
      </c>
      <c r="V99" s="57" t="e">
        <f>VLOOKUP($U99,PercentGoalStats!$A$3:$AE$998,5,FALSE)</f>
        <v>#REF!</v>
      </c>
      <c r="W99" s="58" t="e">
        <f>VLOOKUP($U99,PercentGoalStats!$A$3:$AE$998,7,FALSE)</f>
        <v>#REF!</v>
      </c>
      <c r="X99" s="58" t="e">
        <f>VLOOKUP($U99,PercentGoalStats!$A$3:$AE$998,8,FALSE)</f>
        <v>#REF!</v>
      </c>
      <c r="Y99" s="58" t="e">
        <f>VLOOKUP($U99,PercentGoalStats!$A$3:$AE$998,10,FALSE)</f>
        <v>#REF!</v>
      </c>
      <c r="Z99" s="58" t="e">
        <f>VLOOKUP($U99,PercentGoalStats!$A$3:$AE$998,11,FALSE)</f>
        <v>#REF!</v>
      </c>
      <c r="AA99" s="58" t="e">
        <f>VLOOKUP($U99,PercentGoalStats!$A$3:$AE$998,13,FALSE)</f>
        <v>#REF!</v>
      </c>
      <c r="AB99" s="58" t="e">
        <f>VLOOKUP($U99,PercentGoalStats!$A$3:$AE$998,14,FALSE)</f>
        <v>#REF!</v>
      </c>
      <c r="AC99" s="58" t="e">
        <f>VLOOKUP($U99,PercentGoalStats!$A$3:$AE$998,16,FALSE)</f>
        <v>#REF!</v>
      </c>
      <c r="AD99" s="58" t="e">
        <f>VLOOKUP($U99,PercentGoalStats!$A$3:$AE$998,17,FALSE)</f>
        <v>#REF!</v>
      </c>
      <c r="AE99" s="58" t="e">
        <f>VLOOKUP($U99,PercentGoalStats!$A$3:$AE$998,19,FALSE)</f>
        <v>#REF!</v>
      </c>
      <c r="AF99" s="58" t="e">
        <f>VLOOKUP($U99,PercentGoalStats!$A$3:$AE$998,20,FALSE)</f>
        <v>#REF!</v>
      </c>
      <c r="AG99" s="58" t="e">
        <f>VLOOKUP($U99,PercentGoalStats!$A$3:$AE$998,22,FALSE)</f>
        <v>#REF!</v>
      </c>
      <c r="AH99" s="58" t="e">
        <f>VLOOKUP($U99,PercentGoalStats!$A$3:$AE$998,23,FALSE)</f>
        <v>#REF!</v>
      </c>
      <c r="AI99" s="58" t="e">
        <f>VLOOKUP($U99,PercentGoalStats!$A$3:$AE$998,25,FALSE)</f>
        <v>#REF!</v>
      </c>
      <c r="AJ99" s="58" t="e">
        <f>VLOOKUP($U99,PercentGoalStats!$A$3:$AE$998,26,FALSE)</f>
        <v>#REF!</v>
      </c>
      <c r="AK99" s="58" t="e">
        <f>VLOOKUP($U99,PercentGoalStats!$A$3:$AE$998,28,FALSE)</f>
        <v>#REF!</v>
      </c>
      <c r="AL99" s="58" t="e">
        <f>VLOOKUP($U99,PercentGoalStats!$A$3:$AE$998,29,FALSE)</f>
        <v>#REF!</v>
      </c>
      <c r="AM99" s="58" t="e">
        <f>VLOOKUP($U99,PercentGoalStats!$A$3:$AE$998,31,FALSE)</f>
        <v>#REF!</v>
      </c>
    </row>
    <row r="100" spans="1:39" ht="14.4" hidden="1" thickTop="1" x14ac:dyDescent="0.3">
      <c r="A100" s="57" t="e">
        <f>VLOOKUP($S100,PercentGoalStats!$A$3:$AE$998,5,FALSE)</f>
        <v>#REF!</v>
      </c>
      <c r="B100" s="58" t="e">
        <f>VLOOKUP($S100,PercentGoalStats!$A$3:$AE$998,6,FALSE)</f>
        <v>#REF!</v>
      </c>
      <c r="C100" s="58" t="e">
        <f>VLOOKUP($S100,PercentGoalStats!$A$3:$AE$998,8,FALSE)</f>
        <v>#REF!</v>
      </c>
      <c r="D100" s="58" t="e">
        <f>VLOOKUP($S100,PercentGoalStats!$A$3:$AE$998,9,FALSE)</f>
        <v>#REF!</v>
      </c>
      <c r="E100" s="58" t="e">
        <f>VLOOKUP($S100,PercentGoalStats!$A$3:$AE$998,11,FALSE)</f>
        <v>#REF!</v>
      </c>
      <c r="F100" s="58" t="e">
        <f>VLOOKUP($S100,PercentGoalStats!$A$3:$AE$998,12,FALSE)</f>
        <v>#REF!</v>
      </c>
      <c r="G100" s="58" t="e">
        <f>VLOOKUP($S100,PercentGoalStats!$A$3:$AE$998,14,FALSE)</f>
        <v>#REF!</v>
      </c>
      <c r="H100" s="58" t="e">
        <f>VLOOKUP($S100,PercentGoalStats!$A$3:$AE$998,15,FALSE)</f>
        <v>#REF!</v>
      </c>
      <c r="I100" s="58" t="e">
        <f>VLOOKUP($S100,PercentGoalStats!$A$3:$AE$998,17,FALSE)</f>
        <v>#REF!</v>
      </c>
      <c r="J100" s="58" t="e">
        <f>VLOOKUP($S100,PercentGoalStats!$A$3:$AE$998,18,FALSE)</f>
        <v>#REF!</v>
      </c>
      <c r="K100" s="58" t="e">
        <f>VLOOKUP($S100,PercentGoalStats!$A$3:$AE$998,20,FALSE)</f>
        <v>#REF!</v>
      </c>
      <c r="L100" s="58" t="e">
        <f>VLOOKUP($S100,PercentGoalStats!$A$3:$AE$998,21,FALSE)</f>
        <v>#REF!</v>
      </c>
      <c r="M100" s="58" t="e">
        <f>VLOOKUP($S100,PercentGoalStats!$A$3:$AE$998,23,FALSE)</f>
        <v>#REF!</v>
      </c>
      <c r="N100" s="58" t="e">
        <f>VLOOKUP($S100,PercentGoalStats!$A$3:$AE$998,24,FALSE)</f>
        <v>#REF!</v>
      </c>
      <c r="O100" s="58" t="e">
        <f>VLOOKUP($S100,PercentGoalStats!$A$3:$AE$998,26,FALSE)</f>
        <v>#REF!</v>
      </c>
      <c r="P100" s="58" t="e">
        <f>VLOOKUP($S100,PercentGoalStats!$A$3:$AE$998,27,FALSE)</f>
        <v>#REF!</v>
      </c>
      <c r="Q100" s="58" t="e">
        <f>VLOOKUP($S100,PercentGoalStats!$A$3:$AE$998,29,FALSE)</f>
        <v>#REF!</v>
      </c>
      <c r="R100" s="58" t="e">
        <f>VLOOKUP($S100,PercentGoalStats!$A$3:$AE$998,30,FALSE)</f>
        <v>#REF!</v>
      </c>
      <c r="S100" s="53" t="e">
        <f>Fixtures!#REF!</f>
        <v>#REF!</v>
      </c>
      <c r="T100" s="54" t="e">
        <f>Fixtures!#REF!</f>
        <v>#REF!</v>
      </c>
      <c r="U100" s="53" t="e">
        <f>Fixtures!#REF!</f>
        <v>#REF!</v>
      </c>
      <c r="V100" s="57" t="e">
        <f>VLOOKUP($U100,PercentGoalStats!$A$3:$AE$998,5,FALSE)</f>
        <v>#REF!</v>
      </c>
      <c r="W100" s="58" t="e">
        <f>VLOOKUP($U100,PercentGoalStats!$A$3:$AE$998,7,FALSE)</f>
        <v>#REF!</v>
      </c>
      <c r="X100" s="58" t="e">
        <f>VLOOKUP($U100,PercentGoalStats!$A$3:$AE$998,8,FALSE)</f>
        <v>#REF!</v>
      </c>
      <c r="Y100" s="58" t="e">
        <f>VLOOKUP($U100,PercentGoalStats!$A$3:$AE$998,10,FALSE)</f>
        <v>#REF!</v>
      </c>
      <c r="Z100" s="58" t="e">
        <f>VLOOKUP($U100,PercentGoalStats!$A$3:$AE$998,11,FALSE)</f>
        <v>#REF!</v>
      </c>
      <c r="AA100" s="58" t="e">
        <f>VLOOKUP($U100,PercentGoalStats!$A$3:$AE$998,13,FALSE)</f>
        <v>#REF!</v>
      </c>
      <c r="AB100" s="58" t="e">
        <f>VLOOKUP($U100,PercentGoalStats!$A$3:$AE$998,14,FALSE)</f>
        <v>#REF!</v>
      </c>
      <c r="AC100" s="58" t="e">
        <f>VLOOKUP($U100,PercentGoalStats!$A$3:$AE$998,16,FALSE)</f>
        <v>#REF!</v>
      </c>
      <c r="AD100" s="58" t="e">
        <f>VLOOKUP($U100,PercentGoalStats!$A$3:$AE$998,17,FALSE)</f>
        <v>#REF!</v>
      </c>
      <c r="AE100" s="58" t="e">
        <f>VLOOKUP($U100,PercentGoalStats!$A$3:$AE$998,19,FALSE)</f>
        <v>#REF!</v>
      </c>
      <c r="AF100" s="58" t="e">
        <f>VLOOKUP($U100,PercentGoalStats!$A$3:$AE$998,20,FALSE)</f>
        <v>#REF!</v>
      </c>
      <c r="AG100" s="58" t="e">
        <f>VLOOKUP($U100,PercentGoalStats!$A$3:$AE$998,22,FALSE)</f>
        <v>#REF!</v>
      </c>
      <c r="AH100" s="58" t="e">
        <f>VLOOKUP($U100,PercentGoalStats!$A$3:$AE$998,23,FALSE)</f>
        <v>#REF!</v>
      </c>
      <c r="AI100" s="58" t="e">
        <f>VLOOKUP($U100,PercentGoalStats!$A$3:$AE$998,25,FALSE)</f>
        <v>#REF!</v>
      </c>
      <c r="AJ100" s="58" t="e">
        <f>VLOOKUP($U100,PercentGoalStats!$A$3:$AE$998,26,FALSE)</f>
        <v>#REF!</v>
      </c>
      <c r="AK100" s="58" t="e">
        <f>VLOOKUP($U100,PercentGoalStats!$A$3:$AE$998,28,FALSE)</f>
        <v>#REF!</v>
      </c>
      <c r="AL100" s="58" t="e">
        <f>VLOOKUP($U100,PercentGoalStats!$A$3:$AE$998,29,FALSE)</f>
        <v>#REF!</v>
      </c>
      <c r="AM100" s="58" t="e">
        <f>VLOOKUP($U100,PercentGoalStats!$A$3:$AE$998,31,FALSE)</f>
        <v>#REF!</v>
      </c>
    </row>
    <row r="101" spans="1:39" ht="14.4" hidden="1" thickTop="1" x14ac:dyDescent="0.3">
      <c r="A101" s="57" t="e">
        <f>VLOOKUP($S101,PercentGoalStats!$A$3:$AE$998,5,FALSE)</f>
        <v>#REF!</v>
      </c>
      <c r="B101" s="58" t="e">
        <f>VLOOKUP($S101,PercentGoalStats!$A$3:$AE$998,6,FALSE)</f>
        <v>#REF!</v>
      </c>
      <c r="C101" s="58" t="e">
        <f>VLOOKUP($S101,PercentGoalStats!$A$3:$AE$998,8,FALSE)</f>
        <v>#REF!</v>
      </c>
      <c r="D101" s="58" t="e">
        <f>VLOOKUP($S101,PercentGoalStats!$A$3:$AE$998,9,FALSE)</f>
        <v>#REF!</v>
      </c>
      <c r="E101" s="58" t="e">
        <f>VLOOKUP($S101,PercentGoalStats!$A$3:$AE$998,11,FALSE)</f>
        <v>#REF!</v>
      </c>
      <c r="F101" s="58" t="e">
        <f>VLOOKUP($S101,PercentGoalStats!$A$3:$AE$998,12,FALSE)</f>
        <v>#REF!</v>
      </c>
      <c r="G101" s="58" t="e">
        <f>VLOOKUP($S101,PercentGoalStats!$A$3:$AE$998,14,FALSE)</f>
        <v>#REF!</v>
      </c>
      <c r="H101" s="58" t="e">
        <f>VLOOKUP($S101,PercentGoalStats!$A$3:$AE$998,15,FALSE)</f>
        <v>#REF!</v>
      </c>
      <c r="I101" s="58" t="e">
        <f>VLOOKUP($S101,PercentGoalStats!$A$3:$AE$998,17,FALSE)</f>
        <v>#REF!</v>
      </c>
      <c r="J101" s="58" t="e">
        <f>VLOOKUP($S101,PercentGoalStats!$A$3:$AE$998,18,FALSE)</f>
        <v>#REF!</v>
      </c>
      <c r="K101" s="58" t="e">
        <f>VLOOKUP($S101,PercentGoalStats!$A$3:$AE$998,20,FALSE)</f>
        <v>#REF!</v>
      </c>
      <c r="L101" s="58" t="e">
        <f>VLOOKUP($S101,PercentGoalStats!$A$3:$AE$998,21,FALSE)</f>
        <v>#REF!</v>
      </c>
      <c r="M101" s="58" t="e">
        <f>VLOOKUP($S101,PercentGoalStats!$A$3:$AE$998,23,FALSE)</f>
        <v>#REF!</v>
      </c>
      <c r="N101" s="58" t="e">
        <f>VLOOKUP($S101,PercentGoalStats!$A$3:$AE$998,24,FALSE)</f>
        <v>#REF!</v>
      </c>
      <c r="O101" s="58" t="e">
        <f>VLOOKUP($S101,PercentGoalStats!$A$3:$AE$998,26,FALSE)</f>
        <v>#REF!</v>
      </c>
      <c r="P101" s="58" t="e">
        <f>VLOOKUP($S101,PercentGoalStats!$A$3:$AE$998,27,FALSE)</f>
        <v>#REF!</v>
      </c>
      <c r="Q101" s="58" t="e">
        <f>VLOOKUP($S101,PercentGoalStats!$A$3:$AE$998,29,FALSE)</f>
        <v>#REF!</v>
      </c>
      <c r="R101" s="58" t="e">
        <f>VLOOKUP($S101,PercentGoalStats!$A$3:$AE$998,30,FALSE)</f>
        <v>#REF!</v>
      </c>
      <c r="S101" s="53" t="e">
        <f>Fixtures!#REF!</f>
        <v>#REF!</v>
      </c>
      <c r="T101" s="54" t="e">
        <f>Fixtures!#REF!</f>
        <v>#REF!</v>
      </c>
      <c r="U101" s="53" t="e">
        <f>Fixtures!#REF!</f>
        <v>#REF!</v>
      </c>
      <c r="V101" s="57" t="e">
        <f>VLOOKUP($U101,PercentGoalStats!$A$3:$AE$998,5,FALSE)</f>
        <v>#REF!</v>
      </c>
      <c r="W101" s="58" t="e">
        <f>VLOOKUP($U101,PercentGoalStats!$A$3:$AE$998,7,FALSE)</f>
        <v>#REF!</v>
      </c>
      <c r="X101" s="58" t="e">
        <f>VLOOKUP($U101,PercentGoalStats!$A$3:$AE$998,8,FALSE)</f>
        <v>#REF!</v>
      </c>
      <c r="Y101" s="58" t="e">
        <f>VLOOKUP($U101,PercentGoalStats!$A$3:$AE$998,10,FALSE)</f>
        <v>#REF!</v>
      </c>
      <c r="Z101" s="58" t="e">
        <f>VLOOKUP($U101,PercentGoalStats!$A$3:$AE$998,11,FALSE)</f>
        <v>#REF!</v>
      </c>
      <c r="AA101" s="58" t="e">
        <f>VLOOKUP($U101,PercentGoalStats!$A$3:$AE$998,13,FALSE)</f>
        <v>#REF!</v>
      </c>
      <c r="AB101" s="58" t="e">
        <f>VLOOKUP($U101,PercentGoalStats!$A$3:$AE$998,14,FALSE)</f>
        <v>#REF!</v>
      </c>
      <c r="AC101" s="58" t="e">
        <f>VLOOKUP($U101,PercentGoalStats!$A$3:$AE$998,16,FALSE)</f>
        <v>#REF!</v>
      </c>
      <c r="AD101" s="58" t="e">
        <f>VLOOKUP($U101,PercentGoalStats!$A$3:$AE$998,17,FALSE)</f>
        <v>#REF!</v>
      </c>
      <c r="AE101" s="58" t="e">
        <f>VLOOKUP($U101,PercentGoalStats!$A$3:$AE$998,19,FALSE)</f>
        <v>#REF!</v>
      </c>
      <c r="AF101" s="58" t="e">
        <f>VLOOKUP($U101,PercentGoalStats!$A$3:$AE$998,20,FALSE)</f>
        <v>#REF!</v>
      </c>
      <c r="AG101" s="58" t="e">
        <f>VLOOKUP($U101,PercentGoalStats!$A$3:$AE$998,22,FALSE)</f>
        <v>#REF!</v>
      </c>
      <c r="AH101" s="58" t="e">
        <f>VLOOKUP($U101,PercentGoalStats!$A$3:$AE$998,23,FALSE)</f>
        <v>#REF!</v>
      </c>
      <c r="AI101" s="58" t="e">
        <f>VLOOKUP($U101,PercentGoalStats!$A$3:$AE$998,25,FALSE)</f>
        <v>#REF!</v>
      </c>
      <c r="AJ101" s="58" t="e">
        <f>VLOOKUP($U101,PercentGoalStats!$A$3:$AE$998,26,FALSE)</f>
        <v>#REF!</v>
      </c>
      <c r="AK101" s="58" t="e">
        <f>VLOOKUP($U101,PercentGoalStats!$A$3:$AE$998,28,FALSE)</f>
        <v>#REF!</v>
      </c>
      <c r="AL101" s="58" t="e">
        <f>VLOOKUP($U101,PercentGoalStats!$A$3:$AE$998,29,FALSE)</f>
        <v>#REF!</v>
      </c>
      <c r="AM101" s="58" t="e">
        <f>VLOOKUP($U101,PercentGoalStats!$A$3:$AE$998,31,FALSE)</f>
        <v>#REF!</v>
      </c>
    </row>
    <row r="102" spans="1:39" ht="14.4" hidden="1" thickTop="1" x14ac:dyDescent="0.3">
      <c r="A102" s="57" t="e">
        <f>VLOOKUP($S102,PercentGoalStats!$A$3:$AE$998,5,FALSE)</f>
        <v>#REF!</v>
      </c>
      <c r="B102" s="58" t="e">
        <f>VLOOKUP($S102,PercentGoalStats!$A$3:$AE$998,6,FALSE)</f>
        <v>#REF!</v>
      </c>
      <c r="C102" s="58" t="e">
        <f>VLOOKUP($S102,PercentGoalStats!$A$3:$AE$998,8,FALSE)</f>
        <v>#REF!</v>
      </c>
      <c r="D102" s="58" t="e">
        <f>VLOOKUP($S102,PercentGoalStats!$A$3:$AE$998,9,FALSE)</f>
        <v>#REF!</v>
      </c>
      <c r="E102" s="58" t="e">
        <f>VLOOKUP($S102,PercentGoalStats!$A$3:$AE$998,11,FALSE)</f>
        <v>#REF!</v>
      </c>
      <c r="F102" s="58" t="e">
        <f>VLOOKUP($S102,PercentGoalStats!$A$3:$AE$998,12,FALSE)</f>
        <v>#REF!</v>
      </c>
      <c r="G102" s="58" t="e">
        <f>VLOOKUP($S102,PercentGoalStats!$A$3:$AE$998,14,FALSE)</f>
        <v>#REF!</v>
      </c>
      <c r="H102" s="58" t="e">
        <f>VLOOKUP($S102,PercentGoalStats!$A$3:$AE$998,15,FALSE)</f>
        <v>#REF!</v>
      </c>
      <c r="I102" s="58" t="e">
        <f>VLOOKUP($S102,PercentGoalStats!$A$3:$AE$998,17,FALSE)</f>
        <v>#REF!</v>
      </c>
      <c r="J102" s="58" t="e">
        <f>VLOOKUP($S102,PercentGoalStats!$A$3:$AE$998,18,FALSE)</f>
        <v>#REF!</v>
      </c>
      <c r="K102" s="58" t="e">
        <f>VLOOKUP($S102,PercentGoalStats!$A$3:$AE$998,20,FALSE)</f>
        <v>#REF!</v>
      </c>
      <c r="L102" s="58" t="e">
        <f>VLOOKUP($S102,PercentGoalStats!$A$3:$AE$998,21,FALSE)</f>
        <v>#REF!</v>
      </c>
      <c r="M102" s="58" t="e">
        <f>VLOOKUP($S102,PercentGoalStats!$A$3:$AE$998,23,FALSE)</f>
        <v>#REF!</v>
      </c>
      <c r="N102" s="58" t="e">
        <f>VLOOKUP($S102,PercentGoalStats!$A$3:$AE$998,24,FALSE)</f>
        <v>#REF!</v>
      </c>
      <c r="O102" s="58" t="e">
        <f>VLOOKUP($S102,PercentGoalStats!$A$3:$AE$998,26,FALSE)</f>
        <v>#REF!</v>
      </c>
      <c r="P102" s="58" t="e">
        <f>VLOOKUP($S102,PercentGoalStats!$A$3:$AE$998,27,FALSE)</f>
        <v>#REF!</v>
      </c>
      <c r="Q102" s="58" t="e">
        <f>VLOOKUP($S102,PercentGoalStats!$A$3:$AE$998,29,FALSE)</f>
        <v>#REF!</v>
      </c>
      <c r="R102" s="58" t="e">
        <f>VLOOKUP($S102,PercentGoalStats!$A$3:$AE$998,30,FALSE)</f>
        <v>#REF!</v>
      </c>
      <c r="S102" s="53" t="e">
        <f>Fixtures!#REF!</f>
        <v>#REF!</v>
      </c>
      <c r="T102" s="54" t="e">
        <f>Fixtures!#REF!</f>
        <v>#REF!</v>
      </c>
      <c r="U102" s="53" t="e">
        <f>Fixtures!#REF!</f>
        <v>#REF!</v>
      </c>
      <c r="V102" s="57" t="e">
        <f>VLOOKUP($U102,PercentGoalStats!$A$3:$AE$998,5,FALSE)</f>
        <v>#REF!</v>
      </c>
      <c r="W102" s="58" t="e">
        <f>VLOOKUP($U102,PercentGoalStats!$A$3:$AE$998,7,FALSE)</f>
        <v>#REF!</v>
      </c>
      <c r="X102" s="58" t="e">
        <f>VLOOKUP($U102,PercentGoalStats!$A$3:$AE$998,8,FALSE)</f>
        <v>#REF!</v>
      </c>
      <c r="Y102" s="58" t="e">
        <f>VLOOKUP($U102,PercentGoalStats!$A$3:$AE$998,10,FALSE)</f>
        <v>#REF!</v>
      </c>
      <c r="Z102" s="58" t="e">
        <f>VLOOKUP($U102,PercentGoalStats!$A$3:$AE$998,11,FALSE)</f>
        <v>#REF!</v>
      </c>
      <c r="AA102" s="58" t="e">
        <f>VLOOKUP($U102,PercentGoalStats!$A$3:$AE$998,13,FALSE)</f>
        <v>#REF!</v>
      </c>
      <c r="AB102" s="58" t="e">
        <f>VLOOKUP($U102,PercentGoalStats!$A$3:$AE$998,14,FALSE)</f>
        <v>#REF!</v>
      </c>
      <c r="AC102" s="58" t="e">
        <f>VLOOKUP($U102,PercentGoalStats!$A$3:$AE$998,16,FALSE)</f>
        <v>#REF!</v>
      </c>
      <c r="AD102" s="58" t="e">
        <f>VLOOKUP($U102,PercentGoalStats!$A$3:$AE$998,17,FALSE)</f>
        <v>#REF!</v>
      </c>
      <c r="AE102" s="58" t="e">
        <f>VLOOKUP($U102,PercentGoalStats!$A$3:$AE$998,19,FALSE)</f>
        <v>#REF!</v>
      </c>
      <c r="AF102" s="58" t="e">
        <f>VLOOKUP($U102,PercentGoalStats!$A$3:$AE$998,20,FALSE)</f>
        <v>#REF!</v>
      </c>
      <c r="AG102" s="58" t="e">
        <f>VLOOKUP($U102,PercentGoalStats!$A$3:$AE$998,22,FALSE)</f>
        <v>#REF!</v>
      </c>
      <c r="AH102" s="58" t="e">
        <f>VLOOKUP($U102,PercentGoalStats!$A$3:$AE$998,23,FALSE)</f>
        <v>#REF!</v>
      </c>
      <c r="AI102" s="58" t="e">
        <f>VLOOKUP($U102,PercentGoalStats!$A$3:$AE$998,25,FALSE)</f>
        <v>#REF!</v>
      </c>
      <c r="AJ102" s="58" t="e">
        <f>VLOOKUP($U102,PercentGoalStats!$A$3:$AE$998,26,FALSE)</f>
        <v>#REF!</v>
      </c>
      <c r="AK102" s="58" t="e">
        <f>VLOOKUP($U102,PercentGoalStats!$A$3:$AE$998,28,FALSE)</f>
        <v>#REF!</v>
      </c>
      <c r="AL102" s="58" t="e">
        <f>VLOOKUP($U102,PercentGoalStats!$A$3:$AE$998,29,FALSE)</f>
        <v>#REF!</v>
      </c>
      <c r="AM102" s="58" t="e">
        <f>VLOOKUP($U102,PercentGoalStats!$A$3:$AE$998,31,FALSE)</f>
        <v>#REF!</v>
      </c>
    </row>
    <row r="103" spans="1:39" ht="14.4" hidden="1" thickTop="1" x14ac:dyDescent="0.3">
      <c r="A103" s="57" t="e">
        <f>VLOOKUP($S103,PercentGoalStats!$A$3:$AE$998,5,FALSE)</f>
        <v>#REF!</v>
      </c>
      <c r="B103" s="58" t="e">
        <f>VLOOKUP($S103,PercentGoalStats!$A$3:$AE$998,6,FALSE)</f>
        <v>#REF!</v>
      </c>
      <c r="C103" s="58" t="e">
        <f>VLOOKUP($S103,PercentGoalStats!$A$3:$AE$998,8,FALSE)</f>
        <v>#REF!</v>
      </c>
      <c r="D103" s="58" t="e">
        <f>VLOOKUP($S103,PercentGoalStats!$A$3:$AE$998,9,FALSE)</f>
        <v>#REF!</v>
      </c>
      <c r="E103" s="58" t="e">
        <f>VLOOKUP($S103,PercentGoalStats!$A$3:$AE$998,11,FALSE)</f>
        <v>#REF!</v>
      </c>
      <c r="F103" s="58" t="e">
        <f>VLOOKUP($S103,PercentGoalStats!$A$3:$AE$998,12,FALSE)</f>
        <v>#REF!</v>
      </c>
      <c r="G103" s="58" t="e">
        <f>VLOOKUP($S103,PercentGoalStats!$A$3:$AE$998,14,FALSE)</f>
        <v>#REF!</v>
      </c>
      <c r="H103" s="58" t="e">
        <f>VLOOKUP($S103,PercentGoalStats!$A$3:$AE$998,15,FALSE)</f>
        <v>#REF!</v>
      </c>
      <c r="I103" s="58" t="e">
        <f>VLOOKUP($S103,PercentGoalStats!$A$3:$AE$998,17,FALSE)</f>
        <v>#REF!</v>
      </c>
      <c r="J103" s="58" t="e">
        <f>VLOOKUP($S103,PercentGoalStats!$A$3:$AE$998,18,FALSE)</f>
        <v>#REF!</v>
      </c>
      <c r="K103" s="58" t="e">
        <f>VLOOKUP($S103,PercentGoalStats!$A$3:$AE$998,20,FALSE)</f>
        <v>#REF!</v>
      </c>
      <c r="L103" s="58" t="e">
        <f>VLOOKUP($S103,PercentGoalStats!$A$3:$AE$998,21,FALSE)</f>
        <v>#REF!</v>
      </c>
      <c r="M103" s="58" t="e">
        <f>VLOOKUP($S103,PercentGoalStats!$A$3:$AE$998,23,FALSE)</f>
        <v>#REF!</v>
      </c>
      <c r="N103" s="58" t="e">
        <f>VLOOKUP($S103,PercentGoalStats!$A$3:$AE$998,24,FALSE)</f>
        <v>#REF!</v>
      </c>
      <c r="O103" s="58" t="e">
        <f>VLOOKUP($S103,PercentGoalStats!$A$3:$AE$998,26,FALSE)</f>
        <v>#REF!</v>
      </c>
      <c r="P103" s="58" t="e">
        <f>VLOOKUP($S103,PercentGoalStats!$A$3:$AE$998,27,FALSE)</f>
        <v>#REF!</v>
      </c>
      <c r="Q103" s="58" t="e">
        <f>VLOOKUP($S103,PercentGoalStats!$A$3:$AE$998,29,FALSE)</f>
        <v>#REF!</v>
      </c>
      <c r="R103" s="58" t="e">
        <f>VLOOKUP($S103,PercentGoalStats!$A$3:$AE$998,30,FALSE)</f>
        <v>#REF!</v>
      </c>
      <c r="S103" s="53" t="e">
        <f>Fixtures!#REF!</f>
        <v>#REF!</v>
      </c>
      <c r="T103" s="54" t="e">
        <f>Fixtures!#REF!</f>
        <v>#REF!</v>
      </c>
      <c r="U103" s="53" t="e">
        <f>Fixtures!#REF!</f>
        <v>#REF!</v>
      </c>
      <c r="V103" s="57" t="e">
        <f>VLOOKUP($U103,PercentGoalStats!$A$3:$AE$998,5,FALSE)</f>
        <v>#REF!</v>
      </c>
      <c r="W103" s="58" t="e">
        <f>VLOOKUP($U103,PercentGoalStats!$A$3:$AE$998,7,FALSE)</f>
        <v>#REF!</v>
      </c>
      <c r="X103" s="58" t="e">
        <f>VLOOKUP($U103,PercentGoalStats!$A$3:$AE$998,8,FALSE)</f>
        <v>#REF!</v>
      </c>
      <c r="Y103" s="58" t="e">
        <f>VLOOKUP($U103,PercentGoalStats!$A$3:$AE$998,10,FALSE)</f>
        <v>#REF!</v>
      </c>
      <c r="Z103" s="58" t="e">
        <f>VLOOKUP($U103,PercentGoalStats!$A$3:$AE$998,11,FALSE)</f>
        <v>#REF!</v>
      </c>
      <c r="AA103" s="58" t="e">
        <f>VLOOKUP($U103,PercentGoalStats!$A$3:$AE$998,13,FALSE)</f>
        <v>#REF!</v>
      </c>
      <c r="AB103" s="58" t="e">
        <f>VLOOKUP($U103,PercentGoalStats!$A$3:$AE$998,14,FALSE)</f>
        <v>#REF!</v>
      </c>
      <c r="AC103" s="58" t="e">
        <f>VLOOKUP($U103,PercentGoalStats!$A$3:$AE$998,16,FALSE)</f>
        <v>#REF!</v>
      </c>
      <c r="AD103" s="58" t="e">
        <f>VLOOKUP($U103,PercentGoalStats!$A$3:$AE$998,17,FALSE)</f>
        <v>#REF!</v>
      </c>
      <c r="AE103" s="58" t="e">
        <f>VLOOKUP($U103,PercentGoalStats!$A$3:$AE$998,19,FALSE)</f>
        <v>#REF!</v>
      </c>
      <c r="AF103" s="58" t="e">
        <f>VLOOKUP($U103,PercentGoalStats!$A$3:$AE$998,20,FALSE)</f>
        <v>#REF!</v>
      </c>
      <c r="AG103" s="58" t="e">
        <f>VLOOKUP($U103,PercentGoalStats!$A$3:$AE$998,22,FALSE)</f>
        <v>#REF!</v>
      </c>
      <c r="AH103" s="58" t="e">
        <f>VLOOKUP($U103,PercentGoalStats!$A$3:$AE$998,23,FALSE)</f>
        <v>#REF!</v>
      </c>
      <c r="AI103" s="58" t="e">
        <f>VLOOKUP($U103,PercentGoalStats!$A$3:$AE$998,25,FALSE)</f>
        <v>#REF!</v>
      </c>
      <c r="AJ103" s="58" t="e">
        <f>VLOOKUP($U103,PercentGoalStats!$A$3:$AE$998,26,FALSE)</f>
        <v>#REF!</v>
      </c>
      <c r="AK103" s="58" t="e">
        <f>VLOOKUP($U103,PercentGoalStats!$A$3:$AE$998,28,FALSE)</f>
        <v>#REF!</v>
      </c>
      <c r="AL103" s="58" t="e">
        <f>VLOOKUP($U103,PercentGoalStats!$A$3:$AE$998,29,FALSE)</f>
        <v>#REF!</v>
      </c>
      <c r="AM103" s="58" t="e">
        <f>VLOOKUP($U103,PercentGoalStats!$A$3:$AE$998,31,FALSE)</f>
        <v>#REF!</v>
      </c>
    </row>
    <row r="104" spans="1:39" ht="14.4" hidden="1" thickTop="1" x14ac:dyDescent="0.3">
      <c r="A104" s="57" t="e">
        <f>VLOOKUP($S104,PercentGoalStats!$A$3:$AE$998,5,FALSE)</f>
        <v>#REF!</v>
      </c>
      <c r="B104" s="58" t="e">
        <f>VLOOKUP($S104,PercentGoalStats!$A$3:$AE$998,6,FALSE)</f>
        <v>#REF!</v>
      </c>
      <c r="C104" s="58" t="e">
        <f>VLOOKUP($S104,PercentGoalStats!$A$3:$AE$998,8,FALSE)</f>
        <v>#REF!</v>
      </c>
      <c r="D104" s="58" t="e">
        <f>VLOOKUP($S104,PercentGoalStats!$A$3:$AE$998,9,FALSE)</f>
        <v>#REF!</v>
      </c>
      <c r="E104" s="58" t="e">
        <f>VLOOKUP($S104,PercentGoalStats!$A$3:$AE$998,11,FALSE)</f>
        <v>#REF!</v>
      </c>
      <c r="F104" s="58" t="e">
        <f>VLOOKUP($S104,PercentGoalStats!$A$3:$AE$998,12,FALSE)</f>
        <v>#REF!</v>
      </c>
      <c r="G104" s="58" t="e">
        <f>VLOOKUP($S104,PercentGoalStats!$A$3:$AE$998,14,FALSE)</f>
        <v>#REF!</v>
      </c>
      <c r="H104" s="58" t="e">
        <f>VLOOKUP($S104,PercentGoalStats!$A$3:$AE$998,15,FALSE)</f>
        <v>#REF!</v>
      </c>
      <c r="I104" s="58" t="e">
        <f>VLOOKUP($S104,PercentGoalStats!$A$3:$AE$998,17,FALSE)</f>
        <v>#REF!</v>
      </c>
      <c r="J104" s="58" t="e">
        <f>VLOOKUP($S104,PercentGoalStats!$A$3:$AE$998,18,FALSE)</f>
        <v>#REF!</v>
      </c>
      <c r="K104" s="58" t="e">
        <f>VLOOKUP($S104,PercentGoalStats!$A$3:$AE$998,20,FALSE)</f>
        <v>#REF!</v>
      </c>
      <c r="L104" s="58" t="e">
        <f>VLOOKUP($S104,PercentGoalStats!$A$3:$AE$998,21,FALSE)</f>
        <v>#REF!</v>
      </c>
      <c r="M104" s="58" t="e">
        <f>VLOOKUP($S104,PercentGoalStats!$A$3:$AE$998,23,FALSE)</f>
        <v>#REF!</v>
      </c>
      <c r="N104" s="58" t="e">
        <f>VLOOKUP($S104,PercentGoalStats!$A$3:$AE$998,24,FALSE)</f>
        <v>#REF!</v>
      </c>
      <c r="O104" s="58" t="e">
        <f>VLOOKUP($S104,PercentGoalStats!$A$3:$AE$998,26,FALSE)</f>
        <v>#REF!</v>
      </c>
      <c r="P104" s="58" t="e">
        <f>VLOOKUP($S104,PercentGoalStats!$A$3:$AE$998,27,FALSE)</f>
        <v>#REF!</v>
      </c>
      <c r="Q104" s="58" t="e">
        <f>VLOOKUP($S104,PercentGoalStats!$A$3:$AE$998,29,FALSE)</f>
        <v>#REF!</v>
      </c>
      <c r="R104" s="58" t="e">
        <f>VLOOKUP($S104,PercentGoalStats!$A$3:$AE$998,30,FALSE)</f>
        <v>#REF!</v>
      </c>
      <c r="S104" s="53" t="e">
        <f>Fixtures!#REF!</f>
        <v>#REF!</v>
      </c>
      <c r="T104" s="54" t="e">
        <f>Fixtures!#REF!</f>
        <v>#REF!</v>
      </c>
      <c r="U104" s="53" t="e">
        <f>Fixtures!#REF!</f>
        <v>#REF!</v>
      </c>
      <c r="V104" s="57" t="e">
        <f>VLOOKUP($U104,PercentGoalStats!$A$3:$AE$998,5,FALSE)</f>
        <v>#REF!</v>
      </c>
      <c r="W104" s="58" t="e">
        <f>VLOOKUP($U104,PercentGoalStats!$A$3:$AE$998,7,FALSE)</f>
        <v>#REF!</v>
      </c>
      <c r="X104" s="58" t="e">
        <f>VLOOKUP($U104,PercentGoalStats!$A$3:$AE$998,8,FALSE)</f>
        <v>#REF!</v>
      </c>
      <c r="Y104" s="58" t="e">
        <f>VLOOKUP($U104,PercentGoalStats!$A$3:$AE$998,10,FALSE)</f>
        <v>#REF!</v>
      </c>
      <c r="Z104" s="58" t="e">
        <f>VLOOKUP($U104,PercentGoalStats!$A$3:$AE$998,11,FALSE)</f>
        <v>#REF!</v>
      </c>
      <c r="AA104" s="58" t="e">
        <f>VLOOKUP($U104,PercentGoalStats!$A$3:$AE$998,13,FALSE)</f>
        <v>#REF!</v>
      </c>
      <c r="AB104" s="58" t="e">
        <f>VLOOKUP($U104,PercentGoalStats!$A$3:$AE$998,14,FALSE)</f>
        <v>#REF!</v>
      </c>
      <c r="AC104" s="58" t="e">
        <f>VLOOKUP($U104,PercentGoalStats!$A$3:$AE$998,16,FALSE)</f>
        <v>#REF!</v>
      </c>
      <c r="AD104" s="58" t="e">
        <f>VLOOKUP($U104,PercentGoalStats!$A$3:$AE$998,17,FALSE)</f>
        <v>#REF!</v>
      </c>
      <c r="AE104" s="58" t="e">
        <f>VLOOKUP($U104,PercentGoalStats!$A$3:$AE$998,19,FALSE)</f>
        <v>#REF!</v>
      </c>
      <c r="AF104" s="58" t="e">
        <f>VLOOKUP($U104,PercentGoalStats!$A$3:$AE$998,20,FALSE)</f>
        <v>#REF!</v>
      </c>
      <c r="AG104" s="58" t="e">
        <f>VLOOKUP($U104,PercentGoalStats!$A$3:$AE$998,22,FALSE)</f>
        <v>#REF!</v>
      </c>
      <c r="AH104" s="58" t="e">
        <f>VLOOKUP($U104,PercentGoalStats!$A$3:$AE$998,23,FALSE)</f>
        <v>#REF!</v>
      </c>
      <c r="AI104" s="58" t="e">
        <f>VLOOKUP($U104,PercentGoalStats!$A$3:$AE$998,25,FALSE)</f>
        <v>#REF!</v>
      </c>
      <c r="AJ104" s="58" t="e">
        <f>VLOOKUP($U104,PercentGoalStats!$A$3:$AE$998,26,FALSE)</f>
        <v>#REF!</v>
      </c>
      <c r="AK104" s="58" t="e">
        <f>VLOOKUP($U104,PercentGoalStats!$A$3:$AE$998,28,FALSE)</f>
        <v>#REF!</v>
      </c>
      <c r="AL104" s="58" t="e">
        <f>VLOOKUP($U104,PercentGoalStats!$A$3:$AE$998,29,FALSE)</f>
        <v>#REF!</v>
      </c>
      <c r="AM104" s="58" t="e">
        <f>VLOOKUP($U104,PercentGoalStats!$A$3:$AE$998,31,FALSE)</f>
        <v>#REF!</v>
      </c>
    </row>
    <row r="105" spans="1:39" ht="14.4" hidden="1" thickTop="1" x14ac:dyDescent="0.3">
      <c r="A105" s="57" t="e">
        <f>VLOOKUP($S105,PercentGoalStats!$A$3:$AE$998,5,FALSE)</f>
        <v>#REF!</v>
      </c>
      <c r="B105" s="58" t="e">
        <f>VLOOKUP($S105,PercentGoalStats!$A$3:$AE$998,6,FALSE)</f>
        <v>#REF!</v>
      </c>
      <c r="C105" s="58" t="e">
        <f>VLOOKUP($S105,PercentGoalStats!$A$3:$AE$998,8,FALSE)</f>
        <v>#REF!</v>
      </c>
      <c r="D105" s="58" t="e">
        <f>VLOOKUP($S105,PercentGoalStats!$A$3:$AE$998,9,FALSE)</f>
        <v>#REF!</v>
      </c>
      <c r="E105" s="58" t="e">
        <f>VLOOKUP($S105,PercentGoalStats!$A$3:$AE$998,11,FALSE)</f>
        <v>#REF!</v>
      </c>
      <c r="F105" s="58" t="e">
        <f>VLOOKUP($S105,PercentGoalStats!$A$3:$AE$998,12,FALSE)</f>
        <v>#REF!</v>
      </c>
      <c r="G105" s="58" t="e">
        <f>VLOOKUP($S105,PercentGoalStats!$A$3:$AE$998,14,FALSE)</f>
        <v>#REF!</v>
      </c>
      <c r="H105" s="58" t="e">
        <f>VLOOKUP($S105,PercentGoalStats!$A$3:$AE$998,15,FALSE)</f>
        <v>#REF!</v>
      </c>
      <c r="I105" s="58" t="e">
        <f>VLOOKUP($S105,PercentGoalStats!$A$3:$AE$998,17,FALSE)</f>
        <v>#REF!</v>
      </c>
      <c r="J105" s="58" t="e">
        <f>VLOOKUP($S105,PercentGoalStats!$A$3:$AE$998,18,FALSE)</f>
        <v>#REF!</v>
      </c>
      <c r="K105" s="58" t="e">
        <f>VLOOKUP($S105,PercentGoalStats!$A$3:$AE$998,20,FALSE)</f>
        <v>#REF!</v>
      </c>
      <c r="L105" s="58" t="e">
        <f>VLOOKUP($S105,PercentGoalStats!$A$3:$AE$998,21,FALSE)</f>
        <v>#REF!</v>
      </c>
      <c r="M105" s="58" t="e">
        <f>VLOOKUP($S105,PercentGoalStats!$A$3:$AE$998,23,FALSE)</f>
        <v>#REF!</v>
      </c>
      <c r="N105" s="58" t="e">
        <f>VLOOKUP($S105,PercentGoalStats!$A$3:$AE$998,24,FALSE)</f>
        <v>#REF!</v>
      </c>
      <c r="O105" s="58" t="e">
        <f>VLOOKUP($S105,PercentGoalStats!$A$3:$AE$998,26,FALSE)</f>
        <v>#REF!</v>
      </c>
      <c r="P105" s="58" t="e">
        <f>VLOOKUP($S105,PercentGoalStats!$A$3:$AE$998,27,FALSE)</f>
        <v>#REF!</v>
      </c>
      <c r="Q105" s="58" t="e">
        <f>VLOOKUP($S105,PercentGoalStats!$A$3:$AE$998,29,FALSE)</f>
        <v>#REF!</v>
      </c>
      <c r="R105" s="58" t="e">
        <f>VLOOKUP($S105,PercentGoalStats!$A$3:$AE$998,30,FALSE)</f>
        <v>#REF!</v>
      </c>
      <c r="S105" s="53" t="e">
        <f>Fixtures!#REF!</f>
        <v>#REF!</v>
      </c>
      <c r="T105" s="54" t="e">
        <f>Fixtures!#REF!</f>
        <v>#REF!</v>
      </c>
      <c r="U105" s="53" t="e">
        <f>Fixtures!#REF!</f>
        <v>#REF!</v>
      </c>
      <c r="V105" s="57" t="e">
        <f>VLOOKUP($U105,PercentGoalStats!$A$3:$AE$998,5,FALSE)</f>
        <v>#REF!</v>
      </c>
      <c r="W105" s="58" t="e">
        <f>VLOOKUP($U105,PercentGoalStats!$A$3:$AE$998,7,FALSE)</f>
        <v>#REF!</v>
      </c>
      <c r="X105" s="58" t="e">
        <f>VLOOKUP($U105,PercentGoalStats!$A$3:$AE$998,8,FALSE)</f>
        <v>#REF!</v>
      </c>
      <c r="Y105" s="58" t="e">
        <f>VLOOKUP($U105,PercentGoalStats!$A$3:$AE$998,10,FALSE)</f>
        <v>#REF!</v>
      </c>
      <c r="Z105" s="58" t="e">
        <f>VLOOKUP($U105,PercentGoalStats!$A$3:$AE$998,11,FALSE)</f>
        <v>#REF!</v>
      </c>
      <c r="AA105" s="58" t="e">
        <f>VLOOKUP($U105,PercentGoalStats!$A$3:$AE$998,13,FALSE)</f>
        <v>#REF!</v>
      </c>
      <c r="AB105" s="58" t="e">
        <f>VLOOKUP($U105,PercentGoalStats!$A$3:$AE$998,14,FALSE)</f>
        <v>#REF!</v>
      </c>
      <c r="AC105" s="58" t="e">
        <f>VLOOKUP($U105,PercentGoalStats!$A$3:$AE$998,16,FALSE)</f>
        <v>#REF!</v>
      </c>
      <c r="AD105" s="58" t="e">
        <f>VLOOKUP($U105,PercentGoalStats!$A$3:$AE$998,17,FALSE)</f>
        <v>#REF!</v>
      </c>
      <c r="AE105" s="58" t="e">
        <f>VLOOKUP($U105,PercentGoalStats!$A$3:$AE$998,19,FALSE)</f>
        <v>#REF!</v>
      </c>
      <c r="AF105" s="58" t="e">
        <f>VLOOKUP($U105,PercentGoalStats!$A$3:$AE$998,20,FALSE)</f>
        <v>#REF!</v>
      </c>
      <c r="AG105" s="58" t="e">
        <f>VLOOKUP($U105,PercentGoalStats!$A$3:$AE$998,22,FALSE)</f>
        <v>#REF!</v>
      </c>
      <c r="AH105" s="58" t="e">
        <f>VLOOKUP($U105,PercentGoalStats!$A$3:$AE$998,23,FALSE)</f>
        <v>#REF!</v>
      </c>
      <c r="AI105" s="58" t="e">
        <f>VLOOKUP($U105,PercentGoalStats!$A$3:$AE$998,25,FALSE)</f>
        <v>#REF!</v>
      </c>
      <c r="AJ105" s="58" t="e">
        <f>VLOOKUP($U105,PercentGoalStats!$A$3:$AE$998,26,FALSE)</f>
        <v>#REF!</v>
      </c>
      <c r="AK105" s="58" t="e">
        <f>VLOOKUP($U105,PercentGoalStats!$A$3:$AE$998,28,FALSE)</f>
        <v>#REF!</v>
      </c>
      <c r="AL105" s="58" t="e">
        <f>VLOOKUP($U105,PercentGoalStats!$A$3:$AE$998,29,FALSE)</f>
        <v>#REF!</v>
      </c>
      <c r="AM105" s="58" t="e">
        <f>VLOOKUP($U105,PercentGoalStats!$A$3:$AE$998,31,FALSE)</f>
        <v>#REF!</v>
      </c>
    </row>
    <row r="106" spans="1:39" ht="14.4" hidden="1" thickTop="1" x14ac:dyDescent="0.3">
      <c r="A106" s="57" t="e">
        <f>VLOOKUP($S106,PercentGoalStats!$A$3:$AE$998,5,FALSE)</f>
        <v>#REF!</v>
      </c>
      <c r="B106" s="58" t="e">
        <f>VLOOKUP($S106,PercentGoalStats!$A$3:$AE$998,6,FALSE)</f>
        <v>#REF!</v>
      </c>
      <c r="C106" s="58" t="e">
        <f>VLOOKUP($S106,PercentGoalStats!$A$3:$AE$998,8,FALSE)</f>
        <v>#REF!</v>
      </c>
      <c r="D106" s="58" t="e">
        <f>VLOOKUP($S106,PercentGoalStats!$A$3:$AE$998,9,FALSE)</f>
        <v>#REF!</v>
      </c>
      <c r="E106" s="58" t="e">
        <f>VLOOKUP($S106,PercentGoalStats!$A$3:$AE$998,11,FALSE)</f>
        <v>#REF!</v>
      </c>
      <c r="F106" s="58" t="e">
        <f>VLOOKUP($S106,PercentGoalStats!$A$3:$AE$998,12,FALSE)</f>
        <v>#REF!</v>
      </c>
      <c r="G106" s="58" t="e">
        <f>VLOOKUP($S106,PercentGoalStats!$A$3:$AE$998,14,FALSE)</f>
        <v>#REF!</v>
      </c>
      <c r="H106" s="58" t="e">
        <f>VLOOKUP($S106,PercentGoalStats!$A$3:$AE$998,15,FALSE)</f>
        <v>#REF!</v>
      </c>
      <c r="I106" s="58" t="e">
        <f>VLOOKUP($S106,PercentGoalStats!$A$3:$AE$998,17,FALSE)</f>
        <v>#REF!</v>
      </c>
      <c r="J106" s="58" t="e">
        <f>VLOOKUP($S106,PercentGoalStats!$A$3:$AE$998,18,FALSE)</f>
        <v>#REF!</v>
      </c>
      <c r="K106" s="58" t="e">
        <f>VLOOKUP($S106,PercentGoalStats!$A$3:$AE$998,20,FALSE)</f>
        <v>#REF!</v>
      </c>
      <c r="L106" s="58" t="e">
        <f>VLOOKUP($S106,PercentGoalStats!$A$3:$AE$998,21,FALSE)</f>
        <v>#REF!</v>
      </c>
      <c r="M106" s="58" t="e">
        <f>VLOOKUP($S106,PercentGoalStats!$A$3:$AE$998,23,FALSE)</f>
        <v>#REF!</v>
      </c>
      <c r="N106" s="58" t="e">
        <f>VLOOKUP($S106,PercentGoalStats!$A$3:$AE$998,24,FALSE)</f>
        <v>#REF!</v>
      </c>
      <c r="O106" s="58" t="e">
        <f>VLOOKUP($S106,PercentGoalStats!$A$3:$AE$998,26,FALSE)</f>
        <v>#REF!</v>
      </c>
      <c r="P106" s="58" t="e">
        <f>VLOOKUP($S106,PercentGoalStats!$A$3:$AE$998,27,FALSE)</f>
        <v>#REF!</v>
      </c>
      <c r="Q106" s="58" t="e">
        <f>VLOOKUP($S106,PercentGoalStats!$A$3:$AE$998,29,FALSE)</f>
        <v>#REF!</v>
      </c>
      <c r="R106" s="58" t="e">
        <f>VLOOKUP($S106,PercentGoalStats!$A$3:$AE$998,30,FALSE)</f>
        <v>#REF!</v>
      </c>
      <c r="S106" s="53" t="e">
        <f>Fixtures!#REF!</f>
        <v>#REF!</v>
      </c>
      <c r="T106" s="54" t="e">
        <f>Fixtures!#REF!</f>
        <v>#REF!</v>
      </c>
      <c r="U106" s="53" t="e">
        <f>Fixtures!#REF!</f>
        <v>#REF!</v>
      </c>
      <c r="V106" s="57" t="e">
        <f>VLOOKUP($U106,PercentGoalStats!$A$3:$AE$998,5,FALSE)</f>
        <v>#REF!</v>
      </c>
      <c r="W106" s="58" t="e">
        <f>VLOOKUP($U106,PercentGoalStats!$A$3:$AE$998,7,FALSE)</f>
        <v>#REF!</v>
      </c>
      <c r="X106" s="58" t="e">
        <f>VLOOKUP($U106,PercentGoalStats!$A$3:$AE$998,8,FALSE)</f>
        <v>#REF!</v>
      </c>
      <c r="Y106" s="58" t="e">
        <f>VLOOKUP($U106,PercentGoalStats!$A$3:$AE$998,10,FALSE)</f>
        <v>#REF!</v>
      </c>
      <c r="Z106" s="58" t="e">
        <f>VLOOKUP($U106,PercentGoalStats!$A$3:$AE$998,11,FALSE)</f>
        <v>#REF!</v>
      </c>
      <c r="AA106" s="58" t="e">
        <f>VLOOKUP($U106,PercentGoalStats!$A$3:$AE$998,13,FALSE)</f>
        <v>#REF!</v>
      </c>
      <c r="AB106" s="58" t="e">
        <f>VLOOKUP($U106,PercentGoalStats!$A$3:$AE$998,14,FALSE)</f>
        <v>#REF!</v>
      </c>
      <c r="AC106" s="58" t="e">
        <f>VLOOKUP($U106,PercentGoalStats!$A$3:$AE$998,16,FALSE)</f>
        <v>#REF!</v>
      </c>
      <c r="AD106" s="58" t="e">
        <f>VLOOKUP($U106,PercentGoalStats!$A$3:$AE$998,17,FALSE)</f>
        <v>#REF!</v>
      </c>
      <c r="AE106" s="58" t="e">
        <f>VLOOKUP($U106,PercentGoalStats!$A$3:$AE$998,19,FALSE)</f>
        <v>#REF!</v>
      </c>
      <c r="AF106" s="58" t="e">
        <f>VLOOKUP($U106,PercentGoalStats!$A$3:$AE$998,20,FALSE)</f>
        <v>#REF!</v>
      </c>
      <c r="AG106" s="58" t="e">
        <f>VLOOKUP($U106,PercentGoalStats!$A$3:$AE$998,22,FALSE)</f>
        <v>#REF!</v>
      </c>
      <c r="AH106" s="58" t="e">
        <f>VLOOKUP($U106,PercentGoalStats!$A$3:$AE$998,23,FALSE)</f>
        <v>#REF!</v>
      </c>
      <c r="AI106" s="58" t="e">
        <f>VLOOKUP($U106,PercentGoalStats!$A$3:$AE$998,25,FALSE)</f>
        <v>#REF!</v>
      </c>
      <c r="AJ106" s="58" t="e">
        <f>VLOOKUP($U106,PercentGoalStats!$A$3:$AE$998,26,FALSE)</f>
        <v>#REF!</v>
      </c>
      <c r="AK106" s="58" t="e">
        <f>VLOOKUP($U106,PercentGoalStats!$A$3:$AE$998,28,FALSE)</f>
        <v>#REF!</v>
      </c>
      <c r="AL106" s="58" t="e">
        <f>VLOOKUP($U106,PercentGoalStats!$A$3:$AE$998,29,FALSE)</f>
        <v>#REF!</v>
      </c>
      <c r="AM106" s="58" t="e">
        <f>VLOOKUP($U106,PercentGoalStats!$A$3:$AE$998,31,FALSE)</f>
        <v>#REF!</v>
      </c>
    </row>
    <row r="107" spans="1:39" ht="14.4" hidden="1" thickTop="1" x14ac:dyDescent="0.3">
      <c r="A107" s="57" t="e">
        <f>VLOOKUP($S107,PercentGoalStats!$A$3:$AE$998,5,FALSE)</f>
        <v>#REF!</v>
      </c>
      <c r="B107" s="58" t="e">
        <f>VLOOKUP($S107,PercentGoalStats!$A$3:$AE$998,6,FALSE)</f>
        <v>#REF!</v>
      </c>
      <c r="C107" s="58" t="e">
        <f>VLOOKUP($S107,PercentGoalStats!$A$3:$AE$998,8,FALSE)</f>
        <v>#REF!</v>
      </c>
      <c r="D107" s="58" t="e">
        <f>VLOOKUP($S107,PercentGoalStats!$A$3:$AE$998,9,FALSE)</f>
        <v>#REF!</v>
      </c>
      <c r="E107" s="58" t="e">
        <f>VLOOKUP($S107,PercentGoalStats!$A$3:$AE$998,11,FALSE)</f>
        <v>#REF!</v>
      </c>
      <c r="F107" s="58" t="e">
        <f>VLOOKUP($S107,PercentGoalStats!$A$3:$AE$998,12,FALSE)</f>
        <v>#REF!</v>
      </c>
      <c r="G107" s="58" t="e">
        <f>VLOOKUP($S107,PercentGoalStats!$A$3:$AE$998,14,FALSE)</f>
        <v>#REF!</v>
      </c>
      <c r="H107" s="58" t="e">
        <f>VLOOKUP($S107,PercentGoalStats!$A$3:$AE$998,15,FALSE)</f>
        <v>#REF!</v>
      </c>
      <c r="I107" s="58" t="e">
        <f>VLOOKUP($S107,PercentGoalStats!$A$3:$AE$998,17,FALSE)</f>
        <v>#REF!</v>
      </c>
      <c r="J107" s="58" t="e">
        <f>VLOOKUP($S107,PercentGoalStats!$A$3:$AE$998,18,FALSE)</f>
        <v>#REF!</v>
      </c>
      <c r="K107" s="58" t="e">
        <f>VLOOKUP($S107,PercentGoalStats!$A$3:$AE$998,20,FALSE)</f>
        <v>#REF!</v>
      </c>
      <c r="L107" s="58" t="e">
        <f>VLOOKUP($S107,PercentGoalStats!$A$3:$AE$998,21,FALSE)</f>
        <v>#REF!</v>
      </c>
      <c r="M107" s="58" t="e">
        <f>VLOOKUP($S107,PercentGoalStats!$A$3:$AE$998,23,FALSE)</f>
        <v>#REF!</v>
      </c>
      <c r="N107" s="58" t="e">
        <f>VLOOKUP($S107,PercentGoalStats!$A$3:$AE$998,24,FALSE)</f>
        <v>#REF!</v>
      </c>
      <c r="O107" s="58" t="e">
        <f>VLOOKUP($S107,PercentGoalStats!$A$3:$AE$998,26,FALSE)</f>
        <v>#REF!</v>
      </c>
      <c r="P107" s="58" t="e">
        <f>VLOOKUP($S107,PercentGoalStats!$A$3:$AE$998,27,FALSE)</f>
        <v>#REF!</v>
      </c>
      <c r="Q107" s="58" t="e">
        <f>VLOOKUP($S107,PercentGoalStats!$A$3:$AE$998,29,FALSE)</f>
        <v>#REF!</v>
      </c>
      <c r="R107" s="58" t="e">
        <f>VLOOKUP($S107,PercentGoalStats!$A$3:$AE$998,30,FALSE)</f>
        <v>#REF!</v>
      </c>
      <c r="S107" s="53" t="e">
        <f>Fixtures!#REF!</f>
        <v>#REF!</v>
      </c>
      <c r="T107" s="54" t="e">
        <f>Fixtures!#REF!</f>
        <v>#REF!</v>
      </c>
      <c r="U107" s="53" t="e">
        <f>Fixtures!#REF!</f>
        <v>#REF!</v>
      </c>
      <c r="V107" s="57" t="e">
        <f>VLOOKUP($U107,PercentGoalStats!$A$3:$AE$998,5,FALSE)</f>
        <v>#REF!</v>
      </c>
      <c r="W107" s="58" t="e">
        <f>VLOOKUP($U107,PercentGoalStats!$A$3:$AE$998,7,FALSE)</f>
        <v>#REF!</v>
      </c>
      <c r="X107" s="58" t="e">
        <f>VLOOKUP($U107,PercentGoalStats!$A$3:$AE$998,8,FALSE)</f>
        <v>#REF!</v>
      </c>
      <c r="Y107" s="58" t="e">
        <f>VLOOKUP($U107,PercentGoalStats!$A$3:$AE$998,10,FALSE)</f>
        <v>#REF!</v>
      </c>
      <c r="Z107" s="58" t="e">
        <f>VLOOKUP($U107,PercentGoalStats!$A$3:$AE$998,11,FALSE)</f>
        <v>#REF!</v>
      </c>
      <c r="AA107" s="58" t="e">
        <f>VLOOKUP($U107,PercentGoalStats!$A$3:$AE$998,13,FALSE)</f>
        <v>#REF!</v>
      </c>
      <c r="AB107" s="58" t="e">
        <f>VLOOKUP($U107,PercentGoalStats!$A$3:$AE$998,14,FALSE)</f>
        <v>#REF!</v>
      </c>
      <c r="AC107" s="58" t="e">
        <f>VLOOKUP($U107,PercentGoalStats!$A$3:$AE$998,16,FALSE)</f>
        <v>#REF!</v>
      </c>
      <c r="AD107" s="58" t="e">
        <f>VLOOKUP($U107,PercentGoalStats!$A$3:$AE$998,17,FALSE)</f>
        <v>#REF!</v>
      </c>
      <c r="AE107" s="58" t="e">
        <f>VLOOKUP($U107,PercentGoalStats!$A$3:$AE$998,19,FALSE)</f>
        <v>#REF!</v>
      </c>
      <c r="AF107" s="58" t="e">
        <f>VLOOKUP($U107,PercentGoalStats!$A$3:$AE$998,20,FALSE)</f>
        <v>#REF!</v>
      </c>
      <c r="AG107" s="58" t="e">
        <f>VLOOKUP($U107,PercentGoalStats!$A$3:$AE$998,22,FALSE)</f>
        <v>#REF!</v>
      </c>
      <c r="AH107" s="58" t="e">
        <f>VLOOKUP($U107,PercentGoalStats!$A$3:$AE$998,23,FALSE)</f>
        <v>#REF!</v>
      </c>
      <c r="AI107" s="58" t="e">
        <f>VLOOKUP($U107,PercentGoalStats!$A$3:$AE$998,25,FALSE)</f>
        <v>#REF!</v>
      </c>
      <c r="AJ107" s="58" t="e">
        <f>VLOOKUP($U107,PercentGoalStats!$A$3:$AE$998,26,FALSE)</f>
        <v>#REF!</v>
      </c>
      <c r="AK107" s="58" t="e">
        <f>VLOOKUP($U107,PercentGoalStats!$A$3:$AE$998,28,FALSE)</f>
        <v>#REF!</v>
      </c>
      <c r="AL107" s="58" t="e">
        <f>VLOOKUP($U107,PercentGoalStats!$A$3:$AE$998,29,FALSE)</f>
        <v>#REF!</v>
      </c>
      <c r="AM107" s="58" t="e">
        <f>VLOOKUP($U107,PercentGoalStats!$A$3:$AE$998,31,FALSE)</f>
        <v>#REF!</v>
      </c>
    </row>
    <row r="108" spans="1:39" ht="14.4" hidden="1" thickTop="1" x14ac:dyDescent="0.3">
      <c r="A108" s="57" t="e">
        <f>VLOOKUP($S108,PercentGoalStats!$A$3:$AE$998,5,FALSE)</f>
        <v>#REF!</v>
      </c>
      <c r="B108" s="58" t="e">
        <f>VLOOKUP($S108,PercentGoalStats!$A$3:$AE$998,6,FALSE)</f>
        <v>#REF!</v>
      </c>
      <c r="C108" s="58" t="e">
        <f>VLOOKUP($S108,PercentGoalStats!$A$3:$AE$998,8,FALSE)</f>
        <v>#REF!</v>
      </c>
      <c r="D108" s="58" t="e">
        <f>VLOOKUP($S108,PercentGoalStats!$A$3:$AE$998,9,FALSE)</f>
        <v>#REF!</v>
      </c>
      <c r="E108" s="58" t="e">
        <f>VLOOKUP($S108,PercentGoalStats!$A$3:$AE$998,11,FALSE)</f>
        <v>#REF!</v>
      </c>
      <c r="F108" s="58" t="e">
        <f>VLOOKUP($S108,PercentGoalStats!$A$3:$AE$998,12,FALSE)</f>
        <v>#REF!</v>
      </c>
      <c r="G108" s="58" t="e">
        <f>VLOOKUP($S108,PercentGoalStats!$A$3:$AE$998,14,FALSE)</f>
        <v>#REF!</v>
      </c>
      <c r="H108" s="58" t="e">
        <f>VLOOKUP($S108,PercentGoalStats!$A$3:$AE$998,15,FALSE)</f>
        <v>#REF!</v>
      </c>
      <c r="I108" s="58" t="e">
        <f>VLOOKUP($S108,PercentGoalStats!$A$3:$AE$998,17,FALSE)</f>
        <v>#REF!</v>
      </c>
      <c r="J108" s="58" t="e">
        <f>VLOOKUP($S108,PercentGoalStats!$A$3:$AE$998,18,FALSE)</f>
        <v>#REF!</v>
      </c>
      <c r="K108" s="58" t="e">
        <f>VLOOKUP($S108,PercentGoalStats!$A$3:$AE$998,20,FALSE)</f>
        <v>#REF!</v>
      </c>
      <c r="L108" s="58" t="e">
        <f>VLOOKUP($S108,PercentGoalStats!$A$3:$AE$998,21,FALSE)</f>
        <v>#REF!</v>
      </c>
      <c r="M108" s="58" t="e">
        <f>VLOOKUP($S108,PercentGoalStats!$A$3:$AE$998,23,FALSE)</f>
        <v>#REF!</v>
      </c>
      <c r="N108" s="58" t="e">
        <f>VLOOKUP($S108,PercentGoalStats!$A$3:$AE$998,24,FALSE)</f>
        <v>#REF!</v>
      </c>
      <c r="O108" s="58" t="e">
        <f>VLOOKUP($S108,PercentGoalStats!$A$3:$AE$998,26,FALSE)</f>
        <v>#REF!</v>
      </c>
      <c r="P108" s="58" t="e">
        <f>VLOOKUP($S108,PercentGoalStats!$A$3:$AE$998,27,FALSE)</f>
        <v>#REF!</v>
      </c>
      <c r="Q108" s="58" t="e">
        <f>VLOOKUP($S108,PercentGoalStats!$A$3:$AE$998,29,FALSE)</f>
        <v>#REF!</v>
      </c>
      <c r="R108" s="58" t="e">
        <f>VLOOKUP($S108,PercentGoalStats!$A$3:$AE$998,30,FALSE)</f>
        <v>#REF!</v>
      </c>
      <c r="S108" s="53" t="e">
        <f>Fixtures!#REF!</f>
        <v>#REF!</v>
      </c>
      <c r="T108" s="54" t="e">
        <f>Fixtures!#REF!</f>
        <v>#REF!</v>
      </c>
      <c r="U108" s="53" t="e">
        <f>Fixtures!#REF!</f>
        <v>#REF!</v>
      </c>
      <c r="V108" s="57" t="e">
        <f>VLOOKUP($U108,PercentGoalStats!$A$3:$AE$998,5,FALSE)</f>
        <v>#REF!</v>
      </c>
      <c r="W108" s="58" t="e">
        <f>VLOOKUP($U108,PercentGoalStats!$A$3:$AE$998,7,FALSE)</f>
        <v>#REF!</v>
      </c>
      <c r="X108" s="58" t="e">
        <f>VLOOKUP($U108,PercentGoalStats!$A$3:$AE$998,8,FALSE)</f>
        <v>#REF!</v>
      </c>
      <c r="Y108" s="58" t="e">
        <f>VLOOKUP($U108,PercentGoalStats!$A$3:$AE$998,10,FALSE)</f>
        <v>#REF!</v>
      </c>
      <c r="Z108" s="58" t="e">
        <f>VLOOKUP($U108,PercentGoalStats!$A$3:$AE$998,11,FALSE)</f>
        <v>#REF!</v>
      </c>
      <c r="AA108" s="58" t="e">
        <f>VLOOKUP($U108,PercentGoalStats!$A$3:$AE$998,13,FALSE)</f>
        <v>#REF!</v>
      </c>
      <c r="AB108" s="58" t="e">
        <f>VLOOKUP($U108,PercentGoalStats!$A$3:$AE$998,14,FALSE)</f>
        <v>#REF!</v>
      </c>
      <c r="AC108" s="58" t="e">
        <f>VLOOKUP($U108,PercentGoalStats!$A$3:$AE$998,16,FALSE)</f>
        <v>#REF!</v>
      </c>
      <c r="AD108" s="58" t="e">
        <f>VLOOKUP($U108,PercentGoalStats!$A$3:$AE$998,17,FALSE)</f>
        <v>#REF!</v>
      </c>
      <c r="AE108" s="58" t="e">
        <f>VLOOKUP($U108,PercentGoalStats!$A$3:$AE$998,19,FALSE)</f>
        <v>#REF!</v>
      </c>
      <c r="AF108" s="58" t="e">
        <f>VLOOKUP($U108,PercentGoalStats!$A$3:$AE$998,20,FALSE)</f>
        <v>#REF!</v>
      </c>
      <c r="AG108" s="58" t="e">
        <f>VLOOKUP($U108,PercentGoalStats!$A$3:$AE$998,22,FALSE)</f>
        <v>#REF!</v>
      </c>
      <c r="AH108" s="58" t="e">
        <f>VLOOKUP($U108,PercentGoalStats!$A$3:$AE$998,23,FALSE)</f>
        <v>#REF!</v>
      </c>
      <c r="AI108" s="58" t="e">
        <f>VLOOKUP($U108,PercentGoalStats!$A$3:$AE$998,25,FALSE)</f>
        <v>#REF!</v>
      </c>
      <c r="AJ108" s="58" t="e">
        <f>VLOOKUP($U108,PercentGoalStats!$A$3:$AE$998,26,FALSE)</f>
        <v>#REF!</v>
      </c>
      <c r="AK108" s="58" t="e">
        <f>VLOOKUP($U108,PercentGoalStats!$A$3:$AE$998,28,FALSE)</f>
        <v>#REF!</v>
      </c>
      <c r="AL108" s="58" t="e">
        <f>VLOOKUP($U108,PercentGoalStats!$A$3:$AE$998,29,FALSE)</f>
        <v>#REF!</v>
      </c>
      <c r="AM108" s="58" t="e">
        <f>VLOOKUP($U108,PercentGoalStats!$A$3:$AE$998,31,FALSE)</f>
        <v>#REF!</v>
      </c>
    </row>
    <row r="109" spans="1:39" ht="14.4" hidden="1" thickTop="1" x14ac:dyDescent="0.3">
      <c r="A109" s="57" t="e">
        <f>VLOOKUP($S109,PercentGoalStats!$A$3:$AE$998,5,FALSE)</f>
        <v>#REF!</v>
      </c>
      <c r="B109" s="58" t="e">
        <f>VLOOKUP($S109,PercentGoalStats!$A$3:$AE$998,6,FALSE)</f>
        <v>#REF!</v>
      </c>
      <c r="C109" s="58" t="e">
        <f>VLOOKUP($S109,PercentGoalStats!$A$3:$AE$998,8,FALSE)</f>
        <v>#REF!</v>
      </c>
      <c r="D109" s="58" t="e">
        <f>VLOOKUP($S109,PercentGoalStats!$A$3:$AE$998,9,FALSE)</f>
        <v>#REF!</v>
      </c>
      <c r="E109" s="58" t="e">
        <f>VLOOKUP($S109,PercentGoalStats!$A$3:$AE$998,11,FALSE)</f>
        <v>#REF!</v>
      </c>
      <c r="F109" s="58" t="e">
        <f>VLOOKUP($S109,PercentGoalStats!$A$3:$AE$998,12,FALSE)</f>
        <v>#REF!</v>
      </c>
      <c r="G109" s="58" t="e">
        <f>VLOOKUP($S109,PercentGoalStats!$A$3:$AE$998,14,FALSE)</f>
        <v>#REF!</v>
      </c>
      <c r="H109" s="58" t="e">
        <f>VLOOKUP($S109,PercentGoalStats!$A$3:$AE$998,15,FALSE)</f>
        <v>#REF!</v>
      </c>
      <c r="I109" s="58" t="e">
        <f>VLOOKUP($S109,PercentGoalStats!$A$3:$AE$998,17,FALSE)</f>
        <v>#REF!</v>
      </c>
      <c r="J109" s="58" t="e">
        <f>VLOOKUP($S109,PercentGoalStats!$A$3:$AE$998,18,FALSE)</f>
        <v>#REF!</v>
      </c>
      <c r="K109" s="58" t="e">
        <f>VLOOKUP($S109,PercentGoalStats!$A$3:$AE$998,20,FALSE)</f>
        <v>#REF!</v>
      </c>
      <c r="L109" s="58" t="e">
        <f>VLOOKUP($S109,PercentGoalStats!$A$3:$AE$998,21,FALSE)</f>
        <v>#REF!</v>
      </c>
      <c r="M109" s="58" t="e">
        <f>VLOOKUP($S109,PercentGoalStats!$A$3:$AE$998,23,FALSE)</f>
        <v>#REF!</v>
      </c>
      <c r="N109" s="58" t="e">
        <f>VLOOKUP($S109,PercentGoalStats!$A$3:$AE$998,24,FALSE)</f>
        <v>#REF!</v>
      </c>
      <c r="O109" s="58" t="e">
        <f>VLOOKUP($S109,PercentGoalStats!$A$3:$AE$998,26,FALSE)</f>
        <v>#REF!</v>
      </c>
      <c r="P109" s="58" t="e">
        <f>VLOOKUP($S109,PercentGoalStats!$A$3:$AE$998,27,FALSE)</f>
        <v>#REF!</v>
      </c>
      <c r="Q109" s="58" t="e">
        <f>VLOOKUP($S109,PercentGoalStats!$A$3:$AE$998,29,FALSE)</f>
        <v>#REF!</v>
      </c>
      <c r="R109" s="58" t="e">
        <f>VLOOKUP($S109,PercentGoalStats!$A$3:$AE$998,30,FALSE)</f>
        <v>#REF!</v>
      </c>
      <c r="S109" s="53" t="e">
        <f>Fixtures!#REF!</f>
        <v>#REF!</v>
      </c>
      <c r="T109" s="54" t="e">
        <f>Fixtures!#REF!</f>
        <v>#REF!</v>
      </c>
      <c r="U109" s="53" t="e">
        <f>Fixtures!#REF!</f>
        <v>#REF!</v>
      </c>
      <c r="V109" s="57" t="e">
        <f>VLOOKUP($U109,PercentGoalStats!$A$3:$AE$998,5,FALSE)</f>
        <v>#REF!</v>
      </c>
      <c r="W109" s="58" t="e">
        <f>VLOOKUP($U109,PercentGoalStats!$A$3:$AE$998,7,FALSE)</f>
        <v>#REF!</v>
      </c>
      <c r="X109" s="58" t="e">
        <f>VLOOKUP($U109,PercentGoalStats!$A$3:$AE$998,8,FALSE)</f>
        <v>#REF!</v>
      </c>
      <c r="Y109" s="58" t="e">
        <f>VLOOKUP($U109,PercentGoalStats!$A$3:$AE$998,10,FALSE)</f>
        <v>#REF!</v>
      </c>
      <c r="Z109" s="58" t="e">
        <f>VLOOKUP($U109,PercentGoalStats!$A$3:$AE$998,11,FALSE)</f>
        <v>#REF!</v>
      </c>
      <c r="AA109" s="58" t="e">
        <f>VLOOKUP($U109,PercentGoalStats!$A$3:$AE$998,13,FALSE)</f>
        <v>#REF!</v>
      </c>
      <c r="AB109" s="58" t="e">
        <f>VLOOKUP($U109,PercentGoalStats!$A$3:$AE$998,14,FALSE)</f>
        <v>#REF!</v>
      </c>
      <c r="AC109" s="58" t="e">
        <f>VLOOKUP($U109,PercentGoalStats!$A$3:$AE$998,16,FALSE)</f>
        <v>#REF!</v>
      </c>
      <c r="AD109" s="58" t="e">
        <f>VLOOKUP($U109,PercentGoalStats!$A$3:$AE$998,17,FALSE)</f>
        <v>#REF!</v>
      </c>
      <c r="AE109" s="58" t="e">
        <f>VLOOKUP($U109,PercentGoalStats!$A$3:$AE$998,19,FALSE)</f>
        <v>#REF!</v>
      </c>
      <c r="AF109" s="58" t="e">
        <f>VLOOKUP($U109,PercentGoalStats!$A$3:$AE$998,20,FALSE)</f>
        <v>#REF!</v>
      </c>
      <c r="AG109" s="58" t="e">
        <f>VLOOKUP($U109,PercentGoalStats!$A$3:$AE$998,22,FALSE)</f>
        <v>#REF!</v>
      </c>
      <c r="AH109" s="58" t="e">
        <f>VLOOKUP($U109,PercentGoalStats!$A$3:$AE$998,23,FALSE)</f>
        <v>#REF!</v>
      </c>
      <c r="AI109" s="58" t="e">
        <f>VLOOKUP($U109,PercentGoalStats!$A$3:$AE$998,25,FALSE)</f>
        <v>#REF!</v>
      </c>
      <c r="AJ109" s="58" t="e">
        <f>VLOOKUP($U109,PercentGoalStats!$A$3:$AE$998,26,FALSE)</f>
        <v>#REF!</v>
      </c>
      <c r="AK109" s="58" t="e">
        <f>VLOOKUP($U109,PercentGoalStats!$A$3:$AE$998,28,FALSE)</f>
        <v>#REF!</v>
      </c>
      <c r="AL109" s="58" t="e">
        <f>VLOOKUP($U109,PercentGoalStats!$A$3:$AE$998,29,FALSE)</f>
        <v>#REF!</v>
      </c>
      <c r="AM109" s="58" t="e">
        <f>VLOOKUP($U109,PercentGoalStats!$A$3:$AE$998,31,FALSE)</f>
        <v>#REF!</v>
      </c>
    </row>
    <row r="110" spans="1:39" ht="14.4" hidden="1" thickTop="1" x14ac:dyDescent="0.3">
      <c r="A110" s="57" t="e">
        <f>VLOOKUP($S110,PercentGoalStats!$A$3:$AE$998,5,FALSE)</f>
        <v>#REF!</v>
      </c>
      <c r="B110" s="58" t="e">
        <f>VLOOKUP($S110,PercentGoalStats!$A$3:$AE$998,6,FALSE)</f>
        <v>#REF!</v>
      </c>
      <c r="C110" s="58" t="e">
        <f>VLOOKUP($S110,PercentGoalStats!$A$3:$AE$998,8,FALSE)</f>
        <v>#REF!</v>
      </c>
      <c r="D110" s="58" t="e">
        <f>VLOOKUP($S110,PercentGoalStats!$A$3:$AE$998,9,FALSE)</f>
        <v>#REF!</v>
      </c>
      <c r="E110" s="58" t="e">
        <f>VLOOKUP($S110,PercentGoalStats!$A$3:$AE$998,11,FALSE)</f>
        <v>#REF!</v>
      </c>
      <c r="F110" s="58" t="e">
        <f>VLOOKUP($S110,PercentGoalStats!$A$3:$AE$998,12,FALSE)</f>
        <v>#REF!</v>
      </c>
      <c r="G110" s="58" t="e">
        <f>VLOOKUP($S110,PercentGoalStats!$A$3:$AE$998,14,FALSE)</f>
        <v>#REF!</v>
      </c>
      <c r="H110" s="58" t="e">
        <f>VLOOKUP($S110,PercentGoalStats!$A$3:$AE$998,15,FALSE)</f>
        <v>#REF!</v>
      </c>
      <c r="I110" s="58" t="e">
        <f>VLOOKUP($S110,PercentGoalStats!$A$3:$AE$998,17,FALSE)</f>
        <v>#REF!</v>
      </c>
      <c r="J110" s="58" t="e">
        <f>VLOOKUP($S110,PercentGoalStats!$A$3:$AE$998,18,FALSE)</f>
        <v>#REF!</v>
      </c>
      <c r="K110" s="58" t="e">
        <f>VLOOKUP($S110,PercentGoalStats!$A$3:$AE$998,20,FALSE)</f>
        <v>#REF!</v>
      </c>
      <c r="L110" s="58" t="e">
        <f>VLOOKUP($S110,PercentGoalStats!$A$3:$AE$998,21,FALSE)</f>
        <v>#REF!</v>
      </c>
      <c r="M110" s="58" t="e">
        <f>VLOOKUP($S110,PercentGoalStats!$A$3:$AE$998,23,FALSE)</f>
        <v>#REF!</v>
      </c>
      <c r="N110" s="58" t="e">
        <f>VLOOKUP($S110,PercentGoalStats!$A$3:$AE$998,24,FALSE)</f>
        <v>#REF!</v>
      </c>
      <c r="O110" s="58" t="e">
        <f>VLOOKUP($S110,PercentGoalStats!$A$3:$AE$998,26,FALSE)</f>
        <v>#REF!</v>
      </c>
      <c r="P110" s="58" t="e">
        <f>VLOOKUP($S110,PercentGoalStats!$A$3:$AE$998,27,FALSE)</f>
        <v>#REF!</v>
      </c>
      <c r="Q110" s="58" t="e">
        <f>VLOOKUP($S110,PercentGoalStats!$A$3:$AE$998,29,FALSE)</f>
        <v>#REF!</v>
      </c>
      <c r="R110" s="58" t="e">
        <f>VLOOKUP($S110,PercentGoalStats!$A$3:$AE$998,30,FALSE)</f>
        <v>#REF!</v>
      </c>
      <c r="S110" s="53" t="e">
        <f>Fixtures!#REF!</f>
        <v>#REF!</v>
      </c>
      <c r="T110" s="54" t="e">
        <f>Fixtures!#REF!</f>
        <v>#REF!</v>
      </c>
      <c r="U110" s="53" t="e">
        <f>Fixtures!#REF!</f>
        <v>#REF!</v>
      </c>
      <c r="V110" s="57" t="e">
        <f>VLOOKUP($U110,PercentGoalStats!$A$3:$AE$998,5,FALSE)</f>
        <v>#REF!</v>
      </c>
      <c r="W110" s="58" t="e">
        <f>VLOOKUP($U110,PercentGoalStats!$A$3:$AE$998,7,FALSE)</f>
        <v>#REF!</v>
      </c>
      <c r="X110" s="58" t="e">
        <f>VLOOKUP($U110,PercentGoalStats!$A$3:$AE$998,8,FALSE)</f>
        <v>#REF!</v>
      </c>
      <c r="Y110" s="58" t="e">
        <f>VLOOKUP($U110,PercentGoalStats!$A$3:$AE$998,10,FALSE)</f>
        <v>#REF!</v>
      </c>
      <c r="Z110" s="58" t="e">
        <f>VLOOKUP($U110,PercentGoalStats!$A$3:$AE$998,11,FALSE)</f>
        <v>#REF!</v>
      </c>
      <c r="AA110" s="58" t="e">
        <f>VLOOKUP($U110,PercentGoalStats!$A$3:$AE$998,13,FALSE)</f>
        <v>#REF!</v>
      </c>
      <c r="AB110" s="58" t="e">
        <f>VLOOKUP($U110,PercentGoalStats!$A$3:$AE$998,14,FALSE)</f>
        <v>#REF!</v>
      </c>
      <c r="AC110" s="58" t="e">
        <f>VLOOKUP($U110,PercentGoalStats!$A$3:$AE$998,16,FALSE)</f>
        <v>#REF!</v>
      </c>
      <c r="AD110" s="58" t="e">
        <f>VLOOKUP($U110,PercentGoalStats!$A$3:$AE$998,17,FALSE)</f>
        <v>#REF!</v>
      </c>
      <c r="AE110" s="58" t="e">
        <f>VLOOKUP($U110,PercentGoalStats!$A$3:$AE$998,19,FALSE)</f>
        <v>#REF!</v>
      </c>
      <c r="AF110" s="58" t="e">
        <f>VLOOKUP($U110,PercentGoalStats!$A$3:$AE$998,20,FALSE)</f>
        <v>#REF!</v>
      </c>
      <c r="AG110" s="58" t="e">
        <f>VLOOKUP($U110,PercentGoalStats!$A$3:$AE$998,22,FALSE)</f>
        <v>#REF!</v>
      </c>
      <c r="AH110" s="58" t="e">
        <f>VLOOKUP($U110,PercentGoalStats!$A$3:$AE$998,23,FALSE)</f>
        <v>#REF!</v>
      </c>
      <c r="AI110" s="58" t="e">
        <f>VLOOKUP($U110,PercentGoalStats!$A$3:$AE$998,25,FALSE)</f>
        <v>#REF!</v>
      </c>
      <c r="AJ110" s="58" t="e">
        <f>VLOOKUP($U110,PercentGoalStats!$A$3:$AE$998,26,FALSE)</f>
        <v>#REF!</v>
      </c>
      <c r="AK110" s="58" t="e">
        <f>VLOOKUP($U110,PercentGoalStats!$A$3:$AE$998,28,FALSE)</f>
        <v>#REF!</v>
      </c>
      <c r="AL110" s="58" t="e">
        <f>VLOOKUP($U110,PercentGoalStats!$A$3:$AE$998,29,FALSE)</f>
        <v>#REF!</v>
      </c>
      <c r="AM110" s="58" t="e">
        <f>VLOOKUP($U110,PercentGoalStats!$A$3:$AE$998,31,FALSE)</f>
        <v>#REF!</v>
      </c>
    </row>
    <row r="111" spans="1:39" ht="14.4" hidden="1" thickTop="1" x14ac:dyDescent="0.3">
      <c r="A111" s="57" t="e">
        <f>VLOOKUP($S111,PercentGoalStats!$A$3:$AE$998,5,FALSE)</f>
        <v>#REF!</v>
      </c>
      <c r="B111" s="58" t="e">
        <f>VLOOKUP($S111,PercentGoalStats!$A$3:$AE$998,6,FALSE)</f>
        <v>#REF!</v>
      </c>
      <c r="C111" s="58" t="e">
        <f>VLOOKUP($S111,PercentGoalStats!$A$3:$AE$998,8,FALSE)</f>
        <v>#REF!</v>
      </c>
      <c r="D111" s="58" t="e">
        <f>VLOOKUP($S111,PercentGoalStats!$A$3:$AE$998,9,FALSE)</f>
        <v>#REF!</v>
      </c>
      <c r="E111" s="58" t="e">
        <f>VLOOKUP($S111,PercentGoalStats!$A$3:$AE$998,11,FALSE)</f>
        <v>#REF!</v>
      </c>
      <c r="F111" s="58" t="e">
        <f>VLOOKUP($S111,PercentGoalStats!$A$3:$AE$998,12,FALSE)</f>
        <v>#REF!</v>
      </c>
      <c r="G111" s="58" t="e">
        <f>VLOOKUP($S111,PercentGoalStats!$A$3:$AE$998,14,FALSE)</f>
        <v>#REF!</v>
      </c>
      <c r="H111" s="58" t="e">
        <f>VLOOKUP($S111,PercentGoalStats!$A$3:$AE$998,15,FALSE)</f>
        <v>#REF!</v>
      </c>
      <c r="I111" s="58" t="e">
        <f>VLOOKUP($S111,PercentGoalStats!$A$3:$AE$998,17,FALSE)</f>
        <v>#REF!</v>
      </c>
      <c r="J111" s="58" t="e">
        <f>VLOOKUP($S111,PercentGoalStats!$A$3:$AE$998,18,FALSE)</f>
        <v>#REF!</v>
      </c>
      <c r="K111" s="58" t="e">
        <f>VLOOKUP($S111,PercentGoalStats!$A$3:$AE$998,20,FALSE)</f>
        <v>#REF!</v>
      </c>
      <c r="L111" s="58" t="e">
        <f>VLOOKUP($S111,PercentGoalStats!$A$3:$AE$998,21,FALSE)</f>
        <v>#REF!</v>
      </c>
      <c r="M111" s="58" t="e">
        <f>VLOOKUP($S111,PercentGoalStats!$A$3:$AE$998,23,FALSE)</f>
        <v>#REF!</v>
      </c>
      <c r="N111" s="58" t="e">
        <f>VLOOKUP($S111,PercentGoalStats!$A$3:$AE$998,24,FALSE)</f>
        <v>#REF!</v>
      </c>
      <c r="O111" s="58" t="e">
        <f>VLOOKUP($S111,PercentGoalStats!$A$3:$AE$998,26,FALSE)</f>
        <v>#REF!</v>
      </c>
      <c r="P111" s="58" t="e">
        <f>VLOOKUP($S111,PercentGoalStats!$A$3:$AE$998,27,FALSE)</f>
        <v>#REF!</v>
      </c>
      <c r="Q111" s="58" t="e">
        <f>VLOOKUP($S111,PercentGoalStats!$A$3:$AE$998,29,FALSE)</f>
        <v>#REF!</v>
      </c>
      <c r="R111" s="58" t="e">
        <f>VLOOKUP($S111,PercentGoalStats!$A$3:$AE$998,30,FALSE)</f>
        <v>#REF!</v>
      </c>
      <c r="S111" s="53" t="e">
        <f>Fixtures!#REF!</f>
        <v>#REF!</v>
      </c>
      <c r="T111" s="54" t="e">
        <f>Fixtures!#REF!</f>
        <v>#REF!</v>
      </c>
      <c r="U111" s="53" t="e">
        <f>Fixtures!#REF!</f>
        <v>#REF!</v>
      </c>
      <c r="V111" s="57" t="e">
        <f>VLOOKUP($U111,PercentGoalStats!$A$3:$AE$998,5,FALSE)</f>
        <v>#REF!</v>
      </c>
      <c r="W111" s="58" t="e">
        <f>VLOOKUP($U111,PercentGoalStats!$A$3:$AE$998,7,FALSE)</f>
        <v>#REF!</v>
      </c>
      <c r="X111" s="58" t="e">
        <f>VLOOKUP($U111,PercentGoalStats!$A$3:$AE$998,8,FALSE)</f>
        <v>#REF!</v>
      </c>
      <c r="Y111" s="58" t="e">
        <f>VLOOKUP($U111,PercentGoalStats!$A$3:$AE$998,10,FALSE)</f>
        <v>#REF!</v>
      </c>
      <c r="Z111" s="58" t="e">
        <f>VLOOKUP($U111,PercentGoalStats!$A$3:$AE$998,11,FALSE)</f>
        <v>#REF!</v>
      </c>
      <c r="AA111" s="58" t="e">
        <f>VLOOKUP($U111,PercentGoalStats!$A$3:$AE$998,13,FALSE)</f>
        <v>#REF!</v>
      </c>
      <c r="AB111" s="58" t="e">
        <f>VLOOKUP($U111,PercentGoalStats!$A$3:$AE$998,14,FALSE)</f>
        <v>#REF!</v>
      </c>
      <c r="AC111" s="58" t="e">
        <f>VLOOKUP($U111,PercentGoalStats!$A$3:$AE$998,16,FALSE)</f>
        <v>#REF!</v>
      </c>
      <c r="AD111" s="58" t="e">
        <f>VLOOKUP($U111,PercentGoalStats!$A$3:$AE$998,17,FALSE)</f>
        <v>#REF!</v>
      </c>
      <c r="AE111" s="58" t="e">
        <f>VLOOKUP($U111,PercentGoalStats!$A$3:$AE$998,19,FALSE)</f>
        <v>#REF!</v>
      </c>
      <c r="AF111" s="58" t="e">
        <f>VLOOKUP($U111,PercentGoalStats!$A$3:$AE$998,20,FALSE)</f>
        <v>#REF!</v>
      </c>
      <c r="AG111" s="58" t="e">
        <f>VLOOKUP($U111,PercentGoalStats!$A$3:$AE$998,22,FALSE)</f>
        <v>#REF!</v>
      </c>
      <c r="AH111" s="58" t="e">
        <f>VLOOKUP($U111,PercentGoalStats!$A$3:$AE$998,23,FALSE)</f>
        <v>#REF!</v>
      </c>
      <c r="AI111" s="58" t="e">
        <f>VLOOKUP($U111,PercentGoalStats!$A$3:$AE$998,25,FALSE)</f>
        <v>#REF!</v>
      </c>
      <c r="AJ111" s="58" t="e">
        <f>VLOOKUP($U111,PercentGoalStats!$A$3:$AE$998,26,FALSE)</f>
        <v>#REF!</v>
      </c>
      <c r="AK111" s="58" t="e">
        <f>VLOOKUP($U111,PercentGoalStats!$A$3:$AE$998,28,FALSE)</f>
        <v>#REF!</v>
      </c>
      <c r="AL111" s="58" t="e">
        <f>VLOOKUP($U111,PercentGoalStats!$A$3:$AE$998,29,FALSE)</f>
        <v>#REF!</v>
      </c>
      <c r="AM111" s="58" t="e">
        <f>VLOOKUP($U111,PercentGoalStats!$A$3:$AE$998,31,FALSE)</f>
        <v>#REF!</v>
      </c>
    </row>
    <row r="112" spans="1:39" ht="14.4" hidden="1" thickTop="1" x14ac:dyDescent="0.3">
      <c r="A112" s="57" t="e">
        <f>VLOOKUP($S112,PercentGoalStats!$A$3:$AE$998,5,FALSE)</f>
        <v>#REF!</v>
      </c>
      <c r="B112" s="58" t="e">
        <f>VLOOKUP($S112,PercentGoalStats!$A$3:$AE$998,6,FALSE)</f>
        <v>#REF!</v>
      </c>
      <c r="C112" s="58" t="e">
        <f>VLOOKUP($S112,PercentGoalStats!$A$3:$AE$998,8,FALSE)</f>
        <v>#REF!</v>
      </c>
      <c r="D112" s="58" t="e">
        <f>VLOOKUP($S112,PercentGoalStats!$A$3:$AE$998,9,FALSE)</f>
        <v>#REF!</v>
      </c>
      <c r="E112" s="58" t="e">
        <f>VLOOKUP($S112,PercentGoalStats!$A$3:$AE$998,11,FALSE)</f>
        <v>#REF!</v>
      </c>
      <c r="F112" s="58" t="e">
        <f>VLOOKUP($S112,PercentGoalStats!$A$3:$AE$998,12,FALSE)</f>
        <v>#REF!</v>
      </c>
      <c r="G112" s="58" t="e">
        <f>VLOOKUP($S112,PercentGoalStats!$A$3:$AE$998,14,FALSE)</f>
        <v>#REF!</v>
      </c>
      <c r="H112" s="58" t="e">
        <f>VLOOKUP($S112,PercentGoalStats!$A$3:$AE$998,15,FALSE)</f>
        <v>#REF!</v>
      </c>
      <c r="I112" s="58" t="e">
        <f>VLOOKUP($S112,PercentGoalStats!$A$3:$AE$998,17,FALSE)</f>
        <v>#REF!</v>
      </c>
      <c r="J112" s="58" t="e">
        <f>VLOOKUP($S112,PercentGoalStats!$A$3:$AE$998,18,FALSE)</f>
        <v>#REF!</v>
      </c>
      <c r="K112" s="58" t="e">
        <f>VLOOKUP($S112,PercentGoalStats!$A$3:$AE$998,20,FALSE)</f>
        <v>#REF!</v>
      </c>
      <c r="L112" s="58" t="e">
        <f>VLOOKUP($S112,PercentGoalStats!$A$3:$AE$998,21,FALSE)</f>
        <v>#REF!</v>
      </c>
      <c r="M112" s="58" t="e">
        <f>VLOOKUP($S112,PercentGoalStats!$A$3:$AE$998,23,FALSE)</f>
        <v>#REF!</v>
      </c>
      <c r="N112" s="58" t="e">
        <f>VLOOKUP($S112,PercentGoalStats!$A$3:$AE$998,24,FALSE)</f>
        <v>#REF!</v>
      </c>
      <c r="O112" s="58" t="e">
        <f>VLOOKUP($S112,PercentGoalStats!$A$3:$AE$998,26,FALSE)</f>
        <v>#REF!</v>
      </c>
      <c r="P112" s="58" t="e">
        <f>VLOOKUP($S112,PercentGoalStats!$A$3:$AE$998,27,FALSE)</f>
        <v>#REF!</v>
      </c>
      <c r="Q112" s="58" t="e">
        <f>VLOOKUP($S112,PercentGoalStats!$A$3:$AE$998,29,FALSE)</f>
        <v>#REF!</v>
      </c>
      <c r="R112" s="58" t="e">
        <f>VLOOKUP($S112,PercentGoalStats!$A$3:$AE$998,30,FALSE)</f>
        <v>#REF!</v>
      </c>
      <c r="S112" s="53" t="e">
        <f>Fixtures!#REF!</f>
        <v>#REF!</v>
      </c>
      <c r="T112" s="54" t="e">
        <f>Fixtures!#REF!</f>
        <v>#REF!</v>
      </c>
      <c r="U112" s="53" t="e">
        <f>Fixtures!#REF!</f>
        <v>#REF!</v>
      </c>
      <c r="V112" s="57" t="e">
        <f>VLOOKUP($U112,PercentGoalStats!$A$3:$AE$998,5,FALSE)</f>
        <v>#REF!</v>
      </c>
      <c r="W112" s="58" t="e">
        <f>VLOOKUP($U112,PercentGoalStats!$A$3:$AE$998,7,FALSE)</f>
        <v>#REF!</v>
      </c>
      <c r="X112" s="58" t="e">
        <f>VLOOKUP($U112,PercentGoalStats!$A$3:$AE$998,8,FALSE)</f>
        <v>#REF!</v>
      </c>
      <c r="Y112" s="58" t="e">
        <f>VLOOKUP($U112,PercentGoalStats!$A$3:$AE$998,10,FALSE)</f>
        <v>#REF!</v>
      </c>
      <c r="Z112" s="58" t="e">
        <f>VLOOKUP($U112,PercentGoalStats!$A$3:$AE$998,11,FALSE)</f>
        <v>#REF!</v>
      </c>
      <c r="AA112" s="58" t="e">
        <f>VLOOKUP($U112,PercentGoalStats!$A$3:$AE$998,13,FALSE)</f>
        <v>#REF!</v>
      </c>
      <c r="AB112" s="58" t="e">
        <f>VLOOKUP($U112,PercentGoalStats!$A$3:$AE$998,14,FALSE)</f>
        <v>#REF!</v>
      </c>
      <c r="AC112" s="58" t="e">
        <f>VLOOKUP($U112,PercentGoalStats!$A$3:$AE$998,16,FALSE)</f>
        <v>#REF!</v>
      </c>
      <c r="AD112" s="58" t="e">
        <f>VLOOKUP($U112,PercentGoalStats!$A$3:$AE$998,17,FALSE)</f>
        <v>#REF!</v>
      </c>
      <c r="AE112" s="58" t="e">
        <f>VLOOKUP($U112,PercentGoalStats!$A$3:$AE$998,19,FALSE)</f>
        <v>#REF!</v>
      </c>
      <c r="AF112" s="58" t="e">
        <f>VLOOKUP($U112,PercentGoalStats!$A$3:$AE$998,20,FALSE)</f>
        <v>#REF!</v>
      </c>
      <c r="AG112" s="58" t="e">
        <f>VLOOKUP($U112,PercentGoalStats!$A$3:$AE$998,22,FALSE)</f>
        <v>#REF!</v>
      </c>
      <c r="AH112" s="58" t="e">
        <f>VLOOKUP($U112,PercentGoalStats!$A$3:$AE$998,23,FALSE)</f>
        <v>#REF!</v>
      </c>
      <c r="AI112" s="58" t="e">
        <f>VLOOKUP($U112,PercentGoalStats!$A$3:$AE$998,25,FALSE)</f>
        <v>#REF!</v>
      </c>
      <c r="AJ112" s="58" t="e">
        <f>VLOOKUP($U112,PercentGoalStats!$A$3:$AE$998,26,FALSE)</f>
        <v>#REF!</v>
      </c>
      <c r="AK112" s="58" t="e">
        <f>VLOOKUP($U112,PercentGoalStats!$A$3:$AE$998,28,FALSE)</f>
        <v>#REF!</v>
      </c>
      <c r="AL112" s="58" t="e">
        <f>VLOOKUP($U112,PercentGoalStats!$A$3:$AE$998,29,FALSE)</f>
        <v>#REF!</v>
      </c>
      <c r="AM112" s="58" t="e">
        <f>VLOOKUP($U112,PercentGoalStats!$A$3:$AE$998,31,FALSE)</f>
        <v>#REF!</v>
      </c>
    </row>
    <row r="113" spans="1:39" ht="14.4" hidden="1" thickTop="1" x14ac:dyDescent="0.3">
      <c r="A113" s="57" t="e">
        <f>VLOOKUP($S113,PercentGoalStats!$A$3:$AE$998,5,FALSE)</f>
        <v>#REF!</v>
      </c>
      <c r="B113" s="58" t="e">
        <f>VLOOKUP($S113,PercentGoalStats!$A$3:$AE$998,6,FALSE)</f>
        <v>#REF!</v>
      </c>
      <c r="C113" s="58" t="e">
        <f>VLOOKUP($S113,PercentGoalStats!$A$3:$AE$998,8,FALSE)</f>
        <v>#REF!</v>
      </c>
      <c r="D113" s="58" t="e">
        <f>VLOOKUP($S113,PercentGoalStats!$A$3:$AE$998,9,FALSE)</f>
        <v>#REF!</v>
      </c>
      <c r="E113" s="58" t="e">
        <f>VLOOKUP($S113,PercentGoalStats!$A$3:$AE$998,11,FALSE)</f>
        <v>#REF!</v>
      </c>
      <c r="F113" s="58" t="e">
        <f>VLOOKUP($S113,PercentGoalStats!$A$3:$AE$998,12,FALSE)</f>
        <v>#REF!</v>
      </c>
      <c r="G113" s="58" t="e">
        <f>VLOOKUP($S113,PercentGoalStats!$A$3:$AE$998,14,FALSE)</f>
        <v>#REF!</v>
      </c>
      <c r="H113" s="58" t="e">
        <f>VLOOKUP($S113,PercentGoalStats!$A$3:$AE$998,15,FALSE)</f>
        <v>#REF!</v>
      </c>
      <c r="I113" s="58" t="e">
        <f>VLOOKUP($S113,PercentGoalStats!$A$3:$AE$998,17,FALSE)</f>
        <v>#REF!</v>
      </c>
      <c r="J113" s="58" t="e">
        <f>VLOOKUP($S113,PercentGoalStats!$A$3:$AE$998,18,FALSE)</f>
        <v>#REF!</v>
      </c>
      <c r="K113" s="58" t="e">
        <f>VLOOKUP($S113,PercentGoalStats!$A$3:$AE$998,20,FALSE)</f>
        <v>#REF!</v>
      </c>
      <c r="L113" s="58" t="e">
        <f>VLOOKUP($S113,PercentGoalStats!$A$3:$AE$998,21,FALSE)</f>
        <v>#REF!</v>
      </c>
      <c r="M113" s="58" t="e">
        <f>VLOOKUP($S113,PercentGoalStats!$A$3:$AE$998,23,FALSE)</f>
        <v>#REF!</v>
      </c>
      <c r="N113" s="58" t="e">
        <f>VLOOKUP($S113,PercentGoalStats!$A$3:$AE$998,24,FALSE)</f>
        <v>#REF!</v>
      </c>
      <c r="O113" s="58" t="e">
        <f>VLOOKUP($S113,PercentGoalStats!$A$3:$AE$998,26,FALSE)</f>
        <v>#REF!</v>
      </c>
      <c r="P113" s="58" t="e">
        <f>VLOOKUP($S113,PercentGoalStats!$A$3:$AE$998,27,FALSE)</f>
        <v>#REF!</v>
      </c>
      <c r="Q113" s="58" t="e">
        <f>VLOOKUP($S113,PercentGoalStats!$A$3:$AE$998,29,FALSE)</f>
        <v>#REF!</v>
      </c>
      <c r="R113" s="58" t="e">
        <f>VLOOKUP($S113,PercentGoalStats!$A$3:$AE$998,30,FALSE)</f>
        <v>#REF!</v>
      </c>
      <c r="S113" s="53" t="e">
        <f>Fixtures!#REF!</f>
        <v>#REF!</v>
      </c>
      <c r="T113" s="54" t="e">
        <f>Fixtures!#REF!</f>
        <v>#REF!</v>
      </c>
      <c r="U113" s="53" t="e">
        <f>Fixtures!#REF!</f>
        <v>#REF!</v>
      </c>
      <c r="V113" s="57" t="e">
        <f>VLOOKUP($U113,PercentGoalStats!$A$3:$AE$998,5,FALSE)</f>
        <v>#REF!</v>
      </c>
      <c r="W113" s="58" t="e">
        <f>VLOOKUP($U113,PercentGoalStats!$A$3:$AE$998,7,FALSE)</f>
        <v>#REF!</v>
      </c>
      <c r="X113" s="58" t="e">
        <f>VLOOKUP($U113,PercentGoalStats!$A$3:$AE$998,8,FALSE)</f>
        <v>#REF!</v>
      </c>
      <c r="Y113" s="58" t="e">
        <f>VLOOKUP($U113,PercentGoalStats!$A$3:$AE$998,10,FALSE)</f>
        <v>#REF!</v>
      </c>
      <c r="Z113" s="58" t="e">
        <f>VLOOKUP($U113,PercentGoalStats!$A$3:$AE$998,11,FALSE)</f>
        <v>#REF!</v>
      </c>
      <c r="AA113" s="58" t="e">
        <f>VLOOKUP($U113,PercentGoalStats!$A$3:$AE$998,13,FALSE)</f>
        <v>#REF!</v>
      </c>
      <c r="AB113" s="58" t="e">
        <f>VLOOKUP($U113,PercentGoalStats!$A$3:$AE$998,14,FALSE)</f>
        <v>#REF!</v>
      </c>
      <c r="AC113" s="58" t="e">
        <f>VLOOKUP($U113,PercentGoalStats!$A$3:$AE$998,16,FALSE)</f>
        <v>#REF!</v>
      </c>
      <c r="AD113" s="58" t="e">
        <f>VLOOKUP($U113,PercentGoalStats!$A$3:$AE$998,17,FALSE)</f>
        <v>#REF!</v>
      </c>
      <c r="AE113" s="58" t="e">
        <f>VLOOKUP($U113,PercentGoalStats!$A$3:$AE$998,19,FALSE)</f>
        <v>#REF!</v>
      </c>
      <c r="AF113" s="58" t="e">
        <f>VLOOKUP($U113,PercentGoalStats!$A$3:$AE$998,20,FALSE)</f>
        <v>#REF!</v>
      </c>
      <c r="AG113" s="58" t="e">
        <f>VLOOKUP($U113,PercentGoalStats!$A$3:$AE$998,22,FALSE)</f>
        <v>#REF!</v>
      </c>
      <c r="AH113" s="58" t="e">
        <f>VLOOKUP($U113,PercentGoalStats!$A$3:$AE$998,23,FALSE)</f>
        <v>#REF!</v>
      </c>
      <c r="AI113" s="58" t="e">
        <f>VLOOKUP($U113,PercentGoalStats!$A$3:$AE$998,25,FALSE)</f>
        <v>#REF!</v>
      </c>
      <c r="AJ113" s="58" t="e">
        <f>VLOOKUP($U113,PercentGoalStats!$A$3:$AE$998,26,FALSE)</f>
        <v>#REF!</v>
      </c>
      <c r="AK113" s="58" t="e">
        <f>VLOOKUP($U113,PercentGoalStats!$A$3:$AE$998,28,FALSE)</f>
        <v>#REF!</v>
      </c>
      <c r="AL113" s="58" t="e">
        <f>VLOOKUP($U113,PercentGoalStats!$A$3:$AE$998,29,FALSE)</f>
        <v>#REF!</v>
      </c>
      <c r="AM113" s="58" t="e">
        <f>VLOOKUP($U113,PercentGoalStats!$A$3:$AE$998,31,FALSE)</f>
        <v>#REF!</v>
      </c>
    </row>
    <row r="114" spans="1:39" ht="14.4" hidden="1" thickTop="1" x14ac:dyDescent="0.3">
      <c r="A114" s="57" t="e">
        <f>VLOOKUP($S114,PercentGoalStats!$A$3:$AE$998,5,FALSE)</f>
        <v>#REF!</v>
      </c>
      <c r="B114" s="58" t="e">
        <f>VLOOKUP($S114,PercentGoalStats!$A$3:$AE$998,6,FALSE)</f>
        <v>#REF!</v>
      </c>
      <c r="C114" s="58" t="e">
        <f>VLOOKUP($S114,PercentGoalStats!$A$3:$AE$998,8,FALSE)</f>
        <v>#REF!</v>
      </c>
      <c r="D114" s="58" t="e">
        <f>VLOOKUP($S114,PercentGoalStats!$A$3:$AE$998,9,FALSE)</f>
        <v>#REF!</v>
      </c>
      <c r="E114" s="58" t="e">
        <f>VLOOKUP($S114,PercentGoalStats!$A$3:$AE$998,11,FALSE)</f>
        <v>#REF!</v>
      </c>
      <c r="F114" s="58" t="e">
        <f>VLOOKUP($S114,PercentGoalStats!$A$3:$AE$998,12,FALSE)</f>
        <v>#REF!</v>
      </c>
      <c r="G114" s="58" t="e">
        <f>VLOOKUP($S114,PercentGoalStats!$A$3:$AE$998,14,FALSE)</f>
        <v>#REF!</v>
      </c>
      <c r="H114" s="58" t="e">
        <f>VLOOKUP($S114,PercentGoalStats!$A$3:$AE$998,15,FALSE)</f>
        <v>#REF!</v>
      </c>
      <c r="I114" s="58" t="e">
        <f>VLOOKUP($S114,PercentGoalStats!$A$3:$AE$998,17,FALSE)</f>
        <v>#REF!</v>
      </c>
      <c r="J114" s="58" t="e">
        <f>VLOOKUP($S114,PercentGoalStats!$A$3:$AE$998,18,FALSE)</f>
        <v>#REF!</v>
      </c>
      <c r="K114" s="58" t="e">
        <f>VLOOKUP($S114,PercentGoalStats!$A$3:$AE$998,20,FALSE)</f>
        <v>#REF!</v>
      </c>
      <c r="L114" s="58" t="e">
        <f>VLOOKUP($S114,PercentGoalStats!$A$3:$AE$998,21,FALSE)</f>
        <v>#REF!</v>
      </c>
      <c r="M114" s="58" t="e">
        <f>VLOOKUP($S114,PercentGoalStats!$A$3:$AE$998,23,FALSE)</f>
        <v>#REF!</v>
      </c>
      <c r="N114" s="58" t="e">
        <f>VLOOKUP($S114,PercentGoalStats!$A$3:$AE$998,24,FALSE)</f>
        <v>#REF!</v>
      </c>
      <c r="O114" s="58" t="e">
        <f>VLOOKUP($S114,PercentGoalStats!$A$3:$AE$998,26,FALSE)</f>
        <v>#REF!</v>
      </c>
      <c r="P114" s="58" t="e">
        <f>VLOOKUP($S114,PercentGoalStats!$A$3:$AE$998,27,FALSE)</f>
        <v>#REF!</v>
      </c>
      <c r="Q114" s="58" t="e">
        <f>VLOOKUP($S114,PercentGoalStats!$A$3:$AE$998,29,FALSE)</f>
        <v>#REF!</v>
      </c>
      <c r="R114" s="58" t="e">
        <f>VLOOKUP($S114,PercentGoalStats!$A$3:$AE$998,30,FALSE)</f>
        <v>#REF!</v>
      </c>
      <c r="S114" s="53" t="e">
        <f>Fixtures!#REF!</f>
        <v>#REF!</v>
      </c>
      <c r="T114" s="54" t="e">
        <f>Fixtures!#REF!</f>
        <v>#REF!</v>
      </c>
      <c r="U114" s="53" t="e">
        <f>Fixtures!#REF!</f>
        <v>#REF!</v>
      </c>
      <c r="V114" s="57" t="e">
        <f>VLOOKUP($U114,PercentGoalStats!$A$3:$AE$998,5,FALSE)</f>
        <v>#REF!</v>
      </c>
      <c r="W114" s="58" t="e">
        <f>VLOOKUP($U114,PercentGoalStats!$A$3:$AE$998,7,FALSE)</f>
        <v>#REF!</v>
      </c>
      <c r="X114" s="58" t="e">
        <f>VLOOKUP($U114,PercentGoalStats!$A$3:$AE$998,8,FALSE)</f>
        <v>#REF!</v>
      </c>
      <c r="Y114" s="58" t="e">
        <f>VLOOKUP($U114,PercentGoalStats!$A$3:$AE$998,10,FALSE)</f>
        <v>#REF!</v>
      </c>
      <c r="Z114" s="58" t="e">
        <f>VLOOKUP($U114,PercentGoalStats!$A$3:$AE$998,11,FALSE)</f>
        <v>#REF!</v>
      </c>
      <c r="AA114" s="58" t="e">
        <f>VLOOKUP($U114,PercentGoalStats!$A$3:$AE$998,13,FALSE)</f>
        <v>#REF!</v>
      </c>
      <c r="AB114" s="58" t="e">
        <f>VLOOKUP($U114,PercentGoalStats!$A$3:$AE$998,14,FALSE)</f>
        <v>#REF!</v>
      </c>
      <c r="AC114" s="58" t="e">
        <f>VLOOKUP($U114,PercentGoalStats!$A$3:$AE$998,16,FALSE)</f>
        <v>#REF!</v>
      </c>
      <c r="AD114" s="58" t="e">
        <f>VLOOKUP($U114,PercentGoalStats!$A$3:$AE$998,17,FALSE)</f>
        <v>#REF!</v>
      </c>
      <c r="AE114" s="58" t="e">
        <f>VLOOKUP($U114,PercentGoalStats!$A$3:$AE$998,19,FALSE)</f>
        <v>#REF!</v>
      </c>
      <c r="AF114" s="58" t="e">
        <f>VLOOKUP($U114,PercentGoalStats!$A$3:$AE$998,20,FALSE)</f>
        <v>#REF!</v>
      </c>
      <c r="AG114" s="58" t="e">
        <f>VLOOKUP($U114,PercentGoalStats!$A$3:$AE$998,22,FALSE)</f>
        <v>#REF!</v>
      </c>
      <c r="AH114" s="58" t="e">
        <f>VLOOKUP($U114,PercentGoalStats!$A$3:$AE$998,23,FALSE)</f>
        <v>#REF!</v>
      </c>
      <c r="AI114" s="58" t="e">
        <f>VLOOKUP($U114,PercentGoalStats!$A$3:$AE$998,25,FALSE)</f>
        <v>#REF!</v>
      </c>
      <c r="AJ114" s="58" t="e">
        <f>VLOOKUP($U114,PercentGoalStats!$A$3:$AE$998,26,FALSE)</f>
        <v>#REF!</v>
      </c>
      <c r="AK114" s="58" t="e">
        <f>VLOOKUP($U114,PercentGoalStats!$A$3:$AE$998,28,FALSE)</f>
        <v>#REF!</v>
      </c>
      <c r="AL114" s="58" t="e">
        <f>VLOOKUP($U114,PercentGoalStats!$A$3:$AE$998,29,FALSE)</f>
        <v>#REF!</v>
      </c>
      <c r="AM114" s="58" t="e">
        <f>VLOOKUP($U114,PercentGoalStats!$A$3:$AE$998,31,FALSE)</f>
        <v>#REF!</v>
      </c>
    </row>
    <row r="115" spans="1:39" ht="14.4" hidden="1" thickTop="1" x14ac:dyDescent="0.3">
      <c r="A115" s="57" t="e">
        <f>VLOOKUP($S115,PercentGoalStats!$A$3:$AE$998,5,FALSE)</f>
        <v>#REF!</v>
      </c>
      <c r="B115" s="58" t="e">
        <f>VLOOKUP($S115,PercentGoalStats!$A$3:$AE$998,6,FALSE)</f>
        <v>#REF!</v>
      </c>
      <c r="C115" s="58" t="e">
        <f>VLOOKUP($S115,PercentGoalStats!$A$3:$AE$998,8,FALSE)</f>
        <v>#REF!</v>
      </c>
      <c r="D115" s="58" t="e">
        <f>VLOOKUP($S115,PercentGoalStats!$A$3:$AE$998,9,FALSE)</f>
        <v>#REF!</v>
      </c>
      <c r="E115" s="58" t="e">
        <f>VLOOKUP($S115,PercentGoalStats!$A$3:$AE$998,11,FALSE)</f>
        <v>#REF!</v>
      </c>
      <c r="F115" s="58" t="e">
        <f>VLOOKUP($S115,PercentGoalStats!$A$3:$AE$998,12,FALSE)</f>
        <v>#REF!</v>
      </c>
      <c r="G115" s="58" t="e">
        <f>VLOOKUP($S115,PercentGoalStats!$A$3:$AE$998,14,FALSE)</f>
        <v>#REF!</v>
      </c>
      <c r="H115" s="58" t="e">
        <f>VLOOKUP($S115,PercentGoalStats!$A$3:$AE$998,15,FALSE)</f>
        <v>#REF!</v>
      </c>
      <c r="I115" s="58" t="e">
        <f>VLOOKUP($S115,PercentGoalStats!$A$3:$AE$998,17,FALSE)</f>
        <v>#REF!</v>
      </c>
      <c r="J115" s="58" t="e">
        <f>VLOOKUP($S115,PercentGoalStats!$A$3:$AE$998,18,FALSE)</f>
        <v>#REF!</v>
      </c>
      <c r="K115" s="58" t="e">
        <f>VLOOKUP($S115,PercentGoalStats!$A$3:$AE$998,20,FALSE)</f>
        <v>#REF!</v>
      </c>
      <c r="L115" s="58" t="e">
        <f>VLOOKUP($S115,PercentGoalStats!$A$3:$AE$998,21,FALSE)</f>
        <v>#REF!</v>
      </c>
      <c r="M115" s="58" t="e">
        <f>VLOOKUP($S115,PercentGoalStats!$A$3:$AE$998,23,FALSE)</f>
        <v>#REF!</v>
      </c>
      <c r="N115" s="58" t="e">
        <f>VLOOKUP($S115,PercentGoalStats!$A$3:$AE$998,24,FALSE)</f>
        <v>#REF!</v>
      </c>
      <c r="O115" s="58" t="e">
        <f>VLOOKUP($S115,PercentGoalStats!$A$3:$AE$998,26,FALSE)</f>
        <v>#REF!</v>
      </c>
      <c r="P115" s="58" t="e">
        <f>VLOOKUP($S115,PercentGoalStats!$A$3:$AE$998,27,FALSE)</f>
        <v>#REF!</v>
      </c>
      <c r="Q115" s="58" t="e">
        <f>VLOOKUP($S115,PercentGoalStats!$A$3:$AE$998,29,FALSE)</f>
        <v>#REF!</v>
      </c>
      <c r="R115" s="58" t="e">
        <f>VLOOKUP($S115,PercentGoalStats!$A$3:$AE$998,30,FALSE)</f>
        <v>#REF!</v>
      </c>
      <c r="S115" s="53" t="e">
        <f>Fixtures!#REF!</f>
        <v>#REF!</v>
      </c>
      <c r="T115" s="54" t="e">
        <f>Fixtures!#REF!</f>
        <v>#REF!</v>
      </c>
      <c r="U115" s="53" t="e">
        <f>Fixtures!#REF!</f>
        <v>#REF!</v>
      </c>
      <c r="V115" s="57" t="e">
        <f>VLOOKUP($U115,PercentGoalStats!$A$3:$AE$998,5,FALSE)</f>
        <v>#REF!</v>
      </c>
      <c r="W115" s="58" t="e">
        <f>VLOOKUP($U115,PercentGoalStats!$A$3:$AE$998,7,FALSE)</f>
        <v>#REF!</v>
      </c>
      <c r="X115" s="58" t="e">
        <f>VLOOKUP($U115,PercentGoalStats!$A$3:$AE$998,8,FALSE)</f>
        <v>#REF!</v>
      </c>
      <c r="Y115" s="58" t="e">
        <f>VLOOKUP($U115,PercentGoalStats!$A$3:$AE$998,10,FALSE)</f>
        <v>#REF!</v>
      </c>
      <c r="Z115" s="58" t="e">
        <f>VLOOKUP($U115,PercentGoalStats!$A$3:$AE$998,11,FALSE)</f>
        <v>#REF!</v>
      </c>
      <c r="AA115" s="58" t="e">
        <f>VLOOKUP($U115,PercentGoalStats!$A$3:$AE$998,13,FALSE)</f>
        <v>#REF!</v>
      </c>
      <c r="AB115" s="58" t="e">
        <f>VLOOKUP($U115,PercentGoalStats!$A$3:$AE$998,14,FALSE)</f>
        <v>#REF!</v>
      </c>
      <c r="AC115" s="58" t="e">
        <f>VLOOKUP($U115,PercentGoalStats!$A$3:$AE$998,16,FALSE)</f>
        <v>#REF!</v>
      </c>
      <c r="AD115" s="58" t="e">
        <f>VLOOKUP($U115,PercentGoalStats!$A$3:$AE$998,17,FALSE)</f>
        <v>#REF!</v>
      </c>
      <c r="AE115" s="58" t="e">
        <f>VLOOKUP($U115,PercentGoalStats!$A$3:$AE$998,19,FALSE)</f>
        <v>#REF!</v>
      </c>
      <c r="AF115" s="58" t="e">
        <f>VLOOKUP($U115,PercentGoalStats!$A$3:$AE$998,20,FALSE)</f>
        <v>#REF!</v>
      </c>
      <c r="AG115" s="58" t="e">
        <f>VLOOKUP($U115,PercentGoalStats!$A$3:$AE$998,22,FALSE)</f>
        <v>#REF!</v>
      </c>
      <c r="AH115" s="58" t="e">
        <f>VLOOKUP($U115,PercentGoalStats!$A$3:$AE$998,23,FALSE)</f>
        <v>#REF!</v>
      </c>
      <c r="AI115" s="58" t="e">
        <f>VLOOKUP($U115,PercentGoalStats!$A$3:$AE$998,25,FALSE)</f>
        <v>#REF!</v>
      </c>
      <c r="AJ115" s="58" t="e">
        <f>VLOOKUP($U115,PercentGoalStats!$A$3:$AE$998,26,FALSE)</f>
        <v>#REF!</v>
      </c>
      <c r="AK115" s="58" t="e">
        <f>VLOOKUP($U115,PercentGoalStats!$A$3:$AE$998,28,FALSE)</f>
        <v>#REF!</v>
      </c>
      <c r="AL115" s="58" t="e">
        <f>VLOOKUP($U115,PercentGoalStats!$A$3:$AE$998,29,FALSE)</f>
        <v>#REF!</v>
      </c>
      <c r="AM115" s="58" t="e">
        <f>VLOOKUP($U115,PercentGoalStats!$A$3:$AE$998,31,FALSE)</f>
        <v>#REF!</v>
      </c>
    </row>
    <row r="116" spans="1:39" ht="14.4" hidden="1" thickTop="1" x14ac:dyDescent="0.3">
      <c r="A116" s="57" t="e">
        <f>VLOOKUP($S116,PercentGoalStats!$A$3:$AE$998,5,FALSE)</f>
        <v>#REF!</v>
      </c>
      <c r="B116" s="58" t="e">
        <f>VLOOKUP($S116,PercentGoalStats!$A$3:$AE$998,6,FALSE)</f>
        <v>#REF!</v>
      </c>
      <c r="C116" s="58" t="e">
        <f>VLOOKUP($S116,PercentGoalStats!$A$3:$AE$998,8,FALSE)</f>
        <v>#REF!</v>
      </c>
      <c r="D116" s="58" t="e">
        <f>VLOOKUP($S116,PercentGoalStats!$A$3:$AE$998,9,FALSE)</f>
        <v>#REF!</v>
      </c>
      <c r="E116" s="58" t="e">
        <f>VLOOKUP($S116,PercentGoalStats!$A$3:$AE$998,11,FALSE)</f>
        <v>#REF!</v>
      </c>
      <c r="F116" s="58" t="e">
        <f>VLOOKUP($S116,PercentGoalStats!$A$3:$AE$998,12,FALSE)</f>
        <v>#REF!</v>
      </c>
      <c r="G116" s="58" t="e">
        <f>VLOOKUP($S116,PercentGoalStats!$A$3:$AE$998,14,FALSE)</f>
        <v>#REF!</v>
      </c>
      <c r="H116" s="58" t="e">
        <f>VLOOKUP($S116,PercentGoalStats!$A$3:$AE$998,15,FALSE)</f>
        <v>#REF!</v>
      </c>
      <c r="I116" s="58" t="e">
        <f>VLOOKUP($S116,PercentGoalStats!$A$3:$AE$998,17,FALSE)</f>
        <v>#REF!</v>
      </c>
      <c r="J116" s="58" t="e">
        <f>VLOOKUP($S116,PercentGoalStats!$A$3:$AE$998,18,FALSE)</f>
        <v>#REF!</v>
      </c>
      <c r="K116" s="58" t="e">
        <f>VLOOKUP($S116,PercentGoalStats!$A$3:$AE$998,20,FALSE)</f>
        <v>#REF!</v>
      </c>
      <c r="L116" s="58" t="e">
        <f>VLOOKUP($S116,PercentGoalStats!$A$3:$AE$998,21,FALSE)</f>
        <v>#REF!</v>
      </c>
      <c r="M116" s="58" t="e">
        <f>VLOOKUP($S116,PercentGoalStats!$A$3:$AE$998,23,FALSE)</f>
        <v>#REF!</v>
      </c>
      <c r="N116" s="58" t="e">
        <f>VLOOKUP($S116,PercentGoalStats!$A$3:$AE$998,24,FALSE)</f>
        <v>#REF!</v>
      </c>
      <c r="O116" s="58" t="e">
        <f>VLOOKUP($S116,PercentGoalStats!$A$3:$AE$998,26,FALSE)</f>
        <v>#REF!</v>
      </c>
      <c r="P116" s="58" t="e">
        <f>VLOOKUP($S116,PercentGoalStats!$A$3:$AE$998,27,FALSE)</f>
        <v>#REF!</v>
      </c>
      <c r="Q116" s="58" t="e">
        <f>VLOOKUP($S116,PercentGoalStats!$A$3:$AE$998,29,FALSE)</f>
        <v>#REF!</v>
      </c>
      <c r="R116" s="58" t="e">
        <f>VLOOKUP($S116,PercentGoalStats!$A$3:$AE$998,30,FALSE)</f>
        <v>#REF!</v>
      </c>
      <c r="S116" s="53" t="e">
        <f>Fixtures!#REF!</f>
        <v>#REF!</v>
      </c>
      <c r="T116" s="54" t="e">
        <f>Fixtures!#REF!</f>
        <v>#REF!</v>
      </c>
      <c r="U116" s="53" t="e">
        <f>Fixtures!#REF!</f>
        <v>#REF!</v>
      </c>
      <c r="V116" s="57" t="e">
        <f>VLOOKUP($U116,PercentGoalStats!$A$3:$AE$998,5,FALSE)</f>
        <v>#REF!</v>
      </c>
      <c r="W116" s="58" t="e">
        <f>VLOOKUP($U116,PercentGoalStats!$A$3:$AE$998,7,FALSE)</f>
        <v>#REF!</v>
      </c>
      <c r="X116" s="58" t="e">
        <f>VLOOKUP($U116,PercentGoalStats!$A$3:$AE$998,8,FALSE)</f>
        <v>#REF!</v>
      </c>
      <c r="Y116" s="58" t="e">
        <f>VLOOKUP($U116,PercentGoalStats!$A$3:$AE$998,10,FALSE)</f>
        <v>#REF!</v>
      </c>
      <c r="Z116" s="58" t="e">
        <f>VLOOKUP($U116,PercentGoalStats!$A$3:$AE$998,11,FALSE)</f>
        <v>#REF!</v>
      </c>
      <c r="AA116" s="58" t="e">
        <f>VLOOKUP($U116,PercentGoalStats!$A$3:$AE$998,13,FALSE)</f>
        <v>#REF!</v>
      </c>
      <c r="AB116" s="58" t="e">
        <f>VLOOKUP($U116,PercentGoalStats!$A$3:$AE$998,14,FALSE)</f>
        <v>#REF!</v>
      </c>
      <c r="AC116" s="58" t="e">
        <f>VLOOKUP($U116,PercentGoalStats!$A$3:$AE$998,16,FALSE)</f>
        <v>#REF!</v>
      </c>
      <c r="AD116" s="58" t="e">
        <f>VLOOKUP($U116,PercentGoalStats!$A$3:$AE$998,17,FALSE)</f>
        <v>#REF!</v>
      </c>
      <c r="AE116" s="58" t="e">
        <f>VLOOKUP($U116,PercentGoalStats!$A$3:$AE$998,19,FALSE)</f>
        <v>#REF!</v>
      </c>
      <c r="AF116" s="58" t="e">
        <f>VLOOKUP($U116,PercentGoalStats!$A$3:$AE$998,20,FALSE)</f>
        <v>#REF!</v>
      </c>
      <c r="AG116" s="58" t="e">
        <f>VLOOKUP($U116,PercentGoalStats!$A$3:$AE$998,22,FALSE)</f>
        <v>#REF!</v>
      </c>
      <c r="AH116" s="58" t="e">
        <f>VLOOKUP($U116,PercentGoalStats!$A$3:$AE$998,23,FALSE)</f>
        <v>#REF!</v>
      </c>
      <c r="AI116" s="58" t="e">
        <f>VLOOKUP($U116,PercentGoalStats!$A$3:$AE$998,25,FALSE)</f>
        <v>#REF!</v>
      </c>
      <c r="AJ116" s="58" t="e">
        <f>VLOOKUP($U116,PercentGoalStats!$A$3:$AE$998,26,FALSE)</f>
        <v>#REF!</v>
      </c>
      <c r="AK116" s="58" t="e">
        <f>VLOOKUP($U116,PercentGoalStats!$A$3:$AE$998,28,FALSE)</f>
        <v>#REF!</v>
      </c>
      <c r="AL116" s="58" t="e">
        <f>VLOOKUP($U116,PercentGoalStats!$A$3:$AE$998,29,FALSE)</f>
        <v>#REF!</v>
      </c>
      <c r="AM116" s="58" t="e">
        <f>VLOOKUP($U116,PercentGoalStats!$A$3:$AE$998,31,FALSE)</f>
        <v>#REF!</v>
      </c>
    </row>
    <row r="117" spans="1:39" ht="14.4" hidden="1" thickTop="1" x14ac:dyDescent="0.3">
      <c r="A117" s="57" t="e">
        <f>VLOOKUP($S117,PercentGoalStats!$A$3:$AE$998,5,FALSE)</f>
        <v>#REF!</v>
      </c>
      <c r="B117" s="58" t="e">
        <f>VLOOKUP($S117,PercentGoalStats!$A$3:$AE$998,6,FALSE)</f>
        <v>#REF!</v>
      </c>
      <c r="C117" s="58" t="e">
        <f>VLOOKUP($S117,PercentGoalStats!$A$3:$AE$998,8,FALSE)</f>
        <v>#REF!</v>
      </c>
      <c r="D117" s="58" t="e">
        <f>VLOOKUP($S117,PercentGoalStats!$A$3:$AE$998,9,FALSE)</f>
        <v>#REF!</v>
      </c>
      <c r="E117" s="58" t="e">
        <f>VLOOKUP($S117,PercentGoalStats!$A$3:$AE$998,11,FALSE)</f>
        <v>#REF!</v>
      </c>
      <c r="F117" s="58" t="e">
        <f>VLOOKUP($S117,PercentGoalStats!$A$3:$AE$998,12,FALSE)</f>
        <v>#REF!</v>
      </c>
      <c r="G117" s="58" t="e">
        <f>VLOOKUP($S117,PercentGoalStats!$A$3:$AE$998,14,FALSE)</f>
        <v>#REF!</v>
      </c>
      <c r="H117" s="58" t="e">
        <f>VLOOKUP($S117,PercentGoalStats!$A$3:$AE$998,15,FALSE)</f>
        <v>#REF!</v>
      </c>
      <c r="I117" s="58" t="e">
        <f>VLOOKUP($S117,PercentGoalStats!$A$3:$AE$998,17,FALSE)</f>
        <v>#REF!</v>
      </c>
      <c r="J117" s="58" t="e">
        <f>VLOOKUP($S117,PercentGoalStats!$A$3:$AE$998,18,FALSE)</f>
        <v>#REF!</v>
      </c>
      <c r="K117" s="58" t="e">
        <f>VLOOKUP($S117,PercentGoalStats!$A$3:$AE$998,20,FALSE)</f>
        <v>#REF!</v>
      </c>
      <c r="L117" s="58" t="e">
        <f>VLOOKUP($S117,PercentGoalStats!$A$3:$AE$998,21,FALSE)</f>
        <v>#REF!</v>
      </c>
      <c r="M117" s="58" t="e">
        <f>VLOOKUP($S117,PercentGoalStats!$A$3:$AE$998,23,FALSE)</f>
        <v>#REF!</v>
      </c>
      <c r="N117" s="58" t="e">
        <f>VLOOKUP($S117,PercentGoalStats!$A$3:$AE$998,24,FALSE)</f>
        <v>#REF!</v>
      </c>
      <c r="O117" s="58" t="e">
        <f>VLOOKUP($S117,PercentGoalStats!$A$3:$AE$998,26,FALSE)</f>
        <v>#REF!</v>
      </c>
      <c r="P117" s="58" t="e">
        <f>VLOOKUP($S117,PercentGoalStats!$A$3:$AE$998,27,FALSE)</f>
        <v>#REF!</v>
      </c>
      <c r="Q117" s="58" t="e">
        <f>VLOOKUP($S117,PercentGoalStats!$A$3:$AE$998,29,FALSE)</f>
        <v>#REF!</v>
      </c>
      <c r="R117" s="58" t="e">
        <f>VLOOKUP($S117,PercentGoalStats!$A$3:$AE$998,30,FALSE)</f>
        <v>#REF!</v>
      </c>
      <c r="S117" s="53" t="e">
        <f>Fixtures!#REF!</f>
        <v>#REF!</v>
      </c>
      <c r="T117" s="54" t="e">
        <f>Fixtures!#REF!</f>
        <v>#REF!</v>
      </c>
      <c r="U117" s="53" t="e">
        <f>Fixtures!#REF!</f>
        <v>#REF!</v>
      </c>
      <c r="V117" s="57" t="e">
        <f>VLOOKUP($U117,PercentGoalStats!$A$3:$AE$998,5,FALSE)</f>
        <v>#REF!</v>
      </c>
      <c r="W117" s="58" t="e">
        <f>VLOOKUP($U117,PercentGoalStats!$A$3:$AE$998,7,FALSE)</f>
        <v>#REF!</v>
      </c>
      <c r="X117" s="58" t="e">
        <f>VLOOKUP($U117,PercentGoalStats!$A$3:$AE$998,8,FALSE)</f>
        <v>#REF!</v>
      </c>
      <c r="Y117" s="58" t="e">
        <f>VLOOKUP($U117,PercentGoalStats!$A$3:$AE$998,10,FALSE)</f>
        <v>#REF!</v>
      </c>
      <c r="Z117" s="58" t="e">
        <f>VLOOKUP($U117,PercentGoalStats!$A$3:$AE$998,11,FALSE)</f>
        <v>#REF!</v>
      </c>
      <c r="AA117" s="58" t="e">
        <f>VLOOKUP($U117,PercentGoalStats!$A$3:$AE$998,13,FALSE)</f>
        <v>#REF!</v>
      </c>
      <c r="AB117" s="58" t="e">
        <f>VLOOKUP($U117,PercentGoalStats!$A$3:$AE$998,14,FALSE)</f>
        <v>#REF!</v>
      </c>
      <c r="AC117" s="58" t="e">
        <f>VLOOKUP($U117,PercentGoalStats!$A$3:$AE$998,16,FALSE)</f>
        <v>#REF!</v>
      </c>
      <c r="AD117" s="58" t="e">
        <f>VLOOKUP($U117,PercentGoalStats!$A$3:$AE$998,17,FALSE)</f>
        <v>#REF!</v>
      </c>
      <c r="AE117" s="58" t="e">
        <f>VLOOKUP($U117,PercentGoalStats!$A$3:$AE$998,19,FALSE)</f>
        <v>#REF!</v>
      </c>
      <c r="AF117" s="58" t="e">
        <f>VLOOKUP($U117,PercentGoalStats!$A$3:$AE$998,20,FALSE)</f>
        <v>#REF!</v>
      </c>
      <c r="AG117" s="58" t="e">
        <f>VLOOKUP($U117,PercentGoalStats!$A$3:$AE$998,22,FALSE)</f>
        <v>#REF!</v>
      </c>
      <c r="AH117" s="58" t="e">
        <f>VLOOKUP($U117,PercentGoalStats!$A$3:$AE$998,23,FALSE)</f>
        <v>#REF!</v>
      </c>
      <c r="AI117" s="58" t="e">
        <f>VLOOKUP($U117,PercentGoalStats!$A$3:$AE$998,25,FALSE)</f>
        <v>#REF!</v>
      </c>
      <c r="AJ117" s="58" t="e">
        <f>VLOOKUP($U117,PercentGoalStats!$A$3:$AE$998,26,FALSE)</f>
        <v>#REF!</v>
      </c>
      <c r="AK117" s="58" t="e">
        <f>VLOOKUP($U117,PercentGoalStats!$A$3:$AE$998,28,FALSE)</f>
        <v>#REF!</v>
      </c>
      <c r="AL117" s="58" t="e">
        <f>VLOOKUP($U117,PercentGoalStats!$A$3:$AE$998,29,FALSE)</f>
        <v>#REF!</v>
      </c>
      <c r="AM117" s="58" t="e">
        <f>VLOOKUP($U117,PercentGoalStats!$A$3:$AE$998,31,FALSE)</f>
        <v>#REF!</v>
      </c>
    </row>
    <row r="118" spans="1:39" ht="14.4" hidden="1" thickTop="1" x14ac:dyDescent="0.3">
      <c r="A118" s="57" t="e">
        <f>VLOOKUP($S118,PercentGoalStats!$A$3:$AE$998,5,FALSE)</f>
        <v>#REF!</v>
      </c>
      <c r="B118" s="58" t="e">
        <f>VLOOKUP($S118,PercentGoalStats!$A$3:$AE$998,6,FALSE)</f>
        <v>#REF!</v>
      </c>
      <c r="C118" s="58" t="e">
        <f>VLOOKUP($S118,PercentGoalStats!$A$3:$AE$998,8,FALSE)</f>
        <v>#REF!</v>
      </c>
      <c r="D118" s="58" t="e">
        <f>VLOOKUP($S118,PercentGoalStats!$A$3:$AE$998,9,FALSE)</f>
        <v>#REF!</v>
      </c>
      <c r="E118" s="58" t="e">
        <f>VLOOKUP($S118,PercentGoalStats!$A$3:$AE$998,11,FALSE)</f>
        <v>#REF!</v>
      </c>
      <c r="F118" s="58" t="e">
        <f>VLOOKUP($S118,PercentGoalStats!$A$3:$AE$998,12,FALSE)</f>
        <v>#REF!</v>
      </c>
      <c r="G118" s="58" t="e">
        <f>VLOOKUP($S118,PercentGoalStats!$A$3:$AE$998,14,FALSE)</f>
        <v>#REF!</v>
      </c>
      <c r="H118" s="58" t="e">
        <f>VLOOKUP($S118,PercentGoalStats!$A$3:$AE$998,15,FALSE)</f>
        <v>#REF!</v>
      </c>
      <c r="I118" s="58" t="e">
        <f>VLOOKUP($S118,PercentGoalStats!$A$3:$AE$998,17,FALSE)</f>
        <v>#REF!</v>
      </c>
      <c r="J118" s="58" t="e">
        <f>VLOOKUP($S118,PercentGoalStats!$A$3:$AE$998,18,FALSE)</f>
        <v>#REF!</v>
      </c>
      <c r="K118" s="58" t="e">
        <f>VLOOKUP($S118,PercentGoalStats!$A$3:$AE$998,20,FALSE)</f>
        <v>#REF!</v>
      </c>
      <c r="L118" s="58" t="e">
        <f>VLOOKUP($S118,PercentGoalStats!$A$3:$AE$998,21,FALSE)</f>
        <v>#REF!</v>
      </c>
      <c r="M118" s="58" t="e">
        <f>VLOOKUP($S118,PercentGoalStats!$A$3:$AE$998,23,FALSE)</f>
        <v>#REF!</v>
      </c>
      <c r="N118" s="58" t="e">
        <f>VLOOKUP($S118,PercentGoalStats!$A$3:$AE$998,24,FALSE)</f>
        <v>#REF!</v>
      </c>
      <c r="O118" s="58" t="e">
        <f>VLOOKUP($S118,PercentGoalStats!$A$3:$AE$998,26,FALSE)</f>
        <v>#REF!</v>
      </c>
      <c r="P118" s="58" t="e">
        <f>VLOOKUP($S118,PercentGoalStats!$A$3:$AE$998,27,FALSE)</f>
        <v>#REF!</v>
      </c>
      <c r="Q118" s="58" t="e">
        <f>VLOOKUP($S118,PercentGoalStats!$A$3:$AE$998,29,FALSE)</f>
        <v>#REF!</v>
      </c>
      <c r="R118" s="58" t="e">
        <f>VLOOKUP($S118,PercentGoalStats!$A$3:$AE$998,30,FALSE)</f>
        <v>#REF!</v>
      </c>
      <c r="S118" s="53" t="e">
        <f>Fixtures!#REF!</f>
        <v>#REF!</v>
      </c>
      <c r="T118" s="54" t="e">
        <f>Fixtures!#REF!</f>
        <v>#REF!</v>
      </c>
      <c r="U118" s="53" t="e">
        <f>Fixtures!#REF!</f>
        <v>#REF!</v>
      </c>
      <c r="V118" s="57" t="e">
        <f>VLOOKUP($U118,PercentGoalStats!$A$3:$AE$998,5,FALSE)</f>
        <v>#REF!</v>
      </c>
      <c r="W118" s="58" t="e">
        <f>VLOOKUP($U118,PercentGoalStats!$A$3:$AE$998,7,FALSE)</f>
        <v>#REF!</v>
      </c>
      <c r="X118" s="58" t="e">
        <f>VLOOKUP($U118,PercentGoalStats!$A$3:$AE$998,8,FALSE)</f>
        <v>#REF!</v>
      </c>
      <c r="Y118" s="58" t="e">
        <f>VLOOKUP($U118,PercentGoalStats!$A$3:$AE$998,10,FALSE)</f>
        <v>#REF!</v>
      </c>
      <c r="Z118" s="58" t="e">
        <f>VLOOKUP($U118,PercentGoalStats!$A$3:$AE$998,11,FALSE)</f>
        <v>#REF!</v>
      </c>
      <c r="AA118" s="58" t="e">
        <f>VLOOKUP($U118,PercentGoalStats!$A$3:$AE$998,13,FALSE)</f>
        <v>#REF!</v>
      </c>
      <c r="AB118" s="58" t="e">
        <f>VLOOKUP($U118,PercentGoalStats!$A$3:$AE$998,14,FALSE)</f>
        <v>#REF!</v>
      </c>
      <c r="AC118" s="58" t="e">
        <f>VLOOKUP($U118,PercentGoalStats!$A$3:$AE$998,16,FALSE)</f>
        <v>#REF!</v>
      </c>
      <c r="AD118" s="58" t="e">
        <f>VLOOKUP($U118,PercentGoalStats!$A$3:$AE$998,17,FALSE)</f>
        <v>#REF!</v>
      </c>
      <c r="AE118" s="58" t="e">
        <f>VLOOKUP($U118,PercentGoalStats!$A$3:$AE$998,19,FALSE)</f>
        <v>#REF!</v>
      </c>
      <c r="AF118" s="58" t="e">
        <f>VLOOKUP($U118,PercentGoalStats!$A$3:$AE$998,20,FALSE)</f>
        <v>#REF!</v>
      </c>
      <c r="AG118" s="58" t="e">
        <f>VLOOKUP($U118,PercentGoalStats!$A$3:$AE$998,22,FALSE)</f>
        <v>#REF!</v>
      </c>
      <c r="AH118" s="58" t="e">
        <f>VLOOKUP($U118,PercentGoalStats!$A$3:$AE$998,23,FALSE)</f>
        <v>#REF!</v>
      </c>
      <c r="AI118" s="58" t="e">
        <f>VLOOKUP($U118,PercentGoalStats!$A$3:$AE$998,25,FALSE)</f>
        <v>#REF!</v>
      </c>
      <c r="AJ118" s="58" t="e">
        <f>VLOOKUP($U118,PercentGoalStats!$A$3:$AE$998,26,FALSE)</f>
        <v>#REF!</v>
      </c>
      <c r="AK118" s="58" t="e">
        <f>VLOOKUP($U118,PercentGoalStats!$A$3:$AE$998,28,FALSE)</f>
        <v>#REF!</v>
      </c>
      <c r="AL118" s="58" t="e">
        <f>VLOOKUP($U118,PercentGoalStats!$A$3:$AE$998,29,FALSE)</f>
        <v>#REF!</v>
      </c>
      <c r="AM118" s="58" t="e">
        <f>VLOOKUP($U118,PercentGoalStats!$A$3:$AE$998,31,FALSE)</f>
        <v>#REF!</v>
      </c>
    </row>
    <row r="119" spans="1:39" ht="14.4" hidden="1" thickTop="1" x14ac:dyDescent="0.3">
      <c r="A119" s="57" t="e">
        <f>VLOOKUP($S119,PercentGoalStats!$A$3:$AE$998,5,FALSE)</f>
        <v>#REF!</v>
      </c>
      <c r="B119" s="58" t="e">
        <f>VLOOKUP($S119,PercentGoalStats!$A$3:$AE$998,6,FALSE)</f>
        <v>#REF!</v>
      </c>
      <c r="C119" s="58" t="e">
        <f>VLOOKUP($S119,PercentGoalStats!$A$3:$AE$998,8,FALSE)</f>
        <v>#REF!</v>
      </c>
      <c r="D119" s="58" t="e">
        <f>VLOOKUP($S119,PercentGoalStats!$A$3:$AE$998,9,FALSE)</f>
        <v>#REF!</v>
      </c>
      <c r="E119" s="58" t="e">
        <f>VLOOKUP($S119,PercentGoalStats!$A$3:$AE$998,11,FALSE)</f>
        <v>#REF!</v>
      </c>
      <c r="F119" s="58" t="e">
        <f>VLOOKUP($S119,PercentGoalStats!$A$3:$AE$998,12,FALSE)</f>
        <v>#REF!</v>
      </c>
      <c r="G119" s="58" t="e">
        <f>VLOOKUP($S119,PercentGoalStats!$A$3:$AE$998,14,FALSE)</f>
        <v>#REF!</v>
      </c>
      <c r="H119" s="58" t="e">
        <f>VLOOKUP($S119,PercentGoalStats!$A$3:$AE$998,15,FALSE)</f>
        <v>#REF!</v>
      </c>
      <c r="I119" s="58" t="e">
        <f>VLOOKUP($S119,PercentGoalStats!$A$3:$AE$998,17,FALSE)</f>
        <v>#REF!</v>
      </c>
      <c r="J119" s="58" t="e">
        <f>VLOOKUP($S119,PercentGoalStats!$A$3:$AE$998,18,FALSE)</f>
        <v>#REF!</v>
      </c>
      <c r="K119" s="58" t="e">
        <f>VLOOKUP($S119,PercentGoalStats!$A$3:$AE$998,20,FALSE)</f>
        <v>#REF!</v>
      </c>
      <c r="L119" s="58" t="e">
        <f>VLOOKUP($S119,PercentGoalStats!$A$3:$AE$998,21,FALSE)</f>
        <v>#REF!</v>
      </c>
      <c r="M119" s="58" t="e">
        <f>VLOOKUP($S119,PercentGoalStats!$A$3:$AE$998,23,FALSE)</f>
        <v>#REF!</v>
      </c>
      <c r="N119" s="58" t="e">
        <f>VLOOKUP($S119,PercentGoalStats!$A$3:$AE$998,24,FALSE)</f>
        <v>#REF!</v>
      </c>
      <c r="O119" s="58" t="e">
        <f>VLOOKUP($S119,PercentGoalStats!$A$3:$AE$998,26,FALSE)</f>
        <v>#REF!</v>
      </c>
      <c r="P119" s="58" t="e">
        <f>VLOOKUP($S119,PercentGoalStats!$A$3:$AE$998,27,FALSE)</f>
        <v>#REF!</v>
      </c>
      <c r="Q119" s="58" t="e">
        <f>VLOOKUP($S119,PercentGoalStats!$A$3:$AE$998,29,FALSE)</f>
        <v>#REF!</v>
      </c>
      <c r="R119" s="58" t="e">
        <f>VLOOKUP($S119,PercentGoalStats!$A$3:$AE$998,30,FALSE)</f>
        <v>#REF!</v>
      </c>
      <c r="S119" s="53" t="e">
        <f>Fixtures!#REF!</f>
        <v>#REF!</v>
      </c>
      <c r="T119" s="54" t="e">
        <f>Fixtures!#REF!</f>
        <v>#REF!</v>
      </c>
      <c r="U119" s="53" t="e">
        <f>Fixtures!#REF!</f>
        <v>#REF!</v>
      </c>
      <c r="V119" s="57" t="e">
        <f>VLOOKUP($U119,PercentGoalStats!$A$3:$AE$998,5,FALSE)</f>
        <v>#REF!</v>
      </c>
      <c r="W119" s="58" t="e">
        <f>VLOOKUP($U119,PercentGoalStats!$A$3:$AE$998,7,FALSE)</f>
        <v>#REF!</v>
      </c>
      <c r="X119" s="58" t="e">
        <f>VLOOKUP($U119,PercentGoalStats!$A$3:$AE$998,8,FALSE)</f>
        <v>#REF!</v>
      </c>
      <c r="Y119" s="58" t="e">
        <f>VLOOKUP($U119,PercentGoalStats!$A$3:$AE$998,10,FALSE)</f>
        <v>#REF!</v>
      </c>
      <c r="Z119" s="58" t="e">
        <f>VLOOKUP($U119,PercentGoalStats!$A$3:$AE$998,11,FALSE)</f>
        <v>#REF!</v>
      </c>
      <c r="AA119" s="58" t="e">
        <f>VLOOKUP($U119,PercentGoalStats!$A$3:$AE$998,13,FALSE)</f>
        <v>#REF!</v>
      </c>
      <c r="AB119" s="58" t="e">
        <f>VLOOKUP($U119,PercentGoalStats!$A$3:$AE$998,14,FALSE)</f>
        <v>#REF!</v>
      </c>
      <c r="AC119" s="58" t="e">
        <f>VLOOKUP($U119,PercentGoalStats!$A$3:$AE$998,16,FALSE)</f>
        <v>#REF!</v>
      </c>
      <c r="AD119" s="58" t="e">
        <f>VLOOKUP($U119,PercentGoalStats!$A$3:$AE$998,17,FALSE)</f>
        <v>#REF!</v>
      </c>
      <c r="AE119" s="58" t="e">
        <f>VLOOKUP($U119,PercentGoalStats!$A$3:$AE$998,19,FALSE)</f>
        <v>#REF!</v>
      </c>
      <c r="AF119" s="58" t="e">
        <f>VLOOKUP($U119,PercentGoalStats!$A$3:$AE$998,20,FALSE)</f>
        <v>#REF!</v>
      </c>
      <c r="AG119" s="58" t="e">
        <f>VLOOKUP($U119,PercentGoalStats!$A$3:$AE$998,22,FALSE)</f>
        <v>#REF!</v>
      </c>
      <c r="AH119" s="58" t="e">
        <f>VLOOKUP($U119,PercentGoalStats!$A$3:$AE$998,23,FALSE)</f>
        <v>#REF!</v>
      </c>
      <c r="AI119" s="58" t="e">
        <f>VLOOKUP($U119,PercentGoalStats!$A$3:$AE$998,25,FALSE)</f>
        <v>#REF!</v>
      </c>
      <c r="AJ119" s="58" t="e">
        <f>VLOOKUP($U119,PercentGoalStats!$A$3:$AE$998,26,FALSE)</f>
        <v>#REF!</v>
      </c>
      <c r="AK119" s="58" t="e">
        <f>VLOOKUP($U119,PercentGoalStats!$A$3:$AE$998,28,FALSE)</f>
        <v>#REF!</v>
      </c>
      <c r="AL119" s="58" t="e">
        <f>VLOOKUP($U119,PercentGoalStats!$A$3:$AE$998,29,FALSE)</f>
        <v>#REF!</v>
      </c>
      <c r="AM119" s="58" t="e">
        <f>VLOOKUP($U119,PercentGoalStats!$A$3:$AE$998,31,FALSE)</f>
        <v>#REF!</v>
      </c>
    </row>
    <row r="120" spans="1:39" ht="14.4" hidden="1" thickTop="1" x14ac:dyDescent="0.3">
      <c r="A120" s="57" t="e">
        <f>VLOOKUP($S120,PercentGoalStats!$A$3:$AE$998,5,FALSE)</f>
        <v>#REF!</v>
      </c>
      <c r="B120" s="58" t="e">
        <f>VLOOKUP($S120,PercentGoalStats!$A$3:$AE$998,6,FALSE)</f>
        <v>#REF!</v>
      </c>
      <c r="C120" s="58" t="e">
        <f>VLOOKUP($S120,PercentGoalStats!$A$3:$AE$998,8,FALSE)</f>
        <v>#REF!</v>
      </c>
      <c r="D120" s="58" t="e">
        <f>VLOOKUP($S120,PercentGoalStats!$A$3:$AE$998,9,FALSE)</f>
        <v>#REF!</v>
      </c>
      <c r="E120" s="58" t="e">
        <f>VLOOKUP($S120,PercentGoalStats!$A$3:$AE$998,11,FALSE)</f>
        <v>#REF!</v>
      </c>
      <c r="F120" s="58" t="e">
        <f>VLOOKUP($S120,PercentGoalStats!$A$3:$AE$998,12,FALSE)</f>
        <v>#REF!</v>
      </c>
      <c r="G120" s="58" t="e">
        <f>VLOOKUP($S120,PercentGoalStats!$A$3:$AE$998,14,FALSE)</f>
        <v>#REF!</v>
      </c>
      <c r="H120" s="58" t="e">
        <f>VLOOKUP($S120,PercentGoalStats!$A$3:$AE$998,15,FALSE)</f>
        <v>#REF!</v>
      </c>
      <c r="I120" s="58" t="e">
        <f>VLOOKUP($S120,PercentGoalStats!$A$3:$AE$998,17,FALSE)</f>
        <v>#REF!</v>
      </c>
      <c r="J120" s="58" t="e">
        <f>VLOOKUP($S120,PercentGoalStats!$A$3:$AE$998,18,FALSE)</f>
        <v>#REF!</v>
      </c>
      <c r="K120" s="58" t="e">
        <f>VLOOKUP($S120,PercentGoalStats!$A$3:$AE$998,20,FALSE)</f>
        <v>#REF!</v>
      </c>
      <c r="L120" s="58" t="e">
        <f>VLOOKUP($S120,PercentGoalStats!$A$3:$AE$998,21,FALSE)</f>
        <v>#REF!</v>
      </c>
      <c r="M120" s="58" t="e">
        <f>VLOOKUP($S120,PercentGoalStats!$A$3:$AE$998,23,FALSE)</f>
        <v>#REF!</v>
      </c>
      <c r="N120" s="58" t="e">
        <f>VLOOKUP($S120,PercentGoalStats!$A$3:$AE$998,24,FALSE)</f>
        <v>#REF!</v>
      </c>
      <c r="O120" s="58" t="e">
        <f>VLOOKUP($S120,PercentGoalStats!$A$3:$AE$998,26,FALSE)</f>
        <v>#REF!</v>
      </c>
      <c r="P120" s="58" t="e">
        <f>VLOOKUP($S120,PercentGoalStats!$A$3:$AE$998,27,FALSE)</f>
        <v>#REF!</v>
      </c>
      <c r="Q120" s="58" t="e">
        <f>VLOOKUP($S120,PercentGoalStats!$A$3:$AE$998,29,FALSE)</f>
        <v>#REF!</v>
      </c>
      <c r="R120" s="58" t="e">
        <f>VLOOKUP($S120,PercentGoalStats!$A$3:$AE$998,30,FALSE)</f>
        <v>#REF!</v>
      </c>
      <c r="S120" s="53" t="e">
        <f>Fixtures!#REF!</f>
        <v>#REF!</v>
      </c>
      <c r="T120" s="54" t="e">
        <f>Fixtures!#REF!</f>
        <v>#REF!</v>
      </c>
      <c r="U120" s="53" t="e">
        <f>Fixtures!#REF!</f>
        <v>#REF!</v>
      </c>
      <c r="V120" s="57" t="e">
        <f>VLOOKUP($U120,PercentGoalStats!$A$3:$AE$998,5,FALSE)</f>
        <v>#REF!</v>
      </c>
      <c r="W120" s="58" t="e">
        <f>VLOOKUP($U120,PercentGoalStats!$A$3:$AE$998,7,FALSE)</f>
        <v>#REF!</v>
      </c>
      <c r="X120" s="58" t="e">
        <f>VLOOKUP($U120,PercentGoalStats!$A$3:$AE$998,8,FALSE)</f>
        <v>#REF!</v>
      </c>
      <c r="Y120" s="58" t="e">
        <f>VLOOKUP($U120,PercentGoalStats!$A$3:$AE$998,10,FALSE)</f>
        <v>#REF!</v>
      </c>
      <c r="Z120" s="58" t="e">
        <f>VLOOKUP($U120,PercentGoalStats!$A$3:$AE$998,11,FALSE)</f>
        <v>#REF!</v>
      </c>
      <c r="AA120" s="58" t="e">
        <f>VLOOKUP($U120,PercentGoalStats!$A$3:$AE$998,13,FALSE)</f>
        <v>#REF!</v>
      </c>
      <c r="AB120" s="58" t="e">
        <f>VLOOKUP($U120,PercentGoalStats!$A$3:$AE$998,14,FALSE)</f>
        <v>#REF!</v>
      </c>
      <c r="AC120" s="58" t="e">
        <f>VLOOKUP($U120,PercentGoalStats!$A$3:$AE$998,16,FALSE)</f>
        <v>#REF!</v>
      </c>
      <c r="AD120" s="58" t="e">
        <f>VLOOKUP($U120,PercentGoalStats!$A$3:$AE$998,17,FALSE)</f>
        <v>#REF!</v>
      </c>
      <c r="AE120" s="58" t="e">
        <f>VLOOKUP($U120,PercentGoalStats!$A$3:$AE$998,19,FALSE)</f>
        <v>#REF!</v>
      </c>
      <c r="AF120" s="58" t="e">
        <f>VLOOKUP($U120,PercentGoalStats!$A$3:$AE$998,20,FALSE)</f>
        <v>#REF!</v>
      </c>
      <c r="AG120" s="58" t="e">
        <f>VLOOKUP($U120,PercentGoalStats!$A$3:$AE$998,22,FALSE)</f>
        <v>#REF!</v>
      </c>
      <c r="AH120" s="58" t="e">
        <f>VLOOKUP($U120,PercentGoalStats!$A$3:$AE$998,23,FALSE)</f>
        <v>#REF!</v>
      </c>
      <c r="AI120" s="58" t="e">
        <f>VLOOKUP($U120,PercentGoalStats!$A$3:$AE$998,25,FALSE)</f>
        <v>#REF!</v>
      </c>
      <c r="AJ120" s="58" t="e">
        <f>VLOOKUP($U120,PercentGoalStats!$A$3:$AE$998,26,FALSE)</f>
        <v>#REF!</v>
      </c>
      <c r="AK120" s="58" t="e">
        <f>VLOOKUP($U120,PercentGoalStats!$A$3:$AE$998,28,FALSE)</f>
        <v>#REF!</v>
      </c>
      <c r="AL120" s="58" t="e">
        <f>VLOOKUP($U120,PercentGoalStats!$A$3:$AE$998,29,FALSE)</f>
        <v>#REF!</v>
      </c>
      <c r="AM120" s="58" t="e">
        <f>VLOOKUP($U120,PercentGoalStats!$A$3:$AE$998,31,FALSE)</f>
        <v>#REF!</v>
      </c>
    </row>
    <row r="121" spans="1:39" ht="14.4" hidden="1" thickTop="1" x14ac:dyDescent="0.3">
      <c r="A121" s="57" t="e">
        <f>VLOOKUP($S121,PercentGoalStats!$A$3:$AE$998,5,FALSE)</f>
        <v>#REF!</v>
      </c>
      <c r="B121" s="58" t="e">
        <f>VLOOKUP($S121,PercentGoalStats!$A$3:$AE$998,6,FALSE)</f>
        <v>#REF!</v>
      </c>
      <c r="C121" s="58" t="e">
        <f>VLOOKUP($S121,PercentGoalStats!$A$3:$AE$998,8,FALSE)</f>
        <v>#REF!</v>
      </c>
      <c r="D121" s="58" t="e">
        <f>VLOOKUP($S121,PercentGoalStats!$A$3:$AE$998,9,FALSE)</f>
        <v>#REF!</v>
      </c>
      <c r="E121" s="58" t="e">
        <f>VLOOKUP($S121,PercentGoalStats!$A$3:$AE$998,11,FALSE)</f>
        <v>#REF!</v>
      </c>
      <c r="F121" s="58" t="e">
        <f>VLOOKUP($S121,PercentGoalStats!$A$3:$AE$998,12,FALSE)</f>
        <v>#REF!</v>
      </c>
      <c r="G121" s="58" t="e">
        <f>VLOOKUP($S121,PercentGoalStats!$A$3:$AE$998,14,FALSE)</f>
        <v>#REF!</v>
      </c>
      <c r="H121" s="58" t="e">
        <f>VLOOKUP($S121,PercentGoalStats!$A$3:$AE$998,15,FALSE)</f>
        <v>#REF!</v>
      </c>
      <c r="I121" s="58" t="e">
        <f>VLOOKUP($S121,PercentGoalStats!$A$3:$AE$998,17,FALSE)</f>
        <v>#REF!</v>
      </c>
      <c r="J121" s="58" t="e">
        <f>VLOOKUP($S121,PercentGoalStats!$A$3:$AE$998,18,FALSE)</f>
        <v>#REF!</v>
      </c>
      <c r="K121" s="58" t="e">
        <f>VLOOKUP($S121,PercentGoalStats!$A$3:$AE$998,20,FALSE)</f>
        <v>#REF!</v>
      </c>
      <c r="L121" s="58" t="e">
        <f>VLOOKUP($S121,PercentGoalStats!$A$3:$AE$998,21,FALSE)</f>
        <v>#REF!</v>
      </c>
      <c r="M121" s="58" t="e">
        <f>VLOOKUP($S121,PercentGoalStats!$A$3:$AE$998,23,FALSE)</f>
        <v>#REF!</v>
      </c>
      <c r="N121" s="58" t="e">
        <f>VLOOKUP($S121,PercentGoalStats!$A$3:$AE$998,24,FALSE)</f>
        <v>#REF!</v>
      </c>
      <c r="O121" s="58" t="e">
        <f>VLOOKUP($S121,PercentGoalStats!$A$3:$AE$998,26,FALSE)</f>
        <v>#REF!</v>
      </c>
      <c r="P121" s="58" t="e">
        <f>VLOOKUP($S121,PercentGoalStats!$A$3:$AE$998,27,FALSE)</f>
        <v>#REF!</v>
      </c>
      <c r="Q121" s="58" t="e">
        <f>VLOOKUP($S121,PercentGoalStats!$A$3:$AE$998,29,FALSE)</f>
        <v>#REF!</v>
      </c>
      <c r="R121" s="58" t="e">
        <f>VLOOKUP($S121,PercentGoalStats!$A$3:$AE$998,30,FALSE)</f>
        <v>#REF!</v>
      </c>
      <c r="S121" s="53" t="e">
        <f>Fixtures!#REF!</f>
        <v>#REF!</v>
      </c>
      <c r="T121" s="54" t="e">
        <f>Fixtures!#REF!</f>
        <v>#REF!</v>
      </c>
      <c r="U121" s="53" t="e">
        <f>Fixtures!#REF!</f>
        <v>#REF!</v>
      </c>
      <c r="V121" s="57" t="e">
        <f>VLOOKUP($U121,PercentGoalStats!$A$3:$AE$998,5,FALSE)</f>
        <v>#REF!</v>
      </c>
      <c r="W121" s="58" t="e">
        <f>VLOOKUP($U121,PercentGoalStats!$A$3:$AE$998,7,FALSE)</f>
        <v>#REF!</v>
      </c>
      <c r="X121" s="58" t="e">
        <f>VLOOKUP($U121,PercentGoalStats!$A$3:$AE$998,8,FALSE)</f>
        <v>#REF!</v>
      </c>
      <c r="Y121" s="58" t="e">
        <f>VLOOKUP($U121,PercentGoalStats!$A$3:$AE$998,10,FALSE)</f>
        <v>#REF!</v>
      </c>
      <c r="Z121" s="58" t="e">
        <f>VLOOKUP($U121,PercentGoalStats!$A$3:$AE$998,11,FALSE)</f>
        <v>#REF!</v>
      </c>
      <c r="AA121" s="58" t="e">
        <f>VLOOKUP($U121,PercentGoalStats!$A$3:$AE$998,13,FALSE)</f>
        <v>#REF!</v>
      </c>
      <c r="AB121" s="58" t="e">
        <f>VLOOKUP($U121,PercentGoalStats!$A$3:$AE$998,14,FALSE)</f>
        <v>#REF!</v>
      </c>
      <c r="AC121" s="58" t="e">
        <f>VLOOKUP($U121,PercentGoalStats!$A$3:$AE$998,16,FALSE)</f>
        <v>#REF!</v>
      </c>
      <c r="AD121" s="58" t="e">
        <f>VLOOKUP($U121,PercentGoalStats!$A$3:$AE$998,17,FALSE)</f>
        <v>#REF!</v>
      </c>
      <c r="AE121" s="58" t="e">
        <f>VLOOKUP($U121,PercentGoalStats!$A$3:$AE$998,19,FALSE)</f>
        <v>#REF!</v>
      </c>
      <c r="AF121" s="58" t="e">
        <f>VLOOKUP($U121,PercentGoalStats!$A$3:$AE$998,20,FALSE)</f>
        <v>#REF!</v>
      </c>
      <c r="AG121" s="58" t="e">
        <f>VLOOKUP($U121,PercentGoalStats!$A$3:$AE$998,22,FALSE)</f>
        <v>#REF!</v>
      </c>
      <c r="AH121" s="58" t="e">
        <f>VLOOKUP($U121,PercentGoalStats!$A$3:$AE$998,23,FALSE)</f>
        <v>#REF!</v>
      </c>
      <c r="AI121" s="58" t="e">
        <f>VLOOKUP($U121,PercentGoalStats!$A$3:$AE$998,25,FALSE)</f>
        <v>#REF!</v>
      </c>
      <c r="AJ121" s="58" t="e">
        <f>VLOOKUP($U121,PercentGoalStats!$A$3:$AE$998,26,FALSE)</f>
        <v>#REF!</v>
      </c>
      <c r="AK121" s="58" t="e">
        <f>VLOOKUP($U121,PercentGoalStats!$A$3:$AE$998,28,FALSE)</f>
        <v>#REF!</v>
      </c>
      <c r="AL121" s="58" t="e">
        <f>VLOOKUP($U121,PercentGoalStats!$A$3:$AE$998,29,FALSE)</f>
        <v>#REF!</v>
      </c>
      <c r="AM121" s="58" t="e">
        <f>VLOOKUP($U121,PercentGoalStats!$A$3:$AE$998,31,FALSE)</f>
        <v>#REF!</v>
      </c>
    </row>
    <row r="122" spans="1:39" ht="14.4" hidden="1" thickTop="1" x14ac:dyDescent="0.3">
      <c r="A122" s="57" t="e">
        <f>VLOOKUP($S122,PercentGoalStats!$A$3:$AE$998,5,FALSE)</f>
        <v>#REF!</v>
      </c>
      <c r="B122" s="58" t="e">
        <f>VLOOKUP($S122,PercentGoalStats!$A$3:$AE$998,6,FALSE)</f>
        <v>#REF!</v>
      </c>
      <c r="C122" s="58" t="e">
        <f>VLOOKUP($S122,PercentGoalStats!$A$3:$AE$998,8,FALSE)</f>
        <v>#REF!</v>
      </c>
      <c r="D122" s="58" t="e">
        <f>VLOOKUP($S122,PercentGoalStats!$A$3:$AE$998,9,FALSE)</f>
        <v>#REF!</v>
      </c>
      <c r="E122" s="58" t="e">
        <f>VLOOKUP($S122,PercentGoalStats!$A$3:$AE$998,11,FALSE)</f>
        <v>#REF!</v>
      </c>
      <c r="F122" s="58" t="e">
        <f>VLOOKUP($S122,PercentGoalStats!$A$3:$AE$998,12,FALSE)</f>
        <v>#REF!</v>
      </c>
      <c r="G122" s="58" t="e">
        <f>VLOOKUP($S122,PercentGoalStats!$A$3:$AE$998,14,FALSE)</f>
        <v>#REF!</v>
      </c>
      <c r="H122" s="58" t="e">
        <f>VLOOKUP($S122,PercentGoalStats!$A$3:$AE$998,15,FALSE)</f>
        <v>#REF!</v>
      </c>
      <c r="I122" s="58" t="e">
        <f>VLOOKUP($S122,PercentGoalStats!$A$3:$AE$998,17,FALSE)</f>
        <v>#REF!</v>
      </c>
      <c r="J122" s="58" t="e">
        <f>VLOOKUP($S122,PercentGoalStats!$A$3:$AE$998,18,FALSE)</f>
        <v>#REF!</v>
      </c>
      <c r="K122" s="58" t="e">
        <f>VLOOKUP($S122,PercentGoalStats!$A$3:$AE$998,20,FALSE)</f>
        <v>#REF!</v>
      </c>
      <c r="L122" s="58" t="e">
        <f>VLOOKUP($S122,PercentGoalStats!$A$3:$AE$998,21,FALSE)</f>
        <v>#REF!</v>
      </c>
      <c r="M122" s="58" t="e">
        <f>VLOOKUP($S122,PercentGoalStats!$A$3:$AE$998,23,FALSE)</f>
        <v>#REF!</v>
      </c>
      <c r="N122" s="58" t="e">
        <f>VLOOKUP($S122,PercentGoalStats!$A$3:$AE$998,24,FALSE)</f>
        <v>#REF!</v>
      </c>
      <c r="O122" s="58" t="e">
        <f>VLOOKUP($S122,PercentGoalStats!$A$3:$AE$998,26,FALSE)</f>
        <v>#REF!</v>
      </c>
      <c r="P122" s="58" t="e">
        <f>VLOOKUP($S122,PercentGoalStats!$A$3:$AE$998,27,FALSE)</f>
        <v>#REF!</v>
      </c>
      <c r="Q122" s="58" t="e">
        <f>VLOOKUP($S122,PercentGoalStats!$A$3:$AE$998,29,FALSE)</f>
        <v>#REF!</v>
      </c>
      <c r="R122" s="58" t="e">
        <f>VLOOKUP($S122,PercentGoalStats!$A$3:$AE$998,30,FALSE)</f>
        <v>#REF!</v>
      </c>
      <c r="S122" s="53" t="e">
        <f>Fixtures!#REF!</f>
        <v>#REF!</v>
      </c>
      <c r="T122" s="54" t="e">
        <f>Fixtures!#REF!</f>
        <v>#REF!</v>
      </c>
      <c r="U122" s="53" t="e">
        <f>Fixtures!#REF!</f>
        <v>#REF!</v>
      </c>
      <c r="V122" s="57" t="e">
        <f>VLOOKUP($U122,PercentGoalStats!$A$3:$AE$998,5,FALSE)</f>
        <v>#REF!</v>
      </c>
      <c r="W122" s="58" t="e">
        <f>VLOOKUP($U122,PercentGoalStats!$A$3:$AE$998,7,FALSE)</f>
        <v>#REF!</v>
      </c>
      <c r="X122" s="58" t="e">
        <f>VLOOKUP($U122,PercentGoalStats!$A$3:$AE$998,8,FALSE)</f>
        <v>#REF!</v>
      </c>
      <c r="Y122" s="58" t="e">
        <f>VLOOKUP($U122,PercentGoalStats!$A$3:$AE$998,10,FALSE)</f>
        <v>#REF!</v>
      </c>
      <c r="Z122" s="58" t="e">
        <f>VLOOKUP($U122,PercentGoalStats!$A$3:$AE$998,11,FALSE)</f>
        <v>#REF!</v>
      </c>
      <c r="AA122" s="58" t="e">
        <f>VLOOKUP($U122,PercentGoalStats!$A$3:$AE$998,13,FALSE)</f>
        <v>#REF!</v>
      </c>
      <c r="AB122" s="58" t="e">
        <f>VLOOKUP($U122,PercentGoalStats!$A$3:$AE$998,14,FALSE)</f>
        <v>#REF!</v>
      </c>
      <c r="AC122" s="58" t="e">
        <f>VLOOKUP($U122,PercentGoalStats!$A$3:$AE$998,16,FALSE)</f>
        <v>#REF!</v>
      </c>
      <c r="AD122" s="58" t="e">
        <f>VLOOKUP($U122,PercentGoalStats!$A$3:$AE$998,17,FALSE)</f>
        <v>#REF!</v>
      </c>
      <c r="AE122" s="58" t="e">
        <f>VLOOKUP($U122,PercentGoalStats!$A$3:$AE$998,19,FALSE)</f>
        <v>#REF!</v>
      </c>
      <c r="AF122" s="58" t="e">
        <f>VLOOKUP($U122,PercentGoalStats!$A$3:$AE$998,20,FALSE)</f>
        <v>#REF!</v>
      </c>
      <c r="AG122" s="58" t="e">
        <f>VLOOKUP($U122,PercentGoalStats!$A$3:$AE$998,22,FALSE)</f>
        <v>#REF!</v>
      </c>
      <c r="AH122" s="58" t="e">
        <f>VLOOKUP($U122,PercentGoalStats!$A$3:$AE$998,23,FALSE)</f>
        <v>#REF!</v>
      </c>
      <c r="AI122" s="58" t="e">
        <f>VLOOKUP($U122,PercentGoalStats!$A$3:$AE$998,25,FALSE)</f>
        <v>#REF!</v>
      </c>
      <c r="AJ122" s="58" t="e">
        <f>VLOOKUP($U122,PercentGoalStats!$A$3:$AE$998,26,FALSE)</f>
        <v>#REF!</v>
      </c>
      <c r="AK122" s="58" t="e">
        <f>VLOOKUP($U122,PercentGoalStats!$A$3:$AE$998,28,FALSE)</f>
        <v>#REF!</v>
      </c>
      <c r="AL122" s="58" t="e">
        <f>VLOOKUP($U122,PercentGoalStats!$A$3:$AE$998,29,FALSE)</f>
        <v>#REF!</v>
      </c>
      <c r="AM122" s="58" t="e">
        <f>VLOOKUP($U122,PercentGoalStats!$A$3:$AE$998,31,FALSE)</f>
        <v>#REF!</v>
      </c>
    </row>
    <row r="123" spans="1:39" ht="14.4" hidden="1" thickTop="1" x14ac:dyDescent="0.3">
      <c r="A123" s="57" t="e">
        <f>VLOOKUP($S123,PercentGoalStats!$A$3:$AE$998,5,FALSE)</f>
        <v>#REF!</v>
      </c>
      <c r="B123" s="58" t="e">
        <f>VLOOKUP($S123,PercentGoalStats!$A$3:$AE$998,6,FALSE)</f>
        <v>#REF!</v>
      </c>
      <c r="C123" s="58" t="e">
        <f>VLOOKUP($S123,PercentGoalStats!$A$3:$AE$998,8,FALSE)</f>
        <v>#REF!</v>
      </c>
      <c r="D123" s="58" t="e">
        <f>VLOOKUP($S123,PercentGoalStats!$A$3:$AE$998,9,FALSE)</f>
        <v>#REF!</v>
      </c>
      <c r="E123" s="58" t="e">
        <f>VLOOKUP($S123,PercentGoalStats!$A$3:$AE$998,11,FALSE)</f>
        <v>#REF!</v>
      </c>
      <c r="F123" s="58" t="e">
        <f>VLOOKUP($S123,PercentGoalStats!$A$3:$AE$998,12,FALSE)</f>
        <v>#REF!</v>
      </c>
      <c r="G123" s="58" t="e">
        <f>VLOOKUP($S123,PercentGoalStats!$A$3:$AE$998,14,FALSE)</f>
        <v>#REF!</v>
      </c>
      <c r="H123" s="58" t="e">
        <f>VLOOKUP($S123,PercentGoalStats!$A$3:$AE$998,15,FALSE)</f>
        <v>#REF!</v>
      </c>
      <c r="I123" s="58" t="e">
        <f>VLOOKUP($S123,PercentGoalStats!$A$3:$AE$998,17,FALSE)</f>
        <v>#REF!</v>
      </c>
      <c r="J123" s="58" t="e">
        <f>VLOOKUP($S123,PercentGoalStats!$A$3:$AE$998,18,FALSE)</f>
        <v>#REF!</v>
      </c>
      <c r="K123" s="58" t="e">
        <f>VLOOKUP($S123,PercentGoalStats!$A$3:$AE$998,20,FALSE)</f>
        <v>#REF!</v>
      </c>
      <c r="L123" s="58" t="e">
        <f>VLOOKUP($S123,PercentGoalStats!$A$3:$AE$998,21,FALSE)</f>
        <v>#REF!</v>
      </c>
      <c r="M123" s="58" t="e">
        <f>VLOOKUP($S123,PercentGoalStats!$A$3:$AE$998,23,FALSE)</f>
        <v>#REF!</v>
      </c>
      <c r="N123" s="58" t="e">
        <f>VLOOKUP($S123,PercentGoalStats!$A$3:$AE$998,24,FALSE)</f>
        <v>#REF!</v>
      </c>
      <c r="O123" s="58" t="e">
        <f>VLOOKUP($S123,PercentGoalStats!$A$3:$AE$998,26,FALSE)</f>
        <v>#REF!</v>
      </c>
      <c r="P123" s="58" t="e">
        <f>VLOOKUP($S123,PercentGoalStats!$A$3:$AE$998,27,FALSE)</f>
        <v>#REF!</v>
      </c>
      <c r="Q123" s="58" t="e">
        <f>VLOOKUP($S123,PercentGoalStats!$A$3:$AE$998,29,FALSE)</f>
        <v>#REF!</v>
      </c>
      <c r="R123" s="58" t="e">
        <f>VLOOKUP($S123,PercentGoalStats!$A$3:$AE$998,30,FALSE)</f>
        <v>#REF!</v>
      </c>
      <c r="S123" s="53" t="e">
        <f>Fixtures!#REF!</f>
        <v>#REF!</v>
      </c>
      <c r="T123" s="54" t="e">
        <f>Fixtures!#REF!</f>
        <v>#REF!</v>
      </c>
      <c r="U123" s="53" t="e">
        <f>Fixtures!#REF!</f>
        <v>#REF!</v>
      </c>
      <c r="V123" s="57" t="e">
        <f>VLOOKUP($U123,PercentGoalStats!$A$3:$AE$998,5,FALSE)</f>
        <v>#REF!</v>
      </c>
      <c r="W123" s="58" t="e">
        <f>VLOOKUP($U123,PercentGoalStats!$A$3:$AE$998,7,FALSE)</f>
        <v>#REF!</v>
      </c>
      <c r="X123" s="58" t="e">
        <f>VLOOKUP($U123,PercentGoalStats!$A$3:$AE$998,8,FALSE)</f>
        <v>#REF!</v>
      </c>
      <c r="Y123" s="58" t="e">
        <f>VLOOKUP($U123,PercentGoalStats!$A$3:$AE$998,10,FALSE)</f>
        <v>#REF!</v>
      </c>
      <c r="Z123" s="58" t="e">
        <f>VLOOKUP($U123,PercentGoalStats!$A$3:$AE$998,11,FALSE)</f>
        <v>#REF!</v>
      </c>
      <c r="AA123" s="58" t="e">
        <f>VLOOKUP($U123,PercentGoalStats!$A$3:$AE$998,13,FALSE)</f>
        <v>#REF!</v>
      </c>
      <c r="AB123" s="58" t="e">
        <f>VLOOKUP($U123,PercentGoalStats!$A$3:$AE$998,14,FALSE)</f>
        <v>#REF!</v>
      </c>
      <c r="AC123" s="58" t="e">
        <f>VLOOKUP($U123,PercentGoalStats!$A$3:$AE$998,16,FALSE)</f>
        <v>#REF!</v>
      </c>
      <c r="AD123" s="58" t="e">
        <f>VLOOKUP($U123,PercentGoalStats!$A$3:$AE$998,17,FALSE)</f>
        <v>#REF!</v>
      </c>
      <c r="AE123" s="58" t="e">
        <f>VLOOKUP($U123,PercentGoalStats!$A$3:$AE$998,19,FALSE)</f>
        <v>#REF!</v>
      </c>
      <c r="AF123" s="58" t="e">
        <f>VLOOKUP($U123,PercentGoalStats!$A$3:$AE$998,20,FALSE)</f>
        <v>#REF!</v>
      </c>
      <c r="AG123" s="58" t="e">
        <f>VLOOKUP($U123,PercentGoalStats!$A$3:$AE$998,22,FALSE)</f>
        <v>#REF!</v>
      </c>
      <c r="AH123" s="58" t="e">
        <f>VLOOKUP($U123,PercentGoalStats!$A$3:$AE$998,23,FALSE)</f>
        <v>#REF!</v>
      </c>
      <c r="AI123" s="58" t="e">
        <f>VLOOKUP($U123,PercentGoalStats!$A$3:$AE$998,25,FALSE)</f>
        <v>#REF!</v>
      </c>
      <c r="AJ123" s="58" t="e">
        <f>VLOOKUP($U123,PercentGoalStats!$A$3:$AE$998,26,FALSE)</f>
        <v>#REF!</v>
      </c>
      <c r="AK123" s="58" t="e">
        <f>VLOOKUP($U123,PercentGoalStats!$A$3:$AE$998,28,FALSE)</f>
        <v>#REF!</v>
      </c>
      <c r="AL123" s="58" t="e">
        <f>VLOOKUP($U123,PercentGoalStats!$A$3:$AE$998,29,FALSE)</f>
        <v>#REF!</v>
      </c>
      <c r="AM123" s="58" t="e">
        <f>VLOOKUP($U123,PercentGoalStats!$A$3:$AE$998,31,FALSE)</f>
        <v>#REF!</v>
      </c>
    </row>
    <row r="124" spans="1:39" ht="14.4" hidden="1" thickTop="1" x14ac:dyDescent="0.3">
      <c r="A124" s="57" t="e">
        <f>VLOOKUP($S124,PercentGoalStats!$A$3:$AE$998,5,FALSE)</f>
        <v>#REF!</v>
      </c>
      <c r="B124" s="58" t="e">
        <f>VLOOKUP($S124,PercentGoalStats!$A$3:$AE$998,6,FALSE)</f>
        <v>#REF!</v>
      </c>
      <c r="C124" s="58" t="e">
        <f>VLOOKUP($S124,PercentGoalStats!$A$3:$AE$998,8,FALSE)</f>
        <v>#REF!</v>
      </c>
      <c r="D124" s="58" t="e">
        <f>VLOOKUP($S124,PercentGoalStats!$A$3:$AE$998,9,FALSE)</f>
        <v>#REF!</v>
      </c>
      <c r="E124" s="58" t="e">
        <f>VLOOKUP($S124,PercentGoalStats!$A$3:$AE$998,11,FALSE)</f>
        <v>#REF!</v>
      </c>
      <c r="F124" s="58" t="e">
        <f>VLOOKUP($S124,PercentGoalStats!$A$3:$AE$998,12,FALSE)</f>
        <v>#REF!</v>
      </c>
      <c r="G124" s="58" t="e">
        <f>VLOOKUP($S124,PercentGoalStats!$A$3:$AE$998,14,FALSE)</f>
        <v>#REF!</v>
      </c>
      <c r="H124" s="58" t="e">
        <f>VLOOKUP($S124,PercentGoalStats!$A$3:$AE$998,15,FALSE)</f>
        <v>#REF!</v>
      </c>
      <c r="I124" s="58" t="e">
        <f>VLOOKUP($S124,PercentGoalStats!$A$3:$AE$998,17,FALSE)</f>
        <v>#REF!</v>
      </c>
      <c r="J124" s="58" t="e">
        <f>VLOOKUP($S124,PercentGoalStats!$A$3:$AE$998,18,FALSE)</f>
        <v>#REF!</v>
      </c>
      <c r="K124" s="58" t="e">
        <f>VLOOKUP($S124,PercentGoalStats!$A$3:$AE$998,20,FALSE)</f>
        <v>#REF!</v>
      </c>
      <c r="L124" s="58" t="e">
        <f>VLOOKUP($S124,PercentGoalStats!$A$3:$AE$998,21,FALSE)</f>
        <v>#REF!</v>
      </c>
      <c r="M124" s="58" t="e">
        <f>VLOOKUP($S124,PercentGoalStats!$A$3:$AE$998,23,FALSE)</f>
        <v>#REF!</v>
      </c>
      <c r="N124" s="58" t="e">
        <f>VLOOKUP($S124,PercentGoalStats!$A$3:$AE$998,24,FALSE)</f>
        <v>#REF!</v>
      </c>
      <c r="O124" s="58" t="e">
        <f>VLOOKUP($S124,PercentGoalStats!$A$3:$AE$998,26,FALSE)</f>
        <v>#REF!</v>
      </c>
      <c r="P124" s="58" t="e">
        <f>VLOOKUP($S124,PercentGoalStats!$A$3:$AE$998,27,FALSE)</f>
        <v>#REF!</v>
      </c>
      <c r="Q124" s="58" t="e">
        <f>VLOOKUP($S124,PercentGoalStats!$A$3:$AE$998,29,FALSE)</f>
        <v>#REF!</v>
      </c>
      <c r="R124" s="58" t="e">
        <f>VLOOKUP($S124,PercentGoalStats!$A$3:$AE$998,30,FALSE)</f>
        <v>#REF!</v>
      </c>
      <c r="S124" s="53" t="e">
        <f>Fixtures!#REF!</f>
        <v>#REF!</v>
      </c>
      <c r="T124" s="54" t="e">
        <f>Fixtures!#REF!</f>
        <v>#REF!</v>
      </c>
      <c r="U124" s="53" t="e">
        <f>Fixtures!#REF!</f>
        <v>#REF!</v>
      </c>
      <c r="V124" s="57" t="e">
        <f>VLOOKUP($U124,PercentGoalStats!$A$3:$AE$998,5,FALSE)</f>
        <v>#REF!</v>
      </c>
      <c r="W124" s="58" t="e">
        <f>VLOOKUP($U124,PercentGoalStats!$A$3:$AE$998,7,FALSE)</f>
        <v>#REF!</v>
      </c>
      <c r="X124" s="58" t="e">
        <f>VLOOKUP($U124,PercentGoalStats!$A$3:$AE$998,8,FALSE)</f>
        <v>#REF!</v>
      </c>
      <c r="Y124" s="58" t="e">
        <f>VLOOKUP($U124,PercentGoalStats!$A$3:$AE$998,10,FALSE)</f>
        <v>#REF!</v>
      </c>
      <c r="Z124" s="58" t="e">
        <f>VLOOKUP($U124,PercentGoalStats!$A$3:$AE$998,11,FALSE)</f>
        <v>#REF!</v>
      </c>
      <c r="AA124" s="58" t="e">
        <f>VLOOKUP($U124,PercentGoalStats!$A$3:$AE$998,13,FALSE)</f>
        <v>#REF!</v>
      </c>
      <c r="AB124" s="58" t="e">
        <f>VLOOKUP($U124,PercentGoalStats!$A$3:$AE$998,14,FALSE)</f>
        <v>#REF!</v>
      </c>
      <c r="AC124" s="58" t="e">
        <f>VLOOKUP($U124,PercentGoalStats!$A$3:$AE$998,16,FALSE)</f>
        <v>#REF!</v>
      </c>
      <c r="AD124" s="58" t="e">
        <f>VLOOKUP($U124,PercentGoalStats!$A$3:$AE$998,17,FALSE)</f>
        <v>#REF!</v>
      </c>
      <c r="AE124" s="58" t="e">
        <f>VLOOKUP($U124,PercentGoalStats!$A$3:$AE$998,19,FALSE)</f>
        <v>#REF!</v>
      </c>
      <c r="AF124" s="58" t="e">
        <f>VLOOKUP($U124,PercentGoalStats!$A$3:$AE$998,20,FALSE)</f>
        <v>#REF!</v>
      </c>
      <c r="AG124" s="58" t="e">
        <f>VLOOKUP($U124,PercentGoalStats!$A$3:$AE$998,22,FALSE)</f>
        <v>#REF!</v>
      </c>
      <c r="AH124" s="58" t="e">
        <f>VLOOKUP($U124,PercentGoalStats!$A$3:$AE$998,23,FALSE)</f>
        <v>#REF!</v>
      </c>
      <c r="AI124" s="58" t="e">
        <f>VLOOKUP($U124,PercentGoalStats!$A$3:$AE$998,25,FALSE)</f>
        <v>#REF!</v>
      </c>
      <c r="AJ124" s="58" t="e">
        <f>VLOOKUP($U124,PercentGoalStats!$A$3:$AE$998,26,FALSE)</f>
        <v>#REF!</v>
      </c>
      <c r="AK124" s="58" t="e">
        <f>VLOOKUP($U124,PercentGoalStats!$A$3:$AE$998,28,FALSE)</f>
        <v>#REF!</v>
      </c>
      <c r="AL124" s="58" t="e">
        <f>VLOOKUP($U124,PercentGoalStats!$A$3:$AE$998,29,FALSE)</f>
        <v>#REF!</v>
      </c>
      <c r="AM124" s="58" t="e">
        <f>VLOOKUP($U124,PercentGoalStats!$A$3:$AE$998,31,FALSE)</f>
        <v>#REF!</v>
      </c>
    </row>
    <row r="125" spans="1:39" ht="14.4" hidden="1" thickTop="1" x14ac:dyDescent="0.3">
      <c r="A125" s="57" t="e">
        <f>VLOOKUP($S125,PercentGoalStats!$A$3:$AE$998,5,FALSE)</f>
        <v>#REF!</v>
      </c>
      <c r="B125" s="58" t="e">
        <f>VLOOKUP($S125,PercentGoalStats!$A$3:$AE$998,6,FALSE)</f>
        <v>#REF!</v>
      </c>
      <c r="C125" s="58" t="e">
        <f>VLOOKUP($S125,PercentGoalStats!$A$3:$AE$998,8,FALSE)</f>
        <v>#REF!</v>
      </c>
      <c r="D125" s="58" t="e">
        <f>VLOOKUP($S125,PercentGoalStats!$A$3:$AE$998,9,FALSE)</f>
        <v>#REF!</v>
      </c>
      <c r="E125" s="58" t="e">
        <f>VLOOKUP($S125,PercentGoalStats!$A$3:$AE$998,11,FALSE)</f>
        <v>#REF!</v>
      </c>
      <c r="F125" s="58" t="e">
        <f>VLOOKUP($S125,PercentGoalStats!$A$3:$AE$998,12,FALSE)</f>
        <v>#REF!</v>
      </c>
      <c r="G125" s="58" t="e">
        <f>VLOOKUP($S125,PercentGoalStats!$A$3:$AE$998,14,FALSE)</f>
        <v>#REF!</v>
      </c>
      <c r="H125" s="58" t="e">
        <f>VLOOKUP($S125,PercentGoalStats!$A$3:$AE$998,15,FALSE)</f>
        <v>#REF!</v>
      </c>
      <c r="I125" s="58" t="e">
        <f>VLOOKUP($S125,PercentGoalStats!$A$3:$AE$998,17,FALSE)</f>
        <v>#REF!</v>
      </c>
      <c r="J125" s="58" t="e">
        <f>VLOOKUP($S125,PercentGoalStats!$A$3:$AE$998,18,FALSE)</f>
        <v>#REF!</v>
      </c>
      <c r="K125" s="58" t="e">
        <f>VLOOKUP($S125,PercentGoalStats!$A$3:$AE$998,20,FALSE)</f>
        <v>#REF!</v>
      </c>
      <c r="L125" s="58" t="e">
        <f>VLOOKUP($S125,PercentGoalStats!$A$3:$AE$998,21,FALSE)</f>
        <v>#REF!</v>
      </c>
      <c r="M125" s="58" t="e">
        <f>VLOOKUP($S125,PercentGoalStats!$A$3:$AE$998,23,FALSE)</f>
        <v>#REF!</v>
      </c>
      <c r="N125" s="58" t="e">
        <f>VLOOKUP($S125,PercentGoalStats!$A$3:$AE$998,24,FALSE)</f>
        <v>#REF!</v>
      </c>
      <c r="O125" s="58" t="e">
        <f>VLOOKUP($S125,PercentGoalStats!$A$3:$AE$998,26,FALSE)</f>
        <v>#REF!</v>
      </c>
      <c r="P125" s="58" t="e">
        <f>VLOOKUP($S125,PercentGoalStats!$A$3:$AE$998,27,FALSE)</f>
        <v>#REF!</v>
      </c>
      <c r="Q125" s="58" t="e">
        <f>VLOOKUP($S125,PercentGoalStats!$A$3:$AE$998,29,FALSE)</f>
        <v>#REF!</v>
      </c>
      <c r="R125" s="58" t="e">
        <f>VLOOKUP($S125,PercentGoalStats!$A$3:$AE$998,30,FALSE)</f>
        <v>#REF!</v>
      </c>
      <c r="S125" s="53" t="e">
        <f>Fixtures!#REF!</f>
        <v>#REF!</v>
      </c>
      <c r="T125" s="54" t="e">
        <f>Fixtures!#REF!</f>
        <v>#REF!</v>
      </c>
      <c r="U125" s="53" t="e">
        <f>Fixtures!#REF!</f>
        <v>#REF!</v>
      </c>
      <c r="V125" s="57" t="e">
        <f>VLOOKUP($U125,PercentGoalStats!$A$3:$AE$998,5,FALSE)</f>
        <v>#REF!</v>
      </c>
      <c r="W125" s="58" t="e">
        <f>VLOOKUP($U125,PercentGoalStats!$A$3:$AE$998,7,FALSE)</f>
        <v>#REF!</v>
      </c>
      <c r="X125" s="58" t="e">
        <f>VLOOKUP($U125,PercentGoalStats!$A$3:$AE$998,8,FALSE)</f>
        <v>#REF!</v>
      </c>
      <c r="Y125" s="58" t="e">
        <f>VLOOKUP($U125,PercentGoalStats!$A$3:$AE$998,10,FALSE)</f>
        <v>#REF!</v>
      </c>
      <c r="Z125" s="58" t="e">
        <f>VLOOKUP($U125,PercentGoalStats!$A$3:$AE$998,11,FALSE)</f>
        <v>#REF!</v>
      </c>
      <c r="AA125" s="58" t="e">
        <f>VLOOKUP($U125,PercentGoalStats!$A$3:$AE$998,13,FALSE)</f>
        <v>#REF!</v>
      </c>
      <c r="AB125" s="58" t="e">
        <f>VLOOKUP($U125,PercentGoalStats!$A$3:$AE$998,14,FALSE)</f>
        <v>#REF!</v>
      </c>
      <c r="AC125" s="58" t="e">
        <f>VLOOKUP($U125,PercentGoalStats!$A$3:$AE$998,16,FALSE)</f>
        <v>#REF!</v>
      </c>
      <c r="AD125" s="58" t="e">
        <f>VLOOKUP($U125,PercentGoalStats!$A$3:$AE$998,17,FALSE)</f>
        <v>#REF!</v>
      </c>
      <c r="AE125" s="58" t="e">
        <f>VLOOKUP($U125,PercentGoalStats!$A$3:$AE$998,19,FALSE)</f>
        <v>#REF!</v>
      </c>
      <c r="AF125" s="58" t="e">
        <f>VLOOKUP($U125,PercentGoalStats!$A$3:$AE$998,20,FALSE)</f>
        <v>#REF!</v>
      </c>
      <c r="AG125" s="58" t="e">
        <f>VLOOKUP($U125,PercentGoalStats!$A$3:$AE$998,22,FALSE)</f>
        <v>#REF!</v>
      </c>
      <c r="AH125" s="58" t="e">
        <f>VLOOKUP($U125,PercentGoalStats!$A$3:$AE$998,23,FALSE)</f>
        <v>#REF!</v>
      </c>
      <c r="AI125" s="58" t="e">
        <f>VLOOKUP($U125,PercentGoalStats!$A$3:$AE$998,25,FALSE)</f>
        <v>#REF!</v>
      </c>
      <c r="AJ125" s="58" t="e">
        <f>VLOOKUP($U125,PercentGoalStats!$A$3:$AE$998,26,FALSE)</f>
        <v>#REF!</v>
      </c>
      <c r="AK125" s="58" t="e">
        <f>VLOOKUP($U125,PercentGoalStats!$A$3:$AE$998,28,FALSE)</f>
        <v>#REF!</v>
      </c>
      <c r="AL125" s="58" t="e">
        <f>VLOOKUP($U125,PercentGoalStats!$A$3:$AE$998,29,FALSE)</f>
        <v>#REF!</v>
      </c>
      <c r="AM125" s="58" t="e">
        <f>VLOOKUP($U125,PercentGoalStats!$A$3:$AE$998,31,FALSE)</f>
        <v>#REF!</v>
      </c>
    </row>
    <row r="126" spans="1:39" ht="14.4" hidden="1" thickTop="1" x14ac:dyDescent="0.3">
      <c r="A126" s="57" t="e">
        <f>VLOOKUP($S126,PercentGoalStats!$A$3:$AE$998,5,FALSE)</f>
        <v>#REF!</v>
      </c>
      <c r="B126" s="58" t="e">
        <f>VLOOKUP($S126,PercentGoalStats!$A$3:$AE$998,6,FALSE)</f>
        <v>#REF!</v>
      </c>
      <c r="C126" s="58" t="e">
        <f>VLOOKUP($S126,PercentGoalStats!$A$3:$AE$998,8,FALSE)</f>
        <v>#REF!</v>
      </c>
      <c r="D126" s="58" t="e">
        <f>VLOOKUP($S126,PercentGoalStats!$A$3:$AE$998,9,FALSE)</f>
        <v>#REF!</v>
      </c>
      <c r="E126" s="58" t="e">
        <f>VLOOKUP($S126,PercentGoalStats!$A$3:$AE$998,11,FALSE)</f>
        <v>#REF!</v>
      </c>
      <c r="F126" s="58" t="e">
        <f>VLOOKUP($S126,PercentGoalStats!$A$3:$AE$998,12,FALSE)</f>
        <v>#REF!</v>
      </c>
      <c r="G126" s="58" t="e">
        <f>VLOOKUP($S126,PercentGoalStats!$A$3:$AE$998,14,FALSE)</f>
        <v>#REF!</v>
      </c>
      <c r="H126" s="58" t="e">
        <f>VLOOKUP($S126,PercentGoalStats!$A$3:$AE$998,15,FALSE)</f>
        <v>#REF!</v>
      </c>
      <c r="I126" s="58" t="e">
        <f>VLOOKUP($S126,PercentGoalStats!$A$3:$AE$998,17,FALSE)</f>
        <v>#REF!</v>
      </c>
      <c r="J126" s="58" t="e">
        <f>VLOOKUP($S126,PercentGoalStats!$A$3:$AE$998,18,FALSE)</f>
        <v>#REF!</v>
      </c>
      <c r="K126" s="58" t="e">
        <f>VLOOKUP($S126,PercentGoalStats!$A$3:$AE$998,20,FALSE)</f>
        <v>#REF!</v>
      </c>
      <c r="L126" s="58" t="e">
        <f>VLOOKUP($S126,PercentGoalStats!$A$3:$AE$998,21,FALSE)</f>
        <v>#REF!</v>
      </c>
      <c r="M126" s="58" t="e">
        <f>VLOOKUP($S126,PercentGoalStats!$A$3:$AE$998,23,FALSE)</f>
        <v>#REF!</v>
      </c>
      <c r="N126" s="58" t="e">
        <f>VLOOKUP($S126,PercentGoalStats!$A$3:$AE$998,24,FALSE)</f>
        <v>#REF!</v>
      </c>
      <c r="O126" s="58" t="e">
        <f>VLOOKUP($S126,PercentGoalStats!$A$3:$AE$998,26,FALSE)</f>
        <v>#REF!</v>
      </c>
      <c r="P126" s="58" t="e">
        <f>VLOOKUP($S126,PercentGoalStats!$A$3:$AE$998,27,FALSE)</f>
        <v>#REF!</v>
      </c>
      <c r="Q126" s="58" t="e">
        <f>VLOOKUP($S126,PercentGoalStats!$A$3:$AE$998,29,FALSE)</f>
        <v>#REF!</v>
      </c>
      <c r="R126" s="58" t="e">
        <f>VLOOKUP($S126,PercentGoalStats!$A$3:$AE$998,30,FALSE)</f>
        <v>#REF!</v>
      </c>
      <c r="S126" s="53" t="e">
        <f>Fixtures!#REF!</f>
        <v>#REF!</v>
      </c>
      <c r="T126" s="54" t="e">
        <f>Fixtures!#REF!</f>
        <v>#REF!</v>
      </c>
      <c r="U126" s="53" t="e">
        <f>Fixtures!#REF!</f>
        <v>#REF!</v>
      </c>
      <c r="V126" s="57" t="e">
        <f>VLOOKUP($U126,PercentGoalStats!$A$3:$AE$998,5,FALSE)</f>
        <v>#REF!</v>
      </c>
      <c r="W126" s="58" t="e">
        <f>VLOOKUP($U126,PercentGoalStats!$A$3:$AE$998,7,FALSE)</f>
        <v>#REF!</v>
      </c>
      <c r="X126" s="58" t="e">
        <f>VLOOKUP($U126,PercentGoalStats!$A$3:$AE$998,8,FALSE)</f>
        <v>#REF!</v>
      </c>
      <c r="Y126" s="58" t="e">
        <f>VLOOKUP($U126,PercentGoalStats!$A$3:$AE$998,10,FALSE)</f>
        <v>#REF!</v>
      </c>
      <c r="Z126" s="58" t="e">
        <f>VLOOKUP($U126,PercentGoalStats!$A$3:$AE$998,11,FALSE)</f>
        <v>#REF!</v>
      </c>
      <c r="AA126" s="58" t="e">
        <f>VLOOKUP($U126,PercentGoalStats!$A$3:$AE$998,13,FALSE)</f>
        <v>#REF!</v>
      </c>
      <c r="AB126" s="58" t="e">
        <f>VLOOKUP($U126,PercentGoalStats!$A$3:$AE$998,14,FALSE)</f>
        <v>#REF!</v>
      </c>
      <c r="AC126" s="58" t="e">
        <f>VLOOKUP($U126,PercentGoalStats!$A$3:$AE$998,16,FALSE)</f>
        <v>#REF!</v>
      </c>
      <c r="AD126" s="58" t="e">
        <f>VLOOKUP($U126,PercentGoalStats!$A$3:$AE$998,17,FALSE)</f>
        <v>#REF!</v>
      </c>
      <c r="AE126" s="58" t="e">
        <f>VLOOKUP($U126,PercentGoalStats!$A$3:$AE$998,19,FALSE)</f>
        <v>#REF!</v>
      </c>
      <c r="AF126" s="58" t="e">
        <f>VLOOKUP($U126,PercentGoalStats!$A$3:$AE$998,20,FALSE)</f>
        <v>#REF!</v>
      </c>
      <c r="AG126" s="58" t="e">
        <f>VLOOKUP($U126,PercentGoalStats!$A$3:$AE$998,22,FALSE)</f>
        <v>#REF!</v>
      </c>
      <c r="AH126" s="58" t="e">
        <f>VLOOKUP($U126,PercentGoalStats!$A$3:$AE$998,23,FALSE)</f>
        <v>#REF!</v>
      </c>
      <c r="AI126" s="58" t="e">
        <f>VLOOKUP($U126,PercentGoalStats!$A$3:$AE$998,25,FALSE)</f>
        <v>#REF!</v>
      </c>
      <c r="AJ126" s="58" t="e">
        <f>VLOOKUP($U126,PercentGoalStats!$A$3:$AE$998,26,FALSE)</f>
        <v>#REF!</v>
      </c>
      <c r="AK126" s="58" t="e">
        <f>VLOOKUP($U126,PercentGoalStats!$A$3:$AE$998,28,FALSE)</f>
        <v>#REF!</v>
      </c>
      <c r="AL126" s="58" t="e">
        <f>VLOOKUP($U126,PercentGoalStats!$A$3:$AE$998,29,FALSE)</f>
        <v>#REF!</v>
      </c>
      <c r="AM126" s="58" t="e">
        <f>VLOOKUP($U126,PercentGoalStats!$A$3:$AE$998,31,FALSE)</f>
        <v>#REF!</v>
      </c>
    </row>
    <row r="127" spans="1:39" ht="14.4" hidden="1" thickTop="1" x14ac:dyDescent="0.3">
      <c r="A127" s="57" t="e">
        <f>VLOOKUP($S127,PercentGoalStats!$A$3:$AE$998,5,FALSE)</f>
        <v>#REF!</v>
      </c>
      <c r="B127" s="58" t="e">
        <f>VLOOKUP($S127,PercentGoalStats!$A$3:$AE$998,6,FALSE)</f>
        <v>#REF!</v>
      </c>
      <c r="C127" s="58" t="e">
        <f>VLOOKUP($S127,PercentGoalStats!$A$3:$AE$998,8,FALSE)</f>
        <v>#REF!</v>
      </c>
      <c r="D127" s="58" t="e">
        <f>VLOOKUP($S127,PercentGoalStats!$A$3:$AE$998,9,FALSE)</f>
        <v>#REF!</v>
      </c>
      <c r="E127" s="58" t="e">
        <f>VLOOKUP($S127,PercentGoalStats!$A$3:$AE$998,11,FALSE)</f>
        <v>#REF!</v>
      </c>
      <c r="F127" s="58" t="e">
        <f>VLOOKUP($S127,PercentGoalStats!$A$3:$AE$998,12,FALSE)</f>
        <v>#REF!</v>
      </c>
      <c r="G127" s="58" t="e">
        <f>VLOOKUP($S127,PercentGoalStats!$A$3:$AE$998,14,FALSE)</f>
        <v>#REF!</v>
      </c>
      <c r="H127" s="58" t="e">
        <f>VLOOKUP($S127,PercentGoalStats!$A$3:$AE$998,15,FALSE)</f>
        <v>#REF!</v>
      </c>
      <c r="I127" s="58" t="e">
        <f>VLOOKUP($S127,PercentGoalStats!$A$3:$AE$998,17,FALSE)</f>
        <v>#REF!</v>
      </c>
      <c r="J127" s="58" t="e">
        <f>VLOOKUP($S127,PercentGoalStats!$A$3:$AE$998,18,FALSE)</f>
        <v>#REF!</v>
      </c>
      <c r="K127" s="58" t="e">
        <f>VLOOKUP($S127,PercentGoalStats!$A$3:$AE$998,20,FALSE)</f>
        <v>#REF!</v>
      </c>
      <c r="L127" s="58" t="e">
        <f>VLOOKUP($S127,PercentGoalStats!$A$3:$AE$998,21,FALSE)</f>
        <v>#REF!</v>
      </c>
      <c r="M127" s="58" t="e">
        <f>VLOOKUP($S127,PercentGoalStats!$A$3:$AE$998,23,FALSE)</f>
        <v>#REF!</v>
      </c>
      <c r="N127" s="58" t="e">
        <f>VLOOKUP($S127,PercentGoalStats!$A$3:$AE$998,24,FALSE)</f>
        <v>#REF!</v>
      </c>
      <c r="O127" s="58" t="e">
        <f>VLOOKUP($S127,PercentGoalStats!$A$3:$AE$998,26,FALSE)</f>
        <v>#REF!</v>
      </c>
      <c r="P127" s="58" t="e">
        <f>VLOOKUP($S127,PercentGoalStats!$A$3:$AE$998,27,FALSE)</f>
        <v>#REF!</v>
      </c>
      <c r="Q127" s="58" t="e">
        <f>VLOOKUP($S127,PercentGoalStats!$A$3:$AE$998,29,FALSE)</f>
        <v>#REF!</v>
      </c>
      <c r="R127" s="58" t="e">
        <f>VLOOKUP($S127,PercentGoalStats!$A$3:$AE$998,30,FALSE)</f>
        <v>#REF!</v>
      </c>
      <c r="S127" s="53" t="e">
        <f>Fixtures!#REF!</f>
        <v>#REF!</v>
      </c>
      <c r="T127" s="54" t="e">
        <f>Fixtures!#REF!</f>
        <v>#REF!</v>
      </c>
      <c r="U127" s="53" t="e">
        <f>Fixtures!#REF!</f>
        <v>#REF!</v>
      </c>
      <c r="V127" s="57" t="e">
        <f>VLOOKUP($U127,PercentGoalStats!$A$3:$AE$998,5,FALSE)</f>
        <v>#REF!</v>
      </c>
      <c r="W127" s="58" t="e">
        <f>VLOOKUP($U127,PercentGoalStats!$A$3:$AE$998,7,FALSE)</f>
        <v>#REF!</v>
      </c>
      <c r="X127" s="58" t="e">
        <f>VLOOKUP($U127,PercentGoalStats!$A$3:$AE$998,8,FALSE)</f>
        <v>#REF!</v>
      </c>
      <c r="Y127" s="58" t="e">
        <f>VLOOKUP($U127,PercentGoalStats!$A$3:$AE$998,10,FALSE)</f>
        <v>#REF!</v>
      </c>
      <c r="Z127" s="58" t="e">
        <f>VLOOKUP($U127,PercentGoalStats!$A$3:$AE$998,11,FALSE)</f>
        <v>#REF!</v>
      </c>
      <c r="AA127" s="58" t="e">
        <f>VLOOKUP($U127,PercentGoalStats!$A$3:$AE$998,13,FALSE)</f>
        <v>#REF!</v>
      </c>
      <c r="AB127" s="58" t="e">
        <f>VLOOKUP($U127,PercentGoalStats!$A$3:$AE$998,14,FALSE)</f>
        <v>#REF!</v>
      </c>
      <c r="AC127" s="58" t="e">
        <f>VLOOKUP($U127,PercentGoalStats!$A$3:$AE$998,16,FALSE)</f>
        <v>#REF!</v>
      </c>
      <c r="AD127" s="58" t="e">
        <f>VLOOKUP($U127,PercentGoalStats!$A$3:$AE$998,17,FALSE)</f>
        <v>#REF!</v>
      </c>
      <c r="AE127" s="58" t="e">
        <f>VLOOKUP($U127,PercentGoalStats!$A$3:$AE$998,19,FALSE)</f>
        <v>#REF!</v>
      </c>
      <c r="AF127" s="58" t="e">
        <f>VLOOKUP($U127,PercentGoalStats!$A$3:$AE$998,20,FALSE)</f>
        <v>#REF!</v>
      </c>
      <c r="AG127" s="58" t="e">
        <f>VLOOKUP($U127,PercentGoalStats!$A$3:$AE$998,22,FALSE)</f>
        <v>#REF!</v>
      </c>
      <c r="AH127" s="58" t="e">
        <f>VLOOKUP($U127,PercentGoalStats!$A$3:$AE$998,23,FALSE)</f>
        <v>#REF!</v>
      </c>
      <c r="AI127" s="58" t="e">
        <f>VLOOKUP($U127,PercentGoalStats!$A$3:$AE$998,25,FALSE)</f>
        <v>#REF!</v>
      </c>
      <c r="AJ127" s="58" t="e">
        <f>VLOOKUP($U127,PercentGoalStats!$A$3:$AE$998,26,FALSE)</f>
        <v>#REF!</v>
      </c>
      <c r="AK127" s="58" t="e">
        <f>VLOOKUP($U127,PercentGoalStats!$A$3:$AE$998,28,FALSE)</f>
        <v>#REF!</v>
      </c>
      <c r="AL127" s="58" t="e">
        <f>VLOOKUP($U127,PercentGoalStats!$A$3:$AE$998,29,FALSE)</f>
        <v>#REF!</v>
      </c>
      <c r="AM127" s="58" t="e">
        <f>VLOOKUP($U127,PercentGoalStats!$A$3:$AE$998,31,FALSE)</f>
        <v>#REF!</v>
      </c>
    </row>
    <row r="128" spans="1:39" ht="14.4" hidden="1" thickTop="1" x14ac:dyDescent="0.3">
      <c r="A128" s="57" t="e">
        <f>VLOOKUP($S128,PercentGoalStats!$A$3:$AE$998,5,FALSE)</f>
        <v>#REF!</v>
      </c>
      <c r="B128" s="58" t="e">
        <f>VLOOKUP($S128,PercentGoalStats!$A$3:$AE$998,6,FALSE)</f>
        <v>#REF!</v>
      </c>
      <c r="C128" s="58" t="e">
        <f>VLOOKUP($S128,PercentGoalStats!$A$3:$AE$998,8,FALSE)</f>
        <v>#REF!</v>
      </c>
      <c r="D128" s="58" t="e">
        <f>VLOOKUP($S128,PercentGoalStats!$A$3:$AE$998,9,FALSE)</f>
        <v>#REF!</v>
      </c>
      <c r="E128" s="58" t="e">
        <f>VLOOKUP($S128,PercentGoalStats!$A$3:$AE$998,11,FALSE)</f>
        <v>#REF!</v>
      </c>
      <c r="F128" s="58" t="e">
        <f>VLOOKUP($S128,PercentGoalStats!$A$3:$AE$998,12,FALSE)</f>
        <v>#REF!</v>
      </c>
      <c r="G128" s="58" t="e">
        <f>VLOOKUP($S128,PercentGoalStats!$A$3:$AE$998,14,FALSE)</f>
        <v>#REF!</v>
      </c>
      <c r="H128" s="58" t="e">
        <f>VLOOKUP($S128,PercentGoalStats!$A$3:$AE$998,15,FALSE)</f>
        <v>#REF!</v>
      </c>
      <c r="I128" s="58" t="e">
        <f>VLOOKUP($S128,PercentGoalStats!$A$3:$AE$998,17,FALSE)</f>
        <v>#REF!</v>
      </c>
      <c r="J128" s="58" t="e">
        <f>VLOOKUP($S128,PercentGoalStats!$A$3:$AE$998,18,FALSE)</f>
        <v>#REF!</v>
      </c>
      <c r="K128" s="58" t="e">
        <f>VLOOKUP($S128,PercentGoalStats!$A$3:$AE$998,20,FALSE)</f>
        <v>#REF!</v>
      </c>
      <c r="L128" s="58" t="e">
        <f>VLOOKUP($S128,PercentGoalStats!$A$3:$AE$998,21,FALSE)</f>
        <v>#REF!</v>
      </c>
      <c r="M128" s="58" t="e">
        <f>VLOOKUP($S128,PercentGoalStats!$A$3:$AE$998,23,FALSE)</f>
        <v>#REF!</v>
      </c>
      <c r="N128" s="58" t="e">
        <f>VLOOKUP($S128,PercentGoalStats!$A$3:$AE$998,24,FALSE)</f>
        <v>#REF!</v>
      </c>
      <c r="O128" s="58" t="e">
        <f>VLOOKUP($S128,PercentGoalStats!$A$3:$AE$998,26,FALSE)</f>
        <v>#REF!</v>
      </c>
      <c r="P128" s="58" t="e">
        <f>VLOOKUP($S128,PercentGoalStats!$A$3:$AE$998,27,FALSE)</f>
        <v>#REF!</v>
      </c>
      <c r="Q128" s="58" t="e">
        <f>VLOOKUP($S128,PercentGoalStats!$A$3:$AE$998,29,FALSE)</f>
        <v>#REF!</v>
      </c>
      <c r="R128" s="58" t="e">
        <f>VLOOKUP($S128,PercentGoalStats!$A$3:$AE$998,30,FALSE)</f>
        <v>#REF!</v>
      </c>
      <c r="S128" s="53" t="e">
        <f>Fixtures!#REF!</f>
        <v>#REF!</v>
      </c>
      <c r="T128" s="54" t="e">
        <f>Fixtures!#REF!</f>
        <v>#REF!</v>
      </c>
      <c r="U128" s="53" t="e">
        <f>Fixtures!#REF!</f>
        <v>#REF!</v>
      </c>
      <c r="V128" s="57" t="e">
        <f>VLOOKUP($U128,PercentGoalStats!$A$3:$AE$998,5,FALSE)</f>
        <v>#REF!</v>
      </c>
      <c r="W128" s="58" t="e">
        <f>VLOOKUP($U128,PercentGoalStats!$A$3:$AE$998,7,FALSE)</f>
        <v>#REF!</v>
      </c>
      <c r="X128" s="58" t="e">
        <f>VLOOKUP($U128,PercentGoalStats!$A$3:$AE$998,8,FALSE)</f>
        <v>#REF!</v>
      </c>
      <c r="Y128" s="58" t="e">
        <f>VLOOKUP($U128,PercentGoalStats!$A$3:$AE$998,10,FALSE)</f>
        <v>#REF!</v>
      </c>
      <c r="Z128" s="58" t="e">
        <f>VLOOKUP($U128,PercentGoalStats!$A$3:$AE$998,11,FALSE)</f>
        <v>#REF!</v>
      </c>
      <c r="AA128" s="58" t="e">
        <f>VLOOKUP($U128,PercentGoalStats!$A$3:$AE$998,13,FALSE)</f>
        <v>#REF!</v>
      </c>
      <c r="AB128" s="58" t="e">
        <f>VLOOKUP($U128,PercentGoalStats!$A$3:$AE$998,14,FALSE)</f>
        <v>#REF!</v>
      </c>
      <c r="AC128" s="58" t="e">
        <f>VLOOKUP($U128,PercentGoalStats!$A$3:$AE$998,16,FALSE)</f>
        <v>#REF!</v>
      </c>
      <c r="AD128" s="58" t="e">
        <f>VLOOKUP($U128,PercentGoalStats!$A$3:$AE$998,17,FALSE)</f>
        <v>#REF!</v>
      </c>
      <c r="AE128" s="58" t="e">
        <f>VLOOKUP($U128,PercentGoalStats!$A$3:$AE$998,19,FALSE)</f>
        <v>#REF!</v>
      </c>
      <c r="AF128" s="58" t="e">
        <f>VLOOKUP($U128,PercentGoalStats!$A$3:$AE$998,20,FALSE)</f>
        <v>#REF!</v>
      </c>
      <c r="AG128" s="58" t="e">
        <f>VLOOKUP($U128,PercentGoalStats!$A$3:$AE$998,22,FALSE)</f>
        <v>#REF!</v>
      </c>
      <c r="AH128" s="58" t="e">
        <f>VLOOKUP($U128,PercentGoalStats!$A$3:$AE$998,23,FALSE)</f>
        <v>#REF!</v>
      </c>
      <c r="AI128" s="58" t="e">
        <f>VLOOKUP($U128,PercentGoalStats!$A$3:$AE$998,25,FALSE)</f>
        <v>#REF!</v>
      </c>
      <c r="AJ128" s="58" t="e">
        <f>VLOOKUP($U128,PercentGoalStats!$A$3:$AE$998,26,FALSE)</f>
        <v>#REF!</v>
      </c>
      <c r="AK128" s="58" t="e">
        <f>VLOOKUP($U128,PercentGoalStats!$A$3:$AE$998,28,FALSE)</f>
        <v>#REF!</v>
      </c>
      <c r="AL128" s="58" t="e">
        <f>VLOOKUP($U128,PercentGoalStats!$A$3:$AE$998,29,FALSE)</f>
        <v>#REF!</v>
      </c>
      <c r="AM128" s="58" t="e">
        <f>VLOOKUP($U128,PercentGoalStats!$A$3:$AE$998,31,FALSE)</f>
        <v>#REF!</v>
      </c>
    </row>
    <row r="129" spans="1:39" ht="14.4" hidden="1" thickTop="1" x14ac:dyDescent="0.3">
      <c r="A129" s="57" t="e">
        <f>VLOOKUP($S129,PercentGoalStats!$A$3:$AE$998,5,FALSE)</f>
        <v>#REF!</v>
      </c>
      <c r="B129" s="58" t="e">
        <f>VLOOKUP($S129,PercentGoalStats!$A$3:$AE$998,6,FALSE)</f>
        <v>#REF!</v>
      </c>
      <c r="C129" s="58" t="e">
        <f>VLOOKUP($S129,PercentGoalStats!$A$3:$AE$998,8,FALSE)</f>
        <v>#REF!</v>
      </c>
      <c r="D129" s="58" t="e">
        <f>VLOOKUP($S129,PercentGoalStats!$A$3:$AE$998,9,FALSE)</f>
        <v>#REF!</v>
      </c>
      <c r="E129" s="58" t="e">
        <f>VLOOKUP($S129,PercentGoalStats!$A$3:$AE$998,11,FALSE)</f>
        <v>#REF!</v>
      </c>
      <c r="F129" s="58" t="e">
        <f>VLOOKUP($S129,PercentGoalStats!$A$3:$AE$998,12,FALSE)</f>
        <v>#REF!</v>
      </c>
      <c r="G129" s="58" t="e">
        <f>VLOOKUP($S129,PercentGoalStats!$A$3:$AE$998,14,FALSE)</f>
        <v>#REF!</v>
      </c>
      <c r="H129" s="58" t="e">
        <f>VLOOKUP($S129,PercentGoalStats!$A$3:$AE$998,15,FALSE)</f>
        <v>#REF!</v>
      </c>
      <c r="I129" s="58" t="e">
        <f>VLOOKUP($S129,PercentGoalStats!$A$3:$AE$998,17,FALSE)</f>
        <v>#REF!</v>
      </c>
      <c r="J129" s="58" t="e">
        <f>VLOOKUP($S129,PercentGoalStats!$A$3:$AE$998,18,FALSE)</f>
        <v>#REF!</v>
      </c>
      <c r="K129" s="58" t="e">
        <f>VLOOKUP($S129,PercentGoalStats!$A$3:$AE$998,20,FALSE)</f>
        <v>#REF!</v>
      </c>
      <c r="L129" s="58" t="e">
        <f>VLOOKUP($S129,PercentGoalStats!$A$3:$AE$998,21,FALSE)</f>
        <v>#REF!</v>
      </c>
      <c r="M129" s="58" t="e">
        <f>VLOOKUP($S129,PercentGoalStats!$A$3:$AE$998,23,FALSE)</f>
        <v>#REF!</v>
      </c>
      <c r="N129" s="58" t="e">
        <f>VLOOKUP($S129,PercentGoalStats!$A$3:$AE$998,24,FALSE)</f>
        <v>#REF!</v>
      </c>
      <c r="O129" s="58" t="e">
        <f>VLOOKUP($S129,PercentGoalStats!$A$3:$AE$998,26,FALSE)</f>
        <v>#REF!</v>
      </c>
      <c r="P129" s="58" t="e">
        <f>VLOOKUP($S129,PercentGoalStats!$A$3:$AE$998,27,FALSE)</f>
        <v>#REF!</v>
      </c>
      <c r="Q129" s="58" t="e">
        <f>VLOOKUP($S129,PercentGoalStats!$A$3:$AE$998,29,FALSE)</f>
        <v>#REF!</v>
      </c>
      <c r="R129" s="58" t="e">
        <f>VLOOKUP($S129,PercentGoalStats!$A$3:$AE$998,30,FALSE)</f>
        <v>#REF!</v>
      </c>
      <c r="S129" s="53" t="e">
        <f>Fixtures!#REF!</f>
        <v>#REF!</v>
      </c>
      <c r="T129" s="54" t="e">
        <f>Fixtures!#REF!</f>
        <v>#REF!</v>
      </c>
      <c r="U129" s="53" t="e">
        <f>Fixtures!#REF!</f>
        <v>#REF!</v>
      </c>
      <c r="V129" s="57" t="e">
        <f>VLOOKUP($U129,PercentGoalStats!$A$3:$AE$998,5,FALSE)</f>
        <v>#REF!</v>
      </c>
      <c r="W129" s="58" t="e">
        <f>VLOOKUP($U129,PercentGoalStats!$A$3:$AE$998,7,FALSE)</f>
        <v>#REF!</v>
      </c>
      <c r="X129" s="58" t="e">
        <f>VLOOKUP($U129,PercentGoalStats!$A$3:$AE$998,8,FALSE)</f>
        <v>#REF!</v>
      </c>
      <c r="Y129" s="58" t="e">
        <f>VLOOKUP($U129,PercentGoalStats!$A$3:$AE$998,10,FALSE)</f>
        <v>#REF!</v>
      </c>
      <c r="Z129" s="58" t="e">
        <f>VLOOKUP($U129,PercentGoalStats!$A$3:$AE$998,11,FALSE)</f>
        <v>#REF!</v>
      </c>
      <c r="AA129" s="58" t="e">
        <f>VLOOKUP($U129,PercentGoalStats!$A$3:$AE$998,13,FALSE)</f>
        <v>#REF!</v>
      </c>
      <c r="AB129" s="58" t="e">
        <f>VLOOKUP($U129,PercentGoalStats!$A$3:$AE$998,14,FALSE)</f>
        <v>#REF!</v>
      </c>
      <c r="AC129" s="58" t="e">
        <f>VLOOKUP($U129,PercentGoalStats!$A$3:$AE$998,16,FALSE)</f>
        <v>#REF!</v>
      </c>
      <c r="AD129" s="58" t="e">
        <f>VLOOKUP($U129,PercentGoalStats!$A$3:$AE$998,17,FALSE)</f>
        <v>#REF!</v>
      </c>
      <c r="AE129" s="58" t="e">
        <f>VLOOKUP($U129,PercentGoalStats!$A$3:$AE$998,19,FALSE)</f>
        <v>#REF!</v>
      </c>
      <c r="AF129" s="58" t="e">
        <f>VLOOKUP($U129,PercentGoalStats!$A$3:$AE$998,20,FALSE)</f>
        <v>#REF!</v>
      </c>
      <c r="AG129" s="58" t="e">
        <f>VLOOKUP($U129,PercentGoalStats!$A$3:$AE$998,22,FALSE)</f>
        <v>#REF!</v>
      </c>
      <c r="AH129" s="58" t="e">
        <f>VLOOKUP($U129,PercentGoalStats!$A$3:$AE$998,23,FALSE)</f>
        <v>#REF!</v>
      </c>
      <c r="AI129" s="58" t="e">
        <f>VLOOKUP($U129,PercentGoalStats!$A$3:$AE$998,25,FALSE)</f>
        <v>#REF!</v>
      </c>
      <c r="AJ129" s="58" t="e">
        <f>VLOOKUP($U129,PercentGoalStats!$A$3:$AE$998,26,FALSE)</f>
        <v>#REF!</v>
      </c>
      <c r="AK129" s="58" t="e">
        <f>VLOOKUP($U129,PercentGoalStats!$A$3:$AE$998,28,FALSE)</f>
        <v>#REF!</v>
      </c>
      <c r="AL129" s="58" t="e">
        <f>VLOOKUP($U129,PercentGoalStats!$A$3:$AE$998,29,FALSE)</f>
        <v>#REF!</v>
      </c>
      <c r="AM129" s="58" t="e">
        <f>VLOOKUP($U129,PercentGoalStats!$A$3:$AE$998,31,FALSE)</f>
        <v>#REF!</v>
      </c>
    </row>
    <row r="130" spans="1:39" ht="14.4" hidden="1" thickTop="1" x14ac:dyDescent="0.3">
      <c r="A130" s="57" t="e">
        <f>VLOOKUP($S130,PercentGoalStats!$A$3:$AE$998,5,FALSE)</f>
        <v>#REF!</v>
      </c>
      <c r="B130" s="58" t="e">
        <f>VLOOKUP($S130,PercentGoalStats!$A$3:$AE$998,6,FALSE)</f>
        <v>#REF!</v>
      </c>
      <c r="C130" s="58" t="e">
        <f>VLOOKUP($S130,PercentGoalStats!$A$3:$AE$998,8,FALSE)</f>
        <v>#REF!</v>
      </c>
      <c r="D130" s="58" t="e">
        <f>VLOOKUP($S130,PercentGoalStats!$A$3:$AE$998,9,FALSE)</f>
        <v>#REF!</v>
      </c>
      <c r="E130" s="58" t="e">
        <f>VLOOKUP($S130,PercentGoalStats!$A$3:$AE$998,11,FALSE)</f>
        <v>#REF!</v>
      </c>
      <c r="F130" s="58" t="e">
        <f>VLOOKUP($S130,PercentGoalStats!$A$3:$AE$998,12,FALSE)</f>
        <v>#REF!</v>
      </c>
      <c r="G130" s="58" t="e">
        <f>VLOOKUP($S130,PercentGoalStats!$A$3:$AE$998,14,FALSE)</f>
        <v>#REF!</v>
      </c>
      <c r="H130" s="58" t="e">
        <f>VLOOKUP($S130,PercentGoalStats!$A$3:$AE$998,15,FALSE)</f>
        <v>#REF!</v>
      </c>
      <c r="I130" s="58" t="e">
        <f>VLOOKUP($S130,PercentGoalStats!$A$3:$AE$998,17,FALSE)</f>
        <v>#REF!</v>
      </c>
      <c r="J130" s="58" t="e">
        <f>VLOOKUP($S130,PercentGoalStats!$A$3:$AE$998,18,FALSE)</f>
        <v>#REF!</v>
      </c>
      <c r="K130" s="58" t="e">
        <f>VLOOKUP($S130,PercentGoalStats!$A$3:$AE$998,20,FALSE)</f>
        <v>#REF!</v>
      </c>
      <c r="L130" s="58" t="e">
        <f>VLOOKUP($S130,PercentGoalStats!$A$3:$AE$998,21,FALSE)</f>
        <v>#REF!</v>
      </c>
      <c r="M130" s="58" t="e">
        <f>VLOOKUP($S130,PercentGoalStats!$A$3:$AE$998,23,FALSE)</f>
        <v>#REF!</v>
      </c>
      <c r="N130" s="58" t="e">
        <f>VLOOKUP($S130,PercentGoalStats!$A$3:$AE$998,24,FALSE)</f>
        <v>#REF!</v>
      </c>
      <c r="O130" s="58" t="e">
        <f>VLOOKUP($S130,PercentGoalStats!$A$3:$AE$998,26,FALSE)</f>
        <v>#REF!</v>
      </c>
      <c r="P130" s="58" t="e">
        <f>VLOOKUP($S130,PercentGoalStats!$A$3:$AE$998,27,FALSE)</f>
        <v>#REF!</v>
      </c>
      <c r="Q130" s="58" t="e">
        <f>VLOOKUP($S130,PercentGoalStats!$A$3:$AE$998,29,FALSE)</f>
        <v>#REF!</v>
      </c>
      <c r="R130" s="58" t="e">
        <f>VLOOKUP($S130,PercentGoalStats!$A$3:$AE$998,30,FALSE)</f>
        <v>#REF!</v>
      </c>
      <c r="S130" s="53" t="e">
        <f>Fixtures!#REF!</f>
        <v>#REF!</v>
      </c>
      <c r="T130" s="54" t="e">
        <f>Fixtures!#REF!</f>
        <v>#REF!</v>
      </c>
      <c r="U130" s="53" t="e">
        <f>Fixtures!#REF!</f>
        <v>#REF!</v>
      </c>
      <c r="V130" s="57" t="e">
        <f>VLOOKUP($U130,PercentGoalStats!$A$3:$AE$998,5,FALSE)</f>
        <v>#REF!</v>
      </c>
      <c r="W130" s="58" t="e">
        <f>VLOOKUP($U130,PercentGoalStats!$A$3:$AE$998,7,FALSE)</f>
        <v>#REF!</v>
      </c>
      <c r="X130" s="58" t="e">
        <f>VLOOKUP($U130,PercentGoalStats!$A$3:$AE$998,8,FALSE)</f>
        <v>#REF!</v>
      </c>
      <c r="Y130" s="58" t="e">
        <f>VLOOKUP($U130,PercentGoalStats!$A$3:$AE$998,10,FALSE)</f>
        <v>#REF!</v>
      </c>
      <c r="Z130" s="58" t="e">
        <f>VLOOKUP($U130,PercentGoalStats!$A$3:$AE$998,11,FALSE)</f>
        <v>#REF!</v>
      </c>
      <c r="AA130" s="58" t="e">
        <f>VLOOKUP($U130,PercentGoalStats!$A$3:$AE$998,13,FALSE)</f>
        <v>#REF!</v>
      </c>
      <c r="AB130" s="58" t="e">
        <f>VLOOKUP($U130,PercentGoalStats!$A$3:$AE$998,14,FALSE)</f>
        <v>#REF!</v>
      </c>
      <c r="AC130" s="58" t="e">
        <f>VLOOKUP($U130,PercentGoalStats!$A$3:$AE$998,16,FALSE)</f>
        <v>#REF!</v>
      </c>
      <c r="AD130" s="58" t="e">
        <f>VLOOKUP($U130,PercentGoalStats!$A$3:$AE$998,17,FALSE)</f>
        <v>#REF!</v>
      </c>
      <c r="AE130" s="58" t="e">
        <f>VLOOKUP($U130,PercentGoalStats!$A$3:$AE$998,19,FALSE)</f>
        <v>#REF!</v>
      </c>
      <c r="AF130" s="58" t="e">
        <f>VLOOKUP($U130,PercentGoalStats!$A$3:$AE$998,20,FALSE)</f>
        <v>#REF!</v>
      </c>
      <c r="AG130" s="58" t="e">
        <f>VLOOKUP($U130,PercentGoalStats!$A$3:$AE$998,22,FALSE)</f>
        <v>#REF!</v>
      </c>
      <c r="AH130" s="58" t="e">
        <f>VLOOKUP($U130,PercentGoalStats!$A$3:$AE$998,23,FALSE)</f>
        <v>#REF!</v>
      </c>
      <c r="AI130" s="58" t="e">
        <f>VLOOKUP($U130,PercentGoalStats!$A$3:$AE$998,25,FALSE)</f>
        <v>#REF!</v>
      </c>
      <c r="AJ130" s="58" t="e">
        <f>VLOOKUP($U130,PercentGoalStats!$A$3:$AE$998,26,FALSE)</f>
        <v>#REF!</v>
      </c>
      <c r="AK130" s="58" t="e">
        <f>VLOOKUP($U130,PercentGoalStats!$A$3:$AE$998,28,FALSE)</f>
        <v>#REF!</v>
      </c>
      <c r="AL130" s="58" t="e">
        <f>VLOOKUP($U130,PercentGoalStats!$A$3:$AE$998,29,FALSE)</f>
        <v>#REF!</v>
      </c>
      <c r="AM130" s="58" t="e">
        <f>VLOOKUP($U130,PercentGoalStats!$A$3:$AE$998,31,FALSE)</f>
        <v>#REF!</v>
      </c>
    </row>
    <row r="131" spans="1:39" ht="14.4" hidden="1" thickTop="1" x14ac:dyDescent="0.3">
      <c r="A131" s="57" t="e">
        <f>VLOOKUP($S131,PercentGoalStats!$A$3:$AE$998,5,FALSE)</f>
        <v>#REF!</v>
      </c>
      <c r="B131" s="58" t="e">
        <f>VLOOKUP($S131,PercentGoalStats!$A$3:$AE$998,6,FALSE)</f>
        <v>#REF!</v>
      </c>
      <c r="C131" s="58" t="e">
        <f>VLOOKUP($S131,PercentGoalStats!$A$3:$AE$998,8,FALSE)</f>
        <v>#REF!</v>
      </c>
      <c r="D131" s="58" t="e">
        <f>VLOOKUP($S131,PercentGoalStats!$A$3:$AE$998,9,FALSE)</f>
        <v>#REF!</v>
      </c>
      <c r="E131" s="58" t="e">
        <f>VLOOKUP($S131,PercentGoalStats!$A$3:$AE$998,11,FALSE)</f>
        <v>#REF!</v>
      </c>
      <c r="F131" s="58" t="e">
        <f>VLOOKUP($S131,PercentGoalStats!$A$3:$AE$998,12,FALSE)</f>
        <v>#REF!</v>
      </c>
      <c r="G131" s="58" t="e">
        <f>VLOOKUP($S131,PercentGoalStats!$A$3:$AE$998,14,FALSE)</f>
        <v>#REF!</v>
      </c>
      <c r="H131" s="58" t="e">
        <f>VLOOKUP($S131,PercentGoalStats!$A$3:$AE$998,15,FALSE)</f>
        <v>#REF!</v>
      </c>
      <c r="I131" s="58" t="e">
        <f>VLOOKUP($S131,PercentGoalStats!$A$3:$AE$998,17,FALSE)</f>
        <v>#REF!</v>
      </c>
      <c r="J131" s="58" t="e">
        <f>VLOOKUP($S131,PercentGoalStats!$A$3:$AE$998,18,FALSE)</f>
        <v>#REF!</v>
      </c>
      <c r="K131" s="58" t="e">
        <f>VLOOKUP($S131,PercentGoalStats!$A$3:$AE$998,20,FALSE)</f>
        <v>#REF!</v>
      </c>
      <c r="L131" s="58" t="e">
        <f>VLOOKUP($S131,PercentGoalStats!$A$3:$AE$998,21,FALSE)</f>
        <v>#REF!</v>
      </c>
      <c r="M131" s="58" t="e">
        <f>VLOOKUP($S131,PercentGoalStats!$A$3:$AE$998,23,FALSE)</f>
        <v>#REF!</v>
      </c>
      <c r="N131" s="58" t="e">
        <f>VLOOKUP($S131,PercentGoalStats!$A$3:$AE$998,24,FALSE)</f>
        <v>#REF!</v>
      </c>
      <c r="O131" s="58" t="e">
        <f>VLOOKUP($S131,PercentGoalStats!$A$3:$AE$998,26,FALSE)</f>
        <v>#REF!</v>
      </c>
      <c r="P131" s="58" t="e">
        <f>VLOOKUP($S131,PercentGoalStats!$A$3:$AE$998,27,FALSE)</f>
        <v>#REF!</v>
      </c>
      <c r="Q131" s="58" t="e">
        <f>VLOOKUP($S131,PercentGoalStats!$A$3:$AE$998,29,FALSE)</f>
        <v>#REF!</v>
      </c>
      <c r="R131" s="58" t="e">
        <f>VLOOKUP($S131,PercentGoalStats!$A$3:$AE$998,30,FALSE)</f>
        <v>#REF!</v>
      </c>
      <c r="S131" s="53" t="e">
        <f>Fixtures!#REF!</f>
        <v>#REF!</v>
      </c>
      <c r="T131" s="54" t="e">
        <f>Fixtures!#REF!</f>
        <v>#REF!</v>
      </c>
      <c r="U131" s="53" t="e">
        <f>Fixtures!#REF!</f>
        <v>#REF!</v>
      </c>
      <c r="V131" s="57" t="e">
        <f>VLOOKUP($U131,PercentGoalStats!$A$3:$AE$998,5,FALSE)</f>
        <v>#REF!</v>
      </c>
      <c r="W131" s="58" t="e">
        <f>VLOOKUP($U131,PercentGoalStats!$A$3:$AE$998,7,FALSE)</f>
        <v>#REF!</v>
      </c>
      <c r="X131" s="58" t="e">
        <f>VLOOKUP($U131,PercentGoalStats!$A$3:$AE$998,8,FALSE)</f>
        <v>#REF!</v>
      </c>
      <c r="Y131" s="58" t="e">
        <f>VLOOKUP($U131,PercentGoalStats!$A$3:$AE$998,10,FALSE)</f>
        <v>#REF!</v>
      </c>
      <c r="Z131" s="58" t="e">
        <f>VLOOKUP($U131,PercentGoalStats!$A$3:$AE$998,11,FALSE)</f>
        <v>#REF!</v>
      </c>
      <c r="AA131" s="58" t="e">
        <f>VLOOKUP($U131,PercentGoalStats!$A$3:$AE$998,13,FALSE)</f>
        <v>#REF!</v>
      </c>
      <c r="AB131" s="58" t="e">
        <f>VLOOKUP($U131,PercentGoalStats!$A$3:$AE$998,14,FALSE)</f>
        <v>#REF!</v>
      </c>
      <c r="AC131" s="58" t="e">
        <f>VLOOKUP($U131,PercentGoalStats!$A$3:$AE$998,16,FALSE)</f>
        <v>#REF!</v>
      </c>
      <c r="AD131" s="58" t="e">
        <f>VLOOKUP($U131,PercentGoalStats!$A$3:$AE$998,17,FALSE)</f>
        <v>#REF!</v>
      </c>
      <c r="AE131" s="58" t="e">
        <f>VLOOKUP($U131,PercentGoalStats!$A$3:$AE$998,19,FALSE)</f>
        <v>#REF!</v>
      </c>
      <c r="AF131" s="58" t="e">
        <f>VLOOKUP($U131,PercentGoalStats!$A$3:$AE$998,20,FALSE)</f>
        <v>#REF!</v>
      </c>
      <c r="AG131" s="58" t="e">
        <f>VLOOKUP($U131,PercentGoalStats!$A$3:$AE$998,22,FALSE)</f>
        <v>#REF!</v>
      </c>
      <c r="AH131" s="58" t="e">
        <f>VLOOKUP($U131,PercentGoalStats!$A$3:$AE$998,23,FALSE)</f>
        <v>#REF!</v>
      </c>
      <c r="AI131" s="58" t="e">
        <f>VLOOKUP($U131,PercentGoalStats!$A$3:$AE$998,25,FALSE)</f>
        <v>#REF!</v>
      </c>
      <c r="AJ131" s="58" t="e">
        <f>VLOOKUP($U131,PercentGoalStats!$A$3:$AE$998,26,FALSE)</f>
        <v>#REF!</v>
      </c>
      <c r="AK131" s="58" t="e">
        <f>VLOOKUP($U131,PercentGoalStats!$A$3:$AE$998,28,FALSE)</f>
        <v>#REF!</v>
      </c>
      <c r="AL131" s="58" t="e">
        <f>VLOOKUP($U131,PercentGoalStats!$A$3:$AE$998,29,FALSE)</f>
        <v>#REF!</v>
      </c>
      <c r="AM131" s="58" t="e">
        <f>VLOOKUP($U131,PercentGoalStats!$A$3:$AE$998,31,FALSE)</f>
        <v>#REF!</v>
      </c>
    </row>
    <row r="132" spans="1:39" ht="14.4" hidden="1" thickTop="1" x14ac:dyDescent="0.3">
      <c r="A132" s="57" t="e">
        <f>VLOOKUP($S132,PercentGoalStats!$A$3:$AE$998,5,FALSE)</f>
        <v>#REF!</v>
      </c>
      <c r="B132" s="58" t="e">
        <f>VLOOKUP($S132,PercentGoalStats!$A$3:$AE$998,6,FALSE)</f>
        <v>#REF!</v>
      </c>
      <c r="C132" s="58" t="e">
        <f>VLOOKUP($S132,PercentGoalStats!$A$3:$AE$998,8,FALSE)</f>
        <v>#REF!</v>
      </c>
      <c r="D132" s="58" t="e">
        <f>VLOOKUP($S132,PercentGoalStats!$A$3:$AE$998,9,FALSE)</f>
        <v>#REF!</v>
      </c>
      <c r="E132" s="58" t="e">
        <f>VLOOKUP($S132,PercentGoalStats!$A$3:$AE$998,11,FALSE)</f>
        <v>#REF!</v>
      </c>
      <c r="F132" s="58" t="e">
        <f>VLOOKUP($S132,PercentGoalStats!$A$3:$AE$998,12,FALSE)</f>
        <v>#REF!</v>
      </c>
      <c r="G132" s="58" t="e">
        <f>VLOOKUP($S132,PercentGoalStats!$A$3:$AE$998,14,FALSE)</f>
        <v>#REF!</v>
      </c>
      <c r="H132" s="58" t="e">
        <f>VLOOKUP($S132,PercentGoalStats!$A$3:$AE$998,15,FALSE)</f>
        <v>#REF!</v>
      </c>
      <c r="I132" s="58" t="e">
        <f>VLOOKUP($S132,PercentGoalStats!$A$3:$AE$998,17,FALSE)</f>
        <v>#REF!</v>
      </c>
      <c r="J132" s="58" t="e">
        <f>VLOOKUP($S132,PercentGoalStats!$A$3:$AE$998,18,FALSE)</f>
        <v>#REF!</v>
      </c>
      <c r="K132" s="58" t="e">
        <f>VLOOKUP($S132,PercentGoalStats!$A$3:$AE$998,20,FALSE)</f>
        <v>#REF!</v>
      </c>
      <c r="L132" s="58" t="e">
        <f>VLOOKUP($S132,PercentGoalStats!$A$3:$AE$998,21,FALSE)</f>
        <v>#REF!</v>
      </c>
      <c r="M132" s="58" t="e">
        <f>VLOOKUP($S132,PercentGoalStats!$A$3:$AE$998,23,FALSE)</f>
        <v>#REF!</v>
      </c>
      <c r="N132" s="58" t="e">
        <f>VLOOKUP($S132,PercentGoalStats!$A$3:$AE$998,24,FALSE)</f>
        <v>#REF!</v>
      </c>
      <c r="O132" s="58" t="e">
        <f>VLOOKUP($S132,PercentGoalStats!$A$3:$AE$998,26,FALSE)</f>
        <v>#REF!</v>
      </c>
      <c r="P132" s="58" t="e">
        <f>VLOOKUP($S132,PercentGoalStats!$A$3:$AE$998,27,FALSE)</f>
        <v>#REF!</v>
      </c>
      <c r="Q132" s="58" t="e">
        <f>VLOOKUP($S132,PercentGoalStats!$A$3:$AE$998,29,FALSE)</f>
        <v>#REF!</v>
      </c>
      <c r="R132" s="58" t="e">
        <f>VLOOKUP($S132,PercentGoalStats!$A$3:$AE$998,30,FALSE)</f>
        <v>#REF!</v>
      </c>
      <c r="S132" s="53" t="e">
        <f>Fixtures!#REF!</f>
        <v>#REF!</v>
      </c>
      <c r="T132" s="54" t="e">
        <f>Fixtures!#REF!</f>
        <v>#REF!</v>
      </c>
      <c r="U132" s="53" t="e">
        <f>Fixtures!#REF!</f>
        <v>#REF!</v>
      </c>
      <c r="V132" s="57" t="e">
        <f>VLOOKUP($U132,PercentGoalStats!$A$3:$AE$998,5,FALSE)</f>
        <v>#REF!</v>
      </c>
      <c r="W132" s="58" t="e">
        <f>VLOOKUP($U132,PercentGoalStats!$A$3:$AE$998,7,FALSE)</f>
        <v>#REF!</v>
      </c>
      <c r="X132" s="58" t="e">
        <f>VLOOKUP($U132,PercentGoalStats!$A$3:$AE$998,8,FALSE)</f>
        <v>#REF!</v>
      </c>
      <c r="Y132" s="58" t="e">
        <f>VLOOKUP($U132,PercentGoalStats!$A$3:$AE$998,10,FALSE)</f>
        <v>#REF!</v>
      </c>
      <c r="Z132" s="58" t="e">
        <f>VLOOKUP($U132,PercentGoalStats!$A$3:$AE$998,11,FALSE)</f>
        <v>#REF!</v>
      </c>
      <c r="AA132" s="58" t="e">
        <f>VLOOKUP($U132,PercentGoalStats!$A$3:$AE$998,13,FALSE)</f>
        <v>#REF!</v>
      </c>
      <c r="AB132" s="58" t="e">
        <f>VLOOKUP($U132,PercentGoalStats!$A$3:$AE$998,14,FALSE)</f>
        <v>#REF!</v>
      </c>
      <c r="AC132" s="58" t="e">
        <f>VLOOKUP($U132,PercentGoalStats!$A$3:$AE$998,16,FALSE)</f>
        <v>#REF!</v>
      </c>
      <c r="AD132" s="58" t="e">
        <f>VLOOKUP($U132,PercentGoalStats!$A$3:$AE$998,17,FALSE)</f>
        <v>#REF!</v>
      </c>
      <c r="AE132" s="58" t="e">
        <f>VLOOKUP($U132,PercentGoalStats!$A$3:$AE$998,19,FALSE)</f>
        <v>#REF!</v>
      </c>
      <c r="AF132" s="58" t="e">
        <f>VLOOKUP($U132,PercentGoalStats!$A$3:$AE$998,20,FALSE)</f>
        <v>#REF!</v>
      </c>
      <c r="AG132" s="58" t="e">
        <f>VLOOKUP($U132,PercentGoalStats!$A$3:$AE$998,22,FALSE)</f>
        <v>#REF!</v>
      </c>
      <c r="AH132" s="58" t="e">
        <f>VLOOKUP($U132,PercentGoalStats!$A$3:$AE$998,23,FALSE)</f>
        <v>#REF!</v>
      </c>
      <c r="AI132" s="58" t="e">
        <f>VLOOKUP($U132,PercentGoalStats!$A$3:$AE$998,25,FALSE)</f>
        <v>#REF!</v>
      </c>
      <c r="AJ132" s="58" t="e">
        <f>VLOOKUP($U132,PercentGoalStats!$A$3:$AE$998,26,FALSE)</f>
        <v>#REF!</v>
      </c>
      <c r="AK132" s="58" t="e">
        <f>VLOOKUP($U132,PercentGoalStats!$A$3:$AE$998,28,FALSE)</f>
        <v>#REF!</v>
      </c>
      <c r="AL132" s="58" t="e">
        <f>VLOOKUP($U132,PercentGoalStats!$A$3:$AE$998,29,FALSE)</f>
        <v>#REF!</v>
      </c>
      <c r="AM132" s="58" t="e">
        <f>VLOOKUP($U132,PercentGoalStats!$A$3:$AE$998,31,FALSE)</f>
        <v>#REF!</v>
      </c>
    </row>
    <row r="133" spans="1:39" ht="14.4" hidden="1" thickTop="1" x14ac:dyDescent="0.3">
      <c r="A133" s="57" t="e">
        <f>VLOOKUP($S133,PercentGoalStats!$A$3:$AE$998,5,FALSE)</f>
        <v>#REF!</v>
      </c>
      <c r="B133" s="58" t="e">
        <f>VLOOKUP($S133,PercentGoalStats!$A$3:$AE$998,6,FALSE)</f>
        <v>#REF!</v>
      </c>
      <c r="C133" s="58" t="e">
        <f>VLOOKUP($S133,PercentGoalStats!$A$3:$AE$998,8,FALSE)</f>
        <v>#REF!</v>
      </c>
      <c r="D133" s="58" t="e">
        <f>VLOOKUP($S133,PercentGoalStats!$A$3:$AE$998,9,FALSE)</f>
        <v>#REF!</v>
      </c>
      <c r="E133" s="58" t="e">
        <f>VLOOKUP($S133,PercentGoalStats!$A$3:$AE$998,11,FALSE)</f>
        <v>#REF!</v>
      </c>
      <c r="F133" s="58" t="e">
        <f>VLOOKUP($S133,PercentGoalStats!$A$3:$AE$998,12,FALSE)</f>
        <v>#REF!</v>
      </c>
      <c r="G133" s="58" t="e">
        <f>VLOOKUP($S133,PercentGoalStats!$A$3:$AE$998,14,FALSE)</f>
        <v>#REF!</v>
      </c>
      <c r="H133" s="58" t="e">
        <f>VLOOKUP($S133,PercentGoalStats!$A$3:$AE$998,15,FALSE)</f>
        <v>#REF!</v>
      </c>
      <c r="I133" s="58" t="e">
        <f>VLOOKUP($S133,PercentGoalStats!$A$3:$AE$998,17,FALSE)</f>
        <v>#REF!</v>
      </c>
      <c r="J133" s="58" t="e">
        <f>VLOOKUP($S133,PercentGoalStats!$A$3:$AE$998,18,FALSE)</f>
        <v>#REF!</v>
      </c>
      <c r="K133" s="58" t="e">
        <f>VLOOKUP($S133,PercentGoalStats!$A$3:$AE$998,20,FALSE)</f>
        <v>#REF!</v>
      </c>
      <c r="L133" s="58" t="e">
        <f>VLOOKUP($S133,PercentGoalStats!$A$3:$AE$998,21,FALSE)</f>
        <v>#REF!</v>
      </c>
      <c r="M133" s="58" t="e">
        <f>VLOOKUP($S133,PercentGoalStats!$A$3:$AE$998,23,FALSE)</f>
        <v>#REF!</v>
      </c>
      <c r="N133" s="58" t="e">
        <f>VLOOKUP($S133,PercentGoalStats!$A$3:$AE$998,24,FALSE)</f>
        <v>#REF!</v>
      </c>
      <c r="O133" s="58" t="e">
        <f>VLOOKUP($S133,PercentGoalStats!$A$3:$AE$998,26,FALSE)</f>
        <v>#REF!</v>
      </c>
      <c r="P133" s="58" t="e">
        <f>VLOOKUP($S133,PercentGoalStats!$A$3:$AE$998,27,FALSE)</f>
        <v>#REF!</v>
      </c>
      <c r="Q133" s="58" t="e">
        <f>VLOOKUP($S133,PercentGoalStats!$A$3:$AE$998,29,FALSE)</f>
        <v>#REF!</v>
      </c>
      <c r="R133" s="58" t="e">
        <f>VLOOKUP($S133,PercentGoalStats!$A$3:$AE$998,30,FALSE)</f>
        <v>#REF!</v>
      </c>
      <c r="S133" s="53" t="e">
        <f>Fixtures!#REF!</f>
        <v>#REF!</v>
      </c>
      <c r="T133" s="54" t="e">
        <f>Fixtures!#REF!</f>
        <v>#REF!</v>
      </c>
      <c r="U133" s="53" t="e">
        <f>Fixtures!#REF!</f>
        <v>#REF!</v>
      </c>
      <c r="V133" s="57" t="e">
        <f>VLOOKUP($U133,PercentGoalStats!$A$3:$AE$998,5,FALSE)</f>
        <v>#REF!</v>
      </c>
      <c r="W133" s="58" t="e">
        <f>VLOOKUP($U133,PercentGoalStats!$A$3:$AE$998,7,FALSE)</f>
        <v>#REF!</v>
      </c>
      <c r="X133" s="58" t="e">
        <f>VLOOKUP($U133,PercentGoalStats!$A$3:$AE$998,8,FALSE)</f>
        <v>#REF!</v>
      </c>
      <c r="Y133" s="58" t="e">
        <f>VLOOKUP($U133,PercentGoalStats!$A$3:$AE$998,10,FALSE)</f>
        <v>#REF!</v>
      </c>
      <c r="Z133" s="58" t="e">
        <f>VLOOKUP($U133,PercentGoalStats!$A$3:$AE$998,11,FALSE)</f>
        <v>#REF!</v>
      </c>
      <c r="AA133" s="58" t="e">
        <f>VLOOKUP($U133,PercentGoalStats!$A$3:$AE$998,13,FALSE)</f>
        <v>#REF!</v>
      </c>
      <c r="AB133" s="58" t="e">
        <f>VLOOKUP($U133,PercentGoalStats!$A$3:$AE$998,14,FALSE)</f>
        <v>#REF!</v>
      </c>
      <c r="AC133" s="58" t="e">
        <f>VLOOKUP($U133,PercentGoalStats!$A$3:$AE$998,16,FALSE)</f>
        <v>#REF!</v>
      </c>
      <c r="AD133" s="58" t="e">
        <f>VLOOKUP($U133,PercentGoalStats!$A$3:$AE$998,17,FALSE)</f>
        <v>#REF!</v>
      </c>
      <c r="AE133" s="58" t="e">
        <f>VLOOKUP($U133,PercentGoalStats!$A$3:$AE$998,19,FALSE)</f>
        <v>#REF!</v>
      </c>
      <c r="AF133" s="58" t="e">
        <f>VLOOKUP($U133,PercentGoalStats!$A$3:$AE$998,20,FALSE)</f>
        <v>#REF!</v>
      </c>
      <c r="AG133" s="58" t="e">
        <f>VLOOKUP($U133,PercentGoalStats!$A$3:$AE$998,22,FALSE)</f>
        <v>#REF!</v>
      </c>
      <c r="AH133" s="58" t="e">
        <f>VLOOKUP($U133,PercentGoalStats!$A$3:$AE$998,23,FALSE)</f>
        <v>#REF!</v>
      </c>
      <c r="AI133" s="58" t="e">
        <f>VLOOKUP($U133,PercentGoalStats!$A$3:$AE$998,25,FALSE)</f>
        <v>#REF!</v>
      </c>
      <c r="AJ133" s="58" t="e">
        <f>VLOOKUP($U133,PercentGoalStats!$A$3:$AE$998,26,FALSE)</f>
        <v>#REF!</v>
      </c>
      <c r="AK133" s="58" t="e">
        <f>VLOOKUP($U133,PercentGoalStats!$A$3:$AE$998,28,FALSE)</f>
        <v>#REF!</v>
      </c>
      <c r="AL133" s="58" t="e">
        <f>VLOOKUP($U133,PercentGoalStats!$A$3:$AE$998,29,FALSE)</f>
        <v>#REF!</v>
      </c>
      <c r="AM133" s="58" t="e">
        <f>VLOOKUP($U133,PercentGoalStats!$A$3:$AE$998,31,FALSE)</f>
        <v>#REF!</v>
      </c>
    </row>
    <row r="134" spans="1:39" ht="14.4" hidden="1" thickTop="1" x14ac:dyDescent="0.3">
      <c r="A134" s="57" t="e">
        <f>VLOOKUP($S134,PercentGoalStats!$A$3:$AE$998,5,FALSE)</f>
        <v>#REF!</v>
      </c>
      <c r="B134" s="58" t="e">
        <f>VLOOKUP($S134,PercentGoalStats!$A$3:$AE$998,6,FALSE)</f>
        <v>#REF!</v>
      </c>
      <c r="C134" s="58" t="e">
        <f>VLOOKUP($S134,PercentGoalStats!$A$3:$AE$998,8,FALSE)</f>
        <v>#REF!</v>
      </c>
      <c r="D134" s="58" t="e">
        <f>VLOOKUP($S134,PercentGoalStats!$A$3:$AE$998,9,FALSE)</f>
        <v>#REF!</v>
      </c>
      <c r="E134" s="58" t="e">
        <f>VLOOKUP($S134,PercentGoalStats!$A$3:$AE$998,11,FALSE)</f>
        <v>#REF!</v>
      </c>
      <c r="F134" s="58" t="e">
        <f>VLOOKUP($S134,PercentGoalStats!$A$3:$AE$998,12,FALSE)</f>
        <v>#REF!</v>
      </c>
      <c r="G134" s="58" t="e">
        <f>VLOOKUP($S134,PercentGoalStats!$A$3:$AE$998,14,FALSE)</f>
        <v>#REF!</v>
      </c>
      <c r="H134" s="58" t="e">
        <f>VLOOKUP($S134,PercentGoalStats!$A$3:$AE$998,15,FALSE)</f>
        <v>#REF!</v>
      </c>
      <c r="I134" s="58" t="e">
        <f>VLOOKUP($S134,PercentGoalStats!$A$3:$AE$998,17,FALSE)</f>
        <v>#REF!</v>
      </c>
      <c r="J134" s="58" t="e">
        <f>VLOOKUP($S134,PercentGoalStats!$A$3:$AE$998,18,FALSE)</f>
        <v>#REF!</v>
      </c>
      <c r="K134" s="58" t="e">
        <f>VLOOKUP($S134,PercentGoalStats!$A$3:$AE$998,20,FALSE)</f>
        <v>#REF!</v>
      </c>
      <c r="L134" s="58" t="e">
        <f>VLOOKUP($S134,PercentGoalStats!$A$3:$AE$998,21,FALSE)</f>
        <v>#REF!</v>
      </c>
      <c r="M134" s="58" t="e">
        <f>VLOOKUP($S134,PercentGoalStats!$A$3:$AE$998,23,FALSE)</f>
        <v>#REF!</v>
      </c>
      <c r="N134" s="58" t="e">
        <f>VLOOKUP($S134,PercentGoalStats!$A$3:$AE$998,24,FALSE)</f>
        <v>#REF!</v>
      </c>
      <c r="O134" s="58" t="e">
        <f>VLOOKUP($S134,PercentGoalStats!$A$3:$AE$998,26,FALSE)</f>
        <v>#REF!</v>
      </c>
      <c r="P134" s="58" t="e">
        <f>VLOOKUP($S134,PercentGoalStats!$A$3:$AE$998,27,FALSE)</f>
        <v>#REF!</v>
      </c>
      <c r="Q134" s="58" t="e">
        <f>VLOOKUP($S134,PercentGoalStats!$A$3:$AE$998,29,FALSE)</f>
        <v>#REF!</v>
      </c>
      <c r="R134" s="58" t="e">
        <f>VLOOKUP($S134,PercentGoalStats!$A$3:$AE$998,30,FALSE)</f>
        <v>#REF!</v>
      </c>
      <c r="S134" s="53" t="e">
        <f>Fixtures!#REF!</f>
        <v>#REF!</v>
      </c>
      <c r="T134" s="54" t="e">
        <f>Fixtures!#REF!</f>
        <v>#REF!</v>
      </c>
      <c r="U134" s="53" t="e">
        <f>Fixtures!#REF!</f>
        <v>#REF!</v>
      </c>
      <c r="V134" s="57" t="e">
        <f>VLOOKUP($U134,PercentGoalStats!$A$3:$AE$998,5,FALSE)</f>
        <v>#REF!</v>
      </c>
      <c r="W134" s="58" t="e">
        <f>VLOOKUP($U134,PercentGoalStats!$A$3:$AE$998,7,FALSE)</f>
        <v>#REF!</v>
      </c>
      <c r="X134" s="58" t="e">
        <f>VLOOKUP($U134,PercentGoalStats!$A$3:$AE$998,8,FALSE)</f>
        <v>#REF!</v>
      </c>
      <c r="Y134" s="58" t="e">
        <f>VLOOKUP($U134,PercentGoalStats!$A$3:$AE$998,10,FALSE)</f>
        <v>#REF!</v>
      </c>
      <c r="Z134" s="58" t="e">
        <f>VLOOKUP($U134,PercentGoalStats!$A$3:$AE$998,11,FALSE)</f>
        <v>#REF!</v>
      </c>
      <c r="AA134" s="58" t="e">
        <f>VLOOKUP($U134,PercentGoalStats!$A$3:$AE$998,13,FALSE)</f>
        <v>#REF!</v>
      </c>
      <c r="AB134" s="58" t="e">
        <f>VLOOKUP($U134,PercentGoalStats!$A$3:$AE$998,14,FALSE)</f>
        <v>#REF!</v>
      </c>
      <c r="AC134" s="58" t="e">
        <f>VLOOKUP($U134,PercentGoalStats!$A$3:$AE$998,16,FALSE)</f>
        <v>#REF!</v>
      </c>
      <c r="AD134" s="58" t="e">
        <f>VLOOKUP($U134,PercentGoalStats!$A$3:$AE$998,17,FALSE)</f>
        <v>#REF!</v>
      </c>
      <c r="AE134" s="58" t="e">
        <f>VLOOKUP($U134,PercentGoalStats!$A$3:$AE$998,19,FALSE)</f>
        <v>#REF!</v>
      </c>
      <c r="AF134" s="58" t="e">
        <f>VLOOKUP($U134,PercentGoalStats!$A$3:$AE$998,20,FALSE)</f>
        <v>#REF!</v>
      </c>
      <c r="AG134" s="58" t="e">
        <f>VLOOKUP($U134,PercentGoalStats!$A$3:$AE$998,22,FALSE)</f>
        <v>#REF!</v>
      </c>
      <c r="AH134" s="58" t="e">
        <f>VLOOKUP($U134,PercentGoalStats!$A$3:$AE$998,23,FALSE)</f>
        <v>#REF!</v>
      </c>
      <c r="AI134" s="58" t="e">
        <f>VLOOKUP($U134,PercentGoalStats!$A$3:$AE$998,25,FALSE)</f>
        <v>#REF!</v>
      </c>
      <c r="AJ134" s="58" t="e">
        <f>VLOOKUP($U134,PercentGoalStats!$A$3:$AE$998,26,FALSE)</f>
        <v>#REF!</v>
      </c>
      <c r="AK134" s="58" t="e">
        <f>VLOOKUP($U134,PercentGoalStats!$A$3:$AE$998,28,FALSE)</f>
        <v>#REF!</v>
      </c>
      <c r="AL134" s="58" t="e">
        <f>VLOOKUP($U134,PercentGoalStats!$A$3:$AE$998,29,FALSE)</f>
        <v>#REF!</v>
      </c>
      <c r="AM134" s="58" t="e">
        <f>VLOOKUP($U134,PercentGoalStats!$A$3:$AE$998,31,FALSE)</f>
        <v>#REF!</v>
      </c>
    </row>
    <row r="135" spans="1:39" ht="14.4" hidden="1" thickTop="1" x14ac:dyDescent="0.3">
      <c r="A135" s="57" t="e">
        <f>VLOOKUP($S135,PercentGoalStats!$A$3:$AE$998,5,FALSE)</f>
        <v>#REF!</v>
      </c>
      <c r="B135" s="58" t="e">
        <f>VLOOKUP($S135,PercentGoalStats!$A$3:$AE$998,6,FALSE)</f>
        <v>#REF!</v>
      </c>
      <c r="C135" s="58" t="e">
        <f>VLOOKUP($S135,PercentGoalStats!$A$3:$AE$998,8,FALSE)</f>
        <v>#REF!</v>
      </c>
      <c r="D135" s="58" t="e">
        <f>VLOOKUP($S135,PercentGoalStats!$A$3:$AE$998,9,FALSE)</f>
        <v>#REF!</v>
      </c>
      <c r="E135" s="58" t="e">
        <f>VLOOKUP($S135,PercentGoalStats!$A$3:$AE$998,11,FALSE)</f>
        <v>#REF!</v>
      </c>
      <c r="F135" s="58" t="e">
        <f>VLOOKUP($S135,PercentGoalStats!$A$3:$AE$998,12,FALSE)</f>
        <v>#REF!</v>
      </c>
      <c r="G135" s="58" t="e">
        <f>VLOOKUP($S135,PercentGoalStats!$A$3:$AE$998,14,FALSE)</f>
        <v>#REF!</v>
      </c>
      <c r="H135" s="58" t="e">
        <f>VLOOKUP($S135,PercentGoalStats!$A$3:$AE$998,15,FALSE)</f>
        <v>#REF!</v>
      </c>
      <c r="I135" s="58" t="e">
        <f>VLOOKUP($S135,PercentGoalStats!$A$3:$AE$998,17,FALSE)</f>
        <v>#REF!</v>
      </c>
      <c r="J135" s="58" t="e">
        <f>VLOOKUP($S135,PercentGoalStats!$A$3:$AE$998,18,FALSE)</f>
        <v>#REF!</v>
      </c>
      <c r="K135" s="58" t="e">
        <f>VLOOKUP($S135,PercentGoalStats!$A$3:$AE$998,20,FALSE)</f>
        <v>#REF!</v>
      </c>
      <c r="L135" s="58" t="e">
        <f>VLOOKUP($S135,PercentGoalStats!$A$3:$AE$998,21,FALSE)</f>
        <v>#REF!</v>
      </c>
      <c r="M135" s="58" t="e">
        <f>VLOOKUP($S135,PercentGoalStats!$A$3:$AE$998,23,FALSE)</f>
        <v>#REF!</v>
      </c>
      <c r="N135" s="58" t="e">
        <f>VLOOKUP($S135,PercentGoalStats!$A$3:$AE$998,24,FALSE)</f>
        <v>#REF!</v>
      </c>
      <c r="O135" s="58" t="e">
        <f>VLOOKUP($S135,PercentGoalStats!$A$3:$AE$998,26,FALSE)</f>
        <v>#REF!</v>
      </c>
      <c r="P135" s="58" t="e">
        <f>VLOOKUP($S135,PercentGoalStats!$A$3:$AE$998,27,FALSE)</f>
        <v>#REF!</v>
      </c>
      <c r="Q135" s="58" t="e">
        <f>VLOOKUP($S135,PercentGoalStats!$A$3:$AE$998,29,FALSE)</f>
        <v>#REF!</v>
      </c>
      <c r="R135" s="58" t="e">
        <f>VLOOKUP($S135,PercentGoalStats!$A$3:$AE$998,30,FALSE)</f>
        <v>#REF!</v>
      </c>
      <c r="S135" s="53" t="e">
        <f>Fixtures!#REF!</f>
        <v>#REF!</v>
      </c>
      <c r="T135" s="54" t="e">
        <f>Fixtures!#REF!</f>
        <v>#REF!</v>
      </c>
      <c r="U135" s="53" t="e">
        <f>Fixtures!#REF!</f>
        <v>#REF!</v>
      </c>
      <c r="V135" s="57" t="e">
        <f>VLOOKUP($U135,PercentGoalStats!$A$3:$AE$998,5,FALSE)</f>
        <v>#REF!</v>
      </c>
      <c r="W135" s="58" t="e">
        <f>VLOOKUP($U135,PercentGoalStats!$A$3:$AE$998,7,FALSE)</f>
        <v>#REF!</v>
      </c>
      <c r="X135" s="58" t="e">
        <f>VLOOKUP($U135,PercentGoalStats!$A$3:$AE$998,8,FALSE)</f>
        <v>#REF!</v>
      </c>
      <c r="Y135" s="58" t="e">
        <f>VLOOKUP($U135,PercentGoalStats!$A$3:$AE$998,10,FALSE)</f>
        <v>#REF!</v>
      </c>
      <c r="Z135" s="58" t="e">
        <f>VLOOKUP($U135,PercentGoalStats!$A$3:$AE$998,11,FALSE)</f>
        <v>#REF!</v>
      </c>
      <c r="AA135" s="58" t="e">
        <f>VLOOKUP($U135,PercentGoalStats!$A$3:$AE$998,13,FALSE)</f>
        <v>#REF!</v>
      </c>
      <c r="AB135" s="58" t="e">
        <f>VLOOKUP($U135,PercentGoalStats!$A$3:$AE$998,14,FALSE)</f>
        <v>#REF!</v>
      </c>
      <c r="AC135" s="58" t="e">
        <f>VLOOKUP($U135,PercentGoalStats!$A$3:$AE$998,16,FALSE)</f>
        <v>#REF!</v>
      </c>
      <c r="AD135" s="58" t="e">
        <f>VLOOKUP($U135,PercentGoalStats!$A$3:$AE$998,17,FALSE)</f>
        <v>#REF!</v>
      </c>
      <c r="AE135" s="58" t="e">
        <f>VLOOKUP($U135,PercentGoalStats!$A$3:$AE$998,19,FALSE)</f>
        <v>#REF!</v>
      </c>
      <c r="AF135" s="58" t="e">
        <f>VLOOKUP($U135,PercentGoalStats!$A$3:$AE$998,20,FALSE)</f>
        <v>#REF!</v>
      </c>
      <c r="AG135" s="58" t="e">
        <f>VLOOKUP($U135,PercentGoalStats!$A$3:$AE$998,22,FALSE)</f>
        <v>#REF!</v>
      </c>
      <c r="AH135" s="58" t="e">
        <f>VLOOKUP($U135,PercentGoalStats!$A$3:$AE$998,23,FALSE)</f>
        <v>#REF!</v>
      </c>
      <c r="AI135" s="58" t="e">
        <f>VLOOKUP($U135,PercentGoalStats!$A$3:$AE$998,25,FALSE)</f>
        <v>#REF!</v>
      </c>
      <c r="AJ135" s="58" t="e">
        <f>VLOOKUP($U135,PercentGoalStats!$A$3:$AE$998,26,FALSE)</f>
        <v>#REF!</v>
      </c>
      <c r="AK135" s="58" t="e">
        <f>VLOOKUP($U135,PercentGoalStats!$A$3:$AE$998,28,FALSE)</f>
        <v>#REF!</v>
      </c>
      <c r="AL135" s="58" t="e">
        <f>VLOOKUP($U135,PercentGoalStats!$A$3:$AE$998,29,FALSE)</f>
        <v>#REF!</v>
      </c>
      <c r="AM135" s="58" t="e">
        <f>VLOOKUP($U135,PercentGoalStats!$A$3:$AE$998,31,FALSE)</f>
        <v>#REF!</v>
      </c>
    </row>
    <row r="136" spans="1:39" ht="14.4" hidden="1" thickTop="1" x14ac:dyDescent="0.3">
      <c r="A136" s="57" t="e">
        <f>VLOOKUP($S136,PercentGoalStats!$A$3:$AE$998,5,FALSE)</f>
        <v>#REF!</v>
      </c>
      <c r="B136" s="58" t="e">
        <f>VLOOKUP($S136,PercentGoalStats!$A$3:$AE$998,6,FALSE)</f>
        <v>#REF!</v>
      </c>
      <c r="C136" s="58" t="e">
        <f>VLOOKUP($S136,PercentGoalStats!$A$3:$AE$998,8,FALSE)</f>
        <v>#REF!</v>
      </c>
      <c r="D136" s="58" t="e">
        <f>VLOOKUP($S136,PercentGoalStats!$A$3:$AE$998,9,FALSE)</f>
        <v>#REF!</v>
      </c>
      <c r="E136" s="58" t="e">
        <f>VLOOKUP($S136,PercentGoalStats!$A$3:$AE$998,11,FALSE)</f>
        <v>#REF!</v>
      </c>
      <c r="F136" s="58" t="e">
        <f>VLOOKUP($S136,PercentGoalStats!$A$3:$AE$998,12,FALSE)</f>
        <v>#REF!</v>
      </c>
      <c r="G136" s="58" t="e">
        <f>VLOOKUP($S136,PercentGoalStats!$A$3:$AE$998,14,FALSE)</f>
        <v>#REF!</v>
      </c>
      <c r="H136" s="58" t="e">
        <f>VLOOKUP($S136,PercentGoalStats!$A$3:$AE$998,15,FALSE)</f>
        <v>#REF!</v>
      </c>
      <c r="I136" s="58" t="e">
        <f>VLOOKUP($S136,PercentGoalStats!$A$3:$AE$998,17,FALSE)</f>
        <v>#REF!</v>
      </c>
      <c r="J136" s="58" t="e">
        <f>VLOOKUP($S136,PercentGoalStats!$A$3:$AE$998,18,FALSE)</f>
        <v>#REF!</v>
      </c>
      <c r="K136" s="58" t="e">
        <f>VLOOKUP($S136,PercentGoalStats!$A$3:$AE$998,20,FALSE)</f>
        <v>#REF!</v>
      </c>
      <c r="L136" s="58" t="e">
        <f>VLOOKUP($S136,PercentGoalStats!$A$3:$AE$998,21,FALSE)</f>
        <v>#REF!</v>
      </c>
      <c r="M136" s="58" t="e">
        <f>VLOOKUP($S136,PercentGoalStats!$A$3:$AE$998,23,FALSE)</f>
        <v>#REF!</v>
      </c>
      <c r="N136" s="58" t="e">
        <f>VLOOKUP($S136,PercentGoalStats!$A$3:$AE$998,24,FALSE)</f>
        <v>#REF!</v>
      </c>
      <c r="O136" s="58" t="e">
        <f>VLOOKUP($S136,PercentGoalStats!$A$3:$AE$998,26,FALSE)</f>
        <v>#REF!</v>
      </c>
      <c r="P136" s="58" t="e">
        <f>VLOOKUP($S136,PercentGoalStats!$A$3:$AE$998,27,FALSE)</f>
        <v>#REF!</v>
      </c>
      <c r="Q136" s="58" t="e">
        <f>VLOOKUP($S136,PercentGoalStats!$A$3:$AE$998,29,FALSE)</f>
        <v>#REF!</v>
      </c>
      <c r="R136" s="58" t="e">
        <f>VLOOKUP($S136,PercentGoalStats!$A$3:$AE$998,30,FALSE)</f>
        <v>#REF!</v>
      </c>
      <c r="S136" s="53" t="e">
        <f>Fixtures!#REF!</f>
        <v>#REF!</v>
      </c>
      <c r="T136" s="54" t="e">
        <f>Fixtures!#REF!</f>
        <v>#REF!</v>
      </c>
      <c r="U136" s="53" t="e">
        <f>Fixtures!#REF!</f>
        <v>#REF!</v>
      </c>
      <c r="V136" s="57" t="e">
        <f>VLOOKUP($U136,PercentGoalStats!$A$3:$AE$998,5,FALSE)</f>
        <v>#REF!</v>
      </c>
      <c r="W136" s="58" t="e">
        <f>VLOOKUP($U136,PercentGoalStats!$A$3:$AE$998,7,FALSE)</f>
        <v>#REF!</v>
      </c>
      <c r="X136" s="58" t="e">
        <f>VLOOKUP($U136,PercentGoalStats!$A$3:$AE$998,8,FALSE)</f>
        <v>#REF!</v>
      </c>
      <c r="Y136" s="58" t="e">
        <f>VLOOKUP($U136,PercentGoalStats!$A$3:$AE$998,10,FALSE)</f>
        <v>#REF!</v>
      </c>
      <c r="Z136" s="58" t="e">
        <f>VLOOKUP($U136,PercentGoalStats!$A$3:$AE$998,11,FALSE)</f>
        <v>#REF!</v>
      </c>
      <c r="AA136" s="58" t="e">
        <f>VLOOKUP($U136,PercentGoalStats!$A$3:$AE$998,13,FALSE)</f>
        <v>#REF!</v>
      </c>
      <c r="AB136" s="58" t="e">
        <f>VLOOKUP($U136,PercentGoalStats!$A$3:$AE$998,14,FALSE)</f>
        <v>#REF!</v>
      </c>
      <c r="AC136" s="58" t="e">
        <f>VLOOKUP($U136,PercentGoalStats!$A$3:$AE$998,16,FALSE)</f>
        <v>#REF!</v>
      </c>
      <c r="AD136" s="58" t="e">
        <f>VLOOKUP($U136,PercentGoalStats!$A$3:$AE$998,17,FALSE)</f>
        <v>#REF!</v>
      </c>
      <c r="AE136" s="58" t="e">
        <f>VLOOKUP($U136,PercentGoalStats!$A$3:$AE$998,19,FALSE)</f>
        <v>#REF!</v>
      </c>
      <c r="AF136" s="58" t="e">
        <f>VLOOKUP($U136,PercentGoalStats!$A$3:$AE$998,20,FALSE)</f>
        <v>#REF!</v>
      </c>
      <c r="AG136" s="58" t="e">
        <f>VLOOKUP($U136,PercentGoalStats!$A$3:$AE$998,22,FALSE)</f>
        <v>#REF!</v>
      </c>
      <c r="AH136" s="58" t="e">
        <f>VLOOKUP($U136,PercentGoalStats!$A$3:$AE$998,23,FALSE)</f>
        <v>#REF!</v>
      </c>
      <c r="AI136" s="58" t="e">
        <f>VLOOKUP($U136,PercentGoalStats!$A$3:$AE$998,25,FALSE)</f>
        <v>#REF!</v>
      </c>
      <c r="AJ136" s="58" t="e">
        <f>VLOOKUP($U136,PercentGoalStats!$A$3:$AE$998,26,FALSE)</f>
        <v>#REF!</v>
      </c>
      <c r="AK136" s="58" t="e">
        <f>VLOOKUP($U136,PercentGoalStats!$A$3:$AE$998,28,FALSE)</f>
        <v>#REF!</v>
      </c>
      <c r="AL136" s="58" t="e">
        <f>VLOOKUP($U136,PercentGoalStats!$A$3:$AE$998,29,FALSE)</f>
        <v>#REF!</v>
      </c>
      <c r="AM136" s="58" t="e">
        <f>VLOOKUP($U136,PercentGoalStats!$A$3:$AE$998,31,FALSE)</f>
        <v>#REF!</v>
      </c>
    </row>
    <row r="137" spans="1:39" ht="14.4" hidden="1" thickTop="1" x14ac:dyDescent="0.3">
      <c r="A137" s="57" t="e">
        <f>VLOOKUP($S137,PercentGoalStats!$A$3:$AE$998,5,FALSE)</f>
        <v>#REF!</v>
      </c>
      <c r="B137" s="58" t="e">
        <f>VLOOKUP($S137,PercentGoalStats!$A$3:$AE$998,6,FALSE)</f>
        <v>#REF!</v>
      </c>
      <c r="C137" s="58" t="e">
        <f>VLOOKUP($S137,PercentGoalStats!$A$3:$AE$998,8,FALSE)</f>
        <v>#REF!</v>
      </c>
      <c r="D137" s="58" t="e">
        <f>VLOOKUP($S137,PercentGoalStats!$A$3:$AE$998,9,FALSE)</f>
        <v>#REF!</v>
      </c>
      <c r="E137" s="58" t="e">
        <f>VLOOKUP($S137,PercentGoalStats!$A$3:$AE$998,11,FALSE)</f>
        <v>#REF!</v>
      </c>
      <c r="F137" s="58" t="e">
        <f>VLOOKUP($S137,PercentGoalStats!$A$3:$AE$998,12,FALSE)</f>
        <v>#REF!</v>
      </c>
      <c r="G137" s="58" t="e">
        <f>VLOOKUP($S137,PercentGoalStats!$A$3:$AE$998,14,FALSE)</f>
        <v>#REF!</v>
      </c>
      <c r="H137" s="58" t="e">
        <f>VLOOKUP($S137,PercentGoalStats!$A$3:$AE$998,15,FALSE)</f>
        <v>#REF!</v>
      </c>
      <c r="I137" s="58" t="e">
        <f>VLOOKUP($S137,PercentGoalStats!$A$3:$AE$998,17,FALSE)</f>
        <v>#REF!</v>
      </c>
      <c r="J137" s="58" t="e">
        <f>VLOOKUP($S137,PercentGoalStats!$A$3:$AE$998,18,FALSE)</f>
        <v>#REF!</v>
      </c>
      <c r="K137" s="58" t="e">
        <f>VLOOKUP($S137,PercentGoalStats!$A$3:$AE$998,20,FALSE)</f>
        <v>#REF!</v>
      </c>
      <c r="L137" s="58" t="e">
        <f>VLOOKUP($S137,PercentGoalStats!$A$3:$AE$998,21,FALSE)</f>
        <v>#REF!</v>
      </c>
      <c r="M137" s="58" t="e">
        <f>VLOOKUP($S137,PercentGoalStats!$A$3:$AE$998,23,FALSE)</f>
        <v>#REF!</v>
      </c>
      <c r="N137" s="58" t="e">
        <f>VLOOKUP($S137,PercentGoalStats!$A$3:$AE$998,24,FALSE)</f>
        <v>#REF!</v>
      </c>
      <c r="O137" s="58" t="e">
        <f>VLOOKUP($S137,PercentGoalStats!$A$3:$AE$998,26,FALSE)</f>
        <v>#REF!</v>
      </c>
      <c r="P137" s="58" t="e">
        <f>VLOOKUP($S137,PercentGoalStats!$A$3:$AE$998,27,FALSE)</f>
        <v>#REF!</v>
      </c>
      <c r="Q137" s="58" t="e">
        <f>VLOOKUP($S137,PercentGoalStats!$A$3:$AE$998,29,FALSE)</f>
        <v>#REF!</v>
      </c>
      <c r="R137" s="58" t="e">
        <f>VLOOKUP($S137,PercentGoalStats!$A$3:$AE$998,30,FALSE)</f>
        <v>#REF!</v>
      </c>
      <c r="S137" s="53" t="e">
        <f>Fixtures!#REF!</f>
        <v>#REF!</v>
      </c>
      <c r="T137" s="54" t="e">
        <f>Fixtures!#REF!</f>
        <v>#REF!</v>
      </c>
      <c r="U137" s="53" t="e">
        <f>Fixtures!#REF!</f>
        <v>#REF!</v>
      </c>
      <c r="V137" s="57" t="e">
        <f>VLOOKUP($U137,PercentGoalStats!$A$3:$AE$998,5,FALSE)</f>
        <v>#REF!</v>
      </c>
      <c r="W137" s="58" t="e">
        <f>VLOOKUP($U137,PercentGoalStats!$A$3:$AE$998,7,FALSE)</f>
        <v>#REF!</v>
      </c>
      <c r="X137" s="58" t="e">
        <f>VLOOKUP($U137,PercentGoalStats!$A$3:$AE$998,8,FALSE)</f>
        <v>#REF!</v>
      </c>
      <c r="Y137" s="58" t="e">
        <f>VLOOKUP($U137,PercentGoalStats!$A$3:$AE$998,10,FALSE)</f>
        <v>#REF!</v>
      </c>
      <c r="Z137" s="58" t="e">
        <f>VLOOKUP($U137,PercentGoalStats!$A$3:$AE$998,11,FALSE)</f>
        <v>#REF!</v>
      </c>
      <c r="AA137" s="58" t="e">
        <f>VLOOKUP($U137,PercentGoalStats!$A$3:$AE$998,13,FALSE)</f>
        <v>#REF!</v>
      </c>
      <c r="AB137" s="58" t="e">
        <f>VLOOKUP($U137,PercentGoalStats!$A$3:$AE$998,14,FALSE)</f>
        <v>#REF!</v>
      </c>
      <c r="AC137" s="58" t="e">
        <f>VLOOKUP($U137,PercentGoalStats!$A$3:$AE$998,16,FALSE)</f>
        <v>#REF!</v>
      </c>
      <c r="AD137" s="58" t="e">
        <f>VLOOKUP($U137,PercentGoalStats!$A$3:$AE$998,17,FALSE)</f>
        <v>#REF!</v>
      </c>
      <c r="AE137" s="58" t="e">
        <f>VLOOKUP($U137,PercentGoalStats!$A$3:$AE$998,19,FALSE)</f>
        <v>#REF!</v>
      </c>
      <c r="AF137" s="58" t="e">
        <f>VLOOKUP($U137,PercentGoalStats!$A$3:$AE$998,20,FALSE)</f>
        <v>#REF!</v>
      </c>
      <c r="AG137" s="58" t="e">
        <f>VLOOKUP($U137,PercentGoalStats!$A$3:$AE$998,22,FALSE)</f>
        <v>#REF!</v>
      </c>
      <c r="AH137" s="58" t="e">
        <f>VLOOKUP($U137,PercentGoalStats!$A$3:$AE$998,23,FALSE)</f>
        <v>#REF!</v>
      </c>
      <c r="AI137" s="58" t="e">
        <f>VLOOKUP($U137,PercentGoalStats!$A$3:$AE$998,25,FALSE)</f>
        <v>#REF!</v>
      </c>
      <c r="AJ137" s="58" t="e">
        <f>VLOOKUP($U137,PercentGoalStats!$A$3:$AE$998,26,FALSE)</f>
        <v>#REF!</v>
      </c>
      <c r="AK137" s="58" t="e">
        <f>VLOOKUP($U137,PercentGoalStats!$A$3:$AE$998,28,FALSE)</f>
        <v>#REF!</v>
      </c>
      <c r="AL137" s="58" t="e">
        <f>VLOOKUP($U137,PercentGoalStats!$A$3:$AE$998,29,FALSE)</f>
        <v>#REF!</v>
      </c>
      <c r="AM137" s="58" t="e">
        <f>VLOOKUP($U137,PercentGoalStats!$A$3:$AE$998,31,FALSE)</f>
        <v>#REF!</v>
      </c>
    </row>
    <row r="138" spans="1:39" ht="14.4" hidden="1" thickTop="1" x14ac:dyDescent="0.3">
      <c r="A138" s="57" t="e">
        <f>VLOOKUP($S138,PercentGoalStats!$A$3:$AE$998,5,FALSE)</f>
        <v>#REF!</v>
      </c>
      <c r="B138" s="58" t="e">
        <f>VLOOKUP($S138,PercentGoalStats!$A$3:$AE$998,6,FALSE)</f>
        <v>#REF!</v>
      </c>
      <c r="C138" s="58" t="e">
        <f>VLOOKUP($S138,PercentGoalStats!$A$3:$AE$998,8,FALSE)</f>
        <v>#REF!</v>
      </c>
      <c r="D138" s="58" t="e">
        <f>VLOOKUP($S138,PercentGoalStats!$A$3:$AE$998,9,FALSE)</f>
        <v>#REF!</v>
      </c>
      <c r="E138" s="58" t="e">
        <f>VLOOKUP($S138,PercentGoalStats!$A$3:$AE$998,11,FALSE)</f>
        <v>#REF!</v>
      </c>
      <c r="F138" s="58" t="e">
        <f>VLOOKUP($S138,PercentGoalStats!$A$3:$AE$998,12,FALSE)</f>
        <v>#REF!</v>
      </c>
      <c r="G138" s="58" t="e">
        <f>VLOOKUP($S138,PercentGoalStats!$A$3:$AE$998,14,FALSE)</f>
        <v>#REF!</v>
      </c>
      <c r="H138" s="58" t="e">
        <f>VLOOKUP($S138,PercentGoalStats!$A$3:$AE$998,15,FALSE)</f>
        <v>#REF!</v>
      </c>
      <c r="I138" s="58" t="e">
        <f>VLOOKUP($S138,PercentGoalStats!$A$3:$AE$998,17,FALSE)</f>
        <v>#REF!</v>
      </c>
      <c r="J138" s="58" t="e">
        <f>VLOOKUP($S138,PercentGoalStats!$A$3:$AE$998,18,FALSE)</f>
        <v>#REF!</v>
      </c>
      <c r="K138" s="58" t="e">
        <f>VLOOKUP($S138,PercentGoalStats!$A$3:$AE$998,20,FALSE)</f>
        <v>#REF!</v>
      </c>
      <c r="L138" s="58" t="e">
        <f>VLOOKUP($S138,PercentGoalStats!$A$3:$AE$998,21,FALSE)</f>
        <v>#REF!</v>
      </c>
      <c r="M138" s="58" t="e">
        <f>VLOOKUP($S138,PercentGoalStats!$A$3:$AE$998,23,FALSE)</f>
        <v>#REF!</v>
      </c>
      <c r="N138" s="58" t="e">
        <f>VLOOKUP($S138,PercentGoalStats!$A$3:$AE$998,24,FALSE)</f>
        <v>#REF!</v>
      </c>
      <c r="O138" s="58" t="e">
        <f>VLOOKUP($S138,PercentGoalStats!$A$3:$AE$998,26,FALSE)</f>
        <v>#REF!</v>
      </c>
      <c r="P138" s="58" t="e">
        <f>VLOOKUP($S138,PercentGoalStats!$A$3:$AE$998,27,FALSE)</f>
        <v>#REF!</v>
      </c>
      <c r="Q138" s="58" t="e">
        <f>VLOOKUP($S138,PercentGoalStats!$A$3:$AE$998,29,FALSE)</f>
        <v>#REF!</v>
      </c>
      <c r="R138" s="58" t="e">
        <f>VLOOKUP($S138,PercentGoalStats!$A$3:$AE$998,30,FALSE)</f>
        <v>#REF!</v>
      </c>
      <c r="S138" s="53" t="e">
        <f>Fixtures!#REF!</f>
        <v>#REF!</v>
      </c>
      <c r="T138" s="54" t="e">
        <f>Fixtures!#REF!</f>
        <v>#REF!</v>
      </c>
      <c r="U138" s="53" t="e">
        <f>Fixtures!#REF!</f>
        <v>#REF!</v>
      </c>
      <c r="V138" s="57" t="e">
        <f>VLOOKUP($U138,PercentGoalStats!$A$3:$AE$998,5,FALSE)</f>
        <v>#REF!</v>
      </c>
      <c r="W138" s="58" t="e">
        <f>VLOOKUP($U138,PercentGoalStats!$A$3:$AE$998,7,FALSE)</f>
        <v>#REF!</v>
      </c>
      <c r="X138" s="58" t="e">
        <f>VLOOKUP($U138,PercentGoalStats!$A$3:$AE$998,8,FALSE)</f>
        <v>#REF!</v>
      </c>
      <c r="Y138" s="58" t="e">
        <f>VLOOKUP($U138,PercentGoalStats!$A$3:$AE$998,10,FALSE)</f>
        <v>#REF!</v>
      </c>
      <c r="Z138" s="58" t="e">
        <f>VLOOKUP($U138,PercentGoalStats!$A$3:$AE$998,11,FALSE)</f>
        <v>#REF!</v>
      </c>
      <c r="AA138" s="58" t="e">
        <f>VLOOKUP($U138,PercentGoalStats!$A$3:$AE$998,13,FALSE)</f>
        <v>#REF!</v>
      </c>
      <c r="AB138" s="58" t="e">
        <f>VLOOKUP($U138,PercentGoalStats!$A$3:$AE$998,14,FALSE)</f>
        <v>#REF!</v>
      </c>
      <c r="AC138" s="58" t="e">
        <f>VLOOKUP($U138,PercentGoalStats!$A$3:$AE$998,16,FALSE)</f>
        <v>#REF!</v>
      </c>
      <c r="AD138" s="58" t="e">
        <f>VLOOKUP($U138,PercentGoalStats!$A$3:$AE$998,17,FALSE)</f>
        <v>#REF!</v>
      </c>
      <c r="AE138" s="58" t="e">
        <f>VLOOKUP($U138,PercentGoalStats!$A$3:$AE$998,19,FALSE)</f>
        <v>#REF!</v>
      </c>
      <c r="AF138" s="58" t="e">
        <f>VLOOKUP($U138,PercentGoalStats!$A$3:$AE$998,20,FALSE)</f>
        <v>#REF!</v>
      </c>
      <c r="AG138" s="58" t="e">
        <f>VLOOKUP($U138,PercentGoalStats!$A$3:$AE$998,22,FALSE)</f>
        <v>#REF!</v>
      </c>
      <c r="AH138" s="58" t="e">
        <f>VLOOKUP($U138,PercentGoalStats!$A$3:$AE$998,23,FALSE)</f>
        <v>#REF!</v>
      </c>
      <c r="AI138" s="58" t="e">
        <f>VLOOKUP($U138,PercentGoalStats!$A$3:$AE$998,25,FALSE)</f>
        <v>#REF!</v>
      </c>
      <c r="AJ138" s="58" t="e">
        <f>VLOOKUP($U138,PercentGoalStats!$A$3:$AE$998,26,FALSE)</f>
        <v>#REF!</v>
      </c>
      <c r="AK138" s="58" t="e">
        <f>VLOOKUP($U138,PercentGoalStats!$A$3:$AE$998,28,FALSE)</f>
        <v>#REF!</v>
      </c>
      <c r="AL138" s="58" t="e">
        <f>VLOOKUP($U138,PercentGoalStats!$A$3:$AE$998,29,FALSE)</f>
        <v>#REF!</v>
      </c>
      <c r="AM138" s="58" t="e">
        <f>VLOOKUP($U138,PercentGoalStats!$A$3:$AE$998,31,FALSE)</f>
        <v>#REF!</v>
      </c>
    </row>
    <row r="139" spans="1:39" ht="14.4" thickTop="1" x14ac:dyDescent="0.3">
      <c r="A139" s="57" t="e">
        <f>VLOOKUP($S139,PercentGoalStats!$A$3:$AE$998,5,FALSE)</f>
        <v>#REF!</v>
      </c>
      <c r="B139" s="58" t="e">
        <f>VLOOKUP($S139,PercentGoalStats!$A$3:$AE$998,6,FALSE)</f>
        <v>#REF!</v>
      </c>
      <c r="C139" s="58" t="e">
        <f>VLOOKUP($S139,PercentGoalStats!$A$3:$AE$998,8,FALSE)</f>
        <v>#REF!</v>
      </c>
      <c r="D139" s="58" t="e">
        <f>VLOOKUP($S139,PercentGoalStats!$A$3:$AE$998,9,FALSE)</f>
        <v>#REF!</v>
      </c>
      <c r="E139" s="58" t="e">
        <f>VLOOKUP($S139,PercentGoalStats!$A$3:$AE$998,11,FALSE)</f>
        <v>#REF!</v>
      </c>
      <c r="F139" s="58" t="e">
        <f>VLOOKUP($S139,PercentGoalStats!$A$3:$AE$998,12,FALSE)</f>
        <v>#REF!</v>
      </c>
      <c r="G139" s="58" t="e">
        <f>VLOOKUP($S139,PercentGoalStats!$A$3:$AE$998,14,FALSE)</f>
        <v>#REF!</v>
      </c>
      <c r="H139" s="58" t="e">
        <f>VLOOKUP($S139,PercentGoalStats!$A$3:$AE$998,15,FALSE)</f>
        <v>#REF!</v>
      </c>
      <c r="I139" s="58" t="e">
        <f>VLOOKUP($S139,PercentGoalStats!$A$3:$AE$998,17,FALSE)</f>
        <v>#REF!</v>
      </c>
      <c r="J139" s="58" t="e">
        <f>VLOOKUP($S139,PercentGoalStats!$A$3:$AE$998,18,FALSE)</f>
        <v>#REF!</v>
      </c>
      <c r="K139" s="58" t="e">
        <f>VLOOKUP($S139,PercentGoalStats!$A$3:$AE$998,20,FALSE)</f>
        <v>#REF!</v>
      </c>
      <c r="L139" s="58" t="e">
        <f>VLOOKUP($S139,PercentGoalStats!$A$3:$AE$998,21,FALSE)</f>
        <v>#REF!</v>
      </c>
      <c r="M139" s="58" t="e">
        <f>VLOOKUP($S139,PercentGoalStats!$A$3:$AE$998,23,FALSE)</f>
        <v>#REF!</v>
      </c>
      <c r="N139" s="58" t="e">
        <f>VLOOKUP($S139,PercentGoalStats!$A$3:$AE$998,24,FALSE)</f>
        <v>#REF!</v>
      </c>
      <c r="O139" s="58" t="e">
        <f>VLOOKUP($S139,PercentGoalStats!$A$3:$AE$998,26,FALSE)</f>
        <v>#REF!</v>
      </c>
      <c r="P139" s="58" t="e">
        <f>VLOOKUP($S139,PercentGoalStats!$A$3:$AE$998,27,FALSE)</f>
        <v>#REF!</v>
      </c>
      <c r="Q139" s="58" t="e">
        <f>VLOOKUP($S139,PercentGoalStats!$A$3:$AE$998,29,FALSE)</f>
        <v>#REF!</v>
      </c>
      <c r="R139" s="58" t="e">
        <f>VLOOKUP($S139,PercentGoalStats!$A$3:$AE$998,30,FALSE)</f>
        <v>#REF!</v>
      </c>
      <c r="S139" s="53" t="e">
        <f>Fixtures!#REF!</f>
        <v>#REF!</v>
      </c>
      <c r="T139" s="54" t="e">
        <f>Fixtures!#REF!</f>
        <v>#REF!</v>
      </c>
      <c r="U139" s="53" t="e">
        <f>Fixtures!#REF!</f>
        <v>#REF!</v>
      </c>
      <c r="V139" s="57" t="e">
        <f>VLOOKUP($U139,PercentGoalStats!$A$3:$AE$998,5,FALSE)</f>
        <v>#REF!</v>
      </c>
      <c r="W139" s="58" t="e">
        <f>VLOOKUP($U139,PercentGoalStats!$A$3:$AE$998,7,FALSE)</f>
        <v>#REF!</v>
      </c>
      <c r="X139" s="58" t="e">
        <f>VLOOKUP($U139,PercentGoalStats!$A$3:$AE$998,8,FALSE)</f>
        <v>#REF!</v>
      </c>
      <c r="Y139" s="58" t="e">
        <f>VLOOKUP($U139,PercentGoalStats!$A$3:$AE$998,10,FALSE)</f>
        <v>#REF!</v>
      </c>
      <c r="Z139" s="58" t="e">
        <f>VLOOKUP($U139,PercentGoalStats!$A$3:$AE$998,11,FALSE)</f>
        <v>#REF!</v>
      </c>
      <c r="AA139" s="58" t="e">
        <f>VLOOKUP($U139,PercentGoalStats!$A$3:$AE$998,13,FALSE)</f>
        <v>#REF!</v>
      </c>
      <c r="AB139" s="58" t="e">
        <f>VLOOKUP($U139,PercentGoalStats!$A$3:$AE$998,14,FALSE)</f>
        <v>#REF!</v>
      </c>
      <c r="AC139" s="58" t="e">
        <f>VLOOKUP($U139,PercentGoalStats!$A$3:$AE$998,16,FALSE)</f>
        <v>#REF!</v>
      </c>
      <c r="AD139" s="58" t="e">
        <f>VLOOKUP($U139,PercentGoalStats!$A$3:$AE$998,17,FALSE)</f>
        <v>#REF!</v>
      </c>
      <c r="AE139" s="58" t="e">
        <f>VLOOKUP($U139,PercentGoalStats!$A$3:$AE$998,19,FALSE)</f>
        <v>#REF!</v>
      </c>
      <c r="AF139" s="58" t="e">
        <f>VLOOKUP($U139,PercentGoalStats!$A$3:$AE$998,20,FALSE)</f>
        <v>#REF!</v>
      </c>
      <c r="AG139" s="58" t="e">
        <f>VLOOKUP($U139,PercentGoalStats!$A$3:$AE$998,22,FALSE)</f>
        <v>#REF!</v>
      </c>
      <c r="AH139" s="58" t="e">
        <f>VLOOKUP($U139,PercentGoalStats!$A$3:$AE$998,23,FALSE)</f>
        <v>#REF!</v>
      </c>
      <c r="AI139" s="58" t="e">
        <f>VLOOKUP($U139,PercentGoalStats!$A$3:$AE$998,25,FALSE)</f>
        <v>#REF!</v>
      </c>
      <c r="AJ139" s="58" t="e">
        <f>VLOOKUP($U139,PercentGoalStats!$A$3:$AE$998,26,FALSE)</f>
        <v>#REF!</v>
      </c>
      <c r="AK139" s="58" t="e">
        <f>VLOOKUP($U139,PercentGoalStats!$A$3:$AE$998,28,FALSE)</f>
        <v>#REF!</v>
      </c>
      <c r="AL139" s="58" t="e">
        <f>VLOOKUP($U139,PercentGoalStats!$A$3:$AE$998,29,FALSE)</f>
        <v>#REF!</v>
      </c>
      <c r="AM139" s="58" t="e">
        <f>VLOOKUP($U139,PercentGoalStats!$A$3:$AE$998,31,FALSE)</f>
        <v>#REF!</v>
      </c>
    </row>
    <row r="140" spans="1:39" x14ac:dyDescent="0.3">
      <c r="A140" s="57" t="e">
        <f>VLOOKUP($S140,PercentGoalStats!$A$3:$AE$998,5,FALSE)</f>
        <v>#REF!</v>
      </c>
      <c r="B140" s="58" t="e">
        <f>VLOOKUP($S140,PercentGoalStats!$A$3:$AE$998,6,FALSE)</f>
        <v>#REF!</v>
      </c>
      <c r="C140" s="58" t="e">
        <f>VLOOKUP($S140,PercentGoalStats!$A$3:$AE$998,8,FALSE)</f>
        <v>#REF!</v>
      </c>
      <c r="D140" s="58" t="e">
        <f>VLOOKUP($S140,PercentGoalStats!$A$3:$AE$998,9,FALSE)</f>
        <v>#REF!</v>
      </c>
      <c r="E140" s="58" t="e">
        <f>VLOOKUP($S140,PercentGoalStats!$A$3:$AE$998,11,FALSE)</f>
        <v>#REF!</v>
      </c>
      <c r="F140" s="58" t="e">
        <f>VLOOKUP($S140,PercentGoalStats!$A$3:$AE$998,12,FALSE)</f>
        <v>#REF!</v>
      </c>
      <c r="G140" s="58" t="e">
        <f>VLOOKUP($S140,PercentGoalStats!$A$3:$AE$998,14,FALSE)</f>
        <v>#REF!</v>
      </c>
      <c r="H140" s="58" t="e">
        <f>VLOOKUP($S140,PercentGoalStats!$A$3:$AE$998,15,FALSE)</f>
        <v>#REF!</v>
      </c>
      <c r="I140" s="58" t="e">
        <f>VLOOKUP($S140,PercentGoalStats!$A$3:$AE$998,17,FALSE)</f>
        <v>#REF!</v>
      </c>
      <c r="J140" s="58" t="e">
        <f>VLOOKUP($S140,PercentGoalStats!$A$3:$AE$998,18,FALSE)</f>
        <v>#REF!</v>
      </c>
      <c r="K140" s="58" t="e">
        <f>VLOOKUP($S140,PercentGoalStats!$A$3:$AE$998,20,FALSE)</f>
        <v>#REF!</v>
      </c>
      <c r="L140" s="58" t="e">
        <f>VLOOKUP($S140,PercentGoalStats!$A$3:$AE$998,21,FALSE)</f>
        <v>#REF!</v>
      </c>
      <c r="M140" s="58" t="e">
        <f>VLOOKUP($S140,PercentGoalStats!$A$3:$AE$998,23,FALSE)</f>
        <v>#REF!</v>
      </c>
      <c r="N140" s="58" t="e">
        <f>VLOOKUP($S140,PercentGoalStats!$A$3:$AE$998,24,FALSE)</f>
        <v>#REF!</v>
      </c>
      <c r="O140" s="58" t="e">
        <f>VLOOKUP($S140,PercentGoalStats!$A$3:$AE$998,26,FALSE)</f>
        <v>#REF!</v>
      </c>
      <c r="P140" s="58" t="e">
        <f>VLOOKUP($S140,PercentGoalStats!$A$3:$AE$998,27,FALSE)</f>
        <v>#REF!</v>
      </c>
      <c r="Q140" s="58" t="e">
        <f>VLOOKUP($S140,PercentGoalStats!$A$3:$AE$998,29,FALSE)</f>
        <v>#REF!</v>
      </c>
      <c r="R140" s="58" t="e">
        <f>VLOOKUP($S140,PercentGoalStats!$A$3:$AE$998,30,FALSE)</f>
        <v>#REF!</v>
      </c>
      <c r="S140" s="53" t="e">
        <f>Fixtures!#REF!</f>
        <v>#REF!</v>
      </c>
      <c r="T140" s="54" t="e">
        <f>Fixtures!#REF!</f>
        <v>#REF!</v>
      </c>
      <c r="U140" s="53" t="e">
        <f>Fixtures!#REF!</f>
        <v>#REF!</v>
      </c>
      <c r="V140" s="57" t="e">
        <f>VLOOKUP($U140,PercentGoalStats!$A$3:$AE$998,5,FALSE)</f>
        <v>#REF!</v>
      </c>
      <c r="W140" s="58" t="e">
        <f>VLOOKUP($U140,PercentGoalStats!$A$3:$AE$998,7,FALSE)</f>
        <v>#REF!</v>
      </c>
      <c r="X140" s="58" t="e">
        <f>VLOOKUP($U140,PercentGoalStats!$A$3:$AE$998,8,FALSE)</f>
        <v>#REF!</v>
      </c>
      <c r="Y140" s="58" t="e">
        <f>VLOOKUP($U140,PercentGoalStats!$A$3:$AE$998,10,FALSE)</f>
        <v>#REF!</v>
      </c>
      <c r="Z140" s="58" t="e">
        <f>VLOOKUP($U140,PercentGoalStats!$A$3:$AE$998,11,FALSE)</f>
        <v>#REF!</v>
      </c>
      <c r="AA140" s="58" t="e">
        <f>VLOOKUP($U140,PercentGoalStats!$A$3:$AE$998,13,FALSE)</f>
        <v>#REF!</v>
      </c>
      <c r="AB140" s="58" t="e">
        <f>VLOOKUP($U140,PercentGoalStats!$A$3:$AE$998,14,FALSE)</f>
        <v>#REF!</v>
      </c>
      <c r="AC140" s="58" t="e">
        <f>VLOOKUP($U140,PercentGoalStats!$A$3:$AE$998,16,FALSE)</f>
        <v>#REF!</v>
      </c>
      <c r="AD140" s="58" t="e">
        <f>VLOOKUP($U140,PercentGoalStats!$A$3:$AE$998,17,FALSE)</f>
        <v>#REF!</v>
      </c>
      <c r="AE140" s="58" t="e">
        <f>VLOOKUP($U140,PercentGoalStats!$A$3:$AE$998,19,FALSE)</f>
        <v>#REF!</v>
      </c>
      <c r="AF140" s="58" t="e">
        <f>VLOOKUP($U140,PercentGoalStats!$A$3:$AE$998,20,FALSE)</f>
        <v>#REF!</v>
      </c>
      <c r="AG140" s="58" t="e">
        <f>VLOOKUP($U140,PercentGoalStats!$A$3:$AE$998,22,FALSE)</f>
        <v>#REF!</v>
      </c>
      <c r="AH140" s="58" t="e">
        <f>VLOOKUP($U140,PercentGoalStats!$A$3:$AE$998,23,FALSE)</f>
        <v>#REF!</v>
      </c>
      <c r="AI140" s="58" t="e">
        <f>VLOOKUP($U140,PercentGoalStats!$A$3:$AE$998,25,FALSE)</f>
        <v>#REF!</v>
      </c>
      <c r="AJ140" s="58" t="e">
        <f>VLOOKUP($U140,PercentGoalStats!$A$3:$AE$998,26,FALSE)</f>
        <v>#REF!</v>
      </c>
      <c r="AK140" s="58" t="e">
        <f>VLOOKUP($U140,PercentGoalStats!$A$3:$AE$998,28,FALSE)</f>
        <v>#REF!</v>
      </c>
      <c r="AL140" s="58" t="e">
        <f>VLOOKUP($U140,PercentGoalStats!$A$3:$AE$998,29,FALSE)</f>
        <v>#REF!</v>
      </c>
      <c r="AM140" s="58" t="e">
        <f>VLOOKUP($U140,PercentGoalStats!$A$3:$AE$998,31,FALSE)</f>
        <v>#REF!</v>
      </c>
    </row>
    <row r="141" spans="1:39" x14ac:dyDescent="0.3">
      <c r="A141" s="57" t="e">
        <f>VLOOKUP($S141,PercentGoalStats!$A$3:$AE$998,5,FALSE)</f>
        <v>#REF!</v>
      </c>
      <c r="B141" s="58" t="e">
        <f>VLOOKUP($S141,PercentGoalStats!$A$3:$AE$998,6,FALSE)</f>
        <v>#REF!</v>
      </c>
      <c r="C141" s="58" t="e">
        <f>VLOOKUP($S141,PercentGoalStats!$A$3:$AE$998,8,FALSE)</f>
        <v>#REF!</v>
      </c>
      <c r="D141" s="58" t="e">
        <f>VLOOKUP($S141,PercentGoalStats!$A$3:$AE$998,9,FALSE)</f>
        <v>#REF!</v>
      </c>
      <c r="E141" s="58" t="e">
        <f>VLOOKUP($S141,PercentGoalStats!$A$3:$AE$998,11,FALSE)</f>
        <v>#REF!</v>
      </c>
      <c r="F141" s="58" t="e">
        <f>VLOOKUP($S141,PercentGoalStats!$A$3:$AE$998,12,FALSE)</f>
        <v>#REF!</v>
      </c>
      <c r="G141" s="58" t="e">
        <f>VLOOKUP($S141,PercentGoalStats!$A$3:$AE$998,14,FALSE)</f>
        <v>#REF!</v>
      </c>
      <c r="H141" s="58" t="e">
        <f>VLOOKUP($S141,PercentGoalStats!$A$3:$AE$998,15,FALSE)</f>
        <v>#REF!</v>
      </c>
      <c r="I141" s="58" t="e">
        <f>VLOOKUP($S141,PercentGoalStats!$A$3:$AE$998,17,FALSE)</f>
        <v>#REF!</v>
      </c>
      <c r="J141" s="58" t="e">
        <f>VLOOKUP($S141,PercentGoalStats!$A$3:$AE$998,18,FALSE)</f>
        <v>#REF!</v>
      </c>
      <c r="K141" s="58" t="e">
        <f>VLOOKUP($S141,PercentGoalStats!$A$3:$AE$998,20,FALSE)</f>
        <v>#REF!</v>
      </c>
      <c r="L141" s="58" t="e">
        <f>VLOOKUP($S141,PercentGoalStats!$A$3:$AE$998,21,FALSE)</f>
        <v>#REF!</v>
      </c>
      <c r="M141" s="58" t="e">
        <f>VLOOKUP($S141,PercentGoalStats!$A$3:$AE$998,23,FALSE)</f>
        <v>#REF!</v>
      </c>
      <c r="N141" s="58" t="e">
        <f>VLOOKUP($S141,PercentGoalStats!$A$3:$AE$998,24,FALSE)</f>
        <v>#REF!</v>
      </c>
      <c r="O141" s="58" t="e">
        <f>VLOOKUP($S141,PercentGoalStats!$A$3:$AE$998,26,FALSE)</f>
        <v>#REF!</v>
      </c>
      <c r="P141" s="58" t="e">
        <f>VLOOKUP($S141,PercentGoalStats!$A$3:$AE$998,27,FALSE)</f>
        <v>#REF!</v>
      </c>
      <c r="Q141" s="58" t="e">
        <f>VLOOKUP($S141,PercentGoalStats!$A$3:$AE$998,29,FALSE)</f>
        <v>#REF!</v>
      </c>
      <c r="R141" s="58" t="e">
        <f>VLOOKUP($S141,PercentGoalStats!$A$3:$AE$998,30,FALSE)</f>
        <v>#REF!</v>
      </c>
      <c r="S141" s="53" t="e">
        <f>Fixtures!#REF!</f>
        <v>#REF!</v>
      </c>
      <c r="T141" s="54" t="e">
        <f>Fixtures!#REF!</f>
        <v>#REF!</v>
      </c>
      <c r="U141" s="53" t="e">
        <f>Fixtures!#REF!</f>
        <v>#REF!</v>
      </c>
      <c r="V141" s="57" t="e">
        <f>VLOOKUP($U141,PercentGoalStats!$A$3:$AE$998,5,FALSE)</f>
        <v>#REF!</v>
      </c>
      <c r="W141" s="58" t="e">
        <f>VLOOKUP($U141,PercentGoalStats!$A$3:$AE$998,7,FALSE)</f>
        <v>#REF!</v>
      </c>
      <c r="X141" s="58" t="e">
        <f>VLOOKUP($U141,PercentGoalStats!$A$3:$AE$998,8,FALSE)</f>
        <v>#REF!</v>
      </c>
      <c r="Y141" s="58" t="e">
        <f>VLOOKUP($U141,PercentGoalStats!$A$3:$AE$998,10,FALSE)</f>
        <v>#REF!</v>
      </c>
      <c r="Z141" s="58" t="e">
        <f>VLOOKUP($U141,PercentGoalStats!$A$3:$AE$998,11,FALSE)</f>
        <v>#REF!</v>
      </c>
      <c r="AA141" s="58" t="e">
        <f>VLOOKUP($U141,PercentGoalStats!$A$3:$AE$998,13,FALSE)</f>
        <v>#REF!</v>
      </c>
      <c r="AB141" s="58" t="e">
        <f>VLOOKUP($U141,PercentGoalStats!$A$3:$AE$998,14,FALSE)</f>
        <v>#REF!</v>
      </c>
      <c r="AC141" s="58" t="e">
        <f>VLOOKUP($U141,PercentGoalStats!$A$3:$AE$998,16,FALSE)</f>
        <v>#REF!</v>
      </c>
      <c r="AD141" s="58" t="e">
        <f>VLOOKUP($U141,PercentGoalStats!$A$3:$AE$998,17,FALSE)</f>
        <v>#REF!</v>
      </c>
      <c r="AE141" s="58" t="e">
        <f>VLOOKUP($U141,PercentGoalStats!$A$3:$AE$998,19,FALSE)</f>
        <v>#REF!</v>
      </c>
      <c r="AF141" s="58" t="e">
        <f>VLOOKUP($U141,PercentGoalStats!$A$3:$AE$998,20,FALSE)</f>
        <v>#REF!</v>
      </c>
      <c r="AG141" s="58" t="e">
        <f>VLOOKUP($U141,PercentGoalStats!$A$3:$AE$998,22,FALSE)</f>
        <v>#REF!</v>
      </c>
      <c r="AH141" s="58" t="e">
        <f>VLOOKUP($U141,PercentGoalStats!$A$3:$AE$998,23,FALSE)</f>
        <v>#REF!</v>
      </c>
      <c r="AI141" s="58" t="e">
        <f>VLOOKUP($U141,PercentGoalStats!$A$3:$AE$998,25,FALSE)</f>
        <v>#REF!</v>
      </c>
      <c r="AJ141" s="58" t="e">
        <f>VLOOKUP($U141,PercentGoalStats!$A$3:$AE$998,26,FALSE)</f>
        <v>#REF!</v>
      </c>
      <c r="AK141" s="58" t="e">
        <f>VLOOKUP($U141,PercentGoalStats!$A$3:$AE$998,28,FALSE)</f>
        <v>#REF!</v>
      </c>
      <c r="AL141" s="58" t="e">
        <f>VLOOKUP($U141,PercentGoalStats!$A$3:$AE$998,29,FALSE)</f>
        <v>#REF!</v>
      </c>
      <c r="AM141" s="58" t="e">
        <f>VLOOKUP($U141,PercentGoalStats!$A$3:$AE$998,31,FALSE)</f>
        <v>#REF!</v>
      </c>
    </row>
    <row r="142" spans="1:39" x14ac:dyDescent="0.3">
      <c r="A142" s="57" t="e">
        <f>VLOOKUP($S142,PercentGoalStats!$A$3:$AE$998,5,FALSE)</f>
        <v>#REF!</v>
      </c>
      <c r="B142" s="58" t="e">
        <f>VLOOKUP($S142,PercentGoalStats!$A$3:$AE$998,6,FALSE)</f>
        <v>#REF!</v>
      </c>
      <c r="C142" s="58" t="e">
        <f>VLOOKUP($S142,PercentGoalStats!$A$3:$AE$998,8,FALSE)</f>
        <v>#REF!</v>
      </c>
      <c r="D142" s="58" t="e">
        <f>VLOOKUP($S142,PercentGoalStats!$A$3:$AE$998,9,FALSE)</f>
        <v>#REF!</v>
      </c>
      <c r="E142" s="58" t="e">
        <f>VLOOKUP($S142,PercentGoalStats!$A$3:$AE$998,11,FALSE)</f>
        <v>#REF!</v>
      </c>
      <c r="F142" s="58" t="e">
        <f>VLOOKUP($S142,PercentGoalStats!$A$3:$AE$998,12,FALSE)</f>
        <v>#REF!</v>
      </c>
      <c r="G142" s="58" t="e">
        <f>VLOOKUP($S142,PercentGoalStats!$A$3:$AE$998,14,FALSE)</f>
        <v>#REF!</v>
      </c>
      <c r="H142" s="58" t="e">
        <f>VLOOKUP($S142,PercentGoalStats!$A$3:$AE$998,15,FALSE)</f>
        <v>#REF!</v>
      </c>
      <c r="I142" s="58" t="e">
        <f>VLOOKUP($S142,PercentGoalStats!$A$3:$AE$998,17,FALSE)</f>
        <v>#REF!</v>
      </c>
      <c r="J142" s="58" t="e">
        <f>VLOOKUP($S142,PercentGoalStats!$A$3:$AE$998,18,FALSE)</f>
        <v>#REF!</v>
      </c>
      <c r="K142" s="58" t="e">
        <f>VLOOKUP($S142,PercentGoalStats!$A$3:$AE$998,20,FALSE)</f>
        <v>#REF!</v>
      </c>
      <c r="L142" s="58" t="e">
        <f>VLOOKUP($S142,PercentGoalStats!$A$3:$AE$998,21,FALSE)</f>
        <v>#REF!</v>
      </c>
      <c r="M142" s="58" t="e">
        <f>VLOOKUP($S142,PercentGoalStats!$A$3:$AE$998,23,FALSE)</f>
        <v>#REF!</v>
      </c>
      <c r="N142" s="58" t="e">
        <f>VLOOKUP($S142,PercentGoalStats!$A$3:$AE$998,24,FALSE)</f>
        <v>#REF!</v>
      </c>
      <c r="O142" s="58" t="e">
        <f>VLOOKUP($S142,PercentGoalStats!$A$3:$AE$998,26,FALSE)</f>
        <v>#REF!</v>
      </c>
      <c r="P142" s="58" t="e">
        <f>VLOOKUP($S142,PercentGoalStats!$A$3:$AE$998,27,FALSE)</f>
        <v>#REF!</v>
      </c>
      <c r="Q142" s="58" t="e">
        <f>VLOOKUP($S142,PercentGoalStats!$A$3:$AE$998,29,FALSE)</f>
        <v>#REF!</v>
      </c>
      <c r="R142" s="58" t="e">
        <f>VLOOKUP($S142,PercentGoalStats!$A$3:$AE$998,30,FALSE)</f>
        <v>#REF!</v>
      </c>
      <c r="S142" s="53" t="e">
        <f>Fixtures!#REF!</f>
        <v>#REF!</v>
      </c>
      <c r="T142" s="54" t="e">
        <f>Fixtures!#REF!</f>
        <v>#REF!</v>
      </c>
      <c r="U142" s="53" t="e">
        <f>Fixtures!#REF!</f>
        <v>#REF!</v>
      </c>
      <c r="V142" s="57" t="e">
        <f>VLOOKUP($U142,PercentGoalStats!$A$3:$AE$998,5,FALSE)</f>
        <v>#REF!</v>
      </c>
      <c r="W142" s="58" t="e">
        <f>VLOOKUP($U142,PercentGoalStats!$A$3:$AE$998,7,FALSE)</f>
        <v>#REF!</v>
      </c>
      <c r="X142" s="58" t="e">
        <f>VLOOKUP($U142,PercentGoalStats!$A$3:$AE$998,8,FALSE)</f>
        <v>#REF!</v>
      </c>
      <c r="Y142" s="58" t="e">
        <f>VLOOKUP($U142,PercentGoalStats!$A$3:$AE$998,10,FALSE)</f>
        <v>#REF!</v>
      </c>
      <c r="Z142" s="58" t="e">
        <f>VLOOKUP($U142,PercentGoalStats!$A$3:$AE$998,11,FALSE)</f>
        <v>#REF!</v>
      </c>
      <c r="AA142" s="58" t="e">
        <f>VLOOKUP($U142,PercentGoalStats!$A$3:$AE$998,13,FALSE)</f>
        <v>#REF!</v>
      </c>
      <c r="AB142" s="58" t="e">
        <f>VLOOKUP($U142,PercentGoalStats!$A$3:$AE$998,14,FALSE)</f>
        <v>#REF!</v>
      </c>
      <c r="AC142" s="58" t="e">
        <f>VLOOKUP($U142,PercentGoalStats!$A$3:$AE$998,16,FALSE)</f>
        <v>#REF!</v>
      </c>
      <c r="AD142" s="58" t="e">
        <f>VLOOKUP($U142,PercentGoalStats!$A$3:$AE$998,17,FALSE)</f>
        <v>#REF!</v>
      </c>
      <c r="AE142" s="58" t="e">
        <f>VLOOKUP($U142,PercentGoalStats!$A$3:$AE$998,19,FALSE)</f>
        <v>#REF!</v>
      </c>
      <c r="AF142" s="58" t="e">
        <f>VLOOKUP($U142,PercentGoalStats!$A$3:$AE$998,20,FALSE)</f>
        <v>#REF!</v>
      </c>
      <c r="AG142" s="58" t="e">
        <f>VLOOKUP($U142,PercentGoalStats!$A$3:$AE$998,22,FALSE)</f>
        <v>#REF!</v>
      </c>
      <c r="AH142" s="58" t="e">
        <f>VLOOKUP($U142,PercentGoalStats!$A$3:$AE$998,23,FALSE)</f>
        <v>#REF!</v>
      </c>
      <c r="AI142" s="58" t="e">
        <f>VLOOKUP($U142,PercentGoalStats!$A$3:$AE$998,25,FALSE)</f>
        <v>#REF!</v>
      </c>
      <c r="AJ142" s="58" t="e">
        <f>VLOOKUP($U142,PercentGoalStats!$A$3:$AE$998,26,FALSE)</f>
        <v>#REF!</v>
      </c>
      <c r="AK142" s="58" t="e">
        <f>VLOOKUP($U142,PercentGoalStats!$A$3:$AE$998,28,FALSE)</f>
        <v>#REF!</v>
      </c>
      <c r="AL142" s="58" t="e">
        <f>VLOOKUP($U142,PercentGoalStats!$A$3:$AE$998,29,FALSE)</f>
        <v>#REF!</v>
      </c>
      <c r="AM142" s="58" t="e">
        <f>VLOOKUP($U142,PercentGoalStats!$A$3:$AE$998,31,FALSE)</f>
        <v>#REF!</v>
      </c>
    </row>
    <row r="143" spans="1:39" x14ac:dyDescent="0.3">
      <c r="A143" s="57" t="e">
        <f>VLOOKUP($S143,PercentGoalStats!$A$3:$AE$998,5,FALSE)</f>
        <v>#REF!</v>
      </c>
      <c r="B143" s="58" t="e">
        <f>VLOOKUP($S143,PercentGoalStats!$A$3:$AE$998,6,FALSE)</f>
        <v>#REF!</v>
      </c>
      <c r="C143" s="58" t="e">
        <f>VLOOKUP($S143,PercentGoalStats!$A$3:$AE$998,8,FALSE)</f>
        <v>#REF!</v>
      </c>
      <c r="D143" s="58" t="e">
        <f>VLOOKUP($S143,PercentGoalStats!$A$3:$AE$998,9,FALSE)</f>
        <v>#REF!</v>
      </c>
      <c r="E143" s="58" t="e">
        <f>VLOOKUP($S143,PercentGoalStats!$A$3:$AE$998,11,FALSE)</f>
        <v>#REF!</v>
      </c>
      <c r="F143" s="58" t="e">
        <f>VLOOKUP($S143,PercentGoalStats!$A$3:$AE$998,12,FALSE)</f>
        <v>#REF!</v>
      </c>
      <c r="G143" s="58" t="e">
        <f>VLOOKUP($S143,PercentGoalStats!$A$3:$AE$998,14,FALSE)</f>
        <v>#REF!</v>
      </c>
      <c r="H143" s="58" t="e">
        <f>VLOOKUP($S143,PercentGoalStats!$A$3:$AE$998,15,FALSE)</f>
        <v>#REF!</v>
      </c>
      <c r="I143" s="58" t="e">
        <f>VLOOKUP($S143,PercentGoalStats!$A$3:$AE$998,17,FALSE)</f>
        <v>#REF!</v>
      </c>
      <c r="J143" s="58" t="e">
        <f>VLOOKUP($S143,PercentGoalStats!$A$3:$AE$998,18,FALSE)</f>
        <v>#REF!</v>
      </c>
      <c r="K143" s="58" t="e">
        <f>VLOOKUP($S143,PercentGoalStats!$A$3:$AE$998,20,FALSE)</f>
        <v>#REF!</v>
      </c>
      <c r="L143" s="58" t="e">
        <f>VLOOKUP($S143,PercentGoalStats!$A$3:$AE$998,21,FALSE)</f>
        <v>#REF!</v>
      </c>
      <c r="M143" s="58" t="e">
        <f>VLOOKUP($S143,PercentGoalStats!$A$3:$AE$998,23,FALSE)</f>
        <v>#REF!</v>
      </c>
      <c r="N143" s="58" t="e">
        <f>VLOOKUP($S143,PercentGoalStats!$A$3:$AE$998,24,FALSE)</f>
        <v>#REF!</v>
      </c>
      <c r="O143" s="58" t="e">
        <f>VLOOKUP($S143,PercentGoalStats!$A$3:$AE$998,26,FALSE)</f>
        <v>#REF!</v>
      </c>
      <c r="P143" s="58" t="e">
        <f>VLOOKUP($S143,PercentGoalStats!$A$3:$AE$998,27,FALSE)</f>
        <v>#REF!</v>
      </c>
      <c r="Q143" s="58" t="e">
        <f>VLOOKUP($S143,PercentGoalStats!$A$3:$AE$998,29,FALSE)</f>
        <v>#REF!</v>
      </c>
      <c r="R143" s="58" t="e">
        <f>VLOOKUP($S143,PercentGoalStats!$A$3:$AE$998,30,FALSE)</f>
        <v>#REF!</v>
      </c>
      <c r="S143" s="53" t="e">
        <f>Fixtures!#REF!</f>
        <v>#REF!</v>
      </c>
      <c r="T143" s="54" t="e">
        <f>Fixtures!#REF!</f>
        <v>#REF!</v>
      </c>
      <c r="U143" s="53" t="e">
        <f>Fixtures!#REF!</f>
        <v>#REF!</v>
      </c>
      <c r="V143" s="57" t="e">
        <f>VLOOKUP($U143,PercentGoalStats!$A$3:$AE$998,5,FALSE)</f>
        <v>#REF!</v>
      </c>
      <c r="W143" s="58" t="e">
        <f>VLOOKUP($U143,PercentGoalStats!$A$3:$AE$998,7,FALSE)</f>
        <v>#REF!</v>
      </c>
      <c r="X143" s="58" t="e">
        <f>VLOOKUP($U143,PercentGoalStats!$A$3:$AE$998,8,FALSE)</f>
        <v>#REF!</v>
      </c>
      <c r="Y143" s="58" t="e">
        <f>VLOOKUP($U143,PercentGoalStats!$A$3:$AE$998,10,FALSE)</f>
        <v>#REF!</v>
      </c>
      <c r="Z143" s="58" t="e">
        <f>VLOOKUP($U143,PercentGoalStats!$A$3:$AE$998,11,FALSE)</f>
        <v>#REF!</v>
      </c>
      <c r="AA143" s="58" t="e">
        <f>VLOOKUP($U143,PercentGoalStats!$A$3:$AE$998,13,FALSE)</f>
        <v>#REF!</v>
      </c>
      <c r="AB143" s="58" t="e">
        <f>VLOOKUP($U143,PercentGoalStats!$A$3:$AE$998,14,FALSE)</f>
        <v>#REF!</v>
      </c>
      <c r="AC143" s="58" t="e">
        <f>VLOOKUP($U143,PercentGoalStats!$A$3:$AE$998,16,FALSE)</f>
        <v>#REF!</v>
      </c>
      <c r="AD143" s="58" t="e">
        <f>VLOOKUP($U143,PercentGoalStats!$A$3:$AE$998,17,FALSE)</f>
        <v>#REF!</v>
      </c>
      <c r="AE143" s="58" t="e">
        <f>VLOOKUP($U143,PercentGoalStats!$A$3:$AE$998,19,FALSE)</f>
        <v>#REF!</v>
      </c>
      <c r="AF143" s="58" t="e">
        <f>VLOOKUP($U143,PercentGoalStats!$A$3:$AE$998,20,FALSE)</f>
        <v>#REF!</v>
      </c>
      <c r="AG143" s="58" t="e">
        <f>VLOOKUP($U143,PercentGoalStats!$A$3:$AE$998,22,FALSE)</f>
        <v>#REF!</v>
      </c>
      <c r="AH143" s="58" t="e">
        <f>VLOOKUP($U143,PercentGoalStats!$A$3:$AE$998,23,FALSE)</f>
        <v>#REF!</v>
      </c>
      <c r="AI143" s="58" t="e">
        <f>VLOOKUP($U143,PercentGoalStats!$A$3:$AE$998,25,FALSE)</f>
        <v>#REF!</v>
      </c>
      <c r="AJ143" s="58" t="e">
        <f>VLOOKUP($U143,PercentGoalStats!$A$3:$AE$998,26,FALSE)</f>
        <v>#REF!</v>
      </c>
      <c r="AK143" s="58" t="e">
        <f>VLOOKUP($U143,PercentGoalStats!$A$3:$AE$998,28,FALSE)</f>
        <v>#REF!</v>
      </c>
      <c r="AL143" s="58" t="e">
        <f>VLOOKUP($U143,PercentGoalStats!$A$3:$AE$998,29,FALSE)</f>
        <v>#REF!</v>
      </c>
      <c r="AM143" s="58" t="e">
        <f>VLOOKUP($U143,PercentGoalStats!$A$3:$AE$998,31,FALSE)</f>
        <v>#REF!</v>
      </c>
    </row>
    <row r="144" spans="1:39" hidden="1" x14ac:dyDescent="0.3">
      <c r="A144" s="57" t="e">
        <f>VLOOKUP($S144,PercentGoalStats!$A$3:$AE$998,5,FALSE)</f>
        <v>#REF!</v>
      </c>
      <c r="B144" s="58" t="e">
        <f>VLOOKUP($S144,PercentGoalStats!$A$3:$AE$998,6,FALSE)</f>
        <v>#REF!</v>
      </c>
      <c r="C144" s="58" t="e">
        <f>VLOOKUP($S144,PercentGoalStats!$A$3:$AE$998,8,FALSE)</f>
        <v>#REF!</v>
      </c>
      <c r="D144" s="58" t="e">
        <f>VLOOKUP($S144,PercentGoalStats!$A$3:$AE$998,9,FALSE)</f>
        <v>#REF!</v>
      </c>
      <c r="E144" s="58" t="e">
        <f>VLOOKUP($S144,PercentGoalStats!$A$3:$AE$998,11,FALSE)</f>
        <v>#REF!</v>
      </c>
      <c r="F144" s="58" t="e">
        <f>VLOOKUP($S144,PercentGoalStats!$A$3:$AE$998,12,FALSE)</f>
        <v>#REF!</v>
      </c>
      <c r="G144" s="58" t="e">
        <f>VLOOKUP($S144,PercentGoalStats!$A$3:$AE$998,14,FALSE)</f>
        <v>#REF!</v>
      </c>
      <c r="H144" s="58" t="e">
        <f>VLOOKUP($S144,PercentGoalStats!$A$3:$AE$998,15,FALSE)</f>
        <v>#REF!</v>
      </c>
      <c r="I144" s="58" t="e">
        <f>VLOOKUP($S144,PercentGoalStats!$A$3:$AE$998,17,FALSE)</f>
        <v>#REF!</v>
      </c>
      <c r="J144" s="58" t="e">
        <f>VLOOKUP($S144,PercentGoalStats!$A$3:$AE$998,18,FALSE)</f>
        <v>#REF!</v>
      </c>
      <c r="K144" s="58" t="e">
        <f>VLOOKUP($S144,PercentGoalStats!$A$3:$AE$998,20,FALSE)</f>
        <v>#REF!</v>
      </c>
      <c r="L144" s="58" t="e">
        <f>VLOOKUP($S144,PercentGoalStats!$A$3:$AE$998,21,FALSE)</f>
        <v>#REF!</v>
      </c>
      <c r="M144" s="58" t="e">
        <f>VLOOKUP($S144,PercentGoalStats!$A$3:$AE$998,23,FALSE)</f>
        <v>#REF!</v>
      </c>
      <c r="N144" s="58" t="e">
        <f>VLOOKUP($S144,PercentGoalStats!$A$3:$AE$998,24,FALSE)</f>
        <v>#REF!</v>
      </c>
      <c r="O144" s="58" t="e">
        <f>VLOOKUP($S144,PercentGoalStats!$A$3:$AE$998,26,FALSE)</f>
        <v>#REF!</v>
      </c>
      <c r="P144" s="58" t="e">
        <f>VLOOKUP($S144,PercentGoalStats!$A$3:$AE$998,27,FALSE)</f>
        <v>#REF!</v>
      </c>
      <c r="Q144" s="58" t="e">
        <f>VLOOKUP($S144,PercentGoalStats!$A$3:$AE$998,29,FALSE)</f>
        <v>#REF!</v>
      </c>
      <c r="R144" s="58" t="e">
        <f>VLOOKUP($S144,PercentGoalStats!$A$3:$AE$998,30,FALSE)</f>
        <v>#REF!</v>
      </c>
      <c r="S144" s="53" t="e">
        <f>Fixtures!#REF!</f>
        <v>#REF!</v>
      </c>
      <c r="T144" s="54" t="e">
        <f>Fixtures!#REF!</f>
        <v>#REF!</v>
      </c>
      <c r="U144" s="53" t="e">
        <f>Fixtures!#REF!</f>
        <v>#REF!</v>
      </c>
      <c r="V144" s="57" t="e">
        <f>VLOOKUP($U144,PercentGoalStats!$A$3:$AE$998,5,FALSE)</f>
        <v>#REF!</v>
      </c>
      <c r="W144" s="58" t="e">
        <f>VLOOKUP($U144,PercentGoalStats!$A$3:$AE$998,7,FALSE)</f>
        <v>#REF!</v>
      </c>
      <c r="X144" s="58" t="e">
        <f>VLOOKUP($U144,PercentGoalStats!$A$3:$AE$998,8,FALSE)</f>
        <v>#REF!</v>
      </c>
      <c r="Y144" s="58" t="e">
        <f>VLOOKUP($U144,PercentGoalStats!$A$3:$AE$998,10,FALSE)</f>
        <v>#REF!</v>
      </c>
      <c r="Z144" s="58" t="e">
        <f>VLOOKUP($U144,PercentGoalStats!$A$3:$AE$998,11,FALSE)</f>
        <v>#REF!</v>
      </c>
      <c r="AA144" s="58" t="e">
        <f>VLOOKUP($U144,PercentGoalStats!$A$3:$AE$998,13,FALSE)</f>
        <v>#REF!</v>
      </c>
      <c r="AB144" s="58" t="e">
        <f>VLOOKUP($U144,PercentGoalStats!$A$3:$AE$998,14,FALSE)</f>
        <v>#REF!</v>
      </c>
      <c r="AC144" s="58" t="e">
        <f>VLOOKUP($U144,PercentGoalStats!$A$3:$AE$998,16,FALSE)</f>
        <v>#REF!</v>
      </c>
      <c r="AD144" s="58" t="e">
        <f>VLOOKUP($U144,PercentGoalStats!$A$3:$AE$998,17,FALSE)</f>
        <v>#REF!</v>
      </c>
      <c r="AE144" s="58" t="e">
        <f>VLOOKUP($U144,PercentGoalStats!$A$3:$AE$998,19,FALSE)</f>
        <v>#REF!</v>
      </c>
      <c r="AF144" s="58" t="e">
        <f>VLOOKUP($U144,PercentGoalStats!$A$3:$AE$998,20,FALSE)</f>
        <v>#REF!</v>
      </c>
      <c r="AG144" s="58" t="e">
        <f>VLOOKUP($U144,PercentGoalStats!$A$3:$AE$998,22,FALSE)</f>
        <v>#REF!</v>
      </c>
      <c r="AH144" s="58" t="e">
        <f>VLOOKUP($U144,PercentGoalStats!$A$3:$AE$998,23,FALSE)</f>
        <v>#REF!</v>
      </c>
      <c r="AI144" s="58" t="e">
        <f>VLOOKUP($U144,PercentGoalStats!$A$3:$AE$998,25,FALSE)</f>
        <v>#REF!</v>
      </c>
      <c r="AJ144" s="58" t="e">
        <f>VLOOKUP($U144,PercentGoalStats!$A$3:$AE$998,26,FALSE)</f>
        <v>#REF!</v>
      </c>
      <c r="AK144" s="58" t="e">
        <f>VLOOKUP($U144,PercentGoalStats!$A$3:$AE$998,28,FALSE)</f>
        <v>#REF!</v>
      </c>
      <c r="AL144" s="58" t="e">
        <f>VLOOKUP($U144,PercentGoalStats!$A$3:$AE$998,29,FALSE)</f>
        <v>#REF!</v>
      </c>
      <c r="AM144" s="58" t="e">
        <f>VLOOKUP($U144,PercentGoalStats!$A$3:$AE$998,31,FALSE)</f>
        <v>#REF!</v>
      </c>
    </row>
    <row r="145" spans="1:39" hidden="1" x14ac:dyDescent="0.3">
      <c r="A145" s="57" t="e">
        <f>VLOOKUP($S145,PercentGoalStats!$A$3:$AE$998,5,FALSE)</f>
        <v>#REF!</v>
      </c>
      <c r="B145" s="58" t="e">
        <f>VLOOKUP($S145,PercentGoalStats!$A$3:$AE$998,6,FALSE)</f>
        <v>#REF!</v>
      </c>
      <c r="C145" s="58" t="e">
        <f>VLOOKUP($S145,PercentGoalStats!$A$3:$AE$998,8,FALSE)</f>
        <v>#REF!</v>
      </c>
      <c r="D145" s="58" t="e">
        <f>VLOOKUP($S145,PercentGoalStats!$A$3:$AE$998,9,FALSE)</f>
        <v>#REF!</v>
      </c>
      <c r="E145" s="58" t="e">
        <f>VLOOKUP($S145,PercentGoalStats!$A$3:$AE$998,11,FALSE)</f>
        <v>#REF!</v>
      </c>
      <c r="F145" s="58" t="e">
        <f>VLOOKUP($S145,PercentGoalStats!$A$3:$AE$998,12,FALSE)</f>
        <v>#REF!</v>
      </c>
      <c r="G145" s="58" t="e">
        <f>VLOOKUP($S145,PercentGoalStats!$A$3:$AE$998,14,FALSE)</f>
        <v>#REF!</v>
      </c>
      <c r="H145" s="58" t="e">
        <f>VLOOKUP($S145,PercentGoalStats!$A$3:$AE$998,15,FALSE)</f>
        <v>#REF!</v>
      </c>
      <c r="I145" s="58" t="e">
        <f>VLOOKUP($S145,PercentGoalStats!$A$3:$AE$998,17,FALSE)</f>
        <v>#REF!</v>
      </c>
      <c r="J145" s="58" t="e">
        <f>VLOOKUP($S145,PercentGoalStats!$A$3:$AE$998,18,FALSE)</f>
        <v>#REF!</v>
      </c>
      <c r="K145" s="58" t="e">
        <f>VLOOKUP($S145,PercentGoalStats!$A$3:$AE$998,20,FALSE)</f>
        <v>#REF!</v>
      </c>
      <c r="L145" s="58" t="e">
        <f>VLOOKUP($S145,PercentGoalStats!$A$3:$AE$998,21,FALSE)</f>
        <v>#REF!</v>
      </c>
      <c r="M145" s="58" t="e">
        <f>VLOOKUP($S145,PercentGoalStats!$A$3:$AE$998,23,FALSE)</f>
        <v>#REF!</v>
      </c>
      <c r="N145" s="58" t="e">
        <f>VLOOKUP($S145,PercentGoalStats!$A$3:$AE$998,24,FALSE)</f>
        <v>#REF!</v>
      </c>
      <c r="O145" s="58" t="e">
        <f>VLOOKUP($S145,PercentGoalStats!$A$3:$AE$998,26,FALSE)</f>
        <v>#REF!</v>
      </c>
      <c r="P145" s="58" t="e">
        <f>VLOOKUP($S145,PercentGoalStats!$A$3:$AE$998,27,FALSE)</f>
        <v>#REF!</v>
      </c>
      <c r="Q145" s="58" t="e">
        <f>VLOOKUP($S145,PercentGoalStats!$A$3:$AE$998,29,FALSE)</f>
        <v>#REF!</v>
      </c>
      <c r="R145" s="58" t="e">
        <f>VLOOKUP($S145,PercentGoalStats!$A$3:$AE$998,30,FALSE)</f>
        <v>#REF!</v>
      </c>
      <c r="S145" s="53" t="e">
        <f>Fixtures!#REF!</f>
        <v>#REF!</v>
      </c>
      <c r="T145" s="54" t="e">
        <f>Fixtures!#REF!</f>
        <v>#REF!</v>
      </c>
      <c r="U145" s="53" t="e">
        <f>Fixtures!#REF!</f>
        <v>#REF!</v>
      </c>
      <c r="V145" s="57" t="e">
        <f>VLOOKUP($U145,PercentGoalStats!$A$3:$AE$998,5,FALSE)</f>
        <v>#REF!</v>
      </c>
      <c r="W145" s="58" t="e">
        <f>VLOOKUP($U145,PercentGoalStats!$A$3:$AE$998,7,FALSE)</f>
        <v>#REF!</v>
      </c>
      <c r="X145" s="58" t="e">
        <f>VLOOKUP($U145,PercentGoalStats!$A$3:$AE$998,8,FALSE)</f>
        <v>#REF!</v>
      </c>
      <c r="Y145" s="58" t="e">
        <f>VLOOKUP($U145,PercentGoalStats!$A$3:$AE$998,10,FALSE)</f>
        <v>#REF!</v>
      </c>
      <c r="Z145" s="58" t="e">
        <f>VLOOKUP($U145,PercentGoalStats!$A$3:$AE$998,11,FALSE)</f>
        <v>#REF!</v>
      </c>
      <c r="AA145" s="58" t="e">
        <f>VLOOKUP($U145,PercentGoalStats!$A$3:$AE$998,13,FALSE)</f>
        <v>#REF!</v>
      </c>
      <c r="AB145" s="58" t="e">
        <f>VLOOKUP($U145,PercentGoalStats!$A$3:$AE$998,14,FALSE)</f>
        <v>#REF!</v>
      </c>
      <c r="AC145" s="58" t="e">
        <f>VLOOKUP($U145,PercentGoalStats!$A$3:$AE$998,16,FALSE)</f>
        <v>#REF!</v>
      </c>
      <c r="AD145" s="58" t="e">
        <f>VLOOKUP($U145,PercentGoalStats!$A$3:$AE$998,17,FALSE)</f>
        <v>#REF!</v>
      </c>
      <c r="AE145" s="58" t="e">
        <f>VLOOKUP($U145,PercentGoalStats!$A$3:$AE$998,19,FALSE)</f>
        <v>#REF!</v>
      </c>
      <c r="AF145" s="58" t="e">
        <f>VLOOKUP($U145,PercentGoalStats!$A$3:$AE$998,20,FALSE)</f>
        <v>#REF!</v>
      </c>
      <c r="AG145" s="58" t="e">
        <f>VLOOKUP($U145,PercentGoalStats!$A$3:$AE$998,22,FALSE)</f>
        <v>#REF!</v>
      </c>
      <c r="AH145" s="58" t="e">
        <f>VLOOKUP($U145,PercentGoalStats!$A$3:$AE$998,23,FALSE)</f>
        <v>#REF!</v>
      </c>
      <c r="AI145" s="58" t="e">
        <f>VLOOKUP($U145,PercentGoalStats!$A$3:$AE$998,25,FALSE)</f>
        <v>#REF!</v>
      </c>
      <c r="AJ145" s="58" t="e">
        <f>VLOOKUP($U145,PercentGoalStats!$A$3:$AE$998,26,FALSE)</f>
        <v>#REF!</v>
      </c>
      <c r="AK145" s="58" t="e">
        <f>VLOOKUP($U145,PercentGoalStats!$A$3:$AE$998,28,FALSE)</f>
        <v>#REF!</v>
      </c>
      <c r="AL145" s="58" t="e">
        <f>VLOOKUP($U145,PercentGoalStats!$A$3:$AE$998,29,FALSE)</f>
        <v>#REF!</v>
      </c>
      <c r="AM145" s="58" t="e">
        <f>VLOOKUP($U145,PercentGoalStats!$A$3:$AE$998,31,FALSE)</f>
        <v>#REF!</v>
      </c>
    </row>
    <row r="146" spans="1:39" hidden="1" x14ac:dyDescent="0.3">
      <c r="A146" s="57" t="e">
        <f>VLOOKUP($S146,PercentGoalStats!$A$3:$AE$998,5,FALSE)</f>
        <v>#REF!</v>
      </c>
      <c r="B146" s="58" t="e">
        <f>VLOOKUP($S146,PercentGoalStats!$A$3:$AE$998,6,FALSE)</f>
        <v>#REF!</v>
      </c>
      <c r="C146" s="58" t="e">
        <f>VLOOKUP($S146,PercentGoalStats!$A$3:$AE$998,8,FALSE)</f>
        <v>#REF!</v>
      </c>
      <c r="D146" s="58" t="e">
        <f>VLOOKUP($S146,PercentGoalStats!$A$3:$AE$998,9,FALSE)</f>
        <v>#REF!</v>
      </c>
      <c r="E146" s="58" t="e">
        <f>VLOOKUP($S146,PercentGoalStats!$A$3:$AE$998,11,FALSE)</f>
        <v>#REF!</v>
      </c>
      <c r="F146" s="58" t="e">
        <f>VLOOKUP($S146,PercentGoalStats!$A$3:$AE$998,12,FALSE)</f>
        <v>#REF!</v>
      </c>
      <c r="G146" s="58" t="e">
        <f>VLOOKUP($S146,PercentGoalStats!$A$3:$AE$998,14,FALSE)</f>
        <v>#REF!</v>
      </c>
      <c r="H146" s="58" t="e">
        <f>VLOOKUP($S146,PercentGoalStats!$A$3:$AE$998,15,FALSE)</f>
        <v>#REF!</v>
      </c>
      <c r="I146" s="58" t="e">
        <f>VLOOKUP($S146,PercentGoalStats!$A$3:$AE$998,17,FALSE)</f>
        <v>#REF!</v>
      </c>
      <c r="J146" s="58" t="e">
        <f>VLOOKUP($S146,PercentGoalStats!$A$3:$AE$998,18,FALSE)</f>
        <v>#REF!</v>
      </c>
      <c r="K146" s="58" t="e">
        <f>VLOOKUP($S146,PercentGoalStats!$A$3:$AE$998,20,FALSE)</f>
        <v>#REF!</v>
      </c>
      <c r="L146" s="58" t="e">
        <f>VLOOKUP($S146,PercentGoalStats!$A$3:$AE$998,21,FALSE)</f>
        <v>#REF!</v>
      </c>
      <c r="M146" s="58" t="e">
        <f>VLOOKUP($S146,PercentGoalStats!$A$3:$AE$998,23,FALSE)</f>
        <v>#REF!</v>
      </c>
      <c r="N146" s="58" t="e">
        <f>VLOOKUP($S146,PercentGoalStats!$A$3:$AE$998,24,FALSE)</f>
        <v>#REF!</v>
      </c>
      <c r="O146" s="58" t="e">
        <f>VLOOKUP($S146,PercentGoalStats!$A$3:$AE$998,26,FALSE)</f>
        <v>#REF!</v>
      </c>
      <c r="P146" s="58" t="e">
        <f>VLOOKUP($S146,PercentGoalStats!$A$3:$AE$998,27,FALSE)</f>
        <v>#REF!</v>
      </c>
      <c r="Q146" s="58" t="e">
        <f>VLOOKUP($S146,PercentGoalStats!$A$3:$AE$998,29,FALSE)</f>
        <v>#REF!</v>
      </c>
      <c r="R146" s="58" t="e">
        <f>VLOOKUP($S146,PercentGoalStats!$A$3:$AE$998,30,FALSE)</f>
        <v>#REF!</v>
      </c>
      <c r="S146" s="53" t="e">
        <f>Fixtures!#REF!</f>
        <v>#REF!</v>
      </c>
      <c r="T146" s="54" t="e">
        <f>Fixtures!#REF!</f>
        <v>#REF!</v>
      </c>
      <c r="U146" s="53" t="e">
        <f>Fixtures!#REF!</f>
        <v>#REF!</v>
      </c>
      <c r="V146" s="57" t="e">
        <f>VLOOKUP($U146,PercentGoalStats!$A$3:$AE$998,5,FALSE)</f>
        <v>#REF!</v>
      </c>
      <c r="W146" s="58" t="e">
        <f>VLOOKUP($U146,PercentGoalStats!$A$3:$AE$998,7,FALSE)</f>
        <v>#REF!</v>
      </c>
      <c r="X146" s="58" t="e">
        <f>VLOOKUP($U146,PercentGoalStats!$A$3:$AE$998,8,FALSE)</f>
        <v>#REF!</v>
      </c>
      <c r="Y146" s="58" t="e">
        <f>VLOOKUP($U146,PercentGoalStats!$A$3:$AE$998,10,FALSE)</f>
        <v>#REF!</v>
      </c>
      <c r="Z146" s="58" t="e">
        <f>VLOOKUP($U146,PercentGoalStats!$A$3:$AE$998,11,FALSE)</f>
        <v>#REF!</v>
      </c>
      <c r="AA146" s="58" t="e">
        <f>VLOOKUP($U146,PercentGoalStats!$A$3:$AE$998,13,FALSE)</f>
        <v>#REF!</v>
      </c>
      <c r="AB146" s="58" t="e">
        <f>VLOOKUP($U146,PercentGoalStats!$A$3:$AE$998,14,FALSE)</f>
        <v>#REF!</v>
      </c>
      <c r="AC146" s="58" t="e">
        <f>VLOOKUP($U146,PercentGoalStats!$A$3:$AE$998,16,FALSE)</f>
        <v>#REF!</v>
      </c>
      <c r="AD146" s="58" t="e">
        <f>VLOOKUP($U146,PercentGoalStats!$A$3:$AE$998,17,FALSE)</f>
        <v>#REF!</v>
      </c>
      <c r="AE146" s="58" t="e">
        <f>VLOOKUP($U146,PercentGoalStats!$A$3:$AE$998,19,FALSE)</f>
        <v>#REF!</v>
      </c>
      <c r="AF146" s="58" t="e">
        <f>VLOOKUP($U146,PercentGoalStats!$A$3:$AE$998,20,FALSE)</f>
        <v>#REF!</v>
      </c>
      <c r="AG146" s="58" t="e">
        <f>VLOOKUP($U146,PercentGoalStats!$A$3:$AE$998,22,FALSE)</f>
        <v>#REF!</v>
      </c>
      <c r="AH146" s="58" t="e">
        <f>VLOOKUP($U146,PercentGoalStats!$A$3:$AE$998,23,FALSE)</f>
        <v>#REF!</v>
      </c>
      <c r="AI146" s="58" t="e">
        <f>VLOOKUP($U146,PercentGoalStats!$A$3:$AE$998,25,FALSE)</f>
        <v>#REF!</v>
      </c>
      <c r="AJ146" s="58" t="e">
        <f>VLOOKUP($U146,PercentGoalStats!$A$3:$AE$998,26,FALSE)</f>
        <v>#REF!</v>
      </c>
      <c r="AK146" s="58" t="e">
        <f>VLOOKUP($U146,PercentGoalStats!$A$3:$AE$998,28,FALSE)</f>
        <v>#REF!</v>
      </c>
      <c r="AL146" s="58" t="e">
        <f>VLOOKUP($U146,PercentGoalStats!$A$3:$AE$998,29,FALSE)</f>
        <v>#REF!</v>
      </c>
      <c r="AM146" s="58" t="e">
        <f>VLOOKUP($U146,PercentGoalStats!$A$3:$AE$998,31,FALSE)</f>
        <v>#REF!</v>
      </c>
    </row>
    <row r="147" spans="1:39" hidden="1" x14ac:dyDescent="0.3">
      <c r="A147" s="57" t="e">
        <f>VLOOKUP($S147,PercentGoalStats!$A$3:$AE$998,5,FALSE)</f>
        <v>#REF!</v>
      </c>
      <c r="B147" s="58" t="e">
        <f>VLOOKUP($S147,PercentGoalStats!$A$3:$AE$998,6,FALSE)</f>
        <v>#REF!</v>
      </c>
      <c r="C147" s="58" t="e">
        <f>VLOOKUP($S147,PercentGoalStats!$A$3:$AE$998,8,FALSE)</f>
        <v>#REF!</v>
      </c>
      <c r="D147" s="58" t="e">
        <f>VLOOKUP($S147,PercentGoalStats!$A$3:$AE$998,9,FALSE)</f>
        <v>#REF!</v>
      </c>
      <c r="E147" s="58" t="e">
        <f>VLOOKUP($S147,PercentGoalStats!$A$3:$AE$998,11,FALSE)</f>
        <v>#REF!</v>
      </c>
      <c r="F147" s="58" t="e">
        <f>VLOOKUP($S147,PercentGoalStats!$A$3:$AE$998,12,FALSE)</f>
        <v>#REF!</v>
      </c>
      <c r="G147" s="58" t="e">
        <f>VLOOKUP($S147,PercentGoalStats!$A$3:$AE$998,14,FALSE)</f>
        <v>#REF!</v>
      </c>
      <c r="H147" s="58" t="e">
        <f>VLOOKUP($S147,PercentGoalStats!$A$3:$AE$998,15,FALSE)</f>
        <v>#REF!</v>
      </c>
      <c r="I147" s="58" t="e">
        <f>VLOOKUP($S147,PercentGoalStats!$A$3:$AE$998,17,FALSE)</f>
        <v>#REF!</v>
      </c>
      <c r="J147" s="58" t="e">
        <f>VLOOKUP($S147,PercentGoalStats!$A$3:$AE$998,18,FALSE)</f>
        <v>#REF!</v>
      </c>
      <c r="K147" s="58" t="e">
        <f>VLOOKUP($S147,PercentGoalStats!$A$3:$AE$998,20,FALSE)</f>
        <v>#REF!</v>
      </c>
      <c r="L147" s="58" t="e">
        <f>VLOOKUP($S147,PercentGoalStats!$A$3:$AE$998,21,FALSE)</f>
        <v>#REF!</v>
      </c>
      <c r="M147" s="58" t="e">
        <f>VLOOKUP($S147,PercentGoalStats!$A$3:$AE$998,23,FALSE)</f>
        <v>#REF!</v>
      </c>
      <c r="N147" s="58" t="e">
        <f>VLOOKUP($S147,PercentGoalStats!$A$3:$AE$998,24,FALSE)</f>
        <v>#REF!</v>
      </c>
      <c r="O147" s="58" t="e">
        <f>VLOOKUP($S147,PercentGoalStats!$A$3:$AE$998,26,FALSE)</f>
        <v>#REF!</v>
      </c>
      <c r="P147" s="58" t="e">
        <f>VLOOKUP($S147,PercentGoalStats!$A$3:$AE$998,27,FALSE)</f>
        <v>#REF!</v>
      </c>
      <c r="Q147" s="58" t="e">
        <f>VLOOKUP($S147,PercentGoalStats!$A$3:$AE$998,29,FALSE)</f>
        <v>#REF!</v>
      </c>
      <c r="R147" s="58" t="e">
        <f>VLOOKUP($S147,PercentGoalStats!$A$3:$AE$998,30,FALSE)</f>
        <v>#REF!</v>
      </c>
      <c r="S147" s="53" t="e">
        <f>Fixtures!#REF!</f>
        <v>#REF!</v>
      </c>
      <c r="T147" s="54" t="e">
        <f>Fixtures!#REF!</f>
        <v>#REF!</v>
      </c>
      <c r="U147" s="53" t="e">
        <f>Fixtures!#REF!</f>
        <v>#REF!</v>
      </c>
      <c r="V147" s="57" t="e">
        <f>VLOOKUP($U147,PercentGoalStats!$A$3:$AE$998,5,FALSE)</f>
        <v>#REF!</v>
      </c>
      <c r="W147" s="58" t="e">
        <f>VLOOKUP($U147,PercentGoalStats!$A$3:$AE$998,7,FALSE)</f>
        <v>#REF!</v>
      </c>
      <c r="X147" s="58" t="e">
        <f>VLOOKUP($U147,PercentGoalStats!$A$3:$AE$998,8,FALSE)</f>
        <v>#REF!</v>
      </c>
      <c r="Y147" s="58" t="e">
        <f>VLOOKUP($U147,PercentGoalStats!$A$3:$AE$998,10,FALSE)</f>
        <v>#REF!</v>
      </c>
      <c r="Z147" s="58" t="e">
        <f>VLOOKUP($U147,PercentGoalStats!$A$3:$AE$998,11,FALSE)</f>
        <v>#REF!</v>
      </c>
      <c r="AA147" s="58" t="e">
        <f>VLOOKUP($U147,PercentGoalStats!$A$3:$AE$998,13,FALSE)</f>
        <v>#REF!</v>
      </c>
      <c r="AB147" s="58" t="e">
        <f>VLOOKUP($U147,PercentGoalStats!$A$3:$AE$998,14,FALSE)</f>
        <v>#REF!</v>
      </c>
      <c r="AC147" s="58" t="e">
        <f>VLOOKUP($U147,PercentGoalStats!$A$3:$AE$998,16,FALSE)</f>
        <v>#REF!</v>
      </c>
      <c r="AD147" s="58" t="e">
        <f>VLOOKUP($U147,PercentGoalStats!$A$3:$AE$998,17,FALSE)</f>
        <v>#REF!</v>
      </c>
      <c r="AE147" s="58" t="e">
        <f>VLOOKUP($U147,PercentGoalStats!$A$3:$AE$998,19,FALSE)</f>
        <v>#REF!</v>
      </c>
      <c r="AF147" s="58" t="e">
        <f>VLOOKUP($U147,PercentGoalStats!$A$3:$AE$998,20,FALSE)</f>
        <v>#REF!</v>
      </c>
      <c r="AG147" s="58" t="e">
        <f>VLOOKUP($U147,PercentGoalStats!$A$3:$AE$998,22,FALSE)</f>
        <v>#REF!</v>
      </c>
      <c r="AH147" s="58" t="e">
        <f>VLOOKUP($U147,PercentGoalStats!$A$3:$AE$998,23,FALSE)</f>
        <v>#REF!</v>
      </c>
      <c r="AI147" s="58" t="e">
        <f>VLOOKUP($U147,PercentGoalStats!$A$3:$AE$998,25,FALSE)</f>
        <v>#REF!</v>
      </c>
      <c r="AJ147" s="58" t="e">
        <f>VLOOKUP($U147,PercentGoalStats!$A$3:$AE$998,26,FALSE)</f>
        <v>#REF!</v>
      </c>
      <c r="AK147" s="58" t="e">
        <f>VLOOKUP($U147,PercentGoalStats!$A$3:$AE$998,28,FALSE)</f>
        <v>#REF!</v>
      </c>
      <c r="AL147" s="58" t="e">
        <f>VLOOKUP($U147,PercentGoalStats!$A$3:$AE$998,29,FALSE)</f>
        <v>#REF!</v>
      </c>
      <c r="AM147" s="58" t="e">
        <f>VLOOKUP($U147,PercentGoalStats!$A$3:$AE$998,31,FALSE)</f>
        <v>#REF!</v>
      </c>
    </row>
    <row r="148" spans="1:39" hidden="1" x14ac:dyDescent="0.3">
      <c r="A148" s="57" t="e">
        <f>VLOOKUP($S148,PercentGoalStats!$A$3:$AE$998,5,FALSE)</f>
        <v>#REF!</v>
      </c>
      <c r="B148" s="58" t="e">
        <f>VLOOKUP($S148,PercentGoalStats!$A$3:$AE$998,6,FALSE)</f>
        <v>#REF!</v>
      </c>
      <c r="C148" s="58" t="e">
        <f>VLOOKUP($S148,PercentGoalStats!$A$3:$AE$998,8,FALSE)</f>
        <v>#REF!</v>
      </c>
      <c r="D148" s="58" t="e">
        <f>VLOOKUP($S148,PercentGoalStats!$A$3:$AE$998,9,FALSE)</f>
        <v>#REF!</v>
      </c>
      <c r="E148" s="58" t="e">
        <f>VLOOKUP($S148,PercentGoalStats!$A$3:$AE$998,11,FALSE)</f>
        <v>#REF!</v>
      </c>
      <c r="F148" s="58" t="e">
        <f>VLOOKUP($S148,PercentGoalStats!$A$3:$AE$998,12,FALSE)</f>
        <v>#REF!</v>
      </c>
      <c r="G148" s="58" t="e">
        <f>VLOOKUP($S148,PercentGoalStats!$A$3:$AE$998,14,FALSE)</f>
        <v>#REF!</v>
      </c>
      <c r="H148" s="58" t="e">
        <f>VLOOKUP($S148,PercentGoalStats!$A$3:$AE$998,15,FALSE)</f>
        <v>#REF!</v>
      </c>
      <c r="I148" s="58" t="e">
        <f>VLOOKUP($S148,PercentGoalStats!$A$3:$AE$998,17,FALSE)</f>
        <v>#REF!</v>
      </c>
      <c r="J148" s="58" t="e">
        <f>VLOOKUP($S148,PercentGoalStats!$A$3:$AE$998,18,FALSE)</f>
        <v>#REF!</v>
      </c>
      <c r="K148" s="58" t="e">
        <f>VLOOKUP($S148,PercentGoalStats!$A$3:$AE$998,20,FALSE)</f>
        <v>#REF!</v>
      </c>
      <c r="L148" s="58" t="e">
        <f>VLOOKUP($S148,PercentGoalStats!$A$3:$AE$998,21,FALSE)</f>
        <v>#REF!</v>
      </c>
      <c r="M148" s="58" t="e">
        <f>VLOOKUP($S148,PercentGoalStats!$A$3:$AE$998,23,FALSE)</f>
        <v>#REF!</v>
      </c>
      <c r="N148" s="58" t="e">
        <f>VLOOKUP($S148,PercentGoalStats!$A$3:$AE$998,24,FALSE)</f>
        <v>#REF!</v>
      </c>
      <c r="O148" s="58" t="e">
        <f>VLOOKUP($S148,PercentGoalStats!$A$3:$AE$998,26,FALSE)</f>
        <v>#REF!</v>
      </c>
      <c r="P148" s="58" t="e">
        <f>VLOOKUP($S148,PercentGoalStats!$A$3:$AE$998,27,FALSE)</f>
        <v>#REF!</v>
      </c>
      <c r="Q148" s="58" t="e">
        <f>VLOOKUP($S148,PercentGoalStats!$A$3:$AE$998,29,FALSE)</f>
        <v>#REF!</v>
      </c>
      <c r="R148" s="58" t="e">
        <f>VLOOKUP($S148,PercentGoalStats!$A$3:$AE$998,30,FALSE)</f>
        <v>#REF!</v>
      </c>
      <c r="S148" s="53" t="e">
        <f>Fixtures!#REF!</f>
        <v>#REF!</v>
      </c>
      <c r="T148" s="54" t="e">
        <f>Fixtures!#REF!</f>
        <v>#REF!</v>
      </c>
      <c r="U148" s="53" t="e">
        <f>Fixtures!#REF!</f>
        <v>#REF!</v>
      </c>
      <c r="V148" s="57" t="e">
        <f>VLOOKUP($U148,PercentGoalStats!$A$3:$AE$998,5,FALSE)</f>
        <v>#REF!</v>
      </c>
      <c r="W148" s="58" t="e">
        <f>VLOOKUP($U148,PercentGoalStats!$A$3:$AE$998,7,FALSE)</f>
        <v>#REF!</v>
      </c>
      <c r="X148" s="58" t="e">
        <f>VLOOKUP($U148,PercentGoalStats!$A$3:$AE$998,8,FALSE)</f>
        <v>#REF!</v>
      </c>
      <c r="Y148" s="58" t="e">
        <f>VLOOKUP($U148,PercentGoalStats!$A$3:$AE$998,10,FALSE)</f>
        <v>#REF!</v>
      </c>
      <c r="Z148" s="58" t="e">
        <f>VLOOKUP($U148,PercentGoalStats!$A$3:$AE$998,11,FALSE)</f>
        <v>#REF!</v>
      </c>
      <c r="AA148" s="58" t="e">
        <f>VLOOKUP($U148,PercentGoalStats!$A$3:$AE$998,13,FALSE)</f>
        <v>#REF!</v>
      </c>
      <c r="AB148" s="58" t="e">
        <f>VLOOKUP($U148,PercentGoalStats!$A$3:$AE$998,14,FALSE)</f>
        <v>#REF!</v>
      </c>
      <c r="AC148" s="58" t="e">
        <f>VLOOKUP($U148,PercentGoalStats!$A$3:$AE$998,16,FALSE)</f>
        <v>#REF!</v>
      </c>
      <c r="AD148" s="58" t="e">
        <f>VLOOKUP($U148,PercentGoalStats!$A$3:$AE$998,17,FALSE)</f>
        <v>#REF!</v>
      </c>
      <c r="AE148" s="58" t="e">
        <f>VLOOKUP($U148,PercentGoalStats!$A$3:$AE$998,19,FALSE)</f>
        <v>#REF!</v>
      </c>
      <c r="AF148" s="58" t="e">
        <f>VLOOKUP($U148,PercentGoalStats!$A$3:$AE$998,20,FALSE)</f>
        <v>#REF!</v>
      </c>
      <c r="AG148" s="58" t="e">
        <f>VLOOKUP($U148,PercentGoalStats!$A$3:$AE$998,22,FALSE)</f>
        <v>#REF!</v>
      </c>
      <c r="AH148" s="58" t="e">
        <f>VLOOKUP($U148,PercentGoalStats!$A$3:$AE$998,23,FALSE)</f>
        <v>#REF!</v>
      </c>
      <c r="AI148" s="58" t="e">
        <f>VLOOKUP($U148,PercentGoalStats!$A$3:$AE$998,25,FALSE)</f>
        <v>#REF!</v>
      </c>
      <c r="AJ148" s="58" t="e">
        <f>VLOOKUP($U148,PercentGoalStats!$A$3:$AE$998,26,FALSE)</f>
        <v>#REF!</v>
      </c>
      <c r="AK148" s="58" t="e">
        <f>VLOOKUP($U148,PercentGoalStats!$A$3:$AE$998,28,FALSE)</f>
        <v>#REF!</v>
      </c>
      <c r="AL148" s="58" t="e">
        <f>VLOOKUP($U148,PercentGoalStats!$A$3:$AE$998,29,FALSE)</f>
        <v>#REF!</v>
      </c>
      <c r="AM148" s="58" t="e">
        <f>VLOOKUP($U148,PercentGoalStats!$A$3:$AE$998,31,FALSE)</f>
        <v>#REF!</v>
      </c>
    </row>
    <row r="149" spans="1:39" hidden="1" x14ac:dyDescent="0.3">
      <c r="A149" s="57" t="e">
        <f>VLOOKUP($S149,PercentGoalStats!$A$3:$AE$998,5,FALSE)</f>
        <v>#REF!</v>
      </c>
      <c r="B149" s="58" t="e">
        <f>VLOOKUP($S149,PercentGoalStats!$A$3:$AE$998,6,FALSE)</f>
        <v>#REF!</v>
      </c>
      <c r="C149" s="58" t="e">
        <f>VLOOKUP($S149,PercentGoalStats!$A$3:$AE$998,8,FALSE)</f>
        <v>#REF!</v>
      </c>
      <c r="D149" s="58" t="e">
        <f>VLOOKUP($S149,PercentGoalStats!$A$3:$AE$998,9,FALSE)</f>
        <v>#REF!</v>
      </c>
      <c r="E149" s="58" t="e">
        <f>VLOOKUP($S149,PercentGoalStats!$A$3:$AE$998,11,FALSE)</f>
        <v>#REF!</v>
      </c>
      <c r="F149" s="58" t="e">
        <f>VLOOKUP($S149,PercentGoalStats!$A$3:$AE$998,12,FALSE)</f>
        <v>#REF!</v>
      </c>
      <c r="G149" s="58" t="e">
        <f>VLOOKUP($S149,PercentGoalStats!$A$3:$AE$998,14,FALSE)</f>
        <v>#REF!</v>
      </c>
      <c r="H149" s="58" t="e">
        <f>VLOOKUP($S149,PercentGoalStats!$A$3:$AE$998,15,FALSE)</f>
        <v>#REF!</v>
      </c>
      <c r="I149" s="58" t="e">
        <f>VLOOKUP($S149,PercentGoalStats!$A$3:$AE$998,17,FALSE)</f>
        <v>#REF!</v>
      </c>
      <c r="J149" s="58" t="e">
        <f>VLOOKUP($S149,PercentGoalStats!$A$3:$AE$998,18,FALSE)</f>
        <v>#REF!</v>
      </c>
      <c r="K149" s="58" t="e">
        <f>VLOOKUP($S149,PercentGoalStats!$A$3:$AE$998,20,FALSE)</f>
        <v>#REF!</v>
      </c>
      <c r="L149" s="58" t="e">
        <f>VLOOKUP($S149,PercentGoalStats!$A$3:$AE$998,21,FALSE)</f>
        <v>#REF!</v>
      </c>
      <c r="M149" s="58" t="e">
        <f>VLOOKUP($S149,PercentGoalStats!$A$3:$AE$998,23,FALSE)</f>
        <v>#REF!</v>
      </c>
      <c r="N149" s="58" t="e">
        <f>VLOOKUP($S149,PercentGoalStats!$A$3:$AE$998,24,FALSE)</f>
        <v>#REF!</v>
      </c>
      <c r="O149" s="58" t="e">
        <f>VLOOKUP($S149,PercentGoalStats!$A$3:$AE$998,26,FALSE)</f>
        <v>#REF!</v>
      </c>
      <c r="P149" s="58" t="e">
        <f>VLOOKUP($S149,PercentGoalStats!$A$3:$AE$998,27,FALSE)</f>
        <v>#REF!</v>
      </c>
      <c r="Q149" s="58" t="e">
        <f>VLOOKUP($S149,PercentGoalStats!$A$3:$AE$998,29,FALSE)</f>
        <v>#REF!</v>
      </c>
      <c r="R149" s="58" t="e">
        <f>VLOOKUP($S149,PercentGoalStats!$A$3:$AE$998,30,FALSE)</f>
        <v>#REF!</v>
      </c>
      <c r="S149" s="53" t="e">
        <f>Fixtures!#REF!</f>
        <v>#REF!</v>
      </c>
      <c r="T149" s="54" t="e">
        <f>Fixtures!#REF!</f>
        <v>#REF!</v>
      </c>
      <c r="U149" s="53" t="e">
        <f>Fixtures!#REF!</f>
        <v>#REF!</v>
      </c>
      <c r="V149" s="57" t="e">
        <f>VLOOKUP($U149,PercentGoalStats!$A$3:$AE$998,5,FALSE)</f>
        <v>#REF!</v>
      </c>
      <c r="W149" s="58" t="e">
        <f>VLOOKUP($U149,PercentGoalStats!$A$3:$AE$998,7,FALSE)</f>
        <v>#REF!</v>
      </c>
      <c r="X149" s="58" t="e">
        <f>VLOOKUP($U149,PercentGoalStats!$A$3:$AE$998,8,FALSE)</f>
        <v>#REF!</v>
      </c>
      <c r="Y149" s="58" t="e">
        <f>VLOOKUP($U149,PercentGoalStats!$A$3:$AE$998,10,FALSE)</f>
        <v>#REF!</v>
      </c>
      <c r="Z149" s="58" t="e">
        <f>VLOOKUP($U149,PercentGoalStats!$A$3:$AE$998,11,FALSE)</f>
        <v>#REF!</v>
      </c>
      <c r="AA149" s="58" t="e">
        <f>VLOOKUP($U149,PercentGoalStats!$A$3:$AE$998,13,FALSE)</f>
        <v>#REF!</v>
      </c>
      <c r="AB149" s="58" t="e">
        <f>VLOOKUP($U149,PercentGoalStats!$A$3:$AE$998,14,FALSE)</f>
        <v>#REF!</v>
      </c>
      <c r="AC149" s="58" t="e">
        <f>VLOOKUP($U149,PercentGoalStats!$A$3:$AE$998,16,FALSE)</f>
        <v>#REF!</v>
      </c>
      <c r="AD149" s="58" t="e">
        <f>VLOOKUP($U149,PercentGoalStats!$A$3:$AE$998,17,FALSE)</f>
        <v>#REF!</v>
      </c>
      <c r="AE149" s="58" t="e">
        <f>VLOOKUP($U149,PercentGoalStats!$A$3:$AE$998,19,FALSE)</f>
        <v>#REF!</v>
      </c>
      <c r="AF149" s="58" t="e">
        <f>VLOOKUP($U149,PercentGoalStats!$A$3:$AE$998,20,FALSE)</f>
        <v>#REF!</v>
      </c>
      <c r="AG149" s="58" t="e">
        <f>VLOOKUP($U149,PercentGoalStats!$A$3:$AE$998,22,FALSE)</f>
        <v>#REF!</v>
      </c>
      <c r="AH149" s="58" t="e">
        <f>VLOOKUP($U149,PercentGoalStats!$A$3:$AE$998,23,FALSE)</f>
        <v>#REF!</v>
      </c>
      <c r="AI149" s="58" t="e">
        <f>VLOOKUP($U149,PercentGoalStats!$A$3:$AE$998,25,FALSE)</f>
        <v>#REF!</v>
      </c>
      <c r="AJ149" s="58" t="e">
        <f>VLOOKUP($U149,PercentGoalStats!$A$3:$AE$998,26,FALSE)</f>
        <v>#REF!</v>
      </c>
      <c r="AK149" s="58" t="e">
        <f>VLOOKUP($U149,PercentGoalStats!$A$3:$AE$998,28,FALSE)</f>
        <v>#REF!</v>
      </c>
      <c r="AL149" s="58" t="e">
        <f>VLOOKUP($U149,PercentGoalStats!$A$3:$AE$998,29,FALSE)</f>
        <v>#REF!</v>
      </c>
      <c r="AM149" s="58" t="e">
        <f>VLOOKUP($U149,PercentGoalStats!$A$3:$AE$998,31,FALSE)</f>
        <v>#REF!</v>
      </c>
    </row>
    <row r="150" spans="1:39" hidden="1" x14ac:dyDescent="0.3">
      <c r="A150" s="57" t="e">
        <f>VLOOKUP($S150,PercentGoalStats!$A$3:$AE$998,5,FALSE)</f>
        <v>#REF!</v>
      </c>
      <c r="B150" s="58" t="e">
        <f>VLOOKUP($S150,PercentGoalStats!$A$3:$AE$998,6,FALSE)</f>
        <v>#REF!</v>
      </c>
      <c r="C150" s="58" t="e">
        <f>VLOOKUP($S150,PercentGoalStats!$A$3:$AE$998,8,FALSE)</f>
        <v>#REF!</v>
      </c>
      <c r="D150" s="58" t="e">
        <f>VLOOKUP($S150,PercentGoalStats!$A$3:$AE$998,9,FALSE)</f>
        <v>#REF!</v>
      </c>
      <c r="E150" s="58" t="e">
        <f>VLOOKUP($S150,PercentGoalStats!$A$3:$AE$998,11,FALSE)</f>
        <v>#REF!</v>
      </c>
      <c r="F150" s="58" t="e">
        <f>VLOOKUP($S150,PercentGoalStats!$A$3:$AE$998,12,FALSE)</f>
        <v>#REF!</v>
      </c>
      <c r="G150" s="58" t="e">
        <f>VLOOKUP($S150,PercentGoalStats!$A$3:$AE$998,14,FALSE)</f>
        <v>#REF!</v>
      </c>
      <c r="H150" s="58" t="e">
        <f>VLOOKUP($S150,PercentGoalStats!$A$3:$AE$998,15,FALSE)</f>
        <v>#REF!</v>
      </c>
      <c r="I150" s="58" t="e">
        <f>VLOOKUP($S150,PercentGoalStats!$A$3:$AE$998,17,FALSE)</f>
        <v>#REF!</v>
      </c>
      <c r="J150" s="58" t="e">
        <f>VLOOKUP($S150,PercentGoalStats!$A$3:$AE$998,18,FALSE)</f>
        <v>#REF!</v>
      </c>
      <c r="K150" s="58" t="e">
        <f>VLOOKUP($S150,PercentGoalStats!$A$3:$AE$998,20,FALSE)</f>
        <v>#REF!</v>
      </c>
      <c r="L150" s="58" t="e">
        <f>VLOOKUP($S150,PercentGoalStats!$A$3:$AE$998,21,FALSE)</f>
        <v>#REF!</v>
      </c>
      <c r="M150" s="58" t="e">
        <f>VLOOKUP($S150,PercentGoalStats!$A$3:$AE$998,23,FALSE)</f>
        <v>#REF!</v>
      </c>
      <c r="N150" s="58" t="e">
        <f>VLOOKUP($S150,PercentGoalStats!$A$3:$AE$998,24,FALSE)</f>
        <v>#REF!</v>
      </c>
      <c r="O150" s="58" t="e">
        <f>VLOOKUP($S150,PercentGoalStats!$A$3:$AE$998,26,FALSE)</f>
        <v>#REF!</v>
      </c>
      <c r="P150" s="58" t="e">
        <f>VLOOKUP($S150,PercentGoalStats!$A$3:$AE$998,27,FALSE)</f>
        <v>#REF!</v>
      </c>
      <c r="Q150" s="58" t="e">
        <f>VLOOKUP($S150,PercentGoalStats!$A$3:$AE$998,29,FALSE)</f>
        <v>#REF!</v>
      </c>
      <c r="R150" s="58" t="e">
        <f>VLOOKUP($S150,PercentGoalStats!$A$3:$AE$998,30,FALSE)</f>
        <v>#REF!</v>
      </c>
      <c r="S150" s="53" t="e">
        <f>Fixtures!#REF!</f>
        <v>#REF!</v>
      </c>
      <c r="T150" s="54" t="e">
        <f>Fixtures!#REF!</f>
        <v>#REF!</v>
      </c>
      <c r="U150" s="53" t="e">
        <f>Fixtures!#REF!</f>
        <v>#REF!</v>
      </c>
      <c r="V150" s="57" t="e">
        <f>VLOOKUP($U150,PercentGoalStats!$A$3:$AE$998,5,FALSE)</f>
        <v>#REF!</v>
      </c>
      <c r="W150" s="58" t="e">
        <f>VLOOKUP($U150,PercentGoalStats!$A$3:$AE$998,7,FALSE)</f>
        <v>#REF!</v>
      </c>
      <c r="X150" s="58" t="e">
        <f>VLOOKUP($U150,PercentGoalStats!$A$3:$AE$998,8,FALSE)</f>
        <v>#REF!</v>
      </c>
      <c r="Y150" s="58" t="e">
        <f>VLOOKUP($U150,PercentGoalStats!$A$3:$AE$998,10,FALSE)</f>
        <v>#REF!</v>
      </c>
      <c r="Z150" s="58" t="e">
        <f>VLOOKUP($U150,PercentGoalStats!$A$3:$AE$998,11,FALSE)</f>
        <v>#REF!</v>
      </c>
      <c r="AA150" s="58" t="e">
        <f>VLOOKUP($U150,PercentGoalStats!$A$3:$AE$998,13,FALSE)</f>
        <v>#REF!</v>
      </c>
      <c r="AB150" s="58" t="e">
        <f>VLOOKUP($U150,PercentGoalStats!$A$3:$AE$998,14,FALSE)</f>
        <v>#REF!</v>
      </c>
      <c r="AC150" s="58" t="e">
        <f>VLOOKUP($U150,PercentGoalStats!$A$3:$AE$998,16,FALSE)</f>
        <v>#REF!</v>
      </c>
      <c r="AD150" s="58" t="e">
        <f>VLOOKUP($U150,PercentGoalStats!$A$3:$AE$998,17,FALSE)</f>
        <v>#REF!</v>
      </c>
      <c r="AE150" s="58" t="e">
        <f>VLOOKUP($U150,PercentGoalStats!$A$3:$AE$998,19,FALSE)</f>
        <v>#REF!</v>
      </c>
      <c r="AF150" s="58" t="e">
        <f>VLOOKUP($U150,PercentGoalStats!$A$3:$AE$998,20,FALSE)</f>
        <v>#REF!</v>
      </c>
      <c r="AG150" s="58" t="e">
        <f>VLOOKUP($U150,PercentGoalStats!$A$3:$AE$998,22,FALSE)</f>
        <v>#REF!</v>
      </c>
      <c r="AH150" s="58" t="e">
        <f>VLOOKUP($U150,PercentGoalStats!$A$3:$AE$998,23,FALSE)</f>
        <v>#REF!</v>
      </c>
      <c r="AI150" s="58" t="e">
        <f>VLOOKUP($U150,PercentGoalStats!$A$3:$AE$998,25,FALSE)</f>
        <v>#REF!</v>
      </c>
      <c r="AJ150" s="58" t="e">
        <f>VLOOKUP($U150,PercentGoalStats!$A$3:$AE$998,26,FALSE)</f>
        <v>#REF!</v>
      </c>
      <c r="AK150" s="58" t="e">
        <f>VLOOKUP($U150,PercentGoalStats!$A$3:$AE$998,28,FALSE)</f>
        <v>#REF!</v>
      </c>
      <c r="AL150" s="58" t="e">
        <f>VLOOKUP($U150,PercentGoalStats!$A$3:$AE$998,29,FALSE)</f>
        <v>#REF!</v>
      </c>
      <c r="AM150" s="58" t="e">
        <f>VLOOKUP($U150,PercentGoalStats!$A$3:$AE$998,31,FALSE)</f>
        <v>#REF!</v>
      </c>
    </row>
    <row r="151" spans="1:39" hidden="1" x14ac:dyDescent="0.3">
      <c r="A151" s="57" t="e">
        <f>VLOOKUP($S151,PercentGoalStats!$A$3:$AE$998,5,FALSE)</f>
        <v>#REF!</v>
      </c>
      <c r="B151" s="58" t="e">
        <f>VLOOKUP($S151,PercentGoalStats!$A$3:$AE$998,6,FALSE)</f>
        <v>#REF!</v>
      </c>
      <c r="C151" s="58" t="e">
        <f>VLOOKUP($S151,PercentGoalStats!$A$3:$AE$998,8,FALSE)</f>
        <v>#REF!</v>
      </c>
      <c r="D151" s="58" t="e">
        <f>VLOOKUP($S151,PercentGoalStats!$A$3:$AE$998,9,FALSE)</f>
        <v>#REF!</v>
      </c>
      <c r="E151" s="58" t="e">
        <f>VLOOKUP($S151,PercentGoalStats!$A$3:$AE$998,11,FALSE)</f>
        <v>#REF!</v>
      </c>
      <c r="F151" s="58" t="e">
        <f>VLOOKUP($S151,PercentGoalStats!$A$3:$AE$998,12,FALSE)</f>
        <v>#REF!</v>
      </c>
      <c r="G151" s="58" t="e">
        <f>VLOOKUP($S151,PercentGoalStats!$A$3:$AE$998,14,FALSE)</f>
        <v>#REF!</v>
      </c>
      <c r="H151" s="58" t="e">
        <f>VLOOKUP($S151,PercentGoalStats!$A$3:$AE$998,15,FALSE)</f>
        <v>#REF!</v>
      </c>
      <c r="I151" s="58" t="e">
        <f>VLOOKUP($S151,PercentGoalStats!$A$3:$AE$998,17,FALSE)</f>
        <v>#REF!</v>
      </c>
      <c r="J151" s="58" t="e">
        <f>VLOOKUP($S151,PercentGoalStats!$A$3:$AE$998,18,FALSE)</f>
        <v>#REF!</v>
      </c>
      <c r="K151" s="58" t="e">
        <f>VLOOKUP($S151,PercentGoalStats!$A$3:$AE$998,20,FALSE)</f>
        <v>#REF!</v>
      </c>
      <c r="L151" s="58" t="e">
        <f>VLOOKUP($S151,PercentGoalStats!$A$3:$AE$998,21,FALSE)</f>
        <v>#REF!</v>
      </c>
      <c r="M151" s="58" t="e">
        <f>VLOOKUP($S151,PercentGoalStats!$A$3:$AE$998,23,FALSE)</f>
        <v>#REF!</v>
      </c>
      <c r="N151" s="58" t="e">
        <f>VLOOKUP($S151,PercentGoalStats!$A$3:$AE$998,24,FALSE)</f>
        <v>#REF!</v>
      </c>
      <c r="O151" s="58" t="e">
        <f>VLOOKUP($S151,PercentGoalStats!$A$3:$AE$998,26,FALSE)</f>
        <v>#REF!</v>
      </c>
      <c r="P151" s="58" t="e">
        <f>VLOOKUP($S151,PercentGoalStats!$A$3:$AE$998,27,FALSE)</f>
        <v>#REF!</v>
      </c>
      <c r="Q151" s="58" t="e">
        <f>VLOOKUP($S151,PercentGoalStats!$A$3:$AE$998,29,FALSE)</f>
        <v>#REF!</v>
      </c>
      <c r="R151" s="58" t="e">
        <f>VLOOKUP($S151,PercentGoalStats!$A$3:$AE$998,30,FALSE)</f>
        <v>#REF!</v>
      </c>
      <c r="S151" s="53" t="e">
        <f>Fixtures!#REF!</f>
        <v>#REF!</v>
      </c>
      <c r="T151" s="54" t="e">
        <f>Fixtures!#REF!</f>
        <v>#REF!</v>
      </c>
      <c r="U151" s="53" t="e">
        <f>Fixtures!#REF!</f>
        <v>#REF!</v>
      </c>
      <c r="V151" s="57" t="e">
        <f>VLOOKUP($U151,PercentGoalStats!$A$3:$AE$998,5,FALSE)</f>
        <v>#REF!</v>
      </c>
      <c r="W151" s="58" t="e">
        <f>VLOOKUP($U151,PercentGoalStats!$A$3:$AE$998,7,FALSE)</f>
        <v>#REF!</v>
      </c>
      <c r="X151" s="58" t="e">
        <f>VLOOKUP($U151,PercentGoalStats!$A$3:$AE$998,8,FALSE)</f>
        <v>#REF!</v>
      </c>
      <c r="Y151" s="58" t="e">
        <f>VLOOKUP($U151,PercentGoalStats!$A$3:$AE$998,10,FALSE)</f>
        <v>#REF!</v>
      </c>
      <c r="Z151" s="58" t="e">
        <f>VLOOKUP($U151,PercentGoalStats!$A$3:$AE$998,11,FALSE)</f>
        <v>#REF!</v>
      </c>
      <c r="AA151" s="58" t="e">
        <f>VLOOKUP($U151,PercentGoalStats!$A$3:$AE$998,13,FALSE)</f>
        <v>#REF!</v>
      </c>
      <c r="AB151" s="58" t="e">
        <f>VLOOKUP($U151,PercentGoalStats!$A$3:$AE$998,14,FALSE)</f>
        <v>#REF!</v>
      </c>
      <c r="AC151" s="58" t="e">
        <f>VLOOKUP($U151,PercentGoalStats!$A$3:$AE$998,16,FALSE)</f>
        <v>#REF!</v>
      </c>
      <c r="AD151" s="58" t="e">
        <f>VLOOKUP($U151,PercentGoalStats!$A$3:$AE$998,17,FALSE)</f>
        <v>#REF!</v>
      </c>
      <c r="AE151" s="58" t="e">
        <f>VLOOKUP($U151,PercentGoalStats!$A$3:$AE$998,19,FALSE)</f>
        <v>#REF!</v>
      </c>
      <c r="AF151" s="58" t="e">
        <f>VLOOKUP($U151,PercentGoalStats!$A$3:$AE$998,20,FALSE)</f>
        <v>#REF!</v>
      </c>
      <c r="AG151" s="58" t="e">
        <f>VLOOKUP($U151,PercentGoalStats!$A$3:$AE$998,22,FALSE)</f>
        <v>#REF!</v>
      </c>
      <c r="AH151" s="58" t="e">
        <f>VLOOKUP($U151,PercentGoalStats!$A$3:$AE$998,23,FALSE)</f>
        <v>#REF!</v>
      </c>
      <c r="AI151" s="58" t="e">
        <f>VLOOKUP($U151,PercentGoalStats!$A$3:$AE$998,25,FALSE)</f>
        <v>#REF!</v>
      </c>
      <c r="AJ151" s="58" t="e">
        <f>VLOOKUP($U151,PercentGoalStats!$A$3:$AE$998,26,FALSE)</f>
        <v>#REF!</v>
      </c>
      <c r="AK151" s="58" t="e">
        <f>VLOOKUP($U151,PercentGoalStats!$A$3:$AE$998,28,FALSE)</f>
        <v>#REF!</v>
      </c>
      <c r="AL151" s="58" t="e">
        <f>VLOOKUP($U151,PercentGoalStats!$A$3:$AE$998,29,FALSE)</f>
        <v>#REF!</v>
      </c>
      <c r="AM151" s="58" t="e">
        <f>VLOOKUP($U151,PercentGoalStats!$A$3:$AE$998,31,FALSE)</f>
        <v>#REF!</v>
      </c>
    </row>
    <row r="152" spans="1:39" hidden="1" x14ac:dyDescent="0.3">
      <c r="A152" s="57" t="e">
        <f>VLOOKUP($S152,PercentGoalStats!$A$3:$AE$998,5,FALSE)</f>
        <v>#REF!</v>
      </c>
      <c r="B152" s="58" t="e">
        <f>VLOOKUP($S152,PercentGoalStats!$A$3:$AE$998,6,FALSE)</f>
        <v>#REF!</v>
      </c>
      <c r="C152" s="58" t="e">
        <f>VLOOKUP($S152,PercentGoalStats!$A$3:$AE$998,8,FALSE)</f>
        <v>#REF!</v>
      </c>
      <c r="D152" s="58" t="e">
        <f>VLOOKUP($S152,PercentGoalStats!$A$3:$AE$998,9,FALSE)</f>
        <v>#REF!</v>
      </c>
      <c r="E152" s="58" t="e">
        <f>VLOOKUP($S152,PercentGoalStats!$A$3:$AE$998,11,FALSE)</f>
        <v>#REF!</v>
      </c>
      <c r="F152" s="58" t="e">
        <f>VLOOKUP($S152,PercentGoalStats!$A$3:$AE$998,12,FALSE)</f>
        <v>#REF!</v>
      </c>
      <c r="G152" s="58" t="e">
        <f>VLOOKUP($S152,PercentGoalStats!$A$3:$AE$998,14,FALSE)</f>
        <v>#REF!</v>
      </c>
      <c r="H152" s="58" t="e">
        <f>VLOOKUP($S152,PercentGoalStats!$A$3:$AE$998,15,FALSE)</f>
        <v>#REF!</v>
      </c>
      <c r="I152" s="58" t="e">
        <f>VLOOKUP($S152,PercentGoalStats!$A$3:$AE$998,17,FALSE)</f>
        <v>#REF!</v>
      </c>
      <c r="J152" s="58" t="e">
        <f>VLOOKUP($S152,PercentGoalStats!$A$3:$AE$998,18,FALSE)</f>
        <v>#REF!</v>
      </c>
      <c r="K152" s="58" t="e">
        <f>VLOOKUP($S152,PercentGoalStats!$A$3:$AE$998,20,FALSE)</f>
        <v>#REF!</v>
      </c>
      <c r="L152" s="58" t="e">
        <f>VLOOKUP($S152,PercentGoalStats!$A$3:$AE$998,21,FALSE)</f>
        <v>#REF!</v>
      </c>
      <c r="M152" s="58" t="e">
        <f>VLOOKUP($S152,PercentGoalStats!$A$3:$AE$998,23,FALSE)</f>
        <v>#REF!</v>
      </c>
      <c r="N152" s="58" t="e">
        <f>VLOOKUP($S152,PercentGoalStats!$A$3:$AE$998,24,FALSE)</f>
        <v>#REF!</v>
      </c>
      <c r="O152" s="58" t="e">
        <f>VLOOKUP($S152,PercentGoalStats!$A$3:$AE$998,26,FALSE)</f>
        <v>#REF!</v>
      </c>
      <c r="P152" s="58" t="e">
        <f>VLOOKUP($S152,PercentGoalStats!$A$3:$AE$998,27,FALSE)</f>
        <v>#REF!</v>
      </c>
      <c r="Q152" s="58" t="e">
        <f>VLOOKUP($S152,PercentGoalStats!$A$3:$AE$998,29,FALSE)</f>
        <v>#REF!</v>
      </c>
      <c r="R152" s="58" t="e">
        <f>VLOOKUP($S152,PercentGoalStats!$A$3:$AE$998,30,FALSE)</f>
        <v>#REF!</v>
      </c>
      <c r="S152" s="53" t="e">
        <f>Fixtures!#REF!</f>
        <v>#REF!</v>
      </c>
      <c r="T152" s="54" t="e">
        <f>Fixtures!#REF!</f>
        <v>#REF!</v>
      </c>
      <c r="U152" s="53" t="e">
        <f>Fixtures!#REF!</f>
        <v>#REF!</v>
      </c>
      <c r="V152" s="57" t="e">
        <f>VLOOKUP($U152,PercentGoalStats!$A$3:$AE$998,5,FALSE)</f>
        <v>#REF!</v>
      </c>
      <c r="W152" s="58" t="e">
        <f>VLOOKUP($U152,PercentGoalStats!$A$3:$AE$998,7,FALSE)</f>
        <v>#REF!</v>
      </c>
      <c r="X152" s="58" t="e">
        <f>VLOOKUP($U152,PercentGoalStats!$A$3:$AE$998,8,FALSE)</f>
        <v>#REF!</v>
      </c>
      <c r="Y152" s="58" t="e">
        <f>VLOOKUP($U152,PercentGoalStats!$A$3:$AE$998,10,FALSE)</f>
        <v>#REF!</v>
      </c>
      <c r="Z152" s="58" t="e">
        <f>VLOOKUP($U152,PercentGoalStats!$A$3:$AE$998,11,FALSE)</f>
        <v>#REF!</v>
      </c>
      <c r="AA152" s="58" t="e">
        <f>VLOOKUP($U152,PercentGoalStats!$A$3:$AE$998,13,FALSE)</f>
        <v>#REF!</v>
      </c>
      <c r="AB152" s="58" t="e">
        <f>VLOOKUP($U152,PercentGoalStats!$A$3:$AE$998,14,FALSE)</f>
        <v>#REF!</v>
      </c>
      <c r="AC152" s="58" t="e">
        <f>VLOOKUP($U152,PercentGoalStats!$A$3:$AE$998,16,FALSE)</f>
        <v>#REF!</v>
      </c>
      <c r="AD152" s="58" t="e">
        <f>VLOOKUP($U152,PercentGoalStats!$A$3:$AE$998,17,FALSE)</f>
        <v>#REF!</v>
      </c>
      <c r="AE152" s="58" t="e">
        <f>VLOOKUP($U152,PercentGoalStats!$A$3:$AE$998,19,FALSE)</f>
        <v>#REF!</v>
      </c>
      <c r="AF152" s="58" t="e">
        <f>VLOOKUP($U152,PercentGoalStats!$A$3:$AE$998,20,FALSE)</f>
        <v>#REF!</v>
      </c>
      <c r="AG152" s="58" t="e">
        <f>VLOOKUP($U152,PercentGoalStats!$A$3:$AE$998,22,FALSE)</f>
        <v>#REF!</v>
      </c>
      <c r="AH152" s="58" t="e">
        <f>VLOOKUP($U152,PercentGoalStats!$A$3:$AE$998,23,FALSE)</f>
        <v>#REF!</v>
      </c>
      <c r="AI152" s="58" t="e">
        <f>VLOOKUP($U152,PercentGoalStats!$A$3:$AE$998,25,FALSE)</f>
        <v>#REF!</v>
      </c>
      <c r="AJ152" s="58" t="e">
        <f>VLOOKUP($U152,PercentGoalStats!$A$3:$AE$998,26,FALSE)</f>
        <v>#REF!</v>
      </c>
      <c r="AK152" s="58" t="e">
        <f>VLOOKUP($U152,PercentGoalStats!$A$3:$AE$998,28,FALSE)</f>
        <v>#REF!</v>
      </c>
      <c r="AL152" s="58" t="e">
        <f>VLOOKUP($U152,PercentGoalStats!$A$3:$AE$998,29,FALSE)</f>
        <v>#REF!</v>
      </c>
      <c r="AM152" s="58" t="e">
        <f>VLOOKUP($U152,PercentGoalStats!$A$3:$AE$998,31,FALSE)</f>
        <v>#REF!</v>
      </c>
    </row>
    <row r="153" spans="1:39" hidden="1" x14ac:dyDescent="0.3">
      <c r="A153" s="57" t="e">
        <f>VLOOKUP($S153,PercentGoalStats!$A$3:$AE$998,5,FALSE)</f>
        <v>#REF!</v>
      </c>
      <c r="B153" s="58" t="e">
        <f>VLOOKUP($S153,PercentGoalStats!$A$3:$AE$998,6,FALSE)</f>
        <v>#REF!</v>
      </c>
      <c r="C153" s="58" t="e">
        <f>VLOOKUP($S153,PercentGoalStats!$A$3:$AE$998,8,FALSE)</f>
        <v>#REF!</v>
      </c>
      <c r="D153" s="58" t="e">
        <f>VLOOKUP($S153,PercentGoalStats!$A$3:$AE$998,9,FALSE)</f>
        <v>#REF!</v>
      </c>
      <c r="E153" s="58" t="e">
        <f>VLOOKUP($S153,PercentGoalStats!$A$3:$AE$998,11,FALSE)</f>
        <v>#REF!</v>
      </c>
      <c r="F153" s="58" t="e">
        <f>VLOOKUP($S153,PercentGoalStats!$A$3:$AE$998,12,FALSE)</f>
        <v>#REF!</v>
      </c>
      <c r="G153" s="58" t="e">
        <f>VLOOKUP($S153,PercentGoalStats!$A$3:$AE$998,14,FALSE)</f>
        <v>#REF!</v>
      </c>
      <c r="H153" s="58" t="e">
        <f>VLOOKUP($S153,PercentGoalStats!$A$3:$AE$998,15,FALSE)</f>
        <v>#REF!</v>
      </c>
      <c r="I153" s="58" t="e">
        <f>VLOOKUP($S153,PercentGoalStats!$A$3:$AE$998,17,FALSE)</f>
        <v>#REF!</v>
      </c>
      <c r="J153" s="58" t="e">
        <f>VLOOKUP($S153,PercentGoalStats!$A$3:$AE$998,18,FALSE)</f>
        <v>#REF!</v>
      </c>
      <c r="K153" s="58" t="e">
        <f>VLOOKUP($S153,PercentGoalStats!$A$3:$AE$998,20,FALSE)</f>
        <v>#REF!</v>
      </c>
      <c r="L153" s="58" t="e">
        <f>VLOOKUP($S153,PercentGoalStats!$A$3:$AE$998,21,FALSE)</f>
        <v>#REF!</v>
      </c>
      <c r="M153" s="58" t="e">
        <f>VLOOKUP($S153,PercentGoalStats!$A$3:$AE$998,23,FALSE)</f>
        <v>#REF!</v>
      </c>
      <c r="N153" s="58" t="e">
        <f>VLOOKUP($S153,PercentGoalStats!$A$3:$AE$998,24,FALSE)</f>
        <v>#REF!</v>
      </c>
      <c r="O153" s="58" t="e">
        <f>VLOOKUP($S153,PercentGoalStats!$A$3:$AE$998,26,FALSE)</f>
        <v>#REF!</v>
      </c>
      <c r="P153" s="58" t="e">
        <f>VLOOKUP($S153,PercentGoalStats!$A$3:$AE$998,27,FALSE)</f>
        <v>#REF!</v>
      </c>
      <c r="Q153" s="58" t="e">
        <f>VLOOKUP($S153,PercentGoalStats!$A$3:$AE$998,29,FALSE)</f>
        <v>#REF!</v>
      </c>
      <c r="R153" s="58" t="e">
        <f>VLOOKUP($S153,PercentGoalStats!$A$3:$AE$998,30,FALSE)</f>
        <v>#REF!</v>
      </c>
      <c r="S153" s="53" t="e">
        <f>Fixtures!#REF!</f>
        <v>#REF!</v>
      </c>
      <c r="T153" s="54" t="e">
        <f>Fixtures!#REF!</f>
        <v>#REF!</v>
      </c>
      <c r="U153" s="53" t="e">
        <f>Fixtures!#REF!</f>
        <v>#REF!</v>
      </c>
      <c r="V153" s="57" t="e">
        <f>VLOOKUP($U153,PercentGoalStats!$A$3:$AE$998,5,FALSE)</f>
        <v>#REF!</v>
      </c>
      <c r="W153" s="58" t="e">
        <f>VLOOKUP($U153,PercentGoalStats!$A$3:$AE$998,7,FALSE)</f>
        <v>#REF!</v>
      </c>
      <c r="X153" s="58" t="e">
        <f>VLOOKUP($U153,PercentGoalStats!$A$3:$AE$998,8,FALSE)</f>
        <v>#REF!</v>
      </c>
      <c r="Y153" s="58" t="e">
        <f>VLOOKUP($U153,PercentGoalStats!$A$3:$AE$998,10,FALSE)</f>
        <v>#REF!</v>
      </c>
      <c r="Z153" s="58" t="e">
        <f>VLOOKUP($U153,PercentGoalStats!$A$3:$AE$998,11,FALSE)</f>
        <v>#REF!</v>
      </c>
      <c r="AA153" s="58" t="e">
        <f>VLOOKUP($U153,PercentGoalStats!$A$3:$AE$998,13,FALSE)</f>
        <v>#REF!</v>
      </c>
      <c r="AB153" s="58" t="e">
        <f>VLOOKUP($U153,PercentGoalStats!$A$3:$AE$998,14,FALSE)</f>
        <v>#REF!</v>
      </c>
      <c r="AC153" s="58" t="e">
        <f>VLOOKUP($U153,PercentGoalStats!$A$3:$AE$998,16,FALSE)</f>
        <v>#REF!</v>
      </c>
      <c r="AD153" s="58" t="e">
        <f>VLOOKUP($U153,PercentGoalStats!$A$3:$AE$998,17,FALSE)</f>
        <v>#REF!</v>
      </c>
      <c r="AE153" s="58" t="e">
        <f>VLOOKUP($U153,PercentGoalStats!$A$3:$AE$998,19,FALSE)</f>
        <v>#REF!</v>
      </c>
      <c r="AF153" s="58" t="e">
        <f>VLOOKUP($U153,PercentGoalStats!$A$3:$AE$998,20,FALSE)</f>
        <v>#REF!</v>
      </c>
      <c r="AG153" s="58" t="e">
        <f>VLOOKUP($U153,PercentGoalStats!$A$3:$AE$998,22,FALSE)</f>
        <v>#REF!</v>
      </c>
      <c r="AH153" s="58" t="e">
        <f>VLOOKUP($U153,PercentGoalStats!$A$3:$AE$998,23,FALSE)</f>
        <v>#REF!</v>
      </c>
      <c r="AI153" s="58" t="e">
        <f>VLOOKUP($U153,PercentGoalStats!$A$3:$AE$998,25,FALSE)</f>
        <v>#REF!</v>
      </c>
      <c r="AJ153" s="58" t="e">
        <f>VLOOKUP($U153,PercentGoalStats!$A$3:$AE$998,26,FALSE)</f>
        <v>#REF!</v>
      </c>
      <c r="AK153" s="58" t="e">
        <f>VLOOKUP($U153,PercentGoalStats!$A$3:$AE$998,28,FALSE)</f>
        <v>#REF!</v>
      </c>
      <c r="AL153" s="58" t="e">
        <f>VLOOKUP($U153,PercentGoalStats!$A$3:$AE$998,29,FALSE)</f>
        <v>#REF!</v>
      </c>
      <c r="AM153" s="58" t="e">
        <f>VLOOKUP($U153,PercentGoalStats!$A$3:$AE$998,31,FALSE)</f>
        <v>#REF!</v>
      </c>
    </row>
    <row r="154" spans="1:39" hidden="1" x14ac:dyDescent="0.3">
      <c r="A154" s="57" t="e">
        <f>VLOOKUP($S154,PercentGoalStats!$A$3:$AE$998,5,FALSE)</f>
        <v>#REF!</v>
      </c>
      <c r="B154" s="58" t="e">
        <f>VLOOKUP($S154,PercentGoalStats!$A$3:$AE$998,6,FALSE)</f>
        <v>#REF!</v>
      </c>
      <c r="C154" s="58" t="e">
        <f>VLOOKUP($S154,PercentGoalStats!$A$3:$AE$998,8,FALSE)</f>
        <v>#REF!</v>
      </c>
      <c r="D154" s="58" t="e">
        <f>VLOOKUP($S154,PercentGoalStats!$A$3:$AE$998,9,FALSE)</f>
        <v>#REF!</v>
      </c>
      <c r="E154" s="58" t="e">
        <f>VLOOKUP($S154,PercentGoalStats!$A$3:$AE$998,11,FALSE)</f>
        <v>#REF!</v>
      </c>
      <c r="F154" s="58" t="e">
        <f>VLOOKUP($S154,PercentGoalStats!$A$3:$AE$998,12,FALSE)</f>
        <v>#REF!</v>
      </c>
      <c r="G154" s="58" t="e">
        <f>VLOOKUP($S154,PercentGoalStats!$A$3:$AE$998,14,FALSE)</f>
        <v>#REF!</v>
      </c>
      <c r="H154" s="58" t="e">
        <f>VLOOKUP($S154,PercentGoalStats!$A$3:$AE$998,15,FALSE)</f>
        <v>#REF!</v>
      </c>
      <c r="I154" s="58" t="e">
        <f>VLOOKUP($S154,PercentGoalStats!$A$3:$AE$998,17,FALSE)</f>
        <v>#REF!</v>
      </c>
      <c r="J154" s="58" t="e">
        <f>VLOOKUP($S154,PercentGoalStats!$A$3:$AE$998,18,FALSE)</f>
        <v>#REF!</v>
      </c>
      <c r="K154" s="58" t="e">
        <f>VLOOKUP($S154,PercentGoalStats!$A$3:$AE$998,20,FALSE)</f>
        <v>#REF!</v>
      </c>
      <c r="L154" s="58" t="e">
        <f>VLOOKUP($S154,PercentGoalStats!$A$3:$AE$998,21,FALSE)</f>
        <v>#REF!</v>
      </c>
      <c r="M154" s="58" t="e">
        <f>VLOOKUP($S154,PercentGoalStats!$A$3:$AE$998,23,FALSE)</f>
        <v>#REF!</v>
      </c>
      <c r="N154" s="58" t="e">
        <f>VLOOKUP($S154,PercentGoalStats!$A$3:$AE$998,24,FALSE)</f>
        <v>#REF!</v>
      </c>
      <c r="O154" s="58" t="e">
        <f>VLOOKUP($S154,PercentGoalStats!$A$3:$AE$998,26,FALSE)</f>
        <v>#REF!</v>
      </c>
      <c r="P154" s="58" t="e">
        <f>VLOOKUP($S154,PercentGoalStats!$A$3:$AE$998,27,FALSE)</f>
        <v>#REF!</v>
      </c>
      <c r="Q154" s="58" t="e">
        <f>VLOOKUP($S154,PercentGoalStats!$A$3:$AE$998,29,FALSE)</f>
        <v>#REF!</v>
      </c>
      <c r="R154" s="58" t="e">
        <f>VLOOKUP($S154,PercentGoalStats!$A$3:$AE$998,30,FALSE)</f>
        <v>#REF!</v>
      </c>
      <c r="S154" s="53" t="e">
        <f>Fixtures!#REF!</f>
        <v>#REF!</v>
      </c>
      <c r="T154" s="54" t="e">
        <f>Fixtures!#REF!</f>
        <v>#REF!</v>
      </c>
      <c r="U154" s="53" t="e">
        <f>Fixtures!#REF!</f>
        <v>#REF!</v>
      </c>
      <c r="V154" s="57" t="e">
        <f>VLOOKUP($U154,PercentGoalStats!$A$3:$AE$998,5,FALSE)</f>
        <v>#REF!</v>
      </c>
      <c r="W154" s="58" t="e">
        <f>VLOOKUP($U154,PercentGoalStats!$A$3:$AE$998,7,FALSE)</f>
        <v>#REF!</v>
      </c>
      <c r="X154" s="58" t="e">
        <f>VLOOKUP($U154,PercentGoalStats!$A$3:$AE$998,8,FALSE)</f>
        <v>#REF!</v>
      </c>
      <c r="Y154" s="58" t="e">
        <f>VLOOKUP($U154,PercentGoalStats!$A$3:$AE$998,10,FALSE)</f>
        <v>#REF!</v>
      </c>
      <c r="Z154" s="58" t="e">
        <f>VLOOKUP($U154,PercentGoalStats!$A$3:$AE$998,11,FALSE)</f>
        <v>#REF!</v>
      </c>
      <c r="AA154" s="58" t="e">
        <f>VLOOKUP($U154,PercentGoalStats!$A$3:$AE$998,13,FALSE)</f>
        <v>#REF!</v>
      </c>
      <c r="AB154" s="58" t="e">
        <f>VLOOKUP($U154,PercentGoalStats!$A$3:$AE$998,14,FALSE)</f>
        <v>#REF!</v>
      </c>
      <c r="AC154" s="58" t="e">
        <f>VLOOKUP($U154,PercentGoalStats!$A$3:$AE$998,16,FALSE)</f>
        <v>#REF!</v>
      </c>
      <c r="AD154" s="58" t="e">
        <f>VLOOKUP($U154,PercentGoalStats!$A$3:$AE$998,17,FALSE)</f>
        <v>#REF!</v>
      </c>
      <c r="AE154" s="58" t="e">
        <f>VLOOKUP($U154,PercentGoalStats!$A$3:$AE$998,19,FALSE)</f>
        <v>#REF!</v>
      </c>
      <c r="AF154" s="58" t="e">
        <f>VLOOKUP($U154,PercentGoalStats!$A$3:$AE$998,20,FALSE)</f>
        <v>#REF!</v>
      </c>
      <c r="AG154" s="58" t="e">
        <f>VLOOKUP($U154,PercentGoalStats!$A$3:$AE$998,22,FALSE)</f>
        <v>#REF!</v>
      </c>
      <c r="AH154" s="58" t="e">
        <f>VLOOKUP($U154,PercentGoalStats!$A$3:$AE$998,23,FALSE)</f>
        <v>#REF!</v>
      </c>
      <c r="AI154" s="58" t="e">
        <f>VLOOKUP($U154,PercentGoalStats!$A$3:$AE$998,25,FALSE)</f>
        <v>#REF!</v>
      </c>
      <c r="AJ154" s="58" t="e">
        <f>VLOOKUP($U154,PercentGoalStats!$A$3:$AE$998,26,FALSE)</f>
        <v>#REF!</v>
      </c>
      <c r="AK154" s="58" t="e">
        <f>VLOOKUP($U154,PercentGoalStats!$A$3:$AE$998,28,FALSE)</f>
        <v>#REF!</v>
      </c>
      <c r="AL154" s="58" t="e">
        <f>VLOOKUP($U154,PercentGoalStats!$A$3:$AE$998,29,FALSE)</f>
        <v>#REF!</v>
      </c>
      <c r="AM154" s="58" t="e">
        <f>VLOOKUP($U154,PercentGoalStats!$A$3:$AE$998,31,FALSE)</f>
        <v>#REF!</v>
      </c>
    </row>
    <row r="155" spans="1:39" hidden="1" x14ac:dyDescent="0.3">
      <c r="A155" s="57" t="e">
        <f>VLOOKUP($S155,PercentGoalStats!$A$3:$AE$998,5,FALSE)</f>
        <v>#REF!</v>
      </c>
      <c r="B155" s="58" t="e">
        <f>VLOOKUP($S155,PercentGoalStats!$A$3:$AE$998,6,FALSE)</f>
        <v>#REF!</v>
      </c>
      <c r="C155" s="58" t="e">
        <f>VLOOKUP($S155,PercentGoalStats!$A$3:$AE$998,8,FALSE)</f>
        <v>#REF!</v>
      </c>
      <c r="D155" s="58" t="e">
        <f>VLOOKUP($S155,PercentGoalStats!$A$3:$AE$998,9,FALSE)</f>
        <v>#REF!</v>
      </c>
      <c r="E155" s="58" t="e">
        <f>VLOOKUP($S155,PercentGoalStats!$A$3:$AE$998,11,FALSE)</f>
        <v>#REF!</v>
      </c>
      <c r="F155" s="58" t="e">
        <f>VLOOKUP($S155,PercentGoalStats!$A$3:$AE$998,12,FALSE)</f>
        <v>#REF!</v>
      </c>
      <c r="G155" s="58" t="e">
        <f>VLOOKUP($S155,PercentGoalStats!$A$3:$AE$998,14,FALSE)</f>
        <v>#REF!</v>
      </c>
      <c r="H155" s="58" t="e">
        <f>VLOOKUP($S155,PercentGoalStats!$A$3:$AE$998,15,FALSE)</f>
        <v>#REF!</v>
      </c>
      <c r="I155" s="58" t="e">
        <f>VLOOKUP($S155,PercentGoalStats!$A$3:$AE$998,17,FALSE)</f>
        <v>#REF!</v>
      </c>
      <c r="J155" s="58" t="e">
        <f>VLOOKUP($S155,PercentGoalStats!$A$3:$AE$998,18,FALSE)</f>
        <v>#REF!</v>
      </c>
      <c r="K155" s="58" t="e">
        <f>VLOOKUP($S155,PercentGoalStats!$A$3:$AE$998,20,FALSE)</f>
        <v>#REF!</v>
      </c>
      <c r="L155" s="58" t="e">
        <f>VLOOKUP($S155,PercentGoalStats!$A$3:$AE$998,21,FALSE)</f>
        <v>#REF!</v>
      </c>
      <c r="M155" s="58" t="e">
        <f>VLOOKUP($S155,PercentGoalStats!$A$3:$AE$998,23,FALSE)</f>
        <v>#REF!</v>
      </c>
      <c r="N155" s="58" t="e">
        <f>VLOOKUP($S155,PercentGoalStats!$A$3:$AE$998,24,FALSE)</f>
        <v>#REF!</v>
      </c>
      <c r="O155" s="58" t="e">
        <f>VLOOKUP($S155,PercentGoalStats!$A$3:$AE$998,26,FALSE)</f>
        <v>#REF!</v>
      </c>
      <c r="P155" s="58" t="e">
        <f>VLOOKUP($S155,PercentGoalStats!$A$3:$AE$998,27,FALSE)</f>
        <v>#REF!</v>
      </c>
      <c r="Q155" s="58" t="e">
        <f>VLOOKUP($S155,PercentGoalStats!$A$3:$AE$998,29,FALSE)</f>
        <v>#REF!</v>
      </c>
      <c r="R155" s="58" t="e">
        <f>VLOOKUP($S155,PercentGoalStats!$A$3:$AE$998,30,FALSE)</f>
        <v>#REF!</v>
      </c>
      <c r="S155" s="53" t="e">
        <f>Fixtures!#REF!</f>
        <v>#REF!</v>
      </c>
      <c r="T155" s="54" t="e">
        <f>Fixtures!#REF!</f>
        <v>#REF!</v>
      </c>
      <c r="U155" s="53" t="e">
        <f>Fixtures!#REF!</f>
        <v>#REF!</v>
      </c>
      <c r="V155" s="57" t="e">
        <f>VLOOKUP($U155,PercentGoalStats!$A$3:$AE$998,5,FALSE)</f>
        <v>#REF!</v>
      </c>
      <c r="W155" s="58" t="e">
        <f>VLOOKUP($U155,PercentGoalStats!$A$3:$AE$998,7,FALSE)</f>
        <v>#REF!</v>
      </c>
      <c r="X155" s="58" t="e">
        <f>VLOOKUP($U155,PercentGoalStats!$A$3:$AE$998,8,FALSE)</f>
        <v>#REF!</v>
      </c>
      <c r="Y155" s="58" t="e">
        <f>VLOOKUP($U155,PercentGoalStats!$A$3:$AE$998,10,FALSE)</f>
        <v>#REF!</v>
      </c>
      <c r="Z155" s="58" t="e">
        <f>VLOOKUP($U155,PercentGoalStats!$A$3:$AE$998,11,FALSE)</f>
        <v>#REF!</v>
      </c>
      <c r="AA155" s="58" t="e">
        <f>VLOOKUP($U155,PercentGoalStats!$A$3:$AE$998,13,FALSE)</f>
        <v>#REF!</v>
      </c>
      <c r="AB155" s="58" t="e">
        <f>VLOOKUP($U155,PercentGoalStats!$A$3:$AE$998,14,FALSE)</f>
        <v>#REF!</v>
      </c>
      <c r="AC155" s="58" t="e">
        <f>VLOOKUP($U155,PercentGoalStats!$A$3:$AE$998,16,FALSE)</f>
        <v>#REF!</v>
      </c>
      <c r="AD155" s="58" t="e">
        <f>VLOOKUP($U155,PercentGoalStats!$A$3:$AE$998,17,FALSE)</f>
        <v>#REF!</v>
      </c>
      <c r="AE155" s="58" t="e">
        <f>VLOOKUP($U155,PercentGoalStats!$A$3:$AE$998,19,FALSE)</f>
        <v>#REF!</v>
      </c>
      <c r="AF155" s="58" t="e">
        <f>VLOOKUP($U155,PercentGoalStats!$A$3:$AE$998,20,FALSE)</f>
        <v>#REF!</v>
      </c>
      <c r="AG155" s="58" t="e">
        <f>VLOOKUP($U155,PercentGoalStats!$A$3:$AE$998,22,FALSE)</f>
        <v>#REF!</v>
      </c>
      <c r="AH155" s="58" t="e">
        <f>VLOOKUP($U155,PercentGoalStats!$A$3:$AE$998,23,FALSE)</f>
        <v>#REF!</v>
      </c>
      <c r="AI155" s="58" t="e">
        <f>VLOOKUP($U155,PercentGoalStats!$A$3:$AE$998,25,FALSE)</f>
        <v>#REF!</v>
      </c>
      <c r="AJ155" s="58" t="e">
        <f>VLOOKUP($U155,PercentGoalStats!$A$3:$AE$998,26,FALSE)</f>
        <v>#REF!</v>
      </c>
      <c r="AK155" s="58" t="e">
        <f>VLOOKUP($U155,PercentGoalStats!$A$3:$AE$998,28,FALSE)</f>
        <v>#REF!</v>
      </c>
      <c r="AL155" s="58" t="e">
        <f>VLOOKUP($U155,PercentGoalStats!$A$3:$AE$998,29,FALSE)</f>
        <v>#REF!</v>
      </c>
      <c r="AM155" s="58" t="e">
        <f>VLOOKUP($U155,PercentGoalStats!$A$3:$AE$998,31,FALSE)</f>
        <v>#REF!</v>
      </c>
    </row>
    <row r="156" spans="1:39" hidden="1" x14ac:dyDescent="0.3">
      <c r="A156" s="57" t="e">
        <f>VLOOKUP($S156,PercentGoalStats!$A$3:$AE$998,5,FALSE)</f>
        <v>#REF!</v>
      </c>
      <c r="B156" s="58" t="e">
        <f>VLOOKUP($S156,PercentGoalStats!$A$3:$AE$998,6,FALSE)</f>
        <v>#REF!</v>
      </c>
      <c r="C156" s="58" t="e">
        <f>VLOOKUP($S156,PercentGoalStats!$A$3:$AE$998,8,FALSE)</f>
        <v>#REF!</v>
      </c>
      <c r="D156" s="58" t="e">
        <f>VLOOKUP($S156,PercentGoalStats!$A$3:$AE$998,9,FALSE)</f>
        <v>#REF!</v>
      </c>
      <c r="E156" s="58" t="e">
        <f>VLOOKUP($S156,PercentGoalStats!$A$3:$AE$998,11,FALSE)</f>
        <v>#REF!</v>
      </c>
      <c r="F156" s="58" t="e">
        <f>VLOOKUP($S156,PercentGoalStats!$A$3:$AE$998,12,FALSE)</f>
        <v>#REF!</v>
      </c>
      <c r="G156" s="58" t="e">
        <f>VLOOKUP($S156,PercentGoalStats!$A$3:$AE$998,14,FALSE)</f>
        <v>#REF!</v>
      </c>
      <c r="H156" s="58" t="e">
        <f>VLOOKUP($S156,PercentGoalStats!$A$3:$AE$998,15,FALSE)</f>
        <v>#REF!</v>
      </c>
      <c r="I156" s="58" t="e">
        <f>VLOOKUP($S156,PercentGoalStats!$A$3:$AE$998,17,FALSE)</f>
        <v>#REF!</v>
      </c>
      <c r="J156" s="58" t="e">
        <f>VLOOKUP($S156,PercentGoalStats!$A$3:$AE$998,18,FALSE)</f>
        <v>#REF!</v>
      </c>
      <c r="K156" s="58" t="e">
        <f>VLOOKUP($S156,PercentGoalStats!$A$3:$AE$998,20,FALSE)</f>
        <v>#REF!</v>
      </c>
      <c r="L156" s="58" t="e">
        <f>VLOOKUP($S156,PercentGoalStats!$A$3:$AE$998,21,FALSE)</f>
        <v>#REF!</v>
      </c>
      <c r="M156" s="58" t="e">
        <f>VLOOKUP($S156,PercentGoalStats!$A$3:$AE$998,23,FALSE)</f>
        <v>#REF!</v>
      </c>
      <c r="N156" s="58" t="e">
        <f>VLOOKUP($S156,PercentGoalStats!$A$3:$AE$998,24,FALSE)</f>
        <v>#REF!</v>
      </c>
      <c r="O156" s="58" t="e">
        <f>VLOOKUP($S156,PercentGoalStats!$A$3:$AE$998,26,FALSE)</f>
        <v>#REF!</v>
      </c>
      <c r="P156" s="58" t="e">
        <f>VLOOKUP($S156,PercentGoalStats!$A$3:$AE$998,27,FALSE)</f>
        <v>#REF!</v>
      </c>
      <c r="Q156" s="58" t="e">
        <f>VLOOKUP($S156,PercentGoalStats!$A$3:$AE$998,29,FALSE)</f>
        <v>#REF!</v>
      </c>
      <c r="R156" s="58" t="e">
        <f>VLOOKUP($S156,PercentGoalStats!$A$3:$AE$998,30,FALSE)</f>
        <v>#REF!</v>
      </c>
      <c r="S156" s="53" t="e">
        <f>Fixtures!#REF!</f>
        <v>#REF!</v>
      </c>
      <c r="T156" s="54" t="e">
        <f>Fixtures!#REF!</f>
        <v>#REF!</v>
      </c>
      <c r="U156" s="53" t="e">
        <f>Fixtures!#REF!</f>
        <v>#REF!</v>
      </c>
      <c r="V156" s="57" t="e">
        <f>VLOOKUP($U156,PercentGoalStats!$A$3:$AE$998,5,FALSE)</f>
        <v>#REF!</v>
      </c>
      <c r="W156" s="58" t="e">
        <f>VLOOKUP($U156,PercentGoalStats!$A$3:$AE$998,7,FALSE)</f>
        <v>#REF!</v>
      </c>
      <c r="X156" s="58" t="e">
        <f>VLOOKUP($U156,PercentGoalStats!$A$3:$AE$998,8,FALSE)</f>
        <v>#REF!</v>
      </c>
      <c r="Y156" s="58" t="e">
        <f>VLOOKUP($U156,PercentGoalStats!$A$3:$AE$998,10,FALSE)</f>
        <v>#REF!</v>
      </c>
      <c r="Z156" s="58" t="e">
        <f>VLOOKUP($U156,PercentGoalStats!$A$3:$AE$998,11,FALSE)</f>
        <v>#REF!</v>
      </c>
      <c r="AA156" s="58" t="e">
        <f>VLOOKUP($U156,PercentGoalStats!$A$3:$AE$998,13,FALSE)</f>
        <v>#REF!</v>
      </c>
      <c r="AB156" s="58" t="e">
        <f>VLOOKUP($U156,PercentGoalStats!$A$3:$AE$998,14,FALSE)</f>
        <v>#REF!</v>
      </c>
      <c r="AC156" s="58" t="e">
        <f>VLOOKUP($U156,PercentGoalStats!$A$3:$AE$998,16,FALSE)</f>
        <v>#REF!</v>
      </c>
      <c r="AD156" s="58" t="e">
        <f>VLOOKUP($U156,PercentGoalStats!$A$3:$AE$998,17,FALSE)</f>
        <v>#REF!</v>
      </c>
      <c r="AE156" s="58" t="e">
        <f>VLOOKUP($U156,PercentGoalStats!$A$3:$AE$998,19,FALSE)</f>
        <v>#REF!</v>
      </c>
      <c r="AF156" s="58" t="e">
        <f>VLOOKUP($U156,PercentGoalStats!$A$3:$AE$998,20,FALSE)</f>
        <v>#REF!</v>
      </c>
      <c r="AG156" s="58" t="e">
        <f>VLOOKUP($U156,PercentGoalStats!$A$3:$AE$998,22,FALSE)</f>
        <v>#REF!</v>
      </c>
      <c r="AH156" s="58" t="e">
        <f>VLOOKUP($U156,PercentGoalStats!$A$3:$AE$998,23,FALSE)</f>
        <v>#REF!</v>
      </c>
      <c r="AI156" s="58" t="e">
        <f>VLOOKUP($U156,PercentGoalStats!$A$3:$AE$998,25,FALSE)</f>
        <v>#REF!</v>
      </c>
      <c r="AJ156" s="58" t="e">
        <f>VLOOKUP($U156,PercentGoalStats!$A$3:$AE$998,26,FALSE)</f>
        <v>#REF!</v>
      </c>
      <c r="AK156" s="58" t="e">
        <f>VLOOKUP($U156,PercentGoalStats!$A$3:$AE$998,28,FALSE)</f>
        <v>#REF!</v>
      </c>
      <c r="AL156" s="58" t="e">
        <f>VLOOKUP($U156,PercentGoalStats!$A$3:$AE$998,29,FALSE)</f>
        <v>#REF!</v>
      </c>
      <c r="AM156" s="58" t="e">
        <f>VLOOKUP($U156,PercentGoalStats!$A$3:$AE$998,31,FALSE)</f>
        <v>#REF!</v>
      </c>
    </row>
    <row r="157" spans="1:39" hidden="1" x14ac:dyDescent="0.3">
      <c r="A157" s="57" t="e">
        <f>VLOOKUP($S157,PercentGoalStats!$A$3:$AE$998,5,FALSE)</f>
        <v>#REF!</v>
      </c>
      <c r="B157" s="58" t="e">
        <f>VLOOKUP($S157,PercentGoalStats!$A$3:$AE$998,6,FALSE)</f>
        <v>#REF!</v>
      </c>
      <c r="C157" s="58" t="e">
        <f>VLOOKUP($S157,PercentGoalStats!$A$3:$AE$998,8,FALSE)</f>
        <v>#REF!</v>
      </c>
      <c r="D157" s="58" t="e">
        <f>VLOOKUP($S157,PercentGoalStats!$A$3:$AE$998,9,FALSE)</f>
        <v>#REF!</v>
      </c>
      <c r="E157" s="58" t="e">
        <f>VLOOKUP($S157,PercentGoalStats!$A$3:$AE$998,11,FALSE)</f>
        <v>#REF!</v>
      </c>
      <c r="F157" s="58" t="e">
        <f>VLOOKUP($S157,PercentGoalStats!$A$3:$AE$998,12,FALSE)</f>
        <v>#REF!</v>
      </c>
      <c r="G157" s="58" t="e">
        <f>VLOOKUP($S157,PercentGoalStats!$A$3:$AE$998,14,FALSE)</f>
        <v>#REF!</v>
      </c>
      <c r="H157" s="58" t="e">
        <f>VLOOKUP($S157,PercentGoalStats!$A$3:$AE$998,15,FALSE)</f>
        <v>#REF!</v>
      </c>
      <c r="I157" s="58" t="e">
        <f>VLOOKUP($S157,PercentGoalStats!$A$3:$AE$998,17,FALSE)</f>
        <v>#REF!</v>
      </c>
      <c r="J157" s="58" t="e">
        <f>VLOOKUP($S157,PercentGoalStats!$A$3:$AE$998,18,FALSE)</f>
        <v>#REF!</v>
      </c>
      <c r="K157" s="58" t="e">
        <f>VLOOKUP($S157,PercentGoalStats!$A$3:$AE$998,20,FALSE)</f>
        <v>#REF!</v>
      </c>
      <c r="L157" s="58" t="e">
        <f>VLOOKUP($S157,PercentGoalStats!$A$3:$AE$998,21,FALSE)</f>
        <v>#REF!</v>
      </c>
      <c r="M157" s="58" t="e">
        <f>VLOOKUP($S157,PercentGoalStats!$A$3:$AE$998,23,FALSE)</f>
        <v>#REF!</v>
      </c>
      <c r="N157" s="58" t="e">
        <f>VLOOKUP($S157,PercentGoalStats!$A$3:$AE$998,24,FALSE)</f>
        <v>#REF!</v>
      </c>
      <c r="O157" s="58" t="e">
        <f>VLOOKUP($S157,PercentGoalStats!$A$3:$AE$998,26,FALSE)</f>
        <v>#REF!</v>
      </c>
      <c r="P157" s="58" t="e">
        <f>VLOOKUP($S157,PercentGoalStats!$A$3:$AE$998,27,FALSE)</f>
        <v>#REF!</v>
      </c>
      <c r="Q157" s="58" t="e">
        <f>VLOOKUP($S157,PercentGoalStats!$A$3:$AE$998,29,FALSE)</f>
        <v>#REF!</v>
      </c>
      <c r="R157" s="58" t="e">
        <f>VLOOKUP($S157,PercentGoalStats!$A$3:$AE$998,30,FALSE)</f>
        <v>#REF!</v>
      </c>
      <c r="S157" s="53" t="e">
        <f>Fixtures!#REF!</f>
        <v>#REF!</v>
      </c>
      <c r="T157" s="54" t="e">
        <f>Fixtures!#REF!</f>
        <v>#REF!</v>
      </c>
      <c r="U157" s="53" t="e">
        <f>Fixtures!#REF!</f>
        <v>#REF!</v>
      </c>
      <c r="V157" s="57" t="e">
        <f>VLOOKUP($U157,PercentGoalStats!$A$3:$AE$998,5,FALSE)</f>
        <v>#REF!</v>
      </c>
      <c r="W157" s="58" t="e">
        <f>VLOOKUP($U157,PercentGoalStats!$A$3:$AE$998,7,FALSE)</f>
        <v>#REF!</v>
      </c>
      <c r="X157" s="58" t="e">
        <f>VLOOKUP($U157,PercentGoalStats!$A$3:$AE$998,8,FALSE)</f>
        <v>#REF!</v>
      </c>
      <c r="Y157" s="58" t="e">
        <f>VLOOKUP($U157,PercentGoalStats!$A$3:$AE$998,10,FALSE)</f>
        <v>#REF!</v>
      </c>
      <c r="Z157" s="58" t="e">
        <f>VLOOKUP($U157,PercentGoalStats!$A$3:$AE$998,11,FALSE)</f>
        <v>#REF!</v>
      </c>
      <c r="AA157" s="58" t="e">
        <f>VLOOKUP($U157,PercentGoalStats!$A$3:$AE$998,13,FALSE)</f>
        <v>#REF!</v>
      </c>
      <c r="AB157" s="58" t="e">
        <f>VLOOKUP($U157,PercentGoalStats!$A$3:$AE$998,14,FALSE)</f>
        <v>#REF!</v>
      </c>
      <c r="AC157" s="58" t="e">
        <f>VLOOKUP($U157,PercentGoalStats!$A$3:$AE$998,16,FALSE)</f>
        <v>#REF!</v>
      </c>
      <c r="AD157" s="58" t="e">
        <f>VLOOKUP($U157,PercentGoalStats!$A$3:$AE$998,17,FALSE)</f>
        <v>#REF!</v>
      </c>
      <c r="AE157" s="58" t="e">
        <f>VLOOKUP($U157,PercentGoalStats!$A$3:$AE$998,19,FALSE)</f>
        <v>#REF!</v>
      </c>
      <c r="AF157" s="58" t="e">
        <f>VLOOKUP($U157,PercentGoalStats!$A$3:$AE$998,20,FALSE)</f>
        <v>#REF!</v>
      </c>
      <c r="AG157" s="58" t="e">
        <f>VLOOKUP($U157,PercentGoalStats!$A$3:$AE$998,22,FALSE)</f>
        <v>#REF!</v>
      </c>
      <c r="AH157" s="58" t="e">
        <f>VLOOKUP($U157,PercentGoalStats!$A$3:$AE$998,23,FALSE)</f>
        <v>#REF!</v>
      </c>
      <c r="AI157" s="58" t="e">
        <f>VLOOKUP($U157,PercentGoalStats!$A$3:$AE$998,25,FALSE)</f>
        <v>#REF!</v>
      </c>
      <c r="AJ157" s="58" t="e">
        <f>VLOOKUP($U157,PercentGoalStats!$A$3:$AE$998,26,FALSE)</f>
        <v>#REF!</v>
      </c>
      <c r="AK157" s="58" t="e">
        <f>VLOOKUP($U157,PercentGoalStats!$A$3:$AE$998,28,FALSE)</f>
        <v>#REF!</v>
      </c>
      <c r="AL157" s="58" t="e">
        <f>VLOOKUP($U157,PercentGoalStats!$A$3:$AE$998,29,FALSE)</f>
        <v>#REF!</v>
      </c>
      <c r="AM157" s="58" t="e">
        <f>VLOOKUP($U157,PercentGoalStats!$A$3:$AE$998,31,FALSE)</f>
        <v>#REF!</v>
      </c>
    </row>
    <row r="158" spans="1:39" hidden="1" x14ac:dyDescent="0.3">
      <c r="A158" s="57" t="e">
        <f>VLOOKUP($S158,PercentGoalStats!$A$3:$AE$998,5,FALSE)</f>
        <v>#REF!</v>
      </c>
      <c r="B158" s="58" t="e">
        <f>VLOOKUP($S158,PercentGoalStats!$A$3:$AE$998,6,FALSE)</f>
        <v>#REF!</v>
      </c>
      <c r="C158" s="58" t="e">
        <f>VLOOKUP($S158,PercentGoalStats!$A$3:$AE$998,8,FALSE)</f>
        <v>#REF!</v>
      </c>
      <c r="D158" s="58" t="e">
        <f>VLOOKUP($S158,PercentGoalStats!$A$3:$AE$998,9,FALSE)</f>
        <v>#REF!</v>
      </c>
      <c r="E158" s="58" t="e">
        <f>VLOOKUP($S158,PercentGoalStats!$A$3:$AE$998,11,FALSE)</f>
        <v>#REF!</v>
      </c>
      <c r="F158" s="58" t="e">
        <f>VLOOKUP($S158,PercentGoalStats!$A$3:$AE$998,12,FALSE)</f>
        <v>#REF!</v>
      </c>
      <c r="G158" s="58" t="e">
        <f>VLOOKUP($S158,PercentGoalStats!$A$3:$AE$998,14,FALSE)</f>
        <v>#REF!</v>
      </c>
      <c r="H158" s="58" t="e">
        <f>VLOOKUP($S158,PercentGoalStats!$A$3:$AE$998,15,FALSE)</f>
        <v>#REF!</v>
      </c>
      <c r="I158" s="58" t="e">
        <f>VLOOKUP($S158,PercentGoalStats!$A$3:$AE$998,17,FALSE)</f>
        <v>#REF!</v>
      </c>
      <c r="J158" s="58" t="e">
        <f>VLOOKUP($S158,PercentGoalStats!$A$3:$AE$998,18,FALSE)</f>
        <v>#REF!</v>
      </c>
      <c r="K158" s="58" t="e">
        <f>VLOOKUP($S158,PercentGoalStats!$A$3:$AE$998,20,FALSE)</f>
        <v>#REF!</v>
      </c>
      <c r="L158" s="58" t="e">
        <f>VLOOKUP($S158,PercentGoalStats!$A$3:$AE$998,21,FALSE)</f>
        <v>#REF!</v>
      </c>
      <c r="M158" s="58" t="e">
        <f>VLOOKUP($S158,PercentGoalStats!$A$3:$AE$998,23,FALSE)</f>
        <v>#REF!</v>
      </c>
      <c r="N158" s="58" t="e">
        <f>VLOOKUP($S158,PercentGoalStats!$A$3:$AE$998,24,FALSE)</f>
        <v>#REF!</v>
      </c>
      <c r="O158" s="58" t="e">
        <f>VLOOKUP($S158,PercentGoalStats!$A$3:$AE$998,26,FALSE)</f>
        <v>#REF!</v>
      </c>
      <c r="P158" s="58" t="e">
        <f>VLOOKUP($S158,PercentGoalStats!$A$3:$AE$998,27,FALSE)</f>
        <v>#REF!</v>
      </c>
      <c r="Q158" s="58" t="e">
        <f>VLOOKUP($S158,PercentGoalStats!$A$3:$AE$998,29,FALSE)</f>
        <v>#REF!</v>
      </c>
      <c r="R158" s="58" t="e">
        <f>VLOOKUP($S158,PercentGoalStats!$A$3:$AE$998,30,FALSE)</f>
        <v>#REF!</v>
      </c>
      <c r="S158" s="53" t="e">
        <f>Fixtures!#REF!</f>
        <v>#REF!</v>
      </c>
      <c r="T158" s="54" t="e">
        <f>Fixtures!#REF!</f>
        <v>#REF!</v>
      </c>
      <c r="U158" s="53" t="e">
        <f>Fixtures!#REF!</f>
        <v>#REF!</v>
      </c>
      <c r="V158" s="57" t="e">
        <f>VLOOKUP($U158,PercentGoalStats!$A$3:$AE$998,5,FALSE)</f>
        <v>#REF!</v>
      </c>
      <c r="W158" s="58" t="e">
        <f>VLOOKUP($U158,PercentGoalStats!$A$3:$AE$998,7,FALSE)</f>
        <v>#REF!</v>
      </c>
      <c r="X158" s="58" t="e">
        <f>VLOOKUP($U158,PercentGoalStats!$A$3:$AE$998,8,FALSE)</f>
        <v>#REF!</v>
      </c>
      <c r="Y158" s="58" t="e">
        <f>VLOOKUP($U158,PercentGoalStats!$A$3:$AE$998,10,FALSE)</f>
        <v>#REF!</v>
      </c>
      <c r="Z158" s="58" t="e">
        <f>VLOOKUP($U158,PercentGoalStats!$A$3:$AE$998,11,FALSE)</f>
        <v>#REF!</v>
      </c>
      <c r="AA158" s="58" t="e">
        <f>VLOOKUP($U158,PercentGoalStats!$A$3:$AE$998,13,FALSE)</f>
        <v>#REF!</v>
      </c>
      <c r="AB158" s="58" t="e">
        <f>VLOOKUP($U158,PercentGoalStats!$A$3:$AE$998,14,FALSE)</f>
        <v>#REF!</v>
      </c>
      <c r="AC158" s="58" t="e">
        <f>VLOOKUP($U158,PercentGoalStats!$A$3:$AE$998,16,FALSE)</f>
        <v>#REF!</v>
      </c>
      <c r="AD158" s="58" t="e">
        <f>VLOOKUP($U158,PercentGoalStats!$A$3:$AE$998,17,FALSE)</f>
        <v>#REF!</v>
      </c>
      <c r="AE158" s="58" t="e">
        <f>VLOOKUP($U158,PercentGoalStats!$A$3:$AE$998,19,FALSE)</f>
        <v>#REF!</v>
      </c>
      <c r="AF158" s="58" t="e">
        <f>VLOOKUP($U158,PercentGoalStats!$A$3:$AE$998,20,FALSE)</f>
        <v>#REF!</v>
      </c>
      <c r="AG158" s="58" t="e">
        <f>VLOOKUP($U158,PercentGoalStats!$A$3:$AE$998,22,FALSE)</f>
        <v>#REF!</v>
      </c>
      <c r="AH158" s="58" t="e">
        <f>VLOOKUP($U158,PercentGoalStats!$A$3:$AE$998,23,FALSE)</f>
        <v>#REF!</v>
      </c>
      <c r="AI158" s="58" t="e">
        <f>VLOOKUP($U158,PercentGoalStats!$A$3:$AE$998,25,FALSE)</f>
        <v>#REF!</v>
      </c>
      <c r="AJ158" s="58" t="e">
        <f>VLOOKUP($U158,PercentGoalStats!$A$3:$AE$998,26,FALSE)</f>
        <v>#REF!</v>
      </c>
      <c r="AK158" s="58" t="e">
        <f>VLOOKUP($U158,PercentGoalStats!$A$3:$AE$998,28,FALSE)</f>
        <v>#REF!</v>
      </c>
      <c r="AL158" s="58" t="e">
        <f>VLOOKUP($U158,PercentGoalStats!$A$3:$AE$998,29,FALSE)</f>
        <v>#REF!</v>
      </c>
      <c r="AM158" s="58" t="e">
        <f>VLOOKUP($U158,PercentGoalStats!$A$3:$AE$998,31,FALSE)</f>
        <v>#REF!</v>
      </c>
    </row>
    <row r="159" spans="1:39" hidden="1" x14ac:dyDescent="0.3">
      <c r="A159" s="57" t="e">
        <f>VLOOKUP($S159,PercentGoalStats!$A$3:$AE$998,5,FALSE)</f>
        <v>#REF!</v>
      </c>
      <c r="B159" s="58" t="e">
        <f>VLOOKUP($S159,PercentGoalStats!$A$3:$AE$998,6,FALSE)</f>
        <v>#REF!</v>
      </c>
      <c r="C159" s="58" t="e">
        <f>VLOOKUP($S159,PercentGoalStats!$A$3:$AE$998,8,FALSE)</f>
        <v>#REF!</v>
      </c>
      <c r="D159" s="58" t="e">
        <f>VLOOKUP($S159,PercentGoalStats!$A$3:$AE$998,9,FALSE)</f>
        <v>#REF!</v>
      </c>
      <c r="E159" s="58" t="e">
        <f>VLOOKUP($S159,PercentGoalStats!$A$3:$AE$998,11,FALSE)</f>
        <v>#REF!</v>
      </c>
      <c r="F159" s="58" t="e">
        <f>VLOOKUP($S159,PercentGoalStats!$A$3:$AE$998,12,FALSE)</f>
        <v>#REF!</v>
      </c>
      <c r="G159" s="58" t="e">
        <f>VLOOKUP($S159,PercentGoalStats!$A$3:$AE$998,14,FALSE)</f>
        <v>#REF!</v>
      </c>
      <c r="H159" s="58" t="e">
        <f>VLOOKUP($S159,PercentGoalStats!$A$3:$AE$998,15,FALSE)</f>
        <v>#REF!</v>
      </c>
      <c r="I159" s="58" t="e">
        <f>VLOOKUP($S159,PercentGoalStats!$A$3:$AE$998,17,FALSE)</f>
        <v>#REF!</v>
      </c>
      <c r="J159" s="58" t="e">
        <f>VLOOKUP($S159,PercentGoalStats!$A$3:$AE$998,18,FALSE)</f>
        <v>#REF!</v>
      </c>
      <c r="K159" s="58" t="e">
        <f>VLOOKUP($S159,PercentGoalStats!$A$3:$AE$998,20,FALSE)</f>
        <v>#REF!</v>
      </c>
      <c r="L159" s="58" t="e">
        <f>VLOOKUP($S159,PercentGoalStats!$A$3:$AE$998,21,FALSE)</f>
        <v>#REF!</v>
      </c>
      <c r="M159" s="58" t="e">
        <f>VLOOKUP($S159,PercentGoalStats!$A$3:$AE$998,23,FALSE)</f>
        <v>#REF!</v>
      </c>
      <c r="N159" s="58" t="e">
        <f>VLOOKUP($S159,PercentGoalStats!$A$3:$AE$998,24,FALSE)</f>
        <v>#REF!</v>
      </c>
      <c r="O159" s="58" t="e">
        <f>VLOOKUP($S159,PercentGoalStats!$A$3:$AE$998,26,FALSE)</f>
        <v>#REF!</v>
      </c>
      <c r="P159" s="58" t="e">
        <f>VLOOKUP($S159,PercentGoalStats!$A$3:$AE$998,27,FALSE)</f>
        <v>#REF!</v>
      </c>
      <c r="Q159" s="58" t="e">
        <f>VLOOKUP($S159,PercentGoalStats!$A$3:$AE$998,29,FALSE)</f>
        <v>#REF!</v>
      </c>
      <c r="R159" s="58" t="e">
        <f>VLOOKUP($S159,PercentGoalStats!$A$3:$AE$998,30,FALSE)</f>
        <v>#REF!</v>
      </c>
      <c r="S159" s="53" t="e">
        <f>Fixtures!#REF!</f>
        <v>#REF!</v>
      </c>
      <c r="T159" s="54" t="e">
        <f>Fixtures!#REF!</f>
        <v>#REF!</v>
      </c>
      <c r="U159" s="53" t="e">
        <f>Fixtures!#REF!</f>
        <v>#REF!</v>
      </c>
      <c r="V159" s="57" t="e">
        <f>VLOOKUP($U159,PercentGoalStats!$A$3:$AE$998,5,FALSE)</f>
        <v>#REF!</v>
      </c>
      <c r="W159" s="58" t="e">
        <f>VLOOKUP($U159,PercentGoalStats!$A$3:$AE$998,7,FALSE)</f>
        <v>#REF!</v>
      </c>
      <c r="X159" s="58" t="e">
        <f>VLOOKUP($U159,PercentGoalStats!$A$3:$AE$998,8,FALSE)</f>
        <v>#REF!</v>
      </c>
      <c r="Y159" s="58" t="e">
        <f>VLOOKUP($U159,PercentGoalStats!$A$3:$AE$998,10,FALSE)</f>
        <v>#REF!</v>
      </c>
      <c r="Z159" s="58" t="e">
        <f>VLOOKUP($U159,PercentGoalStats!$A$3:$AE$998,11,FALSE)</f>
        <v>#REF!</v>
      </c>
      <c r="AA159" s="58" t="e">
        <f>VLOOKUP($U159,PercentGoalStats!$A$3:$AE$998,13,FALSE)</f>
        <v>#REF!</v>
      </c>
      <c r="AB159" s="58" t="e">
        <f>VLOOKUP($U159,PercentGoalStats!$A$3:$AE$998,14,FALSE)</f>
        <v>#REF!</v>
      </c>
      <c r="AC159" s="58" t="e">
        <f>VLOOKUP($U159,PercentGoalStats!$A$3:$AE$998,16,FALSE)</f>
        <v>#REF!</v>
      </c>
      <c r="AD159" s="58" t="e">
        <f>VLOOKUP($U159,PercentGoalStats!$A$3:$AE$998,17,FALSE)</f>
        <v>#REF!</v>
      </c>
      <c r="AE159" s="58" t="e">
        <f>VLOOKUP($U159,PercentGoalStats!$A$3:$AE$998,19,FALSE)</f>
        <v>#REF!</v>
      </c>
      <c r="AF159" s="58" t="e">
        <f>VLOOKUP($U159,PercentGoalStats!$A$3:$AE$998,20,FALSE)</f>
        <v>#REF!</v>
      </c>
      <c r="AG159" s="58" t="e">
        <f>VLOOKUP($U159,PercentGoalStats!$A$3:$AE$998,22,FALSE)</f>
        <v>#REF!</v>
      </c>
      <c r="AH159" s="58" t="e">
        <f>VLOOKUP($U159,PercentGoalStats!$A$3:$AE$998,23,FALSE)</f>
        <v>#REF!</v>
      </c>
      <c r="AI159" s="58" t="e">
        <f>VLOOKUP($U159,PercentGoalStats!$A$3:$AE$998,25,FALSE)</f>
        <v>#REF!</v>
      </c>
      <c r="AJ159" s="58" t="e">
        <f>VLOOKUP($U159,PercentGoalStats!$A$3:$AE$998,26,FALSE)</f>
        <v>#REF!</v>
      </c>
      <c r="AK159" s="58" t="e">
        <f>VLOOKUP($U159,PercentGoalStats!$A$3:$AE$998,28,FALSE)</f>
        <v>#REF!</v>
      </c>
      <c r="AL159" s="58" t="e">
        <f>VLOOKUP($U159,PercentGoalStats!$A$3:$AE$998,29,FALSE)</f>
        <v>#REF!</v>
      </c>
      <c r="AM159" s="58" t="e">
        <f>VLOOKUP($U159,PercentGoalStats!$A$3:$AE$998,31,FALSE)</f>
        <v>#REF!</v>
      </c>
    </row>
    <row r="160" spans="1:39" hidden="1" x14ac:dyDescent="0.3">
      <c r="A160" s="57" t="e">
        <f>VLOOKUP($S160,PercentGoalStats!$A$3:$AE$998,5,FALSE)</f>
        <v>#REF!</v>
      </c>
      <c r="B160" s="58" t="e">
        <f>VLOOKUP($S160,PercentGoalStats!$A$3:$AE$998,6,FALSE)</f>
        <v>#REF!</v>
      </c>
      <c r="C160" s="58" t="e">
        <f>VLOOKUP($S160,PercentGoalStats!$A$3:$AE$998,8,FALSE)</f>
        <v>#REF!</v>
      </c>
      <c r="D160" s="58" t="e">
        <f>VLOOKUP($S160,PercentGoalStats!$A$3:$AE$998,9,FALSE)</f>
        <v>#REF!</v>
      </c>
      <c r="E160" s="58" t="e">
        <f>VLOOKUP($S160,PercentGoalStats!$A$3:$AE$998,11,FALSE)</f>
        <v>#REF!</v>
      </c>
      <c r="F160" s="58" t="e">
        <f>VLOOKUP($S160,PercentGoalStats!$A$3:$AE$998,12,FALSE)</f>
        <v>#REF!</v>
      </c>
      <c r="G160" s="58" t="e">
        <f>VLOOKUP($S160,PercentGoalStats!$A$3:$AE$998,14,FALSE)</f>
        <v>#REF!</v>
      </c>
      <c r="H160" s="58" t="e">
        <f>VLOOKUP($S160,PercentGoalStats!$A$3:$AE$998,15,FALSE)</f>
        <v>#REF!</v>
      </c>
      <c r="I160" s="58" t="e">
        <f>VLOOKUP($S160,PercentGoalStats!$A$3:$AE$998,17,FALSE)</f>
        <v>#REF!</v>
      </c>
      <c r="J160" s="58" t="e">
        <f>VLOOKUP($S160,PercentGoalStats!$A$3:$AE$998,18,FALSE)</f>
        <v>#REF!</v>
      </c>
      <c r="K160" s="58" t="e">
        <f>VLOOKUP($S160,PercentGoalStats!$A$3:$AE$998,20,FALSE)</f>
        <v>#REF!</v>
      </c>
      <c r="L160" s="58" t="e">
        <f>VLOOKUP($S160,PercentGoalStats!$A$3:$AE$998,21,FALSE)</f>
        <v>#REF!</v>
      </c>
      <c r="M160" s="58" t="e">
        <f>VLOOKUP($S160,PercentGoalStats!$A$3:$AE$998,23,FALSE)</f>
        <v>#REF!</v>
      </c>
      <c r="N160" s="58" t="e">
        <f>VLOOKUP($S160,PercentGoalStats!$A$3:$AE$998,24,FALSE)</f>
        <v>#REF!</v>
      </c>
      <c r="O160" s="58" t="e">
        <f>VLOOKUP($S160,PercentGoalStats!$A$3:$AE$998,26,FALSE)</f>
        <v>#REF!</v>
      </c>
      <c r="P160" s="58" t="e">
        <f>VLOOKUP($S160,PercentGoalStats!$A$3:$AE$998,27,FALSE)</f>
        <v>#REF!</v>
      </c>
      <c r="Q160" s="58" t="e">
        <f>VLOOKUP($S160,PercentGoalStats!$A$3:$AE$998,29,FALSE)</f>
        <v>#REF!</v>
      </c>
      <c r="R160" s="58" t="e">
        <f>VLOOKUP($S160,PercentGoalStats!$A$3:$AE$998,30,FALSE)</f>
        <v>#REF!</v>
      </c>
      <c r="S160" s="53" t="e">
        <f>Fixtures!#REF!</f>
        <v>#REF!</v>
      </c>
      <c r="T160" s="54" t="e">
        <f>Fixtures!#REF!</f>
        <v>#REF!</v>
      </c>
      <c r="U160" s="53" t="e">
        <f>Fixtures!#REF!</f>
        <v>#REF!</v>
      </c>
      <c r="V160" s="57" t="e">
        <f>VLOOKUP($U160,PercentGoalStats!$A$3:$AE$998,5,FALSE)</f>
        <v>#REF!</v>
      </c>
      <c r="W160" s="58" t="e">
        <f>VLOOKUP($U160,PercentGoalStats!$A$3:$AE$998,7,FALSE)</f>
        <v>#REF!</v>
      </c>
      <c r="X160" s="58" t="e">
        <f>VLOOKUP($U160,PercentGoalStats!$A$3:$AE$998,8,FALSE)</f>
        <v>#REF!</v>
      </c>
      <c r="Y160" s="58" t="e">
        <f>VLOOKUP($U160,PercentGoalStats!$A$3:$AE$998,10,FALSE)</f>
        <v>#REF!</v>
      </c>
      <c r="Z160" s="58" t="e">
        <f>VLOOKUP($U160,PercentGoalStats!$A$3:$AE$998,11,FALSE)</f>
        <v>#REF!</v>
      </c>
      <c r="AA160" s="58" t="e">
        <f>VLOOKUP($U160,PercentGoalStats!$A$3:$AE$998,13,FALSE)</f>
        <v>#REF!</v>
      </c>
      <c r="AB160" s="58" t="e">
        <f>VLOOKUP($U160,PercentGoalStats!$A$3:$AE$998,14,FALSE)</f>
        <v>#REF!</v>
      </c>
      <c r="AC160" s="58" t="e">
        <f>VLOOKUP($U160,PercentGoalStats!$A$3:$AE$998,16,FALSE)</f>
        <v>#REF!</v>
      </c>
      <c r="AD160" s="58" t="e">
        <f>VLOOKUP($U160,PercentGoalStats!$A$3:$AE$998,17,FALSE)</f>
        <v>#REF!</v>
      </c>
      <c r="AE160" s="58" t="e">
        <f>VLOOKUP($U160,PercentGoalStats!$A$3:$AE$998,19,FALSE)</f>
        <v>#REF!</v>
      </c>
      <c r="AF160" s="58" t="e">
        <f>VLOOKUP($U160,PercentGoalStats!$A$3:$AE$998,20,FALSE)</f>
        <v>#REF!</v>
      </c>
      <c r="AG160" s="58" t="e">
        <f>VLOOKUP($U160,PercentGoalStats!$A$3:$AE$998,22,FALSE)</f>
        <v>#REF!</v>
      </c>
      <c r="AH160" s="58" t="e">
        <f>VLOOKUP($U160,PercentGoalStats!$A$3:$AE$998,23,FALSE)</f>
        <v>#REF!</v>
      </c>
      <c r="AI160" s="58" t="e">
        <f>VLOOKUP($U160,PercentGoalStats!$A$3:$AE$998,25,FALSE)</f>
        <v>#REF!</v>
      </c>
      <c r="AJ160" s="58" t="e">
        <f>VLOOKUP($U160,PercentGoalStats!$A$3:$AE$998,26,FALSE)</f>
        <v>#REF!</v>
      </c>
      <c r="AK160" s="58" t="e">
        <f>VLOOKUP($U160,PercentGoalStats!$A$3:$AE$998,28,FALSE)</f>
        <v>#REF!</v>
      </c>
      <c r="AL160" s="58" t="e">
        <f>VLOOKUP($U160,PercentGoalStats!$A$3:$AE$998,29,FALSE)</f>
        <v>#REF!</v>
      </c>
      <c r="AM160" s="58" t="e">
        <f>VLOOKUP($U160,PercentGoalStats!$A$3:$AE$998,31,FALSE)</f>
        <v>#REF!</v>
      </c>
    </row>
    <row r="161" spans="1:39" hidden="1" x14ac:dyDescent="0.3">
      <c r="A161" s="57" t="e">
        <f>VLOOKUP($S161,PercentGoalStats!$A$3:$AE$998,5,FALSE)</f>
        <v>#REF!</v>
      </c>
      <c r="B161" s="58" t="e">
        <f>VLOOKUP($S161,PercentGoalStats!$A$3:$AE$998,6,FALSE)</f>
        <v>#REF!</v>
      </c>
      <c r="C161" s="58" t="e">
        <f>VLOOKUP($S161,PercentGoalStats!$A$3:$AE$998,8,FALSE)</f>
        <v>#REF!</v>
      </c>
      <c r="D161" s="58" t="e">
        <f>VLOOKUP($S161,PercentGoalStats!$A$3:$AE$998,9,FALSE)</f>
        <v>#REF!</v>
      </c>
      <c r="E161" s="58" t="e">
        <f>VLOOKUP($S161,PercentGoalStats!$A$3:$AE$998,11,FALSE)</f>
        <v>#REF!</v>
      </c>
      <c r="F161" s="58" t="e">
        <f>VLOOKUP($S161,PercentGoalStats!$A$3:$AE$998,12,FALSE)</f>
        <v>#REF!</v>
      </c>
      <c r="G161" s="58" t="e">
        <f>VLOOKUP($S161,PercentGoalStats!$A$3:$AE$998,14,FALSE)</f>
        <v>#REF!</v>
      </c>
      <c r="H161" s="58" t="e">
        <f>VLOOKUP($S161,PercentGoalStats!$A$3:$AE$998,15,FALSE)</f>
        <v>#REF!</v>
      </c>
      <c r="I161" s="58" t="e">
        <f>VLOOKUP($S161,PercentGoalStats!$A$3:$AE$998,17,FALSE)</f>
        <v>#REF!</v>
      </c>
      <c r="J161" s="58" t="e">
        <f>VLOOKUP($S161,PercentGoalStats!$A$3:$AE$998,18,FALSE)</f>
        <v>#REF!</v>
      </c>
      <c r="K161" s="58" t="e">
        <f>VLOOKUP($S161,PercentGoalStats!$A$3:$AE$998,20,FALSE)</f>
        <v>#REF!</v>
      </c>
      <c r="L161" s="58" t="e">
        <f>VLOOKUP($S161,PercentGoalStats!$A$3:$AE$998,21,FALSE)</f>
        <v>#REF!</v>
      </c>
      <c r="M161" s="58" t="e">
        <f>VLOOKUP($S161,PercentGoalStats!$A$3:$AE$998,23,FALSE)</f>
        <v>#REF!</v>
      </c>
      <c r="N161" s="58" t="e">
        <f>VLOOKUP($S161,PercentGoalStats!$A$3:$AE$998,24,FALSE)</f>
        <v>#REF!</v>
      </c>
      <c r="O161" s="58" t="e">
        <f>VLOOKUP($S161,PercentGoalStats!$A$3:$AE$998,26,FALSE)</f>
        <v>#REF!</v>
      </c>
      <c r="P161" s="58" t="e">
        <f>VLOOKUP($S161,PercentGoalStats!$A$3:$AE$998,27,FALSE)</f>
        <v>#REF!</v>
      </c>
      <c r="Q161" s="58" t="e">
        <f>VLOOKUP($S161,PercentGoalStats!$A$3:$AE$998,29,FALSE)</f>
        <v>#REF!</v>
      </c>
      <c r="R161" s="58" t="e">
        <f>VLOOKUP($S161,PercentGoalStats!$A$3:$AE$998,30,FALSE)</f>
        <v>#REF!</v>
      </c>
      <c r="S161" s="53" t="e">
        <f>Fixtures!#REF!</f>
        <v>#REF!</v>
      </c>
      <c r="T161" s="54" t="e">
        <f>Fixtures!#REF!</f>
        <v>#REF!</v>
      </c>
      <c r="U161" s="53" t="e">
        <f>Fixtures!#REF!</f>
        <v>#REF!</v>
      </c>
      <c r="V161" s="57" t="e">
        <f>VLOOKUP($U161,PercentGoalStats!$A$3:$AE$998,5,FALSE)</f>
        <v>#REF!</v>
      </c>
      <c r="W161" s="58" t="e">
        <f>VLOOKUP($U161,PercentGoalStats!$A$3:$AE$998,7,FALSE)</f>
        <v>#REF!</v>
      </c>
      <c r="X161" s="58" t="e">
        <f>VLOOKUP($U161,PercentGoalStats!$A$3:$AE$998,8,FALSE)</f>
        <v>#REF!</v>
      </c>
      <c r="Y161" s="58" t="e">
        <f>VLOOKUP($U161,PercentGoalStats!$A$3:$AE$998,10,FALSE)</f>
        <v>#REF!</v>
      </c>
      <c r="Z161" s="58" t="e">
        <f>VLOOKUP($U161,PercentGoalStats!$A$3:$AE$998,11,FALSE)</f>
        <v>#REF!</v>
      </c>
      <c r="AA161" s="58" t="e">
        <f>VLOOKUP($U161,PercentGoalStats!$A$3:$AE$998,13,FALSE)</f>
        <v>#REF!</v>
      </c>
      <c r="AB161" s="58" t="e">
        <f>VLOOKUP($U161,PercentGoalStats!$A$3:$AE$998,14,FALSE)</f>
        <v>#REF!</v>
      </c>
      <c r="AC161" s="58" t="e">
        <f>VLOOKUP($U161,PercentGoalStats!$A$3:$AE$998,16,FALSE)</f>
        <v>#REF!</v>
      </c>
      <c r="AD161" s="58" t="e">
        <f>VLOOKUP($U161,PercentGoalStats!$A$3:$AE$998,17,FALSE)</f>
        <v>#REF!</v>
      </c>
      <c r="AE161" s="58" t="e">
        <f>VLOOKUP($U161,PercentGoalStats!$A$3:$AE$998,19,FALSE)</f>
        <v>#REF!</v>
      </c>
      <c r="AF161" s="58" t="e">
        <f>VLOOKUP($U161,PercentGoalStats!$A$3:$AE$998,20,FALSE)</f>
        <v>#REF!</v>
      </c>
      <c r="AG161" s="58" t="e">
        <f>VLOOKUP($U161,PercentGoalStats!$A$3:$AE$998,22,FALSE)</f>
        <v>#REF!</v>
      </c>
      <c r="AH161" s="58" t="e">
        <f>VLOOKUP($U161,PercentGoalStats!$A$3:$AE$998,23,FALSE)</f>
        <v>#REF!</v>
      </c>
      <c r="AI161" s="58" t="e">
        <f>VLOOKUP($U161,PercentGoalStats!$A$3:$AE$998,25,FALSE)</f>
        <v>#REF!</v>
      </c>
      <c r="AJ161" s="58" t="e">
        <f>VLOOKUP($U161,PercentGoalStats!$A$3:$AE$998,26,FALSE)</f>
        <v>#REF!</v>
      </c>
      <c r="AK161" s="58" t="e">
        <f>VLOOKUP($U161,PercentGoalStats!$A$3:$AE$998,28,FALSE)</f>
        <v>#REF!</v>
      </c>
      <c r="AL161" s="58" t="e">
        <f>VLOOKUP($U161,PercentGoalStats!$A$3:$AE$998,29,FALSE)</f>
        <v>#REF!</v>
      </c>
      <c r="AM161" s="58" t="e">
        <f>VLOOKUP($U161,PercentGoalStats!$A$3:$AE$998,31,FALSE)</f>
        <v>#REF!</v>
      </c>
    </row>
    <row r="162" spans="1:39" hidden="1" x14ac:dyDescent="0.3">
      <c r="A162" s="57" t="e">
        <f>VLOOKUP($S162,PercentGoalStats!$A$3:$AE$998,5,FALSE)</f>
        <v>#REF!</v>
      </c>
      <c r="B162" s="58" t="e">
        <f>VLOOKUP($S162,PercentGoalStats!$A$3:$AE$998,6,FALSE)</f>
        <v>#REF!</v>
      </c>
      <c r="C162" s="58" t="e">
        <f>VLOOKUP($S162,PercentGoalStats!$A$3:$AE$998,8,FALSE)</f>
        <v>#REF!</v>
      </c>
      <c r="D162" s="58" t="e">
        <f>VLOOKUP($S162,PercentGoalStats!$A$3:$AE$998,9,FALSE)</f>
        <v>#REF!</v>
      </c>
      <c r="E162" s="58" t="e">
        <f>VLOOKUP($S162,PercentGoalStats!$A$3:$AE$998,11,FALSE)</f>
        <v>#REF!</v>
      </c>
      <c r="F162" s="58" t="e">
        <f>VLOOKUP($S162,PercentGoalStats!$A$3:$AE$998,12,FALSE)</f>
        <v>#REF!</v>
      </c>
      <c r="G162" s="58" t="e">
        <f>VLOOKUP($S162,PercentGoalStats!$A$3:$AE$998,14,FALSE)</f>
        <v>#REF!</v>
      </c>
      <c r="H162" s="58" t="e">
        <f>VLOOKUP($S162,PercentGoalStats!$A$3:$AE$998,15,FALSE)</f>
        <v>#REF!</v>
      </c>
      <c r="I162" s="58" t="e">
        <f>VLOOKUP($S162,PercentGoalStats!$A$3:$AE$998,17,FALSE)</f>
        <v>#REF!</v>
      </c>
      <c r="J162" s="58" t="e">
        <f>VLOOKUP($S162,PercentGoalStats!$A$3:$AE$998,18,FALSE)</f>
        <v>#REF!</v>
      </c>
      <c r="K162" s="58" t="e">
        <f>VLOOKUP($S162,PercentGoalStats!$A$3:$AE$998,20,FALSE)</f>
        <v>#REF!</v>
      </c>
      <c r="L162" s="58" t="e">
        <f>VLOOKUP($S162,PercentGoalStats!$A$3:$AE$998,21,FALSE)</f>
        <v>#REF!</v>
      </c>
      <c r="M162" s="58" t="e">
        <f>VLOOKUP($S162,PercentGoalStats!$A$3:$AE$998,23,FALSE)</f>
        <v>#REF!</v>
      </c>
      <c r="N162" s="58" t="e">
        <f>VLOOKUP($S162,PercentGoalStats!$A$3:$AE$998,24,FALSE)</f>
        <v>#REF!</v>
      </c>
      <c r="O162" s="58" t="e">
        <f>VLOOKUP($S162,PercentGoalStats!$A$3:$AE$998,26,FALSE)</f>
        <v>#REF!</v>
      </c>
      <c r="P162" s="58" t="e">
        <f>VLOOKUP($S162,PercentGoalStats!$A$3:$AE$998,27,FALSE)</f>
        <v>#REF!</v>
      </c>
      <c r="Q162" s="58" t="e">
        <f>VLOOKUP($S162,PercentGoalStats!$A$3:$AE$998,29,FALSE)</f>
        <v>#REF!</v>
      </c>
      <c r="R162" s="58" t="e">
        <f>VLOOKUP($S162,PercentGoalStats!$A$3:$AE$998,30,FALSE)</f>
        <v>#REF!</v>
      </c>
      <c r="S162" s="53" t="e">
        <f>Fixtures!#REF!</f>
        <v>#REF!</v>
      </c>
      <c r="T162" s="54" t="e">
        <f>Fixtures!#REF!</f>
        <v>#REF!</v>
      </c>
      <c r="U162" s="53" t="e">
        <f>Fixtures!#REF!</f>
        <v>#REF!</v>
      </c>
      <c r="V162" s="57" t="e">
        <f>VLOOKUP($U162,PercentGoalStats!$A$3:$AE$998,5,FALSE)</f>
        <v>#REF!</v>
      </c>
      <c r="W162" s="58" t="e">
        <f>VLOOKUP($U162,PercentGoalStats!$A$3:$AE$998,7,FALSE)</f>
        <v>#REF!</v>
      </c>
      <c r="X162" s="58" t="e">
        <f>VLOOKUP($U162,PercentGoalStats!$A$3:$AE$998,8,FALSE)</f>
        <v>#REF!</v>
      </c>
      <c r="Y162" s="58" t="e">
        <f>VLOOKUP($U162,PercentGoalStats!$A$3:$AE$998,10,FALSE)</f>
        <v>#REF!</v>
      </c>
      <c r="Z162" s="58" t="e">
        <f>VLOOKUP($U162,PercentGoalStats!$A$3:$AE$998,11,FALSE)</f>
        <v>#REF!</v>
      </c>
      <c r="AA162" s="58" t="e">
        <f>VLOOKUP($U162,PercentGoalStats!$A$3:$AE$998,13,FALSE)</f>
        <v>#REF!</v>
      </c>
      <c r="AB162" s="58" t="e">
        <f>VLOOKUP($U162,PercentGoalStats!$A$3:$AE$998,14,FALSE)</f>
        <v>#REF!</v>
      </c>
      <c r="AC162" s="58" t="e">
        <f>VLOOKUP($U162,PercentGoalStats!$A$3:$AE$998,16,FALSE)</f>
        <v>#REF!</v>
      </c>
      <c r="AD162" s="58" t="e">
        <f>VLOOKUP($U162,PercentGoalStats!$A$3:$AE$998,17,FALSE)</f>
        <v>#REF!</v>
      </c>
      <c r="AE162" s="58" t="e">
        <f>VLOOKUP($U162,PercentGoalStats!$A$3:$AE$998,19,FALSE)</f>
        <v>#REF!</v>
      </c>
      <c r="AF162" s="58" t="e">
        <f>VLOOKUP($U162,PercentGoalStats!$A$3:$AE$998,20,FALSE)</f>
        <v>#REF!</v>
      </c>
      <c r="AG162" s="58" t="e">
        <f>VLOOKUP($U162,PercentGoalStats!$A$3:$AE$998,22,FALSE)</f>
        <v>#REF!</v>
      </c>
      <c r="AH162" s="58" t="e">
        <f>VLOOKUP($U162,PercentGoalStats!$A$3:$AE$998,23,FALSE)</f>
        <v>#REF!</v>
      </c>
      <c r="AI162" s="58" t="e">
        <f>VLOOKUP($U162,PercentGoalStats!$A$3:$AE$998,25,FALSE)</f>
        <v>#REF!</v>
      </c>
      <c r="AJ162" s="58" t="e">
        <f>VLOOKUP($U162,PercentGoalStats!$A$3:$AE$998,26,FALSE)</f>
        <v>#REF!</v>
      </c>
      <c r="AK162" s="58" t="e">
        <f>VLOOKUP($U162,PercentGoalStats!$A$3:$AE$998,28,FALSE)</f>
        <v>#REF!</v>
      </c>
      <c r="AL162" s="58" t="e">
        <f>VLOOKUP($U162,PercentGoalStats!$A$3:$AE$998,29,FALSE)</f>
        <v>#REF!</v>
      </c>
      <c r="AM162" s="58" t="e">
        <f>VLOOKUP($U162,PercentGoalStats!$A$3:$AE$998,31,FALSE)</f>
        <v>#REF!</v>
      </c>
    </row>
    <row r="163" spans="1:39" hidden="1" x14ac:dyDescent="0.3">
      <c r="A163" s="57" t="e">
        <f>VLOOKUP($S163,PercentGoalStats!$A$3:$AE$998,5,FALSE)</f>
        <v>#REF!</v>
      </c>
      <c r="B163" s="58" t="e">
        <f>VLOOKUP($S163,PercentGoalStats!$A$3:$AE$998,6,FALSE)</f>
        <v>#REF!</v>
      </c>
      <c r="C163" s="58" t="e">
        <f>VLOOKUP($S163,PercentGoalStats!$A$3:$AE$998,8,FALSE)</f>
        <v>#REF!</v>
      </c>
      <c r="D163" s="58" t="e">
        <f>VLOOKUP($S163,PercentGoalStats!$A$3:$AE$998,9,FALSE)</f>
        <v>#REF!</v>
      </c>
      <c r="E163" s="58" t="e">
        <f>VLOOKUP($S163,PercentGoalStats!$A$3:$AE$998,11,FALSE)</f>
        <v>#REF!</v>
      </c>
      <c r="F163" s="58" t="e">
        <f>VLOOKUP($S163,PercentGoalStats!$A$3:$AE$998,12,FALSE)</f>
        <v>#REF!</v>
      </c>
      <c r="G163" s="58" t="e">
        <f>VLOOKUP($S163,PercentGoalStats!$A$3:$AE$998,14,FALSE)</f>
        <v>#REF!</v>
      </c>
      <c r="H163" s="58" t="e">
        <f>VLOOKUP($S163,PercentGoalStats!$A$3:$AE$998,15,FALSE)</f>
        <v>#REF!</v>
      </c>
      <c r="I163" s="58" t="e">
        <f>VLOOKUP($S163,PercentGoalStats!$A$3:$AE$998,17,FALSE)</f>
        <v>#REF!</v>
      </c>
      <c r="J163" s="58" t="e">
        <f>VLOOKUP($S163,PercentGoalStats!$A$3:$AE$998,18,FALSE)</f>
        <v>#REF!</v>
      </c>
      <c r="K163" s="58" t="e">
        <f>VLOOKUP($S163,PercentGoalStats!$A$3:$AE$998,20,FALSE)</f>
        <v>#REF!</v>
      </c>
      <c r="L163" s="58" t="e">
        <f>VLOOKUP($S163,PercentGoalStats!$A$3:$AE$998,21,FALSE)</f>
        <v>#REF!</v>
      </c>
      <c r="M163" s="58" t="e">
        <f>VLOOKUP($S163,PercentGoalStats!$A$3:$AE$998,23,FALSE)</f>
        <v>#REF!</v>
      </c>
      <c r="N163" s="58" t="e">
        <f>VLOOKUP($S163,PercentGoalStats!$A$3:$AE$998,24,FALSE)</f>
        <v>#REF!</v>
      </c>
      <c r="O163" s="58" t="e">
        <f>VLOOKUP($S163,PercentGoalStats!$A$3:$AE$998,26,FALSE)</f>
        <v>#REF!</v>
      </c>
      <c r="P163" s="58" t="e">
        <f>VLOOKUP($S163,PercentGoalStats!$A$3:$AE$998,27,FALSE)</f>
        <v>#REF!</v>
      </c>
      <c r="Q163" s="58" t="e">
        <f>VLOOKUP($S163,PercentGoalStats!$A$3:$AE$998,29,FALSE)</f>
        <v>#REF!</v>
      </c>
      <c r="R163" s="58" t="e">
        <f>VLOOKUP($S163,PercentGoalStats!$A$3:$AE$998,30,FALSE)</f>
        <v>#REF!</v>
      </c>
      <c r="S163" s="53" t="e">
        <f>Fixtures!#REF!</f>
        <v>#REF!</v>
      </c>
      <c r="T163" s="54" t="e">
        <f>Fixtures!#REF!</f>
        <v>#REF!</v>
      </c>
      <c r="U163" s="53" t="e">
        <f>Fixtures!#REF!</f>
        <v>#REF!</v>
      </c>
      <c r="V163" s="57" t="e">
        <f>VLOOKUP($U163,PercentGoalStats!$A$3:$AE$998,5,FALSE)</f>
        <v>#REF!</v>
      </c>
      <c r="W163" s="58" t="e">
        <f>VLOOKUP($U163,PercentGoalStats!$A$3:$AE$998,7,FALSE)</f>
        <v>#REF!</v>
      </c>
      <c r="X163" s="58" t="e">
        <f>VLOOKUP($U163,PercentGoalStats!$A$3:$AE$998,8,FALSE)</f>
        <v>#REF!</v>
      </c>
      <c r="Y163" s="58" t="e">
        <f>VLOOKUP($U163,PercentGoalStats!$A$3:$AE$998,10,FALSE)</f>
        <v>#REF!</v>
      </c>
      <c r="Z163" s="58" t="e">
        <f>VLOOKUP($U163,PercentGoalStats!$A$3:$AE$998,11,FALSE)</f>
        <v>#REF!</v>
      </c>
      <c r="AA163" s="58" t="e">
        <f>VLOOKUP($U163,PercentGoalStats!$A$3:$AE$998,13,FALSE)</f>
        <v>#REF!</v>
      </c>
      <c r="AB163" s="58" t="e">
        <f>VLOOKUP($U163,PercentGoalStats!$A$3:$AE$998,14,FALSE)</f>
        <v>#REF!</v>
      </c>
      <c r="AC163" s="58" t="e">
        <f>VLOOKUP($U163,PercentGoalStats!$A$3:$AE$998,16,FALSE)</f>
        <v>#REF!</v>
      </c>
      <c r="AD163" s="58" t="e">
        <f>VLOOKUP($U163,PercentGoalStats!$A$3:$AE$998,17,FALSE)</f>
        <v>#REF!</v>
      </c>
      <c r="AE163" s="58" t="e">
        <f>VLOOKUP($U163,PercentGoalStats!$A$3:$AE$998,19,FALSE)</f>
        <v>#REF!</v>
      </c>
      <c r="AF163" s="58" t="e">
        <f>VLOOKUP($U163,PercentGoalStats!$A$3:$AE$998,20,FALSE)</f>
        <v>#REF!</v>
      </c>
      <c r="AG163" s="58" t="e">
        <f>VLOOKUP($U163,PercentGoalStats!$A$3:$AE$998,22,FALSE)</f>
        <v>#REF!</v>
      </c>
      <c r="AH163" s="58" t="e">
        <f>VLOOKUP($U163,PercentGoalStats!$A$3:$AE$998,23,FALSE)</f>
        <v>#REF!</v>
      </c>
      <c r="AI163" s="58" t="e">
        <f>VLOOKUP($U163,PercentGoalStats!$A$3:$AE$998,25,FALSE)</f>
        <v>#REF!</v>
      </c>
      <c r="AJ163" s="58" t="e">
        <f>VLOOKUP($U163,PercentGoalStats!$A$3:$AE$998,26,FALSE)</f>
        <v>#REF!</v>
      </c>
      <c r="AK163" s="58" t="e">
        <f>VLOOKUP($U163,PercentGoalStats!$A$3:$AE$998,28,FALSE)</f>
        <v>#REF!</v>
      </c>
      <c r="AL163" s="58" t="e">
        <f>VLOOKUP($U163,PercentGoalStats!$A$3:$AE$998,29,FALSE)</f>
        <v>#REF!</v>
      </c>
      <c r="AM163" s="58" t="e">
        <f>VLOOKUP($U163,PercentGoalStats!$A$3:$AE$998,31,FALSE)</f>
        <v>#REF!</v>
      </c>
    </row>
    <row r="164" spans="1:39" hidden="1" x14ac:dyDescent="0.3">
      <c r="A164" s="57" t="e">
        <f>VLOOKUP($S164,PercentGoalStats!$A$3:$AE$998,5,FALSE)</f>
        <v>#REF!</v>
      </c>
      <c r="B164" s="58" t="e">
        <f>VLOOKUP($S164,PercentGoalStats!$A$3:$AE$998,6,FALSE)</f>
        <v>#REF!</v>
      </c>
      <c r="C164" s="58" t="e">
        <f>VLOOKUP($S164,PercentGoalStats!$A$3:$AE$998,8,FALSE)</f>
        <v>#REF!</v>
      </c>
      <c r="D164" s="58" t="e">
        <f>VLOOKUP($S164,PercentGoalStats!$A$3:$AE$998,9,FALSE)</f>
        <v>#REF!</v>
      </c>
      <c r="E164" s="58" t="e">
        <f>VLOOKUP($S164,PercentGoalStats!$A$3:$AE$998,11,FALSE)</f>
        <v>#REF!</v>
      </c>
      <c r="F164" s="58" t="e">
        <f>VLOOKUP($S164,PercentGoalStats!$A$3:$AE$998,12,FALSE)</f>
        <v>#REF!</v>
      </c>
      <c r="G164" s="58" t="e">
        <f>VLOOKUP($S164,PercentGoalStats!$A$3:$AE$998,14,FALSE)</f>
        <v>#REF!</v>
      </c>
      <c r="H164" s="58" t="e">
        <f>VLOOKUP($S164,PercentGoalStats!$A$3:$AE$998,15,FALSE)</f>
        <v>#REF!</v>
      </c>
      <c r="I164" s="58" t="e">
        <f>VLOOKUP($S164,PercentGoalStats!$A$3:$AE$998,17,FALSE)</f>
        <v>#REF!</v>
      </c>
      <c r="J164" s="58" t="e">
        <f>VLOOKUP($S164,PercentGoalStats!$A$3:$AE$998,18,FALSE)</f>
        <v>#REF!</v>
      </c>
      <c r="K164" s="58" t="e">
        <f>VLOOKUP($S164,PercentGoalStats!$A$3:$AE$998,20,FALSE)</f>
        <v>#REF!</v>
      </c>
      <c r="L164" s="58" t="e">
        <f>VLOOKUP($S164,PercentGoalStats!$A$3:$AE$998,21,FALSE)</f>
        <v>#REF!</v>
      </c>
      <c r="M164" s="58" t="e">
        <f>VLOOKUP($S164,PercentGoalStats!$A$3:$AE$998,23,FALSE)</f>
        <v>#REF!</v>
      </c>
      <c r="N164" s="58" t="e">
        <f>VLOOKUP($S164,PercentGoalStats!$A$3:$AE$998,24,FALSE)</f>
        <v>#REF!</v>
      </c>
      <c r="O164" s="58" t="e">
        <f>VLOOKUP($S164,PercentGoalStats!$A$3:$AE$998,26,FALSE)</f>
        <v>#REF!</v>
      </c>
      <c r="P164" s="58" t="e">
        <f>VLOOKUP($S164,PercentGoalStats!$A$3:$AE$998,27,FALSE)</f>
        <v>#REF!</v>
      </c>
      <c r="Q164" s="58" t="e">
        <f>VLOOKUP($S164,PercentGoalStats!$A$3:$AE$998,29,FALSE)</f>
        <v>#REF!</v>
      </c>
      <c r="R164" s="58" t="e">
        <f>VLOOKUP($S164,PercentGoalStats!$A$3:$AE$998,30,FALSE)</f>
        <v>#REF!</v>
      </c>
      <c r="S164" s="53" t="e">
        <f>Fixtures!#REF!</f>
        <v>#REF!</v>
      </c>
      <c r="T164" s="54" t="e">
        <f>Fixtures!#REF!</f>
        <v>#REF!</v>
      </c>
      <c r="U164" s="53" t="e">
        <f>Fixtures!#REF!</f>
        <v>#REF!</v>
      </c>
      <c r="V164" s="57" t="e">
        <f>VLOOKUP($U164,PercentGoalStats!$A$3:$AE$998,5,FALSE)</f>
        <v>#REF!</v>
      </c>
      <c r="W164" s="58" t="e">
        <f>VLOOKUP($U164,PercentGoalStats!$A$3:$AE$998,7,FALSE)</f>
        <v>#REF!</v>
      </c>
      <c r="X164" s="58" t="e">
        <f>VLOOKUP($U164,PercentGoalStats!$A$3:$AE$998,8,FALSE)</f>
        <v>#REF!</v>
      </c>
      <c r="Y164" s="58" t="e">
        <f>VLOOKUP($U164,PercentGoalStats!$A$3:$AE$998,10,FALSE)</f>
        <v>#REF!</v>
      </c>
      <c r="Z164" s="58" t="e">
        <f>VLOOKUP($U164,PercentGoalStats!$A$3:$AE$998,11,FALSE)</f>
        <v>#REF!</v>
      </c>
      <c r="AA164" s="58" t="e">
        <f>VLOOKUP($U164,PercentGoalStats!$A$3:$AE$998,13,FALSE)</f>
        <v>#REF!</v>
      </c>
      <c r="AB164" s="58" t="e">
        <f>VLOOKUP($U164,PercentGoalStats!$A$3:$AE$998,14,FALSE)</f>
        <v>#REF!</v>
      </c>
      <c r="AC164" s="58" t="e">
        <f>VLOOKUP($U164,PercentGoalStats!$A$3:$AE$998,16,FALSE)</f>
        <v>#REF!</v>
      </c>
      <c r="AD164" s="58" t="e">
        <f>VLOOKUP($U164,PercentGoalStats!$A$3:$AE$998,17,FALSE)</f>
        <v>#REF!</v>
      </c>
      <c r="AE164" s="58" t="e">
        <f>VLOOKUP($U164,PercentGoalStats!$A$3:$AE$998,19,FALSE)</f>
        <v>#REF!</v>
      </c>
      <c r="AF164" s="58" t="e">
        <f>VLOOKUP($U164,PercentGoalStats!$A$3:$AE$998,20,FALSE)</f>
        <v>#REF!</v>
      </c>
      <c r="AG164" s="58" t="e">
        <f>VLOOKUP($U164,PercentGoalStats!$A$3:$AE$998,22,FALSE)</f>
        <v>#REF!</v>
      </c>
      <c r="AH164" s="58" t="e">
        <f>VLOOKUP($U164,PercentGoalStats!$A$3:$AE$998,23,FALSE)</f>
        <v>#REF!</v>
      </c>
      <c r="AI164" s="58" t="e">
        <f>VLOOKUP($U164,PercentGoalStats!$A$3:$AE$998,25,FALSE)</f>
        <v>#REF!</v>
      </c>
      <c r="AJ164" s="58" t="e">
        <f>VLOOKUP($U164,PercentGoalStats!$A$3:$AE$998,26,FALSE)</f>
        <v>#REF!</v>
      </c>
      <c r="AK164" s="58" t="e">
        <f>VLOOKUP($U164,PercentGoalStats!$A$3:$AE$998,28,FALSE)</f>
        <v>#REF!</v>
      </c>
      <c r="AL164" s="58" t="e">
        <f>VLOOKUP($U164,PercentGoalStats!$A$3:$AE$998,29,FALSE)</f>
        <v>#REF!</v>
      </c>
      <c r="AM164" s="58" t="e">
        <f>VLOOKUP($U164,PercentGoalStats!$A$3:$AE$998,31,FALSE)</f>
        <v>#REF!</v>
      </c>
    </row>
    <row r="165" spans="1:39" hidden="1" x14ac:dyDescent="0.3">
      <c r="A165" s="57" t="e">
        <f>VLOOKUP($S165,PercentGoalStats!$A$3:$AE$998,5,FALSE)</f>
        <v>#REF!</v>
      </c>
      <c r="B165" s="58" t="e">
        <f>VLOOKUP($S165,PercentGoalStats!$A$3:$AE$998,6,FALSE)</f>
        <v>#REF!</v>
      </c>
      <c r="C165" s="58" t="e">
        <f>VLOOKUP($S165,PercentGoalStats!$A$3:$AE$998,8,FALSE)</f>
        <v>#REF!</v>
      </c>
      <c r="D165" s="58" t="e">
        <f>VLOOKUP($S165,PercentGoalStats!$A$3:$AE$998,9,FALSE)</f>
        <v>#REF!</v>
      </c>
      <c r="E165" s="58" t="e">
        <f>VLOOKUP($S165,PercentGoalStats!$A$3:$AE$998,11,FALSE)</f>
        <v>#REF!</v>
      </c>
      <c r="F165" s="58" t="e">
        <f>VLOOKUP($S165,PercentGoalStats!$A$3:$AE$998,12,FALSE)</f>
        <v>#REF!</v>
      </c>
      <c r="G165" s="58" t="e">
        <f>VLOOKUP($S165,PercentGoalStats!$A$3:$AE$998,14,FALSE)</f>
        <v>#REF!</v>
      </c>
      <c r="H165" s="58" t="e">
        <f>VLOOKUP($S165,PercentGoalStats!$A$3:$AE$998,15,FALSE)</f>
        <v>#REF!</v>
      </c>
      <c r="I165" s="58" t="e">
        <f>VLOOKUP($S165,PercentGoalStats!$A$3:$AE$998,17,FALSE)</f>
        <v>#REF!</v>
      </c>
      <c r="J165" s="58" t="e">
        <f>VLOOKUP($S165,PercentGoalStats!$A$3:$AE$998,18,FALSE)</f>
        <v>#REF!</v>
      </c>
      <c r="K165" s="58" t="e">
        <f>VLOOKUP($S165,PercentGoalStats!$A$3:$AE$998,20,FALSE)</f>
        <v>#REF!</v>
      </c>
      <c r="L165" s="58" t="e">
        <f>VLOOKUP($S165,PercentGoalStats!$A$3:$AE$998,21,FALSE)</f>
        <v>#REF!</v>
      </c>
      <c r="M165" s="58" t="e">
        <f>VLOOKUP($S165,PercentGoalStats!$A$3:$AE$998,23,FALSE)</f>
        <v>#REF!</v>
      </c>
      <c r="N165" s="58" t="e">
        <f>VLOOKUP($S165,PercentGoalStats!$A$3:$AE$998,24,FALSE)</f>
        <v>#REF!</v>
      </c>
      <c r="O165" s="58" t="e">
        <f>VLOOKUP($S165,PercentGoalStats!$A$3:$AE$998,26,FALSE)</f>
        <v>#REF!</v>
      </c>
      <c r="P165" s="58" t="e">
        <f>VLOOKUP($S165,PercentGoalStats!$A$3:$AE$998,27,FALSE)</f>
        <v>#REF!</v>
      </c>
      <c r="Q165" s="58" t="e">
        <f>VLOOKUP($S165,PercentGoalStats!$A$3:$AE$998,29,FALSE)</f>
        <v>#REF!</v>
      </c>
      <c r="R165" s="58" t="e">
        <f>VLOOKUP($S165,PercentGoalStats!$A$3:$AE$998,30,FALSE)</f>
        <v>#REF!</v>
      </c>
      <c r="S165" s="53" t="e">
        <f>Fixtures!#REF!</f>
        <v>#REF!</v>
      </c>
      <c r="T165" s="54" t="e">
        <f>Fixtures!#REF!</f>
        <v>#REF!</v>
      </c>
      <c r="U165" s="53" t="e">
        <f>Fixtures!#REF!</f>
        <v>#REF!</v>
      </c>
      <c r="V165" s="57" t="e">
        <f>VLOOKUP($U165,PercentGoalStats!$A$3:$AE$998,5,FALSE)</f>
        <v>#REF!</v>
      </c>
      <c r="W165" s="58" t="e">
        <f>VLOOKUP($U165,PercentGoalStats!$A$3:$AE$998,7,FALSE)</f>
        <v>#REF!</v>
      </c>
      <c r="X165" s="58" t="e">
        <f>VLOOKUP($U165,PercentGoalStats!$A$3:$AE$998,8,FALSE)</f>
        <v>#REF!</v>
      </c>
      <c r="Y165" s="58" t="e">
        <f>VLOOKUP($U165,PercentGoalStats!$A$3:$AE$998,10,FALSE)</f>
        <v>#REF!</v>
      </c>
      <c r="Z165" s="58" t="e">
        <f>VLOOKUP($U165,PercentGoalStats!$A$3:$AE$998,11,FALSE)</f>
        <v>#REF!</v>
      </c>
      <c r="AA165" s="58" t="e">
        <f>VLOOKUP($U165,PercentGoalStats!$A$3:$AE$998,13,FALSE)</f>
        <v>#REF!</v>
      </c>
      <c r="AB165" s="58" t="e">
        <f>VLOOKUP($U165,PercentGoalStats!$A$3:$AE$998,14,FALSE)</f>
        <v>#REF!</v>
      </c>
      <c r="AC165" s="58" t="e">
        <f>VLOOKUP($U165,PercentGoalStats!$A$3:$AE$998,16,FALSE)</f>
        <v>#REF!</v>
      </c>
      <c r="AD165" s="58" t="e">
        <f>VLOOKUP($U165,PercentGoalStats!$A$3:$AE$998,17,FALSE)</f>
        <v>#REF!</v>
      </c>
      <c r="AE165" s="58" t="e">
        <f>VLOOKUP($U165,PercentGoalStats!$A$3:$AE$998,19,FALSE)</f>
        <v>#REF!</v>
      </c>
      <c r="AF165" s="58" t="e">
        <f>VLOOKUP($U165,PercentGoalStats!$A$3:$AE$998,20,FALSE)</f>
        <v>#REF!</v>
      </c>
      <c r="AG165" s="58" t="e">
        <f>VLOOKUP($U165,PercentGoalStats!$A$3:$AE$998,22,FALSE)</f>
        <v>#REF!</v>
      </c>
      <c r="AH165" s="58" t="e">
        <f>VLOOKUP($U165,PercentGoalStats!$A$3:$AE$998,23,FALSE)</f>
        <v>#REF!</v>
      </c>
      <c r="AI165" s="58" t="e">
        <f>VLOOKUP($U165,PercentGoalStats!$A$3:$AE$998,25,FALSE)</f>
        <v>#REF!</v>
      </c>
      <c r="AJ165" s="58" t="e">
        <f>VLOOKUP($U165,PercentGoalStats!$A$3:$AE$998,26,FALSE)</f>
        <v>#REF!</v>
      </c>
      <c r="AK165" s="58" t="e">
        <f>VLOOKUP($U165,PercentGoalStats!$A$3:$AE$998,28,FALSE)</f>
        <v>#REF!</v>
      </c>
      <c r="AL165" s="58" t="e">
        <f>VLOOKUP($U165,PercentGoalStats!$A$3:$AE$998,29,FALSE)</f>
        <v>#REF!</v>
      </c>
      <c r="AM165" s="58" t="e">
        <f>VLOOKUP($U165,PercentGoalStats!$A$3:$AE$998,31,FALSE)</f>
        <v>#REF!</v>
      </c>
    </row>
    <row r="166" spans="1:39" hidden="1" x14ac:dyDescent="0.3">
      <c r="A166" s="57" t="e">
        <f>VLOOKUP($S166,PercentGoalStats!$A$3:$AE$998,5,FALSE)</f>
        <v>#REF!</v>
      </c>
      <c r="B166" s="58" t="e">
        <f>VLOOKUP($S166,PercentGoalStats!$A$3:$AE$998,6,FALSE)</f>
        <v>#REF!</v>
      </c>
      <c r="C166" s="58" t="e">
        <f>VLOOKUP($S166,PercentGoalStats!$A$3:$AE$998,8,FALSE)</f>
        <v>#REF!</v>
      </c>
      <c r="D166" s="58" t="e">
        <f>VLOOKUP($S166,PercentGoalStats!$A$3:$AE$998,9,FALSE)</f>
        <v>#REF!</v>
      </c>
      <c r="E166" s="58" t="e">
        <f>VLOOKUP($S166,PercentGoalStats!$A$3:$AE$998,11,FALSE)</f>
        <v>#REF!</v>
      </c>
      <c r="F166" s="58" t="e">
        <f>VLOOKUP($S166,PercentGoalStats!$A$3:$AE$998,12,FALSE)</f>
        <v>#REF!</v>
      </c>
      <c r="G166" s="58" t="e">
        <f>VLOOKUP($S166,PercentGoalStats!$A$3:$AE$998,14,FALSE)</f>
        <v>#REF!</v>
      </c>
      <c r="H166" s="58" t="e">
        <f>VLOOKUP($S166,PercentGoalStats!$A$3:$AE$998,15,FALSE)</f>
        <v>#REF!</v>
      </c>
      <c r="I166" s="58" t="e">
        <f>VLOOKUP($S166,PercentGoalStats!$A$3:$AE$998,17,FALSE)</f>
        <v>#REF!</v>
      </c>
      <c r="J166" s="58" t="e">
        <f>VLOOKUP($S166,PercentGoalStats!$A$3:$AE$998,18,FALSE)</f>
        <v>#REF!</v>
      </c>
      <c r="K166" s="58" t="e">
        <f>VLOOKUP($S166,PercentGoalStats!$A$3:$AE$998,20,FALSE)</f>
        <v>#REF!</v>
      </c>
      <c r="L166" s="58" t="e">
        <f>VLOOKUP($S166,PercentGoalStats!$A$3:$AE$998,21,FALSE)</f>
        <v>#REF!</v>
      </c>
      <c r="M166" s="58" t="e">
        <f>VLOOKUP($S166,PercentGoalStats!$A$3:$AE$998,23,FALSE)</f>
        <v>#REF!</v>
      </c>
      <c r="N166" s="58" t="e">
        <f>VLOOKUP($S166,PercentGoalStats!$A$3:$AE$998,24,FALSE)</f>
        <v>#REF!</v>
      </c>
      <c r="O166" s="58" t="e">
        <f>VLOOKUP($S166,PercentGoalStats!$A$3:$AE$998,26,FALSE)</f>
        <v>#REF!</v>
      </c>
      <c r="P166" s="58" t="e">
        <f>VLOOKUP($S166,PercentGoalStats!$A$3:$AE$998,27,FALSE)</f>
        <v>#REF!</v>
      </c>
      <c r="Q166" s="58" t="e">
        <f>VLOOKUP($S166,PercentGoalStats!$A$3:$AE$998,29,FALSE)</f>
        <v>#REF!</v>
      </c>
      <c r="R166" s="58" t="e">
        <f>VLOOKUP($S166,PercentGoalStats!$A$3:$AE$998,30,FALSE)</f>
        <v>#REF!</v>
      </c>
      <c r="S166" s="53" t="e">
        <f>Fixtures!#REF!</f>
        <v>#REF!</v>
      </c>
      <c r="T166" s="54" t="e">
        <f>Fixtures!#REF!</f>
        <v>#REF!</v>
      </c>
      <c r="U166" s="53" t="e">
        <f>Fixtures!#REF!</f>
        <v>#REF!</v>
      </c>
      <c r="V166" s="57" t="e">
        <f>VLOOKUP($U166,PercentGoalStats!$A$3:$AE$998,5,FALSE)</f>
        <v>#REF!</v>
      </c>
      <c r="W166" s="58" t="e">
        <f>VLOOKUP($U166,PercentGoalStats!$A$3:$AE$998,7,FALSE)</f>
        <v>#REF!</v>
      </c>
      <c r="X166" s="58" t="e">
        <f>VLOOKUP($U166,PercentGoalStats!$A$3:$AE$998,8,FALSE)</f>
        <v>#REF!</v>
      </c>
      <c r="Y166" s="58" t="e">
        <f>VLOOKUP($U166,PercentGoalStats!$A$3:$AE$998,10,FALSE)</f>
        <v>#REF!</v>
      </c>
      <c r="Z166" s="58" t="e">
        <f>VLOOKUP($U166,PercentGoalStats!$A$3:$AE$998,11,FALSE)</f>
        <v>#REF!</v>
      </c>
      <c r="AA166" s="58" t="e">
        <f>VLOOKUP($U166,PercentGoalStats!$A$3:$AE$998,13,FALSE)</f>
        <v>#REF!</v>
      </c>
      <c r="AB166" s="58" t="e">
        <f>VLOOKUP($U166,PercentGoalStats!$A$3:$AE$998,14,FALSE)</f>
        <v>#REF!</v>
      </c>
      <c r="AC166" s="58" t="e">
        <f>VLOOKUP($U166,PercentGoalStats!$A$3:$AE$998,16,FALSE)</f>
        <v>#REF!</v>
      </c>
      <c r="AD166" s="58" t="e">
        <f>VLOOKUP($U166,PercentGoalStats!$A$3:$AE$998,17,FALSE)</f>
        <v>#REF!</v>
      </c>
      <c r="AE166" s="58" t="e">
        <f>VLOOKUP($U166,PercentGoalStats!$A$3:$AE$998,19,FALSE)</f>
        <v>#REF!</v>
      </c>
      <c r="AF166" s="58" t="e">
        <f>VLOOKUP($U166,PercentGoalStats!$A$3:$AE$998,20,FALSE)</f>
        <v>#REF!</v>
      </c>
      <c r="AG166" s="58" t="e">
        <f>VLOOKUP($U166,PercentGoalStats!$A$3:$AE$998,22,FALSE)</f>
        <v>#REF!</v>
      </c>
      <c r="AH166" s="58" t="e">
        <f>VLOOKUP($U166,PercentGoalStats!$A$3:$AE$998,23,FALSE)</f>
        <v>#REF!</v>
      </c>
      <c r="AI166" s="58" t="e">
        <f>VLOOKUP($U166,PercentGoalStats!$A$3:$AE$998,25,FALSE)</f>
        <v>#REF!</v>
      </c>
      <c r="AJ166" s="58" t="e">
        <f>VLOOKUP($U166,PercentGoalStats!$A$3:$AE$998,26,FALSE)</f>
        <v>#REF!</v>
      </c>
      <c r="AK166" s="58" t="e">
        <f>VLOOKUP($U166,PercentGoalStats!$A$3:$AE$998,28,FALSE)</f>
        <v>#REF!</v>
      </c>
      <c r="AL166" s="58" t="e">
        <f>VLOOKUP($U166,PercentGoalStats!$A$3:$AE$998,29,FALSE)</f>
        <v>#REF!</v>
      </c>
      <c r="AM166" s="58" t="e">
        <f>VLOOKUP($U166,PercentGoalStats!$A$3:$AE$998,31,FALSE)</f>
        <v>#REF!</v>
      </c>
    </row>
    <row r="167" spans="1:39" hidden="1" x14ac:dyDescent="0.3">
      <c r="A167" s="57" t="e">
        <f>VLOOKUP($S167,PercentGoalStats!$A$3:$AE$998,5,FALSE)</f>
        <v>#REF!</v>
      </c>
      <c r="B167" s="58" t="e">
        <f>VLOOKUP($S167,PercentGoalStats!$A$3:$AE$998,6,FALSE)</f>
        <v>#REF!</v>
      </c>
      <c r="C167" s="58" t="e">
        <f>VLOOKUP($S167,PercentGoalStats!$A$3:$AE$998,8,FALSE)</f>
        <v>#REF!</v>
      </c>
      <c r="D167" s="58" t="e">
        <f>VLOOKUP($S167,PercentGoalStats!$A$3:$AE$998,9,FALSE)</f>
        <v>#REF!</v>
      </c>
      <c r="E167" s="58" t="e">
        <f>VLOOKUP($S167,PercentGoalStats!$A$3:$AE$998,11,FALSE)</f>
        <v>#REF!</v>
      </c>
      <c r="F167" s="58" t="e">
        <f>VLOOKUP($S167,PercentGoalStats!$A$3:$AE$998,12,FALSE)</f>
        <v>#REF!</v>
      </c>
      <c r="G167" s="58" t="e">
        <f>VLOOKUP($S167,PercentGoalStats!$A$3:$AE$998,14,FALSE)</f>
        <v>#REF!</v>
      </c>
      <c r="H167" s="58" t="e">
        <f>VLOOKUP($S167,PercentGoalStats!$A$3:$AE$998,15,FALSE)</f>
        <v>#REF!</v>
      </c>
      <c r="I167" s="58" t="e">
        <f>VLOOKUP($S167,PercentGoalStats!$A$3:$AE$998,17,FALSE)</f>
        <v>#REF!</v>
      </c>
      <c r="J167" s="58" t="e">
        <f>VLOOKUP($S167,PercentGoalStats!$A$3:$AE$998,18,FALSE)</f>
        <v>#REF!</v>
      </c>
      <c r="K167" s="58" t="e">
        <f>VLOOKUP($S167,PercentGoalStats!$A$3:$AE$998,20,FALSE)</f>
        <v>#REF!</v>
      </c>
      <c r="L167" s="58" t="e">
        <f>VLOOKUP($S167,PercentGoalStats!$A$3:$AE$998,21,FALSE)</f>
        <v>#REF!</v>
      </c>
      <c r="M167" s="58" t="e">
        <f>VLOOKUP($S167,PercentGoalStats!$A$3:$AE$998,23,FALSE)</f>
        <v>#REF!</v>
      </c>
      <c r="N167" s="58" t="e">
        <f>VLOOKUP($S167,PercentGoalStats!$A$3:$AE$998,24,FALSE)</f>
        <v>#REF!</v>
      </c>
      <c r="O167" s="58" t="e">
        <f>VLOOKUP($S167,PercentGoalStats!$A$3:$AE$998,26,FALSE)</f>
        <v>#REF!</v>
      </c>
      <c r="P167" s="58" t="e">
        <f>VLOOKUP($S167,PercentGoalStats!$A$3:$AE$998,27,FALSE)</f>
        <v>#REF!</v>
      </c>
      <c r="Q167" s="58" t="e">
        <f>VLOOKUP($S167,PercentGoalStats!$A$3:$AE$998,29,FALSE)</f>
        <v>#REF!</v>
      </c>
      <c r="R167" s="58" t="e">
        <f>VLOOKUP($S167,PercentGoalStats!$A$3:$AE$998,30,FALSE)</f>
        <v>#REF!</v>
      </c>
      <c r="S167" s="53" t="e">
        <f>Fixtures!#REF!</f>
        <v>#REF!</v>
      </c>
      <c r="T167" s="54" t="e">
        <f>Fixtures!#REF!</f>
        <v>#REF!</v>
      </c>
      <c r="U167" s="53" t="e">
        <f>Fixtures!#REF!</f>
        <v>#REF!</v>
      </c>
      <c r="V167" s="57" t="e">
        <f>VLOOKUP($U167,PercentGoalStats!$A$3:$AE$998,5,FALSE)</f>
        <v>#REF!</v>
      </c>
      <c r="W167" s="58" t="e">
        <f>VLOOKUP($U167,PercentGoalStats!$A$3:$AE$998,7,FALSE)</f>
        <v>#REF!</v>
      </c>
      <c r="X167" s="58" t="e">
        <f>VLOOKUP($U167,PercentGoalStats!$A$3:$AE$998,8,FALSE)</f>
        <v>#REF!</v>
      </c>
      <c r="Y167" s="58" t="e">
        <f>VLOOKUP($U167,PercentGoalStats!$A$3:$AE$998,10,FALSE)</f>
        <v>#REF!</v>
      </c>
      <c r="Z167" s="58" t="e">
        <f>VLOOKUP($U167,PercentGoalStats!$A$3:$AE$998,11,FALSE)</f>
        <v>#REF!</v>
      </c>
      <c r="AA167" s="58" t="e">
        <f>VLOOKUP($U167,PercentGoalStats!$A$3:$AE$998,13,FALSE)</f>
        <v>#REF!</v>
      </c>
      <c r="AB167" s="58" t="e">
        <f>VLOOKUP($U167,PercentGoalStats!$A$3:$AE$998,14,FALSE)</f>
        <v>#REF!</v>
      </c>
      <c r="AC167" s="58" t="e">
        <f>VLOOKUP($U167,PercentGoalStats!$A$3:$AE$998,16,FALSE)</f>
        <v>#REF!</v>
      </c>
      <c r="AD167" s="58" t="e">
        <f>VLOOKUP($U167,PercentGoalStats!$A$3:$AE$998,17,FALSE)</f>
        <v>#REF!</v>
      </c>
      <c r="AE167" s="58" t="e">
        <f>VLOOKUP($U167,PercentGoalStats!$A$3:$AE$998,19,FALSE)</f>
        <v>#REF!</v>
      </c>
      <c r="AF167" s="58" t="e">
        <f>VLOOKUP($U167,PercentGoalStats!$A$3:$AE$998,20,FALSE)</f>
        <v>#REF!</v>
      </c>
      <c r="AG167" s="58" t="e">
        <f>VLOOKUP($U167,PercentGoalStats!$A$3:$AE$998,22,FALSE)</f>
        <v>#REF!</v>
      </c>
      <c r="AH167" s="58" t="e">
        <f>VLOOKUP($U167,PercentGoalStats!$A$3:$AE$998,23,FALSE)</f>
        <v>#REF!</v>
      </c>
      <c r="AI167" s="58" t="e">
        <f>VLOOKUP($U167,PercentGoalStats!$A$3:$AE$998,25,FALSE)</f>
        <v>#REF!</v>
      </c>
      <c r="AJ167" s="58" t="e">
        <f>VLOOKUP($U167,PercentGoalStats!$A$3:$AE$998,26,FALSE)</f>
        <v>#REF!</v>
      </c>
      <c r="AK167" s="58" t="e">
        <f>VLOOKUP($U167,PercentGoalStats!$A$3:$AE$998,28,FALSE)</f>
        <v>#REF!</v>
      </c>
      <c r="AL167" s="58" t="e">
        <f>VLOOKUP($U167,PercentGoalStats!$A$3:$AE$998,29,FALSE)</f>
        <v>#REF!</v>
      </c>
      <c r="AM167" s="58" t="e">
        <f>VLOOKUP($U167,PercentGoalStats!$A$3:$AE$998,31,FALSE)</f>
        <v>#REF!</v>
      </c>
    </row>
    <row r="168" spans="1:39" hidden="1" x14ac:dyDescent="0.3">
      <c r="A168" s="57" t="e">
        <f>VLOOKUP($S168,PercentGoalStats!$A$3:$AE$998,5,FALSE)</f>
        <v>#REF!</v>
      </c>
      <c r="B168" s="58" t="e">
        <f>VLOOKUP($S168,PercentGoalStats!$A$3:$AE$998,6,FALSE)</f>
        <v>#REF!</v>
      </c>
      <c r="C168" s="58" t="e">
        <f>VLOOKUP($S168,PercentGoalStats!$A$3:$AE$998,8,FALSE)</f>
        <v>#REF!</v>
      </c>
      <c r="D168" s="58" t="e">
        <f>VLOOKUP($S168,PercentGoalStats!$A$3:$AE$998,9,FALSE)</f>
        <v>#REF!</v>
      </c>
      <c r="E168" s="58" t="e">
        <f>VLOOKUP($S168,PercentGoalStats!$A$3:$AE$998,11,FALSE)</f>
        <v>#REF!</v>
      </c>
      <c r="F168" s="58" t="e">
        <f>VLOOKUP($S168,PercentGoalStats!$A$3:$AE$998,12,FALSE)</f>
        <v>#REF!</v>
      </c>
      <c r="G168" s="58" t="e">
        <f>VLOOKUP($S168,PercentGoalStats!$A$3:$AE$998,14,FALSE)</f>
        <v>#REF!</v>
      </c>
      <c r="H168" s="58" t="e">
        <f>VLOOKUP($S168,PercentGoalStats!$A$3:$AE$998,15,FALSE)</f>
        <v>#REF!</v>
      </c>
      <c r="I168" s="58" t="e">
        <f>VLOOKUP($S168,PercentGoalStats!$A$3:$AE$998,17,FALSE)</f>
        <v>#REF!</v>
      </c>
      <c r="J168" s="58" t="e">
        <f>VLOOKUP($S168,PercentGoalStats!$A$3:$AE$998,18,FALSE)</f>
        <v>#REF!</v>
      </c>
      <c r="K168" s="58" t="e">
        <f>VLOOKUP($S168,PercentGoalStats!$A$3:$AE$998,20,FALSE)</f>
        <v>#REF!</v>
      </c>
      <c r="L168" s="58" t="e">
        <f>VLOOKUP($S168,PercentGoalStats!$A$3:$AE$998,21,FALSE)</f>
        <v>#REF!</v>
      </c>
      <c r="M168" s="58" t="e">
        <f>VLOOKUP($S168,PercentGoalStats!$A$3:$AE$998,23,FALSE)</f>
        <v>#REF!</v>
      </c>
      <c r="N168" s="58" t="e">
        <f>VLOOKUP($S168,PercentGoalStats!$A$3:$AE$998,24,FALSE)</f>
        <v>#REF!</v>
      </c>
      <c r="O168" s="58" t="e">
        <f>VLOOKUP($S168,PercentGoalStats!$A$3:$AE$998,26,FALSE)</f>
        <v>#REF!</v>
      </c>
      <c r="P168" s="58" t="e">
        <f>VLOOKUP($S168,PercentGoalStats!$A$3:$AE$998,27,FALSE)</f>
        <v>#REF!</v>
      </c>
      <c r="Q168" s="58" t="e">
        <f>VLOOKUP($S168,PercentGoalStats!$A$3:$AE$998,29,FALSE)</f>
        <v>#REF!</v>
      </c>
      <c r="R168" s="58" t="e">
        <f>VLOOKUP($S168,PercentGoalStats!$A$3:$AE$998,30,FALSE)</f>
        <v>#REF!</v>
      </c>
      <c r="S168" s="53" t="e">
        <f>Fixtures!#REF!</f>
        <v>#REF!</v>
      </c>
      <c r="T168" s="54" t="e">
        <f>Fixtures!#REF!</f>
        <v>#REF!</v>
      </c>
      <c r="U168" s="53" t="e">
        <f>Fixtures!#REF!</f>
        <v>#REF!</v>
      </c>
      <c r="V168" s="57" t="e">
        <f>VLOOKUP($U168,PercentGoalStats!$A$3:$AE$998,5,FALSE)</f>
        <v>#REF!</v>
      </c>
      <c r="W168" s="58" t="e">
        <f>VLOOKUP($U168,PercentGoalStats!$A$3:$AE$998,7,FALSE)</f>
        <v>#REF!</v>
      </c>
      <c r="X168" s="58" t="e">
        <f>VLOOKUP($U168,PercentGoalStats!$A$3:$AE$998,8,FALSE)</f>
        <v>#REF!</v>
      </c>
      <c r="Y168" s="58" t="e">
        <f>VLOOKUP($U168,PercentGoalStats!$A$3:$AE$998,10,FALSE)</f>
        <v>#REF!</v>
      </c>
      <c r="Z168" s="58" t="e">
        <f>VLOOKUP($U168,PercentGoalStats!$A$3:$AE$998,11,FALSE)</f>
        <v>#REF!</v>
      </c>
      <c r="AA168" s="58" t="e">
        <f>VLOOKUP($U168,PercentGoalStats!$A$3:$AE$998,13,FALSE)</f>
        <v>#REF!</v>
      </c>
      <c r="AB168" s="58" t="e">
        <f>VLOOKUP($U168,PercentGoalStats!$A$3:$AE$998,14,FALSE)</f>
        <v>#REF!</v>
      </c>
      <c r="AC168" s="58" t="e">
        <f>VLOOKUP($U168,PercentGoalStats!$A$3:$AE$998,16,FALSE)</f>
        <v>#REF!</v>
      </c>
      <c r="AD168" s="58" t="e">
        <f>VLOOKUP($U168,PercentGoalStats!$A$3:$AE$998,17,FALSE)</f>
        <v>#REF!</v>
      </c>
      <c r="AE168" s="58" t="e">
        <f>VLOOKUP($U168,PercentGoalStats!$A$3:$AE$998,19,FALSE)</f>
        <v>#REF!</v>
      </c>
      <c r="AF168" s="58" t="e">
        <f>VLOOKUP($U168,PercentGoalStats!$A$3:$AE$998,20,FALSE)</f>
        <v>#REF!</v>
      </c>
      <c r="AG168" s="58" t="e">
        <f>VLOOKUP($U168,PercentGoalStats!$A$3:$AE$998,22,FALSE)</f>
        <v>#REF!</v>
      </c>
      <c r="AH168" s="58" t="e">
        <f>VLOOKUP($U168,PercentGoalStats!$A$3:$AE$998,23,FALSE)</f>
        <v>#REF!</v>
      </c>
      <c r="AI168" s="58" t="e">
        <f>VLOOKUP($U168,PercentGoalStats!$A$3:$AE$998,25,FALSE)</f>
        <v>#REF!</v>
      </c>
      <c r="AJ168" s="58" t="e">
        <f>VLOOKUP($U168,PercentGoalStats!$A$3:$AE$998,26,FALSE)</f>
        <v>#REF!</v>
      </c>
      <c r="AK168" s="58" t="e">
        <f>VLOOKUP($U168,PercentGoalStats!$A$3:$AE$998,28,FALSE)</f>
        <v>#REF!</v>
      </c>
      <c r="AL168" s="58" t="e">
        <f>VLOOKUP($U168,PercentGoalStats!$A$3:$AE$998,29,FALSE)</f>
        <v>#REF!</v>
      </c>
      <c r="AM168" s="58" t="e">
        <f>VLOOKUP($U168,PercentGoalStats!$A$3:$AE$998,31,FALSE)</f>
        <v>#REF!</v>
      </c>
    </row>
    <row r="169" spans="1:39" hidden="1" x14ac:dyDescent="0.3">
      <c r="A169" s="57" t="e">
        <f>VLOOKUP($S169,PercentGoalStats!$A$3:$AE$998,5,FALSE)</f>
        <v>#REF!</v>
      </c>
      <c r="B169" s="58" t="e">
        <f>VLOOKUP($S169,PercentGoalStats!$A$3:$AE$998,6,FALSE)</f>
        <v>#REF!</v>
      </c>
      <c r="C169" s="58" t="e">
        <f>VLOOKUP($S169,PercentGoalStats!$A$3:$AE$998,8,FALSE)</f>
        <v>#REF!</v>
      </c>
      <c r="D169" s="58" t="e">
        <f>VLOOKUP($S169,PercentGoalStats!$A$3:$AE$998,9,FALSE)</f>
        <v>#REF!</v>
      </c>
      <c r="E169" s="58" t="e">
        <f>VLOOKUP($S169,PercentGoalStats!$A$3:$AE$998,11,FALSE)</f>
        <v>#REF!</v>
      </c>
      <c r="F169" s="58" t="e">
        <f>VLOOKUP($S169,PercentGoalStats!$A$3:$AE$998,12,FALSE)</f>
        <v>#REF!</v>
      </c>
      <c r="G169" s="58" t="e">
        <f>VLOOKUP($S169,PercentGoalStats!$A$3:$AE$998,14,FALSE)</f>
        <v>#REF!</v>
      </c>
      <c r="H169" s="58" t="e">
        <f>VLOOKUP($S169,PercentGoalStats!$A$3:$AE$998,15,FALSE)</f>
        <v>#REF!</v>
      </c>
      <c r="I169" s="58" t="e">
        <f>VLOOKUP($S169,PercentGoalStats!$A$3:$AE$998,17,FALSE)</f>
        <v>#REF!</v>
      </c>
      <c r="J169" s="58" t="e">
        <f>VLOOKUP($S169,PercentGoalStats!$A$3:$AE$998,18,FALSE)</f>
        <v>#REF!</v>
      </c>
      <c r="K169" s="58" t="e">
        <f>VLOOKUP($S169,PercentGoalStats!$A$3:$AE$998,20,FALSE)</f>
        <v>#REF!</v>
      </c>
      <c r="L169" s="58" t="e">
        <f>VLOOKUP($S169,PercentGoalStats!$A$3:$AE$998,21,FALSE)</f>
        <v>#REF!</v>
      </c>
      <c r="M169" s="58" t="e">
        <f>VLOOKUP($S169,PercentGoalStats!$A$3:$AE$998,23,FALSE)</f>
        <v>#REF!</v>
      </c>
      <c r="N169" s="58" t="e">
        <f>VLOOKUP($S169,PercentGoalStats!$A$3:$AE$998,24,FALSE)</f>
        <v>#REF!</v>
      </c>
      <c r="O169" s="58" t="e">
        <f>VLOOKUP($S169,PercentGoalStats!$A$3:$AE$998,26,FALSE)</f>
        <v>#REF!</v>
      </c>
      <c r="P169" s="58" t="e">
        <f>VLOOKUP($S169,PercentGoalStats!$A$3:$AE$998,27,FALSE)</f>
        <v>#REF!</v>
      </c>
      <c r="Q169" s="58" t="e">
        <f>VLOOKUP($S169,PercentGoalStats!$A$3:$AE$998,29,FALSE)</f>
        <v>#REF!</v>
      </c>
      <c r="R169" s="58" t="e">
        <f>VLOOKUP($S169,PercentGoalStats!$A$3:$AE$998,30,FALSE)</f>
        <v>#REF!</v>
      </c>
      <c r="S169" s="53" t="e">
        <f>Fixtures!#REF!</f>
        <v>#REF!</v>
      </c>
      <c r="T169" s="54" t="e">
        <f>Fixtures!#REF!</f>
        <v>#REF!</v>
      </c>
      <c r="U169" s="53" t="e">
        <f>Fixtures!#REF!</f>
        <v>#REF!</v>
      </c>
      <c r="V169" s="57" t="e">
        <f>VLOOKUP($U169,PercentGoalStats!$A$3:$AE$998,5,FALSE)</f>
        <v>#REF!</v>
      </c>
      <c r="W169" s="58" t="e">
        <f>VLOOKUP($U169,PercentGoalStats!$A$3:$AE$998,7,FALSE)</f>
        <v>#REF!</v>
      </c>
      <c r="X169" s="58" t="e">
        <f>VLOOKUP($U169,PercentGoalStats!$A$3:$AE$998,8,FALSE)</f>
        <v>#REF!</v>
      </c>
      <c r="Y169" s="58" t="e">
        <f>VLOOKUP($U169,PercentGoalStats!$A$3:$AE$998,10,FALSE)</f>
        <v>#REF!</v>
      </c>
      <c r="Z169" s="58" t="e">
        <f>VLOOKUP($U169,PercentGoalStats!$A$3:$AE$998,11,FALSE)</f>
        <v>#REF!</v>
      </c>
      <c r="AA169" s="58" t="e">
        <f>VLOOKUP($U169,PercentGoalStats!$A$3:$AE$998,13,FALSE)</f>
        <v>#REF!</v>
      </c>
      <c r="AB169" s="58" t="e">
        <f>VLOOKUP($U169,PercentGoalStats!$A$3:$AE$998,14,FALSE)</f>
        <v>#REF!</v>
      </c>
      <c r="AC169" s="58" t="e">
        <f>VLOOKUP($U169,PercentGoalStats!$A$3:$AE$998,16,FALSE)</f>
        <v>#REF!</v>
      </c>
      <c r="AD169" s="58" t="e">
        <f>VLOOKUP($U169,PercentGoalStats!$A$3:$AE$998,17,FALSE)</f>
        <v>#REF!</v>
      </c>
      <c r="AE169" s="58" t="e">
        <f>VLOOKUP($U169,PercentGoalStats!$A$3:$AE$998,19,FALSE)</f>
        <v>#REF!</v>
      </c>
      <c r="AF169" s="58" t="e">
        <f>VLOOKUP($U169,PercentGoalStats!$A$3:$AE$998,20,FALSE)</f>
        <v>#REF!</v>
      </c>
      <c r="AG169" s="58" t="e">
        <f>VLOOKUP($U169,PercentGoalStats!$A$3:$AE$998,22,FALSE)</f>
        <v>#REF!</v>
      </c>
      <c r="AH169" s="58" t="e">
        <f>VLOOKUP($U169,PercentGoalStats!$A$3:$AE$998,23,FALSE)</f>
        <v>#REF!</v>
      </c>
      <c r="AI169" s="58" t="e">
        <f>VLOOKUP($U169,PercentGoalStats!$A$3:$AE$998,25,FALSE)</f>
        <v>#REF!</v>
      </c>
      <c r="AJ169" s="58" t="e">
        <f>VLOOKUP($U169,PercentGoalStats!$A$3:$AE$998,26,FALSE)</f>
        <v>#REF!</v>
      </c>
      <c r="AK169" s="58" t="e">
        <f>VLOOKUP($U169,PercentGoalStats!$A$3:$AE$998,28,FALSE)</f>
        <v>#REF!</v>
      </c>
      <c r="AL169" s="58" t="e">
        <f>VLOOKUP($U169,PercentGoalStats!$A$3:$AE$998,29,FALSE)</f>
        <v>#REF!</v>
      </c>
      <c r="AM169" s="58" t="e">
        <f>VLOOKUP($U169,PercentGoalStats!$A$3:$AE$998,31,FALSE)</f>
        <v>#REF!</v>
      </c>
    </row>
    <row r="170" spans="1:39" hidden="1" x14ac:dyDescent="0.3">
      <c r="A170" s="57" t="e">
        <f>VLOOKUP($S170,PercentGoalStats!$A$3:$AE$998,5,FALSE)</f>
        <v>#REF!</v>
      </c>
      <c r="B170" s="58" t="e">
        <f>VLOOKUP($S170,PercentGoalStats!$A$3:$AE$998,6,FALSE)</f>
        <v>#REF!</v>
      </c>
      <c r="C170" s="58" t="e">
        <f>VLOOKUP($S170,PercentGoalStats!$A$3:$AE$998,8,FALSE)</f>
        <v>#REF!</v>
      </c>
      <c r="D170" s="58" t="e">
        <f>VLOOKUP($S170,PercentGoalStats!$A$3:$AE$998,9,FALSE)</f>
        <v>#REF!</v>
      </c>
      <c r="E170" s="58" t="e">
        <f>VLOOKUP($S170,PercentGoalStats!$A$3:$AE$998,11,FALSE)</f>
        <v>#REF!</v>
      </c>
      <c r="F170" s="58" t="e">
        <f>VLOOKUP($S170,PercentGoalStats!$A$3:$AE$998,12,FALSE)</f>
        <v>#REF!</v>
      </c>
      <c r="G170" s="58" t="e">
        <f>VLOOKUP($S170,PercentGoalStats!$A$3:$AE$998,14,FALSE)</f>
        <v>#REF!</v>
      </c>
      <c r="H170" s="58" t="e">
        <f>VLOOKUP($S170,PercentGoalStats!$A$3:$AE$998,15,FALSE)</f>
        <v>#REF!</v>
      </c>
      <c r="I170" s="58" t="e">
        <f>VLOOKUP($S170,PercentGoalStats!$A$3:$AE$998,17,FALSE)</f>
        <v>#REF!</v>
      </c>
      <c r="J170" s="58" t="e">
        <f>VLOOKUP($S170,PercentGoalStats!$A$3:$AE$998,18,FALSE)</f>
        <v>#REF!</v>
      </c>
      <c r="K170" s="58" t="e">
        <f>VLOOKUP($S170,PercentGoalStats!$A$3:$AE$998,20,FALSE)</f>
        <v>#REF!</v>
      </c>
      <c r="L170" s="58" t="e">
        <f>VLOOKUP($S170,PercentGoalStats!$A$3:$AE$998,21,FALSE)</f>
        <v>#REF!</v>
      </c>
      <c r="M170" s="58" t="e">
        <f>VLOOKUP($S170,PercentGoalStats!$A$3:$AE$998,23,FALSE)</f>
        <v>#REF!</v>
      </c>
      <c r="N170" s="58" t="e">
        <f>VLOOKUP($S170,PercentGoalStats!$A$3:$AE$998,24,FALSE)</f>
        <v>#REF!</v>
      </c>
      <c r="O170" s="58" t="e">
        <f>VLOOKUP($S170,PercentGoalStats!$A$3:$AE$998,26,FALSE)</f>
        <v>#REF!</v>
      </c>
      <c r="P170" s="58" t="e">
        <f>VLOOKUP($S170,PercentGoalStats!$A$3:$AE$998,27,FALSE)</f>
        <v>#REF!</v>
      </c>
      <c r="Q170" s="58" t="e">
        <f>VLOOKUP($S170,PercentGoalStats!$A$3:$AE$998,29,FALSE)</f>
        <v>#REF!</v>
      </c>
      <c r="R170" s="58" t="e">
        <f>VLOOKUP($S170,PercentGoalStats!$A$3:$AE$998,30,FALSE)</f>
        <v>#REF!</v>
      </c>
      <c r="S170" s="53" t="e">
        <f>Fixtures!#REF!</f>
        <v>#REF!</v>
      </c>
      <c r="T170" s="54" t="e">
        <f>Fixtures!#REF!</f>
        <v>#REF!</v>
      </c>
      <c r="U170" s="53" t="e">
        <f>Fixtures!#REF!</f>
        <v>#REF!</v>
      </c>
      <c r="V170" s="57" t="e">
        <f>VLOOKUP($U170,PercentGoalStats!$A$3:$AE$998,5,FALSE)</f>
        <v>#REF!</v>
      </c>
      <c r="W170" s="58" t="e">
        <f>VLOOKUP($U170,PercentGoalStats!$A$3:$AE$998,7,FALSE)</f>
        <v>#REF!</v>
      </c>
      <c r="X170" s="58" t="e">
        <f>VLOOKUP($U170,PercentGoalStats!$A$3:$AE$998,8,FALSE)</f>
        <v>#REF!</v>
      </c>
      <c r="Y170" s="58" t="e">
        <f>VLOOKUP($U170,PercentGoalStats!$A$3:$AE$998,10,FALSE)</f>
        <v>#REF!</v>
      </c>
      <c r="Z170" s="58" t="e">
        <f>VLOOKUP($U170,PercentGoalStats!$A$3:$AE$998,11,FALSE)</f>
        <v>#REF!</v>
      </c>
      <c r="AA170" s="58" t="e">
        <f>VLOOKUP($U170,PercentGoalStats!$A$3:$AE$998,13,FALSE)</f>
        <v>#REF!</v>
      </c>
      <c r="AB170" s="58" t="e">
        <f>VLOOKUP($U170,PercentGoalStats!$A$3:$AE$998,14,FALSE)</f>
        <v>#REF!</v>
      </c>
      <c r="AC170" s="58" t="e">
        <f>VLOOKUP($U170,PercentGoalStats!$A$3:$AE$998,16,FALSE)</f>
        <v>#REF!</v>
      </c>
      <c r="AD170" s="58" t="e">
        <f>VLOOKUP($U170,PercentGoalStats!$A$3:$AE$998,17,FALSE)</f>
        <v>#REF!</v>
      </c>
      <c r="AE170" s="58" t="e">
        <f>VLOOKUP($U170,PercentGoalStats!$A$3:$AE$998,19,FALSE)</f>
        <v>#REF!</v>
      </c>
      <c r="AF170" s="58" t="e">
        <f>VLOOKUP($U170,PercentGoalStats!$A$3:$AE$998,20,FALSE)</f>
        <v>#REF!</v>
      </c>
      <c r="AG170" s="58" t="e">
        <f>VLOOKUP($U170,PercentGoalStats!$A$3:$AE$998,22,FALSE)</f>
        <v>#REF!</v>
      </c>
      <c r="AH170" s="58" t="e">
        <f>VLOOKUP($U170,PercentGoalStats!$A$3:$AE$998,23,FALSE)</f>
        <v>#REF!</v>
      </c>
      <c r="AI170" s="58" t="e">
        <f>VLOOKUP($U170,PercentGoalStats!$A$3:$AE$998,25,FALSE)</f>
        <v>#REF!</v>
      </c>
      <c r="AJ170" s="58" t="e">
        <f>VLOOKUP($U170,PercentGoalStats!$A$3:$AE$998,26,FALSE)</f>
        <v>#REF!</v>
      </c>
      <c r="AK170" s="58" t="e">
        <f>VLOOKUP($U170,PercentGoalStats!$A$3:$AE$998,28,FALSE)</f>
        <v>#REF!</v>
      </c>
      <c r="AL170" s="58" t="e">
        <f>VLOOKUP($U170,PercentGoalStats!$A$3:$AE$998,29,FALSE)</f>
        <v>#REF!</v>
      </c>
      <c r="AM170" s="58" t="e">
        <f>VLOOKUP($U170,PercentGoalStats!$A$3:$AE$998,31,FALSE)</f>
        <v>#REF!</v>
      </c>
    </row>
    <row r="171" spans="1:39" hidden="1" x14ac:dyDescent="0.3">
      <c r="A171" s="57" t="e">
        <f>VLOOKUP($S171,PercentGoalStats!$A$3:$AE$998,5,FALSE)</f>
        <v>#REF!</v>
      </c>
      <c r="B171" s="58" t="e">
        <f>VLOOKUP($S171,PercentGoalStats!$A$3:$AE$998,6,FALSE)</f>
        <v>#REF!</v>
      </c>
      <c r="C171" s="58" t="e">
        <f>VLOOKUP($S171,PercentGoalStats!$A$3:$AE$998,8,FALSE)</f>
        <v>#REF!</v>
      </c>
      <c r="D171" s="58" t="e">
        <f>VLOOKUP($S171,PercentGoalStats!$A$3:$AE$998,9,FALSE)</f>
        <v>#REF!</v>
      </c>
      <c r="E171" s="58" t="e">
        <f>VLOOKUP($S171,PercentGoalStats!$A$3:$AE$998,11,FALSE)</f>
        <v>#REF!</v>
      </c>
      <c r="F171" s="58" t="e">
        <f>VLOOKUP($S171,PercentGoalStats!$A$3:$AE$998,12,FALSE)</f>
        <v>#REF!</v>
      </c>
      <c r="G171" s="58" t="e">
        <f>VLOOKUP($S171,PercentGoalStats!$A$3:$AE$998,14,FALSE)</f>
        <v>#REF!</v>
      </c>
      <c r="H171" s="58" t="e">
        <f>VLOOKUP($S171,PercentGoalStats!$A$3:$AE$998,15,FALSE)</f>
        <v>#REF!</v>
      </c>
      <c r="I171" s="58" t="e">
        <f>VLOOKUP($S171,PercentGoalStats!$A$3:$AE$998,17,FALSE)</f>
        <v>#REF!</v>
      </c>
      <c r="J171" s="58" t="e">
        <f>VLOOKUP($S171,PercentGoalStats!$A$3:$AE$998,18,FALSE)</f>
        <v>#REF!</v>
      </c>
      <c r="K171" s="58" t="e">
        <f>VLOOKUP($S171,PercentGoalStats!$A$3:$AE$998,20,FALSE)</f>
        <v>#REF!</v>
      </c>
      <c r="L171" s="58" t="e">
        <f>VLOOKUP($S171,PercentGoalStats!$A$3:$AE$998,21,FALSE)</f>
        <v>#REF!</v>
      </c>
      <c r="M171" s="58" t="e">
        <f>VLOOKUP($S171,PercentGoalStats!$A$3:$AE$998,23,FALSE)</f>
        <v>#REF!</v>
      </c>
      <c r="N171" s="58" t="e">
        <f>VLOOKUP($S171,PercentGoalStats!$A$3:$AE$998,24,FALSE)</f>
        <v>#REF!</v>
      </c>
      <c r="O171" s="58" t="e">
        <f>VLOOKUP($S171,PercentGoalStats!$A$3:$AE$998,26,FALSE)</f>
        <v>#REF!</v>
      </c>
      <c r="P171" s="58" t="e">
        <f>VLOOKUP($S171,PercentGoalStats!$A$3:$AE$998,27,FALSE)</f>
        <v>#REF!</v>
      </c>
      <c r="Q171" s="58" t="e">
        <f>VLOOKUP($S171,PercentGoalStats!$A$3:$AE$998,29,FALSE)</f>
        <v>#REF!</v>
      </c>
      <c r="R171" s="58" t="e">
        <f>VLOOKUP($S171,PercentGoalStats!$A$3:$AE$998,30,FALSE)</f>
        <v>#REF!</v>
      </c>
      <c r="S171" s="53" t="e">
        <f>Fixtures!#REF!</f>
        <v>#REF!</v>
      </c>
      <c r="T171" s="54" t="e">
        <f>Fixtures!#REF!</f>
        <v>#REF!</v>
      </c>
      <c r="U171" s="53" t="e">
        <f>Fixtures!#REF!</f>
        <v>#REF!</v>
      </c>
      <c r="V171" s="57" t="e">
        <f>VLOOKUP($U171,PercentGoalStats!$A$3:$AE$998,5,FALSE)</f>
        <v>#REF!</v>
      </c>
      <c r="W171" s="58" t="e">
        <f>VLOOKUP($U171,PercentGoalStats!$A$3:$AE$998,7,FALSE)</f>
        <v>#REF!</v>
      </c>
      <c r="X171" s="58" t="e">
        <f>VLOOKUP($U171,PercentGoalStats!$A$3:$AE$998,8,FALSE)</f>
        <v>#REF!</v>
      </c>
      <c r="Y171" s="58" t="e">
        <f>VLOOKUP($U171,PercentGoalStats!$A$3:$AE$998,10,FALSE)</f>
        <v>#REF!</v>
      </c>
      <c r="Z171" s="58" t="e">
        <f>VLOOKUP($U171,PercentGoalStats!$A$3:$AE$998,11,FALSE)</f>
        <v>#REF!</v>
      </c>
      <c r="AA171" s="58" t="e">
        <f>VLOOKUP($U171,PercentGoalStats!$A$3:$AE$998,13,FALSE)</f>
        <v>#REF!</v>
      </c>
      <c r="AB171" s="58" t="e">
        <f>VLOOKUP($U171,PercentGoalStats!$A$3:$AE$998,14,FALSE)</f>
        <v>#REF!</v>
      </c>
      <c r="AC171" s="58" t="e">
        <f>VLOOKUP($U171,PercentGoalStats!$A$3:$AE$998,16,FALSE)</f>
        <v>#REF!</v>
      </c>
      <c r="AD171" s="58" t="e">
        <f>VLOOKUP($U171,PercentGoalStats!$A$3:$AE$998,17,FALSE)</f>
        <v>#REF!</v>
      </c>
      <c r="AE171" s="58" t="e">
        <f>VLOOKUP($U171,PercentGoalStats!$A$3:$AE$998,19,FALSE)</f>
        <v>#REF!</v>
      </c>
      <c r="AF171" s="58" t="e">
        <f>VLOOKUP($U171,PercentGoalStats!$A$3:$AE$998,20,FALSE)</f>
        <v>#REF!</v>
      </c>
      <c r="AG171" s="58" t="e">
        <f>VLOOKUP($U171,PercentGoalStats!$A$3:$AE$998,22,FALSE)</f>
        <v>#REF!</v>
      </c>
      <c r="AH171" s="58" t="e">
        <f>VLOOKUP($U171,PercentGoalStats!$A$3:$AE$998,23,FALSE)</f>
        <v>#REF!</v>
      </c>
      <c r="AI171" s="58" t="e">
        <f>VLOOKUP($U171,PercentGoalStats!$A$3:$AE$998,25,FALSE)</f>
        <v>#REF!</v>
      </c>
      <c r="AJ171" s="58" t="e">
        <f>VLOOKUP($U171,PercentGoalStats!$A$3:$AE$998,26,FALSE)</f>
        <v>#REF!</v>
      </c>
      <c r="AK171" s="58" t="e">
        <f>VLOOKUP($U171,PercentGoalStats!$A$3:$AE$998,28,FALSE)</f>
        <v>#REF!</v>
      </c>
      <c r="AL171" s="58" t="e">
        <f>VLOOKUP($U171,PercentGoalStats!$A$3:$AE$998,29,FALSE)</f>
        <v>#REF!</v>
      </c>
      <c r="AM171" s="58" t="e">
        <f>VLOOKUP($U171,PercentGoalStats!$A$3:$AE$998,31,FALSE)</f>
        <v>#REF!</v>
      </c>
    </row>
    <row r="172" spans="1:39" hidden="1" x14ac:dyDescent="0.3">
      <c r="A172" s="57" t="e">
        <f>VLOOKUP($S172,PercentGoalStats!$A$3:$AE$998,5,FALSE)</f>
        <v>#REF!</v>
      </c>
      <c r="B172" s="58" t="e">
        <f>VLOOKUP($S172,PercentGoalStats!$A$3:$AE$998,6,FALSE)</f>
        <v>#REF!</v>
      </c>
      <c r="C172" s="58" t="e">
        <f>VLOOKUP($S172,PercentGoalStats!$A$3:$AE$998,8,FALSE)</f>
        <v>#REF!</v>
      </c>
      <c r="D172" s="58" t="e">
        <f>VLOOKUP($S172,PercentGoalStats!$A$3:$AE$998,9,FALSE)</f>
        <v>#REF!</v>
      </c>
      <c r="E172" s="58" t="e">
        <f>VLOOKUP($S172,PercentGoalStats!$A$3:$AE$998,11,FALSE)</f>
        <v>#REF!</v>
      </c>
      <c r="F172" s="58" t="e">
        <f>VLOOKUP($S172,PercentGoalStats!$A$3:$AE$998,12,FALSE)</f>
        <v>#REF!</v>
      </c>
      <c r="G172" s="58" t="e">
        <f>VLOOKUP($S172,PercentGoalStats!$A$3:$AE$998,14,FALSE)</f>
        <v>#REF!</v>
      </c>
      <c r="H172" s="58" t="e">
        <f>VLOOKUP($S172,PercentGoalStats!$A$3:$AE$998,15,FALSE)</f>
        <v>#REF!</v>
      </c>
      <c r="I172" s="58" t="e">
        <f>VLOOKUP($S172,PercentGoalStats!$A$3:$AE$998,17,FALSE)</f>
        <v>#REF!</v>
      </c>
      <c r="J172" s="58" t="e">
        <f>VLOOKUP($S172,PercentGoalStats!$A$3:$AE$998,18,FALSE)</f>
        <v>#REF!</v>
      </c>
      <c r="K172" s="58" t="e">
        <f>VLOOKUP($S172,PercentGoalStats!$A$3:$AE$998,20,FALSE)</f>
        <v>#REF!</v>
      </c>
      <c r="L172" s="58" t="e">
        <f>VLOOKUP($S172,PercentGoalStats!$A$3:$AE$998,21,FALSE)</f>
        <v>#REF!</v>
      </c>
      <c r="M172" s="58" t="e">
        <f>VLOOKUP($S172,PercentGoalStats!$A$3:$AE$998,23,FALSE)</f>
        <v>#REF!</v>
      </c>
      <c r="N172" s="58" t="e">
        <f>VLOOKUP($S172,PercentGoalStats!$A$3:$AE$998,24,FALSE)</f>
        <v>#REF!</v>
      </c>
      <c r="O172" s="58" t="e">
        <f>VLOOKUP($S172,PercentGoalStats!$A$3:$AE$998,26,FALSE)</f>
        <v>#REF!</v>
      </c>
      <c r="P172" s="58" t="e">
        <f>VLOOKUP($S172,PercentGoalStats!$A$3:$AE$998,27,FALSE)</f>
        <v>#REF!</v>
      </c>
      <c r="Q172" s="58" t="e">
        <f>VLOOKUP($S172,PercentGoalStats!$A$3:$AE$998,29,FALSE)</f>
        <v>#REF!</v>
      </c>
      <c r="R172" s="58" t="e">
        <f>VLOOKUP($S172,PercentGoalStats!$A$3:$AE$998,30,FALSE)</f>
        <v>#REF!</v>
      </c>
      <c r="S172" s="53" t="e">
        <f>Fixtures!#REF!</f>
        <v>#REF!</v>
      </c>
      <c r="T172" s="54" t="e">
        <f>Fixtures!#REF!</f>
        <v>#REF!</v>
      </c>
      <c r="U172" s="53" t="e">
        <f>Fixtures!#REF!</f>
        <v>#REF!</v>
      </c>
      <c r="V172" s="57" t="e">
        <f>VLOOKUP($U172,PercentGoalStats!$A$3:$AE$998,5,FALSE)</f>
        <v>#REF!</v>
      </c>
      <c r="W172" s="58" t="e">
        <f>VLOOKUP($U172,PercentGoalStats!$A$3:$AE$998,7,FALSE)</f>
        <v>#REF!</v>
      </c>
      <c r="X172" s="58" t="e">
        <f>VLOOKUP($U172,PercentGoalStats!$A$3:$AE$998,8,FALSE)</f>
        <v>#REF!</v>
      </c>
      <c r="Y172" s="58" t="e">
        <f>VLOOKUP($U172,PercentGoalStats!$A$3:$AE$998,10,FALSE)</f>
        <v>#REF!</v>
      </c>
      <c r="Z172" s="58" t="e">
        <f>VLOOKUP($U172,PercentGoalStats!$A$3:$AE$998,11,FALSE)</f>
        <v>#REF!</v>
      </c>
      <c r="AA172" s="58" t="e">
        <f>VLOOKUP($U172,PercentGoalStats!$A$3:$AE$998,13,FALSE)</f>
        <v>#REF!</v>
      </c>
      <c r="AB172" s="58" t="e">
        <f>VLOOKUP($U172,PercentGoalStats!$A$3:$AE$998,14,FALSE)</f>
        <v>#REF!</v>
      </c>
      <c r="AC172" s="58" t="e">
        <f>VLOOKUP($U172,PercentGoalStats!$A$3:$AE$998,16,FALSE)</f>
        <v>#REF!</v>
      </c>
      <c r="AD172" s="58" t="e">
        <f>VLOOKUP($U172,PercentGoalStats!$A$3:$AE$998,17,FALSE)</f>
        <v>#REF!</v>
      </c>
      <c r="AE172" s="58" t="e">
        <f>VLOOKUP($U172,PercentGoalStats!$A$3:$AE$998,19,FALSE)</f>
        <v>#REF!</v>
      </c>
      <c r="AF172" s="58" t="e">
        <f>VLOOKUP($U172,PercentGoalStats!$A$3:$AE$998,20,FALSE)</f>
        <v>#REF!</v>
      </c>
      <c r="AG172" s="58" t="e">
        <f>VLOOKUP($U172,PercentGoalStats!$A$3:$AE$998,22,FALSE)</f>
        <v>#REF!</v>
      </c>
      <c r="AH172" s="58" t="e">
        <f>VLOOKUP($U172,PercentGoalStats!$A$3:$AE$998,23,FALSE)</f>
        <v>#REF!</v>
      </c>
      <c r="AI172" s="58" t="e">
        <f>VLOOKUP($U172,PercentGoalStats!$A$3:$AE$998,25,FALSE)</f>
        <v>#REF!</v>
      </c>
      <c r="AJ172" s="58" t="e">
        <f>VLOOKUP($U172,PercentGoalStats!$A$3:$AE$998,26,FALSE)</f>
        <v>#REF!</v>
      </c>
      <c r="AK172" s="58" t="e">
        <f>VLOOKUP($U172,PercentGoalStats!$A$3:$AE$998,28,FALSE)</f>
        <v>#REF!</v>
      </c>
      <c r="AL172" s="58" t="e">
        <f>VLOOKUP($U172,PercentGoalStats!$A$3:$AE$998,29,FALSE)</f>
        <v>#REF!</v>
      </c>
      <c r="AM172" s="58" t="e">
        <f>VLOOKUP($U172,PercentGoalStats!$A$3:$AE$998,31,FALSE)</f>
        <v>#REF!</v>
      </c>
    </row>
    <row r="173" spans="1:39" hidden="1" x14ac:dyDescent="0.3">
      <c r="A173" s="57" t="e">
        <f>VLOOKUP($S173,PercentGoalStats!$A$3:$AE$998,5,FALSE)</f>
        <v>#REF!</v>
      </c>
      <c r="B173" s="58" t="e">
        <f>VLOOKUP($S173,PercentGoalStats!$A$3:$AE$998,6,FALSE)</f>
        <v>#REF!</v>
      </c>
      <c r="C173" s="58" t="e">
        <f>VLOOKUP($S173,PercentGoalStats!$A$3:$AE$998,8,FALSE)</f>
        <v>#REF!</v>
      </c>
      <c r="D173" s="58" t="e">
        <f>VLOOKUP($S173,PercentGoalStats!$A$3:$AE$998,9,FALSE)</f>
        <v>#REF!</v>
      </c>
      <c r="E173" s="58" t="e">
        <f>VLOOKUP($S173,PercentGoalStats!$A$3:$AE$998,11,FALSE)</f>
        <v>#REF!</v>
      </c>
      <c r="F173" s="58" t="e">
        <f>VLOOKUP($S173,PercentGoalStats!$A$3:$AE$998,12,FALSE)</f>
        <v>#REF!</v>
      </c>
      <c r="G173" s="58" t="e">
        <f>VLOOKUP($S173,PercentGoalStats!$A$3:$AE$998,14,FALSE)</f>
        <v>#REF!</v>
      </c>
      <c r="H173" s="58" t="e">
        <f>VLOOKUP($S173,PercentGoalStats!$A$3:$AE$998,15,FALSE)</f>
        <v>#REF!</v>
      </c>
      <c r="I173" s="58" t="e">
        <f>VLOOKUP($S173,PercentGoalStats!$A$3:$AE$998,17,FALSE)</f>
        <v>#REF!</v>
      </c>
      <c r="J173" s="58" t="e">
        <f>VLOOKUP($S173,PercentGoalStats!$A$3:$AE$998,18,FALSE)</f>
        <v>#REF!</v>
      </c>
      <c r="K173" s="58" t="e">
        <f>VLOOKUP($S173,PercentGoalStats!$A$3:$AE$998,20,FALSE)</f>
        <v>#REF!</v>
      </c>
      <c r="L173" s="58" t="e">
        <f>VLOOKUP($S173,PercentGoalStats!$A$3:$AE$998,21,FALSE)</f>
        <v>#REF!</v>
      </c>
      <c r="M173" s="58" t="e">
        <f>VLOOKUP($S173,PercentGoalStats!$A$3:$AE$998,23,FALSE)</f>
        <v>#REF!</v>
      </c>
      <c r="N173" s="58" t="e">
        <f>VLOOKUP($S173,PercentGoalStats!$A$3:$AE$998,24,FALSE)</f>
        <v>#REF!</v>
      </c>
      <c r="O173" s="58" t="e">
        <f>VLOOKUP($S173,PercentGoalStats!$A$3:$AE$998,26,FALSE)</f>
        <v>#REF!</v>
      </c>
      <c r="P173" s="58" t="e">
        <f>VLOOKUP($S173,PercentGoalStats!$A$3:$AE$998,27,FALSE)</f>
        <v>#REF!</v>
      </c>
      <c r="Q173" s="58" t="e">
        <f>VLOOKUP($S173,PercentGoalStats!$A$3:$AE$998,29,FALSE)</f>
        <v>#REF!</v>
      </c>
      <c r="R173" s="58" t="e">
        <f>VLOOKUP($S173,PercentGoalStats!$A$3:$AE$998,30,FALSE)</f>
        <v>#REF!</v>
      </c>
      <c r="S173" s="53" t="e">
        <f>Fixtures!#REF!</f>
        <v>#REF!</v>
      </c>
      <c r="T173" s="54" t="e">
        <f>Fixtures!#REF!</f>
        <v>#REF!</v>
      </c>
      <c r="U173" s="53" t="e">
        <f>Fixtures!#REF!</f>
        <v>#REF!</v>
      </c>
      <c r="V173" s="57" t="e">
        <f>VLOOKUP($U173,PercentGoalStats!$A$3:$AE$998,5,FALSE)</f>
        <v>#REF!</v>
      </c>
      <c r="W173" s="58" t="e">
        <f>VLOOKUP($U173,PercentGoalStats!$A$3:$AE$998,7,FALSE)</f>
        <v>#REF!</v>
      </c>
      <c r="X173" s="58" t="e">
        <f>VLOOKUP($U173,PercentGoalStats!$A$3:$AE$998,8,FALSE)</f>
        <v>#REF!</v>
      </c>
      <c r="Y173" s="58" t="e">
        <f>VLOOKUP($U173,PercentGoalStats!$A$3:$AE$998,10,FALSE)</f>
        <v>#REF!</v>
      </c>
      <c r="Z173" s="58" t="e">
        <f>VLOOKUP($U173,PercentGoalStats!$A$3:$AE$998,11,FALSE)</f>
        <v>#REF!</v>
      </c>
      <c r="AA173" s="58" t="e">
        <f>VLOOKUP($U173,PercentGoalStats!$A$3:$AE$998,13,FALSE)</f>
        <v>#REF!</v>
      </c>
      <c r="AB173" s="58" t="e">
        <f>VLOOKUP($U173,PercentGoalStats!$A$3:$AE$998,14,FALSE)</f>
        <v>#REF!</v>
      </c>
      <c r="AC173" s="58" t="e">
        <f>VLOOKUP($U173,PercentGoalStats!$A$3:$AE$998,16,FALSE)</f>
        <v>#REF!</v>
      </c>
      <c r="AD173" s="58" t="e">
        <f>VLOOKUP($U173,PercentGoalStats!$A$3:$AE$998,17,FALSE)</f>
        <v>#REF!</v>
      </c>
      <c r="AE173" s="58" t="e">
        <f>VLOOKUP($U173,PercentGoalStats!$A$3:$AE$998,19,FALSE)</f>
        <v>#REF!</v>
      </c>
      <c r="AF173" s="58" t="e">
        <f>VLOOKUP($U173,PercentGoalStats!$A$3:$AE$998,20,FALSE)</f>
        <v>#REF!</v>
      </c>
      <c r="AG173" s="58" t="e">
        <f>VLOOKUP($U173,PercentGoalStats!$A$3:$AE$998,22,FALSE)</f>
        <v>#REF!</v>
      </c>
      <c r="AH173" s="58" t="e">
        <f>VLOOKUP($U173,PercentGoalStats!$A$3:$AE$998,23,FALSE)</f>
        <v>#REF!</v>
      </c>
      <c r="AI173" s="58" t="e">
        <f>VLOOKUP($U173,PercentGoalStats!$A$3:$AE$998,25,FALSE)</f>
        <v>#REF!</v>
      </c>
      <c r="AJ173" s="58" t="e">
        <f>VLOOKUP($U173,PercentGoalStats!$A$3:$AE$998,26,FALSE)</f>
        <v>#REF!</v>
      </c>
      <c r="AK173" s="58" t="e">
        <f>VLOOKUP($U173,PercentGoalStats!$A$3:$AE$998,28,FALSE)</f>
        <v>#REF!</v>
      </c>
      <c r="AL173" s="58" t="e">
        <f>VLOOKUP($U173,PercentGoalStats!$A$3:$AE$998,29,FALSE)</f>
        <v>#REF!</v>
      </c>
      <c r="AM173" s="58" t="e">
        <f>VLOOKUP($U173,PercentGoalStats!$A$3:$AE$998,31,FALSE)</f>
        <v>#REF!</v>
      </c>
    </row>
    <row r="174" spans="1:39" hidden="1" x14ac:dyDescent="0.3">
      <c r="A174" s="57" t="e">
        <f>VLOOKUP($S174,PercentGoalStats!$A$3:$AE$998,5,FALSE)</f>
        <v>#REF!</v>
      </c>
      <c r="B174" s="58" t="e">
        <f>VLOOKUP($S174,PercentGoalStats!$A$3:$AE$998,6,FALSE)</f>
        <v>#REF!</v>
      </c>
      <c r="C174" s="58" t="e">
        <f>VLOOKUP($S174,PercentGoalStats!$A$3:$AE$998,8,FALSE)</f>
        <v>#REF!</v>
      </c>
      <c r="D174" s="58" t="e">
        <f>VLOOKUP($S174,PercentGoalStats!$A$3:$AE$998,9,FALSE)</f>
        <v>#REF!</v>
      </c>
      <c r="E174" s="58" t="e">
        <f>VLOOKUP($S174,PercentGoalStats!$A$3:$AE$998,11,FALSE)</f>
        <v>#REF!</v>
      </c>
      <c r="F174" s="58" t="e">
        <f>VLOOKUP($S174,PercentGoalStats!$A$3:$AE$998,12,FALSE)</f>
        <v>#REF!</v>
      </c>
      <c r="G174" s="58" t="e">
        <f>VLOOKUP($S174,PercentGoalStats!$A$3:$AE$998,14,FALSE)</f>
        <v>#REF!</v>
      </c>
      <c r="H174" s="58" t="e">
        <f>VLOOKUP($S174,PercentGoalStats!$A$3:$AE$998,15,FALSE)</f>
        <v>#REF!</v>
      </c>
      <c r="I174" s="58" t="e">
        <f>VLOOKUP($S174,PercentGoalStats!$A$3:$AE$998,17,FALSE)</f>
        <v>#REF!</v>
      </c>
      <c r="J174" s="58" t="e">
        <f>VLOOKUP($S174,PercentGoalStats!$A$3:$AE$998,18,FALSE)</f>
        <v>#REF!</v>
      </c>
      <c r="K174" s="58" t="e">
        <f>VLOOKUP($S174,PercentGoalStats!$A$3:$AE$998,20,FALSE)</f>
        <v>#REF!</v>
      </c>
      <c r="L174" s="58" t="e">
        <f>VLOOKUP($S174,PercentGoalStats!$A$3:$AE$998,21,FALSE)</f>
        <v>#REF!</v>
      </c>
      <c r="M174" s="58" t="e">
        <f>VLOOKUP($S174,PercentGoalStats!$A$3:$AE$998,23,FALSE)</f>
        <v>#REF!</v>
      </c>
      <c r="N174" s="58" t="e">
        <f>VLOOKUP($S174,PercentGoalStats!$A$3:$AE$998,24,FALSE)</f>
        <v>#REF!</v>
      </c>
      <c r="O174" s="58" t="e">
        <f>VLOOKUP($S174,PercentGoalStats!$A$3:$AE$998,26,FALSE)</f>
        <v>#REF!</v>
      </c>
      <c r="P174" s="58" t="e">
        <f>VLOOKUP($S174,PercentGoalStats!$A$3:$AE$998,27,FALSE)</f>
        <v>#REF!</v>
      </c>
      <c r="Q174" s="58" t="e">
        <f>VLOOKUP($S174,PercentGoalStats!$A$3:$AE$998,29,FALSE)</f>
        <v>#REF!</v>
      </c>
      <c r="R174" s="58" t="e">
        <f>VLOOKUP($S174,PercentGoalStats!$A$3:$AE$998,30,FALSE)</f>
        <v>#REF!</v>
      </c>
      <c r="S174" s="53" t="e">
        <f>Fixtures!#REF!</f>
        <v>#REF!</v>
      </c>
      <c r="T174" s="54" t="e">
        <f>Fixtures!#REF!</f>
        <v>#REF!</v>
      </c>
      <c r="U174" s="53" t="e">
        <f>Fixtures!#REF!</f>
        <v>#REF!</v>
      </c>
      <c r="V174" s="57" t="e">
        <f>VLOOKUP($U174,PercentGoalStats!$A$3:$AE$998,5,FALSE)</f>
        <v>#REF!</v>
      </c>
      <c r="W174" s="58" t="e">
        <f>VLOOKUP($U174,PercentGoalStats!$A$3:$AE$998,7,FALSE)</f>
        <v>#REF!</v>
      </c>
      <c r="X174" s="58" t="e">
        <f>VLOOKUP($U174,PercentGoalStats!$A$3:$AE$998,8,FALSE)</f>
        <v>#REF!</v>
      </c>
      <c r="Y174" s="58" t="e">
        <f>VLOOKUP($U174,PercentGoalStats!$A$3:$AE$998,10,FALSE)</f>
        <v>#REF!</v>
      </c>
      <c r="Z174" s="58" t="e">
        <f>VLOOKUP($U174,PercentGoalStats!$A$3:$AE$998,11,FALSE)</f>
        <v>#REF!</v>
      </c>
      <c r="AA174" s="58" t="e">
        <f>VLOOKUP($U174,PercentGoalStats!$A$3:$AE$998,13,FALSE)</f>
        <v>#REF!</v>
      </c>
      <c r="AB174" s="58" t="e">
        <f>VLOOKUP($U174,PercentGoalStats!$A$3:$AE$998,14,FALSE)</f>
        <v>#REF!</v>
      </c>
      <c r="AC174" s="58" t="e">
        <f>VLOOKUP($U174,PercentGoalStats!$A$3:$AE$998,16,FALSE)</f>
        <v>#REF!</v>
      </c>
      <c r="AD174" s="58" t="e">
        <f>VLOOKUP($U174,PercentGoalStats!$A$3:$AE$998,17,FALSE)</f>
        <v>#REF!</v>
      </c>
      <c r="AE174" s="58" t="e">
        <f>VLOOKUP($U174,PercentGoalStats!$A$3:$AE$998,19,FALSE)</f>
        <v>#REF!</v>
      </c>
      <c r="AF174" s="58" t="e">
        <f>VLOOKUP($U174,PercentGoalStats!$A$3:$AE$998,20,FALSE)</f>
        <v>#REF!</v>
      </c>
      <c r="AG174" s="58" t="e">
        <f>VLOOKUP($U174,PercentGoalStats!$A$3:$AE$998,22,FALSE)</f>
        <v>#REF!</v>
      </c>
      <c r="AH174" s="58" t="e">
        <f>VLOOKUP($U174,PercentGoalStats!$A$3:$AE$998,23,FALSE)</f>
        <v>#REF!</v>
      </c>
      <c r="AI174" s="58" t="e">
        <f>VLOOKUP($U174,PercentGoalStats!$A$3:$AE$998,25,FALSE)</f>
        <v>#REF!</v>
      </c>
      <c r="AJ174" s="58" t="e">
        <f>VLOOKUP($U174,PercentGoalStats!$A$3:$AE$998,26,FALSE)</f>
        <v>#REF!</v>
      </c>
      <c r="AK174" s="58" t="e">
        <f>VLOOKUP($U174,PercentGoalStats!$A$3:$AE$998,28,FALSE)</f>
        <v>#REF!</v>
      </c>
      <c r="AL174" s="58" t="e">
        <f>VLOOKUP($U174,PercentGoalStats!$A$3:$AE$998,29,FALSE)</f>
        <v>#REF!</v>
      </c>
      <c r="AM174" s="58" t="e">
        <f>VLOOKUP($U174,PercentGoalStats!$A$3:$AE$998,31,FALSE)</f>
        <v>#REF!</v>
      </c>
    </row>
    <row r="175" spans="1:39" hidden="1" x14ac:dyDescent="0.3">
      <c r="A175" s="57" t="e">
        <f>VLOOKUP($S175,PercentGoalStats!$A$3:$AE$998,5,FALSE)</f>
        <v>#REF!</v>
      </c>
      <c r="B175" s="58" t="e">
        <f>VLOOKUP($S175,PercentGoalStats!$A$3:$AE$998,6,FALSE)</f>
        <v>#REF!</v>
      </c>
      <c r="C175" s="58" t="e">
        <f>VLOOKUP($S175,PercentGoalStats!$A$3:$AE$998,8,FALSE)</f>
        <v>#REF!</v>
      </c>
      <c r="D175" s="58" t="e">
        <f>VLOOKUP($S175,PercentGoalStats!$A$3:$AE$998,9,FALSE)</f>
        <v>#REF!</v>
      </c>
      <c r="E175" s="58" t="e">
        <f>VLOOKUP($S175,PercentGoalStats!$A$3:$AE$998,11,FALSE)</f>
        <v>#REF!</v>
      </c>
      <c r="F175" s="58" t="e">
        <f>VLOOKUP($S175,PercentGoalStats!$A$3:$AE$998,12,FALSE)</f>
        <v>#REF!</v>
      </c>
      <c r="G175" s="58" t="e">
        <f>VLOOKUP($S175,PercentGoalStats!$A$3:$AE$998,14,FALSE)</f>
        <v>#REF!</v>
      </c>
      <c r="H175" s="58" t="e">
        <f>VLOOKUP($S175,PercentGoalStats!$A$3:$AE$998,15,FALSE)</f>
        <v>#REF!</v>
      </c>
      <c r="I175" s="58" t="e">
        <f>VLOOKUP($S175,PercentGoalStats!$A$3:$AE$998,17,FALSE)</f>
        <v>#REF!</v>
      </c>
      <c r="J175" s="58" t="e">
        <f>VLOOKUP($S175,PercentGoalStats!$A$3:$AE$998,18,FALSE)</f>
        <v>#REF!</v>
      </c>
      <c r="K175" s="58" t="e">
        <f>VLOOKUP($S175,PercentGoalStats!$A$3:$AE$998,20,FALSE)</f>
        <v>#REF!</v>
      </c>
      <c r="L175" s="58" t="e">
        <f>VLOOKUP($S175,PercentGoalStats!$A$3:$AE$998,21,FALSE)</f>
        <v>#REF!</v>
      </c>
      <c r="M175" s="58" t="e">
        <f>VLOOKUP($S175,PercentGoalStats!$A$3:$AE$998,23,FALSE)</f>
        <v>#REF!</v>
      </c>
      <c r="N175" s="58" t="e">
        <f>VLOOKUP($S175,PercentGoalStats!$A$3:$AE$998,24,FALSE)</f>
        <v>#REF!</v>
      </c>
      <c r="O175" s="58" t="e">
        <f>VLOOKUP($S175,PercentGoalStats!$A$3:$AE$998,26,FALSE)</f>
        <v>#REF!</v>
      </c>
      <c r="P175" s="58" t="e">
        <f>VLOOKUP($S175,PercentGoalStats!$A$3:$AE$998,27,FALSE)</f>
        <v>#REF!</v>
      </c>
      <c r="Q175" s="58" t="e">
        <f>VLOOKUP($S175,PercentGoalStats!$A$3:$AE$998,29,FALSE)</f>
        <v>#REF!</v>
      </c>
      <c r="R175" s="58" t="e">
        <f>VLOOKUP($S175,PercentGoalStats!$A$3:$AE$998,30,FALSE)</f>
        <v>#REF!</v>
      </c>
      <c r="S175" s="53" t="e">
        <f>Fixtures!#REF!</f>
        <v>#REF!</v>
      </c>
      <c r="T175" s="54" t="e">
        <f>Fixtures!#REF!</f>
        <v>#REF!</v>
      </c>
      <c r="U175" s="53" t="e">
        <f>Fixtures!#REF!</f>
        <v>#REF!</v>
      </c>
      <c r="V175" s="57" t="e">
        <f>VLOOKUP($U175,PercentGoalStats!$A$3:$AE$998,5,FALSE)</f>
        <v>#REF!</v>
      </c>
      <c r="W175" s="58" t="e">
        <f>VLOOKUP($U175,PercentGoalStats!$A$3:$AE$998,7,FALSE)</f>
        <v>#REF!</v>
      </c>
      <c r="X175" s="58" t="e">
        <f>VLOOKUP($U175,PercentGoalStats!$A$3:$AE$998,8,FALSE)</f>
        <v>#REF!</v>
      </c>
      <c r="Y175" s="58" t="e">
        <f>VLOOKUP($U175,PercentGoalStats!$A$3:$AE$998,10,FALSE)</f>
        <v>#REF!</v>
      </c>
      <c r="Z175" s="58" t="e">
        <f>VLOOKUP($U175,PercentGoalStats!$A$3:$AE$998,11,FALSE)</f>
        <v>#REF!</v>
      </c>
      <c r="AA175" s="58" t="e">
        <f>VLOOKUP($U175,PercentGoalStats!$A$3:$AE$998,13,FALSE)</f>
        <v>#REF!</v>
      </c>
      <c r="AB175" s="58" t="e">
        <f>VLOOKUP($U175,PercentGoalStats!$A$3:$AE$998,14,FALSE)</f>
        <v>#REF!</v>
      </c>
      <c r="AC175" s="58" t="e">
        <f>VLOOKUP($U175,PercentGoalStats!$A$3:$AE$998,16,FALSE)</f>
        <v>#REF!</v>
      </c>
      <c r="AD175" s="58" t="e">
        <f>VLOOKUP($U175,PercentGoalStats!$A$3:$AE$998,17,FALSE)</f>
        <v>#REF!</v>
      </c>
      <c r="AE175" s="58" t="e">
        <f>VLOOKUP($U175,PercentGoalStats!$A$3:$AE$998,19,FALSE)</f>
        <v>#REF!</v>
      </c>
      <c r="AF175" s="58" t="e">
        <f>VLOOKUP($U175,PercentGoalStats!$A$3:$AE$998,20,FALSE)</f>
        <v>#REF!</v>
      </c>
      <c r="AG175" s="58" t="e">
        <f>VLOOKUP($U175,PercentGoalStats!$A$3:$AE$998,22,FALSE)</f>
        <v>#REF!</v>
      </c>
      <c r="AH175" s="58" t="e">
        <f>VLOOKUP($U175,PercentGoalStats!$A$3:$AE$998,23,FALSE)</f>
        <v>#REF!</v>
      </c>
      <c r="AI175" s="58" t="e">
        <f>VLOOKUP($U175,PercentGoalStats!$A$3:$AE$998,25,FALSE)</f>
        <v>#REF!</v>
      </c>
      <c r="AJ175" s="58" t="e">
        <f>VLOOKUP($U175,PercentGoalStats!$A$3:$AE$998,26,FALSE)</f>
        <v>#REF!</v>
      </c>
      <c r="AK175" s="58" t="e">
        <f>VLOOKUP($U175,PercentGoalStats!$A$3:$AE$998,28,FALSE)</f>
        <v>#REF!</v>
      </c>
      <c r="AL175" s="58" t="e">
        <f>VLOOKUP($U175,PercentGoalStats!$A$3:$AE$998,29,FALSE)</f>
        <v>#REF!</v>
      </c>
      <c r="AM175" s="58" t="e">
        <f>VLOOKUP($U175,PercentGoalStats!$A$3:$AE$998,31,FALSE)</f>
        <v>#REF!</v>
      </c>
    </row>
    <row r="176" spans="1:39" hidden="1" x14ac:dyDescent="0.3">
      <c r="A176" s="57" t="e">
        <f>VLOOKUP($S176,PercentGoalStats!$A$3:$AE$998,5,FALSE)</f>
        <v>#REF!</v>
      </c>
      <c r="B176" s="58" t="e">
        <f>VLOOKUP($S176,PercentGoalStats!$A$3:$AE$998,6,FALSE)</f>
        <v>#REF!</v>
      </c>
      <c r="C176" s="58" t="e">
        <f>VLOOKUP($S176,PercentGoalStats!$A$3:$AE$998,8,FALSE)</f>
        <v>#REF!</v>
      </c>
      <c r="D176" s="58" t="e">
        <f>VLOOKUP($S176,PercentGoalStats!$A$3:$AE$998,9,FALSE)</f>
        <v>#REF!</v>
      </c>
      <c r="E176" s="58" t="e">
        <f>VLOOKUP($S176,PercentGoalStats!$A$3:$AE$998,11,FALSE)</f>
        <v>#REF!</v>
      </c>
      <c r="F176" s="58" t="e">
        <f>VLOOKUP($S176,PercentGoalStats!$A$3:$AE$998,12,FALSE)</f>
        <v>#REF!</v>
      </c>
      <c r="G176" s="58" t="e">
        <f>VLOOKUP($S176,PercentGoalStats!$A$3:$AE$998,14,FALSE)</f>
        <v>#REF!</v>
      </c>
      <c r="H176" s="58" t="e">
        <f>VLOOKUP($S176,PercentGoalStats!$A$3:$AE$998,15,FALSE)</f>
        <v>#REF!</v>
      </c>
      <c r="I176" s="58" t="e">
        <f>VLOOKUP($S176,PercentGoalStats!$A$3:$AE$998,17,FALSE)</f>
        <v>#REF!</v>
      </c>
      <c r="J176" s="58" t="e">
        <f>VLOOKUP($S176,PercentGoalStats!$A$3:$AE$998,18,FALSE)</f>
        <v>#REF!</v>
      </c>
      <c r="K176" s="58" t="e">
        <f>VLOOKUP($S176,PercentGoalStats!$A$3:$AE$998,20,FALSE)</f>
        <v>#REF!</v>
      </c>
      <c r="L176" s="58" t="e">
        <f>VLOOKUP($S176,PercentGoalStats!$A$3:$AE$998,21,FALSE)</f>
        <v>#REF!</v>
      </c>
      <c r="M176" s="58" t="e">
        <f>VLOOKUP($S176,PercentGoalStats!$A$3:$AE$998,23,FALSE)</f>
        <v>#REF!</v>
      </c>
      <c r="N176" s="58" t="e">
        <f>VLOOKUP($S176,PercentGoalStats!$A$3:$AE$998,24,FALSE)</f>
        <v>#REF!</v>
      </c>
      <c r="O176" s="58" t="e">
        <f>VLOOKUP($S176,PercentGoalStats!$A$3:$AE$998,26,FALSE)</f>
        <v>#REF!</v>
      </c>
      <c r="P176" s="58" t="e">
        <f>VLOOKUP($S176,PercentGoalStats!$A$3:$AE$998,27,FALSE)</f>
        <v>#REF!</v>
      </c>
      <c r="Q176" s="58" t="e">
        <f>VLOOKUP($S176,PercentGoalStats!$A$3:$AE$998,29,FALSE)</f>
        <v>#REF!</v>
      </c>
      <c r="R176" s="58" t="e">
        <f>VLOOKUP($S176,PercentGoalStats!$A$3:$AE$998,30,FALSE)</f>
        <v>#REF!</v>
      </c>
      <c r="S176" s="53" t="e">
        <f>Fixtures!#REF!</f>
        <v>#REF!</v>
      </c>
      <c r="T176" s="54" t="e">
        <f>Fixtures!#REF!</f>
        <v>#REF!</v>
      </c>
      <c r="U176" s="53" t="e">
        <f>Fixtures!#REF!</f>
        <v>#REF!</v>
      </c>
      <c r="V176" s="57" t="e">
        <f>VLOOKUP($U176,PercentGoalStats!$A$3:$AE$998,5,FALSE)</f>
        <v>#REF!</v>
      </c>
      <c r="W176" s="58" t="e">
        <f>VLOOKUP($U176,PercentGoalStats!$A$3:$AE$998,7,FALSE)</f>
        <v>#REF!</v>
      </c>
      <c r="X176" s="58" t="e">
        <f>VLOOKUP($U176,PercentGoalStats!$A$3:$AE$998,8,FALSE)</f>
        <v>#REF!</v>
      </c>
      <c r="Y176" s="58" t="e">
        <f>VLOOKUP($U176,PercentGoalStats!$A$3:$AE$998,10,FALSE)</f>
        <v>#REF!</v>
      </c>
      <c r="Z176" s="58" t="e">
        <f>VLOOKUP($U176,PercentGoalStats!$A$3:$AE$998,11,FALSE)</f>
        <v>#REF!</v>
      </c>
      <c r="AA176" s="58" t="e">
        <f>VLOOKUP($U176,PercentGoalStats!$A$3:$AE$998,13,FALSE)</f>
        <v>#REF!</v>
      </c>
      <c r="AB176" s="58" t="e">
        <f>VLOOKUP($U176,PercentGoalStats!$A$3:$AE$998,14,FALSE)</f>
        <v>#REF!</v>
      </c>
      <c r="AC176" s="58" t="e">
        <f>VLOOKUP($U176,PercentGoalStats!$A$3:$AE$998,16,FALSE)</f>
        <v>#REF!</v>
      </c>
      <c r="AD176" s="58" t="e">
        <f>VLOOKUP($U176,PercentGoalStats!$A$3:$AE$998,17,FALSE)</f>
        <v>#REF!</v>
      </c>
      <c r="AE176" s="58" t="e">
        <f>VLOOKUP($U176,PercentGoalStats!$A$3:$AE$998,19,FALSE)</f>
        <v>#REF!</v>
      </c>
      <c r="AF176" s="58" t="e">
        <f>VLOOKUP($U176,PercentGoalStats!$A$3:$AE$998,20,FALSE)</f>
        <v>#REF!</v>
      </c>
      <c r="AG176" s="58" t="e">
        <f>VLOOKUP($U176,PercentGoalStats!$A$3:$AE$998,22,FALSE)</f>
        <v>#REF!</v>
      </c>
      <c r="AH176" s="58" t="e">
        <f>VLOOKUP($U176,PercentGoalStats!$A$3:$AE$998,23,FALSE)</f>
        <v>#REF!</v>
      </c>
      <c r="AI176" s="58" t="e">
        <f>VLOOKUP($U176,PercentGoalStats!$A$3:$AE$998,25,FALSE)</f>
        <v>#REF!</v>
      </c>
      <c r="AJ176" s="58" t="e">
        <f>VLOOKUP($U176,PercentGoalStats!$A$3:$AE$998,26,FALSE)</f>
        <v>#REF!</v>
      </c>
      <c r="AK176" s="58" t="e">
        <f>VLOOKUP($U176,PercentGoalStats!$A$3:$AE$998,28,FALSE)</f>
        <v>#REF!</v>
      </c>
      <c r="AL176" s="58" t="e">
        <f>VLOOKUP($U176,PercentGoalStats!$A$3:$AE$998,29,FALSE)</f>
        <v>#REF!</v>
      </c>
      <c r="AM176" s="58" t="e">
        <f>VLOOKUP($U176,PercentGoalStats!$A$3:$AE$998,31,FALSE)</f>
        <v>#REF!</v>
      </c>
    </row>
    <row r="177" spans="1:39" hidden="1" x14ac:dyDescent="0.3">
      <c r="A177" s="57" t="e">
        <f>VLOOKUP($S177,PercentGoalStats!$A$3:$AE$998,5,FALSE)</f>
        <v>#REF!</v>
      </c>
      <c r="B177" s="58" t="e">
        <f>VLOOKUP($S177,PercentGoalStats!$A$3:$AE$998,6,FALSE)</f>
        <v>#REF!</v>
      </c>
      <c r="C177" s="58" t="e">
        <f>VLOOKUP($S177,PercentGoalStats!$A$3:$AE$998,8,FALSE)</f>
        <v>#REF!</v>
      </c>
      <c r="D177" s="58" t="e">
        <f>VLOOKUP($S177,PercentGoalStats!$A$3:$AE$998,9,FALSE)</f>
        <v>#REF!</v>
      </c>
      <c r="E177" s="58" t="e">
        <f>VLOOKUP($S177,PercentGoalStats!$A$3:$AE$998,11,FALSE)</f>
        <v>#REF!</v>
      </c>
      <c r="F177" s="58" t="e">
        <f>VLOOKUP($S177,PercentGoalStats!$A$3:$AE$998,12,FALSE)</f>
        <v>#REF!</v>
      </c>
      <c r="G177" s="58" t="e">
        <f>VLOOKUP($S177,PercentGoalStats!$A$3:$AE$998,14,FALSE)</f>
        <v>#REF!</v>
      </c>
      <c r="H177" s="58" t="e">
        <f>VLOOKUP($S177,PercentGoalStats!$A$3:$AE$998,15,FALSE)</f>
        <v>#REF!</v>
      </c>
      <c r="I177" s="58" t="e">
        <f>VLOOKUP($S177,PercentGoalStats!$A$3:$AE$998,17,FALSE)</f>
        <v>#REF!</v>
      </c>
      <c r="J177" s="58" t="e">
        <f>VLOOKUP($S177,PercentGoalStats!$A$3:$AE$998,18,FALSE)</f>
        <v>#REF!</v>
      </c>
      <c r="K177" s="58" t="e">
        <f>VLOOKUP($S177,PercentGoalStats!$A$3:$AE$998,20,FALSE)</f>
        <v>#REF!</v>
      </c>
      <c r="L177" s="58" t="e">
        <f>VLOOKUP($S177,PercentGoalStats!$A$3:$AE$998,21,FALSE)</f>
        <v>#REF!</v>
      </c>
      <c r="M177" s="58" t="e">
        <f>VLOOKUP($S177,PercentGoalStats!$A$3:$AE$998,23,FALSE)</f>
        <v>#REF!</v>
      </c>
      <c r="N177" s="58" t="e">
        <f>VLOOKUP($S177,PercentGoalStats!$A$3:$AE$998,24,FALSE)</f>
        <v>#REF!</v>
      </c>
      <c r="O177" s="58" t="e">
        <f>VLOOKUP($S177,PercentGoalStats!$A$3:$AE$998,26,FALSE)</f>
        <v>#REF!</v>
      </c>
      <c r="P177" s="58" t="e">
        <f>VLOOKUP($S177,PercentGoalStats!$A$3:$AE$998,27,FALSE)</f>
        <v>#REF!</v>
      </c>
      <c r="Q177" s="58" t="e">
        <f>VLOOKUP($S177,PercentGoalStats!$A$3:$AE$998,29,FALSE)</f>
        <v>#REF!</v>
      </c>
      <c r="R177" s="58" t="e">
        <f>VLOOKUP($S177,PercentGoalStats!$A$3:$AE$998,30,FALSE)</f>
        <v>#REF!</v>
      </c>
      <c r="S177" s="53" t="e">
        <f>Fixtures!#REF!</f>
        <v>#REF!</v>
      </c>
      <c r="T177" s="54" t="e">
        <f>Fixtures!#REF!</f>
        <v>#REF!</v>
      </c>
      <c r="U177" s="53" t="e">
        <f>Fixtures!#REF!</f>
        <v>#REF!</v>
      </c>
      <c r="V177" s="57" t="e">
        <f>VLOOKUP($U177,PercentGoalStats!$A$3:$AE$998,5,FALSE)</f>
        <v>#REF!</v>
      </c>
      <c r="W177" s="58" t="e">
        <f>VLOOKUP($U177,PercentGoalStats!$A$3:$AE$998,7,FALSE)</f>
        <v>#REF!</v>
      </c>
      <c r="X177" s="58" t="e">
        <f>VLOOKUP($U177,PercentGoalStats!$A$3:$AE$998,8,FALSE)</f>
        <v>#REF!</v>
      </c>
      <c r="Y177" s="58" t="e">
        <f>VLOOKUP($U177,PercentGoalStats!$A$3:$AE$998,10,FALSE)</f>
        <v>#REF!</v>
      </c>
      <c r="Z177" s="58" t="e">
        <f>VLOOKUP($U177,PercentGoalStats!$A$3:$AE$998,11,FALSE)</f>
        <v>#REF!</v>
      </c>
      <c r="AA177" s="58" t="e">
        <f>VLOOKUP($U177,PercentGoalStats!$A$3:$AE$998,13,FALSE)</f>
        <v>#REF!</v>
      </c>
      <c r="AB177" s="58" t="e">
        <f>VLOOKUP($U177,PercentGoalStats!$A$3:$AE$998,14,FALSE)</f>
        <v>#REF!</v>
      </c>
      <c r="AC177" s="58" t="e">
        <f>VLOOKUP($U177,PercentGoalStats!$A$3:$AE$998,16,FALSE)</f>
        <v>#REF!</v>
      </c>
      <c r="AD177" s="58" t="e">
        <f>VLOOKUP($U177,PercentGoalStats!$A$3:$AE$998,17,FALSE)</f>
        <v>#REF!</v>
      </c>
      <c r="AE177" s="58" t="e">
        <f>VLOOKUP($U177,PercentGoalStats!$A$3:$AE$998,19,FALSE)</f>
        <v>#REF!</v>
      </c>
      <c r="AF177" s="58" t="e">
        <f>VLOOKUP($U177,PercentGoalStats!$A$3:$AE$998,20,FALSE)</f>
        <v>#REF!</v>
      </c>
      <c r="AG177" s="58" t="e">
        <f>VLOOKUP($U177,PercentGoalStats!$A$3:$AE$998,22,FALSE)</f>
        <v>#REF!</v>
      </c>
      <c r="AH177" s="58" t="e">
        <f>VLOOKUP($U177,PercentGoalStats!$A$3:$AE$998,23,FALSE)</f>
        <v>#REF!</v>
      </c>
      <c r="AI177" s="58" t="e">
        <f>VLOOKUP($U177,PercentGoalStats!$A$3:$AE$998,25,FALSE)</f>
        <v>#REF!</v>
      </c>
      <c r="AJ177" s="58" t="e">
        <f>VLOOKUP($U177,PercentGoalStats!$A$3:$AE$998,26,FALSE)</f>
        <v>#REF!</v>
      </c>
      <c r="AK177" s="58" t="e">
        <f>VLOOKUP($U177,PercentGoalStats!$A$3:$AE$998,28,FALSE)</f>
        <v>#REF!</v>
      </c>
      <c r="AL177" s="58" t="e">
        <f>VLOOKUP($U177,PercentGoalStats!$A$3:$AE$998,29,FALSE)</f>
        <v>#REF!</v>
      </c>
      <c r="AM177" s="58" t="e">
        <f>VLOOKUP($U177,PercentGoalStats!$A$3:$AE$998,31,FALSE)</f>
        <v>#REF!</v>
      </c>
    </row>
    <row r="178" spans="1:39" hidden="1" x14ac:dyDescent="0.3">
      <c r="A178" s="57" t="e">
        <f>VLOOKUP($S178,PercentGoalStats!$A$3:$AE$998,5,FALSE)</f>
        <v>#REF!</v>
      </c>
      <c r="B178" s="58" t="e">
        <f>VLOOKUP($S178,PercentGoalStats!$A$3:$AE$998,6,FALSE)</f>
        <v>#REF!</v>
      </c>
      <c r="C178" s="58" t="e">
        <f>VLOOKUP($S178,PercentGoalStats!$A$3:$AE$998,8,FALSE)</f>
        <v>#REF!</v>
      </c>
      <c r="D178" s="58" t="e">
        <f>VLOOKUP($S178,PercentGoalStats!$A$3:$AE$998,9,FALSE)</f>
        <v>#REF!</v>
      </c>
      <c r="E178" s="58" t="e">
        <f>VLOOKUP($S178,PercentGoalStats!$A$3:$AE$998,11,FALSE)</f>
        <v>#REF!</v>
      </c>
      <c r="F178" s="58" t="e">
        <f>VLOOKUP($S178,PercentGoalStats!$A$3:$AE$998,12,FALSE)</f>
        <v>#REF!</v>
      </c>
      <c r="G178" s="58" t="e">
        <f>VLOOKUP($S178,PercentGoalStats!$A$3:$AE$998,14,FALSE)</f>
        <v>#REF!</v>
      </c>
      <c r="H178" s="58" t="e">
        <f>VLOOKUP($S178,PercentGoalStats!$A$3:$AE$998,15,FALSE)</f>
        <v>#REF!</v>
      </c>
      <c r="I178" s="58" t="e">
        <f>VLOOKUP($S178,PercentGoalStats!$A$3:$AE$998,17,FALSE)</f>
        <v>#REF!</v>
      </c>
      <c r="J178" s="58" t="e">
        <f>VLOOKUP($S178,PercentGoalStats!$A$3:$AE$998,18,FALSE)</f>
        <v>#REF!</v>
      </c>
      <c r="K178" s="58" t="e">
        <f>VLOOKUP($S178,PercentGoalStats!$A$3:$AE$998,20,FALSE)</f>
        <v>#REF!</v>
      </c>
      <c r="L178" s="58" t="e">
        <f>VLOOKUP($S178,PercentGoalStats!$A$3:$AE$998,21,FALSE)</f>
        <v>#REF!</v>
      </c>
      <c r="M178" s="58" t="e">
        <f>VLOOKUP($S178,PercentGoalStats!$A$3:$AE$998,23,FALSE)</f>
        <v>#REF!</v>
      </c>
      <c r="N178" s="58" t="e">
        <f>VLOOKUP($S178,PercentGoalStats!$A$3:$AE$998,24,FALSE)</f>
        <v>#REF!</v>
      </c>
      <c r="O178" s="58" t="e">
        <f>VLOOKUP($S178,PercentGoalStats!$A$3:$AE$998,26,FALSE)</f>
        <v>#REF!</v>
      </c>
      <c r="P178" s="58" t="e">
        <f>VLOOKUP($S178,PercentGoalStats!$A$3:$AE$998,27,FALSE)</f>
        <v>#REF!</v>
      </c>
      <c r="Q178" s="58" t="e">
        <f>VLOOKUP($S178,PercentGoalStats!$A$3:$AE$998,29,FALSE)</f>
        <v>#REF!</v>
      </c>
      <c r="R178" s="58" t="e">
        <f>VLOOKUP($S178,PercentGoalStats!$A$3:$AE$998,30,FALSE)</f>
        <v>#REF!</v>
      </c>
      <c r="S178" s="53" t="e">
        <f>Fixtures!#REF!</f>
        <v>#REF!</v>
      </c>
      <c r="T178" s="54" t="e">
        <f>Fixtures!#REF!</f>
        <v>#REF!</v>
      </c>
      <c r="U178" s="53" t="e">
        <f>Fixtures!#REF!</f>
        <v>#REF!</v>
      </c>
      <c r="V178" s="57" t="e">
        <f>VLOOKUP($U178,PercentGoalStats!$A$3:$AE$998,5,FALSE)</f>
        <v>#REF!</v>
      </c>
      <c r="W178" s="58" t="e">
        <f>VLOOKUP($U178,PercentGoalStats!$A$3:$AE$998,7,FALSE)</f>
        <v>#REF!</v>
      </c>
      <c r="X178" s="58" t="e">
        <f>VLOOKUP($U178,PercentGoalStats!$A$3:$AE$998,8,FALSE)</f>
        <v>#REF!</v>
      </c>
      <c r="Y178" s="58" t="e">
        <f>VLOOKUP($U178,PercentGoalStats!$A$3:$AE$998,10,FALSE)</f>
        <v>#REF!</v>
      </c>
      <c r="Z178" s="58" t="e">
        <f>VLOOKUP($U178,PercentGoalStats!$A$3:$AE$998,11,FALSE)</f>
        <v>#REF!</v>
      </c>
      <c r="AA178" s="58" t="e">
        <f>VLOOKUP($U178,PercentGoalStats!$A$3:$AE$998,13,FALSE)</f>
        <v>#REF!</v>
      </c>
      <c r="AB178" s="58" t="e">
        <f>VLOOKUP($U178,PercentGoalStats!$A$3:$AE$998,14,FALSE)</f>
        <v>#REF!</v>
      </c>
      <c r="AC178" s="58" t="e">
        <f>VLOOKUP($U178,PercentGoalStats!$A$3:$AE$998,16,FALSE)</f>
        <v>#REF!</v>
      </c>
      <c r="AD178" s="58" t="e">
        <f>VLOOKUP($U178,PercentGoalStats!$A$3:$AE$998,17,FALSE)</f>
        <v>#REF!</v>
      </c>
      <c r="AE178" s="58" t="e">
        <f>VLOOKUP($U178,PercentGoalStats!$A$3:$AE$998,19,FALSE)</f>
        <v>#REF!</v>
      </c>
      <c r="AF178" s="58" t="e">
        <f>VLOOKUP($U178,PercentGoalStats!$A$3:$AE$998,20,FALSE)</f>
        <v>#REF!</v>
      </c>
      <c r="AG178" s="58" t="e">
        <f>VLOOKUP($U178,PercentGoalStats!$A$3:$AE$998,22,FALSE)</f>
        <v>#REF!</v>
      </c>
      <c r="AH178" s="58" t="e">
        <f>VLOOKUP($U178,PercentGoalStats!$A$3:$AE$998,23,FALSE)</f>
        <v>#REF!</v>
      </c>
      <c r="AI178" s="58" t="e">
        <f>VLOOKUP($U178,PercentGoalStats!$A$3:$AE$998,25,FALSE)</f>
        <v>#REF!</v>
      </c>
      <c r="AJ178" s="58" t="e">
        <f>VLOOKUP($U178,PercentGoalStats!$A$3:$AE$998,26,FALSE)</f>
        <v>#REF!</v>
      </c>
      <c r="AK178" s="58" t="e">
        <f>VLOOKUP($U178,PercentGoalStats!$A$3:$AE$998,28,FALSE)</f>
        <v>#REF!</v>
      </c>
      <c r="AL178" s="58" t="e">
        <f>VLOOKUP($U178,PercentGoalStats!$A$3:$AE$998,29,FALSE)</f>
        <v>#REF!</v>
      </c>
      <c r="AM178" s="58" t="e">
        <f>VLOOKUP($U178,PercentGoalStats!$A$3:$AE$998,31,FALSE)</f>
        <v>#REF!</v>
      </c>
    </row>
    <row r="179" spans="1:39" hidden="1" x14ac:dyDescent="0.3">
      <c r="A179" s="57" t="e">
        <f>VLOOKUP($S179,PercentGoalStats!$A$3:$AE$998,5,FALSE)</f>
        <v>#REF!</v>
      </c>
      <c r="B179" s="58" t="e">
        <f>VLOOKUP($S179,PercentGoalStats!$A$3:$AE$998,6,FALSE)</f>
        <v>#REF!</v>
      </c>
      <c r="C179" s="58" t="e">
        <f>VLOOKUP($S179,PercentGoalStats!$A$3:$AE$998,8,FALSE)</f>
        <v>#REF!</v>
      </c>
      <c r="D179" s="58" t="e">
        <f>VLOOKUP($S179,PercentGoalStats!$A$3:$AE$998,9,FALSE)</f>
        <v>#REF!</v>
      </c>
      <c r="E179" s="58" t="e">
        <f>VLOOKUP($S179,PercentGoalStats!$A$3:$AE$998,11,FALSE)</f>
        <v>#REF!</v>
      </c>
      <c r="F179" s="58" t="e">
        <f>VLOOKUP($S179,PercentGoalStats!$A$3:$AE$998,12,FALSE)</f>
        <v>#REF!</v>
      </c>
      <c r="G179" s="58" t="e">
        <f>VLOOKUP($S179,PercentGoalStats!$A$3:$AE$998,14,FALSE)</f>
        <v>#REF!</v>
      </c>
      <c r="H179" s="58" t="e">
        <f>VLOOKUP($S179,PercentGoalStats!$A$3:$AE$998,15,FALSE)</f>
        <v>#REF!</v>
      </c>
      <c r="I179" s="58" t="e">
        <f>VLOOKUP($S179,PercentGoalStats!$A$3:$AE$998,17,FALSE)</f>
        <v>#REF!</v>
      </c>
      <c r="J179" s="58" t="e">
        <f>VLOOKUP($S179,PercentGoalStats!$A$3:$AE$998,18,FALSE)</f>
        <v>#REF!</v>
      </c>
      <c r="K179" s="58" t="e">
        <f>VLOOKUP($S179,PercentGoalStats!$A$3:$AE$998,20,FALSE)</f>
        <v>#REF!</v>
      </c>
      <c r="L179" s="58" t="e">
        <f>VLOOKUP($S179,PercentGoalStats!$A$3:$AE$998,21,FALSE)</f>
        <v>#REF!</v>
      </c>
      <c r="M179" s="58" t="e">
        <f>VLOOKUP($S179,PercentGoalStats!$A$3:$AE$998,23,FALSE)</f>
        <v>#REF!</v>
      </c>
      <c r="N179" s="58" t="e">
        <f>VLOOKUP($S179,PercentGoalStats!$A$3:$AE$998,24,FALSE)</f>
        <v>#REF!</v>
      </c>
      <c r="O179" s="58" t="e">
        <f>VLOOKUP($S179,PercentGoalStats!$A$3:$AE$998,26,FALSE)</f>
        <v>#REF!</v>
      </c>
      <c r="P179" s="58" t="e">
        <f>VLOOKUP($S179,PercentGoalStats!$A$3:$AE$998,27,FALSE)</f>
        <v>#REF!</v>
      </c>
      <c r="Q179" s="58" t="e">
        <f>VLOOKUP($S179,PercentGoalStats!$A$3:$AE$998,29,FALSE)</f>
        <v>#REF!</v>
      </c>
      <c r="R179" s="58" t="e">
        <f>VLOOKUP($S179,PercentGoalStats!$A$3:$AE$998,30,FALSE)</f>
        <v>#REF!</v>
      </c>
      <c r="S179" s="53" t="e">
        <f>Fixtures!#REF!</f>
        <v>#REF!</v>
      </c>
      <c r="T179" s="54" t="e">
        <f>Fixtures!#REF!</f>
        <v>#REF!</v>
      </c>
      <c r="U179" s="53" t="e">
        <f>Fixtures!#REF!</f>
        <v>#REF!</v>
      </c>
      <c r="V179" s="57" t="e">
        <f>VLOOKUP($U179,PercentGoalStats!$A$3:$AE$998,5,FALSE)</f>
        <v>#REF!</v>
      </c>
      <c r="W179" s="58" t="e">
        <f>VLOOKUP($U179,PercentGoalStats!$A$3:$AE$998,7,FALSE)</f>
        <v>#REF!</v>
      </c>
      <c r="X179" s="58" t="e">
        <f>VLOOKUP($U179,PercentGoalStats!$A$3:$AE$998,8,FALSE)</f>
        <v>#REF!</v>
      </c>
      <c r="Y179" s="58" t="e">
        <f>VLOOKUP($U179,PercentGoalStats!$A$3:$AE$998,10,FALSE)</f>
        <v>#REF!</v>
      </c>
      <c r="Z179" s="58" t="e">
        <f>VLOOKUP($U179,PercentGoalStats!$A$3:$AE$998,11,FALSE)</f>
        <v>#REF!</v>
      </c>
      <c r="AA179" s="58" t="e">
        <f>VLOOKUP($U179,PercentGoalStats!$A$3:$AE$998,13,FALSE)</f>
        <v>#REF!</v>
      </c>
      <c r="AB179" s="58" t="e">
        <f>VLOOKUP($U179,PercentGoalStats!$A$3:$AE$998,14,FALSE)</f>
        <v>#REF!</v>
      </c>
      <c r="AC179" s="58" t="e">
        <f>VLOOKUP($U179,PercentGoalStats!$A$3:$AE$998,16,FALSE)</f>
        <v>#REF!</v>
      </c>
      <c r="AD179" s="58" t="e">
        <f>VLOOKUP($U179,PercentGoalStats!$A$3:$AE$998,17,FALSE)</f>
        <v>#REF!</v>
      </c>
      <c r="AE179" s="58" t="e">
        <f>VLOOKUP($U179,PercentGoalStats!$A$3:$AE$998,19,FALSE)</f>
        <v>#REF!</v>
      </c>
      <c r="AF179" s="58" t="e">
        <f>VLOOKUP($U179,PercentGoalStats!$A$3:$AE$998,20,FALSE)</f>
        <v>#REF!</v>
      </c>
      <c r="AG179" s="58" t="e">
        <f>VLOOKUP($U179,PercentGoalStats!$A$3:$AE$998,22,FALSE)</f>
        <v>#REF!</v>
      </c>
      <c r="AH179" s="58" t="e">
        <f>VLOOKUP($U179,PercentGoalStats!$A$3:$AE$998,23,FALSE)</f>
        <v>#REF!</v>
      </c>
      <c r="AI179" s="58" t="e">
        <f>VLOOKUP($U179,PercentGoalStats!$A$3:$AE$998,25,FALSE)</f>
        <v>#REF!</v>
      </c>
      <c r="AJ179" s="58" t="e">
        <f>VLOOKUP($U179,PercentGoalStats!$A$3:$AE$998,26,FALSE)</f>
        <v>#REF!</v>
      </c>
      <c r="AK179" s="58" t="e">
        <f>VLOOKUP($U179,PercentGoalStats!$A$3:$AE$998,28,FALSE)</f>
        <v>#REF!</v>
      </c>
      <c r="AL179" s="58" t="e">
        <f>VLOOKUP($U179,PercentGoalStats!$A$3:$AE$998,29,FALSE)</f>
        <v>#REF!</v>
      </c>
      <c r="AM179" s="58" t="e">
        <f>VLOOKUP($U179,PercentGoalStats!$A$3:$AE$998,31,FALSE)</f>
        <v>#REF!</v>
      </c>
    </row>
    <row r="180" spans="1:39" hidden="1" x14ac:dyDescent="0.3">
      <c r="A180" s="57" t="e">
        <f>VLOOKUP($S180,PercentGoalStats!$A$3:$AE$998,5,FALSE)</f>
        <v>#REF!</v>
      </c>
      <c r="B180" s="58" t="e">
        <f>VLOOKUP($S180,PercentGoalStats!$A$3:$AE$998,6,FALSE)</f>
        <v>#REF!</v>
      </c>
      <c r="C180" s="58" t="e">
        <f>VLOOKUP($S180,PercentGoalStats!$A$3:$AE$998,8,FALSE)</f>
        <v>#REF!</v>
      </c>
      <c r="D180" s="58" t="e">
        <f>VLOOKUP($S180,PercentGoalStats!$A$3:$AE$998,9,FALSE)</f>
        <v>#REF!</v>
      </c>
      <c r="E180" s="58" t="e">
        <f>VLOOKUP($S180,PercentGoalStats!$A$3:$AE$998,11,FALSE)</f>
        <v>#REF!</v>
      </c>
      <c r="F180" s="58" t="e">
        <f>VLOOKUP($S180,PercentGoalStats!$A$3:$AE$998,12,FALSE)</f>
        <v>#REF!</v>
      </c>
      <c r="G180" s="58" t="e">
        <f>VLOOKUP($S180,PercentGoalStats!$A$3:$AE$998,14,FALSE)</f>
        <v>#REF!</v>
      </c>
      <c r="H180" s="58" t="e">
        <f>VLOOKUP($S180,PercentGoalStats!$A$3:$AE$998,15,FALSE)</f>
        <v>#REF!</v>
      </c>
      <c r="I180" s="58" t="e">
        <f>VLOOKUP($S180,PercentGoalStats!$A$3:$AE$998,17,FALSE)</f>
        <v>#REF!</v>
      </c>
      <c r="J180" s="58" t="e">
        <f>VLOOKUP($S180,PercentGoalStats!$A$3:$AE$998,18,FALSE)</f>
        <v>#REF!</v>
      </c>
      <c r="K180" s="58" t="e">
        <f>VLOOKUP($S180,PercentGoalStats!$A$3:$AE$998,20,FALSE)</f>
        <v>#REF!</v>
      </c>
      <c r="L180" s="58" t="e">
        <f>VLOOKUP($S180,PercentGoalStats!$A$3:$AE$998,21,FALSE)</f>
        <v>#REF!</v>
      </c>
      <c r="M180" s="58" t="e">
        <f>VLOOKUP($S180,PercentGoalStats!$A$3:$AE$998,23,FALSE)</f>
        <v>#REF!</v>
      </c>
      <c r="N180" s="58" t="e">
        <f>VLOOKUP($S180,PercentGoalStats!$A$3:$AE$998,24,FALSE)</f>
        <v>#REF!</v>
      </c>
      <c r="O180" s="58" t="e">
        <f>VLOOKUP($S180,PercentGoalStats!$A$3:$AE$998,26,FALSE)</f>
        <v>#REF!</v>
      </c>
      <c r="P180" s="58" t="e">
        <f>VLOOKUP($S180,PercentGoalStats!$A$3:$AE$998,27,FALSE)</f>
        <v>#REF!</v>
      </c>
      <c r="Q180" s="58" t="e">
        <f>VLOOKUP($S180,PercentGoalStats!$A$3:$AE$998,29,FALSE)</f>
        <v>#REF!</v>
      </c>
      <c r="R180" s="58" t="e">
        <f>VLOOKUP($S180,PercentGoalStats!$A$3:$AE$998,30,FALSE)</f>
        <v>#REF!</v>
      </c>
      <c r="S180" s="53" t="e">
        <f>Fixtures!#REF!</f>
        <v>#REF!</v>
      </c>
      <c r="T180" s="54" t="e">
        <f>Fixtures!#REF!</f>
        <v>#REF!</v>
      </c>
      <c r="U180" s="53" t="e">
        <f>Fixtures!#REF!</f>
        <v>#REF!</v>
      </c>
      <c r="V180" s="57" t="e">
        <f>VLOOKUP($U180,PercentGoalStats!$A$3:$AE$998,5,FALSE)</f>
        <v>#REF!</v>
      </c>
      <c r="W180" s="58" t="e">
        <f>VLOOKUP($U180,PercentGoalStats!$A$3:$AE$998,7,FALSE)</f>
        <v>#REF!</v>
      </c>
      <c r="X180" s="58" t="e">
        <f>VLOOKUP($U180,PercentGoalStats!$A$3:$AE$998,8,FALSE)</f>
        <v>#REF!</v>
      </c>
      <c r="Y180" s="58" t="e">
        <f>VLOOKUP($U180,PercentGoalStats!$A$3:$AE$998,10,FALSE)</f>
        <v>#REF!</v>
      </c>
      <c r="Z180" s="58" t="e">
        <f>VLOOKUP($U180,PercentGoalStats!$A$3:$AE$998,11,FALSE)</f>
        <v>#REF!</v>
      </c>
      <c r="AA180" s="58" t="e">
        <f>VLOOKUP($U180,PercentGoalStats!$A$3:$AE$998,13,FALSE)</f>
        <v>#REF!</v>
      </c>
      <c r="AB180" s="58" t="e">
        <f>VLOOKUP($U180,PercentGoalStats!$A$3:$AE$998,14,FALSE)</f>
        <v>#REF!</v>
      </c>
      <c r="AC180" s="58" t="e">
        <f>VLOOKUP($U180,PercentGoalStats!$A$3:$AE$998,16,FALSE)</f>
        <v>#REF!</v>
      </c>
      <c r="AD180" s="58" t="e">
        <f>VLOOKUP($U180,PercentGoalStats!$A$3:$AE$998,17,FALSE)</f>
        <v>#REF!</v>
      </c>
      <c r="AE180" s="58" t="e">
        <f>VLOOKUP($U180,PercentGoalStats!$A$3:$AE$998,19,FALSE)</f>
        <v>#REF!</v>
      </c>
      <c r="AF180" s="58" t="e">
        <f>VLOOKUP($U180,PercentGoalStats!$A$3:$AE$998,20,FALSE)</f>
        <v>#REF!</v>
      </c>
      <c r="AG180" s="58" t="e">
        <f>VLOOKUP($U180,PercentGoalStats!$A$3:$AE$998,22,FALSE)</f>
        <v>#REF!</v>
      </c>
      <c r="AH180" s="58" t="e">
        <f>VLOOKUP($U180,PercentGoalStats!$A$3:$AE$998,23,FALSE)</f>
        <v>#REF!</v>
      </c>
      <c r="AI180" s="58" t="e">
        <f>VLOOKUP($U180,PercentGoalStats!$A$3:$AE$998,25,FALSE)</f>
        <v>#REF!</v>
      </c>
      <c r="AJ180" s="58" t="e">
        <f>VLOOKUP($U180,PercentGoalStats!$A$3:$AE$998,26,FALSE)</f>
        <v>#REF!</v>
      </c>
      <c r="AK180" s="58" t="e">
        <f>VLOOKUP($U180,PercentGoalStats!$A$3:$AE$998,28,FALSE)</f>
        <v>#REF!</v>
      </c>
      <c r="AL180" s="58" t="e">
        <f>VLOOKUP($U180,PercentGoalStats!$A$3:$AE$998,29,FALSE)</f>
        <v>#REF!</v>
      </c>
      <c r="AM180" s="58" t="e">
        <f>VLOOKUP($U180,PercentGoalStats!$A$3:$AE$998,31,FALSE)</f>
        <v>#REF!</v>
      </c>
    </row>
    <row r="181" spans="1:39" hidden="1" x14ac:dyDescent="0.3">
      <c r="A181" s="57" t="e">
        <f>VLOOKUP($S181,PercentGoalStats!$A$3:$AE$998,5,FALSE)</f>
        <v>#REF!</v>
      </c>
      <c r="B181" s="58" t="e">
        <f>VLOOKUP($S181,PercentGoalStats!$A$3:$AE$998,6,FALSE)</f>
        <v>#REF!</v>
      </c>
      <c r="C181" s="58" t="e">
        <f>VLOOKUP($S181,PercentGoalStats!$A$3:$AE$998,8,FALSE)</f>
        <v>#REF!</v>
      </c>
      <c r="D181" s="58" t="e">
        <f>VLOOKUP($S181,PercentGoalStats!$A$3:$AE$998,9,FALSE)</f>
        <v>#REF!</v>
      </c>
      <c r="E181" s="58" t="e">
        <f>VLOOKUP($S181,PercentGoalStats!$A$3:$AE$998,11,FALSE)</f>
        <v>#REF!</v>
      </c>
      <c r="F181" s="58" t="e">
        <f>VLOOKUP($S181,PercentGoalStats!$A$3:$AE$998,12,FALSE)</f>
        <v>#REF!</v>
      </c>
      <c r="G181" s="58" t="e">
        <f>VLOOKUP($S181,PercentGoalStats!$A$3:$AE$998,14,FALSE)</f>
        <v>#REF!</v>
      </c>
      <c r="H181" s="58" t="e">
        <f>VLOOKUP($S181,PercentGoalStats!$A$3:$AE$998,15,FALSE)</f>
        <v>#REF!</v>
      </c>
      <c r="I181" s="58" t="e">
        <f>VLOOKUP($S181,PercentGoalStats!$A$3:$AE$998,17,FALSE)</f>
        <v>#REF!</v>
      </c>
      <c r="J181" s="58" t="e">
        <f>VLOOKUP($S181,PercentGoalStats!$A$3:$AE$998,18,FALSE)</f>
        <v>#REF!</v>
      </c>
      <c r="K181" s="58" t="e">
        <f>VLOOKUP($S181,PercentGoalStats!$A$3:$AE$998,20,FALSE)</f>
        <v>#REF!</v>
      </c>
      <c r="L181" s="58" t="e">
        <f>VLOOKUP($S181,PercentGoalStats!$A$3:$AE$998,21,FALSE)</f>
        <v>#REF!</v>
      </c>
      <c r="M181" s="58" t="e">
        <f>VLOOKUP($S181,PercentGoalStats!$A$3:$AE$998,23,FALSE)</f>
        <v>#REF!</v>
      </c>
      <c r="N181" s="58" t="e">
        <f>VLOOKUP($S181,PercentGoalStats!$A$3:$AE$998,24,FALSE)</f>
        <v>#REF!</v>
      </c>
      <c r="O181" s="58" t="e">
        <f>VLOOKUP($S181,PercentGoalStats!$A$3:$AE$998,26,FALSE)</f>
        <v>#REF!</v>
      </c>
      <c r="P181" s="58" t="e">
        <f>VLOOKUP($S181,PercentGoalStats!$A$3:$AE$998,27,FALSE)</f>
        <v>#REF!</v>
      </c>
      <c r="Q181" s="58" t="e">
        <f>VLOOKUP($S181,PercentGoalStats!$A$3:$AE$998,29,FALSE)</f>
        <v>#REF!</v>
      </c>
      <c r="R181" s="58" t="e">
        <f>VLOOKUP($S181,PercentGoalStats!$A$3:$AE$998,30,FALSE)</f>
        <v>#REF!</v>
      </c>
      <c r="S181" s="53" t="e">
        <f>Fixtures!#REF!</f>
        <v>#REF!</v>
      </c>
      <c r="T181" s="54" t="e">
        <f>Fixtures!#REF!</f>
        <v>#REF!</v>
      </c>
      <c r="U181" s="53" t="e">
        <f>Fixtures!#REF!</f>
        <v>#REF!</v>
      </c>
      <c r="V181" s="57" t="e">
        <f>VLOOKUP($U181,PercentGoalStats!$A$3:$AE$998,5,FALSE)</f>
        <v>#REF!</v>
      </c>
      <c r="W181" s="58" t="e">
        <f>VLOOKUP($U181,PercentGoalStats!$A$3:$AE$998,7,FALSE)</f>
        <v>#REF!</v>
      </c>
      <c r="X181" s="58" t="e">
        <f>VLOOKUP($U181,PercentGoalStats!$A$3:$AE$998,8,FALSE)</f>
        <v>#REF!</v>
      </c>
      <c r="Y181" s="58" t="e">
        <f>VLOOKUP($U181,PercentGoalStats!$A$3:$AE$998,10,FALSE)</f>
        <v>#REF!</v>
      </c>
      <c r="Z181" s="58" t="e">
        <f>VLOOKUP($U181,PercentGoalStats!$A$3:$AE$998,11,FALSE)</f>
        <v>#REF!</v>
      </c>
      <c r="AA181" s="58" t="e">
        <f>VLOOKUP($U181,PercentGoalStats!$A$3:$AE$998,13,FALSE)</f>
        <v>#REF!</v>
      </c>
      <c r="AB181" s="58" t="e">
        <f>VLOOKUP($U181,PercentGoalStats!$A$3:$AE$998,14,FALSE)</f>
        <v>#REF!</v>
      </c>
      <c r="AC181" s="58" t="e">
        <f>VLOOKUP($U181,PercentGoalStats!$A$3:$AE$998,16,FALSE)</f>
        <v>#REF!</v>
      </c>
      <c r="AD181" s="58" t="e">
        <f>VLOOKUP($U181,PercentGoalStats!$A$3:$AE$998,17,FALSE)</f>
        <v>#REF!</v>
      </c>
      <c r="AE181" s="58" t="e">
        <f>VLOOKUP($U181,PercentGoalStats!$A$3:$AE$998,19,FALSE)</f>
        <v>#REF!</v>
      </c>
      <c r="AF181" s="58" t="e">
        <f>VLOOKUP($U181,PercentGoalStats!$A$3:$AE$998,20,FALSE)</f>
        <v>#REF!</v>
      </c>
      <c r="AG181" s="58" t="e">
        <f>VLOOKUP($U181,PercentGoalStats!$A$3:$AE$998,22,FALSE)</f>
        <v>#REF!</v>
      </c>
      <c r="AH181" s="58" t="e">
        <f>VLOOKUP($U181,PercentGoalStats!$A$3:$AE$998,23,FALSE)</f>
        <v>#REF!</v>
      </c>
      <c r="AI181" s="58" t="e">
        <f>VLOOKUP($U181,PercentGoalStats!$A$3:$AE$998,25,FALSE)</f>
        <v>#REF!</v>
      </c>
      <c r="AJ181" s="58" t="e">
        <f>VLOOKUP($U181,PercentGoalStats!$A$3:$AE$998,26,FALSE)</f>
        <v>#REF!</v>
      </c>
      <c r="AK181" s="58" t="e">
        <f>VLOOKUP($U181,PercentGoalStats!$A$3:$AE$998,28,FALSE)</f>
        <v>#REF!</v>
      </c>
      <c r="AL181" s="58" t="e">
        <f>VLOOKUP($U181,PercentGoalStats!$A$3:$AE$998,29,FALSE)</f>
        <v>#REF!</v>
      </c>
      <c r="AM181" s="58" t="e">
        <f>VLOOKUP($U181,PercentGoalStats!$A$3:$AE$998,31,FALSE)</f>
        <v>#REF!</v>
      </c>
    </row>
    <row r="182" spans="1:39" hidden="1" x14ac:dyDescent="0.3">
      <c r="A182" s="57" t="e">
        <f>VLOOKUP($S182,PercentGoalStats!$A$3:$AE$998,5,FALSE)</f>
        <v>#REF!</v>
      </c>
      <c r="B182" s="58" t="e">
        <f>VLOOKUP($S182,PercentGoalStats!$A$3:$AE$998,6,FALSE)</f>
        <v>#REF!</v>
      </c>
      <c r="C182" s="58" t="e">
        <f>VLOOKUP($S182,PercentGoalStats!$A$3:$AE$998,8,FALSE)</f>
        <v>#REF!</v>
      </c>
      <c r="D182" s="58" t="e">
        <f>VLOOKUP($S182,PercentGoalStats!$A$3:$AE$998,9,FALSE)</f>
        <v>#REF!</v>
      </c>
      <c r="E182" s="58" t="e">
        <f>VLOOKUP($S182,PercentGoalStats!$A$3:$AE$998,11,FALSE)</f>
        <v>#REF!</v>
      </c>
      <c r="F182" s="58" t="e">
        <f>VLOOKUP($S182,PercentGoalStats!$A$3:$AE$998,12,FALSE)</f>
        <v>#REF!</v>
      </c>
      <c r="G182" s="58" t="e">
        <f>VLOOKUP($S182,PercentGoalStats!$A$3:$AE$998,14,FALSE)</f>
        <v>#REF!</v>
      </c>
      <c r="H182" s="58" t="e">
        <f>VLOOKUP($S182,PercentGoalStats!$A$3:$AE$998,15,FALSE)</f>
        <v>#REF!</v>
      </c>
      <c r="I182" s="58" t="e">
        <f>VLOOKUP($S182,PercentGoalStats!$A$3:$AE$998,17,FALSE)</f>
        <v>#REF!</v>
      </c>
      <c r="J182" s="58" t="e">
        <f>VLOOKUP($S182,PercentGoalStats!$A$3:$AE$998,18,FALSE)</f>
        <v>#REF!</v>
      </c>
      <c r="K182" s="58" t="e">
        <f>VLOOKUP($S182,PercentGoalStats!$A$3:$AE$998,20,FALSE)</f>
        <v>#REF!</v>
      </c>
      <c r="L182" s="58" t="e">
        <f>VLOOKUP($S182,PercentGoalStats!$A$3:$AE$998,21,FALSE)</f>
        <v>#REF!</v>
      </c>
      <c r="M182" s="58" t="e">
        <f>VLOOKUP($S182,PercentGoalStats!$A$3:$AE$998,23,FALSE)</f>
        <v>#REF!</v>
      </c>
      <c r="N182" s="58" t="e">
        <f>VLOOKUP($S182,PercentGoalStats!$A$3:$AE$998,24,FALSE)</f>
        <v>#REF!</v>
      </c>
      <c r="O182" s="58" t="e">
        <f>VLOOKUP($S182,PercentGoalStats!$A$3:$AE$998,26,FALSE)</f>
        <v>#REF!</v>
      </c>
      <c r="P182" s="58" t="e">
        <f>VLOOKUP($S182,PercentGoalStats!$A$3:$AE$998,27,FALSE)</f>
        <v>#REF!</v>
      </c>
      <c r="Q182" s="58" t="e">
        <f>VLOOKUP($S182,PercentGoalStats!$A$3:$AE$998,29,FALSE)</f>
        <v>#REF!</v>
      </c>
      <c r="R182" s="58" t="e">
        <f>VLOOKUP($S182,PercentGoalStats!$A$3:$AE$998,30,FALSE)</f>
        <v>#REF!</v>
      </c>
      <c r="S182" s="53" t="e">
        <f>Fixtures!#REF!</f>
        <v>#REF!</v>
      </c>
      <c r="T182" s="54" t="e">
        <f>Fixtures!#REF!</f>
        <v>#REF!</v>
      </c>
      <c r="U182" s="53" t="e">
        <f>Fixtures!#REF!</f>
        <v>#REF!</v>
      </c>
      <c r="V182" s="57" t="e">
        <f>VLOOKUP($U182,PercentGoalStats!$A$3:$AE$998,5,FALSE)</f>
        <v>#REF!</v>
      </c>
      <c r="W182" s="58" t="e">
        <f>VLOOKUP($U182,PercentGoalStats!$A$3:$AE$998,7,FALSE)</f>
        <v>#REF!</v>
      </c>
      <c r="X182" s="58" t="e">
        <f>VLOOKUP($U182,PercentGoalStats!$A$3:$AE$998,8,FALSE)</f>
        <v>#REF!</v>
      </c>
      <c r="Y182" s="58" t="e">
        <f>VLOOKUP($U182,PercentGoalStats!$A$3:$AE$998,10,FALSE)</f>
        <v>#REF!</v>
      </c>
      <c r="Z182" s="58" t="e">
        <f>VLOOKUP($U182,PercentGoalStats!$A$3:$AE$998,11,FALSE)</f>
        <v>#REF!</v>
      </c>
      <c r="AA182" s="58" t="e">
        <f>VLOOKUP($U182,PercentGoalStats!$A$3:$AE$998,13,FALSE)</f>
        <v>#REF!</v>
      </c>
      <c r="AB182" s="58" t="e">
        <f>VLOOKUP($U182,PercentGoalStats!$A$3:$AE$998,14,FALSE)</f>
        <v>#REF!</v>
      </c>
      <c r="AC182" s="58" t="e">
        <f>VLOOKUP($U182,PercentGoalStats!$A$3:$AE$998,16,FALSE)</f>
        <v>#REF!</v>
      </c>
      <c r="AD182" s="58" t="e">
        <f>VLOOKUP($U182,PercentGoalStats!$A$3:$AE$998,17,FALSE)</f>
        <v>#REF!</v>
      </c>
      <c r="AE182" s="58" t="e">
        <f>VLOOKUP($U182,PercentGoalStats!$A$3:$AE$998,19,FALSE)</f>
        <v>#REF!</v>
      </c>
      <c r="AF182" s="58" t="e">
        <f>VLOOKUP($U182,PercentGoalStats!$A$3:$AE$998,20,FALSE)</f>
        <v>#REF!</v>
      </c>
      <c r="AG182" s="58" t="e">
        <f>VLOOKUP($U182,PercentGoalStats!$A$3:$AE$998,22,FALSE)</f>
        <v>#REF!</v>
      </c>
      <c r="AH182" s="58" t="e">
        <f>VLOOKUP($U182,PercentGoalStats!$A$3:$AE$998,23,FALSE)</f>
        <v>#REF!</v>
      </c>
      <c r="AI182" s="58" t="e">
        <f>VLOOKUP($U182,PercentGoalStats!$A$3:$AE$998,25,FALSE)</f>
        <v>#REF!</v>
      </c>
      <c r="AJ182" s="58" t="e">
        <f>VLOOKUP($U182,PercentGoalStats!$A$3:$AE$998,26,FALSE)</f>
        <v>#REF!</v>
      </c>
      <c r="AK182" s="58" t="e">
        <f>VLOOKUP($U182,PercentGoalStats!$A$3:$AE$998,28,FALSE)</f>
        <v>#REF!</v>
      </c>
      <c r="AL182" s="58" t="e">
        <f>VLOOKUP($U182,PercentGoalStats!$A$3:$AE$998,29,FALSE)</f>
        <v>#REF!</v>
      </c>
      <c r="AM182" s="58" t="e">
        <f>VLOOKUP($U182,PercentGoalStats!$A$3:$AE$998,31,FALSE)</f>
        <v>#REF!</v>
      </c>
    </row>
    <row r="183" spans="1:39" hidden="1" x14ac:dyDescent="0.3">
      <c r="A183" s="57" t="e">
        <f>VLOOKUP($S183,PercentGoalStats!$A$3:$AE$998,5,FALSE)</f>
        <v>#REF!</v>
      </c>
      <c r="B183" s="58" t="e">
        <f>VLOOKUP($S183,PercentGoalStats!$A$3:$AE$998,6,FALSE)</f>
        <v>#REF!</v>
      </c>
      <c r="C183" s="58" t="e">
        <f>VLOOKUP($S183,PercentGoalStats!$A$3:$AE$998,8,FALSE)</f>
        <v>#REF!</v>
      </c>
      <c r="D183" s="58" t="e">
        <f>VLOOKUP($S183,PercentGoalStats!$A$3:$AE$998,9,FALSE)</f>
        <v>#REF!</v>
      </c>
      <c r="E183" s="58" t="e">
        <f>VLOOKUP($S183,PercentGoalStats!$A$3:$AE$998,11,FALSE)</f>
        <v>#REF!</v>
      </c>
      <c r="F183" s="58" t="e">
        <f>VLOOKUP($S183,PercentGoalStats!$A$3:$AE$998,12,FALSE)</f>
        <v>#REF!</v>
      </c>
      <c r="G183" s="58" t="e">
        <f>VLOOKUP($S183,PercentGoalStats!$A$3:$AE$998,14,FALSE)</f>
        <v>#REF!</v>
      </c>
      <c r="H183" s="58" t="e">
        <f>VLOOKUP($S183,PercentGoalStats!$A$3:$AE$998,15,FALSE)</f>
        <v>#REF!</v>
      </c>
      <c r="I183" s="58" t="e">
        <f>VLOOKUP($S183,PercentGoalStats!$A$3:$AE$998,17,FALSE)</f>
        <v>#REF!</v>
      </c>
      <c r="J183" s="58" t="e">
        <f>VLOOKUP($S183,PercentGoalStats!$A$3:$AE$998,18,FALSE)</f>
        <v>#REF!</v>
      </c>
      <c r="K183" s="58" t="e">
        <f>VLOOKUP($S183,PercentGoalStats!$A$3:$AE$998,20,FALSE)</f>
        <v>#REF!</v>
      </c>
      <c r="L183" s="58" t="e">
        <f>VLOOKUP($S183,PercentGoalStats!$A$3:$AE$998,21,FALSE)</f>
        <v>#REF!</v>
      </c>
      <c r="M183" s="58" t="e">
        <f>VLOOKUP($S183,PercentGoalStats!$A$3:$AE$998,23,FALSE)</f>
        <v>#REF!</v>
      </c>
      <c r="N183" s="58" t="e">
        <f>VLOOKUP($S183,PercentGoalStats!$A$3:$AE$998,24,FALSE)</f>
        <v>#REF!</v>
      </c>
      <c r="O183" s="58" t="e">
        <f>VLOOKUP($S183,PercentGoalStats!$A$3:$AE$998,26,FALSE)</f>
        <v>#REF!</v>
      </c>
      <c r="P183" s="58" t="e">
        <f>VLOOKUP($S183,PercentGoalStats!$A$3:$AE$998,27,FALSE)</f>
        <v>#REF!</v>
      </c>
      <c r="Q183" s="58" t="e">
        <f>VLOOKUP($S183,PercentGoalStats!$A$3:$AE$998,29,FALSE)</f>
        <v>#REF!</v>
      </c>
      <c r="R183" s="58" t="e">
        <f>VLOOKUP($S183,PercentGoalStats!$A$3:$AE$998,30,FALSE)</f>
        <v>#REF!</v>
      </c>
      <c r="S183" s="53" t="e">
        <f>Fixtures!#REF!</f>
        <v>#REF!</v>
      </c>
      <c r="T183" s="54" t="e">
        <f>Fixtures!#REF!</f>
        <v>#REF!</v>
      </c>
      <c r="U183" s="53" t="e">
        <f>Fixtures!#REF!</f>
        <v>#REF!</v>
      </c>
      <c r="V183" s="57" t="e">
        <f>VLOOKUP($U183,PercentGoalStats!$A$3:$AE$998,5,FALSE)</f>
        <v>#REF!</v>
      </c>
      <c r="W183" s="58" t="e">
        <f>VLOOKUP($U183,PercentGoalStats!$A$3:$AE$998,7,FALSE)</f>
        <v>#REF!</v>
      </c>
      <c r="X183" s="58" t="e">
        <f>VLOOKUP($U183,PercentGoalStats!$A$3:$AE$998,8,FALSE)</f>
        <v>#REF!</v>
      </c>
      <c r="Y183" s="58" t="e">
        <f>VLOOKUP($U183,PercentGoalStats!$A$3:$AE$998,10,FALSE)</f>
        <v>#REF!</v>
      </c>
      <c r="Z183" s="58" t="e">
        <f>VLOOKUP($U183,PercentGoalStats!$A$3:$AE$998,11,FALSE)</f>
        <v>#REF!</v>
      </c>
      <c r="AA183" s="58" t="e">
        <f>VLOOKUP($U183,PercentGoalStats!$A$3:$AE$998,13,FALSE)</f>
        <v>#REF!</v>
      </c>
      <c r="AB183" s="58" t="e">
        <f>VLOOKUP($U183,PercentGoalStats!$A$3:$AE$998,14,FALSE)</f>
        <v>#REF!</v>
      </c>
      <c r="AC183" s="58" t="e">
        <f>VLOOKUP($U183,PercentGoalStats!$A$3:$AE$998,16,FALSE)</f>
        <v>#REF!</v>
      </c>
      <c r="AD183" s="58" t="e">
        <f>VLOOKUP($U183,PercentGoalStats!$A$3:$AE$998,17,FALSE)</f>
        <v>#REF!</v>
      </c>
      <c r="AE183" s="58" t="e">
        <f>VLOOKUP($U183,PercentGoalStats!$A$3:$AE$998,19,FALSE)</f>
        <v>#REF!</v>
      </c>
      <c r="AF183" s="58" t="e">
        <f>VLOOKUP($U183,PercentGoalStats!$A$3:$AE$998,20,FALSE)</f>
        <v>#REF!</v>
      </c>
      <c r="AG183" s="58" t="e">
        <f>VLOOKUP($U183,PercentGoalStats!$A$3:$AE$998,22,FALSE)</f>
        <v>#REF!</v>
      </c>
      <c r="AH183" s="58" t="e">
        <f>VLOOKUP($U183,PercentGoalStats!$A$3:$AE$998,23,FALSE)</f>
        <v>#REF!</v>
      </c>
      <c r="AI183" s="58" t="e">
        <f>VLOOKUP($U183,PercentGoalStats!$A$3:$AE$998,25,FALSE)</f>
        <v>#REF!</v>
      </c>
      <c r="AJ183" s="58" t="e">
        <f>VLOOKUP($U183,PercentGoalStats!$A$3:$AE$998,26,FALSE)</f>
        <v>#REF!</v>
      </c>
      <c r="AK183" s="58" t="e">
        <f>VLOOKUP($U183,PercentGoalStats!$A$3:$AE$998,28,FALSE)</f>
        <v>#REF!</v>
      </c>
      <c r="AL183" s="58" t="e">
        <f>VLOOKUP($U183,PercentGoalStats!$A$3:$AE$998,29,FALSE)</f>
        <v>#REF!</v>
      </c>
      <c r="AM183" s="58" t="e">
        <f>VLOOKUP($U183,PercentGoalStats!$A$3:$AE$998,31,FALSE)</f>
        <v>#REF!</v>
      </c>
    </row>
    <row r="184" spans="1:39" hidden="1" x14ac:dyDescent="0.3">
      <c r="A184" s="57" t="e">
        <f>VLOOKUP($S184,PercentGoalStats!$A$3:$AE$998,5,FALSE)</f>
        <v>#REF!</v>
      </c>
      <c r="B184" s="58" t="e">
        <f>VLOOKUP($S184,PercentGoalStats!$A$3:$AE$998,6,FALSE)</f>
        <v>#REF!</v>
      </c>
      <c r="C184" s="58" t="e">
        <f>VLOOKUP($S184,PercentGoalStats!$A$3:$AE$998,8,FALSE)</f>
        <v>#REF!</v>
      </c>
      <c r="D184" s="58" t="e">
        <f>VLOOKUP($S184,PercentGoalStats!$A$3:$AE$998,9,FALSE)</f>
        <v>#REF!</v>
      </c>
      <c r="E184" s="58" t="e">
        <f>VLOOKUP($S184,PercentGoalStats!$A$3:$AE$998,11,FALSE)</f>
        <v>#REF!</v>
      </c>
      <c r="F184" s="58" t="e">
        <f>VLOOKUP($S184,PercentGoalStats!$A$3:$AE$998,12,FALSE)</f>
        <v>#REF!</v>
      </c>
      <c r="G184" s="58" t="e">
        <f>VLOOKUP($S184,PercentGoalStats!$A$3:$AE$998,14,FALSE)</f>
        <v>#REF!</v>
      </c>
      <c r="H184" s="58" t="e">
        <f>VLOOKUP($S184,PercentGoalStats!$A$3:$AE$998,15,FALSE)</f>
        <v>#REF!</v>
      </c>
      <c r="I184" s="58" t="e">
        <f>VLOOKUP($S184,PercentGoalStats!$A$3:$AE$998,17,FALSE)</f>
        <v>#REF!</v>
      </c>
      <c r="J184" s="58" t="e">
        <f>VLOOKUP($S184,PercentGoalStats!$A$3:$AE$998,18,FALSE)</f>
        <v>#REF!</v>
      </c>
      <c r="K184" s="58" t="e">
        <f>VLOOKUP($S184,PercentGoalStats!$A$3:$AE$998,20,FALSE)</f>
        <v>#REF!</v>
      </c>
      <c r="L184" s="58" t="e">
        <f>VLOOKUP($S184,PercentGoalStats!$A$3:$AE$998,21,FALSE)</f>
        <v>#REF!</v>
      </c>
      <c r="M184" s="58" t="e">
        <f>VLOOKUP($S184,PercentGoalStats!$A$3:$AE$998,23,FALSE)</f>
        <v>#REF!</v>
      </c>
      <c r="N184" s="58" t="e">
        <f>VLOOKUP($S184,PercentGoalStats!$A$3:$AE$998,24,FALSE)</f>
        <v>#REF!</v>
      </c>
      <c r="O184" s="58" t="e">
        <f>VLOOKUP($S184,PercentGoalStats!$A$3:$AE$998,26,FALSE)</f>
        <v>#REF!</v>
      </c>
      <c r="P184" s="58" t="e">
        <f>VLOOKUP($S184,PercentGoalStats!$A$3:$AE$998,27,FALSE)</f>
        <v>#REF!</v>
      </c>
      <c r="Q184" s="58" t="e">
        <f>VLOOKUP($S184,PercentGoalStats!$A$3:$AE$998,29,FALSE)</f>
        <v>#REF!</v>
      </c>
      <c r="R184" s="58" t="e">
        <f>VLOOKUP($S184,PercentGoalStats!$A$3:$AE$998,30,FALSE)</f>
        <v>#REF!</v>
      </c>
      <c r="S184" s="53" t="e">
        <f>Fixtures!#REF!</f>
        <v>#REF!</v>
      </c>
      <c r="T184" s="54" t="e">
        <f>Fixtures!#REF!</f>
        <v>#REF!</v>
      </c>
      <c r="U184" s="53" t="e">
        <f>Fixtures!#REF!</f>
        <v>#REF!</v>
      </c>
      <c r="V184" s="57" t="e">
        <f>VLOOKUP($U184,PercentGoalStats!$A$3:$AE$998,5,FALSE)</f>
        <v>#REF!</v>
      </c>
      <c r="W184" s="58" t="e">
        <f>VLOOKUP($U184,PercentGoalStats!$A$3:$AE$998,7,FALSE)</f>
        <v>#REF!</v>
      </c>
      <c r="X184" s="58" t="e">
        <f>VLOOKUP($U184,PercentGoalStats!$A$3:$AE$998,8,FALSE)</f>
        <v>#REF!</v>
      </c>
      <c r="Y184" s="58" t="e">
        <f>VLOOKUP($U184,PercentGoalStats!$A$3:$AE$998,10,FALSE)</f>
        <v>#REF!</v>
      </c>
      <c r="Z184" s="58" t="e">
        <f>VLOOKUP($U184,PercentGoalStats!$A$3:$AE$998,11,FALSE)</f>
        <v>#REF!</v>
      </c>
      <c r="AA184" s="58" t="e">
        <f>VLOOKUP($U184,PercentGoalStats!$A$3:$AE$998,13,FALSE)</f>
        <v>#REF!</v>
      </c>
      <c r="AB184" s="58" t="e">
        <f>VLOOKUP($U184,PercentGoalStats!$A$3:$AE$998,14,FALSE)</f>
        <v>#REF!</v>
      </c>
      <c r="AC184" s="58" t="e">
        <f>VLOOKUP($U184,PercentGoalStats!$A$3:$AE$998,16,FALSE)</f>
        <v>#REF!</v>
      </c>
      <c r="AD184" s="58" t="e">
        <f>VLOOKUP($U184,PercentGoalStats!$A$3:$AE$998,17,FALSE)</f>
        <v>#REF!</v>
      </c>
      <c r="AE184" s="58" t="e">
        <f>VLOOKUP($U184,PercentGoalStats!$A$3:$AE$998,19,FALSE)</f>
        <v>#REF!</v>
      </c>
      <c r="AF184" s="58" t="e">
        <f>VLOOKUP($U184,PercentGoalStats!$A$3:$AE$998,20,FALSE)</f>
        <v>#REF!</v>
      </c>
      <c r="AG184" s="58" t="e">
        <f>VLOOKUP($U184,PercentGoalStats!$A$3:$AE$998,22,FALSE)</f>
        <v>#REF!</v>
      </c>
      <c r="AH184" s="58" t="e">
        <f>VLOOKUP($U184,PercentGoalStats!$A$3:$AE$998,23,FALSE)</f>
        <v>#REF!</v>
      </c>
      <c r="AI184" s="58" t="e">
        <f>VLOOKUP($U184,PercentGoalStats!$A$3:$AE$998,25,FALSE)</f>
        <v>#REF!</v>
      </c>
      <c r="AJ184" s="58" t="e">
        <f>VLOOKUP($U184,PercentGoalStats!$A$3:$AE$998,26,FALSE)</f>
        <v>#REF!</v>
      </c>
      <c r="AK184" s="58" t="e">
        <f>VLOOKUP($U184,PercentGoalStats!$A$3:$AE$998,28,FALSE)</f>
        <v>#REF!</v>
      </c>
      <c r="AL184" s="58" t="e">
        <f>VLOOKUP($U184,PercentGoalStats!$A$3:$AE$998,29,FALSE)</f>
        <v>#REF!</v>
      </c>
      <c r="AM184" s="58" t="e">
        <f>VLOOKUP($U184,PercentGoalStats!$A$3:$AE$998,31,FALSE)</f>
        <v>#REF!</v>
      </c>
    </row>
    <row r="185" spans="1:39" hidden="1" x14ac:dyDescent="0.3">
      <c r="A185" s="57" t="e">
        <f>VLOOKUP($S185,PercentGoalStats!$A$3:$AE$998,5,FALSE)</f>
        <v>#REF!</v>
      </c>
      <c r="B185" s="58" t="e">
        <f>VLOOKUP($S185,PercentGoalStats!$A$3:$AE$998,6,FALSE)</f>
        <v>#REF!</v>
      </c>
      <c r="C185" s="58" t="e">
        <f>VLOOKUP($S185,PercentGoalStats!$A$3:$AE$998,8,FALSE)</f>
        <v>#REF!</v>
      </c>
      <c r="D185" s="58" t="e">
        <f>VLOOKUP($S185,PercentGoalStats!$A$3:$AE$998,9,FALSE)</f>
        <v>#REF!</v>
      </c>
      <c r="E185" s="58" t="e">
        <f>VLOOKUP($S185,PercentGoalStats!$A$3:$AE$998,11,FALSE)</f>
        <v>#REF!</v>
      </c>
      <c r="F185" s="58" t="e">
        <f>VLOOKUP($S185,PercentGoalStats!$A$3:$AE$998,12,FALSE)</f>
        <v>#REF!</v>
      </c>
      <c r="G185" s="58" t="e">
        <f>VLOOKUP($S185,PercentGoalStats!$A$3:$AE$998,14,FALSE)</f>
        <v>#REF!</v>
      </c>
      <c r="H185" s="58" t="e">
        <f>VLOOKUP($S185,PercentGoalStats!$A$3:$AE$998,15,FALSE)</f>
        <v>#REF!</v>
      </c>
      <c r="I185" s="58" t="e">
        <f>VLOOKUP($S185,PercentGoalStats!$A$3:$AE$998,17,FALSE)</f>
        <v>#REF!</v>
      </c>
      <c r="J185" s="58" t="e">
        <f>VLOOKUP($S185,PercentGoalStats!$A$3:$AE$998,18,FALSE)</f>
        <v>#REF!</v>
      </c>
      <c r="K185" s="58" t="e">
        <f>VLOOKUP($S185,PercentGoalStats!$A$3:$AE$998,20,FALSE)</f>
        <v>#REF!</v>
      </c>
      <c r="L185" s="58" t="e">
        <f>VLOOKUP($S185,PercentGoalStats!$A$3:$AE$998,21,FALSE)</f>
        <v>#REF!</v>
      </c>
      <c r="M185" s="58" t="e">
        <f>VLOOKUP($S185,PercentGoalStats!$A$3:$AE$998,23,FALSE)</f>
        <v>#REF!</v>
      </c>
      <c r="N185" s="58" t="e">
        <f>VLOOKUP($S185,PercentGoalStats!$A$3:$AE$998,24,FALSE)</f>
        <v>#REF!</v>
      </c>
      <c r="O185" s="58" t="e">
        <f>VLOOKUP($S185,PercentGoalStats!$A$3:$AE$998,26,FALSE)</f>
        <v>#REF!</v>
      </c>
      <c r="P185" s="58" t="e">
        <f>VLOOKUP($S185,PercentGoalStats!$A$3:$AE$998,27,FALSE)</f>
        <v>#REF!</v>
      </c>
      <c r="Q185" s="58" t="e">
        <f>VLOOKUP($S185,PercentGoalStats!$A$3:$AE$998,29,FALSE)</f>
        <v>#REF!</v>
      </c>
      <c r="R185" s="58" t="e">
        <f>VLOOKUP($S185,PercentGoalStats!$A$3:$AE$998,30,FALSE)</f>
        <v>#REF!</v>
      </c>
      <c r="S185" s="53" t="e">
        <f>Fixtures!#REF!</f>
        <v>#REF!</v>
      </c>
      <c r="T185" s="54" t="e">
        <f>Fixtures!#REF!</f>
        <v>#REF!</v>
      </c>
      <c r="U185" s="53" t="e">
        <f>Fixtures!#REF!</f>
        <v>#REF!</v>
      </c>
      <c r="V185" s="57" t="e">
        <f>VLOOKUP($U185,PercentGoalStats!$A$3:$AE$998,5,FALSE)</f>
        <v>#REF!</v>
      </c>
      <c r="W185" s="58" t="e">
        <f>VLOOKUP($U185,PercentGoalStats!$A$3:$AE$998,7,FALSE)</f>
        <v>#REF!</v>
      </c>
      <c r="X185" s="58" t="e">
        <f>VLOOKUP($U185,PercentGoalStats!$A$3:$AE$998,8,FALSE)</f>
        <v>#REF!</v>
      </c>
      <c r="Y185" s="58" t="e">
        <f>VLOOKUP($U185,PercentGoalStats!$A$3:$AE$998,10,FALSE)</f>
        <v>#REF!</v>
      </c>
      <c r="Z185" s="58" t="e">
        <f>VLOOKUP($U185,PercentGoalStats!$A$3:$AE$998,11,FALSE)</f>
        <v>#REF!</v>
      </c>
      <c r="AA185" s="58" t="e">
        <f>VLOOKUP($U185,PercentGoalStats!$A$3:$AE$998,13,FALSE)</f>
        <v>#REF!</v>
      </c>
      <c r="AB185" s="58" t="e">
        <f>VLOOKUP($U185,PercentGoalStats!$A$3:$AE$998,14,FALSE)</f>
        <v>#REF!</v>
      </c>
      <c r="AC185" s="58" t="e">
        <f>VLOOKUP($U185,PercentGoalStats!$A$3:$AE$998,16,FALSE)</f>
        <v>#REF!</v>
      </c>
      <c r="AD185" s="58" t="e">
        <f>VLOOKUP($U185,PercentGoalStats!$A$3:$AE$998,17,FALSE)</f>
        <v>#REF!</v>
      </c>
      <c r="AE185" s="58" t="e">
        <f>VLOOKUP($U185,PercentGoalStats!$A$3:$AE$998,19,FALSE)</f>
        <v>#REF!</v>
      </c>
      <c r="AF185" s="58" t="e">
        <f>VLOOKUP($U185,PercentGoalStats!$A$3:$AE$998,20,FALSE)</f>
        <v>#REF!</v>
      </c>
      <c r="AG185" s="58" t="e">
        <f>VLOOKUP($U185,PercentGoalStats!$A$3:$AE$998,22,FALSE)</f>
        <v>#REF!</v>
      </c>
      <c r="AH185" s="58" t="e">
        <f>VLOOKUP($U185,PercentGoalStats!$A$3:$AE$998,23,FALSE)</f>
        <v>#REF!</v>
      </c>
      <c r="AI185" s="58" t="e">
        <f>VLOOKUP($U185,PercentGoalStats!$A$3:$AE$998,25,FALSE)</f>
        <v>#REF!</v>
      </c>
      <c r="AJ185" s="58" t="e">
        <f>VLOOKUP($U185,PercentGoalStats!$A$3:$AE$998,26,FALSE)</f>
        <v>#REF!</v>
      </c>
      <c r="AK185" s="58" t="e">
        <f>VLOOKUP($U185,PercentGoalStats!$A$3:$AE$998,28,FALSE)</f>
        <v>#REF!</v>
      </c>
      <c r="AL185" s="58" t="e">
        <f>VLOOKUP($U185,PercentGoalStats!$A$3:$AE$998,29,FALSE)</f>
        <v>#REF!</v>
      </c>
      <c r="AM185" s="58" t="e">
        <f>VLOOKUP($U185,PercentGoalStats!$A$3:$AE$998,31,FALSE)</f>
        <v>#REF!</v>
      </c>
    </row>
    <row r="186" spans="1:39" hidden="1" x14ac:dyDescent="0.3">
      <c r="A186" s="57" t="e">
        <f>VLOOKUP($S186,PercentGoalStats!$A$3:$AE$998,5,FALSE)</f>
        <v>#REF!</v>
      </c>
      <c r="B186" s="58" t="e">
        <f>VLOOKUP($S186,PercentGoalStats!$A$3:$AE$998,6,FALSE)</f>
        <v>#REF!</v>
      </c>
      <c r="C186" s="58" t="e">
        <f>VLOOKUP($S186,PercentGoalStats!$A$3:$AE$998,8,FALSE)</f>
        <v>#REF!</v>
      </c>
      <c r="D186" s="58" t="e">
        <f>VLOOKUP($S186,PercentGoalStats!$A$3:$AE$998,9,FALSE)</f>
        <v>#REF!</v>
      </c>
      <c r="E186" s="58" t="e">
        <f>VLOOKUP($S186,PercentGoalStats!$A$3:$AE$998,11,FALSE)</f>
        <v>#REF!</v>
      </c>
      <c r="F186" s="58" t="e">
        <f>VLOOKUP($S186,PercentGoalStats!$A$3:$AE$998,12,FALSE)</f>
        <v>#REF!</v>
      </c>
      <c r="G186" s="58" t="e">
        <f>VLOOKUP($S186,PercentGoalStats!$A$3:$AE$998,14,FALSE)</f>
        <v>#REF!</v>
      </c>
      <c r="H186" s="58" t="e">
        <f>VLOOKUP($S186,PercentGoalStats!$A$3:$AE$998,15,FALSE)</f>
        <v>#REF!</v>
      </c>
      <c r="I186" s="58" t="e">
        <f>VLOOKUP($S186,PercentGoalStats!$A$3:$AE$998,17,FALSE)</f>
        <v>#REF!</v>
      </c>
      <c r="J186" s="58" t="e">
        <f>VLOOKUP($S186,PercentGoalStats!$A$3:$AE$998,18,FALSE)</f>
        <v>#REF!</v>
      </c>
      <c r="K186" s="58" t="e">
        <f>VLOOKUP($S186,PercentGoalStats!$A$3:$AE$998,20,FALSE)</f>
        <v>#REF!</v>
      </c>
      <c r="L186" s="58" t="e">
        <f>VLOOKUP($S186,PercentGoalStats!$A$3:$AE$998,21,FALSE)</f>
        <v>#REF!</v>
      </c>
      <c r="M186" s="58" t="e">
        <f>VLOOKUP($S186,PercentGoalStats!$A$3:$AE$998,23,FALSE)</f>
        <v>#REF!</v>
      </c>
      <c r="N186" s="58" t="e">
        <f>VLOOKUP($S186,PercentGoalStats!$A$3:$AE$998,24,FALSE)</f>
        <v>#REF!</v>
      </c>
      <c r="O186" s="58" t="e">
        <f>VLOOKUP($S186,PercentGoalStats!$A$3:$AE$998,26,FALSE)</f>
        <v>#REF!</v>
      </c>
      <c r="P186" s="58" t="e">
        <f>VLOOKUP($S186,PercentGoalStats!$A$3:$AE$998,27,FALSE)</f>
        <v>#REF!</v>
      </c>
      <c r="Q186" s="58" t="e">
        <f>VLOOKUP($S186,PercentGoalStats!$A$3:$AE$998,29,FALSE)</f>
        <v>#REF!</v>
      </c>
      <c r="R186" s="58" t="e">
        <f>VLOOKUP($S186,PercentGoalStats!$A$3:$AE$998,30,FALSE)</f>
        <v>#REF!</v>
      </c>
      <c r="S186" s="53" t="e">
        <f>Fixtures!#REF!</f>
        <v>#REF!</v>
      </c>
      <c r="T186" s="54" t="e">
        <f>Fixtures!#REF!</f>
        <v>#REF!</v>
      </c>
      <c r="U186" s="53" t="e">
        <f>Fixtures!#REF!</f>
        <v>#REF!</v>
      </c>
      <c r="V186" s="57" t="e">
        <f>VLOOKUP($U186,PercentGoalStats!$A$3:$AE$998,5,FALSE)</f>
        <v>#REF!</v>
      </c>
      <c r="W186" s="58" t="e">
        <f>VLOOKUP($U186,PercentGoalStats!$A$3:$AE$998,7,FALSE)</f>
        <v>#REF!</v>
      </c>
      <c r="X186" s="58" t="e">
        <f>VLOOKUP($U186,PercentGoalStats!$A$3:$AE$998,8,FALSE)</f>
        <v>#REF!</v>
      </c>
      <c r="Y186" s="58" t="e">
        <f>VLOOKUP($U186,PercentGoalStats!$A$3:$AE$998,10,FALSE)</f>
        <v>#REF!</v>
      </c>
      <c r="Z186" s="58" t="e">
        <f>VLOOKUP($U186,PercentGoalStats!$A$3:$AE$998,11,FALSE)</f>
        <v>#REF!</v>
      </c>
      <c r="AA186" s="58" t="e">
        <f>VLOOKUP($U186,PercentGoalStats!$A$3:$AE$998,13,FALSE)</f>
        <v>#REF!</v>
      </c>
      <c r="AB186" s="58" t="e">
        <f>VLOOKUP($U186,PercentGoalStats!$A$3:$AE$998,14,FALSE)</f>
        <v>#REF!</v>
      </c>
      <c r="AC186" s="58" t="e">
        <f>VLOOKUP($U186,PercentGoalStats!$A$3:$AE$998,16,FALSE)</f>
        <v>#REF!</v>
      </c>
      <c r="AD186" s="58" t="e">
        <f>VLOOKUP($U186,PercentGoalStats!$A$3:$AE$998,17,FALSE)</f>
        <v>#REF!</v>
      </c>
      <c r="AE186" s="58" t="e">
        <f>VLOOKUP($U186,PercentGoalStats!$A$3:$AE$998,19,FALSE)</f>
        <v>#REF!</v>
      </c>
      <c r="AF186" s="58" t="e">
        <f>VLOOKUP($U186,PercentGoalStats!$A$3:$AE$998,20,FALSE)</f>
        <v>#REF!</v>
      </c>
      <c r="AG186" s="58" t="e">
        <f>VLOOKUP($U186,PercentGoalStats!$A$3:$AE$998,22,FALSE)</f>
        <v>#REF!</v>
      </c>
      <c r="AH186" s="58" t="e">
        <f>VLOOKUP($U186,PercentGoalStats!$A$3:$AE$998,23,FALSE)</f>
        <v>#REF!</v>
      </c>
      <c r="AI186" s="58" t="e">
        <f>VLOOKUP($U186,PercentGoalStats!$A$3:$AE$998,25,FALSE)</f>
        <v>#REF!</v>
      </c>
      <c r="AJ186" s="58" t="e">
        <f>VLOOKUP($U186,PercentGoalStats!$A$3:$AE$998,26,FALSE)</f>
        <v>#REF!</v>
      </c>
      <c r="AK186" s="58" t="e">
        <f>VLOOKUP($U186,PercentGoalStats!$A$3:$AE$998,28,FALSE)</f>
        <v>#REF!</v>
      </c>
      <c r="AL186" s="58" t="e">
        <f>VLOOKUP($U186,PercentGoalStats!$A$3:$AE$998,29,FALSE)</f>
        <v>#REF!</v>
      </c>
      <c r="AM186" s="58" t="e">
        <f>VLOOKUP($U186,PercentGoalStats!$A$3:$AE$998,31,FALSE)</f>
        <v>#REF!</v>
      </c>
    </row>
    <row r="187" spans="1:39" hidden="1" x14ac:dyDescent="0.3">
      <c r="A187" s="57" t="e">
        <f>VLOOKUP($S187,PercentGoalStats!$A$3:$AE$998,5,FALSE)</f>
        <v>#REF!</v>
      </c>
      <c r="B187" s="58" t="e">
        <f>VLOOKUP($S187,PercentGoalStats!$A$3:$AE$998,6,FALSE)</f>
        <v>#REF!</v>
      </c>
      <c r="C187" s="58" t="e">
        <f>VLOOKUP($S187,PercentGoalStats!$A$3:$AE$998,8,FALSE)</f>
        <v>#REF!</v>
      </c>
      <c r="D187" s="58" t="e">
        <f>VLOOKUP($S187,PercentGoalStats!$A$3:$AE$998,9,FALSE)</f>
        <v>#REF!</v>
      </c>
      <c r="E187" s="58" t="e">
        <f>VLOOKUP($S187,PercentGoalStats!$A$3:$AE$998,11,FALSE)</f>
        <v>#REF!</v>
      </c>
      <c r="F187" s="58" t="e">
        <f>VLOOKUP($S187,PercentGoalStats!$A$3:$AE$998,12,FALSE)</f>
        <v>#REF!</v>
      </c>
      <c r="G187" s="58" t="e">
        <f>VLOOKUP($S187,PercentGoalStats!$A$3:$AE$998,14,FALSE)</f>
        <v>#REF!</v>
      </c>
      <c r="H187" s="58" t="e">
        <f>VLOOKUP($S187,PercentGoalStats!$A$3:$AE$998,15,FALSE)</f>
        <v>#REF!</v>
      </c>
      <c r="I187" s="58" t="e">
        <f>VLOOKUP($S187,PercentGoalStats!$A$3:$AE$998,17,FALSE)</f>
        <v>#REF!</v>
      </c>
      <c r="J187" s="58" t="e">
        <f>VLOOKUP($S187,PercentGoalStats!$A$3:$AE$998,18,FALSE)</f>
        <v>#REF!</v>
      </c>
      <c r="K187" s="58" t="e">
        <f>VLOOKUP($S187,PercentGoalStats!$A$3:$AE$998,20,FALSE)</f>
        <v>#REF!</v>
      </c>
      <c r="L187" s="58" t="e">
        <f>VLOOKUP($S187,PercentGoalStats!$A$3:$AE$998,21,FALSE)</f>
        <v>#REF!</v>
      </c>
      <c r="M187" s="58" t="e">
        <f>VLOOKUP($S187,PercentGoalStats!$A$3:$AE$998,23,FALSE)</f>
        <v>#REF!</v>
      </c>
      <c r="N187" s="58" t="e">
        <f>VLOOKUP($S187,PercentGoalStats!$A$3:$AE$998,24,FALSE)</f>
        <v>#REF!</v>
      </c>
      <c r="O187" s="58" t="e">
        <f>VLOOKUP($S187,PercentGoalStats!$A$3:$AE$998,26,FALSE)</f>
        <v>#REF!</v>
      </c>
      <c r="P187" s="58" t="e">
        <f>VLOOKUP($S187,PercentGoalStats!$A$3:$AE$998,27,FALSE)</f>
        <v>#REF!</v>
      </c>
      <c r="Q187" s="58" t="e">
        <f>VLOOKUP($S187,PercentGoalStats!$A$3:$AE$998,29,FALSE)</f>
        <v>#REF!</v>
      </c>
      <c r="R187" s="58" t="e">
        <f>VLOOKUP($S187,PercentGoalStats!$A$3:$AE$998,30,FALSE)</f>
        <v>#REF!</v>
      </c>
      <c r="S187" s="53" t="e">
        <f>Fixtures!#REF!</f>
        <v>#REF!</v>
      </c>
      <c r="T187" s="54" t="e">
        <f>Fixtures!#REF!</f>
        <v>#REF!</v>
      </c>
      <c r="U187" s="53" t="e">
        <f>Fixtures!#REF!</f>
        <v>#REF!</v>
      </c>
      <c r="V187" s="57" t="e">
        <f>VLOOKUP($U187,PercentGoalStats!$A$3:$AE$998,5,FALSE)</f>
        <v>#REF!</v>
      </c>
      <c r="W187" s="58" t="e">
        <f>VLOOKUP($U187,PercentGoalStats!$A$3:$AE$998,7,FALSE)</f>
        <v>#REF!</v>
      </c>
      <c r="X187" s="58" t="e">
        <f>VLOOKUP($U187,PercentGoalStats!$A$3:$AE$998,8,FALSE)</f>
        <v>#REF!</v>
      </c>
      <c r="Y187" s="58" t="e">
        <f>VLOOKUP($U187,PercentGoalStats!$A$3:$AE$998,10,FALSE)</f>
        <v>#REF!</v>
      </c>
      <c r="Z187" s="58" t="e">
        <f>VLOOKUP($U187,PercentGoalStats!$A$3:$AE$998,11,FALSE)</f>
        <v>#REF!</v>
      </c>
      <c r="AA187" s="58" t="e">
        <f>VLOOKUP($U187,PercentGoalStats!$A$3:$AE$998,13,FALSE)</f>
        <v>#REF!</v>
      </c>
      <c r="AB187" s="58" t="e">
        <f>VLOOKUP($U187,PercentGoalStats!$A$3:$AE$998,14,FALSE)</f>
        <v>#REF!</v>
      </c>
      <c r="AC187" s="58" t="e">
        <f>VLOOKUP($U187,PercentGoalStats!$A$3:$AE$998,16,FALSE)</f>
        <v>#REF!</v>
      </c>
      <c r="AD187" s="58" t="e">
        <f>VLOOKUP($U187,PercentGoalStats!$A$3:$AE$998,17,FALSE)</f>
        <v>#REF!</v>
      </c>
      <c r="AE187" s="58" t="e">
        <f>VLOOKUP($U187,PercentGoalStats!$A$3:$AE$998,19,FALSE)</f>
        <v>#REF!</v>
      </c>
      <c r="AF187" s="58" t="e">
        <f>VLOOKUP($U187,PercentGoalStats!$A$3:$AE$998,20,FALSE)</f>
        <v>#REF!</v>
      </c>
      <c r="AG187" s="58" t="e">
        <f>VLOOKUP($U187,PercentGoalStats!$A$3:$AE$998,22,FALSE)</f>
        <v>#REF!</v>
      </c>
      <c r="AH187" s="58" t="e">
        <f>VLOOKUP($U187,PercentGoalStats!$A$3:$AE$998,23,FALSE)</f>
        <v>#REF!</v>
      </c>
      <c r="AI187" s="58" t="e">
        <f>VLOOKUP($U187,PercentGoalStats!$A$3:$AE$998,25,FALSE)</f>
        <v>#REF!</v>
      </c>
      <c r="AJ187" s="58" t="e">
        <f>VLOOKUP($U187,PercentGoalStats!$A$3:$AE$998,26,FALSE)</f>
        <v>#REF!</v>
      </c>
      <c r="AK187" s="58" t="e">
        <f>VLOOKUP($U187,PercentGoalStats!$A$3:$AE$998,28,FALSE)</f>
        <v>#REF!</v>
      </c>
      <c r="AL187" s="58" t="e">
        <f>VLOOKUP($U187,PercentGoalStats!$A$3:$AE$998,29,FALSE)</f>
        <v>#REF!</v>
      </c>
      <c r="AM187" s="58" t="e">
        <f>VLOOKUP($U187,PercentGoalStats!$A$3:$AE$998,31,FALSE)</f>
        <v>#REF!</v>
      </c>
    </row>
    <row r="188" spans="1:39" hidden="1" x14ac:dyDescent="0.3">
      <c r="A188" s="57" t="e">
        <f>VLOOKUP($S188,PercentGoalStats!$A$3:$AE$998,5,FALSE)</f>
        <v>#REF!</v>
      </c>
      <c r="B188" s="58" t="e">
        <f>VLOOKUP($S188,PercentGoalStats!$A$3:$AE$998,6,FALSE)</f>
        <v>#REF!</v>
      </c>
      <c r="C188" s="58" t="e">
        <f>VLOOKUP($S188,PercentGoalStats!$A$3:$AE$998,8,FALSE)</f>
        <v>#REF!</v>
      </c>
      <c r="D188" s="58" t="e">
        <f>VLOOKUP($S188,PercentGoalStats!$A$3:$AE$998,9,FALSE)</f>
        <v>#REF!</v>
      </c>
      <c r="E188" s="58" t="e">
        <f>VLOOKUP($S188,PercentGoalStats!$A$3:$AE$998,11,FALSE)</f>
        <v>#REF!</v>
      </c>
      <c r="F188" s="58" t="e">
        <f>VLOOKUP($S188,PercentGoalStats!$A$3:$AE$998,12,FALSE)</f>
        <v>#REF!</v>
      </c>
      <c r="G188" s="58" t="e">
        <f>VLOOKUP($S188,PercentGoalStats!$A$3:$AE$998,14,FALSE)</f>
        <v>#REF!</v>
      </c>
      <c r="H188" s="58" t="e">
        <f>VLOOKUP($S188,PercentGoalStats!$A$3:$AE$998,15,FALSE)</f>
        <v>#REF!</v>
      </c>
      <c r="I188" s="58" t="e">
        <f>VLOOKUP($S188,PercentGoalStats!$A$3:$AE$998,17,FALSE)</f>
        <v>#REF!</v>
      </c>
      <c r="J188" s="58" t="e">
        <f>VLOOKUP($S188,PercentGoalStats!$A$3:$AE$998,18,FALSE)</f>
        <v>#REF!</v>
      </c>
      <c r="K188" s="58" t="e">
        <f>VLOOKUP($S188,PercentGoalStats!$A$3:$AE$998,20,FALSE)</f>
        <v>#REF!</v>
      </c>
      <c r="L188" s="58" t="e">
        <f>VLOOKUP($S188,PercentGoalStats!$A$3:$AE$998,21,FALSE)</f>
        <v>#REF!</v>
      </c>
      <c r="M188" s="58" t="e">
        <f>VLOOKUP($S188,PercentGoalStats!$A$3:$AE$998,23,FALSE)</f>
        <v>#REF!</v>
      </c>
      <c r="N188" s="58" t="e">
        <f>VLOOKUP($S188,PercentGoalStats!$A$3:$AE$998,24,FALSE)</f>
        <v>#REF!</v>
      </c>
      <c r="O188" s="58" t="e">
        <f>VLOOKUP($S188,PercentGoalStats!$A$3:$AE$998,26,FALSE)</f>
        <v>#REF!</v>
      </c>
      <c r="P188" s="58" t="e">
        <f>VLOOKUP($S188,PercentGoalStats!$A$3:$AE$998,27,FALSE)</f>
        <v>#REF!</v>
      </c>
      <c r="Q188" s="58" t="e">
        <f>VLOOKUP($S188,PercentGoalStats!$A$3:$AE$998,29,FALSE)</f>
        <v>#REF!</v>
      </c>
      <c r="R188" s="58" t="e">
        <f>VLOOKUP($S188,PercentGoalStats!$A$3:$AE$998,30,FALSE)</f>
        <v>#REF!</v>
      </c>
      <c r="S188" s="53" t="e">
        <f>Fixtures!#REF!</f>
        <v>#REF!</v>
      </c>
      <c r="T188" s="54" t="e">
        <f>Fixtures!#REF!</f>
        <v>#REF!</v>
      </c>
      <c r="U188" s="53" t="e">
        <f>Fixtures!#REF!</f>
        <v>#REF!</v>
      </c>
      <c r="V188" s="57" t="e">
        <f>VLOOKUP($U188,PercentGoalStats!$A$3:$AE$998,5,FALSE)</f>
        <v>#REF!</v>
      </c>
      <c r="W188" s="58" t="e">
        <f>VLOOKUP($U188,PercentGoalStats!$A$3:$AE$998,7,FALSE)</f>
        <v>#REF!</v>
      </c>
      <c r="X188" s="58" t="e">
        <f>VLOOKUP($U188,PercentGoalStats!$A$3:$AE$998,8,FALSE)</f>
        <v>#REF!</v>
      </c>
      <c r="Y188" s="58" t="e">
        <f>VLOOKUP($U188,PercentGoalStats!$A$3:$AE$998,10,FALSE)</f>
        <v>#REF!</v>
      </c>
      <c r="Z188" s="58" t="e">
        <f>VLOOKUP($U188,PercentGoalStats!$A$3:$AE$998,11,FALSE)</f>
        <v>#REF!</v>
      </c>
      <c r="AA188" s="58" t="e">
        <f>VLOOKUP($U188,PercentGoalStats!$A$3:$AE$998,13,FALSE)</f>
        <v>#REF!</v>
      </c>
      <c r="AB188" s="58" t="e">
        <f>VLOOKUP($U188,PercentGoalStats!$A$3:$AE$998,14,FALSE)</f>
        <v>#REF!</v>
      </c>
      <c r="AC188" s="58" t="e">
        <f>VLOOKUP($U188,PercentGoalStats!$A$3:$AE$998,16,FALSE)</f>
        <v>#REF!</v>
      </c>
      <c r="AD188" s="58" t="e">
        <f>VLOOKUP($U188,PercentGoalStats!$A$3:$AE$998,17,FALSE)</f>
        <v>#REF!</v>
      </c>
      <c r="AE188" s="58" t="e">
        <f>VLOOKUP($U188,PercentGoalStats!$A$3:$AE$998,19,FALSE)</f>
        <v>#REF!</v>
      </c>
      <c r="AF188" s="58" t="e">
        <f>VLOOKUP($U188,PercentGoalStats!$A$3:$AE$998,20,FALSE)</f>
        <v>#REF!</v>
      </c>
      <c r="AG188" s="58" t="e">
        <f>VLOOKUP($U188,PercentGoalStats!$A$3:$AE$998,22,FALSE)</f>
        <v>#REF!</v>
      </c>
      <c r="AH188" s="58" t="e">
        <f>VLOOKUP($U188,PercentGoalStats!$A$3:$AE$998,23,FALSE)</f>
        <v>#REF!</v>
      </c>
      <c r="AI188" s="58" t="e">
        <f>VLOOKUP($U188,PercentGoalStats!$A$3:$AE$998,25,FALSE)</f>
        <v>#REF!</v>
      </c>
      <c r="AJ188" s="58" t="e">
        <f>VLOOKUP($U188,PercentGoalStats!$A$3:$AE$998,26,FALSE)</f>
        <v>#REF!</v>
      </c>
      <c r="AK188" s="58" t="e">
        <f>VLOOKUP($U188,PercentGoalStats!$A$3:$AE$998,28,FALSE)</f>
        <v>#REF!</v>
      </c>
      <c r="AL188" s="58" t="e">
        <f>VLOOKUP($U188,PercentGoalStats!$A$3:$AE$998,29,FALSE)</f>
        <v>#REF!</v>
      </c>
      <c r="AM188" s="58" t="e">
        <f>VLOOKUP($U188,PercentGoalStats!$A$3:$AE$998,31,FALSE)</f>
        <v>#REF!</v>
      </c>
    </row>
    <row r="189" spans="1:39" hidden="1" x14ac:dyDescent="0.3">
      <c r="A189" s="57" t="e">
        <f>VLOOKUP($S189,PercentGoalStats!$A$3:$AE$998,5,FALSE)</f>
        <v>#REF!</v>
      </c>
      <c r="B189" s="58" t="e">
        <f>VLOOKUP($S189,PercentGoalStats!$A$3:$AE$998,6,FALSE)</f>
        <v>#REF!</v>
      </c>
      <c r="C189" s="58" t="e">
        <f>VLOOKUP($S189,PercentGoalStats!$A$3:$AE$998,8,FALSE)</f>
        <v>#REF!</v>
      </c>
      <c r="D189" s="58" t="e">
        <f>VLOOKUP($S189,PercentGoalStats!$A$3:$AE$998,9,FALSE)</f>
        <v>#REF!</v>
      </c>
      <c r="E189" s="58" t="e">
        <f>VLOOKUP($S189,PercentGoalStats!$A$3:$AE$998,11,FALSE)</f>
        <v>#REF!</v>
      </c>
      <c r="F189" s="58" t="e">
        <f>VLOOKUP($S189,PercentGoalStats!$A$3:$AE$998,12,FALSE)</f>
        <v>#REF!</v>
      </c>
      <c r="G189" s="58" t="e">
        <f>VLOOKUP($S189,PercentGoalStats!$A$3:$AE$998,14,FALSE)</f>
        <v>#REF!</v>
      </c>
      <c r="H189" s="58" t="e">
        <f>VLOOKUP($S189,PercentGoalStats!$A$3:$AE$998,15,FALSE)</f>
        <v>#REF!</v>
      </c>
      <c r="I189" s="58" t="e">
        <f>VLOOKUP($S189,PercentGoalStats!$A$3:$AE$998,17,FALSE)</f>
        <v>#REF!</v>
      </c>
      <c r="J189" s="58" t="e">
        <f>VLOOKUP($S189,PercentGoalStats!$A$3:$AE$998,18,FALSE)</f>
        <v>#REF!</v>
      </c>
      <c r="K189" s="58" t="e">
        <f>VLOOKUP($S189,PercentGoalStats!$A$3:$AE$998,20,FALSE)</f>
        <v>#REF!</v>
      </c>
      <c r="L189" s="58" t="e">
        <f>VLOOKUP($S189,PercentGoalStats!$A$3:$AE$998,21,FALSE)</f>
        <v>#REF!</v>
      </c>
      <c r="M189" s="58" t="e">
        <f>VLOOKUP($S189,PercentGoalStats!$A$3:$AE$998,23,FALSE)</f>
        <v>#REF!</v>
      </c>
      <c r="N189" s="58" t="e">
        <f>VLOOKUP($S189,PercentGoalStats!$A$3:$AE$998,24,FALSE)</f>
        <v>#REF!</v>
      </c>
      <c r="O189" s="58" t="e">
        <f>VLOOKUP($S189,PercentGoalStats!$A$3:$AE$998,26,FALSE)</f>
        <v>#REF!</v>
      </c>
      <c r="P189" s="58" t="e">
        <f>VLOOKUP($S189,PercentGoalStats!$A$3:$AE$998,27,FALSE)</f>
        <v>#REF!</v>
      </c>
      <c r="Q189" s="58" t="e">
        <f>VLOOKUP($S189,PercentGoalStats!$A$3:$AE$998,29,FALSE)</f>
        <v>#REF!</v>
      </c>
      <c r="R189" s="58" t="e">
        <f>VLOOKUP($S189,PercentGoalStats!$A$3:$AE$998,30,FALSE)</f>
        <v>#REF!</v>
      </c>
      <c r="S189" s="53" t="e">
        <f>Fixtures!#REF!</f>
        <v>#REF!</v>
      </c>
      <c r="T189" s="54" t="e">
        <f>Fixtures!#REF!</f>
        <v>#REF!</v>
      </c>
      <c r="U189" s="53" t="e">
        <f>Fixtures!#REF!</f>
        <v>#REF!</v>
      </c>
      <c r="V189" s="57" t="e">
        <f>VLOOKUP($U189,PercentGoalStats!$A$3:$AE$998,5,FALSE)</f>
        <v>#REF!</v>
      </c>
      <c r="W189" s="58" t="e">
        <f>VLOOKUP($U189,PercentGoalStats!$A$3:$AE$998,7,FALSE)</f>
        <v>#REF!</v>
      </c>
      <c r="X189" s="58" t="e">
        <f>VLOOKUP($U189,PercentGoalStats!$A$3:$AE$998,8,FALSE)</f>
        <v>#REF!</v>
      </c>
      <c r="Y189" s="58" t="e">
        <f>VLOOKUP($U189,PercentGoalStats!$A$3:$AE$998,10,FALSE)</f>
        <v>#REF!</v>
      </c>
      <c r="Z189" s="58" t="e">
        <f>VLOOKUP($U189,PercentGoalStats!$A$3:$AE$998,11,FALSE)</f>
        <v>#REF!</v>
      </c>
      <c r="AA189" s="58" t="e">
        <f>VLOOKUP($U189,PercentGoalStats!$A$3:$AE$998,13,FALSE)</f>
        <v>#REF!</v>
      </c>
      <c r="AB189" s="58" t="e">
        <f>VLOOKUP($U189,PercentGoalStats!$A$3:$AE$998,14,FALSE)</f>
        <v>#REF!</v>
      </c>
      <c r="AC189" s="58" t="e">
        <f>VLOOKUP($U189,PercentGoalStats!$A$3:$AE$998,16,FALSE)</f>
        <v>#REF!</v>
      </c>
      <c r="AD189" s="58" t="e">
        <f>VLOOKUP($U189,PercentGoalStats!$A$3:$AE$998,17,FALSE)</f>
        <v>#REF!</v>
      </c>
      <c r="AE189" s="58" t="e">
        <f>VLOOKUP($U189,PercentGoalStats!$A$3:$AE$998,19,FALSE)</f>
        <v>#REF!</v>
      </c>
      <c r="AF189" s="58" t="e">
        <f>VLOOKUP($U189,PercentGoalStats!$A$3:$AE$998,20,FALSE)</f>
        <v>#REF!</v>
      </c>
      <c r="AG189" s="58" t="e">
        <f>VLOOKUP($U189,PercentGoalStats!$A$3:$AE$998,22,FALSE)</f>
        <v>#REF!</v>
      </c>
      <c r="AH189" s="58" t="e">
        <f>VLOOKUP($U189,PercentGoalStats!$A$3:$AE$998,23,FALSE)</f>
        <v>#REF!</v>
      </c>
      <c r="AI189" s="58" t="e">
        <f>VLOOKUP($U189,PercentGoalStats!$A$3:$AE$998,25,FALSE)</f>
        <v>#REF!</v>
      </c>
      <c r="AJ189" s="58" t="e">
        <f>VLOOKUP($U189,PercentGoalStats!$A$3:$AE$998,26,FALSE)</f>
        <v>#REF!</v>
      </c>
      <c r="AK189" s="58" t="e">
        <f>VLOOKUP($U189,PercentGoalStats!$A$3:$AE$998,28,FALSE)</f>
        <v>#REF!</v>
      </c>
      <c r="AL189" s="58" t="e">
        <f>VLOOKUP($U189,PercentGoalStats!$A$3:$AE$998,29,FALSE)</f>
        <v>#REF!</v>
      </c>
      <c r="AM189" s="58" t="e">
        <f>VLOOKUP($U189,PercentGoalStats!$A$3:$AE$998,31,FALSE)</f>
        <v>#REF!</v>
      </c>
    </row>
    <row r="190" spans="1:39" hidden="1" x14ac:dyDescent="0.3">
      <c r="A190" s="57" t="e">
        <f>VLOOKUP($S190,PercentGoalStats!$A$3:$AE$998,5,FALSE)</f>
        <v>#REF!</v>
      </c>
      <c r="B190" s="58" t="e">
        <f>VLOOKUP($S190,PercentGoalStats!$A$3:$AE$998,6,FALSE)</f>
        <v>#REF!</v>
      </c>
      <c r="C190" s="58" t="e">
        <f>VLOOKUP($S190,PercentGoalStats!$A$3:$AE$998,8,FALSE)</f>
        <v>#REF!</v>
      </c>
      <c r="D190" s="58" t="e">
        <f>VLOOKUP($S190,PercentGoalStats!$A$3:$AE$998,9,FALSE)</f>
        <v>#REF!</v>
      </c>
      <c r="E190" s="58" t="e">
        <f>VLOOKUP($S190,PercentGoalStats!$A$3:$AE$998,11,FALSE)</f>
        <v>#REF!</v>
      </c>
      <c r="F190" s="58" t="e">
        <f>VLOOKUP($S190,PercentGoalStats!$A$3:$AE$998,12,FALSE)</f>
        <v>#REF!</v>
      </c>
      <c r="G190" s="58" t="e">
        <f>VLOOKUP($S190,PercentGoalStats!$A$3:$AE$998,14,FALSE)</f>
        <v>#REF!</v>
      </c>
      <c r="H190" s="58" t="e">
        <f>VLOOKUP($S190,PercentGoalStats!$A$3:$AE$998,15,FALSE)</f>
        <v>#REF!</v>
      </c>
      <c r="I190" s="58" t="e">
        <f>VLOOKUP($S190,PercentGoalStats!$A$3:$AE$998,17,FALSE)</f>
        <v>#REF!</v>
      </c>
      <c r="J190" s="58" t="e">
        <f>VLOOKUP($S190,PercentGoalStats!$A$3:$AE$998,18,FALSE)</f>
        <v>#REF!</v>
      </c>
      <c r="K190" s="58" t="e">
        <f>VLOOKUP($S190,PercentGoalStats!$A$3:$AE$998,20,FALSE)</f>
        <v>#REF!</v>
      </c>
      <c r="L190" s="58" t="e">
        <f>VLOOKUP($S190,PercentGoalStats!$A$3:$AE$998,21,FALSE)</f>
        <v>#REF!</v>
      </c>
      <c r="M190" s="58" t="e">
        <f>VLOOKUP($S190,PercentGoalStats!$A$3:$AE$998,23,FALSE)</f>
        <v>#REF!</v>
      </c>
      <c r="N190" s="58" t="e">
        <f>VLOOKUP($S190,PercentGoalStats!$A$3:$AE$998,24,FALSE)</f>
        <v>#REF!</v>
      </c>
      <c r="O190" s="58" t="e">
        <f>VLOOKUP($S190,PercentGoalStats!$A$3:$AE$998,26,FALSE)</f>
        <v>#REF!</v>
      </c>
      <c r="P190" s="58" t="e">
        <f>VLOOKUP($S190,PercentGoalStats!$A$3:$AE$998,27,FALSE)</f>
        <v>#REF!</v>
      </c>
      <c r="Q190" s="58" t="e">
        <f>VLOOKUP($S190,PercentGoalStats!$A$3:$AE$998,29,FALSE)</f>
        <v>#REF!</v>
      </c>
      <c r="R190" s="58" t="e">
        <f>VLOOKUP($S190,PercentGoalStats!$A$3:$AE$998,30,FALSE)</f>
        <v>#REF!</v>
      </c>
      <c r="S190" s="53" t="e">
        <f>Fixtures!#REF!</f>
        <v>#REF!</v>
      </c>
      <c r="T190" s="54" t="e">
        <f>Fixtures!#REF!</f>
        <v>#REF!</v>
      </c>
      <c r="U190" s="53" t="e">
        <f>Fixtures!#REF!</f>
        <v>#REF!</v>
      </c>
      <c r="V190" s="57" t="e">
        <f>VLOOKUP($U190,PercentGoalStats!$A$3:$AE$998,5,FALSE)</f>
        <v>#REF!</v>
      </c>
      <c r="W190" s="58" t="e">
        <f>VLOOKUP($U190,PercentGoalStats!$A$3:$AE$998,7,FALSE)</f>
        <v>#REF!</v>
      </c>
      <c r="X190" s="58" t="e">
        <f>VLOOKUP($U190,PercentGoalStats!$A$3:$AE$998,8,FALSE)</f>
        <v>#REF!</v>
      </c>
      <c r="Y190" s="58" t="e">
        <f>VLOOKUP($U190,PercentGoalStats!$A$3:$AE$998,10,FALSE)</f>
        <v>#REF!</v>
      </c>
      <c r="Z190" s="58" t="e">
        <f>VLOOKUP($U190,PercentGoalStats!$A$3:$AE$998,11,FALSE)</f>
        <v>#REF!</v>
      </c>
      <c r="AA190" s="58" t="e">
        <f>VLOOKUP($U190,PercentGoalStats!$A$3:$AE$998,13,FALSE)</f>
        <v>#REF!</v>
      </c>
      <c r="AB190" s="58" t="e">
        <f>VLOOKUP($U190,PercentGoalStats!$A$3:$AE$998,14,FALSE)</f>
        <v>#REF!</v>
      </c>
      <c r="AC190" s="58" t="e">
        <f>VLOOKUP($U190,PercentGoalStats!$A$3:$AE$998,16,FALSE)</f>
        <v>#REF!</v>
      </c>
      <c r="AD190" s="58" t="e">
        <f>VLOOKUP($U190,PercentGoalStats!$A$3:$AE$998,17,FALSE)</f>
        <v>#REF!</v>
      </c>
      <c r="AE190" s="58" t="e">
        <f>VLOOKUP($U190,PercentGoalStats!$A$3:$AE$998,19,FALSE)</f>
        <v>#REF!</v>
      </c>
      <c r="AF190" s="58" t="e">
        <f>VLOOKUP($U190,PercentGoalStats!$A$3:$AE$998,20,FALSE)</f>
        <v>#REF!</v>
      </c>
      <c r="AG190" s="58" t="e">
        <f>VLOOKUP($U190,PercentGoalStats!$A$3:$AE$998,22,FALSE)</f>
        <v>#REF!</v>
      </c>
      <c r="AH190" s="58" t="e">
        <f>VLOOKUP($U190,PercentGoalStats!$A$3:$AE$998,23,FALSE)</f>
        <v>#REF!</v>
      </c>
      <c r="AI190" s="58" t="e">
        <f>VLOOKUP($U190,PercentGoalStats!$A$3:$AE$998,25,FALSE)</f>
        <v>#REF!</v>
      </c>
      <c r="AJ190" s="58" t="e">
        <f>VLOOKUP($U190,PercentGoalStats!$A$3:$AE$998,26,FALSE)</f>
        <v>#REF!</v>
      </c>
      <c r="AK190" s="58" t="e">
        <f>VLOOKUP($U190,PercentGoalStats!$A$3:$AE$998,28,FALSE)</f>
        <v>#REF!</v>
      </c>
      <c r="AL190" s="58" t="e">
        <f>VLOOKUP($U190,PercentGoalStats!$A$3:$AE$998,29,FALSE)</f>
        <v>#REF!</v>
      </c>
      <c r="AM190" s="58" t="e">
        <f>VLOOKUP($U190,PercentGoalStats!$A$3:$AE$998,31,FALSE)</f>
        <v>#REF!</v>
      </c>
    </row>
    <row r="191" spans="1:39" hidden="1" x14ac:dyDescent="0.3">
      <c r="A191" s="57" t="e">
        <f>VLOOKUP($S191,PercentGoalStats!$A$3:$AE$998,5,FALSE)</f>
        <v>#REF!</v>
      </c>
      <c r="B191" s="58" t="e">
        <f>VLOOKUP($S191,PercentGoalStats!$A$3:$AE$998,6,FALSE)</f>
        <v>#REF!</v>
      </c>
      <c r="C191" s="58" t="e">
        <f>VLOOKUP($S191,PercentGoalStats!$A$3:$AE$998,8,FALSE)</f>
        <v>#REF!</v>
      </c>
      <c r="D191" s="58" t="e">
        <f>VLOOKUP($S191,PercentGoalStats!$A$3:$AE$998,9,FALSE)</f>
        <v>#REF!</v>
      </c>
      <c r="E191" s="58" t="e">
        <f>VLOOKUP($S191,PercentGoalStats!$A$3:$AE$998,11,FALSE)</f>
        <v>#REF!</v>
      </c>
      <c r="F191" s="58" t="e">
        <f>VLOOKUP($S191,PercentGoalStats!$A$3:$AE$998,12,FALSE)</f>
        <v>#REF!</v>
      </c>
      <c r="G191" s="58" t="e">
        <f>VLOOKUP($S191,PercentGoalStats!$A$3:$AE$998,14,FALSE)</f>
        <v>#REF!</v>
      </c>
      <c r="H191" s="58" t="e">
        <f>VLOOKUP($S191,PercentGoalStats!$A$3:$AE$998,15,FALSE)</f>
        <v>#REF!</v>
      </c>
      <c r="I191" s="58" t="e">
        <f>VLOOKUP($S191,PercentGoalStats!$A$3:$AE$998,17,FALSE)</f>
        <v>#REF!</v>
      </c>
      <c r="J191" s="58" t="e">
        <f>VLOOKUP($S191,PercentGoalStats!$A$3:$AE$998,18,FALSE)</f>
        <v>#REF!</v>
      </c>
      <c r="K191" s="58" t="e">
        <f>VLOOKUP($S191,PercentGoalStats!$A$3:$AE$998,20,FALSE)</f>
        <v>#REF!</v>
      </c>
      <c r="L191" s="58" t="e">
        <f>VLOOKUP($S191,PercentGoalStats!$A$3:$AE$998,21,FALSE)</f>
        <v>#REF!</v>
      </c>
      <c r="M191" s="58" t="e">
        <f>VLOOKUP($S191,PercentGoalStats!$A$3:$AE$998,23,FALSE)</f>
        <v>#REF!</v>
      </c>
      <c r="N191" s="58" t="e">
        <f>VLOOKUP($S191,PercentGoalStats!$A$3:$AE$998,24,FALSE)</f>
        <v>#REF!</v>
      </c>
      <c r="O191" s="58" t="e">
        <f>VLOOKUP($S191,PercentGoalStats!$A$3:$AE$998,26,FALSE)</f>
        <v>#REF!</v>
      </c>
      <c r="P191" s="58" t="e">
        <f>VLOOKUP($S191,PercentGoalStats!$A$3:$AE$998,27,FALSE)</f>
        <v>#REF!</v>
      </c>
      <c r="Q191" s="58" t="e">
        <f>VLOOKUP($S191,PercentGoalStats!$A$3:$AE$998,29,FALSE)</f>
        <v>#REF!</v>
      </c>
      <c r="R191" s="58" t="e">
        <f>VLOOKUP($S191,PercentGoalStats!$A$3:$AE$998,30,FALSE)</f>
        <v>#REF!</v>
      </c>
      <c r="S191" s="53" t="e">
        <f>Fixtures!#REF!</f>
        <v>#REF!</v>
      </c>
      <c r="T191" s="54" t="e">
        <f>Fixtures!#REF!</f>
        <v>#REF!</v>
      </c>
      <c r="U191" s="53" t="e">
        <f>Fixtures!#REF!</f>
        <v>#REF!</v>
      </c>
      <c r="V191" s="57" t="e">
        <f>VLOOKUP($U191,PercentGoalStats!$A$3:$AE$998,5,FALSE)</f>
        <v>#REF!</v>
      </c>
      <c r="W191" s="58" t="e">
        <f>VLOOKUP($U191,PercentGoalStats!$A$3:$AE$998,7,FALSE)</f>
        <v>#REF!</v>
      </c>
      <c r="X191" s="58" t="e">
        <f>VLOOKUP($U191,PercentGoalStats!$A$3:$AE$998,8,FALSE)</f>
        <v>#REF!</v>
      </c>
      <c r="Y191" s="58" t="e">
        <f>VLOOKUP($U191,PercentGoalStats!$A$3:$AE$998,10,FALSE)</f>
        <v>#REF!</v>
      </c>
      <c r="Z191" s="58" t="e">
        <f>VLOOKUP($U191,PercentGoalStats!$A$3:$AE$998,11,FALSE)</f>
        <v>#REF!</v>
      </c>
      <c r="AA191" s="58" t="e">
        <f>VLOOKUP($U191,PercentGoalStats!$A$3:$AE$998,13,FALSE)</f>
        <v>#REF!</v>
      </c>
      <c r="AB191" s="58" t="e">
        <f>VLOOKUP($U191,PercentGoalStats!$A$3:$AE$998,14,FALSE)</f>
        <v>#REF!</v>
      </c>
      <c r="AC191" s="58" t="e">
        <f>VLOOKUP($U191,PercentGoalStats!$A$3:$AE$998,16,FALSE)</f>
        <v>#REF!</v>
      </c>
      <c r="AD191" s="58" t="e">
        <f>VLOOKUP($U191,PercentGoalStats!$A$3:$AE$998,17,FALSE)</f>
        <v>#REF!</v>
      </c>
      <c r="AE191" s="58" t="e">
        <f>VLOOKUP($U191,PercentGoalStats!$A$3:$AE$998,19,FALSE)</f>
        <v>#REF!</v>
      </c>
      <c r="AF191" s="58" t="e">
        <f>VLOOKUP($U191,PercentGoalStats!$A$3:$AE$998,20,FALSE)</f>
        <v>#REF!</v>
      </c>
      <c r="AG191" s="58" t="e">
        <f>VLOOKUP($U191,PercentGoalStats!$A$3:$AE$998,22,FALSE)</f>
        <v>#REF!</v>
      </c>
      <c r="AH191" s="58" t="e">
        <f>VLOOKUP($U191,PercentGoalStats!$A$3:$AE$998,23,FALSE)</f>
        <v>#REF!</v>
      </c>
      <c r="AI191" s="58" t="e">
        <f>VLOOKUP($U191,PercentGoalStats!$A$3:$AE$998,25,FALSE)</f>
        <v>#REF!</v>
      </c>
      <c r="AJ191" s="58" t="e">
        <f>VLOOKUP($U191,PercentGoalStats!$A$3:$AE$998,26,FALSE)</f>
        <v>#REF!</v>
      </c>
      <c r="AK191" s="58" t="e">
        <f>VLOOKUP($U191,PercentGoalStats!$A$3:$AE$998,28,FALSE)</f>
        <v>#REF!</v>
      </c>
      <c r="AL191" s="58" t="e">
        <f>VLOOKUP($U191,PercentGoalStats!$A$3:$AE$998,29,FALSE)</f>
        <v>#REF!</v>
      </c>
      <c r="AM191" s="58" t="e">
        <f>VLOOKUP($U191,PercentGoalStats!$A$3:$AE$998,31,FALSE)</f>
        <v>#REF!</v>
      </c>
    </row>
    <row r="192" spans="1:39" hidden="1" x14ac:dyDescent="0.3">
      <c r="A192" s="57" t="e">
        <f>VLOOKUP($S192,PercentGoalStats!$A$3:$AE$998,5,FALSE)</f>
        <v>#REF!</v>
      </c>
      <c r="B192" s="58" t="e">
        <f>VLOOKUP($S192,PercentGoalStats!$A$3:$AE$998,6,FALSE)</f>
        <v>#REF!</v>
      </c>
      <c r="C192" s="58" t="e">
        <f>VLOOKUP($S192,PercentGoalStats!$A$3:$AE$998,8,FALSE)</f>
        <v>#REF!</v>
      </c>
      <c r="D192" s="58" t="e">
        <f>VLOOKUP($S192,PercentGoalStats!$A$3:$AE$998,9,FALSE)</f>
        <v>#REF!</v>
      </c>
      <c r="E192" s="58" t="e">
        <f>VLOOKUP($S192,PercentGoalStats!$A$3:$AE$998,11,FALSE)</f>
        <v>#REF!</v>
      </c>
      <c r="F192" s="58" t="e">
        <f>VLOOKUP($S192,PercentGoalStats!$A$3:$AE$998,12,FALSE)</f>
        <v>#REF!</v>
      </c>
      <c r="G192" s="58" t="e">
        <f>VLOOKUP($S192,PercentGoalStats!$A$3:$AE$998,14,FALSE)</f>
        <v>#REF!</v>
      </c>
      <c r="H192" s="58" t="e">
        <f>VLOOKUP($S192,PercentGoalStats!$A$3:$AE$998,15,FALSE)</f>
        <v>#REF!</v>
      </c>
      <c r="I192" s="58" t="e">
        <f>VLOOKUP($S192,PercentGoalStats!$A$3:$AE$998,17,FALSE)</f>
        <v>#REF!</v>
      </c>
      <c r="J192" s="58" t="e">
        <f>VLOOKUP($S192,PercentGoalStats!$A$3:$AE$998,18,FALSE)</f>
        <v>#REF!</v>
      </c>
      <c r="K192" s="58" t="e">
        <f>VLOOKUP($S192,PercentGoalStats!$A$3:$AE$998,20,FALSE)</f>
        <v>#REF!</v>
      </c>
      <c r="L192" s="58" t="e">
        <f>VLOOKUP($S192,PercentGoalStats!$A$3:$AE$998,21,FALSE)</f>
        <v>#REF!</v>
      </c>
      <c r="M192" s="58" t="e">
        <f>VLOOKUP($S192,PercentGoalStats!$A$3:$AE$998,23,FALSE)</f>
        <v>#REF!</v>
      </c>
      <c r="N192" s="58" t="e">
        <f>VLOOKUP($S192,PercentGoalStats!$A$3:$AE$998,24,FALSE)</f>
        <v>#REF!</v>
      </c>
      <c r="O192" s="58" t="e">
        <f>VLOOKUP($S192,PercentGoalStats!$A$3:$AE$998,26,FALSE)</f>
        <v>#REF!</v>
      </c>
      <c r="P192" s="58" t="e">
        <f>VLOOKUP($S192,PercentGoalStats!$A$3:$AE$998,27,FALSE)</f>
        <v>#REF!</v>
      </c>
      <c r="Q192" s="58" t="e">
        <f>VLOOKUP($S192,PercentGoalStats!$A$3:$AE$998,29,FALSE)</f>
        <v>#REF!</v>
      </c>
      <c r="R192" s="58" t="e">
        <f>VLOOKUP($S192,PercentGoalStats!$A$3:$AE$998,30,FALSE)</f>
        <v>#REF!</v>
      </c>
      <c r="S192" s="53" t="e">
        <f>Fixtures!#REF!</f>
        <v>#REF!</v>
      </c>
      <c r="T192" s="54" t="e">
        <f>Fixtures!#REF!</f>
        <v>#REF!</v>
      </c>
      <c r="U192" s="53" t="e">
        <f>Fixtures!#REF!</f>
        <v>#REF!</v>
      </c>
      <c r="V192" s="57" t="e">
        <f>VLOOKUP($U192,PercentGoalStats!$A$3:$AE$998,5,FALSE)</f>
        <v>#REF!</v>
      </c>
      <c r="W192" s="58" t="e">
        <f>VLOOKUP($U192,PercentGoalStats!$A$3:$AE$998,7,FALSE)</f>
        <v>#REF!</v>
      </c>
      <c r="X192" s="58" t="e">
        <f>VLOOKUP($U192,PercentGoalStats!$A$3:$AE$998,8,FALSE)</f>
        <v>#REF!</v>
      </c>
      <c r="Y192" s="58" t="e">
        <f>VLOOKUP($U192,PercentGoalStats!$A$3:$AE$998,10,FALSE)</f>
        <v>#REF!</v>
      </c>
      <c r="Z192" s="58" t="e">
        <f>VLOOKUP($U192,PercentGoalStats!$A$3:$AE$998,11,FALSE)</f>
        <v>#REF!</v>
      </c>
      <c r="AA192" s="58" t="e">
        <f>VLOOKUP($U192,PercentGoalStats!$A$3:$AE$998,13,FALSE)</f>
        <v>#REF!</v>
      </c>
      <c r="AB192" s="58" t="e">
        <f>VLOOKUP($U192,PercentGoalStats!$A$3:$AE$998,14,FALSE)</f>
        <v>#REF!</v>
      </c>
      <c r="AC192" s="58" t="e">
        <f>VLOOKUP($U192,PercentGoalStats!$A$3:$AE$998,16,FALSE)</f>
        <v>#REF!</v>
      </c>
      <c r="AD192" s="58" t="e">
        <f>VLOOKUP($U192,PercentGoalStats!$A$3:$AE$998,17,FALSE)</f>
        <v>#REF!</v>
      </c>
      <c r="AE192" s="58" t="e">
        <f>VLOOKUP($U192,PercentGoalStats!$A$3:$AE$998,19,FALSE)</f>
        <v>#REF!</v>
      </c>
      <c r="AF192" s="58" t="e">
        <f>VLOOKUP($U192,PercentGoalStats!$A$3:$AE$998,20,FALSE)</f>
        <v>#REF!</v>
      </c>
      <c r="AG192" s="58" t="e">
        <f>VLOOKUP($U192,PercentGoalStats!$A$3:$AE$998,22,FALSE)</f>
        <v>#REF!</v>
      </c>
      <c r="AH192" s="58" t="e">
        <f>VLOOKUP($U192,PercentGoalStats!$A$3:$AE$998,23,FALSE)</f>
        <v>#REF!</v>
      </c>
      <c r="AI192" s="58" t="e">
        <f>VLOOKUP($U192,PercentGoalStats!$A$3:$AE$998,25,FALSE)</f>
        <v>#REF!</v>
      </c>
      <c r="AJ192" s="58" t="e">
        <f>VLOOKUP($U192,PercentGoalStats!$A$3:$AE$998,26,FALSE)</f>
        <v>#REF!</v>
      </c>
      <c r="AK192" s="58" t="e">
        <f>VLOOKUP($U192,PercentGoalStats!$A$3:$AE$998,28,FALSE)</f>
        <v>#REF!</v>
      </c>
      <c r="AL192" s="58" t="e">
        <f>VLOOKUP($U192,PercentGoalStats!$A$3:$AE$998,29,FALSE)</f>
        <v>#REF!</v>
      </c>
      <c r="AM192" s="58" t="e">
        <f>VLOOKUP($U192,PercentGoalStats!$A$3:$AE$998,31,FALSE)</f>
        <v>#REF!</v>
      </c>
    </row>
    <row r="193" spans="1:39" hidden="1" x14ac:dyDescent="0.3">
      <c r="A193" s="57" t="e">
        <f>VLOOKUP($S193,PercentGoalStats!$A$3:$AE$998,5,FALSE)</f>
        <v>#REF!</v>
      </c>
      <c r="B193" s="58" t="e">
        <f>VLOOKUP($S193,PercentGoalStats!$A$3:$AE$998,6,FALSE)</f>
        <v>#REF!</v>
      </c>
      <c r="C193" s="58" t="e">
        <f>VLOOKUP($S193,PercentGoalStats!$A$3:$AE$998,8,FALSE)</f>
        <v>#REF!</v>
      </c>
      <c r="D193" s="58" t="e">
        <f>VLOOKUP($S193,PercentGoalStats!$A$3:$AE$998,9,FALSE)</f>
        <v>#REF!</v>
      </c>
      <c r="E193" s="58" t="e">
        <f>VLOOKUP($S193,PercentGoalStats!$A$3:$AE$998,11,FALSE)</f>
        <v>#REF!</v>
      </c>
      <c r="F193" s="58" t="e">
        <f>VLOOKUP($S193,PercentGoalStats!$A$3:$AE$998,12,FALSE)</f>
        <v>#REF!</v>
      </c>
      <c r="G193" s="58" t="e">
        <f>VLOOKUP($S193,PercentGoalStats!$A$3:$AE$998,14,FALSE)</f>
        <v>#REF!</v>
      </c>
      <c r="H193" s="58" t="e">
        <f>VLOOKUP($S193,PercentGoalStats!$A$3:$AE$998,15,FALSE)</f>
        <v>#REF!</v>
      </c>
      <c r="I193" s="58" t="e">
        <f>VLOOKUP($S193,PercentGoalStats!$A$3:$AE$998,17,FALSE)</f>
        <v>#REF!</v>
      </c>
      <c r="J193" s="58" t="e">
        <f>VLOOKUP($S193,PercentGoalStats!$A$3:$AE$998,18,FALSE)</f>
        <v>#REF!</v>
      </c>
      <c r="K193" s="58" t="e">
        <f>VLOOKUP($S193,PercentGoalStats!$A$3:$AE$998,20,FALSE)</f>
        <v>#REF!</v>
      </c>
      <c r="L193" s="58" t="e">
        <f>VLOOKUP($S193,PercentGoalStats!$A$3:$AE$998,21,FALSE)</f>
        <v>#REF!</v>
      </c>
      <c r="M193" s="58" t="e">
        <f>VLOOKUP($S193,PercentGoalStats!$A$3:$AE$998,23,FALSE)</f>
        <v>#REF!</v>
      </c>
      <c r="N193" s="58" t="e">
        <f>VLOOKUP($S193,PercentGoalStats!$A$3:$AE$998,24,FALSE)</f>
        <v>#REF!</v>
      </c>
      <c r="O193" s="58" t="e">
        <f>VLOOKUP($S193,PercentGoalStats!$A$3:$AE$998,26,FALSE)</f>
        <v>#REF!</v>
      </c>
      <c r="P193" s="58" t="e">
        <f>VLOOKUP($S193,PercentGoalStats!$A$3:$AE$998,27,FALSE)</f>
        <v>#REF!</v>
      </c>
      <c r="Q193" s="58" t="e">
        <f>VLOOKUP($S193,PercentGoalStats!$A$3:$AE$998,29,FALSE)</f>
        <v>#REF!</v>
      </c>
      <c r="R193" s="58" t="e">
        <f>VLOOKUP($S193,PercentGoalStats!$A$3:$AE$998,30,FALSE)</f>
        <v>#REF!</v>
      </c>
      <c r="S193" s="53" t="e">
        <f>Fixtures!#REF!</f>
        <v>#REF!</v>
      </c>
      <c r="T193" s="54" t="e">
        <f>Fixtures!#REF!</f>
        <v>#REF!</v>
      </c>
      <c r="U193" s="53" t="e">
        <f>Fixtures!#REF!</f>
        <v>#REF!</v>
      </c>
      <c r="V193" s="57" t="e">
        <f>VLOOKUP($U193,PercentGoalStats!$A$3:$AE$998,5,FALSE)</f>
        <v>#REF!</v>
      </c>
      <c r="W193" s="58" t="e">
        <f>VLOOKUP($U193,PercentGoalStats!$A$3:$AE$998,7,FALSE)</f>
        <v>#REF!</v>
      </c>
      <c r="X193" s="58" t="e">
        <f>VLOOKUP($U193,PercentGoalStats!$A$3:$AE$998,8,FALSE)</f>
        <v>#REF!</v>
      </c>
      <c r="Y193" s="58" t="e">
        <f>VLOOKUP($U193,PercentGoalStats!$A$3:$AE$998,10,FALSE)</f>
        <v>#REF!</v>
      </c>
      <c r="Z193" s="58" t="e">
        <f>VLOOKUP($U193,PercentGoalStats!$A$3:$AE$998,11,FALSE)</f>
        <v>#REF!</v>
      </c>
      <c r="AA193" s="58" t="e">
        <f>VLOOKUP($U193,PercentGoalStats!$A$3:$AE$998,13,FALSE)</f>
        <v>#REF!</v>
      </c>
      <c r="AB193" s="58" t="e">
        <f>VLOOKUP($U193,PercentGoalStats!$A$3:$AE$998,14,FALSE)</f>
        <v>#REF!</v>
      </c>
      <c r="AC193" s="58" t="e">
        <f>VLOOKUP($U193,PercentGoalStats!$A$3:$AE$998,16,FALSE)</f>
        <v>#REF!</v>
      </c>
      <c r="AD193" s="58" t="e">
        <f>VLOOKUP($U193,PercentGoalStats!$A$3:$AE$998,17,FALSE)</f>
        <v>#REF!</v>
      </c>
      <c r="AE193" s="58" t="e">
        <f>VLOOKUP($U193,PercentGoalStats!$A$3:$AE$998,19,FALSE)</f>
        <v>#REF!</v>
      </c>
      <c r="AF193" s="58" t="e">
        <f>VLOOKUP($U193,PercentGoalStats!$A$3:$AE$998,20,FALSE)</f>
        <v>#REF!</v>
      </c>
      <c r="AG193" s="58" t="e">
        <f>VLOOKUP($U193,PercentGoalStats!$A$3:$AE$998,22,FALSE)</f>
        <v>#REF!</v>
      </c>
      <c r="AH193" s="58" t="e">
        <f>VLOOKUP($U193,PercentGoalStats!$A$3:$AE$998,23,FALSE)</f>
        <v>#REF!</v>
      </c>
      <c r="AI193" s="58" t="e">
        <f>VLOOKUP($U193,PercentGoalStats!$A$3:$AE$998,25,FALSE)</f>
        <v>#REF!</v>
      </c>
      <c r="AJ193" s="58" t="e">
        <f>VLOOKUP($U193,PercentGoalStats!$A$3:$AE$998,26,FALSE)</f>
        <v>#REF!</v>
      </c>
      <c r="AK193" s="58" t="e">
        <f>VLOOKUP($U193,PercentGoalStats!$A$3:$AE$998,28,FALSE)</f>
        <v>#REF!</v>
      </c>
      <c r="AL193" s="58" t="e">
        <f>VLOOKUP($U193,PercentGoalStats!$A$3:$AE$998,29,FALSE)</f>
        <v>#REF!</v>
      </c>
      <c r="AM193" s="58" t="e">
        <f>VLOOKUP($U193,PercentGoalStats!$A$3:$AE$998,31,FALSE)</f>
        <v>#REF!</v>
      </c>
    </row>
    <row r="194" spans="1:39" hidden="1" x14ac:dyDescent="0.3">
      <c r="A194" s="57" t="e">
        <f>VLOOKUP($S194,PercentGoalStats!$A$3:$AE$998,5,FALSE)</f>
        <v>#REF!</v>
      </c>
      <c r="B194" s="58" t="e">
        <f>VLOOKUP($S194,PercentGoalStats!$A$3:$AE$998,6,FALSE)</f>
        <v>#REF!</v>
      </c>
      <c r="C194" s="58" t="e">
        <f>VLOOKUP($S194,PercentGoalStats!$A$3:$AE$998,8,FALSE)</f>
        <v>#REF!</v>
      </c>
      <c r="D194" s="58" t="e">
        <f>VLOOKUP($S194,PercentGoalStats!$A$3:$AE$998,9,FALSE)</f>
        <v>#REF!</v>
      </c>
      <c r="E194" s="58" t="e">
        <f>VLOOKUP($S194,PercentGoalStats!$A$3:$AE$998,11,FALSE)</f>
        <v>#REF!</v>
      </c>
      <c r="F194" s="58" t="e">
        <f>VLOOKUP($S194,PercentGoalStats!$A$3:$AE$998,12,FALSE)</f>
        <v>#REF!</v>
      </c>
      <c r="G194" s="58" t="e">
        <f>VLOOKUP($S194,PercentGoalStats!$A$3:$AE$998,14,FALSE)</f>
        <v>#REF!</v>
      </c>
      <c r="H194" s="58" t="e">
        <f>VLOOKUP($S194,PercentGoalStats!$A$3:$AE$998,15,FALSE)</f>
        <v>#REF!</v>
      </c>
      <c r="I194" s="58" t="e">
        <f>VLOOKUP($S194,PercentGoalStats!$A$3:$AE$998,17,FALSE)</f>
        <v>#REF!</v>
      </c>
      <c r="J194" s="58" t="e">
        <f>VLOOKUP($S194,PercentGoalStats!$A$3:$AE$998,18,FALSE)</f>
        <v>#REF!</v>
      </c>
      <c r="K194" s="58" t="e">
        <f>VLOOKUP($S194,PercentGoalStats!$A$3:$AE$998,20,FALSE)</f>
        <v>#REF!</v>
      </c>
      <c r="L194" s="58" t="e">
        <f>VLOOKUP($S194,PercentGoalStats!$A$3:$AE$998,21,FALSE)</f>
        <v>#REF!</v>
      </c>
      <c r="M194" s="58" t="e">
        <f>VLOOKUP($S194,PercentGoalStats!$A$3:$AE$998,23,FALSE)</f>
        <v>#REF!</v>
      </c>
      <c r="N194" s="58" t="e">
        <f>VLOOKUP($S194,PercentGoalStats!$A$3:$AE$998,24,FALSE)</f>
        <v>#REF!</v>
      </c>
      <c r="O194" s="58" t="e">
        <f>VLOOKUP($S194,PercentGoalStats!$A$3:$AE$998,26,FALSE)</f>
        <v>#REF!</v>
      </c>
      <c r="P194" s="58" t="e">
        <f>VLOOKUP($S194,PercentGoalStats!$A$3:$AE$998,27,FALSE)</f>
        <v>#REF!</v>
      </c>
      <c r="Q194" s="58" t="e">
        <f>VLOOKUP($S194,PercentGoalStats!$A$3:$AE$998,29,FALSE)</f>
        <v>#REF!</v>
      </c>
      <c r="R194" s="58" t="e">
        <f>VLOOKUP($S194,PercentGoalStats!$A$3:$AE$998,30,FALSE)</f>
        <v>#REF!</v>
      </c>
      <c r="S194" s="53" t="e">
        <f>Fixtures!#REF!</f>
        <v>#REF!</v>
      </c>
      <c r="T194" s="54" t="e">
        <f>Fixtures!#REF!</f>
        <v>#REF!</v>
      </c>
      <c r="U194" s="53" t="e">
        <f>Fixtures!#REF!</f>
        <v>#REF!</v>
      </c>
      <c r="V194" s="57" t="e">
        <f>VLOOKUP($U194,PercentGoalStats!$A$3:$AE$998,5,FALSE)</f>
        <v>#REF!</v>
      </c>
      <c r="W194" s="58" t="e">
        <f>VLOOKUP($U194,PercentGoalStats!$A$3:$AE$998,7,FALSE)</f>
        <v>#REF!</v>
      </c>
      <c r="X194" s="58" t="e">
        <f>VLOOKUP($U194,PercentGoalStats!$A$3:$AE$998,8,FALSE)</f>
        <v>#REF!</v>
      </c>
      <c r="Y194" s="58" t="e">
        <f>VLOOKUP($U194,PercentGoalStats!$A$3:$AE$998,10,FALSE)</f>
        <v>#REF!</v>
      </c>
      <c r="Z194" s="58" t="e">
        <f>VLOOKUP($U194,PercentGoalStats!$A$3:$AE$998,11,FALSE)</f>
        <v>#REF!</v>
      </c>
      <c r="AA194" s="58" t="e">
        <f>VLOOKUP($U194,PercentGoalStats!$A$3:$AE$998,13,FALSE)</f>
        <v>#REF!</v>
      </c>
      <c r="AB194" s="58" t="e">
        <f>VLOOKUP($U194,PercentGoalStats!$A$3:$AE$998,14,FALSE)</f>
        <v>#REF!</v>
      </c>
      <c r="AC194" s="58" t="e">
        <f>VLOOKUP($U194,PercentGoalStats!$A$3:$AE$998,16,FALSE)</f>
        <v>#REF!</v>
      </c>
      <c r="AD194" s="58" t="e">
        <f>VLOOKUP($U194,PercentGoalStats!$A$3:$AE$998,17,FALSE)</f>
        <v>#REF!</v>
      </c>
      <c r="AE194" s="58" t="e">
        <f>VLOOKUP($U194,PercentGoalStats!$A$3:$AE$998,19,FALSE)</f>
        <v>#REF!</v>
      </c>
      <c r="AF194" s="58" t="e">
        <f>VLOOKUP($U194,PercentGoalStats!$A$3:$AE$998,20,FALSE)</f>
        <v>#REF!</v>
      </c>
      <c r="AG194" s="58" t="e">
        <f>VLOOKUP($U194,PercentGoalStats!$A$3:$AE$998,22,FALSE)</f>
        <v>#REF!</v>
      </c>
      <c r="AH194" s="58" t="e">
        <f>VLOOKUP($U194,PercentGoalStats!$A$3:$AE$998,23,FALSE)</f>
        <v>#REF!</v>
      </c>
      <c r="AI194" s="58" t="e">
        <f>VLOOKUP($U194,PercentGoalStats!$A$3:$AE$998,25,FALSE)</f>
        <v>#REF!</v>
      </c>
      <c r="AJ194" s="58" t="e">
        <f>VLOOKUP($U194,PercentGoalStats!$A$3:$AE$998,26,FALSE)</f>
        <v>#REF!</v>
      </c>
      <c r="AK194" s="58" t="e">
        <f>VLOOKUP($U194,PercentGoalStats!$A$3:$AE$998,28,FALSE)</f>
        <v>#REF!</v>
      </c>
      <c r="AL194" s="58" t="e">
        <f>VLOOKUP($U194,PercentGoalStats!$A$3:$AE$998,29,FALSE)</f>
        <v>#REF!</v>
      </c>
      <c r="AM194" s="58" t="e">
        <f>VLOOKUP($U194,PercentGoalStats!$A$3:$AE$998,31,FALSE)</f>
        <v>#REF!</v>
      </c>
    </row>
    <row r="195" spans="1:39" hidden="1" x14ac:dyDescent="0.3">
      <c r="A195" s="57" t="e">
        <f>VLOOKUP($S195,PercentGoalStats!$A$3:$AE$998,5,FALSE)</f>
        <v>#REF!</v>
      </c>
      <c r="B195" s="58" t="e">
        <f>VLOOKUP($S195,PercentGoalStats!$A$3:$AE$998,6,FALSE)</f>
        <v>#REF!</v>
      </c>
      <c r="C195" s="58" t="e">
        <f>VLOOKUP($S195,PercentGoalStats!$A$3:$AE$998,8,FALSE)</f>
        <v>#REF!</v>
      </c>
      <c r="D195" s="58" t="e">
        <f>VLOOKUP($S195,PercentGoalStats!$A$3:$AE$998,9,FALSE)</f>
        <v>#REF!</v>
      </c>
      <c r="E195" s="58" t="e">
        <f>VLOOKUP($S195,PercentGoalStats!$A$3:$AE$998,11,FALSE)</f>
        <v>#REF!</v>
      </c>
      <c r="F195" s="58" t="e">
        <f>VLOOKUP($S195,PercentGoalStats!$A$3:$AE$998,12,FALSE)</f>
        <v>#REF!</v>
      </c>
      <c r="G195" s="58" t="e">
        <f>VLOOKUP($S195,PercentGoalStats!$A$3:$AE$998,14,FALSE)</f>
        <v>#REF!</v>
      </c>
      <c r="H195" s="58" t="e">
        <f>VLOOKUP($S195,PercentGoalStats!$A$3:$AE$998,15,FALSE)</f>
        <v>#REF!</v>
      </c>
      <c r="I195" s="58" t="e">
        <f>VLOOKUP($S195,PercentGoalStats!$A$3:$AE$998,17,FALSE)</f>
        <v>#REF!</v>
      </c>
      <c r="J195" s="58" t="e">
        <f>VLOOKUP($S195,PercentGoalStats!$A$3:$AE$998,18,FALSE)</f>
        <v>#REF!</v>
      </c>
      <c r="K195" s="58" t="e">
        <f>VLOOKUP($S195,PercentGoalStats!$A$3:$AE$998,20,FALSE)</f>
        <v>#REF!</v>
      </c>
      <c r="L195" s="58" t="e">
        <f>VLOOKUP($S195,PercentGoalStats!$A$3:$AE$998,21,FALSE)</f>
        <v>#REF!</v>
      </c>
      <c r="M195" s="58" t="e">
        <f>VLOOKUP($S195,PercentGoalStats!$A$3:$AE$998,23,FALSE)</f>
        <v>#REF!</v>
      </c>
      <c r="N195" s="58" t="e">
        <f>VLOOKUP($S195,PercentGoalStats!$A$3:$AE$998,24,FALSE)</f>
        <v>#REF!</v>
      </c>
      <c r="O195" s="58" t="e">
        <f>VLOOKUP($S195,PercentGoalStats!$A$3:$AE$998,26,FALSE)</f>
        <v>#REF!</v>
      </c>
      <c r="P195" s="58" t="e">
        <f>VLOOKUP($S195,PercentGoalStats!$A$3:$AE$998,27,FALSE)</f>
        <v>#REF!</v>
      </c>
      <c r="Q195" s="58" t="e">
        <f>VLOOKUP($S195,PercentGoalStats!$A$3:$AE$998,29,FALSE)</f>
        <v>#REF!</v>
      </c>
      <c r="R195" s="58" t="e">
        <f>VLOOKUP($S195,PercentGoalStats!$A$3:$AE$998,30,FALSE)</f>
        <v>#REF!</v>
      </c>
      <c r="S195" s="53" t="e">
        <f>Fixtures!#REF!</f>
        <v>#REF!</v>
      </c>
      <c r="T195" s="54" t="e">
        <f>Fixtures!#REF!</f>
        <v>#REF!</v>
      </c>
      <c r="U195" s="53" t="e">
        <f>Fixtures!#REF!</f>
        <v>#REF!</v>
      </c>
      <c r="V195" s="57" t="e">
        <f>VLOOKUP($U195,PercentGoalStats!$A$3:$AE$998,5,FALSE)</f>
        <v>#REF!</v>
      </c>
      <c r="W195" s="58" t="e">
        <f>VLOOKUP($U195,PercentGoalStats!$A$3:$AE$998,7,FALSE)</f>
        <v>#REF!</v>
      </c>
      <c r="X195" s="58" t="e">
        <f>VLOOKUP($U195,PercentGoalStats!$A$3:$AE$998,8,FALSE)</f>
        <v>#REF!</v>
      </c>
      <c r="Y195" s="58" t="e">
        <f>VLOOKUP($U195,PercentGoalStats!$A$3:$AE$998,10,FALSE)</f>
        <v>#REF!</v>
      </c>
      <c r="Z195" s="58" t="e">
        <f>VLOOKUP($U195,PercentGoalStats!$A$3:$AE$998,11,FALSE)</f>
        <v>#REF!</v>
      </c>
      <c r="AA195" s="58" t="e">
        <f>VLOOKUP($U195,PercentGoalStats!$A$3:$AE$998,13,FALSE)</f>
        <v>#REF!</v>
      </c>
      <c r="AB195" s="58" t="e">
        <f>VLOOKUP($U195,PercentGoalStats!$A$3:$AE$998,14,FALSE)</f>
        <v>#REF!</v>
      </c>
      <c r="AC195" s="58" t="e">
        <f>VLOOKUP($U195,PercentGoalStats!$A$3:$AE$998,16,FALSE)</f>
        <v>#REF!</v>
      </c>
      <c r="AD195" s="58" t="e">
        <f>VLOOKUP($U195,PercentGoalStats!$A$3:$AE$998,17,FALSE)</f>
        <v>#REF!</v>
      </c>
      <c r="AE195" s="58" t="e">
        <f>VLOOKUP($U195,PercentGoalStats!$A$3:$AE$998,19,FALSE)</f>
        <v>#REF!</v>
      </c>
      <c r="AF195" s="58" t="e">
        <f>VLOOKUP($U195,PercentGoalStats!$A$3:$AE$998,20,FALSE)</f>
        <v>#REF!</v>
      </c>
      <c r="AG195" s="58" t="e">
        <f>VLOOKUP($U195,PercentGoalStats!$A$3:$AE$998,22,FALSE)</f>
        <v>#REF!</v>
      </c>
      <c r="AH195" s="58" t="e">
        <f>VLOOKUP($U195,PercentGoalStats!$A$3:$AE$998,23,FALSE)</f>
        <v>#REF!</v>
      </c>
      <c r="AI195" s="58" t="e">
        <f>VLOOKUP($U195,PercentGoalStats!$A$3:$AE$998,25,FALSE)</f>
        <v>#REF!</v>
      </c>
      <c r="AJ195" s="58" t="e">
        <f>VLOOKUP($U195,PercentGoalStats!$A$3:$AE$998,26,FALSE)</f>
        <v>#REF!</v>
      </c>
      <c r="AK195" s="58" t="e">
        <f>VLOOKUP($U195,PercentGoalStats!$A$3:$AE$998,28,FALSE)</f>
        <v>#REF!</v>
      </c>
      <c r="AL195" s="58" t="e">
        <f>VLOOKUP($U195,PercentGoalStats!$A$3:$AE$998,29,FALSE)</f>
        <v>#REF!</v>
      </c>
      <c r="AM195" s="58" t="e">
        <f>VLOOKUP($U195,PercentGoalStats!$A$3:$AE$998,31,FALSE)</f>
        <v>#REF!</v>
      </c>
    </row>
    <row r="196" spans="1:39" hidden="1" x14ac:dyDescent="0.3">
      <c r="A196" s="57" t="e">
        <f>VLOOKUP($S196,PercentGoalStats!$A$3:$AE$998,5,FALSE)</f>
        <v>#REF!</v>
      </c>
      <c r="B196" s="58" t="e">
        <f>VLOOKUP($S196,PercentGoalStats!$A$3:$AE$998,6,FALSE)</f>
        <v>#REF!</v>
      </c>
      <c r="C196" s="58" t="e">
        <f>VLOOKUP($S196,PercentGoalStats!$A$3:$AE$998,8,FALSE)</f>
        <v>#REF!</v>
      </c>
      <c r="D196" s="58" t="e">
        <f>VLOOKUP($S196,PercentGoalStats!$A$3:$AE$998,9,FALSE)</f>
        <v>#REF!</v>
      </c>
      <c r="E196" s="58" t="e">
        <f>VLOOKUP($S196,PercentGoalStats!$A$3:$AE$998,11,FALSE)</f>
        <v>#REF!</v>
      </c>
      <c r="F196" s="58" t="e">
        <f>VLOOKUP($S196,PercentGoalStats!$A$3:$AE$998,12,FALSE)</f>
        <v>#REF!</v>
      </c>
      <c r="G196" s="58" t="e">
        <f>VLOOKUP($S196,PercentGoalStats!$A$3:$AE$998,14,FALSE)</f>
        <v>#REF!</v>
      </c>
      <c r="H196" s="58" t="e">
        <f>VLOOKUP($S196,PercentGoalStats!$A$3:$AE$998,15,FALSE)</f>
        <v>#REF!</v>
      </c>
      <c r="I196" s="58" t="e">
        <f>VLOOKUP($S196,PercentGoalStats!$A$3:$AE$998,17,FALSE)</f>
        <v>#REF!</v>
      </c>
      <c r="J196" s="58" t="e">
        <f>VLOOKUP($S196,PercentGoalStats!$A$3:$AE$998,18,FALSE)</f>
        <v>#REF!</v>
      </c>
      <c r="K196" s="58" t="e">
        <f>VLOOKUP($S196,PercentGoalStats!$A$3:$AE$998,20,FALSE)</f>
        <v>#REF!</v>
      </c>
      <c r="L196" s="58" t="e">
        <f>VLOOKUP($S196,PercentGoalStats!$A$3:$AE$998,21,FALSE)</f>
        <v>#REF!</v>
      </c>
      <c r="M196" s="58" t="e">
        <f>VLOOKUP($S196,PercentGoalStats!$A$3:$AE$998,23,FALSE)</f>
        <v>#REF!</v>
      </c>
      <c r="N196" s="58" t="e">
        <f>VLOOKUP($S196,PercentGoalStats!$A$3:$AE$998,24,FALSE)</f>
        <v>#REF!</v>
      </c>
      <c r="O196" s="58" t="e">
        <f>VLOOKUP($S196,PercentGoalStats!$A$3:$AE$998,26,FALSE)</f>
        <v>#REF!</v>
      </c>
      <c r="P196" s="58" t="e">
        <f>VLOOKUP($S196,PercentGoalStats!$A$3:$AE$998,27,FALSE)</f>
        <v>#REF!</v>
      </c>
      <c r="Q196" s="58" t="e">
        <f>VLOOKUP($S196,PercentGoalStats!$A$3:$AE$998,29,FALSE)</f>
        <v>#REF!</v>
      </c>
      <c r="R196" s="58" t="e">
        <f>VLOOKUP($S196,PercentGoalStats!$A$3:$AE$998,30,FALSE)</f>
        <v>#REF!</v>
      </c>
      <c r="S196" s="53" t="e">
        <f>Fixtures!#REF!</f>
        <v>#REF!</v>
      </c>
      <c r="T196" s="54" t="e">
        <f>Fixtures!#REF!</f>
        <v>#REF!</v>
      </c>
      <c r="U196" s="53" t="e">
        <f>Fixtures!#REF!</f>
        <v>#REF!</v>
      </c>
      <c r="V196" s="57" t="e">
        <f>VLOOKUP($U196,PercentGoalStats!$A$3:$AE$998,5,FALSE)</f>
        <v>#REF!</v>
      </c>
      <c r="W196" s="58" t="e">
        <f>VLOOKUP($U196,PercentGoalStats!$A$3:$AE$998,7,FALSE)</f>
        <v>#REF!</v>
      </c>
      <c r="X196" s="58" t="e">
        <f>VLOOKUP($U196,PercentGoalStats!$A$3:$AE$998,8,FALSE)</f>
        <v>#REF!</v>
      </c>
      <c r="Y196" s="58" t="e">
        <f>VLOOKUP($U196,PercentGoalStats!$A$3:$AE$998,10,FALSE)</f>
        <v>#REF!</v>
      </c>
      <c r="Z196" s="58" t="e">
        <f>VLOOKUP($U196,PercentGoalStats!$A$3:$AE$998,11,FALSE)</f>
        <v>#REF!</v>
      </c>
      <c r="AA196" s="58" t="e">
        <f>VLOOKUP($U196,PercentGoalStats!$A$3:$AE$998,13,FALSE)</f>
        <v>#REF!</v>
      </c>
      <c r="AB196" s="58" t="e">
        <f>VLOOKUP($U196,PercentGoalStats!$A$3:$AE$998,14,FALSE)</f>
        <v>#REF!</v>
      </c>
      <c r="AC196" s="58" t="e">
        <f>VLOOKUP($U196,PercentGoalStats!$A$3:$AE$998,16,FALSE)</f>
        <v>#REF!</v>
      </c>
      <c r="AD196" s="58" t="e">
        <f>VLOOKUP($U196,PercentGoalStats!$A$3:$AE$998,17,FALSE)</f>
        <v>#REF!</v>
      </c>
      <c r="AE196" s="58" t="e">
        <f>VLOOKUP($U196,PercentGoalStats!$A$3:$AE$998,19,FALSE)</f>
        <v>#REF!</v>
      </c>
      <c r="AF196" s="58" t="e">
        <f>VLOOKUP($U196,PercentGoalStats!$A$3:$AE$998,20,FALSE)</f>
        <v>#REF!</v>
      </c>
      <c r="AG196" s="58" t="e">
        <f>VLOOKUP($U196,PercentGoalStats!$A$3:$AE$998,22,FALSE)</f>
        <v>#REF!</v>
      </c>
      <c r="AH196" s="58" t="e">
        <f>VLOOKUP($U196,PercentGoalStats!$A$3:$AE$998,23,FALSE)</f>
        <v>#REF!</v>
      </c>
      <c r="AI196" s="58" t="e">
        <f>VLOOKUP($U196,PercentGoalStats!$A$3:$AE$998,25,FALSE)</f>
        <v>#REF!</v>
      </c>
      <c r="AJ196" s="58" t="e">
        <f>VLOOKUP($U196,PercentGoalStats!$A$3:$AE$998,26,FALSE)</f>
        <v>#REF!</v>
      </c>
      <c r="AK196" s="58" t="e">
        <f>VLOOKUP($U196,PercentGoalStats!$A$3:$AE$998,28,FALSE)</f>
        <v>#REF!</v>
      </c>
      <c r="AL196" s="58" t="e">
        <f>VLOOKUP($U196,PercentGoalStats!$A$3:$AE$998,29,FALSE)</f>
        <v>#REF!</v>
      </c>
      <c r="AM196" s="58" t="e">
        <f>VLOOKUP($U196,PercentGoalStats!$A$3:$AE$998,31,FALSE)</f>
        <v>#REF!</v>
      </c>
    </row>
    <row r="197" spans="1:39" hidden="1" x14ac:dyDescent="0.3">
      <c r="A197" s="57" t="e">
        <f>VLOOKUP($S197,PercentGoalStats!$A$3:$AE$998,5,FALSE)</f>
        <v>#REF!</v>
      </c>
      <c r="B197" s="58" t="e">
        <f>VLOOKUP($S197,PercentGoalStats!$A$3:$AE$998,6,FALSE)</f>
        <v>#REF!</v>
      </c>
      <c r="C197" s="58" t="e">
        <f>VLOOKUP($S197,PercentGoalStats!$A$3:$AE$998,8,FALSE)</f>
        <v>#REF!</v>
      </c>
      <c r="D197" s="58" t="e">
        <f>VLOOKUP($S197,PercentGoalStats!$A$3:$AE$998,9,FALSE)</f>
        <v>#REF!</v>
      </c>
      <c r="E197" s="58" t="e">
        <f>VLOOKUP($S197,PercentGoalStats!$A$3:$AE$998,11,FALSE)</f>
        <v>#REF!</v>
      </c>
      <c r="F197" s="58" t="e">
        <f>VLOOKUP($S197,PercentGoalStats!$A$3:$AE$998,12,FALSE)</f>
        <v>#REF!</v>
      </c>
      <c r="G197" s="58" t="e">
        <f>VLOOKUP($S197,PercentGoalStats!$A$3:$AE$998,14,FALSE)</f>
        <v>#REF!</v>
      </c>
      <c r="H197" s="58" t="e">
        <f>VLOOKUP($S197,PercentGoalStats!$A$3:$AE$998,15,FALSE)</f>
        <v>#REF!</v>
      </c>
      <c r="I197" s="58" t="e">
        <f>VLOOKUP($S197,PercentGoalStats!$A$3:$AE$998,17,FALSE)</f>
        <v>#REF!</v>
      </c>
      <c r="J197" s="58" t="e">
        <f>VLOOKUP($S197,PercentGoalStats!$A$3:$AE$998,18,FALSE)</f>
        <v>#REF!</v>
      </c>
      <c r="K197" s="58" t="e">
        <f>VLOOKUP($S197,PercentGoalStats!$A$3:$AE$998,20,FALSE)</f>
        <v>#REF!</v>
      </c>
      <c r="L197" s="58" t="e">
        <f>VLOOKUP($S197,PercentGoalStats!$A$3:$AE$998,21,FALSE)</f>
        <v>#REF!</v>
      </c>
      <c r="M197" s="58" t="e">
        <f>VLOOKUP($S197,PercentGoalStats!$A$3:$AE$998,23,FALSE)</f>
        <v>#REF!</v>
      </c>
      <c r="N197" s="58" t="e">
        <f>VLOOKUP($S197,PercentGoalStats!$A$3:$AE$998,24,FALSE)</f>
        <v>#REF!</v>
      </c>
      <c r="O197" s="58" t="e">
        <f>VLOOKUP($S197,PercentGoalStats!$A$3:$AE$998,26,FALSE)</f>
        <v>#REF!</v>
      </c>
      <c r="P197" s="58" t="e">
        <f>VLOOKUP($S197,PercentGoalStats!$A$3:$AE$998,27,FALSE)</f>
        <v>#REF!</v>
      </c>
      <c r="Q197" s="58" t="e">
        <f>VLOOKUP($S197,PercentGoalStats!$A$3:$AE$998,29,FALSE)</f>
        <v>#REF!</v>
      </c>
      <c r="R197" s="58" t="e">
        <f>VLOOKUP($S197,PercentGoalStats!$A$3:$AE$998,30,FALSE)</f>
        <v>#REF!</v>
      </c>
      <c r="S197" s="53" t="e">
        <f>Fixtures!#REF!</f>
        <v>#REF!</v>
      </c>
      <c r="T197" s="54" t="e">
        <f>Fixtures!#REF!</f>
        <v>#REF!</v>
      </c>
      <c r="U197" s="53" t="e">
        <f>Fixtures!#REF!</f>
        <v>#REF!</v>
      </c>
      <c r="V197" s="57" t="e">
        <f>VLOOKUP($U197,PercentGoalStats!$A$3:$AE$998,5,FALSE)</f>
        <v>#REF!</v>
      </c>
      <c r="W197" s="58" t="e">
        <f>VLOOKUP($U197,PercentGoalStats!$A$3:$AE$998,7,FALSE)</f>
        <v>#REF!</v>
      </c>
      <c r="X197" s="58" t="e">
        <f>VLOOKUP($U197,PercentGoalStats!$A$3:$AE$998,8,FALSE)</f>
        <v>#REF!</v>
      </c>
      <c r="Y197" s="58" t="e">
        <f>VLOOKUP($U197,PercentGoalStats!$A$3:$AE$998,10,FALSE)</f>
        <v>#REF!</v>
      </c>
      <c r="Z197" s="58" t="e">
        <f>VLOOKUP($U197,PercentGoalStats!$A$3:$AE$998,11,FALSE)</f>
        <v>#REF!</v>
      </c>
      <c r="AA197" s="58" t="e">
        <f>VLOOKUP($U197,PercentGoalStats!$A$3:$AE$998,13,FALSE)</f>
        <v>#REF!</v>
      </c>
      <c r="AB197" s="58" t="e">
        <f>VLOOKUP($U197,PercentGoalStats!$A$3:$AE$998,14,FALSE)</f>
        <v>#REF!</v>
      </c>
      <c r="AC197" s="58" t="e">
        <f>VLOOKUP($U197,PercentGoalStats!$A$3:$AE$998,16,FALSE)</f>
        <v>#REF!</v>
      </c>
      <c r="AD197" s="58" t="e">
        <f>VLOOKUP($U197,PercentGoalStats!$A$3:$AE$998,17,FALSE)</f>
        <v>#REF!</v>
      </c>
      <c r="AE197" s="58" t="e">
        <f>VLOOKUP($U197,PercentGoalStats!$A$3:$AE$998,19,FALSE)</f>
        <v>#REF!</v>
      </c>
      <c r="AF197" s="58" t="e">
        <f>VLOOKUP($U197,PercentGoalStats!$A$3:$AE$998,20,FALSE)</f>
        <v>#REF!</v>
      </c>
      <c r="AG197" s="58" t="e">
        <f>VLOOKUP($U197,PercentGoalStats!$A$3:$AE$998,22,FALSE)</f>
        <v>#REF!</v>
      </c>
      <c r="AH197" s="58" t="e">
        <f>VLOOKUP($U197,PercentGoalStats!$A$3:$AE$998,23,FALSE)</f>
        <v>#REF!</v>
      </c>
      <c r="AI197" s="58" t="e">
        <f>VLOOKUP($U197,PercentGoalStats!$A$3:$AE$998,25,FALSE)</f>
        <v>#REF!</v>
      </c>
      <c r="AJ197" s="58" t="e">
        <f>VLOOKUP($U197,PercentGoalStats!$A$3:$AE$998,26,FALSE)</f>
        <v>#REF!</v>
      </c>
      <c r="AK197" s="58" t="e">
        <f>VLOOKUP($U197,PercentGoalStats!$A$3:$AE$998,28,FALSE)</f>
        <v>#REF!</v>
      </c>
      <c r="AL197" s="58" t="e">
        <f>VLOOKUP($U197,PercentGoalStats!$A$3:$AE$998,29,FALSE)</f>
        <v>#REF!</v>
      </c>
      <c r="AM197" s="58" t="e">
        <f>VLOOKUP($U197,PercentGoalStats!$A$3:$AE$998,31,FALSE)</f>
        <v>#REF!</v>
      </c>
    </row>
    <row r="198" spans="1:39" hidden="1" x14ac:dyDescent="0.3">
      <c r="A198" s="57" t="e">
        <f>VLOOKUP($S198,PercentGoalStats!$A$3:$AE$998,5,FALSE)</f>
        <v>#REF!</v>
      </c>
      <c r="B198" s="58" t="e">
        <f>VLOOKUP($S198,PercentGoalStats!$A$3:$AE$998,6,FALSE)</f>
        <v>#REF!</v>
      </c>
      <c r="C198" s="58" t="e">
        <f>VLOOKUP($S198,PercentGoalStats!$A$3:$AE$998,8,FALSE)</f>
        <v>#REF!</v>
      </c>
      <c r="D198" s="58" t="e">
        <f>VLOOKUP($S198,PercentGoalStats!$A$3:$AE$998,9,FALSE)</f>
        <v>#REF!</v>
      </c>
      <c r="E198" s="58" t="e">
        <f>VLOOKUP($S198,PercentGoalStats!$A$3:$AE$998,11,FALSE)</f>
        <v>#REF!</v>
      </c>
      <c r="F198" s="58" t="e">
        <f>VLOOKUP($S198,PercentGoalStats!$A$3:$AE$998,12,FALSE)</f>
        <v>#REF!</v>
      </c>
      <c r="G198" s="58" t="e">
        <f>VLOOKUP($S198,PercentGoalStats!$A$3:$AE$998,14,FALSE)</f>
        <v>#REF!</v>
      </c>
      <c r="H198" s="58" t="e">
        <f>VLOOKUP($S198,PercentGoalStats!$A$3:$AE$998,15,FALSE)</f>
        <v>#REF!</v>
      </c>
      <c r="I198" s="58" t="e">
        <f>VLOOKUP($S198,PercentGoalStats!$A$3:$AE$998,17,FALSE)</f>
        <v>#REF!</v>
      </c>
      <c r="J198" s="58" t="e">
        <f>VLOOKUP($S198,PercentGoalStats!$A$3:$AE$998,18,FALSE)</f>
        <v>#REF!</v>
      </c>
      <c r="K198" s="58" t="e">
        <f>VLOOKUP($S198,PercentGoalStats!$A$3:$AE$998,20,FALSE)</f>
        <v>#REF!</v>
      </c>
      <c r="L198" s="58" t="e">
        <f>VLOOKUP($S198,PercentGoalStats!$A$3:$AE$998,21,FALSE)</f>
        <v>#REF!</v>
      </c>
      <c r="M198" s="58" t="e">
        <f>VLOOKUP($S198,PercentGoalStats!$A$3:$AE$998,23,FALSE)</f>
        <v>#REF!</v>
      </c>
      <c r="N198" s="58" t="e">
        <f>VLOOKUP($S198,PercentGoalStats!$A$3:$AE$998,24,FALSE)</f>
        <v>#REF!</v>
      </c>
      <c r="O198" s="58" t="e">
        <f>VLOOKUP($S198,PercentGoalStats!$A$3:$AE$998,26,FALSE)</f>
        <v>#REF!</v>
      </c>
      <c r="P198" s="58" t="e">
        <f>VLOOKUP($S198,PercentGoalStats!$A$3:$AE$998,27,FALSE)</f>
        <v>#REF!</v>
      </c>
      <c r="Q198" s="58" t="e">
        <f>VLOOKUP($S198,PercentGoalStats!$A$3:$AE$998,29,FALSE)</f>
        <v>#REF!</v>
      </c>
      <c r="R198" s="58" t="e">
        <f>VLOOKUP($S198,PercentGoalStats!$A$3:$AE$998,30,FALSE)</f>
        <v>#REF!</v>
      </c>
      <c r="S198" s="53" t="e">
        <f>Fixtures!#REF!</f>
        <v>#REF!</v>
      </c>
      <c r="T198" s="54" t="e">
        <f>Fixtures!#REF!</f>
        <v>#REF!</v>
      </c>
      <c r="U198" s="53" t="e">
        <f>Fixtures!#REF!</f>
        <v>#REF!</v>
      </c>
      <c r="V198" s="57" t="e">
        <f>VLOOKUP($U198,PercentGoalStats!$A$3:$AE$998,5,FALSE)</f>
        <v>#REF!</v>
      </c>
      <c r="W198" s="58" t="e">
        <f>VLOOKUP($U198,PercentGoalStats!$A$3:$AE$998,7,FALSE)</f>
        <v>#REF!</v>
      </c>
      <c r="X198" s="58" t="e">
        <f>VLOOKUP($U198,PercentGoalStats!$A$3:$AE$998,8,FALSE)</f>
        <v>#REF!</v>
      </c>
      <c r="Y198" s="58" t="e">
        <f>VLOOKUP($U198,PercentGoalStats!$A$3:$AE$998,10,FALSE)</f>
        <v>#REF!</v>
      </c>
      <c r="Z198" s="58" t="e">
        <f>VLOOKUP($U198,PercentGoalStats!$A$3:$AE$998,11,FALSE)</f>
        <v>#REF!</v>
      </c>
      <c r="AA198" s="58" t="e">
        <f>VLOOKUP($U198,PercentGoalStats!$A$3:$AE$998,13,FALSE)</f>
        <v>#REF!</v>
      </c>
      <c r="AB198" s="58" t="e">
        <f>VLOOKUP($U198,PercentGoalStats!$A$3:$AE$998,14,FALSE)</f>
        <v>#REF!</v>
      </c>
      <c r="AC198" s="58" t="e">
        <f>VLOOKUP($U198,PercentGoalStats!$A$3:$AE$998,16,FALSE)</f>
        <v>#REF!</v>
      </c>
      <c r="AD198" s="58" t="e">
        <f>VLOOKUP($U198,PercentGoalStats!$A$3:$AE$998,17,FALSE)</f>
        <v>#REF!</v>
      </c>
      <c r="AE198" s="58" t="e">
        <f>VLOOKUP($U198,PercentGoalStats!$A$3:$AE$998,19,FALSE)</f>
        <v>#REF!</v>
      </c>
      <c r="AF198" s="58" t="e">
        <f>VLOOKUP($U198,PercentGoalStats!$A$3:$AE$998,20,FALSE)</f>
        <v>#REF!</v>
      </c>
      <c r="AG198" s="58" t="e">
        <f>VLOOKUP($U198,PercentGoalStats!$A$3:$AE$998,22,FALSE)</f>
        <v>#REF!</v>
      </c>
      <c r="AH198" s="58" t="e">
        <f>VLOOKUP($U198,PercentGoalStats!$A$3:$AE$998,23,FALSE)</f>
        <v>#REF!</v>
      </c>
      <c r="AI198" s="58" t="e">
        <f>VLOOKUP($U198,PercentGoalStats!$A$3:$AE$998,25,FALSE)</f>
        <v>#REF!</v>
      </c>
      <c r="AJ198" s="58" t="e">
        <f>VLOOKUP($U198,PercentGoalStats!$A$3:$AE$998,26,FALSE)</f>
        <v>#REF!</v>
      </c>
      <c r="AK198" s="58" t="e">
        <f>VLOOKUP($U198,PercentGoalStats!$A$3:$AE$998,28,FALSE)</f>
        <v>#REF!</v>
      </c>
      <c r="AL198" s="58" t="e">
        <f>VLOOKUP($U198,PercentGoalStats!$A$3:$AE$998,29,FALSE)</f>
        <v>#REF!</v>
      </c>
      <c r="AM198" s="58" t="e">
        <f>VLOOKUP($U198,PercentGoalStats!$A$3:$AE$998,31,FALSE)</f>
        <v>#REF!</v>
      </c>
    </row>
    <row r="199" spans="1:39" hidden="1" x14ac:dyDescent="0.3">
      <c r="A199" s="57" t="e">
        <f>VLOOKUP($S199,PercentGoalStats!$A$3:$AE$998,5,FALSE)</f>
        <v>#REF!</v>
      </c>
      <c r="B199" s="58" t="e">
        <f>VLOOKUP($S199,PercentGoalStats!$A$3:$AE$998,6,FALSE)</f>
        <v>#REF!</v>
      </c>
      <c r="C199" s="58" t="e">
        <f>VLOOKUP($S199,PercentGoalStats!$A$3:$AE$998,8,FALSE)</f>
        <v>#REF!</v>
      </c>
      <c r="D199" s="58" t="e">
        <f>VLOOKUP($S199,PercentGoalStats!$A$3:$AE$998,9,FALSE)</f>
        <v>#REF!</v>
      </c>
      <c r="E199" s="58" t="e">
        <f>VLOOKUP($S199,PercentGoalStats!$A$3:$AE$998,11,FALSE)</f>
        <v>#REF!</v>
      </c>
      <c r="F199" s="58" t="e">
        <f>VLOOKUP($S199,PercentGoalStats!$A$3:$AE$998,12,FALSE)</f>
        <v>#REF!</v>
      </c>
      <c r="G199" s="58" t="e">
        <f>VLOOKUP($S199,PercentGoalStats!$A$3:$AE$998,14,FALSE)</f>
        <v>#REF!</v>
      </c>
      <c r="H199" s="58" t="e">
        <f>VLOOKUP($S199,PercentGoalStats!$A$3:$AE$998,15,FALSE)</f>
        <v>#REF!</v>
      </c>
      <c r="I199" s="58" t="e">
        <f>VLOOKUP($S199,PercentGoalStats!$A$3:$AE$998,17,FALSE)</f>
        <v>#REF!</v>
      </c>
      <c r="J199" s="58" t="e">
        <f>VLOOKUP($S199,PercentGoalStats!$A$3:$AE$998,18,FALSE)</f>
        <v>#REF!</v>
      </c>
      <c r="K199" s="58" t="e">
        <f>VLOOKUP($S199,PercentGoalStats!$A$3:$AE$998,20,FALSE)</f>
        <v>#REF!</v>
      </c>
      <c r="L199" s="58" t="e">
        <f>VLOOKUP($S199,PercentGoalStats!$A$3:$AE$998,21,FALSE)</f>
        <v>#REF!</v>
      </c>
      <c r="M199" s="58" t="e">
        <f>VLOOKUP($S199,PercentGoalStats!$A$3:$AE$998,23,FALSE)</f>
        <v>#REF!</v>
      </c>
      <c r="N199" s="58" t="e">
        <f>VLOOKUP($S199,PercentGoalStats!$A$3:$AE$998,24,FALSE)</f>
        <v>#REF!</v>
      </c>
      <c r="O199" s="58" t="e">
        <f>VLOOKUP($S199,PercentGoalStats!$A$3:$AE$998,26,FALSE)</f>
        <v>#REF!</v>
      </c>
      <c r="P199" s="58" t="e">
        <f>VLOOKUP($S199,PercentGoalStats!$A$3:$AE$998,27,FALSE)</f>
        <v>#REF!</v>
      </c>
      <c r="Q199" s="58" t="e">
        <f>VLOOKUP($S199,PercentGoalStats!$A$3:$AE$998,29,FALSE)</f>
        <v>#REF!</v>
      </c>
      <c r="R199" s="58" t="e">
        <f>VLOOKUP($S199,PercentGoalStats!$A$3:$AE$998,30,FALSE)</f>
        <v>#REF!</v>
      </c>
      <c r="S199" s="53" t="e">
        <f>Fixtures!#REF!</f>
        <v>#REF!</v>
      </c>
      <c r="T199" s="54" t="e">
        <f>Fixtures!#REF!</f>
        <v>#REF!</v>
      </c>
      <c r="U199" s="53" t="e">
        <f>Fixtures!#REF!</f>
        <v>#REF!</v>
      </c>
      <c r="V199" s="57" t="e">
        <f>VLOOKUP($U199,PercentGoalStats!$A$3:$AE$998,5,FALSE)</f>
        <v>#REF!</v>
      </c>
      <c r="W199" s="58" t="e">
        <f>VLOOKUP($U199,PercentGoalStats!$A$3:$AE$998,7,FALSE)</f>
        <v>#REF!</v>
      </c>
      <c r="X199" s="58" t="e">
        <f>VLOOKUP($U199,PercentGoalStats!$A$3:$AE$998,8,FALSE)</f>
        <v>#REF!</v>
      </c>
      <c r="Y199" s="58" t="e">
        <f>VLOOKUP($U199,PercentGoalStats!$A$3:$AE$998,10,FALSE)</f>
        <v>#REF!</v>
      </c>
      <c r="Z199" s="58" t="e">
        <f>VLOOKUP($U199,PercentGoalStats!$A$3:$AE$998,11,FALSE)</f>
        <v>#REF!</v>
      </c>
      <c r="AA199" s="58" t="e">
        <f>VLOOKUP($U199,PercentGoalStats!$A$3:$AE$998,13,FALSE)</f>
        <v>#REF!</v>
      </c>
      <c r="AB199" s="58" t="e">
        <f>VLOOKUP($U199,PercentGoalStats!$A$3:$AE$998,14,FALSE)</f>
        <v>#REF!</v>
      </c>
      <c r="AC199" s="58" t="e">
        <f>VLOOKUP($U199,PercentGoalStats!$A$3:$AE$998,16,FALSE)</f>
        <v>#REF!</v>
      </c>
      <c r="AD199" s="58" t="e">
        <f>VLOOKUP($U199,PercentGoalStats!$A$3:$AE$998,17,FALSE)</f>
        <v>#REF!</v>
      </c>
      <c r="AE199" s="58" t="e">
        <f>VLOOKUP($U199,PercentGoalStats!$A$3:$AE$998,19,FALSE)</f>
        <v>#REF!</v>
      </c>
      <c r="AF199" s="58" t="e">
        <f>VLOOKUP($U199,PercentGoalStats!$A$3:$AE$998,20,FALSE)</f>
        <v>#REF!</v>
      </c>
      <c r="AG199" s="58" t="e">
        <f>VLOOKUP($U199,PercentGoalStats!$A$3:$AE$998,22,FALSE)</f>
        <v>#REF!</v>
      </c>
      <c r="AH199" s="58" t="e">
        <f>VLOOKUP($U199,PercentGoalStats!$A$3:$AE$998,23,FALSE)</f>
        <v>#REF!</v>
      </c>
      <c r="AI199" s="58" t="e">
        <f>VLOOKUP($U199,PercentGoalStats!$A$3:$AE$998,25,FALSE)</f>
        <v>#REF!</v>
      </c>
      <c r="AJ199" s="58" t="e">
        <f>VLOOKUP($U199,PercentGoalStats!$A$3:$AE$998,26,FALSE)</f>
        <v>#REF!</v>
      </c>
      <c r="AK199" s="58" t="e">
        <f>VLOOKUP($U199,PercentGoalStats!$A$3:$AE$998,28,FALSE)</f>
        <v>#REF!</v>
      </c>
      <c r="AL199" s="58" t="e">
        <f>VLOOKUP($U199,PercentGoalStats!$A$3:$AE$998,29,FALSE)</f>
        <v>#REF!</v>
      </c>
      <c r="AM199" s="58" t="e">
        <f>VLOOKUP($U199,PercentGoalStats!$A$3:$AE$998,31,FALSE)</f>
        <v>#REF!</v>
      </c>
    </row>
    <row r="200" spans="1:39" hidden="1" x14ac:dyDescent="0.3">
      <c r="A200" s="57" t="e">
        <f>VLOOKUP($S200,PercentGoalStats!$A$3:$AE$998,5,FALSE)</f>
        <v>#REF!</v>
      </c>
      <c r="B200" s="58" t="e">
        <f>VLOOKUP($S200,PercentGoalStats!$A$3:$AE$998,6,FALSE)</f>
        <v>#REF!</v>
      </c>
      <c r="C200" s="58" t="e">
        <f>VLOOKUP($S200,PercentGoalStats!$A$3:$AE$998,8,FALSE)</f>
        <v>#REF!</v>
      </c>
      <c r="D200" s="58" t="e">
        <f>VLOOKUP($S200,PercentGoalStats!$A$3:$AE$998,9,FALSE)</f>
        <v>#REF!</v>
      </c>
      <c r="E200" s="58" t="e">
        <f>VLOOKUP($S200,PercentGoalStats!$A$3:$AE$998,11,FALSE)</f>
        <v>#REF!</v>
      </c>
      <c r="F200" s="58" t="e">
        <f>VLOOKUP($S200,PercentGoalStats!$A$3:$AE$998,12,FALSE)</f>
        <v>#REF!</v>
      </c>
      <c r="G200" s="58" t="e">
        <f>VLOOKUP($S200,PercentGoalStats!$A$3:$AE$998,14,FALSE)</f>
        <v>#REF!</v>
      </c>
      <c r="H200" s="58" t="e">
        <f>VLOOKUP($S200,PercentGoalStats!$A$3:$AE$998,15,FALSE)</f>
        <v>#REF!</v>
      </c>
      <c r="I200" s="58" t="e">
        <f>VLOOKUP($S200,PercentGoalStats!$A$3:$AE$998,17,FALSE)</f>
        <v>#REF!</v>
      </c>
      <c r="J200" s="58" t="e">
        <f>VLOOKUP($S200,PercentGoalStats!$A$3:$AE$998,18,FALSE)</f>
        <v>#REF!</v>
      </c>
      <c r="K200" s="58" t="e">
        <f>VLOOKUP($S200,PercentGoalStats!$A$3:$AE$998,20,FALSE)</f>
        <v>#REF!</v>
      </c>
      <c r="L200" s="58" t="e">
        <f>VLOOKUP($S200,PercentGoalStats!$A$3:$AE$998,21,FALSE)</f>
        <v>#REF!</v>
      </c>
      <c r="M200" s="58" t="e">
        <f>VLOOKUP($S200,PercentGoalStats!$A$3:$AE$998,23,FALSE)</f>
        <v>#REF!</v>
      </c>
      <c r="N200" s="58" t="e">
        <f>VLOOKUP($S200,PercentGoalStats!$A$3:$AE$998,24,FALSE)</f>
        <v>#REF!</v>
      </c>
      <c r="O200" s="58" t="e">
        <f>VLOOKUP($S200,PercentGoalStats!$A$3:$AE$998,26,FALSE)</f>
        <v>#REF!</v>
      </c>
      <c r="P200" s="58" t="e">
        <f>VLOOKUP($S200,PercentGoalStats!$A$3:$AE$998,27,FALSE)</f>
        <v>#REF!</v>
      </c>
      <c r="Q200" s="58" t="e">
        <f>VLOOKUP($S200,PercentGoalStats!$A$3:$AE$998,29,FALSE)</f>
        <v>#REF!</v>
      </c>
      <c r="R200" s="58" t="e">
        <f>VLOOKUP($S200,PercentGoalStats!$A$3:$AE$998,30,FALSE)</f>
        <v>#REF!</v>
      </c>
      <c r="S200" s="53" t="e">
        <f>Fixtures!#REF!</f>
        <v>#REF!</v>
      </c>
      <c r="T200" s="54" t="e">
        <f>Fixtures!#REF!</f>
        <v>#REF!</v>
      </c>
      <c r="U200" s="53" t="e">
        <f>Fixtures!#REF!</f>
        <v>#REF!</v>
      </c>
      <c r="V200" s="57" t="e">
        <f>VLOOKUP($U200,PercentGoalStats!$A$3:$AE$998,5,FALSE)</f>
        <v>#REF!</v>
      </c>
      <c r="W200" s="58" t="e">
        <f>VLOOKUP($U200,PercentGoalStats!$A$3:$AE$998,7,FALSE)</f>
        <v>#REF!</v>
      </c>
      <c r="X200" s="58" t="e">
        <f>VLOOKUP($U200,PercentGoalStats!$A$3:$AE$998,8,FALSE)</f>
        <v>#REF!</v>
      </c>
      <c r="Y200" s="58" t="e">
        <f>VLOOKUP($U200,PercentGoalStats!$A$3:$AE$998,10,FALSE)</f>
        <v>#REF!</v>
      </c>
      <c r="Z200" s="58" t="e">
        <f>VLOOKUP($U200,PercentGoalStats!$A$3:$AE$998,11,FALSE)</f>
        <v>#REF!</v>
      </c>
      <c r="AA200" s="58" t="e">
        <f>VLOOKUP($U200,PercentGoalStats!$A$3:$AE$998,13,FALSE)</f>
        <v>#REF!</v>
      </c>
      <c r="AB200" s="58" t="e">
        <f>VLOOKUP($U200,PercentGoalStats!$A$3:$AE$998,14,FALSE)</f>
        <v>#REF!</v>
      </c>
      <c r="AC200" s="58" t="e">
        <f>VLOOKUP($U200,PercentGoalStats!$A$3:$AE$998,16,FALSE)</f>
        <v>#REF!</v>
      </c>
      <c r="AD200" s="58" t="e">
        <f>VLOOKUP($U200,PercentGoalStats!$A$3:$AE$998,17,FALSE)</f>
        <v>#REF!</v>
      </c>
      <c r="AE200" s="58" t="e">
        <f>VLOOKUP($U200,PercentGoalStats!$A$3:$AE$998,19,FALSE)</f>
        <v>#REF!</v>
      </c>
      <c r="AF200" s="58" t="e">
        <f>VLOOKUP($U200,PercentGoalStats!$A$3:$AE$998,20,FALSE)</f>
        <v>#REF!</v>
      </c>
      <c r="AG200" s="58" t="e">
        <f>VLOOKUP($U200,PercentGoalStats!$A$3:$AE$998,22,FALSE)</f>
        <v>#REF!</v>
      </c>
      <c r="AH200" s="58" t="e">
        <f>VLOOKUP($U200,PercentGoalStats!$A$3:$AE$998,23,FALSE)</f>
        <v>#REF!</v>
      </c>
      <c r="AI200" s="58" t="e">
        <f>VLOOKUP($U200,PercentGoalStats!$A$3:$AE$998,25,FALSE)</f>
        <v>#REF!</v>
      </c>
      <c r="AJ200" s="58" t="e">
        <f>VLOOKUP($U200,PercentGoalStats!$A$3:$AE$998,26,FALSE)</f>
        <v>#REF!</v>
      </c>
      <c r="AK200" s="58" t="e">
        <f>VLOOKUP($U200,PercentGoalStats!$A$3:$AE$998,28,FALSE)</f>
        <v>#REF!</v>
      </c>
      <c r="AL200" s="58" t="e">
        <f>VLOOKUP($U200,PercentGoalStats!$A$3:$AE$998,29,FALSE)</f>
        <v>#REF!</v>
      </c>
      <c r="AM200" s="58" t="e">
        <f>VLOOKUP($U200,PercentGoalStats!$A$3:$AE$998,31,FALSE)</f>
        <v>#REF!</v>
      </c>
    </row>
    <row r="201" spans="1:39" hidden="1" x14ac:dyDescent="0.3">
      <c r="A201" s="57" t="e">
        <f>VLOOKUP($S201,PercentGoalStats!$A$3:$AE$998,5,FALSE)</f>
        <v>#REF!</v>
      </c>
      <c r="B201" s="58" t="e">
        <f>VLOOKUP($S201,PercentGoalStats!$A$3:$AE$998,6,FALSE)</f>
        <v>#REF!</v>
      </c>
      <c r="C201" s="58" t="e">
        <f>VLOOKUP($S201,PercentGoalStats!$A$3:$AE$998,8,FALSE)</f>
        <v>#REF!</v>
      </c>
      <c r="D201" s="58" t="e">
        <f>VLOOKUP($S201,PercentGoalStats!$A$3:$AE$998,9,FALSE)</f>
        <v>#REF!</v>
      </c>
      <c r="E201" s="58" t="e">
        <f>VLOOKUP($S201,PercentGoalStats!$A$3:$AE$998,11,FALSE)</f>
        <v>#REF!</v>
      </c>
      <c r="F201" s="58" t="e">
        <f>VLOOKUP($S201,PercentGoalStats!$A$3:$AE$998,12,FALSE)</f>
        <v>#REF!</v>
      </c>
      <c r="G201" s="58" t="e">
        <f>VLOOKUP($S201,PercentGoalStats!$A$3:$AE$998,14,FALSE)</f>
        <v>#REF!</v>
      </c>
      <c r="H201" s="58" t="e">
        <f>VLOOKUP($S201,PercentGoalStats!$A$3:$AE$998,15,FALSE)</f>
        <v>#REF!</v>
      </c>
      <c r="I201" s="58" t="e">
        <f>VLOOKUP($S201,PercentGoalStats!$A$3:$AE$998,17,FALSE)</f>
        <v>#REF!</v>
      </c>
      <c r="J201" s="58" t="e">
        <f>VLOOKUP($S201,PercentGoalStats!$A$3:$AE$998,18,FALSE)</f>
        <v>#REF!</v>
      </c>
      <c r="K201" s="58" t="e">
        <f>VLOOKUP($S201,PercentGoalStats!$A$3:$AE$998,20,FALSE)</f>
        <v>#REF!</v>
      </c>
      <c r="L201" s="58" t="e">
        <f>VLOOKUP($S201,PercentGoalStats!$A$3:$AE$998,21,FALSE)</f>
        <v>#REF!</v>
      </c>
      <c r="M201" s="58" t="e">
        <f>VLOOKUP($S201,PercentGoalStats!$A$3:$AE$998,23,FALSE)</f>
        <v>#REF!</v>
      </c>
      <c r="N201" s="58" t="e">
        <f>VLOOKUP($S201,PercentGoalStats!$A$3:$AE$998,24,FALSE)</f>
        <v>#REF!</v>
      </c>
      <c r="O201" s="58" t="e">
        <f>VLOOKUP($S201,PercentGoalStats!$A$3:$AE$998,26,FALSE)</f>
        <v>#REF!</v>
      </c>
      <c r="P201" s="58" t="e">
        <f>VLOOKUP($S201,PercentGoalStats!$A$3:$AE$998,27,FALSE)</f>
        <v>#REF!</v>
      </c>
      <c r="Q201" s="58" t="e">
        <f>VLOOKUP($S201,PercentGoalStats!$A$3:$AE$998,29,FALSE)</f>
        <v>#REF!</v>
      </c>
      <c r="R201" s="58" t="e">
        <f>VLOOKUP($S201,PercentGoalStats!$A$3:$AE$998,30,FALSE)</f>
        <v>#REF!</v>
      </c>
      <c r="S201" s="53" t="e">
        <f>Fixtures!#REF!</f>
        <v>#REF!</v>
      </c>
      <c r="T201" s="54" t="e">
        <f>Fixtures!#REF!</f>
        <v>#REF!</v>
      </c>
      <c r="U201" s="53" t="e">
        <f>Fixtures!#REF!</f>
        <v>#REF!</v>
      </c>
      <c r="V201" s="57" t="e">
        <f>VLOOKUP($U201,PercentGoalStats!$A$3:$AE$998,5,FALSE)</f>
        <v>#REF!</v>
      </c>
      <c r="W201" s="58" t="e">
        <f>VLOOKUP($U201,PercentGoalStats!$A$3:$AE$998,7,FALSE)</f>
        <v>#REF!</v>
      </c>
      <c r="X201" s="58" t="e">
        <f>VLOOKUP($U201,PercentGoalStats!$A$3:$AE$998,8,FALSE)</f>
        <v>#REF!</v>
      </c>
      <c r="Y201" s="58" t="e">
        <f>VLOOKUP($U201,PercentGoalStats!$A$3:$AE$998,10,FALSE)</f>
        <v>#REF!</v>
      </c>
      <c r="Z201" s="58" t="e">
        <f>VLOOKUP($U201,PercentGoalStats!$A$3:$AE$998,11,FALSE)</f>
        <v>#REF!</v>
      </c>
      <c r="AA201" s="58" t="e">
        <f>VLOOKUP($U201,PercentGoalStats!$A$3:$AE$998,13,FALSE)</f>
        <v>#REF!</v>
      </c>
      <c r="AB201" s="58" t="e">
        <f>VLOOKUP($U201,PercentGoalStats!$A$3:$AE$998,14,FALSE)</f>
        <v>#REF!</v>
      </c>
      <c r="AC201" s="58" t="e">
        <f>VLOOKUP($U201,PercentGoalStats!$A$3:$AE$998,16,FALSE)</f>
        <v>#REF!</v>
      </c>
      <c r="AD201" s="58" t="e">
        <f>VLOOKUP($U201,PercentGoalStats!$A$3:$AE$998,17,FALSE)</f>
        <v>#REF!</v>
      </c>
      <c r="AE201" s="58" t="e">
        <f>VLOOKUP($U201,PercentGoalStats!$A$3:$AE$998,19,FALSE)</f>
        <v>#REF!</v>
      </c>
      <c r="AF201" s="58" t="e">
        <f>VLOOKUP($U201,PercentGoalStats!$A$3:$AE$998,20,FALSE)</f>
        <v>#REF!</v>
      </c>
      <c r="AG201" s="58" t="e">
        <f>VLOOKUP($U201,PercentGoalStats!$A$3:$AE$998,22,FALSE)</f>
        <v>#REF!</v>
      </c>
      <c r="AH201" s="58" t="e">
        <f>VLOOKUP($U201,PercentGoalStats!$A$3:$AE$998,23,FALSE)</f>
        <v>#REF!</v>
      </c>
      <c r="AI201" s="58" t="e">
        <f>VLOOKUP($U201,PercentGoalStats!$A$3:$AE$998,25,FALSE)</f>
        <v>#REF!</v>
      </c>
      <c r="AJ201" s="58" t="e">
        <f>VLOOKUP($U201,PercentGoalStats!$A$3:$AE$998,26,FALSE)</f>
        <v>#REF!</v>
      </c>
      <c r="AK201" s="58" t="e">
        <f>VLOOKUP($U201,PercentGoalStats!$A$3:$AE$998,28,FALSE)</f>
        <v>#REF!</v>
      </c>
      <c r="AL201" s="58" t="e">
        <f>VLOOKUP($U201,PercentGoalStats!$A$3:$AE$998,29,FALSE)</f>
        <v>#REF!</v>
      </c>
      <c r="AM201" s="58" t="e">
        <f>VLOOKUP($U201,PercentGoalStats!$A$3:$AE$998,31,FALSE)</f>
        <v>#REF!</v>
      </c>
    </row>
    <row r="202" spans="1:39" hidden="1" x14ac:dyDescent="0.3">
      <c r="A202" s="57" t="e">
        <f>VLOOKUP($S202,PercentGoalStats!$A$3:$AE$998,5,FALSE)</f>
        <v>#REF!</v>
      </c>
      <c r="B202" s="58" t="e">
        <f>VLOOKUP($S202,PercentGoalStats!$A$3:$AE$998,6,FALSE)</f>
        <v>#REF!</v>
      </c>
      <c r="C202" s="58" t="e">
        <f>VLOOKUP($S202,PercentGoalStats!$A$3:$AE$998,8,FALSE)</f>
        <v>#REF!</v>
      </c>
      <c r="D202" s="58" t="e">
        <f>VLOOKUP($S202,PercentGoalStats!$A$3:$AE$998,9,FALSE)</f>
        <v>#REF!</v>
      </c>
      <c r="E202" s="58" t="e">
        <f>VLOOKUP($S202,PercentGoalStats!$A$3:$AE$998,11,FALSE)</f>
        <v>#REF!</v>
      </c>
      <c r="F202" s="58" t="e">
        <f>VLOOKUP($S202,PercentGoalStats!$A$3:$AE$998,12,FALSE)</f>
        <v>#REF!</v>
      </c>
      <c r="G202" s="58" t="e">
        <f>VLOOKUP($S202,PercentGoalStats!$A$3:$AE$998,14,FALSE)</f>
        <v>#REF!</v>
      </c>
      <c r="H202" s="58" t="e">
        <f>VLOOKUP($S202,PercentGoalStats!$A$3:$AE$998,15,FALSE)</f>
        <v>#REF!</v>
      </c>
      <c r="I202" s="58" t="e">
        <f>VLOOKUP($S202,PercentGoalStats!$A$3:$AE$998,17,FALSE)</f>
        <v>#REF!</v>
      </c>
      <c r="J202" s="58" t="e">
        <f>VLOOKUP($S202,PercentGoalStats!$A$3:$AE$998,18,FALSE)</f>
        <v>#REF!</v>
      </c>
      <c r="K202" s="58" t="e">
        <f>VLOOKUP($S202,PercentGoalStats!$A$3:$AE$998,20,FALSE)</f>
        <v>#REF!</v>
      </c>
      <c r="L202" s="58" t="e">
        <f>VLOOKUP($S202,PercentGoalStats!$A$3:$AE$998,21,FALSE)</f>
        <v>#REF!</v>
      </c>
      <c r="M202" s="58" t="e">
        <f>VLOOKUP($S202,PercentGoalStats!$A$3:$AE$998,23,FALSE)</f>
        <v>#REF!</v>
      </c>
      <c r="N202" s="58" t="e">
        <f>VLOOKUP($S202,PercentGoalStats!$A$3:$AE$998,24,FALSE)</f>
        <v>#REF!</v>
      </c>
      <c r="O202" s="58" t="e">
        <f>VLOOKUP($S202,PercentGoalStats!$A$3:$AE$998,26,FALSE)</f>
        <v>#REF!</v>
      </c>
      <c r="P202" s="58" t="e">
        <f>VLOOKUP($S202,PercentGoalStats!$A$3:$AE$998,27,FALSE)</f>
        <v>#REF!</v>
      </c>
      <c r="Q202" s="58" t="e">
        <f>VLOOKUP($S202,PercentGoalStats!$A$3:$AE$998,29,FALSE)</f>
        <v>#REF!</v>
      </c>
      <c r="R202" s="58" t="e">
        <f>VLOOKUP($S202,PercentGoalStats!$A$3:$AE$998,30,FALSE)</f>
        <v>#REF!</v>
      </c>
      <c r="S202" s="53" t="e">
        <f>Fixtures!#REF!</f>
        <v>#REF!</v>
      </c>
      <c r="T202" s="54" t="e">
        <f>Fixtures!#REF!</f>
        <v>#REF!</v>
      </c>
      <c r="U202" s="53" t="e">
        <f>Fixtures!#REF!</f>
        <v>#REF!</v>
      </c>
      <c r="V202" s="57" t="e">
        <f>VLOOKUP($U202,PercentGoalStats!$A$3:$AE$998,5,FALSE)</f>
        <v>#REF!</v>
      </c>
      <c r="W202" s="58" t="e">
        <f>VLOOKUP($U202,PercentGoalStats!$A$3:$AE$998,7,FALSE)</f>
        <v>#REF!</v>
      </c>
      <c r="X202" s="58" t="e">
        <f>VLOOKUP($U202,PercentGoalStats!$A$3:$AE$998,8,FALSE)</f>
        <v>#REF!</v>
      </c>
      <c r="Y202" s="58" t="e">
        <f>VLOOKUP($U202,PercentGoalStats!$A$3:$AE$998,10,FALSE)</f>
        <v>#REF!</v>
      </c>
      <c r="Z202" s="58" t="e">
        <f>VLOOKUP($U202,PercentGoalStats!$A$3:$AE$998,11,FALSE)</f>
        <v>#REF!</v>
      </c>
      <c r="AA202" s="58" t="e">
        <f>VLOOKUP($U202,PercentGoalStats!$A$3:$AE$998,13,FALSE)</f>
        <v>#REF!</v>
      </c>
      <c r="AB202" s="58" t="e">
        <f>VLOOKUP($U202,PercentGoalStats!$A$3:$AE$998,14,FALSE)</f>
        <v>#REF!</v>
      </c>
      <c r="AC202" s="58" t="e">
        <f>VLOOKUP($U202,PercentGoalStats!$A$3:$AE$998,16,FALSE)</f>
        <v>#REF!</v>
      </c>
      <c r="AD202" s="58" t="e">
        <f>VLOOKUP($U202,PercentGoalStats!$A$3:$AE$998,17,FALSE)</f>
        <v>#REF!</v>
      </c>
      <c r="AE202" s="58" t="e">
        <f>VLOOKUP($U202,PercentGoalStats!$A$3:$AE$998,19,FALSE)</f>
        <v>#REF!</v>
      </c>
      <c r="AF202" s="58" t="e">
        <f>VLOOKUP($U202,PercentGoalStats!$A$3:$AE$998,20,FALSE)</f>
        <v>#REF!</v>
      </c>
      <c r="AG202" s="58" t="e">
        <f>VLOOKUP($U202,PercentGoalStats!$A$3:$AE$998,22,FALSE)</f>
        <v>#REF!</v>
      </c>
      <c r="AH202" s="58" t="e">
        <f>VLOOKUP($U202,PercentGoalStats!$A$3:$AE$998,23,FALSE)</f>
        <v>#REF!</v>
      </c>
      <c r="AI202" s="58" t="e">
        <f>VLOOKUP($U202,PercentGoalStats!$A$3:$AE$998,25,FALSE)</f>
        <v>#REF!</v>
      </c>
      <c r="AJ202" s="58" t="e">
        <f>VLOOKUP($U202,PercentGoalStats!$A$3:$AE$998,26,FALSE)</f>
        <v>#REF!</v>
      </c>
      <c r="AK202" s="58" t="e">
        <f>VLOOKUP($U202,PercentGoalStats!$A$3:$AE$998,28,FALSE)</f>
        <v>#REF!</v>
      </c>
      <c r="AL202" s="58" t="e">
        <f>VLOOKUP($U202,PercentGoalStats!$A$3:$AE$998,29,FALSE)</f>
        <v>#REF!</v>
      </c>
      <c r="AM202" s="58" t="e">
        <f>VLOOKUP($U202,PercentGoalStats!$A$3:$AE$998,31,FALSE)</f>
        <v>#REF!</v>
      </c>
    </row>
    <row r="203" spans="1:39" hidden="1" x14ac:dyDescent="0.3">
      <c r="A203" s="57" t="e">
        <f>VLOOKUP($S203,PercentGoalStats!$A$3:$AE$998,5,FALSE)</f>
        <v>#REF!</v>
      </c>
      <c r="B203" s="58" t="e">
        <f>VLOOKUP($S203,PercentGoalStats!$A$3:$AE$998,6,FALSE)</f>
        <v>#REF!</v>
      </c>
      <c r="C203" s="58" t="e">
        <f>VLOOKUP($S203,PercentGoalStats!$A$3:$AE$998,8,FALSE)</f>
        <v>#REF!</v>
      </c>
      <c r="D203" s="58" t="e">
        <f>VLOOKUP($S203,PercentGoalStats!$A$3:$AE$998,9,FALSE)</f>
        <v>#REF!</v>
      </c>
      <c r="E203" s="58" t="e">
        <f>VLOOKUP($S203,PercentGoalStats!$A$3:$AE$998,11,FALSE)</f>
        <v>#REF!</v>
      </c>
      <c r="F203" s="58" t="e">
        <f>VLOOKUP($S203,PercentGoalStats!$A$3:$AE$998,12,FALSE)</f>
        <v>#REF!</v>
      </c>
      <c r="G203" s="58" t="e">
        <f>VLOOKUP($S203,PercentGoalStats!$A$3:$AE$998,14,FALSE)</f>
        <v>#REF!</v>
      </c>
      <c r="H203" s="58" t="e">
        <f>VLOOKUP($S203,PercentGoalStats!$A$3:$AE$998,15,FALSE)</f>
        <v>#REF!</v>
      </c>
      <c r="I203" s="58" t="e">
        <f>VLOOKUP($S203,PercentGoalStats!$A$3:$AE$998,17,FALSE)</f>
        <v>#REF!</v>
      </c>
      <c r="J203" s="58" t="e">
        <f>VLOOKUP($S203,PercentGoalStats!$A$3:$AE$998,18,FALSE)</f>
        <v>#REF!</v>
      </c>
      <c r="K203" s="58" t="e">
        <f>VLOOKUP($S203,PercentGoalStats!$A$3:$AE$998,20,FALSE)</f>
        <v>#REF!</v>
      </c>
      <c r="L203" s="58" t="e">
        <f>VLOOKUP($S203,PercentGoalStats!$A$3:$AE$998,21,FALSE)</f>
        <v>#REF!</v>
      </c>
      <c r="M203" s="58" t="e">
        <f>VLOOKUP($S203,PercentGoalStats!$A$3:$AE$998,23,FALSE)</f>
        <v>#REF!</v>
      </c>
      <c r="N203" s="58" t="e">
        <f>VLOOKUP($S203,PercentGoalStats!$A$3:$AE$998,24,FALSE)</f>
        <v>#REF!</v>
      </c>
      <c r="O203" s="58" t="e">
        <f>VLOOKUP($S203,PercentGoalStats!$A$3:$AE$998,26,FALSE)</f>
        <v>#REF!</v>
      </c>
      <c r="P203" s="58" t="e">
        <f>VLOOKUP($S203,PercentGoalStats!$A$3:$AE$998,27,FALSE)</f>
        <v>#REF!</v>
      </c>
      <c r="Q203" s="58" t="e">
        <f>VLOOKUP($S203,PercentGoalStats!$A$3:$AE$998,29,FALSE)</f>
        <v>#REF!</v>
      </c>
      <c r="R203" s="58" t="e">
        <f>VLOOKUP($S203,PercentGoalStats!$A$3:$AE$998,30,FALSE)</f>
        <v>#REF!</v>
      </c>
      <c r="S203" s="53" t="e">
        <f>Fixtures!#REF!</f>
        <v>#REF!</v>
      </c>
      <c r="T203" s="54" t="e">
        <f>Fixtures!#REF!</f>
        <v>#REF!</v>
      </c>
      <c r="U203" s="53" t="e">
        <f>Fixtures!#REF!</f>
        <v>#REF!</v>
      </c>
      <c r="V203" s="57" t="e">
        <f>VLOOKUP($U203,PercentGoalStats!$A$3:$AE$998,5,FALSE)</f>
        <v>#REF!</v>
      </c>
      <c r="W203" s="58" t="e">
        <f>VLOOKUP($U203,PercentGoalStats!$A$3:$AE$998,7,FALSE)</f>
        <v>#REF!</v>
      </c>
      <c r="X203" s="58" t="e">
        <f>VLOOKUP($U203,PercentGoalStats!$A$3:$AE$998,8,FALSE)</f>
        <v>#REF!</v>
      </c>
      <c r="Y203" s="58" t="e">
        <f>VLOOKUP($U203,PercentGoalStats!$A$3:$AE$998,10,FALSE)</f>
        <v>#REF!</v>
      </c>
      <c r="Z203" s="58" t="e">
        <f>VLOOKUP($U203,PercentGoalStats!$A$3:$AE$998,11,FALSE)</f>
        <v>#REF!</v>
      </c>
      <c r="AA203" s="58" t="e">
        <f>VLOOKUP($U203,PercentGoalStats!$A$3:$AE$998,13,FALSE)</f>
        <v>#REF!</v>
      </c>
      <c r="AB203" s="58" t="e">
        <f>VLOOKUP($U203,PercentGoalStats!$A$3:$AE$998,14,FALSE)</f>
        <v>#REF!</v>
      </c>
      <c r="AC203" s="58" t="e">
        <f>VLOOKUP($U203,PercentGoalStats!$A$3:$AE$998,16,FALSE)</f>
        <v>#REF!</v>
      </c>
      <c r="AD203" s="58" t="e">
        <f>VLOOKUP($U203,PercentGoalStats!$A$3:$AE$998,17,FALSE)</f>
        <v>#REF!</v>
      </c>
      <c r="AE203" s="58" t="e">
        <f>VLOOKUP($U203,PercentGoalStats!$A$3:$AE$998,19,FALSE)</f>
        <v>#REF!</v>
      </c>
      <c r="AF203" s="58" t="e">
        <f>VLOOKUP($U203,PercentGoalStats!$A$3:$AE$998,20,FALSE)</f>
        <v>#REF!</v>
      </c>
      <c r="AG203" s="58" t="e">
        <f>VLOOKUP($U203,PercentGoalStats!$A$3:$AE$998,22,FALSE)</f>
        <v>#REF!</v>
      </c>
      <c r="AH203" s="58" t="e">
        <f>VLOOKUP($U203,PercentGoalStats!$A$3:$AE$998,23,FALSE)</f>
        <v>#REF!</v>
      </c>
      <c r="AI203" s="58" t="e">
        <f>VLOOKUP($U203,PercentGoalStats!$A$3:$AE$998,25,FALSE)</f>
        <v>#REF!</v>
      </c>
      <c r="AJ203" s="58" t="e">
        <f>VLOOKUP($U203,PercentGoalStats!$A$3:$AE$998,26,FALSE)</f>
        <v>#REF!</v>
      </c>
      <c r="AK203" s="58" t="e">
        <f>VLOOKUP($U203,PercentGoalStats!$A$3:$AE$998,28,FALSE)</f>
        <v>#REF!</v>
      </c>
      <c r="AL203" s="58" t="e">
        <f>VLOOKUP($U203,PercentGoalStats!$A$3:$AE$998,29,FALSE)</f>
        <v>#REF!</v>
      </c>
      <c r="AM203" s="58" t="e">
        <f>VLOOKUP($U203,PercentGoalStats!$A$3:$AE$998,31,FALSE)</f>
        <v>#REF!</v>
      </c>
    </row>
    <row r="204" spans="1:39" hidden="1" x14ac:dyDescent="0.3">
      <c r="A204" s="57" t="e">
        <f>VLOOKUP($S204,PercentGoalStats!$A$3:$AE$998,5,FALSE)</f>
        <v>#REF!</v>
      </c>
      <c r="B204" s="58" t="e">
        <f>VLOOKUP($S204,PercentGoalStats!$A$3:$AE$998,6,FALSE)</f>
        <v>#REF!</v>
      </c>
      <c r="C204" s="58" t="e">
        <f>VLOOKUP($S204,PercentGoalStats!$A$3:$AE$998,8,FALSE)</f>
        <v>#REF!</v>
      </c>
      <c r="D204" s="58" t="e">
        <f>VLOOKUP($S204,PercentGoalStats!$A$3:$AE$998,9,FALSE)</f>
        <v>#REF!</v>
      </c>
      <c r="E204" s="58" t="e">
        <f>VLOOKUP($S204,PercentGoalStats!$A$3:$AE$998,11,FALSE)</f>
        <v>#REF!</v>
      </c>
      <c r="F204" s="58" t="e">
        <f>VLOOKUP($S204,PercentGoalStats!$A$3:$AE$998,12,FALSE)</f>
        <v>#REF!</v>
      </c>
      <c r="G204" s="58" t="e">
        <f>VLOOKUP($S204,PercentGoalStats!$A$3:$AE$998,14,FALSE)</f>
        <v>#REF!</v>
      </c>
      <c r="H204" s="58" t="e">
        <f>VLOOKUP($S204,PercentGoalStats!$A$3:$AE$998,15,FALSE)</f>
        <v>#REF!</v>
      </c>
      <c r="I204" s="58" t="e">
        <f>VLOOKUP($S204,PercentGoalStats!$A$3:$AE$998,17,FALSE)</f>
        <v>#REF!</v>
      </c>
      <c r="J204" s="58" t="e">
        <f>VLOOKUP($S204,PercentGoalStats!$A$3:$AE$998,18,FALSE)</f>
        <v>#REF!</v>
      </c>
      <c r="K204" s="58" t="e">
        <f>VLOOKUP($S204,PercentGoalStats!$A$3:$AE$998,20,FALSE)</f>
        <v>#REF!</v>
      </c>
      <c r="L204" s="58" t="e">
        <f>VLOOKUP($S204,PercentGoalStats!$A$3:$AE$998,21,FALSE)</f>
        <v>#REF!</v>
      </c>
      <c r="M204" s="58" t="e">
        <f>VLOOKUP($S204,PercentGoalStats!$A$3:$AE$998,23,FALSE)</f>
        <v>#REF!</v>
      </c>
      <c r="N204" s="58" t="e">
        <f>VLOOKUP($S204,PercentGoalStats!$A$3:$AE$998,24,FALSE)</f>
        <v>#REF!</v>
      </c>
      <c r="O204" s="58" t="e">
        <f>VLOOKUP($S204,PercentGoalStats!$A$3:$AE$998,26,FALSE)</f>
        <v>#REF!</v>
      </c>
      <c r="P204" s="58" t="e">
        <f>VLOOKUP($S204,PercentGoalStats!$A$3:$AE$998,27,FALSE)</f>
        <v>#REF!</v>
      </c>
      <c r="Q204" s="58" t="e">
        <f>VLOOKUP($S204,PercentGoalStats!$A$3:$AE$998,29,FALSE)</f>
        <v>#REF!</v>
      </c>
      <c r="R204" s="58" t="e">
        <f>VLOOKUP($S204,PercentGoalStats!$A$3:$AE$998,30,FALSE)</f>
        <v>#REF!</v>
      </c>
      <c r="S204" s="53" t="e">
        <f>Fixtures!#REF!</f>
        <v>#REF!</v>
      </c>
      <c r="T204" s="54" t="e">
        <f>Fixtures!#REF!</f>
        <v>#REF!</v>
      </c>
      <c r="U204" s="53" t="e">
        <f>Fixtures!#REF!</f>
        <v>#REF!</v>
      </c>
      <c r="V204" s="57" t="e">
        <f>VLOOKUP($U204,PercentGoalStats!$A$3:$AE$998,5,FALSE)</f>
        <v>#REF!</v>
      </c>
      <c r="W204" s="58" t="e">
        <f>VLOOKUP($U204,PercentGoalStats!$A$3:$AE$998,7,FALSE)</f>
        <v>#REF!</v>
      </c>
      <c r="X204" s="58" t="e">
        <f>VLOOKUP($U204,PercentGoalStats!$A$3:$AE$998,8,FALSE)</f>
        <v>#REF!</v>
      </c>
      <c r="Y204" s="58" t="e">
        <f>VLOOKUP($U204,PercentGoalStats!$A$3:$AE$998,10,FALSE)</f>
        <v>#REF!</v>
      </c>
      <c r="Z204" s="58" t="e">
        <f>VLOOKUP($U204,PercentGoalStats!$A$3:$AE$998,11,FALSE)</f>
        <v>#REF!</v>
      </c>
      <c r="AA204" s="58" t="e">
        <f>VLOOKUP($U204,PercentGoalStats!$A$3:$AE$998,13,FALSE)</f>
        <v>#REF!</v>
      </c>
      <c r="AB204" s="58" t="e">
        <f>VLOOKUP($U204,PercentGoalStats!$A$3:$AE$998,14,FALSE)</f>
        <v>#REF!</v>
      </c>
      <c r="AC204" s="58" t="e">
        <f>VLOOKUP($U204,PercentGoalStats!$A$3:$AE$998,16,FALSE)</f>
        <v>#REF!</v>
      </c>
      <c r="AD204" s="58" t="e">
        <f>VLOOKUP($U204,PercentGoalStats!$A$3:$AE$998,17,FALSE)</f>
        <v>#REF!</v>
      </c>
      <c r="AE204" s="58" t="e">
        <f>VLOOKUP($U204,PercentGoalStats!$A$3:$AE$998,19,FALSE)</f>
        <v>#REF!</v>
      </c>
      <c r="AF204" s="58" t="e">
        <f>VLOOKUP($U204,PercentGoalStats!$A$3:$AE$998,20,FALSE)</f>
        <v>#REF!</v>
      </c>
      <c r="AG204" s="58" t="e">
        <f>VLOOKUP($U204,PercentGoalStats!$A$3:$AE$998,22,FALSE)</f>
        <v>#REF!</v>
      </c>
      <c r="AH204" s="58" t="e">
        <f>VLOOKUP($U204,PercentGoalStats!$A$3:$AE$998,23,FALSE)</f>
        <v>#REF!</v>
      </c>
      <c r="AI204" s="58" t="e">
        <f>VLOOKUP($U204,PercentGoalStats!$A$3:$AE$998,25,FALSE)</f>
        <v>#REF!</v>
      </c>
      <c r="AJ204" s="58" t="e">
        <f>VLOOKUP($U204,PercentGoalStats!$A$3:$AE$998,26,FALSE)</f>
        <v>#REF!</v>
      </c>
      <c r="AK204" s="58" t="e">
        <f>VLOOKUP($U204,PercentGoalStats!$A$3:$AE$998,28,FALSE)</f>
        <v>#REF!</v>
      </c>
      <c r="AL204" s="58" t="e">
        <f>VLOOKUP($U204,PercentGoalStats!$A$3:$AE$998,29,FALSE)</f>
        <v>#REF!</v>
      </c>
      <c r="AM204" s="58" t="e">
        <f>VLOOKUP($U204,PercentGoalStats!$A$3:$AE$998,31,FALSE)</f>
        <v>#REF!</v>
      </c>
    </row>
    <row r="205" spans="1:39" hidden="1" x14ac:dyDescent="0.3">
      <c r="A205" s="57" t="e">
        <f>VLOOKUP($S205,PercentGoalStats!$A$3:$AE$998,5,FALSE)</f>
        <v>#REF!</v>
      </c>
      <c r="B205" s="58" t="e">
        <f>VLOOKUP($S205,PercentGoalStats!$A$3:$AE$998,6,FALSE)</f>
        <v>#REF!</v>
      </c>
      <c r="C205" s="58" t="e">
        <f>VLOOKUP($S205,PercentGoalStats!$A$3:$AE$998,8,FALSE)</f>
        <v>#REF!</v>
      </c>
      <c r="D205" s="58" t="e">
        <f>VLOOKUP($S205,PercentGoalStats!$A$3:$AE$998,9,FALSE)</f>
        <v>#REF!</v>
      </c>
      <c r="E205" s="58" t="e">
        <f>VLOOKUP($S205,PercentGoalStats!$A$3:$AE$998,11,FALSE)</f>
        <v>#REF!</v>
      </c>
      <c r="F205" s="58" t="e">
        <f>VLOOKUP($S205,PercentGoalStats!$A$3:$AE$998,12,FALSE)</f>
        <v>#REF!</v>
      </c>
      <c r="G205" s="58" t="e">
        <f>VLOOKUP($S205,PercentGoalStats!$A$3:$AE$998,14,FALSE)</f>
        <v>#REF!</v>
      </c>
      <c r="H205" s="58" t="e">
        <f>VLOOKUP($S205,PercentGoalStats!$A$3:$AE$998,15,FALSE)</f>
        <v>#REF!</v>
      </c>
      <c r="I205" s="58" t="e">
        <f>VLOOKUP($S205,PercentGoalStats!$A$3:$AE$998,17,FALSE)</f>
        <v>#REF!</v>
      </c>
      <c r="J205" s="58" t="e">
        <f>VLOOKUP($S205,PercentGoalStats!$A$3:$AE$998,18,FALSE)</f>
        <v>#REF!</v>
      </c>
      <c r="K205" s="58" t="e">
        <f>VLOOKUP($S205,PercentGoalStats!$A$3:$AE$998,20,FALSE)</f>
        <v>#REF!</v>
      </c>
      <c r="L205" s="58" t="e">
        <f>VLOOKUP($S205,PercentGoalStats!$A$3:$AE$998,21,FALSE)</f>
        <v>#REF!</v>
      </c>
      <c r="M205" s="58" t="e">
        <f>VLOOKUP($S205,PercentGoalStats!$A$3:$AE$998,23,FALSE)</f>
        <v>#REF!</v>
      </c>
      <c r="N205" s="58" t="e">
        <f>VLOOKUP($S205,PercentGoalStats!$A$3:$AE$998,24,FALSE)</f>
        <v>#REF!</v>
      </c>
      <c r="O205" s="58" t="e">
        <f>VLOOKUP($S205,PercentGoalStats!$A$3:$AE$998,26,FALSE)</f>
        <v>#REF!</v>
      </c>
      <c r="P205" s="58" t="e">
        <f>VLOOKUP($S205,PercentGoalStats!$A$3:$AE$998,27,FALSE)</f>
        <v>#REF!</v>
      </c>
      <c r="Q205" s="58" t="e">
        <f>VLOOKUP($S205,PercentGoalStats!$A$3:$AE$998,29,FALSE)</f>
        <v>#REF!</v>
      </c>
      <c r="R205" s="58" t="e">
        <f>VLOOKUP($S205,PercentGoalStats!$A$3:$AE$998,30,FALSE)</f>
        <v>#REF!</v>
      </c>
      <c r="S205" s="53" t="e">
        <f>Fixtures!#REF!</f>
        <v>#REF!</v>
      </c>
      <c r="T205" s="54" t="e">
        <f>Fixtures!#REF!</f>
        <v>#REF!</v>
      </c>
      <c r="U205" s="53" t="e">
        <f>Fixtures!#REF!</f>
        <v>#REF!</v>
      </c>
      <c r="V205" s="57" t="e">
        <f>VLOOKUP($U205,PercentGoalStats!$A$3:$AE$998,5,FALSE)</f>
        <v>#REF!</v>
      </c>
      <c r="W205" s="58" t="e">
        <f>VLOOKUP($U205,PercentGoalStats!$A$3:$AE$998,7,FALSE)</f>
        <v>#REF!</v>
      </c>
      <c r="X205" s="58" t="e">
        <f>VLOOKUP($U205,PercentGoalStats!$A$3:$AE$998,8,FALSE)</f>
        <v>#REF!</v>
      </c>
      <c r="Y205" s="58" t="e">
        <f>VLOOKUP($U205,PercentGoalStats!$A$3:$AE$998,10,FALSE)</f>
        <v>#REF!</v>
      </c>
      <c r="Z205" s="58" t="e">
        <f>VLOOKUP($U205,PercentGoalStats!$A$3:$AE$998,11,FALSE)</f>
        <v>#REF!</v>
      </c>
      <c r="AA205" s="58" t="e">
        <f>VLOOKUP($U205,PercentGoalStats!$A$3:$AE$998,13,FALSE)</f>
        <v>#REF!</v>
      </c>
      <c r="AB205" s="58" t="e">
        <f>VLOOKUP($U205,PercentGoalStats!$A$3:$AE$998,14,FALSE)</f>
        <v>#REF!</v>
      </c>
      <c r="AC205" s="58" t="e">
        <f>VLOOKUP($U205,PercentGoalStats!$A$3:$AE$998,16,FALSE)</f>
        <v>#REF!</v>
      </c>
      <c r="AD205" s="58" t="e">
        <f>VLOOKUP($U205,PercentGoalStats!$A$3:$AE$998,17,FALSE)</f>
        <v>#REF!</v>
      </c>
      <c r="AE205" s="58" t="e">
        <f>VLOOKUP($U205,PercentGoalStats!$A$3:$AE$998,19,FALSE)</f>
        <v>#REF!</v>
      </c>
      <c r="AF205" s="58" t="e">
        <f>VLOOKUP($U205,PercentGoalStats!$A$3:$AE$998,20,FALSE)</f>
        <v>#REF!</v>
      </c>
      <c r="AG205" s="58" t="e">
        <f>VLOOKUP($U205,PercentGoalStats!$A$3:$AE$998,22,FALSE)</f>
        <v>#REF!</v>
      </c>
      <c r="AH205" s="58" t="e">
        <f>VLOOKUP($U205,PercentGoalStats!$A$3:$AE$998,23,FALSE)</f>
        <v>#REF!</v>
      </c>
      <c r="AI205" s="58" t="e">
        <f>VLOOKUP($U205,PercentGoalStats!$A$3:$AE$998,25,FALSE)</f>
        <v>#REF!</v>
      </c>
      <c r="AJ205" s="58" t="e">
        <f>VLOOKUP($U205,PercentGoalStats!$A$3:$AE$998,26,FALSE)</f>
        <v>#REF!</v>
      </c>
      <c r="AK205" s="58" t="e">
        <f>VLOOKUP($U205,PercentGoalStats!$A$3:$AE$998,28,FALSE)</f>
        <v>#REF!</v>
      </c>
      <c r="AL205" s="58" t="e">
        <f>VLOOKUP($U205,PercentGoalStats!$A$3:$AE$998,29,FALSE)</f>
        <v>#REF!</v>
      </c>
      <c r="AM205" s="58" t="e">
        <f>VLOOKUP($U205,PercentGoalStats!$A$3:$AE$998,31,FALSE)</f>
        <v>#REF!</v>
      </c>
    </row>
    <row r="206" spans="1:39" hidden="1" x14ac:dyDescent="0.3">
      <c r="A206" s="57" t="e">
        <f>VLOOKUP($S206,PercentGoalStats!$A$3:$AE$998,5,FALSE)</f>
        <v>#REF!</v>
      </c>
      <c r="B206" s="58" t="e">
        <f>VLOOKUP($S206,PercentGoalStats!$A$3:$AE$998,6,FALSE)</f>
        <v>#REF!</v>
      </c>
      <c r="C206" s="58" t="e">
        <f>VLOOKUP($S206,PercentGoalStats!$A$3:$AE$998,8,FALSE)</f>
        <v>#REF!</v>
      </c>
      <c r="D206" s="58" t="e">
        <f>VLOOKUP($S206,PercentGoalStats!$A$3:$AE$998,9,FALSE)</f>
        <v>#REF!</v>
      </c>
      <c r="E206" s="58" t="e">
        <f>VLOOKUP($S206,PercentGoalStats!$A$3:$AE$998,11,FALSE)</f>
        <v>#REF!</v>
      </c>
      <c r="F206" s="58" t="e">
        <f>VLOOKUP($S206,PercentGoalStats!$A$3:$AE$998,12,FALSE)</f>
        <v>#REF!</v>
      </c>
      <c r="G206" s="58" t="e">
        <f>VLOOKUP($S206,PercentGoalStats!$A$3:$AE$998,14,FALSE)</f>
        <v>#REF!</v>
      </c>
      <c r="H206" s="58" t="e">
        <f>VLOOKUP($S206,PercentGoalStats!$A$3:$AE$998,15,FALSE)</f>
        <v>#REF!</v>
      </c>
      <c r="I206" s="58" t="e">
        <f>VLOOKUP($S206,PercentGoalStats!$A$3:$AE$998,17,FALSE)</f>
        <v>#REF!</v>
      </c>
      <c r="J206" s="58" t="e">
        <f>VLOOKUP($S206,PercentGoalStats!$A$3:$AE$998,18,FALSE)</f>
        <v>#REF!</v>
      </c>
      <c r="K206" s="58" t="e">
        <f>VLOOKUP($S206,PercentGoalStats!$A$3:$AE$998,20,FALSE)</f>
        <v>#REF!</v>
      </c>
      <c r="L206" s="58" t="e">
        <f>VLOOKUP($S206,PercentGoalStats!$A$3:$AE$998,21,FALSE)</f>
        <v>#REF!</v>
      </c>
      <c r="M206" s="58" t="e">
        <f>VLOOKUP($S206,PercentGoalStats!$A$3:$AE$998,23,FALSE)</f>
        <v>#REF!</v>
      </c>
      <c r="N206" s="58" t="e">
        <f>VLOOKUP($S206,PercentGoalStats!$A$3:$AE$998,24,FALSE)</f>
        <v>#REF!</v>
      </c>
      <c r="O206" s="58" t="e">
        <f>VLOOKUP($S206,PercentGoalStats!$A$3:$AE$998,26,FALSE)</f>
        <v>#REF!</v>
      </c>
      <c r="P206" s="58" t="e">
        <f>VLOOKUP($S206,PercentGoalStats!$A$3:$AE$998,27,FALSE)</f>
        <v>#REF!</v>
      </c>
      <c r="Q206" s="58" t="e">
        <f>VLOOKUP($S206,PercentGoalStats!$A$3:$AE$998,29,FALSE)</f>
        <v>#REF!</v>
      </c>
      <c r="R206" s="58" t="e">
        <f>VLOOKUP($S206,PercentGoalStats!$A$3:$AE$998,30,FALSE)</f>
        <v>#REF!</v>
      </c>
      <c r="S206" s="53" t="e">
        <f>Fixtures!#REF!</f>
        <v>#REF!</v>
      </c>
      <c r="T206" s="54" t="e">
        <f>Fixtures!#REF!</f>
        <v>#REF!</v>
      </c>
      <c r="U206" s="53" t="e">
        <f>Fixtures!#REF!</f>
        <v>#REF!</v>
      </c>
      <c r="V206" s="57" t="e">
        <f>VLOOKUP($U206,PercentGoalStats!$A$3:$AE$998,5,FALSE)</f>
        <v>#REF!</v>
      </c>
      <c r="W206" s="58" t="e">
        <f>VLOOKUP($U206,PercentGoalStats!$A$3:$AE$998,7,FALSE)</f>
        <v>#REF!</v>
      </c>
      <c r="X206" s="58" t="e">
        <f>VLOOKUP($U206,PercentGoalStats!$A$3:$AE$998,8,FALSE)</f>
        <v>#REF!</v>
      </c>
      <c r="Y206" s="58" t="e">
        <f>VLOOKUP($U206,PercentGoalStats!$A$3:$AE$998,10,FALSE)</f>
        <v>#REF!</v>
      </c>
      <c r="Z206" s="58" t="e">
        <f>VLOOKUP($U206,PercentGoalStats!$A$3:$AE$998,11,FALSE)</f>
        <v>#REF!</v>
      </c>
      <c r="AA206" s="58" t="e">
        <f>VLOOKUP($U206,PercentGoalStats!$A$3:$AE$998,13,FALSE)</f>
        <v>#REF!</v>
      </c>
      <c r="AB206" s="58" t="e">
        <f>VLOOKUP($U206,PercentGoalStats!$A$3:$AE$998,14,FALSE)</f>
        <v>#REF!</v>
      </c>
      <c r="AC206" s="58" t="e">
        <f>VLOOKUP($U206,PercentGoalStats!$A$3:$AE$998,16,FALSE)</f>
        <v>#REF!</v>
      </c>
      <c r="AD206" s="58" t="e">
        <f>VLOOKUP($U206,PercentGoalStats!$A$3:$AE$998,17,FALSE)</f>
        <v>#REF!</v>
      </c>
      <c r="AE206" s="58" t="e">
        <f>VLOOKUP($U206,PercentGoalStats!$A$3:$AE$998,19,FALSE)</f>
        <v>#REF!</v>
      </c>
      <c r="AF206" s="58" t="e">
        <f>VLOOKUP($U206,PercentGoalStats!$A$3:$AE$998,20,FALSE)</f>
        <v>#REF!</v>
      </c>
      <c r="AG206" s="58" t="e">
        <f>VLOOKUP($U206,PercentGoalStats!$A$3:$AE$998,22,FALSE)</f>
        <v>#REF!</v>
      </c>
      <c r="AH206" s="58" t="e">
        <f>VLOOKUP($U206,PercentGoalStats!$A$3:$AE$998,23,FALSE)</f>
        <v>#REF!</v>
      </c>
      <c r="AI206" s="58" t="e">
        <f>VLOOKUP($U206,PercentGoalStats!$A$3:$AE$998,25,FALSE)</f>
        <v>#REF!</v>
      </c>
      <c r="AJ206" s="58" t="e">
        <f>VLOOKUP($U206,PercentGoalStats!$A$3:$AE$998,26,FALSE)</f>
        <v>#REF!</v>
      </c>
      <c r="AK206" s="58" t="e">
        <f>VLOOKUP($U206,PercentGoalStats!$A$3:$AE$998,28,FALSE)</f>
        <v>#REF!</v>
      </c>
      <c r="AL206" s="58" t="e">
        <f>VLOOKUP($U206,PercentGoalStats!$A$3:$AE$998,29,FALSE)</f>
        <v>#REF!</v>
      </c>
      <c r="AM206" s="58" t="e">
        <f>VLOOKUP($U206,PercentGoalStats!$A$3:$AE$998,31,FALSE)</f>
        <v>#REF!</v>
      </c>
    </row>
    <row r="207" spans="1:39" hidden="1" x14ac:dyDescent="0.3">
      <c r="A207" s="57" t="e">
        <f>VLOOKUP($S207,PercentGoalStats!$A$3:$AE$998,5,FALSE)</f>
        <v>#REF!</v>
      </c>
      <c r="B207" s="58" t="e">
        <f>VLOOKUP($S207,PercentGoalStats!$A$3:$AE$998,6,FALSE)</f>
        <v>#REF!</v>
      </c>
      <c r="C207" s="58" t="e">
        <f>VLOOKUP($S207,PercentGoalStats!$A$3:$AE$998,8,FALSE)</f>
        <v>#REF!</v>
      </c>
      <c r="D207" s="58" t="e">
        <f>VLOOKUP($S207,PercentGoalStats!$A$3:$AE$998,9,FALSE)</f>
        <v>#REF!</v>
      </c>
      <c r="E207" s="58" t="e">
        <f>VLOOKUP($S207,PercentGoalStats!$A$3:$AE$998,11,FALSE)</f>
        <v>#REF!</v>
      </c>
      <c r="F207" s="58" t="e">
        <f>VLOOKUP($S207,PercentGoalStats!$A$3:$AE$998,12,FALSE)</f>
        <v>#REF!</v>
      </c>
      <c r="G207" s="58" t="e">
        <f>VLOOKUP($S207,PercentGoalStats!$A$3:$AE$998,14,FALSE)</f>
        <v>#REF!</v>
      </c>
      <c r="H207" s="58" t="e">
        <f>VLOOKUP($S207,PercentGoalStats!$A$3:$AE$998,15,FALSE)</f>
        <v>#REF!</v>
      </c>
      <c r="I207" s="58" t="e">
        <f>VLOOKUP($S207,PercentGoalStats!$A$3:$AE$998,17,FALSE)</f>
        <v>#REF!</v>
      </c>
      <c r="J207" s="58" t="e">
        <f>VLOOKUP($S207,PercentGoalStats!$A$3:$AE$998,18,FALSE)</f>
        <v>#REF!</v>
      </c>
      <c r="K207" s="58" t="e">
        <f>VLOOKUP($S207,PercentGoalStats!$A$3:$AE$998,20,FALSE)</f>
        <v>#REF!</v>
      </c>
      <c r="L207" s="58" t="e">
        <f>VLOOKUP($S207,PercentGoalStats!$A$3:$AE$998,21,FALSE)</f>
        <v>#REF!</v>
      </c>
      <c r="M207" s="58" t="e">
        <f>VLOOKUP($S207,PercentGoalStats!$A$3:$AE$998,23,FALSE)</f>
        <v>#REF!</v>
      </c>
      <c r="N207" s="58" t="e">
        <f>VLOOKUP($S207,PercentGoalStats!$A$3:$AE$998,24,FALSE)</f>
        <v>#REF!</v>
      </c>
      <c r="O207" s="58" t="e">
        <f>VLOOKUP($S207,PercentGoalStats!$A$3:$AE$998,26,FALSE)</f>
        <v>#REF!</v>
      </c>
      <c r="P207" s="58" t="e">
        <f>VLOOKUP($S207,PercentGoalStats!$A$3:$AE$998,27,FALSE)</f>
        <v>#REF!</v>
      </c>
      <c r="Q207" s="58" t="e">
        <f>VLOOKUP($S207,PercentGoalStats!$A$3:$AE$998,29,FALSE)</f>
        <v>#REF!</v>
      </c>
      <c r="R207" s="58" t="e">
        <f>VLOOKUP($S207,PercentGoalStats!$A$3:$AE$998,30,FALSE)</f>
        <v>#REF!</v>
      </c>
      <c r="S207" s="53" t="e">
        <f>Fixtures!#REF!</f>
        <v>#REF!</v>
      </c>
      <c r="T207" s="54" t="e">
        <f>Fixtures!#REF!</f>
        <v>#REF!</v>
      </c>
      <c r="U207" s="53" t="e">
        <f>Fixtures!#REF!</f>
        <v>#REF!</v>
      </c>
      <c r="V207" s="57" t="e">
        <f>VLOOKUP($U207,PercentGoalStats!$A$3:$AE$998,5,FALSE)</f>
        <v>#REF!</v>
      </c>
      <c r="W207" s="58" t="e">
        <f>VLOOKUP($U207,PercentGoalStats!$A$3:$AE$998,7,FALSE)</f>
        <v>#REF!</v>
      </c>
      <c r="X207" s="58" t="e">
        <f>VLOOKUP($U207,PercentGoalStats!$A$3:$AE$998,8,FALSE)</f>
        <v>#REF!</v>
      </c>
      <c r="Y207" s="58" t="e">
        <f>VLOOKUP($U207,PercentGoalStats!$A$3:$AE$998,10,FALSE)</f>
        <v>#REF!</v>
      </c>
      <c r="Z207" s="58" t="e">
        <f>VLOOKUP($U207,PercentGoalStats!$A$3:$AE$998,11,FALSE)</f>
        <v>#REF!</v>
      </c>
      <c r="AA207" s="58" t="e">
        <f>VLOOKUP($U207,PercentGoalStats!$A$3:$AE$998,13,FALSE)</f>
        <v>#REF!</v>
      </c>
      <c r="AB207" s="58" t="e">
        <f>VLOOKUP($U207,PercentGoalStats!$A$3:$AE$998,14,FALSE)</f>
        <v>#REF!</v>
      </c>
      <c r="AC207" s="58" t="e">
        <f>VLOOKUP($U207,PercentGoalStats!$A$3:$AE$998,16,FALSE)</f>
        <v>#REF!</v>
      </c>
      <c r="AD207" s="58" t="e">
        <f>VLOOKUP($U207,PercentGoalStats!$A$3:$AE$998,17,FALSE)</f>
        <v>#REF!</v>
      </c>
      <c r="AE207" s="58" t="e">
        <f>VLOOKUP($U207,PercentGoalStats!$A$3:$AE$998,19,FALSE)</f>
        <v>#REF!</v>
      </c>
      <c r="AF207" s="58" t="e">
        <f>VLOOKUP($U207,PercentGoalStats!$A$3:$AE$998,20,FALSE)</f>
        <v>#REF!</v>
      </c>
      <c r="AG207" s="58" t="e">
        <f>VLOOKUP($U207,PercentGoalStats!$A$3:$AE$998,22,FALSE)</f>
        <v>#REF!</v>
      </c>
      <c r="AH207" s="58" t="e">
        <f>VLOOKUP($U207,PercentGoalStats!$A$3:$AE$998,23,FALSE)</f>
        <v>#REF!</v>
      </c>
      <c r="AI207" s="58" t="e">
        <f>VLOOKUP($U207,PercentGoalStats!$A$3:$AE$998,25,FALSE)</f>
        <v>#REF!</v>
      </c>
      <c r="AJ207" s="58" t="e">
        <f>VLOOKUP($U207,PercentGoalStats!$A$3:$AE$998,26,FALSE)</f>
        <v>#REF!</v>
      </c>
      <c r="AK207" s="58" t="e">
        <f>VLOOKUP($U207,PercentGoalStats!$A$3:$AE$998,28,FALSE)</f>
        <v>#REF!</v>
      </c>
      <c r="AL207" s="58" t="e">
        <f>VLOOKUP($U207,PercentGoalStats!$A$3:$AE$998,29,FALSE)</f>
        <v>#REF!</v>
      </c>
      <c r="AM207" s="58" t="e">
        <f>VLOOKUP($U207,PercentGoalStats!$A$3:$AE$998,31,FALSE)</f>
        <v>#REF!</v>
      </c>
    </row>
    <row r="208" spans="1:39" hidden="1" x14ac:dyDescent="0.3">
      <c r="A208" s="57" t="e">
        <f>VLOOKUP($S208,PercentGoalStats!$A$3:$AE$998,5,FALSE)</f>
        <v>#REF!</v>
      </c>
      <c r="B208" s="58" t="e">
        <f>VLOOKUP($S208,PercentGoalStats!$A$3:$AE$998,6,FALSE)</f>
        <v>#REF!</v>
      </c>
      <c r="C208" s="58" t="e">
        <f>VLOOKUP($S208,PercentGoalStats!$A$3:$AE$998,8,FALSE)</f>
        <v>#REF!</v>
      </c>
      <c r="D208" s="58" t="e">
        <f>VLOOKUP($S208,PercentGoalStats!$A$3:$AE$998,9,FALSE)</f>
        <v>#REF!</v>
      </c>
      <c r="E208" s="58" t="e">
        <f>VLOOKUP($S208,PercentGoalStats!$A$3:$AE$998,11,FALSE)</f>
        <v>#REF!</v>
      </c>
      <c r="F208" s="58" t="e">
        <f>VLOOKUP($S208,PercentGoalStats!$A$3:$AE$998,12,FALSE)</f>
        <v>#REF!</v>
      </c>
      <c r="G208" s="58" t="e">
        <f>VLOOKUP($S208,PercentGoalStats!$A$3:$AE$998,14,FALSE)</f>
        <v>#REF!</v>
      </c>
      <c r="H208" s="58" t="e">
        <f>VLOOKUP($S208,PercentGoalStats!$A$3:$AE$998,15,FALSE)</f>
        <v>#REF!</v>
      </c>
      <c r="I208" s="58" t="e">
        <f>VLOOKUP($S208,PercentGoalStats!$A$3:$AE$998,17,FALSE)</f>
        <v>#REF!</v>
      </c>
      <c r="J208" s="58" t="e">
        <f>VLOOKUP($S208,PercentGoalStats!$A$3:$AE$998,18,FALSE)</f>
        <v>#REF!</v>
      </c>
      <c r="K208" s="58" t="e">
        <f>VLOOKUP($S208,PercentGoalStats!$A$3:$AE$998,20,FALSE)</f>
        <v>#REF!</v>
      </c>
      <c r="L208" s="58" t="e">
        <f>VLOOKUP($S208,PercentGoalStats!$A$3:$AE$998,21,FALSE)</f>
        <v>#REF!</v>
      </c>
      <c r="M208" s="58" t="e">
        <f>VLOOKUP($S208,PercentGoalStats!$A$3:$AE$998,23,FALSE)</f>
        <v>#REF!</v>
      </c>
      <c r="N208" s="58" t="e">
        <f>VLOOKUP($S208,PercentGoalStats!$A$3:$AE$998,24,FALSE)</f>
        <v>#REF!</v>
      </c>
      <c r="O208" s="58" t="e">
        <f>VLOOKUP($S208,PercentGoalStats!$A$3:$AE$998,26,FALSE)</f>
        <v>#REF!</v>
      </c>
      <c r="P208" s="58" t="e">
        <f>VLOOKUP($S208,PercentGoalStats!$A$3:$AE$998,27,FALSE)</f>
        <v>#REF!</v>
      </c>
      <c r="Q208" s="58" t="e">
        <f>VLOOKUP($S208,PercentGoalStats!$A$3:$AE$998,29,FALSE)</f>
        <v>#REF!</v>
      </c>
      <c r="R208" s="58" t="e">
        <f>VLOOKUP($S208,PercentGoalStats!$A$3:$AE$998,30,FALSE)</f>
        <v>#REF!</v>
      </c>
      <c r="S208" s="53" t="e">
        <f>Fixtures!#REF!</f>
        <v>#REF!</v>
      </c>
      <c r="T208" s="54" t="e">
        <f>Fixtures!#REF!</f>
        <v>#REF!</v>
      </c>
      <c r="U208" s="53" t="e">
        <f>Fixtures!#REF!</f>
        <v>#REF!</v>
      </c>
      <c r="V208" s="57" t="e">
        <f>VLOOKUP($U208,PercentGoalStats!$A$3:$AE$998,5,FALSE)</f>
        <v>#REF!</v>
      </c>
      <c r="W208" s="58" t="e">
        <f>VLOOKUP($U208,PercentGoalStats!$A$3:$AE$998,7,FALSE)</f>
        <v>#REF!</v>
      </c>
      <c r="X208" s="58" t="e">
        <f>VLOOKUP($U208,PercentGoalStats!$A$3:$AE$998,8,FALSE)</f>
        <v>#REF!</v>
      </c>
      <c r="Y208" s="58" t="e">
        <f>VLOOKUP($U208,PercentGoalStats!$A$3:$AE$998,10,FALSE)</f>
        <v>#REF!</v>
      </c>
      <c r="Z208" s="58" t="e">
        <f>VLOOKUP($U208,PercentGoalStats!$A$3:$AE$998,11,FALSE)</f>
        <v>#REF!</v>
      </c>
      <c r="AA208" s="58" t="e">
        <f>VLOOKUP($U208,PercentGoalStats!$A$3:$AE$998,13,FALSE)</f>
        <v>#REF!</v>
      </c>
      <c r="AB208" s="58" t="e">
        <f>VLOOKUP($U208,PercentGoalStats!$A$3:$AE$998,14,FALSE)</f>
        <v>#REF!</v>
      </c>
      <c r="AC208" s="58" t="e">
        <f>VLOOKUP($U208,PercentGoalStats!$A$3:$AE$998,16,FALSE)</f>
        <v>#REF!</v>
      </c>
      <c r="AD208" s="58" t="e">
        <f>VLOOKUP($U208,PercentGoalStats!$A$3:$AE$998,17,FALSE)</f>
        <v>#REF!</v>
      </c>
      <c r="AE208" s="58" t="e">
        <f>VLOOKUP($U208,PercentGoalStats!$A$3:$AE$998,19,FALSE)</f>
        <v>#REF!</v>
      </c>
      <c r="AF208" s="58" t="e">
        <f>VLOOKUP($U208,PercentGoalStats!$A$3:$AE$998,20,FALSE)</f>
        <v>#REF!</v>
      </c>
      <c r="AG208" s="58" t="e">
        <f>VLOOKUP($U208,PercentGoalStats!$A$3:$AE$998,22,FALSE)</f>
        <v>#REF!</v>
      </c>
      <c r="AH208" s="58" t="e">
        <f>VLOOKUP($U208,PercentGoalStats!$A$3:$AE$998,23,FALSE)</f>
        <v>#REF!</v>
      </c>
      <c r="AI208" s="58" t="e">
        <f>VLOOKUP($U208,PercentGoalStats!$A$3:$AE$998,25,FALSE)</f>
        <v>#REF!</v>
      </c>
      <c r="AJ208" s="58" t="e">
        <f>VLOOKUP($U208,PercentGoalStats!$A$3:$AE$998,26,FALSE)</f>
        <v>#REF!</v>
      </c>
      <c r="AK208" s="58" t="e">
        <f>VLOOKUP($U208,PercentGoalStats!$A$3:$AE$998,28,FALSE)</f>
        <v>#REF!</v>
      </c>
      <c r="AL208" s="58" t="e">
        <f>VLOOKUP($U208,PercentGoalStats!$A$3:$AE$998,29,FALSE)</f>
        <v>#REF!</v>
      </c>
      <c r="AM208" s="58" t="e">
        <f>VLOOKUP($U208,PercentGoalStats!$A$3:$AE$998,31,FALSE)</f>
        <v>#REF!</v>
      </c>
    </row>
    <row r="209" spans="1:39" hidden="1" x14ac:dyDescent="0.3">
      <c r="A209" s="57" t="e">
        <f>VLOOKUP($S209,PercentGoalStats!$A$3:$AE$998,5,FALSE)</f>
        <v>#REF!</v>
      </c>
      <c r="B209" s="58" t="e">
        <f>VLOOKUP($S209,PercentGoalStats!$A$3:$AE$998,6,FALSE)</f>
        <v>#REF!</v>
      </c>
      <c r="C209" s="58" t="e">
        <f>VLOOKUP($S209,PercentGoalStats!$A$3:$AE$998,8,FALSE)</f>
        <v>#REF!</v>
      </c>
      <c r="D209" s="58" t="e">
        <f>VLOOKUP($S209,PercentGoalStats!$A$3:$AE$998,9,FALSE)</f>
        <v>#REF!</v>
      </c>
      <c r="E209" s="58" t="e">
        <f>VLOOKUP($S209,PercentGoalStats!$A$3:$AE$998,11,FALSE)</f>
        <v>#REF!</v>
      </c>
      <c r="F209" s="58" t="e">
        <f>VLOOKUP($S209,PercentGoalStats!$A$3:$AE$998,12,FALSE)</f>
        <v>#REF!</v>
      </c>
      <c r="G209" s="58" t="e">
        <f>VLOOKUP($S209,PercentGoalStats!$A$3:$AE$998,14,FALSE)</f>
        <v>#REF!</v>
      </c>
      <c r="H209" s="58" t="e">
        <f>VLOOKUP($S209,PercentGoalStats!$A$3:$AE$998,15,FALSE)</f>
        <v>#REF!</v>
      </c>
      <c r="I209" s="58" t="e">
        <f>VLOOKUP($S209,PercentGoalStats!$A$3:$AE$998,17,FALSE)</f>
        <v>#REF!</v>
      </c>
      <c r="J209" s="58" t="e">
        <f>VLOOKUP($S209,PercentGoalStats!$A$3:$AE$998,18,FALSE)</f>
        <v>#REF!</v>
      </c>
      <c r="K209" s="58" t="e">
        <f>VLOOKUP($S209,PercentGoalStats!$A$3:$AE$998,20,FALSE)</f>
        <v>#REF!</v>
      </c>
      <c r="L209" s="58" t="e">
        <f>VLOOKUP($S209,PercentGoalStats!$A$3:$AE$998,21,FALSE)</f>
        <v>#REF!</v>
      </c>
      <c r="M209" s="58" t="e">
        <f>VLOOKUP($S209,PercentGoalStats!$A$3:$AE$998,23,FALSE)</f>
        <v>#REF!</v>
      </c>
      <c r="N209" s="58" t="e">
        <f>VLOOKUP($S209,PercentGoalStats!$A$3:$AE$998,24,FALSE)</f>
        <v>#REF!</v>
      </c>
      <c r="O209" s="58" t="e">
        <f>VLOOKUP($S209,PercentGoalStats!$A$3:$AE$998,26,FALSE)</f>
        <v>#REF!</v>
      </c>
      <c r="P209" s="58" t="e">
        <f>VLOOKUP($S209,PercentGoalStats!$A$3:$AE$998,27,FALSE)</f>
        <v>#REF!</v>
      </c>
      <c r="Q209" s="58" t="e">
        <f>VLOOKUP($S209,PercentGoalStats!$A$3:$AE$998,29,FALSE)</f>
        <v>#REF!</v>
      </c>
      <c r="R209" s="58" t="e">
        <f>VLOOKUP($S209,PercentGoalStats!$A$3:$AE$998,30,FALSE)</f>
        <v>#REF!</v>
      </c>
      <c r="S209" s="53" t="e">
        <f>Fixtures!#REF!</f>
        <v>#REF!</v>
      </c>
      <c r="T209" s="54" t="e">
        <f>Fixtures!#REF!</f>
        <v>#REF!</v>
      </c>
      <c r="U209" s="53" t="e">
        <f>Fixtures!#REF!</f>
        <v>#REF!</v>
      </c>
      <c r="V209" s="57" t="e">
        <f>VLOOKUP($U209,PercentGoalStats!$A$3:$AE$998,5,FALSE)</f>
        <v>#REF!</v>
      </c>
      <c r="W209" s="58" t="e">
        <f>VLOOKUP($U209,PercentGoalStats!$A$3:$AE$998,7,FALSE)</f>
        <v>#REF!</v>
      </c>
      <c r="X209" s="58" t="e">
        <f>VLOOKUP($U209,PercentGoalStats!$A$3:$AE$998,8,FALSE)</f>
        <v>#REF!</v>
      </c>
      <c r="Y209" s="58" t="e">
        <f>VLOOKUP($U209,PercentGoalStats!$A$3:$AE$998,10,FALSE)</f>
        <v>#REF!</v>
      </c>
      <c r="Z209" s="58" t="e">
        <f>VLOOKUP($U209,PercentGoalStats!$A$3:$AE$998,11,FALSE)</f>
        <v>#REF!</v>
      </c>
      <c r="AA209" s="58" t="e">
        <f>VLOOKUP($U209,PercentGoalStats!$A$3:$AE$998,13,FALSE)</f>
        <v>#REF!</v>
      </c>
      <c r="AB209" s="58" t="e">
        <f>VLOOKUP($U209,PercentGoalStats!$A$3:$AE$998,14,FALSE)</f>
        <v>#REF!</v>
      </c>
      <c r="AC209" s="58" t="e">
        <f>VLOOKUP($U209,PercentGoalStats!$A$3:$AE$998,16,FALSE)</f>
        <v>#REF!</v>
      </c>
      <c r="AD209" s="58" t="e">
        <f>VLOOKUP($U209,PercentGoalStats!$A$3:$AE$998,17,FALSE)</f>
        <v>#REF!</v>
      </c>
      <c r="AE209" s="58" t="e">
        <f>VLOOKUP($U209,PercentGoalStats!$A$3:$AE$998,19,FALSE)</f>
        <v>#REF!</v>
      </c>
      <c r="AF209" s="58" t="e">
        <f>VLOOKUP($U209,PercentGoalStats!$A$3:$AE$998,20,FALSE)</f>
        <v>#REF!</v>
      </c>
      <c r="AG209" s="58" t="e">
        <f>VLOOKUP($U209,PercentGoalStats!$A$3:$AE$998,22,FALSE)</f>
        <v>#REF!</v>
      </c>
      <c r="AH209" s="58" t="e">
        <f>VLOOKUP($U209,PercentGoalStats!$A$3:$AE$998,23,FALSE)</f>
        <v>#REF!</v>
      </c>
      <c r="AI209" s="58" t="e">
        <f>VLOOKUP($U209,PercentGoalStats!$A$3:$AE$998,25,FALSE)</f>
        <v>#REF!</v>
      </c>
      <c r="AJ209" s="58" t="e">
        <f>VLOOKUP($U209,PercentGoalStats!$A$3:$AE$998,26,FALSE)</f>
        <v>#REF!</v>
      </c>
      <c r="AK209" s="58" t="e">
        <f>VLOOKUP($U209,PercentGoalStats!$A$3:$AE$998,28,FALSE)</f>
        <v>#REF!</v>
      </c>
      <c r="AL209" s="58" t="e">
        <f>VLOOKUP($U209,PercentGoalStats!$A$3:$AE$998,29,FALSE)</f>
        <v>#REF!</v>
      </c>
      <c r="AM209" s="58" t="e">
        <f>VLOOKUP($U209,PercentGoalStats!$A$3:$AE$998,31,FALSE)</f>
        <v>#REF!</v>
      </c>
    </row>
    <row r="210" spans="1:39" hidden="1" x14ac:dyDescent="0.3">
      <c r="A210" s="57" t="e">
        <f>VLOOKUP($S210,PercentGoalStats!$A$3:$AE$998,5,FALSE)</f>
        <v>#REF!</v>
      </c>
      <c r="B210" s="58" t="e">
        <f>VLOOKUP($S210,PercentGoalStats!$A$3:$AE$998,6,FALSE)</f>
        <v>#REF!</v>
      </c>
      <c r="C210" s="58" t="e">
        <f>VLOOKUP($S210,PercentGoalStats!$A$3:$AE$998,8,FALSE)</f>
        <v>#REF!</v>
      </c>
      <c r="D210" s="58" t="e">
        <f>VLOOKUP($S210,PercentGoalStats!$A$3:$AE$998,9,FALSE)</f>
        <v>#REF!</v>
      </c>
      <c r="E210" s="58" t="e">
        <f>VLOOKUP($S210,PercentGoalStats!$A$3:$AE$998,11,FALSE)</f>
        <v>#REF!</v>
      </c>
      <c r="F210" s="58" t="e">
        <f>VLOOKUP($S210,PercentGoalStats!$A$3:$AE$998,12,FALSE)</f>
        <v>#REF!</v>
      </c>
      <c r="G210" s="58" t="e">
        <f>VLOOKUP($S210,PercentGoalStats!$A$3:$AE$998,14,FALSE)</f>
        <v>#REF!</v>
      </c>
      <c r="H210" s="58" t="e">
        <f>VLOOKUP($S210,PercentGoalStats!$A$3:$AE$998,15,FALSE)</f>
        <v>#REF!</v>
      </c>
      <c r="I210" s="58" t="e">
        <f>VLOOKUP($S210,PercentGoalStats!$A$3:$AE$998,17,FALSE)</f>
        <v>#REF!</v>
      </c>
      <c r="J210" s="58" t="e">
        <f>VLOOKUP($S210,PercentGoalStats!$A$3:$AE$998,18,FALSE)</f>
        <v>#REF!</v>
      </c>
      <c r="K210" s="58" t="e">
        <f>VLOOKUP($S210,PercentGoalStats!$A$3:$AE$998,20,FALSE)</f>
        <v>#REF!</v>
      </c>
      <c r="L210" s="58" t="e">
        <f>VLOOKUP($S210,PercentGoalStats!$A$3:$AE$998,21,FALSE)</f>
        <v>#REF!</v>
      </c>
      <c r="M210" s="58" t="e">
        <f>VLOOKUP($S210,PercentGoalStats!$A$3:$AE$998,23,FALSE)</f>
        <v>#REF!</v>
      </c>
      <c r="N210" s="58" t="e">
        <f>VLOOKUP($S210,PercentGoalStats!$A$3:$AE$998,24,FALSE)</f>
        <v>#REF!</v>
      </c>
      <c r="O210" s="58" t="e">
        <f>VLOOKUP($S210,PercentGoalStats!$A$3:$AE$998,26,FALSE)</f>
        <v>#REF!</v>
      </c>
      <c r="P210" s="58" t="e">
        <f>VLOOKUP($S210,PercentGoalStats!$A$3:$AE$998,27,FALSE)</f>
        <v>#REF!</v>
      </c>
      <c r="Q210" s="58" t="e">
        <f>VLOOKUP($S210,PercentGoalStats!$A$3:$AE$998,29,FALSE)</f>
        <v>#REF!</v>
      </c>
      <c r="R210" s="58" t="e">
        <f>VLOOKUP($S210,PercentGoalStats!$A$3:$AE$998,30,FALSE)</f>
        <v>#REF!</v>
      </c>
      <c r="S210" s="53" t="e">
        <f>Fixtures!#REF!</f>
        <v>#REF!</v>
      </c>
      <c r="T210" s="54" t="e">
        <f>Fixtures!#REF!</f>
        <v>#REF!</v>
      </c>
      <c r="U210" s="53" t="e">
        <f>Fixtures!#REF!</f>
        <v>#REF!</v>
      </c>
      <c r="V210" s="57" t="e">
        <f>VLOOKUP($U210,PercentGoalStats!$A$3:$AE$998,5,FALSE)</f>
        <v>#REF!</v>
      </c>
      <c r="W210" s="58" t="e">
        <f>VLOOKUP($U210,PercentGoalStats!$A$3:$AE$998,7,FALSE)</f>
        <v>#REF!</v>
      </c>
      <c r="X210" s="58" t="e">
        <f>VLOOKUP($U210,PercentGoalStats!$A$3:$AE$998,8,FALSE)</f>
        <v>#REF!</v>
      </c>
      <c r="Y210" s="58" t="e">
        <f>VLOOKUP($U210,PercentGoalStats!$A$3:$AE$998,10,FALSE)</f>
        <v>#REF!</v>
      </c>
      <c r="Z210" s="58" t="e">
        <f>VLOOKUP($U210,PercentGoalStats!$A$3:$AE$998,11,FALSE)</f>
        <v>#REF!</v>
      </c>
      <c r="AA210" s="58" t="e">
        <f>VLOOKUP($U210,PercentGoalStats!$A$3:$AE$998,13,FALSE)</f>
        <v>#REF!</v>
      </c>
      <c r="AB210" s="58" t="e">
        <f>VLOOKUP($U210,PercentGoalStats!$A$3:$AE$998,14,FALSE)</f>
        <v>#REF!</v>
      </c>
      <c r="AC210" s="58" t="e">
        <f>VLOOKUP($U210,PercentGoalStats!$A$3:$AE$998,16,FALSE)</f>
        <v>#REF!</v>
      </c>
      <c r="AD210" s="58" t="e">
        <f>VLOOKUP($U210,PercentGoalStats!$A$3:$AE$998,17,FALSE)</f>
        <v>#REF!</v>
      </c>
      <c r="AE210" s="58" t="e">
        <f>VLOOKUP($U210,PercentGoalStats!$A$3:$AE$998,19,FALSE)</f>
        <v>#REF!</v>
      </c>
      <c r="AF210" s="58" t="e">
        <f>VLOOKUP($U210,PercentGoalStats!$A$3:$AE$998,20,FALSE)</f>
        <v>#REF!</v>
      </c>
      <c r="AG210" s="58" t="e">
        <f>VLOOKUP($U210,PercentGoalStats!$A$3:$AE$998,22,FALSE)</f>
        <v>#REF!</v>
      </c>
      <c r="AH210" s="58" t="e">
        <f>VLOOKUP($U210,PercentGoalStats!$A$3:$AE$998,23,FALSE)</f>
        <v>#REF!</v>
      </c>
      <c r="AI210" s="58" t="e">
        <f>VLOOKUP($U210,PercentGoalStats!$A$3:$AE$998,25,FALSE)</f>
        <v>#REF!</v>
      </c>
      <c r="AJ210" s="58" t="e">
        <f>VLOOKUP($U210,PercentGoalStats!$A$3:$AE$998,26,FALSE)</f>
        <v>#REF!</v>
      </c>
      <c r="AK210" s="58" t="e">
        <f>VLOOKUP($U210,PercentGoalStats!$A$3:$AE$998,28,FALSE)</f>
        <v>#REF!</v>
      </c>
      <c r="AL210" s="58" t="e">
        <f>VLOOKUP($U210,PercentGoalStats!$A$3:$AE$998,29,FALSE)</f>
        <v>#REF!</v>
      </c>
      <c r="AM210" s="58" t="e">
        <f>VLOOKUP($U210,PercentGoalStats!$A$3:$AE$998,31,FALSE)</f>
        <v>#REF!</v>
      </c>
    </row>
    <row r="211" spans="1:39" hidden="1" x14ac:dyDescent="0.3">
      <c r="A211" s="57" t="e">
        <f>VLOOKUP($S211,PercentGoalStats!$A$3:$AE$998,5,FALSE)</f>
        <v>#REF!</v>
      </c>
      <c r="B211" s="58" t="e">
        <f>VLOOKUP($S211,PercentGoalStats!$A$3:$AE$998,6,FALSE)</f>
        <v>#REF!</v>
      </c>
      <c r="C211" s="58" t="e">
        <f>VLOOKUP($S211,PercentGoalStats!$A$3:$AE$998,8,FALSE)</f>
        <v>#REF!</v>
      </c>
      <c r="D211" s="58" t="e">
        <f>VLOOKUP($S211,PercentGoalStats!$A$3:$AE$998,9,FALSE)</f>
        <v>#REF!</v>
      </c>
      <c r="E211" s="58" t="e">
        <f>VLOOKUP($S211,PercentGoalStats!$A$3:$AE$998,11,FALSE)</f>
        <v>#REF!</v>
      </c>
      <c r="F211" s="58" t="e">
        <f>VLOOKUP($S211,PercentGoalStats!$A$3:$AE$998,12,FALSE)</f>
        <v>#REF!</v>
      </c>
      <c r="G211" s="58" t="e">
        <f>VLOOKUP($S211,PercentGoalStats!$A$3:$AE$998,14,FALSE)</f>
        <v>#REF!</v>
      </c>
      <c r="H211" s="58" t="e">
        <f>VLOOKUP($S211,PercentGoalStats!$A$3:$AE$998,15,FALSE)</f>
        <v>#REF!</v>
      </c>
      <c r="I211" s="58" t="e">
        <f>VLOOKUP($S211,PercentGoalStats!$A$3:$AE$998,17,FALSE)</f>
        <v>#REF!</v>
      </c>
      <c r="J211" s="58" t="e">
        <f>VLOOKUP($S211,PercentGoalStats!$A$3:$AE$998,18,FALSE)</f>
        <v>#REF!</v>
      </c>
      <c r="K211" s="58" t="e">
        <f>VLOOKUP($S211,PercentGoalStats!$A$3:$AE$998,20,FALSE)</f>
        <v>#REF!</v>
      </c>
      <c r="L211" s="58" t="e">
        <f>VLOOKUP($S211,PercentGoalStats!$A$3:$AE$998,21,FALSE)</f>
        <v>#REF!</v>
      </c>
      <c r="M211" s="58" t="e">
        <f>VLOOKUP($S211,PercentGoalStats!$A$3:$AE$998,23,FALSE)</f>
        <v>#REF!</v>
      </c>
      <c r="N211" s="58" t="e">
        <f>VLOOKUP($S211,PercentGoalStats!$A$3:$AE$998,24,FALSE)</f>
        <v>#REF!</v>
      </c>
      <c r="O211" s="58" t="e">
        <f>VLOOKUP($S211,PercentGoalStats!$A$3:$AE$998,26,FALSE)</f>
        <v>#REF!</v>
      </c>
      <c r="P211" s="58" t="e">
        <f>VLOOKUP($S211,PercentGoalStats!$A$3:$AE$998,27,FALSE)</f>
        <v>#REF!</v>
      </c>
      <c r="Q211" s="58" t="e">
        <f>VLOOKUP($S211,PercentGoalStats!$A$3:$AE$998,29,FALSE)</f>
        <v>#REF!</v>
      </c>
      <c r="R211" s="58" t="e">
        <f>VLOOKUP($S211,PercentGoalStats!$A$3:$AE$998,30,FALSE)</f>
        <v>#REF!</v>
      </c>
      <c r="S211" s="53" t="e">
        <f>Fixtures!#REF!</f>
        <v>#REF!</v>
      </c>
      <c r="T211" s="54" t="e">
        <f>Fixtures!#REF!</f>
        <v>#REF!</v>
      </c>
      <c r="U211" s="53" t="e">
        <f>Fixtures!#REF!</f>
        <v>#REF!</v>
      </c>
      <c r="V211" s="57" t="e">
        <f>VLOOKUP($U211,PercentGoalStats!$A$3:$AE$998,5,FALSE)</f>
        <v>#REF!</v>
      </c>
      <c r="W211" s="58" t="e">
        <f>VLOOKUP($U211,PercentGoalStats!$A$3:$AE$998,7,FALSE)</f>
        <v>#REF!</v>
      </c>
      <c r="X211" s="58" t="e">
        <f>VLOOKUP($U211,PercentGoalStats!$A$3:$AE$998,8,FALSE)</f>
        <v>#REF!</v>
      </c>
      <c r="Y211" s="58" t="e">
        <f>VLOOKUP($U211,PercentGoalStats!$A$3:$AE$998,10,FALSE)</f>
        <v>#REF!</v>
      </c>
      <c r="Z211" s="58" t="e">
        <f>VLOOKUP($U211,PercentGoalStats!$A$3:$AE$998,11,FALSE)</f>
        <v>#REF!</v>
      </c>
      <c r="AA211" s="58" t="e">
        <f>VLOOKUP($U211,PercentGoalStats!$A$3:$AE$998,13,FALSE)</f>
        <v>#REF!</v>
      </c>
      <c r="AB211" s="58" t="e">
        <f>VLOOKUP($U211,PercentGoalStats!$A$3:$AE$998,14,FALSE)</f>
        <v>#REF!</v>
      </c>
      <c r="AC211" s="58" t="e">
        <f>VLOOKUP($U211,PercentGoalStats!$A$3:$AE$998,16,FALSE)</f>
        <v>#REF!</v>
      </c>
      <c r="AD211" s="58" t="e">
        <f>VLOOKUP($U211,PercentGoalStats!$A$3:$AE$998,17,FALSE)</f>
        <v>#REF!</v>
      </c>
      <c r="AE211" s="58" t="e">
        <f>VLOOKUP($U211,PercentGoalStats!$A$3:$AE$998,19,FALSE)</f>
        <v>#REF!</v>
      </c>
      <c r="AF211" s="58" t="e">
        <f>VLOOKUP($U211,PercentGoalStats!$A$3:$AE$998,20,FALSE)</f>
        <v>#REF!</v>
      </c>
      <c r="AG211" s="58" t="e">
        <f>VLOOKUP($U211,PercentGoalStats!$A$3:$AE$998,22,FALSE)</f>
        <v>#REF!</v>
      </c>
      <c r="AH211" s="58" t="e">
        <f>VLOOKUP($U211,PercentGoalStats!$A$3:$AE$998,23,FALSE)</f>
        <v>#REF!</v>
      </c>
      <c r="AI211" s="58" t="e">
        <f>VLOOKUP($U211,PercentGoalStats!$A$3:$AE$998,25,FALSE)</f>
        <v>#REF!</v>
      </c>
      <c r="AJ211" s="58" t="e">
        <f>VLOOKUP($U211,PercentGoalStats!$A$3:$AE$998,26,FALSE)</f>
        <v>#REF!</v>
      </c>
      <c r="AK211" s="58" t="e">
        <f>VLOOKUP($U211,PercentGoalStats!$A$3:$AE$998,28,FALSE)</f>
        <v>#REF!</v>
      </c>
      <c r="AL211" s="58" t="e">
        <f>VLOOKUP($U211,PercentGoalStats!$A$3:$AE$998,29,FALSE)</f>
        <v>#REF!</v>
      </c>
      <c r="AM211" s="58" t="e">
        <f>VLOOKUP($U211,PercentGoalStats!$A$3:$AE$998,31,FALSE)</f>
        <v>#REF!</v>
      </c>
    </row>
    <row r="212" spans="1:39" hidden="1" x14ac:dyDescent="0.3">
      <c r="A212" s="57" t="e">
        <f>VLOOKUP($S212,PercentGoalStats!$A$3:$AE$998,5,FALSE)</f>
        <v>#REF!</v>
      </c>
      <c r="B212" s="58" t="e">
        <f>VLOOKUP($S212,PercentGoalStats!$A$3:$AE$998,6,FALSE)</f>
        <v>#REF!</v>
      </c>
      <c r="C212" s="58" t="e">
        <f>VLOOKUP($S212,PercentGoalStats!$A$3:$AE$998,8,FALSE)</f>
        <v>#REF!</v>
      </c>
      <c r="D212" s="58" t="e">
        <f>VLOOKUP($S212,PercentGoalStats!$A$3:$AE$998,9,FALSE)</f>
        <v>#REF!</v>
      </c>
      <c r="E212" s="58" t="e">
        <f>VLOOKUP($S212,PercentGoalStats!$A$3:$AE$998,11,FALSE)</f>
        <v>#REF!</v>
      </c>
      <c r="F212" s="58" t="e">
        <f>VLOOKUP($S212,PercentGoalStats!$A$3:$AE$998,12,FALSE)</f>
        <v>#REF!</v>
      </c>
      <c r="G212" s="58" t="e">
        <f>VLOOKUP($S212,PercentGoalStats!$A$3:$AE$998,14,FALSE)</f>
        <v>#REF!</v>
      </c>
      <c r="H212" s="58" t="e">
        <f>VLOOKUP($S212,PercentGoalStats!$A$3:$AE$998,15,FALSE)</f>
        <v>#REF!</v>
      </c>
      <c r="I212" s="58" t="e">
        <f>VLOOKUP($S212,PercentGoalStats!$A$3:$AE$998,17,FALSE)</f>
        <v>#REF!</v>
      </c>
      <c r="J212" s="58" t="e">
        <f>VLOOKUP($S212,PercentGoalStats!$A$3:$AE$998,18,FALSE)</f>
        <v>#REF!</v>
      </c>
      <c r="K212" s="58" t="e">
        <f>VLOOKUP($S212,PercentGoalStats!$A$3:$AE$998,20,FALSE)</f>
        <v>#REF!</v>
      </c>
      <c r="L212" s="58" t="e">
        <f>VLOOKUP($S212,PercentGoalStats!$A$3:$AE$998,21,FALSE)</f>
        <v>#REF!</v>
      </c>
      <c r="M212" s="58" t="e">
        <f>VLOOKUP($S212,PercentGoalStats!$A$3:$AE$998,23,FALSE)</f>
        <v>#REF!</v>
      </c>
      <c r="N212" s="58" t="e">
        <f>VLOOKUP($S212,PercentGoalStats!$A$3:$AE$998,24,FALSE)</f>
        <v>#REF!</v>
      </c>
      <c r="O212" s="58" t="e">
        <f>VLOOKUP($S212,PercentGoalStats!$A$3:$AE$998,26,FALSE)</f>
        <v>#REF!</v>
      </c>
      <c r="P212" s="58" t="e">
        <f>VLOOKUP($S212,PercentGoalStats!$A$3:$AE$998,27,FALSE)</f>
        <v>#REF!</v>
      </c>
      <c r="Q212" s="58" t="e">
        <f>VLOOKUP($S212,PercentGoalStats!$A$3:$AE$998,29,FALSE)</f>
        <v>#REF!</v>
      </c>
      <c r="R212" s="58" t="e">
        <f>VLOOKUP($S212,PercentGoalStats!$A$3:$AE$998,30,FALSE)</f>
        <v>#REF!</v>
      </c>
      <c r="S212" s="53" t="e">
        <f>Fixtures!#REF!</f>
        <v>#REF!</v>
      </c>
      <c r="T212" s="54" t="e">
        <f>Fixtures!#REF!</f>
        <v>#REF!</v>
      </c>
      <c r="U212" s="53" t="e">
        <f>Fixtures!#REF!</f>
        <v>#REF!</v>
      </c>
      <c r="V212" s="57" t="e">
        <f>VLOOKUP($U212,PercentGoalStats!$A$3:$AE$998,5,FALSE)</f>
        <v>#REF!</v>
      </c>
      <c r="W212" s="58" t="e">
        <f>VLOOKUP($U212,PercentGoalStats!$A$3:$AE$998,7,FALSE)</f>
        <v>#REF!</v>
      </c>
      <c r="X212" s="58" t="e">
        <f>VLOOKUP($U212,PercentGoalStats!$A$3:$AE$998,8,FALSE)</f>
        <v>#REF!</v>
      </c>
      <c r="Y212" s="58" t="e">
        <f>VLOOKUP($U212,PercentGoalStats!$A$3:$AE$998,10,FALSE)</f>
        <v>#REF!</v>
      </c>
      <c r="Z212" s="58" t="e">
        <f>VLOOKUP($U212,PercentGoalStats!$A$3:$AE$998,11,FALSE)</f>
        <v>#REF!</v>
      </c>
      <c r="AA212" s="58" t="e">
        <f>VLOOKUP($U212,PercentGoalStats!$A$3:$AE$998,13,FALSE)</f>
        <v>#REF!</v>
      </c>
      <c r="AB212" s="58" t="e">
        <f>VLOOKUP($U212,PercentGoalStats!$A$3:$AE$998,14,FALSE)</f>
        <v>#REF!</v>
      </c>
      <c r="AC212" s="58" t="e">
        <f>VLOOKUP($U212,PercentGoalStats!$A$3:$AE$998,16,FALSE)</f>
        <v>#REF!</v>
      </c>
      <c r="AD212" s="58" t="e">
        <f>VLOOKUP($U212,PercentGoalStats!$A$3:$AE$998,17,FALSE)</f>
        <v>#REF!</v>
      </c>
      <c r="AE212" s="58" t="e">
        <f>VLOOKUP($U212,PercentGoalStats!$A$3:$AE$998,19,FALSE)</f>
        <v>#REF!</v>
      </c>
      <c r="AF212" s="58" t="e">
        <f>VLOOKUP($U212,PercentGoalStats!$A$3:$AE$998,20,FALSE)</f>
        <v>#REF!</v>
      </c>
      <c r="AG212" s="58" t="e">
        <f>VLOOKUP($U212,PercentGoalStats!$A$3:$AE$998,22,FALSE)</f>
        <v>#REF!</v>
      </c>
      <c r="AH212" s="58" t="e">
        <f>VLOOKUP($U212,PercentGoalStats!$A$3:$AE$998,23,FALSE)</f>
        <v>#REF!</v>
      </c>
      <c r="AI212" s="58" t="e">
        <f>VLOOKUP($U212,PercentGoalStats!$A$3:$AE$998,25,FALSE)</f>
        <v>#REF!</v>
      </c>
      <c r="AJ212" s="58" t="e">
        <f>VLOOKUP($U212,PercentGoalStats!$A$3:$AE$998,26,FALSE)</f>
        <v>#REF!</v>
      </c>
      <c r="AK212" s="58" t="e">
        <f>VLOOKUP($U212,PercentGoalStats!$A$3:$AE$998,28,FALSE)</f>
        <v>#REF!</v>
      </c>
      <c r="AL212" s="58" t="e">
        <f>VLOOKUP($U212,PercentGoalStats!$A$3:$AE$998,29,FALSE)</f>
        <v>#REF!</v>
      </c>
      <c r="AM212" s="58" t="e">
        <f>VLOOKUP($U212,PercentGoalStats!$A$3:$AE$998,31,FALSE)</f>
        <v>#REF!</v>
      </c>
    </row>
    <row r="213" spans="1:39" hidden="1" x14ac:dyDescent="0.3">
      <c r="A213" s="57" t="e">
        <f>VLOOKUP($S213,PercentGoalStats!$A$3:$AE$998,5,FALSE)</f>
        <v>#REF!</v>
      </c>
      <c r="B213" s="58" t="e">
        <f>VLOOKUP($S213,PercentGoalStats!$A$3:$AE$998,6,FALSE)</f>
        <v>#REF!</v>
      </c>
      <c r="C213" s="58" t="e">
        <f>VLOOKUP($S213,PercentGoalStats!$A$3:$AE$998,8,FALSE)</f>
        <v>#REF!</v>
      </c>
      <c r="D213" s="58" t="e">
        <f>VLOOKUP($S213,PercentGoalStats!$A$3:$AE$998,9,FALSE)</f>
        <v>#REF!</v>
      </c>
      <c r="E213" s="58" t="e">
        <f>VLOOKUP($S213,PercentGoalStats!$A$3:$AE$998,11,FALSE)</f>
        <v>#REF!</v>
      </c>
      <c r="F213" s="58" t="e">
        <f>VLOOKUP($S213,PercentGoalStats!$A$3:$AE$998,12,FALSE)</f>
        <v>#REF!</v>
      </c>
      <c r="G213" s="58" t="e">
        <f>VLOOKUP($S213,PercentGoalStats!$A$3:$AE$998,14,FALSE)</f>
        <v>#REF!</v>
      </c>
      <c r="H213" s="58" t="e">
        <f>VLOOKUP($S213,PercentGoalStats!$A$3:$AE$998,15,FALSE)</f>
        <v>#REF!</v>
      </c>
      <c r="I213" s="58" t="e">
        <f>VLOOKUP($S213,PercentGoalStats!$A$3:$AE$998,17,FALSE)</f>
        <v>#REF!</v>
      </c>
      <c r="J213" s="58" t="e">
        <f>VLOOKUP($S213,PercentGoalStats!$A$3:$AE$998,18,FALSE)</f>
        <v>#REF!</v>
      </c>
      <c r="K213" s="58" t="e">
        <f>VLOOKUP($S213,PercentGoalStats!$A$3:$AE$998,20,FALSE)</f>
        <v>#REF!</v>
      </c>
      <c r="L213" s="58" t="e">
        <f>VLOOKUP($S213,PercentGoalStats!$A$3:$AE$998,21,FALSE)</f>
        <v>#REF!</v>
      </c>
      <c r="M213" s="58" t="e">
        <f>VLOOKUP($S213,PercentGoalStats!$A$3:$AE$998,23,FALSE)</f>
        <v>#REF!</v>
      </c>
      <c r="N213" s="58" t="e">
        <f>VLOOKUP($S213,PercentGoalStats!$A$3:$AE$998,24,FALSE)</f>
        <v>#REF!</v>
      </c>
      <c r="O213" s="58" t="e">
        <f>VLOOKUP($S213,PercentGoalStats!$A$3:$AE$998,26,FALSE)</f>
        <v>#REF!</v>
      </c>
      <c r="P213" s="58" t="e">
        <f>VLOOKUP($S213,PercentGoalStats!$A$3:$AE$998,27,FALSE)</f>
        <v>#REF!</v>
      </c>
      <c r="Q213" s="58" t="e">
        <f>VLOOKUP($S213,PercentGoalStats!$A$3:$AE$998,29,FALSE)</f>
        <v>#REF!</v>
      </c>
      <c r="R213" s="58" t="e">
        <f>VLOOKUP($S213,PercentGoalStats!$A$3:$AE$998,30,FALSE)</f>
        <v>#REF!</v>
      </c>
      <c r="S213" s="53" t="e">
        <f>Fixtures!#REF!</f>
        <v>#REF!</v>
      </c>
      <c r="T213" s="54" t="e">
        <f>Fixtures!#REF!</f>
        <v>#REF!</v>
      </c>
      <c r="U213" s="53" t="e">
        <f>Fixtures!#REF!</f>
        <v>#REF!</v>
      </c>
      <c r="V213" s="57" t="e">
        <f>VLOOKUP($U213,PercentGoalStats!$A$3:$AE$998,5,FALSE)</f>
        <v>#REF!</v>
      </c>
      <c r="W213" s="58" t="e">
        <f>VLOOKUP($U213,PercentGoalStats!$A$3:$AE$998,7,FALSE)</f>
        <v>#REF!</v>
      </c>
      <c r="X213" s="58" t="e">
        <f>VLOOKUP($U213,PercentGoalStats!$A$3:$AE$998,8,FALSE)</f>
        <v>#REF!</v>
      </c>
      <c r="Y213" s="58" t="e">
        <f>VLOOKUP($U213,PercentGoalStats!$A$3:$AE$998,10,FALSE)</f>
        <v>#REF!</v>
      </c>
      <c r="Z213" s="58" t="e">
        <f>VLOOKUP($U213,PercentGoalStats!$A$3:$AE$998,11,FALSE)</f>
        <v>#REF!</v>
      </c>
      <c r="AA213" s="58" t="e">
        <f>VLOOKUP($U213,PercentGoalStats!$A$3:$AE$998,13,FALSE)</f>
        <v>#REF!</v>
      </c>
      <c r="AB213" s="58" t="e">
        <f>VLOOKUP($U213,PercentGoalStats!$A$3:$AE$998,14,FALSE)</f>
        <v>#REF!</v>
      </c>
      <c r="AC213" s="58" t="e">
        <f>VLOOKUP($U213,PercentGoalStats!$A$3:$AE$998,16,FALSE)</f>
        <v>#REF!</v>
      </c>
      <c r="AD213" s="58" t="e">
        <f>VLOOKUP($U213,PercentGoalStats!$A$3:$AE$998,17,FALSE)</f>
        <v>#REF!</v>
      </c>
      <c r="AE213" s="58" t="e">
        <f>VLOOKUP($U213,PercentGoalStats!$A$3:$AE$998,19,FALSE)</f>
        <v>#REF!</v>
      </c>
      <c r="AF213" s="58" t="e">
        <f>VLOOKUP($U213,PercentGoalStats!$A$3:$AE$998,20,FALSE)</f>
        <v>#REF!</v>
      </c>
      <c r="AG213" s="58" t="e">
        <f>VLOOKUP($U213,PercentGoalStats!$A$3:$AE$998,22,FALSE)</f>
        <v>#REF!</v>
      </c>
      <c r="AH213" s="58" t="e">
        <f>VLOOKUP($U213,PercentGoalStats!$A$3:$AE$998,23,FALSE)</f>
        <v>#REF!</v>
      </c>
      <c r="AI213" s="58" t="e">
        <f>VLOOKUP($U213,PercentGoalStats!$A$3:$AE$998,25,FALSE)</f>
        <v>#REF!</v>
      </c>
      <c r="AJ213" s="58" t="e">
        <f>VLOOKUP($U213,PercentGoalStats!$A$3:$AE$998,26,FALSE)</f>
        <v>#REF!</v>
      </c>
      <c r="AK213" s="58" t="e">
        <f>VLOOKUP($U213,PercentGoalStats!$A$3:$AE$998,28,FALSE)</f>
        <v>#REF!</v>
      </c>
      <c r="AL213" s="58" t="e">
        <f>VLOOKUP($U213,PercentGoalStats!$A$3:$AE$998,29,FALSE)</f>
        <v>#REF!</v>
      </c>
      <c r="AM213" s="58" t="e">
        <f>VLOOKUP($U213,PercentGoalStats!$A$3:$AE$998,31,FALSE)</f>
        <v>#REF!</v>
      </c>
    </row>
    <row r="214" spans="1:39" hidden="1" x14ac:dyDescent="0.3">
      <c r="A214" s="57" t="e">
        <f>VLOOKUP($S214,PercentGoalStats!$A$3:$AE$998,5,FALSE)</f>
        <v>#REF!</v>
      </c>
      <c r="B214" s="58" t="e">
        <f>VLOOKUP($S214,PercentGoalStats!$A$3:$AE$998,6,FALSE)</f>
        <v>#REF!</v>
      </c>
      <c r="C214" s="58" t="e">
        <f>VLOOKUP($S214,PercentGoalStats!$A$3:$AE$998,8,FALSE)</f>
        <v>#REF!</v>
      </c>
      <c r="D214" s="58" t="e">
        <f>VLOOKUP($S214,PercentGoalStats!$A$3:$AE$998,9,FALSE)</f>
        <v>#REF!</v>
      </c>
      <c r="E214" s="58" t="e">
        <f>VLOOKUP($S214,PercentGoalStats!$A$3:$AE$998,11,FALSE)</f>
        <v>#REF!</v>
      </c>
      <c r="F214" s="58" t="e">
        <f>VLOOKUP($S214,PercentGoalStats!$A$3:$AE$998,12,FALSE)</f>
        <v>#REF!</v>
      </c>
      <c r="G214" s="58" t="e">
        <f>VLOOKUP($S214,PercentGoalStats!$A$3:$AE$998,14,FALSE)</f>
        <v>#REF!</v>
      </c>
      <c r="H214" s="58" t="e">
        <f>VLOOKUP($S214,PercentGoalStats!$A$3:$AE$998,15,FALSE)</f>
        <v>#REF!</v>
      </c>
      <c r="I214" s="58" t="e">
        <f>VLOOKUP($S214,PercentGoalStats!$A$3:$AE$998,17,FALSE)</f>
        <v>#REF!</v>
      </c>
      <c r="J214" s="58" t="e">
        <f>VLOOKUP($S214,PercentGoalStats!$A$3:$AE$998,18,FALSE)</f>
        <v>#REF!</v>
      </c>
      <c r="K214" s="58" t="e">
        <f>VLOOKUP($S214,PercentGoalStats!$A$3:$AE$998,20,FALSE)</f>
        <v>#REF!</v>
      </c>
      <c r="L214" s="58" t="e">
        <f>VLOOKUP($S214,PercentGoalStats!$A$3:$AE$998,21,FALSE)</f>
        <v>#REF!</v>
      </c>
      <c r="M214" s="58" t="e">
        <f>VLOOKUP($S214,PercentGoalStats!$A$3:$AE$998,23,FALSE)</f>
        <v>#REF!</v>
      </c>
      <c r="N214" s="58" t="e">
        <f>VLOOKUP($S214,PercentGoalStats!$A$3:$AE$998,24,FALSE)</f>
        <v>#REF!</v>
      </c>
      <c r="O214" s="58" t="e">
        <f>VLOOKUP($S214,PercentGoalStats!$A$3:$AE$998,26,FALSE)</f>
        <v>#REF!</v>
      </c>
      <c r="P214" s="58" t="e">
        <f>VLOOKUP($S214,PercentGoalStats!$A$3:$AE$998,27,FALSE)</f>
        <v>#REF!</v>
      </c>
      <c r="Q214" s="58" t="e">
        <f>VLOOKUP($S214,PercentGoalStats!$A$3:$AE$998,29,FALSE)</f>
        <v>#REF!</v>
      </c>
      <c r="R214" s="58" t="e">
        <f>VLOOKUP($S214,PercentGoalStats!$A$3:$AE$998,30,FALSE)</f>
        <v>#REF!</v>
      </c>
      <c r="S214" s="53" t="e">
        <f>Fixtures!#REF!</f>
        <v>#REF!</v>
      </c>
      <c r="T214" s="54" t="e">
        <f>Fixtures!#REF!</f>
        <v>#REF!</v>
      </c>
      <c r="U214" s="53" t="e">
        <f>Fixtures!#REF!</f>
        <v>#REF!</v>
      </c>
      <c r="V214" s="57" t="e">
        <f>VLOOKUP($U214,PercentGoalStats!$A$3:$AE$998,5,FALSE)</f>
        <v>#REF!</v>
      </c>
      <c r="W214" s="58" t="e">
        <f>VLOOKUP($U214,PercentGoalStats!$A$3:$AE$998,7,FALSE)</f>
        <v>#REF!</v>
      </c>
      <c r="X214" s="58" t="e">
        <f>VLOOKUP($U214,PercentGoalStats!$A$3:$AE$998,8,FALSE)</f>
        <v>#REF!</v>
      </c>
      <c r="Y214" s="58" t="e">
        <f>VLOOKUP($U214,PercentGoalStats!$A$3:$AE$998,10,FALSE)</f>
        <v>#REF!</v>
      </c>
      <c r="Z214" s="58" t="e">
        <f>VLOOKUP($U214,PercentGoalStats!$A$3:$AE$998,11,FALSE)</f>
        <v>#REF!</v>
      </c>
      <c r="AA214" s="58" t="e">
        <f>VLOOKUP($U214,PercentGoalStats!$A$3:$AE$998,13,FALSE)</f>
        <v>#REF!</v>
      </c>
      <c r="AB214" s="58" t="e">
        <f>VLOOKUP($U214,PercentGoalStats!$A$3:$AE$998,14,FALSE)</f>
        <v>#REF!</v>
      </c>
      <c r="AC214" s="58" t="e">
        <f>VLOOKUP($U214,PercentGoalStats!$A$3:$AE$998,16,FALSE)</f>
        <v>#REF!</v>
      </c>
      <c r="AD214" s="58" t="e">
        <f>VLOOKUP($U214,PercentGoalStats!$A$3:$AE$998,17,FALSE)</f>
        <v>#REF!</v>
      </c>
      <c r="AE214" s="58" t="e">
        <f>VLOOKUP($U214,PercentGoalStats!$A$3:$AE$998,19,FALSE)</f>
        <v>#REF!</v>
      </c>
      <c r="AF214" s="58" t="e">
        <f>VLOOKUP($U214,PercentGoalStats!$A$3:$AE$998,20,FALSE)</f>
        <v>#REF!</v>
      </c>
      <c r="AG214" s="58" t="e">
        <f>VLOOKUP($U214,PercentGoalStats!$A$3:$AE$998,22,FALSE)</f>
        <v>#REF!</v>
      </c>
      <c r="AH214" s="58" t="e">
        <f>VLOOKUP($U214,PercentGoalStats!$A$3:$AE$998,23,FALSE)</f>
        <v>#REF!</v>
      </c>
      <c r="AI214" s="58" t="e">
        <f>VLOOKUP($U214,PercentGoalStats!$A$3:$AE$998,25,FALSE)</f>
        <v>#REF!</v>
      </c>
      <c r="AJ214" s="58" t="e">
        <f>VLOOKUP($U214,PercentGoalStats!$A$3:$AE$998,26,FALSE)</f>
        <v>#REF!</v>
      </c>
      <c r="AK214" s="58" t="e">
        <f>VLOOKUP($U214,PercentGoalStats!$A$3:$AE$998,28,FALSE)</f>
        <v>#REF!</v>
      </c>
      <c r="AL214" s="58" t="e">
        <f>VLOOKUP($U214,PercentGoalStats!$A$3:$AE$998,29,FALSE)</f>
        <v>#REF!</v>
      </c>
      <c r="AM214" s="58" t="e">
        <f>VLOOKUP($U214,PercentGoalStats!$A$3:$AE$998,31,FALSE)</f>
        <v>#REF!</v>
      </c>
    </row>
    <row r="215" spans="1:39" hidden="1" x14ac:dyDescent="0.3">
      <c r="A215" s="57" t="e">
        <f>VLOOKUP($S215,PercentGoalStats!$A$3:$AE$998,5,FALSE)</f>
        <v>#REF!</v>
      </c>
      <c r="B215" s="58" t="e">
        <f>VLOOKUP($S215,PercentGoalStats!$A$3:$AE$998,6,FALSE)</f>
        <v>#REF!</v>
      </c>
      <c r="C215" s="58" t="e">
        <f>VLOOKUP($S215,PercentGoalStats!$A$3:$AE$998,8,FALSE)</f>
        <v>#REF!</v>
      </c>
      <c r="D215" s="58" t="e">
        <f>VLOOKUP($S215,PercentGoalStats!$A$3:$AE$998,9,FALSE)</f>
        <v>#REF!</v>
      </c>
      <c r="E215" s="58" t="e">
        <f>VLOOKUP($S215,PercentGoalStats!$A$3:$AE$998,11,FALSE)</f>
        <v>#REF!</v>
      </c>
      <c r="F215" s="58" t="e">
        <f>VLOOKUP($S215,PercentGoalStats!$A$3:$AE$998,12,FALSE)</f>
        <v>#REF!</v>
      </c>
      <c r="G215" s="58" t="e">
        <f>VLOOKUP($S215,PercentGoalStats!$A$3:$AE$998,14,FALSE)</f>
        <v>#REF!</v>
      </c>
      <c r="H215" s="58" t="e">
        <f>VLOOKUP($S215,PercentGoalStats!$A$3:$AE$998,15,FALSE)</f>
        <v>#REF!</v>
      </c>
      <c r="I215" s="58" t="e">
        <f>VLOOKUP($S215,PercentGoalStats!$A$3:$AE$998,17,FALSE)</f>
        <v>#REF!</v>
      </c>
      <c r="J215" s="58" t="e">
        <f>VLOOKUP($S215,PercentGoalStats!$A$3:$AE$998,18,FALSE)</f>
        <v>#REF!</v>
      </c>
      <c r="K215" s="58" t="e">
        <f>VLOOKUP($S215,PercentGoalStats!$A$3:$AE$998,20,FALSE)</f>
        <v>#REF!</v>
      </c>
      <c r="L215" s="58" t="e">
        <f>VLOOKUP($S215,PercentGoalStats!$A$3:$AE$998,21,FALSE)</f>
        <v>#REF!</v>
      </c>
      <c r="M215" s="58" t="e">
        <f>VLOOKUP($S215,PercentGoalStats!$A$3:$AE$998,23,FALSE)</f>
        <v>#REF!</v>
      </c>
      <c r="N215" s="58" t="e">
        <f>VLOOKUP($S215,PercentGoalStats!$A$3:$AE$998,24,FALSE)</f>
        <v>#REF!</v>
      </c>
      <c r="O215" s="58" t="e">
        <f>VLOOKUP($S215,PercentGoalStats!$A$3:$AE$998,26,FALSE)</f>
        <v>#REF!</v>
      </c>
      <c r="P215" s="58" t="e">
        <f>VLOOKUP($S215,PercentGoalStats!$A$3:$AE$998,27,FALSE)</f>
        <v>#REF!</v>
      </c>
      <c r="Q215" s="58" t="e">
        <f>VLOOKUP($S215,PercentGoalStats!$A$3:$AE$998,29,FALSE)</f>
        <v>#REF!</v>
      </c>
      <c r="R215" s="58" t="e">
        <f>VLOOKUP($S215,PercentGoalStats!$A$3:$AE$998,30,FALSE)</f>
        <v>#REF!</v>
      </c>
      <c r="S215" s="53" t="e">
        <f>Fixtures!#REF!</f>
        <v>#REF!</v>
      </c>
      <c r="T215" s="54" t="e">
        <f>Fixtures!#REF!</f>
        <v>#REF!</v>
      </c>
      <c r="U215" s="53" t="e">
        <f>Fixtures!#REF!</f>
        <v>#REF!</v>
      </c>
      <c r="V215" s="57" t="e">
        <f>VLOOKUP($U215,PercentGoalStats!$A$3:$AE$998,5,FALSE)</f>
        <v>#REF!</v>
      </c>
      <c r="W215" s="58" t="e">
        <f>VLOOKUP($U215,PercentGoalStats!$A$3:$AE$998,7,FALSE)</f>
        <v>#REF!</v>
      </c>
      <c r="X215" s="58" t="e">
        <f>VLOOKUP($U215,PercentGoalStats!$A$3:$AE$998,8,FALSE)</f>
        <v>#REF!</v>
      </c>
      <c r="Y215" s="58" t="e">
        <f>VLOOKUP($U215,PercentGoalStats!$A$3:$AE$998,10,FALSE)</f>
        <v>#REF!</v>
      </c>
      <c r="Z215" s="58" t="e">
        <f>VLOOKUP($U215,PercentGoalStats!$A$3:$AE$998,11,FALSE)</f>
        <v>#REF!</v>
      </c>
      <c r="AA215" s="58" t="e">
        <f>VLOOKUP($U215,PercentGoalStats!$A$3:$AE$998,13,FALSE)</f>
        <v>#REF!</v>
      </c>
      <c r="AB215" s="58" t="e">
        <f>VLOOKUP($U215,PercentGoalStats!$A$3:$AE$998,14,FALSE)</f>
        <v>#REF!</v>
      </c>
      <c r="AC215" s="58" t="e">
        <f>VLOOKUP($U215,PercentGoalStats!$A$3:$AE$998,16,FALSE)</f>
        <v>#REF!</v>
      </c>
      <c r="AD215" s="58" t="e">
        <f>VLOOKUP($U215,PercentGoalStats!$A$3:$AE$998,17,FALSE)</f>
        <v>#REF!</v>
      </c>
      <c r="AE215" s="58" t="e">
        <f>VLOOKUP($U215,PercentGoalStats!$A$3:$AE$998,19,FALSE)</f>
        <v>#REF!</v>
      </c>
      <c r="AF215" s="58" t="e">
        <f>VLOOKUP($U215,PercentGoalStats!$A$3:$AE$998,20,FALSE)</f>
        <v>#REF!</v>
      </c>
      <c r="AG215" s="58" t="e">
        <f>VLOOKUP($U215,PercentGoalStats!$A$3:$AE$998,22,FALSE)</f>
        <v>#REF!</v>
      </c>
      <c r="AH215" s="58" t="e">
        <f>VLOOKUP($U215,PercentGoalStats!$A$3:$AE$998,23,FALSE)</f>
        <v>#REF!</v>
      </c>
      <c r="AI215" s="58" t="e">
        <f>VLOOKUP($U215,PercentGoalStats!$A$3:$AE$998,25,FALSE)</f>
        <v>#REF!</v>
      </c>
      <c r="AJ215" s="58" t="e">
        <f>VLOOKUP($U215,PercentGoalStats!$A$3:$AE$998,26,FALSE)</f>
        <v>#REF!</v>
      </c>
      <c r="AK215" s="58" t="e">
        <f>VLOOKUP($U215,PercentGoalStats!$A$3:$AE$998,28,FALSE)</f>
        <v>#REF!</v>
      </c>
      <c r="AL215" s="58" t="e">
        <f>VLOOKUP($U215,PercentGoalStats!$A$3:$AE$998,29,FALSE)</f>
        <v>#REF!</v>
      </c>
      <c r="AM215" s="58" t="e">
        <f>VLOOKUP($U215,PercentGoalStats!$A$3:$AE$998,31,FALSE)</f>
        <v>#REF!</v>
      </c>
    </row>
    <row r="216" spans="1:39" hidden="1" x14ac:dyDescent="0.3">
      <c r="A216" s="57" t="e">
        <f>VLOOKUP($S216,PercentGoalStats!$A$3:$AE$998,5,FALSE)</f>
        <v>#REF!</v>
      </c>
      <c r="B216" s="58" t="e">
        <f>VLOOKUP($S216,PercentGoalStats!$A$3:$AE$998,6,FALSE)</f>
        <v>#REF!</v>
      </c>
      <c r="C216" s="58" t="e">
        <f>VLOOKUP($S216,PercentGoalStats!$A$3:$AE$998,8,FALSE)</f>
        <v>#REF!</v>
      </c>
      <c r="D216" s="58" t="e">
        <f>VLOOKUP($S216,PercentGoalStats!$A$3:$AE$998,9,FALSE)</f>
        <v>#REF!</v>
      </c>
      <c r="E216" s="58" t="e">
        <f>VLOOKUP($S216,PercentGoalStats!$A$3:$AE$998,11,FALSE)</f>
        <v>#REF!</v>
      </c>
      <c r="F216" s="58" t="e">
        <f>VLOOKUP($S216,PercentGoalStats!$A$3:$AE$998,12,FALSE)</f>
        <v>#REF!</v>
      </c>
      <c r="G216" s="58" t="e">
        <f>VLOOKUP($S216,PercentGoalStats!$A$3:$AE$998,14,FALSE)</f>
        <v>#REF!</v>
      </c>
      <c r="H216" s="58" t="e">
        <f>VLOOKUP($S216,PercentGoalStats!$A$3:$AE$998,15,FALSE)</f>
        <v>#REF!</v>
      </c>
      <c r="I216" s="58" t="e">
        <f>VLOOKUP($S216,PercentGoalStats!$A$3:$AE$998,17,FALSE)</f>
        <v>#REF!</v>
      </c>
      <c r="J216" s="58" t="e">
        <f>VLOOKUP($S216,PercentGoalStats!$A$3:$AE$998,18,FALSE)</f>
        <v>#REF!</v>
      </c>
      <c r="K216" s="58" t="e">
        <f>VLOOKUP($S216,PercentGoalStats!$A$3:$AE$998,20,FALSE)</f>
        <v>#REF!</v>
      </c>
      <c r="L216" s="58" t="e">
        <f>VLOOKUP($S216,PercentGoalStats!$A$3:$AE$998,21,FALSE)</f>
        <v>#REF!</v>
      </c>
      <c r="M216" s="58" t="e">
        <f>VLOOKUP($S216,PercentGoalStats!$A$3:$AE$998,23,FALSE)</f>
        <v>#REF!</v>
      </c>
      <c r="N216" s="58" t="e">
        <f>VLOOKUP($S216,PercentGoalStats!$A$3:$AE$998,24,FALSE)</f>
        <v>#REF!</v>
      </c>
      <c r="O216" s="58" t="e">
        <f>VLOOKUP($S216,PercentGoalStats!$A$3:$AE$998,26,FALSE)</f>
        <v>#REF!</v>
      </c>
      <c r="P216" s="58" t="e">
        <f>VLOOKUP($S216,PercentGoalStats!$A$3:$AE$998,27,FALSE)</f>
        <v>#REF!</v>
      </c>
      <c r="Q216" s="58" t="e">
        <f>VLOOKUP($S216,PercentGoalStats!$A$3:$AE$998,29,FALSE)</f>
        <v>#REF!</v>
      </c>
      <c r="R216" s="58" t="e">
        <f>VLOOKUP($S216,PercentGoalStats!$A$3:$AE$998,30,FALSE)</f>
        <v>#REF!</v>
      </c>
      <c r="S216" s="53" t="e">
        <f>Fixtures!#REF!</f>
        <v>#REF!</v>
      </c>
      <c r="T216" s="54" t="e">
        <f>Fixtures!#REF!</f>
        <v>#REF!</v>
      </c>
      <c r="U216" s="53" t="e">
        <f>Fixtures!#REF!</f>
        <v>#REF!</v>
      </c>
      <c r="V216" s="57" t="e">
        <f>VLOOKUP($U216,PercentGoalStats!$A$3:$AE$998,5,FALSE)</f>
        <v>#REF!</v>
      </c>
      <c r="W216" s="58" t="e">
        <f>VLOOKUP($U216,PercentGoalStats!$A$3:$AE$998,7,FALSE)</f>
        <v>#REF!</v>
      </c>
      <c r="X216" s="58" t="e">
        <f>VLOOKUP($U216,PercentGoalStats!$A$3:$AE$998,8,FALSE)</f>
        <v>#REF!</v>
      </c>
      <c r="Y216" s="58" t="e">
        <f>VLOOKUP($U216,PercentGoalStats!$A$3:$AE$998,10,FALSE)</f>
        <v>#REF!</v>
      </c>
      <c r="Z216" s="58" t="e">
        <f>VLOOKUP($U216,PercentGoalStats!$A$3:$AE$998,11,FALSE)</f>
        <v>#REF!</v>
      </c>
      <c r="AA216" s="58" t="e">
        <f>VLOOKUP($U216,PercentGoalStats!$A$3:$AE$998,13,FALSE)</f>
        <v>#REF!</v>
      </c>
      <c r="AB216" s="58" t="e">
        <f>VLOOKUP($U216,PercentGoalStats!$A$3:$AE$998,14,FALSE)</f>
        <v>#REF!</v>
      </c>
      <c r="AC216" s="58" t="e">
        <f>VLOOKUP($U216,PercentGoalStats!$A$3:$AE$998,16,FALSE)</f>
        <v>#REF!</v>
      </c>
      <c r="AD216" s="58" t="e">
        <f>VLOOKUP($U216,PercentGoalStats!$A$3:$AE$998,17,FALSE)</f>
        <v>#REF!</v>
      </c>
      <c r="AE216" s="58" t="e">
        <f>VLOOKUP($U216,PercentGoalStats!$A$3:$AE$998,19,FALSE)</f>
        <v>#REF!</v>
      </c>
      <c r="AF216" s="58" t="e">
        <f>VLOOKUP($U216,PercentGoalStats!$A$3:$AE$998,20,FALSE)</f>
        <v>#REF!</v>
      </c>
      <c r="AG216" s="58" t="e">
        <f>VLOOKUP($U216,PercentGoalStats!$A$3:$AE$998,22,FALSE)</f>
        <v>#REF!</v>
      </c>
      <c r="AH216" s="58" t="e">
        <f>VLOOKUP($U216,PercentGoalStats!$A$3:$AE$998,23,FALSE)</f>
        <v>#REF!</v>
      </c>
      <c r="AI216" s="58" t="e">
        <f>VLOOKUP($U216,PercentGoalStats!$A$3:$AE$998,25,FALSE)</f>
        <v>#REF!</v>
      </c>
      <c r="AJ216" s="58" t="e">
        <f>VLOOKUP($U216,PercentGoalStats!$A$3:$AE$998,26,FALSE)</f>
        <v>#REF!</v>
      </c>
      <c r="AK216" s="58" t="e">
        <f>VLOOKUP($U216,PercentGoalStats!$A$3:$AE$998,28,FALSE)</f>
        <v>#REF!</v>
      </c>
      <c r="AL216" s="58" t="e">
        <f>VLOOKUP($U216,PercentGoalStats!$A$3:$AE$998,29,FALSE)</f>
        <v>#REF!</v>
      </c>
      <c r="AM216" s="58" t="e">
        <f>VLOOKUP($U216,PercentGoalStats!$A$3:$AE$998,31,FALSE)</f>
        <v>#REF!</v>
      </c>
    </row>
    <row r="217" spans="1:39" hidden="1" x14ac:dyDescent="0.3">
      <c r="A217" s="57" t="e">
        <f>VLOOKUP($S217,PercentGoalStats!$A$3:$AE$998,5,FALSE)</f>
        <v>#REF!</v>
      </c>
      <c r="B217" s="58" t="e">
        <f>VLOOKUP($S217,PercentGoalStats!$A$3:$AE$998,6,FALSE)</f>
        <v>#REF!</v>
      </c>
      <c r="C217" s="58" t="e">
        <f>VLOOKUP($S217,PercentGoalStats!$A$3:$AE$998,8,FALSE)</f>
        <v>#REF!</v>
      </c>
      <c r="D217" s="58" t="e">
        <f>VLOOKUP($S217,PercentGoalStats!$A$3:$AE$998,9,FALSE)</f>
        <v>#REF!</v>
      </c>
      <c r="E217" s="58" t="e">
        <f>VLOOKUP($S217,PercentGoalStats!$A$3:$AE$998,11,FALSE)</f>
        <v>#REF!</v>
      </c>
      <c r="F217" s="58" t="e">
        <f>VLOOKUP($S217,PercentGoalStats!$A$3:$AE$998,12,FALSE)</f>
        <v>#REF!</v>
      </c>
      <c r="G217" s="58" t="e">
        <f>VLOOKUP($S217,PercentGoalStats!$A$3:$AE$998,14,FALSE)</f>
        <v>#REF!</v>
      </c>
      <c r="H217" s="58" t="e">
        <f>VLOOKUP($S217,PercentGoalStats!$A$3:$AE$998,15,FALSE)</f>
        <v>#REF!</v>
      </c>
      <c r="I217" s="58" t="e">
        <f>VLOOKUP($S217,PercentGoalStats!$A$3:$AE$998,17,FALSE)</f>
        <v>#REF!</v>
      </c>
      <c r="J217" s="58" t="e">
        <f>VLOOKUP($S217,PercentGoalStats!$A$3:$AE$998,18,FALSE)</f>
        <v>#REF!</v>
      </c>
      <c r="K217" s="58" t="e">
        <f>VLOOKUP($S217,PercentGoalStats!$A$3:$AE$998,20,FALSE)</f>
        <v>#REF!</v>
      </c>
      <c r="L217" s="58" t="e">
        <f>VLOOKUP($S217,PercentGoalStats!$A$3:$AE$998,21,FALSE)</f>
        <v>#REF!</v>
      </c>
      <c r="M217" s="58" t="e">
        <f>VLOOKUP($S217,PercentGoalStats!$A$3:$AE$998,23,FALSE)</f>
        <v>#REF!</v>
      </c>
      <c r="N217" s="58" t="e">
        <f>VLOOKUP($S217,PercentGoalStats!$A$3:$AE$998,24,FALSE)</f>
        <v>#REF!</v>
      </c>
      <c r="O217" s="58" t="e">
        <f>VLOOKUP($S217,PercentGoalStats!$A$3:$AE$998,26,FALSE)</f>
        <v>#REF!</v>
      </c>
      <c r="P217" s="58" t="e">
        <f>VLOOKUP($S217,PercentGoalStats!$A$3:$AE$998,27,FALSE)</f>
        <v>#REF!</v>
      </c>
      <c r="Q217" s="58" t="e">
        <f>VLOOKUP($S217,PercentGoalStats!$A$3:$AE$998,29,FALSE)</f>
        <v>#REF!</v>
      </c>
      <c r="R217" s="58" t="e">
        <f>VLOOKUP($S217,PercentGoalStats!$A$3:$AE$998,30,FALSE)</f>
        <v>#REF!</v>
      </c>
      <c r="S217" s="53" t="e">
        <f>Fixtures!#REF!</f>
        <v>#REF!</v>
      </c>
      <c r="T217" s="54" t="e">
        <f>Fixtures!#REF!</f>
        <v>#REF!</v>
      </c>
      <c r="U217" s="53" t="e">
        <f>Fixtures!#REF!</f>
        <v>#REF!</v>
      </c>
      <c r="V217" s="57" t="e">
        <f>VLOOKUP($U217,PercentGoalStats!$A$3:$AE$998,5,FALSE)</f>
        <v>#REF!</v>
      </c>
      <c r="W217" s="58" t="e">
        <f>VLOOKUP($U217,PercentGoalStats!$A$3:$AE$998,7,FALSE)</f>
        <v>#REF!</v>
      </c>
      <c r="X217" s="58" t="e">
        <f>VLOOKUP($U217,PercentGoalStats!$A$3:$AE$998,8,FALSE)</f>
        <v>#REF!</v>
      </c>
      <c r="Y217" s="58" t="e">
        <f>VLOOKUP($U217,PercentGoalStats!$A$3:$AE$998,10,FALSE)</f>
        <v>#REF!</v>
      </c>
      <c r="Z217" s="58" t="e">
        <f>VLOOKUP($U217,PercentGoalStats!$A$3:$AE$998,11,FALSE)</f>
        <v>#REF!</v>
      </c>
      <c r="AA217" s="58" t="e">
        <f>VLOOKUP($U217,PercentGoalStats!$A$3:$AE$998,13,FALSE)</f>
        <v>#REF!</v>
      </c>
      <c r="AB217" s="58" t="e">
        <f>VLOOKUP($U217,PercentGoalStats!$A$3:$AE$998,14,FALSE)</f>
        <v>#REF!</v>
      </c>
      <c r="AC217" s="58" t="e">
        <f>VLOOKUP($U217,PercentGoalStats!$A$3:$AE$998,16,FALSE)</f>
        <v>#REF!</v>
      </c>
      <c r="AD217" s="58" t="e">
        <f>VLOOKUP($U217,PercentGoalStats!$A$3:$AE$998,17,FALSE)</f>
        <v>#REF!</v>
      </c>
      <c r="AE217" s="58" t="e">
        <f>VLOOKUP($U217,PercentGoalStats!$A$3:$AE$998,19,FALSE)</f>
        <v>#REF!</v>
      </c>
      <c r="AF217" s="58" t="e">
        <f>VLOOKUP($U217,PercentGoalStats!$A$3:$AE$998,20,FALSE)</f>
        <v>#REF!</v>
      </c>
      <c r="AG217" s="58" t="e">
        <f>VLOOKUP($U217,PercentGoalStats!$A$3:$AE$998,22,FALSE)</f>
        <v>#REF!</v>
      </c>
      <c r="AH217" s="58" t="e">
        <f>VLOOKUP($U217,PercentGoalStats!$A$3:$AE$998,23,FALSE)</f>
        <v>#REF!</v>
      </c>
      <c r="AI217" s="58" t="e">
        <f>VLOOKUP($U217,PercentGoalStats!$A$3:$AE$998,25,FALSE)</f>
        <v>#REF!</v>
      </c>
      <c r="AJ217" s="58" t="e">
        <f>VLOOKUP($U217,PercentGoalStats!$A$3:$AE$998,26,FALSE)</f>
        <v>#REF!</v>
      </c>
      <c r="AK217" s="58" t="e">
        <f>VLOOKUP($U217,PercentGoalStats!$A$3:$AE$998,28,FALSE)</f>
        <v>#REF!</v>
      </c>
      <c r="AL217" s="58" t="e">
        <f>VLOOKUP($U217,PercentGoalStats!$A$3:$AE$998,29,FALSE)</f>
        <v>#REF!</v>
      </c>
      <c r="AM217" s="58" t="e">
        <f>VLOOKUP($U217,PercentGoalStats!$A$3:$AE$998,31,FALSE)</f>
        <v>#REF!</v>
      </c>
    </row>
    <row r="218" spans="1:39" hidden="1" x14ac:dyDescent="0.3">
      <c r="A218" s="57" t="e">
        <f>VLOOKUP($S218,PercentGoalStats!$A$3:$AE$998,5,FALSE)</f>
        <v>#REF!</v>
      </c>
      <c r="B218" s="58" t="e">
        <f>VLOOKUP($S218,PercentGoalStats!$A$3:$AE$998,6,FALSE)</f>
        <v>#REF!</v>
      </c>
      <c r="C218" s="58" t="e">
        <f>VLOOKUP($S218,PercentGoalStats!$A$3:$AE$998,8,FALSE)</f>
        <v>#REF!</v>
      </c>
      <c r="D218" s="58" t="e">
        <f>VLOOKUP($S218,PercentGoalStats!$A$3:$AE$998,9,FALSE)</f>
        <v>#REF!</v>
      </c>
      <c r="E218" s="58" t="e">
        <f>VLOOKUP($S218,PercentGoalStats!$A$3:$AE$998,11,FALSE)</f>
        <v>#REF!</v>
      </c>
      <c r="F218" s="58" t="e">
        <f>VLOOKUP($S218,PercentGoalStats!$A$3:$AE$998,12,FALSE)</f>
        <v>#REF!</v>
      </c>
      <c r="G218" s="58" t="e">
        <f>VLOOKUP($S218,PercentGoalStats!$A$3:$AE$998,14,FALSE)</f>
        <v>#REF!</v>
      </c>
      <c r="H218" s="58" t="e">
        <f>VLOOKUP($S218,PercentGoalStats!$A$3:$AE$998,15,FALSE)</f>
        <v>#REF!</v>
      </c>
      <c r="I218" s="58" t="e">
        <f>VLOOKUP($S218,PercentGoalStats!$A$3:$AE$998,17,FALSE)</f>
        <v>#REF!</v>
      </c>
      <c r="J218" s="58" t="e">
        <f>VLOOKUP($S218,PercentGoalStats!$A$3:$AE$998,18,FALSE)</f>
        <v>#REF!</v>
      </c>
      <c r="K218" s="58" t="e">
        <f>VLOOKUP($S218,PercentGoalStats!$A$3:$AE$998,20,FALSE)</f>
        <v>#REF!</v>
      </c>
      <c r="L218" s="58" t="e">
        <f>VLOOKUP($S218,PercentGoalStats!$A$3:$AE$998,21,FALSE)</f>
        <v>#REF!</v>
      </c>
      <c r="M218" s="58" t="e">
        <f>VLOOKUP($S218,PercentGoalStats!$A$3:$AE$998,23,FALSE)</f>
        <v>#REF!</v>
      </c>
      <c r="N218" s="58" t="e">
        <f>VLOOKUP($S218,PercentGoalStats!$A$3:$AE$998,24,FALSE)</f>
        <v>#REF!</v>
      </c>
      <c r="O218" s="58" t="e">
        <f>VLOOKUP($S218,PercentGoalStats!$A$3:$AE$998,26,FALSE)</f>
        <v>#REF!</v>
      </c>
      <c r="P218" s="58" t="e">
        <f>VLOOKUP($S218,PercentGoalStats!$A$3:$AE$998,27,FALSE)</f>
        <v>#REF!</v>
      </c>
      <c r="Q218" s="58" t="e">
        <f>VLOOKUP($S218,PercentGoalStats!$A$3:$AE$998,29,FALSE)</f>
        <v>#REF!</v>
      </c>
      <c r="R218" s="58" t="e">
        <f>VLOOKUP($S218,PercentGoalStats!$A$3:$AE$998,30,FALSE)</f>
        <v>#REF!</v>
      </c>
      <c r="S218" s="53" t="e">
        <f>Fixtures!#REF!</f>
        <v>#REF!</v>
      </c>
      <c r="T218" s="54" t="e">
        <f>Fixtures!#REF!</f>
        <v>#REF!</v>
      </c>
      <c r="U218" s="53" t="e">
        <f>Fixtures!#REF!</f>
        <v>#REF!</v>
      </c>
      <c r="V218" s="57" t="e">
        <f>VLOOKUP($U218,PercentGoalStats!$A$3:$AE$998,5,FALSE)</f>
        <v>#REF!</v>
      </c>
      <c r="W218" s="58" t="e">
        <f>VLOOKUP($U218,PercentGoalStats!$A$3:$AE$998,7,FALSE)</f>
        <v>#REF!</v>
      </c>
      <c r="X218" s="58" t="e">
        <f>VLOOKUP($U218,PercentGoalStats!$A$3:$AE$998,8,FALSE)</f>
        <v>#REF!</v>
      </c>
      <c r="Y218" s="58" t="e">
        <f>VLOOKUP($U218,PercentGoalStats!$A$3:$AE$998,10,FALSE)</f>
        <v>#REF!</v>
      </c>
      <c r="Z218" s="58" t="e">
        <f>VLOOKUP($U218,PercentGoalStats!$A$3:$AE$998,11,FALSE)</f>
        <v>#REF!</v>
      </c>
      <c r="AA218" s="58" t="e">
        <f>VLOOKUP($U218,PercentGoalStats!$A$3:$AE$998,13,FALSE)</f>
        <v>#REF!</v>
      </c>
      <c r="AB218" s="58" t="e">
        <f>VLOOKUP($U218,PercentGoalStats!$A$3:$AE$998,14,FALSE)</f>
        <v>#REF!</v>
      </c>
      <c r="AC218" s="58" t="e">
        <f>VLOOKUP($U218,PercentGoalStats!$A$3:$AE$998,16,FALSE)</f>
        <v>#REF!</v>
      </c>
      <c r="AD218" s="58" t="e">
        <f>VLOOKUP($U218,PercentGoalStats!$A$3:$AE$998,17,FALSE)</f>
        <v>#REF!</v>
      </c>
      <c r="AE218" s="58" t="e">
        <f>VLOOKUP($U218,PercentGoalStats!$A$3:$AE$998,19,FALSE)</f>
        <v>#REF!</v>
      </c>
      <c r="AF218" s="58" t="e">
        <f>VLOOKUP($U218,PercentGoalStats!$A$3:$AE$998,20,FALSE)</f>
        <v>#REF!</v>
      </c>
      <c r="AG218" s="58" t="e">
        <f>VLOOKUP($U218,PercentGoalStats!$A$3:$AE$998,22,FALSE)</f>
        <v>#REF!</v>
      </c>
      <c r="AH218" s="58" t="e">
        <f>VLOOKUP($U218,PercentGoalStats!$A$3:$AE$998,23,FALSE)</f>
        <v>#REF!</v>
      </c>
      <c r="AI218" s="58" t="e">
        <f>VLOOKUP($U218,PercentGoalStats!$A$3:$AE$998,25,FALSE)</f>
        <v>#REF!</v>
      </c>
      <c r="AJ218" s="58" t="e">
        <f>VLOOKUP($U218,PercentGoalStats!$A$3:$AE$998,26,FALSE)</f>
        <v>#REF!</v>
      </c>
      <c r="AK218" s="58" t="e">
        <f>VLOOKUP($U218,PercentGoalStats!$A$3:$AE$998,28,FALSE)</f>
        <v>#REF!</v>
      </c>
      <c r="AL218" s="58" t="e">
        <f>VLOOKUP($U218,PercentGoalStats!$A$3:$AE$998,29,FALSE)</f>
        <v>#REF!</v>
      </c>
      <c r="AM218" s="58" t="e">
        <f>VLOOKUP($U218,PercentGoalStats!$A$3:$AE$998,31,FALSE)</f>
        <v>#REF!</v>
      </c>
    </row>
    <row r="219" spans="1:39" hidden="1" x14ac:dyDescent="0.3">
      <c r="A219" s="57" t="e">
        <f>VLOOKUP($S219,PercentGoalStats!$A$3:$AE$998,5,FALSE)</f>
        <v>#REF!</v>
      </c>
      <c r="B219" s="58" t="e">
        <f>VLOOKUP($S219,PercentGoalStats!$A$3:$AE$998,6,FALSE)</f>
        <v>#REF!</v>
      </c>
      <c r="C219" s="58" t="e">
        <f>VLOOKUP($S219,PercentGoalStats!$A$3:$AE$998,8,FALSE)</f>
        <v>#REF!</v>
      </c>
      <c r="D219" s="58" t="e">
        <f>VLOOKUP($S219,PercentGoalStats!$A$3:$AE$998,9,FALSE)</f>
        <v>#REF!</v>
      </c>
      <c r="E219" s="58" t="e">
        <f>VLOOKUP($S219,PercentGoalStats!$A$3:$AE$998,11,FALSE)</f>
        <v>#REF!</v>
      </c>
      <c r="F219" s="58" t="e">
        <f>VLOOKUP($S219,PercentGoalStats!$A$3:$AE$998,12,FALSE)</f>
        <v>#REF!</v>
      </c>
      <c r="G219" s="58" t="e">
        <f>VLOOKUP($S219,PercentGoalStats!$A$3:$AE$998,14,FALSE)</f>
        <v>#REF!</v>
      </c>
      <c r="H219" s="58" t="e">
        <f>VLOOKUP($S219,PercentGoalStats!$A$3:$AE$998,15,FALSE)</f>
        <v>#REF!</v>
      </c>
      <c r="I219" s="58" t="e">
        <f>VLOOKUP($S219,PercentGoalStats!$A$3:$AE$998,17,FALSE)</f>
        <v>#REF!</v>
      </c>
      <c r="J219" s="58" t="e">
        <f>VLOOKUP($S219,PercentGoalStats!$A$3:$AE$998,18,FALSE)</f>
        <v>#REF!</v>
      </c>
      <c r="K219" s="58" t="e">
        <f>VLOOKUP($S219,PercentGoalStats!$A$3:$AE$998,20,FALSE)</f>
        <v>#REF!</v>
      </c>
      <c r="L219" s="58" t="e">
        <f>VLOOKUP($S219,PercentGoalStats!$A$3:$AE$998,21,FALSE)</f>
        <v>#REF!</v>
      </c>
      <c r="M219" s="58" t="e">
        <f>VLOOKUP($S219,PercentGoalStats!$A$3:$AE$998,23,FALSE)</f>
        <v>#REF!</v>
      </c>
      <c r="N219" s="58" t="e">
        <f>VLOOKUP($S219,PercentGoalStats!$A$3:$AE$998,24,FALSE)</f>
        <v>#REF!</v>
      </c>
      <c r="O219" s="58" t="e">
        <f>VLOOKUP($S219,PercentGoalStats!$A$3:$AE$998,26,FALSE)</f>
        <v>#REF!</v>
      </c>
      <c r="P219" s="58" t="e">
        <f>VLOOKUP($S219,PercentGoalStats!$A$3:$AE$998,27,FALSE)</f>
        <v>#REF!</v>
      </c>
      <c r="Q219" s="58" t="e">
        <f>VLOOKUP($S219,PercentGoalStats!$A$3:$AE$998,29,FALSE)</f>
        <v>#REF!</v>
      </c>
      <c r="R219" s="58" t="e">
        <f>VLOOKUP($S219,PercentGoalStats!$A$3:$AE$998,30,FALSE)</f>
        <v>#REF!</v>
      </c>
      <c r="S219" s="53" t="e">
        <f>Fixtures!#REF!</f>
        <v>#REF!</v>
      </c>
      <c r="T219" s="54" t="e">
        <f>Fixtures!#REF!</f>
        <v>#REF!</v>
      </c>
      <c r="U219" s="53" t="e">
        <f>Fixtures!#REF!</f>
        <v>#REF!</v>
      </c>
      <c r="V219" s="57" t="e">
        <f>VLOOKUP($U219,PercentGoalStats!$A$3:$AE$998,5,FALSE)</f>
        <v>#REF!</v>
      </c>
      <c r="W219" s="58" t="e">
        <f>VLOOKUP($U219,PercentGoalStats!$A$3:$AE$998,7,FALSE)</f>
        <v>#REF!</v>
      </c>
      <c r="X219" s="58" t="e">
        <f>VLOOKUP($U219,PercentGoalStats!$A$3:$AE$998,8,FALSE)</f>
        <v>#REF!</v>
      </c>
      <c r="Y219" s="58" t="e">
        <f>VLOOKUP($U219,PercentGoalStats!$A$3:$AE$998,10,FALSE)</f>
        <v>#REF!</v>
      </c>
      <c r="Z219" s="58" t="e">
        <f>VLOOKUP($U219,PercentGoalStats!$A$3:$AE$998,11,FALSE)</f>
        <v>#REF!</v>
      </c>
      <c r="AA219" s="58" t="e">
        <f>VLOOKUP($U219,PercentGoalStats!$A$3:$AE$998,13,FALSE)</f>
        <v>#REF!</v>
      </c>
      <c r="AB219" s="58" t="e">
        <f>VLOOKUP($U219,PercentGoalStats!$A$3:$AE$998,14,FALSE)</f>
        <v>#REF!</v>
      </c>
      <c r="AC219" s="58" t="e">
        <f>VLOOKUP($U219,PercentGoalStats!$A$3:$AE$998,16,FALSE)</f>
        <v>#REF!</v>
      </c>
      <c r="AD219" s="58" t="e">
        <f>VLOOKUP($U219,PercentGoalStats!$A$3:$AE$998,17,FALSE)</f>
        <v>#REF!</v>
      </c>
      <c r="AE219" s="58" t="e">
        <f>VLOOKUP($U219,PercentGoalStats!$A$3:$AE$998,19,FALSE)</f>
        <v>#REF!</v>
      </c>
      <c r="AF219" s="58" t="e">
        <f>VLOOKUP($U219,PercentGoalStats!$A$3:$AE$998,20,FALSE)</f>
        <v>#REF!</v>
      </c>
      <c r="AG219" s="58" t="e">
        <f>VLOOKUP($U219,PercentGoalStats!$A$3:$AE$998,22,FALSE)</f>
        <v>#REF!</v>
      </c>
      <c r="AH219" s="58" t="e">
        <f>VLOOKUP($U219,PercentGoalStats!$A$3:$AE$998,23,FALSE)</f>
        <v>#REF!</v>
      </c>
      <c r="AI219" s="58" t="e">
        <f>VLOOKUP($U219,PercentGoalStats!$A$3:$AE$998,25,FALSE)</f>
        <v>#REF!</v>
      </c>
      <c r="AJ219" s="58" t="e">
        <f>VLOOKUP($U219,PercentGoalStats!$A$3:$AE$998,26,FALSE)</f>
        <v>#REF!</v>
      </c>
      <c r="AK219" s="58" t="e">
        <f>VLOOKUP($U219,PercentGoalStats!$A$3:$AE$998,28,FALSE)</f>
        <v>#REF!</v>
      </c>
      <c r="AL219" s="58" t="e">
        <f>VLOOKUP($U219,PercentGoalStats!$A$3:$AE$998,29,FALSE)</f>
        <v>#REF!</v>
      </c>
      <c r="AM219" s="58" t="e">
        <f>VLOOKUP($U219,PercentGoalStats!$A$3:$AE$998,31,FALSE)</f>
        <v>#REF!</v>
      </c>
    </row>
    <row r="220" spans="1:39" hidden="1" x14ac:dyDescent="0.3">
      <c r="A220" s="57" t="e">
        <f>VLOOKUP($S220,PercentGoalStats!$A$3:$AE$998,5,FALSE)</f>
        <v>#REF!</v>
      </c>
      <c r="B220" s="58" t="e">
        <f>VLOOKUP($S220,PercentGoalStats!$A$3:$AE$998,6,FALSE)</f>
        <v>#REF!</v>
      </c>
      <c r="C220" s="58" t="e">
        <f>VLOOKUP($S220,PercentGoalStats!$A$3:$AE$998,8,FALSE)</f>
        <v>#REF!</v>
      </c>
      <c r="D220" s="58" t="e">
        <f>VLOOKUP($S220,PercentGoalStats!$A$3:$AE$998,9,FALSE)</f>
        <v>#REF!</v>
      </c>
      <c r="E220" s="58" t="e">
        <f>VLOOKUP($S220,PercentGoalStats!$A$3:$AE$998,11,FALSE)</f>
        <v>#REF!</v>
      </c>
      <c r="F220" s="58" t="e">
        <f>VLOOKUP($S220,PercentGoalStats!$A$3:$AE$998,12,FALSE)</f>
        <v>#REF!</v>
      </c>
      <c r="G220" s="58" t="e">
        <f>VLOOKUP($S220,PercentGoalStats!$A$3:$AE$998,14,FALSE)</f>
        <v>#REF!</v>
      </c>
      <c r="H220" s="58" t="e">
        <f>VLOOKUP($S220,PercentGoalStats!$A$3:$AE$998,15,FALSE)</f>
        <v>#REF!</v>
      </c>
      <c r="I220" s="58" t="e">
        <f>VLOOKUP($S220,PercentGoalStats!$A$3:$AE$998,17,FALSE)</f>
        <v>#REF!</v>
      </c>
      <c r="J220" s="58" t="e">
        <f>VLOOKUP($S220,PercentGoalStats!$A$3:$AE$998,18,FALSE)</f>
        <v>#REF!</v>
      </c>
      <c r="K220" s="58" t="e">
        <f>VLOOKUP($S220,PercentGoalStats!$A$3:$AE$998,20,FALSE)</f>
        <v>#REF!</v>
      </c>
      <c r="L220" s="58" t="e">
        <f>VLOOKUP($S220,PercentGoalStats!$A$3:$AE$998,21,FALSE)</f>
        <v>#REF!</v>
      </c>
      <c r="M220" s="58" t="e">
        <f>VLOOKUP($S220,PercentGoalStats!$A$3:$AE$998,23,FALSE)</f>
        <v>#REF!</v>
      </c>
      <c r="N220" s="58" t="e">
        <f>VLOOKUP($S220,PercentGoalStats!$A$3:$AE$998,24,FALSE)</f>
        <v>#REF!</v>
      </c>
      <c r="O220" s="58" t="e">
        <f>VLOOKUP($S220,PercentGoalStats!$A$3:$AE$998,26,FALSE)</f>
        <v>#REF!</v>
      </c>
      <c r="P220" s="58" t="e">
        <f>VLOOKUP($S220,PercentGoalStats!$A$3:$AE$998,27,FALSE)</f>
        <v>#REF!</v>
      </c>
      <c r="Q220" s="58" t="e">
        <f>VLOOKUP($S220,PercentGoalStats!$A$3:$AE$998,29,FALSE)</f>
        <v>#REF!</v>
      </c>
      <c r="R220" s="58" t="e">
        <f>VLOOKUP($S220,PercentGoalStats!$A$3:$AE$998,30,FALSE)</f>
        <v>#REF!</v>
      </c>
      <c r="S220" s="53" t="e">
        <f>Fixtures!#REF!</f>
        <v>#REF!</v>
      </c>
      <c r="T220" s="54" t="e">
        <f>Fixtures!#REF!</f>
        <v>#REF!</v>
      </c>
      <c r="U220" s="53" t="e">
        <f>Fixtures!#REF!</f>
        <v>#REF!</v>
      </c>
      <c r="V220" s="57" t="e">
        <f>VLOOKUP($U220,PercentGoalStats!$A$3:$AE$998,5,FALSE)</f>
        <v>#REF!</v>
      </c>
      <c r="W220" s="58" t="e">
        <f>VLOOKUP($U220,PercentGoalStats!$A$3:$AE$998,7,FALSE)</f>
        <v>#REF!</v>
      </c>
      <c r="X220" s="58" t="e">
        <f>VLOOKUP($U220,PercentGoalStats!$A$3:$AE$998,8,FALSE)</f>
        <v>#REF!</v>
      </c>
      <c r="Y220" s="58" t="e">
        <f>VLOOKUP($U220,PercentGoalStats!$A$3:$AE$998,10,FALSE)</f>
        <v>#REF!</v>
      </c>
      <c r="Z220" s="58" t="e">
        <f>VLOOKUP($U220,PercentGoalStats!$A$3:$AE$998,11,FALSE)</f>
        <v>#REF!</v>
      </c>
      <c r="AA220" s="58" t="e">
        <f>VLOOKUP($U220,PercentGoalStats!$A$3:$AE$998,13,FALSE)</f>
        <v>#REF!</v>
      </c>
      <c r="AB220" s="58" t="e">
        <f>VLOOKUP($U220,PercentGoalStats!$A$3:$AE$998,14,FALSE)</f>
        <v>#REF!</v>
      </c>
      <c r="AC220" s="58" t="e">
        <f>VLOOKUP($U220,PercentGoalStats!$A$3:$AE$998,16,FALSE)</f>
        <v>#REF!</v>
      </c>
      <c r="AD220" s="58" t="e">
        <f>VLOOKUP($U220,PercentGoalStats!$A$3:$AE$998,17,FALSE)</f>
        <v>#REF!</v>
      </c>
      <c r="AE220" s="58" t="e">
        <f>VLOOKUP($U220,PercentGoalStats!$A$3:$AE$998,19,FALSE)</f>
        <v>#REF!</v>
      </c>
      <c r="AF220" s="58" t="e">
        <f>VLOOKUP($U220,PercentGoalStats!$A$3:$AE$998,20,FALSE)</f>
        <v>#REF!</v>
      </c>
      <c r="AG220" s="58" t="e">
        <f>VLOOKUP($U220,PercentGoalStats!$A$3:$AE$998,22,FALSE)</f>
        <v>#REF!</v>
      </c>
      <c r="AH220" s="58" t="e">
        <f>VLOOKUP($U220,PercentGoalStats!$A$3:$AE$998,23,FALSE)</f>
        <v>#REF!</v>
      </c>
      <c r="AI220" s="58" t="e">
        <f>VLOOKUP($U220,PercentGoalStats!$A$3:$AE$998,25,FALSE)</f>
        <v>#REF!</v>
      </c>
      <c r="AJ220" s="58" t="e">
        <f>VLOOKUP($U220,PercentGoalStats!$A$3:$AE$998,26,FALSE)</f>
        <v>#REF!</v>
      </c>
      <c r="AK220" s="58" t="e">
        <f>VLOOKUP($U220,PercentGoalStats!$A$3:$AE$998,28,FALSE)</f>
        <v>#REF!</v>
      </c>
      <c r="AL220" s="58" t="e">
        <f>VLOOKUP($U220,PercentGoalStats!$A$3:$AE$998,29,FALSE)</f>
        <v>#REF!</v>
      </c>
      <c r="AM220" s="58" t="e">
        <f>VLOOKUP($U220,PercentGoalStats!$A$3:$AE$998,31,FALSE)</f>
        <v>#REF!</v>
      </c>
    </row>
  </sheetData>
  <autoFilter ref="T1:T220" xr:uid="{8C30E785-E036-44BC-8E74-0FDF4855A2AF}">
    <filterColumn colId="0">
      <filters>
        <dateGroupItem year="2019" month="1" day="15" dateTimeGrouping="day"/>
      </filters>
    </filterColumn>
  </autoFilter>
  <conditionalFormatting sqref="A2:A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1048576 V2:V1048576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B1048576 W2:W1048576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1048576 X2:X1048576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048576 Y2:Y1048576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1048576 Z2:Z1048576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048576 AA2:AA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048576 AB2:AB1048576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1048576 AC2:AC1048576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1048576 AD2:AD1048576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1048576 AE2:AE1048576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1048576 AF2:AF1048576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1048576 AG2:AG1048576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1048576 AH2:AH1048576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048576 AI2:AI1048576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048576 AJ2:AJ1048576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048576 AK2:AK1048576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048576 AL2:AL104857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048576 AM2:AM104857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R7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M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R1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M1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R22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M220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 V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 W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 X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 Y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 Z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 AA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 AB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 AC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 AD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 J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 AF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 AG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 AH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 AI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 AJ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 AK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 AL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 AM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DC605-1F69-496E-ACE6-C60822DB277D}">
  <dimension ref="A1:AF380"/>
  <sheetViews>
    <sheetView topLeftCell="A141" workbookViewId="0">
      <selection activeCell="A66" sqref="A66:AM66"/>
    </sheetView>
  </sheetViews>
  <sheetFormatPr defaultRowHeight="14.4" x14ac:dyDescent="0.3"/>
  <cols>
    <col min="1" max="1" width="23.88671875" style="4" bestFit="1" customWidth="1"/>
    <col min="2" max="2" width="5.88671875" style="9" bestFit="1" customWidth="1"/>
    <col min="3" max="3" width="5.44140625" style="4" bestFit="1" customWidth="1"/>
    <col min="4" max="4" width="5.21875" style="4" bestFit="1" customWidth="1"/>
    <col min="5" max="5" width="7.33203125" style="9" bestFit="1" customWidth="1"/>
    <col min="6" max="7" width="8" style="4" bestFit="1" customWidth="1"/>
    <col min="8" max="8" width="7.33203125" style="9" bestFit="1" customWidth="1"/>
    <col min="9" max="10" width="7.33203125" style="4" bestFit="1" customWidth="1"/>
    <col min="11" max="11" width="7.33203125" style="9" bestFit="1" customWidth="1"/>
    <col min="12" max="12" width="8" style="4" bestFit="1" customWidth="1"/>
    <col min="13" max="13" width="7.33203125" style="4" bestFit="1" customWidth="1"/>
    <col min="14" max="14" width="7.33203125" style="9" bestFit="1" customWidth="1"/>
    <col min="15" max="15" width="7" style="4" bestFit="1" customWidth="1"/>
    <col min="16" max="16" width="7.33203125" style="4" bestFit="1" customWidth="1"/>
    <col min="17" max="17" width="7.33203125" style="9" bestFit="1" customWidth="1"/>
    <col min="18" max="18" width="7.33203125" style="4" bestFit="1" customWidth="1"/>
    <col min="19" max="19" width="8" style="4" bestFit="1" customWidth="1"/>
    <col min="20" max="20" width="7" style="9" bestFit="1" customWidth="1"/>
    <col min="21" max="22" width="7.33203125" style="4" bestFit="1" customWidth="1"/>
    <col min="23" max="23" width="8.88671875" style="9"/>
    <col min="24" max="16384" width="8.88671875" style="4"/>
  </cols>
  <sheetData>
    <row r="1" spans="1:32" s="2" customFormat="1" ht="15.6" thickTop="1" thickBot="1" x14ac:dyDescent="0.35">
      <c r="A1" s="64" t="s">
        <v>23</v>
      </c>
      <c r="B1" s="63" t="s">
        <v>27</v>
      </c>
      <c r="C1" s="63"/>
      <c r="D1" s="63"/>
      <c r="E1" s="63" t="s">
        <v>46</v>
      </c>
      <c r="F1" s="63"/>
      <c r="G1" s="63"/>
      <c r="H1" s="63" t="s">
        <v>47</v>
      </c>
      <c r="I1" s="63"/>
      <c r="J1" s="63"/>
      <c r="K1" s="63" t="s">
        <v>48</v>
      </c>
      <c r="L1" s="63"/>
      <c r="M1" s="63"/>
      <c r="N1" s="63" t="s">
        <v>49</v>
      </c>
      <c r="O1" s="63"/>
      <c r="P1" s="63"/>
      <c r="Q1" s="63" t="s">
        <v>50</v>
      </c>
      <c r="R1" s="63"/>
      <c r="S1" s="63"/>
      <c r="T1" s="63" t="s">
        <v>51</v>
      </c>
      <c r="U1" s="63"/>
      <c r="V1" s="63"/>
      <c r="W1" s="13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4"/>
      <c r="B2" s="17" t="s">
        <v>24</v>
      </c>
      <c r="C2" s="18" t="s">
        <v>29</v>
      </c>
      <c r="D2" s="19" t="s">
        <v>28</v>
      </c>
      <c r="E2" s="20" t="s">
        <v>28</v>
      </c>
      <c r="F2" s="21" t="s">
        <v>24</v>
      </c>
      <c r="G2" s="18" t="s">
        <v>29</v>
      </c>
      <c r="H2" s="20" t="s">
        <v>28</v>
      </c>
      <c r="I2" s="21" t="s">
        <v>24</v>
      </c>
      <c r="J2" s="18" t="s">
        <v>29</v>
      </c>
      <c r="K2" s="20" t="s">
        <v>28</v>
      </c>
      <c r="L2" s="21" t="s">
        <v>24</v>
      </c>
      <c r="M2" s="18" t="s">
        <v>29</v>
      </c>
      <c r="N2" s="20" t="s">
        <v>28</v>
      </c>
      <c r="O2" s="21" t="s">
        <v>24</v>
      </c>
      <c r="P2" s="18" t="s">
        <v>29</v>
      </c>
      <c r="Q2" s="20" t="s">
        <v>28</v>
      </c>
      <c r="R2" s="21" t="s">
        <v>24</v>
      </c>
      <c r="S2" s="18" t="s">
        <v>29</v>
      </c>
      <c r="T2" s="20" t="s">
        <v>28</v>
      </c>
      <c r="U2" s="21" t="s">
        <v>24</v>
      </c>
      <c r="V2" s="18" t="s">
        <v>29</v>
      </c>
      <c r="W2" s="23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s="4" t="s">
        <v>5</v>
      </c>
      <c r="B3" s="9">
        <f>COUNTIF(Sta!A:A,A3)</f>
        <v>0</v>
      </c>
      <c r="C3" s="4">
        <f>COUNTIF(Sta!B:B,A3)</f>
        <v>0</v>
      </c>
      <c r="D3" s="4">
        <f>B3+C3</f>
        <v>0</v>
      </c>
      <c r="E3" s="12" t="e">
        <f>(COUNTIFS(Sta!$A:$A,$A3,Sta!$L:$L,"&gt;0.5") +COUNTIFS(Sta!$B:$B,$A3,Sta!$L:$L,"&gt;0.5"))/$D3</f>
        <v>#DIV/0!</v>
      </c>
      <c r="F3" s="7" t="e">
        <f>COUNTIFS(Sta!$A:$A,$A3,Sta!$L:$L,"&gt;0.5")/$B3</f>
        <v>#DIV/0!</v>
      </c>
      <c r="G3" s="7" t="e">
        <f>COUNTIFS(Sta!$B:$B,$A3,Sta!$L:$L,"&gt;0.5")/$C3</f>
        <v>#DIV/0!</v>
      </c>
      <c r="H3" s="12" t="e">
        <f>(COUNTIFS(Sta!$A:$A,$A3,Sta!$L:$L,"&gt;1.5") +COUNTIFS(Sta!$B:$B,$A3,Sta!$L:$L,"&gt;1.5"))/$D3</f>
        <v>#DIV/0!</v>
      </c>
      <c r="I3" s="7" t="e">
        <f>COUNTIFS(Sta!$A:$A,$A3,Sta!$L:$L,"&gt;1.5")/$B3</f>
        <v>#DIV/0!</v>
      </c>
      <c r="J3" s="7" t="e">
        <f>COUNTIFS(Sta!$B:$B,$A3,Sta!$L:$L,"&gt;1.5")/$C3</f>
        <v>#DIV/0!</v>
      </c>
      <c r="K3" s="12" t="e">
        <f>(COUNTIFS(Sta!$A:$A,$A3,Sta!$H:$H,"&gt;0.5") +COUNTIFS(Sta!$B:$B,$A3,Sta!$J:$J,"&gt;0.5"))/$D3</f>
        <v>#DIV/0!</v>
      </c>
      <c r="L3" s="7" t="e">
        <f>COUNTIFS(Sta!$A:$A,$A3,Sta!$H:$H,"&gt;0.5")/$B3</f>
        <v>#DIV/0!</v>
      </c>
      <c r="M3" s="7" t="e">
        <f>COUNTIFS(Sta!$B:$B,$A3,Sta!$J:$J,"&gt;0.5")/$C3</f>
        <v>#DIV/0!</v>
      </c>
      <c r="N3" s="12" t="e">
        <f>(COUNTIFS(Sta!$A:$A,$A3,Sta!$H:$H,"&gt;1.5") +COUNTIFS(Sta!$B:$B,$A3,Sta!$J:$J,"&gt;1.5"))/$D3</f>
        <v>#DIV/0!</v>
      </c>
      <c r="O3" s="7" t="e">
        <f>COUNTIFS(Sta!$A:$A,$A3,Sta!$H:$H,"&gt;1.5")/$B3</f>
        <v>#DIV/0!</v>
      </c>
      <c r="P3" s="7" t="e">
        <f>COUNTIFS(Sta!$B:$B,$A3,Sta!$J:$J,"&gt;1.5")/$C3</f>
        <v>#DIV/0!</v>
      </c>
      <c r="Q3" s="12" t="e">
        <f>(COUNTIFS(Sta!$A:$A,$A3,Sta!$I:$I,"&gt;0.5") +COUNTIFS(Sta!$B:$B,$A3,Sta!$K:$K,"&gt;0.5"))/$D3</f>
        <v>#DIV/0!</v>
      </c>
      <c r="R3" s="7" t="e">
        <f>COUNTIFS(Sta!$A:$A,$A3,Sta!$I:$I,"&gt;0.5")/$B3</f>
        <v>#DIV/0!</v>
      </c>
      <c r="S3" s="7" t="e">
        <f>COUNTIFS(Sta!$B:$B,$A3,Sta!$K:$K,"&gt;0.5")/$C3</f>
        <v>#DIV/0!</v>
      </c>
      <c r="T3" s="12" t="e">
        <f>(COUNTIFS(Sta!$A:$A,$A3,Sta!$I:$I,"&gt;1.5") +COUNTIFS(Sta!$B:$B,$A3,Sta!$K:$K,"&gt;1.5"))/$D3</f>
        <v>#DIV/0!</v>
      </c>
      <c r="U3" s="7" t="e">
        <f>COUNTIFS(Sta!$A:$A,$A3,Sta!$I:$I,"&gt;1.5")/$B3</f>
        <v>#DIV/0!</v>
      </c>
      <c r="V3" s="7" t="e">
        <f>COUNTIFS(Sta!$B:$B,$A3,Sta!$K:$K,"&gt;1.5")/$C3</f>
        <v>#DIV/0!</v>
      </c>
    </row>
    <row r="4" spans="1:32" x14ac:dyDescent="0.3">
      <c r="A4" s="4" t="s">
        <v>3</v>
      </c>
      <c r="B4" s="9">
        <f>COUNTIF(Sta!A:A,A4)</f>
        <v>0</v>
      </c>
      <c r="C4" s="4">
        <f>COUNTIF(Sta!B:B,A4)</f>
        <v>0</v>
      </c>
      <c r="D4" s="4">
        <f t="shared" ref="D4:D22" si="0">B4+C4</f>
        <v>0</v>
      </c>
      <c r="E4" s="12" t="e">
        <f>(COUNTIFS(Sta!$A:$A,$A4,Sta!$L:$L,"&gt;0.5") +COUNTIFS(Sta!$B:$B,$A4,Sta!$L:$L,"&gt;0.5"))/$D4</f>
        <v>#DIV/0!</v>
      </c>
      <c r="F4" s="7" t="e">
        <f>COUNTIFS(Sta!$A:$A,$A4,Sta!$L:$L,"&gt;0.5")/$B4</f>
        <v>#DIV/0!</v>
      </c>
      <c r="G4" s="7" t="e">
        <f>COUNTIFS(Sta!$B:$B,$A4,Sta!$L:$L,"&gt;0.5")/$C4</f>
        <v>#DIV/0!</v>
      </c>
      <c r="H4" s="12" t="e">
        <f>(COUNTIFS(Sta!$A:$A,$A4,Sta!$L:$L,"&gt;1.5") +COUNTIFS(Sta!$B:$B,$A4,Sta!$L:$L,"&gt;1.5"))/$D4</f>
        <v>#DIV/0!</v>
      </c>
      <c r="I4" s="7" t="e">
        <f>COUNTIFS(Sta!$A:$A,$A4,Sta!$L:$L,"&gt;1.5")/$B4</f>
        <v>#DIV/0!</v>
      </c>
      <c r="J4" s="7" t="e">
        <f>COUNTIFS(Sta!$B:$B,$A4,Sta!$L:$L,"&gt;1.5")/$C4</f>
        <v>#DIV/0!</v>
      </c>
      <c r="K4" s="12" t="e">
        <f>(COUNTIFS(Sta!$A:$A,$A4,Sta!$H:$H,"&gt;0.5") +COUNTIFS(Sta!$B:$B,$A4,Sta!$J:$J,"&gt;0.5"))/$D4</f>
        <v>#DIV/0!</v>
      </c>
      <c r="L4" s="7" t="e">
        <f>COUNTIFS(Sta!$A:$A,$A4,Sta!$H:$H,"&gt;0.5")/$B4</f>
        <v>#DIV/0!</v>
      </c>
      <c r="M4" s="7" t="e">
        <f>COUNTIFS(Sta!$B:$B,$A4,Sta!$J:$J,"&gt;0.5")/$C4</f>
        <v>#DIV/0!</v>
      </c>
      <c r="N4" s="12" t="e">
        <f>(COUNTIFS(Sta!$A:$A,$A4,Sta!$H:$H,"&gt;1.5") +COUNTIFS(Sta!$B:$B,$A4,Sta!$J:$J,"&gt;1.5"))/$D4</f>
        <v>#DIV/0!</v>
      </c>
      <c r="O4" s="7" t="e">
        <f>COUNTIFS(Sta!$A:$A,$A4,Sta!$H:$H,"&gt;1.5")/$B4</f>
        <v>#DIV/0!</v>
      </c>
      <c r="P4" s="7" t="e">
        <f>COUNTIFS(Sta!$B:$B,$A4,Sta!$J:$J,"&gt;1.5")/$C4</f>
        <v>#DIV/0!</v>
      </c>
      <c r="Q4" s="12" t="e">
        <f>(COUNTIFS(Sta!$A:$A,$A4,Sta!$I:$I,"&gt;0.5") +COUNTIFS(Sta!$B:$B,$A4,Sta!$K:$K,"&gt;0.5"))/$D4</f>
        <v>#DIV/0!</v>
      </c>
      <c r="R4" s="7" t="e">
        <f>COUNTIFS(Sta!$A:$A,$A4,Sta!$I:$I,"&gt;0.5")/$B4</f>
        <v>#DIV/0!</v>
      </c>
      <c r="S4" s="7" t="e">
        <f>COUNTIFS(Sta!$B:$B,$A4,Sta!$K:$K,"&gt;0.5")/$C4</f>
        <v>#DIV/0!</v>
      </c>
      <c r="T4" s="12" t="e">
        <f>(COUNTIFS(Sta!$A:$A,$A4,Sta!$I:$I,"&gt;1.5") +COUNTIFS(Sta!$B:$B,$A4,Sta!$K:$K,"&gt;1.5"))/$D4</f>
        <v>#DIV/0!</v>
      </c>
      <c r="U4" s="7" t="e">
        <f>COUNTIFS(Sta!$A:$A,$A4,Sta!$I:$I,"&gt;1.5")/$B4</f>
        <v>#DIV/0!</v>
      </c>
      <c r="V4" s="7" t="e">
        <f>COUNTIFS(Sta!$B:$B,$A4,Sta!$K:$K,"&gt;1.5")/$C4</f>
        <v>#DIV/0!</v>
      </c>
    </row>
    <row r="5" spans="1:32" x14ac:dyDescent="0.3">
      <c r="A5" s="4" t="s">
        <v>20</v>
      </c>
      <c r="B5" s="9">
        <f>COUNTIF(Sta!A:A,A5)</f>
        <v>0</v>
      </c>
      <c r="C5" s="4">
        <f>COUNTIF(Sta!B:B,A5)</f>
        <v>0</v>
      </c>
      <c r="D5" s="4">
        <f t="shared" si="0"/>
        <v>0</v>
      </c>
      <c r="E5" s="12" t="e">
        <f>(COUNTIFS(Sta!$A:$A,$A5,Sta!$L:$L,"&gt;0.5") +COUNTIFS(Sta!$B:$B,$A5,Sta!$L:$L,"&gt;0.5"))/$D5</f>
        <v>#DIV/0!</v>
      </c>
      <c r="F5" s="7" t="e">
        <f>COUNTIFS(Sta!$A:$A,$A5,Sta!$L:$L,"&gt;0.5")/$B5</f>
        <v>#DIV/0!</v>
      </c>
      <c r="G5" s="7" t="e">
        <f>COUNTIFS(Sta!$B:$B,$A5,Sta!$L:$L,"&gt;0.5")/$C5</f>
        <v>#DIV/0!</v>
      </c>
      <c r="H5" s="12" t="e">
        <f>(COUNTIFS(Sta!$A:$A,$A5,Sta!$L:$L,"&gt;1.5") +COUNTIFS(Sta!$B:$B,$A5,Sta!$L:$L,"&gt;1.5"))/$D5</f>
        <v>#DIV/0!</v>
      </c>
      <c r="I5" s="7" t="e">
        <f>COUNTIFS(Sta!$A:$A,$A5,Sta!$L:$L,"&gt;1.5")/$B5</f>
        <v>#DIV/0!</v>
      </c>
      <c r="J5" s="7" t="e">
        <f>COUNTIFS(Sta!$B:$B,$A5,Sta!$L:$L,"&gt;1.5")/$C5</f>
        <v>#DIV/0!</v>
      </c>
      <c r="K5" s="12" t="e">
        <f>(COUNTIFS(Sta!$A:$A,$A5,Sta!$H:$H,"&gt;0.5") +COUNTIFS(Sta!$B:$B,$A5,Sta!$J:$J,"&gt;0.5"))/$D5</f>
        <v>#DIV/0!</v>
      </c>
      <c r="L5" s="7" t="e">
        <f>COUNTIFS(Sta!$A:$A,$A5,Sta!$H:$H,"&gt;0.5")/$B5</f>
        <v>#DIV/0!</v>
      </c>
      <c r="M5" s="7" t="e">
        <f>COUNTIFS(Sta!$B:$B,$A5,Sta!$J:$J,"&gt;0.5")/$C5</f>
        <v>#DIV/0!</v>
      </c>
      <c r="N5" s="12" t="e">
        <f>(COUNTIFS(Sta!$A:$A,$A5,Sta!$H:$H,"&gt;1.5") +COUNTIFS(Sta!$B:$B,$A5,Sta!$J:$J,"&gt;1.5"))/$D5</f>
        <v>#DIV/0!</v>
      </c>
      <c r="O5" s="7" t="e">
        <f>COUNTIFS(Sta!$A:$A,$A5,Sta!$H:$H,"&gt;1.5")/$B5</f>
        <v>#DIV/0!</v>
      </c>
      <c r="P5" s="7" t="e">
        <f>COUNTIFS(Sta!$B:$B,$A5,Sta!$J:$J,"&gt;1.5")/$C5</f>
        <v>#DIV/0!</v>
      </c>
      <c r="Q5" s="12" t="e">
        <f>(COUNTIFS(Sta!$A:$A,$A5,Sta!$I:$I,"&gt;0.5") +COUNTIFS(Sta!$B:$B,$A5,Sta!$K:$K,"&gt;0.5"))/$D5</f>
        <v>#DIV/0!</v>
      </c>
      <c r="R5" s="7" t="e">
        <f>COUNTIFS(Sta!$A:$A,$A5,Sta!$I:$I,"&gt;0.5")/$B5</f>
        <v>#DIV/0!</v>
      </c>
      <c r="S5" s="7" t="e">
        <f>COUNTIFS(Sta!$B:$B,$A5,Sta!$K:$K,"&gt;0.5")/$C5</f>
        <v>#DIV/0!</v>
      </c>
      <c r="T5" s="12" t="e">
        <f>(COUNTIFS(Sta!$A:$A,$A5,Sta!$I:$I,"&gt;1.5") +COUNTIFS(Sta!$B:$B,$A5,Sta!$K:$K,"&gt;1.5"))/$D5</f>
        <v>#DIV/0!</v>
      </c>
      <c r="U5" s="7" t="e">
        <f>COUNTIFS(Sta!$A:$A,$A5,Sta!$I:$I,"&gt;1.5")/$B5</f>
        <v>#DIV/0!</v>
      </c>
      <c r="V5" s="7" t="e">
        <f>COUNTIFS(Sta!$B:$B,$A5,Sta!$K:$K,"&gt;1.5")/$C5</f>
        <v>#DIV/0!</v>
      </c>
    </row>
    <row r="6" spans="1:32" x14ac:dyDescent="0.3">
      <c r="A6" s="4" t="s">
        <v>18</v>
      </c>
      <c r="B6" s="9">
        <f>COUNTIF(Sta!A:A,A6)</f>
        <v>0</v>
      </c>
      <c r="C6" s="4">
        <f>COUNTIF(Sta!B:B,A6)</f>
        <v>0</v>
      </c>
      <c r="D6" s="4">
        <f t="shared" si="0"/>
        <v>0</v>
      </c>
      <c r="E6" s="12" t="e">
        <f>(COUNTIFS(Sta!$A:$A,$A6,Sta!$L:$L,"&gt;0.5") +COUNTIFS(Sta!$B:$B,$A6,Sta!$L:$L,"&gt;0.5"))/$D6</f>
        <v>#DIV/0!</v>
      </c>
      <c r="F6" s="7" t="e">
        <f>COUNTIFS(Sta!$A:$A,$A6,Sta!$L:$L,"&gt;0.5")/$B6</f>
        <v>#DIV/0!</v>
      </c>
      <c r="G6" s="7" t="e">
        <f>COUNTIFS(Sta!$B:$B,$A6,Sta!$L:$L,"&gt;0.5")/$C6</f>
        <v>#DIV/0!</v>
      </c>
      <c r="H6" s="12" t="e">
        <f>(COUNTIFS(Sta!$A:$A,$A6,Sta!$L:$L,"&gt;1.5") +COUNTIFS(Sta!$B:$B,$A6,Sta!$L:$L,"&gt;1.5"))/$D6</f>
        <v>#DIV/0!</v>
      </c>
      <c r="I6" s="7" t="e">
        <f>COUNTIFS(Sta!$A:$A,$A6,Sta!$L:$L,"&gt;1.5")/$B6</f>
        <v>#DIV/0!</v>
      </c>
      <c r="J6" s="7" t="e">
        <f>COUNTIFS(Sta!$B:$B,$A6,Sta!$L:$L,"&gt;1.5")/$C6</f>
        <v>#DIV/0!</v>
      </c>
      <c r="K6" s="12" t="e">
        <f>(COUNTIFS(Sta!$A:$A,$A6,Sta!$H:$H,"&gt;0.5") +COUNTIFS(Sta!$B:$B,$A6,Sta!$J:$J,"&gt;0.5"))/$D6</f>
        <v>#DIV/0!</v>
      </c>
      <c r="L6" s="7" t="e">
        <f>COUNTIFS(Sta!$A:$A,$A6,Sta!$H:$H,"&gt;0.5")/$B6</f>
        <v>#DIV/0!</v>
      </c>
      <c r="M6" s="7" t="e">
        <f>COUNTIFS(Sta!$B:$B,$A6,Sta!$J:$J,"&gt;0.5")/$C6</f>
        <v>#DIV/0!</v>
      </c>
      <c r="N6" s="12" t="e">
        <f>(COUNTIFS(Sta!$A:$A,$A6,Sta!$H:$H,"&gt;1.5") +COUNTIFS(Sta!$B:$B,$A6,Sta!$J:$J,"&gt;1.5"))/$D6</f>
        <v>#DIV/0!</v>
      </c>
      <c r="O6" s="7" t="e">
        <f>COUNTIFS(Sta!$A:$A,$A6,Sta!$H:$H,"&gt;1.5")/$B6</f>
        <v>#DIV/0!</v>
      </c>
      <c r="P6" s="7" t="e">
        <f>COUNTIFS(Sta!$B:$B,$A6,Sta!$J:$J,"&gt;1.5")/$C6</f>
        <v>#DIV/0!</v>
      </c>
      <c r="Q6" s="12" t="e">
        <f>(COUNTIFS(Sta!$A:$A,$A6,Sta!$I:$I,"&gt;0.5") +COUNTIFS(Sta!$B:$B,$A6,Sta!$K:$K,"&gt;0.5"))/$D6</f>
        <v>#DIV/0!</v>
      </c>
      <c r="R6" s="7" t="e">
        <f>COUNTIFS(Sta!$A:$A,$A6,Sta!$I:$I,"&gt;0.5")/$B6</f>
        <v>#DIV/0!</v>
      </c>
      <c r="S6" s="7" t="e">
        <f>COUNTIFS(Sta!$B:$B,$A6,Sta!$K:$K,"&gt;0.5")/$C6</f>
        <v>#DIV/0!</v>
      </c>
      <c r="T6" s="12" t="e">
        <f>(COUNTIFS(Sta!$A:$A,$A6,Sta!$I:$I,"&gt;1.5") +COUNTIFS(Sta!$B:$B,$A6,Sta!$K:$K,"&gt;1.5"))/$D6</f>
        <v>#DIV/0!</v>
      </c>
      <c r="U6" s="7" t="e">
        <f>COUNTIFS(Sta!$A:$A,$A6,Sta!$I:$I,"&gt;1.5")/$B6</f>
        <v>#DIV/0!</v>
      </c>
      <c r="V6" s="7" t="e">
        <f>COUNTIFS(Sta!$B:$B,$A6,Sta!$K:$K,"&gt;1.5")/$C6</f>
        <v>#DIV/0!</v>
      </c>
    </row>
    <row r="7" spans="1:32" x14ac:dyDescent="0.3">
      <c r="A7" s="4" t="s">
        <v>4</v>
      </c>
      <c r="B7" s="9">
        <f>COUNTIF(Sta!A:A,A7)</f>
        <v>0</v>
      </c>
      <c r="C7" s="4">
        <f>COUNTIF(Sta!B:B,A7)</f>
        <v>0</v>
      </c>
      <c r="D7" s="4">
        <f t="shared" si="0"/>
        <v>0</v>
      </c>
      <c r="E7" s="12" t="e">
        <f>(COUNTIFS(Sta!$A:$A,$A7,Sta!$L:$L,"&gt;0.5") +COUNTIFS(Sta!$B:$B,$A7,Sta!$L:$L,"&gt;0.5"))/$D7</f>
        <v>#DIV/0!</v>
      </c>
      <c r="F7" s="7" t="e">
        <f>COUNTIFS(Sta!$A:$A,$A7,Sta!$L:$L,"&gt;0.5")/$B7</f>
        <v>#DIV/0!</v>
      </c>
      <c r="G7" s="7" t="e">
        <f>COUNTIFS(Sta!$B:$B,$A7,Sta!$L:$L,"&gt;0.5")/$C7</f>
        <v>#DIV/0!</v>
      </c>
      <c r="H7" s="12" t="e">
        <f>(COUNTIFS(Sta!$A:$A,$A7,Sta!$L:$L,"&gt;1.5") +COUNTIFS(Sta!$B:$B,$A7,Sta!$L:$L,"&gt;1.5"))/$D7</f>
        <v>#DIV/0!</v>
      </c>
      <c r="I7" s="7" t="e">
        <f>COUNTIFS(Sta!$A:$A,$A7,Sta!$L:$L,"&gt;1.5")/$B7</f>
        <v>#DIV/0!</v>
      </c>
      <c r="J7" s="7" t="e">
        <f>COUNTIFS(Sta!$B:$B,$A7,Sta!$L:$L,"&gt;1.5")/$C7</f>
        <v>#DIV/0!</v>
      </c>
      <c r="K7" s="12" t="e">
        <f>(COUNTIFS(Sta!$A:$A,$A7,Sta!$H:$H,"&gt;0.5") +COUNTIFS(Sta!$B:$B,$A7,Sta!$J:$J,"&gt;0.5"))/$D7</f>
        <v>#DIV/0!</v>
      </c>
      <c r="L7" s="7" t="e">
        <f>COUNTIFS(Sta!$A:$A,$A7,Sta!$H:$H,"&gt;0.5")/$B7</f>
        <v>#DIV/0!</v>
      </c>
      <c r="M7" s="7" t="e">
        <f>COUNTIFS(Sta!$B:$B,$A7,Sta!$J:$J,"&gt;0.5")/$C7</f>
        <v>#DIV/0!</v>
      </c>
      <c r="N7" s="12" t="e">
        <f>(COUNTIFS(Sta!$A:$A,$A7,Sta!$H:$H,"&gt;1.5") +COUNTIFS(Sta!$B:$B,$A7,Sta!$J:$J,"&gt;1.5"))/$D7</f>
        <v>#DIV/0!</v>
      </c>
      <c r="O7" s="7" t="e">
        <f>COUNTIFS(Sta!$A:$A,$A7,Sta!$H:$H,"&gt;1.5")/$B7</f>
        <v>#DIV/0!</v>
      </c>
      <c r="P7" s="7" t="e">
        <f>COUNTIFS(Sta!$B:$B,$A7,Sta!$J:$J,"&gt;1.5")/$C7</f>
        <v>#DIV/0!</v>
      </c>
      <c r="Q7" s="12" t="e">
        <f>(COUNTIFS(Sta!$A:$A,$A7,Sta!$I:$I,"&gt;0.5") +COUNTIFS(Sta!$B:$B,$A7,Sta!$K:$K,"&gt;0.5"))/$D7</f>
        <v>#DIV/0!</v>
      </c>
      <c r="R7" s="7" t="e">
        <f>COUNTIFS(Sta!$A:$A,$A7,Sta!$I:$I,"&gt;0.5")/$B7</f>
        <v>#DIV/0!</v>
      </c>
      <c r="S7" s="7" t="e">
        <f>COUNTIFS(Sta!$B:$B,$A7,Sta!$K:$K,"&gt;0.5")/$C7</f>
        <v>#DIV/0!</v>
      </c>
      <c r="T7" s="12" t="e">
        <f>(COUNTIFS(Sta!$A:$A,$A7,Sta!$I:$I,"&gt;1.5") +COUNTIFS(Sta!$B:$B,$A7,Sta!$K:$K,"&gt;1.5"))/$D7</f>
        <v>#DIV/0!</v>
      </c>
      <c r="U7" s="7" t="e">
        <f>COUNTIFS(Sta!$A:$A,$A7,Sta!$I:$I,"&gt;1.5")/$B7</f>
        <v>#DIV/0!</v>
      </c>
      <c r="V7" s="7" t="e">
        <f>COUNTIFS(Sta!$B:$B,$A7,Sta!$K:$K,"&gt;1.5")/$C7</f>
        <v>#DIV/0!</v>
      </c>
    </row>
    <row r="8" spans="1:32" x14ac:dyDescent="0.3">
      <c r="A8" s="4" t="s">
        <v>10</v>
      </c>
      <c r="B8" s="9">
        <f>COUNTIF(Sta!A:A,A8)</f>
        <v>0</v>
      </c>
      <c r="C8" s="4">
        <f>COUNTIF(Sta!B:B,A8)</f>
        <v>0</v>
      </c>
      <c r="D8" s="4">
        <f t="shared" si="0"/>
        <v>0</v>
      </c>
      <c r="E8" s="12" t="e">
        <f>(COUNTIFS(Sta!$A:$A,$A8,Sta!$L:$L,"&gt;0.5") +COUNTIFS(Sta!$B:$B,$A8,Sta!$L:$L,"&gt;0.5"))/$D8</f>
        <v>#DIV/0!</v>
      </c>
      <c r="F8" s="7" t="e">
        <f>COUNTIFS(Sta!$A:$A,$A8,Sta!$L:$L,"&gt;0.5")/$B8</f>
        <v>#DIV/0!</v>
      </c>
      <c r="G8" s="7" t="e">
        <f>COUNTIFS(Sta!$B:$B,$A8,Sta!$L:$L,"&gt;0.5")/$C8</f>
        <v>#DIV/0!</v>
      </c>
      <c r="H8" s="12" t="e">
        <f>(COUNTIFS(Sta!$A:$A,$A8,Sta!$L:$L,"&gt;1.5") +COUNTIFS(Sta!$B:$B,$A8,Sta!$L:$L,"&gt;1.5"))/$D8</f>
        <v>#DIV/0!</v>
      </c>
      <c r="I8" s="7" t="e">
        <f>COUNTIFS(Sta!$A:$A,$A8,Sta!$L:$L,"&gt;1.5")/$B8</f>
        <v>#DIV/0!</v>
      </c>
      <c r="J8" s="7" t="e">
        <f>COUNTIFS(Sta!$B:$B,$A8,Sta!$L:$L,"&gt;1.5")/$C8</f>
        <v>#DIV/0!</v>
      </c>
      <c r="K8" s="12" t="e">
        <f>(COUNTIFS(Sta!$A:$A,$A8,Sta!$H:$H,"&gt;0.5") +COUNTIFS(Sta!$B:$B,$A8,Sta!$J:$J,"&gt;0.5"))/$D8</f>
        <v>#DIV/0!</v>
      </c>
      <c r="L8" s="7" t="e">
        <f>COUNTIFS(Sta!$A:$A,$A8,Sta!$H:$H,"&gt;0.5")/$B8</f>
        <v>#DIV/0!</v>
      </c>
      <c r="M8" s="7" t="e">
        <f>COUNTIFS(Sta!$B:$B,$A8,Sta!$J:$J,"&gt;0.5")/$C8</f>
        <v>#DIV/0!</v>
      </c>
      <c r="N8" s="12" t="e">
        <f>(COUNTIFS(Sta!$A:$A,$A8,Sta!$H:$H,"&gt;1.5") +COUNTIFS(Sta!$B:$B,$A8,Sta!$J:$J,"&gt;1.5"))/$D8</f>
        <v>#DIV/0!</v>
      </c>
      <c r="O8" s="7" t="e">
        <f>COUNTIFS(Sta!$A:$A,$A8,Sta!$H:$H,"&gt;1.5")/$B8</f>
        <v>#DIV/0!</v>
      </c>
      <c r="P8" s="7" t="e">
        <f>COUNTIFS(Sta!$B:$B,$A8,Sta!$J:$J,"&gt;1.5")/$C8</f>
        <v>#DIV/0!</v>
      </c>
      <c r="Q8" s="12" t="e">
        <f>(COUNTIFS(Sta!$A:$A,$A8,Sta!$I:$I,"&gt;0.5") +COUNTIFS(Sta!$B:$B,$A8,Sta!$K:$K,"&gt;0.5"))/$D8</f>
        <v>#DIV/0!</v>
      </c>
      <c r="R8" s="7" t="e">
        <f>COUNTIFS(Sta!$A:$A,$A8,Sta!$I:$I,"&gt;0.5")/$B8</f>
        <v>#DIV/0!</v>
      </c>
      <c r="S8" s="7" t="e">
        <f>COUNTIFS(Sta!$B:$B,$A8,Sta!$K:$K,"&gt;0.5")/$C8</f>
        <v>#DIV/0!</v>
      </c>
      <c r="T8" s="12" t="e">
        <f>(COUNTIFS(Sta!$A:$A,$A8,Sta!$I:$I,"&gt;1.5") +COUNTIFS(Sta!$B:$B,$A8,Sta!$K:$K,"&gt;1.5"))/$D8</f>
        <v>#DIV/0!</v>
      </c>
      <c r="U8" s="7" t="e">
        <f>COUNTIFS(Sta!$A:$A,$A8,Sta!$I:$I,"&gt;1.5")/$B8</f>
        <v>#DIV/0!</v>
      </c>
      <c r="V8" s="7" t="e">
        <f>COUNTIFS(Sta!$B:$B,$A8,Sta!$K:$K,"&gt;1.5")/$C8</f>
        <v>#DIV/0!</v>
      </c>
    </row>
    <row r="9" spans="1:32" x14ac:dyDescent="0.3">
      <c r="A9" s="4" t="s">
        <v>8</v>
      </c>
      <c r="B9" s="9">
        <f>COUNTIF(Sta!A:A,A9)</f>
        <v>0</v>
      </c>
      <c r="C9" s="4">
        <f>COUNTIF(Sta!B:B,A9)</f>
        <v>0</v>
      </c>
      <c r="D9" s="4">
        <f t="shared" si="0"/>
        <v>0</v>
      </c>
      <c r="E9" s="12" t="e">
        <f>(COUNTIFS(Sta!$A:$A,$A9,Sta!$L:$L,"&gt;0.5") +COUNTIFS(Sta!$B:$B,$A9,Sta!$L:$L,"&gt;0.5"))/$D9</f>
        <v>#DIV/0!</v>
      </c>
      <c r="F9" s="7" t="e">
        <f>COUNTIFS(Sta!$A:$A,$A9,Sta!$L:$L,"&gt;0.5")/$B9</f>
        <v>#DIV/0!</v>
      </c>
      <c r="G9" s="7" t="e">
        <f>COUNTIFS(Sta!$B:$B,$A9,Sta!$L:$L,"&gt;0.5")/$C9</f>
        <v>#DIV/0!</v>
      </c>
      <c r="H9" s="12" t="e">
        <f>(COUNTIFS(Sta!$A:$A,$A9,Sta!$L:$L,"&gt;1.5") +COUNTIFS(Sta!$B:$B,$A9,Sta!$L:$L,"&gt;1.5"))/$D9</f>
        <v>#DIV/0!</v>
      </c>
      <c r="I9" s="7" t="e">
        <f>COUNTIFS(Sta!$A:$A,$A9,Sta!$L:$L,"&gt;1.5")/$B9</f>
        <v>#DIV/0!</v>
      </c>
      <c r="J9" s="7" t="e">
        <f>COUNTIFS(Sta!$B:$B,$A9,Sta!$L:$L,"&gt;1.5")/$C9</f>
        <v>#DIV/0!</v>
      </c>
      <c r="K9" s="12" t="e">
        <f>(COUNTIFS(Sta!$A:$A,$A9,Sta!$H:$H,"&gt;0.5") +COUNTIFS(Sta!$B:$B,$A9,Sta!$J:$J,"&gt;0.5"))/$D9</f>
        <v>#DIV/0!</v>
      </c>
      <c r="L9" s="7" t="e">
        <f>COUNTIFS(Sta!$A:$A,$A9,Sta!$H:$H,"&gt;0.5")/$B9</f>
        <v>#DIV/0!</v>
      </c>
      <c r="M9" s="7" t="e">
        <f>COUNTIFS(Sta!$B:$B,$A9,Sta!$J:$J,"&gt;0.5")/$C9</f>
        <v>#DIV/0!</v>
      </c>
      <c r="N9" s="12" t="e">
        <f>(COUNTIFS(Sta!$A:$A,$A9,Sta!$H:$H,"&gt;1.5") +COUNTIFS(Sta!$B:$B,$A9,Sta!$J:$J,"&gt;1.5"))/$D9</f>
        <v>#DIV/0!</v>
      </c>
      <c r="O9" s="7" t="e">
        <f>COUNTIFS(Sta!$A:$A,$A9,Sta!$H:$H,"&gt;1.5")/$B9</f>
        <v>#DIV/0!</v>
      </c>
      <c r="P9" s="7" t="e">
        <f>COUNTIFS(Sta!$B:$B,$A9,Sta!$J:$J,"&gt;1.5")/$C9</f>
        <v>#DIV/0!</v>
      </c>
      <c r="Q9" s="12" t="e">
        <f>(COUNTIFS(Sta!$A:$A,$A9,Sta!$I:$I,"&gt;0.5") +COUNTIFS(Sta!$B:$B,$A9,Sta!$K:$K,"&gt;0.5"))/$D9</f>
        <v>#DIV/0!</v>
      </c>
      <c r="R9" s="7" t="e">
        <f>COUNTIFS(Sta!$A:$A,$A9,Sta!$I:$I,"&gt;0.5")/$B9</f>
        <v>#DIV/0!</v>
      </c>
      <c r="S9" s="7" t="e">
        <f>COUNTIFS(Sta!$B:$B,$A9,Sta!$K:$K,"&gt;0.5")/$C9</f>
        <v>#DIV/0!</v>
      </c>
      <c r="T9" s="12" t="e">
        <f>(COUNTIFS(Sta!$A:$A,$A9,Sta!$I:$I,"&gt;1.5") +COUNTIFS(Sta!$B:$B,$A9,Sta!$K:$K,"&gt;1.5"))/$D9</f>
        <v>#DIV/0!</v>
      </c>
      <c r="U9" s="7" t="e">
        <f>COUNTIFS(Sta!$A:$A,$A9,Sta!$I:$I,"&gt;1.5")/$B9</f>
        <v>#DIV/0!</v>
      </c>
      <c r="V9" s="7" t="e">
        <f>COUNTIFS(Sta!$B:$B,$A9,Sta!$K:$K,"&gt;1.5")/$C9</f>
        <v>#DIV/0!</v>
      </c>
    </row>
    <row r="10" spans="1:32" x14ac:dyDescent="0.3">
      <c r="A10" s="4" t="s">
        <v>22</v>
      </c>
      <c r="B10" s="9">
        <f>COUNTIF(Sta!A:A,A10)</f>
        <v>0</v>
      </c>
      <c r="C10" s="4">
        <f>COUNTIF(Sta!B:B,A10)</f>
        <v>0</v>
      </c>
      <c r="D10" s="4">
        <f t="shared" si="0"/>
        <v>0</v>
      </c>
      <c r="E10" s="12" t="e">
        <f>(COUNTIFS(Sta!$A:$A,$A10,Sta!$L:$L,"&gt;0.5") +COUNTIFS(Sta!$B:$B,$A10,Sta!$L:$L,"&gt;0.5"))/$D10</f>
        <v>#DIV/0!</v>
      </c>
      <c r="F10" s="7" t="e">
        <f>COUNTIFS(Sta!$A:$A,$A10,Sta!$L:$L,"&gt;0.5")/$B10</f>
        <v>#DIV/0!</v>
      </c>
      <c r="G10" s="7" t="e">
        <f>COUNTIFS(Sta!$B:$B,$A10,Sta!$L:$L,"&gt;0.5")/$C10</f>
        <v>#DIV/0!</v>
      </c>
      <c r="H10" s="12" t="e">
        <f>(COUNTIFS(Sta!$A:$A,$A10,Sta!$L:$L,"&gt;1.5") +COUNTIFS(Sta!$B:$B,$A10,Sta!$L:$L,"&gt;1.5"))/$D10</f>
        <v>#DIV/0!</v>
      </c>
      <c r="I10" s="7" t="e">
        <f>COUNTIFS(Sta!$A:$A,$A10,Sta!$L:$L,"&gt;1.5")/$B10</f>
        <v>#DIV/0!</v>
      </c>
      <c r="J10" s="7" t="e">
        <f>COUNTIFS(Sta!$B:$B,$A10,Sta!$L:$L,"&gt;1.5")/$C10</f>
        <v>#DIV/0!</v>
      </c>
      <c r="K10" s="12" t="e">
        <f>(COUNTIFS(Sta!$A:$A,$A10,Sta!$H:$H,"&gt;0.5") +COUNTIFS(Sta!$B:$B,$A10,Sta!$J:$J,"&gt;0.5"))/$D10</f>
        <v>#DIV/0!</v>
      </c>
      <c r="L10" s="7" t="e">
        <f>COUNTIFS(Sta!$A:$A,$A10,Sta!$H:$H,"&gt;0.5")/$B10</f>
        <v>#DIV/0!</v>
      </c>
      <c r="M10" s="7" t="e">
        <f>COUNTIFS(Sta!$B:$B,$A10,Sta!$J:$J,"&gt;0.5")/$C10</f>
        <v>#DIV/0!</v>
      </c>
      <c r="N10" s="12" t="e">
        <f>(COUNTIFS(Sta!$A:$A,$A10,Sta!$H:$H,"&gt;1.5") +COUNTIFS(Sta!$B:$B,$A10,Sta!$J:$J,"&gt;1.5"))/$D10</f>
        <v>#DIV/0!</v>
      </c>
      <c r="O10" s="7" t="e">
        <f>COUNTIFS(Sta!$A:$A,$A10,Sta!$H:$H,"&gt;1.5")/$B10</f>
        <v>#DIV/0!</v>
      </c>
      <c r="P10" s="7" t="e">
        <f>COUNTIFS(Sta!$B:$B,$A10,Sta!$J:$J,"&gt;1.5")/$C10</f>
        <v>#DIV/0!</v>
      </c>
      <c r="Q10" s="12" t="e">
        <f>(COUNTIFS(Sta!$A:$A,$A10,Sta!$I:$I,"&gt;0.5") +COUNTIFS(Sta!$B:$B,$A10,Sta!$K:$K,"&gt;0.5"))/$D10</f>
        <v>#DIV/0!</v>
      </c>
      <c r="R10" s="7" t="e">
        <f>COUNTIFS(Sta!$A:$A,$A10,Sta!$I:$I,"&gt;0.5")/$B10</f>
        <v>#DIV/0!</v>
      </c>
      <c r="S10" s="7" t="e">
        <f>COUNTIFS(Sta!$B:$B,$A10,Sta!$K:$K,"&gt;0.5")/$C10</f>
        <v>#DIV/0!</v>
      </c>
      <c r="T10" s="12" t="e">
        <f>(COUNTIFS(Sta!$A:$A,$A10,Sta!$I:$I,"&gt;1.5") +COUNTIFS(Sta!$B:$B,$A10,Sta!$K:$K,"&gt;1.5"))/$D10</f>
        <v>#DIV/0!</v>
      </c>
      <c r="U10" s="7" t="e">
        <f>COUNTIFS(Sta!$A:$A,$A10,Sta!$I:$I,"&gt;1.5")/$B10</f>
        <v>#DIV/0!</v>
      </c>
      <c r="V10" s="7" t="e">
        <f>COUNTIFS(Sta!$B:$B,$A10,Sta!$K:$K,"&gt;1.5")/$C10</f>
        <v>#DIV/0!</v>
      </c>
    </row>
    <row r="11" spans="1:32" x14ac:dyDescent="0.3">
      <c r="A11" s="4" t="s">
        <v>7</v>
      </c>
      <c r="B11" s="9">
        <f>COUNTIF(Sta!A:A,A11)</f>
        <v>0</v>
      </c>
      <c r="C11" s="4">
        <f>COUNTIF(Sta!B:B,A11)</f>
        <v>0</v>
      </c>
      <c r="D11" s="4">
        <f t="shared" si="0"/>
        <v>0</v>
      </c>
      <c r="E11" s="12" t="e">
        <f>(COUNTIFS(Sta!$A:$A,$A11,Sta!$L:$L,"&gt;0.5") +COUNTIFS(Sta!$B:$B,$A11,Sta!$L:$L,"&gt;0.5"))/$D11</f>
        <v>#DIV/0!</v>
      </c>
      <c r="F11" s="7" t="e">
        <f>COUNTIFS(Sta!$A:$A,$A11,Sta!$L:$L,"&gt;0.5")/$B11</f>
        <v>#DIV/0!</v>
      </c>
      <c r="G11" s="7" t="e">
        <f>COUNTIFS(Sta!$B:$B,$A11,Sta!$L:$L,"&gt;0.5")/$C11</f>
        <v>#DIV/0!</v>
      </c>
      <c r="H11" s="12" t="e">
        <f>(COUNTIFS(Sta!$A:$A,$A11,Sta!$L:$L,"&gt;1.5") +COUNTIFS(Sta!$B:$B,$A11,Sta!$L:$L,"&gt;1.5"))/$D11</f>
        <v>#DIV/0!</v>
      </c>
      <c r="I11" s="7" t="e">
        <f>COUNTIFS(Sta!$A:$A,$A11,Sta!$L:$L,"&gt;1.5")/$B11</f>
        <v>#DIV/0!</v>
      </c>
      <c r="J11" s="7" t="e">
        <f>COUNTIFS(Sta!$B:$B,$A11,Sta!$L:$L,"&gt;1.5")/$C11</f>
        <v>#DIV/0!</v>
      </c>
      <c r="K11" s="12" t="e">
        <f>(COUNTIFS(Sta!$A:$A,$A11,Sta!$H:$H,"&gt;0.5") +COUNTIFS(Sta!$B:$B,$A11,Sta!$J:$J,"&gt;0.5"))/$D11</f>
        <v>#DIV/0!</v>
      </c>
      <c r="L11" s="7" t="e">
        <f>COUNTIFS(Sta!$A:$A,$A11,Sta!$H:$H,"&gt;0.5")/$B11</f>
        <v>#DIV/0!</v>
      </c>
      <c r="M11" s="7" t="e">
        <f>COUNTIFS(Sta!$B:$B,$A11,Sta!$J:$J,"&gt;0.5")/$C11</f>
        <v>#DIV/0!</v>
      </c>
      <c r="N11" s="12" t="e">
        <f>(COUNTIFS(Sta!$A:$A,$A11,Sta!$H:$H,"&gt;1.5") +COUNTIFS(Sta!$B:$B,$A11,Sta!$J:$J,"&gt;1.5"))/$D11</f>
        <v>#DIV/0!</v>
      </c>
      <c r="O11" s="7" t="e">
        <f>COUNTIFS(Sta!$A:$A,$A11,Sta!$H:$H,"&gt;1.5")/$B11</f>
        <v>#DIV/0!</v>
      </c>
      <c r="P11" s="7" t="e">
        <f>COUNTIFS(Sta!$B:$B,$A11,Sta!$J:$J,"&gt;1.5")/$C11</f>
        <v>#DIV/0!</v>
      </c>
      <c r="Q11" s="12" t="e">
        <f>(COUNTIFS(Sta!$A:$A,$A11,Sta!$I:$I,"&gt;0.5") +COUNTIFS(Sta!$B:$B,$A11,Sta!$K:$K,"&gt;0.5"))/$D11</f>
        <v>#DIV/0!</v>
      </c>
      <c r="R11" s="7" t="e">
        <f>COUNTIFS(Sta!$A:$A,$A11,Sta!$I:$I,"&gt;0.5")/$B11</f>
        <v>#DIV/0!</v>
      </c>
      <c r="S11" s="7" t="e">
        <f>COUNTIFS(Sta!$B:$B,$A11,Sta!$K:$K,"&gt;0.5")/$C11</f>
        <v>#DIV/0!</v>
      </c>
      <c r="T11" s="12" t="e">
        <f>(COUNTIFS(Sta!$A:$A,$A11,Sta!$I:$I,"&gt;1.5") +COUNTIFS(Sta!$B:$B,$A11,Sta!$K:$K,"&gt;1.5"))/$D11</f>
        <v>#DIV/0!</v>
      </c>
      <c r="U11" s="7" t="e">
        <f>COUNTIFS(Sta!$A:$A,$A11,Sta!$I:$I,"&gt;1.5")/$B11</f>
        <v>#DIV/0!</v>
      </c>
      <c r="V11" s="7" t="e">
        <f>COUNTIFS(Sta!$B:$B,$A11,Sta!$K:$K,"&gt;1.5")/$C11</f>
        <v>#DIV/0!</v>
      </c>
    </row>
    <row r="12" spans="1:32" x14ac:dyDescent="0.3">
      <c r="A12" s="4" t="s">
        <v>9</v>
      </c>
      <c r="B12" s="9">
        <f>COUNTIF(Sta!A:A,A12)</f>
        <v>0</v>
      </c>
      <c r="C12" s="4">
        <f>COUNTIF(Sta!B:B,A12)</f>
        <v>0</v>
      </c>
      <c r="D12" s="4">
        <f t="shared" si="0"/>
        <v>0</v>
      </c>
      <c r="E12" s="12" t="e">
        <f>(COUNTIFS(Sta!$A:$A,$A12,Sta!$L:$L,"&gt;0.5") +COUNTIFS(Sta!$B:$B,$A12,Sta!$L:$L,"&gt;0.5"))/$D12</f>
        <v>#DIV/0!</v>
      </c>
      <c r="F12" s="7" t="e">
        <f>COUNTIFS(Sta!$A:$A,$A12,Sta!$L:$L,"&gt;0.5")/$B12</f>
        <v>#DIV/0!</v>
      </c>
      <c r="G12" s="7" t="e">
        <f>COUNTIFS(Sta!$B:$B,$A12,Sta!$L:$L,"&gt;0.5")/$C12</f>
        <v>#DIV/0!</v>
      </c>
      <c r="H12" s="12" t="e">
        <f>(COUNTIFS(Sta!$A:$A,$A12,Sta!$L:$L,"&gt;1.5") +COUNTIFS(Sta!$B:$B,$A12,Sta!$L:$L,"&gt;1.5"))/$D12</f>
        <v>#DIV/0!</v>
      </c>
      <c r="I12" s="7" t="e">
        <f>COUNTIFS(Sta!$A:$A,$A12,Sta!$L:$L,"&gt;1.5")/$B12</f>
        <v>#DIV/0!</v>
      </c>
      <c r="J12" s="7" t="e">
        <f>COUNTIFS(Sta!$B:$B,$A12,Sta!$L:$L,"&gt;1.5")/$C12</f>
        <v>#DIV/0!</v>
      </c>
      <c r="K12" s="12" t="e">
        <f>(COUNTIFS(Sta!$A:$A,$A12,Sta!$H:$H,"&gt;0.5") +COUNTIFS(Sta!$B:$B,$A12,Sta!$J:$J,"&gt;0.5"))/$D12</f>
        <v>#DIV/0!</v>
      </c>
      <c r="L12" s="7" t="e">
        <f>COUNTIFS(Sta!$A:$A,$A12,Sta!$H:$H,"&gt;0.5")/$B12</f>
        <v>#DIV/0!</v>
      </c>
      <c r="M12" s="7" t="e">
        <f>COUNTIFS(Sta!$B:$B,$A12,Sta!$J:$J,"&gt;0.5")/$C12</f>
        <v>#DIV/0!</v>
      </c>
      <c r="N12" s="12" t="e">
        <f>(COUNTIFS(Sta!$A:$A,$A12,Sta!$H:$H,"&gt;1.5") +COUNTIFS(Sta!$B:$B,$A12,Sta!$J:$J,"&gt;1.5"))/$D12</f>
        <v>#DIV/0!</v>
      </c>
      <c r="O12" s="7" t="e">
        <f>COUNTIFS(Sta!$A:$A,$A12,Sta!$H:$H,"&gt;1.5")/$B12</f>
        <v>#DIV/0!</v>
      </c>
      <c r="P12" s="7" t="e">
        <f>COUNTIFS(Sta!$B:$B,$A12,Sta!$J:$J,"&gt;1.5")/$C12</f>
        <v>#DIV/0!</v>
      </c>
      <c r="Q12" s="12" t="e">
        <f>(COUNTIFS(Sta!$A:$A,$A12,Sta!$I:$I,"&gt;0.5") +COUNTIFS(Sta!$B:$B,$A12,Sta!$K:$K,"&gt;0.5"))/$D12</f>
        <v>#DIV/0!</v>
      </c>
      <c r="R12" s="7" t="e">
        <f>COUNTIFS(Sta!$A:$A,$A12,Sta!$I:$I,"&gt;0.5")/$B12</f>
        <v>#DIV/0!</v>
      </c>
      <c r="S12" s="7" t="e">
        <f>COUNTIFS(Sta!$B:$B,$A12,Sta!$K:$K,"&gt;0.5")/$C12</f>
        <v>#DIV/0!</v>
      </c>
      <c r="T12" s="12" t="e">
        <f>(COUNTIFS(Sta!$A:$A,$A12,Sta!$I:$I,"&gt;1.5") +COUNTIFS(Sta!$B:$B,$A12,Sta!$K:$K,"&gt;1.5"))/$D12</f>
        <v>#DIV/0!</v>
      </c>
      <c r="U12" s="7" t="e">
        <f>COUNTIFS(Sta!$A:$A,$A12,Sta!$I:$I,"&gt;1.5")/$B12</f>
        <v>#DIV/0!</v>
      </c>
      <c r="V12" s="7" t="e">
        <f>COUNTIFS(Sta!$B:$B,$A12,Sta!$K:$K,"&gt;1.5")/$C12</f>
        <v>#DIV/0!</v>
      </c>
    </row>
    <row r="13" spans="1:32" x14ac:dyDescent="0.3">
      <c r="A13" s="4" t="s">
        <v>14</v>
      </c>
      <c r="B13" s="9">
        <f>COUNTIF(Sta!A:A,A13)</f>
        <v>0</v>
      </c>
      <c r="C13" s="4">
        <f>COUNTIF(Sta!B:B,A13)</f>
        <v>0</v>
      </c>
      <c r="D13" s="4">
        <f t="shared" si="0"/>
        <v>0</v>
      </c>
      <c r="E13" s="12" t="e">
        <f>(COUNTIFS(Sta!$A:$A,$A13,Sta!$L:$L,"&gt;0.5") +COUNTIFS(Sta!$B:$B,$A13,Sta!$L:$L,"&gt;0.5"))/$D13</f>
        <v>#DIV/0!</v>
      </c>
      <c r="F13" s="7" t="e">
        <f>COUNTIFS(Sta!$A:$A,$A13,Sta!$L:$L,"&gt;0.5")/$B13</f>
        <v>#DIV/0!</v>
      </c>
      <c r="G13" s="7" t="e">
        <f>COUNTIFS(Sta!$B:$B,$A13,Sta!$L:$L,"&gt;0.5")/$C13</f>
        <v>#DIV/0!</v>
      </c>
      <c r="H13" s="12" t="e">
        <f>(COUNTIFS(Sta!$A:$A,$A13,Sta!$L:$L,"&gt;1.5") +COUNTIFS(Sta!$B:$B,$A13,Sta!$L:$L,"&gt;1.5"))/$D13</f>
        <v>#DIV/0!</v>
      </c>
      <c r="I13" s="7" t="e">
        <f>COUNTIFS(Sta!$A:$A,$A13,Sta!$L:$L,"&gt;1.5")/$B13</f>
        <v>#DIV/0!</v>
      </c>
      <c r="J13" s="7" t="e">
        <f>COUNTIFS(Sta!$B:$B,$A13,Sta!$L:$L,"&gt;1.5")/$C13</f>
        <v>#DIV/0!</v>
      </c>
      <c r="K13" s="12" t="e">
        <f>(COUNTIFS(Sta!$A:$A,$A13,Sta!$H:$H,"&gt;0.5") +COUNTIFS(Sta!$B:$B,$A13,Sta!$J:$J,"&gt;0.5"))/$D13</f>
        <v>#DIV/0!</v>
      </c>
      <c r="L13" s="7" t="e">
        <f>COUNTIFS(Sta!$A:$A,$A13,Sta!$H:$H,"&gt;0.5")/$B13</f>
        <v>#DIV/0!</v>
      </c>
      <c r="M13" s="7" t="e">
        <f>COUNTIFS(Sta!$B:$B,$A13,Sta!$J:$J,"&gt;0.5")/$C13</f>
        <v>#DIV/0!</v>
      </c>
      <c r="N13" s="12" t="e">
        <f>(COUNTIFS(Sta!$A:$A,$A13,Sta!$H:$H,"&gt;1.5") +COUNTIFS(Sta!$B:$B,$A13,Sta!$J:$J,"&gt;1.5"))/$D13</f>
        <v>#DIV/0!</v>
      </c>
      <c r="O13" s="7" t="e">
        <f>COUNTIFS(Sta!$A:$A,$A13,Sta!$H:$H,"&gt;1.5")/$B13</f>
        <v>#DIV/0!</v>
      </c>
      <c r="P13" s="7" t="e">
        <f>COUNTIFS(Sta!$B:$B,$A13,Sta!$J:$J,"&gt;1.5")/$C13</f>
        <v>#DIV/0!</v>
      </c>
      <c r="Q13" s="12" t="e">
        <f>(COUNTIFS(Sta!$A:$A,$A13,Sta!$I:$I,"&gt;0.5") +COUNTIFS(Sta!$B:$B,$A13,Sta!$K:$K,"&gt;0.5"))/$D13</f>
        <v>#DIV/0!</v>
      </c>
      <c r="R13" s="7" t="e">
        <f>COUNTIFS(Sta!$A:$A,$A13,Sta!$I:$I,"&gt;0.5")/$B13</f>
        <v>#DIV/0!</v>
      </c>
      <c r="S13" s="7" t="e">
        <f>COUNTIFS(Sta!$B:$B,$A13,Sta!$K:$K,"&gt;0.5")/$C13</f>
        <v>#DIV/0!</v>
      </c>
      <c r="T13" s="12" t="e">
        <f>(COUNTIFS(Sta!$A:$A,$A13,Sta!$I:$I,"&gt;1.5") +COUNTIFS(Sta!$B:$B,$A13,Sta!$K:$K,"&gt;1.5"))/$D13</f>
        <v>#DIV/0!</v>
      </c>
      <c r="U13" s="7" t="e">
        <f>COUNTIFS(Sta!$A:$A,$A13,Sta!$I:$I,"&gt;1.5")/$B13</f>
        <v>#DIV/0!</v>
      </c>
      <c r="V13" s="7" t="e">
        <f>COUNTIFS(Sta!$B:$B,$A13,Sta!$K:$K,"&gt;1.5")/$C13</f>
        <v>#DIV/0!</v>
      </c>
    </row>
    <row r="14" spans="1:32" x14ac:dyDescent="0.3">
      <c r="A14" s="4" t="s">
        <v>11</v>
      </c>
      <c r="B14" s="9">
        <f>COUNTIF(Sta!A:A,A14)</f>
        <v>0</v>
      </c>
      <c r="C14" s="4">
        <f>COUNTIF(Sta!B:B,A14)</f>
        <v>0</v>
      </c>
      <c r="D14" s="4">
        <f t="shared" si="0"/>
        <v>0</v>
      </c>
      <c r="E14" s="12" t="e">
        <f>(COUNTIFS(Sta!$A:$A,$A14,Sta!$L:$L,"&gt;0.5") +COUNTIFS(Sta!$B:$B,$A14,Sta!$L:$L,"&gt;0.5"))/$D14</f>
        <v>#DIV/0!</v>
      </c>
      <c r="F14" s="7" t="e">
        <f>COUNTIFS(Sta!$A:$A,$A14,Sta!$L:$L,"&gt;0.5")/$B14</f>
        <v>#DIV/0!</v>
      </c>
      <c r="G14" s="7" t="e">
        <f>COUNTIFS(Sta!$B:$B,$A14,Sta!$L:$L,"&gt;0.5")/$C14</f>
        <v>#DIV/0!</v>
      </c>
      <c r="H14" s="12" t="e">
        <f>(COUNTIFS(Sta!$A:$A,$A14,Sta!$L:$L,"&gt;1.5") +COUNTIFS(Sta!$B:$B,$A14,Sta!$L:$L,"&gt;1.5"))/$D14</f>
        <v>#DIV/0!</v>
      </c>
      <c r="I14" s="7" t="e">
        <f>COUNTIFS(Sta!$A:$A,$A14,Sta!$L:$L,"&gt;1.5")/$B14</f>
        <v>#DIV/0!</v>
      </c>
      <c r="J14" s="7" t="e">
        <f>COUNTIFS(Sta!$B:$B,$A14,Sta!$L:$L,"&gt;1.5")/$C14</f>
        <v>#DIV/0!</v>
      </c>
      <c r="K14" s="12" t="e">
        <f>(COUNTIFS(Sta!$A:$A,$A14,Sta!$H:$H,"&gt;0.5") +COUNTIFS(Sta!$B:$B,$A14,Sta!$J:$J,"&gt;0.5"))/$D14</f>
        <v>#DIV/0!</v>
      </c>
      <c r="L14" s="7" t="e">
        <f>COUNTIFS(Sta!$A:$A,$A14,Sta!$H:$H,"&gt;0.5")/$B14</f>
        <v>#DIV/0!</v>
      </c>
      <c r="M14" s="7" t="e">
        <f>COUNTIFS(Sta!$B:$B,$A14,Sta!$J:$J,"&gt;0.5")/$C14</f>
        <v>#DIV/0!</v>
      </c>
      <c r="N14" s="12" t="e">
        <f>(COUNTIFS(Sta!$A:$A,$A14,Sta!$H:$H,"&gt;1.5") +COUNTIFS(Sta!$B:$B,$A14,Sta!$J:$J,"&gt;1.5"))/$D14</f>
        <v>#DIV/0!</v>
      </c>
      <c r="O14" s="7" t="e">
        <f>COUNTIFS(Sta!$A:$A,$A14,Sta!$H:$H,"&gt;1.5")/$B14</f>
        <v>#DIV/0!</v>
      </c>
      <c r="P14" s="7" t="e">
        <f>COUNTIFS(Sta!$B:$B,$A14,Sta!$J:$J,"&gt;1.5")/$C14</f>
        <v>#DIV/0!</v>
      </c>
      <c r="Q14" s="12" t="e">
        <f>(COUNTIFS(Sta!$A:$A,$A14,Sta!$I:$I,"&gt;0.5") +COUNTIFS(Sta!$B:$B,$A14,Sta!$K:$K,"&gt;0.5"))/$D14</f>
        <v>#DIV/0!</v>
      </c>
      <c r="R14" s="7" t="e">
        <f>COUNTIFS(Sta!$A:$A,$A14,Sta!$I:$I,"&gt;0.5")/$B14</f>
        <v>#DIV/0!</v>
      </c>
      <c r="S14" s="7" t="e">
        <f>COUNTIFS(Sta!$B:$B,$A14,Sta!$K:$K,"&gt;0.5")/$C14</f>
        <v>#DIV/0!</v>
      </c>
      <c r="T14" s="12" t="e">
        <f>(COUNTIFS(Sta!$A:$A,$A14,Sta!$I:$I,"&gt;1.5") +COUNTIFS(Sta!$B:$B,$A14,Sta!$K:$K,"&gt;1.5"))/$D14</f>
        <v>#DIV/0!</v>
      </c>
      <c r="U14" s="7" t="e">
        <f>COUNTIFS(Sta!$A:$A,$A14,Sta!$I:$I,"&gt;1.5")/$B14</f>
        <v>#DIV/0!</v>
      </c>
      <c r="V14" s="7" t="e">
        <f>COUNTIFS(Sta!$B:$B,$A14,Sta!$K:$K,"&gt;1.5")/$C14</f>
        <v>#DIV/0!</v>
      </c>
    </row>
    <row r="15" spans="1:32" x14ac:dyDescent="0.3">
      <c r="A15" s="4" t="s">
        <v>6</v>
      </c>
      <c r="B15" s="9">
        <f>COUNTIF(Sta!A:A,A15)</f>
        <v>0</v>
      </c>
      <c r="C15" s="4">
        <f>COUNTIF(Sta!B:B,A15)</f>
        <v>0</v>
      </c>
      <c r="D15" s="4">
        <f t="shared" si="0"/>
        <v>0</v>
      </c>
      <c r="E15" s="12" t="e">
        <f>(COUNTIFS(Sta!$A:$A,$A15,Sta!$L:$L,"&gt;0.5") +COUNTIFS(Sta!$B:$B,$A15,Sta!$L:$L,"&gt;0.5"))/$D15</f>
        <v>#DIV/0!</v>
      </c>
      <c r="F15" s="7" t="e">
        <f>COUNTIFS(Sta!$A:$A,$A15,Sta!$L:$L,"&gt;0.5")/$B15</f>
        <v>#DIV/0!</v>
      </c>
      <c r="G15" s="7" t="e">
        <f>COUNTIFS(Sta!$B:$B,$A15,Sta!$L:$L,"&gt;0.5")/$C15</f>
        <v>#DIV/0!</v>
      </c>
      <c r="H15" s="12" t="e">
        <f>(COUNTIFS(Sta!$A:$A,$A15,Sta!$L:$L,"&gt;1.5") +COUNTIFS(Sta!$B:$B,$A15,Sta!$L:$L,"&gt;1.5"))/$D15</f>
        <v>#DIV/0!</v>
      </c>
      <c r="I15" s="7" t="e">
        <f>COUNTIFS(Sta!$A:$A,$A15,Sta!$L:$L,"&gt;1.5")/$B15</f>
        <v>#DIV/0!</v>
      </c>
      <c r="J15" s="7" t="e">
        <f>COUNTIFS(Sta!$B:$B,$A15,Sta!$L:$L,"&gt;1.5")/$C15</f>
        <v>#DIV/0!</v>
      </c>
      <c r="K15" s="12" t="e">
        <f>(COUNTIFS(Sta!$A:$A,$A15,Sta!$H:$H,"&gt;0.5") +COUNTIFS(Sta!$B:$B,$A15,Sta!$J:$J,"&gt;0.5"))/$D15</f>
        <v>#DIV/0!</v>
      </c>
      <c r="L15" s="7" t="e">
        <f>COUNTIFS(Sta!$A:$A,$A15,Sta!$H:$H,"&gt;0.5")/$B15</f>
        <v>#DIV/0!</v>
      </c>
      <c r="M15" s="7" t="e">
        <f>COUNTIFS(Sta!$B:$B,$A15,Sta!$J:$J,"&gt;0.5")/$C15</f>
        <v>#DIV/0!</v>
      </c>
      <c r="N15" s="12" t="e">
        <f>(COUNTIFS(Sta!$A:$A,$A15,Sta!$H:$H,"&gt;1.5") +COUNTIFS(Sta!$B:$B,$A15,Sta!$J:$J,"&gt;1.5"))/$D15</f>
        <v>#DIV/0!</v>
      </c>
      <c r="O15" s="7" t="e">
        <f>COUNTIFS(Sta!$A:$A,$A15,Sta!$H:$H,"&gt;1.5")/$B15</f>
        <v>#DIV/0!</v>
      </c>
      <c r="P15" s="7" t="e">
        <f>COUNTIFS(Sta!$B:$B,$A15,Sta!$J:$J,"&gt;1.5")/$C15</f>
        <v>#DIV/0!</v>
      </c>
      <c r="Q15" s="12" t="e">
        <f>(COUNTIFS(Sta!$A:$A,$A15,Sta!$I:$I,"&gt;0.5") +COUNTIFS(Sta!$B:$B,$A15,Sta!$K:$K,"&gt;0.5"))/$D15</f>
        <v>#DIV/0!</v>
      </c>
      <c r="R15" s="7" t="e">
        <f>COUNTIFS(Sta!$A:$A,$A15,Sta!$I:$I,"&gt;0.5")/$B15</f>
        <v>#DIV/0!</v>
      </c>
      <c r="S15" s="7" t="e">
        <f>COUNTIFS(Sta!$B:$B,$A15,Sta!$K:$K,"&gt;0.5")/$C15</f>
        <v>#DIV/0!</v>
      </c>
      <c r="T15" s="12" t="e">
        <f>(COUNTIFS(Sta!$A:$A,$A15,Sta!$I:$I,"&gt;1.5") +COUNTIFS(Sta!$B:$B,$A15,Sta!$K:$K,"&gt;1.5"))/$D15</f>
        <v>#DIV/0!</v>
      </c>
      <c r="U15" s="7" t="e">
        <f>COUNTIFS(Sta!$A:$A,$A15,Sta!$I:$I,"&gt;1.5")/$B15</f>
        <v>#DIV/0!</v>
      </c>
      <c r="V15" s="7" t="e">
        <f>COUNTIFS(Sta!$B:$B,$A15,Sta!$K:$K,"&gt;1.5")/$C15</f>
        <v>#DIV/0!</v>
      </c>
    </row>
    <row r="16" spans="1:32" x14ac:dyDescent="0.3">
      <c r="A16" s="4" t="s">
        <v>13</v>
      </c>
      <c r="B16" s="9">
        <f>COUNTIF(Sta!A:A,A16)</f>
        <v>0</v>
      </c>
      <c r="C16" s="4">
        <f>COUNTIF(Sta!B:B,A16)</f>
        <v>0</v>
      </c>
      <c r="D16" s="4">
        <f t="shared" si="0"/>
        <v>0</v>
      </c>
      <c r="E16" s="12" t="e">
        <f>(COUNTIFS(Sta!$A:$A,$A16,Sta!$L:$L,"&gt;0.5") +COUNTIFS(Sta!$B:$B,$A16,Sta!$L:$L,"&gt;0.5"))/$D16</f>
        <v>#DIV/0!</v>
      </c>
      <c r="F16" s="7" t="e">
        <f>COUNTIFS(Sta!$A:$A,$A16,Sta!$L:$L,"&gt;0.5")/$B16</f>
        <v>#DIV/0!</v>
      </c>
      <c r="G16" s="7" t="e">
        <f>COUNTIFS(Sta!$B:$B,$A16,Sta!$L:$L,"&gt;0.5")/$C16</f>
        <v>#DIV/0!</v>
      </c>
      <c r="H16" s="12" t="e">
        <f>(COUNTIFS(Sta!$A:$A,$A16,Sta!$L:$L,"&gt;1.5") +COUNTIFS(Sta!$B:$B,$A16,Sta!$L:$L,"&gt;1.5"))/$D16</f>
        <v>#DIV/0!</v>
      </c>
      <c r="I16" s="7" t="e">
        <f>COUNTIFS(Sta!$A:$A,$A16,Sta!$L:$L,"&gt;1.5")/$B16</f>
        <v>#DIV/0!</v>
      </c>
      <c r="J16" s="7" t="e">
        <f>COUNTIFS(Sta!$B:$B,$A16,Sta!$L:$L,"&gt;1.5")/$C16</f>
        <v>#DIV/0!</v>
      </c>
      <c r="K16" s="12" t="e">
        <f>(COUNTIFS(Sta!$A:$A,$A16,Sta!$H:$H,"&gt;0.5") +COUNTIFS(Sta!$B:$B,$A16,Sta!$J:$J,"&gt;0.5"))/$D16</f>
        <v>#DIV/0!</v>
      </c>
      <c r="L16" s="7" t="e">
        <f>COUNTIFS(Sta!$A:$A,$A16,Sta!$H:$H,"&gt;0.5")/$B16</f>
        <v>#DIV/0!</v>
      </c>
      <c r="M16" s="7" t="e">
        <f>COUNTIFS(Sta!$B:$B,$A16,Sta!$J:$J,"&gt;0.5")/$C16</f>
        <v>#DIV/0!</v>
      </c>
      <c r="N16" s="12" t="e">
        <f>(COUNTIFS(Sta!$A:$A,$A16,Sta!$H:$H,"&gt;1.5") +COUNTIFS(Sta!$B:$B,$A16,Sta!$J:$J,"&gt;1.5"))/$D16</f>
        <v>#DIV/0!</v>
      </c>
      <c r="O16" s="7" t="e">
        <f>COUNTIFS(Sta!$A:$A,$A16,Sta!$H:$H,"&gt;1.5")/$B16</f>
        <v>#DIV/0!</v>
      </c>
      <c r="P16" s="7" t="e">
        <f>COUNTIFS(Sta!$B:$B,$A16,Sta!$J:$J,"&gt;1.5")/$C16</f>
        <v>#DIV/0!</v>
      </c>
      <c r="Q16" s="12" t="e">
        <f>(COUNTIFS(Sta!$A:$A,$A16,Sta!$I:$I,"&gt;0.5") +COUNTIFS(Sta!$B:$B,$A16,Sta!$K:$K,"&gt;0.5"))/$D16</f>
        <v>#DIV/0!</v>
      </c>
      <c r="R16" s="7" t="e">
        <f>COUNTIFS(Sta!$A:$A,$A16,Sta!$I:$I,"&gt;0.5")/$B16</f>
        <v>#DIV/0!</v>
      </c>
      <c r="S16" s="7" t="e">
        <f>COUNTIFS(Sta!$B:$B,$A16,Sta!$K:$K,"&gt;0.5")/$C16</f>
        <v>#DIV/0!</v>
      </c>
      <c r="T16" s="12" t="e">
        <f>(COUNTIFS(Sta!$A:$A,$A16,Sta!$I:$I,"&gt;1.5") +COUNTIFS(Sta!$B:$B,$A16,Sta!$K:$K,"&gt;1.5"))/$D16</f>
        <v>#DIV/0!</v>
      </c>
      <c r="U16" s="7" t="e">
        <f>COUNTIFS(Sta!$A:$A,$A16,Sta!$I:$I,"&gt;1.5")/$B16</f>
        <v>#DIV/0!</v>
      </c>
      <c r="V16" s="7" t="e">
        <f>COUNTIFS(Sta!$B:$B,$A16,Sta!$K:$K,"&gt;1.5")/$C16</f>
        <v>#DIV/0!</v>
      </c>
    </row>
    <row r="17" spans="1:22" x14ac:dyDescent="0.3">
      <c r="A17" s="5" t="s">
        <v>15</v>
      </c>
      <c r="B17" s="9">
        <f>COUNTIF(Sta!A:A,A17)</f>
        <v>0</v>
      </c>
      <c r="C17" s="4">
        <f>COUNTIF(Sta!B:B,A17)</f>
        <v>0</v>
      </c>
      <c r="D17" s="4">
        <f t="shared" si="0"/>
        <v>0</v>
      </c>
      <c r="E17" s="12" t="e">
        <f>(COUNTIFS(Sta!$A:$A,$A17,Sta!$L:$L,"&gt;0.5") +COUNTIFS(Sta!$B:$B,$A17,Sta!$L:$L,"&gt;0.5"))/$D17</f>
        <v>#DIV/0!</v>
      </c>
      <c r="F17" s="7" t="e">
        <f>COUNTIFS(Sta!$A:$A,$A17,Sta!$L:$L,"&gt;0.5")/$B17</f>
        <v>#DIV/0!</v>
      </c>
      <c r="G17" s="7" t="e">
        <f>COUNTIFS(Sta!$B:$B,$A17,Sta!$L:$L,"&gt;0.5")/$C17</f>
        <v>#DIV/0!</v>
      </c>
      <c r="H17" s="12" t="e">
        <f>(COUNTIFS(Sta!$A:$A,$A17,Sta!$L:$L,"&gt;1.5") +COUNTIFS(Sta!$B:$B,$A17,Sta!$L:$L,"&gt;1.5"))/$D17</f>
        <v>#DIV/0!</v>
      </c>
      <c r="I17" s="7" t="e">
        <f>COUNTIFS(Sta!$A:$A,$A17,Sta!$L:$L,"&gt;1.5")/$B17</f>
        <v>#DIV/0!</v>
      </c>
      <c r="J17" s="7" t="e">
        <f>COUNTIFS(Sta!$B:$B,$A17,Sta!$L:$L,"&gt;1.5")/$C17</f>
        <v>#DIV/0!</v>
      </c>
      <c r="K17" s="12" t="e">
        <f>(COUNTIFS(Sta!$A:$A,$A17,Sta!$H:$H,"&gt;0.5") +COUNTIFS(Sta!$B:$B,$A17,Sta!$J:$J,"&gt;0.5"))/$D17</f>
        <v>#DIV/0!</v>
      </c>
      <c r="L17" s="7" t="e">
        <f>COUNTIFS(Sta!$A:$A,$A17,Sta!$H:$H,"&gt;0.5")/$B17</f>
        <v>#DIV/0!</v>
      </c>
      <c r="M17" s="7" t="e">
        <f>COUNTIFS(Sta!$B:$B,$A17,Sta!$J:$J,"&gt;0.5")/$C17</f>
        <v>#DIV/0!</v>
      </c>
      <c r="N17" s="12" t="e">
        <f>(COUNTIFS(Sta!$A:$A,$A17,Sta!$H:$H,"&gt;1.5") +COUNTIFS(Sta!$B:$B,$A17,Sta!$J:$J,"&gt;1.5"))/$D17</f>
        <v>#DIV/0!</v>
      </c>
      <c r="O17" s="7" t="e">
        <f>COUNTIFS(Sta!$A:$A,$A17,Sta!$H:$H,"&gt;1.5")/$B17</f>
        <v>#DIV/0!</v>
      </c>
      <c r="P17" s="7" t="e">
        <f>COUNTIFS(Sta!$B:$B,$A17,Sta!$J:$J,"&gt;1.5")/$C17</f>
        <v>#DIV/0!</v>
      </c>
      <c r="Q17" s="12" t="e">
        <f>(COUNTIFS(Sta!$A:$A,$A17,Sta!$I:$I,"&gt;0.5") +COUNTIFS(Sta!$B:$B,$A17,Sta!$K:$K,"&gt;0.5"))/$D17</f>
        <v>#DIV/0!</v>
      </c>
      <c r="R17" s="7" t="e">
        <f>COUNTIFS(Sta!$A:$A,$A17,Sta!$I:$I,"&gt;0.5")/$B17</f>
        <v>#DIV/0!</v>
      </c>
      <c r="S17" s="7" t="e">
        <f>COUNTIFS(Sta!$B:$B,$A17,Sta!$K:$K,"&gt;0.5")/$C17</f>
        <v>#DIV/0!</v>
      </c>
      <c r="T17" s="12" t="e">
        <f>(COUNTIFS(Sta!$A:$A,$A17,Sta!$I:$I,"&gt;1.5") +COUNTIFS(Sta!$B:$B,$A17,Sta!$K:$K,"&gt;1.5"))/$D17</f>
        <v>#DIV/0!</v>
      </c>
      <c r="U17" s="7" t="e">
        <f>COUNTIFS(Sta!$A:$A,$A17,Sta!$I:$I,"&gt;1.5")/$B17</f>
        <v>#DIV/0!</v>
      </c>
      <c r="V17" s="7" t="e">
        <f>COUNTIFS(Sta!$B:$B,$A17,Sta!$K:$K,"&gt;1.5")/$C17</f>
        <v>#DIV/0!</v>
      </c>
    </row>
    <row r="18" spans="1:22" x14ac:dyDescent="0.3">
      <c r="A18" s="4" t="s">
        <v>17</v>
      </c>
      <c r="B18" s="9">
        <f>COUNTIF(Sta!A:A,A18)</f>
        <v>0</v>
      </c>
      <c r="C18" s="4">
        <f>COUNTIF(Sta!B:B,A18)</f>
        <v>0</v>
      </c>
      <c r="D18" s="4">
        <f t="shared" si="0"/>
        <v>0</v>
      </c>
      <c r="E18" s="12" t="e">
        <f>(COUNTIFS(Sta!$A:$A,$A18,Sta!$L:$L,"&gt;0.5") +COUNTIFS(Sta!$B:$B,$A18,Sta!$L:$L,"&gt;0.5"))/$D18</f>
        <v>#DIV/0!</v>
      </c>
      <c r="F18" s="7" t="e">
        <f>COUNTIFS(Sta!$A:$A,$A18,Sta!$L:$L,"&gt;0.5")/$B18</f>
        <v>#DIV/0!</v>
      </c>
      <c r="G18" s="7" t="e">
        <f>COUNTIFS(Sta!$B:$B,$A18,Sta!$L:$L,"&gt;0.5")/$C18</f>
        <v>#DIV/0!</v>
      </c>
      <c r="H18" s="12" t="e">
        <f>(COUNTIFS(Sta!$A:$A,$A18,Sta!$L:$L,"&gt;1.5") +COUNTIFS(Sta!$B:$B,$A18,Sta!$L:$L,"&gt;1.5"))/$D18</f>
        <v>#DIV/0!</v>
      </c>
      <c r="I18" s="7" t="e">
        <f>COUNTIFS(Sta!$A:$A,$A18,Sta!$L:$L,"&gt;1.5")/$B18</f>
        <v>#DIV/0!</v>
      </c>
      <c r="J18" s="7" t="e">
        <f>COUNTIFS(Sta!$B:$B,$A18,Sta!$L:$L,"&gt;1.5")/$C18</f>
        <v>#DIV/0!</v>
      </c>
      <c r="K18" s="12" t="e">
        <f>(COUNTIFS(Sta!$A:$A,$A18,Sta!$H:$H,"&gt;0.5") +COUNTIFS(Sta!$B:$B,$A18,Sta!$J:$J,"&gt;0.5"))/$D18</f>
        <v>#DIV/0!</v>
      </c>
      <c r="L18" s="7" t="e">
        <f>COUNTIFS(Sta!$A:$A,$A18,Sta!$H:$H,"&gt;0.5")/$B18</f>
        <v>#DIV/0!</v>
      </c>
      <c r="M18" s="7" t="e">
        <f>COUNTIFS(Sta!$B:$B,$A18,Sta!$J:$J,"&gt;0.5")/$C18</f>
        <v>#DIV/0!</v>
      </c>
      <c r="N18" s="12" t="e">
        <f>(COUNTIFS(Sta!$A:$A,$A18,Sta!$H:$H,"&gt;1.5") +COUNTIFS(Sta!$B:$B,$A18,Sta!$J:$J,"&gt;1.5"))/$D18</f>
        <v>#DIV/0!</v>
      </c>
      <c r="O18" s="7" t="e">
        <f>COUNTIFS(Sta!$A:$A,$A18,Sta!$H:$H,"&gt;1.5")/$B18</f>
        <v>#DIV/0!</v>
      </c>
      <c r="P18" s="7" t="e">
        <f>COUNTIFS(Sta!$B:$B,$A18,Sta!$J:$J,"&gt;1.5")/$C18</f>
        <v>#DIV/0!</v>
      </c>
      <c r="Q18" s="12" t="e">
        <f>(COUNTIFS(Sta!$A:$A,$A18,Sta!$I:$I,"&gt;0.5") +COUNTIFS(Sta!$B:$B,$A18,Sta!$K:$K,"&gt;0.5"))/$D18</f>
        <v>#DIV/0!</v>
      </c>
      <c r="R18" s="7" t="e">
        <f>COUNTIFS(Sta!$A:$A,$A18,Sta!$I:$I,"&gt;0.5")/$B18</f>
        <v>#DIV/0!</v>
      </c>
      <c r="S18" s="7" t="e">
        <f>COUNTIFS(Sta!$B:$B,$A18,Sta!$K:$K,"&gt;0.5")/$C18</f>
        <v>#DIV/0!</v>
      </c>
      <c r="T18" s="12" t="e">
        <f>(COUNTIFS(Sta!$A:$A,$A18,Sta!$I:$I,"&gt;1.5") +COUNTIFS(Sta!$B:$B,$A18,Sta!$K:$K,"&gt;1.5"))/$D18</f>
        <v>#DIV/0!</v>
      </c>
      <c r="U18" s="7" t="e">
        <f>COUNTIFS(Sta!$A:$A,$A18,Sta!$I:$I,"&gt;1.5")/$B18</f>
        <v>#DIV/0!</v>
      </c>
      <c r="V18" s="7" t="e">
        <f>COUNTIFS(Sta!$B:$B,$A18,Sta!$K:$K,"&gt;1.5")/$C18</f>
        <v>#DIV/0!</v>
      </c>
    </row>
    <row r="19" spans="1:22" x14ac:dyDescent="0.3">
      <c r="A19" s="4" t="s">
        <v>16</v>
      </c>
      <c r="B19" s="9">
        <f>COUNTIF(Sta!A:A,A19)</f>
        <v>0</v>
      </c>
      <c r="C19" s="4">
        <f>COUNTIF(Sta!B:B,A19)</f>
        <v>0</v>
      </c>
      <c r="D19" s="4">
        <f t="shared" si="0"/>
        <v>0</v>
      </c>
      <c r="E19" s="12" t="e">
        <f>(COUNTIFS(Sta!$A:$A,$A19,Sta!$L:$L,"&gt;0.5") +COUNTIFS(Sta!$B:$B,$A19,Sta!$L:$L,"&gt;0.5"))/$D19</f>
        <v>#DIV/0!</v>
      </c>
      <c r="F19" s="7" t="e">
        <f>COUNTIFS(Sta!$A:$A,$A19,Sta!$L:$L,"&gt;0.5")/$B19</f>
        <v>#DIV/0!</v>
      </c>
      <c r="G19" s="7" t="e">
        <f>COUNTIFS(Sta!$B:$B,$A19,Sta!$L:$L,"&gt;0.5")/$C19</f>
        <v>#DIV/0!</v>
      </c>
      <c r="H19" s="12" t="e">
        <f>(COUNTIFS(Sta!$A:$A,$A19,Sta!$L:$L,"&gt;1.5") +COUNTIFS(Sta!$B:$B,$A19,Sta!$L:$L,"&gt;1.5"))/$D19</f>
        <v>#DIV/0!</v>
      </c>
      <c r="I19" s="7" t="e">
        <f>COUNTIFS(Sta!$A:$A,$A19,Sta!$L:$L,"&gt;1.5")/$B19</f>
        <v>#DIV/0!</v>
      </c>
      <c r="J19" s="7" t="e">
        <f>COUNTIFS(Sta!$B:$B,$A19,Sta!$L:$L,"&gt;1.5")/$C19</f>
        <v>#DIV/0!</v>
      </c>
      <c r="K19" s="12" t="e">
        <f>(COUNTIFS(Sta!$A:$A,$A19,Sta!$H:$H,"&gt;0.5") +COUNTIFS(Sta!$B:$B,$A19,Sta!$J:$J,"&gt;0.5"))/$D19</f>
        <v>#DIV/0!</v>
      </c>
      <c r="L19" s="7" t="e">
        <f>COUNTIFS(Sta!$A:$A,$A19,Sta!$H:$H,"&gt;0.5")/$B19</f>
        <v>#DIV/0!</v>
      </c>
      <c r="M19" s="7" t="e">
        <f>COUNTIFS(Sta!$B:$B,$A19,Sta!$J:$J,"&gt;0.5")/$C19</f>
        <v>#DIV/0!</v>
      </c>
      <c r="N19" s="12" t="e">
        <f>(COUNTIFS(Sta!$A:$A,$A19,Sta!$H:$H,"&gt;1.5") +COUNTIFS(Sta!$B:$B,$A19,Sta!$J:$J,"&gt;1.5"))/$D19</f>
        <v>#DIV/0!</v>
      </c>
      <c r="O19" s="7" t="e">
        <f>COUNTIFS(Sta!$A:$A,$A19,Sta!$H:$H,"&gt;1.5")/$B19</f>
        <v>#DIV/0!</v>
      </c>
      <c r="P19" s="7" t="e">
        <f>COUNTIFS(Sta!$B:$B,$A19,Sta!$J:$J,"&gt;1.5")/$C19</f>
        <v>#DIV/0!</v>
      </c>
      <c r="Q19" s="12" t="e">
        <f>(COUNTIFS(Sta!$A:$A,$A19,Sta!$I:$I,"&gt;0.5") +COUNTIFS(Sta!$B:$B,$A19,Sta!$K:$K,"&gt;0.5"))/$D19</f>
        <v>#DIV/0!</v>
      </c>
      <c r="R19" s="7" t="e">
        <f>COUNTIFS(Sta!$A:$A,$A19,Sta!$I:$I,"&gt;0.5")/$B19</f>
        <v>#DIV/0!</v>
      </c>
      <c r="S19" s="7" t="e">
        <f>COUNTIFS(Sta!$B:$B,$A19,Sta!$K:$K,"&gt;0.5")/$C19</f>
        <v>#DIV/0!</v>
      </c>
      <c r="T19" s="12" t="e">
        <f>(COUNTIFS(Sta!$A:$A,$A19,Sta!$I:$I,"&gt;1.5") +COUNTIFS(Sta!$B:$B,$A19,Sta!$K:$K,"&gt;1.5"))/$D19</f>
        <v>#DIV/0!</v>
      </c>
      <c r="U19" s="7" t="e">
        <f>COUNTIFS(Sta!$A:$A,$A19,Sta!$I:$I,"&gt;1.5")/$B19</f>
        <v>#DIV/0!</v>
      </c>
      <c r="V19" s="7" t="e">
        <f>COUNTIFS(Sta!$B:$B,$A19,Sta!$K:$K,"&gt;1.5")/$C19</f>
        <v>#DIV/0!</v>
      </c>
    </row>
    <row r="20" spans="1:22" x14ac:dyDescent="0.3">
      <c r="A20" s="4" t="s">
        <v>19</v>
      </c>
      <c r="B20" s="9">
        <f>COUNTIF(Sta!A:A,A20)</f>
        <v>0</v>
      </c>
      <c r="C20" s="4">
        <f>COUNTIF(Sta!B:B,A20)</f>
        <v>0</v>
      </c>
      <c r="D20" s="4">
        <f t="shared" si="0"/>
        <v>0</v>
      </c>
      <c r="E20" s="12" t="e">
        <f>(COUNTIFS(Sta!$A:$A,$A20,Sta!$L:$L,"&gt;0.5") +COUNTIFS(Sta!$B:$B,$A20,Sta!$L:$L,"&gt;0.5"))/$D20</f>
        <v>#DIV/0!</v>
      </c>
      <c r="F20" s="7" t="e">
        <f>COUNTIFS(Sta!$A:$A,$A20,Sta!$L:$L,"&gt;0.5")/$B20</f>
        <v>#DIV/0!</v>
      </c>
      <c r="G20" s="7" t="e">
        <f>COUNTIFS(Sta!$B:$B,$A20,Sta!$L:$L,"&gt;0.5")/$C20</f>
        <v>#DIV/0!</v>
      </c>
      <c r="H20" s="12" t="e">
        <f>(COUNTIFS(Sta!$A:$A,$A20,Sta!$L:$L,"&gt;1.5") +COUNTIFS(Sta!$B:$B,$A20,Sta!$L:$L,"&gt;1.5"))/$D20</f>
        <v>#DIV/0!</v>
      </c>
      <c r="I20" s="7" t="e">
        <f>COUNTIFS(Sta!$A:$A,$A20,Sta!$L:$L,"&gt;1.5")/$B20</f>
        <v>#DIV/0!</v>
      </c>
      <c r="J20" s="7" t="e">
        <f>COUNTIFS(Sta!$B:$B,$A20,Sta!$L:$L,"&gt;1.5")/$C20</f>
        <v>#DIV/0!</v>
      </c>
      <c r="K20" s="12" t="e">
        <f>(COUNTIFS(Sta!$A:$A,$A20,Sta!$H:$H,"&gt;0.5") +COUNTIFS(Sta!$B:$B,$A20,Sta!$J:$J,"&gt;0.5"))/$D20</f>
        <v>#DIV/0!</v>
      </c>
      <c r="L20" s="7" t="e">
        <f>COUNTIFS(Sta!$A:$A,$A20,Sta!$H:$H,"&gt;0.5")/$B20</f>
        <v>#DIV/0!</v>
      </c>
      <c r="M20" s="7" t="e">
        <f>COUNTIFS(Sta!$B:$B,$A20,Sta!$J:$J,"&gt;0.5")/$C20</f>
        <v>#DIV/0!</v>
      </c>
      <c r="N20" s="12" t="e">
        <f>(COUNTIFS(Sta!$A:$A,$A20,Sta!$H:$H,"&gt;1.5") +COUNTIFS(Sta!$B:$B,$A20,Sta!$J:$J,"&gt;1.5"))/$D20</f>
        <v>#DIV/0!</v>
      </c>
      <c r="O20" s="7" t="e">
        <f>COUNTIFS(Sta!$A:$A,$A20,Sta!$H:$H,"&gt;1.5")/$B20</f>
        <v>#DIV/0!</v>
      </c>
      <c r="P20" s="7" t="e">
        <f>COUNTIFS(Sta!$B:$B,$A20,Sta!$J:$J,"&gt;1.5")/$C20</f>
        <v>#DIV/0!</v>
      </c>
      <c r="Q20" s="12" t="e">
        <f>(COUNTIFS(Sta!$A:$A,$A20,Sta!$I:$I,"&gt;0.5") +COUNTIFS(Sta!$B:$B,$A20,Sta!$K:$K,"&gt;0.5"))/$D20</f>
        <v>#DIV/0!</v>
      </c>
      <c r="R20" s="7" t="e">
        <f>COUNTIFS(Sta!$A:$A,$A20,Sta!$I:$I,"&gt;0.5")/$B20</f>
        <v>#DIV/0!</v>
      </c>
      <c r="S20" s="7" t="e">
        <f>COUNTIFS(Sta!$B:$B,$A20,Sta!$K:$K,"&gt;0.5")/$C20</f>
        <v>#DIV/0!</v>
      </c>
      <c r="T20" s="12" t="e">
        <f>(COUNTIFS(Sta!$A:$A,$A20,Sta!$I:$I,"&gt;1.5") +COUNTIFS(Sta!$B:$B,$A20,Sta!$K:$K,"&gt;1.5"))/$D20</f>
        <v>#DIV/0!</v>
      </c>
      <c r="U20" s="7" t="e">
        <f>COUNTIFS(Sta!$A:$A,$A20,Sta!$I:$I,"&gt;1.5")/$B20</f>
        <v>#DIV/0!</v>
      </c>
      <c r="V20" s="7" t="e">
        <f>COUNTIFS(Sta!$B:$B,$A20,Sta!$K:$K,"&gt;1.5")/$C20</f>
        <v>#DIV/0!</v>
      </c>
    </row>
    <row r="21" spans="1:22" x14ac:dyDescent="0.3">
      <c r="A21" s="4" t="s">
        <v>12</v>
      </c>
      <c r="B21" s="9">
        <f>COUNTIF(Sta!A:A,A21)</f>
        <v>0</v>
      </c>
      <c r="C21" s="4">
        <f>COUNTIF(Sta!B:B,A21)</f>
        <v>0</v>
      </c>
      <c r="D21" s="4">
        <f t="shared" si="0"/>
        <v>0</v>
      </c>
      <c r="E21" s="12" t="e">
        <f>(COUNTIFS(Sta!$A:$A,$A21,Sta!$L:$L,"&gt;0.5") +COUNTIFS(Sta!$B:$B,$A21,Sta!$L:$L,"&gt;0.5"))/$D21</f>
        <v>#DIV/0!</v>
      </c>
      <c r="F21" s="7" t="e">
        <f>COUNTIFS(Sta!$A:$A,$A21,Sta!$L:$L,"&gt;0.5")/$B21</f>
        <v>#DIV/0!</v>
      </c>
      <c r="G21" s="7" t="e">
        <f>COUNTIFS(Sta!$B:$B,$A21,Sta!$L:$L,"&gt;0.5")/$C21</f>
        <v>#DIV/0!</v>
      </c>
      <c r="H21" s="12" t="e">
        <f>(COUNTIFS(Sta!$A:$A,$A21,Sta!$L:$L,"&gt;1.5") +COUNTIFS(Sta!$B:$B,$A21,Sta!$L:$L,"&gt;1.5"))/$D21</f>
        <v>#DIV/0!</v>
      </c>
      <c r="I21" s="7" t="e">
        <f>COUNTIFS(Sta!$A:$A,$A21,Sta!$L:$L,"&gt;1.5")/$B21</f>
        <v>#DIV/0!</v>
      </c>
      <c r="J21" s="7" t="e">
        <f>COUNTIFS(Sta!$B:$B,$A21,Sta!$L:$L,"&gt;1.5")/$C21</f>
        <v>#DIV/0!</v>
      </c>
      <c r="K21" s="12" t="e">
        <f>(COUNTIFS(Sta!$A:$A,$A21,Sta!$H:$H,"&gt;0.5") +COUNTIFS(Sta!$B:$B,$A21,Sta!$J:$J,"&gt;0.5"))/$D21</f>
        <v>#DIV/0!</v>
      </c>
      <c r="L21" s="7" t="e">
        <f>COUNTIFS(Sta!$A:$A,$A21,Sta!$H:$H,"&gt;0.5")/$B21</f>
        <v>#DIV/0!</v>
      </c>
      <c r="M21" s="7" t="e">
        <f>COUNTIFS(Sta!$B:$B,$A21,Sta!$J:$J,"&gt;0.5")/$C21</f>
        <v>#DIV/0!</v>
      </c>
      <c r="N21" s="12" t="e">
        <f>(COUNTIFS(Sta!$A:$A,$A21,Sta!$H:$H,"&gt;1.5") +COUNTIFS(Sta!$B:$B,$A21,Sta!$J:$J,"&gt;1.5"))/$D21</f>
        <v>#DIV/0!</v>
      </c>
      <c r="O21" s="7" t="e">
        <f>COUNTIFS(Sta!$A:$A,$A21,Sta!$H:$H,"&gt;1.5")/$B21</f>
        <v>#DIV/0!</v>
      </c>
      <c r="P21" s="7" t="e">
        <f>COUNTIFS(Sta!$B:$B,$A21,Sta!$J:$J,"&gt;1.5")/$C21</f>
        <v>#DIV/0!</v>
      </c>
      <c r="Q21" s="12" t="e">
        <f>(COUNTIFS(Sta!$A:$A,$A21,Sta!$I:$I,"&gt;0.5") +COUNTIFS(Sta!$B:$B,$A21,Sta!$K:$K,"&gt;0.5"))/$D21</f>
        <v>#DIV/0!</v>
      </c>
      <c r="R21" s="7" t="e">
        <f>COUNTIFS(Sta!$A:$A,$A21,Sta!$I:$I,"&gt;0.5")/$B21</f>
        <v>#DIV/0!</v>
      </c>
      <c r="S21" s="7" t="e">
        <f>COUNTIFS(Sta!$B:$B,$A21,Sta!$K:$K,"&gt;0.5")/$C21</f>
        <v>#DIV/0!</v>
      </c>
      <c r="T21" s="12" t="e">
        <f>(COUNTIFS(Sta!$A:$A,$A21,Sta!$I:$I,"&gt;1.5") +COUNTIFS(Sta!$B:$B,$A21,Sta!$K:$K,"&gt;1.5"))/$D21</f>
        <v>#DIV/0!</v>
      </c>
      <c r="U21" s="7" t="e">
        <f>COUNTIFS(Sta!$A:$A,$A21,Sta!$I:$I,"&gt;1.5")/$B21</f>
        <v>#DIV/0!</v>
      </c>
      <c r="V21" s="7" t="e">
        <f>COUNTIFS(Sta!$B:$B,$A21,Sta!$K:$K,"&gt;1.5")/$C21</f>
        <v>#DIV/0!</v>
      </c>
    </row>
    <row r="22" spans="1:22" x14ac:dyDescent="0.3">
      <c r="A22" s="4" t="s">
        <v>21</v>
      </c>
      <c r="B22" s="9">
        <f>COUNTIF(Sta!A:A,A22)</f>
        <v>0</v>
      </c>
      <c r="C22" s="4">
        <f>COUNTIF(Sta!B:B,A22)</f>
        <v>0</v>
      </c>
      <c r="D22" s="4">
        <f t="shared" si="0"/>
        <v>0</v>
      </c>
      <c r="E22" s="12" t="e">
        <f>(COUNTIFS(Sta!$A:$A,$A22,Sta!$L:$L,"&gt;0.5") +COUNTIFS(Sta!$B:$B,$A22,Sta!$L:$L,"&gt;0.5"))/$D22</f>
        <v>#DIV/0!</v>
      </c>
      <c r="F22" s="7" t="e">
        <f>COUNTIFS(Sta!$A:$A,$A22,Sta!$L:$L,"&gt;0.5")/$B22</f>
        <v>#DIV/0!</v>
      </c>
      <c r="G22" s="7" t="e">
        <f>COUNTIFS(Sta!$B:$B,$A22,Sta!$L:$L,"&gt;0.5")/$C22</f>
        <v>#DIV/0!</v>
      </c>
      <c r="H22" s="12" t="e">
        <f>(COUNTIFS(Sta!$A:$A,$A22,Sta!$L:$L,"&gt;1.5") +COUNTIFS(Sta!$B:$B,$A22,Sta!$L:$L,"&gt;1.5"))/$D22</f>
        <v>#DIV/0!</v>
      </c>
      <c r="I22" s="7" t="e">
        <f>COUNTIFS(Sta!$A:$A,$A22,Sta!$L:$L,"&gt;1.5")/$B22</f>
        <v>#DIV/0!</v>
      </c>
      <c r="J22" s="7" t="e">
        <f>COUNTIFS(Sta!$B:$B,$A22,Sta!$L:$L,"&gt;1.5")/$C22</f>
        <v>#DIV/0!</v>
      </c>
      <c r="K22" s="12" t="e">
        <f>(COUNTIFS(Sta!$A:$A,$A22,Sta!$H:$H,"&gt;0.5") +COUNTIFS(Sta!$B:$B,$A22,Sta!$J:$J,"&gt;0.5"))/$D22</f>
        <v>#DIV/0!</v>
      </c>
      <c r="L22" s="7" t="e">
        <f>COUNTIFS(Sta!$A:$A,$A22,Sta!$H:$H,"&gt;0.5")/$B22</f>
        <v>#DIV/0!</v>
      </c>
      <c r="M22" s="7" t="e">
        <f>COUNTIFS(Sta!$B:$B,$A22,Sta!$J:$J,"&gt;0.5")/$C22</f>
        <v>#DIV/0!</v>
      </c>
      <c r="N22" s="12" t="e">
        <f>(COUNTIFS(Sta!$A:$A,$A22,Sta!$H:$H,"&gt;1.5") +COUNTIFS(Sta!$B:$B,$A22,Sta!$J:$J,"&gt;1.5"))/$D22</f>
        <v>#DIV/0!</v>
      </c>
      <c r="O22" s="7" t="e">
        <f>COUNTIFS(Sta!$A:$A,$A22,Sta!$H:$H,"&gt;1.5")/$B22</f>
        <v>#DIV/0!</v>
      </c>
      <c r="P22" s="7" t="e">
        <f>COUNTIFS(Sta!$B:$B,$A22,Sta!$J:$J,"&gt;1.5")/$C22</f>
        <v>#DIV/0!</v>
      </c>
      <c r="Q22" s="12" t="e">
        <f>(COUNTIFS(Sta!$A:$A,$A22,Sta!$I:$I,"&gt;0.5") +COUNTIFS(Sta!$B:$B,$A22,Sta!$K:$K,"&gt;0.5"))/$D22</f>
        <v>#DIV/0!</v>
      </c>
      <c r="R22" s="7" t="e">
        <f>COUNTIFS(Sta!$A:$A,$A22,Sta!$I:$I,"&gt;0.5")/$B22</f>
        <v>#DIV/0!</v>
      </c>
      <c r="S22" s="7" t="e">
        <f>COUNTIFS(Sta!$B:$B,$A22,Sta!$K:$K,"&gt;0.5")/$C22</f>
        <v>#DIV/0!</v>
      </c>
      <c r="T22" s="12" t="e">
        <f>(COUNTIFS(Sta!$A:$A,$A22,Sta!$I:$I,"&gt;1.5") +COUNTIFS(Sta!$B:$B,$A22,Sta!$K:$K,"&gt;1.5"))/$D22</f>
        <v>#DIV/0!</v>
      </c>
      <c r="U22" s="7" t="e">
        <f>COUNTIFS(Sta!$A:$A,$A22,Sta!$I:$I,"&gt;1.5")/$B22</f>
        <v>#DIV/0!</v>
      </c>
      <c r="V22" s="7" t="e">
        <f>COUNTIFS(Sta!$B:$B,$A22,Sta!$K:$K,"&gt;1.5")/$C22</f>
        <v>#DIV/0!</v>
      </c>
    </row>
    <row r="23" spans="1:22" x14ac:dyDescent="0.3">
      <c r="A23" s="4" t="s">
        <v>94</v>
      </c>
      <c r="B23" s="9">
        <f>COUNTIF(Sta!A:A,A23)</f>
        <v>0</v>
      </c>
      <c r="C23" s="4">
        <f>COUNTIF(Sta!B:B,A23)</f>
        <v>0</v>
      </c>
      <c r="D23" s="4">
        <f t="shared" ref="D23:D42" si="1">B23+C23</f>
        <v>0</v>
      </c>
      <c r="E23" s="12" t="e">
        <f>(COUNTIFS(Sta!$A:$A,$A23,Sta!$L:$L,"&gt;0.5") +COUNTIFS(Sta!$B:$B,$A23,Sta!$L:$L,"&gt;0.5"))/$D23</f>
        <v>#DIV/0!</v>
      </c>
      <c r="F23" s="7" t="e">
        <f>COUNTIFS(Sta!$A:$A,$A23,Sta!$L:$L,"&gt;0.5")/$B23</f>
        <v>#DIV/0!</v>
      </c>
      <c r="G23" s="7" t="e">
        <f>COUNTIFS(Sta!$B:$B,$A23,Sta!$L:$L,"&gt;0.5")/$C23</f>
        <v>#DIV/0!</v>
      </c>
      <c r="H23" s="12" t="e">
        <f>(COUNTIFS(Sta!$A:$A,$A23,Sta!$L:$L,"&gt;1.5") +COUNTIFS(Sta!$B:$B,$A23,Sta!$L:$L,"&gt;1.5"))/$D23</f>
        <v>#DIV/0!</v>
      </c>
      <c r="I23" s="7" t="e">
        <f>COUNTIFS(Sta!$A:$A,$A23,Sta!$L:$L,"&gt;1.5")/$B23</f>
        <v>#DIV/0!</v>
      </c>
      <c r="J23" s="7" t="e">
        <f>COUNTIFS(Sta!$B:$B,$A23,Sta!$L:$L,"&gt;1.5")/$C23</f>
        <v>#DIV/0!</v>
      </c>
      <c r="K23" s="12" t="e">
        <f>(COUNTIFS(Sta!$A:$A,$A23,Sta!$H:$H,"&gt;0.5") +COUNTIFS(Sta!$B:$B,$A23,Sta!$J:$J,"&gt;0.5"))/$D23</f>
        <v>#DIV/0!</v>
      </c>
      <c r="L23" s="7" t="e">
        <f>COUNTIFS(Sta!$A:$A,$A23,Sta!$H:$H,"&gt;0.5")/$B23</f>
        <v>#DIV/0!</v>
      </c>
      <c r="M23" s="7" t="e">
        <f>COUNTIFS(Sta!$B:$B,$A23,Sta!$J:$J,"&gt;0.5")/$C23</f>
        <v>#DIV/0!</v>
      </c>
      <c r="N23" s="12" t="e">
        <f>(COUNTIFS(Sta!$A:$A,$A23,Sta!$H:$H,"&gt;1.5") +COUNTIFS(Sta!$B:$B,$A23,Sta!$J:$J,"&gt;1.5"))/$D23</f>
        <v>#DIV/0!</v>
      </c>
      <c r="O23" s="7" t="e">
        <f>COUNTIFS(Sta!$A:$A,$A23,Sta!$H:$H,"&gt;1.5")/$B23</f>
        <v>#DIV/0!</v>
      </c>
      <c r="P23" s="7" t="e">
        <f>COUNTIFS(Sta!$B:$B,$A23,Sta!$J:$J,"&gt;1.5")/$C23</f>
        <v>#DIV/0!</v>
      </c>
      <c r="Q23" s="12" t="e">
        <f>(COUNTIFS(Sta!$A:$A,$A23,Sta!$I:$I,"&gt;0.5") +COUNTIFS(Sta!$B:$B,$A23,Sta!$K:$K,"&gt;0.5"))/$D23</f>
        <v>#DIV/0!</v>
      </c>
      <c r="R23" s="7" t="e">
        <f>COUNTIFS(Sta!$A:$A,$A23,Sta!$I:$I,"&gt;0.5")/$B23</f>
        <v>#DIV/0!</v>
      </c>
      <c r="S23" s="7" t="e">
        <f>COUNTIFS(Sta!$B:$B,$A23,Sta!$K:$K,"&gt;0.5")/$C23</f>
        <v>#DIV/0!</v>
      </c>
      <c r="T23" s="12" t="e">
        <f>(COUNTIFS(Sta!$A:$A,$A23,Sta!$I:$I,"&gt;1.5") +COUNTIFS(Sta!$B:$B,$A23,Sta!$K:$K,"&gt;1.5"))/$D23</f>
        <v>#DIV/0!</v>
      </c>
      <c r="U23" s="7" t="e">
        <f>COUNTIFS(Sta!$A:$A,$A23,Sta!$I:$I,"&gt;1.5")/$B23</f>
        <v>#DIV/0!</v>
      </c>
      <c r="V23" s="7" t="e">
        <f>COUNTIFS(Sta!$B:$B,$A23,Sta!$K:$K,"&gt;1.5")/$C23</f>
        <v>#DIV/0!</v>
      </c>
    </row>
    <row r="24" spans="1:22" x14ac:dyDescent="0.3">
      <c r="A24" s="4" t="s">
        <v>103</v>
      </c>
      <c r="B24" s="9">
        <f>COUNTIF(Sta!A:A,A24)</f>
        <v>0</v>
      </c>
      <c r="C24" s="4">
        <f>COUNTIF(Sta!B:B,A24)</f>
        <v>0</v>
      </c>
      <c r="D24" s="4">
        <f t="shared" si="1"/>
        <v>0</v>
      </c>
      <c r="E24" s="12" t="e">
        <f>(COUNTIFS(Sta!$A:$A,$A24,Sta!$L:$L,"&gt;0.5") +COUNTIFS(Sta!$B:$B,$A24,Sta!$L:$L,"&gt;0.5"))/$D24</f>
        <v>#DIV/0!</v>
      </c>
      <c r="F24" s="7" t="e">
        <f>COUNTIFS(Sta!$A:$A,$A24,Sta!$L:$L,"&gt;0.5")/$B24</f>
        <v>#DIV/0!</v>
      </c>
      <c r="G24" s="7" t="e">
        <f>COUNTIFS(Sta!$B:$B,$A24,Sta!$L:$L,"&gt;0.5")/$C24</f>
        <v>#DIV/0!</v>
      </c>
      <c r="H24" s="12" t="e">
        <f>(COUNTIFS(Sta!$A:$A,$A24,Sta!$L:$L,"&gt;1.5") +COUNTIFS(Sta!$B:$B,$A24,Sta!$L:$L,"&gt;1.5"))/$D24</f>
        <v>#DIV/0!</v>
      </c>
      <c r="I24" s="7" t="e">
        <f>COUNTIFS(Sta!$A:$A,$A24,Sta!$L:$L,"&gt;1.5")/$B24</f>
        <v>#DIV/0!</v>
      </c>
      <c r="J24" s="7" t="e">
        <f>COUNTIFS(Sta!$B:$B,$A24,Sta!$L:$L,"&gt;1.5")/$C24</f>
        <v>#DIV/0!</v>
      </c>
      <c r="K24" s="12" t="e">
        <f>(COUNTIFS(Sta!$A:$A,$A24,Sta!$H:$H,"&gt;0.5") +COUNTIFS(Sta!$B:$B,$A24,Sta!$J:$J,"&gt;0.5"))/$D24</f>
        <v>#DIV/0!</v>
      </c>
      <c r="L24" s="7" t="e">
        <f>COUNTIFS(Sta!$A:$A,$A24,Sta!$H:$H,"&gt;0.5")/$B24</f>
        <v>#DIV/0!</v>
      </c>
      <c r="M24" s="7" t="e">
        <f>COUNTIFS(Sta!$B:$B,$A24,Sta!$J:$J,"&gt;0.5")/$C24</f>
        <v>#DIV/0!</v>
      </c>
      <c r="N24" s="12" t="e">
        <f>(COUNTIFS(Sta!$A:$A,$A24,Sta!$H:$H,"&gt;1.5") +COUNTIFS(Sta!$B:$B,$A24,Sta!$J:$J,"&gt;1.5"))/$D24</f>
        <v>#DIV/0!</v>
      </c>
      <c r="O24" s="7" t="e">
        <f>COUNTIFS(Sta!$A:$A,$A24,Sta!$H:$H,"&gt;1.5")/$B24</f>
        <v>#DIV/0!</v>
      </c>
      <c r="P24" s="7" t="e">
        <f>COUNTIFS(Sta!$B:$B,$A24,Sta!$J:$J,"&gt;1.5")/$C24</f>
        <v>#DIV/0!</v>
      </c>
      <c r="Q24" s="12" t="e">
        <f>(COUNTIFS(Sta!$A:$A,$A24,Sta!$I:$I,"&gt;0.5") +COUNTIFS(Sta!$B:$B,$A24,Sta!$K:$K,"&gt;0.5"))/$D24</f>
        <v>#DIV/0!</v>
      </c>
      <c r="R24" s="7" t="e">
        <f>COUNTIFS(Sta!$A:$A,$A24,Sta!$I:$I,"&gt;0.5")/$B24</f>
        <v>#DIV/0!</v>
      </c>
      <c r="S24" s="7" t="e">
        <f>COUNTIFS(Sta!$B:$B,$A24,Sta!$K:$K,"&gt;0.5")/$C24</f>
        <v>#DIV/0!</v>
      </c>
      <c r="T24" s="12" t="e">
        <f>(COUNTIFS(Sta!$A:$A,$A24,Sta!$I:$I,"&gt;1.5") +COUNTIFS(Sta!$B:$B,$A24,Sta!$K:$K,"&gt;1.5"))/$D24</f>
        <v>#DIV/0!</v>
      </c>
      <c r="U24" s="7" t="e">
        <f>COUNTIFS(Sta!$A:$A,$A24,Sta!$I:$I,"&gt;1.5")/$B24</f>
        <v>#DIV/0!</v>
      </c>
      <c r="V24" s="7" t="e">
        <f>COUNTIFS(Sta!$B:$B,$A24,Sta!$K:$K,"&gt;1.5")/$C24</f>
        <v>#DIV/0!</v>
      </c>
    </row>
    <row r="25" spans="1:22" x14ac:dyDescent="0.3">
      <c r="A25" s="4" t="s">
        <v>98</v>
      </c>
      <c r="B25" s="9">
        <f>COUNTIF(Sta!A:A,A25)</f>
        <v>0</v>
      </c>
      <c r="C25" s="4">
        <f>COUNTIF(Sta!B:B,A25)</f>
        <v>0</v>
      </c>
      <c r="D25" s="4">
        <f t="shared" si="1"/>
        <v>0</v>
      </c>
      <c r="E25" s="12" t="e">
        <f>(COUNTIFS(Sta!$A:$A,$A25,Sta!$L:$L,"&gt;0.5") +COUNTIFS(Sta!$B:$B,$A25,Sta!$L:$L,"&gt;0.5"))/$D25</f>
        <v>#DIV/0!</v>
      </c>
      <c r="F25" s="7" t="e">
        <f>COUNTIFS(Sta!$A:$A,$A25,Sta!$L:$L,"&gt;0.5")/$B25</f>
        <v>#DIV/0!</v>
      </c>
      <c r="G25" s="7" t="e">
        <f>COUNTIFS(Sta!$B:$B,$A25,Sta!$L:$L,"&gt;0.5")/$C25</f>
        <v>#DIV/0!</v>
      </c>
      <c r="H25" s="12" t="e">
        <f>(COUNTIFS(Sta!$A:$A,$A25,Sta!$L:$L,"&gt;1.5") +COUNTIFS(Sta!$B:$B,$A25,Sta!$L:$L,"&gt;1.5"))/$D25</f>
        <v>#DIV/0!</v>
      </c>
      <c r="I25" s="7" t="e">
        <f>COUNTIFS(Sta!$A:$A,$A25,Sta!$L:$L,"&gt;1.5")/$B25</f>
        <v>#DIV/0!</v>
      </c>
      <c r="J25" s="7" t="e">
        <f>COUNTIFS(Sta!$B:$B,$A25,Sta!$L:$L,"&gt;1.5")/$C25</f>
        <v>#DIV/0!</v>
      </c>
      <c r="K25" s="12" t="e">
        <f>(COUNTIFS(Sta!$A:$A,$A25,Sta!$H:$H,"&gt;0.5") +COUNTIFS(Sta!$B:$B,$A25,Sta!$J:$J,"&gt;0.5"))/$D25</f>
        <v>#DIV/0!</v>
      </c>
      <c r="L25" s="7" t="e">
        <f>COUNTIFS(Sta!$A:$A,$A25,Sta!$H:$H,"&gt;0.5")/$B25</f>
        <v>#DIV/0!</v>
      </c>
      <c r="M25" s="7" t="e">
        <f>COUNTIFS(Sta!$B:$B,$A25,Sta!$J:$J,"&gt;0.5")/$C25</f>
        <v>#DIV/0!</v>
      </c>
      <c r="N25" s="12" t="e">
        <f>(COUNTIFS(Sta!$A:$A,$A25,Sta!$H:$H,"&gt;1.5") +COUNTIFS(Sta!$B:$B,$A25,Sta!$J:$J,"&gt;1.5"))/$D25</f>
        <v>#DIV/0!</v>
      </c>
      <c r="O25" s="7" t="e">
        <f>COUNTIFS(Sta!$A:$A,$A25,Sta!$H:$H,"&gt;1.5")/$B25</f>
        <v>#DIV/0!</v>
      </c>
      <c r="P25" s="7" t="e">
        <f>COUNTIFS(Sta!$B:$B,$A25,Sta!$J:$J,"&gt;1.5")/$C25</f>
        <v>#DIV/0!</v>
      </c>
      <c r="Q25" s="12" t="e">
        <f>(COUNTIFS(Sta!$A:$A,$A25,Sta!$I:$I,"&gt;0.5") +COUNTIFS(Sta!$B:$B,$A25,Sta!$K:$K,"&gt;0.5"))/$D25</f>
        <v>#DIV/0!</v>
      </c>
      <c r="R25" s="7" t="e">
        <f>COUNTIFS(Sta!$A:$A,$A25,Sta!$I:$I,"&gt;0.5")/$B25</f>
        <v>#DIV/0!</v>
      </c>
      <c r="S25" s="7" t="e">
        <f>COUNTIFS(Sta!$B:$B,$A25,Sta!$K:$K,"&gt;0.5")/$C25</f>
        <v>#DIV/0!</v>
      </c>
      <c r="T25" s="12" t="e">
        <f>(COUNTIFS(Sta!$A:$A,$A25,Sta!$I:$I,"&gt;1.5") +COUNTIFS(Sta!$B:$B,$A25,Sta!$K:$K,"&gt;1.5"))/$D25</f>
        <v>#DIV/0!</v>
      </c>
      <c r="U25" s="7" t="e">
        <f>COUNTIFS(Sta!$A:$A,$A25,Sta!$I:$I,"&gt;1.5")/$B25</f>
        <v>#DIV/0!</v>
      </c>
      <c r="V25" s="7" t="e">
        <f>COUNTIFS(Sta!$B:$B,$A25,Sta!$K:$K,"&gt;1.5")/$C25</f>
        <v>#DIV/0!</v>
      </c>
    </row>
    <row r="26" spans="1:22" x14ac:dyDescent="0.3">
      <c r="A26" s="4" t="s">
        <v>105</v>
      </c>
      <c r="B26" s="9">
        <f>COUNTIF(Sta!A:A,A26)</f>
        <v>0</v>
      </c>
      <c r="C26" s="4">
        <f>COUNTIF(Sta!B:B,A26)</f>
        <v>0</v>
      </c>
      <c r="D26" s="4">
        <f t="shared" si="1"/>
        <v>0</v>
      </c>
      <c r="E26" s="12" t="e">
        <f>(COUNTIFS(Sta!$A:$A,$A26,Sta!$L:$L,"&gt;0.5") +COUNTIFS(Sta!$B:$B,$A26,Sta!$L:$L,"&gt;0.5"))/$D26</f>
        <v>#DIV/0!</v>
      </c>
      <c r="F26" s="7" t="e">
        <f>COUNTIFS(Sta!$A:$A,$A26,Sta!$L:$L,"&gt;0.5")/$B26</f>
        <v>#DIV/0!</v>
      </c>
      <c r="G26" s="7" t="e">
        <f>COUNTIFS(Sta!$B:$B,$A26,Sta!$L:$L,"&gt;0.5")/$C26</f>
        <v>#DIV/0!</v>
      </c>
      <c r="H26" s="12" t="e">
        <f>(COUNTIFS(Sta!$A:$A,$A26,Sta!$L:$L,"&gt;1.5") +COUNTIFS(Sta!$B:$B,$A26,Sta!$L:$L,"&gt;1.5"))/$D26</f>
        <v>#DIV/0!</v>
      </c>
      <c r="I26" s="7" t="e">
        <f>COUNTIFS(Sta!$A:$A,$A26,Sta!$L:$L,"&gt;1.5")/$B26</f>
        <v>#DIV/0!</v>
      </c>
      <c r="J26" s="7" t="e">
        <f>COUNTIFS(Sta!$B:$B,$A26,Sta!$L:$L,"&gt;1.5")/$C26</f>
        <v>#DIV/0!</v>
      </c>
      <c r="K26" s="12" t="e">
        <f>(COUNTIFS(Sta!$A:$A,$A26,Sta!$H:$H,"&gt;0.5") +COUNTIFS(Sta!$B:$B,$A26,Sta!$J:$J,"&gt;0.5"))/$D26</f>
        <v>#DIV/0!</v>
      </c>
      <c r="L26" s="7" t="e">
        <f>COUNTIFS(Sta!$A:$A,$A26,Sta!$H:$H,"&gt;0.5")/$B26</f>
        <v>#DIV/0!</v>
      </c>
      <c r="M26" s="7" t="e">
        <f>COUNTIFS(Sta!$B:$B,$A26,Sta!$J:$J,"&gt;0.5")/$C26</f>
        <v>#DIV/0!</v>
      </c>
      <c r="N26" s="12" t="e">
        <f>(COUNTIFS(Sta!$A:$A,$A26,Sta!$H:$H,"&gt;1.5") +COUNTIFS(Sta!$B:$B,$A26,Sta!$J:$J,"&gt;1.5"))/$D26</f>
        <v>#DIV/0!</v>
      </c>
      <c r="O26" s="7" t="e">
        <f>COUNTIFS(Sta!$A:$A,$A26,Sta!$H:$H,"&gt;1.5")/$B26</f>
        <v>#DIV/0!</v>
      </c>
      <c r="P26" s="7" t="e">
        <f>COUNTIFS(Sta!$B:$B,$A26,Sta!$J:$J,"&gt;1.5")/$C26</f>
        <v>#DIV/0!</v>
      </c>
      <c r="Q26" s="12" t="e">
        <f>(COUNTIFS(Sta!$A:$A,$A26,Sta!$I:$I,"&gt;0.5") +COUNTIFS(Sta!$B:$B,$A26,Sta!$K:$K,"&gt;0.5"))/$D26</f>
        <v>#DIV/0!</v>
      </c>
      <c r="R26" s="7" t="e">
        <f>COUNTIFS(Sta!$A:$A,$A26,Sta!$I:$I,"&gt;0.5")/$B26</f>
        <v>#DIV/0!</v>
      </c>
      <c r="S26" s="7" t="e">
        <f>COUNTIFS(Sta!$B:$B,$A26,Sta!$K:$K,"&gt;0.5")/$C26</f>
        <v>#DIV/0!</v>
      </c>
      <c r="T26" s="12" t="e">
        <f>(COUNTIFS(Sta!$A:$A,$A26,Sta!$I:$I,"&gt;1.5") +COUNTIFS(Sta!$B:$B,$A26,Sta!$K:$K,"&gt;1.5"))/$D26</f>
        <v>#DIV/0!</v>
      </c>
      <c r="U26" s="7" t="e">
        <f>COUNTIFS(Sta!$A:$A,$A26,Sta!$I:$I,"&gt;1.5")/$B26</f>
        <v>#DIV/0!</v>
      </c>
      <c r="V26" s="7" t="e">
        <f>COUNTIFS(Sta!$B:$B,$A26,Sta!$K:$K,"&gt;1.5")/$C26</f>
        <v>#DIV/0!</v>
      </c>
    </row>
    <row r="27" spans="1:22" x14ac:dyDescent="0.3">
      <c r="A27" s="4" t="s">
        <v>101</v>
      </c>
      <c r="B27" s="9">
        <f>COUNTIF(Sta!A:A,A27)</f>
        <v>0</v>
      </c>
      <c r="C27" s="4">
        <f>COUNTIF(Sta!B:B,A27)</f>
        <v>0</v>
      </c>
      <c r="D27" s="4">
        <f t="shared" si="1"/>
        <v>0</v>
      </c>
      <c r="E27" s="12" t="e">
        <f>(COUNTIFS(Sta!$A:$A,$A27,Sta!$L:$L,"&gt;0.5") +COUNTIFS(Sta!$B:$B,$A27,Sta!$L:$L,"&gt;0.5"))/$D27</f>
        <v>#DIV/0!</v>
      </c>
      <c r="F27" s="7" t="e">
        <f>COUNTIFS(Sta!$A:$A,$A27,Sta!$L:$L,"&gt;0.5")/$B27</f>
        <v>#DIV/0!</v>
      </c>
      <c r="G27" s="7" t="e">
        <f>COUNTIFS(Sta!$B:$B,$A27,Sta!$L:$L,"&gt;0.5")/$C27</f>
        <v>#DIV/0!</v>
      </c>
      <c r="H27" s="12" t="e">
        <f>(COUNTIFS(Sta!$A:$A,$A27,Sta!$L:$L,"&gt;1.5") +COUNTIFS(Sta!$B:$B,$A27,Sta!$L:$L,"&gt;1.5"))/$D27</f>
        <v>#DIV/0!</v>
      </c>
      <c r="I27" s="7" t="e">
        <f>COUNTIFS(Sta!$A:$A,$A27,Sta!$L:$L,"&gt;1.5")/$B27</f>
        <v>#DIV/0!</v>
      </c>
      <c r="J27" s="7" t="e">
        <f>COUNTIFS(Sta!$B:$B,$A27,Sta!$L:$L,"&gt;1.5")/$C27</f>
        <v>#DIV/0!</v>
      </c>
      <c r="K27" s="12" t="e">
        <f>(COUNTIFS(Sta!$A:$A,$A27,Sta!$H:$H,"&gt;0.5") +COUNTIFS(Sta!$B:$B,$A27,Sta!$J:$J,"&gt;0.5"))/$D27</f>
        <v>#DIV/0!</v>
      </c>
      <c r="L27" s="7" t="e">
        <f>COUNTIFS(Sta!$A:$A,$A27,Sta!$H:$H,"&gt;0.5")/$B27</f>
        <v>#DIV/0!</v>
      </c>
      <c r="M27" s="7" t="e">
        <f>COUNTIFS(Sta!$B:$B,$A27,Sta!$J:$J,"&gt;0.5")/$C27</f>
        <v>#DIV/0!</v>
      </c>
      <c r="N27" s="12" t="e">
        <f>(COUNTIFS(Sta!$A:$A,$A27,Sta!$H:$H,"&gt;1.5") +COUNTIFS(Sta!$B:$B,$A27,Sta!$J:$J,"&gt;1.5"))/$D27</f>
        <v>#DIV/0!</v>
      </c>
      <c r="O27" s="7" t="e">
        <f>COUNTIFS(Sta!$A:$A,$A27,Sta!$H:$H,"&gt;1.5")/$B27</f>
        <v>#DIV/0!</v>
      </c>
      <c r="P27" s="7" t="e">
        <f>COUNTIFS(Sta!$B:$B,$A27,Sta!$J:$J,"&gt;1.5")/$C27</f>
        <v>#DIV/0!</v>
      </c>
      <c r="Q27" s="12" t="e">
        <f>(COUNTIFS(Sta!$A:$A,$A27,Sta!$I:$I,"&gt;0.5") +COUNTIFS(Sta!$B:$B,$A27,Sta!$K:$K,"&gt;0.5"))/$D27</f>
        <v>#DIV/0!</v>
      </c>
      <c r="R27" s="7" t="e">
        <f>COUNTIFS(Sta!$A:$A,$A27,Sta!$I:$I,"&gt;0.5")/$B27</f>
        <v>#DIV/0!</v>
      </c>
      <c r="S27" s="7" t="e">
        <f>COUNTIFS(Sta!$B:$B,$A27,Sta!$K:$K,"&gt;0.5")/$C27</f>
        <v>#DIV/0!</v>
      </c>
      <c r="T27" s="12" t="e">
        <f>(COUNTIFS(Sta!$A:$A,$A27,Sta!$I:$I,"&gt;1.5") +COUNTIFS(Sta!$B:$B,$A27,Sta!$K:$K,"&gt;1.5"))/$D27</f>
        <v>#DIV/0!</v>
      </c>
      <c r="U27" s="7" t="e">
        <f>COUNTIFS(Sta!$A:$A,$A27,Sta!$I:$I,"&gt;1.5")/$B27</f>
        <v>#DIV/0!</v>
      </c>
      <c r="V27" s="7" t="e">
        <f>COUNTIFS(Sta!$B:$B,$A27,Sta!$K:$K,"&gt;1.5")/$C27</f>
        <v>#DIV/0!</v>
      </c>
    </row>
    <row r="28" spans="1:22" x14ac:dyDescent="0.3">
      <c r="A28" s="4" t="s">
        <v>95</v>
      </c>
      <c r="B28" s="9">
        <f>COUNTIF(Sta!A:A,A28)</f>
        <v>0</v>
      </c>
      <c r="C28" s="4">
        <f>COUNTIF(Sta!B:B,A28)</f>
        <v>0</v>
      </c>
      <c r="D28" s="4">
        <f t="shared" si="1"/>
        <v>0</v>
      </c>
      <c r="E28" s="12" t="e">
        <f>(COUNTIFS(Sta!$A:$A,$A28,Sta!$L:$L,"&gt;0.5") +COUNTIFS(Sta!$B:$B,$A28,Sta!$L:$L,"&gt;0.5"))/$D28</f>
        <v>#DIV/0!</v>
      </c>
      <c r="F28" s="7" t="e">
        <f>COUNTIFS(Sta!$A:$A,$A28,Sta!$L:$L,"&gt;0.5")/$B28</f>
        <v>#DIV/0!</v>
      </c>
      <c r="G28" s="7" t="e">
        <f>COUNTIFS(Sta!$B:$B,$A28,Sta!$L:$L,"&gt;0.5")/$C28</f>
        <v>#DIV/0!</v>
      </c>
      <c r="H28" s="12" t="e">
        <f>(COUNTIFS(Sta!$A:$A,$A28,Sta!$L:$L,"&gt;1.5") +COUNTIFS(Sta!$B:$B,$A28,Sta!$L:$L,"&gt;1.5"))/$D28</f>
        <v>#DIV/0!</v>
      </c>
      <c r="I28" s="7" t="e">
        <f>COUNTIFS(Sta!$A:$A,$A28,Sta!$L:$L,"&gt;1.5")/$B28</f>
        <v>#DIV/0!</v>
      </c>
      <c r="J28" s="7" t="e">
        <f>COUNTIFS(Sta!$B:$B,$A28,Sta!$L:$L,"&gt;1.5")/$C28</f>
        <v>#DIV/0!</v>
      </c>
      <c r="K28" s="12" t="e">
        <f>(COUNTIFS(Sta!$A:$A,$A28,Sta!$H:$H,"&gt;0.5") +COUNTIFS(Sta!$B:$B,$A28,Sta!$J:$J,"&gt;0.5"))/$D28</f>
        <v>#DIV/0!</v>
      </c>
      <c r="L28" s="7" t="e">
        <f>COUNTIFS(Sta!$A:$A,$A28,Sta!$H:$H,"&gt;0.5")/$B28</f>
        <v>#DIV/0!</v>
      </c>
      <c r="M28" s="7" t="e">
        <f>COUNTIFS(Sta!$B:$B,$A28,Sta!$J:$J,"&gt;0.5")/$C28</f>
        <v>#DIV/0!</v>
      </c>
      <c r="N28" s="12" t="e">
        <f>(COUNTIFS(Sta!$A:$A,$A28,Sta!$H:$H,"&gt;1.5") +COUNTIFS(Sta!$B:$B,$A28,Sta!$J:$J,"&gt;1.5"))/$D28</f>
        <v>#DIV/0!</v>
      </c>
      <c r="O28" s="7" t="e">
        <f>COUNTIFS(Sta!$A:$A,$A28,Sta!$H:$H,"&gt;1.5")/$B28</f>
        <v>#DIV/0!</v>
      </c>
      <c r="P28" s="7" t="e">
        <f>COUNTIFS(Sta!$B:$B,$A28,Sta!$J:$J,"&gt;1.5")/$C28</f>
        <v>#DIV/0!</v>
      </c>
      <c r="Q28" s="12" t="e">
        <f>(COUNTIFS(Sta!$A:$A,$A28,Sta!$I:$I,"&gt;0.5") +COUNTIFS(Sta!$B:$B,$A28,Sta!$K:$K,"&gt;0.5"))/$D28</f>
        <v>#DIV/0!</v>
      </c>
      <c r="R28" s="7" t="e">
        <f>COUNTIFS(Sta!$A:$A,$A28,Sta!$I:$I,"&gt;0.5")/$B28</f>
        <v>#DIV/0!</v>
      </c>
      <c r="S28" s="7" t="e">
        <f>COUNTIFS(Sta!$B:$B,$A28,Sta!$K:$K,"&gt;0.5")/$C28</f>
        <v>#DIV/0!</v>
      </c>
      <c r="T28" s="12" t="e">
        <f>(COUNTIFS(Sta!$A:$A,$A28,Sta!$I:$I,"&gt;1.5") +COUNTIFS(Sta!$B:$B,$A28,Sta!$K:$K,"&gt;1.5"))/$D28</f>
        <v>#DIV/0!</v>
      </c>
      <c r="U28" s="7" t="e">
        <f>COUNTIFS(Sta!$A:$A,$A28,Sta!$I:$I,"&gt;1.5")/$B28</f>
        <v>#DIV/0!</v>
      </c>
      <c r="V28" s="7" t="e">
        <f>COUNTIFS(Sta!$B:$B,$A28,Sta!$K:$K,"&gt;1.5")/$C28</f>
        <v>#DIV/0!</v>
      </c>
    </row>
    <row r="29" spans="1:22" x14ac:dyDescent="0.3">
      <c r="A29" s="4" t="s">
        <v>104</v>
      </c>
      <c r="B29" s="9">
        <f>COUNTIF(Sta!A:A,A29)</f>
        <v>0</v>
      </c>
      <c r="C29" s="4">
        <f>COUNTIF(Sta!B:B,A29)</f>
        <v>0</v>
      </c>
      <c r="D29" s="4">
        <f t="shared" si="1"/>
        <v>0</v>
      </c>
      <c r="E29" s="12" t="e">
        <f>(COUNTIFS(Sta!$A:$A,$A29,Sta!$L:$L,"&gt;0.5") +COUNTIFS(Sta!$B:$B,$A29,Sta!$L:$L,"&gt;0.5"))/$D29</f>
        <v>#DIV/0!</v>
      </c>
      <c r="F29" s="7" t="e">
        <f>COUNTIFS(Sta!$A:$A,$A29,Sta!$L:$L,"&gt;0.5")/$B29</f>
        <v>#DIV/0!</v>
      </c>
      <c r="G29" s="7" t="e">
        <f>COUNTIFS(Sta!$B:$B,$A29,Sta!$L:$L,"&gt;0.5")/$C29</f>
        <v>#DIV/0!</v>
      </c>
      <c r="H29" s="12" t="e">
        <f>(COUNTIFS(Sta!$A:$A,$A29,Sta!$L:$L,"&gt;1.5") +COUNTIFS(Sta!$B:$B,$A29,Sta!$L:$L,"&gt;1.5"))/$D29</f>
        <v>#DIV/0!</v>
      </c>
      <c r="I29" s="7" t="e">
        <f>COUNTIFS(Sta!$A:$A,$A29,Sta!$L:$L,"&gt;1.5")/$B29</f>
        <v>#DIV/0!</v>
      </c>
      <c r="J29" s="7" t="e">
        <f>COUNTIFS(Sta!$B:$B,$A29,Sta!$L:$L,"&gt;1.5")/$C29</f>
        <v>#DIV/0!</v>
      </c>
      <c r="K29" s="12" t="e">
        <f>(COUNTIFS(Sta!$A:$A,$A29,Sta!$H:$H,"&gt;0.5") +COUNTIFS(Sta!$B:$B,$A29,Sta!$J:$J,"&gt;0.5"))/$D29</f>
        <v>#DIV/0!</v>
      </c>
      <c r="L29" s="7" t="e">
        <f>COUNTIFS(Sta!$A:$A,$A29,Sta!$H:$H,"&gt;0.5")/$B29</f>
        <v>#DIV/0!</v>
      </c>
      <c r="M29" s="7" t="e">
        <f>COUNTIFS(Sta!$B:$B,$A29,Sta!$J:$J,"&gt;0.5")/$C29</f>
        <v>#DIV/0!</v>
      </c>
      <c r="N29" s="12" t="e">
        <f>(COUNTIFS(Sta!$A:$A,$A29,Sta!$H:$H,"&gt;1.5") +COUNTIFS(Sta!$B:$B,$A29,Sta!$J:$J,"&gt;1.5"))/$D29</f>
        <v>#DIV/0!</v>
      </c>
      <c r="O29" s="7" t="e">
        <f>COUNTIFS(Sta!$A:$A,$A29,Sta!$H:$H,"&gt;1.5")/$B29</f>
        <v>#DIV/0!</v>
      </c>
      <c r="P29" s="7" t="e">
        <f>COUNTIFS(Sta!$B:$B,$A29,Sta!$J:$J,"&gt;1.5")/$C29</f>
        <v>#DIV/0!</v>
      </c>
      <c r="Q29" s="12" t="e">
        <f>(COUNTIFS(Sta!$A:$A,$A29,Sta!$I:$I,"&gt;0.5") +COUNTIFS(Sta!$B:$B,$A29,Sta!$K:$K,"&gt;0.5"))/$D29</f>
        <v>#DIV/0!</v>
      </c>
      <c r="R29" s="7" t="e">
        <f>COUNTIFS(Sta!$A:$A,$A29,Sta!$I:$I,"&gt;0.5")/$B29</f>
        <v>#DIV/0!</v>
      </c>
      <c r="S29" s="7" t="e">
        <f>COUNTIFS(Sta!$B:$B,$A29,Sta!$K:$K,"&gt;0.5")/$C29</f>
        <v>#DIV/0!</v>
      </c>
      <c r="T29" s="12" t="e">
        <f>(COUNTIFS(Sta!$A:$A,$A29,Sta!$I:$I,"&gt;1.5") +COUNTIFS(Sta!$B:$B,$A29,Sta!$K:$K,"&gt;1.5"))/$D29</f>
        <v>#DIV/0!</v>
      </c>
      <c r="U29" s="7" t="e">
        <f>COUNTIFS(Sta!$A:$A,$A29,Sta!$I:$I,"&gt;1.5")/$B29</f>
        <v>#DIV/0!</v>
      </c>
      <c r="V29" s="7" t="e">
        <f>COUNTIFS(Sta!$B:$B,$A29,Sta!$K:$K,"&gt;1.5")/$C29</f>
        <v>#DIV/0!</v>
      </c>
    </row>
    <row r="30" spans="1:22" x14ac:dyDescent="0.3">
      <c r="A30" s="4" t="s">
        <v>99</v>
      </c>
      <c r="B30" s="9">
        <f>COUNTIF(Sta!A:A,A30)</f>
        <v>0</v>
      </c>
      <c r="C30" s="4">
        <f>COUNTIF(Sta!B:B,A30)</f>
        <v>0</v>
      </c>
      <c r="D30" s="4">
        <f t="shared" si="1"/>
        <v>0</v>
      </c>
      <c r="E30" s="12" t="e">
        <f>(COUNTIFS(Sta!$A:$A,$A30,Sta!$L:$L,"&gt;0.5") +COUNTIFS(Sta!$B:$B,$A30,Sta!$L:$L,"&gt;0.5"))/$D30</f>
        <v>#DIV/0!</v>
      </c>
      <c r="F30" s="7" t="e">
        <f>COUNTIFS(Sta!$A:$A,$A30,Sta!$L:$L,"&gt;0.5")/$B30</f>
        <v>#DIV/0!</v>
      </c>
      <c r="G30" s="7" t="e">
        <f>COUNTIFS(Sta!$B:$B,$A30,Sta!$L:$L,"&gt;0.5")/$C30</f>
        <v>#DIV/0!</v>
      </c>
      <c r="H30" s="12" t="e">
        <f>(COUNTIFS(Sta!$A:$A,$A30,Sta!$L:$L,"&gt;1.5") +COUNTIFS(Sta!$B:$B,$A30,Sta!$L:$L,"&gt;1.5"))/$D30</f>
        <v>#DIV/0!</v>
      </c>
      <c r="I30" s="7" t="e">
        <f>COUNTIFS(Sta!$A:$A,$A30,Sta!$L:$L,"&gt;1.5")/$B30</f>
        <v>#DIV/0!</v>
      </c>
      <c r="J30" s="7" t="e">
        <f>COUNTIFS(Sta!$B:$B,$A30,Sta!$L:$L,"&gt;1.5")/$C30</f>
        <v>#DIV/0!</v>
      </c>
      <c r="K30" s="12" t="e">
        <f>(COUNTIFS(Sta!$A:$A,$A30,Sta!$H:$H,"&gt;0.5") +COUNTIFS(Sta!$B:$B,$A30,Sta!$J:$J,"&gt;0.5"))/$D30</f>
        <v>#DIV/0!</v>
      </c>
      <c r="L30" s="7" t="e">
        <f>COUNTIFS(Sta!$A:$A,$A30,Sta!$H:$H,"&gt;0.5")/$B30</f>
        <v>#DIV/0!</v>
      </c>
      <c r="M30" s="7" t="e">
        <f>COUNTIFS(Sta!$B:$B,$A30,Sta!$J:$J,"&gt;0.5")/$C30</f>
        <v>#DIV/0!</v>
      </c>
      <c r="N30" s="12" t="e">
        <f>(COUNTIFS(Sta!$A:$A,$A30,Sta!$H:$H,"&gt;1.5") +COUNTIFS(Sta!$B:$B,$A30,Sta!$J:$J,"&gt;1.5"))/$D30</f>
        <v>#DIV/0!</v>
      </c>
      <c r="O30" s="7" t="e">
        <f>COUNTIFS(Sta!$A:$A,$A30,Sta!$H:$H,"&gt;1.5")/$B30</f>
        <v>#DIV/0!</v>
      </c>
      <c r="P30" s="7" t="e">
        <f>COUNTIFS(Sta!$B:$B,$A30,Sta!$J:$J,"&gt;1.5")/$C30</f>
        <v>#DIV/0!</v>
      </c>
      <c r="Q30" s="12" t="e">
        <f>(COUNTIFS(Sta!$A:$A,$A30,Sta!$I:$I,"&gt;0.5") +COUNTIFS(Sta!$B:$B,$A30,Sta!$K:$K,"&gt;0.5"))/$D30</f>
        <v>#DIV/0!</v>
      </c>
      <c r="R30" s="7" t="e">
        <f>COUNTIFS(Sta!$A:$A,$A30,Sta!$I:$I,"&gt;0.5")/$B30</f>
        <v>#DIV/0!</v>
      </c>
      <c r="S30" s="7" t="e">
        <f>COUNTIFS(Sta!$B:$B,$A30,Sta!$K:$K,"&gt;0.5")/$C30</f>
        <v>#DIV/0!</v>
      </c>
      <c r="T30" s="12" t="e">
        <f>(COUNTIFS(Sta!$A:$A,$A30,Sta!$I:$I,"&gt;1.5") +COUNTIFS(Sta!$B:$B,$A30,Sta!$K:$K,"&gt;1.5"))/$D30</f>
        <v>#DIV/0!</v>
      </c>
      <c r="U30" s="7" t="e">
        <f>COUNTIFS(Sta!$A:$A,$A30,Sta!$I:$I,"&gt;1.5")/$B30</f>
        <v>#DIV/0!</v>
      </c>
      <c r="V30" s="7" t="e">
        <f>COUNTIFS(Sta!$B:$B,$A30,Sta!$K:$K,"&gt;1.5")/$C30</f>
        <v>#DIV/0!</v>
      </c>
    </row>
    <row r="31" spans="1:22" x14ac:dyDescent="0.3">
      <c r="A31" s="4" t="s">
        <v>88</v>
      </c>
      <c r="B31" s="9">
        <f>COUNTIF(Sta!A:A,A31)</f>
        <v>0</v>
      </c>
      <c r="C31" s="4">
        <f>COUNTIF(Sta!B:B,A31)</f>
        <v>0</v>
      </c>
      <c r="D31" s="4">
        <f t="shared" si="1"/>
        <v>0</v>
      </c>
      <c r="E31" s="12" t="e">
        <f>(COUNTIFS(Sta!$A:$A,$A31,Sta!$L:$L,"&gt;0.5") +COUNTIFS(Sta!$B:$B,$A31,Sta!$L:$L,"&gt;0.5"))/$D31</f>
        <v>#DIV/0!</v>
      </c>
      <c r="F31" s="7" t="e">
        <f>COUNTIFS(Sta!$A:$A,$A31,Sta!$L:$L,"&gt;0.5")/$B31</f>
        <v>#DIV/0!</v>
      </c>
      <c r="G31" s="7" t="e">
        <f>COUNTIFS(Sta!$B:$B,$A31,Sta!$L:$L,"&gt;0.5")/$C31</f>
        <v>#DIV/0!</v>
      </c>
      <c r="H31" s="12" t="e">
        <f>(COUNTIFS(Sta!$A:$A,$A31,Sta!$L:$L,"&gt;1.5") +COUNTIFS(Sta!$B:$B,$A31,Sta!$L:$L,"&gt;1.5"))/$D31</f>
        <v>#DIV/0!</v>
      </c>
      <c r="I31" s="7" t="e">
        <f>COUNTIFS(Sta!$A:$A,$A31,Sta!$L:$L,"&gt;1.5")/$B31</f>
        <v>#DIV/0!</v>
      </c>
      <c r="J31" s="7" t="e">
        <f>COUNTIFS(Sta!$B:$B,$A31,Sta!$L:$L,"&gt;1.5")/$C31</f>
        <v>#DIV/0!</v>
      </c>
      <c r="K31" s="12" t="e">
        <f>(COUNTIFS(Sta!$A:$A,$A31,Sta!$H:$H,"&gt;0.5") +COUNTIFS(Sta!$B:$B,$A31,Sta!$J:$J,"&gt;0.5"))/$D31</f>
        <v>#DIV/0!</v>
      </c>
      <c r="L31" s="7" t="e">
        <f>COUNTIFS(Sta!$A:$A,$A31,Sta!$H:$H,"&gt;0.5")/$B31</f>
        <v>#DIV/0!</v>
      </c>
      <c r="M31" s="7" t="e">
        <f>COUNTIFS(Sta!$B:$B,$A31,Sta!$J:$J,"&gt;0.5")/$C31</f>
        <v>#DIV/0!</v>
      </c>
      <c r="N31" s="12" t="e">
        <f>(COUNTIFS(Sta!$A:$A,$A31,Sta!$H:$H,"&gt;1.5") +COUNTIFS(Sta!$B:$B,$A31,Sta!$J:$J,"&gt;1.5"))/$D31</f>
        <v>#DIV/0!</v>
      </c>
      <c r="O31" s="7" t="e">
        <f>COUNTIFS(Sta!$A:$A,$A31,Sta!$H:$H,"&gt;1.5")/$B31</f>
        <v>#DIV/0!</v>
      </c>
      <c r="P31" s="7" t="e">
        <f>COUNTIFS(Sta!$B:$B,$A31,Sta!$J:$J,"&gt;1.5")/$C31</f>
        <v>#DIV/0!</v>
      </c>
      <c r="Q31" s="12" t="e">
        <f>(COUNTIFS(Sta!$A:$A,$A31,Sta!$I:$I,"&gt;0.5") +COUNTIFS(Sta!$B:$B,$A31,Sta!$K:$K,"&gt;0.5"))/$D31</f>
        <v>#DIV/0!</v>
      </c>
      <c r="R31" s="7" t="e">
        <f>COUNTIFS(Sta!$A:$A,$A31,Sta!$I:$I,"&gt;0.5")/$B31</f>
        <v>#DIV/0!</v>
      </c>
      <c r="S31" s="7" t="e">
        <f>COUNTIFS(Sta!$B:$B,$A31,Sta!$K:$K,"&gt;0.5")/$C31</f>
        <v>#DIV/0!</v>
      </c>
      <c r="T31" s="12" t="e">
        <f>(COUNTIFS(Sta!$A:$A,$A31,Sta!$I:$I,"&gt;1.5") +COUNTIFS(Sta!$B:$B,$A31,Sta!$K:$K,"&gt;1.5"))/$D31</f>
        <v>#DIV/0!</v>
      </c>
      <c r="U31" s="7" t="e">
        <f>COUNTIFS(Sta!$A:$A,$A31,Sta!$I:$I,"&gt;1.5")/$B31</f>
        <v>#DIV/0!</v>
      </c>
      <c r="V31" s="7" t="e">
        <f>COUNTIFS(Sta!$B:$B,$A31,Sta!$K:$K,"&gt;1.5")/$C31</f>
        <v>#DIV/0!</v>
      </c>
    </row>
    <row r="32" spans="1:22" x14ac:dyDescent="0.3">
      <c r="A32" s="4" t="s">
        <v>86</v>
      </c>
      <c r="B32" s="9">
        <f>COUNTIF(Sta!A:A,A32)</f>
        <v>0</v>
      </c>
      <c r="C32" s="4">
        <f>COUNTIF(Sta!B:B,A32)</f>
        <v>0</v>
      </c>
      <c r="D32" s="4">
        <f t="shared" si="1"/>
        <v>0</v>
      </c>
      <c r="E32" s="12" t="e">
        <f>(COUNTIFS(Sta!$A:$A,$A32,Sta!$L:$L,"&gt;0.5") +COUNTIFS(Sta!$B:$B,$A32,Sta!$L:$L,"&gt;0.5"))/$D32</f>
        <v>#DIV/0!</v>
      </c>
      <c r="F32" s="7" t="e">
        <f>COUNTIFS(Sta!$A:$A,$A32,Sta!$L:$L,"&gt;0.5")/$B32</f>
        <v>#DIV/0!</v>
      </c>
      <c r="G32" s="7" t="e">
        <f>COUNTIFS(Sta!$B:$B,$A32,Sta!$L:$L,"&gt;0.5")/$C32</f>
        <v>#DIV/0!</v>
      </c>
      <c r="H32" s="12" t="e">
        <f>(COUNTIFS(Sta!$A:$A,$A32,Sta!$L:$L,"&gt;1.5") +COUNTIFS(Sta!$B:$B,$A32,Sta!$L:$L,"&gt;1.5"))/$D32</f>
        <v>#DIV/0!</v>
      </c>
      <c r="I32" s="7" t="e">
        <f>COUNTIFS(Sta!$A:$A,$A32,Sta!$L:$L,"&gt;1.5")/$B32</f>
        <v>#DIV/0!</v>
      </c>
      <c r="J32" s="7" t="e">
        <f>COUNTIFS(Sta!$B:$B,$A32,Sta!$L:$L,"&gt;1.5")/$C32</f>
        <v>#DIV/0!</v>
      </c>
      <c r="K32" s="12" t="e">
        <f>(COUNTIFS(Sta!$A:$A,$A32,Sta!$H:$H,"&gt;0.5") +COUNTIFS(Sta!$B:$B,$A32,Sta!$J:$J,"&gt;0.5"))/$D32</f>
        <v>#DIV/0!</v>
      </c>
      <c r="L32" s="7" t="e">
        <f>COUNTIFS(Sta!$A:$A,$A32,Sta!$H:$H,"&gt;0.5")/$B32</f>
        <v>#DIV/0!</v>
      </c>
      <c r="M32" s="7" t="e">
        <f>COUNTIFS(Sta!$B:$B,$A32,Sta!$J:$J,"&gt;0.5")/$C32</f>
        <v>#DIV/0!</v>
      </c>
      <c r="N32" s="12" t="e">
        <f>(COUNTIFS(Sta!$A:$A,$A32,Sta!$H:$H,"&gt;1.5") +COUNTIFS(Sta!$B:$B,$A32,Sta!$J:$J,"&gt;1.5"))/$D32</f>
        <v>#DIV/0!</v>
      </c>
      <c r="O32" s="7" t="e">
        <f>COUNTIFS(Sta!$A:$A,$A32,Sta!$H:$H,"&gt;1.5")/$B32</f>
        <v>#DIV/0!</v>
      </c>
      <c r="P32" s="7" t="e">
        <f>COUNTIFS(Sta!$B:$B,$A32,Sta!$J:$J,"&gt;1.5")/$C32</f>
        <v>#DIV/0!</v>
      </c>
      <c r="Q32" s="12" t="e">
        <f>(COUNTIFS(Sta!$A:$A,$A32,Sta!$I:$I,"&gt;0.5") +COUNTIFS(Sta!$B:$B,$A32,Sta!$K:$K,"&gt;0.5"))/$D32</f>
        <v>#DIV/0!</v>
      </c>
      <c r="R32" s="7" t="e">
        <f>COUNTIFS(Sta!$A:$A,$A32,Sta!$I:$I,"&gt;0.5")/$B32</f>
        <v>#DIV/0!</v>
      </c>
      <c r="S32" s="7" t="e">
        <f>COUNTIFS(Sta!$B:$B,$A32,Sta!$K:$K,"&gt;0.5")/$C32</f>
        <v>#DIV/0!</v>
      </c>
      <c r="T32" s="12" t="e">
        <f>(COUNTIFS(Sta!$A:$A,$A32,Sta!$I:$I,"&gt;1.5") +COUNTIFS(Sta!$B:$B,$A32,Sta!$K:$K,"&gt;1.5"))/$D32</f>
        <v>#DIV/0!</v>
      </c>
      <c r="U32" s="7" t="e">
        <f>COUNTIFS(Sta!$A:$A,$A32,Sta!$I:$I,"&gt;1.5")/$B32</f>
        <v>#DIV/0!</v>
      </c>
      <c r="V32" s="7" t="e">
        <f>COUNTIFS(Sta!$B:$B,$A32,Sta!$K:$K,"&gt;1.5")/$C32</f>
        <v>#DIV/0!</v>
      </c>
    </row>
    <row r="33" spans="1:22" x14ac:dyDescent="0.3">
      <c r="A33" s="4" t="s">
        <v>89</v>
      </c>
      <c r="B33" s="9">
        <f>COUNTIF(Sta!A:A,A33)</f>
        <v>0</v>
      </c>
      <c r="C33" s="4">
        <f>COUNTIF(Sta!B:B,A33)</f>
        <v>0</v>
      </c>
      <c r="D33" s="4">
        <f t="shared" si="1"/>
        <v>0</v>
      </c>
      <c r="E33" s="12" t="e">
        <f>(COUNTIFS(Sta!$A:$A,$A33,Sta!$L:$L,"&gt;0.5") +COUNTIFS(Sta!$B:$B,$A33,Sta!$L:$L,"&gt;0.5"))/$D33</f>
        <v>#DIV/0!</v>
      </c>
      <c r="F33" s="7" t="e">
        <f>COUNTIFS(Sta!$A:$A,$A33,Sta!$L:$L,"&gt;0.5")/$B33</f>
        <v>#DIV/0!</v>
      </c>
      <c r="G33" s="7" t="e">
        <f>COUNTIFS(Sta!$B:$B,$A33,Sta!$L:$L,"&gt;0.5")/$C33</f>
        <v>#DIV/0!</v>
      </c>
      <c r="H33" s="12" t="e">
        <f>(COUNTIFS(Sta!$A:$A,$A33,Sta!$L:$L,"&gt;1.5") +COUNTIFS(Sta!$B:$B,$A33,Sta!$L:$L,"&gt;1.5"))/$D33</f>
        <v>#DIV/0!</v>
      </c>
      <c r="I33" s="7" t="e">
        <f>COUNTIFS(Sta!$A:$A,$A33,Sta!$L:$L,"&gt;1.5")/$B33</f>
        <v>#DIV/0!</v>
      </c>
      <c r="J33" s="7" t="e">
        <f>COUNTIFS(Sta!$B:$B,$A33,Sta!$L:$L,"&gt;1.5")/$C33</f>
        <v>#DIV/0!</v>
      </c>
      <c r="K33" s="12" t="e">
        <f>(COUNTIFS(Sta!$A:$A,$A33,Sta!$H:$H,"&gt;0.5") +COUNTIFS(Sta!$B:$B,$A33,Sta!$J:$J,"&gt;0.5"))/$D33</f>
        <v>#DIV/0!</v>
      </c>
      <c r="L33" s="7" t="e">
        <f>COUNTIFS(Sta!$A:$A,$A33,Sta!$H:$H,"&gt;0.5")/$B33</f>
        <v>#DIV/0!</v>
      </c>
      <c r="M33" s="7" t="e">
        <f>COUNTIFS(Sta!$B:$B,$A33,Sta!$J:$J,"&gt;0.5")/$C33</f>
        <v>#DIV/0!</v>
      </c>
      <c r="N33" s="12" t="e">
        <f>(COUNTIFS(Sta!$A:$A,$A33,Sta!$H:$H,"&gt;1.5") +COUNTIFS(Sta!$B:$B,$A33,Sta!$J:$J,"&gt;1.5"))/$D33</f>
        <v>#DIV/0!</v>
      </c>
      <c r="O33" s="7" t="e">
        <f>COUNTIFS(Sta!$A:$A,$A33,Sta!$H:$H,"&gt;1.5")/$B33</f>
        <v>#DIV/0!</v>
      </c>
      <c r="P33" s="7" t="e">
        <f>COUNTIFS(Sta!$B:$B,$A33,Sta!$J:$J,"&gt;1.5")/$C33</f>
        <v>#DIV/0!</v>
      </c>
      <c r="Q33" s="12" t="e">
        <f>(COUNTIFS(Sta!$A:$A,$A33,Sta!$I:$I,"&gt;0.5") +COUNTIFS(Sta!$B:$B,$A33,Sta!$K:$K,"&gt;0.5"))/$D33</f>
        <v>#DIV/0!</v>
      </c>
      <c r="R33" s="7" t="e">
        <f>COUNTIFS(Sta!$A:$A,$A33,Sta!$I:$I,"&gt;0.5")/$B33</f>
        <v>#DIV/0!</v>
      </c>
      <c r="S33" s="7" t="e">
        <f>COUNTIFS(Sta!$B:$B,$A33,Sta!$K:$K,"&gt;0.5")/$C33</f>
        <v>#DIV/0!</v>
      </c>
      <c r="T33" s="12" t="e">
        <f>(COUNTIFS(Sta!$A:$A,$A33,Sta!$I:$I,"&gt;1.5") +COUNTIFS(Sta!$B:$B,$A33,Sta!$K:$K,"&gt;1.5"))/$D33</f>
        <v>#DIV/0!</v>
      </c>
      <c r="U33" s="7" t="e">
        <f>COUNTIFS(Sta!$A:$A,$A33,Sta!$I:$I,"&gt;1.5")/$B33</f>
        <v>#DIV/0!</v>
      </c>
      <c r="V33" s="7" t="e">
        <f>COUNTIFS(Sta!$B:$B,$A33,Sta!$K:$K,"&gt;1.5")/$C33</f>
        <v>#DIV/0!</v>
      </c>
    </row>
    <row r="34" spans="1:22" x14ac:dyDescent="0.3">
      <c r="A34" s="4" t="s">
        <v>91</v>
      </c>
      <c r="B34" s="9">
        <f>COUNTIF(Sta!A:A,A34)</f>
        <v>0</v>
      </c>
      <c r="C34" s="4">
        <f>COUNTIF(Sta!B:B,A34)</f>
        <v>0</v>
      </c>
      <c r="D34" s="4">
        <f t="shared" si="1"/>
        <v>0</v>
      </c>
      <c r="E34" s="12" t="e">
        <f>(COUNTIFS(Sta!$A:$A,$A34,Sta!$L:$L,"&gt;0.5") +COUNTIFS(Sta!$B:$B,$A34,Sta!$L:$L,"&gt;0.5"))/$D34</f>
        <v>#DIV/0!</v>
      </c>
      <c r="F34" s="7" t="e">
        <f>COUNTIFS(Sta!$A:$A,$A34,Sta!$L:$L,"&gt;0.5")/$B34</f>
        <v>#DIV/0!</v>
      </c>
      <c r="G34" s="7" t="e">
        <f>COUNTIFS(Sta!$B:$B,$A34,Sta!$L:$L,"&gt;0.5")/$C34</f>
        <v>#DIV/0!</v>
      </c>
      <c r="H34" s="12" t="e">
        <f>(COUNTIFS(Sta!$A:$A,$A34,Sta!$L:$L,"&gt;1.5") +COUNTIFS(Sta!$B:$B,$A34,Sta!$L:$L,"&gt;1.5"))/$D34</f>
        <v>#DIV/0!</v>
      </c>
      <c r="I34" s="7" t="e">
        <f>COUNTIFS(Sta!$A:$A,$A34,Sta!$L:$L,"&gt;1.5")/$B34</f>
        <v>#DIV/0!</v>
      </c>
      <c r="J34" s="7" t="e">
        <f>COUNTIFS(Sta!$B:$B,$A34,Sta!$L:$L,"&gt;1.5")/$C34</f>
        <v>#DIV/0!</v>
      </c>
      <c r="K34" s="12" t="e">
        <f>(COUNTIFS(Sta!$A:$A,$A34,Sta!$H:$H,"&gt;0.5") +COUNTIFS(Sta!$B:$B,$A34,Sta!$J:$J,"&gt;0.5"))/$D34</f>
        <v>#DIV/0!</v>
      </c>
      <c r="L34" s="7" t="e">
        <f>COUNTIFS(Sta!$A:$A,$A34,Sta!$H:$H,"&gt;0.5")/$B34</f>
        <v>#DIV/0!</v>
      </c>
      <c r="M34" s="7" t="e">
        <f>COUNTIFS(Sta!$B:$B,$A34,Sta!$J:$J,"&gt;0.5")/$C34</f>
        <v>#DIV/0!</v>
      </c>
      <c r="N34" s="12" t="e">
        <f>(COUNTIFS(Sta!$A:$A,$A34,Sta!$H:$H,"&gt;1.5") +COUNTIFS(Sta!$B:$B,$A34,Sta!$J:$J,"&gt;1.5"))/$D34</f>
        <v>#DIV/0!</v>
      </c>
      <c r="O34" s="7" t="e">
        <f>COUNTIFS(Sta!$A:$A,$A34,Sta!$H:$H,"&gt;1.5")/$B34</f>
        <v>#DIV/0!</v>
      </c>
      <c r="P34" s="7" t="e">
        <f>COUNTIFS(Sta!$B:$B,$A34,Sta!$J:$J,"&gt;1.5")/$C34</f>
        <v>#DIV/0!</v>
      </c>
      <c r="Q34" s="12" t="e">
        <f>(COUNTIFS(Sta!$A:$A,$A34,Sta!$I:$I,"&gt;0.5") +COUNTIFS(Sta!$B:$B,$A34,Sta!$K:$K,"&gt;0.5"))/$D34</f>
        <v>#DIV/0!</v>
      </c>
      <c r="R34" s="7" t="e">
        <f>COUNTIFS(Sta!$A:$A,$A34,Sta!$I:$I,"&gt;0.5")/$B34</f>
        <v>#DIV/0!</v>
      </c>
      <c r="S34" s="7" t="e">
        <f>COUNTIFS(Sta!$B:$B,$A34,Sta!$K:$K,"&gt;0.5")/$C34</f>
        <v>#DIV/0!</v>
      </c>
      <c r="T34" s="12" t="e">
        <f>(COUNTIFS(Sta!$A:$A,$A34,Sta!$I:$I,"&gt;1.5") +COUNTIFS(Sta!$B:$B,$A34,Sta!$K:$K,"&gt;1.5"))/$D34</f>
        <v>#DIV/0!</v>
      </c>
      <c r="U34" s="7" t="e">
        <f>COUNTIFS(Sta!$A:$A,$A34,Sta!$I:$I,"&gt;1.5")/$B34</f>
        <v>#DIV/0!</v>
      </c>
      <c r="V34" s="7" t="e">
        <f>COUNTIFS(Sta!$B:$B,$A34,Sta!$K:$K,"&gt;1.5")/$C34</f>
        <v>#DIV/0!</v>
      </c>
    </row>
    <row r="35" spans="1:22" x14ac:dyDescent="0.3">
      <c r="A35" s="4" t="s">
        <v>87</v>
      </c>
      <c r="B35" s="9">
        <f>COUNTIF(Sta!A:A,A35)</f>
        <v>0</v>
      </c>
      <c r="C35" s="4">
        <f>COUNTIF(Sta!B:B,A35)</f>
        <v>0</v>
      </c>
      <c r="D35" s="4">
        <f t="shared" si="1"/>
        <v>0</v>
      </c>
      <c r="E35" s="12" t="e">
        <f>(COUNTIFS(Sta!$A:$A,$A35,Sta!$L:$L,"&gt;0.5") +COUNTIFS(Sta!$B:$B,$A35,Sta!$L:$L,"&gt;0.5"))/$D35</f>
        <v>#DIV/0!</v>
      </c>
      <c r="F35" s="7" t="e">
        <f>COUNTIFS(Sta!$A:$A,$A35,Sta!$L:$L,"&gt;0.5")/$B35</f>
        <v>#DIV/0!</v>
      </c>
      <c r="G35" s="7" t="e">
        <f>COUNTIFS(Sta!$B:$B,$A35,Sta!$L:$L,"&gt;0.5")/$C35</f>
        <v>#DIV/0!</v>
      </c>
      <c r="H35" s="12" t="e">
        <f>(COUNTIFS(Sta!$A:$A,$A35,Sta!$L:$L,"&gt;1.5") +COUNTIFS(Sta!$B:$B,$A35,Sta!$L:$L,"&gt;1.5"))/$D35</f>
        <v>#DIV/0!</v>
      </c>
      <c r="I35" s="7" t="e">
        <f>COUNTIFS(Sta!$A:$A,$A35,Sta!$L:$L,"&gt;1.5")/$B35</f>
        <v>#DIV/0!</v>
      </c>
      <c r="J35" s="7" t="e">
        <f>COUNTIFS(Sta!$B:$B,$A35,Sta!$L:$L,"&gt;1.5")/$C35</f>
        <v>#DIV/0!</v>
      </c>
      <c r="K35" s="12" t="e">
        <f>(COUNTIFS(Sta!$A:$A,$A35,Sta!$H:$H,"&gt;0.5") +COUNTIFS(Sta!$B:$B,$A35,Sta!$J:$J,"&gt;0.5"))/$D35</f>
        <v>#DIV/0!</v>
      </c>
      <c r="L35" s="7" t="e">
        <f>COUNTIFS(Sta!$A:$A,$A35,Sta!$H:$H,"&gt;0.5")/$B35</f>
        <v>#DIV/0!</v>
      </c>
      <c r="M35" s="7" t="e">
        <f>COUNTIFS(Sta!$B:$B,$A35,Sta!$J:$J,"&gt;0.5")/$C35</f>
        <v>#DIV/0!</v>
      </c>
      <c r="N35" s="12" t="e">
        <f>(COUNTIFS(Sta!$A:$A,$A35,Sta!$H:$H,"&gt;1.5") +COUNTIFS(Sta!$B:$B,$A35,Sta!$J:$J,"&gt;1.5"))/$D35</f>
        <v>#DIV/0!</v>
      </c>
      <c r="O35" s="7" t="e">
        <f>COUNTIFS(Sta!$A:$A,$A35,Sta!$H:$H,"&gt;1.5")/$B35</f>
        <v>#DIV/0!</v>
      </c>
      <c r="P35" s="7" t="e">
        <f>COUNTIFS(Sta!$B:$B,$A35,Sta!$J:$J,"&gt;1.5")/$C35</f>
        <v>#DIV/0!</v>
      </c>
      <c r="Q35" s="12" t="e">
        <f>(COUNTIFS(Sta!$A:$A,$A35,Sta!$I:$I,"&gt;0.5") +COUNTIFS(Sta!$B:$B,$A35,Sta!$K:$K,"&gt;0.5"))/$D35</f>
        <v>#DIV/0!</v>
      </c>
      <c r="R35" s="7" t="e">
        <f>COUNTIFS(Sta!$A:$A,$A35,Sta!$I:$I,"&gt;0.5")/$B35</f>
        <v>#DIV/0!</v>
      </c>
      <c r="S35" s="7" t="e">
        <f>COUNTIFS(Sta!$B:$B,$A35,Sta!$K:$K,"&gt;0.5")/$C35</f>
        <v>#DIV/0!</v>
      </c>
      <c r="T35" s="12" t="e">
        <f>(COUNTIFS(Sta!$A:$A,$A35,Sta!$I:$I,"&gt;1.5") +COUNTIFS(Sta!$B:$B,$A35,Sta!$K:$K,"&gt;1.5"))/$D35</f>
        <v>#DIV/0!</v>
      </c>
      <c r="U35" s="7" t="e">
        <f>COUNTIFS(Sta!$A:$A,$A35,Sta!$I:$I,"&gt;1.5")/$B35</f>
        <v>#DIV/0!</v>
      </c>
      <c r="V35" s="7" t="e">
        <f>COUNTIFS(Sta!$B:$B,$A35,Sta!$K:$K,"&gt;1.5")/$C35</f>
        <v>#DIV/0!</v>
      </c>
    </row>
    <row r="36" spans="1:22" x14ac:dyDescent="0.3">
      <c r="A36" s="4" t="s">
        <v>97</v>
      </c>
      <c r="B36" s="9">
        <f>COUNTIF(Sta!A:A,A36)</f>
        <v>0</v>
      </c>
      <c r="C36" s="4">
        <f>COUNTIF(Sta!B:B,A36)</f>
        <v>0</v>
      </c>
      <c r="D36" s="4">
        <f t="shared" si="1"/>
        <v>0</v>
      </c>
      <c r="E36" s="12" t="e">
        <f>(COUNTIFS(Sta!$A:$A,$A36,Sta!$L:$L,"&gt;0.5") +COUNTIFS(Sta!$B:$B,$A36,Sta!$L:$L,"&gt;0.5"))/$D36</f>
        <v>#DIV/0!</v>
      </c>
      <c r="F36" s="7" t="e">
        <f>COUNTIFS(Sta!$A:$A,$A36,Sta!$L:$L,"&gt;0.5")/$B36</f>
        <v>#DIV/0!</v>
      </c>
      <c r="G36" s="7" t="e">
        <f>COUNTIFS(Sta!$B:$B,$A36,Sta!$L:$L,"&gt;0.5")/$C36</f>
        <v>#DIV/0!</v>
      </c>
      <c r="H36" s="12" t="e">
        <f>(COUNTIFS(Sta!$A:$A,$A36,Sta!$L:$L,"&gt;1.5") +COUNTIFS(Sta!$B:$B,$A36,Sta!$L:$L,"&gt;1.5"))/$D36</f>
        <v>#DIV/0!</v>
      </c>
      <c r="I36" s="7" t="e">
        <f>COUNTIFS(Sta!$A:$A,$A36,Sta!$L:$L,"&gt;1.5")/$B36</f>
        <v>#DIV/0!</v>
      </c>
      <c r="J36" s="7" t="e">
        <f>COUNTIFS(Sta!$B:$B,$A36,Sta!$L:$L,"&gt;1.5")/$C36</f>
        <v>#DIV/0!</v>
      </c>
      <c r="K36" s="12" t="e">
        <f>(COUNTIFS(Sta!$A:$A,$A36,Sta!$H:$H,"&gt;0.5") +COUNTIFS(Sta!$B:$B,$A36,Sta!$J:$J,"&gt;0.5"))/$D36</f>
        <v>#DIV/0!</v>
      </c>
      <c r="L36" s="7" t="e">
        <f>COUNTIFS(Sta!$A:$A,$A36,Sta!$H:$H,"&gt;0.5")/$B36</f>
        <v>#DIV/0!</v>
      </c>
      <c r="M36" s="7" t="e">
        <f>COUNTIFS(Sta!$B:$B,$A36,Sta!$J:$J,"&gt;0.5")/$C36</f>
        <v>#DIV/0!</v>
      </c>
      <c r="N36" s="12" t="e">
        <f>(COUNTIFS(Sta!$A:$A,$A36,Sta!$H:$H,"&gt;1.5") +COUNTIFS(Sta!$B:$B,$A36,Sta!$J:$J,"&gt;1.5"))/$D36</f>
        <v>#DIV/0!</v>
      </c>
      <c r="O36" s="7" t="e">
        <f>COUNTIFS(Sta!$A:$A,$A36,Sta!$H:$H,"&gt;1.5")/$B36</f>
        <v>#DIV/0!</v>
      </c>
      <c r="P36" s="7" t="e">
        <f>COUNTIFS(Sta!$B:$B,$A36,Sta!$J:$J,"&gt;1.5")/$C36</f>
        <v>#DIV/0!</v>
      </c>
      <c r="Q36" s="12" t="e">
        <f>(COUNTIFS(Sta!$A:$A,$A36,Sta!$I:$I,"&gt;0.5") +COUNTIFS(Sta!$B:$B,$A36,Sta!$K:$K,"&gt;0.5"))/$D36</f>
        <v>#DIV/0!</v>
      </c>
      <c r="R36" s="7" t="e">
        <f>COUNTIFS(Sta!$A:$A,$A36,Sta!$I:$I,"&gt;0.5")/$B36</f>
        <v>#DIV/0!</v>
      </c>
      <c r="S36" s="7" t="e">
        <f>COUNTIFS(Sta!$B:$B,$A36,Sta!$K:$K,"&gt;0.5")/$C36</f>
        <v>#DIV/0!</v>
      </c>
      <c r="T36" s="12" t="e">
        <f>(COUNTIFS(Sta!$A:$A,$A36,Sta!$I:$I,"&gt;1.5") +COUNTIFS(Sta!$B:$B,$A36,Sta!$K:$K,"&gt;1.5"))/$D36</f>
        <v>#DIV/0!</v>
      </c>
      <c r="U36" s="7" t="e">
        <f>COUNTIFS(Sta!$A:$A,$A36,Sta!$I:$I,"&gt;1.5")/$B36</f>
        <v>#DIV/0!</v>
      </c>
      <c r="V36" s="7" t="e">
        <f>COUNTIFS(Sta!$B:$B,$A36,Sta!$K:$K,"&gt;1.5")/$C36</f>
        <v>#DIV/0!</v>
      </c>
    </row>
    <row r="37" spans="1:22" x14ac:dyDescent="0.3">
      <c r="A37" s="4" t="s">
        <v>92</v>
      </c>
      <c r="B37" s="9">
        <f>COUNTIF(Sta!A:A,A37)</f>
        <v>0</v>
      </c>
      <c r="C37" s="4">
        <f>COUNTIF(Sta!B:B,A37)</f>
        <v>0</v>
      </c>
      <c r="D37" s="4">
        <f t="shared" si="1"/>
        <v>0</v>
      </c>
      <c r="E37" s="12" t="e">
        <f>(COUNTIFS(Sta!$A:$A,$A37,Sta!$L:$L,"&gt;0.5") +COUNTIFS(Sta!$B:$B,$A37,Sta!$L:$L,"&gt;0.5"))/$D37</f>
        <v>#DIV/0!</v>
      </c>
      <c r="F37" s="7" t="e">
        <f>COUNTIFS(Sta!$A:$A,$A37,Sta!$L:$L,"&gt;0.5")/$B37</f>
        <v>#DIV/0!</v>
      </c>
      <c r="G37" s="7" t="e">
        <f>COUNTIFS(Sta!$B:$B,$A37,Sta!$L:$L,"&gt;0.5")/$C37</f>
        <v>#DIV/0!</v>
      </c>
      <c r="H37" s="12" t="e">
        <f>(COUNTIFS(Sta!$A:$A,$A37,Sta!$L:$L,"&gt;1.5") +COUNTIFS(Sta!$B:$B,$A37,Sta!$L:$L,"&gt;1.5"))/$D37</f>
        <v>#DIV/0!</v>
      </c>
      <c r="I37" s="7" t="e">
        <f>COUNTIFS(Sta!$A:$A,$A37,Sta!$L:$L,"&gt;1.5")/$B37</f>
        <v>#DIV/0!</v>
      </c>
      <c r="J37" s="7" t="e">
        <f>COUNTIFS(Sta!$B:$B,$A37,Sta!$L:$L,"&gt;1.5")/$C37</f>
        <v>#DIV/0!</v>
      </c>
      <c r="K37" s="12" t="e">
        <f>(COUNTIFS(Sta!$A:$A,$A37,Sta!$H:$H,"&gt;0.5") +COUNTIFS(Sta!$B:$B,$A37,Sta!$J:$J,"&gt;0.5"))/$D37</f>
        <v>#DIV/0!</v>
      </c>
      <c r="L37" s="7" t="e">
        <f>COUNTIFS(Sta!$A:$A,$A37,Sta!$H:$H,"&gt;0.5")/$B37</f>
        <v>#DIV/0!</v>
      </c>
      <c r="M37" s="7" t="e">
        <f>COUNTIFS(Sta!$B:$B,$A37,Sta!$J:$J,"&gt;0.5")/$C37</f>
        <v>#DIV/0!</v>
      </c>
      <c r="N37" s="12" t="e">
        <f>(COUNTIFS(Sta!$A:$A,$A37,Sta!$H:$H,"&gt;1.5") +COUNTIFS(Sta!$B:$B,$A37,Sta!$J:$J,"&gt;1.5"))/$D37</f>
        <v>#DIV/0!</v>
      </c>
      <c r="O37" s="7" t="e">
        <f>COUNTIFS(Sta!$A:$A,$A37,Sta!$H:$H,"&gt;1.5")/$B37</f>
        <v>#DIV/0!</v>
      </c>
      <c r="P37" s="7" t="e">
        <f>COUNTIFS(Sta!$B:$B,$A37,Sta!$J:$J,"&gt;1.5")/$C37</f>
        <v>#DIV/0!</v>
      </c>
      <c r="Q37" s="12" t="e">
        <f>(COUNTIFS(Sta!$A:$A,$A37,Sta!$I:$I,"&gt;0.5") +COUNTIFS(Sta!$B:$B,$A37,Sta!$K:$K,"&gt;0.5"))/$D37</f>
        <v>#DIV/0!</v>
      </c>
      <c r="R37" s="7" t="e">
        <f>COUNTIFS(Sta!$A:$A,$A37,Sta!$I:$I,"&gt;0.5")/$B37</f>
        <v>#DIV/0!</v>
      </c>
      <c r="S37" s="7" t="e">
        <f>COUNTIFS(Sta!$B:$B,$A37,Sta!$K:$K,"&gt;0.5")/$C37</f>
        <v>#DIV/0!</v>
      </c>
      <c r="T37" s="12" t="e">
        <f>(COUNTIFS(Sta!$A:$A,$A37,Sta!$I:$I,"&gt;1.5") +COUNTIFS(Sta!$B:$B,$A37,Sta!$K:$K,"&gt;1.5"))/$D37</f>
        <v>#DIV/0!</v>
      </c>
      <c r="U37" s="7" t="e">
        <f>COUNTIFS(Sta!$A:$A,$A37,Sta!$I:$I,"&gt;1.5")/$B37</f>
        <v>#DIV/0!</v>
      </c>
      <c r="V37" s="7" t="e">
        <f>COUNTIFS(Sta!$B:$B,$A37,Sta!$K:$K,"&gt;1.5")/$C37</f>
        <v>#DIV/0!</v>
      </c>
    </row>
    <row r="38" spans="1:22" x14ac:dyDescent="0.3">
      <c r="A38" s="4" t="s">
        <v>90</v>
      </c>
      <c r="B38" s="9">
        <f>COUNTIF(Sta!A:A,A38)</f>
        <v>0</v>
      </c>
      <c r="C38" s="4">
        <f>COUNTIF(Sta!B:B,A38)</f>
        <v>0</v>
      </c>
      <c r="D38" s="4">
        <f t="shared" si="1"/>
        <v>0</v>
      </c>
      <c r="E38" s="12" t="e">
        <f>(COUNTIFS(Sta!$A:$A,$A38,Sta!$L:$L,"&gt;0.5") +COUNTIFS(Sta!$B:$B,$A38,Sta!$L:$L,"&gt;0.5"))/$D38</f>
        <v>#DIV/0!</v>
      </c>
      <c r="F38" s="7" t="e">
        <f>COUNTIFS(Sta!$A:$A,$A38,Sta!$L:$L,"&gt;0.5")/$B38</f>
        <v>#DIV/0!</v>
      </c>
      <c r="G38" s="7" t="e">
        <f>COUNTIFS(Sta!$B:$B,$A38,Sta!$L:$L,"&gt;0.5")/$C38</f>
        <v>#DIV/0!</v>
      </c>
      <c r="H38" s="12" t="e">
        <f>(COUNTIFS(Sta!$A:$A,$A38,Sta!$L:$L,"&gt;1.5") +COUNTIFS(Sta!$B:$B,$A38,Sta!$L:$L,"&gt;1.5"))/$D38</f>
        <v>#DIV/0!</v>
      </c>
      <c r="I38" s="7" t="e">
        <f>COUNTIFS(Sta!$A:$A,$A38,Sta!$L:$L,"&gt;1.5")/$B38</f>
        <v>#DIV/0!</v>
      </c>
      <c r="J38" s="7" t="e">
        <f>COUNTIFS(Sta!$B:$B,$A38,Sta!$L:$L,"&gt;1.5")/$C38</f>
        <v>#DIV/0!</v>
      </c>
      <c r="K38" s="12" t="e">
        <f>(COUNTIFS(Sta!$A:$A,$A38,Sta!$H:$H,"&gt;0.5") +COUNTIFS(Sta!$B:$B,$A38,Sta!$J:$J,"&gt;0.5"))/$D38</f>
        <v>#DIV/0!</v>
      </c>
      <c r="L38" s="7" t="e">
        <f>COUNTIFS(Sta!$A:$A,$A38,Sta!$H:$H,"&gt;0.5")/$B38</f>
        <v>#DIV/0!</v>
      </c>
      <c r="M38" s="7" t="e">
        <f>COUNTIFS(Sta!$B:$B,$A38,Sta!$J:$J,"&gt;0.5")/$C38</f>
        <v>#DIV/0!</v>
      </c>
      <c r="N38" s="12" t="e">
        <f>(COUNTIFS(Sta!$A:$A,$A38,Sta!$H:$H,"&gt;1.5") +COUNTIFS(Sta!$B:$B,$A38,Sta!$J:$J,"&gt;1.5"))/$D38</f>
        <v>#DIV/0!</v>
      </c>
      <c r="O38" s="7" t="e">
        <f>COUNTIFS(Sta!$A:$A,$A38,Sta!$H:$H,"&gt;1.5")/$B38</f>
        <v>#DIV/0!</v>
      </c>
      <c r="P38" s="7" t="e">
        <f>COUNTIFS(Sta!$B:$B,$A38,Sta!$J:$J,"&gt;1.5")/$C38</f>
        <v>#DIV/0!</v>
      </c>
      <c r="Q38" s="12" t="e">
        <f>(COUNTIFS(Sta!$A:$A,$A38,Sta!$I:$I,"&gt;0.5") +COUNTIFS(Sta!$B:$B,$A38,Sta!$K:$K,"&gt;0.5"))/$D38</f>
        <v>#DIV/0!</v>
      </c>
      <c r="R38" s="7" t="e">
        <f>COUNTIFS(Sta!$A:$A,$A38,Sta!$I:$I,"&gt;0.5")/$B38</f>
        <v>#DIV/0!</v>
      </c>
      <c r="S38" s="7" t="e">
        <f>COUNTIFS(Sta!$B:$B,$A38,Sta!$K:$K,"&gt;0.5")/$C38</f>
        <v>#DIV/0!</v>
      </c>
      <c r="T38" s="12" t="e">
        <f>(COUNTIFS(Sta!$A:$A,$A38,Sta!$I:$I,"&gt;1.5") +COUNTIFS(Sta!$B:$B,$A38,Sta!$K:$K,"&gt;1.5"))/$D38</f>
        <v>#DIV/0!</v>
      </c>
      <c r="U38" s="7" t="e">
        <f>COUNTIFS(Sta!$A:$A,$A38,Sta!$I:$I,"&gt;1.5")/$B38</f>
        <v>#DIV/0!</v>
      </c>
      <c r="V38" s="7" t="e">
        <f>COUNTIFS(Sta!$B:$B,$A38,Sta!$K:$K,"&gt;1.5")/$C38</f>
        <v>#DIV/0!</v>
      </c>
    </row>
    <row r="39" spans="1:22" x14ac:dyDescent="0.3">
      <c r="A39" s="4" t="s">
        <v>96</v>
      </c>
      <c r="B39" s="9">
        <f>COUNTIF(Sta!A:A,A39)</f>
        <v>0</v>
      </c>
      <c r="C39" s="4">
        <f>COUNTIF(Sta!B:B,A39)</f>
        <v>0</v>
      </c>
      <c r="D39" s="4">
        <f t="shared" si="1"/>
        <v>0</v>
      </c>
      <c r="E39" s="12" t="e">
        <f>(COUNTIFS(Sta!$A:$A,$A39,Sta!$L:$L,"&gt;0.5") +COUNTIFS(Sta!$B:$B,$A39,Sta!$L:$L,"&gt;0.5"))/$D39</f>
        <v>#DIV/0!</v>
      </c>
      <c r="F39" s="7" t="e">
        <f>COUNTIFS(Sta!$A:$A,$A39,Sta!$L:$L,"&gt;0.5")/$B39</f>
        <v>#DIV/0!</v>
      </c>
      <c r="G39" s="7" t="e">
        <f>COUNTIFS(Sta!$B:$B,$A39,Sta!$L:$L,"&gt;0.5")/$C39</f>
        <v>#DIV/0!</v>
      </c>
      <c r="H39" s="12" t="e">
        <f>(COUNTIFS(Sta!$A:$A,$A39,Sta!$L:$L,"&gt;1.5") +COUNTIFS(Sta!$B:$B,$A39,Sta!$L:$L,"&gt;1.5"))/$D39</f>
        <v>#DIV/0!</v>
      </c>
      <c r="I39" s="7" t="e">
        <f>COUNTIFS(Sta!$A:$A,$A39,Sta!$L:$L,"&gt;1.5")/$B39</f>
        <v>#DIV/0!</v>
      </c>
      <c r="J39" s="7" t="e">
        <f>COUNTIFS(Sta!$B:$B,$A39,Sta!$L:$L,"&gt;1.5")/$C39</f>
        <v>#DIV/0!</v>
      </c>
      <c r="K39" s="12" t="e">
        <f>(COUNTIFS(Sta!$A:$A,$A39,Sta!$H:$H,"&gt;0.5") +COUNTIFS(Sta!$B:$B,$A39,Sta!$J:$J,"&gt;0.5"))/$D39</f>
        <v>#DIV/0!</v>
      </c>
      <c r="L39" s="7" t="e">
        <f>COUNTIFS(Sta!$A:$A,$A39,Sta!$H:$H,"&gt;0.5")/$B39</f>
        <v>#DIV/0!</v>
      </c>
      <c r="M39" s="7" t="e">
        <f>COUNTIFS(Sta!$B:$B,$A39,Sta!$J:$J,"&gt;0.5")/$C39</f>
        <v>#DIV/0!</v>
      </c>
      <c r="N39" s="12" t="e">
        <f>(COUNTIFS(Sta!$A:$A,$A39,Sta!$H:$H,"&gt;1.5") +COUNTIFS(Sta!$B:$B,$A39,Sta!$J:$J,"&gt;1.5"))/$D39</f>
        <v>#DIV/0!</v>
      </c>
      <c r="O39" s="7" t="e">
        <f>COUNTIFS(Sta!$A:$A,$A39,Sta!$H:$H,"&gt;1.5")/$B39</f>
        <v>#DIV/0!</v>
      </c>
      <c r="P39" s="7" t="e">
        <f>COUNTIFS(Sta!$B:$B,$A39,Sta!$J:$J,"&gt;1.5")/$C39</f>
        <v>#DIV/0!</v>
      </c>
      <c r="Q39" s="12" t="e">
        <f>(COUNTIFS(Sta!$A:$A,$A39,Sta!$I:$I,"&gt;0.5") +COUNTIFS(Sta!$B:$B,$A39,Sta!$K:$K,"&gt;0.5"))/$D39</f>
        <v>#DIV/0!</v>
      </c>
      <c r="R39" s="7" t="e">
        <f>COUNTIFS(Sta!$A:$A,$A39,Sta!$I:$I,"&gt;0.5")/$B39</f>
        <v>#DIV/0!</v>
      </c>
      <c r="S39" s="7" t="e">
        <f>COUNTIFS(Sta!$B:$B,$A39,Sta!$K:$K,"&gt;0.5")/$C39</f>
        <v>#DIV/0!</v>
      </c>
      <c r="T39" s="12" t="e">
        <f>(COUNTIFS(Sta!$A:$A,$A39,Sta!$I:$I,"&gt;1.5") +COUNTIFS(Sta!$B:$B,$A39,Sta!$K:$K,"&gt;1.5"))/$D39</f>
        <v>#DIV/0!</v>
      </c>
      <c r="U39" s="7" t="e">
        <f>COUNTIFS(Sta!$A:$A,$A39,Sta!$I:$I,"&gt;1.5")/$B39</f>
        <v>#DIV/0!</v>
      </c>
      <c r="V39" s="7" t="e">
        <f>COUNTIFS(Sta!$B:$B,$A39,Sta!$K:$K,"&gt;1.5")/$C39</f>
        <v>#DIV/0!</v>
      </c>
    </row>
    <row r="40" spans="1:22" x14ac:dyDescent="0.3">
      <c r="A40" s="4" t="s">
        <v>100</v>
      </c>
      <c r="B40" s="9">
        <f>COUNTIF(Sta!A:A,A40)</f>
        <v>0</v>
      </c>
      <c r="C40" s="4">
        <f>COUNTIF(Sta!B:B,A40)</f>
        <v>0</v>
      </c>
      <c r="D40" s="4">
        <f t="shared" si="1"/>
        <v>0</v>
      </c>
      <c r="E40" s="12" t="e">
        <f>(COUNTIFS(Sta!$A:$A,$A40,Sta!$L:$L,"&gt;0.5") +COUNTIFS(Sta!$B:$B,$A40,Sta!$L:$L,"&gt;0.5"))/$D40</f>
        <v>#DIV/0!</v>
      </c>
      <c r="F40" s="7" t="e">
        <f>COUNTIFS(Sta!$A:$A,$A40,Sta!$L:$L,"&gt;0.5")/$B40</f>
        <v>#DIV/0!</v>
      </c>
      <c r="G40" s="7" t="e">
        <f>COUNTIFS(Sta!$B:$B,$A40,Sta!$L:$L,"&gt;0.5")/$C40</f>
        <v>#DIV/0!</v>
      </c>
      <c r="H40" s="12" t="e">
        <f>(COUNTIFS(Sta!$A:$A,$A40,Sta!$L:$L,"&gt;1.5") +COUNTIFS(Sta!$B:$B,$A40,Sta!$L:$L,"&gt;1.5"))/$D40</f>
        <v>#DIV/0!</v>
      </c>
      <c r="I40" s="7" t="e">
        <f>COUNTIFS(Sta!$A:$A,$A40,Sta!$L:$L,"&gt;1.5")/$B40</f>
        <v>#DIV/0!</v>
      </c>
      <c r="J40" s="7" t="e">
        <f>COUNTIFS(Sta!$B:$B,$A40,Sta!$L:$L,"&gt;1.5")/$C40</f>
        <v>#DIV/0!</v>
      </c>
      <c r="K40" s="12" t="e">
        <f>(COUNTIFS(Sta!$A:$A,$A40,Sta!$H:$H,"&gt;0.5") +COUNTIFS(Sta!$B:$B,$A40,Sta!$J:$J,"&gt;0.5"))/$D40</f>
        <v>#DIV/0!</v>
      </c>
      <c r="L40" s="7" t="e">
        <f>COUNTIFS(Sta!$A:$A,$A40,Sta!$H:$H,"&gt;0.5")/$B40</f>
        <v>#DIV/0!</v>
      </c>
      <c r="M40" s="7" t="e">
        <f>COUNTIFS(Sta!$B:$B,$A40,Sta!$J:$J,"&gt;0.5")/$C40</f>
        <v>#DIV/0!</v>
      </c>
      <c r="N40" s="12" t="e">
        <f>(COUNTIFS(Sta!$A:$A,$A40,Sta!$H:$H,"&gt;1.5") +COUNTIFS(Sta!$B:$B,$A40,Sta!$J:$J,"&gt;1.5"))/$D40</f>
        <v>#DIV/0!</v>
      </c>
      <c r="O40" s="7" t="e">
        <f>COUNTIFS(Sta!$A:$A,$A40,Sta!$H:$H,"&gt;1.5")/$B40</f>
        <v>#DIV/0!</v>
      </c>
      <c r="P40" s="7" t="e">
        <f>COUNTIFS(Sta!$B:$B,$A40,Sta!$J:$J,"&gt;1.5")/$C40</f>
        <v>#DIV/0!</v>
      </c>
      <c r="Q40" s="12" t="e">
        <f>(COUNTIFS(Sta!$A:$A,$A40,Sta!$I:$I,"&gt;0.5") +COUNTIFS(Sta!$B:$B,$A40,Sta!$K:$K,"&gt;0.5"))/$D40</f>
        <v>#DIV/0!</v>
      </c>
      <c r="R40" s="7" t="e">
        <f>COUNTIFS(Sta!$A:$A,$A40,Sta!$I:$I,"&gt;0.5")/$B40</f>
        <v>#DIV/0!</v>
      </c>
      <c r="S40" s="7" t="e">
        <f>COUNTIFS(Sta!$B:$B,$A40,Sta!$K:$K,"&gt;0.5")/$C40</f>
        <v>#DIV/0!</v>
      </c>
      <c r="T40" s="12" t="e">
        <f>(COUNTIFS(Sta!$A:$A,$A40,Sta!$I:$I,"&gt;1.5") +COUNTIFS(Sta!$B:$B,$A40,Sta!$K:$K,"&gt;1.5"))/$D40</f>
        <v>#DIV/0!</v>
      </c>
      <c r="U40" s="7" t="e">
        <f>COUNTIFS(Sta!$A:$A,$A40,Sta!$I:$I,"&gt;1.5")/$B40</f>
        <v>#DIV/0!</v>
      </c>
      <c r="V40" s="7" t="e">
        <f>COUNTIFS(Sta!$B:$B,$A40,Sta!$K:$K,"&gt;1.5")/$C40</f>
        <v>#DIV/0!</v>
      </c>
    </row>
    <row r="41" spans="1:22" x14ac:dyDescent="0.3">
      <c r="A41" s="4" t="s">
        <v>93</v>
      </c>
      <c r="B41" s="9">
        <f>COUNTIF(Sta!A:A,A41)</f>
        <v>0</v>
      </c>
      <c r="C41" s="4">
        <f>COUNTIF(Sta!B:B,A41)</f>
        <v>0</v>
      </c>
      <c r="D41" s="4">
        <f t="shared" si="1"/>
        <v>0</v>
      </c>
      <c r="E41" s="12" t="e">
        <f>(COUNTIFS(Sta!$A:$A,$A41,Sta!$L:$L,"&gt;0.5") +COUNTIFS(Sta!$B:$B,$A41,Sta!$L:$L,"&gt;0.5"))/$D41</f>
        <v>#DIV/0!</v>
      </c>
      <c r="F41" s="7" t="e">
        <f>COUNTIFS(Sta!$A:$A,$A41,Sta!$L:$L,"&gt;0.5")/$B41</f>
        <v>#DIV/0!</v>
      </c>
      <c r="G41" s="7" t="e">
        <f>COUNTIFS(Sta!$B:$B,$A41,Sta!$L:$L,"&gt;0.5")/$C41</f>
        <v>#DIV/0!</v>
      </c>
      <c r="H41" s="12" t="e">
        <f>(COUNTIFS(Sta!$A:$A,$A41,Sta!$L:$L,"&gt;1.5") +COUNTIFS(Sta!$B:$B,$A41,Sta!$L:$L,"&gt;1.5"))/$D41</f>
        <v>#DIV/0!</v>
      </c>
      <c r="I41" s="7" t="e">
        <f>COUNTIFS(Sta!$A:$A,$A41,Sta!$L:$L,"&gt;1.5")/$B41</f>
        <v>#DIV/0!</v>
      </c>
      <c r="J41" s="7" t="e">
        <f>COUNTIFS(Sta!$B:$B,$A41,Sta!$L:$L,"&gt;1.5")/$C41</f>
        <v>#DIV/0!</v>
      </c>
      <c r="K41" s="12" t="e">
        <f>(COUNTIFS(Sta!$A:$A,$A41,Sta!$H:$H,"&gt;0.5") +COUNTIFS(Sta!$B:$B,$A41,Sta!$J:$J,"&gt;0.5"))/$D41</f>
        <v>#DIV/0!</v>
      </c>
      <c r="L41" s="7" t="e">
        <f>COUNTIFS(Sta!$A:$A,$A41,Sta!$H:$H,"&gt;0.5")/$B41</f>
        <v>#DIV/0!</v>
      </c>
      <c r="M41" s="7" t="e">
        <f>COUNTIFS(Sta!$B:$B,$A41,Sta!$J:$J,"&gt;0.5")/$C41</f>
        <v>#DIV/0!</v>
      </c>
      <c r="N41" s="12" t="e">
        <f>(COUNTIFS(Sta!$A:$A,$A41,Sta!$H:$H,"&gt;1.5") +COUNTIFS(Sta!$B:$B,$A41,Sta!$J:$J,"&gt;1.5"))/$D41</f>
        <v>#DIV/0!</v>
      </c>
      <c r="O41" s="7" t="e">
        <f>COUNTIFS(Sta!$A:$A,$A41,Sta!$H:$H,"&gt;1.5")/$B41</f>
        <v>#DIV/0!</v>
      </c>
      <c r="P41" s="7" t="e">
        <f>COUNTIFS(Sta!$B:$B,$A41,Sta!$J:$J,"&gt;1.5")/$C41</f>
        <v>#DIV/0!</v>
      </c>
      <c r="Q41" s="12" t="e">
        <f>(COUNTIFS(Sta!$A:$A,$A41,Sta!$I:$I,"&gt;0.5") +COUNTIFS(Sta!$B:$B,$A41,Sta!$K:$K,"&gt;0.5"))/$D41</f>
        <v>#DIV/0!</v>
      </c>
      <c r="R41" s="7" t="e">
        <f>COUNTIFS(Sta!$A:$A,$A41,Sta!$I:$I,"&gt;0.5")/$B41</f>
        <v>#DIV/0!</v>
      </c>
      <c r="S41" s="7" t="e">
        <f>COUNTIFS(Sta!$B:$B,$A41,Sta!$K:$K,"&gt;0.5")/$C41</f>
        <v>#DIV/0!</v>
      </c>
      <c r="T41" s="12" t="e">
        <f>(COUNTIFS(Sta!$A:$A,$A41,Sta!$I:$I,"&gt;1.5") +COUNTIFS(Sta!$B:$B,$A41,Sta!$K:$K,"&gt;1.5"))/$D41</f>
        <v>#DIV/0!</v>
      </c>
      <c r="U41" s="7" t="e">
        <f>COUNTIFS(Sta!$A:$A,$A41,Sta!$I:$I,"&gt;1.5")/$B41</f>
        <v>#DIV/0!</v>
      </c>
      <c r="V41" s="7" t="e">
        <f>COUNTIFS(Sta!$B:$B,$A41,Sta!$K:$K,"&gt;1.5")/$C41</f>
        <v>#DIV/0!</v>
      </c>
    </row>
    <row r="42" spans="1:22" x14ac:dyDescent="0.3">
      <c r="A42" s="4" t="s">
        <v>102</v>
      </c>
      <c r="B42" s="9">
        <f>COUNTIF(Sta!A:A,A42)</f>
        <v>0</v>
      </c>
      <c r="C42" s="4">
        <f>COUNTIF(Sta!B:B,A42)</f>
        <v>0</v>
      </c>
      <c r="D42" s="4">
        <f t="shared" si="1"/>
        <v>0</v>
      </c>
      <c r="E42" s="12" t="e">
        <f>(COUNTIFS(Sta!$A:$A,$A42,Sta!$L:$L,"&gt;0.5") +COUNTIFS(Sta!$B:$B,$A42,Sta!$L:$L,"&gt;0.5"))/$D42</f>
        <v>#DIV/0!</v>
      </c>
      <c r="F42" s="7" t="e">
        <f>COUNTIFS(Sta!$A:$A,$A42,Sta!$L:$L,"&gt;0.5")/$B42</f>
        <v>#DIV/0!</v>
      </c>
      <c r="G42" s="7" t="e">
        <f>COUNTIFS(Sta!$B:$B,$A42,Sta!$L:$L,"&gt;0.5")/$C42</f>
        <v>#DIV/0!</v>
      </c>
      <c r="H42" s="12" t="e">
        <f>(COUNTIFS(Sta!$A:$A,$A42,Sta!$L:$L,"&gt;1.5") +COUNTIFS(Sta!$B:$B,$A42,Sta!$L:$L,"&gt;1.5"))/$D42</f>
        <v>#DIV/0!</v>
      </c>
      <c r="I42" s="7" t="e">
        <f>COUNTIFS(Sta!$A:$A,$A42,Sta!$L:$L,"&gt;1.5")/$B42</f>
        <v>#DIV/0!</v>
      </c>
      <c r="J42" s="7" t="e">
        <f>COUNTIFS(Sta!$B:$B,$A42,Sta!$L:$L,"&gt;1.5")/$C42</f>
        <v>#DIV/0!</v>
      </c>
      <c r="K42" s="12" t="e">
        <f>(COUNTIFS(Sta!$A:$A,$A42,Sta!$H:$H,"&gt;0.5") +COUNTIFS(Sta!$B:$B,$A42,Sta!$J:$J,"&gt;0.5"))/$D42</f>
        <v>#DIV/0!</v>
      </c>
      <c r="L42" s="7" t="e">
        <f>COUNTIFS(Sta!$A:$A,$A42,Sta!$H:$H,"&gt;0.5")/$B42</f>
        <v>#DIV/0!</v>
      </c>
      <c r="M42" s="7" t="e">
        <f>COUNTIFS(Sta!$B:$B,$A42,Sta!$J:$J,"&gt;0.5")/$C42</f>
        <v>#DIV/0!</v>
      </c>
      <c r="N42" s="12" t="e">
        <f>(COUNTIFS(Sta!$A:$A,$A42,Sta!$H:$H,"&gt;1.5") +COUNTIFS(Sta!$B:$B,$A42,Sta!$J:$J,"&gt;1.5"))/$D42</f>
        <v>#DIV/0!</v>
      </c>
      <c r="O42" s="7" t="e">
        <f>COUNTIFS(Sta!$A:$A,$A42,Sta!$H:$H,"&gt;1.5")/$B42</f>
        <v>#DIV/0!</v>
      </c>
      <c r="P42" s="7" t="e">
        <f>COUNTIFS(Sta!$B:$B,$A42,Sta!$J:$J,"&gt;1.5")/$C42</f>
        <v>#DIV/0!</v>
      </c>
      <c r="Q42" s="12" t="e">
        <f>(COUNTIFS(Sta!$A:$A,$A42,Sta!$I:$I,"&gt;0.5") +COUNTIFS(Sta!$B:$B,$A42,Sta!$K:$K,"&gt;0.5"))/$D42</f>
        <v>#DIV/0!</v>
      </c>
      <c r="R42" s="7" t="e">
        <f>COUNTIFS(Sta!$A:$A,$A42,Sta!$I:$I,"&gt;0.5")/$B42</f>
        <v>#DIV/0!</v>
      </c>
      <c r="S42" s="7" t="e">
        <f>COUNTIFS(Sta!$B:$B,$A42,Sta!$K:$K,"&gt;0.5")/$C42</f>
        <v>#DIV/0!</v>
      </c>
      <c r="T42" s="12" t="e">
        <f>(COUNTIFS(Sta!$A:$A,$A42,Sta!$I:$I,"&gt;1.5") +COUNTIFS(Sta!$B:$B,$A42,Sta!$K:$K,"&gt;1.5"))/$D42</f>
        <v>#DIV/0!</v>
      </c>
      <c r="U42" s="7" t="e">
        <f>COUNTIFS(Sta!$A:$A,$A42,Sta!$I:$I,"&gt;1.5")/$B42</f>
        <v>#DIV/0!</v>
      </c>
      <c r="V42" s="7" t="e">
        <f>COUNTIFS(Sta!$B:$B,$A42,Sta!$K:$K,"&gt;1.5")/$C42</f>
        <v>#DIV/0!</v>
      </c>
    </row>
    <row r="43" spans="1:22" x14ac:dyDescent="0.3">
      <c r="A43" s="4" t="s">
        <v>162</v>
      </c>
      <c r="B43" s="9">
        <f>COUNTIF(Sta!A:A,A43)</f>
        <v>0</v>
      </c>
      <c r="C43" s="4">
        <f>COUNTIF(Sta!B:B,A43)</f>
        <v>0</v>
      </c>
      <c r="D43" s="4">
        <f t="shared" ref="D43:D60" si="2">B43+C43</f>
        <v>0</v>
      </c>
      <c r="E43" s="12" t="e">
        <f>(COUNTIFS(Sta!$A:$A,$A43,Sta!$L:$L,"&gt;0.5") +COUNTIFS(Sta!$B:$B,$A43,Sta!$L:$L,"&gt;0.5"))/$D43</f>
        <v>#DIV/0!</v>
      </c>
      <c r="F43" s="7" t="e">
        <f>COUNTIFS(Sta!$A:$A,$A43,Sta!$L:$L,"&gt;0.5")/$B43</f>
        <v>#DIV/0!</v>
      </c>
      <c r="G43" s="7" t="e">
        <f>COUNTIFS(Sta!$B:$B,$A43,Sta!$L:$L,"&gt;0.5")/$C43</f>
        <v>#DIV/0!</v>
      </c>
      <c r="H43" s="12" t="e">
        <f>(COUNTIFS(Sta!$A:$A,$A43,Sta!$L:$L,"&gt;1.5") +COUNTIFS(Sta!$B:$B,$A43,Sta!$L:$L,"&gt;1.5"))/$D43</f>
        <v>#DIV/0!</v>
      </c>
      <c r="I43" s="7" t="e">
        <f>COUNTIFS(Sta!$A:$A,$A43,Sta!$L:$L,"&gt;1.5")/$B43</f>
        <v>#DIV/0!</v>
      </c>
      <c r="J43" s="7" t="e">
        <f>COUNTIFS(Sta!$B:$B,$A43,Sta!$L:$L,"&gt;1.5")/$C43</f>
        <v>#DIV/0!</v>
      </c>
      <c r="K43" s="12" t="e">
        <f>(COUNTIFS(Sta!$A:$A,$A43,Sta!$H:$H,"&gt;0.5") +COUNTIFS(Sta!$B:$B,$A43,Sta!$J:$J,"&gt;0.5"))/$D43</f>
        <v>#DIV/0!</v>
      </c>
      <c r="L43" s="7" t="e">
        <f>COUNTIFS(Sta!$A:$A,$A43,Sta!$H:$H,"&gt;0.5")/$B43</f>
        <v>#DIV/0!</v>
      </c>
      <c r="M43" s="7" t="e">
        <f>COUNTIFS(Sta!$B:$B,$A43,Sta!$J:$J,"&gt;0.5")/$C43</f>
        <v>#DIV/0!</v>
      </c>
      <c r="N43" s="12" t="e">
        <f>(COUNTIFS(Sta!$A:$A,$A43,Sta!$H:$H,"&gt;1.5") +COUNTIFS(Sta!$B:$B,$A43,Sta!$J:$J,"&gt;1.5"))/$D43</f>
        <v>#DIV/0!</v>
      </c>
      <c r="O43" s="7" t="e">
        <f>COUNTIFS(Sta!$A:$A,$A43,Sta!$H:$H,"&gt;1.5")/$B43</f>
        <v>#DIV/0!</v>
      </c>
      <c r="P43" s="7" t="e">
        <f>COUNTIFS(Sta!$B:$B,$A43,Sta!$J:$J,"&gt;1.5")/$C43</f>
        <v>#DIV/0!</v>
      </c>
      <c r="Q43" s="12" t="e">
        <f>(COUNTIFS(Sta!$A:$A,$A43,Sta!$I:$I,"&gt;0.5") +COUNTIFS(Sta!$B:$B,$A43,Sta!$K:$K,"&gt;0.5"))/$D43</f>
        <v>#DIV/0!</v>
      </c>
      <c r="R43" s="7" t="e">
        <f>COUNTIFS(Sta!$A:$A,$A43,Sta!$I:$I,"&gt;0.5")/$B43</f>
        <v>#DIV/0!</v>
      </c>
      <c r="S43" s="7" t="e">
        <f>COUNTIFS(Sta!$B:$B,$A43,Sta!$K:$K,"&gt;0.5")/$C43</f>
        <v>#DIV/0!</v>
      </c>
      <c r="T43" s="12" t="e">
        <f>(COUNTIFS(Sta!$A:$A,$A43,Sta!$I:$I,"&gt;1.5") +COUNTIFS(Sta!$B:$B,$A43,Sta!$K:$K,"&gt;1.5"))/$D43</f>
        <v>#DIV/0!</v>
      </c>
      <c r="U43" s="7" t="e">
        <f>COUNTIFS(Sta!$A:$A,$A43,Sta!$I:$I,"&gt;1.5")/$B43</f>
        <v>#DIV/0!</v>
      </c>
      <c r="V43" s="7" t="e">
        <f>COUNTIFS(Sta!$B:$B,$A43,Sta!$K:$K,"&gt;1.5")/$C43</f>
        <v>#DIV/0!</v>
      </c>
    </row>
    <row r="44" spans="1:22" x14ac:dyDescent="0.3">
      <c r="A44" s="4" t="s">
        <v>138</v>
      </c>
      <c r="B44" s="9">
        <f>COUNTIF(Sta!A:A,A44)</f>
        <v>0</v>
      </c>
      <c r="C44" s="4">
        <f>COUNTIF(Sta!B:B,A44)</f>
        <v>0</v>
      </c>
      <c r="D44" s="4">
        <f t="shared" si="2"/>
        <v>0</v>
      </c>
      <c r="E44" s="12" t="e">
        <f>(COUNTIFS(Sta!$A:$A,$A44,Sta!$L:$L,"&gt;0.5") +COUNTIFS(Sta!$B:$B,$A44,Sta!$L:$L,"&gt;0.5"))/$D44</f>
        <v>#DIV/0!</v>
      </c>
      <c r="F44" s="7" t="e">
        <f>COUNTIFS(Sta!$A:$A,$A44,Sta!$L:$L,"&gt;0.5")/$B44</f>
        <v>#DIV/0!</v>
      </c>
      <c r="G44" s="7" t="e">
        <f>COUNTIFS(Sta!$B:$B,$A44,Sta!$L:$L,"&gt;0.5")/$C44</f>
        <v>#DIV/0!</v>
      </c>
      <c r="H44" s="12" t="e">
        <f>(COUNTIFS(Sta!$A:$A,$A44,Sta!$L:$L,"&gt;1.5") +COUNTIFS(Sta!$B:$B,$A44,Sta!$L:$L,"&gt;1.5"))/$D44</f>
        <v>#DIV/0!</v>
      </c>
      <c r="I44" s="7" t="e">
        <f>COUNTIFS(Sta!$A:$A,$A44,Sta!$L:$L,"&gt;1.5")/$B44</f>
        <v>#DIV/0!</v>
      </c>
      <c r="J44" s="7" t="e">
        <f>COUNTIFS(Sta!$B:$B,$A44,Sta!$L:$L,"&gt;1.5")/$C44</f>
        <v>#DIV/0!</v>
      </c>
      <c r="K44" s="12" t="e">
        <f>(COUNTIFS(Sta!$A:$A,$A44,Sta!$H:$H,"&gt;0.5") +COUNTIFS(Sta!$B:$B,$A44,Sta!$J:$J,"&gt;0.5"))/$D44</f>
        <v>#DIV/0!</v>
      </c>
      <c r="L44" s="7" t="e">
        <f>COUNTIFS(Sta!$A:$A,$A44,Sta!$H:$H,"&gt;0.5")/$B44</f>
        <v>#DIV/0!</v>
      </c>
      <c r="M44" s="7" t="e">
        <f>COUNTIFS(Sta!$B:$B,$A44,Sta!$J:$J,"&gt;0.5")/$C44</f>
        <v>#DIV/0!</v>
      </c>
      <c r="N44" s="12" t="e">
        <f>(COUNTIFS(Sta!$A:$A,$A44,Sta!$H:$H,"&gt;1.5") +COUNTIFS(Sta!$B:$B,$A44,Sta!$J:$J,"&gt;1.5"))/$D44</f>
        <v>#DIV/0!</v>
      </c>
      <c r="O44" s="7" t="e">
        <f>COUNTIFS(Sta!$A:$A,$A44,Sta!$H:$H,"&gt;1.5")/$B44</f>
        <v>#DIV/0!</v>
      </c>
      <c r="P44" s="7" t="e">
        <f>COUNTIFS(Sta!$B:$B,$A44,Sta!$J:$J,"&gt;1.5")/$C44</f>
        <v>#DIV/0!</v>
      </c>
      <c r="Q44" s="12" t="e">
        <f>(COUNTIFS(Sta!$A:$A,$A44,Sta!$I:$I,"&gt;0.5") +COUNTIFS(Sta!$B:$B,$A44,Sta!$K:$K,"&gt;0.5"))/$D44</f>
        <v>#DIV/0!</v>
      </c>
      <c r="R44" s="7" t="e">
        <f>COUNTIFS(Sta!$A:$A,$A44,Sta!$I:$I,"&gt;0.5")/$B44</f>
        <v>#DIV/0!</v>
      </c>
      <c r="S44" s="7" t="e">
        <f>COUNTIFS(Sta!$B:$B,$A44,Sta!$K:$K,"&gt;0.5")/$C44</f>
        <v>#DIV/0!</v>
      </c>
      <c r="T44" s="12" t="e">
        <f>(COUNTIFS(Sta!$A:$A,$A44,Sta!$I:$I,"&gt;1.5") +COUNTIFS(Sta!$B:$B,$A44,Sta!$K:$K,"&gt;1.5"))/$D44</f>
        <v>#DIV/0!</v>
      </c>
      <c r="U44" s="7" t="e">
        <f>COUNTIFS(Sta!$A:$A,$A44,Sta!$I:$I,"&gt;1.5")/$B44</f>
        <v>#DIV/0!</v>
      </c>
      <c r="V44" s="7" t="e">
        <f>COUNTIFS(Sta!$B:$B,$A44,Sta!$K:$K,"&gt;1.5")/$C44</f>
        <v>#DIV/0!</v>
      </c>
    </row>
    <row r="45" spans="1:22" x14ac:dyDescent="0.3">
      <c r="A45" s="4" t="s">
        <v>158</v>
      </c>
      <c r="B45" s="9">
        <f>COUNTIF(Sta!A:A,A45)</f>
        <v>0</v>
      </c>
      <c r="C45" s="4">
        <f>COUNTIF(Sta!B:B,A45)</f>
        <v>0</v>
      </c>
      <c r="D45" s="4">
        <f t="shared" si="2"/>
        <v>0</v>
      </c>
      <c r="E45" s="12" t="e">
        <f>(COUNTIFS(Sta!$A:$A,$A45,Sta!$L:$L,"&gt;0.5") +COUNTIFS(Sta!$B:$B,$A45,Sta!$L:$L,"&gt;0.5"))/$D45</f>
        <v>#DIV/0!</v>
      </c>
      <c r="F45" s="7" t="e">
        <f>COUNTIFS(Sta!$A:$A,$A45,Sta!$L:$L,"&gt;0.5")/$B45</f>
        <v>#DIV/0!</v>
      </c>
      <c r="G45" s="7" t="e">
        <f>COUNTIFS(Sta!$B:$B,$A45,Sta!$L:$L,"&gt;0.5")/$C45</f>
        <v>#DIV/0!</v>
      </c>
      <c r="H45" s="12" t="e">
        <f>(COUNTIFS(Sta!$A:$A,$A45,Sta!$L:$L,"&gt;1.5") +COUNTIFS(Sta!$B:$B,$A45,Sta!$L:$L,"&gt;1.5"))/$D45</f>
        <v>#DIV/0!</v>
      </c>
      <c r="I45" s="7" t="e">
        <f>COUNTIFS(Sta!$A:$A,$A45,Sta!$L:$L,"&gt;1.5")/$B45</f>
        <v>#DIV/0!</v>
      </c>
      <c r="J45" s="7" t="e">
        <f>COUNTIFS(Sta!$B:$B,$A45,Sta!$L:$L,"&gt;1.5")/$C45</f>
        <v>#DIV/0!</v>
      </c>
      <c r="K45" s="12" t="e">
        <f>(COUNTIFS(Sta!$A:$A,$A45,Sta!$H:$H,"&gt;0.5") +COUNTIFS(Sta!$B:$B,$A45,Sta!$J:$J,"&gt;0.5"))/$D45</f>
        <v>#DIV/0!</v>
      </c>
      <c r="L45" s="7" t="e">
        <f>COUNTIFS(Sta!$A:$A,$A45,Sta!$H:$H,"&gt;0.5")/$B45</f>
        <v>#DIV/0!</v>
      </c>
      <c r="M45" s="7" t="e">
        <f>COUNTIFS(Sta!$B:$B,$A45,Sta!$J:$J,"&gt;0.5")/$C45</f>
        <v>#DIV/0!</v>
      </c>
      <c r="N45" s="12" t="e">
        <f>(COUNTIFS(Sta!$A:$A,$A45,Sta!$H:$H,"&gt;1.5") +COUNTIFS(Sta!$B:$B,$A45,Sta!$J:$J,"&gt;1.5"))/$D45</f>
        <v>#DIV/0!</v>
      </c>
      <c r="O45" s="7" t="e">
        <f>COUNTIFS(Sta!$A:$A,$A45,Sta!$H:$H,"&gt;1.5")/$B45</f>
        <v>#DIV/0!</v>
      </c>
      <c r="P45" s="7" t="e">
        <f>COUNTIFS(Sta!$B:$B,$A45,Sta!$J:$J,"&gt;1.5")/$C45</f>
        <v>#DIV/0!</v>
      </c>
      <c r="Q45" s="12" t="e">
        <f>(COUNTIFS(Sta!$A:$A,$A45,Sta!$I:$I,"&gt;0.5") +COUNTIFS(Sta!$B:$B,$A45,Sta!$K:$K,"&gt;0.5"))/$D45</f>
        <v>#DIV/0!</v>
      </c>
      <c r="R45" s="7" t="e">
        <f>COUNTIFS(Sta!$A:$A,$A45,Sta!$I:$I,"&gt;0.5")/$B45</f>
        <v>#DIV/0!</v>
      </c>
      <c r="S45" s="7" t="e">
        <f>COUNTIFS(Sta!$B:$B,$A45,Sta!$K:$K,"&gt;0.5")/$C45</f>
        <v>#DIV/0!</v>
      </c>
      <c r="T45" s="12" t="e">
        <f>(COUNTIFS(Sta!$A:$A,$A45,Sta!$I:$I,"&gt;1.5") +COUNTIFS(Sta!$B:$B,$A45,Sta!$K:$K,"&gt;1.5"))/$D45</f>
        <v>#DIV/0!</v>
      </c>
      <c r="U45" s="7" t="e">
        <f>COUNTIFS(Sta!$A:$A,$A45,Sta!$I:$I,"&gt;1.5")/$B45</f>
        <v>#DIV/0!</v>
      </c>
      <c r="V45" s="7" t="e">
        <f>COUNTIFS(Sta!$B:$B,$A45,Sta!$K:$K,"&gt;1.5")/$C45</f>
        <v>#DIV/0!</v>
      </c>
    </row>
    <row r="46" spans="1:22" x14ac:dyDescent="0.3">
      <c r="A46" s="4" t="s">
        <v>168</v>
      </c>
      <c r="B46" s="9">
        <f>COUNTIF(Sta!A:A,A46)</f>
        <v>0</v>
      </c>
      <c r="C46" s="4">
        <f>COUNTIF(Sta!B:B,A46)</f>
        <v>0</v>
      </c>
      <c r="D46" s="4">
        <f t="shared" si="2"/>
        <v>0</v>
      </c>
      <c r="E46" s="12" t="e">
        <f>(COUNTIFS(Sta!$A:$A,$A46,Sta!$L:$L,"&gt;0.5") +COUNTIFS(Sta!$B:$B,$A46,Sta!$L:$L,"&gt;0.5"))/$D46</f>
        <v>#DIV/0!</v>
      </c>
      <c r="F46" s="7" t="e">
        <f>COUNTIFS(Sta!$A:$A,$A46,Sta!$L:$L,"&gt;0.5")/$B46</f>
        <v>#DIV/0!</v>
      </c>
      <c r="G46" s="7" t="e">
        <f>COUNTIFS(Sta!$B:$B,$A46,Sta!$L:$L,"&gt;0.5")/$C46</f>
        <v>#DIV/0!</v>
      </c>
      <c r="H46" s="12" t="e">
        <f>(COUNTIFS(Sta!$A:$A,$A46,Sta!$L:$L,"&gt;1.5") +COUNTIFS(Sta!$B:$B,$A46,Sta!$L:$L,"&gt;1.5"))/$D46</f>
        <v>#DIV/0!</v>
      </c>
      <c r="I46" s="7" t="e">
        <f>COUNTIFS(Sta!$A:$A,$A46,Sta!$L:$L,"&gt;1.5")/$B46</f>
        <v>#DIV/0!</v>
      </c>
      <c r="J46" s="7" t="e">
        <f>COUNTIFS(Sta!$B:$B,$A46,Sta!$L:$L,"&gt;1.5")/$C46</f>
        <v>#DIV/0!</v>
      </c>
      <c r="K46" s="12" t="e">
        <f>(COUNTIFS(Sta!$A:$A,$A46,Sta!$H:$H,"&gt;0.5") +COUNTIFS(Sta!$B:$B,$A46,Sta!$J:$J,"&gt;0.5"))/$D46</f>
        <v>#DIV/0!</v>
      </c>
      <c r="L46" s="7" t="e">
        <f>COUNTIFS(Sta!$A:$A,$A46,Sta!$H:$H,"&gt;0.5")/$B46</f>
        <v>#DIV/0!</v>
      </c>
      <c r="M46" s="7" t="e">
        <f>COUNTIFS(Sta!$B:$B,$A46,Sta!$J:$J,"&gt;0.5")/$C46</f>
        <v>#DIV/0!</v>
      </c>
      <c r="N46" s="12" t="e">
        <f>(COUNTIFS(Sta!$A:$A,$A46,Sta!$H:$H,"&gt;1.5") +COUNTIFS(Sta!$B:$B,$A46,Sta!$J:$J,"&gt;1.5"))/$D46</f>
        <v>#DIV/0!</v>
      </c>
      <c r="O46" s="7" t="e">
        <f>COUNTIFS(Sta!$A:$A,$A46,Sta!$H:$H,"&gt;1.5")/$B46</f>
        <v>#DIV/0!</v>
      </c>
      <c r="P46" s="7" t="e">
        <f>COUNTIFS(Sta!$B:$B,$A46,Sta!$J:$J,"&gt;1.5")/$C46</f>
        <v>#DIV/0!</v>
      </c>
      <c r="Q46" s="12" t="e">
        <f>(COUNTIFS(Sta!$A:$A,$A46,Sta!$I:$I,"&gt;0.5") +COUNTIFS(Sta!$B:$B,$A46,Sta!$K:$K,"&gt;0.5"))/$D46</f>
        <v>#DIV/0!</v>
      </c>
      <c r="R46" s="7" t="e">
        <f>COUNTIFS(Sta!$A:$A,$A46,Sta!$I:$I,"&gt;0.5")/$B46</f>
        <v>#DIV/0!</v>
      </c>
      <c r="S46" s="7" t="e">
        <f>COUNTIFS(Sta!$B:$B,$A46,Sta!$K:$K,"&gt;0.5")/$C46</f>
        <v>#DIV/0!</v>
      </c>
      <c r="T46" s="12" t="e">
        <f>(COUNTIFS(Sta!$A:$A,$A46,Sta!$I:$I,"&gt;1.5") +COUNTIFS(Sta!$B:$B,$A46,Sta!$K:$K,"&gt;1.5"))/$D46</f>
        <v>#DIV/0!</v>
      </c>
      <c r="U46" s="7" t="e">
        <f>COUNTIFS(Sta!$A:$A,$A46,Sta!$I:$I,"&gt;1.5")/$B46</f>
        <v>#DIV/0!</v>
      </c>
      <c r="V46" s="7" t="e">
        <f>COUNTIFS(Sta!$B:$B,$A46,Sta!$K:$K,"&gt;1.5")/$C46</f>
        <v>#DIV/0!</v>
      </c>
    </row>
    <row r="47" spans="1:22" x14ac:dyDescent="0.3">
      <c r="A47" s="4" t="s">
        <v>164</v>
      </c>
      <c r="B47" s="9">
        <f>COUNTIF(Sta!A:A,A47)</f>
        <v>0</v>
      </c>
      <c r="C47" s="4">
        <f>COUNTIF(Sta!B:B,A47)</f>
        <v>0</v>
      </c>
      <c r="D47" s="4">
        <f t="shared" si="2"/>
        <v>0</v>
      </c>
      <c r="E47" s="12" t="e">
        <f>(COUNTIFS(Sta!$A:$A,$A47,Sta!$L:$L,"&gt;0.5") +COUNTIFS(Sta!$B:$B,$A47,Sta!$L:$L,"&gt;0.5"))/$D47</f>
        <v>#DIV/0!</v>
      </c>
      <c r="F47" s="7" t="e">
        <f>COUNTIFS(Sta!$A:$A,$A47,Sta!$L:$L,"&gt;0.5")/$B47</f>
        <v>#DIV/0!</v>
      </c>
      <c r="G47" s="7" t="e">
        <f>COUNTIFS(Sta!$B:$B,$A47,Sta!$L:$L,"&gt;0.5")/$C47</f>
        <v>#DIV/0!</v>
      </c>
      <c r="H47" s="12" t="e">
        <f>(COUNTIFS(Sta!$A:$A,$A47,Sta!$L:$L,"&gt;1.5") +COUNTIFS(Sta!$B:$B,$A47,Sta!$L:$L,"&gt;1.5"))/$D47</f>
        <v>#DIV/0!</v>
      </c>
      <c r="I47" s="7" t="e">
        <f>COUNTIFS(Sta!$A:$A,$A47,Sta!$L:$L,"&gt;1.5")/$B47</f>
        <v>#DIV/0!</v>
      </c>
      <c r="J47" s="7" t="e">
        <f>COUNTIFS(Sta!$B:$B,$A47,Sta!$L:$L,"&gt;1.5")/$C47</f>
        <v>#DIV/0!</v>
      </c>
      <c r="K47" s="12" t="e">
        <f>(COUNTIFS(Sta!$A:$A,$A47,Sta!$H:$H,"&gt;0.5") +COUNTIFS(Sta!$B:$B,$A47,Sta!$J:$J,"&gt;0.5"))/$D47</f>
        <v>#DIV/0!</v>
      </c>
      <c r="L47" s="7" t="e">
        <f>COUNTIFS(Sta!$A:$A,$A47,Sta!$H:$H,"&gt;0.5")/$B47</f>
        <v>#DIV/0!</v>
      </c>
      <c r="M47" s="7" t="e">
        <f>COUNTIFS(Sta!$B:$B,$A47,Sta!$J:$J,"&gt;0.5")/$C47</f>
        <v>#DIV/0!</v>
      </c>
      <c r="N47" s="12" t="e">
        <f>(COUNTIFS(Sta!$A:$A,$A47,Sta!$H:$H,"&gt;1.5") +COUNTIFS(Sta!$B:$B,$A47,Sta!$J:$J,"&gt;1.5"))/$D47</f>
        <v>#DIV/0!</v>
      </c>
      <c r="O47" s="7" t="e">
        <f>COUNTIFS(Sta!$A:$A,$A47,Sta!$H:$H,"&gt;1.5")/$B47</f>
        <v>#DIV/0!</v>
      </c>
      <c r="P47" s="7" t="e">
        <f>COUNTIFS(Sta!$B:$B,$A47,Sta!$J:$J,"&gt;1.5")/$C47</f>
        <v>#DIV/0!</v>
      </c>
      <c r="Q47" s="12" t="e">
        <f>(COUNTIFS(Sta!$A:$A,$A47,Sta!$I:$I,"&gt;0.5") +COUNTIFS(Sta!$B:$B,$A47,Sta!$K:$K,"&gt;0.5"))/$D47</f>
        <v>#DIV/0!</v>
      </c>
      <c r="R47" s="7" t="e">
        <f>COUNTIFS(Sta!$A:$A,$A47,Sta!$I:$I,"&gt;0.5")/$B47</f>
        <v>#DIV/0!</v>
      </c>
      <c r="S47" s="7" t="e">
        <f>COUNTIFS(Sta!$B:$B,$A47,Sta!$K:$K,"&gt;0.5")/$C47</f>
        <v>#DIV/0!</v>
      </c>
      <c r="T47" s="12" t="e">
        <f>(COUNTIFS(Sta!$A:$A,$A47,Sta!$I:$I,"&gt;1.5") +COUNTIFS(Sta!$B:$B,$A47,Sta!$K:$K,"&gt;1.5"))/$D47</f>
        <v>#DIV/0!</v>
      </c>
      <c r="U47" s="7" t="e">
        <f>COUNTIFS(Sta!$A:$A,$A47,Sta!$I:$I,"&gt;1.5")/$B47</f>
        <v>#DIV/0!</v>
      </c>
      <c r="V47" s="7" t="e">
        <f>COUNTIFS(Sta!$B:$B,$A47,Sta!$K:$K,"&gt;1.5")/$C47</f>
        <v>#DIV/0!</v>
      </c>
    </row>
    <row r="48" spans="1:22" x14ac:dyDescent="0.3">
      <c r="A48" s="4" t="s">
        <v>169</v>
      </c>
      <c r="B48" s="9">
        <f>COUNTIF(Sta!A:A,A48)</f>
        <v>0</v>
      </c>
      <c r="C48" s="4">
        <f>COUNTIF(Sta!B:B,A48)</f>
        <v>0</v>
      </c>
      <c r="D48" s="4">
        <f t="shared" si="2"/>
        <v>0</v>
      </c>
      <c r="E48" s="12" t="e">
        <f>(COUNTIFS(Sta!$A:$A,$A48,Sta!$L:$L,"&gt;0.5") +COUNTIFS(Sta!$B:$B,$A48,Sta!$L:$L,"&gt;0.5"))/$D48</f>
        <v>#DIV/0!</v>
      </c>
      <c r="F48" s="7" t="e">
        <f>COUNTIFS(Sta!$A:$A,$A48,Sta!$L:$L,"&gt;0.5")/$B48</f>
        <v>#DIV/0!</v>
      </c>
      <c r="G48" s="7" t="e">
        <f>COUNTIFS(Sta!$B:$B,$A48,Sta!$L:$L,"&gt;0.5")/$C48</f>
        <v>#DIV/0!</v>
      </c>
      <c r="H48" s="12" t="e">
        <f>(COUNTIFS(Sta!$A:$A,$A48,Sta!$L:$L,"&gt;1.5") +COUNTIFS(Sta!$B:$B,$A48,Sta!$L:$L,"&gt;1.5"))/$D48</f>
        <v>#DIV/0!</v>
      </c>
      <c r="I48" s="7" t="e">
        <f>COUNTIFS(Sta!$A:$A,$A48,Sta!$L:$L,"&gt;1.5")/$B48</f>
        <v>#DIV/0!</v>
      </c>
      <c r="J48" s="7" t="e">
        <f>COUNTIFS(Sta!$B:$B,$A48,Sta!$L:$L,"&gt;1.5")/$C48</f>
        <v>#DIV/0!</v>
      </c>
      <c r="K48" s="12" t="e">
        <f>(COUNTIFS(Sta!$A:$A,$A48,Sta!$H:$H,"&gt;0.5") +COUNTIFS(Sta!$B:$B,$A48,Sta!$J:$J,"&gt;0.5"))/$D48</f>
        <v>#DIV/0!</v>
      </c>
      <c r="L48" s="7" t="e">
        <f>COUNTIFS(Sta!$A:$A,$A48,Sta!$H:$H,"&gt;0.5")/$B48</f>
        <v>#DIV/0!</v>
      </c>
      <c r="M48" s="7" t="e">
        <f>COUNTIFS(Sta!$B:$B,$A48,Sta!$J:$J,"&gt;0.5")/$C48</f>
        <v>#DIV/0!</v>
      </c>
      <c r="N48" s="12" t="e">
        <f>(COUNTIFS(Sta!$A:$A,$A48,Sta!$H:$H,"&gt;1.5") +COUNTIFS(Sta!$B:$B,$A48,Sta!$J:$J,"&gt;1.5"))/$D48</f>
        <v>#DIV/0!</v>
      </c>
      <c r="O48" s="7" t="e">
        <f>COUNTIFS(Sta!$A:$A,$A48,Sta!$H:$H,"&gt;1.5")/$B48</f>
        <v>#DIV/0!</v>
      </c>
      <c r="P48" s="7" t="e">
        <f>COUNTIFS(Sta!$B:$B,$A48,Sta!$J:$J,"&gt;1.5")/$C48</f>
        <v>#DIV/0!</v>
      </c>
      <c r="Q48" s="12" t="e">
        <f>(COUNTIFS(Sta!$A:$A,$A48,Sta!$I:$I,"&gt;0.5") +COUNTIFS(Sta!$B:$B,$A48,Sta!$K:$K,"&gt;0.5"))/$D48</f>
        <v>#DIV/0!</v>
      </c>
      <c r="R48" s="7" t="e">
        <f>COUNTIFS(Sta!$A:$A,$A48,Sta!$I:$I,"&gt;0.5")/$B48</f>
        <v>#DIV/0!</v>
      </c>
      <c r="S48" s="7" t="e">
        <f>COUNTIFS(Sta!$B:$B,$A48,Sta!$K:$K,"&gt;0.5")/$C48</f>
        <v>#DIV/0!</v>
      </c>
      <c r="T48" s="12" t="e">
        <f>(COUNTIFS(Sta!$A:$A,$A48,Sta!$I:$I,"&gt;1.5") +COUNTIFS(Sta!$B:$B,$A48,Sta!$K:$K,"&gt;1.5"))/$D48</f>
        <v>#DIV/0!</v>
      </c>
      <c r="U48" s="7" t="e">
        <f>COUNTIFS(Sta!$A:$A,$A48,Sta!$I:$I,"&gt;1.5")/$B48</f>
        <v>#DIV/0!</v>
      </c>
      <c r="V48" s="7" t="e">
        <f>COUNTIFS(Sta!$B:$B,$A48,Sta!$K:$K,"&gt;1.5")/$C48</f>
        <v>#DIV/0!</v>
      </c>
    </row>
    <row r="49" spans="1:22" x14ac:dyDescent="0.3">
      <c r="A49" s="4" t="s">
        <v>154</v>
      </c>
      <c r="B49" s="9">
        <f>COUNTIF(Sta!A:A,A49)</f>
        <v>0</v>
      </c>
      <c r="C49" s="4">
        <f>COUNTIF(Sta!B:B,A49)</f>
        <v>0</v>
      </c>
      <c r="D49" s="4">
        <f t="shared" si="2"/>
        <v>0</v>
      </c>
      <c r="E49" s="12" t="e">
        <f>(COUNTIFS(Sta!$A:$A,$A49,Sta!$L:$L,"&gt;0.5") +COUNTIFS(Sta!$B:$B,$A49,Sta!$L:$L,"&gt;0.5"))/$D49</f>
        <v>#DIV/0!</v>
      </c>
      <c r="F49" s="7" t="e">
        <f>COUNTIFS(Sta!$A:$A,$A49,Sta!$L:$L,"&gt;0.5")/$B49</f>
        <v>#DIV/0!</v>
      </c>
      <c r="G49" s="7" t="e">
        <f>COUNTIFS(Sta!$B:$B,$A49,Sta!$L:$L,"&gt;0.5")/$C49</f>
        <v>#DIV/0!</v>
      </c>
      <c r="H49" s="12" t="e">
        <f>(COUNTIFS(Sta!$A:$A,$A49,Sta!$L:$L,"&gt;1.5") +COUNTIFS(Sta!$B:$B,$A49,Sta!$L:$L,"&gt;1.5"))/$D49</f>
        <v>#DIV/0!</v>
      </c>
      <c r="I49" s="7" t="e">
        <f>COUNTIFS(Sta!$A:$A,$A49,Sta!$L:$L,"&gt;1.5")/$B49</f>
        <v>#DIV/0!</v>
      </c>
      <c r="J49" s="7" t="e">
        <f>COUNTIFS(Sta!$B:$B,$A49,Sta!$L:$L,"&gt;1.5")/$C49</f>
        <v>#DIV/0!</v>
      </c>
      <c r="K49" s="12" t="e">
        <f>(COUNTIFS(Sta!$A:$A,$A49,Sta!$H:$H,"&gt;0.5") +COUNTIFS(Sta!$B:$B,$A49,Sta!$J:$J,"&gt;0.5"))/$D49</f>
        <v>#DIV/0!</v>
      </c>
      <c r="L49" s="7" t="e">
        <f>COUNTIFS(Sta!$A:$A,$A49,Sta!$H:$H,"&gt;0.5")/$B49</f>
        <v>#DIV/0!</v>
      </c>
      <c r="M49" s="7" t="e">
        <f>COUNTIFS(Sta!$B:$B,$A49,Sta!$J:$J,"&gt;0.5")/$C49</f>
        <v>#DIV/0!</v>
      </c>
      <c r="N49" s="12" t="e">
        <f>(COUNTIFS(Sta!$A:$A,$A49,Sta!$H:$H,"&gt;1.5") +COUNTIFS(Sta!$B:$B,$A49,Sta!$J:$J,"&gt;1.5"))/$D49</f>
        <v>#DIV/0!</v>
      </c>
      <c r="O49" s="7" t="e">
        <f>COUNTIFS(Sta!$A:$A,$A49,Sta!$H:$H,"&gt;1.5")/$B49</f>
        <v>#DIV/0!</v>
      </c>
      <c r="P49" s="7" t="e">
        <f>COUNTIFS(Sta!$B:$B,$A49,Sta!$J:$J,"&gt;1.5")/$C49</f>
        <v>#DIV/0!</v>
      </c>
      <c r="Q49" s="12" t="e">
        <f>(COUNTIFS(Sta!$A:$A,$A49,Sta!$I:$I,"&gt;0.5") +COUNTIFS(Sta!$B:$B,$A49,Sta!$K:$K,"&gt;0.5"))/$D49</f>
        <v>#DIV/0!</v>
      </c>
      <c r="R49" s="7" t="e">
        <f>COUNTIFS(Sta!$A:$A,$A49,Sta!$I:$I,"&gt;0.5")/$B49</f>
        <v>#DIV/0!</v>
      </c>
      <c r="S49" s="7" t="e">
        <f>COUNTIFS(Sta!$B:$B,$A49,Sta!$K:$K,"&gt;0.5")/$C49</f>
        <v>#DIV/0!</v>
      </c>
      <c r="T49" s="12" t="e">
        <f>(COUNTIFS(Sta!$A:$A,$A49,Sta!$I:$I,"&gt;1.5") +COUNTIFS(Sta!$B:$B,$A49,Sta!$K:$K,"&gt;1.5"))/$D49</f>
        <v>#DIV/0!</v>
      </c>
      <c r="U49" s="7" t="e">
        <f>COUNTIFS(Sta!$A:$A,$A49,Sta!$I:$I,"&gt;1.5")/$B49</f>
        <v>#DIV/0!</v>
      </c>
      <c r="V49" s="7" t="e">
        <f>COUNTIFS(Sta!$B:$B,$A49,Sta!$K:$K,"&gt;1.5")/$C49</f>
        <v>#DIV/0!</v>
      </c>
    </row>
    <row r="50" spans="1:22" x14ac:dyDescent="0.3">
      <c r="A50" s="4" t="s">
        <v>160</v>
      </c>
      <c r="B50" s="9">
        <f>COUNTIF(Sta!A:A,A50)</f>
        <v>0</v>
      </c>
      <c r="C50" s="4">
        <f>COUNTIF(Sta!B:B,A50)</f>
        <v>0</v>
      </c>
      <c r="D50" s="4">
        <f t="shared" si="2"/>
        <v>0</v>
      </c>
      <c r="E50" s="12" t="e">
        <f>(COUNTIFS(Sta!$A:$A,$A50,Sta!$L:$L,"&gt;0.5") +COUNTIFS(Sta!$B:$B,$A50,Sta!$L:$L,"&gt;0.5"))/$D50</f>
        <v>#DIV/0!</v>
      </c>
      <c r="F50" s="7" t="e">
        <f>COUNTIFS(Sta!$A:$A,$A50,Sta!$L:$L,"&gt;0.5")/$B50</f>
        <v>#DIV/0!</v>
      </c>
      <c r="G50" s="7" t="e">
        <f>COUNTIFS(Sta!$B:$B,$A50,Sta!$L:$L,"&gt;0.5")/$C50</f>
        <v>#DIV/0!</v>
      </c>
      <c r="H50" s="12" t="e">
        <f>(COUNTIFS(Sta!$A:$A,$A50,Sta!$L:$L,"&gt;1.5") +COUNTIFS(Sta!$B:$B,$A50,Sta!$L:$L,"&gt;1.5"))/$D50</f>
        <v>#DIV/0!</v>
      </c>
      <c r="I50" s="7" t="e">
        <f>COUNTIFS(Sta!$A:$A,$A50,Sta!$L:$L,"&gt;1.5")/$B50</f>
        <v>#DIV/0!</v>
      </c>
      <c r="J50" s="7" t="e">
        <f>COUNTIFS(Sta!$B:$B,$A50,Sta!$L:$L,"&gt;1.5")/$C50</f>
        <v>#DIV/0!</v>
      </c>
      <c r="K50" s="12" t="e">
        <f>(COUNTIFS(Sta!$A:$A,$A50,Sta!$H:$H,"&gt;0.5") +COUNTIFS(Sta!$B:$B,$A50,Sta!$J:$J,"&gt;0.5"))/$D50</f>
        <v>#DIV/0!</v>
      </c>
      <c r="L50" s="7" t="e">
        <f>COUNTIFS(Sta!$A:$A,$A50,Sta!$H:$H,"&gt;0.5")/$B50</f>
        <v>#DIV/0!</v>
      </c>
      <c r="M50" s="7" t="e">
        <f>COUNTIFS(Sta!$B:$B,$A50,Sta!$J:$J,"&gt;0.5")/$C50</f>
        <v>#DIV/0!</v>
      </c>
      <c r="N50" s="12" t="e">
        <f>(COUNTIFS(Sta!$A:$A,$A50,Sta!$H:$H,"&gt;1.5") +COUNTIFS(Sta!$B:$B,$A50,Sta!$J:$J,"&gt;1.5"))/$D50</f>
        <v>#DIV/0!</v>
      </c>
      <c r="O50" s="7" t="e">
        <f>COUNTIFS(Sta!$A:$A,$A50,Sta!$H:$H,"&gt;1.5")/$B50</f>
        <v>#DIV/0!</v>
      </c>
      <c r="P50" s="7" t="e">
        <f>COUNTIFS(Sta!$B:$B,$A50,Sta!$J:$J,"&gt;1.5")/$C50</f>
        <v>#DIV/0!</v>
      </c>
      <c r="Q50" s="12" t="e">
        <f>(COUNTIFS(Sta!$A:$A,$A50,Sta!$I:$I,"&gt;0.5") +COUNTIFS(Sta!$B:$B,$A50,Sta!$K:$K,"&gt;0.5"))/$D50</f>
        <v>#DIV/0!</v>
      </c>
      <c r="R50" s="7" t="e">
        <f>COUNTIFS(Sta!$A:$A,$A50,Sta!$I:$I,"&gt;0.5")/$B50</f>
        <v>#DIV/0!</v>
      </c>
      <c r="S50" s="7" t="e">
        <f>COUNTIFS(Sta!$B:$B,$A50,Sta!$K:$K,"&gt;0.5")/$C50</f>
        <v>#DIV/0!</v>
      </c>
      <c r="T50" s="12" t="e">
        <f>(COUNTIFS(Sta!$A:$A,$A50,Sta!$I:$I,"&gt;1.5") +COUNTIFS(Sta!$B:$B,$A50,Sta!$K:$K,"&gt;1.5"))/$D50</f>
        <v>#DIV/0!</v>
      </c>
      <c r="U50" s="7" t="e">
        <f>COUNTIFS(Sta!$A:$A,$A50,Sta!$I:$I,"&gt;1.5")/$B50</f>
        <v>#DIV/0!</v>
      </c>
      <c r="V50" s="7" t="e">
        <f>COUNTIFS(Sta!$B:$B,$A50,Sta!$K:$K,"&gt;1.5")/$C50</f>
        <v>#DIV/0!</v>
      </c>
    </row>
    <row r="51" spans="1:22" x14ac:dyDescent="0.3">
      <c r="A51" s="4" t="s">
        <v>165</v>
      </c>
      <c r="B51" s="9">
        <f>COUNTIF(Sta!A:A,A51)</f>
        <v>0</v>
      </c>
      <c r="C51" s="4">
        <f>COUNTIF(Sta!B:B,A51)</f>
        <v>0</v>
      </c>
      <c r="D51" s="4">
        <f t="shared" si="2"/>
        <v>0</v>
      </c>
      <c r="E51" s="12" t="e">
        <f>(COUNTIFS(Sta!$A:$A,$A51,Sta!$L:$L,"&gt;0.5") +COUNTIFS(Sta!$B:$B,$A51,Sta!$L:$L,"&gt;0.5"))/$D51</f>
        <v>#DIV/0!</v>
      </c>
      <c r="F51" s="7" t="e">
        <f>COUNTIFS(Sta!$A:$A,$A51,Sta!$L:$L,"&gt;0.5")/$B51</f>
        <v>#DIV/0!</v>
      </c>
      <c r="G51" s="7" t="e">
        <f>COUNTIFS(Sta!$B:$B,$A51,Sta!$L:$L,"&gt;0.5")/$C51</f>
        <v>#DIV/0!</v>
      </c>
      <c r="H51" s="12" t="e">
        <f>(COUNTIFS(Sta!$A:$A,$A51,Sta!$L:$L,"&gt;1.5") +COUNTIFS(Sta!$B:$B,$A51,Sta!$L:$L,"&gt;1.5"))/$D51</f>
        <v>#DIV/0!</v>
      </c>
      <c r="I51" s="7" t="e">
        <f>COUNTIFS(Sta!$A:$A,$A51,Sta!$L:$L,"&gt;1.5")/$B51</f>
        <v>#DIV/0!</v>
      </c>
      <c r="J51" s="7" t="e">
        <f>COUNTIFS(Sta!$B:$B,$A51,Sta!$L:$L,"&gt;1.5")/$C51</f>
        <v>#DIV/0!</v>
      </c>
      <c r="K51" s="12" t="e">
        <f>(COUNTIFS(Sta!$A:$A,$A51,Sta!$H:$H,"&gt;0.5") +COUNTIFS(Sta!$B:$B,$A51,Sta!$J:$J,"&gt;0.5"))/$D51</f>
        <v>#DIV/0!</v>
      </c>
      <c r="L51" s="7" t="e">
        <f>COUNTIFS(Sta!$A:$A,$A51,Sta!$H:$H,"&gt;0.5")/$B51</f>
        <v>#DIV/0!</v>
      </c>
      <c r="M51" s="7" t="e">
        <f>COUNTIFS(Sta!$B:$B,$A51,Sta!$J:$J,"&gt;0.5")/$C51</f>
        <v>#DIV/0!</v>
      </c>
      <c r="N51" s="12" t="e">
        <f>(COUNTIFS(Sta!$A:$A,$A51,Sta!$H:$H,"&gt;1.5") +COUNTIFS(Sta!$B:$B,$A51,Sta!$J:$J,"&gt;1.5"))/$D51</f>
        <v>#DIV/0!</v>
      </c>
      <c r="O51" s="7" t="e">
        <f>COUNTIFS(Sta!$A:$A,$A51,Sta!$H:$H,"&gt;1.5")/$B51</f>
        <v>#DIV/0!</v>
      </c>
      <c r="P51" s="7" t="e">
        <f>COUNTIFS(Sta!$B:$B,$A51,Sta!$J:$J,"&gt;1.5")/$C51</f>
        <v>#DIV/0!</v>
      </c>
      <c r="Q51" s="12" t="e">
        <f>(COUNTIFS(Sta!$A:$A,$A51,Sta!$I:$I,"&gt;0.5") +COUNTIFS(Sta!$B:$B,$A51,Sta!$K:$K,"&gt;0.5"))/$D51</f>
        <v>#DIV/0!</v>
      </c>
      <c r="R51" s="7" t="e">
        <f>COUNTIFS(Sta!$A:$A,$A51,Sta!$I:$I,"&gt;0.5")/$B51</f>
        <v>#DIV/0!</v>
      </c>
      <c r="S51" s="7" t="e">
        <f>COUNTIFS(Sta!$B:$B,$A51,Sta!$K:$K,"&gt;0.5")/$C51</f>
        <v>#DIV/0!</v>
      </c>
      <c r="T51" s="12" t="e">
        <f>(COUNTIFS(Sta!$A:$A,$A51,Sta!$I:$I,"&gt;1.5") +COUNTIFS(Sta!$B:$B,$A51,Sta!$K:$K,"&gt;1.5"))/$D51</f>
        <v>#DIV/0!</v>
      </c>
      <c r="U51" s="7" t="e">
        <f>COUNTIFS(Sta!$A:$A,$A51,Sta!$I:$I,"&gt;1.5")/$B51</f>
        <v>#DIV/0!</v>
      </c>
      <c r="V51" s="7" t="e">
        <f>COUNTIFS(Sta!$B:$B,$A51,Sta!$K:$K,"&gt;1.5")/$C51</f>
        <v>#DIV/0!</v>
      </c>
    </row>
    <row r="52" spans="1:22" x14ac:dyDescent="0.3">
      <c r="A52" s="4" t="s">
        <v>161</v>
      </c>
      <c r="B52" s="9">
        <f>COUNTIF(Sta!A:A,A52)</f>
        <v>0</v>
      </c>
      <c r="C52" s="4">
        <f>COUNTIF(Sta!B:B,A52)</f>
        <v>0</v>
      </c>
      <c r="D52" s="4">
        <f t="shared" si="2"/>
        <v>0</v>
      </c>
      <c r="E52" s="12" t="e">
        <f>(COUNTIFS(Sta!$A:$A,$A52,Sta!$L:$L,"&gt;0.5") +COUNTIFS(Sta!$B:$B,$A52,Sta!$L:$L,"&gt;0.5"))/$D52</f>
        <v>#DIV/0!</v>
      </c>
      <c r="F52" s="7" t="e">
        <f>COUNTIFS(Sta!$A:$A,$A52,Sta!$L:$L,"&gt;0.5")/$B52</f>
        <v>#DIV/0!</v>
      </c>
      <c r="G52" s="7" t="e">
        <f>COUNTIFS(Sta!$B:$B,$A52,Sta!$L:$L,"&gt;0.5")/$C52</f>
        <v>#DIV/0!</v>
      </c>
      <c r="H52" s="12" t="e">
        <f>(COUNTIFS(Sta!$A:$A,$A52,Sta!$L:$L,"&gt;1.5") +COUNTIFS(Sta!$B:$B,$A52,Sta!$L:$L,"&gt;1.5"))/$D52</f>
        <v>#DIV/0!</v>
      </c>
      <c r="I52" s="7" t="e">
        <f>COUNTIFS(Sta!$A:$A,$A52,Sta!$L:$L,"&gt;1.5")/$B52</f>
        <v>#DIV/0!</v>
      </c>
      <c r="J52" s="7" t="e">
        <f>COUNTIFS(Sta!$B:$B,$A52,Sta!$L:$L,"&gt;1.5")/$C52</f>
        <v>#DIV/0!</v>
      </c>
      <c r="K52" s="12" t="e">
        <f>(COUNTIFS(Sta!$A:$A,$A52,Sta!$H:$H,"&gt;0.5") +COUNTIFS(Sta!$B:$B,$A52,Sta!$J:$J,"&gt;0.5"))/$D52</f>
        <v>#DIV/0!</v>
      </c>
      <c r="L52" s="7" t="e">
        <f>COUNTIFS(Sta!$A:$A,$A52,Sta!$H:$H,"&gt;0.5")/$B52</f>
        <v>#DIV/0!</v>
      </c>
      <c r="M52" s="7" t="e">
        <f>COUNTIFS(Sta!$B:$B,$A52,Sta!$J:$J,"&gt;0.5")/$C52</f>
        <v>#DIV/0!</v>
      </c>
      <c r="N52" s="12" t="e">
        <f>(COUNTIFS(Sta!$A:$A,$A52,Sta!$H:$H,"&gt;1.5") +COUNTIFS(Sta!$B:$B,$A52,Sta!$J:$J,"&gt;1.5"))/$D52</f>
        <v>#DIV/0!</v>
      </c>
      <c r="O52" s="7" t="e">
        <f>COUNTIFS(Sta!$A:$A,$A52,Sta!$H:$H,"&gt;1.5")/$B52</f>
        <v>#DIV/0!</v>
      </c>
      <c r="P52" s="7" t="e">
        <f>COUNTIFS(Sta!$B:$B,$A52,Sta!$J:$J,"&gt;1.5")/$C52</f>
        <v>#DIV/0!</v>
      </c>
      <c r="Q52" s="12" t="e">
        <f>(COUNTIFS(Sta!$A:$A,$A52,Sta!$I:$I,"&gt;0.5") +COUNTIFS(Sta!$B:$B,$A52,Sta!$K:$K,"&gt;0.5"))/$D52</f>
        <v>#DIV/0!</v>
      </c>
      <c r="R52" s="7" t="e">
        <f>COUNTIFS(Sta!$A:$A,$A52,Sta!$I:$I,"&gt;0.5")/$B52</f>
        <v>#DIV/0!</v>
      </c>
      <c r="S52" s="7" t="e">
        <f>COUNTIFS(Sta!$B:$B,$A52,Sta!$K:$K,"&gt;0.5")/$C52</f>
        <v>#DIV/0!</v>
      </c>
      <c r="T52" s="12" t="e">
        <f>(COUNTIFS(Sta!$A:$A,$A52,Sta!$I:$I,"&gt;1.5") +COUNTIFS(Sta!$B:$B,$A52,Sta!$K:$K,"&gt;1.5"))/$D52</f>
        <v>#DIV/0!</v>
      </c>
      <c r="U52" s="7" t="e">
        <f>COUNTIFS(Sta!$A:$A,$A52,Sta!$I:$I,"&gt;1.5")/$B52</f>
        <v>#DIV/0!</v>
      </c>
      <c r="V52" s="7" t="e">
        <f>COUNTIFS(Sta!$B:$B,$A52,Sta!$K:$K,"&gt;1.5")/$C52</f>
        <v>#DIV/0!</v>
      </c>
    </row>
    <row r="53" spans="1:22" x14ac:dyDescent="0.3">
      <c r="A53" s="4" t="s">
        <v>157</v>
      </c>
      <c r="B53" s="9">
        <f>COUNTIF(Sta!A:A,A53)</f>
        <v>0</v>
      </c>
      <c r="C53" s="4">
        <f>COUNTIF(Sta!B:B,A53)</f>
        <v>0</v>
      </c>
      <c r="D53" s="4">
        <f t="shared" si="2"/>
        <v>0</v>
      </c>
      <c r="E53" s="12" t="e">
        <f>(COUNTIFS(Sta!$A:$A,$A53,Sta!$L:$L,"&gt;0.5") +COUNTIFS(Sta!$B:$B,$A53,Sta!$L:$L,"&gt;0.5"))/$D53</f>
        <v>#DIV/0!</v>
      </c>
      <c r="F53" s="7" t="e">
        <f>COUNTIFS(Sta!$A:$A,$A53,Sta!$L:$L,"&gt;0.5")/$B53</f>
        <v>#DIV/0!</v>
      </c>
      <c r="G53" s="7" t="e">
        <f>COUNTIFS(Sta!$B:$B,$A53,Sta!$L:$L,"&gt;0.5")/$C53</f>
        <v>#DIV/0!</v>
      </c>
      <c r="H53" s="12" t="e">
        <f>(COUNTIFS(Sta!$A:$A,$A53,Sta!$L:$L,"&gt;1.5") +COUNTIFS(Sta!$B:$B,$A53,Sta!$L:$L,"&gt;1.5"))/$D53</f>
        <v>#DIV/0!</v>
      </c>
      <c r="I53" s="7" t="e">
        <f>COUNTIFS(Sta!$A:$A,$A53,Sta!$L:$L,"&gt;1.5")/$B53</f>
        <v>#DIV/0!</v>
      </c>
      <c r="J53" s="7" t="e">
        <f>COUNTIFS(Sta!$B:$B,$A53,Sta!$L:$L,"&gt;1.5")/$C53</f>
        <v>#DIV/0!</v>
      </c>
      <c r="K53" s="12" t="e">
        <f>(COUNTIFS(Sta!$A:$A,$A53,Sta!$H:$H,"&gt;0.5") +COUNTIFS(Sta!$B:$B,$A53,Sta!$J:$J,"&gt;0.5"))/$D53</f>
        <v>#DIV/0!</v>
      </c>
      <c r="L53" s="7" t="e">
        <f>COUNTIFS(Sta!$A:$A,$A53,Sta!$H:$H,"&gt;0.5")/$B53</f>
        <v>#DIV/0!</v>
      </c>
      <c r="M53" s="7" t="e">
        <f>COUNTIFS(Sta!$B:$B,$A53,Sta!$J:$J,"&gt;0.5")/$C53</f>
        <v>#DIV/0!</v>
      </c>
      <c r="N53" s="12" t="e">
        <f>(COUNTIFS(Sta!$A:$A,$A53,Sta!$H:$H,"&gt;1.5") +COUNTIFS(Sta!$B:$B,$A53,Sta!$J:$J,"&gt;1.5"))/$D53</f>
        <v>#DIV/0!</v>
      </c>
      <c r="O53" s="7" t="e">
        <f>COUNTIFS(Sta!$A:$A,$A53,Sta!$H:$H,"&gt;1.5")/$B53</f>
        <v>#DIV/0!</v>
      </c>
      <c r="P53" s="7" t="e">
        <f>COUNTIFS(Sta!$B:$B,$A53,Sta!$J:$J,"&gt;1.5")/$C53</f>
        <v>#DIV/0!</v>
      </c>
      <c r="Q53" s="12" t="e">
        <f>(COUNTIFS(Sta!$A:$A,$A53,Sta!$I:$I,"&gt;0.5") +COUNTIFS(Sta!$B:$B,$A53,Sta!$K:$K,"&gt;0.5"))/$D53</f>
        <v>#DIV/0!</v>
      </c>
      <c r="R53" s="7" t="e">
        <f>COUNTIFS(Sta!$A:$A,$A53,Sta!$I:$I,"&gt;0.5")/$B53</f>
        <v>#DIV/0!</v>
      </c>
      <c r="S53" s="7" t="e">
        <f>COUNTIFS(Sta!$B:$B,$A53,Sta!$K:$K,"&gt;0.5")/$C53</f>
        <v>#DIV/0!</v>
      </c>
      <c r="T53" s="12" t="e">
        <f>(COUNTIFS(Sta!$A:$A,$A53,Sta!$I:$I,"&gt;1.5") +COUNTIFS(Sta!$B:$B,$A53,Sta!$K:$K,"&gt;1.5"))/$D53</f>
        <v>#DIV/0!</v>
      </c>
      <c r="U53" s="7" t="e">
        <f>COUNTIFS(Sta!$A:$A,$A53,Sta!$I:$I,"&gt;1.5")/$B53</f>
        <v>#DIV/0!</v>
      </c>
      <c r="V53" s="7" t="e">
        <f>COUNTIFS(Sta!$B:$B,$A53,Sta!$K:$K,"&gt;1.5")/$C53</f>
        <v>#DIV/0!</v>
      </c>
    </row>
    <row r="54" spans="1:22" x14ac:dyDescent="0.3">
      <c r="A54" s="4" t="s">
        <v>167</v>
      </c>
      <c r="B54" s="9">
        <f>COUNTIF(Sta!A:A,A54)</f>
        <v>0</v>
      </c>
      <c r="C54" s="4">
        <f>COUNTIF(Sta!B:B,A54)</f>
        <v>0</v>
      </c>
      <c r="D54" s="4">
        <f t="shared" si="2"/>
        <v>0</v>
      </c>
      <c r="E54" s="12" t="e">
        <f>(COUNTIFS(Sta!$A:$A,$A54,Sta!$L:$L,"&gt;0.5") +COUNTIFS(Sta!$B:$B,$A54,Sta!$L:$L,"&gt;0.5"))/$D54</f>
        <v>#DIV/0!</v>
      </c>
      <c r="F54" s="7" t="e">
        <f>COUNTIFS(Sta!$A:$A,$A54,Sta!$L:$L,"&gt;0.5")/$B54</f>
        <v>#DIV/0!</v>
      </c>
      <c r="G54" s="7" t="e">
        <f>COUNTIFS(Sta!$B:$B,$A54,Sta!$L:$L,"&gt;0.5")/$C54</f>
        <v>#DIV/0!</v>
      </c>
      <c r="H54" s="12" t="e">
        <f>(COUNTIFS(Sta!$A:$A,$A54,Sta!$L:$L,"&gt;1.5") +COUNTIFS(Sta!$B:$B,$A54,Sta!$L:$L,"&gt;1.5"))/$D54</f>
        <v>#DIV/0!</v>
      </c>
      <c r="I54" s="7" t="e">
        <f>COUNTIFS(Sta!$A:$A,$A54,Sta!$L:$L,"&gt;1.5")/$B54</f>
        <v>#DIV/0!</v>
      </c>
      <c r="J54" s="7" t="e">
        <f>COUNTIFS(Sta!$B:$B,$A54,Sta!$L:$L,"&gt;1.5")/$C54</f>
        <v>#DIV/0!</v>
      </c>
      <c r="K54" s="12" t="e">
        <f>(COUNTIFS(Sta!$A:$A,$A54,Sta!$H:$H,"&gt;0.5") +COUNTIFS(Sta!$B:$B,$A54,Sta!$J:$J,"&gt;0.5"))/$D54</f>
        <v>#DIV/0!</v>
      </c>
      <c r="L54" s="7" t="e">
        <f>COUNTIFS(Sta!$A:$A,$A54,Sta!$H:$H,"&gt;0.5")/$B54</f>
        <v>#DIV/0!</v>
      </c>
      <c r="M54" s="7" t="e">
        <f>COUNTIFS(Sta!$B:$B,$A54,Sta!$J:$J,"&gt;0.5")/$C54</f>
        <v>#DIV/0!</v>
      </c>
      <c r="N54" s="12" t="e">
        <f>(COUNTIFS(Sta!$A:$A,$A54,Sta!$H:$H,"&gt;1.5") +COUNTIFS(Sta!$B:$B,$A54,Sta!$J:$J,"&gt;1.5"))/$D54</f>
        <v>#DIV/0!</v>
      </c>
      <c r="O54" s="7" t="e">
        <f>COUNTIFS(Sta!$A:$A,$A54,Sta!$H:$H,"&gt;1.5")/$B54</f>
        <v>#DIV/0!</v>
      </c>
      <c r="P54" s="7" t="e">
        <f>COUNTIFS(Sta!$B:$B,$A54,Sta!$J:$J,"&gt;1.5")/$C54</f>
        <v>#DIV/0!</v>
      </c>
      <c r="Q54" s="12" t="e">
        <f>(COUNTIFS(Sta!$A:$A,$A54,Sta!$I:$I,"&gt;0.5") +COUNTIFS(Sta!$B:$B,$A54,Sta!$K:$K,"&gt;0.5"))/$D54</f>
        <v>#DIV/0!</v>
      </c>
      <c r="R54" s="7" t="e">
        <f>COUNTIFS(Sta!$A:$A,$A54,Sta!$I:$I,"&gt;0.5")/$B54</f>
        <v>#DIV/0!</v>
      </c>
      <c r="S54" s="7" t="e">
        <f>COUNTIFS(Sta!$B:$B,$A54,Sta!$K:$K,"&gt;0.5")/$C54</f>
        <v>#DIV/0!</v>
      </c>
      <c r="T54" s="12" t="e">
        <f>(COUNTIFS(Sta!$A:$A,$A54,Sta!$I:$I,"&gt;1.5") +COUNTIFS(Sta!$B:$B,$A54,Sta!$K:$K,"&gt;1.5"))/$D54</f>
        <v>#DIV/0!</v>
      </c>
      <c r="U54" s="7" t="e">
        <f>COUNTIFS(Sta!$A:$A,$A54,Sta!$I:$I,"&gt;1.5")/$B54</f>
        <v>#DIV/0!</v>
      </c>
      <c r="V54" s="7" t="e">
        <f>COUNTIFS(Sta!$B:$B,$A54,Sta!$K:$K,"&gt;1.5")/$C54</f>
        <v>#DIV/0!</v>
      </c>
    </row>
    <row r="55" spans="1:22" x14ac:dyDescent="0.3">
      <c r="A55" s="4" t="s">
        <v>166</v>
      </c>
      <c r="B55" s="9">
        <f>COUNTIF(Sta!A:A,A55)</f>
        <v>0</v>
      </c>
      <c r="C55" s="4">
        <f>COUNTIF(Sta!B:B,A55)</f>
        <v>0</v>
      </c>
      <c r="D55" s="4">
        <f t="shared" si="2"/>
        <v>0</v>
      </c>
      <c r="E55" s="12" t="e">
        <f>(COUNTIFS(Sta!$A:$A,$A55,Sta!$L:$L,"&gt;0.5") +COUNTIFS(Sta!$B:$B,$A55,Sta!$L:$L,"&gt;0.5"))/$D55</f>
        <v>#DIV/0!</v>
      </c>
      <c r="F55" s="7" t="e">
        <f>COUNTIFS(Sta!$A:$A,$A55,Sta!$L:$L,"&gt;0.5")/$B55</f>
        <v>#DIV/0!</v>
      </c>
      <c r="G55" s="7" t="e">
        <f>COUNTIFS(Sta!$B:$B,$A55,Sta!$L:$L,"&gt;0.5")/$C55</f>
        <v>#DIV/0!</v>
      </c>
      <c r="H55" s="12" t="e">
        <f>(COUNTIFS(Sta!$A:$A,$A55,Sta!$L:$L,"&gt;1.5") +COUNTIFS(Sta!$B:$B,$A55,Sta!$L:$L,"&gt;1.5"))/$D55</f>
        <v>#DIV/0!</v>
      </c>
      <c r="I55" s="7" t="e">
        <f>COUNTIFS(Sta!$A:$A,$A55,Sta!$L:$L,"&gt;1.5")/$B55</f>
        <v>#DIV/0!</v>
      </c>
      <c r="J55" s="7" t="e">
        <f>COUNTIFS(Sta!$B:$B,$A55,Sta!$L:$L,"&gt;1.5")/$C55</f>
        <v>#DIV/0!</v>
      </c>
      <c r="K55" s="12" t="e">
        <f>(COUNTIFS(Sta!$A:$A,$A55,Sta!$H:$H,"&gt;0.5") +COUNTIFS(Sta!$B:$B,$A55,Sta!$J:$J,"&gt;0.5"))/$D55</f>
        <v>#DIV/0!</v>
      </c>
      <c r="L55" s="7" t="e">
        <f>COUNTIFS(Sta!$A:$A,$A55,Sta!$H:$H,"&gt;0.5")/$B55</f>
        <v>#DIV/0!</v>
      </c>
      <c r="M55" s="7" t="e">
        <f>COUNTIFS(Sta!$B:$B,$A55,Sta!$J:$J,"&gt;0.5")/$C55</f>
        <v>#DIV/0!</v>
      </c>
      <c r="N55" s="12" t="e">
        <f>(COUNTIFS(Sta!$A:$A,$A55,Sta!$H:$H,"&gt;1.5") +COUNTIFS(Sta!$B:$B,$A55,Sta!$J:$J,"&gt;1.5"))/$D55</f>
        <v>#DIV/0!</v>
      </c>
      <c r="O55" s="7" t="e">
        <f>COUNTIFS(Sta!$A:$A,$A55,Sta!$H:$H,"&gt;1.5")/$B55</f>
        <v>#DIV/0!</v>
      </c>
      <c r="P55" s="7" t="e">
        <f>COUNTIFS(Sta!$B:$B,$A55,Sta!$J:$J,"&gt;1.5")/$C55</f>
        <v>#DIV/0!</v>
      </c>
      <c r="Q55" s="12" t="e">
        <f>(COUNTIFS(Sta!$A:$A,$A55,Sta!$I:$I,"&gt;0.5") +COUNTIFS(Sta!$B:$B,$A55,Sta!$K:$K,"&gt;0.5"))/$D55</f>
        <v>#DIV/0!</v>
      </c>
      <c r="R55" s="7" t="e">
        <f>COUNTIFS(Sta!$A:$A,$A55,Sta!$I:$I,"&gt;0.5")/$B55</f>
        <v>#DIV/0!</v>
      </c>
      <c r="S55" s="7" t="e">
        <f>COUNTIFS(Sta!$B:$B,$A55,Sta!$K:$K,"&gt;0.5")/$C55</f>
        <v>#DIV/0!</v>
      </c>
      <c r="T55" s="12" t="e">
        <f>(COUNTIFS(Sta!$A:$A,$A55,Sta!$I:$I,"&gt;1.5") +COUNTIFS(Sta!$B:$B,$A55,Sta!$K:$K,"&gt;1.5"))/$D55</f>
        <v>#DIV/0!</v>
      </c>
      <c r="U55" s="7" t="e">
        <f>COUNTIFS(Sta!$A:$A,$A55,Sta!$I:$I,"&gt;1.5")/$B55</f>
        <v>#DIV/0!</v>
      </c>
      <c r="V55" s="7" t="e">
        <f>COUNTIFS(Sta!$B:$B,$A55,Sta!$K:$K,"&gt;1.5")/$C55</f>
        <v>#DIV/0!</v>
      </c>
    </row>
    <row r="56" spans="1:22" x14ac:dyDescent="0.3">
      <c r="A56" s="4" t="s">
        <v>153</v>
      </c>
      <c r="B56" s="9">
        <f>COUNTIF(Sta!A:A,A56)</f>
        <v>0</v>
      </c>
      <c r="C56" s="4">
        <f>COUNTIF(Sta!B:B,A56)</f>
        <v>0</v>
      </c>
      <c r="D56" s="4">
        <f t="shared" si="2"/>
        <v>0</v>
      </c>
      <c r="E56" s="12" t="e">
        <f>(COUNTIFS(Sta!$A:$A,$A56,Sta!$L:$L,"&gt;0.5") +COUNTIFS(Sta!$B:$B,$A56,Sta!$L:$L,"&gt;0.5"))/$D56</f>
        <v>#DIV/0!</v>
      </c>
      <c r="F56" s="7" t="e">
        <f>COUNTIFS(Sta!$A:$A,$A56,Sta!$L:$L,"&gt;0.5")/$B56</f>
        <v>#DIV/0!</v>
      </c>
      <c r="G56" s="7" t="e">
        <f>COUNTIFS(Sta!$B:$B,$A56,Sta!$L:$L,"&gt;0.5")/$C56</f>
        <v>#DIV/0!</v>
      </c>
      <c r="H56" s="12" t="e">
        <f>(COUNTIFS(Sta!$A:$A,$A56,Sta!$L:$L,"&gt;1.5") +COUNTIFS(Sta!$B:$B,$A56,Sta!$L:$L,"&gt;1.5"))/$D56</f>
        <v>#DIV/0!</v>
      </c>
      <c r="I56" s="7" t="e">
        <f>COUNTIFS(Sta!$A:$A,$A56,Sta!$L:$L,"&gt;1.5")/$B56</f>
        <v>#DIV/0!</v>
      </c>
      <c r="J56" s="7" t="e">
        <f>COUNTIFS(Sta!$B:$B,$A56,Sta!$L:$L,"&gt;1.5")/$C56</f>
        <v>#DIV/0!</v>
      </c>
      <c r="K56" s="12" t="e">
        <f>(COUNTIFS(Sta!$A:$A,$A56,Sta!$H:$H,"&gt;0.5") +COUNTIFS(Sta!$B:$B,$A56,Sta!$J:$J,"&gt;0.5"))/$D56</f>
        <v>#DIV/0!</v>
      </c>
      <c r="L56" s="7" t="e">
        <f>COUNTIFS(Sta!$A:$A,$A56,Sta!$H:$H,"&gt;0.5")/$B56</f>
        <v>#DIV/0!</v>
      </c>
      <c r="M56" s="7" t="e">
        <f>COUNTIFS(Sta!$B:$B,$A56,Sta!$J:$J,"&gt;0.5")/$C56</f>
        <v>#DIV/0!</v>
      </c>
      <c r="N56" s="12" t="e">
        <f>(COUNTIFS(Sta!$A:$A,$A56,Sta!$H:$H,"&gt;1.5") +COUNTIFS(Sta!$B:$B,$A56,Sta!$J:$J,"&gt;1.5"))/$D56</f>
        <v>#DIV/0!</v>
      </c>
      <c r="O56" s="7" t="e">
        <f>COUNTIFS(Sta!$A:$A,$A56,Sta!$H:$H,"&gt;1.5")/$B56</f>
        <v>#DIV/0!</v>
      </c>
      <c r="P56" s="7" t="e">
        <f>COUNTIFS(Sta!$B:$B,$A56,Sta!$J:$J,"&gt;1.5")/$C56</f>
        <v>#DIV/0!</v>
      </c>
      <c r="Q56" s="12" t="e">
        <f>(COUNTIFS(Sta!$A:$A,$A56,Sta!$I:$I,"&gt;0.5") +COUNTIFS(Sta!$B:$B,$A56,Sta!$K:$K,"&gt;0.5"))/$D56</f>
        <v>#DIV/0!</v>
      </c>
      <c r="R56" s="7" t="e">
        <f>COUNTIFS(Sta!$A:$A,$A56,Sta!$I:$I,"&gt;0.5")/$B56</f>
        <v>#DIV/0!</v>
      </c>
      <c r="S56" s="7" t="e">
        <f>COUNTIFS(Sta!$B:$B,$A56,Sta!$K:$K,"&gt;0.5")/$C56</f>
        <v>#DIV/0!</v>
      </c>
      <c r="T56" s="12" t="e">
        <f>(COUNTIFS(Sta!$A:$A,$A56,Sta!$I:$I,"&gt;1.5") +COUNTIFS(Sta!$B:$B,$A56,Sta!$K:$K,"&gt;1.5"))/$D56</f>
        <v>#DIV/0!</v>
      </c>
      <c r="U56" s="7" t="e">
        <f>COUNTIFS(Sta!$A:$A,$A56,Sta!$I:$I,"&gt;1.5")/$B56</f>
        <v>#DIV/0!</v>
      </c>
      <c r="V56" s="7" t="e">
        <f>COUNTIFS(Sta!$B:$B,$A56,Sta!$K:$K,"&gt;1.5")/$C56</f>
        <v>#DIV/0!</v>
      </c>
    </row>
    <row r="57" spans="1:22" x14ac:dyDescent="0.3">
      <c r="A57" s="4" t="s">
        <v>155</v>
      </c>
      <c r="B57" s="9">
        <f>COUNTIF(Sta!A:A,A57)</f>
        <v>0</v>
      </c>
      <c r="C57" s="4">
        <f>COUNTIF(Sta!B:B,A57)</f>
        <v>0</v>
      </c>
      <c r="D57" s="4">
        <f t="shared" si="2"/>
        <v>0</v>
      </c>
      <c r="E57" s="12" t="e">
        <f>(COUNTIFS(Sta!$A:$A,$A57,Sta!$L:$L,"&gt;0.5") +COUNTIFS(Sta!$B:$B,$A57,Sta!$L:$L,"&gt;0.5"))/$D57</f>
        <v>#DIV/0!</v>
      </c>
      <c r="F57" s="7" t="e">
        <f>COUNTIFS(Sta!$A:$A,$A57,Sta!$L:$L,"&gt;0.5")/$B57</f>
        <v>#DIV/0!</v>
      </c>
      <c r="G57" s="7" t="e">
        <f>COUNTIFS(Sta!$B:$B,$A57,Sta!$L:$L,"&gt;0.5")/$C57</f>
        <v>#DIV/0!</v>
      </c>
      <c r="H57" s="12" t="e">
        <f>(COUNTIFS(Sta!$A:$A,$A57,Sta!$L:$L,"&gt;1.5") +COUNTIFS(Sta!$B:$B,$A57,Sta!$L:$L,"&gt;1.5"))/$D57</f>
        <v>#DIV/0!</v>
      </c>
      <c r="I57" s="7" t="e">
        <f>COUNTIFS(Sta!$A:$A,$A57,Sta!$L:$L,"&gt;1.5")/$B57</f>
        <v>#DIV/0!</v>
      </c>
      <c r="J57" s="7" t="e">
        <f>COUNTIFS(Sta!$B:$B,$A57,Sta!$L:$L,"&gt;1.5")/$C57</f>
        <v>#DIV/0!</v>
      </c>
      <c r="K57" s="12" t="e">
        <f>(COUNTIFS(Sta!$A:$A,$A57,Sta!$H:$H,"&gt;0.5") +COUNTIFS(Sta!$B:$B,$A57,Sta!$J:$J,"&gt;0.5"))/$D57</f>
        <v>#DIV/0!</v>
      </c>
      <c r="L57" s="7" t="e">
        <f>COUNTIFS(Sta!$A:$A,$A57,Sta!$H:$H,"&gt;0.5")/$B57</f>
        <v>#DIV/0!</v>
      </c>
      <c r="M57" s="7" t="e">
        <f>COUNTIFS(Sta!$B:$B,$A57,Sta!$J:$J,"&gt;0.5")/$C57</f>
        <v>#DIV/0!</v>
      </c>
      <c r="N57" s="12" t="e">
        <f>(COUNTIFS(Sta!$A:$A,$A57,Sta!$H:$H,"&gt;1.5") +COUNTIFS(Sta!$B:$B,$A57,Sta!$J:$J,"&gt;1.5"))/$D57</f>
        <v>#DIV/0!</v>
      </c>
      <c r="O57" s="7" t="e">
        <f>COUNTIFS(Sta!$A:$A,$A57,Sta!$H:$H,"&gt;1.5")/$B57</f>
        <v>#DIV/0!</v>
      </c>
      <c r="P57" s="7" t="e">
        <f>COUNTIFS(Sta!$B:$B,$A57,Sta!$J:$J,"&gt;1.5")/$C57</f>
        <v>#DIV/0!</v>
      </c>
      <c r="Q57" s="12" t="e">
        <f>(COUNTIFS(Sta!$A:$A,$A57,Sta!$I:$I,"&gt;0.5") +COUNTIFS(Sta!$B:$B,$A57,Sta!$K:$K,"&gt;0.5"))/$D57</f>
        <v>#DIV/0!</v>
      </c>
      <c r="R57" s="7" t="e">
        <f>COUNTIFS(Sta!$A:$A,$A57,Sta!$I:$I,"&gt;0.5")/$B57</f>
        <v>#DIV/0!</v>
      </c>
      <c r="S57" s="7" t="e">
        <f>COUNTIFS(Sta!$B:$B,$A57,Sta!$K:$K,"&gt;0.5")/$C57</f>
        <v>#DIV/0!</v>
      </c>
      <c r="T57" s="12" t="e">
        <f>(COUNTIFS(Sta!$A:$A,$A57,Sta!$I:$I,"&gt;1.5") +COUNTIFS(Sta!$B:$B,$A57,Sta!$K:$K,"&gt;1.5"))/$D57</f>
        <v>#DIV/0!</v>
      </c>
      <c r="U57" s="7" t="e">
        <f>COUNTIFS(Sta!$A:$A,$A57,Sta!$I:$I,"&gt;1.5")/$B57</f>
        <v>#DIV/0!</v>
      </c>
      <c r="V57" s="7" t="e">
        <f>COUNTIFS(Sta!$B:$B,$A57,Sta!$K:$K,"&gt;1.5")/$C57</f>
        <v>#DIV/0!</v>
      </c>
    </row>
    <row r="58" spans="1:22" x14ac:dyDescent="0.3">
      <c r="A58" s="4" t="s">
        <v>156</v>
      </c>
      <c r="B58" s="9">
        <f>COUNTIF(Sta!A:A,A58)</f>
        <v>0</v>
      </c>
      <c r="C58" s="4">
        <f>COUNTIF(Sta!B:B,A58)</f>
        <v>0</v>
      </c>
      <c r="D58" s="4">
        <f t="shared" si="2"/>
        <v>0</v>
      </c>
      <c r="E58" s="12" t="e">
        <f>(COUNTIFS(Sta!$A:$A,$A58,Sta!$L:$L,"&gt;0.5") +COUNTIFS(Sta!$B:$B,$A58,Sta!$L:$L,"&gt;0.5"))/$D58</f>
        <v>#DIV/0!</v>
      </c>
      <c r="F58" s="7" t="e">
        <f>COUNTIFS(Sta!$A:$A,$A58,Sta!$L:$L,"&gt;0.5")/$B58</f>
        <v>#DIV/0!</v>
      </c>
      <c r="G58" s="7" t="e">
        <f>COUNTIFS(Sta!$B:$B,$A58,Sta!$L:$L,"&gt;0.5")/$C58</f>
        <v>#DIV/0!</v>
      </c>
      <c r="H58" s="12" t="e">
        <f>(COUNTIFS(Sta!$A:$A,$A58,Sta!$L:$L,"&gt;1.5") +COUNTIFS(Sta!$B:$B,$A58,Sta!$L:$L,"&gt;1.5"))/$D58</f>
        <v>#DIV/0!</v>
      </c>
      <c r="I58" s="7" t="e">
        <f>COUNTIFS(Sta!$A:$A,$A58,Sta!$L:$L,"&gt;1.5")/$B58</f>
        <v>#DIV/0!</v>
      </c>
      <c r="J58" s="7" t="e">
        <f>COUNTIFS(Sta!$B:$B,$A58,Sta!$L:$L,"&gt;1.5")/$C58</f>
        <v>#DIV/0!</v>
      </c>
      <c r="K58" s="12" t="e">
        <f>(COUNTIFS(Sta!$A:$A,$A58,Sta!$H:$H,"&gt;0.5") +COUNTIFS(Sta!$B:$B,$A58,Sta!$J:$J,"&gt;0.5"))/$D58</f>
        <v>#DIV/0!</v>
      </c>
      <c r="L58" s="7" t="e">
        <f>COUNTIFS(Sta!$A:$A,$A58,Sta!$H:$H,"&gt;0.5")/$B58</f>
        <v>#DIV/0!</v>
      </c>
      <c r="M58" s="7" t="e">
        <f>COUNTIFS(Sta!$B:$B,$A58,Sta!$J:$J,"&gt;0.5")/$C58</f>
        <v>#DIV/0!</v>
      </c>
      <c r="N58" s="12" t="e">
        <f>(COUNTIFS(Sta!$A:$A,$A58,Sta!$H:$H,"&gt;1.5") +COUNTIFS(Sta!$B:$B,$A58,Sta!$J:$J,"&gt;1.5"))/$D58</f>
        <v>#DIV/0!</v>
      </c>
      <c r="O58" s="7" t="e">
        <f>COUNTIFS(Sta!$A:$A,$A58,Sta!$H:$H,"&gt;1.5")/$B58</f>
        <v>#DIV/0!</v>
      </c>
      <c r="P58" s="7" t="e">
        <f>COUNTIFS(Sta!$B:$B,$A58,Sta!$J:$J,"&gt;1.5")/$C58</f>
        <v>#DIV/0!</v>
      </c>
      <c r="Q58" s="12" t="e">
        <f>(COUNTIFS(Sta!$A:$A,$A58,Sta!$I:$I,"&gt;0.5") +COUNTIFS(Sta!$B:$B,$A58,Sta!$K:$K,"&gt;0.5"))/$D58</f>
        <v>#DIV/0!</v>
      </c>
      <c r="R58" s="7" t="e">
        <f>COUNTIFS(Sta!$A:$A,$A58,Sta!$I:$I,"&gt;0.5")/$B58</f>
        <v>#DIV/0!</v>
      </c>
      <c r="S58" s="7" t="e">
        <f>COUNTIFS(Sta!$B:$B,$A58,Sta!$K:$K,"&gt;0.5")/$C58</f>
        <v>#DIV/0!</v>
      </c>
      <c r="T58" s="12" t="e">
        <f>(COUNTIFS(Sta!$A:$A,$A58,Sta!$I:$I,"&gt;1.5") +COUNTIFS(Sta!$B:$B,$A58,Sta!$K:$K,"&gt;1.5"))/$D58</f>
        <v>#DIV/0!</v>
      </c>
      <c r="U58" s="7" t="e">
        <f>COUNTIFS(Sta!$A:$A,$A58,Sta!$I:$I,"&gt;1.5")/$B58</f>
        <v>#DIV/0!</v>
      </c>
      <c r="V58" s="7" t="e">
        <f>COUNTIFS(Sta!$B:$B,$A58,Sta!$K:$K,"&gt;1.5")/$C58</f>
        <v>#DIV/0!</v>
      </c>
    </row>
    <row r="59" spans="1:22" x14ac:dyDescent="0.3">
      <c r="A59" s="4" t="s">
        <v>159</v>
      </c>
      <c r="B59" s="9">
        <f>COUNTIF(Sta!A:A,A59)</f>
        <v>0</v>
      </c>
      <c r="C59" s="4">
        <f>COUNTIF(Sta!B:B,A59)</f>
        <v>0</v>
      </c>
      <c r="D59" s="4">
        <f t="shared" si="2"/>
        <v>0</v>
      </c>
      <c r="E59" s="12" t="e">
        <f>(COUNTIFS(Sta!$A:$A,$A59,Sta!$L:$L,"&gt;0.5") +COUNTIFS(Sta!$B:$B,$A59,Sta!$L:$L,"&gt;0.5"))/$D59</f>
        <v>#DIV/0!</v>
      </c>
      <c r="F59" s="7" t="e">
        <f>COUNTIFS(Sta!$A:$A,$A59,Sta!$L:$L,"&gt;0.5")/$B59</f>
        <v>#DIV/0!</v>
      </c>
      <c r="G59" s="7" t="e">
        <f>COUNTIFS(Sta!$B:$B,$A59,Sta!$L:$L,"&gt;0.5")/$C59</f>
        <v>#DIV/0!</v>
      </c>
      <c r="H59" s="12" t="e">
        <f>(COUNTIFS(Sta!$A:$A,$A59,Sta!$L:$L,"&gt;1.5") +COUNTIFS(Sta!$B:$B,$A59,Sta!$L:$L,"&gt;1.5"))/$D59</f>
        <v>#DIV/0!</v>
      </c>
      <c r="I59" s="7" t="e">
        <f>COUNTIFS(Sta!$A:$A,$A59,Sta!$L:$L,"&gt;1.5")/$B59</f>
        <v>#DIV/0!</v>
      </c>
      <c r="J59" s="7" t="e">
        <f>COUNTIFS(Sta!$B:$B,$A59,Sta!$L:$L,"&gt;1.5")/$C59</f>
        <v>#DIV/0!</v>
      </c>
      <c r="K59" s="12" t="e">
        <f>(COUNTIFS(Sta!$A:$A,$A59,Sta!$H:$H,"&gt;0.5") +COUNTIFS(Sta!$B:$B,$A59,Sta!$J:$J,"&gt;0.5"))/$D59</f>
        <v>#DIV/0!</v>
      </c>
      <c r="L59" s="7" t="e">
        <f>COUNTIFS(Sta!$A:$A,$A59,Sta!$H:$H,"&gt;0.5")/$B59</f>
        <v>#DIV/0!</v>
      </c>
      <c r="M59" s="7" t="e">
        <f>COUNTIFS(Sta!$B:$B,$A59,Sta!$J:$J,"&gt;0.5")/$C59</f>
        <v>#DIV/0!</v>
      </c>
      <c r="N59" s="12" t="e">
        <f>(COUNTIFS(Sta!$A:$A,$A59,Sta!$H:$H,"&gt;1.5") +COUNTIFS(Sta!$B:$B,$A59,Sta!$J:$J,"&gt;1.5"))/$D59</f>
        <v>#DIV/0!</v>
      </c>
      <c r="O59" s="7" t="e">
        <f>COUNTIFS(Sta!$A:$A,$A59,Sta!$H:$H,"&gt;1.5")/$B59</f>
        <v>#DIV/0!</v>
      </c>
      <c r="P59" s="7" t="e">
        <f>COUNTIFS(Sta!$B:$B,$A59,Sta!$J:$J,"&gt;1.5")/$C59</f>
        <v>#DIV/0!</v>
      </c>
      <c r="Q59" s="12" t="e">
        <f>(COUNTIFS(Sta!$A:$A,$A59,Sta!$I:$I,"&gt;0.5") +COUNTIFS(Sta!$B:$B,$A59,Sta!$K:$K,"&gt;0.5"))/$D59</f>
        <v>#DIV/0!</v>
      </c>
      <c r="R59" s="7" t="e">
        <f>COUNTIFS(Sta!$A:$A,$A59,Sta!$I:$I,"&gt;0.5")/$B59</f>
        <v>#DIV/0!</v>
      </c>
      <c r="S59" s="7" t="e">
        <f>COUNTIFS(Sta!$B:$B,$A59,Sta!$K:$K,"&gt;0.5")/$C59</f>
        <v>#DIV/0!</v>
      </c>
      <c r="T59" s="12" t="e">
        <f>(COUNTIFS(Sta!$A:$A,$A59,Sta!$I:$I,"&gt;1.5") +COUNTIFS(Sta!$B:$B,$A59,Sta!$K:$K,"&gt;1.5"))/$D59</f>
        <v>#DIV/0!</v>
      </c>
      <c r="U59" s="7" t="e">
        <f>COUNTIFS(Sta!$A:$A,$A59,Sta!$I:$I,"&gt;1.5")/$B59</f>
        <v>#DIV/0!</v>
      </c>
      <c r="V59" s="7" t="e">
        <f>COUNTIFS(Sta!$B:$B,$A59,Sta!$K:$K,"&gt;1.5")/$C59</f>
        <v>#DIV/0!</v>
      </c>
    </row>
    <row r="60" spans="1:22" x14ac:dyDescent="0.3">
      <c r="A60" s="4" t="s">
        <v>163</v>
      </c>
      <c r="B60" s="9">
        <f>COUNTIF(Sta!A:A,A60)</f>
        <v>0</v>
      </c>
      <c r="C60" s="4">
        <f>COUNTIF(Sta!B:B,A60)</f>
        <v>0</v>
      </c>
      <c r="D60" s="4">
        <f t="shared" si="2"/>
        <v>0</v>
      </c>
      <c r="E60" s="12" t="e">
        <f>(COUNTIFS(Sta!$A:$A,$A60,Sta!$L:$L,"&gt;0.5") +COUNTIFS(Sta!$B:$B,$A60,Sta!$L:$L,"&gt;0.5"))/$D60</f>
        <v>#DIV/0!</v>
      </c>
      <c r="F60" s="7" t="e">
        <f>COUNTIFS(Sta!$A:$A,$A60,Sta!$L:$L,"&gt;0.5")/$B60</f>
        <v>#DIV/0!</v>
      </c>
      <c r="G60" s="7" t="e">
        <f>COUNTIFS(Sta!$B:$B,$A60,Sta!$L:$L,"&gt;0.5")/$C60</f>
        <v>#DIV/0!</v>
      </c>
      <c r="H60" s="12" t="e">
        <f>(COUNTIFS(Sta!$A:$A,$A60,Sta!$L:$L,"&gt;1.5") +COUNTIFS(Sta!$B:$B,$A60,Sta!$L:$L,"&gt;1.5"))/$D60</f>
        <v>#DIV/0!</v>
      </c>
      <c r="I60" s="7" t="e">
        <f>COUNTIFS(Sta!$A:$A,$A60,Sta!$L:$L,"&gt;1.5")/$B60</f>
        <v>#DIV/0!</v>
      </c>
      <c r="J60" s="7" t="e">
        <f>COUNTIFS(Sta!$B:$B,$A60,Sta!$L:$L,"&gt;1.5")/$C60</f>
        <v>#DIV/0!</v>
      </c>
      <c r="K60" s="12" t="e">
        <f>(COUNTIFS(Sta!$A:$A,$A60,Sta!$H:$H,"&gt;0.5") +COUNTIFS(Sta!$B:$B,$A60,Sta!$J:$J,"&gt;0.5"))/$D60</f>
        <v>#DIV/0!</v>
      </c>
      <c r="L60" s="7" t="e">
        <f>COUNTIFS(Sta!$A:$A,$A60,Sta!$H:$H,"&gt;0.5")/$B60</f>
        <v>#DIV/0!</v>
      </c>
      <c r="M60" s="7" t="e">
        <f>COUNTIFS(Sta!$B:$B,$A60,Sta!$J:$J,"&gt;0.5")/$C60</f>
        <v>#DIV/0!</v>
      </c>
      <c r="N60" s="12" t="e">
        <f>(COUNTIFS(Sta!$A:$A,$A60,Sta!$H:$H,"&gt;1.5") +COUNTIFS(Sta!$B:$B,$A60,Sta!$J:$J,"&gt;1.5"))/$D60</f>
        <v>#DIV/0!</v>
      </c>
      <c r="O60" s="7" t="e">
        <f>COUNTIFS(Sta!$A:$A,$A60,Sta!$H:$H,"&gt;1.5")/$B60</f>
        <v>#DIV/0!</v>
      </c>
      <c r="P60" s="7" t="e">
        <f>COUNTIFS(Sta!$B:$B,$A60,Sta!$J:$J,"&gt;1.5")/$C60</f>
        <v>#DIV/0!</v>
      </c>
      <c r="Q60" s="12" t="e">
        <f>(COUNTIFS(Sta!$A:$A,$A60,Sta!$I:$I,"&gt;0.5") +COUNTIFS(Sta!$B:$B,$A60,Sta!$K:$K,"&gt;0.5"))/$D60</f>
        <v>#DIV/0!</v>
      </c>
      <c r="R60" s="7" t="e">
        <f>COUNTIFS(Sta!$A:$A,$A60,Sta!$I:$I,"&gt;0.5")/$B60</f>
        <v>#DIV/0!</v>
      </c>
      <c r="S60" s="7" t="e">
        <f>COUNTIFS(Sta!$B:$B,$A60,Sta!$K:$K,"&gt;0.5")/$C60</f>
        <v>#DIV/0!</v>
      </c>
      <c r="T60" s="12" t="e">
        <f>(COUNTIFS(Sta!$A:$A,$A60,Sta!$I:$I,"&gt;1.5") +COUNTIFS(Sta!$B:$B,$A60,Sta!$K:$K,"&gt;1.5"))/$D60</f>
        <v>#DIV/0!</v>
      </c>
      <c r="U60" s="7" t="e">
        <f>COUNTIFS(Sta!$A:$A,$A60,Sta!$I:$I,"&gt;1.5")/$B60</f>
        <v>#DIV/0!</v>
      </c>
      <c r="V60" s="7" t="e">
        <f>COUNTIFS(Sta!$B:$B,$A60,Sta!$K:$K,"&gt;1.5")/$C60</f>
        <v>#DIV/0!</v>
      </c>
    </row>
    <row r="61" spans="1:22" x14ac:dyDescent="0.3">
      <c r="A61" t="s">
        <v>178</v>
      </c>
      <c r="B61" s="9">
        <f>COUNTIF(Sta!A:A,A61)</f>
        <v>0</v>
      </c>
      <c r="C61" s="4">
        <f>COUNTIF(Sta!B:B,A61)</f>
        <v>0</v>
      </c>
      <c r="D61" s="4">
        <f t="shared" ref="D61:D124" si="3">B61+C61</f>
        <v>0</v>
      </c>
      <c r="E61" s="12" t="e">
        <f>(COUNTIFS(Sta!$A:$A,$A61,Sta!$L:$L,"&gt;0.5") +COUNTIFS(Sta!$B:$B,$A61,Sta!$L:$L,"&gt;0.5"))/$D61</f>
        <v>#DIV/0!</v>
      </c>
      <c r="F61" s="7" t="e">
        <f>COUNTIFS(Sta!$A:$A,$A61,Sta!$L:$L,"&gt;0.5")/$B61</f>
        <v>#DIV/0!</v>
      </c>
      <c r="G61" s="7" t="e">
        <f>COUNTIFS(Sta!$B:$B,$A61,Sta!$L:$L,"&gt;0.5")/$C61</f>
        <v>#DIV/0!</v>
      </c>
      <c r="H61" s="12" t="e">
        <f>(COUNTIFS(Sta!$A:$A,$A61,Sta!$L:$L,"&gt;1.5") +COUNTIFS(Sta!$B:$B,$A61,Sta!$L:$L,"&gt;1.5"))/$D61</f>
        <v>#DIV/0!</v>
      </c>
      <c r="I61" s="7" t="e">
        <f>COUNTIFS(Sta!$A:$A,$A61,Sta!$L:$L,"&gt;1.5")/$B61</f>
        <v>#DIV/0!</v>
      </c>
      <c r="J61" s="7" t="e">
        <f>COUNTIFS(Sta!$B:$B,$A61,Sta!$L:$L,"&gt;1.5")/$C61</f>
        <v>#DIV/0!</v>
      </c>
      <c r="K61" s="12" t="e">
        <f>(COUNTIFS(Sta!$A:$A,$A61,Sta!$H:$H,"&gt;0.5") +COUNTIFS(Sta!$B:$B,$A61,Sta!$J:$J,"&gt;0.5"))/$D61</f>
        <v>#DIV/0!</v>
      </c>
      <c r="L61" s="7" t="e">
        <f>COUNTIFS(Sta!$A:$A,$A61,Sta!$H:$H,"&gt;0.5")/$B61</f>
        <v>#DIV/0!</v>
      </c>
      <c r="M61" s="7" t="e">
        <f>COUNTIFS(Sta!$B:$B,$A61,Sta!$J:$J,"&gt;0.5")/$C61</f>
        <v>#DIV/0!</v>
      </c>
      <c r="N61" s="12" t="e">
        <f>(COUNTIFS(Sta!$A:$A,$A61,Sta!$H:$H,"&gt;1.5") +COUNTIFS(Sta!$B:$B,$A61,Sta!$J:$J,"&gt;1.5"))/$D61</f>
        <v>#DIV/0!</v>
      </c>
      <c r="O61" s="7" t="e">
        <f>COUNTIFS(Sta!$A:$A,$A61,Sta!$H:$H,"&gt;1.5")/$B61</f>
        <v>#DIV/0!</v>
      </c>
      <c r="P61" s="7" t="e">
        <f>COUNTIFS(Sta!$B:$B,$A61,Sta!$J:$J,"&gt;1.5")/$C61</f>
        <v>#DIV/0!</v>
      </c>
      <c r="Q61" s="12" t="e">
        <f>(COUNTIFS(Sta!$A:$A,$A61,Sta!$I:$I,"&gt;0.5") +COUNTIFS(Sta!$B:$B,$A61,Sta!$K:$K,"&gt;0.5"))/$D61</f>
        <v>#DIV/0!</v>
      </c>
      <c r="R61" s="7" t="e">
        <f>COUNTIFS(Sta!$A:$A,$A61,Sta!$I:$I,"&gt;0.5")/$B61</f>
        <v>#DIV/0!</v>
      </c>
      <c r="S61" s="7" t="e">
        <f>COUNTIFS(Sta!$B:$B,$A61,Sta!$K:$K,"&gt;0.5")/$C61</f>
        <v>#DIV/0!</v>
      </c>
      <c r="T61" s="12" t="e">
        <f>(COUNTIFS(Sta!$A:$A,$A61,Sta!$I:$I,"&gt;1.5") +COUNTIFS(Sta!$B:$B,$A61,Sta!$K:$K,"&gt;1.5"))/$D61</f>
        <v>#DIV/0!</v>
      </c>
      <c r="U61" s="7" t="e">
        <f>COUNTIFS(Sta!$A:$A,$A61,Sta!$I:$I,"&gt;1.5")/$B61</f>
        <v>#DIV/0!</v>
      </c>
      <c r="V61" s="7" t="e">
        <f>COUNTIFS(Sta!$B:$B,$A61,Sta!$K:$K,"&gt;1.5")/$C61</f>
        <v>#DIV/0!</v>
      </c>
    </row>
    <row r="62" spans="1:22" x14ac:dyDescent="0.3">
      <c r="A62" t="s">
        <v>176</v>
      </c>
      <c r="B62" s="9">
        <f>COUNTIF(Sta!A:A,A62)</f>
        <v>0</v>
      </c>
      <c r="C62" s="4">
        <f>COUNTIF(Sta!B:B,A62)</f>
        <v>0</v>
      </c>
      <c r="D62" s="4">
        <f t="shared" si="3"/>
        <v>0</v>
      </c>
      <c r="E62" s="12" t="e">
        <f>(COUNTIFS(Sta!$A:$A,$A62,Sta!$L:$L,"&gt;0.5") +COUNTIFS(Sta!$B:$B,$A62,Sta!$L:$L,"&gt;0.5"))/$D62</f>
        <v>#DIV/0!</v>
      </c>
      <c r="F62" s="7" t="e">
        <f>COUNTIFS(Sta!$A:$A,$A62,Sta!$L:$L,"&gt;0.5")/$B62</f>
        <v>#DIV/0!</v>
      </c>
      <c r="G62" s="7" t="e">
        <f>COUNTIFS(Sta!$B:$B,$A62,Sta!$L:$L,"&gt;0.5")/$C62</f>
        <v>#DIV/0!</v>
      </c>
      <c r="H62" s="12" t="e">
        <f>(COUNTIFS(Sta!$A:$A,$A62,Sta!$L:$L,"&gt;1.5") +COUNTIFS(Sta!$B:$B,$A62,Sta!$L:$L,"&gt;1.5"))/$D62</f>
        <v>#DIV/0!</v>
      </c>
      <c r="I62" s="7" t="e">
        <f>COUNTIFS(Sta!$A:$A,$A62,Sta!$L:$L,"&gt;1.5")/$B62</f>
        <v>#DIV/0!</v>
      </c>
      <c r="J62" s="7" t="e">
        <f>COUNTIFS(Sta!$B:$B,$A62,Sta!$L:$L,"&gt;1.5")/$C62</f>
        <v>#DIV/0!</v>
      </c>
      <c r="K62" s="12" t="e">
        <f>(COUNTIFS(Sta!$A:$A,$A62,Sta!$H:$H,"&gt;0.5") +COUNTIFS(Sta!$B:$B,$A62,Sta!$J:$J,"&gt;0.5"))/$D62</f>
        <v>#DIV/0!</v>
      </c>
      <c r="L62" s="7" t="e">
        <f>COUNTIFS(Sta!$A:$A,$A62,Sta!$H:$H,"&gt;0.5")/$B62</f>
        <v>#DIV/0!</v>
      </c>
      <c r="M62" s="7" t="e">
        <f>COUNTIFS(Sta!$B:$B,$A62,Sta!$J:$J,"&gt;0.5")/$C62</f>
        <v>#DIV/0!</v>
      </c>
      <c r="N62" s="12" t="e">
        <f>(COUNTIFS(Sta!$A:$A,$A62,Sta!$H:$H,"&gt;1.5") +COUNTIFS(Sta!$B:$B,$A62,Sta!$J:$J,"&gt;1.5"))/$D62</f>
        <v>#DIV/0!</v>
      </c>
      <c r="O62" s="7" t="e">
        <f>COUNTIFS(Sta!$A:$A,$A62,Sta!$H:$H,"&gt;1.5")/$B62</f>
        <v>#DIV/0!</v>
      </c>
      <c r="P62" s="7" t="e">
        <f>COUNTIFS(Sta!$B:$B,$A62,Sta!$J:$J,"&gt;1.5")/$C62</f>
        <v>#DIV/0!</v>
      </c>
      <c r="Q62" s="12" t="e">
        <f>(COUNTIFS(Sta!$A:$A,$A62,Sta!$I:$I,"&gt;0.5") +COUNTIFS(Sta!$B:$B,$A62,Sta!$K:$K,"&gt;0.5"))/$D62</f>
        <v>#DIV/0!</v>
      </c>
      <c r="R62" s="7" t="e">
        <f>COUNTIFS(Sta!$A:$A,$A62,Sta!$I:$I,"&gt;0.5")/$B62</f>
        <v>#DIV/0!</v>
      </c>
      <c r="S62" s="7" t="e">
        <f>COUNTIFS(Sta!$B:$B,$A62,Sta!$K:$K,"&gt;0.5")/$C62</f>
        <v>#DIV/0!</v>
      </c>
      <c r="T62" s="12" t="e">
        <f>(COUNTIFS(Sta!$A:$A,$A62,Sta!$I:$I,"&gt;1.5") +COUNTIFS(Sta!$B:$B,$A62,Sta!$K:$K,"&gt;1.5"))/$D62</f>
        <v>#DIV/0!</v>
      </c>
      <c r="U62" s="7" t="e">
        <f>COUNTIFS(Sta!$A:$A,$A62,Sta!$I:$I,"&gt;1.5")/$B62</f>
        <v>#DIV/0!</v>
      </c>
      <c r="V62" s="7" t="e">
        <f>COUNTIFS(Sta!$B:$B,$A62,Sta!$K:$K,"&gt;1.5")/$C62</f>
        <v>#DIV/0!</v>
      </c>
    </row>
    <row r="63" spans="1:22" x14ac:dyDescent="0.3">
      <c r="A63" t="s">
        <v>184</v>
      </c>
      <c r="B63" s="9">
        <f>COUNTIF(Sta!A:A,A63)</f>
        <v>0</v>
      </c>
      <c r="C63" s="4">
        <f>COUNTIF(Sta!B:B,A63)</f>
        <v>0</v>
      </c>
      <c r="D63" s="4">
        <f t="shared" si="3"/>
        <v>0</v>
      </c>
      <c r="E63" s="12" t="e">
        <f>(COUNTIFS(Sta!$A:$A,$A63,Sta!$L:$L,"&gt;0.5") +COUNTIFS(Sta!$B:$B,$A63,Sta!$L:$L,"&gt;0.5"))/$D63</f>
        <v>#DIV/0!</v>
      </c>
      <c r="F63" s="7" t="e">
        <f>COUNTIFS(Sta!$A:$A,$A63,Sta!$L:$L,"&gt;0.5")/$B63</f>
        <v>#DIV/0!</v>
      </c>
      <c r="G63" s="7" t="e">
        <f>COUNTIFS(Sta!$B:$B,$A63,Sta!$L:$L,"&gt;0.5")/$C63</f>
        <v>#DIV/0!</v>
      </c>
      <c r="H63" s="12" t="e">
        <f>(COUNTIFS(Sta!$A:$A,$A63,Sta!$L:$L,"&gt;1.5") +COUNTIFS(Sta!$B:$B,$A63,Sta!$L:$L,"&gt;1.5"))/$D63</f>
        <v>#DIV/0!</v>
      </c>
      <c r="I63" s="7" t="e">
        <f>COUNTIFS(Sta!$A:$A,$A63,Sta!$L:$L,"&gt;1.5")/$B63</f>
        <v>#DIV/0!</v>
      </c>
      <c r="J63" s="7" t="e">
        <f>COUNTIFS(Sta!$B:$B,$A63,Sta!$L:$L,"&gt;1.5")/$C63</f>
        <v>#DIV/0!</v>
      </c>
      <c r="K63" s="12" t="e">
        <f>(COUNTIFS(Sta!$A:$A,$A63,Sta!$H:$H,"&gt;0.5") +COUNTIFS(Sta!$B:$B,$A63,Sta!$J:$J,"&gt;0.5"))/$D63</f>
        <v>#DIV/0!</v>
      </c>
      <c r="L63" s="7" t="e">
        <f>COUNTIFS(Sta!$A:$A,$A63,Sta!$H:$H,"&gt;0.5")/$B63</f>
        <v>#DIV/0!</v>
      </c>
      <c r="M63" s="7" t="e">
        <f>COUNTIFS(Sta!$B:$B,$A63,Sta!$J:$J,"&gt;0.5")/$C63</f>
        <v>#DIV/0!</v>
      </c>
      <c r="N63" s="12" t="e">
        <f>(COUNTIFS(Sta!$A:$A,$A63,Sta!$H:$H,"&gt;1.5") +COUNTIFS(Sta!$B:$B,$A63,Sta!$J:$J,"&gt;1.5"))/$D63</f>
        <v>#DIV/0!</v>
      </c>
      <c r="O63" s="7" t="e">
        <f>COUNTIFS(Sta!$A:$A,$A63,Sta!$H:$H,"&gt;1.5")/$B63</f>
        <v>#DIV/0!</v>
      </c>
      <c r="P63" s="7" t="e">
        <f>COUNTIFS(Sta!$B:$B,$A63,Sta!$J:$J,"&gt;1.5")/$C63</f>
        <v>#DIV/0!</v>
      </c>
      <c r="Q63" s="12" t="e">
        <f>(COUNTIFS(Sta!$A:$A,$A63,Sta!$I:$I,"&gt;0.5") +COUNTIFS(Sta!$B:$B,$A63,Sta!$K:$K,"&gt;0.5"))/$D63</f>
        <v>#DIV/0!</v>
      </c>
      <c r="R63" s="7" t="e">
        <f>COUNTIFS(Sta!$A:$A,$A63,Sta!$I:$I,"&gt;0.5")/$B63</f>
        <v>#DIV/0!</v>
      </c>
      <c r="S63" s="7" t="e">
        <f>COUNTIFS(Sta!$B:$B,$A63,Sta!$K:$K,"&gt;0.5")/$C63</f>
        <v>#DIV/0!</v>
      </c>
      <c r="T63" s="12" t="e">
        <f>(COUNTIFS(Sta!$A:$A,$A63,Sta!$I:$I,"&gt;1.5") +COUNTIFS(Sta!$B:$B,$A63,Sta!$K:$K,"&gt;1.5"))/$D63</f>
        <v>#DIV/0!</v>
      </c>
      <c r="U63" s="7" t="e">
        <f>COUNTIFS(Sta!$A:$A,$A63,Sta!$I:$I,"&gt;1.5")/$B63</f>
        <v>#DIV/0!</v>
      </c>
      <c r="V63" s="7" t="e">
        <f>COUNTIFS(Sta!$B:$B,$A63,Sta!$K:$K,"&gt;1.5")/$C63</f>
        <v>#DIV/0!</v>
      </c>
    </row>
    <row r="64" spans="1:22" x14ac:dyDescent="0.3">
      <c r="A64" t="s">
        <v>190</v>
      </c>
      <c r="B64" s="9">
        <f>COUNTIF(Sta!A:A,A64)</f>
        <v>0</v>
      </c>
      <c r="C64" s="4">
        <f>COUNTIF(Sta!B:B,A64)</f>
        <v>0</v>
      </c>
      <c r="D64" s="4">
        <f t="shared" si="3"/>
        <v>0</v>
      </c>
      <c r="E64" s="12" t="e">
        <f>(COUNTIFS(Sta!$A:$A,$A64,Sta!$L:$L,"&gt;0.5") +COUNTIFS(Sta!$B:$B,$A64,Sta!$L:$L,"&gt;0.5"))/$D64</f>
        <v>#DIV/0!</v>
      </c>
      <c r="F64" s="7" t="e">
        <f>COUNTIFS(Sta!$A:$A,$A64,Sta!$L:$L,"&gt;0.5")/$B64</f>
        <v>#DIV/0!</v>
      </c>
      <c r="G64" s="7" t="e">
        <f>COUNTIFS(Sta!$B:$B,$A64,Sta!$L:$L,"&gt;0.5")/$C64</f>
        <v>#DIV/0!</v>
      </c>
      <c r="H64" s="12" t="e">
        <f>(COUNTIFS(Sta!$A:$A,$A64,Sta!$L:$L,"&gt;1.5") +COUNTIFS(Sta!$B:$B,$A64,Sta!$L:$L,"&gt;1.5"))/$D64</f>
        <v>#DIV/0!</v>
      </c>
      <c r="I64" s="7" t="e">
        <f>COUNTIFS(Sta!$A:$A,$A64,Sta!$L:$L,"&gt;1.5")/$B64</f>
        <v>#DIV/0!</v>
      </c>
      <c r="J64" s="7" t="e">
        <f>COUNTIFS(Sta!$B:$B,$A64,Sta!$L:$L,"&gt;1.5")/$C64</f>
        <v>#DIV/0!</v>
      </c>
      <c r="K64" s="12" t="e">
        <f>(COUNTIFS(Sta!$A:$A,$A64,Sta!$H:$H,"&gt;0.5") +COUNTIFS(Sta!$B:$B,$A64,Sta!$J:$J,"&gt;0.5"))/$D64</f>
        <v>#DIV/0!</v>
      </c>
      <c r="L64" s="7" t="e">
        <f>COUNTIFS(Sta!$A:$A,$A64,Sta!$H:$H,"&gt;0.5")/$B64</f>
        <v>#DIV/0!</v>
      </c>
      <c r="M64" s="7" t="e">
        <f>COUNTIFS(Sta!$B:$B,$A64,Sta!$J:$J,"&gt;0.5")/$C64</f>
        <v>#DIV/0!</v>
      </c>
      <c r="N64" s="12" t="e">
        <f>(COUNTIFS(Sta!$A:$A,$A64,Sta!$H:$H,"&gt;1.5") +COUNTIFS(Sta!$B:$B,$A64,Sta!$J:$J,"&gt;1.5"))/$D64</f>
        <v>#DIV/0!</v>
      </c>
      <c r="O64" s="7" t="e">
        <f>COUNTIFS(Sta!$A:$A,$A64,Sta!$H:$H,"&gt;1.5")/$B64</f>
        <v>#DIV/0!</v>
      </c>
      <c r="P64" s="7" t="e">
        <f>COUNTIFS(Sta!$B:$B,$A64,Sta!$J:$J,"&gt;1.5")/$C64</f>
        <v>#DIV/0!</v>
      </c>
      <c r="Q64" s="12" t="e">
        <f>(COUNTIFS(Sta!$A:$A,$A64,Sta!$I:$I,"&gt;0.5") +COUNTIFS(Sta!$B:$B,$A64,Sta!$K:$K,"&gt;0.5"))/$D64</f>
        <v>#DIV/0!</v>
      </c>
      <c r="R64" s="7" t="e">
        <f>COUNTIFS(Sta!$A:$A,$A64,Sta!$I:$I,"&gt;0.5")/$B64</f>
        <v>#DIV/0!</v>
      </c>
      <c r="S64" s="7" t="e">
        <f>COUNTIFS(Sta!$B:$B,$A64,Sta!$K:$K,"&gt;0.5")/$C64</f>
        <v>#DIV/0!</v>
      </c>
      <c r="T64" s="12" t="e">
        <f>(COUNTIFS(Sta!$A:$A,$A64,Sta!$I:$I,"&gt;1.5") +COUNTIFS(Sta!$B:$B,$A64,Sta!$K:$K,"&gt;1.5"))/$D64</f>
        <v>#DIV/0!</v>
      </c>
      <c r="U64" s="7" t="e">
        <f>COUNTIFS(Sta!$A:$A,$A64,Sta!$I:$I,"&gt;1.5")/$B64</f>
        <v>#DIV/0!</v>
      </c>
      <c r="V64" s="7" t="e">
        <f>COUNTIFS(Sta!$B:$B,$A64,Sta!$K:$K,"&gt;1.5")/$C64</f>
        <v>#DIV/0!</v>
      </c>
    </row>
    <row r="65" spans="1:22" x14ac:dyDescent="0.3">
      <c r="A65" t="s">
        <v>187</v>
      </c>
      <c r="B65" s="9">
        <f>COUNTIF(Sta!A:A,A65)</f>
        <v>0</v>
      </c>
      <c r="C65" s="4">
        <f>COUNTIF(Sta!B:B,A65)</f>
        <v>0</v>
      </c>
      <c r="D65" s="4">
        <f t="shared" si="3"/>
        <v>0</v>
      </c>
      <c r="E65" s="12" t="e">
        <f>(COUNTIFS(Sta!$A:$A,$A65,Sta!$L:$L,"&gt;0.5") +COUNTIFS(Sta!$B:$B,$A65,Sta!$L:$L,"&gt;0.5"))/$D65</f>
        <v>#DIV/0!</v>
      </c>
      <c r="F65" s="7" t="e">
        <f>COUNTIFS(Sta!$A:$A,$A65,Sta!$L:$L,"&gt;0.5")/$B65</f>
        <v>#DIV/0!</v>
      </c>
      <c r="G65" s="7" t="e">
        <f>COUNTIFS(Sta!$B:$B,$A65,Sta!$L:$L,"&gt;0.5")/$C65</f>
        <v>#DIV/0!</v>
      </c>
      <c r="H65" s="12" t="e">
        <f>(COUNTIFS(Sta!$A:$A,$A65,Sta!$L:$L,"&gt;1.5") +COUNTIFS(Sta!$B:$B,$A65,Sta!$L:$L,"&gt;1.5"))/$D65</f>
        <v>#DIV/0!</v>
      </c>
      <c r="I65" s="7" t="e">
        <f>COUNTIFS(Sta!$A:$A,$A65,Sta!$L:$L,"&gt;1.5")/$B65</f>
        <v>#DIV/0!</v>
      </c>
      <c r="J65" s="7" t="e">
        <f>COUNTIFS(Sta!$B:$B,$A65,Sta!$L:$L,"&gt;1.5")/$C65</f>
        <v>#DIV/0!</v>
      </c>
      <c r="K65" s="12" t="e">
        <f>(COUNTIFS(Sta!$A:$A,$A65,Sta!$H:$H,"&gt;0.5") +COUNTIFS(Sta!$B:$B,$A65,Sta!$J:$J,"&gt;0.5"))/$D65</f>
        <v>#DIV/0!</v>
      </c>
      <c r="L65" s="7" t="e">
        <f>COUNTIFS(Sta!$A:$A,$A65,Sta!$H:$H,"&gt;0.5")/$B65</f>
        <v>#DIV/0!</v>
      </c>
      <c r="M65" s="7" t="e">
        <f>COUNTIFS(Sta!$B:$B,$A65,Sta!$J:$J,"&gt;0.5")/$C65</f>
        <v>#DIV/0!</v>
      </c>
      <c r="N65" s="12" t="e">
        <f>(COUNTIFS(Sta!$A:$A,$A65,Sta!$H:$H,"&gt;1.5") +COUNTIFS(Sta!$B:$B,$A65,Sta!$J:$J,"&gt;1.5"))/$D65</f>
        <v>#DIV/0!</v>
      </c>
      <c r="O65" s="7" t="e">
        <f>COUNTIFS(Sta!$A:$A,$A65,Sta!$H:$H,"&gt;1.5")/$B65</f>
        <v>#DIV/0!</v>
      </c>
      <c r="P65" s="7" t="e">
        <f>COUNTIFS(Sta!$B:$B,$A65,Sta!$J:$J,"&gt;1.5")/$C65</f>
        <v>#DIV/0!</v>
      </c>
      <c r="Q65" s="12" t="e">
        <f>(COUNTIFS(Sta!$A:$A,$A65,Sta!$I:$I,"&gt;0.5") +COUNTIFS(Sta!$B:$B,$A65,Sta!$K:$K,"&gt;0.5"))/$D65</f>
        <v>#DIV/0!</v>
      </c>
      <c r="R65" s="7" t="e">
        <f>COUNTIFS(Sta!$A:$A,$A65,Sta!$I:$I,"&gt;0.5")/$B65</f>
        <v>#DIV/0!</v>
      </c>
      <c r="S65" s="7" t="e">
        <f>COUNTIFS(Sta!$B:$B,$A65,Sta!$K:$K,"&gt;0.5")/$C65</f>
        <v>#DIV/0!</v>
      </c>
      <c r="T65" s="12" t="e">
        <f>(COUNTIFS(Sta!$A:$A,$A65,Sta!$I:$I,"&gt;1.5") +COUNTIFS(Sta!$B:$B,$A65,Sta!$K:$K,"&gt;1.5"))/$D65</f>
        <v>#DIV/0!</v>
      </c>
      <c r="U65" s="7" t="e">
        <f>COUNTIFS(Sta!$A:$A,$A65,Sta!$I:$I,"&gt;1.5")/$B65</f>
        <v>#DIV/0!</v>
      </c>
      <c r="V65" s="7" t="e">
        <f>COUNTIFS(Sta!$B:$B,$A65,Sta!$K:$K,"&gt;1.5")/$C65</f>
        <v>#DIV/0!</v>
      </c>
    </row>
    <row r="66" spans="1:22" x14ac:dyDescent="0.3">
      <c r="A66" t="s">
        <v>180</v>
      </c>
      <c r="B66" s="9">
        <f>COUNTIF(Sta!A:A,A66)</f>
        <v>0</v>
      </c>
      <c r="C66" s="4">
        <f>COUNTIF(Sta!B:B,A66)</f>
        <v>0</v>
      </c>
      <c r="D66" s="4">
        <f t="shared" si="3"/>
        <v>0</v>
      </c>
      <c r="E66" s="12" t="e">
        <f>(COUNTIFS(Sta!$A:$A,$A66,Sta!$L:$L,"&gt;0.5") +COUNTIFS(Sta!$B:$B,$A66,Sta!$L:$L,"&gt;0.5"))/$D66</f>
        <v>#DIV/0!</v>
      </c>
      <c r="F66" s="7" t="e">
        <f>COUNTIFS(Sta!$A:$A,$A66,Sta!$L:$L,"&gt;0.5")/$B66</f>
        <v>#DIV/0!</v>
      </c>
      <c r="G66" s="7" t="e">
        <f>COUNTIFS(Sta!$B:$B,$A66,Sta!$L:$L,"&gt;0.5")/$C66</f>
        <v>#DIV/0!</v>
      </c>
      <c r="H66" s="12" t="e">
        <f>(COUNTIFS(Sta!$A:$A,$A66,Sta!$L:$L,"&gt;1.5") +COUNTIFS(Sta!$B:$B,$A66,Sta!$L:$L,"&gt;1.5"))/$D66</f>
        <v>#DIV/0!</v>
      </c>
      <c r="I66" s="7" t="e">
        <f>COUNTIFS(Sta!$A:$A,$A66,Sta!$L:$L,"&gt;1.5")/$B66</f>
        <v>#DIV/0!</v>
      </c>
      <c r="J66" s="7" t="e">
        <f>COUNTIFS(Sta!$B:$B,$A66,Sta!$L:$L,"&gt;1.5")/$C66</f>
        <v>#DIV/0!</v>
      </c>
      <c r="K66" s="12" t="e">
        <f>(COUNTIFS(Sta!$A:$A,$A66,Sta!$H:$H,"&gt;0.5") +COUNTIFS(Sta!$B:$B,$A66,Sta!$J:$J,"&gt;0.5"))/$D66</f>
        <v>#DIV/0!</v>
      </c>
      <c r="L66" s="7" t="e">
        <f>COUNTIFS(Sta!$A:$A,$A66,Sta!$H:$H,"&gt;0.5")/$B66</f>
        <v>#DIV/0!</v>
      </c>
      <c r="M66" s="7" t="e">
        <f>COUNTIFS(Sta!$B:$B,$A66,Sta!$J:$J,"&gt;0.5")/$C66</f>
        <v>#DIV/0!</v>
      </c>
      <c r="N66" s="12" t="e">
        <f>(COUNTIFS(Sta!$A:$A,$A66,Sta!$H:$H,"&gt;1.5") +COUNTIFS(Sta!$B:$B,$A66,Sta!$J:$J,"&gt;1.5"))/$D66</f>
        <v>#DIV/0!</v>
      </c>
      <c r="O66" s="7" t="e">
        <f>COUNTIFS(Sta!$A:$A,$A66,Sta!$H:$H,"&gt;1.5")/$B66</f>
        <v>#DIV/0!</v>
      </c>
      <c r="P66" s="7" t="e">
        <f>COUNTIFS(Sta!$B:$B,$A66,Sta!$J:$J,"&gt;1.5")/$C66</f>
        <v>#DIV/0!</v>
      </c>
      <c r="Q66" s="12" t="e">
        <f>(COUNTIFS(Sta!$A:$A,$A66,Sta!$I:$I,"&gt;0.5") +COUNTIFS(Sta!$B:$B,$A66,Sta!$K:$K,"&gt;0.5"))/$D66</f>
        <v>#DIV/0!</v>
      </c>
      <c r="R66" s="7" t="e">
        <f>COUNTIFS(Sta!$A:$A,$A66,Sta!$I:$I,"&gt;0.5")/$B66</f>
        <v>#DIV/0!</v>
      </c>
      <c r="S66" s="7" t="e">
        <f>COUNTIFS(Sta!$B:$B,$A66,Sta!$K:$K,"&gt;0.5")/$C66</f>
        <v>#DIV/0!</v>
      </c>
      <c r="T66" s="12" t="e">
        <f>(COUNTIFS(Sta!$A:$A,$A66,Sta!$I:$I,"&gt;1.5") +COUNTIFS(Sta!$B:$B,$A66,Sta!$K:$K,"&gt;1.5"))/$D66</f>
        <v>#DIV/0!</v>
      </c>
      <c r="U66" s="7" t="e">
        <f>COUNTIFS(Sta!$A:$A,$A66,Sta!$I:$I,"&gt;1.5")/$B66</f>
        <v>#DIV/0!</v>
      </c>
      <c r="V66" s="7" t="e">
        <f>COUNTIFS(Sta!$B:$B,$A66,Sta!$K:$K,"&gt;1.5")/$C66</f>
        <v>#DIV/0!</v>
      </c>
    </row>
    <row r="67" spans="1:22" x14ac:dyDescent="0.3">
      <c r="A67" t="s">
        <v>175</v>
      </c>
      <c r="B67" s="9">
        <f>COUNTIF(Sta!A:A,A67)</f>
        <v>0</v>
      </c>
      <c r="C67" s="4">
        <f>COUNTIF(Sta!B:B,A67)</f>
        <v>0</v>
      </c>
      <c r="D67" s="4">
        <f t="shared" si="3"/>
        <v>0</v>
      </c>
      <c r="E67" s="12" t="e">
        <f>(COUNTIFS(Sta!$A:$A,$A67,Sta!$L:$L,"&gt;0.5") +COUNTIFS(Sta!$B:$B,$A67,Sta!$L:$L,"&gt;0.5"))/$D67</f>
        <v>#DIV/0!</v>
      </c>
      <c r="F67" s="7" t="e">
        <f>COUNTIFS(Sta!$A:$A,$A67,Sta!$L:$L,"&gt;0.5")/$B67</f>
        <v>#DIV/0!</v>
      </c>
      <c r="G67" s="7" t="e">
        <f>COUNTIFS(Sta!$B:$B,$A67,Sta!$L:$L,"&gt;0.5")/$C67</f>
        <v>#DIV/0!</v>
      </c>
      <c r="H67" s="12" t="e">
        <f>(COUNTIFS(Sta!$A:$A,$A67,Sta!$L:$L,"&gt;1.5") +COUNTIFS(Sta!$B:$B,$A67,Sta!$L:$L,"&gt;1.5"))/$D67</f>
        <v>#DIV/0!</v>
      </c>
      <c r="I67" s="7" t="e">
        <f>COUNTIFS(Sta!$A:$A,$A67,Sta!$L:$L,"&gt;1.5")/$B67</f>
        <v>#DIV/0!</v>
      </c>
      <c r="J67" s="7" t="e">
        <f>COUNTIFS(Sta!$B:$B,$A67,Sta!$L:$L,"&gt;1.5")/$C67</f>
        <v>#DIV/0!</v>
      </c>
      <c r="K67" s="12" t="e">
        <f>(COUNTIFS(Sta!$A:$A,$A67,Sta!$H:$H,"&gt;0.5") +COUNTIFS(Sta!$B:$B,$A67,Sta!$J:$J,"&gt;0.5"))/$D67</f>
        <v>#DIV/0!</v>
      </c>
      <c r="L67" s="7" t="e">
        <f>COUNTIFS(Sta!$A:$A,$A67,Sta!$H:$H,"&gt;0.5")/$B67</f>
        <v>#DIV/0!</v>
      </c>
      <c r="M67" s="7" t="e">
        <f>COUNTIFS(Sta!$B:$B,$A67,Sta!$J:$J,"&gt;0.5")/$C67</f>
        <v>#DIV/0!</v>
      </c>
      <c r="N67" s="12" t="e">
        <f>(COUNTIFS(Sta!$A:$A,$A67,Sta!$H:$H,"&gt;1.5") +COUNTIFS(Sta!$B:$B,$A67,Sta!$J:$J,"&gt;1.5"))/$D67</f>
        <v>#DIV/0!</v>
      </c>
      <c r="O67" s="7" t="e">
        <f>COUNTIFS(Sta!$A:$A,$A67,Sta!$H:$H,"&gt;1.5")/$B67</f>
        <v>#DIV/0!</v>
      </c>
      <c r="P67" s="7" t="e">
        <f>COUNTIFS(Sta!$B:$B,$A67,Sta!$J:$J,"&gt;1.5")/$C67</f>
        <v>#DIV/0!</v>
      </c>
      <c r="Q67" s="12" t="e">
        <f>(COUNTIFS(Sta!$A:$A,$A67,Sta!$I:$I,"&gt;0.5") +COUNTIFS(Sta!$B:$B,$A67,Sta!$K:$K,"&gt;0.5"))/$D67</f>
        <v>#DIV/0!</v>
      </c>
      <c r="R67" s="7" t="e">
        <f>COUNTIFS(Sta!$A:$A,$A67,Sta!$I:$I,"&gt;0.5")/$B67</f>
        <v>#DIV/0!</v>
      </c>
      <c r="S67" s="7" t="e">
        <f>COUNTIFS(Sta!$B:$B,$A67,Sta!$K:$K,"&gt;0.5")/$C67</f>
        <v>#DIV/0!</v>
      </c>
      <c r="T67" s="12" t="e">
        <f>(COUNTIFS(Sta!$A:$A,$A67,Sta!$I:$I,"&gt;1.5") +COUNTIFS(Sta!$B:$B,$A67,Sta!$K:$K,"&gt;1.5"))/$D67</f>
        <v>#DIV/0!</v>
      </c>
      <c r="U67" s="7" t="e">
        <f>COUNTIFS(Sta!$A:$A,$A67,Sta!$I:$I,"&gt;1.5")/$B67</f>
        <v>#DIV/0!</v>
      </c>
      <c r="V67" s="7" t="e">
        <f>COUNTIFS(Sta!$B:$B,$A67,Sta!$K:$K,"&gt;1.5")/$C67</f>
        <v>#DIV/0!</v>
      </c>
    </row>
    <row r="68" spans="1:22" x14ac:dyDescent="0.3">
      <c r="A68" t="s">
        <v>183</v>
      </c>
      <c r="B68" s="9">
        <f>COUNTIF(Sta!A:A,A68)</f>
        <v>0</v>
      </c>
      <c r="C68" s="4">
        <f>COUNTIF(Sta!B:B,A68)</f>
        <v>0</v>
      </c>
      <c r="D68" s="4">
        <f t="shared" si="3"/>
        <v>0</v>
      </c>
      <c r="E68" s="12" t="e">
        <f>(COUNTIFS(Sta!$A:$A,$A68,Sta!$L:$L,"&gt;0.5") +COUNTIFS(Sta!$B:$B,$A68,Sta!$L:$L,"&gt;0.5"))/$D68</f>
        <v>#DIV/0!</v>
      </c>
      <c r="F68" s="7" t="e">
        <f>COUNTIFS(Sta!$A:$A,$A68,Sta!$L:$L,"&gt;0.5")/$B68</f>
        <v>#DIV/0!</v>
      </c>
      <c r="G68" s="7" t="e">
        <f>COUNTIFS(Sta!$B:$B,$A68,Sta!$L:$L,"&gt;0.5")/$C68</f>
        <v>#DIV/0!</v>
      </c>
      <c r="H68" s="12" t="e">
        <f>(COUNTIFS(Sta!$A:$A,$A68,Sta!$L:$L,"&gt;1.5") +COUNTIFS(Sta!$B:$B,$A68,Sta!$L:$L,"&gt;1.5"))/$D68</f>
        <v>#DIV/0!</v>
      </c>
      <c r="I68" s="7" t="e">
        <f>COUNTIFS(Sta!$A:$A,$A68,Sta!$L:$L,"&gt;1.5")/$B68</f>
        <v>#DIV/0!</v>
      </c>
      <c r="J68" s="7" t="e">
        <f>COUNTIFS(Sta!$B:$B,$A68,Sta!$L:$L,"&gt;1.5")/$C68</f>
        <v>#DIV/0!</v>
      </c>
      <c r="K68" s="12" t="e">
        <f>(COUNTIFS(Sta!$A:$A,$A68,Sta!$H:$H,"&gt;0.5") +COUNTIFS(Sta!$B:$B,$A68,Sta!$J:$J,"&gt;0.5"))/$D68</f>
        <v>#DIV/0!</v>
      </c>
      <c r="L68" s="7" t="e">
        <f>COUNTIFS(Sta!$A:$A,$A68,Sta!$H:$H,"&gt;0.5")/$B68</f>
        <v>#DIV/0!</v>
      </c>
      <c r="M68" s="7" t="e">
        <f>COUNTIFS(Sta!$B:$B,$A68,Sta!$J:$J,"&gt;0.5")/$C68</f>
        <v>#DIV/0!</v>
      </c>
      <c r="N68" s="12" t="e">
        <f>(COUNTIFS(Sta!$A:$A,$A68,Sta!$H:$H,"&gt;1.5") +COUNTIFS(Sta!$B:$B,$A68,Sta!$J:$J,"&gt;1.5"))/$D68</f>
        <v>#DIV/0!</v>
      </c>
      <c r="O68" s="7" t="e">
        <f>COUNTIFS(Sta!$A:$A,$A68,Sta!$H:$H,"&gt;1.5")/$B68</f>
        <v>#DIV/0!</v>
      </c>
      <c r="P68" s="7" t="e">
        <f>COUNTIFS(Sta!$B:$B,$A68,Sta!$J:$J,"&gt;1.5")/$C68</f>
        <v>#DIV/0!</v>
      </c>
      <c r="Q68" s="12" t="e">
        <f>(COUNTIFS(Sta!$A:$A,$A68,Sta!$I:$I,"&gt;0.5") +COUNTIFS(Sta!$B:$B,$A68,Sta!$K:$K,"&gt;0.5"))/$D68</f>
        <v>#DIV/0!</v>
      </c>
      <c r="R68" s="7" t="e">
        <f>COUNTIFS(Sta!$A:$A,$A68,Sta!$I:$I,"&gt;0.5")/$B68</f>
        <v>#DIV/0!</v>
      </c>
      <c r="S68" s="7" t="e">
        <f>COUNTIFS(Sta!$B:$B,$A68,Sta!$K:$K,"&gt;0.5")/$C68</f>
        <v>#DIV/0!</v>
      </c>
      <c r="T68" s="12" t="e">
        <f>(COUNTIFS(Sta!$A:$A,$A68,Sta!$I:$I,"&gt;1.5") +COUNTIFS(Sta!$B:$B,$A68,Sta!$K:$K,"&gt;1.5"))/$D68</f>
        <v>#DIV/0!</v>
      </c>
      <c r="U68" s="7" t="e">
        <f>COUNTIFS(Sta!$A:$A,$A68,Sta!$I:$I,"&gt;1.5")/$B68</f>
        <v>#DIV/0!</v>
      </c>
      <c r="V68" s="7" t="e">
        <f>COUNTIFS(Sta!$B:$B,$A68,Sta!$K:$K,"&gt;1.5")/$C68</f>
        <v>#DIV/0!</v>
      </c>
    </row>
    <row r="69" spans="1:22" x14ac:dyDescent="0.3">
      <c r="A69" t="s">
        <v>193</v>
      </c>
      <c r="B69" s="9">
        <f>COUNTIF(Sta!A:A,A69)</f>
        <v>0</v>
      </c>
      <c r="C69" s="4">
        <f>COUNTIF(Sta!B:B,A69)</f>
        <v>0</v>
      </c>
      <c r="D69" s="4">
        <f t="shared" si="3"/>
        <v>0</v>
      </c>
      <c r="E69" s="12" t="e">
        <f>(COUNTIFS(Sta!$A:$A,$A69,Sta!$L:$L,"&gt;0.5") +COUNTIFS(Sta!$B:$B,$A69,Sta!$L:$L,"&gt;0.5"))/$D69</f>
        <v>#DIV/0!</v>
      </c>
      <c r="F69" s="7" t="e">
        <f>COUNTIFS(Sta!$A:$A,$A69,Sta!$L:$L,"&gt;0.5")/$B69</f>
        <v>#DIV/0!</v>
      </c>
      <c r="G69" s="7" t="e">
        <f>COUNTIFS(Sta!$B:$B,$A69,Sta!$L:$L,"&gt;0.5")/$C69</f>
        <v>#DIV/0!</v>
      </c>
      <c r="H69" s="12" t="e">
        <f>(COUNTIFS(Sta!$A:$A,$A69,Sta!$L:$L,"&gt;1.5") +COUNTIFS(Sta!$B:$B,$A69,Sta!$L:$L,"&gt;1.5"))/$D69</f>
        <v>#DIV/0!</v>
      </c>
      <c r="I69" s="7" t="e">
        <f>COUNTIFS(Sta!$A:$A,$A69,Sta!$L:$L,"&gt;1.5")/$B69</f>
        <v>#DIV/0!</v>
      </c>
      <c r="J69" s="7" t="e">
        <f>COUNTIFS(Sta!$B:$B,$A69,Sta!$L:$L,"&gt;1.5")/$C69</f>
        <v>#DIV/0!</v>
      </c>
      <c r="K69" s="12" t="e">
        <f>(COUNTIFS(Sta!$A:$A,$A69,Sta!$H:$H,"&gt;0.5") +COUNTIFS(Sta!$B:$B,$A69,Sta!$J:$J,"&gt;0.5"))/$D69</f>
        <v>#DIV/0!</v>
      </c>
      <c r="L69" s="7" t="e">
        <f>COUNTIFS(Sta!$A:$A,$A69,Sta!$H:$H,"&gt;0.5")/$B69</f>
        <v>#DIV/0!</v>
      </c>
      <c r="M69" s="7" t="e">
        <f>COUNTIFS(Sta!$B:$B,$A69,Sta!$J:$J,"&gt;0.5")/$C69</f>
        <v>#DIV/0!</v>
      </c>
      <c r="N69" s="12" t="e">
        <f>(COUNTIFS(Sta!$A:$A,$A69,Sta!$H:$H,"&gt;1.5") +COUNTIFS(Sta!$B:$B,$A69,Sta!$J:$J,"&gt;1.5"))/$D69</f>
        <v>#DIV/0!</v>
      </c>
      <c r="O69" s="7" t="e">
        <f>COUNTIFS(Sta!$A:$A,$A69,Sta!$H:$H,"&gt;1.5")/$B69</f>
        <v>#DIV/0!</v>
      </c>
      <c r="P69" s="7" t="e">
        <f>COUNTIFS(Sta!$B:$B,$A69,Sta!$J:$J,"&gt;1.5")/$C69</f>
        <v>#DIV/0!</v>
      </c>
      <c r="Q69" s="12" t="e">
        <f>(COUNTIFS(Sta!$A:$A,$A69,Sta!$I:$I,"&gt;0.5") +COUNTIFS(Sta!$B:$B,$A69,Sta!$K:$K,"&gt;0.5"))/$D69</f>
        <v>#DIV/0!</v>
      </c>
      <c r="R69" s="7" t="e">
        <f>COUNTIFS(Sta!$A:$A,$A69,Sta!$I:$I,"&gt;0.5")/$B69</f>
        <v>#DIV/0!</v>
      </c>
      <c r="S69" s="7" t="e">
        <f>COUNTIFS(Sta!$B:$B,$A69,Sta!$K:$K,"&gt;0.5")/$C69</f>
        <v>#DIV/0!</v>
      </c>
      <c r="T69" s="12" t="e">
        <f>(COUNTIFS(Sta!$A:$A,$A69,Sta!$I:$I,"&gt;1.5") +COUNTIFS(Sta!$B:$B,$A69,Sta!$K:$K,"&gt;1.5"))/$D69</f>
        <v>#DIV/0!</v>
      </c>
      <c r="U69" s="7" t="e">
        <f>COUNTIFS(Sta!$A:$A,$A69,Sta!$I:$I,"&gt;1.5")/$B69</f>
        <v>#DIV/0!</v>
      </c>
      <c r="V69" s="7" t="e">
        <f>COUNTIFS(Sta!$B:$B,$A69,Sta!$K:$K,"&gt;1.5")/$C69</f>
        <v>#DIV/0!</v>
      </c>
    </row>
    <row r="70" spans="1:22" x14ac:dyDescent="0.3">
      <c r="A70" t="s">
        <v>170</v>
      </c>
      <c r="B70" s="9">
        <f>COUNTIF(Sta!A:A,A70)</f>
        <v>0</v>
      </c>
      <c r="C70" s="4">
        <f>COUNTIF(Sta!B:B,A70)</f>
        <v>0</v>
      </c>
      <c r="D70" s="4">
        <f t="shared" si="3"/>
        <v>0</v>
      </c>
      <c r="E70" s="12" t="e">
        <f>(COUNTIFS(Sta!$A:$A,$A70,Sta!$L:$L,"&gt;0.5") +COUNTIFS(Sta!$B:$B,$A70,Sta!$L:$L,"&gt;0.5"))/$D70</f>
        <v>#DIV/0!</v>
      </c>
      <c r="F70" s="7" t="e">
        <f>COUNTIFS(Sta!$A:$A,$A70,Sta!$L:$L,"&gt;0.5")/$B70</f>
        <v>#DIV/0!</v>
      </c>
      <c r="G70" s="7" t="e">
        <f>COUNTIFS(Sta!$B:$B,$A70,Sta!$L:$L,"&gt;0.5")/$C70</f>
        <v>#DIV/0!</v>
      </c>
      <c r="H70" s="12" t="e">
        <f>(COUNTIFS(Sta!$A:$A,$A70,Sta!$L:$L,"&gt;1.5") +COUNTIFS(Sta!$B:$B,$A70,Sta!$L:$L,"&gt;1.5"))/$D70</f>
        <v>#DIV/0!</v>
      </c>
      <c r="I70" s="7" t="e">
        <f>COUNTIFS(Sta!$A:$A,$A70,Sta!$L:$L,"&gt;1.5")/$B70</f>
        <v>#DIV/0!</v>
      </c>
      <c r="J70" s="7" t="e">
        <f>COUNTIFS(Sta!$B:$B,$A70,Sta!$L:$L,"&gt;1.5")/$C70</f>
        <v>#DIV/0!</v>
      </c>
      <c r="K70" s="12" t="e">
        <f>(COUNTIFS(Sta!$A:$A,$A70,Sta!$H:$H,"&gt;0.5") +COUNTIFS(Sta!$B:$B,$A70,Sta!$J:$J,"&gt;0.5"))/$D70</f>
        <v>#DIV/0!</v>
      </c>
      <c r="L70" s="7" t="e">
        <f>COUNTIFS(Sta!$A:$A,$A70,Sta!$H:$H,"&gt;0.5")/$B70</f>
        <v>#DIV/0!</v>
      </c>
      <c r="M70" s="7" t="e">
        <f>COUNTIFS(Sta!$B:$B,$A70,Sta!$J:$J,"&gt;0.5")/$C70</f>
        <v>#DIV/0!</v>
      </c>
      <c r="N70" s="12" t="e">
        <f>(COUNTIFS(Sta!$A:$A,$A70,Sta!$H:$H,"&gt;1.5") +COUNTIFS(Sta!$B:$B,$A70,Sta!$J:$J,"&gt;1.5"))/$D70</f>
        <v>#DIV/0!</v>
      </c>
      <c r="O70" s="7" t="e">
        <f>COUNTIFS(Sta!$A:$A,$A70,Sta!$H:$H,"&gt;1.5")/$B70</f>
        <v>#DIV/0!</v>
      </c>
      <c r="P70" s="7" t="e">
        <f>COUNTIFS(Sta!$B:$B,$A70,Sta!$J:$J,"&gt;1.5")/$C70</f>
        <v>#DIV/0!</v>
      </c>
      <c r="Q70" s="12" t="e">
        <f>(COUNTIFS(Sta!$A:$A,$A70,Sta!$I:$I,"&gt;0.5") +COUNTIFS(Sta!$B:$B,$A70,Sta!$K:$K,"&gt;0.5"))/$D70</f>
        <v>#DIV/0!</v>
      </c>
      <c r="R70" s="7" t="e">
        <f>COUNTIFS(Sta!$A:$A,$A70,Sta!$I:$I,"&gt;0.5")/$B70</f>
        <v>#DIV/0!</v>
      </c>
      <c r="S70" s="7" t="e">
        <f>COUNTIFS(Sta!$B:$B,$A70,Sta!$K:$K,"&gt;0.5")/$C70</f>
        <v>#DIV/0!</v>
      </c>
      <c r="T70" s="12" t="e">
        <f>(COUNTIFS(Sta!$A:$A,$A70,Sta!$I:$I,"&gt;1.5") +COUNTIFS(Sta!$B:$B,$A70,Sta!$K:$K,"&gt;1.5"))/$D70</f>
        <v>#DIV/0!</v>
      </c>
      <c r="U70" s="7" t="e">
        <f>COUNTIFS(Sta!$A:$A,$A70,Sta!$I:$I,"&gt;1.5")/$B70</f>
        <v>#DIV/0!</v>
      </c>
      <c r="V70" s="7" t="e">
        <f>COUNTIFS(Sta!$B:$B,$A70,Sta!$K:$K,"&gt;1.5")/$C70</f>
        <v>#DIV/0!</v>
      </c>
    </row>
    <row r="71" spans="1:22" x14ac:dyDescent="0.3">
      <c r="A71" t="s">
        <v>174</v>
      </c>
      <c r="B71" s="9">
        <f>COUNTIF(Sta!A:A,A71)</f>
        <v>0</v>
      </c>
      <c r="C71" s="4">
        <f>COUNTIF(Sta!B:B,A71)</f>
        <v>0</v>
      </c>
      <c r="D71" s="4">
        <f t="shared" si="3"/>
        <v>0</v>
      </c>
      <c r="E71" s="12" t="e">
        <f>(COUNTIFS(Sta!$A:$A,$A71,Sta!$L:$L,"&gt;0.5") +COUNTIFS(Sta!$B:$B,$A71,Sta!$L:$L,"&gt;0.5"))/$D71</f>
        <v>#DIV/0!</v>
      </c>
      <c r="F71" s="7" t="e">
        <f>COUNTIFS(Sta!$A:$A,$A71,Sta!$L:$L,"&gt;0.5")/$B71</f>
        <v>#DIV/0!</v>
      </c>
      <c r="G71" s="7" t="e">
        <f>COUNTIFS(Sta!$B:$B,$A71,Sta!$L:$L,"&gt;0.5")/$C71</f>
        <v>#DIV/0!</v>
      </c>
      <c r="H71" s="12" t="e">
        <f>(COUNTIFS(Sta!$A:$A,$A71,Sta!$L:$L,"&gt;1.5") +COUNTIFS(Sta!$B:$B,$A71,Sta!$L:$L,"&gt;1.5"))/$D71</f>
        <v>#DIV/0!</v>
      </c>
      <c r="I71" s="7" t="e">
        <f>COUNTIFS(Sta!$A:$A,$A71,Sta!$L:$L,"&gt;1.5")/$B71</f>
        <v>#DIV/0!</v>
      </c>
      <c r="J71" s="7" t="e">
        <f>COUNTIFS(Sta!$B:$B,$A71,Sta!$L:$L,"&gt;1.5")/$C71</f>
        <v>#DIV/0!</v>
      </c>
      <c r="K71" s="12" t="e">
        <f>(COUNTIFS(Sta!$A:$A,$A71,Sta!$H:$H,"&gt;0.5") +COUNTIFS(Sta!$B:$B,$A71,Sta!$J:$J,"&gt;0.5"))/$D71</f>
        <v>#DIV/0!</v>
      </c>
      <c r="L71" s="7" t="e">
        <f>COUNTIFS(Sta!$A:$A,$A71,Sta!$H:$H,"&gt;0.5")/$B71</f>
        <v>#DIV/0!</v>
      </c>
      <c r="M71" s="7" t="e">
        <f>COUNTIFS(Sta!$B:$B,$A71,Sta!$J:$J,"&gt;0.5")/$C71</f>
        <v>#DIV/0!</v>
      </c>
      <c r="N71" s="12" t="e">
        <f>(COUNTIFS(Sta!$A:$A,$A71,Sta!$H:$H,"&gt;1.5") +COUNTIFS(Sta!$B:$B,$A71,Sta!$J:$J,"&gt;1.5"))/$D71</f>
        <v>#DIV/0!</v>
      </c>
      <c r="O71" s="7" t="e">
        <f>COUNTIFS(Sta!$A:$A,$A71,Sta!$H:$H,"&gt;1.5")/$B71</f>
        <v>#DIV/0!</v>
      </c>
      <c r="P71" s="7" t="e">
        <f>COUNTIFS(Sta!$B:$B,$A71,Sta!$J:$J,"&gt;1.5")/$C71</f>
        <v>#DIV/0!</v>
      </c>
      <c r="Q71" s="12" t="e">
        <f>(COUNTIFS(Sta!$A:$A,$A71,Sta!$I:$I,"&gt;0.5") +COUNTIFS(Sta!$B:$B,$A71,Sta!$K:$K,"&gt;0.5"))/$D71</f>
        <v>#DIV/0!</v>
      </c>
      <c r="R71" s="7" t="e">
        <f>COUNTIFS(Sta!$A:$A,$A71,Sta!$I:$I,"&gt;0.5")/$B71</f>
        <v>#DIV/0!</v>
      </c>
      <c r="S71" s="7" t="e">
        <f>COUNTIFS(Sta!$B:$B,$A71,Sta!$K:$K,"&gt;0.5")/$C71</f>
        <v>#DIV/0!</v>
      </c>
      <c r="T71" s="12" t="e">
        <f>(COUNTIFS(Sta!$A:$A,$A71,Sta!$I:$I,"&gt;1.5") +COUNTIFS(Sta!$B:$B,$A71,Sta!$K:$K,"&gt;1.5"))/$D71</f>
        <v>#DIV/0!</v>
      </c>
      <c r="U71" s="7" t="e">
        <f>COUNTIFS(Sta!$A:$A,$A71,Sta!$I:$I,"&gt;1.5")/$B71</f>
        <v>#DIV/0!</v>
      </c>
      <c r="V71" s="7" t="e">
        <f>COUNTIFS(Sta!$B:$B,$A71,Sta!$K:$K,"&gt;1.5")/$C71</f>
        <v>#DIV/0!</v>
      </c>
    </row>
    <row r="72" spans="1:22" x14ac:dyDescent="0.3">
      <c r="A72" t="s">
        <v>189</v>
      </c>
      <c r="B72" s="9">
        <f>COUNTIF(Sta!A:A,A72)</f>
        <v>0</v>
      </c>
      <c r="C72" s="4">
        <f>COUNTIF(Sta!B:B,A72)</f>
        <v>0</v>
      </c>
      <c r="D72" s="4">
        <f t="shared" si="3"/>
        <v>0</v>
      </c>
      <c r="E72" s="12" t="e">
        <f>(COUNTIFS(Sta!$A:$A,$A72,Sta!$L:$L,"&gt;0.5") +COUNTIFS(Sta!$B:$B,$A72,Sta!$L:$L,"&gt;0.5"))/$D72</f>
        <v>#DIV/0!</v>
      </c>
      <c r="F72" s="7" t="e">
        <f>COUNTIFS(Sta!$A:$A,$A72,Sta!$L:$L,"&gt;0.5")/$B72</f>
        <v>#DIV/0!</v>
      </c>
      <c r="G72" s="7" t="e">
        <f>COUNTIFS(Sta!$B:$B,$A72,Sta!$L:$L,"&gt;0.5")/$C72</f>
        <v>#DIV/0!</v>
      </c>
      <c r="H72" s="12" t="e">
        <f>(COUNTIFS(Sta!$A:$A,$A72,Sta!$L:$L,"&gt;1.5") +COUNTIFS(Sta!$B:$B,$A72,Sta!$L:$L,"&gt;1.5"))/$D72</f>
        <v>#DIV/0!</v>
      </c>
      <c r="I72" s="7" t="e">
        <f>COUNTIFS(Sta!$A:$A,$A72,Sta!$L:$L,"&gt;1.5")/$B72</f>
        <v>#DIV/0!</v>
      </c>
      <c r="J72" s="7" t="e">
        <f>COUNTIFS(Sta!$B:$B,$A72,Sta!$L:$L,"&gt;1.5")/$C72</f>
        <v>#DIV/0!</v>
      </c>
      <c r="K72" s="12" t="e">
        <f>(COUNTIFS(Sta!$A:$A,$A72,Sta!$H:$H,"&gt;0.5") +COUNTIFS(Sta!$B:$B,$A72,Sta!$J:$J,"&gt;0.5"))/$D72</f>
        <v>#DIV/0!</v>
      </c>
      <c r="L72" s="7" t="e">
        <f>COUNTIFS(Sta!$A:$A,$A72,Sta!$H:$H,"&gt;0.5")/$B72</f>
        <v>#DIV/0!</v>
      </c>
      <c r="M72" s="7" t="e">
        <f>COUNTIFS(Sta!$B:$B,$A72,Sta!$J:$J,"&gt;0.5")/$C72</f>
        <v>#DIV/0!</v>
      </c>
      <c r="N72" s="12" t="e">
        <f>(COUNTIFS(Sta!$A:$A,$A72,Sta!$H:$H,"&gt;1.5") +COUNTIFS(Sta!$B:$B,$A72,Sta!$J:$J,"&gt;1.5"))/$D72</f>
        <v>#DIV/0!</v>
      </c>
      <c r="O72" s="7" t="e">
        <f>COUNTIFS(Sta!$A:$A,$A72,Sta!$H:$H,"&gt;1.5")/$B72</f>
        <v>#DIV/0!</v>
      </c>
      <c r="P72" s="7" t="e">
        <f>COUNTIFS(Sta!$B:$B,$A72,Sta!$J:$J,"&gt;1.5")/$C72</f>
        <v>#DIV/0!</v>
      </c>
      <c r="Q72" s="12" t="e">
        <f>(COUNTIFS(Sta!$A:$A,$A72,Sta!$I:$I,"&gt;0.5") +COUNTIFS(Sta!$B:$B,$A72,Sta!$K:$K,"&gt;0.5"))/$D72</f>
        <v>#DIV/0!</v>
      </c>
      <c r="R72" s="7" t="e">
        <f>COUNTIFS(Sta!$A:$A,$A72,Sta!$I:$I,"&gt;0.5")/$B72</f>
        <v>#DIV/0!</v>
      </c>
      <c r="S72" s="7" t="e">
        <f>COUNTIFS(Sta!$B:$B,$A72,Sta!$K:$K,"&gt;0.5")/$C72</f>
        <v>#DIV/0!</v>
      </c>
      <c r="T72" s="12" t="e">
        <f>(COUNTIFS(Sta!$A:$A,$A72,Sta!$I:$I,"&gt;1.5") +COUNTIFS(Sta!$B:$B,$A72,Sta!$K:$K,"&gt;1.5"))/$D72</f>
        <v>#DIV/0!</v>
      </c>
      <c r="U72" s="7" t="e">
        <f>COUNTIFS(Sta!$A:$A,$A72,Sta!$I:$I,"&gt;1.5")/$B72</f>
        <v>#DIV/0!</v>
      </c>
      <c r="V72" s="7" t="e">
        <f>COUNTIFS(Sta!$B:$B,$A72,Sta!$K:$K,"&gt;1.5")/$C72</f>
        <v>#DIV/0!</v>
      </c>
    </row>
    <row r="73" spans="1:22" x14ac:dyDescent="0.3">
      <c r="A73" t="s">
        <v>171</v>
      </c>
      <c r="B73" s="9">
        <f>COUNTIF(Sta!A:A,A73)</f>
        <v>0</v>
      </c>
      <c r="C73" s="4">
        <f>COUNTIF(Sta!B:B,A73)</f>
        <v>0</v>
      </c>
      <c r="D73" s="4">
        <f t="shared" si="3"/>
        <v>0</v>
      </c>
      <c r="E73" s="12" t="e">
        <f>(COUNTIFS(Sta!$A:$A,$A73,Sta!$L:$L,"&gt;0.5") +COUNTIFS(Sta!$B:$B,$A73,Sta!$L:$L,"&gt;0.5"))/$D73</f>
        <v>#DIV/0!</v>
      </c>
      <c r="F73" s="7" t="e">
        <f>COUNTIFS(Sta!$A:$A,$A73,Sta!$L:$L,"&gt;0.5")/$B73</f>
        <v>#DIV/0!</v>
      </c>
      <c r="G73" s="7" t="e">
        <f>COUNTIFS(Sta!$B:$B,$A73,Sta!$L:$L,"&gt;0.5")/$C73</f>
        <v>#DIV/0!</v>
      </c>
      <c r="H73" s="12" t="e">
        <f>(COUNTIFS(Sta!$A:$A,$A73,Sta!$L:$L,"&gt;1.5") +COUNTIFS(Sta!$B:$B,$A73,Sta!$L:$L,"&gt;1.5"))/$D73</f>
        <v>#DIV/0!</v>
      </c>
      <c r="I73" s="7" t="e">
        <f>COUNTIFS(Sta!$A:$A,$A73,Sta!$L:$L,"&gt;1.5")/$B73</f>
        <v>#DIV/0!</v>
      </c>
      <c r="J73" s="7" t="e">
        <f>COUNTIFS(Sta!$B:$B,$A73,Sta!$L:$L,"&gt;1.5")/$C73</f>
        <v>#DIV/0!</v>
      </c>
      <c r="K73" s="12" t="e">
        <f>(COUNTIFS(Sta!$A:$A,$A73,Sta!$H:$H,"&gt;0.5") +COUNTIFS(Sta!$B:$B,$A73,Sta!$J:$J,"&gt;0.5"))/$D73</f>
        <v>#DIV/0!</v>
      </c>
      <c r="L73" s="7" t="e">
        <f>COUNTIFS(Sta!$A:$A,$A73,Sta!$H:$H,"&gt;0.5")/$B73</f>
        <v>#DIV/0!</v>
      </c>
      <c r="M73" s="7" t="e">
        <f>COUNTIFS(Sta!$B:$B,$A73,Sta!$J:$J,"&gt;0.5")/$C73</f>
        <v>#DIV/0!</v>
      </c>
      <c r="N73" s="12" t="e">
        <f>(COUNTIFS(Sta!$A:$A,$A73,Sta!$H:$H,"&gt;1.5") +COUNTIFS(Sta!$B:$B,$A73,Sta!$J:$J,"&gt;1.5"))/$D73</f>
        <v>#DIV/0!</v>
      </c>
      <c r="O73" s="7" t="e">
        <f>COUNTIFS(Sta!$A:$A,$A73,Sta!$H:$H,"&gt;1.5")/$B73</f>
        <v>#DIV/0!</v>
      </c>
      <c r="P73" s="7" t="e">
        <f>COUNTIFS(Sta!$B:$B,$A73,Sta!$J:$J,"&gt;1.5")/$C73</f>
        <v>#DIV/0!</v>
      </c>
      <c r="Q73" s="12" t="e">
        <f>(COUNTIFS(Sta!$A:$A,$A73,Sta!$I:$I,"&gt;0.5") +COUNTIFS(Sta!$B:$B,$A73,Sta!$K:$K,"&gt;0.5"))/$D73</f>
        <v>#DIV/0!</v>
      </c>
      <c r="R73" s="7" t="e">
        <f>COUNTIFS(Sta!$A:$A,$A73,Sta!$I:$I,"&gt;0.5")/$B73</f>
        <v>#DIV/0!</v>
      </c>
      <c r="S73" s="7" t="e">
        <f>COUNTIFS(Sta!$B:$B,$A73,Sta!$K:$K,"&gt;0.5")/$C73</f>
        <v>#DIV/0!</v>
      </c>
      <c r="T73" s="12" t="e">
        <f>(COUNTIFS(Sta!$A:$A,$A73,Sta!$I:$I,"&gt;1.5") +COUNTIFS(Sta!$B:$B,$A73,Sta!$K:$K,"&gt;1.5"))/$D73</f>
        <v>#DIV/0!</v>
      </c>
      <c r="U73" s="7" t="e">
        <f>COUNTIFS(Sta!$A:$A,$A73,Sta!$I:$I,"&gt;1.5")/$B73</f>
        <v>#DIV/0!</v>
      </c>
      <c r="V73" s="7" t="e">
        <f>COUNTIFS(Sta!$B:$B,$A73,Sta!$K:$K,"&gt;1.5")/$C73</f>
        <v>#DIV/0!</v>
      </c>
    </row>
    <row r="74" spans="1:22" x14ac:dyDescent="0.3">
      <c r="A74" t="s">
        <v>179</v>
      </c>
      <c r="B74" s="9">
        <f>COUNTIF(Sta!A:A,A74)</f>
        <v>0</v>
      </c>
      <c r="C74" s="4">
        <f>COUNTIF(Sta!B:B,A74)</f>
        <v>0</v>
      </c>
      <c r="D74" s="4">
        <f t="shared" si="3"/>
        <v>0</v>
      </c>
      <c r="E74" s="12" t="e">
        <f>(COUNTIFS(Sta!$A:$A,$A74,Sta!$L:$L,"&gt;0.5") +COUNTIFS(Sta!$B:$B,$A74,Sta!$L:$L,"&gt;0.5"))/$D74</f>
        <v>#DIV/0!</v>
      </c>
      <c r="F74" s="7" t="e">
        <f>COUNTIFS(Sta!$A:$A,$A74,Sta!$L:$L,"&gt;0.5")/$B74</f>
        <v>#DIV/0!</v>
      </c>
      <c r="G74" s="7" t="e">
        <f>COUNTIFS(Sta!$B:$B,$A74,Sta!$L:$L,"&gt;0.5")/$C74</f>
        <v>#DIV/0!</v>
      </c>
      <c r="H74" s="12" t="e">
        <f>(COUNTIFS(Sta!$A:$A,$A74,Sta!$L:$L,"&gt;1.5") +COUNTIFS(Sta!$B:$B,$A74,Sta!$L:$L,"&gt;1.5"))/$D74</f>
        <v>#DIV/0!</v>
      </c>
      <c r="I74" s="7" t="e">
        <f>COUNTIFS(Sta!$A:$A,$A74,Sta!$L:$L,"&gt;1.5")/$B74</f>
        <v>#DIV/0!</v>
      </c>
      <c r="J74" s="7" t="e">
        <f>COUNTIFS(Sta!$B:$B,$A74,Sta!$L:$L,"&gt;1.5")/$C74</f>
        <v>#DIV/0!</v>
      </c>
      <c r="K74" s="12" t="e">
        <f>(COUNTIFS(Sta!$A:$A,$A74,Sta!$H:$H,"&gt;0.5") +COUNTIFS(Sta!$B:$B,$A74,Sta!$J:$J,"&gt;0.5"))/$D74</f>
        <v>#DIV/0!</v>
      </c>
      <c r="L74" s="7" t="e">
        <f>COUNTIFS(Sta!$A:$A,$A74,Sta!$H:$H,"&gt;0.5")/$B74</f>
        <v>#DIV/0!</v>
      </c>
      <c r="M74" s="7" t="e">
        <f>COUNTIFS(Sta!$B:$B,$A74,Sta!$J:$J,"&gt;0.5")/$C74</f>
        <v>#DIV/0!</v>
      </c>
      <c r="N74" s="12" t="e">
        <f>(COUNTIFS(Sta!$A:$A,$A74,Sta!$H:$H,"&gt;1.5") +COUNTIFS(Sta!$B:$B,$A74,Sta!$J:$J,"&gt;1.5"))/$D74</f>
        <v>#DIV/0!</v>
      </c>
      <c r="O74" s="7" t="e">
        <f>COUNTIFS(Sta!$A:$A,$A74,Sta!$H:$H,"&gt;1.5")/$B74</f>
        <v>#DIV/0!</v>
      </c>
      <c r="P74" s="7" t="e">
        <f>COUNTIFS(Sta!$B:$B,$A74,Sta!$J:$J,"&gt;1.5")/$C74</f>
        <v>#DIV/0!</v>
      </c>
      <c r="Q74" s="12" t="e">
        <f>(COUNTIFS(Sta!$A:$A,$A74,Sta!$I:$I,"&gt;0.5") +COUNTIFS(Sta!$B:$B,$A74,Sta!$K:$K,"&gt;0.5"))/$D74</f>
        <v>#DIV/0!</v>
      </c>
      <c r="R74" s="7" t="e">
        <f>COUNTIFS(Sta!$A:$A,$A74,Sta!$I:$I,"&gt;0.5")/$B74</f>
        <v>#DIV/0!</v>
      </c>
      <c r="S74" s="7" t="e">
        <f>COUNTIFS(Sta!$B:$B,$A74,Sta!$K:$K,"&gt;0.5")/$C74</f>
        <v>#DIV/0!</v>
      </c>
      <c r="T74" s="12" t="e">
        <f>(COUNTIFS(Sta!$A:$A,$A74,Sta!$I:$I,"&gt;1.5") +COUNTIFS(Sta!$B:$B,$A74,Sta!$K:$K,"&gt;1.5"))/$D74</f>
        <v>#DIV/0!</v>
      </c>
      <c r="U74" s="7" t="e">
        <f>COUNTIFS(Sta!$A:$A,$A74,Sta!$I:$I,"&gt;1.5")/$B74</f>
        <v>#DIV/0!</v>
      </c>
      <c r="V74" s="7" t="e">
        <f>COUNTIFS(Sta!$B:$B,$A74,Sta!$K:$K,"&gt;1.5")/$C74</f>
        <v>#DIV/0!</v>
      </c>
    </row>
    <row r="75" spans="1:22" x14ac:dyDescent="0.3">
      <c r="A75" t="s">
        <v>186</v>
      </c>
      <c r="B75" s="9">
        <f>COUNTIF(Sta!A:A,A75)</f>
        <v>0</v>
      </c>
      <c r="C75" s="4">
        <f>COUNTIF(Sta!B:B,A75)</f>
        <v>0</v>
      </c>
      <c r="D75" s="4">
        <f t="shared" si="3"/>
        <v>0</v>
      </c>
      <c r="E75" s="12" t="e">
        <f>(COUNTIFS(Sta!$A:$A,$A75,Sta!$L:$L,"&gt;0.5") +COUNTIFS(Sta!$B:$B,$A75,Sta!$L:$L,"&gt;0.5"))/$D75</f>
        <v>#DIV/0!</v>
      </c>
      <c r="F75" s="7" t="e">
        <f>COUNTIFS(Sta!$A:$A,$A75,Sta!$L:$L,"&gt;0.5")/$B75</f>
        <v>#DIV/0!</v>
      </c>
      <c r="G75" s="7" t="e">
        <f>COUNTIFS(Sta!$B:$B,$A75,Sta!$L:$L,"&gt;0.5")/$C75</f>
        <v>#DIV/0!</v>
      </c>
      <c r="H75" s="12" t="e">
        <f>(COUNTIFS(Sta!$A:$A,$A75,Sta!$L:$L,"&gt;1.5") +COUNTIFS(Sta!$B:$B,$A75,Sta!$L:$L,"&gt;1.5"))/$D75</f>
        <v>#DIV/0!</v>
      </c>
      <c r="I75" s="7" t="e">
        <f>COUNTIFS(Sta!$A:$A,$A75,Sta!$L:$L,"&gt;1.5")/$B75</f>
        <v>#DIV/0!</v>
      </c>
      <c r="J75" s="7" t="e">
        <f>COUNTIFS(Sta!$B:$B,$A75,Sta!$L:$L,"&gt;1.5")/$C75</f>
        <v>#DIV/0!</v>
      </c>
      <c r="K75" s="12" t="e">
        <f>(COUNTIFS(Sta!$A:$A,$A75,Sta!$H:$H,"&gt;0.5") +COUNTIFS(Sta!$B:$B,$A75,Sta!$J:$J,"&gt;0.5"))/$D75</f>
        <v>#DIV/0!</v>
      </c>
      <c r="L75" s="7" t="e">
        <f>COUNTIFS(Sta!$A:$A,$A75,Sta!$H:$H,"&gt;0.5")/$B75</f>
        <v>#DIV/0!</v>
      </c>
      <c r="M75" s="7" t="e">
        <f>COUNTIFS(Sta!$B:$B,$A75,Sta!$J:$J,"&gt;0.5")/$C75</f>
        <v>#DIV/0!</v>
      </c>
      <c r="N75" s="12" t="e">
        <f>(COUNTIFS(Sta!$A:$A,$A75,Sta!$H:$H,"&gt;1.5") +COUNTIFS(Sta!$B:$B,$A75,Sta!$J:$J,"&gt;1.5"))/$D75</f>
        <v>#DIV/0!</v>
      </c>
      <c r="O75" s="7" t="e">
        <f>COUNTIFS(Sta!$A:$A,$A75,Sta!$H:$H,"&gt;1.5")/$B75</f>
        <v>#DIV/0!</v>
      </c>
      <c r="P75" s="7" t="e">
        <f>COUNTIFS(Sta!$B:$B,$A75,Sta!$J:$J,"&gt;1.5")/$C75</f>
        <v>#DIV/0!</v>
      </c>
      <c r="Q75" s="12" t="e">
        <f>(COUNTIFS(Sta!$A:$A,$A75,Sta!$I:$I,"&gt;0.5") +COUNTIFS(Sta!$B:$B,$A75,Sta!$K:$K,"&gt;0.5"))/$D75</f>
        <v>#DIV/0!</v>
      </c>
      <c r="R75" s="7" t="e">
        <f>COUNTIFS(Sta!$A:$A,$A75,Sta!$I:$I,"&gt;0.5")/$B75</f>
        <v>#DIV/0!</v>
      </c>
      <c r="S75" s="7" t="e">
        <f>COUNTIFS(Sta!$B:$B,$A75,Sta!$K:$K,"&gt;0.5")/$C75</f>
        <v>#DIV/0!</v>
      </c>
      <c r="T75" s="12" t="e">
        <f>(COUNTIFS(Sta!$A:$A,$A75,Sta!$I:$I,"&gt;1.5") +COUNTIFS(Sta!$B:$B,$A75,Sta!$K:$K,"&gt;1.5"))/$D75</f>
        <v>#DIV/0!</v>
      </c>
      <c r="U75" s="7" t="e">
        <f>COUNTIFS(Sta!$A:$A,$A75,Sta!$I:$I,"&gt;1.5")/$B75</f>
        <v>#DIV/0!</v>
      </c>
      <c r="V75" s="7" t="e">
        <f>COUNTIFS(Sta!$B:$B,$A75,Sta!$K:$K,"&gt;1.5")/$C75</f>
        <v>#DIV/0!</v>
      </c>
    </row>
    <row r="76" spans="1:22" x14ac:dyDescent="0.3">
      <c r="A76" t="s">
        <v>177</v>
      </c>
      <c r="B76" s="9">
        <f>COUNTIF(Sta!A:A,A76)</f>
        <v>0</v>
      </c>
      <c r="C76" s="4">
        <f>COUNTIF(Sta!B:B,A76)</f>
        <v>0</v>
      </c>
      <c r="D76" s="4">
        <f t="shared" si="3"/>
        <v>0</v>
      </c>
      <c r="E76" s="12" t="e">
        <f>(COUNTIFS(Sta!$A:$A,$A76,Sta!$L:$L,"&gt;0.5") +COUNTIFS(Sta!$B:$B,$A76,Sta!$L:$L,"&gt;0.5"))/$D76</f>
        <v>#DIV/0!</v>
      </c>
      <c r="F76" s="7" t="e">
        <f>COUNTIFS(Sta!$A:$A,$A76,Sta!$L:$L,"&gt;0.5")/$B76</f>
        <v>#DIV/0!</v>
      </c>
      <c r="G76" s="7" t="e">
        <f>COUNTIFS(Sta!$B:$B,$A76,Sta!$L:$L,"&gt;0.5")/$C76</f>
        <v>#DIV/0!</v>
      </c>
      <c r="H76" s="12" t="e">
        <f>(COUNTIFS(Sta!$A:$A,$A76,Sta!$L:$L,"&gt;1.5") +COUNTIFS(Sta!$B:$B,$A76,Sta!$L:$L,"&gt;1.5"))/$D76</f>
        <v>#DIV/0!</v>
      </c>
      <c r="I76" s="7" t="e">
        <f>COUNTIFS(Sta!$A:$A,$A76,Sta!$L:$L,"&gt;1.5")/$B76</f>
        <v>#DIV/0!</v>
      </c>
      <c r="J76" s="7" t="e">
        <f>COUNTIFS(Sta!$B:$B,$A76,Sta!$L:$L,"&gt;1.5")/$C76</f>
        <v>#DIV/0!</v>
      </c>
      <c r="K76" s="12" t="e">
        <f>(COUNTIFS(Sta!$A:$A,$A76,Sta!$H:$H,"&gt;0.5") +COUNTIFS(Sta!$B:$B,$A76,Sta!$J:$J,"&gt;0.5"))/$D76</f>
        <v>#DIV/0!</v>
      </c>
      <c r="L76" s="7" t="e">
        <f>COUNTIFS(Sta!$A:$A,$A76,Sta!$H:$H,"&gt;0.5")/$B76</f>
        <v>#DIV/0!</v>
      </c>
      <c r="M76" s="7" t="e">
        <f>COUNTIFS(Sta!$B:$B,$A76,Sta!$J:$J,"&gt;0.5")/$C76</f>
        <v>#DIV/0!</v>
      </c>
      <c r="N76" s="12" t="e">
        <f>(COUNTIFS(Sta!$A:$A,$A76,Sta!$H:$H,"&gt;1.5") +COUNTIFS(Sta!$B:$B,$A76,Sta!$J:$J,"&gt;1.5"))/$D76</f>
        <v>#DIV/0!</v>
      </c>
      <c r="O76" s="7" t="e">
        <f>COUNTIFS(Sta!$A:$A,$A76,Sta!$H:$H,"&gt;1.5")/$B76</f>
        <v>#DIV/0!</v>
      </c>
      <c r="P76" s="7" t="e">
        <f>COUNTIFS(Sta!$B:$B,$A76,Sta!$J:$J,"&gt;1.5")/$C76</f>
        <v>#DIV/0!</v>
      </c>
      <c r="Q76" s="12" t="e">
        <f>(COUNTIFS(Sta!$A:$A,$A76,Sta!$I:$I,"&gt;0.5") +COUNTIFS(Sta!$B:$B,$A76,Sta!$K:$K,"&gt;0.5"))/$D76</f>
        <v>#DIV/0!</v>
      </c>
      <c r="R76" s="7" t="e">
        <f>COUNTIFS(Sta!$A:$A,$A76,Sta!$I:$I,"&gt;0.5")/$B76</f>
        <v>#DIV/0!</v>
      </c>
      <c r="S76" s="7" t="e">
        <f>COUNTIFS(Sta!$B:$B,$A76,Sta!$K:$K,"&gt;0.5")/$C76</f>
        <v>#DIV/0!</v>
      </c>
      <c r="T76" s="12" t="e">
        <f>(COUNTIFS(Sta!$A:$A,$A76,Sta!$I:$I,"&gt;1.5") +COUNTIFS(Sta!$B:$B,$A76,Sta!$K:$K,"&gt;1.5"))/$D76</f>
        <v>#DIV/0!</v>
      </c>
      <c r="U76" s="7" t="e">
        <f>COUNTIFS(Sta!$A:$A,$A76,Sta!$I:$I,"&gt;1.5")/$B76</f>
        <v>#DIV/0!</v>
      </c>
      <c r="V76" s="7" t="e">
        <f>COUNTIFS(Sta!$B:$B,$A76,Sta!$K:$K,"&gt;1.5")/$C76</f>
        <v>#DIV/0!</v>
      </c>
    </row>
    <row r="77" spans="1:22" x14ac:dyDescent="0.3">
      <c r="A77" t="s">
        <v>192</v>
      </c>
      <c r="B77" s="9">
        <f>COUNTIF(Sta!A:A,A77)</f>
        <v>0</v>
      </c>
      <c r="C77" s="4">
        <f>COUNTIF(Sta!B:B,A77)</f>
        <v>0</v>
      </c>
      <c r="D77" s="4">
        <f t="shared" si="3"/>
        <v>0</v>
      </c>
      <c r="E77" s="12" t="e">
        <f>(COUNTIFS(Sta!$A:$A,$A77,Sta!$L:$L,"&gt;0.5") +COUNTIFS(Sta!$B:$B,$A77,Sta!$L:$L,"&gt;0.5"))/$D77</f>
        <v>#DIV/0!</v>
      </c>
      <c r="F77" s="7" t="e">
        <f>COUNTIFS(Sta!$A:$A,$A77,Sta!$L:$L,"&gt;0.5")/$B77</f>
        <v>#DIV/0!</v>
      </c>
      <c r="G77" s="7" t="e">
        <f>COUNTIFS(Sta!$B:$B,$A77,Sta!$L:$L,"&gt;0.5")/$C77</f>
        <v>#DIV/0!</v>
      </c>
      <c r="H77" s="12" t="e">
        <f>(COUNTIFS(Sta!$A:$A,$A77,Sta!$L:$L,"&gt;1.5") +COUNTIFS(Sta!$B:$B,$A77,Sta!$L:$L,"&gt;1.5"))/$D77</f>
        <v>#DIV/0!</v>
      </c>
      <c r="I77" s="7" t="e">
        <f>COUNTIFS(Sta!$A:$A,$A77,Sta!$L:$L,"&gt;1.5")/$B77</f>
        <v>#DIV/0!</v>
      </c>
      <c r="J77" s="7" t="e">
        <f>COUNTIFS(Sta!$B:$B,$A77,Sta!$L:$L,"&gt;1.5")/$C77</f>
        <v>#DIV/0!</v>
      </c>
      <c r="K77" s="12" t="e">
        <f>(COUNTIFS(Sta!$A:$A,$A77,Sta!$H:$H,"&gt;0.5") +COUNTIFS(Sta!$B:$B,$A77,Sta!$J:$J,"&gt;0.5"))/$D77</f>
        <v>#DIV/0!</v>
      </c>
      <c r="L77" s="7" t="e">
        <f>COUNTIFS(Sta!$A:$A,$A77,Sta!$H:$H,"&gt;0.5")/$B77</f>
        <v>#DIV/0!</v>
      </c>
      <c r="M77" s="7" t="e">
        <f>COUNTIFS(Sta!$B:$B,$A77,Sta!$J:$J,"&gt;0.5")/$C77</f>
        <v>#DIV/0!</v>
      </c>
      <c r="N77" s="12" t="e">
        <f>(COUNTIFS(Sta!$A:$A,$A77,Sta!$H:$H,"&gt;1.5") +COUNTIFS(Sta!$B:$B,$A77,Sta!$J:$J,"&gt;1.5"))/$D77</f>
        <v>#DIV/0!</v>
      </c>
      <c r="O77" s="7" t="e">
        <f>COUNTIFS(Sta!$A:$A,$A77,Sta!$H:$H,"&gt;1.5")/$B77</f>
        <v>#DIV/0!</v>
      </c>
      <c r="P77" s="7" t="e">
        <f>COUNTIFS(Sta!$B:$B,$A77,Sta!$J:$J,"&gt;1.5")/$C77</f>
        <v>#DIV/0!</v>
      </c>
      <c r="Q77" s="12" t="e">
        <f>(COUNTIFS(Sta!$A:$A,$A77,Sta!$I:$I,"&gt;0.5") +COUNTIFS(Sta!$B:$B,$A77,Sta!$K:$K,"&gt;0.5"))/$D77</f>
        <v>#DIV/0!</v>
      </c>
      <c r="R77" s="7" t="e">
        <f>COUNTIFS(Sta!$A:$A,$A77,Sta!$I:$I,"&gt;0.5")/$B77</f>
        <v>#DIV/0!</v>
      </c>
      <c r="S77" s="7" t="e">
        <f>COUNTIFS(Sta!$B:$B,$A77,Sta!$K:$K,"&gt;0.5")/$C77</f>
        <v>#DIV/0!</v>
      </c>
      <c r="T77" s="12" t="e">
        <f>(COUNTIFS(Sta!$A:$A,$A77,Sta!$I:$I,"&gt;1.5") +COUNTIFS(Sta!$B:$B,$A77,Sta!$K:$K,"&gt;1.5"))/$D77</f>
        <v>#DIV/0!</v>
      </c>
      <c r="U77" s="7" t="e">
        <f>COUNTIFS(Sta!$A:$A,$A77,Sta!$I:$I,"&gt;1.5")/$B77</f>
        <v>#DIV/0!</v>
      </c>
      <c r="V77" s="7" t="e">
        <f>COUNTIFS(Sta!$B:$B,$A77,Sta!$K:$K,"&gt;1.5")/$C77</f>
        <v>#DIV/0!</v>
      </c>
    </row>
    <row r="78" spans="1:22" x14ac:dyDescent="0.3">
      <c r="A78" t="s">
        <v>191</v>
      </c>
      <c r="B78" s="9">
        <f>COUNTIF(Sta!A:A,A78)</f>
        <v>0</v>
      </c>
      <c r="C78" s="4">
        <f>COUNTIF(Sta!B:B,A78)</f>
        <v>0</v>
      </c>
      <c r="D78" s="4">
        <f t="shared" si="3"/>
        <v>0</v>
      </c>
      <c r="E78" s="12" t="e">
        <f>(COUNTIFS(Sta!$A:$A,$A78,Sta!$L:$L,"&gt;0.5") +COUNTIFS(Sta!$B:$B,$A78,Sta!$L:$L,"&gt;0.5"))/$D78</f>
        <v>#DIV/0!</v>
      </c>
      <c r="F78" s="7" t="e">
        <f>COUNTIFS(Sta!$A:$A,$A78,Sta!$L:$L,"&gt;0.5")/$B78</f>
        <v>#DIV/0!</v>
      </c>
      <c r="G78" s="7" t="e">
        <f>COUNTIFS(Sta!$B:$B,$A78,Sta!$L:$L,"&gt;0.5")/$C78</f>
        <v>#DIV/0!</v>
      </c>
      <c r="H78" s="12" t="e">
        <f>(COUNTIFS(Sta!$A:$A,$A78,Sta!$L:$L,"&gt;1.5") +COUNTIFS(Sta!$B:$B,$A78,Sta!$L:$L,"&gt;1.5"))/$D78</f>
        <v>#DIV/0!</v>
      </c>
      <c r="I78" s="7" t="e">
        <f>COUNTIFS(Sta!$A:$A,$A78,Sta!$L:$L,"&gt;1.5")/$B78</f>
        <v>#DIV/0!</v>
      </c>
      <c r="J78" s="7" t="e">
        <f>COUNTIFS(Sta!$B:$B,$A78,Sta!$L:$L,"&gt;1.5")/$C78</f>
        <v>#DIV/0!</v>
      </c>
      <c r="K78" s="12" t="e">
        <f>(COUNTIFS(Sta!$A:$A,$A78,Sta!$H:$H,"&gt;0.5") +COUNTIFS(Sta!$B:$B,$A78,Sta!$J:$J,"&gt;0.5"))/$D78</f>
        <v>#DIV/0!</v>
      </c>
      <c r="L78" s="7" t="e">
        <f>COUNTIFS(Sta!$A:$A,$A78,Sta!$H:$H,"&gt;0.5")/$B78</f>
        <v>#DIV/0!</v>
      </c>
      <c r="M78" s="7" t="e">
        <f>COUNTIFS(Sta!$B:$B,$A78,Sta!$J:$J,"&gt;0.5")/$C78</f>
        <v>#DIV/0!</v>
      </c>
      <c r="N78" s="12" t="e">
        <f>(COUNTIFS(Sta!$A:$A,$A78,Sta!$H:$H,"&gt;1.5") +COUNTIFS(Sta!$B:$B,$A78,Sta!$J:$J,"&gt;1.5"))/$D78</f>
        <v>#DIV/0!</v>
      </c>
      <c r="O78" s="7" t="e">
        <f>COUNTIFS(Sta!$A:$A,$A78,Sta!$H:$H,"&gt;1.5")/$B78</f>
        <v>#DIV/0!</v>
      </c>
      <c r="P78" s="7" t="e">
        <f>COUNTIFS(Sta!$B:$B,$A78,Sta!$J:$J,"&gt;1.5")/$C78</f>
        <v>#DIV/0!</v>
      </c>
      <c r="Q78" s="12" t="e">
        <f>(COUNTIFS(Sta!$A:$A,$A78,Sta!$I:$I,"&gt;0.5") +COUNTIFS(Sta!$B:$B,$A78,Sta!$K:$K,"&gt;0.5"))/$D78</f>
        <v>#DIV/0!</v>
      </c>
      <c r="R78" s="7" t="e">
        <f>COUNTIFS(Sta!$A:$A,$A78,Sta!$I:$I,"&gt;0.5")/$B78</f>
        <v>#DIV/0!</v>
      </c>
      <c r="S78" s="7" t="e">
        <f>COUNTIFS(Sta!$B:$B,$A78,Sta!$K:$K,"&gt;0.5")/$C78</f>
        <v>#DIV/0!</v>
      </c>
      <c r="T78" s="12" t="e">
        <f>(COUNTIFS(Sta!$A:$A,$A78,Sta!$I:$I,"&gt;1.5") +COUNTIFS(Sta!$B:$B,$A78,Sta!$K:$K,"&gt;1.5"))/$D78</f>
        <v>#DIV/0!</v>
      </c>
      <c r="U78" s="7" t="e">
        <f>COUNTIFS(Sta!$A:$A,$A78,Sta!$I:$I,"&gt;1.5")/$B78</f>
        <v>#DIV/0!</v>
      </c>
      <c r="V78" s="7" t="e">
        <f>COUNTIFS(Sta!$B:$B,$A78,Sta!$K:$K,"&gt;1.5")/$C78</f>
        <v>#DIV/0!</v>
      </c>
    </row>
    <row r="79" spans="1:22" x14ac:dyDescent="0.3">
      <c r="A79" t="s">
        <v>173</v>
      </c>
      <c r="B79" s="9">
        <f>COUNTIF(Sta!A:A,A79)</f>
        <v>0</v>
      </c>
      <c r="C79" s="4">
        <f>COUNTIF(Sta!B:B,A79)</f>
        <v>0</v>
      </c>
      <c r="D79" s="4">
        <f t="shared" si="3"/>
        <v>0</v>
      </c>
      <c r="E79" s="12" t="e">
        <f>(COUNTIFS(Sta!$A:$A,$A79,Sta!$L:$L,"&gt;0.5") +COUNTIFS(Sta!$B:$B,$A79,Sta!$L:$L,"&gt;0.5"))/$D79</f>
        <v>#DIV/0!</v>
      </c>
      <c r="F79" s="7" t="e">
        <f>COUNTIFS(Sta!$A:$A,$A79,Sta!$L:$L,"&gt;0.5")/$B79</f>
        <v>#DIV/0!</v>
      </c>
      <c r="G79" s="7" t="e">
        <f>COUNTIFS(Sta!$B:$B,$A79,Sta!$L:$L,"&gt;0.5")/$C79</f>
        <v>#DIV/0!</v>
      </c>
      <c r="H79" s="12" t="e">
        <f>(COUNTIFS(Sta!$A:$A,$A79,Sta!$L:$L,"&gt;1.5") +COUNTIFS(Sta!$B:$B,$A79,Sta!$L:$L,"&gt;1.5"))/$D79</f>
        <v>#DIV/0!</v>
      </c>
      <c r="I79" s="7" t="e">
        <f>COUNTIFS(Sta!$A:$A,$A79,Sta!$L:$L,"&gt;1.5")/$B79</f>
        <v>#DIV/0!</v>
      </c>
      <c r="J79" s="7" t="e">
        <f>COUNTIFS(Sta!$B:$B,$A79,Sta!$L:$L,"&gt;1.5")/$C79</f>
        <v>#DIV/0!</v>
      </c>
      <c r="K79" s="12" t="e">
        <f>(COUNTIFS(Sta!$A:$A,$A79,Sta!$H:$H,"&gt;0.5") +COUNTIFS(Sta!$B:$B,$A79,Sta!$J:$J,"&gt;0.5"))/$D79</f>
        <v>#DIV/0!</v>
      </c>
      <c r="L79" s="7" t="e">
        <f>COUNTIFS(Sta!$A:$A,$A79,Sta!$H:$H,"&gt;0.5")/$B79</f>
        <v>#DIV/0!</v>
      </c>
      <c r="M79" s="7" t="e">
        <f>COUNTIFS(Sta!$B:$B,$A79,Sta!$J:$J,"&gt;0.5")/$C79</f>
        <v>#DIV/0!</v>
      </c>
      <c r="N79" s="12" t="e">
        <f>(COUNTIFS(Sta!$A:$A,$A79,Sta!$H:$H,"&gt;1.5") +COUNTIFS(Sta!$B:$B,$A79,Sta!$J:$J,"&gt;1.5"))/$D79</f>
        <v>#DIV/0!</v>
      </c>
      <c r="O79" s="7" t="e">
        <f>COUNTIFS(Sta!$A:$A,$A79,Sta!$H:$H,"&gt;1.5")/$B79</f>
        <v>#DIV/0!</v>
      </c>
      <c r="P79" s="7" t="e">
        <f>COUNTIFS(Sta!$B:$B,$A79,Sta!$J:$J,"&gt;1.5")/$C79</f>
        <v>#DIV/0!</v>
      </c>
      <c r="Q79" s="12" t="e">
        <f>(COUNTIFS(Sta!$A:$A,$A79,Sta!$I:$I,"&gt;0.5") +COUNTIFS(Sta!$B:$B,$A79,Sta!$K:$K,"&gt;0.5"))/$D79</f>
        <v>#DIV/0!</v>
      </c>
      <c r="R79" s="7" t="e">
        <f>COUNTIFS(Sta!$A:$A,$A79,Sta!$I:$I,"&gt;0.5")/$B79</f>
        <v>#DIV/0!</v>
      </c>
      <c r="S79" s="7" t="e">
        <f>COUNTIFS(Sta!$B:$B,$A79,Sta!$K:$K,"&gt;0.5")/$C79</f>
        <v>#DIV/0!</v>
      </c>
      <c r="T79" s="12" t="e">
        <f>(COUNTIFS(Sta!$A:$A,$A79,Sta!$I:$I,"&gt;1.5") +COUNTIFS(Sta!$B:$B,$A79,Sta!$K:$K,"&gt;1.5"))/$D79</f>
        <v>#DIV/0!</v>
      </c>
      <c r="U79" s="7" t="e">
        <f>COUNTIFS(Sta!$A:$A,$A79,Sta!$I:$I,"&gt;1.5")/$B79</f>
        <v>#DIV/0!</v>
      </c>
      <c r="V79" s="7" t="e">
        <f>COUNTIFS(Sta!$B:$B,$A79,Sta!$K:$K,"&gt;1.5")/$C79</f>
        <v>#DIV/0!</v>
      </c>
    </row>
    <row r="80" spans="1:22" x14ac:dyDescent="0.3">
      <c r="A80" t="s">
        <v>185</v>
      </c>
      <c r="B80" s="9">
        <f>COUNTIF(Sta!A:A,A80)</f>
        <v>0</v>
      </c>
      <c r="C80" s="4">
        <f>COUNTIF(Sta!B:B,A80)</f>
        <v>0</v>
      </c>
      <c r="D80" s="4">
        <f t="shared" si="3"/>
        <v>0</v>
      </c>
      <c r="E80" s="12" t="e">
        <f>(COUNTIFS(Sta!$A:$A,$A80,Sta!$L:$L,"&gt;0.5") +COUNTIFS(Sta!$B:$B,$A80,Sta!$L:$L,"&gt;0.5"))/$D80</f>
        <v>#DIV/0!</v>
      </c>
      <c r="F80" s="7" t="e">
        <f>COUNTIFS(Sta!$A:$A,$A80,Sta!$L:$L,"&gt;0.5")/$B80</f>
        <v>#DIV/0!</v>
      </c>
      <c r="G80" s="7" t="e">
        <f>COUNTIFS(Sta!$B:$B,$A80,Sta!$L:$L,"&gt;0.5")/$C80</f>
        <v>#DIV/0!</v>
      </c>
      <c r="H80" s="12" t="e">
        <f>(COUNTIFS(Sta!$A:$A,$A80,Sta!$L:$L,"&gt;1.5") +COUNTIFS(Sta!$B:$B,$A80,Sta!$L:$L,"&gt;1.5"))/$D80</f>
        <v>#DIV/0!</v>
      </c>
      <c r="I80" s="7" t="e">
        <f>COUNTIFS(Sta!$A:$A,$A80,Sta!$L:$L,"&gt;1.5")/$B80</f>
        <v>#DIV/0!</v>
      </c>
      <c r="J80" s="7" t="e">
        <f>COUNTIFS(Sta!$B:$B,$A80,Sta!$L:$L,"&gt;1.5")/$C80</f>
        <v>#DIV/0!</v>
      </c>
      <c r="K80" s="12" t="e">
        <f>(COUNTIFS(Sta!$A:$A,$A80,Sta!$H:$H,"&gt;0.5") +COUNTIFS(Sta!$B:$B,$A80,Sta!$J:$J,"&gt;0.5"))/$D80</f>
        <v>#DIV/0!</v>
      </c>
      <c r="L80" s="7" t="e">
        <f>COUNTIFS(Sta!$A:$A,$A80,Sta!$H:$H,"&gt;0.5")/$B80</f>
        <v>#DIV/0!</v>
      </c>
      <c r="M80" s="7" t="e">
        <f>COUNTIFS(Sta!$B:$B,$A80,Sta!$J:$J,"&gt;0.5")/$C80</f>
        <v>#DIV/0!</v>
      </c>
      <c r="N80" s="12" t="e">
        <f>(COUNTIFS(Sta!$A:$A,$A80,Sta!$H:$H,"&gt;1.5") +COUNTIFS(Sta!$B:$B,$A80,Sta!$J:$J,"&gt;1.5"))/$D80</f>
        <v>#DIV/0!</v>
      </c>
      <c r="O80" s="7" t="e">
        <f>COUNTIFS(Sta!$A:$A,$A80,Sta!$H:$H,"&gt;1.5")/$B80</f>
        <v>#DIV/0!</v>
      </c>
      <c r="P80" s="7" t="e">
        <f>COUNTIFS(Sta!$B:$B,$A80,Sta!$J:$J,"&gt;1.5")/$C80</f>
        <v>#DIV/0!</v>
      </c>
      <c r="Q80" s="12" t="e">
        <f>(COUNTIFS(Sta!$A:$A,$A80,Sta!$I:$I,"&gt;0.5") +COUNTIFS(Sta!$B:$B,$A80,Sta!$K:$K,"&gt;0.5"))/$D80</f>
        <v>#DIV/0!</v>
      </c>
      <c r="R80" s="7" t="e">
        <f>COUNTIFS(Sta!$A:$A,$A80,Sta!$I:$I,"&gt;0.5")/$B80</f>
        <v>#DIV/0!</v>
      </c>
      <c r="S80" s="7" t="e">
        <f>COUNTIFS(Sta!$B:$B,$A80,Sta!$K:$K,"&gt;0.5")/$C80</f>
        <v>#DIV/0!</v>
      </c>
      <c r="T80" s="12" t="e">
        <f>(COUNTIFS(Sta!$A:$A,$A80,Sta!$I:$I,"&gt;1.5") +COUNTIFS(Sta!$B:$B,$A80,Sta!$K:$K,"&gt;1.5"))/$D80</f>
        <v>#DIV/0!</v>
      </c>
      <c r="U80" s="7" t="e">
        <f>COUNTIFS(Sta!$A:$A,$A80,Sta!$I:$I,"&gt;1.5")/$B80</f>
        <v>#DIV/0!</v>
      </c>
      <c r="V80" s="7" t="e">
        <f>COUNTIFS(Sta!$B:$B,$A80,Sta!$K:$K,"&gt;1.5")/$C80</f>
        <v>#DIV/0!</v>
      </c>
    </row>
    <row r="81" spans="1:22" x14ac:dyDescent="0.3">
      <c r="A81" t="s">
        <v>181</v>
      </c>
      <c r="B81" s="9">
        <f>COUNTIF(Sta!A:A,A81)</f>
        <v>0</v>
      </c>
      <c r="C81" s="4">
        <f>COUNTIF(Sta!B:B,A81)</f>
        <v>0</v>
      </c>
      <c r="D81" s="4">
        <f t="shared" si="3"/>
        <v>0</v>
      </c>
      <c r="E81" s="12" t="e">
        <f>(COUNTIFS(Sta!$A:$A,$A81,Sta!$L:$L,"&gt;0.5") +COUNTIFS(Sta!$B:$B,$A81,Sta!$L:$L,"&gt;0.5"))/$D81</f>
        <v>#DIV/0!</v>
      </c>
      <c r="F81" s="7" t="e">
        <f>COUNTIFS(Sta!$A:$A,$A81,Sta!$L:$L,"&gt;0.5")/$B81</f>
        <v>#DIV/0!</v>
      </c>
      <c r="G81" s="7" t="e">
        <f>COUNTIFS(Sta!$B:$B,$A81,Sta!$L:$L,"&gt;0.5")/$C81</f>
        <v>#DIV/0!</v>
      </c>
      <c r="H81" s="12" t="e">
        <f>(COUNTIFS(Sta!$A:$A,$A81,Sta!$L:$L,"&gt;1.5") +COUNTIFS(Sta!$B:$B,$A81,Sta!$L:$L,"&gt;1.5"))/$D81</f>
        <v>#DIV/0!</v>
      </c>
      <c r="I81" s="7" t="e">
        <f>COUNTIFS(Sta!$A:$A,$A81,Sta!$L:$L,"&gt;1.5")/$B81</f>
        <v>#DIV/0!</v>
      </c>
      <c r="J81" s="7" t="e">
        <f>COUNTIFS(Sta!$B:$B,$A81,Sta!$L:$L,"&gt;1.5")/$C81</f>
        <v>#DIV/0!</v>
      </c>
      <c r="K81" s="12" t="e">
        <f>(COUNTIFS(Sta!$A:$A,$A81,Sta!$H:$H,"&gt;0.5") +COUNTIFS(Sta!$B:$B,$A81,Sta!$J:$J,"&gt;0.5"))/$D81</f>
        <v>#DIV/0!</v>
      </c>
      <c r="L81" s="7" t="e">
        <f>COUNTIFS(Sta!$A:$A,$A81,Sta!$H:$H,"&gt;0.5")/$B81</f>
        <v>#DIV/0!</v>
      </c>
      <c r="M81" s="7" t="e">
        <f>COUNTIFS(Sta!$B:$B,$A81,Sta!$J:$J,"&gt;0.5")/$C81</f>
        <v>#DIV/0!</v>
      </c>
      <c r="N81" s="12" t="e">
        <f>(COUNTIFS(Sta!$A:$A,$A81,Sta!$H:$H,"&gt;1.5") +COUNTIFS(Sta!$B:$B,$A81,Sta!$J:$J,"&gt;1.5"))/$D81</f>
        <v>#DIV/0!</v>
      </c>
      <c r="O81" s="7" t="e">
        <f>COUNTIFS(Sta!$A:$A,$A81,Sta!$H:$H,"&gt;1.5")/$B81</f>
        <v>#DIV/0!</v>
      </c>
      <c r="P81" s="7" t="e">
        <f>COUNTIFS(Sta!$B:$B,$A81,Sta!$J:$J,"&gt;1.5")/$C81</f>
        <v>#DIV/0!</v>
      </c>
      <c r="Q81" s="12" t="e">
        <f>(COUNTIFS(Sta!$A:$A,$A81,Sta!$I:$I,"&gt;0.5") +COUNTIFS(Sta!$B:$B,$A81,Sta!$K:$K,"&gt;0.5"))/$D81</f>
        <v>#DIV/0!</v>
      </c>
      <c r="R81" s="7" t="e">
        <f>COUNTIFS(Sta!$A:$A,$A81,Sta!$I:$I,"&gt;0.5")/$B81</f>
        <v>#DIV/0!</v>
      </c>
      <c r="S81" s="7" t="e">
        <f>COUNTIFS(Sta!$B:$B,$A81,Sta!$K:$K,"&gt;0.5")/$C81</f>
        <v>#DIV/0!</v>
      </c>
      <c r="T81" s="12" t="e">
        <f>(COUNTIFS(Sta!$A:$A,$A81,Sta!$I:$I,"&gt;1.5") +COUNTIFS(Sta!$B:$B,$A81,Sta!$K:$K,"&gt;1.5"))/$D81</f>
        <v>#DIV/0!</v>
      </c>
      <c r="U81" s="7" t="e">
        <f>COUNTIFS(Sta!$A:$A,$A81,Sta!$I:$I,"&gt;1.5")/$B81</f>
        <v>#DIV/0!</v>
      </c>
      <c r="V81" s="7" t="e">
        <f>COUNTIFS(Sta!$B:$B,$A81,Sta!$K:$K,"&gt;1.5")/$C81</f>
        <v>#DIV/0!</v>
      </c>
    </row>
    <row r="82" spans="1:22" x14ac:dyDescent="0.3">
      <c r="A82" t="s">
        <v>182</v>
      </c>
      <c r="B82" s="9">
        <f>COUNTIF(Sta!A:A,A82)</f>
        <v>0</v>
      </c>
      <c r="C82" s="4">
        <f>COUNTIF(Sta!B:B,A82)</f>
        <v>0</v>
      </c>
      <c r="D82" s="4">
        <f t="shared" si="3"/>
        <v>0</v>
      </c>
      <c r="E82" s="12" t="e">
        <f>(COUNTIFS(Sta!$A:$A,$A82,Sta!$L:$L,"&gt;0.5") +COUNTIFS(Sta!$B:$B,$A82,Sta!$L:$L,"&gt;0.5"))/$D82</f>
        <v>#DIV/0!</v>
      </c>
      <c r="F82" s="7" t="e">
        <f>COUNTIFS(Sta!$A:$A,$A82,Sta!$L:$L,"&gt;0.5")/$B82</f>
        <v>#DIV/0!</v>
      </c>
      <c r="G82" s="7" t="e">
        <f>COUNTIFS(Sta!$B:$B,$A82,Sta!$L:$L,"&gt;0.5")/$C82</f>
        <v>#DIV/0!</v>
      </c>
      <c r="H82" s="12" t="e">
        <f>(COUNTIFS(Sta!$A:$A,$A82,Sta!$L:$L,"&gt;1.5") +COUNTIFS(Sta!$B:$B,$A82,Sta!$L:$L,"&gt;1.5"))/$D82</f>
        <v>#DIV/0!</v>
      </c>
      <c r="I82" s="7" t="e">
        <f>COUNTIFS(Sta!$A:$A,$A82,Sta!$L:$L,"&gt;1.5")/$B82</f>
        <v>#DIV/0!</v>
      </c>
      <c r="J82" s="7" t="e">
        <f>COUNTIFS(Sta!$B:$B,$A82,Sta!$L:$L,"&gt;1.5")/$C82</f>
        <v>#DIV/0!</v>
      </c>
      <c r="K82" s="12" t="e">
        <f>(COUNTIFS(Sta!$A:$A,$A82,Sta!$H:$H,"&gt;0.5") +COUNTIFS(Sta!$B:$B,$A82,Sta!$J:$J,"&gt;0.5"))/$D82</f>
        <v>#DIV/0!</v>
      </c>
      <c r="L82" s="7" t="e">
        <f>COUNTIFS(Sta!$A:$A,$A82,Sta!$H:$H,"&gt;0.5")/$B82</f>
        <v>#DIV/0!</v>
      </c>
      <c r="M82" s="7" t="e">
        <f>COUNTIFS(Sta!$B:$B,$A82,Sta!$J:$J,"&gt;0.5")/$C82</f>
        <v>#DIV/0!</v>
      </c>
      <c r="N82" s="12" t="e">
        <f>(COUNTIFS(Sta!$A:$A,$A82,Sta!$H:$H,"&gt;1.5") +COUNTIFS(Sta!$B:$B,$A82,Sta!$J:$J,"&gt;1.5"))/$D82</f>
        <v>#DIV/0!</v>
      </c>
      <c r="O82" s="7" t="e">
        <f>COUNTIFS(Sta!$A:$A,$A82,Sta!$H:$H,"&gt;1.5")/$B82</f>
        <v>#DIV/0!</v>
      </c>
      <c r="P82" s="7" t="e">
        <f>COUNTIFS(Sta!$B:$B,$A82,Sta!$J:$J,"&gt;1.5")/$C82</f>
        <v>#DIV/0!</v>
      </c>
      <c r="Q82" s="12" t="e">
        <f>(COUNTIFS(Sta!$A:$A,$A82,Sta!$I:$I,"&gt;0.5") +COUNTIFS(Sta!$B:$B,$A82,Sta!$K:$K,"&gt;0.5"))/$D82</f>
        <v>#DIV/0!</v>
      </c>
      <c r="R82" s="7" t="e">
        <f>COUNTIFS(Sta!$A:$A,$A82,Sta!$I:$I,"&gt;0.5")/$B82</f>
        <v>#DIV/0!</v>
      </c>
      <c r="S82" s="7" t="e">
        <f>COUNTIFS(Sta!$B:$B,$A82,Sta!$K:$K,"&gt;0.5")/$C82</f>
        <v>#DIV/0!</v>
      </c>
      <c r="T82" s="12" t="e">
        <f>(COUNTIFS(Sta!$A:$A,$A82,Sta!$I:$I,"&gt;1.5") +COUNTIFS(Sta!$B:$B,$A82,Sta!$K:$K,"&gt;1.5"))/$D82</f>
        <v>#DIV/0!</v>
      </c>
      <c r="U82" s="7" t="e">
        <f>COUNTIFS(Sta!$A:$A,$A82,Sta!$I:$I,"&gt;1.5")/$B82</f>
        <v>#DIV/0!</v>
      </c>
      <c r="V82" s="7" t="e">
        <f>COUNTIFS(Sta!$B:$B,$A82,Sta!$K:$K,"&gt;1.5")/$C82</f>
        <v>#DIV/0!</v>
      </c>
    </row>
    <row r="83" spans="1:22" x14ac:dyDescent="0.3">
      <c r="A83" t="s">
        <v>172</v>
      </c>
      <c r="B83" s="9">
        <f>COUNTIF(Sta!A:A,A83)</f>
        <v>0</v>
      </c>
      <c r="C83" s="4">
        <f>COUNTIF(Sta!B:B,A83)</f>
        <v>0</v>
      </c>
      <c r="D83" s="4">
        <f t="shared" si="3"/>
        <v>0</v>
      </c>
      <c r="E83" s="12" t="e">
        <f>(COUNTIFS(Sta!$A:$A,$A83,Sta!$L:$L,"&gt;0.5") +COUNTIFS(Sta!$B:$B,$A83,Sta!$L:$L,"&gt;0.5"))/$D83</f>
        <v>#DIV/0!</v>
      </c>
      <c r="F83" s="7" t="e">
        <f>COUNTIFS(Sta!$A:$A,$A83,Sta!$L:$L,"&gt;0.5")/$B83</f>
        <v>#DIV/0!</v>
      </c>
      <c r="G83" s="7" t="e">
        <f>COUNTIFS(Sta!$B:$B,$A83,Sta!$L:$L,"&gt;0.5")/$C83</f>
        <v>#DIV/0!</v>
      </c>
      <c r="H83" s="12" t="e">
        <f>(COUNTIFS(Sta!$A:$A,$A83,Sta!$L:$L,"&gt;1.5") +COUNTIFS(Sta!$B:$B,$A83,Sta!$L:$L,"&gt;1.5"))/$D83</f>
        <v>#DIV/0!</v>
      </c>
      <c r="I83" s="7" t="e">
        <f>COUNTIFS(Sta!$A:$A,$A83,Sta!$L:$L,"&gt;1.5")/$B83</f>
        <v>#DIV/0!</v>
      </c>
      <c r="J83" s="7" t="e">
        <f>COUNTIFS(Sta!$B:$B,$A83,Sta!$L:$L,"&gt;1.5")/$C83</f>
        <v>#DIV/0!</v>
      </c>
      <c r="K83" s="12" t="e">
        <f>(COUNTIFS(Sta!$A:$A,$A83,Sta!$H:$H,"&gt;0.5") +COUNTIFS(Sta!$B:$B,$A83,Sta!$J:$J,"&gt;0.5"))/$D83</f>
        <v>#DIV/0!</v>
      </c>
      <c r="L83" s="7" t="e">
        <f>COUNTIFS(Sta!$A:$A,$A83,Sta!$H:$H,"&gt;0.5")/$B83</f>
        <v>#DIV/0!</v>
      </c>
      <c r="M83" s="7" t="e">
        <f>COUNTIFS(Sta!$B:$B,$A83,Sta!$J:$J,"&gt;0.5")/$C83</f>
        <v>#DIV/0!</v>
      </c>
      <c r="N83" s="12" t="e">
        <f>(COUNTIFS(Sta!$A:$A,$A83,Sta!$H:$H,"&gt;1.5") +COUNTIFS(Sta!$B:$B,$A83,Sta!$J:$J,"&gt;1.5"))/$D83</f>
        <v>#DIV/0!</v>
      </c>
      <c r="O83" s="7" t="e">
        <f>COUNTIFS(Sta!$A:$A,$A83,Sta!$H:$H,"&gt;1.5")/$B83</f>
        <v>#DIV/0!</v>
      </c>
      <c r="P83" s="7" t="e">
        <f>COUNTIFS(Sta!$B:$B,$A83,Sta!$J:$J,"&gt;1.5")/$C83</f>
        <v>#DIV/0!</v>
      </c>
      <c r="Q83" s="12" t="e">
        <f>(COUNTIFS(Sta!$A:$A,$A83,Sta!$I:$I,"&gt;0.5") +COUNTIFS(Sta!$B:$B,$A83,Sta!$K:$K,"&gt;0.5"))/$D83</f>
        <v>#DIV/0!</v>
      </c>
      <c r="R83" s="7" t="e">
        <f>COUNTIFS(Sta!$A:$A,$A83,Sta!$I:$I,"&gt;0.5")/$B83</f>
        <v>#DIV/0!</v>
      </c>
      <c r="S83" s="7" t="e">
        <f>COUNTIFS(Sta!$B:$B,$A83,Sta!$K:$K,"&gt;0.5")/$C83</f>
        <v>#DIV/0!</v>
      </c>
      <c r="T83" s="12" t="e">
        <f>(COUNTIFS(Sta!$A:$A,$A83,Sta!$I:$I,"&gt;1.5") +COUNTIFS(Sta!$B:$B,$A83,Sta!$K:$K,"&gt;1.5"))/$D83</f>
        <v>#DIV/0!</v>
      </c>
      <c r="U83" s="7" t="e">
        <f>COUNTIFS(Sta!$A:$A,$A83,Sta!$I:$I,"&gt;1.5")/$B83</f>
        <v>#DIV/0!</v>
      </c>
      <c r="V83" s="7" t="e">
        <f>COUNTIFS(Sta!$B:$B,$A83,Sta!$K:$K,"&gt;1.5")/$C83</f>
        <v>#DIV/0!</v>
      </c>
    </row>
    <row r="84" spans="1:22" x14ac:dyDescent="0.3">
      <c r="A84" t="s">
        <v>188</v>
      </c>
      <c r="B84" s="9">
        <f>COUNTIF(Sta!A:A,A84)</f>
        <v>0</v>
      </c>
      <c r="C84" s="4">
        <f>COUNTIF(Sta!B:B,A84)</f>
        <v>0</v>
      </c>
      <c r="D84" s="4">
        <f t="shared" si="3"/>
        <v>0</v>
      </c>
      <c r="E84" s="12" t="e">
        <f>(COUNTIFS(Sta!$A:$A,$A84,Sta!$L:$L,"&gt;0.5") +COUNTIFS(Sta!$B:$B,$A84,Sta!$L:$L,"&gt;0.5"))/$D84</f>
        <v>#DIV/0!</v>
      </c>
      <c r="F84" s="7" t="e">
        <f>COUNTIFS(Sta!$A:$A,$A84,Sta!$L:$L,"&gt;0.5")/$B84</f>
        <v>#DIV/0!</v>
      </c>
      <c r="G84" s="7" t="e">
        <f>COUNTIFS(Sta!$B:$B,$A84,Sta!$L:$L,"&gt;0.5")/$C84</f>
        <v>#DIV/0!</v>
      </c>
      <c r="H84" s="12" t="e">
        <f>(COUNTIFS(Sta!$A:$A,$A84,Sta!$L:$L,"&gt;1.5") +COUNTIFS(Sta!$B:$B,$A84,Sta!$L:$L,"&gt;1.5"))/$D84</f>
        <v>#DIV/0!</v>
      </c>
      <c r="I84" s="7" t="e">
        <f>COUNTIFS(Sta!$A:$A,$A84,Sta!$L:$L,"&gt;1.5")/$B84</f>
        <v>#DIV/0!</v>
      </c>
      <c r="J84" s="7" t="e">
        <f>COUNTIFS(Sta!$B:$B,$A84,Sta!$L:$L,"&gt;1.5")/$C84</f>
        <v>#DIV/0!</v>
      </c>
      <c r="K84" s="12" t="e">
        <f>(COUNTIFS(Sta!$A:$A,$A84,Sta!$H:$H,"&gt;0.5") +COUNTIFS(Sta!$B:$B,$A84,Sta!$J:$J,"&gt;0.5"))/$D84</f>
        <v>#DIV/0!</v>
      </c>
      <c r="L84" s="7" t="e">
        <f>COUNTIFS(Sta!$A:$A,$A84,Sta!$H:$H,"&gt;0.5")/$B84</f>
        <v>#DIV/0!</v>
      </c>
      <c r="M84" s="7" t="e">
        <f>COUNTIFS(Sta!$B:$B,$A84,Sta!$J:$J,"&gt;0.5")/$C84</f>
        <v>#DIV/0!</v>
      </c>
      <c r="N84" s="12" t="e">
        <f>(COUNTIFS(Sta!$A:$A,$A84,Sta!$H:$H,"&gt;1.5") +COUNTIFS(Sta!$B:$B,$A84,Sta!$J:$J,"&gt;1.5"))/$D84</f>
        <v>#DIV/0!</v>
      </c>
      <c r="O84" s="7" t="e">
        <f>COUNTIFS(Sta!$A:$A,$A84,Sta!$H:$H,"&gt;1.5")/$B84</f>
        <v>#DIV/0!</v>
      </c>
      <c r="P84" s="7" t="e">
        <f>COUNTIFS(Sta!$B:$B,$A84,Sta!$J:$J,"&gt;1.5")/$C84</f>
        <v>#DIV/0!</v>
      </c>
      <c r="Q84" s="12" t="e">
        <f>(COUNTIFS(Sta!$A:$A,$A84,Sta!$I:$I,"&gt;0.5") +COUNTIFS(Sta!$B:$B,$A84,Sta!$K:$K,"&gt;0.5"))/$D84</f>
        <v>#DIV/0!</v>
      </c>
      <c r="R84" s="7" t="e">
        <f>COUNTIFS(Sta!$A:$A,$A84,Sta!$I:$I,"&gt;0.5")/$B84</f>
        <v>#DIV/0!</v>
      </c>
      <c r="S84" s="7" t="e">
        <f>COUNTIFS(Sta!$B:$B,$A84,Sta!$K:$K,"&gt;0.5")/$C84</f>
        <v>#DIV/0!</v>
      </c>
      <c r="T84" s="12" t="e">
        <f>(COUNTIFS(Sta!$A:$A,$A84,Sta!$I:$I,"&gt;1.5") +COUNTIFS(Sta!$B:$B,$A84,Sta!$K:$K,"&gt;1.5"))/$D84</f>
        <v>#DIV/0!</v>
      </c>
      <c r="U84" s="7" t="e">
        <f>COUNTIFS(Sta!$A:$A,$A84,Sta!$I:$I,"&gt;1.5")/$B84</f>
        <v>#DIV/0!</v>
      </c>
      <c r="V84" s="7" t="e">
        <f>COUNTIFS(Sta!$B:$B,$A84,Sta!$K:$K,"&gt;1.5")/$C84</f>
        <v>#DIV/0!</v>
      </c>
    </row>
    <row r="85" spans="1:22" x14ac:dyDescent="0.3">
      <c r="A85" t="s">
        <v>203</v>
      </c>
      <c r="B85" s="9">
        <f>COUNTIF(Sta!A:A,A85)</f>
        <v>0</v>
      </c>
      <c r="C85" s="4">
        <f>COUNTIF(Sta!B:B,A85)</f>
        <v>0</v>
      </c>
      <c r="D85" s="4">
        <f t="shared" si="3"/>
        <v>0</v>
      </c>
      <c r="E85" s="12" t="e">
        <f>(COUNTIFS(Sta!$A:$A,$A85,Sta!$L:$L,"&gt;0.5") +COUNTIFS(Sta!$B:$B,$A85,Sta!$L:$L,"&gt;0.5"))/$D85</f>
        <v>#DIV/0!</v>
      </c>
      <c r="F85" s="7" t="e">
        <f>COUNTIFS(Sta!$A:$A,$A85,Sta!$L:$L,"&gt;0.5")/$B85</f>
        <v>#DIV/0!</v>
      </c>
      <c r="G85" s="7" t="e">
        <f>COUNTIFS(Sta!$B:$B,$A85,Sta!$L:$L,"&gt;0.5")/$C85</f>
        <v>#DIV/0!</v>
      </c>
      <c r="H85" s="12" t="e">
        <f>(COUNTIFS(Sta!$A:$A,$A85,Sta!$L:$L,"&gt;1.5") +COUNTIFS(Sta!$B:$B,$A85,Sta!$L:$L,"&gt;1.5"))/$D85</f>
        <v>#DIV/0!</v>
      </c>
      <c r="I85" s="7" t="e">
        <f>COUNTIFS(Sta!$A:$A,$A85,Sta!$L:$L,"&gt;1.5")/$B85</f>
        <v>#DIV/0!</v>
      </c>
      <c r="J85" s="7" t="e">
        <f>COUNTIFS(Sta!$B:$B,$A85,Sta!$L:$L,"&gt;1.5")/$C85</f>
        <v>#DIV/0!</v>
      </c>
      <c r="K85" s="12" t="e">
        <f>(COUNTIFS(Sta!$A:$A,$A85,Sta!$H:$H,"&gt;0.5") +COUNTIFS(Sta!$B:$B,$A85,Sta!$J:$J,"&gt;0.5"))/$D85</f>
        <v>#DIV/0!</v>
      </c>
      <c r="L85" s="7" t="e">
        <f>COUNTIFS(Sta!$A:$A,$A85,Sta!$H:$H,"&gt;0.5")/$B85</f>
        <v>#DIV/0!</v>
      </c>
      <c r="M85" s="7" t="e">
        <f>COUNTIFS(Sta!$B:$B,$A85,Sta!$J:$J,"&gt;0.5")/$C85</f>
        <v>#DIV/0!</v>
      </c>
      <c r="N85" s="12" t="e">
        <f>(COUNTIFS(Sta!$A:$A,$A85,Sta!$H:$H,"&gt;1.5") +COUNTIFS(Sta!$B:$B,$A85,Sta!$J:$J,"&gt;1.5"))/$D85</f>
        <v>#DIV/0!</v>
      </c>
      <c r="O85" s="7" t="e">
        <f>COUNTIFS(Sta!$A:$A,$A85,Sta!$H:$H,"&gt;1.5")/$B85</f>
        <v>#DIV/0!</v>
      </c>
      <c r="P85" s="7" t="e">
        <f>COUNTIFS(Sta!$B:$B,$A85,Sta!$J:$J,"&gt;1.5")/$C85</f>
        <v>#DIV/0!</v>
      </c>
      <c r="Q85" s="12" t="e">
        <f>(COUNTIFS(Sta!$A:$A,$A85,Sta!$I:$I,"&gt;0.5") +COUNTIFS(Sta!$B:$B,$A85,Sta!$K:$K,"&gt;0.5"))/$D85</f>
        <v>#DIV/0!</v>
      </c>
      <c r="R85" s="7" t="e">
        <f>COUNTIFS(Sta!$A:$A,$A85,Sta!$I:$I,"&gt;0.5")/$B85</f>
        <v>#DIV/0!</v>
      </c>
      <c r="S85" s="7" t="e">
        <f>COUNTIFS(Sta!$B:$B,$A85,Sta!$K:$K,"&gt;0.5")/$C85</f>
        <v>#DIV/0!</v>
      </c>
      <c r="T85" s="12" t="e">
        <f>(COUNTIFS(Sta!$A:$A,$A85,Sta!$I:$I,"&gt;1.5") +COUNTIFS(Sta!$B:$B,$A85,Sta!$K:$K,"&gt;1.5"))/$D85</f>
        <v>#DIV/0!</v>
      </c>
      <c r="U85" s="7" t="e">
        <f>COUNTIFS(Sta!$A:$A,$A85,Sta!$I:$I,"&gt;1.5")/$B85</f>
        <v>#DIV/0!</v>
      </c>
      <c r="V85" s="7" t="e">
        <f>COUNTIFS(Sta!$B:$B,$A85,Sta!$K:$K,"&gt;1.5")/$C85</f>
        <v>#DIV/0!</v>
      </c>
    </row>
    <row r="86" spans="1:22" x14ac:dyDescent="0.3">
      <c r="A86" t="s">
        <v>216</v>
      </c>
      <c r="B86" s="9">
        <f>COUNTIF(Sta!A:A,A86)</f>
        <v>0</v>
      </c>
      <c r="C86" s="4">
        <f>COUNTIF(Sta!B:B,A86)</f>
        <v>0</v>
      </c>
      <c r="D86" s="4">
        <f t="shared" si="3"/>
        <v>0</v>
      </c>
      <c r="E86" s="12" t="e">
        <f>(COUNTIFS(Sta!$A:$A,$A86,Sta!$L:$L,"&gt;0.5") +COUNTIFS(Sta!$B:$B,$A86,Sta!$L:$L,"&gt;0.5"))/$D86</f>
        <v>#DIV/0!</v>
      </c>
      <c r="F86" s="7" t="e">
        <f>COUNTIFS(Sta!$A:$A,$A86,Sta!$L:$L,"&gt;0.5")/$B86</f>
        <v>#DIV/0!</v>
      </c>
      <c r="G86" s="7" t="e">
        <f>COUNTIFS(Sta!$B:$B,$A86,Sta!$L:$L,"&gt;0.5")/$C86</f>
        <v>#DIV/0!</v>
      </c>
      <c r="H86" s="12" t="e">
        <f>(COUNTIFS(Sta!$A:$A,$A86,Sta!$L:$L,"&gt;1.5") +COUNTIFS(Sta!$B:$B,$A86,Sta!$L:$L,"&gt;1.5"))/$D86</f>
        <v>#DIV/0!</v>
      </c>
      <c r="I86" s="7" t="e">
        <f>COUNTIFS(Sta!$A:$A,$A86,Sta!$L:$L,"&gt;1.5")/$B86</f>
        <v>#DIV/0!</v>
      </c>
      <c r="J86" s="7" t="e">
        <f>COUNTIFS(Sta!$B:$B,$A86,Sta!$L:$L,"&gt;1.5")/$C86</f>
        <v>#DIV/0!</v>
      </c>
      <c r="K86" s="12" t="e">
        <f>(COUNTIFS(Sta!$A:$A,$A86,Sta!$H:$H,"&gt;0.5") +COUNTIFS(Sta!$B:$B,$A86,Sta!$J:$J,"&gt;0.5"))/$D86</f>
        <v>#DIV/0!</v>
      </c>
      <c r="L86" s="7" t="e">
        <f>COUNTIFS(Sta!$A:$A,$A86,Sta!$H:$H,"&gt;0.5")/$B86</f>
        <v>#DIV/0!</v>
      </c>
      <c r="M86" s="7" t="e">
        <f>COUNTIFS(Sta!$B:$B,$A86,Sta!$J:$J,"&gt;0.5")/$C86</f>
        <v>#DIV/0!</v>
      </c>
      <c r="N86" s="12" t="e">
        <f>(COUNTIFS(Sta!$A:$A,$A86,Sta!$H:$H,"&gt;1.5") +COUNTIFS(Sta!$B:$B,$A86,Sta!$J:$J,"&gt;1.5"))/$D86</f>
        <v>#DIV/0!</v>
      </c>
      <c r="O86" s="7" t="e">
        <f>COUNTIFS(Sta!$A:$A,$A86,Sta!$H:$H,"&gt;1.5")/$B86</f>
        <v>#DIV/0!</v>
      </c>
      <c r="P86" s="7" t="e">
        <f>COUNTIFS(Sta!$B:$B,$A86,Sta!$J:$J,"&gt;1.5")/$C86</f>
        <v>#DIV/0!</v>
      </c>
      <c r="Q86" s="12" t="e">
        <f>(COUNTIFS(Sta!$A:$A,$A86,Sta!$I:$I,"&gt;0.5") +COUNTIFS(Sta!$B:$B,$A86,Sta!$K:$K,"&gt;0.5"))/$D86</f>
        <v>#DIV/0!</v>
      </c>
      <c r="R86" s="7" t="e">
        <f>COUNTIFS(Sta!$A:$A,$A86,Sta!$I:$I,"&gt;0.5")/$B86</f>
        <v>#DIV/0!</v>
      </c>
      <c r="S86" s="7" t="e">
        <f>COUNTIFS(Sta!$B:$B,$A86,Sta!$K:$K,"&gt;0.5")/$C86</f>
        <v>#DIV/0!</v>
      </c>
      <c r="T86" s="12" t="e">
        <f>(COUNTIFS(Sta!$A:$A,$A86,Sta!$I:$I,"&gt;1.5") +COUNTIFS(Sta!$B:$B,$A86,Sta!$K:$K,"&gt;1.5"))/$D86</f>
        <v>#DIV/0!</v>
      </c>
      <c r="U86" s="7" t="e">
        <f>COUNTIFS(Sta!$A:$A,$A86,Sta!$I:$I,"&gt;1.5")/$B86</f>
        <v>#DIV/0!</v>
      </c>
      <c r="V86" s="7" t="e">
        <f>COUNTIFS(Sta!$B:$B,$A86,Sta!$K:$K,"&gt;1.5")/$C86</f>
        <v>#DIV/0!</v>
      </c>
    </row>
    <row r="87" spans="1:22" x14ac:dyDescent="0.3">
      <c r="A87" t="s">
        <v>197</v>
      </c>
      <c r="B87" s="9">
        <f>COUNTIF(Sta!A:A,A87)</f>
        <v>0</v>
      </c>
      <c r="C87" s="4">
        <f>COUNTIF(Sta!B:B,A87)</f>
        <v>0</v>
      </c>
      <c r="D87" s="4">
        <f t="shared" si="3"/>
        <v>0</v>
      </c>
      <c r="E87" s="12" t="e">
        <f>(COUNTIFS(Sta!$A:$A,$A87,Sta!$L:$L,"&gt;0.5") +COUNTIFS(Sta!$B:$B,$A87,Sta!$L:$L,"&gt;0.5"))/$D87</f>
        <v>#DIV/0!</v>
      </c>
      <c r="F87" s="7" t="e">
        <f>COUNTIFS(Sta!$A:$A,$A87,Sta!$L:$L,"&gt;0.5")/$B87</f>
        <v>#DIV/0!</v>
      </c>
      <c r="G87" s="7" t="e">
        <f>COUNTIFS(Sta!$B:$B,$A87,Sta!$L:$L,"&gt;0.5")/$C87</f>
        <v>#DIV/0!</v>
      </c>
      <c r="H87" s="12" t="e">
        <f>(COUNTIFS(Sta!$A:$A,$A87,Sta!$L:$L,"&gt;1.5") +COUNTIFS(Sta!$B:$B,$A87,Sta!$L:$L,"&gt;1.5"))/$D87</f>
        <v>#DIV/0!</v>
      </c>
      <c r="I87" s="7" t="e">
        <f>COUNTIFS(Sta!$A:$A,$A87,Sta!$L:$L,"&gt;1.5")/$B87</f>
        <v>#DIV/0!</v>
      </c>
      <c r="J87" s="7" t="e">
        <f>COUNTIFS(Sta!$B:$B,$A87,Sta!$L:$L,"&gt;1.5")/$C87</f>
        <v>#DIV/0!</v>
      </c>
      <c r="K87" s="12" t="e">
        <f>(COUNTIFS(Sta!$A:$A,$A87,Sta!$H:$H,"&gt;0.5") +COUNTIFS(Sta!$B:$B,$A87,Sta!$J:$J,"&gt;0.5"))/$D87</f>
        <v>#DIV/0!</v>
      </c>
      <c r="L87" s="7" t="e">
        <f>COUNTIFS(Sta!$A:$A,$A87,Sta!$H:$H,"&gt;0.5")/$B87</f>
        <v>#DIV/0!</v>
      </c>
      <c r="M87" s="7" t="e">
        <f>COUNTIFS(Sta!$B:$B,$A87,Sta!$J:$J,"&gt;0.5")/$C87</f>
        <v>#DIV/0!</v>
      </c>
      <c r="N87" s="12" t="e">
        <f>(COUNTIFS(Sta!$A:$A,$A87,Sta!$H:$H,"&gt;1.5") +COUNTIFS(Sta!$B:$B,$A87,Sta!$J:$J,"&gt;1.5"))/$D87</f>
        <v>#DIV/0!</v>
      </c>
      <c r="O87" s="7" t="e">
        <f>COUNTIFS(Sta!$A:$A,$A87,Sta!$H:$H,"&gt;1.5")/$B87</f>
        <v>#DIV/0!</v>
      </c>
      <c r="P87" s="7" t="e">
        <f>COUNTIFS(Sta!$B:$B,$A87,Sta!$J:$J,"&gt;1.5")/$C87</f>
        <v>#DIV/0!</v>
      </c>
      <c r="Q87" s="12" t="e">
        <f>(COUNTIFS(Sta!$A:$A,$A87,Sta!$I:$I,"&gt;0.5") +COUNTIFS(Sta!$B:$B,$A87,Sta!$K:$K,"&gt;0.5"))/$D87</f>
        <v>#DIV/0!</v>
      </c>
      <c r="R87" s="7" t="e">
        <f>COUNTIFS(Sta!$A:$A,$A87,Sta!$I:$I,"&gt;0.5")/$B87</f>
        <v>#DIV/0!</v>
      </c>
      <c r="S87" s="7" t="e">
        <f>COUNTIFS(Sta!$B:$B,$A87,Sta!$K:$K,"&gt;0.5")/$C87</f>
        <v>#DIV/0!</v>
      </c>
      <c r="T87" s="12" t="e">
        <f>(COUNTIFS(Sta!$A:$A,$A87,Sta!$I:$I,"&gt;1.5") +COUNTIFS(Sta!$B:$B,$A87,Sta!$K:$K,"&gt;1.5"))/$D87</f>
        <v>#DIV/0!</v>
      </c>
      <c r="U87" s="7" t="e">
        <f>COUNTIFS(Sta!$A:$A,$A87,Sta!$I:$I,"&gt;1.5")/$B87</f>
        <v>#DIV/0!</v>
      </c>
      <c r="V87" s="7" t="e">
        <f>COUNTIFS(Sta!$B:$B,$A87,Sta!$K:$K,"&gt;1.5")/$C87</f>
        <v>#DIV/0!</v>
      </c>
    </row>
    <row r="88" spans="1:22" x14ac:dyDescent="0.3">
      <c r="A88" t="s">
        <v>201</v>
      </c>
      <c r="B88" s="9">
        <f>COUNTIF(Sta!A:A,A88)</f>
        <v>0</v>
      </c>
      <c r="C88" s="4">
        <f>COUNTIF(Sta!B:B,A88)</f>
        <v>0</v>
      </c>
      <c r="D88" s="4">
        <f t="shared" si="3"/>
        <v>0</v>
      </c>
      <c r="E88" s="12" t="e">
        <f>(COUNTIFS(Sta!$A:$A,$A88,Sta!$L:$L,"&gt;0.5") +COUNTIFS(Sta!$B:$B,$A88,Sta!$L:$L,"&gt;0.5"))/$D88</f>
        <v>#DIV/0!</v>
      </c>
      <c r="F88" s="7" t="e">
        <f>COUNTIFS(Sta!$A:$A,$A88,Sta!$L:$L,"&gt;0.5")/$B88</f>
        <v>#DIV/0!</v>
      </c>
      <c r="G88" s="7" t="e">
        <f>COUNTIFS(Sta!$B:$B,$A88,Sta!$L:$L,"&gt;0.5")/$C88</f>
        <v>#DIV/0!</v>
      </c>
      <c r="H88" s="12" t="e">
        <f>(COUNTIFS(Sta!$A:$A,$A88,Sta!$L:$L,"&gt;1.5") +COUNTIFS(Sta!$B:$B,$A88,Sta!$L:$L,"&gt;1.5"))/$D88</f>
        <v>#DIV/0!</v>
      </c>
      <c r="I88" s="7" t="e">
        <f>COUNTIFS(Sta!$A:$A,$A88,Sta!$L:$L,"&gt;1.5")/$B88</f>
        <v>#DIV/0!</v>
      </c>
      <c r="J88" s="7" t="e">
        <f>COUNTIFS(Sta!$B:$B,$A88,Sta!$L:$L,"&gt;1.5")/$C88</f>
        <v>#DIV/0!</v>
      </c>
      <c r="K88" s="12" t="e">
        <f>(COUNTIFS(Sta!$A:$A,$A88,Sta!$H:$H,"&gt;0.5") +COUNTIFS(Sta!$B:$B,$A88,Sta!$J:$J,"&gt;0.5"))/$D88</f>
        <v>#DIV/0!</v>
      </c>
      <c r="L88" s="7" t="e">
        <f>COUNTIFS(Sta!$A:$A,$A88,Sta!$H:$H,"&gt;0.5")/$B88</f>
        <v>#DIV/0!</v>
      </c>
      <c r="M88" s="7" t="e">
        <f>COUNTIFS(Sta!$B:$B,$A88,Sta!$J:$J,"&gt;0.5")/$C88</f>
        <v>#DIV/0!</v>
      </c>
      <c r="N88" s="12" t="e">
        <f>(COUNTIFS(Sta!$A:$A,$A88,Sta!$H:$H,"&gt;1.5") +COUNTIFS(Sta!$B:$B,$A88,Sta!$J:$J,"&gt;1.5"))/$D88</f>
        <v>#DIV/0!</v>
      </c>
      <c r="O88" s="7" t="e">
        <f>COUNTIFS(Sta!$A:$A,$A88,Sta!$H:$H,"&gt;1.5")/$B88</f>
        <v>#DIV/0!</v>
      </c>
      <c r="P88" s="7" t="e">
        <f>COUNTIFS(Sta!$B:$B,$A88,Sta!$J:$J,"&gt;1.5")/$C88</f>
        <v>#DIV/0!</v>
      </c>
      <c r="Q88" s="12" t="e">
        <f>(COUNTIFS(Sta!$A:$A,$A88,Sta!$I:$I,"&gt;0.5") +COUNTIFS(Sta!$B:$B,$A88,Sta!$K:$K,"&gt;0.5"))/$D88</f>
        <v>#DIV/0!</v>
      </c>
      <c r="R88" s="7" t="e">
        <f>COUNTIFS(Sta!$A:$A,$A88,Sta!$I:$I,"&gt;0.5")/$B88</f>
        <v>#DIV/0!</v>
      </c>
      <c r="S88" s="7" t="e">
        <f>COUNTIFS(Sta!$B:$B,$A88,Sta!$K:$K,"&gt;0.5")/$C88</f>
        <v>#DIV/0!</v>
      </c>
      <c r="T88" s="12" t="e">
        <f>(COUNTIFS(Sta!$A:$A,$A88,Sta!$I:$I,"&gt;1.5") +COUNTIFS(Sta!$B:$B,$A88,Sta!$K:$K,"&gt;1.5"))/$D88</f>
        <v>#DIV/0!</v>
      </c>
      <c r="U88" s="7" t="e">
        <f>COUNTIFS(Sta!$A:$A,$A88,Sta!$I:$I,"&gt;1.5")/$B88</f>
        <v>#DIV/0!</v>
      </c>
      <c r="V88" s="7" t="e">
        <f>COUNTIFS(Sta!$B:$B,$A88,Sta!$K:$K,"&gt;1.5")/$C88</f>
        <v>#DIV/0!</v>
      </c>
    </row>
    <row r="89" spans="1:22" x14ac:dyDescent="0.3">
      <c r="A89" t="s">
        <v>214</v>
      </c>
      <c r="B89" s="9">
        <f>COUNTIF(Sta!A:A,A89)</f>
        <v>0</v>
      </c>
      <c r="C89" s="4">
        <f>COUNTIF(Sta!B:B,A89)</f>
        <v>0</v>
      </c>
      <c r="D89" s="4">
        <f t="shared" si="3"/>
        <v>0</v>
      </c>
      <c r="E89" s="12" t="e">
        <f>(COUNTIFS(Sta!$A:$A,$A89,Sta!$L:$L,"&gt;0.5") +COUNTIFS(Sta!$B:$B,$A89,Sta!$L:$L,"&gt;0.5"))/$D89</f>
        <v>#DIV/0!</v>
      </c>
      <c r="F89" s="7" t="e">
        <f>COUNTIFS(Sta!$A:$A,$A89,Sta!$L:$L,"&gt;0.5")/$B89</f>
        <v>#DIV/0!</v>
      </c>
      <c r="G89" s="7" t="e">
        <f>COUNTIFS(Sta!$B:$B,$A89,Sta!$L:$L,"&gt;0.5")/$C89</f>
        <v>#DIV/0!</v>
      </c>
      <c r="H89" s="12" t="e">
        <f>(COUNTIFS(Sta!$A:$A,$A89,Sta!$L:$L,"&gt;1.5") +COUNTIFS(Sta!$B:$B,$A89,Sta!$L:$L,"&gt;1.5"))/$D89</f>
        <v>#DIV/0!</v>
      </c>
      <c r="I89" s="7" t="e">
        <f>COUNTIFS(Sta!$A:$A,$A89,Sta!$L:$L,"&gt;1.5")/$B89</f>
        <v>#DIV/0!</v>
      </c>
      <c r="J89" s="7" t="e">
        <f>COUNTIFS(Sta!$B:$B,$A89,Sta!$L:$L,"&gt;1.5")/$C89</f>
        <v>#DIV/0!</v>
      </c>
      <c r="K89" s="12" t="e">
        <f>(COUNTIFS(Sta!$A:$A,$A89,Sta!$H:$H,"&gt;0.5") +COUNTIFS(Sta!$B:$B,$A89,Sta!$J:$J,"&gt;0.5"))/$D89</f>
        <v>#DIV/0!</v>
      </c>
      <c r="L89" s="7" t="e">
        <f>COUNTIFS(Sta!$A:$A,$A89,Sta!$H:$H,"&gt;0.5")/$B89</f>
        <v>#DIV/0!</v>
      </c>
      <c r="M89" s="7" t="e">
        <f>COUNTIFS(Sta!$B:$B,$A89,Sta!$J:$J,"&gt;0.5")/$C89</f>
        <v>#DIV/0!</v>
      </c>
      <c r="N89" s="12" t="e">
        <f>(COUNTIFS(Sta!$A:$A,$A89,Sta!$H:$H,"&gt;1.5") +COUNTIFS(Sta!$B:$B,$A89,Sta!$J:$J,"&gt;1.5"))/$D89</f>
        <v>#DIV/0!</v>
      </c>
      <c r="O89" s="7" t="e">
        <f>COUNTIFS(Sta!$A:$A,$A89,Sta!$H:$H,"&gt;1.5")/$B89</f>
        <v>#DIV/0!</v>
      </c>
      <c r="P89" s="7" t="e">
        <f>COUNTIFS(Sta!$B:$B,$A89,Sta!$J:$J,"&gt;1.5")/$C89</f>
        <v>#DIV/0!</v>
      </c>
      <c r="Q89" s="12" t="e">
        <f>(COUNTIFS(Sta!$A:$A,$A89,Sta!$I:$I,"&gt;0.5") +COUNTIFS(Sta!$B:$B,$A89,Sta!$K:$K,"&gt;0.5"))/$D89</f>
        <v>#DIV/0!</v>
      </c>
      <c r="R89" s="7" t="e">
        <f>COUNTIFS(Sta!$A:$A,$A89,Sta!$I:$I,"&gt;0.5")/$B89</f>
        <v>#DIV/0!</v>
      </c>
      <c r="S89" s="7" t="e">
        <f>COUNTIFS(Sta!$B:$B,$A89,Sta!$K:$K,"&gt;0.5")/$C89</f>
        <v>#DIV/0!</v>
      </c>
      <c r="T89" s="12" t="e">
        <f>(COUNTIFS(Sta!$A:$A,$A89,Sta!$I:$I,"&gt;1.5") +COUNTIFS(Sta!$B:$B,$A89,Sta!$K:$K,"&gt;1.5"))/$D89</f>
        <v>#DIV/0!</v>
      </c>
      <c r="U89" s="7" t="e">
        <f>COUNTIFS(Sta!$A:$A,$A89,Sta!$I:$I,"&gt;1.5")/$B89</f>
        <v>#DIV/0!</v>
      </c>
      <c r="V89" s="7" t="e">
        <f>COUNTIFS(Sta!$B:$B,$A89,Sta!$K:$K,"&gt;1.5")/$C89</f>
        <v>#DIV/0!</v>
      </c>
    </row>
    <row r="90" spans="1:22" x14ac:dyDescent="0.3">
      <c r="A90" t="s">
        <v>212</v>
      </c>
      <c r="B90" s="9">
        <f>COUNTIF(Sta!A:A,A90)</f>
        <v>0</v>
      </c>
      <c r="C90" s="4">
        <f>COUNTIF(Sta!B:B,A90)</f>
        <v>0</v>
      </c>
      <c r="D90" s="4">
        <f t="shared" si="3"/>
        <v>0</v>
      </c>
      <c r="E90" s="12" t="e">
        <f>(COUNTIFS(Sta!$A:$A,$A90,Sta!$L:$L,"&gt;0.5") +COUNTIFS(Sta!$B:$B,$A90,Sta!$L:$L,"&gt;0.5"))/$D90</f>
        <v>#DIV/0!</v>
      </c>
      <c r="F90" s="7" t="e">
        <f>COUNTIFS(Sta!$A:$A,$A90,Sta!$L:$L,"&gt;0.5")/$B90</f>
        <v>#DIV/0!</v>
      </c>
      <c r="G90" s="7" t="e">
        <f>COUNTIFS(Sta!$B:$B,$A90,Sta!$L:$L,"&gt;0.5")/$C90</f>
        <v>#DIV/0!</v>
      </c>
      <c r="H90" s="12" t="e">
        <f>(COUNTIFS(Sta!$A:$A,$A90,Sta!$L:$L,"&gt;1.5") +COUNTIFS(Sta!$B:$B,$A90,Sta!$L:$L,"&gt;1.5"))/$D90</f>
        <v>#DIV/0!</v>
      </c>
      <c r="I90" s="7" t="e">
        <f>COUNTIFS(Sta!$A:$A,$A90,Sta!$L:$L,"&gt;1.5")/$B90</f>
        <v>#DIV/0!</v>
      </c>
      <c r="J90" s="7" t="e">
        <f>COUNTIFS(Sta!$B:$B,$A90,Sta!$L:$L,"&gt;1.5")/$C90</f>
        <v>#DIV/0!</v>
      </c>
      <c r="K90" s="12" t="e">
        <f>(COUNTIFS(Sta!$A:$A,$A90,Sta!$H:$H,"&gt;0.5") +COUNTIFS(Sta!$B:$B,$A90,Sta!$J:$J,"&gt;0.5"))/$D90</f>
        <v>#DIV/0!</v>
      </c>
      <c r="L90" s="7" t="e">
        <f>COUNTIFS(Sta!$A:$A,$A90,Sta!$H:$H,"&gt;0.5")/$B90</f>
        <v>#DIV/0!</v>
      </c>
      <c r="M90" s="7" t="e">
        <f>COUNTIFS(Sta!$B:$B,$A90,Sta!$J:$J,"&gt;0.5")/$C90</f>
        <v>#DIV/0!</v>
      </c>
      <c r="N90" s="12" t="e">
        <f>(COUNTIFS(Sta!$A:$A,$A90,Sta!$H:$H,"&gt;1.5") +COUNTIFS(Sta!$B:$B,$A90,Sta!$J:$J,"&gt;1.5"))/$D90</f>
        <v>#DIV/0!</v>
      </c>
      <c r="O90" s="7" t="e">
        <f>COUNTIFS(Sta!$A:$A,$A90,Sta!$H:$H,"&gt;1.5")/$B90</f>
        <v>#DIV/0!</v>
      </c>
      <c r="P90" s="7" t="e">
        <f>COUNTIFS(Sta!$B:$B,$A90,Sta!$J:$J,"&gt;1.5")/$C90</f>
        <v>#DIV/0!</v>
      </c>
      <c r="Q90" s="12" t="e">
        <f>(COUNTIFS(Sta!$A:$A,$A90,Sta!$I:$I,"&gt;0.5") +COUNTIFS(Sta!$B:$B,$A90,Sta!$K:$K,"&gt;0.5"))/$D90</f>
        <v>#DIV/0!</v>
      </c>
      <c r="R90" s="7" t="e">
        <f>COUNTIFS(Sta!$A:$A,$A90,Sta!$I:$I,"&gt;0.5")/$B90</f>
        <v>#DIV/0!</v>
      </c>
      <c r="S90" s="7" t="e">
        <f>COUNTIFS(Sta!$B:$B,$A90,Sta!$K:$K,"&gt;0.5")/$C90</f>
        <v>#DIV/0!</v>
      </c>
      <c r="T90" s="12" t="e">
        <f>(COUNTIFS(Sta!$A:$A,$A90,Sta!$I:$I,"&gt;1.5") +COUNTIFS(Sta!$B:$B,$A90,Sta!$K:$K,"&gt;1.5"))/$D90</f>
        <v>#DIV/0!</v>
      </c>
      <c r="U90" s="7" t="e">
        <f>COUNTIFS(Sta!$A:$A,$A90,Sta!$I:$I,"&gt;1.5")/$B90</f>
        <v>#DIV/0!</v>
      </c>
      <c r="V90" s="7" t="e">
        <f>COUNTIFS(Sta!$B:$B,$A90,Sta!$K:$K,"&gt;1.5")/$C90</f>
        <v>#DIV/0!</v>
      </c>
    </row>
    <row r="91" spans="1:22" x14ac:dyDescent="0.3">
      <c r="A91" t="s">
        <v>208</v>
      </c>
      <c r="B91" s="9">
        <f>COUNTIF(Sta!A:A,A91)</f>
        <v>0</v>
      </c>
      <c r="C91" s="4">
        <f>COUNTIF(Sta!B:B,A91)</f>
        <v>0</v>
      </c>
      <c r="D91" s="4">
        <f t="shared" si="3"/>
        <v>0</v>
      </c>
      <c r="E91" s="12" t="e">
        <f>(COUNTIFS(Sta!$A:$A,$A91,Sta!$L:$L,"&gt;0.5") +COUNTIFS(Sta!$B:$B,$A91,Sta!$L:$L,"&gt;0.5"))/$D91</f>
        <v>#DIV/0!</v>
      </c>
      <c r="F91" s="7" t="e">
        <f>COUNTIFS(Sta!$A:$A,$A91,Sta!$L:$L,"&gt;0.5")/$B91</f>
        <v>#DIV/0!</v>
      </c>
      <c r="G91" s="7" t="e">
        <f>COUNTIFS(Sta!$B:$B,$A91,Sta!$L:$L,"&gt;0.5")/$C91</f>
        <v>#DIV/0!</v>
      </c>
      <c r="H91" s="12" t="e">
        <f>(COUNTIFS(Sta!$A:$A,$A91,Sta!$L:$L,"&gt;1.5") +COUNTIFS(Sta!$B:$B,$A91,Sta!$L:$L,"&gt;1.5"))/$D91</f>
        <v>#DIV/0!</v>
      </c>
      <c r="I91" s="7" t="e">
        <f>COUNTIFS(Sta!$A:$A,$A91,Sta!$L:$L,"&gt;1.5")/$B91</f>
        <v>#DIV/0!</v>
      </c>
      <c r="J91" s="7" t="e">
        <f>COUNTIFS(Sta!$B:$B,$A91,Sta!$L:$L,"&gt;1.5")/$C91</f>
        <v>#DIV/0!</v>
      </c>
      <c r="K91" s="12" t="e">
        <f>(COUNTIFS(Sta!$A:$A,$A91,Sta!$H:$H,"&gt;0.5") +COUNTIFS(Sta!$B:$B,$A91,Sta!$J:$J,"&gt;0.5"))/$D91</f>
        <v>#DIV/0!</v>
      </c>
      <c r="L91" s="7" t="e">
        <f>COUNTIFS(Sta!$A:$A,$A91,Sta!$H:$H,"&gt;0.5")/$B91</f>
        <v>#DIV/0!</v>
      </c>
      <c r="M91" s="7" t="e">
        <f>COUNTIFS(Sta!$B:$B,$A91,Sta!$J:$J,"&gt;0.5")/$C91</f>
        <v>#DIV/0!</v>
      </c>
      <c r="N91" s="12" t="e">
        <f>(COUNTIFS(Sta!$A:$A,$A91,Sta!$H:$H,"&gt;1.5") +COUNTIFS(Sta!$B:$B,$A91,Sta!$J:$J,"&gt;1.5"))/$D91</f>
        <v>#DIV/0!</v>
      </c>
      <c r="O91" s="7" t="e">
        <f>COUNTIFS(Sta!$A:$A,$A91,Sta!$H:$H,"&gt;1.5")/$B91</f>
        <v>#DIV/0!</v>
      </c>
      <c r="P91" s="7" t="e">
        <f>COUNTIFS(Sta!$B:$B,$A91,Sta!$J:$J,"&gt;1.5")/$C91</f>
        <v>#DIV/0!</v>
      </c>
      <c r="Q91" s="12" t="e">
        <f>(COUNTIFS(Sta!$A:$A,$A91,Sta!$I:$I,"&gt;0.5") +COUNTIFS(Sta!$B:$B,$A91,Sta!$K:$K,"&gt;0.5"))/$D91</f>
        <v>#DIV/0!</v>
      </c>
      <c r="R91" s="7" t="e">
        <f>COUNTIFS(Sta!$A:$A,$A91,Sta!$I:$I,"&gt;0.5")/$B91</f>
        <v>#DIV/0!</v>
      </c>
      <c r="S91" s="7" t="e">
        <f>COUNTIFS(Sta!$B:$B,$A91,Sta!$K:$K,"&gt;0.5")/$C91</f>
        <v>#DIV/0!</v>
      </c>
      <c r="T91" s="12" t="e">
        <f>(COUNTIFS(Sta!$A:$A,$A91,Sta!$I:$I,"&gt;1.5") +COUNTIFS(Sta!$B:$B,$A91,Sta!$K:$K,"&gt;1.5"))/$D91</f>
        <v>#DIV/0!</v>
      </c>
      <c r="U91" s="7" t="e">
        <f>COUNTIFS(Sta!$A:$A,$A91,Sta!$I:$I,"&gt;1.5")/$B91</f>
        <v>#DIV/0!</v>
      </c>
      <c r="V91" s="7" t="e">
        <f>COUNTIFS(Sta!$B:$B,$A91,Sta!$K:$K,"&gt;1.5")/$C91</f>
        <v>#DIV/0!</v>
      </c>
    </row>
    <row r="92" spans="1:22" x14ac:dyDescent="0.3">
      <c r="A92" t="s">
        <v>199</v>
      </c>
      <c r="B92" s="9">
        <f>COUNTIF(Sta!A:A,A92)</f>
        <v>0</v>
      </c>
      <c r="C92" s="4">
        <f>COUNTIF(Sta!B:B,A92)</f>
        <v>0</v>
      </c>
      <c r="D92" s="4">
        <f t="shared" si="3"/>
        <v>0</v>
      </c>
      <c r="E92" s="12" t="e">
        <f>(COUNTIFS(Sta!$A:$A,$A92,Sta!$L:$L,"&gt;0.5") +COUNTIFS(Sta!$B:$B,$A92,Sta!$L:$L,"&gt;0.5"))/$D92</f>
        <v>#DIV/0!</v>
      </c>
      <c r="F92" s="7" t="e">
        <f>COUNTIFS(Sta!$A:$A,$A92,Sta!$L:$L,"&gt;0.5")/$B92</f>
        <v>#DIV/0!</v>
      </c>
      <c r="G92" s="7" t="e">
        <f>COUNTIFS(Sta!$B:$B,$A92,Sta!$L:$L,"&gt;0.5")/$C92</f>
        <v>#DIV/0!</v>
      </c>
      <c r="H92" s="12" t="e">
        <f>(COUNTIFS(Sta!$A:$A,$A92,Sta!$L:$L,"&gt;1.5") +COUNTIFS(Sta!$B:$B,$A92,Sta!$L:$L,"&gt;1.5"))/$D92</f>
        <v>#DIV/0!</v>
      </c>
      <c r="I92" s="7" t="e">
        <f>COUNTIFS(Sta!$A:$A,$A92,Sta!$L:$L,"&gt;1.5")/$B92</f>
        <v>#DIV/0!</v>
      </c>
      <c r="J92" s="7" t="e">
        <f>COUNTIFS(Sta!$B:$B,$A92,Sta!$L:$L,"&gt;1.5")/$C92</f>
        <v>#DIV/0!</v>
      </c>
      <c r="K92" s="12" t="e">
        <f>(COUNTIFS(Sta!$A:$A,$A92,Sta!$H:$H,"&gt;0.5") +COUNTIFS(Sta!$B:$B,$A92,Sta!$J:$J,"&gt;0.5"))/$D92</f>
        <v>#DIV/0!</v>
      </c>
      <c r="L92" s="7" t="e">
        <f>COUNTIFS(Sta!$A:$A,$A92,Sta!$H:$H,"&gt;0.5")/$B92</f>
        <v>#DIV/0!</v>
      </c>
      <c r="M92" s="7" t="e">
        <f>COUNTIFS(Sta!$B:$B,$A92,Sta!$J:$J,"&gt;0.5")/$C92</f>
        <v>#DIV/0!</v>
      </c>
      <c r="N92" s="12" t="e">
        <f>(COUNTIFS(Sta!$A:$A,$A92,Sta!$H:$H,"&gt;1.5") +COUNTIFS(Sta!$B:$B,$A92,Sta!$J:$J,"&gt;1.5"))/$D92</f>
        <v>#DIV/0!</v>
      </c>
      <c r="O92" s="7" t="e">
        <f>COUNTIFS(Sta!$A:$A,$A92,Sta!$H:$H,"&gt;1.5")/$B92</f>
        <v>#DIV/0!</v>
      </c>
      <c r="P92" s="7" t="e">
        <f>COUNTIFS(Sta!$B:$B,$A92,Sta!$J:$J,"&gt;1.5")/$C92</f>
        <v>#DIV/0!</v>
      </c>
      <c r="Q92" s="12" t="e">
        <f>(COUNTIFS(Sta!$A:$A,$A92,Sta!$I:$I,"&gt;0.5") +COUNTIFS(Sta!$B:$B,$A92,Sta!$K:$K,"&gt;0.5"))/$D92</f>
        <v>#DIV/0!</v>
      </c>
      <c r="R92" s="7" t="e">
        <f>COUNTIFS(Sta!$A:$A,$A92,Sta!$I:$I,"&gt;0.5")/$B92</f>
        <v>#DIV/0!</v>
      </c>
      <c r="S92" s="7" t="e">
        <f>COUNTIFS(Sta!$B:$B,$A92,Sta!$K:$K,"&gt;0.5")/$C92</f>
        <v>#DIV/0!</v>
      </c>
      <c r="T92" s="12" t="e">
        <f>(COUNTIFS(Sta!$A:$A,$A92,Sta!$I:$I,"&gt;1.5") +COUNTIFS(Sta!$B:$B,$A92,Sta!$K:$K,"&gt;1.5"))/$D92</f>
        <v>#DIV/0!</v>
      </c>
      <c r="U92" s="7" t="e">
        <f>COUNTIFS(Sta!$A:$A,$A92,Sta!$I:$I,"&gt;1.5")/$B92</f>
        <v>#DIV/0!</v>
      </c>
      <c r="V92" s="7" t="e">
        <f>COUNTIFS(Sta!$B:$B,$A92,Sta!$K:$K,"&gt;1.5")/$C92</f>
        <v>#DIV/0!</v>
      </c>
    </row>
    <row r="93" spans="1:22" x14ac:dyDescent="0.3">
      <c r="A93" t="s">
        <v>202</v>
      </c>
      <c r="B93" s="9">
        <f>COUNTIF(Sta!A:A,A93)</f>
        <v>0</v>
      </c>
      <c r="C93" s="4">
        <f>COUNTIF(Sta!B:B,A93)</f>
        <v>0</v>
      </c>
      <c r="D93" s="4">
        <f t="shared" si="3"/>
        <v>0</v>
      </c>
      <c r="E93" s="12" t="e">
        <f>(COUNTIFS(Sta!$A:$A,$A93,Sta!$L:$L,"&gt;0.5") +COUNTIFS(Sta!$B:$B,$A93,Sta!$L:$L,"&gt;0.5"))/$D93</f>
        <v>#DIV/0!</v>
      </c>
      <c r="F93" s="7" t="e">
        <f>COUNTIFS(Sta!$A:$A,$A93,Sta!$L:$L,"&gt;0.5")/$B93</f>
        <v>#DIV/0!</v>
      </c>
      <c r="G93" s="7" t="e">
        <f>COUNTIFS(Sta!$B:$B,$A93,Sta!$L:$L,"&gt;0.5")/$C93</f>
        <v>#DIV/0!</v>
      </c>
      <c r="H93" s="12" t="e">
        <f>(COUNTIFS(Sta!$A:$A,$A93,Sta!$L:$L,"&gt;1.5") +COUNTIFS(Sta!$B:$B,$A93,Sta!$L:$L,"&gt;1.5"))/$D93</f>
        <v>#DIV/0!</v>
      </c>
      <c r="I93" s="7" t="e">
        <f>COUNTIFS(Sta!$A:$A,$A93,Sta!$L:$L,"&gt;1.5")/$B93</f>
        <v>#DIV/0!</v>
      </c>
      <c r="J93" s="7" t="e">
        <f>COUNTIFS(Sta!$B:$B,$A93,Sta!$L:$L,"&gt;1.5")/$C93</f>
        <v>#DIV/0!</v>
      </c>
      <c r="K93" s="12" t="e">
        <f>(COUNTIFS(Sta!$A:$A,$A93,Sta!$H:$H,"&gt;0.5") +COUNTIFS(Sta!$B:$B,$A93,Sta!$J:$J,"&gt;0.5"))/$D93</f>
        <v>#DIV/0!</v>
      </c>
      <c r="L93" s="7" t="e">
        <f>COUNTIFS(Sta!$A:$A,$A93,Sta!$H:$H,"&gt;0.5")/$B93</f>
        <v>#DIV/0!</v>
      </c>
      <c r="M93" s="7" t="e">
        <f>COUNTIFS(Sta!$B:$B,$A93,Sta!$J:$J,"&gt;0.5")/$C93</f>
        <v>#DIV/0!</v>
      </c>
      <c r="N93" s="12" t="e">
        <f>(COUNTIFS(Sta!$A:$A,$A93,Sta!$H:$H,"&gt;1.5") +COUNTIFS(Sta!$B:$B,$A93,Sta!$J:$J,"&gt;1.5"))/$D93</f>
        <v>#DIV/0!</v>
      </c>
      <c r="O93" s="7" t="e">
        <f>COUNTIFS(Sta!$A:$A,$A93,Sta!$H:$H,"&gt;1.5")/$B93</f>
        <v>#DIV/0!</v>
      </c>
      <c r="P93" s="7" t="e">
        <f>COUNTIFS(Sta!$B:$B,$A93,Sta!$J:$J,"&gt;1.5")/$C93</f>
        <v>#DIV/0!</v>
      </c>
      <c r="Q93" s="12" t="e">
        <f>(COUNTIFS(Sta!$A:$A,$A93,Sta!$I:$I,"&gt;0.5") +COUNTIFS(Sta!$B:$B,$A93,Sta!$K:$K,"&gt;0.5"))/$D93</f>
        <v>#DIV/0!</v>
      </c>
      <c r="R93" s="7" t="e">
        <f>COUNTIFS(Sta!$A:$A,$A93,Sta!$I:$I,"&gt;0.5")/$B93</f>
        <v>#DIV/0!</v>
      </c>
      <c r="S93" s="7" t="e">
        <f>COUNTIFS(Sta!$B:$B,$A93,Sta!$K:$K,"&gt;0.5")/$C93</f>
        <v>#DIV/0!</v>
      </c>
      <c r="T93" s="12" t="e">
        <f>(COUNTIFS(Sta!$A:$A,$A93,Sta!$I:$I,"&gt;1.5") +COUNTIFS(Sta!$B:$B,$A93,Sta!$K:$K,"&gt;1.5"))/$D93</f>
        <v>#DIV/0!</v>
      </c>
      <c r="U93" s="7" t="e">
        <f>COUNTIFS(Sta!$A:$A,$A93,Sta!$I:$I,"&gt;1.5")/$B93</f>
        <v>#DIV/0!</v>
      </c>
      <c r="V93" s="7" t="e">
        <f>COUNTIFS(Sta!$B:$B,$A93,Sta!$K:$K,"&gt;1.5")/$C93</f>
        <v>#DIV/0!</v>
      </c>
    </row>
    <row r="94" spans="1:22" x14ac:dyDescent="0.3">
      <c r="A94" t="s">
        <v>200</v>
      </c>
      <c r="B94" s="9">
        <f>COUNTIF(Sta!A:A,A94)</f>
        <v>0</v>
      </c>
      <c r="C94" s="4">
        <f>COUNTIF(Sta!B:B,A94)</f>
        <v>0</v>
      </c>
      <c r="D94" s="4">
        <f t="shared" si="3"/>
        <v>0</v>
      </c>
      <c r="E94" s="12" t="e">
        <f>(COUNTIFS(Sta!$A:$A,$A94,Sta!$L:$L,"&gt;0.5") +COUNTIFS(Sta!$B:$B,$A94,Sta!$L:$L,"&gt;0.5"))/$D94</f>
        <v>#DIV/0!</v>
      </c>
      <c r="F94" s="7" t="e">
        <f>COUNTIFS(Sta!$A:$A,$A94,Sta!$L:$L,"&gt;0.5")/$B94</f>
        <v>#DIV/0!</v>
      </c>
      <c r="G94" s="7" t="e">
        <f>COUNTIFS(Sta!$B:$B,$A94,Sta!$L:$L,"&gt;0.5")/$C94</f>
        <v>#DIV/0!</v>
      </c>
      <c r="H94" s="12" t="e">
        <f>(COUNTIFS(Sta!$A:$A,$A94,Sta!$L:$L,"&gt;1.5") +COUNTIFS(Sta!$B:$B,$A94,Sta!$L:$L,"&gt;1.5"))/$D94</f>
        <v>#DIV/0!</v>
      </c>
      <c r="I94" s="7" t="e">
        <f>COUNTIFS(Sta!$A:$A,$A94,Sta!$L:$L,"&gt;1.5")/$B94</f>
        <v>#DIV/0!</v>
      </c>
      <c r="J94" s="7" t="e">
        <f>COUNTIFS(Sta!$B:$B,$A94,Sta!$L:$L,"&gt;1.5")/$C94</f>
        <v>#DIV/0!</v>
      </c>
      <c r="K94" s="12" t="e">
        <f>(COUNTIFS(Sta!$A:$A,$A94,Sta!$H:$H,"&gt;0.5") +COUNTIFS(Sta!$B:$B,$A94,Sta!$J:$J,"&gt;0.5"))/$D94</f>
        <v>#DIV/0!</v>
      </c>
      <c r="L94" s="7" t="e">
        <f>COUNTIFS(Sta!$A:$A,$A94,Sta!$H:$H,"&gt;0.5")/$B94</f>
        <v>#DIV/0!</v>
      </c>
      <c r="M94" s="7" t="e">
        <f>COUNTIFS(Sta!$B:$B,$A94,Sta!$J:$J,"&gt;0.5")/$C94</f>
        <v>#DIV/0!</v>
      </c>
      <c r="N94" s="12" t="e">
        <f>(COUNTIFS(Sta!$A:$A,$A94,Sta!$H:$H,"&gt;1.5") +COUNTIFS(Sta!$B:$B,$A94,Sta!$J:$J,"&gt;1.5"))/$D94</f>
        <v>#DIV/0!</v>
      </c>
      <c r="O94" s="7" t="e">
        <f>COUNTIFS(Sta!$A:$A,$A94,Sta!$H:$H,"&gt;1.5")/$B94</f>
        <v>#DIV/0!</v>
      </c>
      <c r="P94" s="7" t="e">
        <f>COUNTIFS(Sta!$B:$B,$A94,Sta!$J:$J,"&gt;1.5")/$C94</f>
        <v>#DIV/0!</v>
      </c>
      <c r="Q94" s="12" t="e">
        <f>(COUNTIFS(Sta!$A:$A,$A94,Sta!$I:$I,"&gt;0.5") +COUNTIFS(Sta!$B:$B,$A94,Sta!$K:$K,"&gt;0.5"))/$D94</f>
        <v>#DIV/0!</v>
      </c>
      <c r="R94" s="7" t="e">
        <f>COUNTIFS(Sta!$A:$A,$A94,Sta!$I:$I,"&gt;0.5")/$B94</f>
        <v>#DIV/0!</v>
      </c>
      <c r="S94" s="7" t="e">
        <f>COUNTIFS(Sta!$B:$B,$A94,Sta!$K:$K,"&gt;0.5")/$C94</f>
        <v>#DIV/0!</v>
      </c>
      <c r="T94" s="12" t="e">
        <f>(COUNTIFS(Sta!$A:$A,$A94,Sta!$I:$I,"&gt;1.5") +COUNTIFS(Sta!$B:$B,$A94,Sta!$K:$K,"&gt;1.5"))/$D94</f>
        <v>#DIV/0!</v>
      </c>
      <c r="U94" s="7" t="e">
        <f>COUNTIFS(Sta!$A:$A,$A94,Sta!$I:$I,"&gt;1.5")/$B94</f>
        <v>#DIV/0!</v>
      </c>
      <c r="V94" s="7" t="e">
        <f>COUNTIFS(Sta!$B:$B,$A94,Sta!$K:$K,"&gt;1.5")/$C94</f>
        <v>#DIV/0!</v>
      </c>
    </row>
    <row r="95" spans="1:22" x14ac:dyDescent="0.3">
      <c r="A95" t="s">
        <v>204</v>
      </c>
      <c r="B95" s="9">
        <f>COUNTIF(Sta!A:A,A95)</f>
        <v>0</v>
      </c>
      <c r="C95" s="4">
        <f>COUNTIF(Sta!B:B,A95)</f>
        <v>0</v>
      </c>
      <c r="D95" s="4">
        <f t="shared" si="3"/>
        <v>0</v>
      </c>
      <c r="E95" s="12" t="e">
        <f>(COUNTIFS(Sta!$A:$A,$A95,Sta!$L:$L,"&gt;0.5") +COUNTIFS(Sta!$B:$B,$A95,Sta!$L:$L,"&gt;0.5"))/$D95</f>
        <v>#DIV/0!</v>
      </c>
      <c r="F95" s="7" t="e">
        <f>COUNTIFS(Sta!$A:$A,$A95,Sta!$L:$L,"&gt;0.5")/$B95</f>
        <v>#DIV/0!</v>
      </c>
      <c r="G95" s="7" t="e">
        <f>COUNTIFS(Sta!$B:$B,$A95,Sta!$L:$L,"&gt;0.5")/$C95</f>
        <v>#DIV/0!</v>
      </c>
      <c r="H95" s="12" t="e">
        <f>(COUNTIFS(Sta!$A:$A,$A95,Sta!$L:$L,"&gt;1.5") +COUNTIFS(Sta!$B:$B,$A95,Sta!$L:$L,"&gt;1.5"))/$D95</f>
        <v>#DIV/0!</v>
      </c>
      <c r="I95" s="7" t="e">
        <f>COUNTIFS(Sta!$A:$A,$A95,Sta!$L:$L,"&gt;1.5")/$B95</f>
        <v>#DIV/0!</v>
      </c>
      <c r="J95" s="7" t="e">
        <f>COUNTIFS(Sta!$B:$B,$A95,Sta!$L:$L,"&gt;1.5")/$C95</f>
        <v>#DIV/0!</v>
      </c>
      <c r="K95" s="12" t="e">
        <f>(COUNTIFS(Sta!$A:$A,$A95,Sta!$H:$H,"&gt;0.5") +COUNTIFS(Sta!$B:$B,$A95,Sta!$J:$J,"&gt;0.5"))/$D95</f>
        <v>#DIV/0!</v>
      </c>
      <c r="L95" s="7" t="e">
        <f>COUNTIFS(Sta!$A:$A,$A95,Sta!$H:$H,"&gt;0.5")/$B95</f>
        <v>#DIV/0!</v>
      </c>
      <c r="M95" s="7" t="e">
        <f>COUNTIFS(Sta!$B:$B,$A95,Sta!$J:$J,"&gt;0.5")/$C95</f>
        <v>#DIV/0!</v>
      </c>
      <c r="N95" s="12" t="e">
        <f>(COUNTIFS(Sta!$A:$A,$A95,Sta!$H:$H,"&gt;1.5") +COUNTIFS(Sta!$B:$B,$A95,Sta!$J:$J,"&gt;1.5"))/$D95</f>
        <v>#DIV/0!</v>
      </c>
      <c r="O95" s="7" t="e">
        <f>COUNTIFS(Sta!$A:$A,$A95,Sta!$H:$H,"&gt;1.5")/$B95</f>
        <v>#DIV/0!</v>
      </c>
      <c r="P95" s="7" t="e">
        <f>COUNTIFS(Sta!$B:$B,$A95,Sta!$J:$J,"&gt;1.5")/$C95</f>
        <v>#DIV/0!</v>
      </c>
      <c r="Q95" s="12" t="e">
        <f>(COUNTIFS(Sta!$A:$A,$A95,Sta!$I:$I,"&gt;0.5") +COUNTIFS(Sta!$B:$B,$A95,Sta!$K:$K,"&gt;0.5"))/$D95</f>
        <v>#DIV/0!</v>
      </c>
      <c r="R95" s="7" t="e">
        <f>COUNTIFS(Sta!$A:$A,$A95,Sta!$I:$I,"&gt;0.5")/$B95</f>
        <v>#DIV/0!</v>
      </c>
      <c r="S95" s="7" t="e">
        <f>COUNTIFS(Sta!$B:$B,$A95,Sta!$K:$K,"&gt;0.5")/$C95</f>
        <v>#DIV/0!</v>
      </c>
      <c r="T95" s="12" t="e">
        <f>(COUNTIFS(Sta!$A:$A,$A95,Sta!$I:$I,"&gt;1.5") +COUNTIFS(Sta!$B:$B,$A95,Sta!$K:$K,"&gt;1.5"))/$D95</f>
        <v>#DIV/0!</v>
      </c>
      <c r="U95" s="7" t="e">
        <f>COUNTIFS(Sta!$A:$A,$A95,Sta!$I:$I,"&gt;1.5")/$B95</f>
        <v>#DIV/0!</v>
      </c>
      <c r="V95" s="7" t="e">
        <f>COUNTIFS(Sta!$B:$B,$A95,Sta!$K:$K,"&gt;1.5")/$C95</f>
        <v>#DIV/0!</v>
      </c>
    </row>
    <row r="96" spans="1:22" x14ac:dyDescent="0.3">
      <c r="A96" t="s">
        <v>211</v>
      </c>
      <c r="B96" s="9">
        <f>COUNTIF(Sta!A:A,A96)</f>
        <v>0</v>
      </c>
      <c r="C96" s="4">
        <f>COUNTIF(Sta!B:B,A96)</f>
        <v>0</v>
      </c>
      <c r="D96" s="4">
        <f t="shared" si="3"/>
        <v>0</v>
      </c>
      <c r="E96" s="12" t="e">
        <f>(COUNTIFS(Sta!$A:$A,$A96,Sta!$L:$L,"&gt;0.5") +COUNTIFS(Sta!$B:$B,$A96,Sta!$L:$L,"&gt;0.5"))/$D96</f>
        <v>#DIV/0!</v>
      </c>
      <c r="F96" s="7" t="e">
        <f>COUNTIFS(Sta!$A:$A,$A96,Sta!$L:$L,"&gt;0.5")/$B96</f>
        <v>#DIV/0!</v>
      </c>
      <c r="G96" s="7" t="e">
        <f>COUNTIFS(Sta!$B:$B,$A96,Sta!$L:$L,"&gt;0.5")/$C96</f>
        <v>#DIV/0!</v>
      </c>
      <c r="H96" s="12" t="e">
        <f>(COUNTIFS(Sta!$A:$A,$A96,Sta!$L:$L,"&gt;1.5") +COUNTIFS(Sta!$B:$B,$A96,Sta!$L:$L,"&gt;1.5"))/$D96</f>
        <v>#DIV/0!</v>
      </c>
      <c r="I96" s="7" t="e">
        <f>COUNTIFS(Sta!$A:$A,$A96,Sta!$L:$L,"&gt;1.5")/$B96</f>
        <v>#DIV/0!</v>
      </c>
      <c r="J96" s="7" t="e">
        <f>COUNTIFS(Sta!$B:$B,$A96,Sta!$L:$L,"&gt;1.5")/$C96</f>
        <v>#DIV/0!</v>
      </c>
      <c r="K96" s="12" t="e">
        <f>(COUNTIFS(Sta!$A:$A,$A96,Sta!$H:$H,"&gt;0.5") +COUNTIFS(Sta!$B:$B,$A96,Sta!$J:$J,"&gt;0.5"))/$D96</f>
        <v>#DIV/0!</v>
      </c>
      <c r="L96" s="7" t="e">
        <f>COUNTIFS(Sta!$A:$A,$A96,Sta!$H:$H,"&gt;0.5")/$B96</f>
        <v>#DIV/0!</v>
      </c>
      <c r="M96" s="7" t="e">
        <f>COUNTIFS(Sta!$B:$B,$A96,Sta!$J:$J,"&gt;0.5")/$C96</f>
        <v>#DIV/0!</v>
      </c>
      <c r="N96" s="12" t="e">
        <f>(COUNTIFS(Sta!$A:$A,$A96,Sta!$H:$H,"&gt;1.5") +COUNTIFS(Sta!$B:$B,$A96,Sta!$J:$J,"&gt;1.5"))/$D96</f>
        <v>#DIV/0!</v>
      </c>
      <c r="O96" s="7" t="e">
        <f>COUNTIFS(Sta!$A:$A,$A96,Sta!$H:$H,"&gt;1.5")/$B96</f>
        <v>#DIV/0!</v>
      </c>
      <c r="P96" s="7" t="e">
        <f>COUNTIFS(Sta!$B:$B,$A96,Sta!$J:$J,"&gt;1.5")/$C96</f>
        <v>#DIV/0!</v>
      </c>
      <c r="Q96" s="12" t="e">
        <f>(COUNTIFS(Sta!$A:$A,$A96,Sta!$I:$I,"&gt;0.5") +COUNTIFS(Sta!$B:$B,$A96,Sta!$K:$K,"&gt;0.5"))/$D96</f>
        <v>#DIV/0!</v>
      </c>
      <c r="R96" s="7" t="e">
        <f>COUNTIFS(Sta!$A:$A,$A96,Sta!$I:$I,"&gt;0.5")/$B96</f>
        <v>#DIV/0!</v>
      </c>
      <c r="S96" s="7" t="e">
        <f>COUNTIFS(Sta!$B:$B,$A96,Sta!$K:$K,"&gt;0.5")/$C96</f>
        <v>#DIV/0!</v>
      </c>
      <c r="T96" s="12" t="e">
        <f>(COUNTIFS(Sta!$A:$A,$A96,Sta!$I:$I,"&gt;1.5") +COUNTIFS(Sta!$B:$B,$A96,Sta!$K:$K,"&gt;1.5"))/$D96</f>
        <v>#DIV/0!</v>
      </c>
      <c r="U96" s="7" t="e">
        <f>COUNTIFS(Sta!$A:$A,$A96,Sta!$I:$I,"&gt;1.5")/$B96</f>
        <v>#DIV/0!</v>
      </c>
      <c r="V96" s="7" t="e">
        <f>COUNTIFS(Sta!$B:$B,$A96,Sta!$K:$K,"&gt;1.5")/$C96</f>
        <v>#DIV/0!</v>
      </c>
    </row>
    <row r="97" spans="1:22" x14ac:dyDescent="0.3">
      <c r="A97" t="s">
        <v>195</v>
      </c>
      <c r="B97" s="9">
        <f>COUNTIF(Sta!A:A,A97)</f>
        <v>0</v>
      </c>
      <c r="C97" s="4">
        <f>COUNTIF(Sta!B:B,A97)</f>
        <v>0</v>
      </c>
      <c r="D97" s="4">
        <f t="shared" si="3"/>
        <v>0</v>
      </c>
      <c r="E97" s="12" t="e">
        <f>(COUNTIFS(Sta!$A:$A,$A97,Sta!$L:$L,"&gt;0.5") +COUNTIFS(Sta!$B:$B,$A97,Sta!$L:$L,"&gt;0.5"))/$D97</f>
        <v>#DIV/0!</v>
      </c>
      <c r="F97" s="7" t="e">
        <f>COUNTIFS(Sta!$A:$A,$A97,Sta!$L:$L,"&gt;0.5")/$B97</f>
        <v>#DIV/0!</v>
      </c>
      <c r="G97" s="7" t="e">
        <f>COUNTIFS(Sta!$B:$B,$A97,Sta!$L:$L,"&gt;0.5")/$C97</f>
        <v>#DIV/0!</v>
      </c>
      <c r="H97" s="12" t="e">
        <f>(COUNTIFS(Sta!$A:$A,$A97,Sta!$L:$L,"&gt;1.5") +COUNTIFS(Sta!$B:$B,$A97,Sta!$L:$L,"&gt;1.5"))/$D97</f>
        <v>#DIV/0!</v>
      </c>
      <c r="I97" s="7" t="e">
        <f>COUNTIFS(Sta!$A:$A,$A97,Sta!$L:$L,"&gt;1.5")/$B97</f>
        <v>#DIV/0!</v>
      </c>
      <c r="J97" s="7" t="e">
        <f>COUNTIFS(Sta!$B:$B,$A97,Sta!$L:$L,"&gt;1.5")/$C97</f>
        <v>#DIV/0!</v>
      </c>
      <c r="K97" s="12" t="e">
        <f>(COUNTIFS(Sta!$A:$A,$A97,Sta!$H:$H,"&gt;0.5") +COUNTIFS(Sta!$B:$B,$A97,Sta!$J:$J,"&gt;0.5"))/$D97</f>
        <v>#DIV/0!</v>
      </c>
      <c r="L97" s="7" t="e">
        <f>COUNTIFS(Sta!$A:$A,$A97,Sta!$H:$H,"&gt;0.5")/$B97</f>
        <v>#DIV/0!</v>
      </c>
      <c r="M97" s="7" t="e">
        <f>COUNTIFS(Sta!$B:$B,$A97,Sta!$J:$J,"&gt;0.5")/$C97</f>
        <v>#DIV/0!</v>
      </c>
      <c r="N97" s="12" t="e">
        <f>(COUNTIFS(Sta!$A:$A,$A97,Sta!$H:$H,"&gt;1.5") +COUNTIFS(Sta!$B:$B,$A97,Sta!$J:$J,"&gt;1.5"))/$D97</f>
        <v>#DIV/0!</v>
      </c>
      <c r="O97" s="7" t="e">
        <f>COUNTIFS(Sta!$A:$A,$A97,Sta!$H:$H,"&gt;1.5")/$B97</f>
        <v>#DIV/0!</v>
      </c>
      <c r="P97" s="7" t="e">
        <f>COUNTIFS(Sta!$B:$B,$A97,Sta!$J:$J,"&gt;1.5")/$C97</f>
        <v>#DIV/0!</v>
      </c>
      <c r="Q97" s="12" t="e">
        <f>(COUNTIFS(Sta!$A:$A,$A97,Sta!$I:$I,"&gt;0.5") +COUNTIFS(Sta!$B:$B,$A97,Sta!$K:$K,"&gt;0.5"))/$D97</f>
        <v>#DIV/0!</v>
      </c>
      <c r="R97" s="7" t="e">
        <f>COUNTIFS(Sta!$A:$A,$A97,Sta!$I:$I,"&gt;0.5")/$B97</f>
        <v>#DIV/0!</v>
      </c>
      <c r="S97" s="7" t="e">
        <f>COUNTIFS(Sta!$B:$B,$A97,Sta!$K:$K,"&gt;0.5")/$C97</f>
        <v>#DIV/0!</v>
      </c>
      <c r="T97" s="12" t="e">
        <f>(COUNTIFS(Sta!$A:$A,$A97,Sta!$I:$I,"&gt;1.5") +COUNTIFS(Sta!$B:$B,$A97,Sta!$K:$K,"&gt;1.5"))/$D97</f>
        <v>#DIV/0!</v>
      </c>
      <c r="U97" s="7" t="e">
        <f>COUNTIFS(Sta!$A:$A,$A97,Sta!$I:$I,"&gt;1.5")/$B97</f>
        <v>#DIV/0!</v>
      </c>
      <c r="V97" s="7" t="e">
        <f>COUNTIFS(Sta!$B:$B,$A97,Sta!$K:$K,"&gt;1.5")/$C97</f>
        <v>#DIV/0!</v>
      </c>
    </row>
    <row r="98" spans="1:22" x14ac:dyDescent="0.3">
      <c r="A98" t="s">
        <v>213</v>
      </c>
      <c r="B98" s="9">
        <f>COUNTIF(Sta!A:A,A98)</f>
        <v>0</v>
      </c>
      <c r="C98" s="4">
        <f>COUNTIF(Sta!B:B,A98)</f>
        <v>0</v>
      </c>
      <c r="D98" s="4">
        <f t="shared" si="3"/>
        <v>0</v>
      </c>
      <c r="E98" s="12" t="e">
        <f>(COUNTIFS(Sta!$A:$A,$A98,Sta!$L:$L,"&gt;0.5") +COUNTIFS(Sta!$B:$B,$A98,Sta!$L:$L,"&gt;0.5"))/$D98</f>
        <v>#DIV/0!</v>
      </c>
      <c r="F98" s="7" t="e">
        <f>COUNTIFS(Sta!$A:$A,$A98,Sta!$L:$L,"&gt;0.5")/$B98</f>
        <v>#DIV/0!</v>
      </c>
      <c r="G98" s="7" t="e">
        <f>COUNTIFS(Sta!$B:$B,$A98,Sta!$L:$L,"&gt;0.5")/$C98</f>
        <v>#DIV/0!</v>
      </c>
      <c r="H98" s="12" t="e">
        <f>(COUNTIFS(Sta!$A:$A,$A98,Sta!$L:$L,"&gt;1.5") +COUNTIFS(Sta!$B:$B,$A98,Sta!$L:$L,"&gt;1.5"))/$D98</f>
        <v>#DIV/0!</v>
      </c>
      <c r="I98" s="7" t="e">
        <f>COUNTIFS(Sta!$A:$A,$A98,Sta!$L:$L,"&gt;1.5")/$B98</f>
        <v>#DIV/0!</v>
      </c>
      <c r="J98" s="7" t="e">
        <f>COUNTIFS(Sta!$B:$B,$A98,Sta!$L:$L,"&gt;1.5")/$C98</f>
        <v>#DIV/0!</v>
      </c>
      <c r="K98" s="12" t="e">
        <f>(COUNTIFS(Sta!$A:$A,$A98,Sta!$H:$H,"&gt;0.5") +COUNTIFS(Sta!$B:$B,$A98,Sta!$J:$J,"&gt;0.5"))/$D98</f>
        <v>#DIV/0!</v>
      </c>
      <c r="L98" s="7" t="e">
        <f>COUNTIFS(Sta!$A:$A,$A98,Sta!$H:$H,"&gt;0.5")/$B98</f>
        <v>#DIV/0!</v>
      </c>
      <c r="M98" s="7" t="e">
        <f>COUNTIFS(Sta!$B:$B,$A98,Sta!$J:$J,"&gt;0.5")/$C98</f>
        <v>#DIV/0!</v>
      </c>
      <c r="N98" s="12" t="e">
        <f>(COUNTIFS(Sta!$A:$A,$A98,Sta!$H:$H,"&gt;1.5") +COUNTIFS(Sta!$B:$B,$A98,Sta!$J:$J,"&gt;1.5"))/$D98</f>
        <v>#DIV/0!</v>
      </c>
      <c r="O98" s="7" t="e">
        <f>COUNTIFS(Sta!$A:$A,$A98,Sta!$H:$H,"&gt;1.5")/$B98</f>
        <v>#DIV/0!</v>
      </c>
      <c r="P98" s="7" t="e">
        <f>COUNTIFS(Sta!$B:$B,$A98,Sta!$J:$J,"&gt;1.5")/$C98</f>
        <v>#DIV/0!</v>
      </c>
      <c r="Q98" s="12" t="e">
        <f>(COUNTIFS(Sta!$A:$A,$A98,Sta!$I:$I,"&gt;0.5") +COUNTIFS(Sta!$B:$B,$A98,Sta!$K:$K,"&gt;0.5"))/$D98</f>
        <v>#DIV/0!</v>
      </c>
      <c r="R98" s="7" t="e">
        <f>COUNTIFS(Sta!$A:$A,$A98,Sta!$I:$I,"&gt;0.5")/$B98</f>
        <v>#DIV/0!</v>
      </c>
      <c r="S98" s="7" t="e">
        <f>COUNTIFS(Sta!$B:$B,$A98,Sta!$K:$K,"&gt;0.5")/$C98</f>
        <v>#DIV/0!</v>
      </c>
      <c r="T98" s="12" t="e">
        <f>(COUNTIFS(Sta!$A:$A,$A98,Sta!$I:$I,"&gt;1.5") +COUNTIFS(Sta!$B:$B,$A98,Sta!$K:$K,"&gt;1.5"))/$D98</f>
        <v>#DIV/0!</v>
      </c>
      <c r="U98" s="7" t="e">
        <f>COUNTIFS(Sta!$A:$A,$A98,Sta!$I:$I,"&gt;1.5")/$B98</f>
        <v>#DIV/0!</v>
      </c>
      <c r="V98" s="7" t="e">
        <f>COUNTIFS(Sta!$B:$B,$A98,Sta!$K:$K,"&gt;1.5")/$C98</f>
        <v>#DIV/0!</v>
      </c>
    </row>
    <row r="99" spans="1:22" x14ac:dyDescent="0.3">
      <c r="A99" t="s">
        <v>198</v>
      </c>
      <c r="B99" s="9">
        <f>COUNTIF(Sta!A:A,A99)</f>
        <v>0</v>
      </c>
      <c r="C99" s="4">
        <f>COUNTIF(Sta!B:B,A99)</f>
        <v>0</v>
      </c>
      <c r="D99" s="4">
        <f t="shared" si="3"/>
        <v>0</v>
      </c>
      <c r="E99" s="12" t="e">
        <f>(COUNTIFS(Sta!$A:$A,$A99,Sta!$L:$L,"&gt;0.5") +COUNTIFS(Sta!$B:$B,$A99,Sta!$L:$L,"&gt;0.5"))/$D99</f>
        <v>#DIV/0!</v>
      </c>
      <c r="F99" s="7" t="e">
        <f>COUNTIFS(Sta!$A:$A,$A99,Sta!$L:$L,"&gt;0.5")/$B99</f>
        <v>#DIV/0!</v>
      </c>
      <c r="G99" s="7" t="e">
        <f>COUNTIFS(Sta!$B:$B,$A99,Sta!$L:$L,"&gt;0.5")/$C99</f>
        <v>#DIV/0!</v>
      </c>
      <c r="H99" s="12" t="e">
        <f>(COUNTIFS(Sta!$A:$A,$A99,Sta!$L:$L,"&gt;1.5") +COUNTIFS(Sta!$B:$B,$A99,Sta!$L:$L,"&gt;1.5"))/$D99</f>
        <v>#DIV/0!</v>
      </c>
      <c r="I99" s="7" t="e">
        <f>COUNTIFS(Sta!$A:$A,$A99,Sta!$L:$L,"&gt;1.5")/$B99</f>
        <v>#DIV/0!</v>
      </c>
      <c r="J99" s="7" t="e">
        <f>COUNTIFS(Sta!$B:$B,$A99,Sta!$L:$L,"&gt;1.5")/$C99</f>
        <v>#DIV/0!</v>
      </c>
      <c r="K99" s="12" t="e">
        <f>(COUNTIFS(Sta!$A:$A,$A99,Sta!$H:$H,"&gt;0.5") +COUNTIFS(Sta!$B:$B,$A99,Sta!$J:$J,"&gt;0.5"))/$D99</f>
        <v>#DIV/0!</v>
      </c>
      <c r="L99" s="7" t="e">
        <f>COUNTIFS(Sta!$A:$A,$A99,Sta!$H:$H,"&gt;0.5")/$B99</f>
        <v>#DIV/0!</v>
      </c>
      <c r="M99" s="7" t="e">
        <f>COUNTIFS(Sta!$B:$B,$A99,Sta!$J:$J,"&gt;0.5")/$C99</f>
        <v>#DIV/0!</v>
      </c>
      <c r="N99" s="12" t="e">
        <f>(COUNTIFS(Sta!$A:$A,$A99,Sta!$H:$H,"&gt;1.5") +COUNTIFS(Sta!$B:$B,$A99,Sta!$J:$J,"&gt;1.5"))/$D99</f>
        <v>#DIV/0!</v>
      </c>
      <c r="O99" s="7" t="e">
        <f>COUNTIFS(Sta!$A:$A,$A99,Sta!$H:$H,"&gt;1.5")/$B99</f>
        <v>#DIV/0!</v>
      </c>
      <c r="P99" s="7" t="e">
        <f>COUNTIFS(Sta!$B:$B,$A99,Sta!$J:$J,"&gt;1.5")/$C99</f>
        <v>#DIV/0!</v>
      </c>
      <c r="Q99" s="12" t="e">
        <f>(COUNTIFS(Sta!$A:$A,$A99,Sta!$I:$I,"&gt;0.5") +COUNTIFS(Sta!$B:$B,$A99,Sta!$K:$K,"&gt;0.5"))/$D99</f>
        <v>#DIV/0!</v>
      </c>
      <c r="R99" s="7" t="e">
        <f>COUNTIFS(Sta!$A:$A,$A99,Sta!$I:$I,"&gt;0.5")/$B99</f>
        <v>#DIV/0!</v>
      </c>
      <c r="S99" s="7" t="e">
        <f>COUNTIFS(Sta!$B:$B,$A99,Sta!$K:$K,"&gt;0.5")/$C99</f>
        <v>#DIV/0!</v>
      </c>
      <c r="T99" s="12" t="e">
        <f>(COUNTIFS(Sta!$A:$A,$A99,Sta!$I:$I,"&gt;1.5") +COUNTIFS(Sta!$B:$B,$A99,Sta!$K:$K,"&gt;1.5"))/$D99</f>
        <v>#DIV/0!</v>
      </c>
      <c r="U99" s="7" t="e">
        <f>COUNTIFS(Sta!$A:$A,$A99,Sta!$I:$I,"&gt;1.5")/$B99</f>
        <v>#DIV/0!</v>
      </c>
      <c r="V99" s="7" t="e">
        <f>COUNTIFS(Sta!$B:$B,$A99,Sta!$K:$K,"&gt;1.5")/$C99</f>
        <v>#DIV/0!</v>
      </c>
    </row>
    <row r="100" spans="1:22" x14ac:dyDescent="0.3">
      <c r="A100" t="s">
        <v>217</v>
      </c>
      <c r="B100" s="9">
        <f>COUNTIF(Sta!A:A,A100)</f>
        <v>0</v>
      </c>
      <c r="C100" s="4">
        <f>COUNTIF(Sta!B:B,A100)</f>
        <v>0</v>
      </c>
      <c r="D100" s="4">
        <f t="shared" si="3"/>
        <v>0</v>
      </c>
      <c r="E100" s="12" t="e">
        <f>(COUNTIFS(Sta!$A:$A,$A100,Sta!$L:$L,"&gt;0.5") +COUNTIFS(Sta!$B:$B,$A100,Sta!$L:$L,"&gt;0.5"))/$D100</f>
        <v>#DIV/0!</v>
      </c>
      <c r="F100" s="7" t="e">
        <f>COUNTIFS(Sta!$A:$A,$A100,Sta!$L:$L,"&gt;0.5")/$B100</f>
        <v>#DIV/0!</v>
      </c>
      <c r="G100" s="7" t="e">
        <f>COUNTIFS(Sta!$B:$B,$A100,Sta!$L:$L,"&gt;0.5")/$C100</f>
        <v>#DIV/0!</v>
      </c>
      <c r="H100" s="12" t="e">
        <f>(COUNTIFS(Sta!$A:$A,$A100,Sta!$L:$L,"&gt;1.5") +COUNTIFS(Sta!$B:$B,$A100,Sta!$L:$L,"&gt;1.5"))/$D100</f>
        <v>#DIV/0!</v>
      </c>
      <c r="I100" s="7" t="e">
        <f>COUNTIFS(Sta!$A:$A,$A100,Sta!$L:$L,"&gt;1.5")/$B100</f>
        <v>#DIV/0!</v>
      </c>
      <c r="J100" s="7" t="e">
        <f>COUNTIFS(Sta!$B:$B,$A100,Sta!$L:$L,"&gt;1.5")/$C100</f>
        <v>#DIV/0!</v>
      </c>
      <c r="K100" s="12" t="e">
        <f>(COUNTIFS(Sta!$A:$A,$A100,Sta!$H:$H,"&gt;0.5") +COUNTIFS(Sta!$B:$B,$A100,Sta!$J:$J,"&gt;0.5"))/$D100</f>
        <v>#DIV/0!</v>
      </c>
      <c r="L100" s="7" t="e">
        <f>COUNTIFS(Sta!$A:$A,$A100,Sta!$H:$H,"&gt;0.5")/$B100</f>
        <v>#DIV/0!</v>
      </c>
      <c r="M100" s="7" t="e">
        <f>COUNTIFS(Sta!$B:$B,$A100,Sta!$J:$J,"&gt;0.5")/$C100</f>
        <v>#DIV/0!</v>
      </c>
      <c r="N100" s="12" t="e">
        <f>(COUNTIFS(Sta!$A:$A,$A100,Sta!$H:$H,"&gt;1.5") +COUNTIFS(Sta!$B:$B,$A100,Sta!$J:$J,"&gt;1.5"))/$D100</f>
        <v>#DIV/0!</v>
      </c>
      <c r="O100" s="7" t="e">
        <f>COUNTIFS(Sta!$A:$A,$A100,Sta!$H:$H,"&gt;1.5")/$B100</f>
        <v>#DIV/0!</v>
      </c>
      <c r="P100" s="7" t="e">
        <f>COUNTIFS(Sta!$B:$B,$A100,Sta!$J:$J,"&gt;1.5")/$C100</f>
        <v>#DIV/0!</v>
      </c>
      <c r="Q100" s="12" t="e">
        <f>(COUNTIFS(Sta!$A:$A,$A100,Sta!$I:$I,"&gt;0.5") +COUNTIFS(Sta!$B:$B,$A100,Sta!$K:$K,"&gt;0.5"))/$D100</f>
        <v>#DIV/0!</v>
      </c>
      <c r="R100" s="7" t="e">
        <f>COUNTIFS(Sta!$A:$A,$A100,Sta!$I:$I,"&gt;0.5")/$B100</f>
        <v>#DIV/0!</v>
      </c>
      <c r="S100" s="7" t="e">
        <f>COUNTIFS(Sta!$B:$B,$A100,Sta!$K:$K,"&gt;0.5")/$C100</f>
        <v>#DIV/0!</v>
      </c>
      <c r="T100" s="12" t="e">
        <f>(COUNTIFS(Sta!$A:$A,$A100,Sta!$I:$I,"&gt;1.5") +COUNTIFS(Sta!$B:$B,$A100,Sta!$K:$K,"&gt;1.5"))/$D100</f>
        <v>#DIV/0!</v>
      </c>
      <c r="U100" s="7" t="e">
        <f>COUNTIFS(Sta!$A:$A,$A100,Sta!$I:$I,"&gt;1.5")/$B100</f>
        <v>#DIV/0!</v>
      </c>
      <c r="V100" s="7" t="e">
        <f>COUNTIFS(Sta!$B:$B,$A100,Sta!$K:$K,"&gt;1.5")/$C100</f>
        <v>#DIV/0!</v>
      </c>
    </row>
    <row r="101" spans="1:22" x14ac:dyDescent="0.3">
      <c r="A101" t="s">
        <v>194</v>
      </c>
      <c r="B101" s="9">
        <f>COUNTIF(Sta!A:A,A101)</f>
        <v>0</v>
      </c>
      <c r="C101" s="4">
        <f>COUNTIF(Sta!B:B,A101)</f>
        <v>0</v>
      </c>
      <c r="D101" s="4">
        <f t="shared" si="3"/>
        <v>0</v>
      </c>
      <c r="E101" s="12" t="e">
        <f>(COUNTIFS(Sta!$A:$A,$A101,Sta!$L:$L,"&gt;0.5") +COUNTIFS(Sta!$B:$B,$A101,Sta!$L:$L,"&gt;0.5"))/$D101</f>
        <v>#DIV/0!</v>
      </c>
      <c r="F101" s="7" t="e">
        <f>COUNTIFS(Sta!$A:$A,$A101,Sta!$L:$L,"&gt;0.5")/$B101</f>
        <v>#DIV/0!</v>
      </c>
      <c r="G101" s="7" t="e">
        <f>COUNTIFS(Sta!$B:$B,$A101,Sta!$L:$L,"&gt;0.5")/$C101</f>
        <v>#DIV/0!</v>
      </c>
      <c r="H101" s="12" t="e">
        <f>(COUNTIFS(Sta!$A:$A,$A101,Sta!$L:$L,"&gt;1.5") +COUNTIFS(Sta!$B:$B,$A101,Sta!$L:$L,"&gt;1.5"))/$D101</f>
        <v>#DIV/0!</v>
      </c>
      <c r="I101" s="7" t="e">
        <f>COUNTIFS(Sta!$A:$A,$A101,Sta!$L:$L,"&gt;1.5")/$B101</f>
        <v>#DIV/0!</v>
      </c>
      <c r="J101" s="7" t="e">
        <f>COUNTIFS(Sta!$B:$B,$A101,Sta!$L:$L,"&gt;1.5")/$C101</f>
        <v>#DIV/0!</v>
      </c>
      <c r="K101" s="12" t="e">
        <f>(COUNTIFS(Sta!$A:$A,$A101,Sta!$H:$H,"&gt;0.5") +COUNTIFS(Sta!$B:$B,$A101,Sta!$J:$J,"&gt;0.5"))/$D101</f>
        <v>#DIV/0!</v>
      </c>
      <c r="L101" s="7" t="e">
        <f>COUNTIFS(Sta!$A:$A,$A101,Sta!$H:$H,"&gt;0.5")/$B101</f>
        <v>#DIV/0!</v>
      </c>
      <c r="M101" s="7" t="e">
        <f>COUNTIFS(Sta!$B:$B,$A101,Sta!$J:$J,"&gt;0.5")/$C101</f>
        <v>#DIV/0!</v>
      </c>
      <c r="N101" s="12" t="e">
        <f>(COUNTIFS(Sta!$A:$A,$A101,Sta!$H:$H,"&gt;1.5") +COUNTIFS(Sta!$B:$B,$A101,Sta!$J:$J,"&gt;1.5"))/$D101</f>
        <v>#DIV/0!</v>
      </c>
      <c r="O101" s="7" t="e">
        <f>COUNTIFS(Sta!$A:$A,$A101,Sta!$H:$H,"&gt;1.5")/$B101</f>
        <v>#DIV/0!</v>
      </c>
      <c r="P101" s="7" t="e">
        <f>COUNTIFS(Sta!$B:$B,$A101,Sta!$J:$J,"&gt;1.5")/$C101</f>
        <v>#DIV/0!</v>
      </c>
      <c r="Q101" s="12" t="e">
        <f>(COUNTIFS(Sta!$A:$A,$A101,Sta!$I:$I,"&gt;0.5") +COUNTIFS(Sta!$B:$B,$A101,Sta!$K:$K,"&gt;0.5"))/$D101</f>
        <v>#DIV/0!</v>
      </c>
      <c r="R101" s="7" t="e">
        <f>COUNTIFS(Sta!$A:$A,$A101,Sta!$I:$I,"&gt;0.5")/$B101</f>
        <v>#DIV/0!</v>
      </c>
      <c r="S101" s="7" t="e">
        <f>COUNTIFS(Sta!$B:$B,$A101,Sta!$K:$K,"&gt;0.5")/$C101</f>
        <v>#DIV/0!</v>
      </c>
      <c r="T101" s="12" t="e">
        <f>(COUNTIFS(Sta!$A:$A,$A101,Sta!$I:$I,"&gt;1.5") +COUNTIFS(Sta!$B:$B,$A101,Sta!$K:$K,"&gt;1.5"))/$D101</f>
        <v>#DIV/0!</v>
      </c>
      <c r="U101" s="7" t="e">
        <f>COUNTIFS(Sta!$A:$A,$A101,Sta!$I:$I,"&gt;1.5")/$B101</f>
        <v>#DIV/0!</v>
      </c>
      <c r="V101" s="7" t="e">
        <f>COUNTIFS(Sta!$B:$B,$A101,Sta!$K:$K,"&gt;1.5")/$C101</f>
        <v>#DIV/0!</v>
      </c>
    </row>
    <row r="102" spans="1:22" x14ac:dyDescent="0.3">
      <c r="A102" t="s">
        <v>209</v>
      </c>
      <c r="B102" s="9">
        <f>COUNTIF(Sta!A:A,A102)</f>
        <v>0</v>
      </c>
      <c r="C102" s="4">
        <f>COUNTIF(Sta!B:B,A102)</f>
        <v>0</v>
      </c>
      <c r="D102" s="4">
        <f t="shared" si="3"/>
        <v>0</v>
      </c>
      <c r="E102" s="12" t="e">
        <f>(COUNTIFS(Sta!$A:$A,$A102,Sta!$L:$L,"&gt;0.5") +COUNTIFS(Sta!$B:$B,$A102,Sta!$L:$L,"&gt;0.5"))/$D102</f>
        <v>#DIV/0!</v>
      </c>
      <c r="F102" s="7" t="e">
        <f>COUNTIFS(Sta!$A:$A,$A102,Sta!$L:$L,"&gt;0.5")/$B102</f>
        <v>#DIV/0!</v>
      </c>
      <c r="G102" s="7" t="e">
        <f>COUNTIFS(Sta!$B:$B,$A102,Sta!$L:$L,"&gt;0.5")/$C102</f>
        <v>#DIV/0!</v>
      </c>
      <c r="H102" s="12" t="e">
        <f>(COUNTIFS(Sta!$A:$A,$A102,Sta!$L:$L,"&gt;1.5") +COUNTIFS(Sta!$B:$B,$A102,Sta!$L:$L,"&gt;1.5"))/$D102</f>
        <v>#DIV/0!</v>
      </c>
      <c r="I102" s="7" t="e">
        <f>COUNTIFS(Sta!$A:$A,$A102,Sta!$L:$L,"&gt;1.5")/$B102</f>
        <v>#DIV/0!</v>
      </c>
      <c r="J102" s="7" t="e">
        <f>COUNTIFS(Sta!$B:$B,$A102,Sta!$L:$L,"&gt;1.5")/$C102</f>
        <v>#DIV/0!</v>
      </c>
      <c r="K102" s="12" t="e">
        <f>(COUNTIFS(Sta!$A:$A,$A102,Sta!$H:$H,"&gt;0.5") +COUNTIFS(Sta!$B:$B,$A102,Sta!$J:$J,"&gt;0.5"))/$D102</f>
        <v>#DIV/0!</v>
      </c>
      <c r="L102" s="7" t="e">
        <f>COUNTIFS(Sta!$A:$A,$A102,Sta!$H:$H,"&gt;0.5")/$B102</f>
        <v>#DIV/0!</v>
      </c>
      <c r="M102" s="7" t="e">
        <f>COUNTIFS(Sta!$B:$B,$A102,Sta!$J:$J,"&gt;0.5")/$C102</f>
        <v>#DIV/0!</v>
      </c>
      <c r="N102" s="12" t="e">
        <f>(COUNTIFS(Sta!$A:$A,$A102,Sta!$H:$H,"&gt;1.5") +COUNTIFS(Sta!$B:$B,$A102,Sta!$J:$J,"&gt;1.5"))/$D102</f>
        <v>#DIV/0!</v>
      </c>
      <c r="O102" s="7" t="e">
        <f>COUNTIFS(Sta!$A:$A,$A102,Sta!$H:$H,"&gt;1.5")/$B102</f>
        <v>#DIV/0!</v>
      </c>
      <c r="P102" s="7" t="e">
        <f>COUNTIFS(Sta!$B:$B,$A102,Sta!$J:$J,"&gt;1.5")/$C102</f>
        <v>#DIV/0!</v>
      </c>
      <c r="Q102" s="12" t="e">
        <f>(COUNTIFS(Sta!$A:$A,$A102,Sta!$I:$I,"&gt;0.5") +COUNTIFS(Sta!$B:$B,$A102,Sta!$K:$K,"&gt;0.5"))/$D102</f>
        <v>#DIV/0!</v>
      </c>
      <c r="R102" s="7" t="e">
        <f>COUNTIFS(Sta!$A:$A,$A102,Sta!$I:$I,"&gt;0.5")/$B102</f>
        <v>#DIV/0!</v>
      </c>
      <c r="S102" s="7" t="e">
        <f>COUNTIFS(Sta!$B:$B,$A102,Sta!$K:$K,"&gt;0.5")/$C102</f>
        <v>#DIV/0!</v>
      </c>
      <c r="T102" s="12" t="e">
        <f>(COUNTIFS(Sta!$A:$A,$A102,Sta!$I:$I,"&gt;1.5") +COUNTIFS(Sta!$B:$B,$A102,Sta!$K:$K,"&gt;1.5"))/$D102</f>
        <v>#DIV/0!</v>
      </c>
      <c r="U102" s="7" t="e">
        <f>COUNTIFS(Sta!$A:$A,$A102,Sta!$I:$I,"&gt;1.5")/$B102</f>
        <v>#DIV/0!</v>
      </c>
      <c r="V102" s="7" t="e">
        <f>COUNTIFS(Sta!$B:$B,$A102,Sta!$K:$K,"&gt;1.5")/$C102</f>
        <v>#DIV/0!</v>
      </c>
    </row>
    <row r="103" spans="1:22" x14ac:dyDescent="0.3">
      <c r="A103" t="s">
        <v>215</v>
      </c>
      <c r="B103" s="9">
        <f>COUNTIF(Sta!A:A,A103)</f>
        <v>0</v>
      </c>
      <c r="C103" s="4">
        <f>COUNTIF(Sta!B:B,A103)</f>
        <v>0</v>
      </c>
      <c r="D103" s="4">
        <f t="shared" si="3"/>
        <v>0</v>
      </c>
      <c r="E103" s="12" t="e">
        <f>(COUNTIFS(Sta!$A:$A,$A103,Sta!$L:$L,"&gt;0.5") +COUNTIFS(Sta!$B:$B,$A103,Sta!$L:$L,"&gt;0.5"))/$D103</f>
        <v>#DIV/0!</v>
      </c>
      <c r="F103" s="7" t="e">
        <f>COUNTIFS(Sta!$A:$A,$A103,Sta!$L:$L,"&gt;0.5")/$B103</f>
        <v>#DIV/0!</v>
      </c>
      <c r="G103" s="7" t="e">
        <f>COUNTIFS(Sta!$B:$B,$A103,Sta!$L:$L,"&gt;0.5")/$C103</f>
        <v>#DIV/0!</v>
      </c>
      <c r="H103" s="12" t="e">
        <f>(COUNTIFS(Sta!$A:$A,$A103,Sta!$L:$L,"&gt;1.5") +COUNTIFS(Sta!$B:$B,$A103,Sta!$L:$L,"&gt;1.5"))/$D103</f>
        <v>#DIV/0!</v>
      </c>
      <c r="I103" s="7" t="e">
        <f>COUNTIFS(Sta!$A:$A,$A103,Sta!$L:$L,"&gt;1.5")/$B103</f>
        <v>#DIV/0!</v>
      </c>
      <c r="J103" s="7" t="e">
        <f>COUNTIFS(Sta!$B:$B,$A103,Sta!$L:$L,"&gt;1.5")/$C103</f>
        <v>#DIV/0!</v>
      </c>
      <c r="K103" s="12" t="e">
        <f>(COUNTIFS(Sta!$A:$A,$A103,Sta!$H:$H,"&gt;0.5") +COUNTIFS(Sta!$B:$B,$A103,Sta!$J:$J,"&gt;0.5"))/$D103</f>
        <v>#DIV/0!</v>
      </c>
      <c r="L103" s="7" t="e">
        <f>COUNTIFS(Sta!$A:$A,$A103,Sta!$H:$H,"&gt;0.5")/$B103</f>
        <v>#DIV/0!</v>
      </c>
      <c r="M103" s="7" t="e">
        <f>COUNTIFS(Sta!$B:$B,$A103,Sta!$J:$J,"&gt;0.5")/$C103</f>
        <v>#DIV/0!</v>
      </c>
      <c r="N103" s="12" t="e">
        <f>(COUNTIFS(Sta!$A:$A,$A103,Sta!$H:$H,"&gt;1.5") +COUNTIFS(Sta!$B:$B,$A103,Sta!$J:$J,"&gt;1.5"))/$D103</f>
        <v>#DIV/0!</v>
      </c>
      <c r="O103" s="7" t="e">
        <f>COUNTIFS(Sta!$A:$A,$A103,Sta!$H:$H,"&gt;1.5")/$B103</f>
        <v>#DIV/0!</v>
      </c>
      <c r="P103" s="7" t="e">
        <f>COUNTIFS(Sta!$B:$B,$A103,Sta!$J:$J,"&gt;1.5")/$C103</f>
        <v>#DIV/0!</v>
      </c>
      <c r="Q103" s="12" t="e">
        <f>(COUNTIFS(Sta!$A:$A,$A103,Sta!$I:$I,"&gt;0.5") +COUNTIFS(Sta!$B:$B,$A103,Sta!$K:$K,"&gt;0.5"))/$D103</f>
        <v>#DIV/0!</v>
      </c>
      <c r="R103" s="7" t="e">
        <f>COUNTIFS(Sta!$A:$A,$A103,Sta!$I:$I,"&gt;0.5")/$B103</f>
        <v>#DIV/0!</v>
      </c>
      <c r="S103" s="7" t="e">
        <f>COUNTIFS(Sta!$B:$B,$A103,Sta!$K:$K,"&gt;0.5")/$C103</f>
        <v>#DIV/0!</v>
      </c>
      <c r="T103" s="12" t="e">
        <f>(COUNTIFS(Sta!$A:$A,$A103,Sta!$I:$I,"&gt;1.5") +COUNTIFS(Sta!$B:$B,$A103,Sta!$K:$K,"&gt;1.5"))/$D103</f>
        <v>#DIV/0!</v>
      </c>
      <c r="U103" s="7" t="e">
        <f>COUNTIFS(Sta!$A:$A,$A103,Sta!$I:$I,"&gt;1.5")/$B103</f>
        <v>#DIV/0!</v>
      </c>
      <c r="V103" s="7" t="e">
        <f>COUNTIFS(Sta!$B:$B,$A103,Sta!$K:$K,"&gt;1.5")/$C103</f>
        <v>#DIV/0!</v>
      </c>
    </row>
    <row r="104" spans="1:22" x14ac:dyDescent="0.3">
      <c r="A104" t="s">
        <v>210</v>
      </c>
      <c r="B104" s="9">
        <f>COUNTIF(Sta!A:A,A104)</f>
        <v>0</v>
      </c>
      <c r="C104" s="4">
        <f>COUNTIF(Sta!B:B,A104)</f>
        <v>0</v>
      </c>
      <c r="D104" s="4">
        <f t="shared" si="3"/>
        <v>0</v>
      </c>
      <c r="E104" s="12" t="e">
        <f>(COUNTIFS(Sta!$A:$A,$A104,Sta!$L:$L,"&gt;0.5") +COUNTIFS(Sta!$B:$B,$A104,Sta!$L:$L,"&gt;0.5"))/$D104</f>
        <v>#DIV/0!</v>
      </c>
      <c r="F104" s="7" t="e">
        <f>COUNTIFS(Sta!$A:$A,$A104,Sta!$L:$L,"&gt;0.5")/$B104</f>
        <v>#DIV/0!</v>
      </c>
      <c r="G104" s="7" t="e">
        <f>COUNTIFS(Sta!$B:$B,$A104,Sta!$L:$L,"&gt;0.5")/$C104</f>
        <v>#DIV/0!</v>
      </c>
      <c r="H104" s="12" t="e">
        <f>(COUNTIFS(Sta!$A:$A,$A104,Sta!$L:$L,"&gt;1.5") +COUNTIFS(Sta!$B:$B,$A104,Sta!$L:$L,"&gt;1.5"))/$D104</f>
        <v>#DIV/0!</v>
      </c>
      <c r="I104" s="7" t="e">
        <f>COUNTIFS(Sta!$A:$A,$A104,Sta!$L:$L,"&gt;1.5")/$B104</f>
        <v>#DIV/0!</v>
      </c>
      <c r="J104" s="7" t="e">
        <f>COUNTIFS(Sta!$B:$B,$A104,Sta!$L:$L,"&gt;1.5")/$C104</f>
        <v>#DIV/0!</v>
      </c>
      <c r="K104" s="12" t="e">
        <f>(COUNTIFS(Sta!$A:$A,$A104,Sta!$H:$H,"&gt;0.5") +COUNTIFS(Sta!$B:$B,$A104,Sta!$J:$J,"&gt;0.5"))/$D104</f>
        <v>#DIV/0!</v>
      </c>
      <c r="L104" s="7" t="e">
        <f>COUNTIFS(Sta!$A:$A,$A104,Sta!$H:$H,"&gt;0.5")/$B104</f>
        <v>#DIV/0!</v>
      </c>
      <c r="M104" s="7" t="e">
        <f>COUNTIFS(Sta!$B:$B,$A104,Sta!$J:$J,"&gt;0.5")/$C104</f>
        <v>#DIV/0!</v>
      </c>
      <c r="N104" s="12" t="e">
        <f>(COUNTIFS(Sta!$A:$A,$A104,Sta!$H:$H,"&gt;1.5") +COUNTIFS(Sta!$B:$B,$A104,Sta!$J:$J,"&gt;1.5"))/$D104</f>
        <v>#DIV/0!</v>
      </c>
      <c r="O104" s="7" t="e">
        <f>COUNTIFS(Sta!$A:$A,$A104,Sta!$H:$H,"&gt;1.5")/$B104</f>
        <v>#DIV/0!</v>
      </c>
      <c r="P104" s="7" t="e">
        <f>COUNTIFS(Sta!$B:$B,$A104,Sta!$J:$J,"&gt;1.5")/$C104</f>
        <v>#DIV/0!</v>
      </c>
      <c r="Q104" s="12" t="e">
        <f>(COUNTIFS(Sta!$A:$A,$A104,Sta!$I:$I,"&gt;0.5") +COUNTIFS(Sta!$B:$B,$A104,Sta!$K:$K,"&gt;0.5"))/$D104</f>
        <v>#DIV/0!</v>
      </c>
      <c r="R104" s="7" t="e">
        <f>COUNTIFS(Sta!$A:$A,$A104,Sta!$I:$I,"&gt;0.5")/$B104</f>
        <v>#DIV/0!</v>
      </c>
      <c r="S104" s="7" t="e">
        <f>COUNTIFS(Sta!$B:$B,$A104,Sta!$K:$K,"&gt;0.5")/$C104</f>
        <v>#DIV/0!</v>
      </c>
      <c r="T104" s="12" t="e">
        <f>(COUNTIFS(Sta!$A:$A,$A104,Sta!$I:$I,"&gt;1.5") +COUNTIFS(Sta!$B:$B,$A104,Sta!$K:$K,"&gt;1.5"))/$D104</f>
        <v>#DIV/0!</v>
      </c>
      <c r="U104" s="7" t="e">
        <f>COUNTIFS(Sta!$A:$A,$A104,Sta!$I:$I,"&gt;1.5")/$B104</f>
        <v>#DIV/0!</v>
      </c>
      <c r="V104" s="7" t="e">
        <f>COUNTIFS(Sta!$B:$B,$A104,Sta!$K:$K,"&gt;1.5")/$C104</f>
        <v>#DIV/0!</v>
      </c>
    </row>
    <row r="105" spans="1:22" x14ac:dyDescent="0.3">
      <c r="A105" t="s">
        <v>205</v>
      </c>
      <c r="B105" s="9">
        <f>COUNTIF(Sta!A:A,A105)</f>
        <v>0</v>
      </c>
      <c r="C105" s="4">
        <f>COUNTIF(Sta!B:B,A105)</f>
        <v>0</v>
      </c>
      <c r="D105" s="4">
        <f t="shared" si="3"/>
        <v>0</v>
      </c>
      <c r="E105" s="12" t="e">
        <f>(COUNTIFS(Sta!$A:$A,$A105,Sta!$L:$L,"&gt;0.5") +COUNTIFS(Sta!$B:$B,$A105,Sta!$L:$L,"&gt;0.5"))/$D105</f>
        <v>#DIV/0!</v>
      </c>
      <c r="F105" s="7" t="e">
        <f>COUNTIFS(Sta!$A:$A,$A105,Sta!$L:$L,"&gt;0.5")/$B105</f>
        <v>#DIV/0!</v>
      </c>
      <c r="G105" s="7" t="e">
        <f>COUNTIFS(Sta!$B:$B,$A105,Sta!$L:$L,"&gt;0.5")/$C105</f>
        <v>#DIV/0!</v>
      </c>
      <c r="H105" s="12" t="e">
        <f>(COUNTIFS(Sta!$A:$A,$A105,Sta!$L:$L,"&gt;1.5") +COUNTIFS(Sta!$B:$B,$A105,Sta!$L:$L,"&gt;1.5"))/$D105</f>
        <v>#DIV/0!</v>
      </c>
      <c r="I105" s="7" t="e">
        <f>COUNTIFS(Sta!$A:$A,$A105,Sta!$L:$L,"&gt;1.5")/$B105</f>
        <v>#DIV/0!</v>
      </c>
      <c r="J105" s="7" t="e">
        <f>COUNTIFS(Sta!$B:$B,$A105,Sta!$L:$L,"&gt;1.5")/$C105</f>
        <v>#DIV/0!</v>
      </c>
      <c r="K105" s="12" t="e">
        <f>(COUNTIFS(Sta!$A:$A,$A105,Sta!$H:$H,"&gt;0.5") +COUNTIFS(Sta!$B:$B,$A105,Sta!$J:$J,"&gt;0.5"))/$D105</f>
        <v>#DIV/0!</v>
      </c>
      <c r="L105" s="7" t="e">
        <f>COUNTIFS(Sta!$A:$A,$A105,Sta!$H:$H,"&gt;0.5")/$B105</f>
        <v>#DIV/0!</v>
      </c>
      <c r="M105" s="7" t="e">
        <f>COUNTIFS(Sta!$B:$B,$A105,Sta!$J:$J,"&gt;0.5")/$C105</f>
        <v>#DIV/0!</v>
      </c>
      <c r="N105" s="12" t="e">
        <f>(COUNTIFS(Sta!$A:$A,$A105,Sta!$H:$H,"&gt;1.5") +COUNTIFS(Sta!$B:$B,$A105,Sta!$J:$J,"&gt;1.5"))/$D105</f>
        <v>#DIV/0!</v>
      </c>
      <c r="O105" s="7" t="e">
        <f>COUNTIFS(Sta!$A:$A,$A105,Sta!$H:$H,"&gt;1.5")/$B105</f>
        <v>#DIV/0!</v>
      </c>
      <c r="P105" s="7" t="e">
        <f>COUNTIFS(Sta!$B:$B,$A105,Sta!$J:$J,"&gt;1.5")/$C105</f>
        <v>#DIV/0!</v>
      </c>
      <c r="Q105" s="12" t="e">
        <f>(COUNTIFS(Sta!$A:$A,$A105,Sta!$I:$I,"&gt;0.5") +COUNTIFS(Sta!$B:$B,$A105,Sta!$K:$K,"&gt;0.5"))/$D105</f>
        <v>#DIV/0!</v>
      </c>
      <c r="R105" s="7" t="e">
        <f>COUNTIFS(Sta!$A:$A,$A105,Sta!$I:$I,"&gt;0.5")/$B105</f>
        <v>#DIV/0!</v>
      </c>
      <c r="S105" s="7" t="e">
        <f>COUNTIFS(Sta!$B:$B,$A105,Sta!$K:$K,"&gt;0.5")/$C105</f>
        <v>#DIV/0!</v>
      </c>
      <c r="T105" s="12" t="e">
        <f>(COUNTIFS(Sta!$A:$A,$A105,Sta!$I:$I,"&gt;1.5") +COUNTIFS(Sta!$B:$B,$A105,Sta!$K:$K,"&gt;1.5"))/$D105</f>
        <v>#DIV/0!</v>
      </c>
      <c r="U105" s="7" t="e">
        <f>COUNTIFS(Sta!$A:$A,$A105,Sta!$I:$I,"&gt;1.5")/$B105</f>
        <v>#DIV/0!</v>
      </c>
      <c r="V105" s="7" t="e">
        <f>COUNTIFS(Sta!$B:$B,$A105,Sta!$K:$K,"&gt;1.5")/$C105</f>
        <v>#DIV/0!</v>
      </c>
    </row>
    <row r="106" spans="1:22" x14ac:dyDescent="0.3">
      <c r="A106" t="s">
        <v>196</v>
      </c>
      <c r="B106" s="9">
        <f>COUNTIF(Sta!A:A,A106)</f>
        <v>0</v>
      </c>
      <c r="C106" s="4">
        <f>COUNTIF(Sta!B:B,A106)</f>
        <v>0</v>
      </c>
      <c r="D106" s="4">
        <f t="shared" si="3"/>
        <v>0</v>
      </c>
      <c r="E106" s="12" t="e">
        <f>(COUNTIFS(Sta!$A:$A,$A106,Sta!$L:$L,"&gt;0.5") +COUNTIFS(Sta!$B:$B,$A106,Sta!$L:$L,"&gt;0.5"))/$D106</f>
        <v>#DIV/0!</v>
      </c>
      <c r="F106" s="7" t="e">
        <f>COUNTIFS(Sta!$A:$A,$A106,Sta!$L:$L,"&gt;0.5")/$B106</f>
        <v>#DIV/0!</v>
      </c>
      <c r="G106" s="7" t="e">
        <f>COUNTIFS(Sta!$B:$B,$A106,Sta!$L:$L,"&gt;0.5")/$C106</f>
        <v>#DIV/0!</v>
      </c>
      <c r="H106" s="12" t="e">
        <f>(COUNTIFS(Sta!$A:$A,$A106,Sta!$L:$L,"&gt;1.5") +COUNTIFS(Sta!$B:$B,$A106,Sta!$L:$L,"&gt;1.5"))/$D106</f>
        <v>#DIV/0!</v>
      </c>
      <c r="I106" s="7" t="e">
        <f>COUNTIFS(Sta!$A:$A,$A106,Sta!$L:$L,"&gt;1.5")/$B106</f>
        <v>#DIV/0!</v>
      </c>
      <c r="J106" s="7" t="e">
        <f>COUNTIFS(Sta!$B:$B,$A106,Sta!$L:$L,"&gt;1.5")/$C106</f>
        <v>#DIV/0!</v>
      </c>
      <c r="K106" s="12" t="e">
        <f>(COUNTIFS(Sta!$A:$A,$A106,Sta!$H:$H,"&gt;0.5") +COUNTIFS(Sta!$B:$B,$A106,Sta!$J:$J,"&gt;0.5"))/$D106</f>
        <v>#DIV/0!</v>
      </c>
      <c r="L106" s="7" t="e">
        <f>COUNTIFS(Sta!$A:$A,$A106,Sta!$H:$H,"&gt;0.5")/$B106</f>
        <v>#DIV/0!</v>
      </c>
      <c r="M106" s="7" t="e">
        <f>COUNTIFS(Sta!$B:$B,$A106,Sta!$J:$J,"&gt;0.5")/$C106</f>
        <v>#DIV/0!</v>
      </c>
      <c r="N106" s="12" t="e">
        <f>(COUNTIFS(Sta!$A:$A,$A106,Sta!$H:$H,"&gt;1.5") +COUNTIFS(Sta!$B:$B,$A106,Sta!$J:$J,"&gt;1.5"))/$D106</f>
        <v>#DIV/0!</v>
      </c>
      <c r="O106" s="7" t="e">
        <f>COUNTIFS(Sta!$A:$A,$A106,Sta!$H:$H,"&gt;1.5")/$B106</f>
        <v>#DIV/0!</v>
      </c>
      <c r="P106" s="7" t="e">
        <f>COUNTIFS(Sta!$B:$B,$A106,Sta!$J:$J,"&gt;1.5")/$C106</f>
        <v>#DIV/0!</v>
      </c>
      <c r="Q106" s="12" t="e">
        <f>(COUNTIFS(Sta!$A:$A,$A106,Sta!$I:$I,"&gt;0.5") +COUNTIFS(Sta!$B:$B,$A106,Sta!$K:$K,"&gt;0.5"))/$D106</f>
        <v>#DIV/0!</v>
      </c>
      <c r="R106" s="7" t="e">
        <f>COUNTIFS(Sta!$A:$A,$A106,Sta!$I:$I,"&gt;0.5")/$B106</f>
        <v>#DIV/0!</v>
      </c>
      <c r="S106" s="7" t="e">
        <f>COUNTIFS(Sta!$B:$B,$A106,Sta!$K:$K,"&gt;0.5")/$C106</f>
        <v>#DIV/0!</v>
      </c>
      <c r="T106" s="12" t="e">
        <f>(COUNTIFS(Sta!$A:$A,$A106,Sta!$I:$I,"&gt;1.5") +COUNTIFS(Sta!$B:$B,$A106,Sta!$K:$K,"&gt;1.5"))/$D106</f>
        <v>#DIV/0!</v>
      </c>
      <c r="U106" s="7" t="e">
        <f>COUNTIFS(Sta!$A:$A,$A106,Sta!$I:$I,"&gt;1.5")/$B106</f>
        <v>#DIV/0!</v>
      </c>
      <c r="V106" s="7" t="e">
        <f>COUNTIFS(Sta!$B:$B,$A106,Sta!$K:$K,"&gt;1.5")/$C106</f>
        <v>#DIV/0!</v>
      </c>
    </row>
    <row r="107" spans="1:22" x14ac:dyDescent="0.3">
      <c r="A107" t="s">
        <v>207</v>
      </c>
      <c r="B107" s="9">
        <f>COUNTIF(Sta!A:A,A107)</f>
        <v>0</v>
      </c>
      <c r="C107" s="4">
        <f>COUNTIF(Sta!B:B,A107)</f>
        <v>0</v>
      </c>
      <c r="D107" s="4">
        <f t="shared" si="3"/>
        <v>0</v>
      </c>
      <c r="E107" s="12" t="e">
        <f>(COUNTIFS(Sta!$A:$A,$A107,Sta!$L:$L,"&gt;0.5") +COUNTIFS(Sta!$B:$B,$A107,Sta!$L:$L,"&gt;0.5"))/$D107</f>
        <v>#DIV/0!</v>
      </c>
      <c r="F107" s="7" t="e">
        <f>COUNTIFS(Sta!$A:$A,$A107,Sta!$L:$L,"&gt;0.5")/$B107</f>
        <v>#DIV/0!</v>
      </c>
      <c r="G107" s="7" t="e">
        <f>COUNTIFS(Sta!$B:$B,$A107,Sta!$L:$L,"&gt;0.5")/$C107</f>
        <v>#DIV/0!</v>
      </c>
      <c r="H107" s="12" t="e">
        <f>(COUNTIFS(Sta!$A:$A,$A107,Sta!$L:$L,"&gt;1.5") +COUNTIFS(Sta!$B:$B,$A107,Sta!$L:$L,"&gt;1.5"))/$D107</f>
        <v>#DIV/0!</v>
      </c>
      <c r="I107" s="7" t="e">
        <f>COUNTIFS(Sta!$A:$A,$A107,Sta!$L:$L,"&gt;1.5")/$B107</f>
        <v>#DIV/0!</v>
      </c>
      <c r="J107" s="7" t="e">
        <f>COUNTIFS(Sta!$B:$B,$A107,Sta!$L:$L,"&gt;1.5")/$C107</f>
        <v>#DIV/0!</v>
      </c>
      <c r="K107" s="12" t="e">
        <f>(COUNTIFS(Sta!$A:$A,$A107,Sta!$H:$H,"&gt;0.5") +COUNTIFS(Sta!$B:$B,$A107,Sta!$J:$J,"&gt;0.5"))/$D107</f>
        <v>#DIV/0!</v>
      </c>
      <c r="L107" s="7" t="e">
        <f>COUNTIFS(Sta!$A:$A,$A107,Sta!$H:$H,"&gt;0.5")/$B107</f>
        <v>#DIV/0!</v>
      </c>
      <c r="M107" s="7" t="e">
        <f>COUNTIFS(Sta!$B:$B,$A107,Sta!$J:$J,"&gt;0.5")/$C107</f>
        <v>#DIV/0!</v>
      </c>
      <c r="N107" s="12" t="e">
        <f>(COUNTIFS(Sta!$A:$A,$A107,Sta!$H:$H,"&gt;1.5") +COUNTIFS(Sta!$B:$B,$A107,Sta!$J:$J,"&gt;1.5"))/$D107</f>
        <v>#DIV/0!</v>
      </c>
      <c r="O107" s="7" t="e">
        <f>COUNTIFS(Sta!$A:$A,$A107,Sta!$H:$H,"&gt;1.5")/$B107</f>
        <v>#DIV/0!</v>
      </c>
      <c r="P107" s="7" t="e">
        <f>COUNTIFS(Sta!$B:$B,$A107,Sta!$J:$J,"&gt;1.5")/$C107</f>
        <v>#DIV/0!</v>
      </c>
      <c r="Q107" s="12" t="e">
        <f>(COUNTIFS(Sta!$A:$A,$A107,Sta!$I:$I,"&gt;0.5") +COUNTIFS(Sta!$B:$B,$A107,Sta!$K:$K,"&gt;0.5"))/$D107</f>
        <v>#DIV/0!</v>
      </c>
      <c r="R107" s="7" t="e">
        <f>COUNTIFS(Sta!$A:$A,$A107,Sta!$I:$I,"&gt;0.5")/$B107</f>
        <v>#DIV/0!</v>
      </c>
      <c r="S107" s="7" t="e">
        <f>COUNTIFS(Sta!$B:$B,$A107,Sta!$K:$K,"&gt;0.5")/$C107</f>
        <v>#DIV/0!</v>
      </c>
      <c r="T107" s="12" t="e">
        <f>(COUNTIFS(Sta!$A:$A,$A107,Sta!$I:$I,"&gt;1.5") +COUNTIFS(Sta!$B:$B,$A107,Sta!$K:$K,"&gt;1.5"))/$D107</f>
        <v>#DIV/0!</v>
      </c>
      <c r="U107" s="7" t="e">
        <f>COUNTIFS(Sta!$A:$A,$A107,Sta!$I:$I,"&gt;1.5")/$B107</f>
        <v>#DIV/0!</v>
      </c>
      <c r="V107" s="7" t="e">
        <f>COUNTIFS(Sta!$B:$B,$A107,Sta!$K:$K,"&gt;1.5")/$C107</f>
        <v>#DIV/0!</v>
      </c>
    </row>
    <row r="108" spans="1:22" x14ac:dyDescent="0.3">
      <c r="A108" t="s">
        <v>206</v>
      </c>
      <c r="B108" s="9">
        <f>COUNTIF(Sta!A:A,A108)</f>
        <v>0</v>
      </c>
      <c r="C108" s="4">
        <f>COUNTIF(Sta!B:B,A108)</f>
        <v>0</v>
      </c>
      <c r="D108" s="4">
        <f t="shared" si="3"/>
        <v>0</v>
      </c>
      <c r="E108" s="12" t="e">
        <f>(COUNTIFS(Sta!$A:$A,$A108,Sta!$L:$L,"&gt;0.5") +COUNTIFS(Sta!$B:$B,$A108,Sta!$L:$L,"&gt;0.5"))/$D108</f>
        <v>#DIV/0!</v>
      </c>
      <c r="F108" s="7" t="e">
        <f>COUNTIFS(Sta!$A:$A,$A108,Sta!$L:$L,"&gt;0.5")/$B108</f>
        <v>#DIV/0!</v>
      </c>
      <c r="G108" s="7" t="e">
        <f>COUNTIFS(Sta!$B:$B,$A108,Sta!$L:$L,"&gt;0.5")/$C108</f>
        <v>#DIV/0!</v>
      </c>
      <c r="H108" s="12" t="e">
        <f>(COUNTIFS(Sta!$A:$A,$A108,Sta!$L:$L,"&gt;1.5") +COUNTIFS(Sta!$B:$B,$A108,Sta!$L:$L,"&gt;1.5"))/$D108</f>
        <v>#DIV/0!</v>
      </c>
      <c r="I108" s="7" t="e">
        <f>COUNTIFS(Sta!$A:$A,$A108,Sta!$L:$L,"&gt;1.5")/$B108</f>
        <v>#DIV/0!</v>
      </c>
      <c r="J108" s="7" t="e">
        <f>COUNTIFS(Sta!$B:$B,$A108,Sta!$L:$L,"&gt;1.5")/$C108</f>
        <v>#DIV/0!</v>
      </c>
      <c r="K108" s="12" t="e">
        <f>(COUNTIFS(Sta!$A:$A,$A108,Sta!$H:$H,"&gt;0.5") +COUNTIFS(Sta!$B:$B,$A108,Sta!$J:$J,"&gt;0.5"))/$D108</f>
        <v>#DIV/0!</v>
      </c>
      <c r="L108" s="7" t="e">
        <f>COUNTIFS(Sta!$A:$A,$A108,Sta!$H:$H,"&gt;0.5")/$B108</f>
        <v>#DIV/0!</v>
      </c>
      <c r="M108" s="7" t="e">
        <f>COUNTIFS(Sta!$B:$B,$A108,Sta!$J:$J,"&gt;0.5")/$C108</f>
        <v>#DIV/0!</v>
      </c>
      <c r="N108" s="12" t="e">
        <f>(COUNTIFS(Sta!$A:$A,$A108,Sta!$H:$H,"&gt;1.5") +COUNTIFS(Sta!$B:$B,$A108,Sta!$J:$J,"&gt;1.5"))/$D108</f>
        <v>#DIV/0!</v>
      </c>
      <c r="O108" s="7" t="e">
        <f>COUNTIFS(Sta!$A:$A,$A108,Sta!$H:$H,"&gt;1.5")/$B108</f>
        <v>#DIV/0!</v>
      </c>
      <c r="P108" s="7" t="e">
        <f>COUNTIFS(Sta!$B:$B,$A108,Sta!$J:$J,"&gt;1.5")/$C108</f>
        <v>#DIV/0!</v>
      </c>
      <c r="Q108" s="12" t="e">
        <f>(COUNTIFS(Sta!$A:$A,$A108,Sta!$I:$I,"&gt;0.5") +COUNTIFS(Sta!$B:$B,$A108,Sta!$K:$K,"&gt;0.5"))/$D108</f>
        <v>#DIV/0!</v>
      </c>
      <c r="R108" s="7" t="e">
        <f>COUNTIFS(Sta!$A:$A,$A108,Sta!$I:$I,"&gt;0.5")/$B108</f>
        <v>#DIV/0!</v>
      </c>
      <c r="S108" s="7" t="e">
        <f>COUNTIFS(Sta!$B:$B,$A108,Sta!$K:$K,"&gt;0.5")/$C108</f>
        <v>#DIV/0!</v>
      </c>
      <c r="T108" s="12" t="e">
        <f>(COUNTIFS(Sta!$A:$A,$A108,Sta!$I:$I,"&gt;1.5") +COUNTIFS(Sta!$B:$B,$A108,Sta!$K:$K,"&gt;1.5"))/$D108</f>
        <v>#DIV/0!</v>
      </c>
      <c r="U108" s="7" t="e">
        <f>COUNTIFS(Sta!$A:$A,$A108,Sta!$I:$I,"&gt;1.5")/$B108</f>
        <v>#DIV/0!</v>
      </c>
      <c r="V108" s="7" t="e">
        <f>COUNTIFS(Sta!$B:$B,$A108,Sta!$K:$K,"&gt;1.5")/$C108</f>
        <v>#DIV/0!</v>
      </c>
    </row>
    <row r="109" spans="1:22" x14ac:dyDescent="0.3">
      <c r="A109" t="s">
        <v>222</v>
      </c>
      <c r="B109" s="9">
        <f>COUNTIF(Sta!A:A,A109)</f>
        <v>0</v>
      </c>
      <c r="C109" s="4">
        <f>COUNTIF(Sta!B:B,A109)</f>
        <v>0</v>
      </c>
      <c r="D109" s="4">
        <f t="shared" si="3"/>
        <v>0</v>
      </c>
      <c r="E109" s="12" t="e">
        <f>(COUNTIFS(Sta!$A:$A,$A109,Sta!$L:$L,"&gt;0.5") +COUNTIFS(Sta!$B:$B,$A109,Sta!$L:$L,"&gt;0.5"))/$D109</f>
        <v>#DIV/0!</v>
      </c>
      <c r="F109" s="7" t="e">
        <f>COUNTIFS(Sta!$A:$A,$A109,Sta!$L:$L,"&gt;0.5")/$B109</f>
        <v>#DIV/0!</v>
      </c>
      <c r="G109" s="7" t="e">
        <f>COUNTIFS(Sta!$B:$B,$A109,Sta!$L:$L,"&gt;0.5")/$C109</f>
        <v>#DIV/0!</v>
      </c>
      <c r="H109" s="12" t="e">
        <f>(COUNTIFS(Sta!$A:$A,$A109,Sta!$L:$L,"&gt;1.5") +COUNTIFS(Sta!$B:$B,$A109,Sta!$L:$L,"&gt;1.5"))/$D109</f>
        <v>#DIV/0!</v>
      </c>
      <c r="I109" s="7" t="e">
        <f>COUNTIFS(Sta!$A:$A,$A109,Sta!$L:$L,"&gt;1.5")/$B109</f>
        <v>#DIV/0!</v>
      </c>
      <c r="J109" s="7" t="e">
        <f>COUNTIFS(Sta!$B:$B,$A109,Sta!$L:$L,"&gt;1.5")/$C109</f>
        <v>#DIV/0!</v>
      </c>
      <c r="K109" s="12" t="e">
        <f>(COUNTIFS(Sta!$A:$A,$A109,Sta!$H:$H,"&gt;0.5") +COUNTIFS(Sta!$B:$B,$A109,Sta!$J:$J,"&gt;0.5"))/$D109</f>
        <v>#DIV/0!</v>
      </c>
      <c r="L109" s="7" t="e">
        <f>COUNTIFS(Sta!$A:$A,$A109,Sta!$H:$H,"&gt;0.5")/$B109</f>
        <v>#DIV/0!</v>
      </c>
      <c r="M109" s="7" t="e">
        <f>COUNTIFS(Sta!$B:$B,$A109,Sta!$J:$J,"&gt;0.5")/$C109</f>
        <v>#DIV/0!</v>
      </c>
      <c r="N109" s="12" t="e">
        <f>(COUNTIFS(Sta!$A:$A,$A109,Sta!$H:$H,"&gt;1.5") +COUNTIFS(Sta!$B:$B,$A109,Sta!$J:$J,"&gt;1.5"))/$D109</f>
        <v>#DIV/0!</v>
      </c>
      <c r="O109" s="7" t="e">
        <f>COUNTIFS(Sta!$A:$A,$A109,Sta!$H:$H,"&gt;1.5")/$B109</f>
        <v>#DIV/0!</v>
      </c>
      <c r="P109" s="7" t="e">
        <f>COUNTIFS(Sta!$B:$B,$A109,Sta!$J:$J,"&gt;1.5")/$C109</f>
        <v>#DIV/0!</v>
      </c>
      <c r="Q109" s="12" t="e">
        <f>(COUNTIFS(Sta!$A:$A,$A109,Sta!$I:$I,"&gt;0.5") +COUNTIFS(Sta!$B:$B,$A109,Sta!$K:$K,"&gt;0.5"))/$D109</f>
        <v>#DIV/0!</v>
      </c>
      <c r="R109" s="7" t="e">
        <f>COUNTIFS(Sta!$A:$A,$A109,Sta!$I:$I,"&gt;0.5")/$B109</f>
        <v>#DIV/0!</v>
      </c>
      <c r="S109" s="7" t="e">
        <f>COUNTIFS(Sta!$B:$B,$A109,Sta!$K:$K,"&gt;0.5")/$C109</f>
        <v>#DIV/0!</v>
      </c>
      <c r="T109" s="12" t="e">
        <f>(COUNTIFS(Sta!$A:$A,$A109,Sta!$I:$I,"&gt;1.5") +COUNTIFS(Sta!$B:$B,$A109,Sta!$K:$K,"&gt;1.5"))/$D109</f>
        <v>#DIV/0!</v>
      </c>
      <c r="U109" s="7" t="e">
        <f>COUNTIFS(Sta!$A:$A,$A109,Sta!$I:$I,"&gt;1.5")/$B109</f>
        <v>#DIV/0!</v>
      </c>
      <c r="V109" s="7" t="e">
        <f>COUNTIFS(Sta!$B:$B,$A109,Sta!$K:$K,"&gt;1.5")/$C109</f>
        <v>#DIV/0!</v>
      </c>
    </row>
    <row r="110" spans="1:22" x14ac:dyDescent="0.3">
      <c r="A110" t="s">
        <v>239</v>
      </c>
      <c r="B110" s="9">
        <f>COUNTIF(Sta!A:A,A110)</f>
        <v>0</v>
      </c>
      <c r="C110" s="4">
        <f>COUNTIF(Sta!B:B,A110)</f>
        <v>0</v>
      </c>
      <c r="D110" s="4">
        <f t="shared" si="3"/>
        <v>0</v>
      </c>
      <c r="E110" s="12" t="e">
        <f>(COUNTIFS(Sta!$A:$A,$A110,Sta!$L:$L,"&gt;0.5") +COUNTIFS(Sta!$B:$B,$A110,Sta!$L:$L,"&gt;0.5"))/$D110</f>
        <v>#DIV/0!</v>
      </c>
      <c r="F110" s="7" t="e">
        <f>COUNTIFS(Sta!$A:$A,$A110,Sta!$L:$L,"&gt;0.5")/$B110</f>
        <v>#DIV/0!</v>
      </c>
      <c r="G110" s="7" t="e">
        <f>COUNTIFS(Sta!$B:$B,$A110,Sta!$L:$L,"&gt;0.5")/$C110</f>
        <v>#DIV/0!</v>
      </c>
      <c r="H110" s="12" t="e">
        <f>(COUNTIFS(Sta!$A:$A,$A110,Sta!$L:$L,"&gt;1.5") +COUNTIFS(Sta!$B:$B,$A110,Sta!$L:$L,"&gt;1.5"))/$D110</f>
        <v>#DIV/0!</v>
      </c>
      <c r="I110" s="7" t="e">
        <f>COUNTIFS(Sta!$A:$A,$A110,Sta!$L:$L,"&gt;1.5")/$B110</f>
        <v>#DIV/0!</v>
      </c>
      <c r="J110" s="7" t="e">
        <f>COUNTIFS(Sta!$B:$B,$A110,Sta!$L:$L,"&gt;1.5")/$C110</f>
        <v>#DIV/0!</v>
      </c>
      <c r="K110" s="12" t="e">
        <f>(COUNTIFS(Sta!$A:$A,$A110,Sta!$H:$H,"&gt;0.5") +COUNTIFS(Sta!$B:$B,$A110,Sta!$J:$J,"&gt;0.5"))/$D110</f>
        <v>#DIV/0!</v>
      </c>
      <c r="L110" s="7" t="e">
        <f>COUNTIFS(Sta!$A:$A,$A110,Sta!$H:$H,"&gt;0.5")/$B110</f>
        <v>#DIV/0!</v>
      </c>
      <c r="M110" s="7" t="e">
        <f>COUNTIFS(Sta!$B:$B,$A110,Sta!$J:$J,"&gt;0.5")/$C110</f>
        <v>#DIV/0!</v>
      </c>
      <c r="N110" s="12" t="e">
        <f>(COUNTIFS(Sta!$A:$A,$A110,Sta!$H:$H,"&gt;1.5") +COUNTIFS(Sta!$B:$B,$A110,Sta!$J:$J,"&gt;1.5"))/$D110</f>
        <v>#DIV/0!</v>
      </c>
      <c r="O110" s="7" t="e">
        <f>COUNTIFS(Sta!$A:$A,$A110,Sta!$H:$H,"&gt;1.5")/$B110</f>
        <v>#DIV/0!</v>
      </c>
      <c r="P110" s="7" t="e">
        <f>COUNTIFS(Sta!$B:$B,$A110,Sta!$J:$J,"&gt;1.5")/$C110</f>
        <v>#DIV/0!</v>
      </c>
      <c r="Q110" s="12" t="e">
        <f>(COUNTIFS(Sta!$A:$A,$A110,Sta!$I:$I,"&gt;0.5") +COUNTIFS(Sta!$B:$B,$A110,Sta!$K:$K,"&gt;0.5"))/$D110</f>
        <v>#DIV/0!</v>
      </c>
      <c r="R110" s="7" t="e">
        <f>COUNTIFS(Sta!$A:$A,$A110,Sta!$I:$I,"&gt;0.5")/$B110</f>
        <v>#DIV/0!</v>
      </c>
      <c r="S110" s="7" t="e">
        <f>COUNTIFS(Sta!$B:$B,$A110,Sta!$K:$K,"&gt;0.5")/$C110</f>
        <v>#DIV/0!</v>
      </c>
      <c r="T110" s="12" t="e">
        <f>(COUNTIFS(Sta!$A:$A,$A110,Sta!$I:$I,"&gt;1.5") +COUNTIFS(Sta!$B:$B,$A110,Sta!$K:$K,"&gt;1.5"))/$D110</f>
        <v>#DIV/0!</v>
      </c>
      <c r="U110" s="7" t="e">
        <f>COUNTIFS(Sta!$A:$A,$A110,Sta!$I:$I,"&gt;1.5")/$B110</f>
        <v>#DIV/0!</v>
      </c>
      <c r="V110" s="7" t="e">
        <f>COUNTIFS(Sta!$B:$B,$A110,Sta!$K:$K,"&gt;1.5")/$C110</f>
        <v>#DIV/0!</v>
      </c>
    </row>
    <row r="111" spans="1:22" x14ac:dyDescent="0.3">
      <c r="A111" t="s">
        <v>225</v>
      </c>
      <c r="B111" s="9">
        <f>COUNTIF(Sta!A:A,A111)</f>
        <v>0</v>
      </c>
      <c r="C111" s="4">
        <f>COUNTIF(Sta!B:B,A111)</f>
        <v>0</v>
      </c>
      <c r="D111" s="4">
        <f t="shared" si="3"/>
        <v>0</v>
      </c>
      <c r="E111" s="12" t="e">
        <f>(COUNTIFS(Sta!$A:$A,$A111,Sta!$L:$L,"&gt;0.5") +COUNTIFS(Sta!$B:$B,$A111,Sta!$L:$L,"&gt;0.5"))/$D111</f>
        <v>#DIV/0!</v>
      </c>
      <c r="F111" s="7" t="e">
        <f>COUNTIFS(Sta!$A:$A,$A111,Sta!$L:$L,"&gt;0.5")/$B111</f>
        <v>#DIV/0!</v>
      </c>
      <c r="G111" s="7" t="e">
        <f>COUNTIFS(Sta!$B:$B,$A111,Sta!$L:$L,"&gt;0.5")/$C111</f>
        <v>#DIV/0!</v>
      </c>
      <c r="H111" s="12" t="e">
        <f>(COUNTIFS(Sta!$A:$A,$A111,Sta!$L:$L,"&gt;1.5") +COUNTIFS(Sta!$B:$B,$A111,Sta!$L:$L,"&gt;1.5"))/$D111</f>
        <v>#DIV/0!</v>
      </c>
      <c r="I111" s="7" t="e">
        <f>COUNTIFS(Sta!$A:$A,$A111,Sta!$L:$L,"&gt;1.5")/$B111</f>
        <v>#DIV/0!</v>
      </c>
      <c r="J111" s="7" t="e">
        <f>COUNTIFS(Sta!$B:$B,$A111,Sta!$L:$L,"&gt;1.5")/$C111</f>
        <v>#DIV/0!</v>
      </c>
      <c r="K111" s="12" t="e">
        <f>(COUNTIFS(Sta!$A:$A,$A111,Sta!$H:$H,"&gt;0.5") +COUNTIFS(Sta!$B:$B,$A111,Sta!$J:$J,"&gt;0.5"))/$D111</f>
        <v>#DIV/0!</v>
      </c>
      <c r="L111" s="7" t="e">
        <f>COUNTIFS(Sta!$A:$A,$A111,Sta!$H:$H,"&gt;0.5")/$B111</f>
        <v>#DIV/0!</v>
      </c>
      <c r="M111" s="7" t="e">
        <f>COUNTIFS(Sta!$B:$B,$A111,Sta!$J:$J,"&gt;0.5")/$C111</f>
        <v>#DIV/0!</v>
      </c>
      <c r="N111" s="12" t="e">
        <f>(COUNTIFS(Sta!$A:$A,$A111,Sta!$H:$H,"&gt;1.5") +COUNTIFS(Sta!$B:$B,$A111,Sta!$J:$J,"&gt;1.5"))/$D111</f>
        <v>#DIV/0!</v>
      </c>
      <c r="O111" s="7" t="e">
        <f>COUNTIFS(Sta!$A:$A,$A111,Sta!$H:$H,"&gt;1.5")/$B111</f>
        <v>#DIV/0!</v>
      </c>
      <c r="P111" s="7" t="e">
        <f>COUNTIFS(Sta!$B:$B,$A111,Sta!$J:$J,"&gt;1.5")/$C111</f>
        <v>#DIV/0!</v>
      </c>
      <c r="Q111" s="12" t="e">
        <f>(COUNTIFS(Sta!$A:$A,$A111,Sta!$I:$I,"&gt;0.5") +COUNTIFS(Sta!$B:$B,$A111,Sta!$K:$K,"&gt;0.5"))/$D111</f>
        <v>#DIV/0!</v>
      </c>
      <c r="R111" s="7" t="e">
        <f>COUNTIFS(Sta!$A:$A,$A111,Sta!$I:$I,"&gt;0.5")/$B111</f>
        <v>#DIV/0!</v>
      </c>
      <c r="S111" s="7" t="e">
        <f>COUNTIFS(Sta!$B:$B,$A111,Sta!$K:$K,"&gt;0.5")/$C111</f>
        <v>#DIV/0!</v>
      </c>
      <c r="T111" s="12" t="e">
        <f>(COUNTIFS(Sta!$A:$A,$A111,Sta!$I:$I,"&gt;1.5") +COUNTIFS(Sta!$B:$B,$A111,Sta!$K:$K,"&gt;1.5"))/$D111</f>
        <v>#DIV/0!</v>
      </c>
      <c r="U111" s="7" t="e">
        <f>COUNTIFS(Sta!$A:$A,$A111,Sta!$I:$I,"&gt;1.5")/$B111</f>
        <v>#DIV/0!</v>
      </c>
      <c r="V111" s="7" t="e">
        <f>COUNTIFS(Sta!$B:$B,$A111,Sta!$K:$K,"&gt;1.5")/$C111</f>
        <v>#DIV/0!</v>
      </c>
    </row>
    <row r="112" spans="1:22" x14ac:dyDescent="0.3">
      <c r="A112" t="s">
        <v>236</v>
      </c>
      <c r="B112" s="9">
        <f>COUNTIF(Sta!A:A,A112)</f>
        <v>0</v>
      </c>
      <c r="C112" s="4">
        <f>COUNTIF(Sta!B:B,A112)</f>
        <v>0</v>
      </c>
      <c r="D112" s="4">
        <f t="shared" si="3"/>
        <v>0</v>
      </c>
      <c r="E112" s="12" t="e">
        <f>(COUNTIFS(Sta!$A:$A,$A112,Sta!$L:$L,"&gt;0.5") +COUNTIFS(Sta!$B:$B,$A112,Sta!$L:$L,"&gt;0.5"))/$D112</f>
        <v>#DIV/0!</v>
      </c>
      <c r="F112" s="7" t="e">
        <f>COUNTIFS(Sta!$A:$A,$A112,Sta!$L:$L,"&gt;0.5")/$B112</f>
        <v>#DIV/0!</v>
      </c>
      <c r="G112" s="7" t="e">
        <f>COUNTIFS(Sta!$B:$B,$A112,Sta!$L:$L,"&gt;0.5")/$C112</f>
        <v>#DIV/0!</v>
      </c>
      <c r="H112" s="12" t="e">
        <f>(COUNTIFS(Sta!$A:$A,$A112,Sta!$L:$L,"&gt;1.5") +COUNTIFS(Sta!$B:$B,$A112,Sta!$L:$L,"&gt;1.5"))/$D112</f>
        <v>#DIV/0!</v>
      </c>
      <c r="I112" s="7" t="e">
        <f>COUNTIFS(Sta!$A:$A,$A112,Sta!$L:$L,"&gt;1.5")/$B112</f>
        <v>#DIV/0!</v>
      </c>
      <c r="J112" s="7" t="e">
        <f>COUNTIFS(Sta!$B:$B,$A112,Sta!$L:$L,"&gt;1.5")/$C112</f>
        <v>#DIV/0!</v>
      </c>
      <c r="K112" s="12" t="e">
        <f>(COUNTIFS(Sta!$A:$A,$A112,Sta!$H:$H,"&gt;0.5") +COUNTIFS(Sta!$B:$B,$A112,Sta!$J:$J,"&gt;0.5"))/$D112</f>
        <v>#DIV/0!</v>
      </c>
      <c r="L112" s="7" t="e">
        <f>COUNTIFS(Sta!$A:$A,$A112,Sta!$H:$H,"&gt;0.5")/$B112</f>
        <v>#DIV/0!</v>
      </c>
      <c r="M112" s="7" t="e">
        <f>COUNTIFS(Sta!$B:$B,$A112,Sta!$J:$J,"&gt;0.5")/$C112</f>
        <v>#DIV/0!</v>
      </c>
      <c r="N112" s="12" t="e">
        <f>(COUNTIFS(Sta!$A:$A,$A112,Sta!$H:$H,"&gt;1.5") +COUNTIFS(Sta!$B:$B,$A112,Sta!$J:$J,"&gt;1.5"))/$D112</f>
        <v>#DIV/0!</v>
      </c>
      <c r="O112" s="7" t="e">
        <f>COUNTIFS(Sta!$A:$A,$A112,Sta!$H:$H,"&gt;1.5")/$B112</f>
        <v>#DIV/0!</v>
      </c>
      <c r="P112" s="7" t="e">
        <f>COUNTIFS(Sta!$B:$B,$A112,Sta!$J:$J,"&gt;1.5")/$C112</f>
        <v>#DIV/0!</v>
      </c>
      <c r="Q112" s="12" t="e">
        <f>(COUNTIFS(Sta!$A:$A,$A112,Sta!$I:$I,"&gt;0.5") +COUNTIFS(Sta!$B:$B,$A112,Sta!$K:$K,"&gt;0.5"))/$D112</f>
        <v>#DIV/0!</v>
      </c>
      <c r="R112" s="7" t="e">
        <f>COUNTIFS(Sta!$A:$A,$A112,Sta!$I:$I,"&gt;0.5")/$B112</f>
        <v>#DIV/0!</v>
      </c>
      <c r="S112" s="7" t="e">
        <f>COUNTIFS(Sta!$B:$B,$A112,Sta!$K:$K,"&gt;0.5")/$C112</f>
        <v>#DIV/0!</v>
      </c>
      <c r="T112" s="12" t="e">
        <f>(COUNTIFS(Sta!$A:$A,$A112,Sta!$I:$I,"&gt;1.5") +COUNTIFS(Sta!$B:$B,$A112,Sta!$K:$K,"&gt;1.5"))/$D112</f>
        <v>#DIV/0!</v>
      </c>
      <c r="U112" s="7" t="e">
        <f>COUNTIFS(Sta!$A:$A,$A112,Sta!$I:$I,"&gt;1.5")/$B112</f>
        <v>#DIV/0!</v>
      </c>
      <c r="V112" s="7" t="e">
        <f>COUNTIFS(Sta!$B:$B,$A112,Sta!$K:$K,"&gt;1.5")/$C112</f>
        <v>#DIV/0!</v>
      </c>
    </row>
    <row r="113" spans="1:22" x14ac:dyDescent="0.3">
      <c r="A113" t="s">
        <v>221</v>
      </c>
      <c r="B113" s="9">
        <f>COUNTIF(Sta!A:A,A113)</f>
        <v>0</v>
      </c>
      <c r="C113" s="4">
        <f>COUNTIF(Sta!B:B,A113)</f>
        <v>0</v>
      </c>
      <c r="D113" s="4">
        <f t="shared" si="3"/>
        <v>0</v>
      </c>
      <c r="E113" s="12" t="e">
        <f>(COUNTIFS(Sta!$A:$A,$A113,Sta!$L:$L,"&gt;0.5") +COUNTIFS(Sta!$B:$B,$A113,Sta!$L:$L,"&gt;0.5"))/$D113</f>
        <v>#DIV/0!</v>
      </c>
      <c r="F113" s="7" t="e">
        <f>COUNTIFS(Sta!$A:$A,$A113,Sta!$L:$L,"&gt;0.5")/$B113</f>
        <v>#DIV/0!</v>
      </c>
      <c r="G113" s="7" t="e">
        <f>COUNTIFS(Sta!$B:$B,$A113,Sta!$L:$L,"&gt;0.5")/$C113</f>
        <v>#DIV/0!</v>
      </c>
      <c r="H113" s="12" t="e">
        <f>(COUNTIFS(Sta!$A:$A,$A113,Sta!$L:$L,"&gt;1.5") +COUNTIFS(Sta!$B:$B,$A113,Sta!$L:$L,"&gt;1.5"))/$D113</f>
        <v>#DIV/0!</v>
      </c>
      <c r="I113" s="7" t="e">
        <f>COUNTIFS(Sta!$A:$A,$A113,Sta!$L:$L,"&gt;1.5")/$B113</f>
        <v>#DIV/0!</v>
      </c>
      <c r="J113" s="7" t="e">
        <f>COUNTIFS(Sta!$B:$B,$A113,Sta!$L:$L,"&gt;1.5")/$C113</f>
        <v>#DIV/0!</v>
      </c>
      <c r="K113" s="12" t="e">
        <f>(COUNTIFS(Sta!$A:$A,$A113,Sta!$H:$H,"&gt;0.5") +COUNTIFS(Sta!$B:$B,$A113,Sta!$J:$J,"&gt;0.5"))/$D113</f>
        <v>#DIV/0!</v>
      </c>
      <c r="L113" s="7" t="e">
        <f>COUNTIFS(Sta!$A:$A,$A113,Sta!$H:$H,"&gt;0.5")/$B113</f>
        <v>#DIV/0!</v>
      </c>
      <c r="M113" s="7" t="e">
        <f>COUNTIFS(Sta!$B:$B,$A113,Sta!$J:$J,"&gt;0.5")/$C113</f>
        <v>#DIV/0!</v>
      </c>
      <c r="N113" s="12" t="e">
        <f>(COUNTIFS(Sta!$A:$A,$A113,Sta!$H:$H,"&gt;1.5") +COUNTIFS(Sta!$B:$B,$A113,Sta!$J:$J,"&gt;1.5"))/$D113</f>
        <v>#DIV/0!</v>
      </c>
      <c r="O113" s="7" t="e">
        <f>COUNTIFS(Sta!$A:$A,$A113,Sta!$H:$H,"&gt;1.5")/$B113</f>
        <v>#DIV/0!</v>
      </c>
      <c r="P113" s="7" t="e">
        <f>COUNTIFS(Sta!$B:$B,$A113,Sta!$J:$J,"&gt;1.5")/$C113</f>
        <v>#DIV/0!</v>
      </c>
      <c r="Q113" s="12" t="e">
        <f>(COUNTIFS(Sta!$A:$A,$A113,Sta!$I:$I,"&gt;0.5") +COUNTIFS(Sta!$B:$B,$A113,Sta!$K:$K,"&gt;0.5"))/$D113</f>
        <v>#DIV/0!</v>
      </c>
      <c r="R113" s="7" t="e">
        <f>COUNTIFS(Sta!$A:$A,$A113,Sta!$I:$I,"&gt;0.5")/$B113</f>
        <v>#DIV/0!</v>
      </c>
      <c r="S113" s="7" t="e">
        <f>COUNTIFS(Sta!$B:$B,$A113,Sta!$K:$K,"&gt;0.5")/$C113</f>
        <v>#DIV/0!</v>
      </c>
      <c r="T113" s="12" t="e">
        <f>(COUNTIFS(Sta!$A:$A,$A113,Sta!$I:$I,"&gt;1.5") +COUNTIFS(Sta!$B:$B,$A113,Sta!$K:$K,"&gt;1.5"))/$D113</f>
        <v>#DIV/0!</v>
      </c>
      <c r="U113" s="7" t="e">
        <f>COUNTIFS(Sta!$A:$A,$A113,Sta!$I:$I,"&gt;1.5")/$B113</f>
        <v>#DIV/0!</v>
      </c>
      <c r="V113" s="7" t="e">
        <f>COUNTIFS(Sta!$B:$B,$A113,Sta!$K:$K,"&gt;1.5")/$C113</f>
        <v>#DIV/0!</v>
      </c>
    </row>
    <row r="114" spans="1:22" x14ac:dyDescent="0.3">
      <c r="A114" t="s">
        <v>235</v>
      </c>
      <c r="B114" s="9">
        <f>COUNTIF(Sta!A:A,A114)</f>
        <v>0</v>
      </c>
      <c r="C114" s="4">
        <f>COUNTIF(Sta!B:B,A114)</f>
        <v>0</v>
      </c>
      <c r="D114" s="4">
        <f t="shared" si="3"/>
        <v>0</v>
      </c>
      <c r="E114" s="12" t="e">
        <f>(COUNTIFS(Sta!$A:$A,$A114,Sta!$L:$L,"&gt;0.5") +COUNTIFS(Sta!$B:$B,$A114,Sta!$L:$L,"&gt;0.5"))/$D114</f>
        <v>#DIV/0!</v>
      </c>
      <c r="F114" s="7" t="e">
        <f>COUNTIFS(Sta!$A:$A,$A114,Sta!$L:$L,"&gt;0.5")/$B114</f>
        <v>#DIV/0!</v>
      </c>
      <c r="G114" s="7" t="e">
        <f>COUNTIFS(Sta!$B:$B,$A114,Sta!$L:$L,"&gt;0.5")/$C114</f>
        <v>#DIV/0!</v>
      </c>
      <c r="H114" s="12" t="e">
        <f>(COUNTIFS(Sta!$A:$A,$A114,Sta!$L:$L,"&gt;1.5") +COUNTIFS(Sta!$B:$B,$A114,Sta!$L:$L,"&gt;1.5"))/$D114</f>
        <v>#DIV/0!</v>
      </c>
      <c r="I114" s="7" t="e">
        <f>COUNTIFS(Sta!$A:$A,$A114,Sta!$L:$L,"&gt;1.5")/$B114</f>
        <v>#DIV/0!</v>
      </c>
      <c r="J114" s="7" t="e">
        <f>COUNTIFS(Sta!$B:$B,$A114,Sta!$L:$L,"&gt;1.5")/$C114</f>
        <v>#DIV/0!</v>
      </c>
      <c r="K114" s="12" t="e">
        <f>(COUNTIFS(Sta!$A:$A,$A114,Sta!$H:$H,"&gt;0.5") +COUNTIFS(Sta!$B:$B,$A114,Sta!$J:$J,"&gt;0.5"))/$D114</f>
        <v>#DIV/0!</v>
      </c>
      <c r="L114" s="7" t="e">
        <f>COUNTIFS(Sta!$A:$A,$A114,Sta!$H:$H,"&gt;0.5")/$B114</f>
        <v>#DIV/0!</v>
      </c>
      <c r="M114" s="7" t="e">
        <f>COUNTIFS(Sta!$B:$B,$A114,Sta!$J:$J,"&gt;0.5")/$C114</f>
        <v>#DIV/0!</v>
      </c>
      <c r="N114" s="12" t="e">
        <f>(COUNTIFS(Sta!$A:$A,$A114,Sta!$H:$H,"&gt;1.5") +COUNTIFS(Sta!$B:$B,$A114,Sta!$J:$J,"&gt;1.5"))/$D114</f>
        <v>#DIV/0!</v>
      </c>
      <c r="O114" s="7" t="e">
        <f>COUNTIFS(Sta!$A:$A,$A114,Sta!$H:$H,"&gt;1.5")/$B114</f>
        <v>#DIV/0!</v>
      </c>
      <c r="P114" s="7" t="e">
        <f>COUNTIFS(Sta!$B:$B,$A114,Sta!$J:$J,"&gt;1.5")/$C114</f>
        <v>#DIV/0!</v>
      </c>
      <c r="Q114" s="12" t="e">
        <f>(COUNTIFS(Sta!$A:$A,$A114,Sta!$I:$I,"&gt;0.5") +COUNTIFS(Sta!$B:$B,$A114,Sta!$K:$K,"&gt;0.5"))/$D114</f>
        <v>#DIV/0!</v>
      </c>
      <c r="R114" s="7" t="e">
        <f>COUNTIFS(Sta!$A:$A,$A114,Sta!$I:$I,"&gt;0.5")/$B114</f>
        <v>#DIV/0!</v>
      </c>
      <c r="S114" s="7" t="e">
        <f>COUNTIFS(Sta!$B:$B,$A114,Sta!$K:$K,"&gt;0.5")/$C114</f>
        <v>#DIV/0!</v>
      </c>
      <c r="T114" s="12" t="e">
        <f>(COUNTIFS(Sta!$A:$A,$A114,Sta!$I:$I,"&gt;1.5") +COUNTIFS(Sta!$B:$B,$A114,Sta!$K:$K,"&gt;1.5"))/$D114</f>
        <v>#DIV/0!</v>
      </c>
      <c r="U114" s="7" t="e">
        <f>COUNTIFS(Sta!$A:$A,$A114,Sta!$I:$I,"&gt;1.5")/$B114</f>
        <v>#DIV/0!</v>
      </c>
      <c r="V114" s="7" t="e">
        <f>COUNTIFS(Sta!$B:$B,$A114,Sta!$K:$K,"&gt;1.5")/$C114</f>
        <v>#DIV/0!</v>
      </c>
    </row>
    <row r="115" spans="1:22" x14ac:dyDescent="0.3">
      <c r="A115" t="s">
        <v>232</v>
      </c>
      <c r="B115" s="9">
        <f>COUNTIF(Sta!A:A,A115)</f>
        <v>0</v>
      </c>
      <c r="C115" s="4">
        <f>COUNTIF(Sta!B:B,A115)</f>
        <v>0</v>
      </c>
      <c r="D115" s="4">
        <f t="shared" si="3"/>
        <v>0</v>
      </c>
      <c r="E115" s="12" t="e">
        <f>(COUNTIFS(Sta!$A:$A,$A115,Sta!$L:$L,"&gt;0.5") +COUNTIFS(Sta!$B:$B,$A115,Sta!$L:$L,"&gt;0.5"))/$D115</f>
        <v>#DIV/0!</v>
      </c>
      <c r="F115" s="7" t="e">
        <f>COUNTIFS(Sta!$A:$A,$A115,Sta!$L:$L,"&gt;0.5")/$B115</f>
        <v>#DIV/0!</v>
      </c>
      <c r="G115" s="7" t="e">
        <f>COUNTIFS(Sta!$B:$B,$A115,Sta!$L:$L,"&gt;0.5")/$C115</f>
        <v>#DIV/0!</v>
      </c>
      <c r="H115" s="12" t="e">
        <f>(COUNTIFS(Sta!$A:$A,$A115,Sta!$L:$L,"&gt;1.5") +COUNTIFS(Sta!$B:$B,$A115,Sta!$L:$L,"&gt;1.5"))/$D115</f>
        <v>#DIV/0!</v>
      </c>
      <c r="I115" s="7" t="e">
        <f>COUNTIFS(Sta!$A:$A,$A115,Sta!$L:$L,"&gt;1.5")/$B115</f>
        <v>#DIV/0!</v>
      </c>
      <c r="J115" s="7" t="e">
        <f>COUNTIFS(Sta!$B:$B,$A115,Sta!$L:$L,"&gt;1.5")/$C115</f>
        <v>#DIV/0!</v>
      </c>
      <c r="K115" s="12" t="e">
        <f>(COUNTIFS(Sta!$A:$A,$A115,Sta!$H:$H,"&gt;0.5") +COUNTIFS(Sta!$B:$B,$A115,Sta!$J:$J,"&gt;0.5"))/$D115</f>
        <v>#DIV/0!</v>
      </c>
      <c r="L115" s="7" t="e">
        <f>COUNTIFS(Sta!$A:$A,$A115,Sta!$H:$H,"&gt;0.5")/$B115</f>
        <v>#DIV/0!</v>
      </c>
      <c r="M115" s="7" t="e">
        <f>COUNTIFS(Sta!$B:$B,$A115,Sta!$J:$J,"&gt;0.5")/$C115</f>
        <v>#DIV/0!</v>
      </c>
      <c r="N115" s="12" t="e">
        <f>(COUNTIFS(Sta!$A:$A,$A115,Sta!$H:$H,"&gt;1.5") +COUNTIFS(Sta!$B:$B,$A115,Sta!$J:$J,"&gt;1.5"))/$D115</f>
        <v>#DIV/0!</v>
      </c>
      <c r="O115" s="7" t="e">
        <f>COUNTIFS(Sta!$A:$A,$A115,Sta!$H:$H,"&gt;1.5")/$B115</f>
        <v>#DIV/0!</v>
      </c>
      <c r="P115" s="7" t="e">
        <f>COUNTIFS(Sta!$B:$B,$A115,Sta!$J:$J,"&gt;1.5")/$C115</f>
        <v>#DIV/0!</v>
      </c>
      <c r="Q115" s="12" t="e">
        <f>(COUNTIFS(Sta!$A:$A,$A115,Sta!$I:$I,"&gt;0.5") +COUNTIFS(Sta!$B:$B,$A115,Sta!$K:$K,"&gt;0.5"))/$D115</f>
        <v>#DIV/0!</v>
      </c>
      <c r="R115" s="7" t="e">
        <f>COUNTIFS(Sta!$A:$A,$A115,Sta!$I:$I,"&gt;0.5")/$B115</f>
        <v>#DIV/0!</v>
      </c>
      <c r="S115" s="7" t="e">
        <f>COUNTIFS(Sta!$B:$B,$A115,Sta!$K:$K,"&gt;0.5")/$C115</f>
        <v>#DIV/0!</v>
      </c>
      <c r="T115" s="12" t="e">
        <f>(COUNTIFS(Sta!$A:$A,$A115,Sta!$I:$I,"&gt;1.5") +COUNTIFS(Sta!$B:$B,$A115,Sta!$K:$K,"&gt;1.5"))/$D115</f>
        <v>#DIV/0!</v>
      </c>
      <c r="U115" s="7" t="e">
        <f>COUNTIFS(Sta!$A:$A,$A115,Sta!$I:$I,"&gt;1.5")/$B115</f>
        <v>#DIV/0!</v>
      </c>
      <c r="V115" s="7" t="e">
        <f>COUNTIFS(Sta!$B:$B,$A115,Sta!$K:$K,"&gt;1.5")/$C115</f>
        <v>#DIV/0!</v>
      </c>
    </row>
    <row r="116" spans="1:22" x14ac:dyDescent="0.3">
      <c r="A116" t="s">
        <v>224</v>
      </c>
      <c r="B116" s="9">
        <f>COUNTIF(Sta!A:A,A116)</f>
        <v>0</v>
      </c>
      <c r="C116" s="4">
        <f>COUNTIF(Sta!B:B,A116)</f>
        <v>0</v>
      </c>
      <c r="D116" s="4">
        <f t="shared" si="3"/>
        <v>0</v>
      </c>
      <c r="E116" s="12" t="e">
        <f>(COUNTIFS(Sta!$A:$A,$A116,Sta!$L:$L,"&gt;0.5") +COUNTIFS(Sta!$B:$B,$A116,Sta!$L:$L,"&gt;0.5"))/$D116</f>
        <v>#DIV/0!</v>
      </c>
      <c r="F116" s="7" t="e">
        <f>COUNTIFS(Sta!$A:$A,$A116,Sta!$L:$L,"&gt;0.5")/$B116</f>
        <v>#DIV/0!</v>
      </c>
      <c r="G116" s="7" t="e">
        <f>COUNTIFS(Sta!$B:$B,$A116,Sta!$L:$L,"&gt;0.5")/$C116</f>
        <v>#DIV/0!</v>
      </c>
      <c r="H116" s="12" t="e">
        <f>(COUNTIFS(Sta!$A:$A,$A116,Sta!$L:$L,"&gt;1.5") +COUNTIFS(Sta!$B:$B,$A116,Sta!$L:$L,"&gt;1.5"))/$D116</f>
        <v>#DIV/0!</v>
      </c>
      <c r="I116" s="7" t="e">
        <f>COUNTIFS(Sta!$A:$A,$A116,Sta!$L:$L,"&gt;1.5")/$B116</f>
        <v>#DIV/0!</v>
      </c>
      <c r="J116" s="7" t="e">
        <f>COUNTIFS(Sta!$B:$B,$A116,Sta!$L:$L,"&gt;1.5")/$C116</f>
        <v>#DIV/0!</v>
      </c>
      <c r="K116" s="12" t="e">
        <f>(COUNTIFS(Sta!$A:$A,$A116,Sta!$H:$H,"&gt;0.5") +COUNTIFS(Sta!$B:$B,$A116,Sta!$J:$J,"&gt;0.5"))/$D116</f>
        <v>#DIV/0!</v>
      </c>
      <c r="L116" s="7" t="e">
        <f>COUNTIFS(Sta!$A:$A,$A116,Sta!$H:$H,"&gt;0.5")/$B116</f>
        <v>#DIV/0!</v>
      </c>
      <c r="M116" s="7" t="e">
        <f>COUNTIFS(Sta!$B:$B,$A116,Sta!$J:$J,"&gt;0.5")/$C116</f>
        <v>#DIV/0!</v>
      </c>
      <c r="N116" s="12" t="e">
        <f>(COUNTIFS(Sta!$A:$A,$A116,Sta!$H:$H,"&gt;1.5") +COUNTIFS(Sta!$B:$B,$A116,Sta!$J:$J,"&gt;1.5"))/$D116</f>
        <v>#DIV/0!</v>
      </c>
      <c r="O116" s="7" t="e">
        <f>COUNTIFS(Sta!$A:$A,$A116,Sta!$H:$H,"&gt;1.5")/$B116</f>
        <v>#DIV/0!</v>
      </c>
      <c r="P116" s="7" t="e">
        <f>COUNTIFS(Sta!$B:$B,$A116,Sta!$J:$J,"&gt;1.5")/$C116</f>
        <v>#DIV/0!</v>
      </c>
      <c r="Q116" s="12" t="e">
        <f>(COUNTIFS(Sta!$A:$A,$A116,Sta!$I:$I,"&gt;0.5") +COUNTIFS(Sta!$B:$B,$A116,Sta!$K:$K,"&gt;0.5"))/$D116</f>
        <v>#DIV/0!</v>
      </c>
      <c r="R116" s="7" t="e">
        <f>COUNTIFS(Sta!$A:$A,$A116,Sta!$I:$I,"&gt;0.5")/$B116</f>
        <v>#DIV/0!</v>
      </c>
      <c r="S116" s="7" t="e">
        <f>COUNTIFS(Sta!$B:$B,$A116,Sta!$K:$K,"&gt;0.5")/$C116</f>
        <v>#DIV/0!</v>
      </c>
      <c r="T116" s="12" t="e">
        <f>(COUNTIFS(Sta!$A:$A,$A116,Sta!$I:$I,"&gt;1.5") +COUNTIFS(Sta!$B:$B,$A116,Sta!$K:$K,"&gt;1.5"))/$D116</f>
        <v>#DIV/0!</v>
      </c>
      <c r="U116" s="7" t="e">
        <f>COUNTIFS(Sta!$A:$A,$A116,Sta!$I:$I,"&gt;1.5")/$B116</f>
        <v>#DIV/0!</v>
      </c>
      <c r="V116" s="7" t="e">
        <f>COUNTIFS(Sta!$B:$B,$A116,Sta!$K:$K,"&gt;1.5")/$C116</f>
        <v>#DIV/0!</v>
      </c>
    </row>
    <row r="117" spans="1:22" x14ac:dyDescent="0.3">
      <c r="A117" t="s">
        <v>223</v>
      </c>
      <c r="B117" s="9">
        <f>COUNTIF(Sta!A:A,A117)</f>
        <v>0</v>
      </c>
      <c r="C117" s="4">
        <f>COUNTIF(Sta!B:B,A117)</f>
        <v>0</v>
      </c>
      <c r="D117" s="4">
        <f t="shared" si="3"/>
        <v>0</v>
      </c>
      <c r="E117" s="12" t="e">
        <f>(COUNTIFS(Sta!$A:$A,$A117,Sta!$L:$L,"&gt;0.5") +COUNTIFS(Sta!$B:$B,$A117,Sta!$L:$L,"&gt;0.5"))/$D117</f>
        <v>#DIV/0!</v>
      </c>
      <c r="F117" s="7" t="e">
        <f>COUNTIFS(Sta!$A:$A,$A117,Sta!$L:$L,"&gt;0.5")/$B117</f>
        <v>#DIV/0!</v>
      </c>
      <c r="G117" s="7" t="e">
        <f>COUNTIFS(Sta!$B:$B,$A117,Sta!$L:$L,"&gt;0.5")/$C117</f>
        <v>#DIV/0!</v>
      </c>
      <c r="H117" s="12" t="e">
        <f>(COUNTIFS(Sta!$A:$A,$A117,Sta!$L:$L,"&gt;1.5") +COUNTIFS(Sta!$B:$B,$A117,Sta!$L:$L,"&gt;1.5"))/$D117</f>
        <v>#DIV/0!</v>
      </c>
      <c r="I117" s="7" t="e">
        <f>COUNTIFS(Sta!$A:$A,$A117,Sta!$L:$L,"&gt;1.5")/$B117</f>
        <v>#DIV/0!</v>
      </c>
      <c r="J117" s="7" t="e">
        <f>COUNTIFS(Sta!$B:$B,$A117,Sta!$L:$L,"&gt;1.5")/$C117</f>
        <v>#DIV/0!</v>
      </c>
      <c r="K117" s="12" t="e">
        <f>(COUNTIFS(Sta!$A:$A,$A117,Sta!$H:$H,"&gt;0.5") +COUNTIFS(Sta!$B:$B,$A117,Sta!$J:$J,"&gt;0.5"))/$D117</f>
        <v>#DIV/0!</v>
      </c>
      <c r="L117" s="7" t="e">
        <f>COUNTIFS(Sta!$A:$A,$A117,Sta!$H:$H,"&gt;0.5")/$B117</f>
        <v>#DIV/0!</v>
      </c>
      <c r="M117" s="7" t="e">
        <f>COUNTIFS(Sta!$B:$B,$A117,Sta!$J:$J,"&gt;0.5")/$C117</f>
        <v>#DIV/0!</v>
      </c>
      <c r="N117" s="12" t="e">
        <f>(COUNTIFS(Sta!$A:$A,$A117,Sta!$H:$H,"&gt;1.5") +COUNTIFS(Sta!$B:$B,$A117,Sta!$J:$J,"&gt;1.5"))/$D117</f>
        <v>#DIV/0!</v>
      </c>
      <c r="O117" s="7" t="e">
        <f>COUNTIFS(Sta!$A:$A,$A117,Sta!$H:$H,"&gt;1.5")/$B117</f>
        <v>#DIV/0!</v>
      </c>
      <c r="P117" s="7" t="e">
        <f>COUNTIFS(Sta!$B:$B,$A117,Sta!$J:$J,"&gt;1.5")/$C117</f>
        <v>#DIV/0!</v>
      </c>
      <c r="Q117" s="12" t="e">
        <f>(COUNTIFS(Sta!$A:$A,$A117,Sta!$I:$I,"&gt;0.5") +COUNTIFS(Sta!$B:$B,$A117,Sta!$K:$K,"&gt;0.5"))/$D117</f>
        <v>#DIV/0!</v>
      </c>
      <c r="R117" s="7" t="e">
        <f>COUNTIFS(Sta!$A:$A,$A117,Sta!$I:$I,"&gt;0.5")/$B117</f>
        <v>#DIV/0!</v>
      </c>
      <c r="S117" s="7" t="e">
        <f>COUNTIFS(Sta!$B:$B,$A117,Sta!$K:$K,"&gt;0.5")/$C117</f>
        <v>#DIV/0!</v>
      </c>
      <c r="T117" s="12" t="e">
        <f>(COUNTIFS(Sta!$A:$A,$A117,Sta!$I:$I,"&gt;1.5") +COUNTIFS(Sta!$B:$B,$A117,Sta!$K:$K,"&gt;1.5"))/$D117</f>
        <v>#DIV/0!</v>
      </c>
      <c r="U117" s="7" t="e">
        <f>COUNTIFS(Sta!$A:$A,$A117,Sta!$I:$I,"&gt;1.5")/$B117</f>
        <v>#DIV/0!</v>
      </c>
      <c r="V117" s="7" t="e">
        <f>COUNTIFS(Sta!$B:$B,$A117,Sta!$K:$K,"&gt;1.5")/$C117</f>
        <v>#DIV/0!</v>
      </c>
    </row>
    <row r="118" spans="1:22" x14ac:dyDescent="0.3">
      <c r="A118" t="s">
        <v>230</v>
      </c>
      <c r="B118" s="9">
        <f>COUNTIF(Sta!A:A,A118)</f>
        <v>0</v>
      </c>
      <c r="C118" s="4">
        <f>COUNTIF(Sta!B:B,A118)</f>
        <v>0</v>
      </c>
      <c r="D118" s="4">
        <f t="shared" si="3"/>
        <v>0</v>
      </c>
      <c r="E118" s="12" t="e">
        <f>(COUNTIFS(Sta!$A:$A,$A118,Sta!$L:$L,"&gt;0.5") +COUNTIFS(Sta!$B:$B,$A118,Sta!$L:$L,"&gt;0.5"))/$D118</f>
        <v>#DIV/0!</v>
      </c>
      <c r="F118" s="7" t="e">
        <f>COUNTIFS(Sta!$A:$A,$A118,Sta!$L:$L,"&gt;0.5")/$B118</f>
        <v>#DIV/0!</v>
      </c>
      <c r="G118" s="7" t="e">
        <f>COUNTIFS(Sta!$B:$B,$A118,Sta!$L:$L,"&gt;0.5")/$C118</f>
        <v>#DIV/0!</v>
      </c>
      <c r="H118" s="12" t="e">
        <f>(COUNTIFS(Sta!$A:$A,$A118,Sta!$L:$L,"&gt;1.5") +COUNTIFS(Sta!$B:$B,$A118,Sta!$L:$L,"&gt;1.5"))/$D118</f>
        <v>#DIV/0!</v>
      </c>
      <c r="I118" s="7" t="e">
        <f>COUNTIFS(Sta!$A:$A,$A118,Sta!$L:$L,"&gt;1.5")/$B118</f>
        <v>#DIV/0!</v>
      </c>
      <c r="J118" s="7" t="e">
        <f>COUNTIFS(Sta!$B:$B,$A118,Sta!$L:$L,"&gt;1.5")/$C118</f>
        <v>#DIV/0!</v>
      </c>
      <c r="K118" s="12" t="e">
        <f>(COUNTIFS(Sta!$A:$A,$A118,Sta!$H:$H,"&gt;0.5") +COUNTIFS(Sta!$B:$B,$A118,Sta!$J:$J,"&gt;0.5"))/$D118</f>
        <v>#DIV/0!</v>
      </c>
      <c r="L118" s="7" t="e">
        <f>COUNTIFS(Sta!$A:$A,$A118,Sta!$H:$H,"&gt;0.5")/$B118</f>
        <v>#DIV/0!</v>
      </c>
      <c r="M118" s="7" t="e">
        <f>COUNTIFS(Sta!$B:$B,$A118,Sta!$J:$J,"&gt;0.5")/$C118</f>
        <v>#DIV/0!</v>
      </c>
      <c r="N118" s="12" t="e">
        <f>(COUNTIFS(Sta!$A:$A,$A118,Sta!$H:$H,"&gt;1.5") +COUNTIFS(Sta!$B:$B,$A118,Sta!$J:$J,"&gt;1.5"))/$D118</f>
        <v>#DIV/0!</v>
      </c>
      <c r="O118" s="7" t="e">
        <f>COUNTIFS(Sta!$A:$A,$A118,Sta!$H:$H,"&gt;1.5")/$B118</f>
        <v>#DIV/0!</v>
      </c>
      <c r="P118" s="7" t="e">
        <f>COUNTIFS(Sta!$B:$B,$A118,Sta!$J:$J,"&gt;1.5")/$C118</f>
        <v>#DIV/0!</v>
      </c>
      <c r="Q118" s="12" t="e">
        <f>(COUNTIFS(Sta!$A:$A,$A118,Sta!$I:$I,"&gt;0.5") +COUNTIFS(Sta!$B:$B,$A118,Sta!$K:$K,"&gt;0.5"))/$D118</f>
        <v>#DIV/0!</v>
      </c>
      <c r="R118" s="7" t="e">
        <f>COUNTIFS(Sta!$A:$A,$A118,Sta!$I:$I,"&gt;0.5")/$B118</f>
        <v>#DIV/0!</v>
      </c>
      <c r="S118" s="7" t="e">
        <f>COUNTIFS(Sta!$B:$B,$A118,Sta!$K:$K,"&gt;0.5")/$C118</f>
        <v>#DIV/0!</v>
      </c>
      <c r="T118" s="12" t="e">
        <f>(COUNTIFS(Sta!$A:$A,$A118,Sta!$I:$I,"&gt;1.5") +COUNTIFS(Sta!$B:$B,$A118,Sta!$K:$K,"&gt;1.5"))/$D118</f>
        <v>#DIV/0!</v>
      </c>
      <c r="U118" s="7" t="e">
        <f>COUNTIFS(Sta!$A:$A,$A118,Sta!$I:$I,"&gt;1.5")/$B118</f>
        <v>#DIV/0!</v>
      </c>
      <c r="V118" s="7" t="e">
        <f>COUNTIFS(Sta!$B:$B,$A118,Sta!$K:$K,"&gt;1.5")/$C118</f>
        <v>#DIV/0!</v>
      </c>
    </row>
    <row r="119" spans="1:22" x14ac:dyDescent="0.3">
      <c r="A119" t="s">
        <v>218</v>
      </c>
      <c r="B119" s="9">
        <f>COUNTIF(Sta!A:A,A119)</f>
        <v>0</v>
      </c>
      <c r="C119" s="4">
        <f>COUNTIF(Sta!B:B,A119)</f>
        <v>0</v>
      </c>
      <c r="D119" s="4">
        <f t="shared" si="3"/>
        <v>0</v>
      </c>
      <c r="E119" s="12" t="e">
        <f>(COUNTIFS(Sta!$A:$A,$A119,Sta!$L:$L,"&gt;0.5") +COUNTIFS(Sta!$B:$B,$A119,Sta!$L:$L,"&gt;0.5"))/$D119</f>
        <v>#DIV/0!</v>
      </c>
      <c r="F119" s="7" t="e">
        <f>COUNTIFS(Sta!$A:$A,$A119,Sta!$L:$L,"&gt;0.5")/$B119</f>
        <v>#DIV/0!</v>
      </c>
      <c r="G119" s="7" t="e">
        <f>COUNTIFS(Sta!$B:$B,$A119,Sta!$L:$L,"&gt;0.5")/$C119</f>
        <v>#DIV/0!</v>
      </c>
      <c r="H119" s="12" t="e">
        <f>(COUNTIFS(Sta!$A:$A,$A119,Sta!$L:$L,"&gt;1.5") +COUNTIFS(Sta!$B:$B,$A119,Sta!$L:$L,"&gt;1.5"))/$D119</f>
        <v>#DIV/0!</v>
      </c>
      <c r="I119" s="7" t="e">
        <f>COUNTIFS(Sta!$A:$A,$A119,Sta!$L:$L,"&gt;1.5")/$B119</f>
        <v>#DIV/0!</v>
      </c>
      <c r="J119" s="7" t="e">
        <f>COUNTIFS(Sta!$B:$B,$A119,Sta!$L:$L,"&gt;1.5")/$C119</f>
        <v>#DIV/0!</v>
      </c>
      <c r="K119" s="12" t="e">
        <f>(COUNTIFS(Sta!$A:$A,$A119,Sta!$H:$H,"&gt;0.5") +COUNTIFS(Sta!$B:$B,$A119,Sta!$J:$J,"&gt;0.5"))/$D119</f>
        <v>#DIV/0!</v>
      </c>
      <c r="L119" s="7" t="e">
        <f>COUNTIFS(Sta!$A:$A,$A119,Sta!$H:$H,"&gt;0.5")/$B119</f>
        <v>#DIV/0!</v>
      </c>
      <c r="M119" s="7" t="e">
        <f>COUNTIFS(Sta!$B:$B,$A119,Sta!$J:$J,"&gt;0.5")/$C119</f>
        <v>#DIV/0!</v>
      </c>
      <c r="N119" s="12" t="e">
        <f>(COUNTIFS(Sta!$A:$A,$A119,Sta!$H:$H,"&gt;1.5") +COUNTIFS(Sta!$B:$B,$A119,Sta!$J:$J,"&gt;1.5"))/$D119</f>
        <v>#DIV/0!</v>
      </c>
      <c r="O119" s="7" t="e">
        <f>COUNTIFS(Sta!$A:$A,$A119,Sta!$H:$H,"&gt;1.5")/$B119</f>
        <v>#DIV/0!</v>
      </c>
      <c r="P119" s="7" t="e">
        <f>COUNTIFS(Sta!$B:$B,$A119,Sta!$J:$J,"&gt;1.5")/$C119</f>
        <v>#DIV/0!</v>
      </c>
      <c r="Q119" s="12" t="e">
        <f>(COUNTIFS(Sta!$A:$A,$A119,Sta!$I:$I,"&gt;0.5") +COUNTIFS(Sta!$B:$B,$A119,Sta!$K:$K,"&gt;0.5"))/$D119</f>
        <v>#DIV/0!</v>
      </c>
      <c r="R119" s="7" t="e">
        <f>COUNTIFS(Sta!$A:$A,$A119,Sta!$I:$I,"&gt;0.5")/$B119</f>
        <v>#DIV/0!</v>
      </c>
      <c r="S119" s="7" t="e">
        <f>COUNTIFS(Sta!$B:$B,$A119,Sta!$K:$K,"&gt;0.5")/$C119</f>
        <v>#DIV/0!</v>
      </c>
      <c r="T119" s="12" t="e">
        <f>(COUNTIFS(Sta!$A:$A,$A119,Sta!$I:$I,"&gt;1.5") +COUNTIFS(Sta!$B:$B,$A119,Sta!$K:$K,"&gt;1.5"))/$D119</f>
        <v>#DIV/0!</v>
      </c>
      <c r="U119" s="7" t="e">
        <f>COUNTIFS(Sta!$A:$A,$A119,Sta!$I:$I,"&gt;1.5")/$B119</f>
        <v>#DIV/0!</v>
      </c>
      <c r="V119" s="7" t="e">
        <f>COUNTIFS(Sta!$B:$B,$A119,Sta!$K:$K,"&gt;1.5")/$C119</f>
        <v>#DIV/0!</v>
      </c>
    </row>
    <row r="120" spans="1:22" x14ac:dyDescent="0.3">
      <c r="A120" t="s">
        <v>240</v>
      </c>
      <c r="B120" s="9">
        <f>COUNTIF(Sta!A:A,A120)</f>
        <v>0</v>
      </c>
      <c r="C120" s="4">
        <f>COUNTIF(Sta!B:B,A120)</f>
        <v>0</v>
      </c>
      <c r="D120" s="4">
        <f t="shared" si="3"/>
        <v>0</v>
      </c>
      <c r="E120" s="12" t="e">
        <f>(COUNTIFS(Sta!$A:$A,$A120,Sta!$L:$L,"&gt;0.5") +COUNTIFS(Sta!$B:$B,$A120,Sta!$L:$L,"&gt;0.5"))/$D120</f>
        <v>#DIV/0!</v>
      </c>
      <c r="F120" s="7" t="e">
        <f>COUNTIFS(Sta!$A:$A,$A120,Sta!$L:$L,"&gt;0.5")/$B120</f>
        <v>#DIV/0!</v>
      </c>
      <c r="G120" s="7" t="e">
        <f>COUNTIFS(Sta!$B:$B,$A120,Sta!$L:$L,"&gt;0.5")/$C120</f>
        <v>#DIV/0!</v>
      </c>
      <c r="H120" s="12" t="e">
        <f>(COUNTIFS(Sta!$A:$A,$A120,Sta!$L:$L,"&gt;1.5") +COUNTIFS(Sta!$B:$B,$A120,Sta!$L:$L,"&gt;1.5"))/$D120</f>
        <v>#DIV/0!</v>
      </c>
      <c r="I120" s="7" t="e">
        <f>COUNTIFS(Sta!$A:$A,$A120,Sta!$L:$L,"&gt;1.5")/$B120</f>
        <v>#DIV/0!</v>
      </c>
      <c r="J120" s="7" t="e">
        <f>COUNTIFS(Sta!$B:$B,$A120,Sta!$L:$L,"&gt;1.5")/$C120</f>
        <v>#DIV/0!</v>
      </c>
      <c r="K120" s="12" t="e">
        <f>(COUNTIFS(Sta!$A:$A,$A120,Sta!$H:$H,"&gt;0.5") +COUNTIFS(Sta!$B:$B,$A120,Sta!$J:$J,"&gt;0.5"))/$D120</f>
        <v>#DIV/0!</v>
      </c>
      <c r="L120" s="7" t="e">
        <f>COUNTIFS(Sta!$A:$A,$A120,Sta!$H:$H,"&gt;0.5")/$B120</f>
        <v>#DIV/0!</v>
      </c>
      <c r="M120" s="7" t="e">
        <f>COUNTIFS(Sta!$B:$B,$A120,Sta!$J:$J,"&gt;0.5")/$C120</f>
        <v>#DIV/0!</v>
      </c>
      <c r="N120" s="12" t="e">
        <f>(COUNTIFS(Sta!$A:$A,$A120,Sta!$H:$H,"&gt;1.5") +COUNTIFS(Sta!$B:$B,$A120,Sta!$J:$J,"&gt;1.5"))/$D120</f>
        <v>#DIV/0!</v>
      </c>
      <c r="O120" s="7" t="e">
        <f>COUNTIFS(Sta!$A:$A,$A120,Sta!$H:$H,"&gt;1.5")/$B120</f>
        <v>#DIV/0!</v>
      </c>
      <c r="P120" s="7" t="e">
        <f>COUNTIFS(Sta!$B:$B,$A120,Sta!$J:$J,"&gt;1.5")/$C120</f>
        <v>#DIV/0!</v>
      </c>
      <c r="Q120" s="12" t="e">
        <f>(COUNTIFS(Sta!$A:$A,$A120,Sta!$I:$I,"&gt;0.5") +COUNTIFS(Sta!$B:$B,$A120,Sta!$K:$K,"&gt;0.5"))/$D120</f>
        <v>#DIV/0!</v>
      </c>
      <c r="R120" s="7" t="e">
        <f>COUNTIFS(Sta!$A:$A,$A120,Sta!$I:$I,"&gt;0.5")/$B120</f>
        <v>#DIV/0!</v>
      </c>
      <c r="S120" s="7" t="e">
        <f>COUNTIFS(Sta!$B:$B,$A120,Sta!$K:$K,"&gt;0.5")/$C120</f>
        <v>#DIV/0!</v>
      </c>
      <c r="T120" s="12" t="e">
        <f>(COUNTIFS(Sta!$A:$A,$A120,Sta!$I:$I,"&gt;1.5") +COUNTIFS(Sta!$B:$B,$A120,Sta!$K:$K,"&gt;1.5"))/$D120</f>
        <v>#DIV/0!</v>
      </c>
      <c r="U120" s="7" t="e">
        <f>COUNTIFS(Sta!$A:$A,$A120,Sta!$I:$I,"&gt;1.5")/$B120</f>
        <v>#DIV/0!</v>
      </c>
      <c r="V120" s="7" t="e">
        <f>COUNTIFS(Sta!$B:$B,$A120,Sta!$K:$K,"&gt;1.5")/$C120</f>
        <v>#DIV/0!</v>
      </c>
    </row>
    <row r="121" spans="1:22" x14ac:dyDescent="0.3">
      <c r="A121" t="s">
        <v>220</v>
      </c>
      <c r="B121" s="9">
        <f>COUNTIF(Sta!A:A,A121)</f>
        <v>0</v>
      </c>
      <c r="C121" s="4">
        <f>COUNTIF(Sta!B:B,A121)</f>
        <v>0</v>
      </c>
      <c r="D121" s="4">
        <f t="shared" si="3"/>
        <v>0</v>
      </c>
      <c r="E121" s="12" t="e">
        <f>(COUNTIFS(Sta!$A:$A,$A121,Sta!$L:$L,"&gt;0.5") +COUNTIFS(Sta!$B:$B,$A121,Sta!$L:$L,"&gt;0.5"))/$D121</f>
        <v>#DIV/0!</v>
      </c>
      <c r="F121" s="7" t="e">
        <f>COUNTIFS(Sta!$A:$A,$A121,Sta!$L:$L,"&gt;0.5")/$B121</f>
        <v>#DIV/0!</v>
      </c>
      <c r="G121" s="7" t="e">
        <f>COUNTIFS(Sta!$B:$B,$A121,Sta!$L:$L,"&gt;0.5")/$C121</f>
        <v>#DIV/0!</v>
      </c>
      <c r="H121" s="12" t="e">
        <f>(COUNTIFS(Sta!$A:$A,$A121,Sta!$L:$L,"&gt;1.5") +COUNTIFS(Sta!$B:$B,$A121,Sta!$L:$L,"&gt;1.5"))/$D121</f>
        <v>#DIV/0!</v>
      </c>
      <c r="I121" s="7" t="e">
        <f>COUNTIFS(Sta!$A:$A,$A121,Sta!$L:$L,"&gt;1.5")/$B121</f>
        <v>#DIV/0!</v>
      </c>
      <c r="J121" s="7" t="e">
        <f>COUNTIFS(Sta!$B:$B,$A121,Sta!$L:$L,"&gt;1.5")/$C121</f>
        <v>#DIV/0!</v>
      </c>
      <c r="K121" s="12" t="e">
        <f>(COUNTIFS(Sta!$A:$A,$A121,Sta!$H:$H,"&gt;0.5") +COUNTIFS(Sta!$B:$B,$A121,Sta!$J:$J,"&gt;0.5"))/$D121</f>
        <v>#DIV/0!</v>
      </c>
      <c r="L121" s="7" t="e">
        <f>COUNTIFS(Sta!$A:$A,$A121,Sta!$H:$H,"&gt;0.5")/$B121</f>
        <v>#DIV/0!</v>
      </c>
      <c r="M121" s="7" t="e">
        <f>COUNTIFS(Sta!$B:$B,$A121,Sta!$J:$J,"&gt;0.5")/$C121</f>
        <v>#DIV/0!</v>
      </c>
      <c r="N121" s="12" t="e">
        <f>(COUNTIFS(Sta!$A:$A,$A121,Sta!$H:$H,"&gt;1.5") +COUNTIFS(Sta!$B:$B,$A121,Sta!$J:$J,"&gt;1.5"))/$D121</f>
        <v>#DIV/0!</v>
      </c>
      <c r="O121" s="7" t="e">
        <f>COUNTIFS(Sta!$A:$A,$A121,Sta!$H:$H,"&gt;1.5")/$B121</f>
        <v>#DIV/0!</v>
      </c>
      <c r="P121" s="7" t="e">
        <f>COUNTIFS(Sta!$B:$B,$A121,Sta!$J:$J,"&gt;1.5")/$C121</f>
        <v>#DIV/0!</v>
      </c>
      <c r="Q121" s="12" t="e">
        <f>(COUNTIFS(Sta!$A:$A,$A121,Sta!$I:$I,"&gt;0.5") +COUNTIFS(Sta!$B:$B,$A121,Sta!$K:$K,"&gt;0.5"))/$D121</f>
        <v>#DIV/0!</v>
      </c>
      <c r="R121" s="7" t="e">
        <f>COUNTIFS(Sta!$A:$A,$A121,Sta!$I:$I,"&gt;0.5")/$B121</f>
        <v>#DIV/0!</v>
      </c>
      <c r="S121" s="7" t="e">
        <f>COUNTIFS(Sta!$B:$B,$A121,Sta!$K:$K,"&gt;0.5")/$C121</f>
        <v>#DIV/0!</v>
      </c>
      <c r="T121" s="12" t="e">
        <f>(COUNTIFS(Sta!$A:$A,$A121,Sta!$I:$I,"&gt;1.5") +COUNTIFS(Sta!$B:$B,$A121,Sta!$K:$K,"&gt;1.5"))/$D121</f>
        <v>#DIV/0!</v>
      </c>
      <c r="U121" s="7" t="e">
        <f>COUNTIFS(Sta!$A:$A,$A121,Sta!$I:$I,"&gt;1.5")/$B121</f>
        <v>#DIV/0!</v>
      </c>
      <c r="V121" s="7" t="e">
        <f>COUNTIFS(Sta!$B:$B,$A121,Sta!$K:$K,"&gt;1.5")/$C121</f>
        <v>#DIV/0!</v>
      </c>
    </row>
    <row r="122" spans="1:22" x14ac:dyDescent="0.3">
      <c r="A122" t="s">
        <v>219</v>
      </c>
      <c r="B122" s="9">
        <f>COUNTIF(Sta!A:A,A122)</f>
        <v>0</v>
      </c>
      <c r="C122" s="4">
        <f>COUNTIF(Sta!B:B,A122)</f>
        <v>0</v>
      </c>
      <c r="D122" s="4">
        <f t="shared" si="3"/>
        <v>0</v>
      </c>
      <c r="E122" s="12" t="e">
        <f>(COUNTIFS(Sta!$A:$A,$A122,Sta!$L:$L,"&gt;0.5") +COUNTIFS(Sta!$B:$B,$A122,Sta!$L:$L,"&gt;0.5"))/$D122</f>
        <v>#DIV/0!</v>
      </c>
      <c r="F122" s="7" t="e">
        <f>COUNTIFS(Sta!$A:$A,$A122,Sta!$L:$L,"&gt;0.5")/$B122</f>
        <v>#DIV/0!</v>
      </c>
      <c r="G122" s="7" t="e">
        <f>COUNTIFS(Sta!$B:$B,$A122,Sta!$L:$L,"&gt;0.5")/$C122</f>
        <v>#DIV/0!</v>
      </c>
      <c r="H122" s="12" t="e">
        <f>(COUNTIFS(Sta!$A:$A,$A122,Sta!$L:$L,"&gt;1.5") +COUNTIFS(Sta!$B:$B,$A122,Sta!$L:$L,"&gt;1.5"))/$D122</f>
        <v>#DIV/0!</v>
      </c>
      <c r="I122" s="7" t="e">
        <f>COUNTIFS(Sta!$A:$A,$A122,Sta!$L:$L,"&gt;1.5")/$B122</f>
        <v>#DIV/0!</v>
      </c>
      <c r="J122" s="7" t="e">
        <f>COUNTIFS(Sta!$B:$B,$A122,Sta!$L:$L,"&gt;1.5")/$C122</f>
        <v>#DIV/0!</v>
      </c>
      <c r="K122" s="12" t="e">
        <f>(COUNTIFS(Sta!$A:$A,$A122,Sta!$H:$H,"&gt;0.5") +COUNTIFS(Sta!$B:$B,$A122,Sta!$J:$J,"&gt;0.5"))/$D122</f>
        <v>#DIV/0!</v>
      </c>
      <c r="L122" s="7" t="e">
        <f>COUNTIFS(Sta!$A:$A,$A122,Sta!$H:$H,"&gt;0.5")/$B122</f>
        <v>#DIV/0!</v>
      </c>
      <c r="M122" s="7" t="e">
        <f>COUNTIFS(Sta!$B:$B,$A122,Sta!$J:$J,"&gt;0.5")/$C122</f>
        <v>#DIV/0!</v>
      </c>
      <c r="N122" s="12" t="e">
        <f>(COUNTIFS(Sta!$A:$A,$A122,Sta!$H:$H,"&gt;1.5") +COUNTIFS(Sta!$B:$B,$A122,Sta!$J:$J,"&gt;1.5"))/$D122</f>
        <v>#DIV/0!</v>
      </c>
      <c r="O122" s="7" t="e">
        <f>COUNTIFS(Sta!$A:$A,$A122,Sta!$H:$H,"&gt;1.5")/$B122</f>
        <v>#DIV/0!</v>
      </c>
      <c r="P122" s="7" t="e">
        <f>COUNTIFS(Sta!$B:$B,$A122,Sta!$J:$J,"&gt;1.5")/$C122</f>
        <v>#DIV/0!</v>
      </c>
      <c r="Q122" s="12" t="e">
        <f>(COUNTIFS(Sta!$A:$A,$A122,Sta!$I:$I,"&gt;0.5") +COUNTIFS(Sta!$B:$B,$A122,Sta!$K:$K,"&gt;0.5"))/$D122</f>
        <v>#DIV/0!</v>
      </c>
      <c r="R122" s="7" t="e">
        <f>COUNTIFS(Sta!$A:$A,$A122,Sta!$I:$I,"&gt;0.5")/$B122</f>
        <v>#DIV/0!</v>
      </c>
      <c r="S122" s="7" t="e">
        <f>COUNTIFS(Sta!$B:$B,$A122,Sta!$K:$K,"&gt;0.5")/$C122</f>
        <v>#DIV/0!</v>
      </c>
      <c r="T122" s="12" t="e">
        <f>(COUNTIFS(Sta!$A:$A,$A122,Sta!$I:$I,"&gt;1.5") +COUNTIFS(Sta!$B:$B,$A122,Sta!$K:$K,"&gt;1.5"))/$D122</f>
        <v>#DIV/0!</v>
      </c>
      <c r="U122" s="7" t="e">
        <f>COUNTIFS(Sta!$A:$A,$A122,Sta!$I:$I,"&gt;1.5")/$B122</f>
        <v>#DIV/0!</v>
      </c>
      <c r="V122" s="7" t="e">
        <f>COUNTIFS(Sta!$B:$B,$A122,Sta!$K:$K,"&gt;1.5")/$C122</f>
        <v>#DIV/0!</v>
      </c>
    </row>
    <row r="123" spans="1:22" x14ac:dyDescent="0.3">
      <c r="A123" t="s">
        <v>237</v>
      </c>
      <c r="B123" s="9">
        <f>COUNTIF(Sta!A:A,A123)</f>
        <v>0</v>
      </c>
      <c r="C123" s="4">
        <f>COUNTIF(Sta!B:B,A123)</f>
        <v>0</v>
      </c>
      <c r="D123" s="4">
        <f t="shared" si="3"/>
        <v>0</v>
      </c>
      <c r="E123" s="12" t="e">
        <f>(COUNTIFS(Sta!$A:$A,$A123,Sta!$L:$L,"&gt;0.5") +COUNTIFS(Sta!$B:$B,$A123,Sta!$L:$L,"&gt;0.5"))/$D123</f>
        <v>#DIV/0!</v>
      </c>
      <c r="F123" s="7" t="e">
        <f>COUNTIFS(Sta!$A:$A,$A123,Sta!$L:$L,"&gt;0.5")/$B123</f>
        <v>#DIV/0!</v>
      </c>
      <c r="G123" s="7" t="e">
        <f>COUNTIFS(Sta!$B:$B,$A123,Sta!$L:$L,"&gt;0.5")/$C123</f>
        <v>#DIV/0!</v>
      </c>
      <c r="H123" s="12" t="e">
        <f>(COUNTIFS(Sta!$A:$A,$A123,Sta!$L:$L,"&gt;1.5") +COUNTIFS(Sta!$B:$B,$A123,Sta!$L:$L,"&gt;1.5"))/$D123</f>
        <v>#DIV/0!</v>
      </c>
      <c r="I123" s="7" t="e">
        <f>COUNTIFS(Sta!$A:$A,$A123,Sta!$L:$L,"&gt;1.5")/$B123</f>
        <v>#DIV/0!</v>
      </c>
      <c r="J123" s="7" t="e">
        <f>COUNTIFS(Sta!$B:$B,$A123,Sta!$L:$L,"&gt;1.5")/$C123</f>
        <v>#DIV/0!</v>
      </c>
      <c r="K123" s="12" t="e">
        <f>(COUNTIFS(Sta!$A:$A,$A123,Sta!$H:$H,"&gt;0.5") +COUNTIFS(Sta!$B:$B,$A123,Sta!$J:$J,"&gt;0.5"))/$D123</f>
        <v>#DIV/0!</v>
      </c>
      <c r="L123" s="7" t="e">
        <f>COUNTIFS(Sta!$A:$A,$A123,Sta!$H:$H,"&gt;0.5")/$B123</f>
        <v>#DIV/0!</v>
      </c>
      <c r="M123" s="7" t="e">
        <f>COUNTIFS(Sta!$B:$B,$A123,Sta!$J:$J,"&gt;0.5")/$C123</f>
        <v>#DIV/0!</v>
      </c>
      <c r="N123" s="12" t="e">
        <f>(COUNTIFS(Sta!$A:$A,$A123,Sta!$H:$H,"&gt;1.5") +COUNTIFS(Sta!$B:$B,$A123,Sta!$J:$J,"&gt;1.5"))/$D123</f>
        <v>#DIV/0!</v>
      </c>
      <c r="O123" s="7" t="e">
        <f>COUNTIFS(Sta!$A:$A,$A123,Sta!$H:$H,"&gt;1.5")/$B123</f>
        <v>#DIV/0!</v>
      </c>
      <c r="P123" s="7" t="e">
        <f>COUNTIFS(Sta!$B:$B,$A123,Sta!$J:$J,"&gt;1.5")/$C123</f>
        <v>#DIV/0!</v>
      </c>
      <c r="Q123" s="12" t="e">
        <f>(COUNTIFS(Sta!$A:$A,$A123,Sta!$I:$I,"&gt;0.5") +COUNTIFS(Sta!$B:$B,$A123,Sta!$K:$K,"&gt;0.5"))/$D123</f>
        <v>#DIV/0!</v>
      </c>
      <c r="R123" s="7" t="e">
        <f>COUNTIFS(Sta!$A:$A,$A123,Sta!$I:$I,"&gt;0.5")/$B123</f>
        <v>#DIV/0!</v>
      </c>
      <c r="S123" s="7" t="e">
        <f>COUNTIFS(Sta!$B:$B,$A123,Sta!$K:$K,"&gt;0.5")/$C123</f>
        <v>#DIV/0!</v>
      </c>
      <c r="T123" s="12" t="e">
        <f>(COUNTIFS(Sta!$A:$A,$A123,Sta!$I:$I,"&gt;1.5") +COUNTIFS(Sta!$B:$B,$A123,Sta!$K:$K,"&gt;1.5"))/$D123</f>
        <v>#DIV/0!</v>
      </c>
      <c r="U123" s="7" t="e">
        <f>COUNTIFS(Sta!$A:$A,$A123,Sta!$I:$I,"&gt;1.5")/$B123</f>
        <v>#DIV/0!</v>
      </c>
      <c r="V123" s="7" t="e">
        <f>COUNTIFS(Sta!$B:$B,$A123,Sta!$K:$K,"&gt;1.5")/$C123</f>
        <v>#DIV/0!</v>
      </c>
    </row>
    <row r="124" spans="1:22" x14ac:dyDescent="0.3">
      <c r="A124" t="s">
        <v>227</v>
      </c>
      <c r="B124" s="9">
        <f>COUNTIF(Sta!A:A,A124)</f>
        <v>0</v>
      </c>
      <c r="C124" s="4">
        <f>COUNTIF(Sta!B:B,A124)</f>
        <v>0</v>
      </c>
      <c r="D124" s="4">
        <f t="shared" si="3"/>
        <v>0</v>
      </c>
      <c r="E124" s="12" t="e">
        <f>(COUNTIFS(Sta!$A:$A,$A124,Sta!$L:$L,"&gt;0.5") +COUNTIFS(Sta!$B:$B,$A124,Sta!$L:$L,"&gt;0.5"))/$D124</f>
        <v>#DIV/0!</v>
      </c>
      <c r="F124" s="7" t="e">
        <f>COUNTIFS(Sta!$A:$A,$A124,Sta!$L:$L,"&gt;0.5")/$B124</f>
        <v>#DIV/0!</v>
      </c>
      <c r="G124" s="7" t="e">
        <f>COUNTIFS(Sta!$B:$B,$A124,Sta!$L:$L,"&gt;0.5")/$C124</f>
        <v>#DIV/0!</v>
      </c>
      <c r="H124" s="12" t="e">
        <f>(COUNTIFS(Sta!$A:$A,$A124,Sta!$L:$L,"&gt;1.5") +COUNTIFS(Sta!$B:$B,$A124,Sta!$L:$L,"&gt;1.5"))/$D124</f>
        <v>#DIV/0!</v>
      </c>
      <c r="I124" s="7" t="e">
        <f>COUNTIFS(Sta!$A:$A,$A124,Sta!$L:$L,"&gt;1.5")/$B124</f>
        <v>#DIV/0!</v>
      </c>
      <c r="J124" s="7" t="e">
        <f>COUNTIFS(Sta!$B:$B,$A124,Sta!$L:$L,"&gt;1.5")/$C124</f>
        <v>#DIV/0!</v>
      </c>
      <c r="K124" s="12" t="e">
        <f>(COUNTIFS(Sta!$A:$A,$A124,Sta!$H:$H,"&gt;0.5") +COUNTIFS(Sta!$B:$B,$A124,Sta!$J:$J,"&gt;0.5"))/$D124</f>
        <v>#DIV/0!</v>
      </c>
      <c r="L124" s="7" t="e">
        <f>COUNTIFS(Sta!$A:$A,$A124,Sta!$H:$H,"&gt;0.5")/$B124</f>
        <v>#DIV/0!</v>
      </c>
      <c r="M124" s="7" t="e">
        <f>COUNTIFS(Sta!$B:$B,$A124,Sta!$J:$J,"&gt;0.5")/$C124</f>
        <v>#DIV/0!</v>
      </c>
      <c r="N124" s="12" t="e">
        <f>(COUNTIFS(Sta!$A:$A,$A124,Sta!$H:$H,"&gt;1.5") +COUNTIFS(Sta!$B:$B,$A124,Sta!$J:$J,"&gt;1.5"))/$D124</f>
        <v>#DIV/0!</v>
      </c>
      <c r="O124" s="7" t="e">
        <f>COUNTIFS(Sta!$A:$A,$A124,Sta!$H:$H,"&gt;1.5")/$B124</f>
        <v>#DIV/0!</v>
      </c>
      <c r="P124" s="7" t="e">
        <f>COUNTIFS(Sta!$B:$B,$A124,Sta!$J:$J,"&gt;1.5")/$C124</f>
        <v>#DIV/0!</v>
      </c>
      <c r="Q124" s="12" t="e">
        <f>(COUNTIFS(Sta!$A:$A,$A124,Sta!$I:$I,"&gt;0.5") +COUNTIFS(Sta!$B:$B,$A124,Sta!$K:$K,"&gt;0.5"))/$D124</f>
        <v>#DIV/0!</v>
      </c>
      <c r="R124" s="7" t="e">
        <f>COUNTIFS(Sta!$A:$A,$A124,Sta!$I:$I,"&gt;0.5")/$B124</f>
        <v>#DIV/0!</v>
      </c>
      <c r="S124" s="7" t="e">
        <f>COUNTIFS(Sta!$B:$B,$A124,Sta!$K:$K,"&gt;0.5")/$C124</f>
        <v>#DIV/0!</v>
      </c>
      <c r="T124" s="12" t="e">
        <f>(COUNTIFS(Sta!$A:$A,$A124,Sta!$I:$I,"&gt;1.5") +COUNTIFS(Sta!$B:$B,$A124,Sta!$K:$K,"&gt;1.5"))/$D124</f>
        <v>#DIV/0!</v>
      </c>
      <c r="U124" s="7" t="e">
        <f>COUNTIFS(Sta!$A:$A,$A124,Sta!$I:$I,"&gt;1.5")/$B124</f>
        <v>#DIV/0!</v>
      </c>
      <c r="V124" s="7" t="e">
        <f>COUNTIFS(Sta!$B:$B,$A124,Sta!$K:$K,"&gt;1.5")/$C124</f>
        <v>#DIV/0!</v>
      </c>
    </row>
    <row r="125" spans="1:22" x14ac:dyDescent="0.3">
      <c r="A125" t="s">
        <v>233</v>
      </c>
      <c r="B125" s="9">
        <f>COUNTIF(Sta!A:A,A125)</f>
        <v>0</v>
      </c>
      <c r="C125" s="4">
        <f>COUNTIF(Sta!B:B,A125)</f>
        <v>0</v>
      </c>
      <c r="D125" s="4">
        <f t="shared" ref="D125:D132" si="4">B125+C125</f>
        <v>0</v>
      </c>
      <c r="E125" s="12" t="e">
        <f>(COUNTIFS(Sta!$A:$A,$A125,Sta!$L:$L,"&gt;0.5") +COUNTIFS(Sta!$B:$B,$A125,Sta!$L:$L,"&gt;0.5"))/$D125</f>
        <v>#DIV/0!</v>
      </c>
      <c r="F125" s="7" t="e">
        <f>COUNTIFS(Sta!$A:$A,$A125,Sta!$L:$L,"&gt;0.5")/$B125</f>
        <v>#DIV/0!</v>
      </c>
      <c r="G125" s="7" t="e">
        <f>COUNTIFS(Sta!$B:$B,$A125,Sta!$L:$L,"&gt;0.5")/$C125</f>
        <v>#DIV/0!</v>
      </c>
      <c r="H125" s="12" t="e">
        <f>(COUNTIFS(Sta!$A:$A,$A125,Sta!$L:$L,"&gt;1.5") +COUNTIFS(Sta!$B:$B,$A125,Sta!$L:$L,"&gt;1.5"))/$D125</f>
        <v>#DIV/0!</v>
      </c>
      <c r="I125" s="7" t="e">
        <f>COUNTIFS(Sta!$A:$A,$A125,Sta!$L:$L,"&gt;1.5")/$B125</f>
        <v>#DIV/0!</v>
      </c>
      <c r="J125" s="7" t="e">
        <f>COUNTIFS(Sta!$B:$B,$A125,Sta!$L:$L,"&gt;1.5")/$C125</f>
        <v>#DIV/0!</v>
      </c>
      <c r="K125" s="12" t="e">
        <f>(COUNTIFS(Sta!$A:$A,$A125,Sta!$H:$H,"&gt;0.5") +COUNTIFS(Sta!$B:$B,$A125,Sta!$J:$J,"&gt;0.5"))/$D125</f>
        <v>#DIV/0!</v>
      </c>
      <c r="L125" s="7" t="e">
        <f>COUNTIFS(Sta!$A:$A,$A125,Sta!$H:$H,"&gt;0.5")/$B125</f>
        <v>#DIV/0!</v>
      </c>
      <c r="M125" s="7" t="e">
        <f>COUNTIFS(Sta!$B:$B,$A125,Sta!$J:$J,"&gt;0.5")/$C125</f>
        <v>#DIV/0!</v>
      </c>
      <c r="N125" s="12" t="e">
        <f>(COUNTIFS(Sta!$A:$A,$A125,Sta!$H:$H,"&gt;1.5") +COUNTIFS(Sta!$B:$B,$A125,Sta!$J:$J,"&gt;1.5"))/$D125</f>
        <v>#DIV/0!</v>
      </c>
      <c r="O125" s="7" t="e">
        <f>COUNTIFS(Sta!$A:$A,$A125,Sta!$H:$H,"&gt;1.5")/$B125</f>
        <v>#DIV/0!</v>
      </c>
      <c r="P125" s="7" t="e">
        <f>COUNTIFS(Sta!$B:$B,$A125,Sta!$J:$J,"&gt;1.5")/$C125</f>
        <v>#DIV/0!</v>
      </c>
      <c r="Q125" s="12" t="e">
        <f>(COUNTIFS(Sta!$A:$A,$A125,Sta!$I:$I,"&gt;0.5") +COUNTIFS(Sta!$B:$B,$A125,Sta!$K:$K,"&gt;0.5"))/$D125</f>
        <v>#DIV/0!</v>
      </c>
      <c r="R125" s="7" t="e">
        <f>COUNTIFS(Sta!$A:$A,$A125,Sta!$I:$I,"&gt;0.5")/$B125</f>
        <v>#DIV/0!</v>
      </c>
      <c r="S125" s="7" t="e">
        <f>COUNTIFS(Sta!$B:$B,$A125,Sta!$K:$K,"&gt;0.5")/$C125</f>
        <v>#DIV/0!</v>
      </c>
      <c r="T125" s="12" t="e">
        <f>(COUNTIFS(Sta!$A:$A,$A125,Sta!$I:$I,"&gt;1.5") +COUNTIFS(Sta!$B:$B,$A125,Sta!$K:$K,"&gt;1.5"))/$D125</f>
        <v>#DIV/0!</v>
      </c>
      <c r="U125" s="7" t="e">
        <f>COUNTIFS(Sta!$A:$A,$A125,Sta!$I:$I,"&gt;1.5")/$B125</f>
        <v>#DIV/0!</v>
      </c>
      <c r="V125" s="7" t="e">
        <f>COUNTIFS(Sta!$B:$B,$A125,Sta!$K:$K,"&gt;1.5")/$C125</f>
        <v>#DIV/0!</v>
      </c>
    </row>
    <row r="126" spans="1:22" x14ac:dyDescent="0.3">
      <c r="A126" t="s">
        <v>241</v>
      </c>
      <c r="B126" s="9">
        <f>COUNTIF(Sta!A:A,A126)</f>
        <v>0</v>
      </c>
      <c r="C126" s="4">
        <f>COUNTIF(Sta!B:B,A126)</f>
        <v>0</v>
      </c>
      <c r="D126" s="4">
        <f t="shared" si="4"/>
        <v>0</v>
      </c>
      <c r="E126" s="12" t="e">
        <f>(COUNTIFS(Sta!$A:$A,$A126,Sta!$L:$L,"&gt;0.5") +COUNTIFS(Sta!$B:$B,$A126,Sta!$L:$L,"&gt;0.5"))/$D126</f>
        <v>#DIV/0!</v>
      </c>
      <c r="F126" s="7" t="e">
        <f>COUNTIFS(Sta!$A:$A,$A126,Sta!$L:$L,"&gt;0.5")/$B126</f>
        <v>#DIV/0!</v>
      </c>
      <c r="G126" s="7" t="e">
        <f>COUNTIFS(Sta!$B:$B,$A126,Sta!$L:$L,"&gt;0.5")/$C126</f>
        <v>#DIV/0!</v>
      </c>
      <c r="H126" s="12" t="e">
        <f>(COUNTIFS(Sta!$A:$A,$A126,Sta!$L:$L,"&gt;1.5") +COUNTIFS(Sta!$B:$B,$A126,Sta!$L:$L,"&gt;1.5"))/$D126</f>
        <v>#DIV/0!</v>
      </c>
      <c r="I126" s="7" t="e">
        <f>COUNTIFS(Sta!$A:$A,$A126,Sta!$L:$L,"&gt;1.5")/$B126</f>
        <v>#DIV/0!</v>
      </c>
      <c r="J126" s="7" t="e">
        <f>COUNTIFS(Sta!$B:$B,$A126,Sta!$L:$L,"&gt;1.5")/$C126</f>
        <v>#DIV/0!</v>
      </c>
      <c r="K126" s="12" t="e">
        <f>(COUNTIFS(Sta!$A:$A,$A126,Sta!$H:$H,"&gt;0.5") +COUNTIFS(Sta!$B:$B,$A126,Sta!$J:$J,"&gt;0.5"))/$D126</f>
        <v>#DIV/0!</v>
      </c>
      <c r="L126" s="7" t="e">
        <f>COUNTIFS(Sta!$A:$A,$A126,Sta!$H:$H,"&gt;0.5")/$B126</f>
        <v>#DIV/0!</v>
      </c>
      <c r="M126" s="7" t="e">
        <f>COUNTIFS(Sta!$B:$B,$A126,Sta!$J:$J,"&gt;0.5")/$C126</f>
        <v>#DIV/0!</v>
      </c>
      <c r="N126" s="12" t="e">
        <f>(COUNTIFS(Sta!$A:$A,$A126,Sta!$H:$H,"&gt;1.5") +COUNTIFS(Sta!$B:$B,$A126,Sta!$J:$J,"&gt;1.5"))/$D126</f>
        <v>#DIV/0!</v>
      </c>
      <c r="O126" s="7" t="e">
        <f>COUNTIFS(Sta!$A:$A,$A126,Sta!$H:$H,"&gt;1.5")/$B126</f>
        <v>#DIV/0!</v>
      </c>
      <c r="P126" s="7" t="e">
        <f>COUNTIFS(Sta!$B:$B,$A126,Sta!$J:$J,"&gt;1.5")/$C126</f>
        <v>#DIV/0!</v>
      </c>
      <c r="Q126" s="12" t="e">
        <f>(COUNTIFS(Sta!$A:$A,$A126,Sta!$I:$I,"&gt;0.5") +COUNTIFS(Sta!$B:$B,$A126,Sta!$K:$K,"&gt;0.5"))/$D126</f>
        <v>#DIV/0!</v>
      </c>
      <c r="R126" s="7" t="e">
        <f>COUNTIFS(Sta!$A:$A,$A126,Sta!$I:$I,"&gt;0.5")/$B126</f>
        <v>#DIV/0!</v>
      </c>
      <c r="S126" s="7" t="e">
        <f>COUNTIFS(Sta!$B:$B,$A126,Sta!$K:$K,"&gt;0.5")/$C126</f>
        <v>#DIV/0!</v>
      </c>
      <c r="T126" s="12" t="e">
        <f>(COUNTIFS(Sta!$A:$A,$A126,Sta!$I:$I,"&gt;1.5") +COUNTIFS(Sta!$B:$B,$A126,Sta!$K:$K,"&gt;1.5"))/$D126</f>
        <v>#DIV/0!</v>
      </c>
      <c r="U126" s="7" t="e">
        <f>COUNTIFS(Sta!$A:$A,$A126,Sta!$I:$I,"&gt;1.5")/$B126</f>
        <v>#DIV/0!</v>
      </c>
      <c r="V126" s="7" t="e">
        <f>COUNTIFS(Sta!$B:$B,$A126,Sta!$K:$K,"&gt;1.5")/$C126</f>
        <v>#DIV/0!</v>
      </c>
    </row>
    <row r="127" spans="1:22" x14ac:dyDescent="0.3">
      <c r="A127" t="s">
        <v>228</v>
      </c>
      <c r="B127" s="9">
        <f>COUNTIF(Sta!A:A,A127)</f>
        <v>0</v>
      </c>
      <c r="C127" s="4">
        <f>COUNTIF(Sta!B:B,A127)</f>
        <v>0</v>
      </c>
      <c r="D127" s="4">
        <f t="shared" si="4"/>
        <v>0</v>
      </c>
      <c r="E127" s="12" t="e">
        <f>(COUNTIFS(Sta!$A:$A,$A127,Sta!$L:$L,"&gt;0.5") +COUNTIFS(Sta!$B:$B,$A127,Sta!$L:$L,"&gt;0.5"))/$D127</f>
        <v>#DIV/0!</v>
      </c>
      <c r="F127" s="7" t="e">
        <f>COUNTIFS(Sta!$A:$A,$A127,Sta!$L:$L,"&gt;0.5")/$B127</f>
        <v>#DIV/0!</v>
      </c>
      <c r="G127" s="7" t="e">
        <f>COUNTIFS(Sta!$B:$B,$A127,Sta!$L:$L,"&gt;0.5")/$C127</f>
        <v>#DIV/0!</v>
      </c>
      <c r="H127" s="12" t="e">
        <f>(COUNTIFS(Sta!$A:$A,$A127,Sta!$L:$L,"&gt;1.5") +COUNTIFS(Sta!$B:$B,$A127,Sta!$L:$L,"&gt;1.5"))/$D127</f>
        <v>#DIV/0!</v>
      </c>
      <c r="I127" s="7" t="e">
        <f>COUNTIFS(Sta!$A:$A,$A127,Sta!$L:$L,"&gt;1.5")/$B127</f>
        <v>#DIV/0!</v>
      </c>
      <c r="J127" s="7" t="e">
        <f>COUNTIFS(Sta!$B:$B,$A127,Sta!$L:$L,"&gt;1.5")/$C127</f>
        <v>#DIV/0!</v>
      </c>
      <c r="K127" s="12" t="e">
        <f>(COUNTIFS(Sta!$A:$A,$A127,Sta!$H:$H,"&gt;0.5") +COUNTIFS(Sta!$B:$B,$A127,Sta!$J:$J,"&gt;0.5"))/$D127</f>
        <v>#DIV/0!</v>
      </c>
      <c r="L127" s="7" t="e">
        <f>COUNTIFS(Sta!$A:$A,$A127,Sta!$H:$H,"&gt;0.5")/$B127</f>
        <v>#DIV/0!</v>
      </c>
      <c r="M127" s="7" t="e">
        <f>COUNTIFS(Sta!$B:$B,$A127,Sta!$J:$J,"&gt;0.5")/$C127</f>
        <v>#DIV/0!</v>
      </c>
      <c r="N127" s="12" t="e">
        <f>(COUNTIFS(Sta!$A:$A,$A127,Sta!$H:$H,"&gt;1.5") +COUNTIFS(Sta!$B:$B,$A127,Sta!$J:$J,"&gt;1.5"))/$D127</f>
        <v>#DIV/0!</v>
      </c>
      <c r="O127" s="7" t="e">
        <f>COUNTIFS(Sta!$A:$A,$A127,Sta!$H:$H,"&gt;1.5")/$B127</f>
        <v>#DIV/0!</v>
      </c>
      <c r="P127" s="7" t="e">
        <f>COUNTIFS(Sta!$B:$B,$A127,Sta!$J:$J,"&gt;1.5")/$C127</f>
        <v>#DIV/0!</v>
      </c>
      <c r="Q127" s="12" t="e">
        <f>(COUNTIFS(Sta!$A:$A,$A127,Sta!$I:$I,"&gt;0.5") +COUNTIFS(Sta!$B:$B,$A127,Sta!$K:$K,"&gt;0.5"))/$D127</f>
        <v>#DIV/0!</v>
      </c>
      <c r="R127" s="7" t="e">
        <f>COUNTIFS(Sta!$A:$A,$A127,Sta!$I:$I,"&gt;0.5")/$B127</f>
        <v>#DIV/0!</v>
      </c>
      <c r="S127" s="7" t="e">
        <f>COUNTIFS(Sta!$B:$B,$A127,Sta!$K:$K,"&gt;0.5")/$C127</f>
        <v>#DIV/0!</v>
      </c>
      <c r="T127" s="12" t="e">
        <f>(COUNTIFS(Sta!$A:$A,$A127,Sta!$I:$I,"&gt;1.5") +COUNTIFS(Sta!$B:$B,$A127,Sta!$K:$K,"&gt;1.5"))/$D127</f>
        <v>#DIV/0!</v>
      </c>
      <c r="U127" s="7" t="e">
        <f>COUNTIFS(Sta!$A:$A,$A127,Sta!$I:$I,"&gt;1.5")/$B127</f>
        <v>#DIV/0!</v>
      </c>
      <c r="V127" s="7" t="e">
        <f>COUNTIFS(Sta!$B:$B,$A127,Sta!$K:$K,"&gt;1.5")/$C127</f>
        <v>#DIV/0!</v>
      </c>
    </row>
    <row r="128" spans="1:22" x14ac:dyDescent="0.3">
      <c r="A128" t="s">
        <v>234</v>
      </c>
      <c r="B128" s="9">
        <f>COUNTIF(Sta!A:A,A128)</f>
        <v>0</v>
      </c>
      <c r="C128" s="4">
        <f>COUNTIF(Sta!B:B,A128)</f>
        <v>0</v>
      </c>
      <c r="D128" s="4">
        <f t="shared" si="4"/>
        <v>0</v>
      </c>
      <c r="E128" s="12" t="e">
        <f>(COUNTIFS(Sta!$A:$A,$A128,Sta!$L:$L,"&gt;0.5") +COUNTIFS(Sta!$B:$B,$A128,Sta!$L:$L,"&gt;0.5"))/$D128</f>
        <v>#DIV/0!</v>
      </c>
      <c r="F128" s="7" t="e">
        <f>COUNTIFS(Sta!$A:$A,$A128,Sta!$L:$L,"&gt;0.5")/$B128</f>
        <v>#DIV/0!</v>
      </c>
      <c r="G128" s="7" t="e">
        <f>COUNTIFS(Sta!$B:$B,$A128,Sta!$L:$L,"&gt;0.5")/$C128</f>
        <v>#DIV/0!</v>
      </c>
      <c r="H128" s="12" t="e">
        <f>(COUNTIFS(Sta!$A:$A,$A128,Sta!$L:$L,"&gt;1.5") +COUNTIFS(Sta!$B:$B,$A128,Sta!$L:$L,"&gt;1.5"))/$D128</f>
        <v>#DIV/0!</v>
      </c>
      <c r="I128" s="7" t="e">
        <f>COUNTIFS(Sta!$A:$A,$A128,Sta!$L:$L,"&gt;1.5")/$B128</f>
        <v>#DIV/0!</v>
      </c>
      <c r="J128" s="7" t="e">
        <f>COUNTIFS(Sta!$B:$B,$A128,Sta!$L:$L,"&gt;1.5")/$C128</f>
        <v>#DIV/0!</v>
      </c>
      <c r="K128" s="12" t="e">
        <f>(COUNTIFS(Sta!$A:$A,$A128,Sta!$H:$H,"&gt;0.5") +COUNTIFS(Sta!$B:$B,$A128,Sta!$J:$J,"&gt;0.5"))/$D128</f>
        <v>#DIV/0!</v>
      </c>
      <c r="L128" s="7" t="e">
        <f>COUNTIFS(Sta!$A:$A,$A128,Sta!$H:$H,"&gt;0.5")/$B128</f>
        <v>#DIV/0!</v>
      </c>
      <c r="M128" s="7" t="e">
        <f>COUNTIFS(Sta!$B:$B,$A128,Sta!$J:$J,"&gt;0.5")/$C128</f>
        <v>#DIV/0!</v>
      </c>
      <c r="N128" s="12" t="e">
        <f>(COUNTIFS(Sta!$A:$A,$A128,Sta!$H:$H,"&gt;1.5") +COUNTIFS(Sta!$B:$B,$A128,Sta!$J:$J,"&gt;1.5"))/$D128</f>
        <v>#DIV/0!</v>
      </c>
      <c r="O128" s="7" t="e">
        <f>COUNTIFS(Sta!$A:$A,$A128,Sta!$H:$H,"&gt;1.5")/$B128</f>
        <v>#DIV/0!</v>
      </c>
      <c r="P128" s="7" t="e">
        <f>COUNTIFS(Sta!$B:$B,$A128,Sta!$J:$J,"&gt;1.5")/$C128</f>
        <v>#DIV/0!</v>
      </c>
      <c r="Q128" s="12" t="e">
        <f>(COUNTIFS(Sta!$A:$A,$A128,Sta!$I:$I,"&gt;0.5") +COUNTIFS(Sta!$B:$B,$A128,Sta!$K:$K,"&gt;0.5"))/$D128</f>
        <v>#DIV/0!</v>
      </c>
      <c r="R128" s="7" t="e">
        <f>COUNTIFS(Sta!$A:$A,$A128,Sta!$I:$I,"&gt;0.5")/$B128</f>
        <v>#DIV/0!</v>
      </c>
      <c r="S128" s="7" t="e">
        <f>COUNTIFS(Sta!$B:$B,$A128,Sta!$K:$K,"&gt;0.5")/$C128</f>
        <v>#DIV/0!</v>
      </c>
      <c r="T128" s="12" t="e">
        <f>(COUNTIFS(Sta!$A:$A,$A128,Sta!$I:$I,"&gt;1.5") +COUNTIFS(Sta!$B:$B,$A128,Sta!$K:$K,"&gt;1.5"))/$D128</f>
        <v>#DIV/0!</v>
      </c>
      <c r="U128" s="7" t="e">
        <f>COUNTIFS(Sta!$A:$A,$A128,Sta!$I:$I,"&gt;1.5")/$B128</f>
        <v>#DIV/0!</v>
      </c>
      <c r="V128" s="7" t="e">
        <f>COUNTIFS(Sta!$B:$B,$A128,Sta!$K:$K,"&gt;1.5")/$C128</f>
        <v>#DIV/0!</v>
      </c>
    </row>
    <row r="129" spans="1:22" x14ac:dyDescent="0.3">
      <c r="A129" t="s">
        <v>229</v>
      </c>
      <c r="B129" s="9">
        <f>COUNTIF(Sta!A:A,A129)</f>
        <v>0</v>
      </c>
      <c r="C129" s="4">
        <f>COUNTIF(Sta!B:B,A129)</f>
        <v>0</v>
      </c>
      <c r="D129" s="4">
        <f t="shared" si="4"/>
        <v>0</v>
      </c>
      <c r="E129" s="12" t="e">
        <f>(COUNTIFS(Sta!$A:$A,$A129,Sta!$L:$L,"&gt;0.5") +COUNTIFS(Sta!$B:$B,$A129,Sta!$L:$L,"&gt;0.5"))/$D129</f>
        <v>#DIV/0!</v>
      </c>
      <c r="F129" s="7" t="e">
        <f>COUNTIFS(Sta!$A:$A,$A129,Sta!$L:$L,"&gt;0.5")/$B129</f>
        <v>#DIV/0!</v>
      </c>
      <c r="G129" s="7" t="e">
        <f>COUNTIFS(Sta!$B:$B,$A129,Sta!$L:$L,"&gt;0.5")/$C129</f>
        <v>#DIV/0!</v>
      </c>
      <c r="H129" s="12" t="e">
        <f>(COUNTIFS(Sta!$A:$A,$A129,Sta!$L:$L,"&gt;1.5") +COUNTIFS(Sta!$B:$B,$A129,Sta!$L:$L,"&gt;1.5"))/$D129</f>
        <v>#DIV/0!</v>
      </c>
      <c r="I129" s="7" t="e">
        <f>COUNTIFS(Sta!$A:$A,$A129,Sta!$L:$L,"&gt;1.5")/$B129</f>
        <v>#DIV/0!</v>
      </c>
      <c r="J129" s="7" t="e">
        <f>COUNTIFS(Sta!$B:$B,$A129,Sta!$L:$L,"&gt;1.5")/$C129</f>
        <v>#DIV/0!</v>
      </c>
      <c r="K129" s="12" t="e">
        <f>(COUNTIFS(Sta!$A:$A,$A129,Sta!$H:$H,"&gt;0.5") +COUNTIFS(Sta!$B:$B,$A129,Sta!$J:$J,"&gt;0.5"))/$D129</f>
        <v>#DIV/0!</v>
      </c>
      <c r="L129" s="7" t="e">
        <f>COUNTIFS(Sta!$A:$A,$A129,Sta!$H:$H,"&gt;0.5")/$B129</f>
        <v>#DIV/0!</v>
      </c>
      <c r="M129" s="7" t="e">
        <f>COUNTIFS(Sta!$B:$B,$A129,Sta!$J:$J,"&gt;0.5")/$C129</f>
        <v>#DIV/0!</v>
      </c>
      <c r="N129" s="12" t="e">
        <f>(COUNTIFS(Sta!$A:$A,$A129,Sta!$H:$H,"&gt;1.5") +COUNTIFS(Sta!$B:$B,$A129,Sta!$J:$J,"&gt;1.5"))/$D129</f>
        <v>#DIV/0!</v>
      </c>
      <c r="O129" s="7" t="e">
        <f>COUNTIFS(Sta!$A:$A,$A129,Sta!$H:$H,"&gt;1.5")/$B129</f>
        <v>#DIV/0!</v>
      </c>
      <c r="P129" s="7" t="e">
        <f>COUNTIFS(Sta!$B:$B,$A129,Sta!$J:$J,"&gt;1.5")/$C129</f>
        <v>#DIV/0!</v>
      </c>
      <c r="Q129" s="12" t="e">
        <f>(COUNTIFS(Sta!$A:$A,$A129,Sta!$I:$I,"&gt;0.5") +COUNTIFS(Sta!$B:$B,$A129,Sta!$K:$K,"&gt;0.5"))/$D129</f>
        <v>#DIV/0!</v>
      </c>
      <c r="R129" s="7" t="e">
        <f>COUNTIFS(Sta!$A:$A,$A129,Sta!$I:$I,"&gt;0.5")/$B129</f>
        <v>#DIV/0!</v>
      </c>
      <c r="S129" s="7" t="e">
        <f>COUNTIFS(Sta!$B:$B,$A129,Sta!$K:$K,"&gt;0.5")/$C129</f>
        <v>#DIV/0!</v>
      </c>
      <c r="T129" s="12" t="e">
        <f>(COUNTIFS(Sta!$A:$A,$A129,Sta!$I:$I,"&gt;1.5") +COUNTIFS(Sta!$B:$B,$A129,Sta!$K:$K,"&gt;1.5"))/$D129</f>
        <v>#DIV/0!</v>
      </c>
      <c r="U129" s="7" t="e">
        <f>COUNTIFS(Sta!$A:$A,$A129,Sta!$I:$I,"&gt;1.5")/$B129</f>
        <v>#DIV/0!</v>
      </c>
      <c r="V129" s="7" t="e">
        <f>COUNTIFS(Sta!$B:$B,$A129,Sta!$K:$K,"&gt;1.5")/$C129</f>
        <v>#DIV/0!</v>
      </c>
    </row>
    <row r="130" spans="1:22" x14ac:dyDescent="0.3">
      <c r="A130" t="s">
        <v>231</v>
      </c>
      <c r="B130" s="9">
        <f>COUNTIF(Sta!A:A,A130)</f>
        <v>0</v>
      </c>
      <c r="C130" s="4">
        <f>COUNTIF(Sta!B:B,A130)</f>
        <v>0</v>
      </c>
      <c r="D130" s="4">
        <f t="shared" si="4"/>
        <v>0</v>
      </c>
      <c r="E130" s="12" t="e">
        <f>(COUNTIFS(Sta!$A:$A,$A130,Sta!$L:$L,"&gt;0.5") +COUNTIFS(Sta!$B:$B,$A130,Sta!$L:$L,"&gt;0.5"))/$D130</f>
        <v>#DIV/0!</v>
      </c>
      <c r="F130" s="7" t="e">
        <f>COUNTIFS(Sta!$A:$A,$A130,Sta!$L:$L,"&gt;0.5")/$B130</f>
        <v>#DIV/0!</v>
      </c>
      <c r="G130" s="7" t="e">
        <f>COUNTIFS(Sta!$B:$B,$A130,Sta!$L:$L,"&gt;0.5")/$C130</f>
        <v>#DIV/0!</v>
      </c>
      <c r="H130" s="12" t="e">
        <f>(COUNTIFS(Sta!$A:$A,$A130,Sta!$L:$L,"&gt;1.5") +COUNTIFS(Sta!$B:$B,$A130,Sta!$L:$L,"&gt;1.5"))/$D130</f>
        <v>#DIV/0!</v>
      </c>
      <c r="I130" s="7" t="e">
        <f>COUNTIFS(Sta!$A:$A,$A130,Sta!$L:$L,"&gt;1.5")/$B130</f>
        <v>#DIV/0!</v>
      </c>
      <c r="J130" s="7" t="e">
        <f>COUNTIFS(Sta!$B:$B,$A130,Sta!$L:$L,"&gt;1.5")/$C130</f>
        <v>#DIV/0!</v>
      </c>
      <c r="K130" s="12" t="e">
        <f>(COUNTIFS(Sta!$A:$A,$A130,Sta!$H:$H,"&gt;0.5") +COUNTIFS(Sta!$B:$B,$A130,Sta!$J:$J,"&gt;0.5"))/$D130</f>
        <v>#DIV/0!</v>
      </c>
      <c r="L130" s="7" t="e">
        <f>COUNTIFS(Sta!$A:$A,$A130,Sta!$H:$H,"&gt;0.5")/$B130</f>
        <v>#DIV/0!</v>
      </c>
      <c r="M130" s="7" t="e">
        <f>COUNTIFS(Sta!$B:$B,$A130,Sta!$J:$J,"&gt;0.5")/$C130</f>
        <v>#DIV/0!</v>
      </c>
      <c r="N130" s="12" t="e">
        <f>(COUNTIFS(Sta!$A:$A,$A130,Sta!$H:$H,"&gt;1.5") +COUNTIFS(Sta!$B:$B,$A130,Sta!$J:$J,"&gt;1.5"))/$D130</f>
        <v>#DIV/0!</v>
      </c>
      <c r="O130" s="7" t="e">
        <f>COUNTIFS(Sta!$A:$A,$A130,Sta!$H:$H,"&gt;1.5")/$B130</f>
        <v>#DIV/0!</v>
      </c>
      <c r="P130" s="7" t="e">
        <f>COUNTIFS(Sta!$B:$B,$A130,Sta!$J:$J,"&gt;1.5")/$C130</f>
        <v>#DIV/0!</v>
      </c>
      <c r="Q130" s="12" t="e">
        <f>(COUNTIFS(Sta!$A:$A,$A130,Sta!$I:$I,"&gt;0.5") +COUNTIFS(Sta!$B:$B,$A130,Sta!$K:$K,"&gt;0.5"))/$D130</f>
        <v>#DIV/0!</v>
      </c>
      <c r="R130" s="7" t="e">
        <f>COUNTIFS(Sta!$A:$A,$A130,Sta!$I:$I,"&gt;0.5")/$B130</f>
        <v>#DIV/0!</v>
      </c>
      <c r="S130" s="7" t="e">
        <f>COUNTIFS(Sta!$B:$B,$A130,Sta!$K:$K,"&gt;0.5")/$C130</f>
        <v>#DIV/0!</v>
      </c>
      <c r="T130" s="12" t="e">
        <f>(COUNTIFS(Sta!$A:$A,$A130,Sta!$I:$I,"&gt;1.5") +COUNTIFS(Sta!$B:$B,$A130,Sta!$K:$K,"&gt;1.5"))/$D130</f>
        <v>#DIV/0!</v>
      </c>
      <c r="U130" s="7" t="e">
        <f>COUNTIFS(Sta!$A:$A,$A130,Sta!$I:$I,"&gt;1.5")/$B130</f>
        <v>#DIV/0!</v>
      </c>
      <c r="V130" s="7" t="e">
        <f>COUNTIFS(Sta!$B:$B,$A130,Sta!$K:$K,"&gt;1.5")/$C130</f>
        <v>#DIV/0!</v>
      </c>
    </row>
    <row r="131" spans="1:22" x14ac:dyDescent="0.3">
      <c r="A131" t="s">
        <v>226</v>
      </c>
      <c r="B131" s="9">
        <f>COUNTIF(Sta!A:A,A131)</f>
        <v>0</v>
      </c>
      <c r="C131" s="4">
        <f>COUNTIF(Sta!B:B,A131)</f>
        <v>0</v>
      </c>
      <c r="D131" s="4">
        <f t="shared" si="4"/>
        <v>0</v>
      </c>
      <c r="E131" s="12" t="e">
        <f>(COUNTIFS(Sta!$A:$A,$A131,Sta!$L:$L,"&gt;0.5") +COUNTIFS(Sta!$B:$B,$A131,Sta!$L:$L,"&gt;0.5"))/$D131</f>
        <v>#DIV/0!</v>
      </c>
      <c r="F131" s="7" t="e">
        <f>COUNTIFS(Sta!$A:$A,$A131,Sta!$L:$L,"&gt;0.5")/$B131</f>
        <v>#DIV/0!</v>
      </c>
      <c r="G131" s="7" t="e">
        <f>COUNTIFS(Sta!$B:$B,$A131,Sta!$L:$L,"&gt;0.5")/$C131</f>
        <v>#DIV/0!</v>
      </c>
      <c r="H131" s="12" t="e">
        <f>(COUNTIFS(Sta!$A:$A,$A131,Sta!$L:$L,"&gt;1.5") +COUNTIFS(Sta!$B:$B,$A131,Sta!$L:$L,"&gt;1.5"))/$D131</f>
        <v>#DIV/0!</v>
      </c>
      <c r="I131" s="7" t="e">
        <f>COUNTIFS(Sta!$A:$A,$A131,Sta!$L:$L,"&gt;1.5")/$B131</f>
        <v>#DIV/0!</v>
      </c>
      <c r="J131" s="7" t="e">
        <f>COUNTIFS(Sta!$B:$B,$A131,Sta!$L:$L,"&gt;1.5")/$C131</f>
        <v>#DIV/0!</v>
      </c>
      <c r="K131" s="12" t="e">
        <f>(COUNTIFS(Sta!$A:$A,$A131,Sta!$H:$H,"&gt;0.5") +COUNTIFS(Sta!$B:$B,$A131,Sta!$J:$J,"&gt;0.5"))/$D131</f>
        <v>#DIV/0!</v>
      </c>
      <c r="L131" s="7" t="e">
        <f>COUNTIFS(Sta!$A:$A,$A131,Sta!$H:$H,"&gt;0.5")/$B131</f>
        <v>#DIV/0!</v>
      </c>
      <c r="M131" s="7" t="e">
        <f>COUNTIFS(Sta!$B:$B,$A131,Sta!$J:$J,"&gt;0.5")/$C131</f>
        <v>#DIV/0!</v>
      </c>
      <c r="N131" s="12" t="e">
        <f>(COUNTIFS(Sta!$A:$A,$A131,Sta!$H:$H,"&gt;1.5") +COUNTIFS(Sta!$B:$B,$A131,Sta!$J:$J,"&gt;1.5"))/$D131</f>
        <v>#DIV/0!</v>
      </c>
      <c r="O131" s="7" t="e">
        <f>COUNTIFS(Sta!$A:$A,$A131,Sta!$H:$H,"&gt;1.5")/$B131</f>
        <v>#DIV/0!</v>
      </c>
      <c r="P131" s="7" t="e">
        <f>COUNTIFS(Sta!$B:$B,$A131,Sta!$J:$J,"&gt;1.5")/$C131</f>
        <v>#DIV/0!</v>
      </c>
      <c r="Q131" s="12" t="e">
        <f>(COUNTIFS(Sta!$A:$A,$A131,Sta!$I:$I,"&gt;0.5") +COUNTIFS(Sta!$B:$B,$A131,Sta!$K:$K,"&gt;0.5"))/$D131</f>
        <v>#DIV/0!</v>
      </c>
      <c r="R131" s="7" t="e">
        <f>COUNTIFS(Sta!$A:$A,$A131,Sta!$I:$I,"&gt;0.5")/$B131</f>
        <v>#DIV/0!</v>
      </c>
      <c r="S131" s="7" t="e">
        <f>COUNTIFS(Sta!$B:$B,$A131,Sta!$K:$K,"&gt;0.5")/$C131</f>
        <v>#DIV/0!</v>
      </c>
      <c r="T131" s="12" t="e">
        <f>(COUNTIFS(Sta!$A:$A,$A131,Sta!$I:$I,"&gt;1.5") +COUNTIFS(Sta!$B:$B,$A131,Sta!$K:$K,"&gt;1.5"))/$D131</f>
        <v>#DIV/0!</v>
      </c>
      <c r="U131" s="7" t="e">
        <f>COUNTIFS(Sta!$A:$A,$A131,Sta!$I:$I,"&gt;1.5")/$B131</f>
        <v>#DIV/0!</v>
      </c>
      <c r="V131" s="7" t="e">
        <f>COUNTIFS(Sta!$B:$B,$A131,Sta!$K:$K,"&gt;1.5")/$C131</f>
        <v>#DIV/0!</v>
      </c>
    </row>
    <row r="132" spans="1:22" x14ac:dyDescent="0.3">
      <c r="A132" t="s">
        <v>238</v>
      </c>
      <c r="B132" s="9">
        <f>COUNTIF(Sta!A:A,A132)</f>
        <v>0</v>
      </c>
      <c r="C132" s="4">
        <f>COUNTIF(Sta!B:B,A132)</f>
        <v>0</v>
      </c>
      <c r="D132" s="4">
        <f t="shared" si="4"/>
        <v>0</v>
      </c>
      <c r="E132" s="12" t="e">
        <f>(COUNTIFS(Sta!$A:$A,$A132,Sta!$L:$L,"&gt;0.5") +COUNTIFS(Sta!$B:$B,$A132,Sta!$L:$L,"&gt;0.5"))/$D132</f>
        <v>#DIV/0!</v>
      </c>
      <c r="F132" s="7" t="e">
        <f>COUNTIFS(Sta!$A:$A,$A132,Sta!$L:$L,"&gt;0.5")/$B132</f>
        <v>#DIV/0!</v>
      </c>
      <c r="G132" s="7" t="e">
        <f>COUNTIFS(Sta!$B:$B,$A132,Sta!$L:$L,"&gt;0.5")/$C132</f>
        <v>#DIV/0!</v>
      </c>
      <c r="H132" s="12" t="e">
        <f>(COUNTIFS(Sta!$A:$A,$A132,Sta!$L:$L,"&gt;1.5") +COUNTIFS(Sta!$B:$B,$A132,Sta!$L:$L,"&gt;1.5"))/$D132</f>
        <v>#DIV/0!</v>
      </c>
      <c r="I132" s="7" t="e">
        <f>COUNTIFS(Sta!$A:$A,$A132,Sta!$L:$L,"&gt;1.5")/$B132</f>
        <v>#DIV/0!</v>
      </c>
      <c r="J132" s="7" t="e">
        <f>COUNTIFS(Sta!$B:$B,$A132,Sta!$L:$L,"&gt;1.5")/$C132</f>
        <v>#DIV/0!</v>
      </c>
      <c r="K132" s="12" t="e">
        <f>(COUNTIFS(Sta!$A:$A,$A132,Sta!$H:$H,"&gt;0.5") +COUNTIFS(Sta!$B:$B,$A132,Sta!$J:$J,"&gt;0.5"))/$D132</f>
        <v>#DIV/0!</v>
      </c>
      <c r="L132" s="7" t="e">
        <f>COUNTIFS(Sta!$A:$A,$A132,Sta!$H:$H,"&gt;0.5")/$B132</f>
        <v>#DIV/0!</v>
      </c>
      <c r="M132" s="7" t="e">
        <f>COUNTIFS(Sta!$B:$B,$A132,Sta!$J:$J,"&gt;0.5")/$C132</f>
        <v>#DIV/0!</v>
      </c>
      <c r="N132" s="12" t="e">
        <f>(COUNTIFS(Sta!$A:$A,$A132,Sta!$H:$H,"&gt;1.5") +COUNTIFS(Sta!$B:$B,$A132,Sta!$J:$J,"&gt;1.5"))/$D132</f>
        <v>#DIV/0!</v>
      </c>
      <c r="O132" s="7" t="e">
        <f>COUNTIFS(Sta!$A:$A,$A132,Sta!$H:$H,"&gt;1.5")/$B132</f>
        <v>#DIV/0!</v>
      </c>
      <c r="P132" s="7" t="e">
        <f>COUNTIFS(Sta!$B:$B,$A132,Sta!$J:$J,"&gt;1.5")/$C132</f>
        <v>#DIV/0!</v>
      </c>
      <c r="Q132" s="12" t="e">
        <f>(COUNTIFS(Sta!$A:$A,$A132,Sta!$I:$I,"&gt;0.5") +COUNTIFS(Sta!$B:$B,$A132,Sta!$K:$K,"&gt;0.5"))/$D132</f>
        <v>#DIV/0!</v>
      </c>
      <c r="R132" s="7" t="e">
        <f>COUNTIFS(Sta!$A:$A,$A132,Sta!$I:$I,"&gt;0.5")/$B132</f>
        <v>#DIV/0!</v>
      </c>
      <c r="S132" s="7" t="e">
        <f>COUNTIFS(Sta!$B:$B,$A132,Sta!$K:$K,"&gt;0.5")/$C132</f>
        <v>#DIV/0!</v>
      </c>
      <c r="T132" s="12" t="e">
        <f>(COUNTIFS(Sta!$A:$A,$A132,Sta!$I:$I,"&gt;1.5") +COUNTIFS(Sta!$B:$B,$A132,Sta!$K:$K,"&gt;1.5"))/$D132</f>
        <v>#DIV/0!</v>
      </c>
      <c r="U132" s="7" t="e">
        <f>COUNTIFS(Sta!$A:$A,$A132,Sta!$I:$I,"&gt;1.5")/$B132</f>
        <v>#DIV/0!</v>
      </c>
      <c r="V132" s="7" t="e">
        <f>COUNTIFS(Sta!$B:$B,$A132,Sta!$K:$K,"&gt;1.5")/$C132</f>
        <v>#DIV/0!</v>
      </c>
    </row>
    <row r="133" spans="1:22" x14ac:dyDescent="0.3">
      <c r="A133" s="62" t="s">
        <v>256</v>
      </c>
      <c r="B133" s="9">
        <f>COUNTIF(Sta!A:A,A133)</f>
        <v>0</v>
      </c>
      <c r="C133" s="4">
        <f>COUNTIF(Sta!B:B,A133)</f>
        <v>0</v>
      </c>
      <c r="D133" s="4">
        <f t="shared" ref="D133:D195" si="5">B133+C133</f>
        <v>0</v>
      </c>
      <c r="E133" s="12" t="e">
        <f>(COUNTIFS(Sta!$A:$A,$A133,Sta!$L:$L,"&gt;0.5") +COUNTIFS(Sta!$B:$B,$A133,Sta!$L:$L,"&gt;0.5"))/$D133</f>
        <v>#DIV/0!</v>
      </c>
      <c r="F133" s="7" t="e">
        <f>COUNTIFS(Sta!$A:$A,$A133,Sta!$L:$L,"&gt;0.5")/$B133</f>
        <v>#DIV/0!</v>
      </c>
      <c r="G133" s="7" t="e">
        <f>COUNTIFS(Sta!$B:$B,$A133,Sta!$L:$L,"&gt;0.5")/$C133</f>
        <v>#DIV/0!</v>
      </c>
      <c r="H133" s="12" t="e">
        <f>(COUNTIFS(Sta!$A:$A,$A133,Sta!$L:$L,"&gt;1.5") +COUNTIFS(Sta!$B:$B,$A133,Sta!$L:$L,"&gt;1.5"))/$D133</f>
        <v>#DIV/0!</v>
      </c>
      <c r="I133" s="7" t="e">
        <f>COUNTIFS(Sta!$A:$A,$A133,Sta!$L:$L,"&gt;1.5")/$B133</f>
        <v>#DIV/0!</v>
      </c>
      <c r="J133" s="7" t="e">
        <f>COUNTIFS(Sta!$B:$B,$A133,Sta!$L:$L,"&gt;1.5")/$C133</f>
        <v>#DIV/0!</v>
      </c>
      <c r="K133" s="12" t="e">
        <f>(COUNTIFS(Sta!$A:$A,$A133,Sta!$H:$H,"&gt;0.5") +COUNTIFS(Sta!$B:$B,$A133,Sta!$J:$J,"&gt;0.5"))/$D133</f>
        <v>#DIV/0!</v>
      </c>
      <c r="L133" s="7" t="e">
        <f>COUNTIFS(Sta!$A:$A,$A133,Sta!$H:$H,"&gt;0.5")/$B133</f>
        <v>#DIV/0!</v>
      </c>
      <c r="M133" s="7" t="e">
        <f>COUNTIFS(Sta!$B:$B,$A133,Sta!$J:$J,"&gt;0.5")/$C133</f>
        <v>#DIV/0!</v>
      </c>
      <c r="N133" s="12" t="e">
        <f>(COUNTIFS(Sta!$A:$A,$A133,Sta!$H:$H,"&gt;1.5") +COUNTIFS(Sta!$B:$B,$A133,Sta!$J:$J,"&gt;1.5"))/$D133</f>
        <v>#DIV/0!</v>
      </c>
      <c r="O133" s="7" t="e">
        <f>COUNTIFS(Sta!$A:$A,$A133,Sta!$H:$H,"&gt;1.5")/$B133</f>
        <v>#DIV/0!</v>
      </c>
      <c r="P133" s="7" t="e">
        <f>COUNTIFS(Sta!$B:$B,$A133,Sta!$J:$J,"&gt;1.5")/$C133</f>
        <v>#DIV/0!</v>
      </c>
      <c r="Q133" s="12" t="e">
        <f>(COUNTIFS(Sta!$A:$A,$A133,Sta!$I:$I,"&gt;0.5") +COUNTIFS(Sta!$B:$B,$A133,Sta!$K:$K,"&gt;0.5"))/$D133</f>
        <v>#DIV/0!</v>
      </c>
      <c r="R133" s="7" t="e">
        <f>COUNTIFS(Sta!$A:$A,$A133,Sta!$I:$I,"&gt;0.5")/$B133</f>
        <v>#DIV/0!</v>
      </c>
      <c r="S133" s="7" t="e">
        <f>COUNTIFS(Sta!$B:$B,$A133,Sta!$K:$K,"&gt;0.5")/$C133</f>
        <v>#DIV/0!</v>
      </c>
      <c r="T133" s="12" t="e">
        <f>(COUNTIFS(Sta!$A:$A,$A133,Sta!$I:$I,"&gt;1.5") +COUNTIFS(Sta!$B:$B,$A133,Sta!$K:$K,"&gt;1.5"))/$D133</f>
        <v>#DIV/0!</v>
      </c>
      <c r="U133" s="7" t="e">
        <f>COUNTIFS(Sta!$A:$A,$A133,Sta!$I:$I,"&gt;1.5")/$B133</f>
        <v>#DIV/0!</v>
      </c>
      <c r="V133" s="7" t="e">
        <f>COUNTIFS(Sta!$B:$B,$A133,Sta!$K:$K,"&gt;1.5")/$C133</f>
        <v>#DIV/0!</v>
      </c>
    </row>
    <row r="134" spans="1:22" x14ac:dyDescent="0.3">
      <c r="A134" s="62" t="s">
        <v>246</v>
      </c>
      <c r="B134" s="9">
        <f>COUNTIF(Sta!A:A,A134)</f>
        <v>0</v>
      </c>
      <c r="C134" s="4">
        <f>COUNTIF(Sta!B:B,A134)</f>
        <v>0</v>
      </c>
      <c r="D134" s="4">
        <f t="shared" si="5"/>
        <v>0</v>
      </c>
      <c r="E134" s="12" t="e">
        <f>(COUNTIFS(Sta!$A:$A,$A134,Sta!$L:$L,"&gt;0.5") +COUNTIFS(Sta!$B:$B,$A134,Sta!$L:$L,"&gt;0.5"))/$D134</f>
        <v>#DIV/0!</v>
      </c>
      <c r="F134" s="7" t="e">
        <f>COUNTIFS(Sta!$A:$A,$A134,Sta!$L:$L,"&gt;0.5")/$B134</f>
        <v>#DIV/0!</v>
      </c>
      <c r="G134" s="7" t="e">
        <f>COUNTIFS(Sta!$B:$B,$A134,Sta!$L:$L,"&gt;0.5")/$C134</f>
        <v>#DIV/0!</v>
      </c>
      <c r="H134" s="12" t="e">
        <f>(COUNTIFS(Sta!$A:$A,$A134,Sta!$L:$L,"&gt;1.5") +COUNTIFS(Sta!$B:$B,$A134,Sta!$L:$L,"&gt;1.5"))/$D134</f>
        <v>#DIV/0!</v>
      </c>
      <c r="I134" s="7" t="e">
        <f>COUNTIFS(Sta!$A:$A,$A134,Sta!$L:$L,"&gt;1.5")/$B134</f>
        <v>#DIV/0!</v>
      </c>
      <c r="J134" s="7" t="e">
        <f>COUNTIFS(Sta!$B:$B,$A134,Sta!$L:$L,"&gt;1.5")/$C134</f>
        <v>#DIV/0!</v>
      </c>
      <c r="K134" s="12" t="e">
        <f>(COUNTIFS(Sta!$A:$A,$A134,Sta!$H:$H,"&gt;0.5") +COUNTIFS(Sta!$B:$B,$A134,Sta!$J:$J,"&gt;0.5"))/$D134</f>
        <v>#DIV/0!</v>
      </c>
      <c r="L134" s="7" t="e">
        <f>COUNTIFS(Sta!$A:$A,$A134,Sta!$H:$H,"&gt;0.5")/$B134</f>
        <v>#DIV/0!</v>
      </c>
      <c r="M134" s="7" t="e">
        <f>COUNTIFS(Sta!$B:$B,$A134,Sta!$J:$J,"&gt;0.5")/$C134</f>
        <v>#DIV/0!</v>
      </c>
      <c r="N134" s="12" t="e">
        <f>(COUNTIFS(Sta!$A:$A,$A134,Sta!$H:$H,"&gt;1.5") +COUNTIFS(Sta!$B:$B,$A134,Sta!$J:$J,"&gt;1.5"))/$D134</f>
        <v>#DIV/0!</v>
      </c>
      <c r="O134" s="7" t="e">
        <f>COUNTIFS(Sta!$A:$A,$A134,Sta!$H:$H,"&gt;1.5")/$B134</f>
        <v>#DIV/0!</v>
      </c>
      <c r="P134" s="7" t="e">
        <f>COUNTIFS(Sta!$B:$B,$A134,Sta!$J:$J,"&gt;1.5")/$C134</f>
        <v>#DIV/0!</v>
      </c>
      <c r="Q134" s="12" t="e">
        <f>(COUNTIFS(Sta!$A:$A,$A134,Sta!$I:$I,"&gt;0.5") +COUNTIFS(Sta!$B:$B,$A134,Sta!$K:$K,"&gt;0.5"))/$D134</f>
        <v>#DIV/0!</v>
      </c>
      <c r="R134" s="7" t="e">
        <f>COUNTIFS(Sta!$A:$A,$A134,Sta!$I:$I,"&gt;0.5")/$B134</f>
        <v>#DIV/0!</v>
      </c>
      <c r="S134" s="7" t="e">
        <f>COUNTIFS(Sta!$B:$B,$A134,Sta!$K:$K,"&gt;0.5")/$C134</f>
        <v>#DIV/0!</v>
      </c>
      <c r="T134" s="12" t="e">
        <f>(COUNTIFS(Sta!$A:$A,$A134,Sta!$I:$I,"&gt;1.5") +COUNTIFS(Sta!$B:$B,$A134,Sta!$K:$K,"&gt;1.5"))/$D134</f>
        <v>#DIV/0!</v>
      </c>
      <c r="U134" s="7" t="e">
        <f>COUNTIFS(Sta!$A:$A,$A134,Sta!$I:$I,"&gt;1.5")/$B134</f>
        <v>#DIV/0!</v>
      </c>
      <c r="V134" s="7" t="e">
        <f>COUNTIFS(Sta!$B:$B,$A134,Sta!$K:$K,"&gt;1.5")/$C134</f>
        <v>#DIV/0!</v>
      </c>
    </row>
    <row r="135" spans="1:22" x14ac:dyDescent="0.3">
      <c r="A135" s="62" t="s">
        <v>255</v>
      </c>
      <c r="B135" s="9">
        <f>COUNTIF(Sta!A:A,A135)</f>
        <v>0</v>
      </c>
      <c r="C135" s="4">
        <f>COUNTIF(Sta!B:B,A135)</f>
        <v>0</v>
      </c>
      <c r="D135" s="4">
        <f t="shared" si="5"/>
        <v>0</v>
      </c>
      <c r="E135" s="12" t="e">
        <f>(COUNTIFS(Sta!$A:$A,$A135,Sta!$L:$L,"&gt;0.5") +COUNTIFS(Sta!$B:$B,$A135,Sta!$L:$L,"&gt;0.5"))/$D135</f>
        <v>#DIV/0!</v>
      </c>
      <c r="F135" s="7" t="e">
        <f>COUNTIFS(Sta!$A:$A,$A135,Sta!$L:$L,"&gt;0.5")/$B135</f>
        <v>#DIV/0!</v>
      </c>
      <c r="G135" s="7" t="e">
        <f>COUNTIFS(Sta!$B:$B,$A135,Sta!$L:$L,"&gt;0.5")/$C135</f>
        <v>#DIV/0!</v>
      </c>
      <c r="H135" s="12" t="e">
        <f>(COUNTIFS(Sta!$A:$A,$A135,Sta!$L:$L,"&gt;1.5") +COUNTIFS(Sta!$B:$B,$A135,Sta!$L:$L,"&gt;1.5"))/$D135</f>
        <v>#DIV/0!</v>
      </c>
      <c r="I135" s="7" t="e">
        <f>COUNTIFS(Sta!$A:$A,$A135,Sta!$L:$L,"&gt;1.5")/$B135</f>
        <v>#DIV/0!</v>
      </c>
      <c r="J135" s="7" t="e">
        <f>COUNTIFS(Sta!$B:$B,$A135,Sta!$L:$L,"&gt;1.5")/$C135</f>
        <v>#DIV/0!</v>
      </c>
      <c r="K135" s="12" t="e">
        <f>(COUNTIFS(Sta!$A:$A,$A135,Sta!$H:$H,"&gt;0.5") +COUNTIFS(Sta!$B:$B,$A135,Sta!$J:$J,"&gt;0.5"))/$D135</f>
        <v>#DIV/0!</v>
      </c>
      <c r="L135" s="7" t="e">
        <f>COUNTIFS(Sta!$A:$A,$A135,Sta!$H:$H,"&gt;0.5")/$B135</f>
        <v>#DIV/0!</v>
      </c>
      <c r="M135" s="7" t="e">
        <f>COUNTIFS(Sta!$B:$B,$A135,Sta!$J:$J,"&gt;0.5")/$C135</f>
        <v>#DIV/0!</v>
      </c>
      <c r="N135" s="12" t="e">
        <f>(COUNTIFS(Sta!$A:$A,$A135,Sta!$H:$H,"&gt;1.5") +COUNTIFS(Sta!$B:$B,$A135,Sta!$J:$J,"&gt;1.5"))/$D135</f>
        <v>#DIV/0!</v>
      </c>
      <c r="O135" s="7" t="e">
        <f>COUNTIFS(Sta!$A:$A,$A135,Sta!$H:$H,"&gt;1.5")/$B135</f>
        <v>#DIV/0!</v>
      </c>
      <c r="P135" s="7" t="e">
        <f>COUNTIFS(Sta!$B:$B,$A135,Sta!$J:$J,"&gt;1.5")/$C135</f>
        <v>#DIV/0!</v>
      </c>
      <c r="Q135" s="12" t="e">
        <f>(COUNTIFS(Sta!$A:$A,$A135,Sta!$I:$I,"&gt;0.5") +COUNTIFS(Sta!$B:$B,$A135,Sta!$K:$K,"&gt;0.5"))/$D135</f>
        <v>#DIV/0!</v>
      </c>
      <c r="R135" s="7" t="e">
        <f>COUNTIFS(Sta!$A:$A,$A135,Sta!$I:$I,"&gt;0.5")/$B135</f>
        <v>#DIV/0!</v>
      </c>
      <c r="S135" s="7" t="e">
        <f>COUNTIFS(Sta!$B:$B,$A135,Sta!$K:$K,"&gt;0.5")/$C135</f>
        <v>#DIV/0!</v>
      </c>
      <c r="T135" s="12" t="e">
        <f>(COUNTIFS(Sta!$A:$A,$A135,Sta!$I:$I,"&gt;1.5") +COUNTIFS(Sta!$B:$B,$A135,Sta!$K:$K,"&gt;1.5"))/$D135</f>
        <v>#DIV/0!</v>
      </c>
      <c r="U135" s="7" t="e">
        <f>COUNTIFS(Sta!$A:$A,$A135,Sta!$I:$I,"&gt;1.5")/$B135</f>
        <v>#DIV/0!</v>
      </c>
      <c r="V135" s="7" t="e">
        <f>COUNTIFS(Sta!$B:$B,$A135,Sta!$K:$K,"&gt;1.5")/$C135</f>
        <v>#DIV/0!</v>
      </c>
    </row>
    <row r="136" spans="1:22" x14ac:dyDescent="0.3">
      <c r="A136" s="62" t="s">
        <v>245</v>
      </c>
      <c r="B136" s="9">
        <f>COUNTIF(Sta!A:A,A136)</f>
        <v>0</v>
      </c>
      <c r="C136" s="4">
        <f>COUNTIF(Sta!B:B,A136)</f>
        <v>0</v>
      </c>
      <c r="D136" s="4">
        <f t="shared" si="5"/>
        <v>0</v>
      </c>
      <c r="E136" s="12" t="e">
        <f>(COUNTIFS(Sta!$A:$A,$A136,Sta!$L:$L,"&gt;0.5") +COUNTIFS(Sta!$B:$B,$A136,Sta!$L:$L,"&gt;0.5"))/$D136</f>
        <v>#DIV/0!</v>
      </c>
      <c r="F136" s="7" t="e">
        <f>COUNTIFS(Sta!$A:$A,$A136,Sta!$L:$L,"&gt;0.5")/$B136</f>
        <v>#DIV/0!</v>
      </c>
      <c r="G136" s="7" t="e">
        <f>COUNTIFS(Sta!$B:$B,$A136,Sta!$L:$L,"&gt;0.5")/$C136</f>
        <v>#DIV/0!</v>
      </c>
      <c r="H136" s="12" t="e">
        <f>(COUNTIFS(Sta!$A:$A,$A136,Sta!$L:$L,"&gt;1.5") +COUNTIFS(Sta!$B:$B,$A136,Sta!$L:$L,"&gt;1.5"))/$D136</f>
        <v>#DIV/0!</v>
      </c>
      <c r="I136" s="7" t="e">
        <f>COUNTIFS(Sta!$A:$A,$A136,Sta!$L:$L,"&gt;1.5")/$B136</f>
        <v>#DIV/0!</v>
      </c>
      <c r="J136" s="7" t="e">
        <f>COUNTIFS(Sta!$B:$B,$A136,Sta!$L:$L,"&gt;1.5")/$C136</f>
        <v>#DIV/0!</v>
      </c>
      <c r="K136" s="12" t="e">
        <f>(COUNTIFS(Sta!$A:$A,$A136,Sta!$H:$H,"&gt;0.5") +COUNTIFS(Sta!$B:$B,$A136,Sta!$J:$J,"&gt;0.5"))/$D136</f>
        <v>#DIV/0!</v>
      </c>
      <c r="L136" s="7" t="e">
        <f>COUNTIFS(Sta!$A:$A,$A136,Sta!$H:$H,"&gt;0.5")/$B136</f>
        <v>#DIV/0!</v>
      </c>
      <c r="M136" s="7" t="e">
        <f>COUNTIFS(Sta!$B:$B,$A136,Sta!$J:$J,"&gt;0.5")/$C136</f>
        <v>#DIV/0!</v>
      </c>
      <c r="N136" s="12" t="e">
        <f>(COUNTIFS(Sta!$A:$A,$A136,Sta!$H:$H,"&gt;1.5") +COUNTIFS(Sta!$B:$B,$A136,Sta!$J:$J,"&gt;1.5"))/$D136</f>
        <v>#DIV/0!</v>
      </c>
      <c r="O136" s="7" t="e">
        <f>COUNTIFS(Sta!$A:$A,$A136,Sta!$H:$H,"&gt;1.5")/$B136</f>
        <v>#DIV/0!</v>
      </c>
      <c r="P136" s="7" t="e">
        <f>COUNTIFS(Sta!$B:$B,$A136,Sta!$J:$J,"&gt;1.5")/$C136</f>
        <v>#DIV/0!</v>
      </c>
      <c r="Q136" s="12" t="e">
        <f>(COUNTIFS(Sta!$A:$A,$A136,Sta!$I:$I,"&gt;0.5") +COUNTIFS(Sta!$B:$B,$A136,Sta!$K:$K,"&gt;0.5"))/$D136</f>
        <v>#DIV/0!</v>
      </c>
      <c r="R136" s="7" t="e">
        <f>COUNTIFS(Sta!$A:$A,$A136,Sta!$I:$I,"&gt;0.5")/$B136</f>
        <v>#DIV/0!</v>
      </c>
      <c r="S136" s="7" t="e">
        <f>COUNTIFS(Sta!$B:$B,$A136,Sta!$K:$K,"&gt;0.5")/$C136</f>
        <v>#DIV/0!</v>
      </c>
      <c r="T136" s="12" t="e">
        <f>(COUNTIFS(Sta!$A:$A,$A136,Sta!$I:$I,"&gt;1.5") +COUNTIFS(Sta!$B:$B,$A136,Sta!$K:$K,"&gt;1.5"))/$D136</f>
        <v>#DIV/0!</v>
      </c>
      <c r="U136" s="7" t="e">
        <f>COUNTIFS(Sta!$A:$A,$A136,Sta!$I:$I,"&gt;1.5")/$B136</f>
        <v>#DIV/0!</v>
      </c>
      <c r="V136" s="7" t="e">
        <f>COUNTIFS(Sta!$B:$B,$A136,Sta!$K:$K,"&gt;1.5")/$C136</f>
        <v>#DIV/0!</v>
      </c>
    </row>
    <row r="137" spans="1:22" x14ac:dyDescent="0.3">
      <c r="A137" t="s">
        <v>317</v>
      </c>
      <c r="B137" s="9">
        <f>COUNTIF(Sta!A:A,A137)</f>
        <v>0</v>
      </c>
      <c r="C137" s="4">
        <f>COUNTIF(Sta!B:B,A137)</f>
        <v>0</v>
      </c>
      <c r="D137" s="4">
        <f t="shared" si="5"/>
        <v>0</v>
      </c>
      <c r="E137" s="12" t="e">
        <f>(COUNTIFS(Sta!$A:$A,$A137,Sta!$L:$L,"&gt;0.5") +COUNTIFS(Sta!$B:$B,$A137,Sta!$L:$L,"&gt;0.5"))/$D137</f>
        <v>#DIV/0!</v>
      </c>
      <c r="F137" s="7" t="e">
        <f>COUNTIFS(Sta!$A:$A,$A137,Sta!$L:$L,"&gt;0.5")/$B137</f>
        <v>#DIV/0!</v>
      </c>
      <c r="G137" s="7" t="e">
        <f>COUNTIFS(Sta!$B:$B,$A137,Sta!$L:$L,"&gt;0.5")/$C137</f>
        <v>#DIV/0!</v>
      </c>
      <c r="H137" s="12" t="e">
        <f>(COUNTIFS(Sta!$A:$A,$A137,Sta!$L:$L,"&gt;1.5") +COUNTIFS(Sta!$B:$B,$A137,Sta!$L:$L,"&gt;1.5"))/$D137</f>
        <v>#DIV/0!</v>
      </c>
      <c r="I137" s="7" t="e">
        <f>COUNTIFS(Sta!$A:$A,$A137,Sta!$L:$L,"&gt;1.5")/$B137</f>
        <v>#DIV/0!</v>
      </c>
      <c r="J137" s="7" t="e">
        <f>COUNTIFS(Sta!$B:$B,$A137,Sta!$L:$L,"&gt;1.5")/$C137</f>
        <v>#DIV/0!</v>
      </c>
      <c r="K137" s="12" t="e">
        <f>(COUNTIFS(Sta!$A:$A,$A137,Sta!$H:$H,"&gt;0.5") +COUNTIFS(Sta!$B:$B,$A137,Sta!$J:$J,"&gt;0.5"))/$D137</f>
        <v>#DIV/0!</v>
      </c>
      <c r="L137" s="7" t="e">
        <f>COUNTIFS(Sta!$A:$A,$A137,Sta!$H:$H,"&gt;0.5")/$B137</f>
        <v>#DIV/0!</v>
      </c>
      <c r="M137" s="7" t="e">
        <f>COUNTIFS(Sta!$B:$B,$A137,Sta!$J:$J,"&gt;0.5")/$C137</f>
        <v>#DIV/0!</v>
      </c>
      <c r="N137" s="12" t="e">
        <f>(COUNTIFS(Sta!$A:$A,$A137,Sta!$H:$H,"&gt;1.5") +COUNTIFS(Sta!$B:$B,$A137,Sta!$J:$J,"&gt;1.5"))/$D137</f>
        <v>#DIV/0!</v>
      </c>
      <c r="O137" s="7" t="e">
        <f>COUNTIFS(Sta!$A:$A,$A137,Sta!$H:$H,"&gt;1.5")/$B137</f>
        <v>#DIV/0!</v>
      </c>
      <c r="P137" s="7" t="e">
        <f>COUNTIFS(Sta!$B:$B,$A137,Sta!$J:$J,"&gt;1.5")/$C137</f>
        <v>#DIV/0!</v>
      </c>
      <c r="Q137" s="12" t="e">
        <f>(COUNTIFS(Sta!$A:$A,$A137,Sta!$I:$I,"&gt;0.5") +COUNTIFS(Sta!$B:$B,$A137,Sta!$K:$K,"&gt;0.5"))/$D137</f>
        <v>#DIV/0!</v>
      </c>
      <c r="R137" s="7" t="e">
        <f>COUNTIFS(Sta!$A:$A,$A137,Sta!$I:$I,"&gt;0.5")/$B137</f>
        <v>#DIV/0!</v>
      </c>
      <c r="S137" s="7" t="e">
        <f>COUNTIFS(Sta!$B:$B,$A137,Sta!$K:$K,"&gt;0.5")/$C137</f>
        <v>#DIV/0!</v>
      </c>
      <c r="T137" s="12" t="e">
        <f>(COUNTIFS(Sta!$A:$A,$A137,Sta!$I:$I,"&gt;1.5") +COUNTIFS(Sta!$B:$B,$A137,Sta!$K:$K,"&gt;1.5"))/$D137</f>
        <v>#DIV/0!</v>
      </c>
      <c r="U137" s="7" t="e">
        <f>COUNTIFS(Sta!$A:$A,$A137,Sta!$I:$I,"&gt;1.5")/$B137</f>
        <v>#DIV/0!</v>
      </c>
      <c r="V137" s="7" t="e">
        <f>COUNTIFS(Sta!$B:$B,$A137,Sta!$K:$K,"&gt;1.5")/$C137</f>
        <v>#DIV/0!</v>
      </c>
    </row>
    <row r="138" spans="1:22" x14ac:dyDescent="0.3">
      <c r="A138" s="62" t="s">
        <v>318</v>
      </c>
      <c r="B138" s="9">
        <f>COUNTIF(Sta!A:A,A138)</f>
        <v>0</v>
      </c>
      <c r="C138" s="4">
        <f>COUNTIF(Sta!B:B,A138)</f>
        <v>0</v>
      </c>
      <c r="D138" s="4">
        <f t="shared" si="5"/>
        <v>0</v>
      </c>
      <c r="E138" s="12" t="e">
        <f>(COUNTIFS(Sta!$A:$A,$A138,Sta!$L:$L,"&gt;0.5") +COUNTIFS(Sta!$B:$B,$A138,Sta!$L:$L,"&gt;0.5"))/$D138</f>
        <v>#DIV/0!</v>
      </c>
      <c r="F138" s="7" t="e">
        <f>COUNTIFS(Sta!$A:$A,$A138,Sta!$L:$L,"&gt;0.5")/$B138</f>
        <v>#DIV/0!</v>
      </c>
      <c r="G138" s="7" t="e">
        <f>COUNTIFS(Sta!$B:$B,$A138,Sta!$L:$L,"&gt;0.5")/$C138</f>
        <v>#DIV/0!</v>
      </c>
      <c r="H138" s="12" t="e">
        <f>(COUNTIFS(Sta!$A:$A,$A138,Sta!$L:$L,"&gt;1.5") +COUNTIFS(Sta!$B:$B,$A138,Sta!$L:$L,"&gt;1.5"))/$D138</f>
        <v>#DIV/0!</v>
      </c>
      <c r="I138" s="7" t="e">
        <f>COUNTIFS(Sta!$A:$A,$A138,Sta!$L:$L,"&gt;1.5")/$B138</f>
        <v>#DIV/0!</v>
      </c>
      <c r="J138" s="7" t="e">
        <f>COUNTIFS(Sta!$B:$B,$A138,Sta!$L:$L,"&gt;1.5")/$C138</f>
        <v>#DIV/0!</v>
      </c>
      <c r="K138" s="12" t="e">
        <f>(COUNTIFS(Sta!$A:$A,$A138,Sta!$H:$H,"&gt;0.5") +COUNTIFS(Sta!$B:$B,$A138,Sta!$J:$J,"&gt;0.5"))/$D138</f>
        <v>#DIV/0!</v>
      </c>
      <c r="L138" s="7" t="e">
        <f>COUNTIFS(Sta!$A:$A,$A138,Sta!$H:$H,"&gt;0.5")/$B138</f>
        <v>#DIV/0!</v>
      </c>
      <c r="M138" s="7" t="e">
        <f>COUNTIFS(Sta!$B:$B,$A138,Sta!$J:$J,"&gt;0.5")/$C138</f>
        <v>#DIV/0!</v>
      </c>
      <c r="N138" s="12" t="e">
        <f>(COUNTIFS(Sta!$A:$A,$A138,Sta!$H:$H,"&gt;1.5") +COUNTIFS(Sta!$B:$B,$A138,Sta!$J:$J,"&gt;1.5"))/$D138</f>
        <v>#DIV/0!</v>
      </c>
      <c r="O138" s="7" t="e">
        <f>COUNTIFS(Sta!$A:$A,$A138,Sta!$H:$H,"&gt;1.5")/$B138</f>
        <v>#DIV/0!</v>
      </c>
      <c r="P138" s="7" t="e">
        <f>COUNTIFS(Sta!$B:$B,$A138,Sta!$J:$J,"&gt;1.5")/$C138</f>
        <v>#DIV/0!</v>
      </c>
      <c r="Q138" s="12" t="e">
        <f>(COUNTIFS(Sta!$A:$A,$A138,Sta!$I:$I,"&gt;0.5") +COUNTIFS(Sta!$B:$B,$A138,Sta!$K:$K,"&gt;0.5"))/$D138</f>
        <v>#DIV/0!</v>
      </c>
      <c r="R138" s="7" t="e">
        <f>COUNTIFS(Sta!$A:$A,$A138,Sta!$I:$I,"&gt;0.5")/$B138</f>
        <v>#DIV/0!</v>
      </c>
      <c r="S138" s="7" t="e">
        <f>COUNTIFS(Sta!$B:$B,$A138,Sta!$K:$K,"&gt;0.5")/$C138</f>
        <v>#DIV/0!</v>
      </c>
      <c r="T138" s="12" t="e">
        <f>(COUNTIFS(Sta!$A:$A,$A138,Sta!$I:$I,"&gt;1.5") +COUNTIFS(Sta!$B:$B,$A138,Sta!$K:$K,"&gt;1.5"))/$D138</f>
        <v>#DIV/0!</v>
      </c>
      <c r="U138" s="7" t="e">
        <f>COUNTIFS(Sta!$A:$A,$A138,Sta!$I:$I,"&gt;1.5")/$B138</f>
        <v>#DIV/0!</v>
      </c>
      <c r="V138" s="7" t="e">
        <f>COUNTIFS(Sta!$B:$B,$A138,Sta!$K:$K,"&gt;1.5")/$C138</f>
        <v>#DIV/0!</v>
      </c>
    </row>
    <row r="139" spans="1:22" x14ac:dyDescent="0.3">
      <c r="A139" s="62" t="s">
        <v>254</v>
      </c>
      <c r="B139" s="9">
        <f>COUNTIF(Sta!A:A,A139)</f>
        <v>0</v>
      </c>
      <c r="C139" s="4">
        <f>COUNTIF(Sta!B:B,A139)</f>
        <v>0</v>
      </c>
      <c r="D139" s="4">
        <f t="shared" si="5"/>
        <v>0</v>
      </c>
      <c r="E139" s="12" t="e">
        <f>(COUNTIFS(Sta!$A:$A,$A139,Sta!$L:$L,"&gt;0.5") +COUNTIFS(Sta!$B:$B,$A139,Sta!$L:$L,"&gt;0.5"))/$D139</f>
        <v>#DIV/0!</v>
      </c>
      <c r="F139" s="7" t="e">
        <f>COUNTIFS(Sta!$A:$A,$A139,Sta!$L:$L,"&gt;0.5")/$B139</f>
        <v>#DIV/0!</v>
      </c>
      <c r="G139" s="7" t="e">
        <f>COUNTIFS(Sta!$B:$B,$A139,Sta!$L:$L,"&gt;0.5")/$C139</f>
        <v>#DIV/0!</v>
      </c>
      <c r="H139" s="12" t="e">
        <f>(COUNTIFS(Sta!$A:$A,$A139,Sta!$L:$L,"&gt;1.5") +COUNTIFS(Sta!$B:$B,$A139,Sta!$L:$L,"&gt;1.5"))/$D139</f>
        <v>#DIV/0!</v>
      </c>
      <c r="I139" s="7" t="e">
        <f>COUNTIFS(Sta!$A:$A,$A139,Sta!$L:$L,"&gt;1.5")/$B139</f>
        <v>#DIV/0!</v>
      </c>
      <c r="J139" s="7" t="e">
        <f>COUNTIFS(Sta!$B:$B,$A139,Sta!$L:$L,"&gt;1.5")/$C139</f>
        <v>#DIV/0!</v>
      </c>
      <c r="K139" s="12" t="e">
        <f>(COUNTIFS(Sta!$A:$A,$A139,Sta!$H:$H,"&gt;0.5") +COUNTIFS(Sta!$B:$B,$A139,Sta!$J:$J,"&gt;0.5"))/$D139</f>
        <v>#DIV/0!</v>
      </c>
      <c r="L139" s="7" t="e">
        <f>COUNTIFS(Sta!$A:$A,$A139,Sta!$H:$H,"&gt;0.5")/$B139</f>
        <v>#DIV/0!</v>
      </c>
      <c r="M139" s="7" t="e">
        <f>COUNTIFS(Sta!$B:$B,$A139,Sta!$J:$J,"&gt;0.5")/$C139</f>
        <v>#DIV/0!</v>
      </c>
      <c r="N139" s="12" t="e">
        <f>(COUNTIFS(Sta!$A:$A,$A139,Sta!$H:$H,"&gt;1.5") +COUNTIFS(Sta!$B:$B,$A139,Sta!$J:$J,"&gt;1.5"))/$D139</f>
        <v>#DIV/0!</v>
      </c>
      <c r="O139" s="7" t="e">
        <f>COUNTIFS(Sta!$A:$A,$A139,Sta!$H:$H,"&gt;1.5")/$B139</f>
        <v>#DIV/0!</v>
      </c>
      <c r="P139" s="7" t="e">
        <f>COUNTIFS(Sta!$B:$B,$A139,Sta!$J:$J,"&gt;1.5")/$C139</f>
        <v>#DIV/0!</v>
      </c>
      <c r="Q139" s="12" t="e">
        <f>(COUNTIFS(Sta!$A:$A,$A139,Sta!$I:$I,"&gt;0.5") +COUNTIFS(Sta!$B:$B,$A139,Sta!$K:$K,"&gt;0.5"))/$D139</f>
        <v>#DIV/0!</v>
      </c>
      <c r="R139" s="7" t="e">
        <f>COUNTIFS(Sta!$A:$A,$A139,Sta!$I:$I,"&gt;0.5")/$B139</f>
        <v>#DIV/0!</v>
      </c>
      <c r="S139" s="7" t="e">
        <f>COUNTIFS(Sta!$B:$B,$A139,Sta!$K:$K,"&gt;0.5")/$C139</f>
        <v>#DIV/0!</v>
      </c>
      <c r="T139" s="12" t="e">
        <f>(COUNTIFS(Sta!$A:$A,$A139,Sta!$I:$I,"&gt;1.5") +COUNTIFS(Sta!$B:$B,$A139,Sta!$K:$K,"&gt;1.5"))/$D139</f>
        <v>#DIV/0!</v>
      </c>
      <c r="U139" s="7" t="e">
        <f>COUNTIFS(Sta!$A:$A,$A139,Sta!$I:$I,"&gt;1.5")/$B139</f>
        <v>#DIV/0!</v>
      </c>
      <c r="V139" s="7" t="e">
        <f>COUNTIFS(Sta!$B:$B,$A139,Sta!$K:$K,"&gt;1.5")/$C139</f>
        <v>#DIV/0!</v>
      </c>
    </row>
    <row r="140" spans="1:22" x14ac:dyDescent="0.3">
      <c r="A140" s="62" t="s">
        <v>249</v>
      </c>
      <c r="B140" s="9">
        <f>COUNTIF(Sta!A:A,A140)</f>
        <v>0</v>
      </c>
      <c r="C140" s="4">
        <f>COUNTIF(Sta!B:B,A140)</f>
        <v>0</v>
      </c>
      <c r="D140" s="4">
        <f t="shared" si="5"/>
        <v>0</v>
      </c>
      <c r="E140" s="12" t="e">
        <f>(COUNTIFS(Sta!$A:$A,$A140,Sta!$L:$L,"&gt;0.5") +COUNTIFS(Sta!$B:$B,$A140,Sta!$L:$L,"&gt;0.5"))/$D140</f>
        <v>#DIV/0!</v>
      </c>
      <c r="F140" s="7" t="e">
        <f>COUNTIFS(Sta!$A:$A,$A140,Sta!$L:$L,"&gt;0.5")/$B140</f>
        <v>#DIV/0!</v>
      </c>
      <c r="G140" s="7" t="e">
        <f>COUNTIFS(Sta!$B:$B,$A140,Sta!$L:$L,"&gt;0.5")/$C140</f>
        <v>#DIV/0!</v>
      </c>
      <c r="H140" s="12" t="e">
        <f>(COUNTIFS(Sta!$A:$A,$A140,Sta!$L:$L,"&gt;1.5") +COUNTIFS(Sta!$B:$B,$A140,Sta!$L:$L,"&gt;1.5"))/$D140</f>
        <v>#DIV/0!</v>
      </c>
      <c r="I140" s="7" t="e">
        <f>COUNTIFS(Sta!$A:$A,$A140,Sta!$L:$L,"&gt;1.5")/$B140</f>
        <v>#DIV/0!</v>
      </c>
      <c r="J140" s="7" t="e">
        <f>COUNTIFS(Sta!$B:$B,$A140,Sta!$L:$L,"&gt;1.5")/$C140</f>
        <v>#DIV/0!</v>
      </c>
      <c r="K140" s="12" t="e">
        <f>(COUNTIFS(Sta!$A:$A,$A140,Sta!$H:$H,"&gt;0.5") +COUNTIFS(Sta!$B:$B,$A140,Sta!$J:$J,"&gt;0.5"))/$D140</f>
        <v>#DIV/0!</v>
      </c>
      <c r="L140" s="7" t="e">
        <f>COUNTIFS(Sta!$A:$A,$A140,Sta!$H:$H,"&gt;0.5")/$B140</f>
        <v>#DIV/0!</v>
      </c>
      <c r="M140" s="7" t="e">
        <f>COUNTIFS(Sta!$B:$B,$A140,Sta!$J:$J,"&gt;0.5")/$C140</f>
        <v>#DIV/0!</v>
      </c>
      <c r="N140" s="12" t="e">
        <f>(COUNTIFS(Sta!$A:$A,$A140,Sta!$H:$H,"&gt;1.5") +COUNTIFS(Sta!$B:$B,$A140,Sta!$J:$J,"&gt;1.5"))/$D140</f>
        <v>#DIV/0!</v>
      </c>
      <c r="O140" s="7" t="e">
        <f>COUNTIFS(Sta!$A:$A,$A140,Sta!$H:$H,"&gt;1.5")/$B140</f>
        <v>#DIV/0!</v>
      </c>
      <c r="P140" s="7" t="e">
        <f>COUNTIFS(Sta!$B:$B,$A140,Sta!$J:$J,"&gt;1.5")/$C140</f>
        <v>#DIV/0!</v>
      </c>
      <c r="Q140" s="12" t="e">
        <f>(COUNTIFS(Sta!$A:$A,$A140,Sta!$I:$I,"&gt;0.5") +COUNTIFS(Sta!$B:$B,$A140,Sta!$K:$K,"&gt;0.5"))/$D140</f>
        <v>#DIV/0!</v>
      </c>
      <c r="R140" s="7" t="e">
        <f>COUNTIFS(Sta!$A:$A,$A140,Sta!$I:$I,"&gt;0.5")/$B140</f>
        <v>#DIV/0!</v>
      </c>
      <c r="S140" s="7" t="e">
        <f>COUNTIFS(Sta!$B:$B,$A140,Sta!$K:$K,"&gt;0.5")/$C140</f>
        <v>#DIV/0!</v>
      </c>
      <c r="T140" s="12" t="e">
        <f>(COUNTIFS(Sta!$A:$A,$A140,Sta!$I:$I,"&gt;1.5") +COUNTIFS(Sta!$B:$B,$A140,Sta!$K:$K,"&gt;1.5"))/$D140</f>
        <v>#DIV/0!</v>
      </c>
      <c r="U140" s="7" t="e">
        <f>COUNTIFS(Sta!$A:$A,$A140,Sta!$I:$I,"&gt;1.5")/$B140</f>
        <v>#DIV/0!</v>
      </c>
      <c r="V140" s="7" t="e">
        <f>COUNTIFS(Sta!$B:$B,$A140,Sta!$K:$K,"&gt;1.5")/$C140</f>
        <v>#DIV/0!</v>
      </c>
    </row>
    <row r="141" spans="1:22" x14ac:dyDescent="0.3">
      <c r="A141" s="62" t="s">
        <v>253</v>
      </c>
      <c r="B141" s="9">
        <f>COUNTIF(Sta!A:A,A141)</f>
        <v>0</v>
      </c>
      <c r="C141" s="4">
        <f>COUNTIF(Sta!B:B,A141)</f>
        <v>0</v>
      </c>
      <c r="D141" s="4">
        <f t="shared" si="5"/>
        <v>0</v>
      </c>
      <c r="E141" s="12" t="e">
        <f>(COUNTIFS(Sta!$A:$A,$A141,Sta!$L:$L,"&gt;0.5") +COUNTIFS(Sta!$B:$B,$A141,Sta!$L:$L,"&gt;0.5"))/$D141</f>
        <v>#DIV/0!</v>
      </c>
      <c r="F141" s="7" t="e">
        <f>COUNTIFS(Sta!$A:$A,$A141,Sta!$L:$L,"&gt;0.5")/$B141</f>
        <v>#DIV/0!</v>
      </c>
      <c r="G141" s="7" t="e">
        <f>COUNTIFS(Sta!$B:$B,$A141,Sta!$L:$L,"&gt;0.5")/$C141</f>
        <v>#DIV/0!</v>
      </c>
      <c r="H141" s="12" t="e">
        <f>(COUNTIFS(Sta!$A:$A,$A141,Sta!$L:$L,"&gt;1.5") +COUNTIFS(Sta!$B:$B,$A141,Sta!$L:$L,"&gt;1.5"))/$D141</f>
        <v>#DIV/0!</v>
      </c>
      <c r="I141" s="7" t="e">
        <f>COUNTIFS(Sta!$A:$A,$A141,Sta!$L:$L,"&gt;1.5")/$B141</f>
        <v>#DIV/0!</v>
      </c>
      <c r="J141" s="7" t="e">
        <f>COUNTIFS(Sta!$B:$B,$A141,Sta!$L:$L,"&gt;1.5")/$C141</f>
        <v>#DIV/0!</v>
      </c>
      <c r="K141" s="12" t="e">
        <f>(COUNTIFS(Sta!$A:$A,$A141,Sta!$H:$H,"&gt;0.5") +COUNTIFS(Sta!$B:$B,$A141,Sta!$J:$J,"&gt;0.5"))/$D141</f>
        <v>#DIV/0!</v>
      </c>
      <c r="L141" s="7" t="e">
        <f>COUNTIFS(Sta!$A:$A,$A141,Sta!$H:$H,"&gt;0.5")/$B141</f>
        <v>#DIV/0!</v>
      </c>
      <c r="M141" s="7" t="e">
        <f>COUNTIFS(Sta!$B:$B,$A141,Sta!$J:$J,"&gt;0.5")/$C141</f>
        <v>#DIV/0!</v>
      </c>
      <c r="N141" s="12" t="e">
        <f>(COUNTIFS(Sta!$A:$A,$A141,Sta!$H:$H,"&gt;1.5") +COUNTIFS(Sta!$B:$B,$A141,Sta!$J:$J,"&gt;1.5"))/$D141</f>
        <v>#DIV/0!</v>
      </c>
      <c r="O141" s="7" t="e">
        <f>COUNTIFS(Sta!$A:$A,$A141,Sta!$H:$H,"&gt;1.5")/$B141</f>
        <v>#DIV/0!</v>
      </c>
      <c r="P141" s="7" t="e">
        <f>COUNTIFS(Sta!$B:$B,$A141,Sta!$J:$J,"&gt;1.5")/$C141</f>
        <v>#DIV/0!</v>
      </c>
      <c r="Q141" s="12" t="e">
        <f>(COUNTIFS(Sta!$A:$A,$A141,Sta!$I:$I,"&gt;0.5") +COUNTIFS(Sta!$B:$B,$A141,Sta!$K:$K,"&gt;0.5"))/$D141</f>
        <v>#DIV/0!</v>
      </c>
      <c r="R141" s="7" t="e">
        <f>COUNTIFS(Sta!$A:$A,$A141,Sta!$I:$I,"&gt;0.5")/$B141</f>
        <v>#DIV/0!</v>
      </c>
      <c r="S141" s="7" t="e">
        <f>COUNTIFS(Sta!$B:$B,$A141,Sta!$K:$K,"&gt;0.5")/$C141</f>
        <v>#DIV/0!</v>
      </c>
      <c r="T141" s="12" t="e">
        <f>(COUNTIFS(Sta!$A:$A,$A141,Sta!$I:$I,"&gt;1.5") +COUNTIFS(Sta!$B:$B,$A141,Sta!$K:$K,"&gt;1.5"))/$D141</f>
        <v>#DIV/0!</v>
      </c>
      <c r="U141" s="7" t="e">
        <f>COUNTIFS(Sta!$A:$A,$A141,Sta!$I:$I,"&gt;1.5")/$B141</f>
        <v>#DIV/0!</v>
      </c>
      <c r="V141" s="7" t="e">
        <f>COUNTIFS(Sta!$B:$B,$A141,Sta!$K:$K,"&gt;1.5")/$C141</f>
        <v>#DIV/0!</v>
      </c>
    </row>
    <row r="142" spans="1:22" x14ac:dyDescent="0.3">
      <c r="A142" s="62" t="s">
        <v>247</v>
      </c>
      <c r="B142" s="9">
        <f>COUNTIF(Sta!A:A,A142)</f>
        <v>0</v>
      </c>
      <c r="C142" s="4">
        <f>COUNTIF(Sta!B:B,A142)</f>
        <v>0</v>
      </c>
      <c r="D142" s="4">
        <f t="shared" si="5"/>
        <v>0</v>
      </c>
      <c r="E142" s="12" t="e">
        <f>(COUNTIFS(Sta!$A:$A,$A142,Sta!$L:$L,"&gt;0.5") +COUNTIFS(Sta!$B:$B,$A142,Sta!$L:$L,"&gt;0.5"))/$D142</f>
        <v>#DIV/0!</v>
      </c>
      <c r="F142" s="7" t="e">
        <f>COUNTIFS(Sta!$A:$A,$A142,Sta!$L:$L,"&gt;0.5")/$B142</f>
        <v>#DIV/0!</v>
      </c>
      <c r="G142" s="7" t="e">
        <f>COUNTIFS(Sta!$B:$B,$A142,Sta!$L:$L,"&gt;0.5")/$C142</f>
        <v>#DIV/0!</v>
      </c>
      <c r="H142" s="12" t="e">
        <f>(COUNTIFS(Sta!$A:$A,$A142,Sta!$L:$L,"&gt;1.5") +COUNTIFS(Sta!$B:$B,$A142,Sta!$L:$L,"&gt;1.5"))/$D142</f>
        <v>#DIV/0!</v>
      </c>
      <c r="I142" s="7" t="e">
        <f>COUNTIFS(Sta!$A:$A,$A142,Sta!$L:$L,"&gt;1.5")/$B142</f>
        <v>#DIV/0!</v>
      </c>
      <c r="J142" s="7" t="e">
        <f>COUNTIFS(Sta!$B:$B,$A142,Sta!$L:$L,"&gt;1.5")/$C142</f>
        <v>#DIV/0!</v>
      </c>
      <c r="K142" s="12" t="e">
        <f>(COUNTIFS(Sta!$A:$A,$A142,Sta!$H:$H,"&gt;0.5") +COUNTIFS(Sta!$B:$B,$A142,Sta!$J:$J,"&gt;0.5"))/$D142</f>
        <v>#DIV/0!</v>
      </c>
      <c r="L142" s="7" t="e">
        <f>COUNTIFS(Sta!$A:$A,$A142,Sta!$H:$H,"&gt;0.5")/$B142</f>
        <v>#DIV/0!</v>
      </c>
      <c r="M142" s="7" t="e">
        <f>COUNTIFS(Sta!$B:$B,$A142,Sta!$J:$J,"&gt;0.5")/$C142</f>
        <v>#DIV/0!</v>
      </c>
      <c r="N142" s="12" t="e">
        <f>(COUNTIFS(Sta!$A:$A,$A142,Sta!$H:$H,"&gt;1.5") +COUNTIFS(Sta!$B:$B,$A142,Sta!$J:$J,"&gt;1.5"))/$D142</f>
        <v>#DIV/0!</v>
      </c>
      <c r="O142" s="7" t="e">
        <f>COUNTIFS(Sta!$A:$A,$A142,Sta!$H:$H,"&gt;1.5")/$B142</f>
        <v>#DIV/0!</v>
      </c>
      <c r="P142" s="7" t="e">
        <f>COUNTIFS(Sta!$B:$B,$A142,Sta!$J:$J,"&gt;1.5")/$C142</f>
        <v>#DIV/0!</v>
      </c>
      <c r="Q142" s="12" t="e">
        <f>(COUNTIFS(Sta!$A:$A,$A142,Sta!$I:$I,"&gt;0.5") +COUNTIFS(Sta!$B:$B,$A142,Sta!$K:$K,"&gt;0.5"))/$D142</f>
        <v>#DIV/0!</v>
      </c>
      <c r="R142" s="7" t="e">
        <f>COUNTIFS(Sta!$A:$A,$A142,Sta!$I:$I,"&gt;0.5")/$B142</f>
        <v>#DIV/0!</v>
      </c>
      <c r="S142" s="7" t="e">
        <f>COUNTIFS(Sta!$B:$B,$A142,Sta!$K:$K,"&gt;0.5")/$C142</f>
        <v>#DIV/0!</v>
      </c>
      <c r="T142" s="12" t="e">
        <f>(COUNTIFS(Sta!$A:$A,$A142,Sta!$I:$I,"&gt;1.5") +COUNTIFS(Sta!$B:$B,$A142,Sta!$K:$K,"&gt;1.5"))/$D142</f>
        <v>#DIV/0!</v>
      </c>
      <c r="U142" s="7" t="e">
        <f>COUNTIFS(Sta!$A:$A,$A142,Sta!$I:$I,"&gt;1.5")/$B142</f>
        <v>#DIV/0!</v>
      </c>
      <c r="V142" s="7" t="e">
        <f>COUNTIFS(Sta!$B:$B,$A142,Sta!$K:$K,"&gt;1.5")/$C142</f>
        <v>#DIV/0!</v>
      </c>
    </row>
    <row r="143" spans="1:22" x14ac:dyDescent="0.3">
      <c r="A143" s="62" t="s">
        <v>244</v>
      </c>
      <c r="B143" s="9">
        <f>COUNTIF(Sta!A:A,A143)</f>
        <v>0</v>
      </c>
      <c r="C143" s="4">
        <f>COUNTIF(Sta!B:B,A143)</f>
        <v>0</v>
      </c>
      <c r="D143" s="4">
        <f t="shared" si="5"/>
        <v>0</v>
      </c>
      <c r="E143" s="12" t="e">
        <f>(COUNTIFS(Sta!$A:$A,$A143,Sta!$L:$L,"&gt;0.5") +COUNTIFS(Sta!$B:$B,$A143,Sta!$L:$L,"&gt;0.5"))/$D143</f>
        <v>#DIV/0!</v>
      </c>
      <c r="F143" s="7" t="e">
        <f>COUNTIFS(Sta!$A:$A,$A143,Sta!$L:$L,"&gt;0.5")/$B143</f>
        <v>#DIV/0!</v>
      </c>
      <c r="G143" s="7" t="e">
        <f>COUNTIFS(Sta!$B:$B,$A143,Sta!$L:$L,"&gt;0.5")/$C143</f>
        <v>#DIV/0!</v>
      </c>
      <c r="H143" s="12" t="e">
        <f>(COUNTIFS(Sta!$A:$A,$A143,Sta!$L:$L,"&gt;1.5") +COUNTIFS(Sta!$B:$B,$A143,Sta!$L:$L,"&gt;1.5"))/$D143</f>
        <v>#DIV/0!</v>
      </c>
      <c r="I143" s="7" t="e">
        <f>COUNTIFS(Sta!$A:$A,$A143,Sta!$L:$L,"&gt;1.5")/$B143</f>
        <v>#DIV/0!</v>
      </c>
      <c r="J143" s="7" t="e">
        <f>COUNTIFS(Sta!$B:$B,$A143,Sta!$L:$L,"&gt;1.5")/$C143</f>
        <v>#DIV/0!</v>
      </c>
      <c r="K143" s="12" t="e">
        <f>(COUNTIFS(Sta!$A:$A,$A143,Sta!$H:$H,"&gt;0.5") +COUNTIFS(Sta!$B:$B,$A143,Sta!$J:$J,"&gt;0.5"))/$D143</f>
        <v>#DIV/0!</v>
      </c>
      <c r="L143" s="7" t="e">
        <f>COUNTIFS(Sta!$A:$A,$A143,Sta!$H:$H,"&gt;0.5")/$B143</f>
        <v>#DIV/0!</v>
      </c>
      <c r="M143" s="7" t="e">
        <f>COUNTIFS(Sta!$B:$B,$A143,Sta!$J:$J,"&gt;0.5")/$C143</f>
        <v>#DIV/0!</v>
      </c>
      <c r="N143" s="12" t="e">
        <f>(COUNTIFS(Sta!$A:$A,$A143,Sta!$H:$H,"&gt;1.5") +COUNTIFS(Sta!$B:$B,$A143,Sta!$J:$J,"&gt;1.5"))/$D143</f>
        <v>#DIV/0!</v>
      </c>
      <c r="O143" s="7" t="e">
        <f>COUNTIFS(Sta!$A:$A,$A143,Sta!$H:$H,"&gt;1.5")/$B143</f>
        <v>#DIV/0!</v>
      </c>
      <c r="P143" s="7" t="e">
        <f>COUNTIFS(Sta!$B:$B,$A143,Sta!$J:$J,"&gt;1.5")/$C143</f>
        <v>#DIV/0!</v>
      </c>
      <c r="Q143" s="12" t="e">
        <f>(COUNTIFS(Sta!$A:$A,$A143,Sta!$I:$I,"&gt;0.5") +COUNTIFS(Sta!$B:$B,$A143,Sta!$K:$K,"&gt;0.5"))/$D143</f>
        <v>#DIV/0!</v>
      </c>
      <c r="R143" s="7" t="e">
        <f>COUNTIFS(Sta!$A:$A,$A143,Sta!$I:$I,"&gt;0.5")/$B143</f>
        <v>#DIV/0!</v>
      </c>
      <c r="S143" s="7" t="e">
        <f>COUNTIFS(Sta!$B:$B,$A143,Sta!$K:$K,"&gt;0.5")/$C143</f>
        <v>#DIV/0!</v>
      </c>
      <c r="T143" s="12" t="e">
        <f>(COUNTIFS(Sta!$A:$A,$A143,Sta!$I:$I,"&gt;1.5") +COUNTIFS(Sta!$B:$B,$A143,Sta!$K:$K,"&gt;1.5"))/$D143</f>
        <v>#DIV/0!</v>
      </c>
      <c r="U143" s="7" t="e">
        <f>COUNTIFS(Sta!$A:$A,$A143,Sta!$I:$I,"&gt;1.5")/$B143</f>
        <v>#DIV/0!</v>
      </c>
      <c r="V143" s="7" t="e">
        <f>COUNTIFS(Sta!$B:$B,$A143,Sta!$K:$K,"&gt;1.5")/$C143</f>
        <v>#DIV/0!</v>
      </c>
    </row>
    <row r="144" spans="1:22" x14ac:dyDescent="0.3">
      <c r="A144" s="62" t="s">
        <v>258</v>
      </c>
      <c r="B144" s="9">
        <f>COUNTIF(Sta!A:A,A144)</f>
        <v>0</v>
      </c>
      <c r="C144" s="4">
        <f>COUNTIF(Sta!B:B,A144)</f>
        <v>0</v>
      </c>
      <c r="D144" s="4">
        <f t="shared" si="5"/>
        <v>0</v>
      </c>
      <c r="E144" s="12" t="e">
        <f>(COUNTIFS(Sta!$A:$A,$A144,Sta!$L:$L,"&gt;0.5") +COUNTIFS(Sta!$B:$B,$A144,Sta!$L:$L,"&gt;0.5"))/$D144</f>
        <v>#DIV/0!</v>
      </c>
      <c r="F144" s="7" t="e">
        <f>COUNTIFS(Sta!$A:$A,$A144,Sta!$L:$L,"&gt;0.5")/$B144</f>
        <v>#DIV/0!</v>
      </c>
      <c r="G144" s="7" t="e">
        <f>COUNTIFS(Sta!$B:$B,$A144,Sta!$L:$L,"&gt;0.5")/$C144</f>
        <v>#DIV/0!</v>
      </c>
      <c r="H144" s="12" t="e">
        <f>(COUNTIFS(Sta!$A:$A,$A144,Sta!$L:$L,"&gt;1.5") +COUNTIFS(Sta!$B:$B,$A144,Sta!$L:$L,"&gt;1.5"))/$D144</f>
        <v>#DIV/0!</v>
      </c>
      <c r="I144" s="7" t="e">
        <f>COUNTIFS(Sta!$A:$A,$A144,Sta!$L:$L,"&gt;1.5")/$B144</f>
        <v>#DIV/0!</v>
      </c>
      <c r="J144" s="7" t="e">
        <f>COUNTIFS(Sta!$B:$B,$A144,Sta!$L:$L,"&gt;1.5")/$C144</f>
        <v>#DIV/0!</v>
      </c>
      <c r="K144" s="12" t="e">
        <f>(COUNTIFS(Sta!$A:$A,$A144,Sta!$H:$H,"&gt;0.5") +COUNTIFS(Sta!$B:$B,$A144,Sta!$J:$J,"&gt;0.5"))/$D144</f>
        <v>#DIV/0!</v>
      </c>
      <c r="L144" s="7" t="e">
        <f>COUNTIFS(Sta!$A:$A,$A144,Sta!$H:$H,"&gt;0.5")/$B144</f>
        <v>#DIV/0!</v>
      </c>
      <c r="M144" s="7" t="e">
        <f>COUNTIFS(Sta!$B:$B,$A144,Sta!$J:$J,"&gt;0.5")/$C144</f>
        <v>#DIV/0!</v>
      </c>
      <c r="N144" s="12" t="e">
        <f>(COUNTIFS(Sta!$A:$A,$A144,Sta!$H:$H,"&gt;1.5") +COUNTIFS(Sta!$B:$B,$A144,Sta!$J:$J,"&gt;1.5"))/$D144</f>
        <v>#DIV/0!</v>
      </c>
      <c r="O144" s="7" t="e">
        <f>COUNTIFS(Sta!$A:$A,$A144,Sta!$H:$H,"&gt;1.5")/$B144</f>
        <v>#DIV/0!</v>
      </c>
      <c r="P144" s="7" t="e">
        <f>COUNTIFS(Sta!$B:$B,$A144,Sta!$J:$J,"&gt;1.5")/$C144</f>
        <v>#DIV/0!</v>
      </c>
      <c r="Q144" s="12" t="e">
        <f>(COUNTIFS(Sta!$A:$A,$A144,Sta!$I:$I,"&gt;0.5") +COUNTIFS(Sta!$B:$B,$A144,Sta!$K:$K,"&gt;0.5"))/$D144</f>
        <v>#DIV/0!</v>
      </c>
      <c r="R144" s="7" t="e">
        <f>COUNTIFS(Sta!$A:$A,$A144,Sta!$I:$I,"&gt;0.5")/$B144</f>
        <v>#DIV/0!</v>
      </c>
      <c r="S144" s="7" t="e">
        <f>COUNTIFS(Sta!$B:$B,$A144,Sta!$K:$K,"&gt;0.5")/$C144</f>
        <v>#DIV/0!</v>
      </c>
      <c r="T144" s="12" t="e">
        <f>(COUNTIFS(Sta!$A:$A,$A144,Sta!$I:$I,"&gt;1.5") +COUNTIFS(Sta!$B:$B,$A144,Sta!$K:$K,"&gt;1.5"))/$D144</f>
        <v>#DIV/0!</v>
      </c>
      <c r="U144" s="7" t="e">
        <f>COUNTIFS(Sta!$A:$A,$A144,Sta!$I:$I,"&gt;1.5")/$B144</f>
        <v>#DIV/0!</v>
      </c>
      <c r="V144" s="7" t="e">
        <f>COUNTIFS(Sta!$B:$B,$A144,Sta!$K:$K,"&gt;1.5")/$C144</f>
        <v>#DIV/0!</v>
      </c>
    </row>
    <row r="145" spans="1:22" x14ac:dyDescent="0.3">
      <c r="A145" s="62" t="s">
        <v>248</v>
      </c>
      <c r="B145" s="9">
        <f>COUNTIF(Sta!A:A,A145)</f>
        <v>0</v>
      </c>
      <c r="C145" s="4">
        <f>COUNTIF(Sta!B:B,A145)</f>
        <v>0</v>
      </c>
      <c r="D145" s="4">
        <f t="shared" si="5"/>
        <v>0</v>
      </c>
      <c r="E145" s="12" t="e">
        <f>(COUNTIFS(Sta!$A:$A,$A145,Sta!$L:$L,"&gt;0.5") +COUNTIFS(Sta!$B:$B,$A145,Sta!$L:$L,"&gt;0.5"))/$D145</f>
        <v>#DIV/0!</v>
      </c>
      <c r="F145" s="7" t="e">
        <f>COUNTIFS(Sta!$A:$A,$A145,Sta!$L:$L,"&gt;0.5")/$B145</f>
        <v>#DIV/0!</v>
      </c>
      <c r="G145" s="7" t="e">
        <f>COUNTIFS(Sta!$B:$B,$A145,Sta!$L:$L,"&gt;0.5")/$C145</f>
        <v>#DIV/0!</v>
      </c>
      <c r="H145" s="12" t="e">
        <f>(COUNTIFS(Sta!$A:$A,$A145,Sta!$L:$L,"&gt;1.5") +COUNTIFS(Sta!$B:$B,$A145,Sta!$L:$L,"&gt;1.5"))/$D145</f>
        <v>#DIV/0!</v>
      </c>
      <c r="I145" s="7" t="e">
        <f>COUNTIFS(Sta!$A:$A,$A145,Sta!$L:$L,"&gt;1.5")/$B145</f>
        <v>#DIV/0!</v>
      </c>
      <c r="J145" s="7" t="e">
        <f>COUNTIFS(Sta!$B:$B,$A145,Sta!$L:$L,"&gt;1.5")/$C145</f>
        <v>#DIV/0!</v>
      </c>
      <c r="K145" s="12" t="e">
        <f>(COUNTIFS(Sta!$A:$A,$A145,Sta!$H:$H,"&gt;0.5") +COUNTIFS(Sta!$B:$B,$A145,Sta!$J:$J,"&gt;0.5"))/$D145</f>
        <v>#DIV/0!</v>
      </c>
      <c r="L145" s="7" t="e">
        <f>COUNTIFS(Sta!$A:$A,$A145,Sta!$H:$H,"&gt;0.5")/$B145</f>
        <v>#DIV/0!</v>
      </c>
      <c r="M145" s="7" t="e">
        <f>COUNTIFS(Sta!$B:$B,$A145,Sta!$J:$J,"&gt;0.5")/$C145</f>
        <v>#DIV/0!</v>
      </c>
      <c r="N145" s="12" t="e">
        <f>(COUNTIFS(Sta!$A:$A,$A145,Sta!$H:$H,"&gt;1.5") +COUNTIFS(Sta!$B:$B,$A145,Sta!$J:$J,"&gt;1.5"))/$D145</f>
        <v>#DIV/0!</v>
      </c>
      <c r="O145" s="7" t="e">
        <f>COUNTIFS(Sta!$A:$A,$A145,Sta!$H:$H,"&gt;1.5")/$B145</f>
        <v>#DIV/0!</v>
      </c>
      <c r="P145" s="7" t="e">
        <f>COUNTIFS(Sta!$B:$B,$A145,Sta!$J:$J,"&gt;1.5")/$C145</f>
        <v>#DIV/0!</v>
      </c>
      <c r="Q145" s="12" t="e">
        <f>(COUNTIFS(Sta!$A:$A,$A145,Sta!$I:$I,"&gt;0.5") +COUNTIFS(Sta!$B:$B,$A145,Sta!$K:$K,"&gt;0.5"))/$D145</f>
        <v>#DIV/0!</v>
      </c>
      <c r="R145" s="7" t="e">
        <f>COUNTIFS(Sta!$A:$A,$A145,Sta!$I:$I,"&gt;0.5")/$B145</f>
        <v>#DIV/0!</v>
      </c>
      <c r="S145" s="7" t="e">
        <f>COUNTIFS(Sta!$B:$B,$A145,Sta!$K:$K,"&gt;0.5")/$C145</f>
        <v>#DIV/0!</v>
      </c>
      <c r="T145" s="12" t="e">
        <f>(COUNTIFS(Sta!$A:$A,$A145,Sta!$I:$I,"&gt;1.5") +COUNTIFS(Sta!$B:$B,$A145,Sta!$K:$K,"&gt;1.5"))/$D145</f>
        <v>#DIV/0!</v>
      </c>
      <c r="U145" s="7" t="e">
        <f>COUNTIFS(Sta!$A:$A,$A145,Sta!$I:$I,"&gt;1.5")/$B145</f>
        <v>#DIV/0!</v>
      </c>
      <c r="V145" s="7" t="e">
        <f>COUNTIFS(Sta!$B:$B,$A145,Sta!$K:$K,"&gt;1.5")/$C145</f>
        <v>#DIV/0!</v>
      </c>
    </row>
    <row r="146" spans="1:22" x14ac:dyDescent="0.3">
      <c r="A146" s="62" t="s">
        <v>250</v>
      </c>
      <c r="B146" s="9">
        <f>COUNTIF(Sta!A:A,A146)</f>
        <v>0</v>
      </c>
      <c r="C146" s="4">
        <f>COUNTIF(Sta!B:B,A146)</f>
        <v>0</v>
      </c>
      <c r="D146" s="4">
        <f t="shared" si="5"/>
        <v>0</v>
      </c>
      <c r="E146" s="12" t="e">
        <f>(COUNTIFS(Sta!$A:$A,$A146,Sta!$L:$L,"&gt;0.5") +COUNTIFS(Sta!$B:$B,$A146,Sta!$L:$L,"&gt;0.5"))/$D146</f>
        <v>#DIV/0!</v>
      </c>
      <c r="F146" s="7" t="e">
        <f>COUNTIFS(Sta!$A:$A,$A146,Sta!$L:$L,"&gt;0.5")/$B146</f>
        <v>#DIV/0!</v>
      </c>
      <c r="G146" s="7" t="e">
        <f>COUNTIFS(Sta!$B:$B,$A146,Sta!$L:$L,"&gt;0.5")/$C146</f>
        <v>#DIV/0!</v>
      </c>
      <c r="H146" s="12" t="e">
        <f>(COUNTIFS(Sta!$A:$A,$A146,Sta!$L:$L,"&gt;1.5") +COUNTIFS(Sta!$B:$B,$A146,Sta!$L:$L,"&gt;1.5"))/$D146</f>
        <v>#DIV/0!</v>
      </c>
      <c r="I146" s="7" t="e">
        <f>COUNTIFS(Sta!$A:$A,$A146,Sta!$L:$L,"&gt;1.5")/$B146</f>
        <v>#DIV/0!</v>
      </c>
      <c r="J146" s="7" t="e">
        <f>COUNTIFS(Sta!$B:$B,$A146,Sta!$L:$L,"&gt;1.5")/$C146</f>
        <v>#DIV/0!</v>
      </c>
      <c r="K146" s="12" t="e">
        <f>(COUNTIFS(Sta!$A:$A,$A146,Sta!$H:$H,"&gt;0.5") +COUNTIFS(Sta!$B:$B,$A146,Sta!$J:$J,"&gt;0.5"))/$D146</f>
        <v>#DIV/0!</v>
      </c>
      <c r="L146" s="7" t="e">
        <f>COUNTIFS(Sta!$A:$A,$A146,Sta!$H:$H,"&gt;0.5")/$B146</f>
        <v>#DIV/0!</v>
      </c>
      <c r="M146" s="7" t="e">
        <f>COUNTIFS(Sta!$B:$B,$A146,Sta!$J:$J,"&gt;0.5")/$C146</f>
        <v>#DIV/0!</v>
      </c>
      <c r="N146" s="12" t="e">
        <f>(COUNTIFS(Sta!$A:$A,$A146,Sta!$H:$H,"&gt;1.5") +COUNTIFS(Sta!$B:$B,$A146,Sta!$J:$J,"&gt;1.5"))/$D146</f>
        <v>#DIV/0!</v>
      </c>
      <c r="O146" s="7" t="e">
        <f>COUNTIFS(Sta!$A:$A,$A146,Sta!$H:$H,"&gt;1.5")/$B146</f>
        <v>#DIV/0!</v>
      </c>
      <c r="P146" s="7" t="e">
        <f>COUNTIFS(Sta!$B:$B,$A146,Sta!$J:$J,"&gt;1.5")/$C146</f>
        <v>#DIV/0!</v>
      </c>
      <c r="Q146" s="12" t="e">
        <f>(COUNTIFS(Sta!$A:$A,$A146,Sta!$I:$I,"&gt;0.5") +COUNTIFS(Sta!$B:$B,$A146,Sta!$K:$K,"&gt;0.5"))/$D146</f>
        <v>#DIV/0!</v>
      </c>
      <c r="R146" s="7" t="e">
        <f>COUNTIFS(Sta!$A:$A,$A146,Sta!$I:$I,"&gt;0.5")/$B146</f>
        <v>#DIV/0!</v>
      </c>
      <c r="S146" s="7" t="e">
        <f>COUNTIFS(Sta!$B:$B,$A146,Sta!$K:$K,"&gt;0.5")/$C146</f>
        <v>#DIV/0!</v>
      </c>
      <c r="T146" s="12" t="e">
        <f>(COUNTIFS(Sta!$A:$A,$A146,Sta!$I:$I,"&gt;1.5") +COUNTIFS(Sta!$B:$B,$A146,Sta!$K:$K,"&gt;1.5"))/$D146</f>
        <v>#DIV/0!</v>
      </c>
      <c r="U146" s="7" t="e">
        <f>COUNTIFS(Sta!$A:$A,$A146,Sta!$I:$I,"&gt;1.5")/$B146</f>
        <v>#DIV/0!</v>
      </c>
      <c r="V146" s="7" t="e">
        <f>COUNTIFS(Sta!$B:$B,$A146,Sta!$K:$K,"&gt;1.5")/$C146</f>
        <v>#DIV/0!</v>
      </c>
    </row>
    <row r="147" spans="1:22" x14ac:dyDescent="0.3">
      <c r="A147" s="62" t="s">
        <v>252</v>
      </c>
      <c r="B147" s="9">
        <f>COUNTIF(Sta!A:A,A147)</f>
        <v>0</v>
      </c>
      <c r="C147" s="4">
        <f>COUNTIF(Sta!B:B,A147)</f>
        <v>0</v>
      </c>
      <c r="D147" s="4">
        <f t="shared" si="5"/>
        <v>0</v>
      </c>
      <c r="E147" s="12" t="e">
        <f>(COUNTIFS(Sta!$A:$A,$A147,Sta!$L:$L,"&gt;0.5") +COUNTIFS(Sta!$B:$B,$A147,Sta!$L:$L,"&gt;0.5"))/$D147</f>
        <v>#DIV/0!</v>
      </c>
      <c r="F147" s="7" t="e">
        <f>COUNTIFS(Sta!$A:$A,$A147,Sta!$L:$L,"&gt;0.5")/$B147</f>
        <v>#DIV/0!</v>
      </c>
      <c r="G147" s="7" t="e">
        <f>COUNTIFS(Sta!$B:$B,$A147,Sta!$L:$L,"&gt;0.5")/$C147</f>
        <v>#DIV/0!</v>
      </c>
      <c r="H147" s="12" t="e">
        <f>(COUNTIFS(Sta!$A:$A,$A147,Sta!$L:$L,"&gt;1.5") +COUNTIFS(Sta!$B:$B,$A147,Sta!$L:$L,"&gt;1.5"))/$D147</f>
        <v>#DIV/0!</v>
      </c>
      <c r="I147" s="7" t="e">
        <f>COUNTIFS(Sta!$A:$A,$A147,Sta!$L:$L,"&gt;1.5")/$B147</f>
        <v>#DIV/0!</v>
      </c>
      <c r="J147" s="7" t="e">
        <f>COUNTIFS(Sta!$B:$B,$A147,Sta!$L:$L,"&gt;1.5")/$C147</f>
        <v>#DIV/0!</v>
      </c>
      <c r="K147" s="12" t="e">
        <f>(COUNTIFS(Sta!$A:$A,$A147,Sta!$H:$H,"&gt;0.5") +COUNTIFS(Sta!$B:$B,$A147,Sta!$J:$J,"&gt;0.5"))/$D147</f>
        <v>#DIV/0!</v>
      </c>
      <c r="L147" s="7" t="e">
        <f>COUNTIFS(Sta!$A:$A,$A147,Sta!$H:$H,"&gt;0.5")/$B147</f>
        <v>#DIV/0!</v>
      </c>
      <c r="M147" s="7" t="e">
        <f>COUNTIFS(Sta!$B:$B,$A147,Sta!$J:$J,"&gt;0.5")/$C147</f>
        <v>#DIV/0!</v>
      </c>
      <c r="N147" s="12" t="e">
        <f>(COUNTIFS(Sta!$A:$A,$A147,Sta!$H:$H,"&gt;1.5") +COUNTIFS(Sta!$B:$B,$A147,Sta!$J:$J,"&gt;1.5"))/$D147</f>
        <v>#DIV/0!</v>
      </c>
      <c r="O147" s="7" t="e">
        <f>COUNTIFS(Sta!$A:$A,$A147,Sta!$H:$H,"&gt;1.5")/$B147</f>
        <v>#DIV/0!</v>
      </c>
      <c r="P147" s="7" t="e">
        <f>COUNTIFS(Sta!$B:$B,$A147,Sta!$J:$J,"&gt;1.5")/$C147</f>
        <v>#DIV/0!</v>
      </c>
      <c r="Q147" s="12" t="e">
        <f>(COUNTIFS(Sta!$A:$A,$A147,Sta!$I:$I,"&gt;0.5") +COUNTIFS(Sta!$B:$B,$A147,Sta!$K:$K,"&gt;0.5"))/$D147</f>
        <v>#DIV/0!</v>
      </c>
      <c r="R147" s="7" t="e">
        <f>COUNTIFS(Sta!$A:$A,$A147,Sta!$I:$I,"&gt;0.5")/$B147</f>
        <v>#DIV/0!</v>
      </c>
      <c r="S147" s="7" t="e">
        <f>COUNTIFS(Sta!$B:$B,$A147,Sta!$K:$K,"&gt;0.5")/$C147</f>
        <v>#DIV/0!</v>
      </c>
      <c r="T147" s="12" t="e">
        <f>(COUNTIFS(Sta!$A:$A,$A147,Sta!$I:$I,"&gt;1.5") +COUNTIFS(Sta!$B:$B,$A147,Sta!$K:$K,"&gt;1.5"))/$D147</f>
        <v>#DIV/0!</v>
      </c>
      <c r="U147" s="7" t="e">
        <f>COUNTIFS(Sta!$A:$A,$A147,Sta!$I:$I,"&gt;1.5")/$B147</f>
        <v>#DIV/0!</v>
      </c>
      <c r="V147" s="7" t="e">
        <f>COUNTIFS(Sta!$B:$B,$A147,Sta!$K:$K,"&gt;1.5")/$C147</f>
        <v>#DIV/0!</v>
      </c>
    </row>
    <row r="148" spans="1:22" x14ac:dyDescent="0.3">
      <c r="A148" s="62" t="s">
        <v>251</v>
      </c>
      <c r="B148" s="9">
        <f>COUNTIF(Sta!A:A,A148)</f>
        <v>0</v>
      </c>
      <c r="C148" s="4">
        <f>COUNTIF(Sta!B:B,A148)</f>
        <v>0</v>
      </c>
      <c r="D148" s="4">
        <f t="shared" si="5"/>
        <v>0</v>
      </c>
      <c r="E148" s="12" t="e">
        <f>(COUNTIFS(Sta!$A:$A,$A148,Sta!$L:$L,"&gt;0.5") +COUNTIFS(Sta!$B:$B,$A148,Sta!$L:$L,"&gt;0.5"))/$D148</f>
        <v>#DIV/0!</v>
      </c>
      <c r="F148" s="7" t="e">
        <f>COUNTIFS(Sta!$A:$A,$A148,Sta!$L:$L,"&gt;0.5")/$B148</f>
        <v>#DIV/0!</v>
      </c>
      <c r="G148" s="7" t="e">
        <f>COUNTIFS(Sta!$B:$B,$A148,Sta!$L:$L,"&gt;0.5")/$C148</f>
        <v>#DIV/0!</v>
      </c>
      <c r="H148" s="12" t="e">
        <f>(COUNTIFS(Sta!$A:$A,$A148,Sta!$L:$L,"&gt;1.5") +COUNTIFS(Sta!$B:$B,$A148,Sta!$L:$L,"&gt;1.5"))/$D148</f>
        <v>#DIV/0!</v>
      </c>
      <c r="I148" s="7" t="e">
        <f>COUNTIFS(Sta!$A:$A,$A148,Sta!$L:$L,"&gt;1.5")/$B148</f>
        <v>#DIV/0!</v>
      </c>
      <c r="J148" s="7" t="e">
        <f>COUNTIFS(Sta!$B:$B,$A148,Sta!$L:$L,"&gt;1.5")/$C148</f>
        <v>#DIV/0!</v>
      </c>
      <c r="K148" s="12" t="e">
        <f>(COUNTIFS(Sta!$A:$A,$A148,Sta!$H:$H,"&gt;0.5") +COUNTIFS(Sta!$B:$B,$A148,Sta!$J:$J,"&gt;0.5"))/$D148</f>
        <v>#DIV/0!</v>
      </c>
      <c r="L148" s="7" t="e">
        <f>COUNTIFS(Sta!$A:$A,$A148,Sta!$H:$H,"&gt;0.5")/$B148</f>
        <v>#DIV/0!</v>
      </c>
      <c r="M148" s="7" t="e">
        <f>COUNTIFS(Sta!$B:$B,$A148,Sta!$J:$J,"&gt;0.5")/$C148</f>
        <v>#DIV/0!</v>
      </c>
      <c r="N148" s="12" t="e">
        <f>(COUNTIFS(Sta!$A:$A,$A148,Sta!$H:$H,"&gt;1.5") +COUNTIFS(Sta!$B:$B,$A148,Sta!$J:$J,"&gt;1.5"))/$D148</f>
        <v>#DIV/0!</v>
      </c>
      <c r="O148" s="7" t="e">
        <f>COUNTIFS(Sta!$A:$A,$A148,Sta!$H:$H,"&gt;1.5")/$B148</f>
        <v>#DIV/0!</v>
      </c>
      <c r="P148" s="7" t="e">
        <f>COUNTIFS(Sta!$B:$B,$A148,Sta!$J:$J,"&gt;1.5")/$C148</f>
        <v>#DIV/0!</v>
      </c>
      <c r="Q148" s="12" t="e">
        <f>(COUNTIFS(Sta!$A:$A,$A148,Sta!$I:$I,"&gt;0.5") +COUNTIFS(Sta!$B:$B,$A148,Sta!$K:$K,"&gt;0.5"))/$D148</f>
        <v>#DIV/0!</v>
      </c>
      <c r="R148" s="7" t="e">
        <f>COUNTIFS(Sta!$A:$A,$A148,Sta!$I:$I,"&gt;0.5")/$B148</f>
        <v>#DIV/0!</v>
      </c>
      <c r="S148" s="7" t="e">
        <f>COUNTIFS(Sta!$B:$B,$A148,Sta!$K:$K,"&gt;0.5")/$C148</f>
        <v>#DIV/0!</v>
      </c>
      <c r="T148" s="12" t="e">
        <f>(COUNTIFS(Sta!$A:$A,$A148,Sta!$I:$I,"&gt;1.5") +COUNTIFS(Sta!$B:$B,$A148,Sta!$K:$K,"&gt;1.5"))/$D148</f>
        <v>#DIV/0!</v>
      </c>
      <c r="U148" s="7" t="e">
        <f>COUNTIFS(Sta!$A:$A,$A148,Sta!$I:$I,"&gt;1.5")/$B148</f>
        <v>#DIV/0!</v>
      </c>
      <c r="V148" s="7" t="e">
        <f>COUNTIFS(Sta!$B:$B,$A148,Sta!$K:$K,"&gt;1.5")/$C148</f>
        <v>#DIV/0!</v>
      </c>
    </row>
    <row r="149" spans="1:22" x14ac:dyDescent="0.3">
      <c r="A149" s="62" t="s">
        <v>243</v>
      </c>
      <c r="B149" s="9">
        <f>COUNTIF(Sta!A:A,A149)</f>
        <v>0</v>
      </c>
      <c r="C149" s="4">
        <f>COUNTIF(Sta!B:B,A149)</f>
        <v>0</v>
      </c>
      <c r="D149" s="4">
        <f t="shared" si="5"/>
        <v>0</v>
      </c>
      <c r="E149" s="12" t="e">
        <f>(COUNTIFS(Sta!$A:$A,$A149,Sta!$L:$L,"&gt;0.5") +COUNTIFS(Sta!$B:$B,$A149,Sta!$L:$L,"&gt;0.5"))/$D149</f>
        <v>#DIV/0!</v>
      </c>
      <c r="F149" s="7" t="e">
        <f>COUNTIFS(Sta!$A:$A,$A149,Sta!$L:$L,"&gt;0.5")/$B149</f>
        <v>#DIV/0!</v>
      </c>
      <c r="G149" s="7" t="e">
        <f>COUNTIFS(Sta!$B:$B,$A149,Sta!$L:$L,"&gt;0.5")/$C149</f>
        <v>#DIV/0!</v>
      </c>
      <c r="H149" s="12" t="e">
        <f>(COUNTIFS(Sta!$A:$A,$A149,Sta!$L:$L,"&gt;1.5") +COUNTIFS(Sta!$B:$B,$A149,Sta!$L:$L,"&gt;1.5"))/$D149</f>
        <v>#DIV/0!</v>
      </c>
      <c r="I149" s="7" t="e">
        <f>COUNTIFS(Sta!$A:$A,$A149,Sta!$L:$L,"&gt;1.5")/$B149</f>
        <v>#DIV/0!</v>
      </c>
      <c r="J149" s="7" t="e">
        <f>COUNTIFS(Sta!$B:$B,$A149,Sta!$L:$L,"&gt;1.5")/$C149</f>
        <v>#DIV/0!</v>
      </c>
      <c r="K149" s="12" t="e">
        <f>(COUNTIFS(Sta!$A:$A,$A149,Sta!$H:$H,"&gt;0.5") +COUNTIFS(Sta!$B:$B,$A149,Sta!$J:$J,"&gt;0.5"))/$D149</f>
        <v>#DIV/0!</v>
      </c>
      <c r="L149" s="7" t="e">
        <f>COUNTIFS(Sta!$A:$A,$A149,Sta!$H:$H,"&gt;0.5")/$B149</f>
        <v>#DIV/0!</v>
      </c>
      <c r="M149" s="7" t="e">
        <f>COUNTIFS(Sta!$B:$B,$A149,Sta!$J:$J,"&gt;0.5")/$C149</f>
        <v>#DIV/0!</v>
      </c>
      <c r="N149" s="12" t="e">
        <f>(COUNTIFS(Sta!$A:$A,$A149,Sta!$H:$H,"&gt;1.5") +COUNTIFS(Sta!$B:$B,$A149,Sta!$J:$J,"&gt;1.5"))/$D149</f>
        <v>#DIV/0!</v>
      </c>
      <c r="O149" s="7" t="e">
        <f>COUNTIFS(Sta!$A:$A,$A149,Sta!$H:$H,"&gt;1.5")/$B149</f>
        <v>#DIV/0!</v>
      </c>
      <c r="P149" s="7" t="e">
        <f>COUNTIFS(Sta!$B:$B,$A149,Sta!$J:$J,"&gt;1.5")/$C149</f>
        <v>#DIV/0!</v>
      </c>
      <c r="Q149" s="12" t="e">
        <f>(COUNTIFS(Sta!$A:$A,$A149,Sta!$I:$I,"&gt;0.5") +COUNTIFS(Sta!$B:$B,$A149,Sta!$K:$K,"&gt;0.5"))/$D149</f>
        <v>#DIV/0!</v>
      </c>
      <c r="R149" s="7" t="e">
        <f>COUNTIFS(Sta!$A:$A,$A149,Sta!$I:$I,"&gt;0.5")/$B149</f>
        <v>#DIV/0!</v>
      </c>
      <c r="S149" s="7" t="e">
        <f>COUNTIFS(Sta!$B:$B,$A149,Sta!$K:$K,"&gt;0.5")/$C149</f>
        <v>#DIV/0!</v>
      </c>
      <c r="T149" s="12" t="e">
        <f>(COUNTIFS(Sta!$A:$A,$A149,Sta!$I:$I,"&gt;1.5") +COUNTIFS(Sta!$B:$B,$A149,Sta!$K:$K,"&gt;1.5"))/$D149</f>
        <v>#DIV/0!</v>
      </c>
      <c r="U149" s="7" t="e">
        <f>COUNTIFS(Sta!$A:$A,$A149,Sta!$I:$I,"&gt;1.5")/$B149</f>
        <v>#DIV/0!</v>
      </c>
      <c r="V149" s="7" t="e">
        <f>COUNTIFS(Sta!$B:$B,$A149,Sta!$K:$K,"&gt;1.5")/$C149</f>
        <v>#DIV/0!</v>
      </c>
    </row>
    <row r="150" spans="1:22" x14ac:dyDescent="0.3">
      <c r="A150" s="62" t="s">
        <v>257</v>
      </c>
      <c r="B150" s="9">
        <f>COUNTIF(Sta!A:A,A150)</f>
        <v>0</v>
      </c>
      <c r="C150" s="4">
        <f>COUNTIF(Sta!B:B,A150)</f>
        <v>0</v>
      </c>
      <c r="D150" s="4">
        <f t="shared" si="5"/>
        <v>0</v>
      </c>
      <c r="E150" s="12" t="e">
        <f>(COUNTIFS(Sta!$A:$A,$A150,Sta!$L:$L,"&gt;0.5") +COUNTIFS(Sta!$B:$B,$A150,Sta!$L:$L,"&gt;0.5"))/$D150</f>
        <v>#DIV/0!</v>
      </c>
      <c r="F150" s="7" t="e">
        <f>COUNTIFS(Sta!$A:$A,$A150,Sta!$L:$L,"&gt;0.5")/$B150</f>
        <v>#DIV/0!</v>
      </c>
      <c r="G150" s="7" t="e">
        <f>COUNTIFS(Sta!$B:$B,$A150,Sta!$L:$L,"&gt;0.5")/$C150</f>
        <v>#DIV/0!</v>
      </c>
      <c r="H150" s="12" t="e">
        <f>(COUNTIFS(Sta!$A:$A,$A150,Sta!$L:$L,"&gt;1.5") +COUNTIFS(Sta!$B:$B,$A150,Sta!$L:$L,"&gt;1.5"))/$D150</f>
        <v>#DIV/0!</v>
      </c>
      <c r="I150" s="7" t="e">
        <f>COUNTIFS(Sta!$A:$A,$A150,Sta!$L:$L,"&gt;1.5")/$B150</f>
        <v>#DIV/0!</v>
      </c>
      <c r="J150" s="7" t="e">
        <f>COUNTIFS(Sta!$B:$B,$A150,Sta!$L:$L,"&gt;1.5")/$C150</f>
        <v>#DIV/0!</v>
      </c>
      <c r="K150" s="12" t="e">
        <f>(COUNTIFS(Sta!$A:$A,$A150,Sta!$H:$H,"&gt;0.5") +COUNTIFS(Sta!$B:$B,$A150,Sta!$J:$J,"&gt;0.5"))/$D150</f>
        <v>#DIV/0!</v>
      </c>
      <c r="L150" s="7" t="e">
        <f>COUNTIFS(Sta!$A:$A,$A150,Sta!$H:$H,"&gt;0.5")/$B150</f>
        <v>#DIV/0!</v>
      </c>
      <c r="M150" s="7" t="e">
        <f>COUNTIFS(Sta!$B:$B,$A150,Sta!$J:$J,"&gt;0.5")/$C150</f>
        <v>#DIV/0!</v>
      </c>
      <c r="N150" s="12" t="e">
        <f>(COUNTIFS(Sta!$A:$A,$A150,Sta!$H:$H,"&gt;1.5") +COUNTIFS(Sta!$B:$B,$A150,Sta!$J:$J,"&gt;1.5"))/$D150</f>
        <v>#DIV/0!</v>
      </c>
      <c r="O150" s="7" t="e">
        <f>COUNTIFS(Sta!$A:$A,$A150,Sta!$H:$H,"&gt;1.5")/$B150</f>
        <v>#DIV/0!</v>
      </c>
      <c r="P150" s="7" t="e">
        <f>COUNTIFS(Sta!$B:$B,$A150,Sta!$J:$J,"&gt;1.5")/$C150</f>
        <v>#DIV/0!</v>
      </c>
      <c r="Q150" s="12" t="e">
        <f>(COUNTIFS(Sta!$A:$A,$A150,Sta!$I:$I,"&gt;0.5") +COUNTIFS(Sta!$B:$B,$A150,Sta!$K:$K,"&gt;0.5"))/$D150</f>
        <v>#DIV/0!</v>
      </c>
      <c r="R150" s="7" t="e">
        <f>COUNTIFS(Sta!$A:$A,$A150,Sta!$I:$I,"&gt;0.5")/$B150</f>
        <v>#DIV/0!</v>
      </c>
      <c r="S150" s="7" t="e">
        <f>COUNTIFS(Sta!$B:$B,$A150,Sta!$K:$K,"&gt;0.5")/$C150</f>
        <v>#DIV/0!</v>
      </c>
      <c r="T150" s="12" t="e">
        <f>(COUNTIFS(Sta!$A:$A,$A150,Sta!$I:$I,"&gt;1.5") +COUNTIFS(Sta!$B:$B,$A150,Sta!$K:$K,"&gt;1.5"))/$D150</f>
        <v>#DIV/0!</v>
      </c>
      <c r="U150" s="7" t="e">
        <f>COUNTIFS(Sta!$A:$A,$A150,Sta!$I:$I,"&gt;1.5")/$B150</f>
        <v>#DIV/0!</v>
      </c>
      <c r="V150" s="7" t="e">
        <f>COUNTIFS(Sta!$B:$B,$A150,Sta!$K:$K,"&gt;1.5")/$C150</f>
        <v>#DIV/0!</v>
      </c>
    </row>
    <row r="151" spans="1:22" x14ac:dyDescent="0.3">
      <c r="A151" s="62" t="s">
        <v>274</v>
      </c>
      <c r="B151" s="9">
        <f>COUNTIF(Sta!A:A,A151)</f>
        <v>0</v>
      </c>
      <c r="C151" s="4">
        <f>COUNTIF(Sta!B:B,A151)</f>
        <v>0</v>
      </c>
      <c r="D151" s="4">
        <f t="shared" si="5"/>
        <v>0</v>
      </c>
      <c r="E151" s="12" t="e">
        <f>(COUNTIFS(Sta!$A:$A,$A151,Sta!$L:$L,"&gt;0.5") +COUNTIFS(Sta!$B:$B,$A151,Sta!$L:$L,"&gt;0.5"))/$D151</f>
        <v>#DIV/0!</v>
      </c>
      <c r="F151" s="7" t="e">
        <f>COUNTIFS(Sta!$A:$A,$A151,Sta!$L:$L,"&gt;0.5")/$B151</f>
        <v>#DIV/0!</v>
      </c>
      <c r="G151" s="7" t="e">
        <f>COUNTIFS(Sta!$B:$B,$A151,Sta!$L:$L,"&gt;0.5")/$C151</f>
        <v>#DIV/0!</v>
      </c>
      <c r="H151" s="12" t="e">
        <f>(COUNTIFS(Sta!$A:$A,$A151,Sta!$L:$L,"&gt;1.5") +COUNTIFS(Sta!$B:$B,$A151,Sta!$L:$L,"&gt;1.5"))/$D151</f>
        <v>#DIV/0!</v>
      </c>
      <c r="I151" s="7" t="e">
        <f>COUNTIFS(Sta!$A:$A,$A151,Sta!$L:$L,"&gt;1.5")/$B151</f>
        <v>#DIV/0!</v>
      </c>
      <c r="J151" s="7" t="e">
        <f>COUNTIFS(Sta!$B:$B,$A151,Sta!$L:$L,"&gt;1.5")/$C151</f>
        <v>#DIV/0!</v>
      </c>
      <c r="K151" s="12" t="e">
        <f>(COUNTIFS(Sta!$A:$A,$A151,Sta!$H:$H,"&gt;0.5") +COUNTIFS(Sta!$B:$B,$A151,Sta!$J:$J,"&gt;0.5"))/$D151</f>
        <v>#DIV/0!</v>
      </c>
      <c r="L151" s="7" t="e">
        <f>COUNTIFS(Sta!$A:$A,$A151,Sta!$H:$H,"&gt;0.5")/$B151</f>
        <v>#DIV/0!</v>
      </c>
      <c r="M151" s="7" t="e">
        <f>COUNTIFS(Sta!$B:$B,$A151,Sta!$J:$J,"&gt;0.5")/$C151</f>
        <v>#DIV/0!</v>
      </c>
      <c r="N151" s="12" t="e">
        <f>(COUNTIFS(Sta!$A:$A,$A151,Sta!$H:$H,"&gt;1.5") +COUNTIFS(Sta!$B:$B,$A151,Sta!$J:$J,"&gt;1.5"))/$D151</f>
        <v>#DIV/0!</v>
      </c>
      <c r="O151" s="7" t="e">
        <f>COUNTIFS(Sta!$A:$A,$A151,Sta!$H:$H,"&gt;1.5")/$B151</f>
        <v>#DIV/0!</v>
      </c>
      <c r="P151" s="7" t="e">
        <f>COUNTIFS(Sta!$B:$B,$A151,Sta!$J:$J,"&gt;1.5")/$C151</f>
        <v>#DIV/0!</v>
      </c>
      <c r="Q151" s="12" t="e">
        <f>(COUNTIFS(Sta!$A:$A,$A151,Sta!$I:$I,"&gt;0.5") +COUNTIFS(Sta!$B:$B,$A151,Sta!$K:$K,"&gt;0.5"))/$D151</f>
        <v>#DIV/0!</v>
      </c>
      <c r="R151" s="7" t="e">
        <f>COUNTIFS(Sta!$A:$A,$A151,Sta!$I:$I,"&gt;0.5")/$B151</f>
        <v>#DIV/0!</v>
      </c>
      <c r="S151" s="7" t="e">
        <f>COUNTIFS(Sta!$B:$B,$A151,Sta!$K:$K,"&gt;0.5")/$C151</f>
        <v>#DIV/0!</v>
      </c>
      <c r="T151" s="12" t="e">
        <f>(COUNTIFS(Sta!$A:$A,$A151,Sta!$I:$I,"&gt;1.5") +COUNTIFS(Sta!$B:$B,$A151,Sta!$K:$K,"&gt;1.5"))/$D151</f>
        <v>#DIV/0!</v>
      </c>
      <c r="U151" s="7" t="e">
        <f>COUNTIFS(Sta!$A:$A,$A151,Sta!$I:$I,"&gt;1.5")/$B151</f>
        <v>#DIV/0!</v>
      </c>
      <c r="V151" s="7" t="e">
        <f>COUNTIFS(Sta!$B:$B,$A151,Sta!$K:$K,"&gt;1.5")/$C151</f>
        <v>#DIV/0!</v>
      </c>
    </row>
    <row r="152" spans="1:22" x14ac:dyDescent="0.3">
      <c r="A152" s="62" t="s">
        <v>269</v>
      </c>
      <c r="B152" s="9">
        <f>COUNTIF(Sta!A:A,A152)</f>
        <v>0</v>
      </c>
      <c r="C152" s="4">
        <f>COUNTIF(Sta!B:B,A152)</f>
        <v>0</v>
      </c>
      <c r="D152" s="4">
        <f t="shared" si="5"/>
        <v>0</v>
      </c>
      <c r="E152" s="12" t="e">
        <f>(COUNTIFS(Sta!$A:$A,$A152,Sta!$L:$L,"&gt;0.5") +COUNTIFS(Sta!$B:$B,$A152,Sta!$L:$L,"&gt;0.5"))/$D152</f>
        <v>#DIV/0!</v>
      </c>
      <c r="F152" s="7" t="e">
        <f>COUNTIFS(Sta!$A:$A,$A152,Sta!$L:$L,"&gt;0.5")/$B152</f>
        <v>#DIV/0!</v>
      </c>
      <c r="G152" s="7" t="e">
        <f>COUNTIFS(Sta!$B:$B,$A152,Sta!$L:$L,"&gt;0.5")/$C152</f>
        <v>#DIV/0!</v>
      </c>
      <c r="H152" s="12" t="e">
        <f>(COUNTIFS(Sta!$A:$A,$A152,Sta!$L:$L,"&gt;1.5") +COUNTIFS(Sta!$B:$B,$A152,Sta!$L:$L,"&gt;1.5"))/$D152</f>
        <v>#DIV/0!</v>
      </c>
      <c r="I152" s="7" t="e">
        <f>COUNTIFS(Sta!$A:$A,$A152,Sta!$L:$L,"&gt;1.5")/$B152</f>
        <v>#DIV/0!</v>
      </c>
      <c r="J152" s="7" t="e">
        <f>COUNTIFS(Sta!$B:$B,$A152,Sta!$L:$L,"&gt;1.5")/$C152</f>
        <v>#DIV/0!</v>
      </c>
      <c r="K152" s="12" t="e">
        <f>(COUNTIFS(Sta!$A:$A,$A152,Sta!$H:$H,"&gt;0.5") +COUNTIFS(Sta!$B:$B,$A152,Sta!$J:$J,"&gt;0.5"))/$D152</f>
        <v>#DIV/0!</v>
      </c>
      <c r="L152" s="7" t="e">
        <f>COUNTIFS(Sta!$A:$A,$A152,Sta!$H:$H,"&gt;0.5")/$B152</f>
        <v>#DIV/0!</v>
      </c>
      <c r="M152" s="7" t="e">
        <f>COUNTIFS(Sta!$B:$B,$A152,Sta!$J:$J,"&gt;0.5")/$C152</f>
        <v>#DIV/0!</v>
      </c>
      <c r="N152" s="12" t="e">
        <f>(COUNTIFS(Sta!$A:$A,$A152,Sta!$H:$H,"&gt;1.5") +COUNTIFS(Sta!$B:$B,$A152,Sta!$J:$J,"&gt;1.5"))/$D152</f>
        <v>#DIV/0!</v>
      </c>
      <c r="O152" s="7" t="e">
        <f>COUNTIFS(Sta!$A:$A,$A152,Sta!$H:$H,"&gt;1.5")/$B152</f>
        <v>#DIV/0!</v>
      </c>
      <c r="P152" s="7" t="e">
        <f>COUNTIFS(Sta!$B:$B,$A152,Sta!$J:$J,"&gt;1.5")/$C152</f>
        <v>#DIV/0!</v>
      </c>
      <c r="Q152" s="12" t="e">
        <f>(COUNTIFS(Sta!$A:$A,$A152,Sta!$I:$I,"&gt;0.5") +COUNTIFS(Sta!$B:$B,$A152,Sta!$K:$K,"&gt;0.5"))/$D152</f>
        <v>#DIV/0!</v>
      </c>
      <c r="R152" s="7" t="e">
        <f>COUNTIFS(Sta!$A:$A,$A152,Sta!$I:$I,"&gt;0.5")/$B152</f>
        <v>#DIV/0!</v>
      </c>
      <c r="S152" s="7" t="e">
        <f>COUNTIFS(Sta!$B:$B,$A152,Sta!$K:$K,"&gt;0.5")/$C152</f>
        <v>#DIV/0!</v>
      </c>
      <c r="T152" s="12" t="e">
        <f>(COUNTIFS(Sta!$A:$A,$A152,Sta!$I:$I,"&gt;1.5") +COUNTIFS(Sta!$B:$B,$A152,Sta!$K:$K,"&gt;1.5"))/$D152</f>
        <v>#DIV/0!</v>
      </c>
      <c r="U152" s="7" t="e">
        <f>COUNTIFS(Sta!$A:$A,$A152,Sta!$I:$I,"&gt;1.5")/$B152</f>
        <v>#DIV/0!</v>
      </c>
      <c r="V152" s="7" t="e">
        <f>COUNTIFS(Sta!$B:$B,$A152,Sta!$K:$K,"&gt;1.5")/$C152</f>
        <v>#DIV/0!</v>
      </c>
    </row>
    <row r="153" spans="1:22" x14ac:dyDescent="0.3">
      <c r="A153" s="62" t="s">
        <v>264</v>
      </c>
      <c r="B153" s="9">
        <f>COUNTIF(Sta!A:A,A153)</f>
        <v>0</v>
      </c>
      <c r="C153" s="4">
        <f>COUNTIF(Sta!B:B,A153)</f>
        <v>0</v>
      </c>
      <c r="D153" s="4">
        <f t="shared" si="5"/>
        <v>0</v>
      </c>
      <c r="E153" s="12" t="e">
        <f>(COUNTIFS(Sta!$A:$A,$A153,Sta!$L:$L,"&gt;0.5") +COUNTIFS(Sta!$B:$B,$A153,Sta!$L:$L,"&gt;0.5"))/$D153</f>
        <v>#DIV/0!</v>
      </c>
      <c r="F153" s="7" t="e">
        <f>COUNTIFS(Sta!$A:$A,$A153,Sta!$L:$L,"&gt;0.5")/$B153</f>
        <v>#DIV/0!</v>
      </c>
      <c r="G153" s="7" t="e">
        <f>COUNTIFS(Sta!$B:$B,$A153,Sta!$L:$L,"&gt;0.5")/$C153</f>
        <v>#DIV/0!</v>
      </c>
      <c r="H153" s="12" t="e">
        <f>(COUNTIFS(Sta!$A:$A,$A153,Sta!$L:$L,"&gt;1.5") +COUNTIFS(Sta!$B:$B,$A153,Sta!$L:$L,"&gt;1.5"))/$D153</f>
        <v>#DIV/0!</v>
      </c>
      <c r="I153" s="7" t="e">
        <f>COUNTIFS(Sta!$A:$A,$A153,Sta!$L:$L,"&gt;1.5")/$B153</f>
        <v>#DIV/0!</v>
      </c>
      <c r="J153" s="7" t="e">
        <f>COUNTIFS(Sta!$B:$B,$A153,Sta!$L:$L,"&gt;1.5")/$C153</f>
        <v>#DIV/0!</v>
      </c>
      <c r="K153" s="12" t="e">
        <f>(COUNTIFS(Sta!$A:$A,$A153,Sta!$H:$H,"&gt;0.5") +COUNTIFS(Sta!$B:$B,$A153,Sta!$J:$J,"&gt;0.5"))/$D153</f>
        <v>#DIV/0!</v>
      </c>
      <c r="L153" s="7" t="e">
        <f>COUNTIFS(Sta!$A:$A,$A153,Sta!$H:$H,"&gt;0.5")/$B153</f>
        <v>#DIV/0!</v>
      </c>
      <c r="M153" s="7" t="e">
        <f>COUNTIFS(Sta!$B:$B,$A153,Sta!$J:$J,"&gt;0.5")/$C153</f>
        <v>#DIV/0!</v>
      </c>
      <c r="N153" s="12" t="e">
        <f>(COUNTIFS(Sta!$A:$A,$A153,Sta!$H:$H,"&gt;1.5") +COUNTIFS(Sta!$B:$B,$A153,Sta!$J:$J,"&gt;1.5"))/$D153</f>
        <v>#DIV/0!</v>
      </c>
      <c r="O153" s="7" t="e">
        <f>COUNTIFS(Sta!$A:$A,$A153,Sta!$H:$H,"&gt;1.5")/$B153</f>
        <v>#DIV/0!</v>
      </c>
      <c r="P153" s="7" t="e">
        <f>COUNTIFS(Sta!$B:$B,$A153,Sta!$J:$J,"&gt;1.5")/$C153</f>
        <v>#DIV/0!</v>
      </c>
      <c r="Q153" s="12" t="e">
        <f>(COUNTIFS(Sta!$A:$A,$A153,Sta!$I:$I,"&gt;0.5") +COUNTIFS(Sta!$B:$B,$A153,Sta!$K:$K,"&gt;0.5"))/$D153</f>
        <v>#DIV/0!</v>
      </c>
      <c r="R153" s="7" t="e">
        <f>COUNTIFS(Sta!$A:$A,$A153,Sta!$I:$I,"&gt;0.5")/$B153</f>
        <v>#DIV/0!</v>
      </c>
      <c r="S153" s="7" t="e">
        <f>COUNTIFS(Sta!$B:$B,$A153,Sta!$K:$K,"&gt;0.5")/$C153</f>
        <v>#DIV/0!</v>
      </c>
      <c r="T153" s="12" t="e">
        <f>(COUNTIFS(Sta!$A:$A,$A153,Sta!$I:$I,"&gt;1.5") +COUNTIFS(Sta!$B:$B,$A153,Sta!$K:$K,"&gt;1.5"))/$D153</f>
        <v>#DIV/0!</v>
      </c>
      <c r="U153" s="7" t="e">
        <f>COUNTIFS(Sta!$A:$A,$A153,Sta!$I:$I,"&gt;1.5")/$B153</f>
        <v>#DIV/0!</v>
      </c>
      <c r="V153" s="7" t="e">
        <f>COUNTIFS(Sta!$B:$B,$A153,Sta!$K:$K,"&gt;1.5")/$C153</f>
        <v>#DIV/0!</v>
      </c>
    </row>
    <row r="154" spans="1:22" x14ac:dyDescent="0.3">
      <c r="A154" s="62" t="s">
        <v>272</v>
      </c>
      <c r="B154" s="9">
        <f>COUNTIF(Sta!A:A,A154)</f>
        <v>0</v>
      </c>
      <c r="C154" s="4">
        <f>COUNTIF(Sta!B:B,A154)</f>
        <v>0</v>
      </c>
      <c r="D154" s="4">
        <f t="shared" si="5"/>
        <v>0</v>
      </c>
      <c r="E154" s="12" t="e">
        <f>(COUNTIFS(Sta!$A:$A,$A154,Sta!$L:$L,"&gt;0.5") +COUNTIFS(Sta!$B:$B,$A154,Sta!$L:$L,"&gt;0.5"))/$D154</f>
        <v>#DIV/0!</v>
      </c>
      <c r="F154" s="7" t="e">
        <f>COUNTIFS(Sta!$A:$A,$A154,Sta!$L:$L,"&gt;0.5")/$B154</f>
        <v>#DIV/0!</v>
      </c>
      <c r="G154" s="7" t="e">
        <f>COUNTIFS(Sta!$B:$B,$A154,Sta!$L:$L,"&gt;0.5")/$C154</f>
        <v>#DIV/0!</v>
      </c>
      <c r="H154" s="12" t="e">
        <f>(COUNTIFS(Sta!$A:$A,$A154,Sta!$L:$L,"&gt;1.5") +COUNTIFS(Sta!$B:$B,$A154,Sta!$L:$L,"&gt;1.5"))/$D154</f>
        <v>#DIV/0!</v>
      </c>
      <c r="I154" s="7" t="e">
        <f>COUNTIFS(Sta!$A:$A,$A154,Sta!$L:$L,"&gt;1.5")/$B154</f>
        <v>#DIV/0!</v>
      </c>
      <c r="J154" s="7" t="e">
        <f>COUNTIFS(Sta!$B:$B,$A154,Sta!$L:$L,"&gt;1.5")/$C154</f>
        <v>#DIV/0!</v>
      </c>
      <c r="K154" s="12" t="e">
        <f>(COUNTIFS(Sta!$A:$A,$A154,Sta!$H:$H,"&gt;0.5") +COUNTIFS(Sta!$B:$B,$A154,Sta!$J:$J,"&gt;0.5"))/$D154</f>
        <v>#DIV/0!</v>
      </c>
      <c r="L154" s="7" t="e">
        <f>COUNTIFS(Sta!$A:$A,$A154,Sta!$H:$H,"&gt;0.5")/$B154</f>
        <v>#DIV/0!</v>
      </c>
      <c r="M154" s="7" t="e">
        <f>COUNTIFS(Sta!$B:$B,$A154,Sta!$J:$J,"&gt;0.5")/$C154</f>
        <v>#DIV/0!</v>
      </c>
      <c r="N154" s="12" t="e">
        <f>(COUNTIFS(Sta!$A:$A,$A154,Sta!$H:$H,"&gt;1.5") +COUNTIFS(Sta!$B:$B,$A154,Sta!$J:$J,"&gt;1.5"))/$D154</f>
        <v>#DIV/0!</v>
      </c>
      <c r="O154" s="7" t="e">
        <f>COUNTIFS(Sta!$A:$A,$A154,Sta!$H:$H,"&gt;1.5")/$B154</f>
        <v>#DIV/0!</v>
      </c>
      <c r="P154" s="7" t="e">
        <f>COUNTIFS(Sta!$B:$B,$A154,Sta!$J:$J,"&gt;1.5")/$C154</f>
        <v>#DIV/0!</v>
      </c>
      <c r="Q154" s="12" t="e">
        <f>(COUNTIFS(Sta!$A:$A,$A154,Sta!$I:$I,"&gt;0.5") +COUNTIFS(Sta!$B:$B,$A154,Sta!$K:$K,"&gt;0.5"))/$D154</f>
        <v>#DIV/0!</v>
      </c>
      <c r="R154" s="7" t="e">
        <f>COUNTIFS(Sta!$A:$A,$A154,Sta!$I:$I,"&gt;0.5")/$B154</f>
        <v>#DIV/0!</v>
      </c>
      <c r="S154" s="7" t="e">
        <f>COUNTIFS(Sta!$B:$B,$A154,Sta!$K:$K,"&gt;0.5")/$C154</f>
        <v>#DIV/0!</v>
      </c>
      <c r="T154" s="12" t="e">
        <f>(COUNTIFS(Sta!$A:$A,$A154,Sta!$I:$I,"&gt;1.5") +COUNTIFS(Sta!$B:$B,$A154,Sta!$K:$K,"&gt;1.5"))/$D154</f>
        <v>#DIV/0!</v>
      </c>
      <c r="U154" s="7" t="e">
        <f>COUNTIFS(Sta!$A:$A,$A154,Sta!$I:$I,"&gt;1.5")/$B154</f>
        <v>#DIV/0!</v>
      </c>
      <c r="V154" s="7" t="e">
        <f>COUNTIFS(Sta!$B:$B,$A154,Sta!$K:$K,"&gt;1.5")/$C154</f>
        <v>#DIV/0!</v>
      </c>
    </row>
    <row r="155" spans="1:22" x14ac:dyDescent="0.3">
      <c r="A155" s="62" t="s">
        <v>275</v>
      </c>
      <c r="B155" s="9">
        <f>COUNTIF(Sta!A:A,A155)</f>
        <v>0</v>
      </c>
      <c r="C155" s="4">
        <f>COUNTIF(Sta!B:B,A155)</f>
        <v>0</v>
      </c>
      <c r="D155" s="4">
        <f t="shared" si="5"/>
        <v>0</v>
      </c>
      <c r="E155" s="12" t="e">
        <f>(COUNTIFS(Sta!$A:$A,$A155,Sta!$L:$L,"&gt;0.5") +COUNTIFS(Sta!$B:$B,$A155,Sta!$L:$L,"&gt;0.5"))/$D155</f>
        <v>#DIV/0!</v>
      </c>
      <c r="F155" s="7" t="e">
        <f>COUNTIFS(Sta!$A:$A,$A155,Sta!$L:$L,"&gt;0.5")/$B155</f>
        <v>#DIV/0!</v>
      </c>
      <c r="G155" s="7" t="e">
        <f>COUNTIFS(Sta!$B:$B,$A155,Sta!$L:$L,"&gt;0.5")/$C155</f>
        <v>#DIV/0!</v>
      </c>
      <c r="H155" s="12" t="e">
        <f>(COUNTIFS(Sta!$A:$A,$A155,Sta!$L:$L,"&gt;1.5") +COUNTIFS(Sta!$B:$B,$A155,Sta!$L:$L,"&gt;1.5"))/$D155</f>
        <v>#DIV/0!</v>
      </c>
      <c r="I155" s="7" t="e">
        <f>COUNTIFS(Sta!$A:$A,$A155,Sta!$L:$L,"&gt;1.5")/$B155</f>
        <v>#DIV/0!</v>
      </c>
      <c r="J155" s="7" t="e">
        <f>COUNTIFS(Sta!$B:$B,$A155,Sta!$L:$L,"&gt;1.5")/$C155</f>
        <v>#DIV/0!</v>
      </c>
      <c r="K155" s="12" t="e">
        <f>(COUNTIFS(Sta!$A:$A,$A155,Sta!$H:$H,"&gt;0.5") +COUNTIFS(Sta!$B:$B,$A155,Sta!$J:$J,"&gt;0.5"))/$D155</f>
        <v>#DIV/0!</v>
      </c>
      <c r="L155" s="7" t="e">
        <f>COUNTIFS(Sta!$A:$A,$A155,Sta!$H:$H,"&gt;0.5")/$B155</f>
        <v>#DIV/0!</v>
      </c>
      <c r="M155" s="7" t="e">
        <f>COUNTIFS(Sta!$B:$B,$A155,Sta!$J:$J,"&gt;0.5")/$C155</f>
        <v>#DIV/0!</v>
      </c>
      <c r="N155" s="12" t="e">
        <f>(COUNTIFS(Sta!$A:$A,$A155,Sta!$H:$H,"&gt;1.5") +COUNTIFS(Sta!$B:$B,$A155,Sta!$J:$J,"&gt;1.5"))/$D155</f>
        <v>#DIV/0!</v>
      </c>
      <c r="O155" s="7" t="e">
        <f>COUNTIFS(Sta!$A:$A,$A155,Sta!$H:$H,"&gt;1.5")/$B155</f>
        <v>#DIV/0!</v>
      </c>
      <c r="P155" s="7" t="e">
        <f>COUNTIFS(Sta!$B:$B,$A155,Sta!$J:$J,"&gt;1.5")/$C155</f>
        <v>#DIV/0!</v>
      </c>
      <c r="Q155" s="12" t="e">
        <f>(COUNTIFS(Sta!$A:$A,$A155,Sta!$I:$I,"&gt;0.5") +COUNTIFS(Sta!$B:$B,$A155,Sta!$K:$K,"&gt;0.5"))/$D155</f>
        <v>#DIV/0!</v>
      </c>
      <c r="R155" s="7" t="e">
        <f>COUNTIFS(Sta!$A:$A,$A155,Sta!$I:$I,"&gt;0.5")/$B155</f>
        <v>#DIV/0!</v>
      </c>
      <c r="S155" s="7" t="e">
        <f>COUNTIFS(Sta!$B:$B,$A155,Sta!$K:$K,"&gt;0.5")/$C155</f>
        <v>#DIV/0!</v>
      </c>
      <c r="T155" s="12" t="e">
        <f>(COUNTIFS(Sta!$A:$A,$A155,Sta!$I:$I,"&gt;1.5") +COUNTIFS(Sta!$B:$B,$A155,Sta!$K:$K,"&gt;1.5"))/$D155</f>
        <v>#DIV/0!</v>
      </c>
      <c r="U155" s="7" t="e">
        <f>COUNTIFS(Sta!$A:$A,$A155,Sta!$I:$I,"&gt;1.5")/$B155</f>
        <v>#DIV/0!</v>
      </c>
      <c r="V155" s="7" t="e">
        <f>COUNTIFS(Sta!$B:$B,$A155,Sta!$K:$K,"&gt;1.5")/$C155</f>
        <v>#DIV/0!</v>
      </c>
    </row>
    <row r="156" spans="1:22" x14ac:dyDescent="0.3">
      <c r="A156" s="62" t="s">
        <v>273</v>
      </c>
      <c r="B156" s="9">
        <f>COUNTIF(Sta!A:A,A156)</f>
        <v>0</v>
      </c>
      <c r="C156" s="4">
        <f>COUNTIF(Sta!B:B,A156)</f>
        <v>0</v>
      </c>
      <c r="D156" s="4">
        <f t="shared" si="5"/>
        <v>0</v>
      </c>
      <c r="E156" s="12" t="e">
        <f>(COUNTIFS(Sta!$A:$A,$A156,Sta!$L:$L,"&gt;0.5") +COUNTIFS(Sta!$B:$B,$A156,Sta!$L:$L,"&gt;0.5"))/$D156</f>
        <v>#DIV/0!</v>
      </c>
      <c r="F156" s="7" t="e">
        <f>COUNTIFS(Sta!$A:$A,$A156,Sta!$L:$L,"&gt;0.5")/$B156</f>
        <v>#DIV/0!</v>
      </c>
      <c r="G156" s="7" t="e">
        <f>COUNTIFS(Sta!$B:$B,$A156,Sta!$L:$L,"&gt;0.5")/$C156</f>
        <v>#DIV/0!</v>
      </c>
      <c r="H156" s="12" t="e">
        <f>(COUNTIFS(Sta!$A:$A,$A156,Sta!$L:$L,"&gt;1.5") +COUNTIFS(Sta!$B:$B,$A156,Sta!$L:$L,"&gt;1.5"))/$D156</f>
        <v>#DIV/0!</v>
      </c>
      <c r="I156" s="7" t="e">
        <f>COUNTIFS(Sta!$A:$A,$A156,Sta!$L:$L,"&gt;1.5")/$B156</f>
        <v>#DIV/0!</v>
      </c>
      <c r="J156" s="7" t="e">
        <f>COUNTIFS(Sta!$B:$B,$A156,Sta!$L:$L,"&gt;1.5")/$C156</f>
        <v>#DIV/0!</v>
      </c>
      <c r="K156" s="12" t="e">
        <f>(COUNTIFS(Sta!$A:$A,$A156,Sta!$H:$H,"&gt;0.5") +COUNTIFS(Sta!$B:$B,$A156,Sta!$J:$J,"&gt;0.5"))/$D156</f>
        <v>#DIV/0!</v>
      </c>
      <c r="L156" s="7" t="e">
        <f>COUNTIFS(Sta!$A:$A,$A156,Sta!$H:$H,"&gt;0.5")/$B156</f>
        <v>#DIV/0!</v>
      </c>
      <c r="M156" s="7" t="e">
        <f>COUNTIFS(Sta!$B:$B,$A156,Sta!$J:$J,"&gt;0.5")/$C156</f>
        <v>#DIV/0!</v>
      </c>
      <c r="N156" s="12" t="e">
        <f>(COUNTIFS(Sta!$A:$A,$A156,Sta!$H:$H,"&gt;1.5") +COUNTIFS(Sta!$B:$B,$A156,Sta!$J:$J,"&gt;1.5"))/$D156</f>
        <v>#DIV/0!</v>
      </c>
      <c r="O156" s="7" t="e">
        <f>COUNTIFS(Sta!$A:$A,$A156,Sta!$H:$H,"&gt;1.5")/$B156</f>
        <v>#DIV/0!</v>
      </c>
      <c r="P156" s="7" t="e">
        <f>COUNTIFS(Sta!$B:$B,$A156,Sta!$J:$J,"&gt;1.5")/$C156</f>
        <v>#DIV/0!</v>
      </c>
      <c r="Q156" s="12" t="e">
        <f>(COUNTIFS(Sta!$A:$A,$A156,Sta!$I:$I,"&gt;0.5") +COUNTIFS(Sta!$B:$B,$A156,Sta!$K:$K,"&gt;0.5"))/$D156</f>
        <v>#DIV/0!</v>
      </c>
      <c r="R156" s="7" t="e">
        <f>COUNTIFS(Sta!$A:$A,$A156,Sta!$I:$I,"&gt;0.5")/$B156</f>
        <v>#DIV/0!</v>
      </c>
      <c r="S156" s="7" t="e">
        <f>COUNTIFS(Sta!$B:$B,$A156,Sta!$K:$K,"&gt;0.5")/$C156</f>
        <v>#DIV/0!</v>
      </c>
      <c r="T156" s="12" t="e">
        <f>(COUNTIFS(Sta!$A:$A,$A156,Sta!$I:$I,"&gt;1.5") +COUNTIFS(Sta!$B:$B,$A156,Sta!$K:$K,"&gt;1.5"))/$D156</f>
        <v>#DIV/0!</v>
      </c>
      <c r="U156" s="7" t="e">
        <f>COUNTIFS(Sta!$A:$A,$A156,Sta!$I:$I,"&gt;1.5")/$B156</f>
        <v>#DIV/0!</v>
      </c>
      <c r="V156" s="7" t="e">
        <f>COUNTIFS(Sta!$B:$B,$A156,Sta!$K:$K,"&gt;1.5")/$C156</f>
        <v>#DIV/0!</v>
      </c>
    </row>
    <row r="157" spans="1:22" x14ac:dyDescent="0.3">
      <c r="A157" s="62" t="s">
        <v>267</v>
      </c>
      <c r="B157" s="9">
        <f>COUNTIF(Sta!A:A,A157)</f>
        <v>0</v>
      </c>
      <c r="C157" s="4">
        <f>COUNTIF(Sta!B:B,A157)</f>
        <v>0</v>
      </c>
      <c r="D157" s="4">
        <f t="shared" si="5"/>
        <v>0</v>
      </c>
      <c r="E157" s="12" t="e">
        <f>(COUNTIFS(Sta!$A:$A,$A157,Sta!$L:$L,"&gt;0.5") +COUNTIFS(Sta!$B:$B,$A157,Sta!$L:$L,"&gt;0.5"))/$D157</f>
        <v>#DIV/0!</v>
      </c>
      <c r="F157" s="7" t="e">
        <f>COUNTIFS(Sta!$A:$A,$A157,Sta!$L:$L,"&gt;0.5")/$B157</f>
        <v>#DIV/0!</v>
      </c>
      <c r="G157" s="7" t="e">
        <f>COUNTIFS(Sta!$B:$B,$A157,Sta!$L:$L,"&gt;0.5")/$C157</f>
        <v>#DIV/0!</v>
      </c>
      <c r="H157" s="12" t="e">
        <f>(COUNTIFS(Sta!$A:$A,$A157,Sta!$L:$L,"&gt;1.5") +COUNTIFS(Sta!$B:$B,$A157,Sta!$L:$L,"&gt;1.5"))/$D157</f>
        <v>#DIV/0!</v>
      </c>
      <c r="I157" s="7" t="e">
        <f>COUNTIFS(Sta!$A:$A,$A157,Sta!$L:$L,"&gt;1.5")/$B157</f>
        <v>#DIV/0!</v>
      </c>
      <c r="J157" s="7" t="e">
        <f>COUNTIFS(Sta!$B:$B,$A157,Sta!$L:$L,"&gt;1.5")/$C157</f>
        <v>#DIV/0!</v>
      </c>
      <c r="K157" s="12" t="e">
        <f>(COUNTIFS(Sta!$A:$A,$A157,Sta!$H:$H,"&gt;0.5") +COUNTIFS(Sta!$B:$B,$A157,Sta!$J:$J,"&gt;0.5"))/$D157</f>
        <v>#DIV/0!</v>
      </c>
      <c r="L157" s="7" t="e">
        <f>COUNTIFS(Sta!$A:$A,$A157,Sta!$H:$H,"&gt;0.5")/$B157</f>
        <v>#DIV/0!</v>
      </c>
      <c r="M157" s="7" t="e">
        <f>COUNTIFS(Sta!$B:$B,$A157,Sta!$J:$J,"&gt;0.5")/$C157</f>
        <v>#DIV/0!</v>
      </c>
      <c r="N157" s="12" t="e">
        <f>(COUNTIFS(Sta!$A:$A,$A157,Sta!$H:$H,"&gt;1.5") +COUNTIFS(Sta!$B:$B,$A157,Sta!$J:$J,"&gt;1.5"))/$D157</f>
        <v>#DIV/0!</v>
      </c>
      <c r="O157" s="7" t="e">
        <f>COUNTIFS(Sta!$A:$A,$A157,Sta!$H:$H,"&gt;1.5")/$B157</f>
        <v>#DIV/0!</v>
      </c>
      <c r="P157" s="7" t="e">
        <f>COUNTIFS(Sta!$B:$B,$A157,Sta!$J:$J,"&gt;1.5")/$C157</f>
        <v>#DIV/0!</v>
      </c>
      <c r="Q157" s="12" t="e">
        <f>(COUNTIFS(Sta!$A:$A,$A157,Sta!$I:$I,"&gt;0.5") +COUNTIFS(Sta!$B:$B,$A157,Sta!$K:$K,"&gt;0.5"))/$D157</f>
        <v>#DIV/0!</v>
      </c>
      <c r="R157" s="7" t="e">
        <f>COUNTIFS(Sta!$A:$A,$A157,Sta!$I:$I,"&gt;0.5")/$B157</f>
        <v>#DIV/0!</v>
      </c>
      <c r="S157" s="7" t="e">
        <f>COUNTIFS(Sta!$B:$B,$A157,Sta!$K:$K,"&gt;0.5")/$C157</f>
        <v>#DIV/0!</v>
      </c>
      <c r="T157" s="12" t="e">
        <f>(COUNTIFS(Sta!$A:$A,$A157,Sta!$I:$I,"&gt;1.5") +COUNTIFS(Sta!$B:$B,$A157,Sta!$K:$K,"&gt;1.5"))/$D157</f>
        <v>#DIV/0!</v>
      </c>
      <c r="U157" s="7" t="e">
        <f>COUNTIFS(Sta!$A:$A,$A157,Sta!$I:$I,"&gt;1.5")/$B157</f>
        <v>#DIV/0!</v>
      </c>
      <c r="V157" s="7" t="e">
        <f>COUNTIFS(Sta!$B:$B,$A157,Sta!$K:$K,"&gt;1.5")/$C157</f>
        <v>#DIV/0!</v>
      </c>
    </row>
    <row r="158" spans="1:22" x14ac:dyDescent="0.3">
      <c r="A158" s="62" t="s">
        <v>271</v>
      </c>
      <c r="B158" s="9">
        <f>COUNTIF(Sta!A:A,A158)</f>
        <v>0</v>
      </c>
      <c r="C158" s="4">
        <f>COUNTIF(Sta!B:B,A158)</f>
        <v>0</v>
      </c>
      <c r="D158" s="4">
        <f t="shared" si="5"/>
        <v>0</v>
      </c>
      <c r="E158" s="12" t="e">
        <f>(COUNTIFS(Sta!$A:$A,$A158,Sta!$L:$L,"&gt;0.5") +COUNTIFS(Sta!$B:$B,$A158,Sta!$L:$L,"&gt;0.5"))/$D158</f>
        <v>#DIV/0!</v>
      </c>
      <c r="F158" s="7" t="e">
        <f>COUNTIFS(Sta!$A:$A,$A158,Sta!$L:$L,"&gt;0.5")/$B158</f>
        <v>#DIV/0!</v>
      </c>
      <c r="G158" s="7" t="e">
        <f>COUNTIFS(Sta!$B:$B,$A158,Sta!$L:$L,"&gt;0.5")/$C158</f>
        <v>#DIV/0!</v>
      </c>
      <c r="H158" s="12" t="e">
        <f>(COUNTIFS(Sta!$A:$A,$A158,Sta!$L:$L,"&gt;1.5") +COUNTIFS(Sta!$B:$B,$A158,Sta!$L:$L,"&gt;1.5"))/$D158</f>
        <v>#DIV/0!</v>
      </c>
      <c r="I158" s="7" t="e">
        <f>COUNTIFS(Sta!$A:$A,$A158,Sta!$L:$L,"&gt;1.5")/$B158</f>
        <v>#DIV/0!</v>
      </c>
      <c r="J158" s="7" t="e">
        <f>COUNTIFS(Sta!$B:$B,$A158,Sta!$L:$L,"&gt;1.5")/$C158</f>
        <v>#DIV/0!</v>
      </c>
      <c r="K158" s="12" t="e">
        <f>(COUNTIFS(Sta!$A:$A,$A158,Sta!$H:$H,"&gt;0.5") +COUNTIFS(Sta!$B:$B,$A158,Sta!$J:$J,"&gt;0.5"))/$D158</f>
        <v>#DIV/0!</v>
      </c>
      <c r="L158" s="7" t="e">
        <f>COUNTIFS(Sta!$A:$A,$A158,Sta!$H:$H,"&gt;0.5")/$B158</f>
        <v>#DIV/0!</v>
      </c>
      <c r="M158" s="7" t="e">
        <f>COUNTIFS(Sta!$B:$B,$A158,Sta!$J:$J,"&gt;0.5")/$C158</f>
        <v>#DIV/0!</v>
      </c>
      <c r="N158" s="12" t="e">
        <f>(COUNTIFS(Sta!$A:$A,$A158,Sta!$H:$H,"&gt;1.5") +COUNTIFS(Sta!$B:$B,$A158,Sta!$J:$J,"&gt;1.5"))/$D158</f>
        <v>#DIV/0!</v>
      </c>
      <c r="O158" s="7" t="e">
        <f>COUNTIFS(Sta!$A:$A,$A158,Sta!$H:$H,"&gt;1.5")/$B158</f>
        <v>#DIV/0!</v>
      </c>
      <c r="P158" s="7" t="e">
        <f>COUNTIFS(Sta!$B:$B,$A158,Sta!$J:$J,"&gt;1.5")/$C158</f>
        <v>#DIV/0!</v>
      </c>
      <c r="Q158" s="12" t="e">
        <f>(COUNTIFS(Sta!$A:$A,$A158,Sta!$I:$I,"&gt;0.5") +COUNTIFS(Sta!$B:$B,$A158,Sta!$K:$K,"&gt;0.5"))/$D158</f>
        <v>#DIV/0!</v>
      </c>
      <c r="R158" s="7" t="e">
        <f>COUNTIFS(Sta!$A:$A,$A158,Sta!$I:$I,"&gt;0.5")/$B158</f>
        <v>#DIV/0!</v>
      </c>
      <c r="S158" s="7" t="e">
        <f>COUNTIFS(Sta!$B:$B,$A158,Sta!$K:$K,"&gt;0.5")/$C158</f>
        <v>#DIV/0!</v>
      </c>
      <c r="T158" s="12" t="e">
        <f>(COUNTIFS(Sta!$A:$A,$A158,Sta!$I:$I,"&gt;1.5") +COUNTIFS(Sta!$B:$B,$A158,Sta!$K:$K,"&gt;1.5"))/$D158</f>
        <v>#DIV/0!</v>
      </c>
      <c r="U158" s="7" t="e">
        <f>COUNTIFS(Sta!$A:$A,$A158,Sta!$I:$I,"&gt;1.5")/$B158</f>
        <v>#DIV/0!</v>
      </c>
      <c r="V158" s="7" t="e">
        <f>COUNTIFS(Sta!$B:$B,$A158,Sta!$K:$K,"&gt;1.5")/$C158</f>
        <v>#DIV/0!</v>
      </c>
    </row>
    <row r="159" spans="1:22" x14ac:dyDescent="0.3">
      <c r="A159" s="62" t="s">
        <v>263</v>
      </c>
      <c r="B159" s="9">
        <f>COUNTIF(Sta!A:A,A159)</f>
        <v>0</v>
      </c>
      <c r="C159" s="4">
        <f>COUNTIF(Sta!B:B,A159)</f>
        <v>0</v>
      </c>
      <c r="D159" s="4">
        <f t="shared" si="5"/>
        <v>0</v>
      </c>
      <c r="E159" s="12" t="e">
        <f>(COUNTIFS(Sta!$A:$A,$A159,Sta!$L:$L,"&gt;0.5") +COUNTIFS(Sta!$B:$B,$A159,Sta!$L:$L,"&gt;0.5"))/$D159</f>
        <v>#DIV/0!</v>
      </c>
      <c r="F159" s="7" t="e">
        <f>COUNTIFS(Sta!$A:$A,$A159,Sta!$L:$L,"&gt;0.5")/$B159</f>
        <v>#DIV/0!</v>
      </c>
      <c r="G159" s="7" t="e">
        <f>COUNTIFS(Sta!$B:$B,$A159,Sta!$L:$L,"&gt;0.5")/$C159</f>
        <v>#DIV/0!</v>
      </c>
      <c r="H159" s="12" t="e">
        <f>(COUNTIFS(Sta!$A:$A,$A159,Sta!$L:$L,"&gt;1.5") +COUNTIFS(Sta!$B:$B,$A159,Sta!$L:$L,"&gt;1.5"))/$D159</f>
        <v>#DIV/0!</v>
      </c>
      <c r="I159" s="7" t="e">
        <f>COUNTIFS(Sta!$A:$A,$A159,Sta!$L:$L,"&gt;1.5")/$B159</f>
        <v>#DIV/0!</v>
      </c>
      <c r="J159" s="7" t="e">
        <f>COUNTIFS(Sta!$B:$B,$A159,Sta!$L:$L,"&gt;1.5")/$C159</f>
        <v>#DIV/0!</v>
      </c>
      <c r="K159" s="12" t="e">
        <f>(COUNTIFS(Sta!$A:$A,$A159,Sta!$H:$H,"&gt;0.5") +COUNTIFS(Sta!$B:$B,$A159,Sta!$J:$J,"&gt;0.5"))/$D159</f>
        <v>#DIV/0!</v>
      </c>
      <c r="L159" s="7" t="e">
        <f>COUNTIFS(Sta!$A:$A,$A159,Sta!$H:$H,"&gt;0.5")/$B159</f>
        <v>#DIV/0!</v>
      </c>
      <c r="M159" s="7" t="e">
        <f>COUNTIFS(Sta!$B:$B,$A159,Sta!$J:$J,"&gt;0.5")/$C159</f>
        <v>#DIV/0!</v>
      </c>
      <c r="N159" s="12" t="e">
        <f>(COUNTIFS(Sta!$A:$A,$A159,Sta!$H:$H,"&gt;1.5") +COUNTIFS(Sta!$B:$B,$A159,Sta!$J:$J,"&gt;1.5"))/$D159</f>
        <v>#DIV/0!</v>
      </c>
      <c r="O159" s="7" t="e">
        <f>COUNTIFS(Sta!$A:$A,$A159,Sta!$H:$H,"&gt;1.5")/$B159</f>
        <v>#DIV/0!</v>
      </c>
      <c r="P159" s="7" t="e">
        <f>COUNTIFS(Sta!$B:$B,$A159,Sta!$J:$J,"&gt;1.5")/$C159</f>
        <v>#DIV/0!</v>
      </c>
      <c r="Q159" s="12" t="e">
        <f>(COUNTIFS(Sta!$A:$A,$A159,Sta!$I:$I,"&gt;0.5") +COUNTIFS(Sta!$B:$B,$A159,Sta!$K:$K,"&gt;0.5"))/$D159</f>
        <v>#DIV/0!</v>
      </c>
      <c r="R159" s="7" t="e">
        <f>COUNTIFS(Sta!$A:$A,$A159,Sta!$I:$I,"&gt;0.5")/$B159</f>
        <v>#DIV/0!</v>
      </c>
      <c r="S159" s="7" t="e">
        <f>COUNTIFS(Sta!$B:$B,$A159,Sta!$K:$K,"&gt;0.5")/$C159</f>
        <v>#DIV/0!</v>
      </c>
      <c r="T159" s="12" t="e">
        <f>(COUNTIFS(Sta!$A:$A,$A159,Sta!$I:$I,"&gt;1.5") +COUNTIFS(Sta!$B:$B,$A159,Sta!$K:$K,"&gt;1.5"))/$D159</f>
        <v>#DIV/0!</v>
      </c>
      <c r="U159" s="7" t="e">
        <f>COUNTIFS(Sta!$A:$A,$A159,Sta!$I:$I,"&gt;1.5")/$B159</f>
        <v>#DIV/0!</v>
      </c>
      <c r="V159" s="7" t="e">
        <f>COUNTIFS(Sta!$B:$B,$A159,Sta!$K:$K,"&gt;1.5")/$C159</f>
        <v>#DIV/0!</v>
      </c>
    </row>
    <row r="160" spans="1:22" x14ac:dyDescent="0.3">
      <c r="A160" s="62" t="s">
        <v>268</v>
      </c>
      <c r="B160" s="9">
        <f>COUNTIF(Sta!A:A,A160)</f>
        <v>0</v>
      </c>
      <c r="C160" s="4">
        <f>COUNTIF(Sta!B:B,A160)</f>
        <v>0</v>
      </c>
      <c r="D160" s="4">
        <f t="shared" si="5"/>
        <v>0</v>
      </c>
      <c r="E160" s="12" t="e">
        <f>(COUNTIFS(Sta!$A:$A,$A160,Sta!$L:$L,"&gt;0.5") +COUNTIFS(Sta!$B:$B,$A160,Sta!$L:$L,"&gt;0.5"))/$D160</f>
        <v>#DIV/0!</v>
      </c>
      <c r="F160" s="7" t="e">
        <f>COUNTIFS(Sta!$A:$A,$A160,Sta!$L:$L,"&gt;0.5")/$B160</f>
        <v>#DIV/0!</v>
      </c>
      <c r="G160" s="7" t="e">
        <f>COUNTIFS(Sta!$B:$B,$A160,Sta!$L:$L,"&gt;0.5")/$C160</f>
        <v>#DIV/0!</v>
      </c>
      <c r="H160" s="12" t="e">
        <f>(COUNTIFS(Sta!$A:$A,$A160,Sta!$L:$L,"&gt;1.5") +COUNTIFS(Sta!$B:$B,$A160,Sta!$L:$L,"&gt;1.5"))/$D160</f>
        <v>#DIV/0!</v>
      </c>
      <c r="I160" s="7" t="e">
        <f>COUNTIFS(Sta!$A:$A,$A160,Sta!$L:$L,"&gt;1.5")/$B160</f>
        <v>#DIV/0!</v>
      </c>
      <c r="J160" s="7" t="e">
        <f>COUNTIFS(Sta!$B:$B,$A160,Sta!$L:$L,"&gt;1.5")/$C160</f>
        <v>#DIV/0!</v>
      </c>
      <c r="K160" s="12" t="e">
        <f>(COUNTIFS(Sta!$A:$A,$A160,Sta!$H:$H,"&gt;0.5") +COUNTIFS(Sta!$B:$B,$A160,Sta!$J:$J,"&gt;0.5"))/$D160</f>
        <v>#DIV/0!</v>
      </c>
      <c r="L160" s="7" t="e">
        <f>COUNTIFS(Sta!$A:$A,$A160,Sta!$H:$H,"&gt;0.5")/$B160</f>
        <v>#DIV/0!</v>
      </c>
      <c r="M160" s="7" t="e">
        <f>COUNTIFS(Sta!$B:$B,$A160,Sta!$J:$J,"&gt;0.5")/$C160</f>
        <v>#DIV/0!</v>
      </c>
      <c r="N160" s="12" t="e">
        <f>(COUNTIFS(Sta!$A:$A,$A160,Sta!$H:$H,"&gt;1.5") +COUNTIFS(Sta!$B:$B,$A160,Sta!$J:$J,"&gt;1.5"))/$D160</f>
        <v>#DIV/0!</v>
      </c>
      <c r="O160" s="7" t="e">
        <f>COUNTIFS(Sta!$A:$A,$A160,Sta!$H:$H,"&gt;1.5")/$B160</f>
        <v>#DIV/0!</v>
      </c>
      <c r="P160" s="7" t="e">
        <f>COUNTIFS(Sta!$B:$B,$A160,Sta!$J:$J,"&gt;1.5")/$C160</f>
        <v>#DIV/0!</v>
      </c>
      <c r="Q160" s="12" t="e">
        <f>(COUNTIFS(Sta!$A:$A,$A160,Sta!$I:$I,"&gt;0.5") +COUNTIFS(Sta!$B:$B,$A160,Sta!$K:$K,"&gt;0.5"))/$D160</f>
        <v>#DIV/0!</v>
      </c>
      <c r="R160" s="7" t="e">
        <f>COUNTIFS(Sta!$A:$A,$A160,Sta!$I:$I,"&gt;0.5")/$B160</f>
        <v>#DIV/0!</v>
      </c>
      <c r="S160" s="7" t="e">
        <f>COUNTIFS(Sta!$B:$B,$A160,Sta!$K:$K,"&gt;0.5")/$C160</f>
        <v>#DIV/0!</v>
      </c>
      <c r="T160" s="12" t="e">
        <f>(COUNTIFS(Sta!$A:$A,$A160,Sta!$I:$I,"&gt;1.5") +COUNTIFS(Sta!$B:$B,$A160,Sta!$K:$K,"&gt;1.5"))/$D160</f>
        <v>#DIV/0!</v>
      </c>
      <c r="U160" s="7" t="e">
        <f>COUNTIFS(Sta!$A:$A,$A160,Sta!$I:$I,"&gt;1.5")/$B160</f>
        <v>#DIV/0!</v>
      </c>
      <c r="V160" s="7" t="e">
        <f>COUNTIFS(Sta!$B:$B,$A160,Sta!$K:$K,"&gt;1.5")/$C160</f>
        <v>#DIV/0!</v>
      </c>
    </row>
    <row r="161" spans="1:22" x14ac:dyDescent="0.3">
      <c r="A161" s="62" t="s">
        <v>276</v>
      </c>
      <c r="B161" s="9">
        <f>COUNTIF(Sta!A:A,A161)</f>
        <v>0</v>
      </c>
      <c r="C161" s="4">
        <f>COUNTIF(Sta!B:B,A161)</f>
        <v>0</v>
      </c>
      <c r="D161" s="4">
        <f t="shared" si="5"/>
        <v>0</v>
      </c>
      <c r="E161" s="12" t="e">
        <f>(COUNTIFS(Sta!$A:$A,$A161,Sta!$L:$L,"&gt;0.5") +COUNTIFS(Sta!$B:$B,$A161,Sta!$L:$L,"&gt;0.5"))/$D161</f>
        <v>#DIV/0!</v>
      </c>
      <c r="F161" s="7" t="e">
        <f>COUNTIFS(Sta!$A:$A,$A161,Sta!$L:$L,"&gt;0.5")/$B161</f>
        <v>#DIV/0!</v>
      </c>
      <c r="G161" s="7" t="e">
        <f>COUNTIFS(Sta!$B:$B,$A161,Sta!$L:$L,"&gt;0.5")/$C161</f>
        <v>#DIV/0!</v>
      </c>
      <c r="H161" s="12" t="e">
        <f>(COUNTIFS(Sta!$A:$A,$A161,Sta!$L:$L,"&gt;1.5") +COUNTIFS(Sta!$B:$B,$A161,Sta!$L:$L,"&gt;1.5"))/$D161</f>
        <v>#DIV/0!</v>
      </c>
      <c r="I161" s="7" t="e">
        <f>COUNTIFS(Sta!$A:$A,$A161,Sta!$L:$L,"&gt;1.5")/$B161</f>
        <v>#DIV/0!</v>
      </c>
      <c r="J161" s="7" t="e">
        <f>COUNTIFS(Sta!$B:$B,$A161,Sta!$L:$L,"&gt;1.5")/$C161</f>
        <v>#DIV/0!</v>
      </c>
      <c r="K161" s="12" t="e">
        <f>(COUNTIFS(Sta!$A:$A,$A161,Sta!$H:$H,"&gt;0.5") +COUNTIFS(Sta!$B:$B,$A161,Sta!$J:$J,"&gt;0.5"))/$D161</f>
        <v>#DIV/0!</v>
      </c>
      <c r="L161" s="7" t="e">
        <f>COUNTIFS(Sta!$A:$A,$A161,Sta!$H:$H,"&gt;0.5")/$B161</f>
        <v>#DIV/0!</v>
      </c>
      <c r="M161" s="7" t="e">
        <f>COUNTIFS(Sta!$B:$B,$A161,Sta!$J:$J,"&gt;0.5")/$C161</f>
        <v>#DIV/0!</v>
      </c>
      <c r="N161" s="12" t="e">
        <f>(COUNTIFS(Sta!$A:$A,$A161,Sta!$H:$H,"&gt;1.5") +COUNTIFS(Sta!$B:$B,$A161,Sta!$J:$J,"&gt;1.5"))/$D161</f>
        <v>#DIV/0!</v>
      </c>
      <c r="O161" s="7" t="e">
        <f>COUNTIFS(Sta!$A:$A,$A161,Sta!$H:$H,"&gt;1.5")/$B161</f>
        <v>#DIV/0!</v>
      </c>
      <c r="P161" s="7" t="e">
        <f>COUNTIFS(Sta!$B:$B,$A161,Sta!$J:$J,"&gt;1.5")/$C161</f>
        <v>#DIV/0!</v>
      </c>
      <c r="Q161" s="12" t="e">
        <f>(COUNTIFS(Sta!$A:$A,$A161,Sta!$I:$I,"&gt;0.5") +COUNTIFS(Sta!$B:$B,$A161,Sta!$K:$K,"&gt;0.5"))/$D161</f>
        <v>#DIV/0!</v>
      </c>
      <c r="R161" s="7" t="e">
        <f>COUNTIFS(Sta!$A:$A,$A161,Sta!$I:$I,"&gt;0.5")/$B161</f>
        <v>#DIV/0!</v>
      </c>
      <c r="S161" s="7" t="e">
        <f>COUNTIFS(Sta!$B:$B,$A161,Sta!$K:$K,"&gt;0.5")/$C161</f>
        <v>#DIV/0!</v>
      </c>
      <c r="T161" s="12" t="e">
        <f>(COUNTIFS(Sta!$A:$A,$A161,Sta!$I:$I,"&gt;1.5") +COUNTIFS(Sta!$B:$B,$A161,Sta!$K:$K,"&gt;1.5"))/$D161</f>
        <v>#DIV/0!</v>
      </c>
      <c r="U161" s="7" t="e">
        <f>COUNTIFS(Sta!$A:$A,$A161,Sta!$I:$I,"&gt;1.5")/$B161</f>
        <v>#DIV/0!</v>
      </c>
      <c r="V161" s="7" t="e">
        <f>COUNTIFS(Sta!$B:$B,$A161,Sta!$K:$K,"&gt;1.5")/$C161</f>
        <v>#DIV/0!</v>
      </c>
    </row>
    <row r="162" spans="1:22" x14ac:dyDescent="0.3">
      <c r="A162" s="62" t="s">
        <v>270</v>
      </c>
      <c r="B162" s="9">
        <f>COUNTIF(Sta!A:A,A162)</f>
        <v>0</v>
      </c>
      <c r="C162" s="4">
        <f>COUNTIF(Sta!B:B,A162)</f>
        <v>0</v>
      </c>
      <c r="D162" s="4">
        <f t="shared" si="5"/>
        <v>0</v>
      </c>
      <c r="E162" s="12" t="e">
        <f>(COUNTIFS(Sta!$A:$A,$A162,Sta!$L:$L,"&gt;0.5") +COUNTIFS(Sta!$B:$B,$A162,Sta!$L:$L,"&gt;0.5"))/$D162</f>
        <v>#DIV/0!</v>
      </c>
      <c r="F162" s="7" t="e">
        <f>COUNTIFS(Sta!$A:$A,$A162,Sta!$L:$L,"&gt;0.5")/$B162</f>
        <v>#DIV/0!</v>
      </c>
      <c r="G162" s="7" t="e">
        <f>COUNTIFS(Sta!$B:$B,$A162,Sta!$L:$L,"&gt;0.5")/$C162</f>
        <v>#DIV/0!</v>
      </c>
      <c r="H162" s="12" t="e">
        <f>(COUNTIFS(Sta!$A:$A,$A162,Sta!$L:$L,"&gt;1.5") +COUNTIFS(Sta!$B:$B,$A162,Sta!$L:$L,"&gt;1.5"))/$D162</f>
        <v>#DIV/0!</v>
      </c>
      <c r="I162" s="7" t="e">
        <f>COUNTIFS(Sta!$A:$A,$A162,Sta!$L:$L,"&gt;1.5")/$B162</f>
        <v>#DIV/0!</v>
      </c>
      <c r="J162" s="7" t="e">
        <f>COUNTIFS(Sta!$B:$B,$A162,Sta!$L:$L,"&gt;1.5")/$C162</f>
        <v>#DIV/0!</v>
      </c>
      <c r="K162" s="12" t="e">
        <f>(COUNTIFS(Sta!$A:$A,$A162,Sta!$H:$H,"&gt;0.5") +COUNTIFS(Sta!$B:$B,$A162,Sta!$J:$J,"&gt;0.5"))/$D162</f>
        <v>#DIV/0!</v>
      </c>
      <c r="L162" s="7" t="e">
        <f>COUNTIFS(Sta!$A:$A,$A162,Sta!$H:$H,"&gt;0.5")/$B162</f>
        <v>#DIV/0!</v>
      </c>
      <c r="M162" s="7" t="e">
        <f>COUNTIFS(Sta!$B:$B,$A162,Sta!$J:$J,"&gt;0.5")/$C162</f>
        <v>#DIV/0!</v>
      </c>
      <c r="N162" s="12" t="e">
        <f>(COUNTIFS(Sta!$A:$A,$A162,Sta!$H:$H,"&gt;1.5") +COUNTIFS(Sta!$B:$B,$A162,Sta!$J:$J,"&gt;1.5"))/$D162</f>
        <v>#DIV/0!</v>
      </c>
      <c r="O162" s="7" t="e">
        <f>COUNTIFS(Sta!$A:$A,$A162,Sta!$H:$H,"&gt;1.5")/$B162</f>
        <v>#DIV/0!</v>
      </c>
      <c r="P162" s="7" t="e">
        <f>COUNTIFS(Sta!$B:$B,$A162,Sta!$J:$J,"&gt;1.5")/$C162</f>
        <v>#DIV/0!</v>
      </c>
      <c r="Q162" s="12" t="e">
        <f>(COUNTIFS(Sta!$A:$A,$A162,Sta!$I:$I,"&gt;0.5") +COUNTIFS(Sta!$B:$B,$A162,Sta!$K:$K,"&gt;0.5"))/$D162</f>
        <v>#DIV/0!</v>
      </c>
      <c r="R162" s="7" t="e">
        <f>COUNTIFS(Sta!$A:$A,$A162,Sta!$I:$I,"&gt;0.5")/$B162</f>
        <v>#DIV/0!</v>
      </c>
      <c r="S162" s="7" t="e">
        <f>COUNTIFS(Sta!$B:$B,$A162,Sta!$K:$K,"&gt;0.5")/$C162</f>
        <v>#DIV/0!</v>
      </c>
      <c r="T162" s="12" t="e">
        <f>(COUNTIFS(Sta!$A:$A,$A162,Sta!$I:$I,"&gt;1.5") +COUNTIFS(Sta!$B:$B,$A162,Sta!$K:$K,"&gt;1.5"))/$D162</f>
        <v>#DIV/0!</v>
      </c>
      <c r="U162" s="7" t="e">
        <f>COUNTIFS(Sta!$A:$A,$A162,Sta!$I:$I,"&gt;1.5")/$B162</f>
        <v>#DIV/0!</v>
      </c>
      <c r="V162" s="7" t="e">
        <f>COUNTIFS(Sta!$B:$B,$A162,Sta!$K:$K,"&gt;1.5")/$C162</f>
        <v>#DIV/0!</v>
      </c>
    </row>
    <row r="163" spans="1:22" x14ac:dyDescent="0.3">
      <c r="A163" s="62" t="s">
        <v>261</v>
      </c>
      <c r="B163" s="9">
        <f>COUNTIF(Sta!A:A,A163)</f>
        <v>0</v>
      </c>
      <c r="C163" s="4">
        <f>COUNTIF(Sta!B:B,A163)</f>
        <v>0</v>
      </c>
      <c r="D163" s="4">
        <f t="shared" si="5"/>
        <v>0</v>
      </c>
      <c r="E163" s="12" t="e">
        <f>(COUNTIFS(Sta!$A:$A,$A163,Sta!$L:$L,"&gt;0.5") +COUNTIFS(Sta!$B:$B,$A163,Sta!$L:$L,"&gt;0.5"))/$D163</f>
        <v>#DIV/0!</v>
      </c>
      <c r="F163" s="7" t="e">
        <f>COUNTIFS(Sta!$A:$A,$A163,Sta!$L:$L,"&gt;0.5")/$B163</f>
        <v>#DIV/0!</v>
      </c>
      <c r="G163" s="7" t="e">
        <f>COUNTIFS(Sta!$B:$B,$A163,Sta!$L:$L,"&gt;0.5")/$C163</f>
        <v>#DIV/0!</v>
      </c>
      <c r="H163" s="12" t="e">
        <f>(COUNTIFS(Sta!$A:$A,$A163,Sta!$L:$L,"&gt;1.5") +COUNTIFS(Sta!$B:$B,$A163,Sta!$L:$L,"&gt;1.5"))/$D163</f>
        <v>#DIV/0!</v>
      </c>
      <c r="I163" s="7" t="e">
        <f>COUNTIFS(Sta!$A:$A,$A163,Sta!$L:$L,"&gt;1.5")/$B163</f>
        <v>#DIV/0!</v>
      </c>
      <c r="J163" s="7" t="e">
        <f>COUNTIFS(Sta!$B:$B,$A163,Sta!$L:$L,"&gt;1.5")/$C163</f>
        <v>#DIV/0!</v>
      </c>
      <c r="K163" s="12" t="e">
        <f>(COUNTIFS(Sta!$A:$A,$A163,Sta!$H:$H,"&gt;0.5") +COUNTIFS(Sta!$B:$B,$A163,Sta!$J:$J,"&gt;0.5"))/$D163</f>
        <v>#DIV/0!</v>
      </c>
      <c r="L163" s="7" t="e">
        <f>COUNTIFS(Sta!$A:$A,$A163,Sta!$H:$H,"&gt;0.5")/$B163</f>
        <v>#DIV/0!</v>
      </c>
      <c r="M163" s="7" t="e">
        <f>COUNTIFS(Sta!$B:$B,$A163,Sta!$J:$J,"&gt;0.5")/$C163</f>
        <v>#DIV/0!</v>
      </c>
      <c r="N163" s="12" t="e">
        <f>(COUNTIFS(Sta!$A:$A,$A163,Sta!$H:$H,"&gt;1.5") +COUNTIFS(Sta!$B:$B,$A163,Sta!$J:$J,"&gt;1.5"))/$D163</f>
        <v>#DIV/0!</v>
      </c>
      <c r="O163" s="7" t="e">
        <f>COUNTIFS(Sta!$A:$A,$A163,Sta!$H:$H,"&gt;1.5")/$B163</f>
        <v>#DIV/0!</v>
      </c>
      <c r="P163" s="7" t="e">
        <f>COUNTIFS(Sta!$B:$B,$A163,Sta!$J:$J,"&gt;1.5")/$C163</f>
        <v>#DIV/0!</v>
      </c>
      <c r="Q163" s="12" t="e">
        <f>(COUNTIFS(Sta!$A:$A,$A163,Sta!$I:$I,"&gt;0.5") +COUNTIFS(Sta!$B:$B,$A163,Sta!$K:$K,"&gt;0.5"))/$D163</f>
        <v>#DIV/0!</v>
      </c>
      <c r="R163" s="7" t="e">
        <f>COUNTIFS(Sta!$A:$A,$A163,Sta!$I:$I,"&gt;0.5")/$B163</f>
        <v>#DIV/0!</v>
      </c>
      <c r="S163" s="7" t="e">
        <f>COUNTIFS(Sta!$B:$B,$A163,Sta!$K:$K,"&gt;0.5")/$C163</f>
        <v>#DIV/0!</v>
      </c>
      <c r="T163" s="12" t="e">
        <f>(COUNTIFS(Sta!$A:$A,$A163,Sta!$I:$I,"&gt;1.5") +COUNTIFS(Sta!$B:$B,$A163,Sta!$K:$K,"&gt;1.5"))/$D163</f>
        <v>#DIV/0!</v>
      </c>
      <c r="U163" s="7" t="e">
        <f>COUNTIFS(Sta!$A:$A,$A163,Sta!$I:$I,"&gt;1.5")/$B163</f>
        <v>#DIV/0!</v>
      </c>
      <c r="V163" s="7" t="e">
        <f>COUNTIFS(Sta!$B:$B,$A163,Sta!$K:$K,"&gt;1.5")/$C163</f>
        <v>#DIV/0!</v>
      </c>
    </row>
    <row r="164" spans="1:22" x14ac:dyDescent="0.3">
      <c r="A164" s="62" t="s">
        <v>266</v>
      </c>
      <c r="B164" s="9">
        <f>COUNTIF(Sta!A:A,A164)</f>
        <v>0</v>
      </c>
      <c r="C164" s="4">
        <f>COUNTIF(Sta!B:B,A164)</f>
        <v>0</v>
      </c>
      <c r="D164" s="4">
        <f t="shared" si="5"/>
        <v>0</v>
      </c>
      <c r="E164" s="12" t="e">
        <f>(COUNTIFS(Sta!$A:$A,$A164,Sta!$L:$L,"&gt;0.5") +COUNTIFS(Sta!$B:$B,$A164,Sta!$L:$L,"&gt;0.5"))/$D164</f>
        <v>#DIV/0!</v>
      </c>
      <c r="F164" s="7" t="e">
        <f>COUNTIFS(Sta!$A:$A,$A164,Sta!$L:$L,"&gt;0.5")/$B164</f>
        <v>#DIV/0!</v>
      </c>
      <c r="G164" s="7" t="e">
        <f>COUNTIFS(Sta!$B:$B,$A164,Sta!$L:$L,"&gt;0.5")/$C164</f>
        <v>#DIV/0!</v>
      </c>
      <c r="H164" s="12" t="e">
        <f>(COUNTIFS(Sta!$A:$A,$A164,Sta!$L:$L,"&gt;1.5") +COUNTIFS(Sta!$B:$B,$A164,Sta!$L:$L,"&gt;1.5"))/$D164</f>
        <v>#DIV/0!</v>
      </c>
      <c r="I164" s="7" t="e">
        <f>COUNTIFS(Sta!$A:$A,$A164,Sta!$L:$L,"&gt;1.5")/$B164</f>
        <v>#DIV/0!</v>
      </c>
      <c r="J164" s="7" t="e">
        <f>COUNTIFS(Sta!$B:$B,$A164,Sta!$L:$L,"&gt;1.5")/$C164</f>
        <v>#DIV/0!</v>
      </c>
      <c r="K164" s="12" t="e">
        <f>(COUNTIFS(Sta!$A:$A,$A164,Sta!$H:$H,"&gt;0.5") +COUNTIFS(Sta!$B:$B,$A164,Sta!$J:$J,"&gt;0.5"))/$D164</f>
        <v>#DIV/0!</v>
      </c>
      <c r="L164" s="7" t="e">
        <f>COUNTIFS(Sta!$A:$A,$A164,Sta!$H:$H,"&gt;0.5")/$B164</f>
        <v>#DIV/0!</v>
      </c>
      <c r="M164" s="7" t="e">
        <f>COUNTIFS(Sta!$B:$B,$A164,Sta!$J:$J,"&gt;0.5")/$C164</f>
        <v>#DIV/0!</v>
      </c>
      <c r="N164" s="12" t="e">
        <f>(COUNTIFS(Sta!$A:$A,$A164,Sta!$H:$H,"&gt;1.5") +COUNTIFS(Sta!$B:$B,$A164,Sta!$J:$J,"&gt;1.5"))/$D164</f>
        <v>#DIV/0!</v>
      </c>
      <c r="O164" s="7" t="e">
        <f>COUNTIFS(Sta!$A:$A,$A164,Sta!$H:$H,"&gt;1.5")/$B164</f>
        <v>#DIV/0!</v>
      </c>
      <c r="P164" s="7" t="e">
        <f>COUNTIFS(Sta!$B:$B,$A164,Sta!$J:$J,"&gt;1.5")/$C164</f>
        <v>#DIV/0!</v>
      </c>
      <c r="Q164" s="12" t="e">
        <f>(COUNTIFS(Sta!$A:$A,$A164,Sta!$I:$I,"&gt;0.5") +COUNTIFS(Sta!$B:$B,$A164,Sta!$K:$K,"&gt;0.5"))/$D164</f>
        <v>#DIV/0!</v>
      </c>
      <c r="R164" s="7" t="e">
        <f>COUNTIFS(Sta!$A:$A,$A164,Sta!$I:$I,"&gt;0.5")/$B164</f>
        <v>#DIV/0!</v>
      </c>
      <c r="S164" s="7" t="e">
        <f>COUNTIFS(Sta!$B:$B,$A164,Sta!$K:$K,"&gt;0.5")/$C164</f>
        <v>#DIV/0!</v>
      </c>
      <c r="T164" s="12" t="e">
        <f>(COUNTIFS(Sta!$A:$A,$A164,Sta!$I:$I,"&gt;1.5") +COUNTIFS(Sta!$B:$B,$A164,Sta!$K:$K,"&gt;1.5"))/$D164</f>
        <v>#DIV/0!</v>
      </c>
      <c r="U164" s="7" t="e">
        <f>COUNTIFS(Sta!$A:$A,$A164,Sta!$I:$I,"&gt;1.5")/$B164</f>
        <v>#DIV/0!</v>
      </c>
      <c r="V164" s="7" t="e">
        <f>COUNTIFS(Sta!$B:$B,$A164,Sta!$K:$K,"&gt;1.5")/$C164</f>
        <v>#DIV/0!</v>
      </c>
    </row>
    <row r="165" spans="1:22" x14ac:dyDescent="0.3">
      <c r="A165" s="62" t="s">
        <v>260</v>
      </c>
      <c r="B165" s="9">
        <f>COUNTIF(Sta!A:A,A165)</f>
        <v>0</v>
      </c>
      <c r="C165" s="4">
        <f>COUNTIF(Sta!B:B,A165)</f>
        <v>0</v>
      </c>
      <c r="D165" s="4">
        <f t="shared" si="5"/>
        <v>0</v>
      </c>
      <c r="E165" s="12" t="e">
        <f>(COUNTIFS(Sta!$A:$A,$A165,Sta!$L:$L,"&gt;0.5") +COUNTIFS(Sta!$B:$B,$A165,Sta!$L:$L,"&gt;0.5"))/$D165</f>
        <v>#DIV/0!</v>
      </c>
      <c r="F165" s="7" t="e">
        <f>COUNTIFS(Sta!$A:$A,$A165,Sta!$L:$L,"&gt;0.5")/$B165</f>
        <v>#DIV/0!</v>
      </c>
      <c r="G165" s="7" t="e">
        <f>COUNTIFS(Sta!$B:$B,$A165,Sta!$L:$L,"&gt;0.5")/$C165</f>
        <v>#DIV/0!</v>
      </c>
      <c r="H165" s="12" t="e">
        <f>(COUNTIFS(Sta!$A:$A,$A165,Sta!$L:$L,"&gt;1.5") +COUNTIFS(Sta!$B:$B,$A165,Sta!$L:$L,"&gt;1.5"))/$D165</f>
        <v>#DIV/0!</v>
      </c>
      <c r="I165" s="7" t="e">
        <f>COUNTIFS(Sta!$A:$A,$A165,Sta!$L:$L,"&gt;1.5")/$B165</f>
        <v>#DIV/0!</v>
      </c>
      <c r="J165" s="7" t="e">
        <f>COUNTIFS(Sta!$B:$B,$A165,Sta!$L:$L,"&gt;1.5")/$C165</f>
        <v>#DIV/0!</v>
      </c>
      <c r="K165" s="12" t="e">
        <f>(COUNTIFS(Sta!$A:$A,$A165,Sta!$H:$H,"&gt;0.5") +COUNTIFS(Sta!$B:$B,$A165,Sta!$J:$J,"&gt;0.5"))/$D165</f>
        <v>#DIV/0!</v>
      </c>
      <c r="L165" s="7" t="e">
        <f>COUNTIFS(Sta!$A:$A,$A165,Sta!$H:$H,"&gt;0.5")/$B165</f>
        <v>#DIV/0!</v>
      </c>
      <c r="M165" s="7" t="e">
        <f>COUNTIFS(Sta!$B:$B,$A165,Sta!$J:$J,"&gt;0.5")/$C165</f>
        <v>#DIV/0!</v>
      </c>
      <c r="N165" s="12" t="e">
        <f>(COUNTIFS(Sta!$A:$A,$A165,Sta!$H:$H,"&gt;1.5") +COUNTIFS(Sta!$B:$B,$A165,Sta!$J:$J,"&gt;1.5"))/$D165</f>
        <v>#DIV/0!</v>
      </c>
      <c r="O165" s="7" t="e">
        <f>COUNTIFS(Sta!$A:$A,$A165,Sta!$H:$H,"&gt;1.5")/$B165</f>
        <v>#DIV/0!</v>
      </c>
      <c r="P165" s="7" t="e">
        <f>COUNTIFS(Sta!$B:$B,$A165,Sta!$J:$J,"&gt;1.5")/$C165</f>
        <v>#DIV/0!</v>
      </c>
      <c r="Q165" s="12" t="e">
        <f>(COUNTIFS(Sta!$A:$A,$A165,Sta!$I:$I,"&gt;0.5") +COUNTIFS(Sta!$B:$B,$A165,Sta!$K:$K,"&gt;0.5"))/$D165</f>
        <v>#DIV/0!</v>
      </c>
      <c r="R165" s="7" t="e">
        <f>COUNTIFS(Sta!$A:$A,$A165,Sta!$I:$I,"&gt;0.5")/$B165</f>
        <v>#DIV/0!</v>
      </c>
      <c r="S165" s="7" t="e">
        <f>COUNTIFS(Sta!$B:$B,$A165,Sta!$K:$K,"&gt;0.5")/$C165</f>
        <v>#DIV/0!</v>
      </c>
      <c r="T165" s="12" t="e">
        <f>(COUNTIFS(Sta!$A:$A,$A165,Sta!$I:$I,"&gt;1.5") +COUNTIFS(Sta!$B:$B,$A165,Sta!$K:$K,"&gt;1.5"))/$D165</f>
        <v>#DIV/0!</v>
      </c>
      <c r="U165" s="7" t="e">
        <f>COUNTIFS(Sta!$A:$A,$A165,Sta!$I:$I,"&gt;1.5")/$B165</f>
        <v>#DIV/0!</v>
      </c>
      <c r="V165" s="7" t="e">
        <f>COUNTIFS(Sta!$B:$B,$A165,Sta!$K:$K,"&gt;1.5")/$C165</f>
        <v>#DIV/0!</v>
      </c>
    </row>
    <row r="166" spans="1:22" x14ac:dyDescent="0.3">
      <c r="A166" s="62" t="s">
        <v>262</v>
      </c>
      <c r="B166" s="9">
        <f>COUNTIF(Sta!A:A,A166)</f>
        <v>0</v>
      </c>
      <c r="C166" s="4">
        <f>COUNTIF(Sta!B:B,A166)</f>
        <v>0</v>
      </c>
      <c r="D166" s="4">
        <f t="shared" si="5"/>
        <v>0</v>
      </c>
      <c r="E166" s="12" t="e">
        <f>(COUNTIFS(Sta!$A:$A,$A166,Sta!$L:$L,"&gt;0.5") +COUNTIFS(Sta!$B:$B,$A166,Sta!$L:$L,"&gt;0.5"))/$D166</f>
        <v>#DIV/0!</v>
      </c>
      <c r="F166" s="7" t="e">
        <f>COUNTIFS(Sta!$A:$A,$A166,Sta!$L:$L,"&gt;0.5")/$B166</f>
        <v>#DIV/0!</v>
      </c>
      <c r="G166" s="7" t="e">
        <f>COUNTIFS(Sta!$B:$B,$A166,Sta!$L:$L,"&gt;0.5")/$C166</f>
        <v>#DIV/0!</v>
      </c>
      <c r="H166" s="12" t="e">
        <f>(COUNTIFS(Sta!$A:$A,$A166,Sta!$L:$L,"&gt;1.5") +COUNTIFS(Sta!$B:$B,$A166,Sta!$L:$L,"&gt;1.5"))/$D166</f>
        <v>#DIV/0!</v>
      </c>
      <c r="I166" s="7" t="e">
        <f>COUNTIFS(Sta!$A:$A,$A166,Sta!$L:$L,"&gt;1.5")/$B166</f>
        <v>#DIV/0!</v>
      </c>
      <c r="J166" s="7" t="e">
        <f>COUNTIFS(Sta!$B:$B,$A166,Sta!$L:$L,"&gt;1.5")/$C166</f>
        <v>#DIV/0!</v>
      </c>
      <c r="K166" s="12" t="e">
        <f>(COUNTIFS(Sta!$A:$A,$A166,Sta!$H:$H,"&gt;0.5") +COUNTIFS(Sta!$B:$B,$A166,Sta!$J:$J,"&gt;0.5"))/$D166</f>
        <v>#DIV/0!</v>
      </c>
      <c r="L166" s="7" t="e">
        <f>COUNTIFS(Sta!$A:$A,$A166,Sta!$H:$H,"&gt;0.5")/$B166</f>
        <v>#DIV/0!</v>
      </c>
      <c r="M166" s="7" t="e">
        <f>COUNTIFS(Sta!$B:$B,$A166,Sta!$J:$J,"&gt;0.5")/$C166</f>
        <v>#DIV/0!</v>
      </c>
      <c r="N166" s="12" t="e">
        <f>(COUNTIFS(Sta!$A:$A,$A166,Sta!$H:$H,"&gt;1.5") +COUNTIFS(Sta!$B:$B,$A166,Sta!$J:$J,"&gt;1.5"))/$D166</f>
        <v>#DIV/0!</v>
      </c>
      <c r="O166" s="7" t="e">
        <f>COUNTIFS(Sta!$A:$A,$A166,Sta!$H:$H,"&gt;1.5")/$B166</f>
        <v>#DIV/0!</v>
      </c>
      <c r="P166" s="7" t="e">
        <f>COUNTIFS(Sta!$B:$B,$A166,Sta!$J:$J,"&gt;1.5")/$C166</f>
        <v>#DIV/0!</v>
      </c>
      <c r="Q166" s="12" t="e">
        <f>(COUNTIFS(Sta!$A:$A,$A166,Sta!$I:$I,"&gt;0.5") +COUNTIFS(Sta!$B:$B,$A166,Sta!$K:$K,"&gt;0.5"))/$D166</f>
        <v>#DIV/0!</v>
      </c>
      <c r="R166" s="7" t="e">
        <f>COUNTIFS(Sta!$A:$A,$A166,Sta!$I:$I,"&gt;0.5")/$B166</f>
        <v>#DIV/0!</v>
      </c>
      <c r="S166" s="7" t="e">
        <f>COUNTIFS(Sta!$B:$B,$A166,Sta!$K:$K,"&gt;0.5")/$C166</f>
        <v>#DIV/0!</v>
      </c>
      <c r="T166" s="12" t="e">
        <f>(COUNTIFS(Sta!$A:$A,$A166,Sta!$I:$I,"&gt;1.5") +COUNTIFS(Sta!$B:$B,$A166,Sta!$K:$K,"&gt;1.5"))/$D166</f>
        <v>#DIV/0!</v>
      </c>
      <c r="U166" s="7" t="e">
        <f>COUNTIFS(Sta!$A:$A,$A166,Sta!$I:$I,"&gt;1.5")/$B166</f>
        <v>#DIV/0!</v>
      </c>
      <c r="V166" s="7" t="e">
        <f>COUNTIFS(Sta!$B:$B,$A166,Sta!$K:$K,"&gt;1.5")/$C166</f>
        <v>#DIV/0!</v>
      </c>
    </row>
    <row r="167" spans="1:22" x14ac:dyDescent="0.3">
      <c r="A167" s="62" t="s">
        <v>259</v>
      </c>
      <c r="B167" s="9">
        <f>COUNTIF(Sta!A:A,A167)</f>
        <v>0</v>
      </c>
      <c r="C167" s="4">
        <f>COUNTIF(Sta!B:B,A167)</f>
        <v>0</v>
      </c>
      <c r="D167" s="4">
        <f t="shared" si="5"/>
        <v>0</v>
      </c>
      <c r="E167" s="12" t="e">
        <f>(COUNTIFS(Sta!$A:$A,$A167,Sta!$L:$L,"&gt;0.5") +COUNTIFS(Sta!$B:$B,$A167,Sta!$L:$L,"&gt;0.5"))/$D167</f>
        <v>#DIV/0!</v>
      </c>
      <c r="F167" s="7" t="e">
        <f>COUNTIFS(Sta!$A:$A,$A167,Sta!$L:$L,"&gt;0.5")/$B167</f>
        <v>#DIV/0!</v>
      </c>
      <c r="G167" s="7" t="e">
        <f>COUNTIFS(Sta!$B:$B,$A167,Sta!$L:$L,"&gt;0.5")/$C167</f>
        <v>#DIV/0!</v>
      </c>
      <c r="H167" s="12" t="e">
        <f>(COUNTIFS(Sta!$A:$A,$A167,Sta!$L:$L,"&gt;1.5") +COUNTIFS(Sta!$B:$B,$A167,Sta!$L:$L,"&gt;1.5"))/$D167</f>
        <v>#DIV/0!</v>
      </c>
      <c r="I167" s="7" t="e">
        <f>COUNTIFS(Sta!$A:$A,$A167,Sta!$L:$L,"&gt;1.5")/$B167</f>
        <v>#DIV/0!</v>
      </c>
      <c r="J167" s="7" t="e">
        <f>COUNTIFS(Sta!$B:$B,$A167,Sta!$L:$L,"&gt;1.5")/$C167</f>
        <v>#DIV/0!</v>
      </c>
      <c r="K167" s="12" t="e">
        <f>(COUNTIFS(Sta!$A:$A,$A167,Sta!$H:$H,"&gt;0.5") +COUNTIFS(Sta!$B:$B,$A167,Sta!$J:$J,"&gt;0.5"))/$D167</f>
        <v>#DIV/0!</v>
      </c>
      <c r="L167" s="7" t="e">
        <f>COUNTIFS(Sta!$A:$A,$A167,Sta!$H:$H,"&gt;0.5")/$B167</f>
        <v>#DIV/0!</v>
      </c>
      <c r="M167" s="7" t="e">
        <f>COUNTIFS(Sta!$B:$B,$A167,Sta!$J:$J,"&gt;0.5")/$C167</f>
        <v>#DIV/0!</v>
      </c>
      <c r="N167" s="12" t="e">
        <f>(COUNTIFS(Sta!$A:$A,$A167,Sta!$H:$H,"&gt;1.5") +COUNTIFS(Sta!$B:$B,$A167,Sta!$J:$J,"&gt;1.5"))/$D167</f>
        <v>#DIV/0!</v>
      </c>
      <c r="O167" s="7" t="e">
        <f>COUNTIFS(Sta!$A:$A,$A167,Sta!$H:$H,"&gt;1.5")/$B167</f>
        <v>#DIV/0!</v>
      </c>
      <c r="P167" s="7" t="e">
        <f>COUNTIFS(Sta!$B:$B,$A167,Sta!$J:$J,"&gt;1.5")/$C167</f>
        <v>#DIV/0!</v>
      </c>
      <c r="Q167" s="12" t="e">
        <f>(COUNTIFS(Sta!$A:$A,$A167,Sta!$I:$I,"&gt;0.5") +COUNTIFS(Sta!$B:$B,$A167,Sta!$K:$K,"&gt;0.5"))/$D167</f>
        <v>#DIV/0!</v>
      </c>
      <c r="R167" s="7" t="e">
        <f>COUNTIFS(Sta!$A:$A,$A167,Sta!$I:$I,"&gt;0.5")/$B167</f>
        <v>#DIV/0!</v>
      </c>
      <c r="S167" s="7" t="e">
        <f>COUNTIFS(Sta!$B:$B,$A167,Sta!$K:$K,"&gt;0.5")/$C167</f>
        <v>#DIV/0!</v>
      </c>
      <c r="T167" s="12" t="e">
        <f>(COUNTIFS(Sta!$A:$A,$A167,Sta!$I:$I,"&gt;1.5") +COUNTIFS(Sta!$B:$B,$A167,Sta!$K:$K,"&gt;1.5"))/$D167</f>
        <v>#DIV/0!</v>
      </c>
      <c r="U167" s="7" t="e">
        <f>COUNTIFS(Sta!$A:$A,$A167,Sta!$I:$I,"&gt;1.5")/$B167</f>
        <v>#DIV/0!</v>
      </c>
      <c r="V167" s="7" t="e">
        <f>COUNTIFS(Sta!$B:$B,$A167,Sta!$K:$K,"&gt;1.5")/$C167</f>
        <v>#DIV/0!</v>
      </c>
    </row>
    <row r="168" spans="1:22" x14ac:dyDescent="0.3">
      <c r="A168" s="62" t="s">
        <v>265</v>
      </c>
      <c r="B168" s="9">
        <f>COUNTIF(Sta!A:A,A168)</f>
        <v>0</v>
      </c>
      <c r="C168" s="4">
        <f>COUNTIF(Sta!B:B,A168)</f>
        <v>0</v>
      </c>
      <c r="D168" s="4">
        <f t="shared" si="5"/>
        <v>0</v>
      </c>
      <c r="E168" s="12" t="e">
        <f>(COUNTIFS(Sta!$A:$A,$A168,Sta!$L:$L,"&gt;0.5") +COUNTIFS(Sta!$B:$B,$A168,Sta!$L:$L,"&gt;0.5"))/$D168</f>
        <v>#DIV/0!</v>
      </c>
      <c r="F168" s="7" t="e">
        <f>COUNTIFS(Sta!$A:$A,$A168,Sta!$L:$L,"&gt;0.5")/$B168</f>
        <v>#DIV/0!</v>
      </c>
      <c r="G168" s="7" t="e">
        <f>COUNTIFS(Sta!$B:$B,$A168,Sta!$L:$L,"&gt;0.5")/$C168</f>
        <v>#DIV/0!</v>
      </c>
      <c r="H168" s="12" t="e">
        <f>(COUNTIFS(Sta!$A:$A,$A168,Sta!$L:$L,"&gt;1.5") +COUNTIFS(Sta!$B:$B,$A168,Sta!$L:$L,"&gt;1.5"))/$D168</f>
        <v>#DIV/0!</v>
      </c>
      <c r="I168" s="7" t="e">
        <f>COUNTIFS(Sta!$A:$A,$A168,Sta!$L:$L,"&gt;1.5")/$B168</f>
        <v>#DIV/0!</v>
      </c>
      <c r="J168" s="7" t="e">
        <f>COUNTIFS(Sta!$B:$B,$A168,Sta!$L:$L,"&gt;1.5")/$C168</f>
        <v>#DIV/0!</v>
      </c>
      <c r="K168" s="12" t="e">
        <f>(COUNTIFS(Sta!$A:$A,$A168,Sta!$H:$H,"&gt;0.5") +COUNTIFS(Sta!$B:$B,$A168,Sta!$J:$J,"&gt;0.5"))/$D168</f>
        <v>#DIV/0!</v>
      </c>
      <c r="L168" s="7" t="e">
        <f>COUNTIFS(Sta!$A:$A,$A168,Sta!$H:$H,"&gt;0.5")/$B168</f>
        <v>#DIV/0!</v>
      </c>
      <c r="M168" s="7" t="e">
        <f>COUNTIFS(Sta!$B:$B,$A168,Sta!$J:$J,"&gt;0.5")/$C168</f>
        <v>#DIV/0!</v>
      </c>
      <c r="N168" s="12" t="e">
        <f>(COUNTIFS(Sta!$A:$A,$A168,Sta!$H:$H,"&gt;1.5") +COUNTIFS(Sta!$B:$B,$A168,Sta!$J:$J,"&gt;1.5"))/$D168</f>
        <v>#DIV/0!</v>
      </c>
      <c r="O168" s="7" t="e">
        <f>COUNTIFS(Sta!$A:$A,$A168,Sta!$H:$H,"&gt;1.5")/$B168</f>
        <v>#DIV/0!</v>
      </c>
      <c r="P168" s="7" t="e">
        <f>COUNTIFS(Sta!$B:$B,$A168,Sta!$J:$J,"&gt;1.5")/$C168</f>
        <v>#DIV/0!</v>
      </c>
      <c r="Q168" s="12" t="e">
        <f>(COUNTIFS(Sta!$A:$A,$A168,Sta!$I:$I,"&gt;0.5") +COUNTIFS(Sta!$B:$B,$A168,Sta!$K:$K,"&gt;0.5"))/$D168</f>
        <v>#DIV/0!</v>
      </c>
      <c r="R168" s="7" t="e">
        <f>COUNTIFS(Sta!$A:$A,$A168,Sta!$I:$I,"&gt;0.5")/$B168</f>
        <v>#DIV/0!</v>
      </c>
      <c r="S168" s="7" t="e">
        <f>COUNTIFS(Sta!$B:$B,$A168,Sta!$K:$K,"&gt;0.5")/$C168</f>
        <v>#DIV/0!</v>
      </c>
      <c r="T168" s="12" t="e">
        <f>(COUNTIFS(Sta!$A:$A,$A168,Sta!$I:$I,"&gt;1.5") +COUNTIFS(Sta!$B:$B,$A168,Sta!$K:$K,"&gt;1.5"))/$D168</f>
        <v>#DIV/0!</v>
      </c>
      <c r="U168" s="7" t="e">
        <f>COUNTIFS(Sta!$A:$A,$A168,Sta!$I:$I,"&gt;1.5")/$B168</f>
        <v>#DIV/0!</v>
      </c>
      <c r="V168" s="7" t="e">
        <f>COUNTIFS(Sta!$B:$B,$A168,Sta!$K:$K,"&gt;1.5")/$C168</f>
        <v>#DIV/0!</v>
      </c>
    </row>
    <row r="169" spans="1:22" x14ac:dyDescent="0.3">
      <c r="A169" s="62" t="s">
        <v>295</v>
      </c>
      <c r="B169" s="9">
        <f>COUNTIF(Sta!A:A,A169)</f>
        <v>0</v>
      </c>
      <c r="C169" s="4">
        <f>COUNTIF(Sta!B:B,A169)</f>
        <v>0</v>
      </c>
      <c r="D169" s="4">
        <f t="shared" si="5"/>
        <v>0</v>
      </c>
      <c r="E169" s="12" t="e">
        <f>(COUNTIFS(Sta!$A:$A,$A169,Sta!$L:$L,"&gt;0.5") +COUNTIFS(Sta!$B:$B,$A169,Sta!$L:$L,"&gt;0.5"))/$D169</f>
        <v>#DIV/0!</v>
      </c>
      <c r="F169" s="7" t="e">
        <f>COUNTIFS(Sta!$A:$A,$A169,Sta!$L:$L,"&gt;0.5")/$B169</f>
        <v>#DIV/0!</v>
      </c>
      <c r="G169" s="7" t="e">
        <f>COUNTIFS(Sta!$B:$B,$A169,Sta!$L:$L,"&gt;0.5")/$C169</f>
        <v>#DIV/0!</v>
      </c>
      <c r="H169" s="12" t="e">
        <f>(COUNTIFS(Sta!$A:$A,$A169,Sta!$L:$L,"&gt;1.5") +COUNTIFS(Sta!$B:$B,$A169,Sta!$L:$L,"&gt;1.5"))/$D169</f>
        <v>#DIV/0!</v>
      </c>
      <c r="I169" s="7" t="e">
        <f>COUNTIFS(Sta!$A:$A,$A169,Sta!$L:$L,"&gt;1.5")/$B169</f>
        <v>#DIV/0!</v>
      </c>
      <c r="J169" s="7" t="e">
        <f>COUNTIFS(Sta!$B:$B,$A169,Sta!$L:$L,"&gt;1.5")/$C169</f>
        <v>#DIV/0!</v>
      </c>
      <c r="K169" s="12" t="e">
        <f>(COUNTIFS(Sta!$A:$A,$A169,Sta!$H:$H,"&gt;0.5") +COUNTIFS(Sta!$B:$B,$A169,Sta!$J:$J,"&gt;0.5"))/$D169</f>
        <v>#DIV/0!</v>
      </c>
      <c r="L169" s="7" t="e">
        <f>COUNTIFS(Sta!$A:$A,$A169,Sta!$H:$H,"&gt;0.5")/$B169</f>
        <v>#DIV/0!</v>
      </c>
      <c r="M169" s="7" t="e">
        <f>COUNTIFS(Sta!$B:$B,$A169,Sta!$J:$J,"&gt;0.5")/$C169</f>
        <v>#DIV/0!</v>
      </c>
      <c r="N169" s="12" t="e">
        <f>(COUNTIFS(Sta!$A:$A,$A169,Sta!$H:$H,"&gt;1.5") +COUNTIFS(Sta!$B:$B,$A169,Sta!$J:$J,"&gt;1.5"))/$D169</f>
        <v>#DIV/0!</v>
      </c>
      <c r="O169" s="7" t="e">
        <f>COUNTIFS(Sta!$A:$A,$A169,Sta!$H:$H,"&gt;1.5")/$B169</f>
        <v>#DIV/0!</v>
      </c>
      <c r="P169" s="7" t="e">
        <f>COUNTIFS(Sta!$B:$B,$A169,Sta!$J:$J,"&gt;1.5")/$C169</f>
        <v>#DIV/0!</v>
      </c>
      <c r="Q169" s="12" t="e">
        <f>(COUNTIFS(Sta!$A:$A,$A169,Sta!$I:$I,"&gt;0.5") +COUNTIFS(Sta!$B:$B,$A169,Sta!$K:$K,"&gt;0.5"))/$D169</f>
        <v>#DIV/0!</v>
      </c>
      <c r="R169" s="7" t="e">
        <f>COUNTIFS(Sta!$A:$A,$A169,Sta!$I:$I,"&gt;0.5")/$B169</f>
        <v>#DIV/0!</v>
      </c>
      <c r="S169" s="7" t="e">
        <f>COUNTIFS(Sta!$B:$B,$A169,Sta!$K:$K,"&gt;0.5")/$C169</f>
        <v>#DIV/0!</v>
      </c>
      <c r="T169" s="12" t="e">
        <f>(COUNTIFS(Sta!$A:$A,$A169,Sta!$I:$I,"&gt;1.5") +COUNTIFS(Sta!$B:$B,$A169,Sta!$K:$K,"&gt;1.5"))/$D169</f>
        <v>#DIV/0!</v>
      </c>
      <c r="U169" s="7" t="e">
        <f>COUNTIFS(Sta!$A:$A,$A169,Sta!$I:$I,"&gt;1.5")/$B169</f>
        <v>#DIV/0!</v>
      </c>
      <c r="V169" s="7" t="e">
        <f>COUNTIFS(Sta!$B:$B,$A169,Sta!$K:$K,"&gt;1.5")/$C169</f>
        <v>#DIV/0!</v>
      </c>
    </row>
    <row r="170" spans="1:22" x14ac:dyDescent="0.3">
      <c r="A170" s="62" t="s">
        <v>285</v>
      </c>
      <c r="B170" s="9">
        <f>COUNTIF(Sta!A:A,A170)</f>
        <v>0</v>
      </c>
      <c r="C170" s="4">
        <f>COUNTIF(Sta!B:B,A170)</f>
        <v>0</v>
      </c>
      <c r="D170" s="4">
        <f t="shared" si="5"/>
        <v>0</v>
      </c>
      <c r="E170" s="12" t="e">
        <f>(COUNTIFS(Sta!$A:$A,$A170,Sta!$L:$L,"&gt;0.5") +COUNTIFS(Sta!$B:$B,$A170,Sta!$L:$L,"&gt;0.5"))/$D170</f>
        <v>#DIV/0!</v>
      </c>
      <c r="F170" s="7" t="e">
        <f>COUNTIFS(Sta!$A:$A,$A170,Sta!$L:$L,"&gt;0.5")/$B170</f>
        <v>#DIV/0!</v>
      </c>
      <c r="G170" s="7" t="e">
        <f>COUNTIFS(Sta!$B:$B,$A170,Sta!$L:$L,"&gt;0.5")/$C170</f>
        <v>#DIV/0!</v>
      </c>
      <c r="H170" s="12" t="e">
        <f>(COUNTIFS(Sta!$A:$A,$A170,Sta!$L:$L,"&gt;1.5") +COUNTIFS(Sta!$B:$B,$A170,Sta!$L:$L,"&gt;1.5"))/$D170</f>
        <v>#DIV/0!</v>
      </c>
      <c r="I170" s="7" t="e">
        <f>COUNTIFS(Sta!$A:$A,$A170,Sta!$L:$L,"&gt;1.5")/$B170</f>
        <v>#DIV/0!</v>
      </c>
      <c r="J170" s="7" t="e">
        <f>COUNTIFS(Sta!$B:$B,$A170,Sta!$L:$L,"&gt;1.5")/$C170</f>
        <v>#DIV/0!</v>
      </c>
      <c r="K170" s="12" t="e">
        <f>(COUNTIFS(Sta!$A:$A,$A170,Sta!$H:$H,"&gt;0.5") +COUNTIFS(Sta!$B:$B,$A170,Sta!$J:$J,"&gt;0.5"))/$D170</f>
        <v>#DIV/0!</v>
      </c>
      <c r="L170" s="7" t="e">
        <f>COUNTIFS(Sta!$A:$A,$A170,Sta!$H:$H,"&gt;0.5")/$B170</f>
        <v>#DIV/0!</v>
      </c>
      <c r="M170" s="7" t="e">
        <f>COUNTIFS(Sta!$B:$B,$A170,Sta!$J:$J,"&gt;0.5")/$C170</f>
        <v>#DIV/0!</v>
      </c>
      <c r="N170" s="12" t="e">
        <f>(COUNTIFS(Sta!$A:$A,$A170,Sta!$H:$H,"&gt;1.5") +COUNTIFS(Sta!$B:$B,$A170,Sta!$J:$J,"&gt;1.5"))/$D170</f>
        <v>#DIV/0!</v>
      </c>
      <c r="O170" s="7" t="e">
        <f>COUNTIFS(Sta!$A:$A,$A170,Sta!$H:$H,"&gt;1.5")/$B170</f>
        <v>#DIV/0!</v>
      </c>
      <c r="P170" s="7" t="e">
        <f>COUNTIFS(Sta!$B:$B,$A170,Sta!$J:$J,"&gt;1.5")/$C170</f>
        <v>#DIV/0!</v>
      </c>
      <c r="Q170" s="12" t="e">
        <f>(COUNTIFS(Sta!$A:$A,$A170,Sta!$I:$I,"&gt;0.5") +COUNTIFS(Sta!$B:$B,$A170,Sta!$K:$K,"&gt;0.5"))/$D170</f>
        <v>#DIV/0!</v>
      </c>
      <c r="R170" s="7" t="e">
        <f>COUNTIFS(Sta!$A:$A,$A170,Sta!$I:$I,"&gt;0.5")/$B170</f>
        <v>#DIV/0!</v>
      </c>
      <c r="S170" s="7" t="e">
        <f>COUNTIFS(Sta!$B:$B,$A170,Sta!$K:$K,"&gt;0.5")/$C170</f>
        <v>#DIV/0!</v>
      </c>
      <c r="T170" s="12" t="e">
        <f>(COUNTIFS(Sta!$A:$A,$A170,Sta!$I:$I,"&gt;1.5") +COUNTIFS(Sta!$B:$B,$A170,Sta!$K:$K,"&gt;1.5"))/$D170</f>
        <v>#DIV/0!</v>
      </c>
      <c r="U170" s="7" t="e">
        <f>COUNTIFS(Sta!$A:$A,$A170,Sta!$I:$I,"&gt;1.5")/$B170</f>
        <v>#DIV/0!</v>
      </c>
      <c r="V170" s="7" t="e">
        <f>COUNTIFS(Sta!$B:$B,$A170,Sta!$K:$K,"&gt;1.5")/$C170</f>
        <v>#DIV/0!</v>
      </c>
    </row>
    <row r="171" spans="1:22" x14ac:dyDescent="0.3">
      <c r="A171" s="62" t="s">
        <v>294</v>
      </c>
      <c r="B171" s="9">
        <f>COUNTIF(Sta!A:A,A171)</f>
        <v>0</v>
      </c>
      <c r="C171" s="4">
        <f>COUNTIF(Sta!B:B,A171)</f>
        <v>0</v>
      </c>
      <c r="D171" s="4">
        <f t="shared" si="5"/>
        <v>0</v>
      </c>
      <c r="E171" s="12" t="e">
        <f>(COUNTIFS(Sta!$A:$A,$A171,Sta!$L:$L,"&gt;0.5") +COUNTIFS(Sta!$B:$B,$A171,Sta!$L:$L,"&gt;0.5"))/$D171</f>
        <v>#DIV/0!</v>
      </c>
      <c r="F171" s="7" t="e">
        <f>COUNTIFS(Sta!$A:$A,$A171,Sta!$L:$L,"&gt;0.5")/$B171</f>
        <v>#DIV/0!</v>
      </c>
      <c r="G171" s="7" t="e">
        <f>COUNTIFS(Sta!$B:$B,$A171,Sta!$L:$L,"&gt;0.5")/$C171</f>
        <v>#DIV/0!</v>
      </c>
      <c r="H171" s="12" t="e">
        <f>(COUNTIFS(Sta!$A:$A,$A171,Sta!$L:$L,"&gt;1.5") +COUNTIFS(Sta!$B:$B,$A171,Sta!$L:$L,"&gt;1.5"))/$D171</f>
        <v>#DIV/0!</v>
      </c>
      <c r="I171" s="7" t="e">
        <f>COUNTIFS(Sta!$A:$A,$A171,Sta!$L:$L,"&gt;1.5")/$B171</f>
        <v>#DIV/0!</v>
      </c>
      <c r="J171" s="7" t="e">
        <f>COUNTIFS(Sta!$B:$B,$A171,Sta!$L:$L,"&gt;1.5")/$C171</f>
        <v>#DIV/0!</v>
      </c>
      <c r="K171" s="12" t="e">
        <f>(COUNTIFS(Sta!$A:$A,$A171,Sta!$H:$H,"&gt;0.5") +COUNTIFS(Sta!$B:$B,$A171,Sta!$J:$J,"&gt;0.5"))/$D171</f>
        <v>#DIV/0!</v>
      </c>
      <c r="L171" s="7" t="e">
        <f>COUNTIFS(Sta!$A:$A,$A171,Sta!$H:$H,"&gt;0.5")/$B171</f>
        <v>#DIV/0!</v>
      </c>
      <c r="M171" s="7" t="e">
        <f>COUNTIFS(Sta!$B:$B,$A171,Sta!$J:$J,"&gt;0.5")/$C171</f>
        <v>#DIV/0!</v>
      </c>
      <c r="N171" s="12" t="e">
        <f>(COUNTIFS(Sta!$A:$A,$A171,Sta!$H:$H,"&gt;1.5") +COUNTIFS(Sta!$B:$B,$A171,Sta!$J:$J,"&gt;1.5"))/$D171</f>
        <v>#DIV/0!</v>
      </c>
      <c r="O171" s="7" t="e">
        <f>COUNTIFS(Sta!$A:$A,$A171,Sta!$H:$H,"&gt;1.5")/$B171</f>
        <v>#DIV/0!</v>
      </c>
      <c r="P171" s="7" t="e">
        <f>COUNTIFS(Sta!$B:$B,$A171,Sta!$J:$J,"&gt;1.5")/$C171</f>
        <v>#DIV/0!</v>
      </c>
      <c r="Q171" s="12" t="e">
        <f>(COUNTIFS(Sta!$A:$A,$A171,Sta!$I:$I,"&gt;0.5") +COUNTIFS(Sta!$B:$B,$A171,Sta!$K:$K,"&gt;0.5"))/$D171</f>
        <v>#DIV/0!</v>
      </c>
      <c r="R171" s="7" t="e">
        <f>COUNTIFS(Sta!$A:$A,$A171,Sta!$I:$I,"&gt;0.5")/$B171</f>
        <v>#DIV/0!</v>
      </c>
      <c r="S171" s="7" t="e">
        <f>COUNTIFS(Sta!$B:$B,$A171,Sta!$K:$K,"&gt;0.5")/$C171</f>
        <v>#DIV/0!</v>
      </c>
      <c r="T171" s="12" t="e">
        <f>(COUNTIFS(Sta!$A:$A,$A171,Sta!$I:$I,"&gt;1.5") +COUNTIFS(Sta!$B:$B,$A171,Sta!$K:$K,"&gt;1.5"))/$D171</f>
        <v>#DIV/0!</v>
      </c>
      <c r="U171" s="7" t="e">
        <f>COUNTIFS(Sta!$A:$A,$A171,Sta!$I:$I,"&gt;1.5")/$B171</f>
        <v>#DIV/0!</v>
      </c>
      <c r="V171" s="7" t="e">
        <f>COUNTIFS(Sta!$B:$B,$A171,Sta!$K:$K,"&gt;1.5")/$C171</f>
        <v>#DIV/0!</v>
      </c>
    </row>
    <row r="172" spans="1:22" x14ac:dyDescent="0.3">
      <c r="A172" s="62" t="s">
        <v>282</v>
      </c>
      <c r="B172" s="9">
        <f>COUNTIF(Sta!A:A,A172)</f>
        <v>0</v>
      </c>
      <c r="C172" s="4">
        <f>COUNTIF(Sta!B:B,A172)</f>
        <v>0</v>
      </c>
      <c r="D172" s="4">
        <f t="shared" si="5"/>
        <v>0</v>
      </c>
      <c r="E172" s="12" t="e">
        <f>(COUNTIFS(Sta!$A:$A,$A172,Sta!$L:$L,"&gt;0.5") +COUNTIFS(Sta!$B:$B,$A172,Sta!$L:$L,"&gt;0.5"))/$D172</f>
        <v>#DIV/0!</v>
      </c>
      <c r="F172" s="7" t="e">
        <f>COUNTIFS(Sta!$A:$A,$A172,Sta!$L:$L,"&gt;0.5")/$B172</f>
        <v>#DIV/0!</v>
      </c>
      <c r="G172" s="7" t="e">
        <f>COUNTIFS(Sta!$B:$B,$A172,Sta!$L:$L,"&gt;0.5")/$C172</f>
        <v>#DIV/0!</v>
      </c>
      <c r="H172" s="12" t="e">
        <f>(COUNTIFS(Sta!$A:$A,$A172,Sta!$L:$L,"&gt;1.5") +COUNTIFS(Sta!$B:$B,$A172,Sta!$L:$L,"&gt;1.5"))/$D172</f>
        <v>#DIV/0!</v>
      </c>
      <c r="I172" s="7" t="e">
        <f>COUNTIFS(Sta!$A:$A,$A172,Sta!$L:$L,"&gt;1.5")/$B172</f>
        <v>#DIV/0!</v>
      </c>
      <c r="J172" s="7" t="e">
        <f>COUNTIFS(Sta!$B:$B,$A172,Sta!$L:$L,"&gt;1.5")/$C172</f>
        <v>#DIV/0!</v>
      </c>
      <c r="K172" s="12" t="e">
        <f>(COUNTIFS(Sta!$A:$A,$A172,Sta!$H:$H,"&gt;0.5") +COUNTIFS(Sta!$B:$B,$A172,Sta!$J:$J,"&gt;0.5"))/$D172</f>
        <v>#DIV/0!</v>
      </c>
      <c r="L172" s="7" t="e">
        <f>COUNTIFS(Sta!$A:$A,$A172,Sta!$H:$H,"&gt;0.5")/$B172</f>
        <v>#DIV/0!</v>
      </c>
      <c r="M172" s="7" t="e">
        <f>COUNTIFS(Sta!$B:$B,$A172,Sta!$J:$J,"&gt;0.5")/$C172</f>
        <v>#DIV/0!</v>
      </c>
      <c r="N172" s="12" t="e">
        <f>(COUNTIFS(Sta!$A:$A,$A172,Sta!$H:$H,"&gt;1.5") +COUNTIFS(Sta!$B:$B,$A172,Sta!$J:$J,"&gt;1.5"))/$D172</f>
        <v>#DIV/0!</v>
      </c>
      <c r="O172" s="7" t="e">
        <f>COUNTIFS(Sta!$A:$A,$A172,Sta!$H:$H,"&gt;1.5")/$B172</f>
        <v>#DIV/0!</v>
      </c>
      <c r="P172" s="7" t="e">
        <f>COUNTIFS(Sta!$B:$B,$A172,Sta!$J:$J,"&gt;1.5")/$C172</f>
        <v>#DIV/0!</v>
      </c>
      <c r="Q172" s="12" t="e">
        <f>(COUNTIFS(Sta!$A:$A,$A172,Sta!$I:$I,"&gt;0.5") +COUNTIFS(Sta!$B:$B,$A172,Sta!$K:$K,"&gt;0.5"))/$D172</f>
        <v>#DIV/0!</v>
      </c>
      <c r="R172" s="7" t="e">
        <f>COUNTIFS(Sta!$A:$A,$A172,Sta!$I:$I,"&gt;0.5")/$B172</f>
        <v>#DIV/0!</v>
      </c>
      <c r="S172" s="7" t="e">
        <f>COUNTIFS(Sta!$B:$B,$A172,Sta!$K:$K,"&gt;0.5")/$C172</f>
        <v>#DIV/0!</v>
      </c>
      <c r="T172" s="12" t="e">
        <f>(COUNTIFS(Sta!$A:$A,$A172,Sta!$I:$I,"&gt;1.5") +COUNTIFS(Sta!$B:$B,$A172,Sta!$K:$K,"&gt;1.5"))/$D172</f>
        <v>#DIV/0!</v>
      </c>
      <c r="U172" s="7" t="e">
        <f>COUNTIFS(Sta!$A:$A,$A172,Sta!$I:$I,"&gt;1.5")/$B172</f>
        <v>#DIV/0!</v>
      </c>
      <c r="V172" s="7" t="e">
        <f>COUNTIFS(Sta!$B:$B,$A172,Sta!$K:$K,"&gt;1.5")/$C172</f>
        <v>#DIV/0!</v>
      </c>
    </row>
    <row r="173" spans="1:22" x14ac:dyDescent="0.3">
      <c r="A173" s="62" t="s">
        <v>293</v>
      </c>
      <c r="B173" s="9">
        <f>COUNTIF(Sta!A:A,A173)</f>
        <v>0</v>
      </c>
      <c r="C173" s="4">
        <f>COUNTIF(Sta!B:B,A173)</f>
        <v>0</v>
      </c>
      <c r="D173" s="4">
        <f t="shared" si="5"/>
        <v>0</v>
      </c>
      <c r="E173" s="12" t="e">
        <f>(COUNTIFS(Sta!$A:$A,$A173,Sta!$L:$L,"&gt;0.5") +COUNTIFS(Sta!$B:$B,$A173,Sta!$L:$L,"&gt;0.5"))/$D173</f>
        <v>#DIV/0!</v>
      </c>
      <c r="F173" s="7" t="e">
        <f>COUNTIFS(Sta!$A:$A,$A173,Sta!$L:$L,"&gt;0.5")/$B173</f>
        <v>#DIV/0!</v>
      </c>
      <c r="G173" s="7" t="e">
        <f>COUNTIFS(Sta!$B:$B,$A173,Sta!$L:$L,"&gt;0.5")/$C173</f>
        <v>#DIV/0!</v>
      </c>
      <c r="H173" s="12" t="e">
        <f>(COUNTIFS(Sta!$A:$A,$A173,Sta!$L:$L,"&gt;1.5") +COUNTIFS(Sta!$B:$B,$A173,Sta!$L:$L,"&gt;1.5"))/$D173</f>
        <v>#DIV/0!</v>
      </c>
      <c r="I173" s="7" t="e">
        <f>COUNTIFS(Sta!$A:$A,$A173,Sta!$L:$L,"&gt;1.5")/$B173</f>
        <v>#DIV/0!</v>
      </c>
      <c r="J173" s="7" t="e">
        <f>COUNTIFS(Sta!$B:$B,$A173,Sta!$L:$L,"&gt;1.5")/$C173</f>
        <v>#DIV/0!</v>
      </c>
      <c r="K173" s="12" t="e">
        <f>(COUNTIFS(Sta!$A:$A,$A173,Sta!$H:$H,"&gt;0.5") +COUNTIFS(Sta!$B:$B,$A173,Sta!$J:$J,"&gt;0.5"))/$D173</f>
        <v>#DIV/0!</v>
      </c>
      <c r="L173" s="7" t="e">
        <f>COUNTIFS(Sta!$A:$A,$A173,Sta!$H:$H,"&gt;0.5")/$B173</f>
        <v>#DIV/0!</v>
      </c>
      <c r="M173" s="7" t="e">
        <f>COUNTIFS(Sta!$B:$B,$A173,Sta!$J:$J,"&gt;0.5")/$C173</f>
        <v>#DIV/0!</v>
      </c>
      <c r="N173" s="12" t="e">
        <f>(COUNTIFS(Sta!$A:$A,$A173,Sta!$H:$H,"&gt;1.5") +COUNTIFS(Sta!$B:$B,$A173,Sta!$J:$J,"&gt;1.5"))/$D173</f>
        <v>#DIV/0!</v>
      </c>
      <c r="O173" s="7" t="e">
        <f>COUNTIFS(Sta!$A:$A,$A173,Sta!$H:$H,"&gt;1.5")/$B173</f>
        <v>#DIV/0!</v>
      </c>
      <c r="P173" s="7" t="e">
        <f>COUNTIFS(Sta!$B:$B,$A173,Sta!$J:$J,"&gt;1.5")/$C173</f>
        <v>#DIV/0!</v>
      </c>
      <c r="Q173" s="12" t="e">
        <f>(COUNTIFS(Sta!$A:$A,$A173,Sta!$I:$I,"&gt;0.5") +COUNTIFS(Sta!$B:$B,$A173,Sta!$K:$K,"&gt;0.5"))/$D173</f>
        <v>#DIV/0!</v>
      </c>
      <c r="R173" s="7" t="e">
        <f>COUNTIFS(Sta!$A:$A,$A173,Sta!$I:$I,"&gt;0.5")/$B173</f>
        <v>#DIV/0!</v>
      </c>
      <c r="S173" s="7" t="e">
        <f>COUNTIFS(Sta!$B:$B,$A173,Sta!$K:$K,"&gt;0.5")/$C173</f>
        <v>#DIV/0!</v>
      </c>
      <c r="T173" s="12" t="e">
        <f>(COUNTIFS(Sta!$A:$A,$A173,Sta!$I:$I,"&gt;1.5") +COUNTIFS(Sta!$B:$B,$A173,Sta!$K:$K,"&gt;1.5"))/$D173</f>
        <v>#DIV/0!</v>
      </c>
      <c r="U173" s="7" t="e">
        <f>COUNTIFS(Sta!$A:$A,$A173,Sta!$I:$I,"&gt;1.5")/$B173</f>
        <v>#DIV/0!</v>
      </c>
      <c r="V173" s="7" t="e">
        <f>COUNTIFS(Sta!$B:$B,$A173,Sta!$K:$K,"&gt;1.5")/$C173</f>
        <v>#DIV/0!</v>
      </c>
    </row>
    <row r="174" spans="1:22" x14ac:dyDescent="0.3">
      <c r="A174" s="62" t="s">
        <v>291</v>
      </c>
      <c r="B174" s="9">
        <f>COUNTIF(Sta!A:A,A174)</f>
        <v>0</v>
      </c>
      <c r="C174" s="4">
        <f>COUNTIF(Sta!B:B,A174)</f>
        <v>0</v>
      </c>
      <c r="D174" s="4">
        <f t="shared" si="5"/>
        <v>0</v>
      </c>
      <c r="E174" s="12" t="e">
        <f>(COUNTIFS(Sta!$A:$A,$A174,Sta!$L:$L,"&gt;0.5") +COUNTIFS(Sta!$B:$B,$A174,Sta!$L:$L,"&gt;0.5"))/$D174</f>
        <v>#DIV/0!</v>
      </c>
      <c r="F174" s="7" t="e">
        <f>COUNTIFS(Sta!$A:$A,$A174,Sta!$L:$L,"&gt;0.5")/$B174</f>
        <v>#DIV/0!</v>
      </c>
      <c r="G174" s="7" t="e">
        <f>COUNTIFS(Sta!$B:$B,$A174,Sta!$L:$L,"&gt;0.5")/$C174</f>
        <v>#DIV/0!</v>
      </c>
      <c r="H174" s="12" t="e">
        <f>(COUNTIFS(Sta!$A:$A,$A174,Sta!$L:$L,"&gt;1.5") +COUNTIFS(Sta!$B:$B,$A174,Sta!$L:$L,"&gt;1.5"))/$D174</f>
        <v>#DIV/0!</v>
      </c>
      <c r="I174" s="7" t="e">
        <f>COUNTIFS(Sta!$A:$A,$A174,Sta!$L:$L,"&gt;1.5")/$B174</f>
        <v>#DIV/0!</v>
      </c>
      <c r="J174" s="7" t="e">
        <f>COUNTIFS(Sta!$B:$B,$A174,Sta!$L:$L,"&gt;1.5")/$C174</f>
        <v>#DIV/0!</v>
      </c>
      <c r="K174" s="12" t="e">
        <f>(COUNTIFS(Sta!$A:$A,$A174,Sta!$H:$H,"&gt;0.5") +COUNTIFS(Sta!$B:$B,$A174,Sta!$J:$J,"&gt;0.5"))/$D174</f>
        <v>#DIV/0!</v>
      </c>
      <c r="L174" s="7" t="e">
        <f>COUNTIFS(Sta!$A:$A,$A174,Sta!$H:$H,"&gt;0.5")/$B174</f>
        <v>#DIV/0!</v>
      </c>
      <c r="M174" s="7" t="e">
        <f>COUNTIFS(Sta!$B:$B,$A174,Sta!$J:$J,"&gt;0.5")/$C174</f>
        <v>#DIV/0!</v>
      </c>
      <c r="N174" s="12" t="e">
        <f>(COUNTIFS(Sta!$A:$A,$A174,Sta!$H:$H,"&gt;1.5") +COUNTIFS(Sta!$B:$B,$A174,Sta!$J:$J,"&gt;1.5"))/$D174</f>
        <v>#DIV/0!</v>
      </c>
      <c r="O174" s="7" t="e">
        <f>COUNTIFS(Sta!$A:$A,$A174,Sta!$H:$H,"&gt;1.5")/$B174</f>
        <v>#DIV/0!</v>
      </c>
      <c r="P174" s="7" t="e">
        <f>COUNTIFS(Sta!$B:$B,$A174,Sta!$J:$J,"&gt;1.5")/$C174</f>
        <v>#DIV/0!</v>
      </c>
      <c r="Q174" s="12" t="e">
        <f>(COUNTIFS(Sta!$A:$A,$A174,Sta!$I:$I,"&gt;0.5") +COUNTIFS(Sta!$B:$B,$A174,Sta!$K:$K,"&gt;0.5"))/$D174</f>
        <v>#DIV/0!</v>
      </c>
      <c r="R174" s="7" t="e">
        <f>COUNTIFS(Sta!$A:$A,$A174,Sta!$I:$I,"&gt;0.5")/$B174</f>
        <v>#DIV/0!</v>
      </c>
      <c r="S174" s="7" t="e">
        <f>COUNTIFS(Sta!$B:$B,$A174,Sta!$K:$K,"&gt;0.5")/$C174</f>
        <v>#DIV/0!</v>
      </c>
      <c r="T174" s="12" t="e">
        <f>(COUNTIFS(Sta!$A:$A,$A174,Sta!$I:$I,"&gt;1.5") +COUNTIFS(Sta!$B:$B,$A174,Sta!$K:$K,"&gt;1.5"))/$D174</f>
        <v>#DIV/0!</v>
      </c>
      <c r="U174" s="7" t="e">
        <f>COUNTIFS(Sta!$A:$A,$A174,Sta!$I:$I,"&gt;1.5")/$B174</f>
        <v>#DIV/0!</v>
      </c>
      <c r="V174" s="7" t="e">
        <f>COUNTIFS(Sta!$B:$B,$A174,Sta!$K:$K,"&gt;1.5")/$C174</f>
        <v>#DIV/0!</v>
      </c>
    </row>
    <row r="175" spans="1:22" x14ac:dyDescent="0.3">
      <c r="A175" s="62" t="s">
        <v>279</v>
      </c>
      <c r="B175" s="9">
        <f>COUNTIF(Sta!A:A,A175)</f>
        <v>0</v>
      </c>
      <c r="C175" s="4">
        <f>COUNTIF(Sta!B:B,A175)</f>
        <v>0</v>
      </c>
      <c r="D175" s="4">
        <f t="shared" si="5"/>
        <v>0</v>
      </c>
      <c r="E175" s="12" t="e">
        <f>(COUNTIFS(Sta!$A:$A,$A175,Sta!$L:$L,"&gt;0.5") +COUNTIFS(Sta!$B:$B,$A175,Sta!$L:$L,"&gt;0.5"))/$D175</f>
        <v>#DIV/0!</v>
      </c>
      <c r="F175" s="7" t="e">
        <f>COUNTIFS(Sta!$A:$A,$A175,Sta!$L:$L,"&gt;0.5")/$B175</f>
        <v>#DIV/0!</v>
      </c>
      <c r="G175" s="7" t="e">
        <f>COUNTIFS(Sta!$B:$B,$A175,Sta!$L:$L,"&gt;0.5")/$C175</f>
        <v>#DIV/0!</v>
      </c>
      <c r="H175" s="12" t="e">
        <f>(COUNTIFS(Sta!$A:$A,$A175,Sta!$L:$L,"&gt;1.5") +COUNTIFS(Sta!$B:$B,$A175,Sta!$L:$L,"&gt;1.5"))/$D175</f>
        <v>#DIV/0!</v>
      </c>
      <c r="I175" s="7" t="e">
        <f>COUNTIFS(Sta!$A:$A,$A175,Sta!$L:$L,"&gt;1.5")/$B175</f>
        <v>#DIV/0!</v>
      </c>
      <c r="J175" s="7" t="e">
        <f>COUNTIFS(Sta!$B:$B,$A175,Sta!$L:$L,"&gt;1.5")/$C175</f>
        <v>#DIV/0!</v>
      </c>
      <c r="K175" s="12" t="e">
        <f>(COUNTIFS(Sta!$A:$A,$A175,Sta!$H:$H,"&gt;0.5") +COUNTIFS(Sta!$B:$B,$A175,Sta!$J:$J,"&gt;0.5"))/$D175</f>
        <v>#DIV/0!</v>
      </c>
      <c r="L175" s="7" t="e">
        <f>COUNTIFS(Sta!$A:$A,$A175,Sta!$H:$H,"&gt;0.5")/$B175</f>
        <v>#DIV/0!</v>
      </c>
      <c r="M175" s="7" t="e">
        <f>COUNTIFS(Sta!$B:$B,$A175,Sta!$J:$J,"&gt;0.5")/$C175</f>
        <v>#DIV/0!</v>
      </c>
      <c r="N175" s="12" t="e">
        <f>(COUNTIFS(Sta!$A:$A,$A175,Sta!$H:$H,"&gt;1.5") +COUNTIFS(Sta!$B:$B,$A175,Sta!$J:$J,"&gt;1.5"))/$D175</f>
        <v>#DIV/0!</v>
      </c>
      <c r="O175" s="7" t="e">
        <f>COUNTIFS(Sta!$A:$A,$A175,Sta!$H:$H,"&gt;1.5")/$B175</f>
        <v>#DIV/0!</v>
      </c>
      <c r="P175" s="7" t="e">
        <f>COUNTIFS(Sta!$B:$B,$A175,Sta!$J:$J,"&gt;1.5")/$C175</f>
        <v>#DIV/0!</v>
      </c>
      <c r="Q175" s="12" t="e">
        <f>(COUNTIFS(Sta!$A:$A,$A175,Sta!$I:$I,"&gt;0.5") +COUNTIFS(Sta!$B:$B,$A175,Sta!$K:$K,"&gt;0.5"))/$D175</f>
        <v>#DIV/0!</v>
      </c>
      <c r="R175" s="7" t="e">
        <f>COUNTIFS(Sta!$A:$A,$A175,Sta!$I:$I,"&gt;0.5")/$B175</f>
        <v>#DIV/0!</v>
      </c>
      <c r="S175" s="7" t="e">
        <f>COUNTIFS(Sta!$B:$B,$A175,Sta!$K:$K,"&gt;0.5")/$C175</f>
        <v>#DIV/0!</v>
      </c>
      <c r="T175" s="12" t="e">
        <f>(COUNTIFS(Sta!$A:$A,$A175,Sta!$I:$I,"&gt;1.5") +COUNTIFS(Sta!$B:$B,$A175,Sta!$K:$K,"&gt;1.5"))/$D175</f>
        <v>#DIV/0!</v>
      </c>
      <c r="U175" s="7" t="e">
        <f>COUNTIFS(Sta!$A:$A,$A175,Sta!$I:$I,"&gt;1.5")/$B175</f>
        <v>#DIV/0!</v>
      </c>
      <c r="V175" s="7" t="e">
        <f>COUNTIFS(Sta!$B:$B,$A175,Sta!$K:$K,"&gt;1.5")/$C175</f>
        <v>#DIV/0!</v>
      </c>
    </row>
    <row r="176" spans="1:22" x14ac:dyDescent="0.3">
      <c r="A176" s="62" t="s">
        <v>290</v>
      </c>
      <c r="B176" s="9">
        <f>COUNTIF(Sta!A:A,A176)</f>
        <v>0</v>
      </c>
      <c r="C176" s="4">
        <f>COUNTIF(Sta!B:B,A176)</f>
        <v>0</v>
      </c>
      <c r="D176" s="4">
        <f t="shared" si="5"/>
        <v>0</v>
      </c>
      <c r="E176" s="12" t="e">
        <f>(COUNTIFS(Sta!$A:$A,$A176,Sta!$L:$L,"&gt;0.5") +COUNTIFS(Sta!$B:$B,$A176,Sta!$L:$L,"&gt;0.5"))/$D176</f>
        <v>#DIV/0!</v>
      </c>
      <c r="F176" s="7" t="e">
        <f>COUNTIFS(Sta!$A:$A,$A176,Sta!$L:$L,"&gt;0.5")/$B176</f>
        <v>#DIV/0!</v>
      </c>
      <c r="G176" s="7" t="e">
        <f>COUNTIFS(Sta!$B:$B,$A176,Sta!$L:$L,"&gt;0.5")/$C176</f>
        <v>#DIV/0!</v>
      </c>
      <c r="H176" s="12" t="e">
        <f>(COUNTIFS(Sta!$A:$A,$A176,Sta!$L:$L,"&gt;1.5") +COUNTIFS(Sta!$B:$B,$A176,Sta!$L:$L,"&gt;1.5"))/$D176</f>
        <v>#DIV/0!</v>
      </c>
      <c r="I176" s="7" t="e">
        <f>COUNTIFS(Sta!$A:$A,$A176,Sta!$L:$L,"&gt;1.5")/$B176</f>
        <v>#DIV/0!</v>
      </c>
      <c r="J176" s="7" t="e">
        <f>COUNTIFS(Sta!$B:$B,$A176,Sta!$L:$L,"&gt;1.5")/$C176</f>
        <v>#DIV/0!</v>
      </c>
      <c r="K176" s="12" t="e">
        <f>(COUNTIFS(Sta!$A:$A,$A176,Sta!$H:$H,"&gt;0.5") +COUNTIFS(Sta!$B:$B,$A176,Sta!$J:$J,"&gt;0.5"))/$D176</f>
        <v>#DIV/0!</v>
      </c>
      <c r="L176" s="7" t="e">
        <f>COUNTIFS(Sta!$A:$A,$A176,Sta!$H:$H,"&gt;0.5")/$B176</f>
        <v>#DIV/0!</v>
      </c>
      <c r="M176" s="7" t="e">
        <f>COUNTIFS(Sta!$B:$B,$A176,Sta!$J:$J,"&gt;0.5")/$C176</f>
        <v>#DIV/0!</v>
      </c>
      <c r="N176" s="12" t="e">
        <f>(COUNTIFS(Sta!$A:$A,$A176,Sta!$H:$H,"&gt;1.5") +COUNTIFS(Sta!$B:$B,$A176,Sta!$J:$J,"&gt;1.5"))/$D176</f>
        <v>#DIV/0!</v>
      </c>
      <c r="O176" s="7" t="e">
        <f>COUNTIFS(Sta!$A:$A,$A176,Sta!$H:$H,"&gt;1.5")/$B176</f>
        <v>#DIV/0!</v>
      </c>
      <c r="P176" s="7" t="e">
        <f>COUNTIFS(Sta!$B:$B,$A176,Sta!$J:$J,"&gt;1.5")/$C176</f>
        <v>#DIV/0!</v>
      </c>
      <c r="Q176" s="12" t="e">
        <f>(COUNTIFS(Sta!$A:$A,$A176,Sta!$I:$I,"&gt;0.5") +COUNTIFS(Sta!$B:$B,$A176,Sta!$K:$K,"&gt;0.5"))/$D176</f>
        <v>#DIV/0!</v>
      </c>
      <c r="R176" s="7" t="e">
        <f>COUNTIFS(Sta!$A:$A,$A176,Sta!$I:$I,"&gt;0.5")/$B176</f>
        <v>#DIV/0!</v>
      </c>
      <c r="S176" s="7" t="e">
        <f>COUNTIFS(Sta!$B:$B,$A176,Sta!$K:$K,"&gt;0.5")/$C176</f>
        <v>#DIV/0!</v>
      </c>
      <c r="T176" s="12" t="e">
        <f>(COUNTIFS(Sta!$A:$A,$A176,Sta!$I:$I,"&gt;1.5") +COUNTIFS(Sta!$B:$B,$A176,Sta!$K:$K,"&gt;1.5"))/$D176</f>
        <v>#DIV/0!</v>
      </c>
      <c r="U176" s="7" t="e">
        <f>COUNTIFS(Sta!$A:$A,$A176,Sta!$I:$I,"&gt;1.5")/$B176</f>
        <v>#DIV/0!</v>
      </c>
      <c r="V176" s="7" t="e">
        <f>COUNTIFS(Sta!$B:$B,$A176,Sta!$K:$K,"&gt;1.5")/$C176</f>
        <v>#DIV/0!</v>
      </c>
    </row>
    <row r="177" spans="1:22" x14ac:dyDescent="0.3">
      <c r="A177" s="62" t="s">
        <v>286</v>
      </c>
      <c r="B177" s="9">
        <f>COUNTIF(Sta!A:A,A177)</f>
        <v>0</v>
      </c>
      <c r="C177" s="4">
        <f>COUNTIF(Sta!B:B,A177)</f>
        <v>0</v>
      </c>
      <c r="D177" s="4">
        <f t="shared" si="5"/>
        <v>0</v>
      </c>
      <c r="E177" s="12" t="e">
        <f>(COUNTIFS(Sta!$A:$A,$A177,Sta!$L:$L,"&gt;0.5") +COUNTIFS(Sta!$B:$B,$A177,Sta!$L:$L,"&gt;0.5"))/$D177</f>
        <v>#DIV/0!</v>
      </c>
      <c r="F177" s="7" t="e">
        <f>COUNTIFS(Sta!$A:$A,$A177,Sta!$L:$L,"&gt;0.5")/$B177</f>
        <v>#DIV/0!</v>
      </c>
      <c r="G177" s="7" t="e">
        <f>COUNTIFS(Sta!$B:$B,$A177,Sta!$L:$L,"&gt;0.5")/$C177</f>
        <v>#DIV/0!</v>
      </c>
      <c r="H177" s="12" t="e">
        <f>(COUNTIFS(Sta!$A:$A,$A177,Sta!$L:$L,"&gt;1.5") +COUNTIFS(Sta!$B:$B,$A177,Sta!$L:$L,"&gt;1.5"))/$D177</f>
        <v>#DIV/0!</v>
      </c>
      <c r="I177" s="7" t="e">
        <f>COUNTIFS(Sta!$A:$A,$A177,Sta!$L:$L,"&gt;1.5")/$B177</f>
        <v>#DIV/0!</v>
      </c>
      <c r="J177" s="7" t="e">
        <f>COUNTIFS(Sta!$B:$B,$A177,Sta!$L:$L,"&gt;1.5")/$C177</f>
        <v>#DIV/0!</v>
      </c>
      <c r="K177" s="12" t="e">
        <f>(COUNTIFS(Sta!$A:$A,$A177,Sta!$H:$H,"&gt;0.5") +COUNTIFS(Sta!$B:$B,$A177,Sta!$J:$J,"&gt;0.5"))/$D177</f>
        <v>#DIV/0!</v>
      </c>
      <c r="L177" s="7" t="e">
        <f>COUNTIFS(Sta!$A:$A,$A177,Sta!$H:$H,"&gt;0.5")/$B177</f>
        <v>#DIV/0!</v>
      </c>
      <c r="M177" s="7" t="e">
        <f>COUNTIFS(Sta!$B:$B,$A177,Sta!$J:$J,"&gt;0.5")/$C177</f>
        <v>#DIV/0!</v>
      </c>
      <c r="N177" s="12" t="e">
        <f>(COUNTIFS(Sta!$A:$A,$A177,Sta!$H:$H,"&gt;1.5") +COUNTIFS(Sta!$B:$B,$A177,Sta!$J:$J,"&gt;1.5"))/$D177</f>
        <v>#DIV/0!</v>
      </c>
      <c r="O177" s="7" t="e">
        <f>COUNTIFS(Sta!$A:$A,$A177,Sta!$H:$H,"&gt;1.5")/$B177</f>
        <v>#DIV/0!</v>
      </c>
      <c r="P177" s="7" t="e">
        <f>COUNTIFS(Sta!$B:$B,$A177,Sta!$J:$J,"&gt;1.5")/$C177</f>
        <v>#DIV/0!</v>
      </c>
      <c r="Q177" s="12" t="e">
        <f>(COUNTIFS(Sta!$A:$A,$A177,Sta!$I:$I,"&gt;0.5") +COUNTIFS(Sta!$B:$B,$A177,Sta!$K:$K,"&gt;0.5"))/$D177</f>
        <v>#DIV/0!</v>
      </c>
      <c r="R177" s="7" t="e">
        <f>COUNTIFS(Sta!$A:$A,$A177,Sta!$I:$I,"&gt;0.5")/$B177</f>
        <v>#DIV/0!</v>
      </c>
      <c r="S177" s="7" t="e">
        <f>COUNTIFS(Sta!$B:$B,$A177,Sta!$K:$K,"&gt;0.5")/$C177</f>
        <v>#DIV/0!</v>
      </c>
      <c r="T177" s="12" t="e">
        <f>(COUNTIFS(Sta!$A:$A,$A177,Sta!$I:$I,"&gt;1.5") +COUNTIFS(Sta!$B:$B,$A177,Sta!$K:$K,"&gt;1.5"))/$D177</f>
        <v>#DIV/0!</v>
      </c>
      <c r="U177" s="7" t="e">
        <f>COUNTIFS(Sta!$A:$A,$A177,Sta!$I:$I,"&gt;1.5")/$B177</f>
        <v>#DIV/0!</v>
      </c>
      <c r="V177" s="7" t="e">
        <f>COUNTIFS(Sta!$B:$B,$A177,Sta!$K:$K,"&gt;1.5")/$C177</f>
        <v>#DIV/0!</v>
      </c>
    </row>
    <row r="178" spans="1:22" x14ac:dyDescent="0.3">
      <c r="A178" s="62" t="s">
        <v>278</v>
      </c>
      <c r="B178" s="9">
        <f>COUNTIF(Sta!A:A,A178)</f>
        <v>0</v>
      </c>
      <c r="C178" s="4">
        <f>COUNTIF(Sta!B:B,A178)</f>
        <v>0</v>
      </c>
      <c r="D178" s="4">
        <f t="shared" si="5"/>
        <v>0</v>
      </c>
      <c r="E178" s="12" t="e">
        <f>(COUNTIFS(Sta!$A:$A,$A178,Sta!$L:$L,"&gt;0.5") +COUNTIFS(Sta!$B:$B,$A178,Sta!$L:$L,"&gt;0.5"))/$D178</f>
        <v>#DIV/0!</v>
      </c>
      <c r="F178" s="7" t="e">
        <f>COUNTIFS(Sta!$A:$A,$A178,Sta!$L:$L,"&gt;0.5")/$B178</f>
        <v>#DIV/0!</v>
      </c>
      <c r="G178" s="7" t="e">
        <f>COUNTIFS(Sta!$B:$B,$A178,Sta!$L:$L,"&gt;0.5")/$C178</f>
        <v>#DIV/0!</v>
      </c>
      <c r="H178" s="12" t="e">
        <f>(COUNTIFS(Sta!$A:$A,$A178,Sta!$L:$L,"&gt;1.5") +COUNTIFS(Sta!$B:$B,$A178,Sta!$L:$L,"&gt;1.5"))/$D178</f>
        <v>#DIV/0!</v>
      </c>
      <c r="I178" s="7" t="e">
        <f>COUNTIFS(Sta!$A:$A,$A178,Sta!$L:$L,"&gt;1.5")/$B178</f>
        <v>#DIV/0!</v>
      </c>
      <c r="J178" s="7" t="e">
        <f>COUNTIFS(Sta!$B:$B,$A178,Sta!$L:$L,"&gt;1.5")/$C178</f>
        <v>#DIV/0!</v>
      </c>
      <c r="K178" s="12" t="e">
        <f>(COUNTIFS(Sta!$A:$A,$A178,Sta!$H:$H,"&gt;0.5") +COUNTIFS(Sta!$B:$B,$A178,Sta!$J:$J,"&gt;0.5"))/$D178</f>
        <v>#DIV/0!</v>
      </c>
      <c r="L178" s="7" t="e">
        <f>COUNTIFS(Sta!$A:$A,$A178,Sta!$H:$H,"&gt;0.5")/$B178</f>
        <v>#DIV/0!</v>
      </c>
      <c r="M178" s="7" t="e">
        <f>COUNTIFS(Sta!$B:$B,$A178,Sta!$J:$J,"&gt;0.5")/$C178</f>
        <v>#DIV/0!</v>
      </c>
      <c r="N178" s="12" t="e">
        <f>(COUNTIFS(Sta!$A:$A,$A178,Sta!$H:$H,"&gt;1.5") +COUNTIFS(Sta!$B:$B,$A178,Sta!$J:$J,"&gt;1.5"))/$D178</f>
        <v>#DIV/0!</v>
      </c>
      <c r="O178" s="7" t="e">
        <f>COUNTIFS(Sta!$A:$A,$A178,Sta!$H:$H,"&gt;1.5")/$B178</f>
        <v>#DIV/0!</v>
      </c>
      <c r="P178" s="7" t="e">
        <f>COUNTIFS(Sta!$B:$B,$A178,Sta!$J:$J,"&gt;1.5")/$C178</f>
        <v>#DIV/0!</v>
      </c>
      <c r="Q178" s="12" t="e">
        <f>(COUNTIFS(Sta!$A:$A,$A178,Sta!$I:$I,"&gt;0.5") +COUNTIFS(Sta!$B:$B,$A178,Sta!$K:$K,"&gt;0.5"))/$D178</f>
        <v>#DIV/0!</v>
      </c>
      <c r="R178" s="7" t="e">
        <f>COUNTIFS(Sta!$A:$A,$A178,Sta!$I:$I,"&gt;0.5")/$B178</f>
        <v>#DIV/0!</v>
      </c>
      <c r="S178" s="7" t="e">
        <f>COUNTIFS(Sta!$B:$B,$A178,Sta!$K:$K,"&gt;0.5")/$C178</f>
        <v>#DIV/0!</v>
      </c>
      <c r="T178" s="12" t="e">
        <f>(COUNTIFS(Sta!$A:$A,$A178,Sta!$I:$I,"&gt;1.5") +COUNTIFS(Sta!$B:$B,$A178,Sta!$K:$K,"&gt;1.5"))/$D178</f>
        <v>#DIV/0!</v>
      </c>
      <c r="U178" s="7" t="e">
        <f>COUNTIFS(Sta!$A:$A,$A178,Sta!$I:$I,"&gt;1.5")/$B178</f>
        <v>#DIV/0!</v>
      </c>
      <c r="V178" s="7" t="e">
        <f>COUNTIFS(Sta!$B:$B,$A178,Sta!$K:$K,"&gt;1.5")/$C178</f>
        <v>#DIV/0!</v>
      </c>
    </row>
    <row r="179" spans="1:22" x14ac:dyDescent="0.3">
      <c r="A179" s="62" t="s">
        <v>284</v>
      </c>
      <c r="B179" s="9">
        <f>COUNTIF(Sta!A:A,A179)</f>
        <v>0</v>
      </c>
      <c r="C179" s="4">
        <f>COUNTIF(Sta!B:B,A179)</f>
        <v>0</v>
      </c>
      <c r="D179" s="4">
        <f t="shared" si="5"/>
        <v>0</v>
      </c>
      <c r="E179" s="12" t="e">
        <f>(COUNTIFS(Sta!$A:$A,$A179,Sta!$L:$L,"&gt;0.5") +COUNTIFS(Sta!$B:$B,$A179,Sta!$L:$L,"&gt;0.5"))/$D179</f>
        <v>#DIV/0!</v>
      </c>
      <c r="F179" s="7" t="e">
        <f>COUNTIFS(Sta!$A:$A,$A179,Sta!$L:$L,"&gt;0.5")/$B179</f>
        <v>#DIV/0!</v>
      </c>
      <c r="G179" s="7" t="e">
        <f>COUNTIFS(Sta!$B:$B,$A179,Sta!$L:$L,"&gt;0.5")/$C179</f>
        <v>#DIV/0!</v>
      </c>
      <c r="H179" s="12" t="e">
        <f>(COUNTIFS(Sta!$A:$A,$A179,Sta!$L:$L,"&gt;1.5") +COUNTIFS(Sta!$B:$B,$A179,Sta!$L:$L,"&gt;1.5"))/$D179</f>
        <v>#DIV/0!</v>
      </c>
      <c r="I179" s="7" t="e">
        <f>COUNTIFS(Sta!$A:$A,$A179,Sta!$L:$L,"&gt;1.5")/$B179</f>
        <v>#DIV/0!</v>
      </c>
      <c r="J179" s="7" t="e">
        <f>COUNTIFS(Sta!$B:$B,$A179,Sta!$L:$L,"&gt;1.5")/$C179</f>
        <v>#DIV/0!</v>
      </c>
      <c r="K179" s="12" t="e">
        <f>(COUNTIFS(Sta!$A:$A,$A179,Sta!$H:$H,"&gt;0.5") +COUNTIFS(Sta!$B:$B,$A179,Sta!$J:$J,"&gt;0.5"))/$D179</f>
        <v>#DIV/0!</v>
      </c>
      <c r="L179" s="7" t="e">
        <f>COUNTIFS(Sta!$A:$A,$A179,Sta!$H:$H,"&gt;0.5")/$B179</f>
        <v>#DIV/0!</v>
      </c>
      <c r="M179" s="7" t="e">
        <f>COUNTIFS(Sta!$B:$B,$A179,Sta!$J:$J,"&gt;0.5")/$C179</f>
        <v>#DIV/0!</v>
      </c>
      <c r="N179" s="12" t="e">
        <f>(COUNTIFS(Sta!$A:$A,$A179,Sta!$H:$H,"&gt;1.5") +COUNTIFS(Sta!$B:$B,$A179,Sta!$J:$J,"&gt;1.5"))/$D179</f>
        <v>#DIV/0!</v>
      </c>
      <c r="O179" s="7" t="e">
        <f>COUNTIFS(Sta!$A:$A,$A179,Sta!$H:$H,"&gt;1.5")/$B179</f>
        <v>#DIV/0!</v>
      </c>
      <c r="P179" s="7" t="e">
        <f>COUNTIFS(Sta!$B:$B,$A179,Sta!$J:$J,"&gt;1.5")/$C179</f>
        <v>#DIV/0!</v>
      </c>
      <c r="Q179" s="12" t="e">
        <f>(COUNTIFS(Sta!$A:$A,$A179,Sta!$I:$I,"&gt;0.5") +COUNTIFS(Sta!$B:$B,$A179,Sta!$K:$K,"&gt;0.5"))/$D179</f>
        <v>#DIV/0!</v>
      </c>
      <c r="R179" s="7" t="e">
        <f>COUNTIFS(Sta!$A:$A,$A179,Sta!$I:$I,"&gt;0.5")/$B179</f>
        <v>#DIV/0!</v>
      </c>
      <c r="S179" s="7" t="e">
        <f>COUNTIFS(Sta!$B:$B,$A179,Sta!$K:$K,"&gt;0.5")/$C179</f>
        <v>#DIV/0!</v>
      </c>
      <c r="T179" s="12" t="e">
        <f>(COUNTIFS(Sta!$A:$A,$A179,Sta!$I:$I,"&gt;1.5") +COUNTIFS(Sta!$B:$B,$A179,Sta!$K:$K,"&gt;1.5"))/$D179</f>
        <v>#DIV/0!</v>
      </c>
      <c r="U179" s="7" t="e">
        <f>COUNTIFS(Sta!$A:$A,$A179,Sta!$I:$I,"&gt;1.5")/$B179</f>
        <v>#DIV/0!</v>
      </c>
      <c r="V179" s="7" t="e">
        <f>COUNTIFS(Sta!$B:$B,$A179,Sta!$K:$K,"&gt;1.5")/$C179</f>
        <v>#DIV/0!</v>
      </c>
    </row>
    <row r="180" spans="1:22" x14ac:dyDescent="0.3">
      <c r="A180" s="62" t="s">
        <v>289</v>
      </c>
      <c r="B180" s="9">
        <f>COUNTIF(Sta!A:A,A180)</f>
        <v>0</v>
      </c>
      <c r="C180" s="4">
        <f>COUNTIF(Sta!B:B,A180)</f>
        <v>0</v>
      </c>
      <c r="D180" s="4">
        <f t="shared" si="5"/>
        <v>0</v>
      </c>
      <c r="E180" s="12" t="e">
        <f>(COUNTIFS(Sta!$A:$A,$A180,Sta!$L:$L,"&gt;0.5") +COUNTIFS(Sta!$B:$B,$A180,Sta!$L:$L,"&gt;0.5"))/$D180</f>
        <v>#DIV/0!</v>
      </c>
      <c r="F180" s="7" t="e">
        <f>COUNTIFS(Sta!$A:$A,$A180,Sta!$L:$L,"&gt;0.5")/$B180</f>
        <v>#DIV/0!</v>
      </c>
      <c r="G180" s="7" t="e">
        <f>COUNTIFS(Sta!$B:$B,$A180,Sta!$L:$L,"&gt;0.5")/$C180</f>
        <v>#DIV/0!</v>
      </c>
      <c r="H180" s="12" t="e">
        <f>(COUNTIFS(Sta!$A:$A,$A180,Sta!$L:$L,"&gt;1.5") +COUNTIFS(Sta!$B:$B,$A180,Sta!$L:$L,"&gt;1.5"))/$D180</f>
        <v>#DIV/0!</v>
      </c>
      <c r="I180" s="7" t="e">
        <f>COUNTIFS(Sta!$A:$A,$A180,Sta!$L:$L,"&gt;1.5")/$B180</f>
        <v>#DIV/0!</v>
      </c>
      <c r="J180" s="7" t="e">
        <f>COUNTIFS(Sta!$B:$B,$A180,Sta!$L:$L,"&gt;1.5")/$C180</f>
        <v>#DIV/0!</v>
      </c>
      <c r="K180" s="12" t="e">
        <f>(COUNTIFS(Sta!$A:$A,$A180,Sta!$H:$H,"&gt;0.5") +COUNTIFS(Sta!$B:$B,$A180,Sta!$J:$J,"&gt;0.5"))/$D180</f>
        <v>#DIV/0!</v>
      </c>
      <c r="L180" s="7" t="e">
        <f>COUNTIFS(Sta!$A:$A,$A180,Sta!$H:$H,"&gt;0.5")/$B180</f>
        <v>#DIV/0!</v>
      </c>
      <c r="M180" s="7" t="e">
        <f>COUNTIFS(Sta!$B:$B,$A180,Sta!$J:$J,"&gt;0.5")/$C180</f>
        <v>#DIV/0!</v>
      </c>
      <c r="N180" s="12" t="e">
        <f>(COUNTIFS(Sta!$A:$A,$A180,Sta!$H:$H,"&gt;1.5") +COUNTIFS(Sta!$B:$B,$A180,Sta!$J:$J,"&gt;1.5"))/$D180</f>
        <v>#DIV/0!</v>
      </c>
      <c r="O180" s="7" t="e">
        <f>COUNTIFS(Sta!$A:$A,$A180,Sta!$H:$H,"&gt;1.5")/$B180</f>
        <v>#DIV/0!</v>
      </c>
      <c r="P180" s="7" t="e">
        <f>COUNTIFS(Sta!$B:$B,$A180,Sta!$J:$J,"&gt;1.5")/$C180</f>
        <v>#DIV/0!</v>
      </c>
      <c r="Q180" s="12" t="e">
        <f>(COUNTIFS(Sta!$A:$A,$A180,Sta!$I:$I,"&gt;0.5") +COUNTIFS(Sta!$B:$B,$A180,Sta!$K:$K,"&gt;0.5"))/$D180</f>
        <v>#DIV/0!</v>
      </c>
      <c r="R180" s="7" t="e">
        <f>COUNTIFS(Sta!$A:$A,$A180,Sta!$I:$I,"&gt;0.5")/$B180</f>
        <v>#DIV/0!</v>
      </c>
      <c r="S180" s="7" t="e">
        <f>COUNTIFS(Sta!$B:$B,$A180,Sta!$K:$K,"&gt;0.5")/$C180</f>
        <v>#DIV/0!</v>
      </c>
      <c r="T180" s="12" t="e">
        <f>(COUNTIFS(Sta!$A:$A,$A180,Sta!$I:$I,"&gt;1.5") +COUNTIFS(Sta!$B:$B,$A180,Sta!$K:$K,"&gt;1.5"))/$D180</f>
        <v>#DIV/0!</v>
      </c>
      <c r="U180" s="7" t="e">
        <f>COUNTIFS(Sta!$A:$A,$A180,Sta!$I:$I,"&gt;1.5")/$B180</f>
        <v>#DIV/0!</v>
      </c>
      <c r="V180" s="7" t="e">
        <f>COUNTIFS(Sta!$B:$B,$A180,Sta!$K:$K,"&gt;1.5")/$C180</f>
        <v>#DIV/0!</v>
      </c>
    </row>
    <row r="181" spans="1:22" x14ac:dyDescent="0.3">
      <c r="A181" s="62" t="s">
        <v>287</v>
      </c>
      <c r="B181" s="9">
        <f>COUNTIF(Sta!A:A,A181)</f>
        <v>0</v>
      </c>
      <c r="C181" s="4">
        <f>COUNTIF(Sta!B:B,A181)</f>
        <v>0</v>
      </c>
      <c r="D181" s="4">
        <f t="shared" si="5"/>
        <v>0</v>
      </c>
      <c r="E181" s="12" t="e">
        <f>(COUNTIFS(Sta!$A:$A,$A181,Sta!$L:$L,"&gt;0.5") +COUNTIFS(Sta!$B:$B,$A181,Sta!$L:$L,"&gt;0.5"))/$D181</f>
        <v>#DIV/0!</v>
      </c>
      <c r="F181" s="7" t="e">
        <f>COUNTIFS(Sta!$A:$A,$A181,Sta!$L:$L,"&gt;0.5")/$B181</f>
        <v>#DIV/0!</v>
      </c>
      <c r="G181" s="7" t="e">
        <f>COUNTIFS(Sta!$B:$B,$A181,Sta!$L:$L,"&gt;0.5")/$C181</f>
        <v>#DIV/0!</v>
      </c>
      <c r="H181" s="12" t="e">
        <f>(COUNTIFS(Sta!$A:$A,$A181,Sta!$L:$L,"&gt;1.5") +COUNTIFS(Sta!$B:$B,$A181,Sta!$L:$L,"&gt;1.5"))/$D181</f>
        <v>#DIV/0!</v>
      </c>
      <c r="I181" s="7" t="e">
        <f>COUNTIFS(Sta!$A:$A,$A181,Sta!$L:$L,"&gt;1.5")/$B181</f>
        <v>#DIV/0!</v>
      </c>
      <c r="J181" s="7" t="e">
        <f>COUNTIFS(Sta!$B:$B,$A181,Sta!$L:$L,"&gt;1.5")/$C181</f>
        <v>#DIV/0!</v>
      </c>
      <c r="K181" s="12" t="e">
        <f>(COUNTIFS(Sta!$A:$A,$A181,Sta!$H:$H,"&gt;0.5") +COUNTIFS(Sta!$B:$B,$A181,Sta!$J:$J,"&gt;0.5"))/$D181</f>
        <v>#DIV/0!</v>
      </c>
      <c r="L181" s="7" t="e">
        <f>COUNTIFS(Sta!$A:$A,$A181,Sta!$H:$H,"&gt;0.5")/$B181</f>
        <v>#DIV/0!</v>
      </c>
      <c r="M181" s="7" t="e">
        <f>COUNTIFS(Sta!$B:$B,$A181,Sta!$J:$J,"&gt;0.5")/$C181</f>
        <v>#DIV/0!</v>
      </c>
      <c r="N181" s="12" t="e">
        <f>(COUNTIFS(Sta!$A:$A,$A181,Sta!$H:$H,"&gt;1.5") +COUNTIFS(Sta!$B:$B,$A181,Sta!$J:$J,"&gt;1.5"))/$D181</f>
        <v>#DIV/0!</v>
      </c>
      <c r="O181" s="7" t="e">
        <f>COUNTIFS(Sta!$A:$A,$A181,Sta!$H:$H,"&gt;1.5")/$B181</f>
        <v>#DIV/0!</v>
      </c>
      <c r="P181" s="7" t="e">
        <f>COUNTIFS(Sta!$B:$B,$A181,Sta!$J:$J,"&gt;1.5")/$C181</f>
        <v>#DIV/0!</v>
      </c>
      <c r="Q181" s="12" t="e">
        <f>(COUNTIFS(Sta!$A:$A,$A181,Sta!$I:$I,"&gt;0.5") +COUNTIFS(Sta!$B:$B,$A181,Sta!$K:$K,"&gt;0.5"))/$D181</f>
        <v>#DIV/0!</v>
      </c>
      <c r="R181" s="7" t="e">
        <f>COUNTIFS(Sta!$A:$A,$A181,Sta!$I:$I,"&gt;0.5")/$B181</f>
        <v>#DIV/0!</v>
      </c>
      <c r="S181" s="7" t="e">
        <f>COUNTIFS(Sta!$B:$B,$A181,Sta!$K:$K,"&gt;0.5")/$C181</f>
        <v>#DIV/0!</v>
      </c>
      <c r="T181" s="12" t="e">
        <f>(COUNTIFS(Sta!$A:$A,$A181,Sta!$I:$I,"&gt;1.5") +COUNTIFS(Sta!$B:$B,$A181,Sta!$K:$K,"&gt;1.5"))/$D181</f>
        <v>#DIV/0!</v>
      </c>
      <c r="U181" s="7" t="e">
        <f>COUNTIFS(Sta!$A:$A,$A181,Sta!$I:$I,"&gt;1.5")/$B181</f>
        <v>#DIV/0!</v>
      </c>
      <c r="V181" s="7" t="e">
        <f>COUNTIFS(Sta!$B:$B,$A181,Sta!$K:$K,"&gt;1.5")/$C181</f>
        <v>#DIV/0!</v>
      </c>
    </row>
    <row r="182" spans="1:22" x14ac:dyDescent="0.3">
      <c r="A182" s="62" t="s">
        <v>316</v>
      </c>
      <c r="B182" s="9">
        <f>COUNTIF(Sta!A:A,A182)</f>
        <v>0</v>
      </c>
      <c r="C182" s="4">
        <f>COUNTIF(Sta!B:B,A182)</f>
        <v>0</v>
      </c>
      <c r="D182" s="4">
        <f t="shared" si="5"/>
        <v>0</v>
      </c>
      <c r="E182" s="12" t="e">
        <f>(COUNTIFS(Sta!$A:$A,$A182,Sta!$L:$L,"&gt;0.5") +COUNTIFS(Sta!$B:$B,$A182,Sta!$L:$L,"&gt;0.5"))/$D182</f>
        <v>#DIV/0!</v>
      </c>
      <c r="F182" s="7" t="e">
        <f>COUNTIFS(Sta!$A:$A,$A182,Sta!$L:$L,"&gt;0.5")/$B182</f>
        <v>#DIV/0!</v>
      </c>
      <c r="G182" s="7" t="e">
        <f>COUNTIFS(Sta!$B:$B,$A182,Sta!$L:$L,"&gt;0.5")/$C182</f>
        <v>#DIV/0!</v>
      </c>
      <c r="H182" s="12" t="e">
        <f>(COUNTIFS(Sta!$A:$A,$A182,Sta!$L:$L,"&gt;1.5") +COUNTIFS(Sta!$B:$B,$A182,Sta!$L:$L,"&gt;1.5"))/$D182</f>
        <v>#DIV/0!</v>
      </c>
      <c r="I182" s="7" t="e">
        <f>COUNTIFS(Sta!$A:$A,$A182,Sta!$L:$L,"&gt;1.5")/$B182</f>
        <v>#DIV/0!</v>
      </c>
      <c r="J182" s="7" t="e">
        <f>COUNTIFS(Sta!$B:$B,$A182,Sta!$L:$L,"&gt;1.5")/$C182</f>
        <v>#DIV/0!</v>
      </c>
      <c r="K182" s="12" t="e">
        <f>(COUNTIFS(Sta!$A:$A,$A182,Sta!$H:$H,"&gt;0.5") +COUNTIFS(Sta!$B:$B,$A182,Sta!$J:$J,"&gt;0.5"))/$D182</f>
        <v>#DIV/0!</v>
      </c>
      <c r="L182" s="7" t="e">
        <f>COUNTIFS(Sta!$A:$A,$A182,Sta!$H:$H,"&gt;0.5")/$B182</f>
        <v>#DIV/0!</v>
      </c>
      <c r="M182" s="7" t="e">
        <f>COUNTIFS(Sta!$B:$B,$A182,Sta!$J:$J,"&gt;0.5")/$C182</f>
        <v>#DIV/0!</v>
      </c>
      <c r="N182" s="12" t="e">
        <f>(COUNTIFS(Sta!$A:$A,$A182,Sta!$H:$H,"&gt;1.5") +COUNTIFS(Sta!$B:$B,$A182,Sta!$J:$J,"&gt;1.5"))/$D182</f>
        <v>#DIV/0!</v>
      </c>
      <c r="O182" s="7" t="e">
        <f>COUNTIFS(Sta!$A:$A,$A182,Sta!$H:$H,"&gt;1.5")/$B182</f>
        <v>#DIV/0!</v>
      </c>
      <c r="P182" s="7" t="e">
        <f>COUNTIFS(Sta!$B:$B,$A182,Sta!$J:$J,"&gt;1.5")/$C182</f>
        <v>#DIV/0!</v>
      </c>
      <c r="Q182" s="12" t="e">
        <f>(COUNTIFS(Sta!$A:$A,$A182,Sta!$I:$I,"&gt;0.5") +COUNTIFS(Sta!$B:$B,$A182,Sta!$K:$K,"&gt;0.5"))/$D182</f>
        <v>#DIV/0!</v>
      </c>
      <c r="R182" s="7" t="e">
        <f>COUNTIFS(Sta!$A:$A,$A182,Sta!$I:$I,"&gt;0.5")/$B182</f>
        <v>#DIV/0!</v>
      </c>
      <c r="S182" s="7" t="e">
        <f>COUNTIFS(Sta!$B:$B,$A182,Sta!$K:$K,"&gt;0.5")/$C182</f>
        <v>#DIV/0!</v>
      </c>
      <c r="T182" s="12" t="e">
        <f>(COUNTIFS(Sta!$A:$A,$A182,Sta!$I:$I,"&gt;1.5") +COUNTIFS(Sta!$B:$B,$A182,Sta!$K:$K,"&gt;1.5"))/$D182</f>
        <v>#DIV/0!</v>
      </c>
      <c r="U182" s="7" t="e">
        <f>COUNTIFS(Sta!$A:$A,$A182,Sta!$I:$I,"&gt;1.5")/$B182</f>
        <v>#DIV/0!</v>
      </c>
      <c r="V182" s="7" t="e">
        <f>COUNTIFS(Sta!$B:$B,$A182,Sta!$K:$K,"&gt;1.5")/$C182</f>
        <v>#DIV/0!</v>
      </c>
    </row>
    <row r="183" spans="1:22" x14ac:dyDescent="0.3">
      <c r="A183" s="62" t="s">
        <v>277</v>
      </c>
      <c r="B183" s="9">
        <f>COUNTIF(Sta!A:A,A183)</f>
        <v>0</v>
      </c>
      <c r="C183" s="4">
        <f>COUNTIF(Sta!B:B,A183)</f>
        <v>0</v>
      </c>
      <c r="D183" s="4">
        <f t="shared" si="5"/>
        <v>0</v>
      </c>
      <c r="E183" s="12" t="e">
        <f>(COUNTIFS(Sta!$A:$A,$A183,Sta!$L:$L,"&gt;0.5") +COUNTIFS(Sta!$B:$B,$A183,Sta!$L:$L,"&gt;0.5"))/$D183</f>
        <v>#DIV/0!</v>
      </c>
      <c r="F183" s="7" t="e">
        <f>COUNTIFS(Sta!$A:$A,$A183,Sta!$L:$L,"&gt;0.5")/$B183</f>
        <v>#DIV/0!</v>
      </c>
      <c r="G183" s="7" t="e">
        <f>COUNTIFS(Sta!$B:$B,$A183,Sta!$L:$L,"&gt;0.5")/$C183</f>
        <v>#DIV/0!</v>
      </c>
      <c r="H183" s="12" t="e">
        <f>(COUNTIFS(Sta!$A:$A,$A183,Sta!$L:$L,"&gt;1.5") +COUNTIFS(Sta!$B:$B,$A183,Sta!$L:$L,"&gt;1.5"))/$D183</f>
        <v>#DIV/0!</v>
      </c>
      <c r="I183" s="7" t="e">
        <f>COUNTIFS(Sta!$A:$A,$A183,Sta!$L:$L,"&gt;1.5")/$B183</f>
        <v>#DIV/0!</v>
      </c>
      <c r="J183" s="7" t="e">
        <f>COUNTIFS(Sta!$B:$B,$A183,Sta!$L:$L,"&gt;1.5")/$C183</f>
        <v>#DIV/0!</v>
      </c>
      <c r="K183" s="12" t="e">
        <f>(COUNTIFS(Sta!$A:$A,$A183,Sta!$H:$H,"&gt;0.5") +COUNTIFS(Sta!$B:$B,$A183,Sta!$J:$J,"&gt;0.5"))/$D183</f>
        <v>#DIV/0!</v>
      </c>
      <c r="L183" s="7" t="e">
        <f>COUNTIFS(Sta!$A:$A,$A183,Sta!$H:$H,"&gt;0.5")/$B183</f>
        <v>#DIV/0!</v>
      </c>
      <c r="M183" s="7" t="e">
        <f>COUNTIFS(Sta!$B:$B,$A183,Sta!$J:$J,"&gt;0.5")/$C183</f>
        <v>#DIV/0!</v>
      </c>
      <c r="N183" s="12" t="e">
        <f>(COUNTIFS(Sta!$A:$A,$A183,Sta!$H:$H,"&gt;1.5") +COUNTIFS(Sta!$B:$B,$A183,Sta!$J:$J,"&gt;1.5"))/$D183</f>
        <v>#DIV/0!</v>
      </c>
      <c r="O183" s="7" t="e">
        <f>COUNTIFS(Sta!$A:$A,$A183,Sta!$H:$H,"&gt;1.5")/$B183</f>
        <v>#DIV/0!</v>
      </c>
      <c r="P183" s="7" t="e">
        <f>COUNTIFS(Sta!$B:$B,$A183,Sta!$J:$J,"&gt;1.5")/$C183</f>
        <v>#DIV/0!</v>
      </c>
      <c r="Q183" s="12" t="e">
        <f>(COUNTIFS(Sta!$A:$A,$A183,Sta!$I:$I,"&gt;0.5") +COUNTIFS(Sta!$B:$B,$A183,Sta!$K:$K,"&gt;0.5"))/$D183</f>
        <v>#DIV/0!</v>
      </c>
      <c r="R183" s="7" t="e">
        <f>COUNTIFS(Sta!$A:$A,$A183,Sta!$I:$I,"&gt;0.5")/$B183</f>
        <v>#DIV/0!</v>
      </c>
      <c r="S183" s="7" t="e">
        <f>COUNTIFS(Sta!$B:$B,$A183,Sta!$K:$K,"&gt;0.5")/$C183</f>
        <v>#DIV/0!</v>
      </c>
      <c r="T183" s="12" t="e">
        <f>(COUNTIFS(Sta!$A:$A,$A183,Sta!$I:$I,"&gt;1.5") +COUNTIFS(Sta!$B:$B,$A183,Sta!$K:$K,"&gt;1.5"))/$D183</f>
        <v>#DIV/0!</v>
      </c>
      <c r="U183" s="7" t="e">
        <f>COUNTIFS(Sta!$A:$A,$A183,Sta!$I:$I,"&gt;1.5")/$B183</f>
        <v>#DIV/0!</v>
      </c>
      <c r="V183" s="7" t="e">
        <f>COUNTIFS(Sta!$B:$B,$A183,Sta!$K:$K,"&gt;1.5")/$C183</f>
        <v>#DIV/0!</v>
      </c>
    </row>
    <row r="184" spans="1:22" x14ac:dyDescent="0.3">
      <c r="A184" s="62" t="s">
        <v>281</v>
      </c>
      <c r="B184" s="9">
        <f>COUNTIF(Sta!A:A,A184)</f>
        <v>0</v>
      </c>
      <c r="C184" s="4">
        <f>COUNTIF(Sta!B:B,A184)</f>
        <v>0</v>
      </c>
      <c r="D184" s="4">
        <f t="shared" si="5"/>
        <v>0</v>
      </c>
      <c r="E184" s="12" t="e">
        <f>(COUNTIFS(Sta!$A:$A,$A184,Sta!$L:$L,"&gt;0.5") +COUNTIFS(Sta!$B:$B,$A184,Sta!$L:$L,"&gt;0.5"))/$D184</f>
        <v>#DIV/0!</v>
      </c>
      <c r="F184" s="7" t="e">
        <f>COUNTIFS(Sta!$A:$A,$A184,Sta!$L:$L,"&gt;0.5")/$B184</f>
        <v>#DIV/0!</v>
      </c>
      <c r="G184" s="7" t="e">
        <f>COUNTIFS(Sta!$B:$B,$A184,Sta!$L:$L,"&gt;0.5")/$C184</f>
        <v>#DIV/0!</v>
      </c>
      <c r="H184" s="12" t="e">
        <f>(COUNTIFS(Sta!$A:$A,$A184,Sta!$L:$L,"&gt;1.5") +COUNTIFS(Sta!$B:$B,$A184,Sta!$L:$L,"&gt;1.5"))/$D184</f>
        <v>#DIV/0!</v>
      </c>
      <c r="I184" s="7" t="e">
        <f>COUNTIFS(Sta!$A:$A,$A184,Sta!$L:$L,"&gt;1.5")/$B184</f>
        <v>#DIV/0!</v>
      </c>
      <c r="J184" s="7" t="e">
        <f>COUNTIFS(Sta!$B:$B,$A184,Sta!$L:$L,"&gt;1.5")/$C184</f>
        <v>#DIV/0!</v>
      </c>
      <c r="K184" s="12" t="e">
        <f>(COUNTIFS(Sta!$A:$A,$A184,Sta!$H:$H,"&gt;0.5") +COUNTIFS(Sta!$B:$B,$A184,Sta!$J:$J,"&gt;0.5"))/$D184</f>
        <v>#DIV/0!</v>
      </c>
      <c r="L184" s="7" t="e">
        <f>COUNTIFS(Sta!$A:$A,$A184,Sta!$H:$H,"&gt;0.5")/$B184</f>
        <v>#DIV/0!</v>
      </c>
      <c r="M184" s="7" t="e">
        <f>COUNTIFS(Sta!$B:$B,$A184,Sta!$J:$J,"&gt;0.5")/$C184</f>
        <v>#DIV/0!</v>
      </c>
      <c r="N184" s="12" t="e">
        <f>(COUNTIFS(Sta!$A:$A,$A184,Sta!$H:$H,"&gt;1.5") +COUNTIFS(Sta!$B:$B,$A184,Sta!$J:$J,"&gt;1.5"))/$D184</f>
        <v>#DIV/0!</v>
      </c>
      <c r="O184" s="7" t="e">
        <f>COUNTIFS(Sta!$A:$A,$A184,Sta!$H:$H,"&gt;1.5")/$B184</f>
        <v>#DIV/0!</v>
      </c>
      <c r="P184" s="7" t="e">
        <f>COUNTIFS(Sta!$B:$B,$A184,Sta!$J:$J,"&gt;1.5")/$C184</f>
        <v>#DIV/0!</v>
      </c>
      <c r="Q184" s="12" t="e">
        <f>(COUNTIFS(Sta!$A:$A,$A184,Sta!$I:$I,"&gt;0.5") +COUNTIFS(Sta!$B:$B,$A184,Sta!$K:$K,"&gt;0.5"))/$D184</f>
        <v>#DIV/0!</v>
      </c>
      <c r="R184" s="7" t="e">
        <f>COUNTIFS(Sta!$A:$A,$A184,Sta!$I:$I,"&gt;0.5")/$B184</f>
        <v>#DIV/0!</v>
      </c>
      <c r="S184" s="7" t="e">
        <f>COUNTIFS(Sta!$B:$B,$A184,Sta!$K:$K,"&gt;0.5")/$C184</f>
        <v>#DIV/0!</v>
      </c>
      <c r="T184" s="12" t="e">
        <f>(COUNTIFS(Sta!$A:$A,$A184,Sta!$I:$I,"&gt;1.5") +COUNTIFS(Sta!$B:$B,$A184,Sta!$K:$K,"&gt;1.5"))/$D184</f>
        <v>#DIV/0!</v>
      </c>
      <c r="U184" s="7" t="e">
        <f>COUNTIFS(Sta!$A:$A,$A184,Sta!$I:$I,"&gt;1.5")/$B184</f>
        <v>#DIV/0!</v>
      </c>
      <c r="V184" s="7" t="e">
        <f>COUNTIFS(Sta!$B:$B,$A184,Sta!$K:$K,"&gt;1.5")/$C184</f>
        <v>#DIV/0!</v>
      </c>
    </row>
    <row r="185" spans="1:22" x14ac:dyDescent="0.3">
      <c r="A185" s="62" t="s">
        <v>288</v>
      </c>
      <c r="B185" s="9">
        <f>COUNTIF(Sta!A:A,A185)</f>
        <v>0</v>
      </c>
      <c r="C185" s="4">
        <f>COUNTIF(Sta!B:B,A185)</f>
        <v>0</v>
      </c>
      <c r="D185" s="4">
        <f t="shared" si="5"/>
        <v>0</v>
      </c>
      <c r="E185" s="12" t="e">
        <f>(COUNTIFS(Sta!$A:$A,$A185,Sta!$L:$L,"&gt;0.5") +COUNTIFS(Sta!$B:$B,$A185,Sta!$L:$L,"&gt;0.5"))/$D185</f>
        <v>#DIV/0!</v>
      </c>
      <c r="F185" s="7" t="e">
        <f>COUNTIFS(Sta!$A:$A,$A185,Sta!$L:$L,"&gt;0.5")/$B185</f>
        <v>#DIV/0!</v>
      </c>
      <c r="G185" s="7" t="e">
        <f>COUNTIFS(Sta!$B:$B,$A185,Sta!$L:$L,"&gt;0.5")/$C185</f>
        <v>#DIV/0!</v>
      </c>
      <c r="H185" s="12" t="e">
        <f>(COUNTIFS(Sta!$A:$A,$A185,Sta!$L:$L,"&gt;1.5") +COUNTIFS(Sta!$B:$B,$A185,Sta!$L:$L,"&gt;1.5"))/$D185</f>
        <v>#DIV/0!</v>
      </c>
      <c r="I185" s="7" t="e">
        <f>COUNTIFS(Sta!$A:$A,$A185,Sta!$L:$L,"&gt;1.5")/$B185</f>
        <v>#DIV/0!</v>
      </c>
      <c r="J185" s="7" t="e">
        <f>COUNTIFS(Sta!$B:$B,$A185,Sta!$L:$L,"&gt;1.5")/$C185</f>
        <v>#DIV/0!</v>
      </c>
      <c r="K185" s="12" t="e">
        <f>(COUNTIFS(Sta!$A:$A,$A185,Sta!$H:$H,"&gt;0.5") +COUNTIFS(Sta!$B:$B,$A185,Sta!$J:$J,"&gt;0.5"))/$D185</f>
        <v>#DIV/0!</v>
      </c>
      <c r="L185" s="7" t="e">
        <f>COUNTIFS(Sta!$A:$A,$A185,Sta!$H:$H,"&gt;0.5")/$B185</f>
        <v>#DIV/0!</v>
      </c>
      <c r="M185" s="7" t="e">
        <f>COUNTIFS(Sta!$B:$B,$A185,Sta!$J:$J,"&gt;0.5")/$C185</f>
        <v>#DIV/0!</v>
      </c>
      <c r="N185" s="12" t="e">
        <f>(COUNTIFS(Sta!$A:$A,$A185,Sta!$H:$H,"&gt;1.5") +COUNTIFS(Sta!$B:$B,$A185,Sta!$J:$J,"&gt;1.5"))/$D185</f>
        <v>#DIV/0!</v>
      </c>
      <c r="O185" s="7" t="e">
        <f>COUNTIFS(Sta!$A:$A,$A185,Sta!$H:$H,"&gt;1.5")/$B185</f>
        <v>#DIV/0!</v>
      </c>
      <c r="P185" s="7" t="e">
        <f>COUNTIFS(Sta!$B:$B,$A185,Sta!$J:$J,"&gt;1.5")/$C185</f>
        <v>#DIV/0!</v>
      </c>
      <c r="Q185" s="12" t="e">
        <f>(COUNTIFS(Sta!$A:$A,$A185,Sta!$I:$I,"&gt;0.5") +COUNTIFS(Sta!$B:$B,$A185,Sta!$K:$K,"&gt;0.5"))/$D185</f>
        <v>#DIV/0!</v>
      </c>
      <c r="R185" s="7" t="e">
        <f>COUNTIFS(Sta!$A:$A,$A185,Sta!$I:$I,"&gt;0.5")/$B185</f>
        <v>#DIV/0!</v>
      </c>
      <c r="S185" s="7" t="e">
        <f>COUNTIFS(Sta!$B:$B,$A185,Sta!$K:$K,"&gt;0.5")/$C185</f>
        <v>#DIV/0!</v>
      </c>
      <c r="T185" s="12" t="e">
        <f>(COUNTIFS(Sta!$A:$A,$A185,Sta!$I:$I,"&gt;1.5") +COUNTIFS(Sta!$B:$B,$A185,Sta!$K:$K,"&gt;1.5"))/$D185</f>
        <v>#DIV/0!</v>
      </c>
      <c r="U185" s="7" t="e">
        <f>COUNTIFS(Sta!$A:$A,$A185,Sta!$I:$I,"&gt;1.5")/$B185</f>
        <v>#DIV/0!</v>
      </c>
      <c r="V185" s="7" t="e">
        <f>COUNTIFS(Sta!$B:$B,$A185,Sta!$K:$K,"&gt;1.5")/$C185</f>
        <v>#DIV/0!</v>
      </c>
    </row>
    <row r="186" spans="1:22" x14ac:dyDescent="0.3">
      <c r="A186" s="62" t="s">
        <v>292</v>
      </c>
      <c r="B186" s="9">
        <f>COUNTIF(Sta!A:A,A186)</f>
        <v>0</v>
      </c>
      <c r="C186" s="4">
        <f>COUNTIF(Sta!B:B,A186)</f>
        <v>0</v>
      </c>
      <c r="D186" s="4">
        <f t="shared" si="5"/>
        <v>0</v>
      </c>
      <c r="E186" s="12" t="e">
        <f>(COUNTIFS(Sta!$A:$A,$A186,Sta!$L:$L,"&gt;0.5") +COUNTIFS(Sta!$B:$B,$A186,Sta!$L:$L,"&gt;0.5"))/$D186</f>
        <v>#DIV/0!</v>
      </c>
      <c r="F186" s="7" t="e">
        <f>COUNTIFS(Sta!$A:$A,$A186,Sta!$L:$L,"&gt;0.5")/$B186</f>
        <v>#DIV/0!</v>
      </c>
      <c r="G186" s="7" t="e">
        <f>COUNTIFS(Sta!$B:$B,$A186,Sta!$L:$L,"&gt;0.5")/$C186</f>
        <v>#DIV/0!</v>
      </c>
      <c r="H186" s="12" t="e">
        <f>(COUNTIFS(Sta!$A:$A,$A186,Sta!$L:$L,"&gt;1.5") +COUNTIFS(Sta!$B:$B,$A186,Sta!$L:$L,"&gt;1.5"))/$D186</f>
        <v>#DIV/0!</v>
      </c>
      <c r="I186" s="7" t="e">
        <f>COUNTIFS(Sta!$A:$A,$A186,Sta!$L:$L,"&gt;1.5")/$B186</f>
        <v>#DIV/0!</v>
      </c>
      <c r="J186" s="7" t="e">
        <f>COUNTIFS(Sta!$B:$B,$A186,Sta!$L:$L,"&gt;1.5")/$C186</f>
        <v>#DIV/0!</v>
      </c>
      <c r="K186" s="12" t="e">
        <f>(COUNTIFS(Sta!$A:$A,$A186,Sta!$H:$H,"&gt;0.5") +COUNTIFS(Sta!$B:$B,$A186,Sta!$J:$J,"&gt;0.5"))/$D186</f>
        <v>#DIV/0!</v>
      </c>
      <c r="L186" s="7" t="e">
        <f>COUNTIFS(Sta!$A:$A,$A186,Sta!$H:$H,"&gt;0.5")/$B186</f>
        <v>#DIV/0!</v>
      </c>
      <c r="M186" s="7" t="e">
        <f>COUNTIFS(Sta!$B:$B,$A186,Sta!$J:$J,"&gt;0.5")/$C186</f>
        <v>#DIV/0!</v>
      </c>
      <c r="N186" s="12" t="e">
        <f>(COUNTIFS(Sta!$A:$A,$A186,Sta!$H:$H,"&gt;1.5") +COUNTIFS(Sta!$B:$B,$A186,Sta!$J:$J,"&gt;1.5"))/$D186</f>
        <v>#DIV/0!</v>
      </c>
      <c r="O186" s="7" t="e">
        <f>COUNTIFS(Sta!$A:$A,$A186,Sta!$H:$H,"&gt;1.5")/$B186</f>
        <v>#DIV/0!</v>
      </c>
      <c r="P186" s="7" t="e">
        <f>COUNTIFS(Sta!$B:$B,$A186,Sta!$J:$J,"&gt;1.5")/$C186</f>
        <v>#DIV/0!</v>
      </c>
      <c r="Q186" s="12" t="e">
        <f>(COUNTIFS(Sta!$A:$A,$A186,Sta!$I:$I,"&gt;0.5") +COUNTIFS(Sta!$B:$B,$A186,Sta!$K:$K,"&gt;0.5"))/$D186</f>
        <v>#DIV/0!</v>
      </c>
      <c r="R186" s="7" t="e">
        <f>COUNTIFS(Sta!$A:$A,$A186,Sta!$I:$I,"&gt;0.5")/$B186</f>
        <v>#DIV/0!</v>
      </c>
      <c r="S186" s="7" t="e">
        <f>COUNTIFS(Sta!$B:$B,$A186,Sta!$K:$K,"&gt;0.5")/$C186</f>
        <v>#DIV/0!</v>
      </c>
      <c r="T186" s="12" t="e">
        <f>(COUNTIFS(Sta!$A:$A,$A186,Sta!$I:$I,"&gt;1.5") +COUNTIFS(Sta!$B:$B,$A186,Sta!$K:$K,"&gt;1.5"))/$D186</f>
        <v>#DIV/0!</v>
      </c>
      <c r="U186" s="7" t="e">
        <f>COUNTIFS(Sta!$A:$A,$A186,Sta!$I:$I,"&gt;1.5")/$B186</f>
        <v>#DIV/0!</v>
      </c>
      <c r="V186" s="7" t="e">
        <f>COUNTIFS(Sta!$B:$B,$A186,Sta!$K:$K,"&gt;1.5")/$C186</f>
        <v>#DIV/0!</v>
      </c>
    </row>
    <row r="187" spans="1:22" x14ac:dyDescent="0.3">
      <c r="A187" s="62" t="s">
        <v>283</v>
      </c>
      <c r="B187" s="9">
        <f>COUNTIF(Sta!A:A,A187)</f>
        <v>0</v>
      </c>
      <c r="C187" s="4">
        <f>COUNTIF(Sta!B:B,A187)</f>
        <v>0</v>
      </c>
      <c r="D187" s="4">
        <f t="shared" si="5"/>
        <v>0</v>
      </c>
      <c r="E187" s="12" t="e">
        <f>(COUNTIFS(Sta!$A:$A,$A187,Sta!$L:$L,"&gt;0.5") +COUNTIFS(Sta!$B:$B,$A187,Sta!$L:$L,"&gt;0.5"))/$D187</f>
        <v>#DIV/0!</v>
      </c>
      <c r="F187" s="7" t="e">
        <f>COUNTIFS(Sta!$A:$A,$A187,Sta!$L:$L,"&gt;0.5")/$B187</f>
        <v>#DIV/0!</v>
      </c>
      <c r="G187" s="7" t="e">
        <f>COUNTIFS(Sta!$B:$B,$A187,Sta!$L:$L,"&gt;0.5")/$C187</f>
        <v>#DIV/0!</v>
      </c>
      <c r="H187" s="12" t="e">
        <f>(COUNTIFS(Sta!$A:$A,$A187,Sta!$L:$L,"&gt;1.5") +COUNTIFS(Sta!$B:$B,$A187,Sta!$L:$L,"&gt;1.5"))/$D187</f>
        <v>#DIV/0!</v>
      </c>
      <c r="I187" s="7" t="e">
        <f>COUNTIFS(Sta!$A:$A,$A187,Sta!$L:$L,"&gt;1.5")/$B187</f>
        <v>#DIV/0!</v>
      </c>
      <c r="J187" s="7" t="e">
        <f>COUNTIFS(Sta!$B:$B,$A187,Sta!$L:$L,"&gt;1.5")/$C187</f>
        <v>#DIV/0!</v>
      </c>
      <c r="K187" s="12" t="e">
        <f>(COUNTIFS(Sta!$A:$A,$A187,Sta!$H:$H,"&gt;0.5") +COUNTIFS(Sta!$B:$B,$A187,Sta!$J:$J,"&gt;0.5"))/$D187</f>
        <v>#DIV/0!</v>
      </c>
      <c r="L187" s="7" t="e">
        <f>COUNTIFS(Sta!$A:$A,$A187,Sta!$H:$H,"&gt;0.5")/$B187</f>
        <v>#DIV/0!</v>
      </c>
      <c r="M187" s="7" t="e">
        <f>COUNTIFS(Sta!$B:$B,$A187,Sta!$J:$J,"&gt;0.5")/$C187</f>
        <v>#DIV/0!</v>
      </c>
      <c r="N187" s="12" t="e">
        <f>(COUNTIFS(Sta!$A:$A,$A187,Sta!$H:$H,"&gt;1.5") +COUNTIFS(Sta!$B:$B,$A187,Sta!$J:$J,"&gt;1.5"))/$D187</f>
        <v>#DIV/0!</v>
      </c>
      <c r="O187" s="7" t="e">
        <f>COUNTIFS(Sta!$A:$A,$A187,Sta!$H:$H,"&gt;1.5")/$B187</f>
        <v>#DIV/0!</v>
      </c>
      <c r="P187" s="7" t="e">
        <f>COUNTIFS(Sta!$B:$B,$A187,Sta!$J:$J,"&gt;1.5")/$C187</f>
        <v>#DIV/0!</v>
      </c>
      <c r="Q187" s="12" t="e">
        <f>(COUNTIFS(Sta!$A:$A,$A187,Sta!$I:$I,"&gt;0.5") +COUNTIFS(Sta!$B:$B,$A187,Sta!$K:$K,"&gt;0.5"))/$D187</f>
        <v>#DIV/0!</v>
      </c>
      <c r="R187" s="7" t="e">
        <f>COUNTIFS(Sta!$A:$A,$A187,Sta!$I:$I,"&gt;0.5")/$B187</f>
        <v>#DIV/0!</v>
      </c>
      <c r="S187" s="7" t="e">
        <f>COUNTIFS(Sta!$B:$B,$A187,Sta!$K:$K,"&gt;0.5")/$C187</f>
        <v>#DIV/0!</v>
      </c>
      <c r="T187" s="12" t="e">
        <f>(COUNTIFS(Sta!$A:$A,$A187,Sta!$I:$I,"&gt;1.5") +COUNTIFS(Sta!$B:$B,$A187,Sta!$K:$K,"&gt;1.5"))/$D187</f>
        <v>#DIV/0!</v>
      </c>
      <c r="U187" s="7" t="e">
        <f>COUNTIFS(Sta!$A:$A,$A187,Sta!$I:$I,"&gt;1.5")/$B187</f>
        <v>#DIV/0!</v>
      </c>
      <c r="V187" s="7" t="e">
        <f>COUNTIFS(Sta!$B:$B,$A187,Sta!$K:$K,"&gt;1.5")/$C187</f>
        <v>#DIV/0!</v>
      </c>
    </row>
    <row r="188" spans="1:22" x14ac:dyDescent="0.3">
      <c r="A188" s="62" t="s">
        <v>280</v>
      </c>
      <c r="B188" s="9">
        <f>COUNTIF(Sta!A:A,A188)</f>
        <v>0</v>
      </c>
      <c r="C188" s="4">
        <f>COUNTIF(Sta!B:B,A188)</f>
        <v>0</v>
      </c>
      <c r="D188" s="4">
        <f t="shared" si="5"/>
        <v>0</v>
      </c>
      <c r="E188" s="12" t="e">
        <f>(COUNTIFS(Sta!$A:$A,$A188,Sta!$L:$L,"&gt;0.5") +COUNTIFS(Sta!$B:$B,$A188,Sta!$L:$L,"&gt;0.5"))/$D188</f>
        <v>#DIV/0!</v>
      </c>
      <c r="F188" s="7" t="e">
        <f>COUNTIFS(Sta!$A:$A,$A188,Sta!$L:$L,"&gt;0.5")/$B188</f>
        <v>#DIV/0!</v>
      </c>
      <c r="G188" s="7" t="e">
        <f>COUNTIFS(Sta!$B:$B,$A188,Sta!$L:$L,"&gt;0.5")/$C188</f>
        <v>#DIV/0!</v>
      </c>
      <c r="H188" s="12" t="e">
        <f>(COUNTIFS(Sta!$A:$A,$A188,Sta!$L:$L,"&gt;1.5") +COUNTIFS(Sta!$B:$B,$A188,Sta!$L:$L,"&gt;1.5"))/$D188</f>
        <v>#DIV/0!</v>
      </c>
      <c r="I188" s="7" t="e">
        <f>COUNTIFS(Sta!$A:$A,$A188,Sta!$L:$L,"&gt;1.5")/$B188</f>
        <v>#DIV/0!</v>
      </c>
      <c r="J188" s="7" t="e">
        <f>COUNTIFS(Sta!$B:$B,$A188,Sta!$L:$L,"&gt;1.5")/$C188</f>
        <v>#DIV/0!</v>
      </c>
      <c r="K188" s="12" t="e">
        <f>(COUNTIFS(Sta!$A:$A,$A188,Sta!$H:$H,"&gt;0.5") +COUNTIFS(Sta!$B:$B,$A188,Sta!$J:$J,"&gt;0.5"))/$D188</f>
        <v>#DIV/0!</v>
      </c>
      <c r="L188" s="7" t="e">
        <f>COUNTIFS(Sta!$A:$A,$A188,Sta!$H:$H,"&gt;0.5")/$B188</f>
        <v>#DIV/0!</v>
      </c>
      <c r="M188" s="7" t="e">
        <f>COUNTIFS(Sta!$B:$B,$A188,Sta!$J:$J,"&gt;0.5")/$C188</f>
        <v>#DIV/0!</v>
      </c>
      <c r="N188" s="12" t="e">
        <f>(COUNTIFS(Sta!$A:$A,$A188,Sta!$H:$H,"&gt;1.5") +COUNTIFS(Sta!$B:$B,$A188,Sta!$J:$J,"&gt;1.5"))/$D188</f>
        <v>#DIV/0!</v>
      </c>
      <c r="O188" s="7" t="e">
        <f>COUNTIFS(Sta!$A:$A,$A188,Sta!$H:$H,"&gt;1.5")/$B188</f>
        <v>#DIV/0!</v>
      </c>
      <c r="P188" s="7" t="e">
        <f>COUNTIFS(Sta!$B:$B,$A188,Sta!$J:$J,"&gt;1.5")/$C188</f>
        <v>#DIV/0!</v>
      </c>
      <c r="Q188" s="12" t="e">
        <f>(COUNTIFS(Sta!$A:$A,$A188,Sta!$I:$I,"&gt;0.5") +COUNTIFS(Sta!$B:$B,$A188,Sta!$K:$K,"&gt;0.5"))/$D188</f>
        <v>#DIV/0!</v>
      </c>
      <c r="R188" s="7" t="e">
        <f>COUNTIFS(Sta!$A:$A,$A188,Sta!$I:$I,"&gt;0.5")/$B188</f>
        <v>#DIV/0!</v>
      </c>
      <c r="S188" s="7" t="e">
        <f>COUNTIFS(Sta!$B:$B,$A188,Sta!$K:$K,"&gt;0.5")/$C188</f>
        <v>#DIV/0!</v>
      </c>
      <c r="T188" s="12" t="e">
        <f>(COUNTIFS(Sta!$A:$A,$A188,Sta!$I:$I,"&gt;1.5") +COUNTIFS(Sta!$B:$B,$A188,Sta!$K:$K,"&gt;1.5"))/$D188</f>
        <v>#DIV/0!</v>
      </c>
      <c r="U188" s="7" t="e">
        <f>COUNTIFS(Sta!$A:$A,$A188,Sta!$I:$I,"&gt;1.5")/$B188</f>
        <v>#DIV/0!</v>
      </c>
      <c r="V188" s="7" t="e">
        <f>COUNTIFS(Sta!$B:$B,$A188,Sta!$K:$K,"&gt;1.5")/$C188</f>
        <v>#DIV/0!</v>
      </c>
    </row>
    <row r="189" spans="1:22" x14ac:dyDescent="0.3">
      <c r="A189" s="62" t="s">
        <v>302</v>
      </c>
      <c r="B189" s="9">
        <f>COUNTIF(Sta!A:A,A189)</f>
        <v>0</v>
      </c>
      <c r="C189" s="4">
        <f>COUNTIF(Sta!B:B,A189)</f>
        <v>0</v>
      </c>
      <c r="D189" s="4">
        <f t="shared" si="5"/>
        <v>0</v>
      </c>
      <c r="E189" s="12" t="e">
        <f>(COUNTIFS(Sta!$A:$A,$A189,Sta!$L:$L,"&gt;0.5") +COUNTIFS(Sta!$B:$B,$A189,Sta!$L:$L,"&gt;0.5"))/$D189</f>
        <v>#DIV/0!</v>
      </c>
      <c r="F189" s="7" t="e">
        <f>COUNTIFS(Sta!$A:$A,$A189,Sta!$L:$L,"&gt;0.5")/$B189</f>
        <v>#DIV/0!</v>
      </c>
      <c r="G189" s="7" t="e">
        <f>COUNTIFS(Sta!$B:$B,$A189,Sta!$L:$L,"&gt;0.5")/$C189</f>
        <v>#DIV/0!</v>
      </c>
      <c r="H189" s="12" t="e">
        <f>(COUNTIFS(Sta!$A:$A,$A189,Sta!$L:$L,"&gt;1.5") +COUNTIFS(Sta!$B:$B,$A189,Sta!$L:$L,"&gt;1.5"))/$D189</f>
        <v>#DIV/0!</v>
      </c>
      <c r="I189" s="7" t="e">
        <f>COUNTIFS(Sta!$A:$A,$A189,Sta!$L:$L,"&gt;1.5")/$B189</f>
        <v>#DIV/0!</v>
      </c>
      <c r="J189" s="7" t="e">
        <f>COUNTIFS(Sta!$B:$B,$A189,Sta!$L:$L,"&gt;1.5")/$C189</f>
        <v>#DIV/0!</v>
      </c>
      <c r="K189" s="12" t="e">
        <f>(COUNTIFS(Sta!$A:$A,$A189,Sta!$H:$H,"&gt;0.5") +COUNTIFS(Sta!$B:$B,$A189,Sta!$J:$J,"&gt;0.5"))/$D189</f>
        <v>#DIV/0!</v>
      </c>
      <c r="L189" s="7" t="e">
        <f>COUNTIFS(Sta!$A:$A,$A189,Sta!$H:$H,"&gt;0.5")/$B189</f>
        <v>#DIV/0!</v>
      </c>
      <c r="M189" s="7" t="e">
        <f>COUNTIFS(Sta!$B:$B,$A189,Sta!$J:$J,"&gt;0.5")/$C189</f>
        <v>#DIV/0!</v>
      </c>
      <c r="N189" s="12" t="e">
        <f>(COUNTIFS(Sta!$A:$A,$A189,Sta!$H:$H,"&gt;1.5") +COUNTIFS(Sta!$B:$B,$A189,Sta!$J:$J,"&gt;1.5"))/$D189</f>
        <v>#DIV/0!</v>
      </c>
      <c r="O189" s="7" t="e">
        <f>COUNTIFS(Sta!$A:$A,$A189,Sta!$H:$H,"&gt;1.5")/$B189</f>
        <v>#DIV/0!</v>
      </c>
      <c r="P189" s="7" t="e">
        <f>COUNTIFS(Sta!$B:$B,$A189,Sta!$J:$J,"&gt;1.5")/$C189</f>
        <v>#DIV/0!</v>
      </c>
      <c r="Q189" s="12" t="e">
        <f>(COUNTIFS(Sta!$A:$A,$A189,Sta!$I:$I,"&gt;0.5") +COUNTIFS(Sta!$B:$B,$A189,Sta!$K:$K,"&gt;0.5"))/$D189</f>
        <v>#DIV/0!</v>
      </c>
      <c r="R189" s="7" t="e">
        <f>COUNTIFS(Sta!$A:$A,$A189,Sta!$I:$I,"&gt;0.5")/$B189</f>
        <v>#DIV/0!</v>
      </c>
      <c r="S189" s="7" t="e">
        <f>COUNTIFS(Sta!$B:$B,$A189,Sta!$K:$K,"&gt;0.5")/$C189</f>
        <v>#DIV/0!</v>
      </c>
      <c r="T189" s="12" t="e">
        <f>(COUNTIFS(Sta!$A:$A,$A189,Sta!$I:$I,"&gt;1.5") +COUNTIFS(Sta!$B:$B,$A189,Sta!$K:$K,"&gt;1.5"))/$D189</f>
        <v>#DIV/0!</v>
      </c>
      <c r="U189" s="7" t="e">
        <f>COUNTIFS(Sta!$A:$A,$A189,Sta!$I:$I,"&gt;1.5")/$B189</f>
        <v>#DIV/0!</v>
      </c>
      <c r="V189" s="7" t="e">
        <f>COUNTIFS(Sta!$B:$B,$A189,Sta!$K:$K,"&gt;1.5")/$C189</f>
        <v>#DIV/0!</v>
      </c>
    </row>
    <row r="190" spans="1:22" x14ac:dyDescent="0.3">
      <c r="A190" s="62" t="s">
        <v>298</v>
      </c>
      <c r="B190" s="9">
        <f>COUNTIF(Sta!A:A,A190)</f>
        <v>0</v>
      </c>
      <c r="C190" s="4">
        <f>COUNTIF(Sta!B:B,A190)</f>
        <v>0</v>
      </c>
      <c r="D190" s="4">
        <f t="shared" si="5"/>
        <v>0</v>
      </c>
      <c r="E190" s="12" t="e">
        <f>(COUNTIFS(Sta!$A:$A,$A190,Sta!$L:$L,"&gt;0.5") +COUNTIFS(Sta!$B:$B,$A190,Sta!$L:$L,"&gt;0.5"))/$D190</f>
        <v>#DIV/0!</v>
      </c>
      <c r="F190" s="7" t="e">
        <f>COUNTIFS(Sta!$A:$A,$A190,Sta!$L:$L,"&gt;0.5")/$B190</f>
        <v>#DIV/0!</v>
      </c>
      <c r="G190" s="7" t="e">
        <f>COUNTIFS(Sta!$B:$B,$A190,Sta!$L:$L,"&gt;0.5")/$C190</f>
        <v>#DIV/0!</v>
      </c>
      <c r="H190" s="12" t="e">
        <f>(COUNTIFS(Sta!$A:$A,$A190,Sta!$L:$L,"&gt;1.5") +COUNTIFS(Sta!$B:$B,$A190,Sta!$L:$L,"&gt;1.5"))/$D190</f>
        <v>#DIV/0!</v>
      </c>
      <c r="I190" s="7" t="e">
        <f>COUNTIFS(Sta!$A:$A,$A190,Sta!$L:$L,"&gt;1.5")/$B190</f>
        <v>#DIV/0!</v>
      </c>
      <c r="J190" s="7" t="e">
        <f>COUNTIFS(Sta!$B:$B,$A190,Sta!$L:$L,"&gt;1.5")/$C190</f>
        <v>#DIV/0!</v>
      </c>
      <c r="K190" s="12" t="e">
        <f>(COUNTIFS(Sta!$A:$A,$A190,Sta!$H:$H,"&gt;0.5") +COUNTIFS(Sta!$B:$B,$A190,Sta!$J:$J,"&gt;0.5"))/$D190</f>
        <v>#DIV/0!</v>
      </c>
      <c r="L190" s="7" t="e">
        <f>COUNTIFS(Sta!$A:$A,$A190,Sta!$H:$H,"&gt;0.5")/$B190</f>
        <v>#DIV/0!</v>
      </c>
      <c r="M190" s="7" t="e">
        <f>COUNTIFS(Sta!$B:$B,$A190,Sta!$J:$J,"&gt;0.5")/$C190</f>
        <v>#DIV/0!</v>
      </c>
      <c r="N190" s="12" t="e">
        <f>(COUNTIFS(Sta!$A:$A,$A190,Sta!$H:$H,"&gt;1.5") +COUNTIFS(Sta!$B:$B,$A190,Sta!$J:$J,"&gt;1.5"))/$D190</f>
        <v>#DIV/0!</v>
      </c>
      <c r="O190" s="7" t="e">
        <f>COUNTIFS(Sta!$A:$A,$A190,Sta!$H:$H,"&gt;1.5")/$B190</f>
        <v>#DIV/0!</v>
      </c>
      <c r="P190" s="7" t="e">
        <f>COUNTIFS(Sta!$B:$B,$A190,Sta!$J:$J,"&gt;1.5")/$C190</f>
        <v>#DIV/0!</v>
      </c>
      <c r="Q190" s="12" t="e">
        <f>(COUNTIFS(Sta!$A:$A,$A190,Sta!$I:$I,"&gt;0.5") +COUNTIFS(Sta!$B:$B,$A190,Sta!$K:$K,"&gt;0.5"))/$D190</f>
        <v>#DIV/0!</v>
      </c>
      <c r="R190" s="7" t="e">
        <f>COUNTIFS(Sta!$A:$A,$A190,Sta!$I:$I,"&gt;0.5")/$B190</f>
        <v>#DIV/0!</v>
      </c>
      <c r="S190" s="7" t="e">
        <f>COUNTIFS(Sta!$B:$B,$A190,Sta!$K:$K,"&gt;0.5")/$C190</f>
        <v>#DIV/0!</v>
      </c>
      <c r="T190" s="12" t="e">
        <f>(COUNTIFS(Sta!$A:$A,$A190,Sta!$I:$I,"&gt;1.5") +COUNTIFS(Sta!$B:$B,$A190,Sta!$K:$K,"&gt;1.5"))/$D190</f>
        <v>#DIV/0!</v>
      </c>
      <c r="U190" s="7" t="e">
        <f>COUNTIFS(Sta!$A:$A,$A190,Sta!$I:$I,"&gt;1.5")/$B190</f>
        <v>#DIV/0!</v>
      </c>
      <c r="V190" s="7" t="e">
        <f>COUNTIFS(Sta!$B:$B,$A190,Sta!$K:$K,"&gt;1.5")/$C190</f>
        <v>#DIV/0!</v>
      </c>
    </row>
    <row r="191" spans="1:22" x14ac:dyDescent="0.3">
      <c r="A191" s="62" t="s">
        <v>300</v>
      </c>
      <c r="B191" s="9">
        <f>COUNTIF(Sta!A:A,A191)</f>
        <v>0</v>
      </c>
      <c r="C191" s="4">
        <f>COUNTIF(Sta!B:B,A191)</f>
        <v>0</v>
      </c>
      <c r="D191" s="4">
        <f t="shared" si="5"/>
        <v>0</v>
      </c>
      <c r="E191" s="12" t="e">
        <f>(COUNTIFS(Sta!$A:$A,$A191,Sta!$L:$L,"&gt;0.5") +COUNTIFS(Sta!$B:$B,$A191,Sta!$L:$L,"&gt;0.5"))/$D191</f>
        <v>#DIV/0!</v>
      </c>
      <c r="F191" s="7" t="e">
        <f>COUNTIFS(Sta!$A:$A,$A191,Sta!$L:$L,"&gt;0.5")/$B191</f>
        <v>#DIV/0!</v>
      </c>
      <c r="G191" s="7" t="e">
        <f>COUNTIFS(Sta!$B:$B,$A191,Sta!$L:$L,"&gt;0.5")/$C191</f>
        <v>#DIV/0!</v>
      </c>
      <c r="H191" s="12" t="e">
        <f>(COUNTIFS(Sta!$A:$A,$A191,Sta!$L:$L,"&gt;1.5") +COUNTIFS(Sta!$B:$B,$A191,Sta!$L:$L,"&gt;1.5"))/$D191</f>
        <v>#DIV/0!</v>
      </c>
      <c r="I191" s="7" t="e">
        <f>COUNTIFS(Sta!$A:$A,$A191,Sta!$L:$L,"&gt;1.5")/$B191</f>
        <v>#DIV/0!</v>
      </c>
      <c r="J191" s="7" t="e">
        <f>COUNTIFS(Sta!$B:$B,$A191,Sta!$L:$L,"&gt;1.5")/$C191</f>
        <v>#DIV/0!</v>
      </c>
      <c r="K191" s="12" t="e">
        <f>(COUNTIFS(Sta!$A:$A,$A191,Sta!$H:$H,"&gt;0.5") +COUNTIFS(Sta!$B:$B,$A191,Sta!$J:$J,"&gt;0.5"))/$D191</f>
        <v>#DIV/0!</v>
      </c>
      <c r="L191" s="7" t="e">
        <f>COUNTIFS(Sta!$A:$A,$A191,Sta!$H:$H,"&gt;0.5")/$B191</f>
        <v>#DIV/0!</v>
      </c>
      <c r="M191" s="7" t="e">
        <f>COUNTIFS(Sta!$B:$B,$A191,Sta!$J:$J,"&gt;0.5")/$C191</f>
        <v>#DIV/0!</v>
      </c>
      <c r="N191" s="12" t="e">
        <f>(COUNTIFS(Sta!$A:$A,$A191,Sta!$H:$H,"&gt;1.5") +COUNTIFS(Sta!$B:$B,$A191,Sta!$J:$J,"&gt;1.5"))/$D191</f>
        <v>#DIV/0!</v>
      </c>
      <c r="O191" s="7" t="e">
        <f>COUNTIFS(Sta!$A:$A,$A191,Sta!$H:$H,"&gt;1.5")/$B191</f>
        <v>#DIV/0!</v>
      </c>
      <c r="P191" s="7" t="e">
        <f>COUNTIFS(Sta!$B:$B,$A191,Sta!$J:$J,"&gt;1.5")/$C191</f>
        <v>#DIV/0!</v>
      </c>
      <c r="Q191" s="12" t="e">
        <f>(COUNTIFS(Sta!$A:$A,$A191,Sta!$I:$I,"&gt;0.5") +COUNTIFS(Sta!$B:$B,$A191,Sta!$K:$K,"&gt;0.5"))/$D191</f>
        <v>#DIV/0!</v>
      </c>
      <c r="R191" s="7" t="e">
        <f>COUNTIFS(Sta!$A:$A,$A191,Sta!$I:$I,"&gt;0.5")/$B191</f>
        <v>#DIV/0!</v>
      </c>
      <c r="S191" s="7" t="e">
        <f>COUNTIFS(Sta!$B:$B,$A191,Sta!$K:$K,"&gt;0.5")/$C191</f>
        <v>#DIV/0!</v>
      </c>
      <c r="T191" s="12" t="e">
        <f>(COUNTIFS(Sta!$A:$A,$A191,Sta!$I:$I,"&gt;1.5") +COUNTIFS(Sta!$B:$B,$A191,Sta!$K:$K,"&gt;1.5"))/$D191</f>
        <v>#DIV/0!</v>
      </c>
      <c r="U191" s="7" t="e">
        <f>COUNTIFS(Sta!$A:$A,$A191,Sta!$I:$I,"&gt;1.5")/$B191</f>
        <v>#DIV/0!</v>
      </c>
      <c r="V191" s="7" t="e">
        <f>COUNTIFS(Sta!$B:$B,$A191,Sta!$K:$K,"&gt;1.5")/$C191</f>
        <v>#DIV/0!</v>
      </c>
    </row>
    <row r="192" spans="1:22" x14ac:dyDescent="0.3">
      <c r="A192" s="62" t="s">
        <v>301</v>
      </c>
      <c r="B192" s="9">
        <f>COUNTIF(Sta!A:A,A192)</f>
        <v>0</v>
      </c>
      <c r="C192" s="4">
        <f>COUNTIF(Sta!B:B,A192)</f>
        <v>0</v>
      </c>
      <c r="D192" s="4">
        <f t="shared" si="5"/>
        <v>0</v>
      </c>
      <c r="E192" s="12" t="e">
        <f>(COUNTIFS(Sta!$A:$A,$A192,Sta!$L:$L,"&gt;0.5") +COUNTIFS(Sta!$B:$B,$A192,Sta!$L:$L,"&gt;0.5"))/$D192</f>
        <v>#DIV/0!</v>
      </c>
      <c r="F192" s="7" t="e">
        <f>COUNTIFS(Sta!$A:$A,$A192,Sta!$L:$L,"&gt;0.5")/$B192</f>
        <v>#DIV/0!</v>
      </c>
      <c r="G192" s="7" t="e">
        <f>COUNTIFS(Sta!$B:$B,$A192,Sta!$L:$L,"&gt;0.5")/$C192</f>
        <v>#DIV/0!</v>
      </c>
      <c r="H192" s="12" t="e">
        <f>(COUNTIFS(Sta!$A:$A,$A192,Sta!$L:$L,"&gt;1.5") +COUNTIFS(Sta!$B:$B,$A192,Sta!$L:$L,"&gt;1.5"))/$D192</f>
        <v>#DIV/0!</v>
      </c>
      <c r="I192" s="7" t="e">
        <f>COUNTIFS(Sta!$A:$A,$A192,Sta!$L:$L,"&gt;1.5")/$B192</f>
        <v>#DIV/0!</v>
      </c>
      <c r="J192" s="7" t="e">
        <f>COUNTIFS(Sta!$B:$B,$A192,Sta!$L:$L,"&gt;1.5")/$C192</f>
        <v>#DIV/0!</v>
      </c>
      <c r="K192" s="12" t="e">
        <f>(COUNTIFS(Sta!$A:$A,$A192,Sta!$H:$H,"&gt;0.5") +COUNTIFS(Sta!$B:$B,$A192,Sta!$J:$J,"&gt;0.5"))/$D192</f>
        <v>#DIV/0!</v>
      </c>
      <c r="L192" s="7" t="e">
        <f>COUNTIFS(Sta!$A:$A,$A192,Sta!$H:$H,"&gt;0.5")/$B192</f>
        <v>#DIV/0!</v>
      </c>
      <c r="M192" s="7" t="e">
        <f>COUNTIFS(Sta!$B:$B,$A192,Sta!$J:$J,"&gt;0.5")/$C192</f>
        <v>#DIV/0!</v>
      </c>
      <c r="N192" s="12" t="e">
        <f>(COUNTIFS(Sta!$A:$A,$A192,Sta!$H:$H,"&gt;1.5") +COUNTIFS(Sta!$B:$B,$A192,Sta!$J:$J,"&gt;1.5"))/$D192</f>
        <v>#DIV/0!</v>
      </c>
      <c r="O192" s="7" t="e">
        <f>COUNTIFS(Sta!$A:$A,$A192,Sta!$H:$H,"&gt;1.5")/$B192</f>
        <v>#DIV/0!</v>
      </c>
      <c r="P192" s="7" t="e">
        <f>COUNTIFS(Sta!$B:$B,$A192,Sta!$J:$J,"&gt;1.5")/$C192</f>
        <v>#DIV/0!</v>
      </c>
      <c r="Q192" s="12" t="e">
        <f>(COUNTIFS(Sta!$A:$A,$A192,Sta!$I:$I,"&gt;0.5") +COUNTIFS(Sta!$B:$B,$A192,Sta!$K:$K,"&gt;0.5"))/$D192</f>
        <v>#DIV/0!</v>
      </c>
      <c r="R192" s="7" t="e">
        <f>COUNTIFS(Sta!$A:$A,$A192,Sta!$I:$I,"&gt;0.5")/$B192</f>
        <v>#DIV/0!</v>
      </c>
      <c r="S192" s="7" t="e">
        <f>COUNTIFS(Sta!$B:$B,$A192,Sta!$K:$K,"&gt;0.5")/$C192</f>
        <v>#DIV/0!</v>
      </c>
      <c r="T192" s="12" t="e">
        <f>(COUNTIFS(Sta!$A:$A,$A192,Sta!$I:$I,"&gt;1.5") +COUNTIFS(Sta!$B:$B,$A192,Sta!$K:$K,"&gt;1.5"))/$D192</f>
        <v>#DIV/0!</v>
      </c>
      <c r="U192" s="7" t="e">
        <f>COUNTIFS(Sta!$A:$A,$A192,Sta!$I:$I,"&gt;1.5")/$B192</f>
        <v>#DIV/0!</v>
      </c>
      <c r="V192" s="7" t="e">
        <f>COUNTIFS(Sta!$B:$B,$A192,Sta!$K:$K,"&gt;1.5")/$C192</f>
        <v>#DIV/0!</v>
      </c>
    </row>
    <row r="193" spans="1:22" x14ac:dyDescent="0.3">
      <c r="A193" s="62" t="s">
        <v>313</v>
      </c>
      <c r="B193" s="9">
        <f>COUNTIF(Sta!A:A,A193)</f>
        <v>0</v>
      </c>
      <c r="C193" s="4">
        <f>COUNTIF(Sta!B:B,A193)</f>
        <v>0</v>
      </c>
      <c r="D193" s="4">
        <f>B193+C193</f>
        <v>0</v>
      </c>
      <c r="E193" s="12" t="e">
        <f>(COUNTIFS(Sta!$A:$A,$A193,Sta!$L:$L,"&gt;0.5") +COUNTIFS(Sta!$B:$B,$A193,Sta!$L:$L,"&gt;0.5"))/$D193</f>
        <v>#DIV/0!</v>
      </c>
      <c r="F193" s="7" t="e">
        <f>COUNTIFS(Sta!$A:$A,$A193,Sta!$L:$L,"&gt;0.5")/$B193</f>
        <v>#DIV/0!</v>
      </c>
      <c r="G193" s="7" t="e">
        <f>COUNTIFS(Sta!$B:$B,$A193,Sta!$L:$L,"&gt;0.5")/$C193</f>
        <v>#DIV/0!</v>
      </c>
      <c r="H193" s="12" t="e">
        <f>(COUNTIFS(Sta!$A:$A,$A193,Sta!$L:$L,"&gt;1.5") +COUNTIFS(Sta!$B:$B,$A193,Sta!$L:$L,"&gt;1.5"))/$D193</f>
        <v>#DIV/0!</v>
      </c>
      <c r="I193" s="7" t="e">
        <f>COUNTIFS(Sta!$A:$A,$A193,Sta!$L:$L,"&gt;1.5")/$B193</f>
        <v>#DIV/0!</v>
      </c>
      <c r="J193" s="7" t="e">
        <f>COUNTIFS(Sta!$B:$B,$A193,Sta!$L:$L,"&gt;1.5")/$C193</f>
        <v>#DIV/0!</v>
      </c>
      <c r="K193" s="12" t="e">
        <f>(COUNTIFS(Sta!$A:$A,$A193,Sta!$H:$H,"&gt;0.5") +COUNTIFS(Sta!$B:$B,$A193,Sta!$J:$J,"&gt;0.5"))/$D193</f>
        <v>#DIV/0!</v>
      </c>
      <c r="L193" s="7" t="e">
        <f>COUNTIFS(Sta!$A:$A,$A193,Sta!$H:$H,"&gt;0.5")/$B193</f>
        <v>#DIV/0!</v>
      </c>
      <c r="M193" s="7" t="e">
        <f>COUNTIFS(Sta!$B:$B,$A193,Sta!$J:$J,"&gt;0.5")/$C193</f>
        <v>#DIV/0!</v>
      </c>
      <c r="N193" s="12" t="e">
        <f>(COUNTIFS(Sta!$A:$A,$A193,Sta!$H:$H,"&gt;1.5") +COUNTIFS(Sta!$B:$B,$A193,Sta!$J:$J,"&gt;1.5"))/$D193</f>
        <v>#DIV/0!</v>
      </c>
      <c r="O193" s="7" t="e">
        <f>COUNTIFS(Sta!$A:$A,$A193,Sta!$H:$H,"&gt;1.5")/$B193</f>
        <v>#DIV/0!</v>
      </c>
      <c r="P193" s="7" t="e">
        <f>COUNTIFS(Sta!$B:$B,$A193,Sta!$J:$J,"&gt;1.5")/$C193</f>
        <v>#DIV/0!</v>
      </c>
      <c r="Q193" s="12" t="e">
        <f>(COUNTIFS(Sta!$A:$A,$A193,Sta!$I:$I,"&gt;0.5") +COUNTIFS(Sta!$B:$B,$A193,Sta!$K:$K,"&gt;0.5"))/$D193</f>
        <v>#DIV/0!</v>
      </c>
      <c r="R193" s="7" t="e">
        <f>COUNTIFS(Sta!$A:$A,$A193,Sta!$I:$I,"&gt;0.5")/$B193</f>
        <v>#DIV/0!</v>
      </c>
      <c r="S193" s="7" t="e">
        <f>COUNTIFS(Sta!$B:$B,$A193,Sta!$K:$K,"&gt;0.5")/$C193</f>
        <v>#DIV/0!</v>
      </c>
      <c r="T193" s="12" t="e">
        <f>(COUNTIFS(Sta!$A:$A,$A193,Sta!$I:$I,"&gt;1.5") +COUNTIFS(Sta!$B:$B,$A193,Sta!$K:$K,"&gt;1.5"))/$D193</f>
        <v>#DIV/0!</v>
      </c>
      <c r="U193" s="7" t="e">
        <f>COUNTIFS(Sta!$A:$A,$A193,Sta!$I:$I,"&gt;1.5")/$B193</f>
        <v>#DIV/0!</v>
      </c>
      <c r="V193" s="7" t="e">
        <f>COUNTIFS(Sta!$B:$B,$A193,Sta!$K:$K,"&gt;1.5")/$C193</f>
        <v>#DIV/0!</v>
      </c>
    </row>
    <row r="194" spans="1:22" x14ac:dyDescent="0.3">
      <c r="A194" s="62" t="s">
        <v>297</v>
      </c>
      <c r="B194" s="9">
        <f>COUNTIF(Sta!A:A,A194)</f>
        <v>0</v>
      </c>
      <c r="C194" s="4">
        <f>COUNTIF(Sta!B:B,A194)</f>
        <v>0</v>
      </c>
      <c r="D194" s="4">
        <f t="shared" si="5"/>
        <v>0</v>
      </c>
      <c r="E194" s="12" t="e">
        <f>(COUNTIFS(Sta!$A:$A,$A194,Sta!$L:$L,"&gt;0.5") +COUNTIFS(Sta!$B:$B,$A194,Sta!$L:$L,"&gt;0.5"))/$D194</f>
        <v>#DIV/0!</v>
      </c>
      <c r="F194" s="7" t="e">
        <f>COUNTIFS(Sta!$A:$A,$A194,Sta!$L:$L,"&gt;0.5")/$B194</f>
        <v>#DIV/0!</v>
      </c>
      <c r="G194" s="7" t="e">
        <f>COUNTIFS(Sta!$B:$B,$A194,Sta!$L:$L,"&gt;0.5")/$C194</f>
        <v>#DIV/0!</v>
      </c>
      <c r="H194" s="12" t="e">
        <f>(COUNTIFS(Sta!$A:$A,$A194,Sta!$L:$L,"&gt;1.5") +COUNTIFS(Sta!$B:$B,$A194,Sta!$L:$L,"&gt;1.5"))/$D194</f>
        <v>#DIV/0!</v>
      </c>
      <c r="I194" s="7" t="e">
        <f>COUNTIFS(Sta!$A:$A,$A194,Sta!$L:$L,"&gt;1.5")/$B194</f>
        <v>#DIV/0!</v>
      </c>
      <c r="J194" s="7" t="e">
        <f>COUNTIFS(Sta!$B:$B,$A194,Sta!$L:$L,"&gt;1.5")/$C194</f>
        <v>#DIV/0!</v>
      </c>
      <c r="K194" s="12" t="e">
        <f>(COUNTIFS(Sta!$A:$A,$A194,Sta!$H:$H,"&gt;0.5") +COUNTIFS(Sta!$B:$B,$A194,Sta!$J:$J,"&gt;0.5"))/$D194</f>
        <v>#DIV/0!</v>
      </c>
      <c r="L194" s="7" t="e">
        <f>COUNTIFS(Sta!$A:$A,$A194,Sta!$H:$H,"&gt;0.5")/$B194</f>
        <v>#DIV/0!</v>
      </c>
      <c r="M194" s="7" t="e">
        <f>COUNTIFS(Sta!$B:$B,$A194,Sta!$J:$J,"&gt;0.5")/$C194</f>
        <v>#DIV/0!</v>
      </c>
      <c r="N194" s="12" t="e">
        <f>(COUNTIFS(Sta!$A:$A,$A194,Sta!$H:$H,"&gt;1.5") +COUNTIFS(Sta!$B:$B,$A194,Sta!$J:$J,"&gt;1.5"))/$D194</f>
        <v>#DIV/0!</v>
      </c>
      <c r="O194" s="7" t="e">
        <f>COUNTIFS(Sta!$A:$A,$A194,Sta!$H:$H,"&gt;1.5")/$B194</f>
        <v>#DIV/0!</v>
      </c>
      <c r="P194" s="7" t="e">
        <f>COUNTIFS(Sta!$B:$B,$A194,Sta!$J:$J,"&gt;1.5")/$C194</f>
        <v>#DIV/0!</v>
      </c>
      <c r="Q194" s="12" t="e">
        <f>(COUNTIFS(Sta!$A:$A,$A194,Sta!$I:$I,"&gt;0.5") +COUNTIFS(Sta!$B:$B,$A194,Sta!$K:$K,"&gt;0.5"))/$D194</f>
        <v>#DIV/0!</v>
      </c>
      <c r="R194" s="7" t="e">
        <f>COUNTIFS(Sta!$A:$A,$A194,Sta!$I:$I,"&gt;0.5")/$B194</f>
        <v>#DIV/0!</v>
      </c>
      <c r="S194" s="7" t="e">
        <f>COUNTIFS(Sta!$B:$B,$A194,Sta!$K:$K,"&gt;0.5")/$C194</f>
        <v>#DIV/0!</v>
      </c>
      <c r="T194" s="12" t="e">
        <f>(COUNTIFS(Sta!$A:$A,$A194,Sta!$I:$I,"&gt;1.5") +COUNTIFS(Sta!$B:$B,$A194,Sta!$K:$K,"&gt;1.5"))/$D194</f>
        <v>#DIV/0!</v>
      </c>
      <c r="U194" s="7" t="e">
        <f>COUNTIFS(Sta!$A:$A,$A194,Sta!$I:$I,"&gt;1.5")/$B194</f>
        <v>#DIV/0!</v>
      </c>
      <c r="V194" s="7" t="e">
        <f>COUNTIFS(Sta!$B:$B,$A194,Sta!$K:$K,"&gt;1.5")/$C194</f>
        <v>#DIV/0!</v>
      </c>
    </row>
    <row r="195" spans="1:22" x14ac:dyDescent="0.3">
      <c r="A195" s="62" t="s">
        <v>299</v>
      </c>
      <c r="B195" s="9">
        <f>COUNTIF(Sta!A:A,A195)</f>
        <v>0</v>
      </c>
      <c r="C195" s="4">
        <f>COUNTIF(Sta!B:B,A195)</f>
        <v>0</v>
      </c>
      <c r="D195" s="4">
        <f t="shared" si="5"/>
        <v>0</v>
      </c>
      <c r="E195" s="12" t="e">
        <f>(COUNTIFS(Sta!$A:$A,$A195,Sta!$L:$L,"&gt;0.5") +COUNTIFS(Sta!$B:$B,$A195,Sta!$L:$L,"&gt;0.5"))/$D195</f>
        <v>#DIV/0!</v>
      </c>
      <c r="F195" s="7" t="e">
        <f>COUNTIFS(Sta!$A:$A,$A195,Sta!$L:$L,"&gt;0.5")/$B195</f>
        <v>#DIV/0!</v>
      </c>
      <c r="G195" s="7" t="e">
        <f>COUNTIFS(Sta!$B:$B,$A195,Sta!$L:$L,"&gt;0.5")/$C195</f>
        <v>#DIV/0!</v>
      </c>
      <c r="H195" s="12" t="e">
        <f>(COUNTIFS(Sta!$A:$A,$A195,Sta!$L:$L,"&gt;1.5") +COUNTIFS(Sta!$B:$B,$A195,Sta!$L:$L,"&gt;1.5"))/$D195</f>
        <v>#DIV/0!</v>
      </c>
      <c r="I195" s="7" t="e">
        <f>COUNTIFS(Sta!$A:$A,$A195,Sta!$L:$L,"&gt;1.5")/$B195</f>
        <v>#DIV/0!</v>
      </c>
      <c r="J195" s="7" t="e">
        <f>COUNTIFS(Sta!$B:$B,$A195,Sta!$L:$L,"&gt;1.5")/$C195</f>
        <v>#DIV/0!</v>
      </c>
      <c r="K195" s="12" t="e">
        <f>(COUNTIFS(Sta!$A:$A,$A195,Sta!$H:$H,"&gt;0.5") +COUNTIFS(Sta!$B:$B,$A195,Sta!$J:$J,"&gt;0.5"))/$D195</f>
        <v>#DIV/0!</v>
      </c>
      <c r="L195" s="7" t="e">
        <f>COUNTIFS(Sta!$A:$A,$A195,Sta!$H:$H,"&gt;0.5")/$B195</f>
        <v>#DIV/0!</v>
      </c>
      <c r="M195" s="7" t="e">
        <f>COUNTIFS(Sta!$B:$B,$A195,Sta!$J:$J,"&gt;0.5")/$C195</f>
        <v>#DIV/0!</v>
      </c>
      <c r="N195" s="12" t="e">
        <f>(COUNTIFS(Sta!$A:$A,$A195,Sta!$H:$H,"&gt;1.5") +COUNTIFS(Sta!$B:$B,$A195,Sta!$J:$J,"&gt;1.5"))/$D195</f>
        <v>#DIV/0!</v>
      </c>
      <c r="O195" s="7" t="e">
        <f>COUNTIFS(Sta!$A:$A,$A195,Sta!$H:$H,"&gt;1.5")/$B195</f>
        <v>#DIV/0!</v>
      </c>
      <c r="P195" s="7" t="e">
        <f>COUNTIFS(Sta!$B:$B,$A195,Sta!$J:$J,"&gt;1.5")/$C195</f>
        <v>#DIV/0!</v>
      </c>
      <c r="Q195" s="12" t="e">
        <f>(COUNTIFS(Sta!$A:$A,$A195,Sta!$I:$I,"&gt;0.5") +COUNTIFS(Sta!$B:$B,$A195,Sta!$K:$K,"&gt;0.5"))/$D195</f>
        <v>#DIV/0!</v>
      </c>
      <c r="R195" s="7" t="e">
        <f>COUNTIFS(Sta!$A:$A,$A195,Sta!$I:$I,"&gt;0.5")/$B195</f>
        <v>#DIV/0!</v>
      </c>
      <c r="S195" s="7" t="e">
        <f>COUNTIFS(Sta!$B:$B,$A195,Sta!$K:$K,"&gt;0.5")/$C195</f>
        <v>#DIV/0!</v>
      </c>
      <c r="T195" s="12" t="e">
        <f>(COUNTIFS(Sta!$A:$A,$A195,Sta!$I:$I,"&gt;1.5") +COUNTIFS(Sta!$B:$B,$A195,Sta!$K:$K,"&gt;1.5"))/$D195</f>
        <v>#DIV/0!</v>
      </c>
      <c r="U195" s="7" t="e">
        <f>COUNTIFS(Sta!$A:$A,$A195,Sta!$I:$I,"&gt;1.5")/$B195</f>
        <v>#DIV/0!</v>
      </c>
      <c r="V195" s="7" t="e">
        <f>COUNTIFS(Sta!$B:$B,$A195,Sta!$K:$K,"&gt;1.5")/$C195</f>
        <v>#DIV/0!</v>
      </c>
    </row>
    <row r="196" spans="1:22" x14ac:dyDescent="0.3">
      <c r="A196" s="62" t="s">
        <v>314</v>
      </c>
      <c r="B196" s="9">
        <f>COUNTIF(Sta!A:A,A196)</f>
        <v>0</v>
      </c>
      <c r="C196" s="4">
        <f>COUNTIF(Sta!B:B,A196)</f>
        <v>0</v>
      </c>
      <c r="D196" s="4">
        <f>B196+C196</f>
        <v>0</v>
      </c>
      <c r="E196" s="12" t="e">
        <f>(COUNTIFS(Sta!$A:$A,$A196,Sta!$L:$L,"&gt;0.5") +COUNTIFS(Sta!$B:$B,$A196,Sta!$L:$L,"&gt;0.5"))/$D196</f>
        <v>#DIV/0!</v>
      </c>
      <c r="F196" s="7" t="e">
        <f>COUNTIFS(Sta!$A:$A,$A196,Sta!$L:$L,"&gt;0.5")/$B196</f>
        <v>#DIV/0!</v>
      </c>
      <c r="G196" s="7" t="e">
        <f>COUNTIFS(Sta!$B:$B,$A196,Sta!$L:$L,"&gt;0.5")/$C196</f>
        <v>#DIV/0!</v>
      </c>
      <c r="H196" s="12" t="e">
        <f>(COUNTIFS(Sta!$A:$A,$A196,Sta!$L:$L,"&gt;1.5") +COUNTIFS(Sta!$B:$B,$A196,Sta!$L:$L,"&gt;1.5"))/$D196</f>
        <v>#DIV/0!</v>
      </c>
      <c r="I196" s="7" t="e">
        <f>COUNTIFS(Sta!$A:$A,$A196,Sta!$L:$L,"&gt;1.5")/$B196</f>
        <v>#DIV/0!</v>
      </c>
      <c r="J196" s="7" t="e">
        <f>COUNTIFS(Sta!$B:$B,$A196,Sta!$L:$L,"&gt;1.5")/$C196</f>
        <v>#DIV/0!</v>
      </c>
      <c r="K196" s="12" t="e">
        <f>(COUNTIFS(Sta!$A:$A,$A196,Sta!$H:$H,"&gt;0.5") +COUNTIFS(Sta!$B:$B,$A196,Sta!$J:$J,"&gt;0.5"))/$D196</f>
        <v>#DIV/0!</v>
      </c>
      <c r="L196" s="7" t="e">
        <f>COUNTIFS(Sta!$A:$A,$A196,Sta!$H:$H,"&gt;0.5")/$B196</f>
        <v>#DIV/0!</v>
      </c>
      <c r="M196" s="7" t="e">
        <f>COUNTIFS(Sta!$B:$B,$A196,Sta!$J:$J,"&gt;0.5")/$C196</f>
        <v>#DIV/0!</v>
      </c>
      <c r="N196" s="12" t="e">
        <f>(COUNTIFS(Sta!$A:$A,$A196,Sta!$H:$H,"&gt;1.5") +COUNTIFS(Sta!$B:$B,$A196,Sta!$J:$J,"&gt;1.5"))/$D196</f>
        <v>#DIV/0!</v>
      </c>
      <c r="O196" s="7" t="e">
        <f>COUNTIFS(Sta!$A:$A,$A196,Sta!$H:$H,"&gt;1.5")/$B196</f>
        <v>#DIV/0!</v>
      </c>
      <c r="P196" s="7" t="e">
        <f>COUNTIFS(Sta!$B:$B,$A196,Sta!$J:$J,"&gt;1.5")/$C196</f>
        <v>#DIV/0!</v>
      </c>
      <c r="Q196" s="12" t="e">
        <f>(COUNTIFS(Sta!$A:$A,$A196,Sta!$I:$I,"&gt;0.5") +COUNTIFS(Sta!$B:$B,$A196,Sta!$K:$K,"&gt;0.5"))/$D196</f>
        <v>#DIV/0!</v>
      </c>
      <c r="R196" s="7" t="e">
        <f>COUNTIFS(Sta!$A:$A,$A196,Sta!$I:$I,"&gt;0.5")/$B196</f>
        <v>#DIV/0!</v>
      </c>
      <c r="S196" s="7" t="e">
        <f>COUNTIFS(Sta!$B:$B,$A196,Sta!$K:$K,"&gt;0.5")/$C196</f>
        <v>#DIV/0!</v>
      </c>
      <c r="T196" s="12" t="e">
        <f>(COUNTIFS(Sta!$A:$A,$A196,Sta!$I:$I,"&gt;1.5") +COUNTIFS(Sta!$B:$B,$A196,Sta!$K:$K,"&gt;1.5"))/$D196</f>
        <v>#DIV/0!</v>
      </c>
      <c r="U196" s="7" t="e">
        <f>COUNTIFS(Sta!$A:$A,$A196,Sta!$I:$I,"&gt;1.5")/$B196</f>
        <v>#DIV/0!</v>
      </c>
      <c r="V196" s="7" t="e">
        <f>COUNTIFS(Sta!$B:$B,$A196,Sta!$K:$K,"&gt;1.5")/$C196</f>
        <v>#DIV/0!</v>
      </c>
    </row>
    <row r="197" spans="1:22" x14ac:dyDescent="0.3">
      <c r="A197" s="62" t="s">
        <v>312</v>
      </c>
      <c r="B197" s="9">
        <f>COUNTIF(Sta!A:A,A197)</f>
        <v>0</v>
      </c>
      <c r="C197" s="4">
        <f>COUNTIF(Sta!B:B,A197)</f>
        <v>0</v>
      </c>
      <c r="D197" s="4">
        <f t="shared" ref="D197:D208" si="6">B197+C197</f>
        <v>0</v>
      </c>
      <c r="E197" s="12" t="e">
        <f>(COUNTIFS(Sta!$A:$A,$A197,Sta!$L:$L,"&gt;0.5") +COUNTIFS(Sta!$B:$B,$A197,Sta!$L:$L,"&gt;0.5"))/$D197</f>
        <v>#DIV/0!</v>
      </c>
      <c r="F197" s="7" t="e">
        <f>COUNTIFS(Sta!$A:$A,$A197,Sta!$L:$L,"&gt;0.5")/$B197</f>
        <v>#DIV/0!</v>
      </c>
      <c r="G197" s="7" t="e">
        <f>COUNTIFS(Sta!$B:$B,$A197,Sta!$L:$L,"&gt;0.5")/$C197</f>
        <v>#DIV/0!</v>
      </c>
      <c r="H197" s="12" t="e">
        <f>(COUNTIFS(Sta!$A:$A,$A197,Sta!$L:$L,"&gt;1.5") +COUNTIFS(Sta!$B:$B,$A197,Sta!$L:$L,"&gt;1.5"))/$D197</f>
        <v>#DIV/0!</v>
      </c>
      <c r="I197" s="7" t="e">
        <f>COUNTIFS(Sta!$A:$A,$A197,Sta!$L:$L,"&gt;1.5")/$B197</f>
        <v>#DIV/0!</v>
      </c>
      <c r="J197" s="7" t="e">
        <f>COUNTIFS(Sta!$B:$B,$A197,Sta!$L:$L,"&gt;1.5")/$C197</f>
        <v>#DIV/0!</v>
      </c>
      <c r="K197" s="12" t="e">
        <f>(COUNTIFS(Sta!$A:$A,$A197,Sta!$H:$H,"&gt;0.5") +COUNTIFS(Sta!$B:$B,$A197,Sta!$J:$J,"&gt;0.5"))/$D197</f>
        <v>#DIV/0!</v>
      </c>
      <c r="L197" s="7" t="e">
        <f>COUNTIFS(Sta!$A:$A,$A197,Sta!$H:$H,"&gt;0.5")/$B197</f>
        <v>#DIV/0!</v>
      </c>
      <c r="M197" s="7" t="e">
        <f>COUNTIFS(Sta!$B:$B,$A197,Sta!$J:$J,"&gt;0.5")/$C197</f>
        <v>#DIV/0!</v>
      </c>
      <c r="N197" s="12" t="e">
        <f>(COUNTIFS(Sta!$A:$A,$A197,Sta!$H:$H,"&gt;1.5") +COUNTIFS(Sta!$B:$B,$A197,Sta!$J:$J,"&gt;1.5"))/$D197</f>
        <v>#DIV/0!</v>
      </c>
      <c r="O197" s="7" t="e">
        <f>COUNTIFS(Sta!$A:$A,$A197,Sta!$H:$H,"&gt;1.5")/$B197</f>
        <v>#DIV/0!</v>
      </c>
      <c r="P197" s="7" t="e">
        <f>COUNTIFS(Sta!$B:$B,$A197,Sta!$J:$J,"&gt;1.5")/$C197</f>
        <v>#DIV/0!</v>
      </c>
      <c r="Q197" s="12" t="e">
        <f>(COUNTIFS(Sta!$A:$A,$A197,Sta!$I:$I,"&gt;0.5") +COUNTIFS(Sta!$B:$B,$A197,Sta!$K:$K,"&gt;0.5"))/$D197</f>
        <v>#DIV/0!</v>
      </c>
      <c r="R197" s="7" t="e">
        <f>COUNTIFS(Sta!$A:$A,$A197,Sta!$I:$I,"&gt;0.5")/$B197</f>
        <v>#DIV/0!</v>
      </c>
      <c r="S197" s="7" t="e">
        <f>COUNTIFS(Sta!$B:$B,$A197,Sta!$K:$K,"&gt;0.5")/$C197</f>
        <v>#DIV/0!</v>
      </c>
      <c r="T197" s="12" t="e">
        <f>(COUNTIFS(Sta!$A:$A,$A197,Sta!$I:$I,"&gt;1.5") +COUNTIFS(Sta!$B:$B,$A197,Sta!$K:$K,"&gt;1.5"))/$D197</f>
        <v>#DIV/0!</v>
      </c>
      <c r="U197" s="7" t="e">
        <f>COUNTIFS(Sta!$A:$A,$A197,Sta!$I:$I,"&gt;1.5")/$B197</f>
        <v>#DIV/0!</v>
      </c>
      <c r="V197" s="7" t="e">
        <f>COUNTIFS(Sta!$B:$B,$A197,Sta!$K:$K,"&gt;1.5")/$C197</f>
        <v>#DIV/0!</v>
      </c>
    </row>
    <row r="198" spans="1:22" x14ac:dyDescent="0.3">
      <c r="A198" s="62" t="s">
        <v>305</v>
      </c>
      <c r="B198" s="9">
        <f>COUNTIF(Sta!A:A,A198)</f>
        <v>0</v>
      </c>
      <c r="C198" s="4">
        <f>COUNTIF(Sta!B:B,A198)</f>
        <v>0</v>
      </c>
      <c r="D198" s="4">
        <f t="shared" si="6"/>
        <v>0</v>
      </c>
      <c r="E198" s="12" t="e">
        <f>(COUNTIFS(Sta!$A:$A,$A198,Sta!$L:$L,"&gt;0.5") +COUNTIFS(Sta!$B:$B,$A198,Sta!$L:$L,"&gt;0.5"))/$D198</f>
        <v>#DIV/0!</v>
      </c>
      <c r="F198" s="7" t="e">
        <f>COUNTIFS(Sta!$A:$A,$A198,Sta!$L:$L,"&gt;0.5")/$B198</f>
        <v>#DIV/0!</v>
      </c>
      <c r="G198" s="7" t="e">
        <f>COUNTIFS(Sta!$B:$B,$A198,Sta!$L:$L,"&gt;0.5")/$C198</f>
        <v>#DIV/0!</v>
      </c>
      <c r="H198" s="12" t="e">
        <f>(COUNTIFS(Sta!$A:$A,$A198,Sta!$L:$L,"&gt;1.5") +COUNTIFS(Sta!$B:$B,$A198,Sta!$L:$L,"&gt;1.5"))/$D198</f>
        <v>#DIV/0!</v>
      </c>
      <c r="I198" s="7" t="e">
        <f>COUNTIFS(Sta!$A:$A,$A198,Sta!$L:$L,"&gt;1.5")/$B198</f>
        <v>#DIV/0!</v>
      </c>
      <c r="J198" s="7" t="e">
        <f>COUNTIFS(Sta!$B:$B,$A198,Sta!$L:$L,"&gt;1.5")/$C198</f>
        <v>#DIV/0!</v>
      </c>
      <c r="K198" s="12" t="e">
        <f>(COUNTIFS(Sta!$A:$A,$A198,Sta!$H:$H,"&gt;0.5") +COUNTIFS(Sta!$B:$B,$A198,Sta!$J:$J,"&gt;0.5"))/$D198</f>
        <v>#DIV/0!</v>
      </c>
      <c r="L198" s="7" t="e">
        <f>COUNTIFS(Sta!$A:$A,$A198,Sta!$H:$H,"&gt;0.5")/$B198</f>
        <v>#DIV/0!</v>
      </c>
      <c r="M198" s="7" t="e">
        <f>COUNTIFS(Sta!$B:$B,$A198,Sta!$J:$J,"&gt;0.5")/$C198</f>
        <v>#DIV/0!</v>
      </c>
      <c r="N198" s="12" t="e">
        <f>(COUNTIFS(Sta!$A:$A,$A198,Sta!$H:$H,"&gt;1.5") +COUNTIFS(Sta!$B:$B,$A198,Sta!$J:$J,"&gt;1.5"))/$D198</f>
        <v>#DIV/0!</v>
      </c>
      <c r="O198" s="7" t="e">
        <f>COUNTIFS(Sta!$A:$A,$A198,Sta!$H:$H,"&gt;1.5")/$B198</f>
        <v>#DIV/0!</v>
      </c>
      <c r="P198" s="7" t="e">
        <f>COUNTIFS(Sta!$B:$B,$A198,Sta!$J:$J,"&gt;1.5")/$C198</f>
        <v>#DIV/0!</v>
      </c>
      <c r="Q198" s="12" t="e">
        <f>(COUNTIFS(Sta!$A:$A,$A198,Sta!$I:$I,"&gt;0.5") +COUNTIFS(Sta!$B:$B,$A198,Sta!$K:$K,"&gt;0.5"))/$D198</f>
        <v>#DIV/0!</v>
      </c>
      <c r="R198" s="7" t="e">
        <f>COUNTIFS(Sta!$A:$A,$A198,Sta!$I:$I,"&gt;0.5")/$B198</f>
        <v>#DIV/0!</v>
      </c>
      <c r="S198" s="7" t="e">
        <f>COUNTIFS(Sta!$B:$B,$A198,Sta!$K:$K,"&gt;0.5")/$C198</f>
        <v>#DIV/0!</v>
      </c>
      <c r="T198" s="12" t="e">
        <f>(COUNTIFS(Sta!$A:$A,$A198,Sta!$I:$I,"&gt;1.5") +COUNTIFS(Sta!$B:$B,$A198,Sta!$K:$K,"&gt;1.5"))/$D198</f>
        <v>#DIV/0!</v>
      </c>
      <c r="U198" s="7" t="e">
        <f>COUNTIFS(Sta!$A:$A,$A198,Sta!$I:$I,"&gt;1.5")/$B198</f>
        <v>#DIV/0!</v>
      </c>
      <c r="V198" s="7" t="e">
        <f>COUNTIFS(Sta!$B:$B,$A198,Sta!$K:$K,"&gt;1.5")/$C198</f>
        <v>#DIV/0!</v>
      </c>
    </row>
    <row r="199" spans="1:22" x14ac:dyDescent="0.3">
      <c r="A199" s="62" t="s">
        <v>306</v>
      </c>
      <c r="B199" s="9">
        <f>COUNTIF(Sta!A:A,A199)</f>
        <v>0</v>
      </c>
      <c r="C199" s="4">
        <f>COUNTIF(Sta!B:B,A199)</f>
        <v>0</v>
      </c>
      <c r="D199" s="4">
        <f t="shared" si="6"/>
        <v>0</v>
      </c>
      <c r="E199" s="12" t="e">
        <f>(COUNTIFS(Sta!$A:$A,$A199,Sta!$L:$L,"&gt;0.5") +COUNTIFS(Sta!$B:$B,$A199,Sta!$L:$L,"&gt;0.5"))/$D199</f>
        <v>#DIV/0!</v>
      </c>
      <c r="F199" s="7" t="e">
        <f>COUNTIFS(Sta!$A:$A,$A199,Sta!$L:$L,"&gt;0.5")/$B199</f>
        <v>#DIV/0!</v>
      </c>
      <c r="G199" s="7" t="e">
        <f>COUNTIFS(Sta!$B:$B,$A199,Sta!$L:$L,"&gt;0.5")/$C199</f>
        <v>#DIV/0!</v>
      </c>
      <c r="H199" s="12" t="e">
        <f>(COUNTIFS(Sta!$A:$A,$A199,Sta!$L:$L,"&gt;1.5") +COUNTIFS(Sta!$B:$B,$A199,Sta!$L:$L,"&gt;1.5"))/$D199</f>
        <v>#DIV/0!</v>
      </c>
      <c r="I199" s="7" t="e">
        <f>COUNTIFS(Sta!$A:$A,$A199,Sta!$L:$L,"&gt;1.5")/$B199</f>
        <v>#DIV/0!</v>
      </c>
      <c r="J199" s="7" t="e">
        <f>COUNTIFS(Sta!$B:$B,$A199,Sta!$L:$L,"&gt;1.5")/$C199</f>
        <v>#DIV/0!</v>
      </c>
      <c r="K199" s="12" t="e">
        <f>(COUNTIFS(Sta!$A:$A,$A199,Sta!$H:$H,"&gt;0.5") +COUNTIFS(Sta!$B:$B,$A199,Sta!$J:$J,"&gt;0.5"))/$D199</f>
        <v>#DIV/0!</v>
      </c>
      <c r="L199" s="7" t="e">
        <f>COUNTIFS(Sta!$A:$A,$A199,Sta!$H:$H,"&gt;0.5")/$B199</f>
        <v>#DIV/0!</v>
      </c>
      <c r="M199" s="7" t="e">
        <f>COUNTIFS(Sta!$B:$B,$A199,Sta!$J:$J,"&gt;0.5")/$C199</f>
        <v>#DIV/0!</v>
      </c>
      <c r="N199" s="12" t="e">
        <f>(COUNTIFS(Sta!$A:$A,$A199,Sta!$H:$H,"&gt;1.5") +COUNTIFS(Sta!$B:$B,$A199,Sta!$J:$J,"&gt;1.5"))/$D199</f>
        <v>#DIV/0!</v>
      </c>
      <c r="O199" s="7" t="e">
        <f>COUNTIFS(Sta!$A:$A,$A199,Sta!$H:$H,"&gt;1.5")/$B199</f>
        <v>#DIV/0!</v>
      </c>
      <c r="P199" s="7" t="e">
        <f>COUNTIFS(Sta!$B:$B,$A199,Sta!$J:$J,"&gt;1.5")/$C199</f>
        <v>#DIV/0!</v>
      </c>
      <c r="Q199" s="12" t="e">
        <f>(COUNTIFS(Sta!$A:$A,$A199,Sta!$I:$I,"&gt;0.5") +COUNTIFS(Sta!$B:$B,$A199,Sta!$K:$K,"&gt;0.5"))/$D199</f>
        <v>#DIV/0!</v>
      </c>
      <c r="R199" s="7" t="e">
        <f>COUNTIFS(Sta!$A:$A,$A199,Sta!$I:$I,"&gt;0.5")/$B199</f>
        <v>#DIV/0!</v>
      </c>
      <c r="S199" s="7" t="e">
        <f>COUNTIFS(Sta!$B:$B,$A199,Sta!$K:$K,"&gt;0.5")/$C199</f>
        <v>#DIV/0!</v>
      </c>
      <c r="T199" s="12" t="e">
        <f>(COUNTIFS(Sta!$A:$A,$A199,Sta!$I:$I,"&gt;1.5") +COUNTIFS(Sta!$B:$B,$A199,Sta!$K:$K,"&gt;1.5"))/$D199</f>
        <v>#DIV/0!</v>
      </c>
      <c r="U199" s="7" t="e">
        <f>COUNTIFS(Sta!$A:$A,$A199,Sta!$I:$I,"&gt;1.5")/$B199</f>
        <v>#DIV/0!</v>
      </c>
      <c r="V199" s="7" t="e">
        <f>COUNTIFS(Sta!$B:$B,$A199,Sta!$K:$K,"&gt;1.5")/$C199</f>
        <v>#DIV/0!</v>
      </c>
    </row>
    <row r="200" spans="1:22" x14ac:dyDescent="0.3">
      <c r="A200" s="62" t="s">
        <v>309</v>
      </c>
      <c r="B200" s="9">
        <f>COUNTIF(Sta!A:A,A200)</f>
        <v>0</v>
      </c>
      <c r="C200" s="4">
        <f>COUNTIF(Sta!B:B,A200)</f>
        <v>0</v>
      </c>
      <c r="D200" s="4">
        <f t="shared" si="6"/>
        <v>0</v>
      </c>
      <c r="E200" s="12" t="e">
        <f>(COUNTIFS(Sta!$A:$A,$A200,Sta!$L:$L,"&gt;0.5") +COUNTIFS(Sta!$B:$B,$A200,Sta!$L:$L,"&gt;0.5"))/$D200</f>
        <v>#DIV/0!</v>
      </c>
      <c r="F200" s="7" t="e">
        <f>COUNTIFS(Sta!$A:$A,$A200,Sta!$L:$L,"&gt;0.5")/$B200</f>
        <v>#DIV/0!</v>
      </c>
      <c r="G200" s="7" t="e">
        <f>COUNTIFS(Sta!$B:$B,$A200,Sta!$L:$L,"&gt;0.5")/$C200</f>
        <v>#DIV/0!</v>
      </c>
      <c r="H200" s="12" t="e">
        <f>(COUNTIFS(Sta!$A:$A,$A200,Sta!$L:$L,"&gt;1.5") +COUNTIFS(Sta!$B:$B,$A200,Sta!$L:$L,"&gt;1.5"))/$D200</f>
        <v>#DIV/0!</v>
      </c>
      <c r="I200" s="7" t="e">
        <f>COUNTIFS(Sta!$A:$A,$A200,Sta!$L:$L,"&gt;1.5")/$B200</f>
        <v>#DIV/0!</v>
      </c>
      <c r="J200" s="7" t="e">
        <f>COUNTIFS(Sta!$B:$B,$A200,Sta!$L:$L,"&gt;1.5")/$C200</f>
        <v>#DIV/0!</v>
      </c>
      <c r="K200" s="12" t="e">
        <f>(COUNTIFS(Sta!$A:$A,$A200,Sta!$H:$H,"&gt;0.5") +COUNTIFS(Sta!$B:$B,$A200,Sta!$J:$J,"&gt;0.5"))/$D200</f>
        <v>#DIV/0!</v>
      </c>
      <c r="L200" s="7" t="e">
        <f>COUNTIFS(Sta!$A:$A,$A200,Sta!$H:$H,"&gt;0.5")/$B200</f>
        <v>#DIV/0!</v>
      </c>
      <c r="M200" s="7" t="e">
        <f>COUNTIFS(Sta!$B:$B,$A200,Sta!$J:$J,"&gt;0.5")/$C200</f>
        <v>#DIV/0!</v>
      </c>
      <c r="N200" s="12" t="e">
        <f>(COUNTIFS(Sta!$A:$A,$A200,Sta!$H:$H,"&gt;1.5") +COUNTIFS(Sta!$B:$B,$A200,Sta!$J:$J,"&gt;1.5"))/$D200</f>
        <v>#DIV/0!</v>
      </c>
      <c r="O200" s="7" t="e">
        <f>COUNTIFS(Sta!$A:$A,$A200,Sta!$H:$H,"&gt;1.5")/$B200</f>
        <v>#DIV/0!</v>
      </c>
      <c r="P200" s="7" t="e">
        <f>COUNTIFS(Sta!$B:$B,$A200,Sta!$J:$J,"&gt;1.5")/$C200</f>
        <v>#DIV/0!</v>
      </c>
      <c r="Q200" s="12" t="e">
        <f>(COUNTIFS(Sta!$A:$A,$A200,Sta!$I:$I,"&gt;0.5") +COUNTIFS(Sta!$B:$B,$A200,Sta!$K:$K,"&gt;0.5"))/$D200</f>
        <v>#DIV/0!</v>
      </c>
      <c r="R200" s="7" t="e">
        <f>COUNTIFS(Sta!$A:$A,$A200,Sta!$I:$I,"&gt;0.5")/$B200</f>
        <v>#DIV/0!</v>
      </c>
      <c r="S200" s="7" t="e">
        <f>COUNTIFS(Sta!$B:$B,$A200,Sta!$K:$K,"&gt;0.5")/$C200</f>
        <v>#DIV/0!</v>
      </c>
      <c r="T200" s="12" t="e">
        <f>(COUNTIFS(Sta!$A:$A,$A200,Sta!$I:$I,"&gt;1.5") +COUNTIFS(Sta!$B:$B,$A200,Sta!$K:$K,"&gt;1.5"))/$D200</f>
        <v>#DIV/0!</v>
      </c>
      <c r="U200" s="7" t="e">
        <f>COUNTIFS(Sta!$A:$A,$A200,Sta!$I:$I,"&gt;1.5")/$B200</f>
        <v>#DIV/0!</v>
      </c>
      <c r="V200" s="7" t="e">
        <f>COUNTIFS(Sta!$B:$B,$A200,Sta!$K:$K,"&gt;1.5")/$C200</f>
        <v>#DIV/0!</v>
      </c>
    </row>
    <row r="201" spans="1:22" x14ac:dyDescent="0.3">
      <c r="A201" s="62" t="s">
        <v>308</v>
      </c>
      <c r="B201" s="9">
        <f>COUNTIF(Sta!A:A,A201)</f>
        <v>0</v>
      </c>
      <c r="C201" s="4">
        <f>COUNTIF(Sta!B:B,A201)</f>
        <v>0</v>
      </c>
      <c r="D201" s="4">
        <f t="shared" si="6"/>
        <v>0</v>
      </c>
      <c r="E201" s="12" t="e">
        <f>(COUNTIFS(Sta!$A:$A,$A201,Sta!$L:$L,"&gt;0.5") +COUNTIFS(Sta!$B:$B,$A201,Sta!$L:$L,"&gt;0.5"))/$D201</f>
        <v>#DIV/0!</v>
      </c>
      <c r="F201" s="7" t="e">
        <f>COUNTIFS(Sta!$A:$A,$A201,Sta!$L:$L,"&gt;0.5")/$B201</f>
        <v>#DIV/0!</v>
      </c>
      <c r="G201" s="7" t="e">
        <f>COUNTIFS(Sta!$B:$B,$A201,Sta!$L:$L,"&gt;0.5")/$C201</f>
        <v>#DIV/0!</v>
      </c>
      <c r="H201" s="12" t="e">
        <f>(COUNTIFS(Sta!$A:$A,$A201,Sta!$L:$L,"&gt;1.5") +COUNTIFS(Sta!$B:$B,$A201,Sta!$L:$L,"&gt;1.5"))/$D201</f>
        <v>#DIV/0!</v>
      </c>
      <c r="I201" s="7" t="e">
        <f>COUNTIFS(Sta!$A:$A,$A201,Sta!$L:$L,"&gt;1.5")/$B201</f>
        <v>#DIV/0!</v>
      </c>
      <c r="J201" s="7" t="e">
        <f>COUNTIFS(Sta!$B:$B,$A201,Sta!$L:$L,"&gt;1.5")/$C201</f>
        <v>#DIV/0!</v>
      </c>
      <c r="K201" s="12" t="e">
        <f>(COUNTIFS(Sta!$A:$A,$A201,Sta!$H:$H,"&gt;0.5") +COUNTIFS(Sta!$B:$B,$A201,Sta!$J:$J,"&gt;0.5"))/$D201</f>
        <v>#DIV/0!</v>
      </c>
      <c r="L201" s="7" t="e">
        <f>COUNTIFS(Sta!$A:$A,$A201,Sta!$H:$H,"&gt;0.5")/$B201</f>
        <v>#DIV/0!</v>
      </c>
      <c r="M201" s="7" t="e">
        <f>COUNTIFS(Sta!$B:$B,$A201,Sta!$J:$J,"&gt;0.5")/$C201</f>
        <v>#DIV/0!</v>
      </c>
      <c r="N201" s="12" t="e">
        <f>(COUNTIFS(Sta!$A:$A,$A201,Sta!$H:$H,"&gt;1.5") +COUNTIFS(Sta!$B:$B,$A201,Sta!$J:$J,"&gt;1.5"))/$D201</f>
        <v>#DIV/0!</v>
      </c>
      <c r="O201" s="7" t="e">
        <f>COUNTIFS(Sta!$A:$A,$A201,Sta!$H:$H,"&gt;1.5")/$B201</f>
        <v>#DIV/0!</v>
      </c>
      <c r="P201" s="7" t="e">
        <f>COUNTIFS(Sta!$B:$B,$A201,Sta!$J:$J,"&gt;1.5")/$C201</f>
        <v>#DIV/0!</v>
      </c>
      <c r="Q201" s="12" t="e">
        <f>(COUNTIFS(Sta!$A:$A,$A201,Sta!$I:$I,"&gt;0.5") +COUNTIFS(Sta!$B:$B,$A201,Sta!$K:$K,"&gt;0.5"))/$D201</f>
        <v>#DIV/0!</v>
      </c>
      <c r="R201" s="7" t="e">
        <f>COUNTIFS(Sta!$A:$A,$A201,Sta!$I:$I,"&gt;0.5")/$B201</f>
        <v>#DIV/0!</v>
      </c>
      <c r="S201" s="7" t="e">
        <f>COUNTIFS(Sta!$B:$B,$A201,Sta!$K:$K,"&gt;0.5")/$C201</f>
        <v>#DIV/0!</v>
      </c>
      <c r="T201" s="12" t="e">
        <f>(COUNTIFS(Sta!$A:$A,$A201,Sta!$I:$I,"&gt;1.5") +COUNTIFS(Sta!$B:$B,$A201,Sta!$K:$K,"&gt;1.5"))/$D201</f>
        <v>#DIV/0!</v>
      </c>
      <c r="U201" s="7" t="e">
        <f>COUNTIFS(Sta!$A:$A,$A201,Sta!$I:$I,"&gt;1.5")/$B201</f>
        <v>#DIV/0!</v>
      </c>
      <c r="V201" s="7" t="e">
        <f>COUNTIFS(Sta!$B:$B,$A201,Sta!$K:$K,"&gt;1.5")/$C201</f>
        <v>#DIV/0!</v>
      </c>
    </row>
    <row r="202" spans="1:22" x14ac:dyDescent="0.3">
      <c r="A202" s="62" t="s">
        <v>296</v>
      </c>
      <c r="B202" s="9">
        <f>COUNTIF(Sta!A:A,A202)</f>
        <v>0</v>
      </c>
      <c r="C202" s="4">
        <f>COUNTIF(Sta!B:B,A202)</f>
        <v>0</v>
      </c>
      <c r="D202" s="4">
        <f t="shared" si="6"/>
        <v>0</v>
      </c>
      <c r="E202" s="12" t="e">
        <f>(COUNTIFS(Sta!$A:$A,$A202,Sta!$L:$L,"&gt;0.5") +COUNTIFS(Sta!$B:$B,$A202,Sta!$L:$L,"&gt;0.5"))/$D202</f>
        <v>#DIV/0!</v>
      </c>
      <c r="F202" s="7" t="e">
        <f>COUNTIFS(Sta!$A:$A,$A202,Sta!$L:$L,"&gt;0.5")/$B202</f>
        <v>#DIV/0!</v>
      </c>
      <c r="G202" s="7" t="e">
        <f>COUNTIFS(Sta!$B:$B,$A202,Sta!$L:$L,"&gt;0.5")/$C202</f>
        <v>#DIV/0!</v>
      </c>
      <c r="H202" s="12" t="e">
        <f>(COUNTIFS(Sta!$A:$A,$A202,Sta!$L:$L,"&gt;1.5") +COUNTIFS(Sta!$B:$B,$A202,Sta!$L:$L,"&gt;1.5"))/$D202</f>
        <v>#DIV/0!</v>
      </c>
      <c r="I202" s="7" t="e">
        <f>COUNTIFS(Sta!$A:$A,$A202,Sta!$L:$L,"&gt;1.5")/$B202</f>
        <v>#DIV/0!</v>
      </c>
      <c r="J202" s="7" t="e">
        <f>COUNTIFS(Sta!$B:$B,$A202,Sta!$L:$L,"&gt;1.5")/$C202</f>
        <v>#DIV/0!</v>
      </c>
      <c r="K202" s="12" t="e">
        <f>(COUNTIFS(Sta!$A:$A,$A202,Sta!$H:$H,"&gt;0.5") +COUNTIFS(Sta!$B:$B,$A202,Sta!$J:$J,"&gt;0.5"))/$D202</f>
        <v>#DIV/0!</v>
      </c>
      <c r="L202" s="7" t="e">
        <f>COUNTIFS(Sta!$A:$A,$A202,Sta!$H:$H,"&gt;0.5")/$B202</f>
        <v>#DIV/0!</v>
      </c>
      <c r="M202" s="7" t="e">
        <f>COUNTIFS(Sta!$B:$B,$A202,Sta!$J:$J,"&gt;0.5")/$C202</f>
        <v>#DIV/0!</v>
      </c>
      <c r="N202" s="12" t="e">
        <f>(COUNTIFS(Sta!$A:$A,$A202,Sta!$H:$H,"&gt;1.5") +COUNTIFS(Sta!$B:$B,$A202,Sta!$J:$J,"&gt;1.5"))/$D202</f>
        <v>#DIV/0!</v>
      </c>
      <c r="O202" s="7" t="e">
        <f>COUNTIFS(Sta!$A:$A,$A202,Sta!$H:$H,"&gt;1.5")/$B202</f>
        <v>#DIV/0!</v>
      </c>
      <c r="P202" s="7" t="e">
        <f>COUNTIFS(Sta!$B:$B,$A202,Sta!$J:$J,"&gt;1.5")/$C202</f>
        <v>#DIV/0!</v>
      </c>
      <c r="Q202" s="12" t="e">
        <f>(COUNTIFS(Sta!$A:$A,$A202,Sta!$I:$I,"&gt;0.5") +COUNTIFS(Sta!$B:$B,$A202,Sta!$K:$K,"&gt;0.5"))/$D202</f>
        <v>#DIV/0!</v>
      </c>
      <c r="R202" s="7" t="e">
        <f>COUNTIFS(Sta!$A:$A,$A202,Sta!$I:$I,"&gt;0.5")/$B202</f>
        <v>#DIV/0!</v>
      </c>
      <c r="S202" s="7" t="e">
        <f>COUNTIFS(Sta!$B:$B,$A202,Sta!$K:$K,"&gt;0.5")/$C202</f>
        <v>#DIV/0!</v>
      </c>
      <c r="T202" s="12" t="e">
        <f>(COUNTIFS(Sta!$A:$A,$A202,Sta!$I:$I,"&gt;1.5") +COUNTIFS(Sta!$B:$B,$A202,Sta!$K:$K,"&gt;1.5"))/$D202</f>
        <v>#DIV/0!</v>
      </c>
      <c r="U202" s="7" t="e">
        <f>COUNTIFS(Sta!$A:$A,$A202,Sta!$I:$I,"&gt;1.5")/$B202</f>
        <v>#DIV/0!</v>
      </c>
      <c r="V202" s="7" t="e">
        <f>COUNTIFS(Sta!$B:$B,$A202,Sta!$K:$K,"&gt;1.5")/$C202</f>
        <v>#DIV/0!</v>
      </c>
    </row>
    <row r="203" spans="1:22" x14ac:dyDescent="0.3">
      <c r="A203" s="62" t="s">
        <v>311</v>
      </c>
      <c r="B203" s="9">
        <f>COUNTIF(Sta!A:A,A203)</f>
        <v>0</v>
      </c>
      <c r="C203" s="4">
        <f>COUNTIF(Sta!B:B,A203)</f>
        <v>0</v>
      </c>
      <c r="D203" s="4">
        <f t="shared" si="6"/>
        <v>0</v>
      </c>
      <c r="E203" s="12" t="e">
        <f>(COUNTIFS(Sta!$A:$A,$A203,Sta!$L:$L,"&gt;0.5") +COUNTIFS(Sta!$B:$B,$A203,Sta!$L:$L,"&gt;0.5"))/$D203</f>
        <v>#DIV/0!</v>
      </c>
      <c r="F203" s="7" t="e">
        <f>COUNTIFS(Sta!$A:$A,$A203,Sta!$L:$L,"&gt;0.5")/$B203</f>
        <v>#DIV/0!</v>
      </c>
      <c r="G203" s="7" t="e">
        <f>COUNTIFS(Sta!$B:$B,$A203,Sta!$L:$L,"&gt;0.5")/$C203</f>
        <v>#DIV/0!</v>
      </c>
      <c r="H203" s="12" t="e">
        <f>(COUNTIFS(Sta!$A:$A,$A203,Sta!$L:$L,"&gt;1.5") +COUNTIFS(Sta!$B:$B,$A203,Sta!$L:$L,"&gt;1.5"))/$D203</f>
        <v>#DIV/0!</v>
      </c>
      <c r="I203" s="7" t="e">
        <f>COUNTIFS(Sta!$A:$A,$A203,Sta!$L:$L,"&gt;1.5")/$B203</f>
        <v>#DIV/0!</v>
      </c>
      <c r="J203" s="7" t="e">
        <f>COUNTIFS(Sta!$B:$B,$A203,Sta!$L:$L,"&gt;1.5")/$C203</f>
        <v>#DIV/0!</v>
      </c>
      <c r="K203" s="12" t="e">
        <f>(COUNTIFS(Sta!$A:$A,$A203,Sta!$H:$H,"&gt;0.5") +COUNTIFS(Sta!$B:$B,$A203,Sta!$J:$J,"&gt;0.5"))/$D203</f>
        <v>#DIV/0!</v>
      </c>
      <c r="L203" s="7" t="e">
        <f>COUNTIFS(Sta!$A:$A,$A203,Sta!$H:$H,"&gt;0.5")/$B203</f>
        <v>#DIV/0!</v>
      </c>
      <c r="M203" s="7" t="e">
        <f>COUNTIFS(Sta!$B:$B,$A203,Sta!$J:$J,"&gt;0.5")/$C203</f>
        <v>#DIV/0!</v>
      </c>
      <c r="N203" s="12" t="e">
        <f>(COUNTIFS(Sta!$A:$A,$A203,Sta!$H:$H,"&gt;1.5") +COUNTIFS(Sta!$B:$B,$A203,Sta!$J:$J,"&gt;1.5"))/$D203</f>
        <v>#DIV/0!</v>
      </c>
      <c r="O203" s="7" t="e">
        <f>COUNTIFS(Sta!$A:$A,$A203,Sta!$H:$H,"&gt;1.5")/$B203</f>
        <v>#DIV/0!</v>
      </c>
      <c r="P203" s="7" t="e">
        <f>COUNTIFS(Sta!$B:$B,$A203,Sta!$J:$J,"&gt;1.5")/$C203</f>
        <v>#DIV/0!</v>
      </c>
      <c r="Q203" s="12" t="e">
        <f>(COUNTIFS(Sta!$A:$A,$A203,Sta!$I:$I,"&gt;0.5") +COUNTIFS(Sta!$B:$B,$A203,Sta!$K:$K,"&gt;0.5"))/$D203</f>
        <v>#DIV/0!</v>
      </c>
      <c r="R203" s="7" t="e">
        <f>COUNTIFS(Sta!$A:$A,$A203,Sta!$I:$I,"&gt;0.5")/$B203</f>
        <v>#DIV/0!</v>
      </c>
      <c r="S203" s="7" t="e">
        <f>COUNTIFS(Sta!$B:$B,$A203,Sta!$K:$K,"&gt;0.5")/$C203</f>
        <v>#DIV/0!</v>
      </c>
      <c r="T203" s="12" t="e">
        <f>(COUNTIFS(Sta!$A:$A,$A203,Sta!$I:$I,"&gt;1.5") +COUNTIFS(Sta!$B:$B,$A203,Sta!$K:$K,"&gt;1.5"))/$D203</f>
        <v>#DIV/0!</v>
      </c>
      <c r="U203" s="7" t="e">
        <f>COUNTIFS(Sta!$A:$A,$A203,Sta!$I:$I,"&gt;1.5")/$B203</f>
        <v>#DIV/0!</v>
      </c>
      <c r="V203" s="7" t="e">
        <f>COUNTIFS(Sta!$B:$B,$A203,Sta!$K:$K,"&gt;1.5")/$C203</f>
        <v>#DIV/0!</v>
      </c>
    </row>
    <row r="204" spans="1:22" x14ac:dyDescent="0.3">
      <c r="A204" s="62" t="s">
        <v>315</v>
      </c>
      <c r="B204" s="9">
        <f>COUNTIF(Sta!A:A,A204)</f>
        <v>0</v>
      </c>
      <c r="C204" s="4">
        <f>COUNTIF(Sta!B:B,A204)</f>
        <v>0</v>
      </c>
      <c r="D204" s="4">
        <f>B204+C204</f>
        <v>0</v>
      </c>
      <c r="E204" s="12" t="e">
        <f>(COUNTIFS(Sta!$A:$A,$A204,Sta!$L:$L,"&gt;0.5") +COUNTIFS(Sta!$B:$B,$A204,Sta!$L:$L,"&gt;0.5"))/$D204</f>
        <v>#DIV/0!</v>
      </c>
      <c r="F204" s="7" t="e">
        <f>COUNTIFS(Sta!$A:$A,$A204,Sta!$L:$L,"&gt;0.5")/$B204</f>
        <v>#DIV/0!</v>
      </c>
      <c r="G204" s="7" t="e">
        <f>COUNTIFS(Sta!$B:$B,$A204,Sta!$L:$L,"&gt;0.5")/$C204</f>
        <v>#DIV/0!</v>
      </c>
      <c r="H204" s="12" t="e">
        <f>(COUNTIFS(Sta!$A:$A,$A204,Sta!$L:$L,"&gt;1.5") +COUNTIFS(Sta!$B:$B,$A204,Sta!$L:$L,"&gt;1.5"))/$D204</f>
        <v>#DIV/0!</v>
      </c>
      <c r="I204" s="7" t="e">
        <f>COUNTIFS(Sta!$A:$A,$A204,Sta!$L:$L,"&gt;1.5")/$B204</f>
        <v>#DIV/0!</v>
      </c>
      <c r="J204" s="7" t="e">
        <f>COUNTIFS(Sta!$B:$B,$A204,Sta!$L:$L,"&gt;1.5")/$C204</f>
        <v>#DIV/0!</v>
      </c>
      <c r="K204" s="12" t="e">
        <f>(COUNTIFS(Sta!$A:$A,$A204,Sta!$H:$H,"&gt;0.5") +COUNTIFS(Sta!$B:$B,$A204,Sta!$J:$J,"&gt;0.5"))/$D204</f>
        <v>#DIV/0!</v>
      </c>
      <c r="L204" s="7" t="e">
        <f>COUNTIFS(Sta!$A:$A,$A204,Sta!$H:$H,"&gt;0.5")/$B204</f>
        <v>#DIV/0!</v>
      </c>
      <c r="M204" s="7" t="e">
        <f>COUNTIFS(Sta!$B:$B,$A204,Sta!$J:$J,"&gt;0.5")/$C204</f>
        <v>#DIV/0!</v>
      </c>
      <c r="N204" s="12" t="e">
        <f>(COUNTIFS(Sta!$A:$A,$A204,Sta!$H:$H,"&gt;1.5") +COUNTIFS(Sta!$B:$B,$A204,Sta!$J:$J,"&gt;1.5"))/$D204</f>
        <v>#DIV/0!</v>
      </c>
      <c r="O204" s="7" t="e">
        <f>COUNTIFS(Sta!$A:$A,$A204,Sta!$H:$H,"&gt;1.5")/$B204</f>
        <v>#DIV/0!</v>
      </c>
      <c r="P204" s="7" t="e">
        <f>COUNTIFS(Sta!$B:$B,$A204,Sta!$J:$J,"&gt;1.5")/$C204</f>
        <v>#DIV/0!</v>
      </c>
      <c r="Q204" s="12" t="e">
        <f>(COUNTIFS(Sta!$A:$A,$A204,Sta!$I:$I,"&gt;0.5") +COUNTIFS(Sta!$B:$B,$A204,Sta!$K:$K,"&gt;0.5"))/$D204</f>
        <v>#DIV/0!</v>
      </c>
      <c r="R204" s="7" t="e">
        <f>COUNTIFS(Sta!$A:$A,$A204,Sta!$I:$I,"&gt;0.5")/$B204</f>
        <v>#DIV/0!</v>
      </c>
      <c r="S204" s="7" t="e">
        <f>COUNTIFS(Sta!$B:$B,$A204,Sta!$K:$K,"&gt;0.5")/$C204</f>
        <v>#DIV/0!</v>
      </c>
      <c r="T204" s="12" t="e">
        <f>(COUNTIFS(Sta!$A:$A,$A204,Sta!$I:$I,"&gt;1.5") +COUNTIFS(Sta!$B:$B,$A204,Sta!$K:$K,"&gt;1.5"))/$D204</f>
        <v>#DIV/0!</v>
      </c>
      <c r="U204" s="7" t="e">
        <f>COUNTIFS(Sta!$A:$A,$A204,Sta!$I:$I,"&gt;1.5")/$B204</f>
        <v>#DIV/0!</v>
      </c>
      <c r="V204" s="7" t="e">
        <f>COUNTIFS(Sta!$B:$B,$A204,Sta!$K:$K,"&gt;1.5")/$C204</f>
        <v>#DIV/0!</v>
      </c>
    </row>
    <row r="205" spans="1:22" x14ac:dyDescent="0.3">
      <c r="A205" s="62" t="s">
        <v>303</v>
      </c>
      <c r="B205" s="9">
        <f>COUNTIF(Sta!A:A,A205)</f>
        <v>0</v>
      </c>
      <c r="C205" s="4">
        <f>COUNTIF(Sta!B:B,A205)</f>
        <v>0</v>
      </c>
      <c r="D205" s="4">
        <f t="shared" si="6"/>
        <v>0</v>
      </c>
      <c r="E205" s="12" t="e">
        <f>(COUNTIFS(Sta!$A:$A,$A205,Sta!$L:$L,"&gt;0.5") +COUNTIFS(Sta!$B:$B,$A205,Sta!$L:$L,"&gt;0.5"))/$D205</f>
        <v>#DIV/0!</v>
      </c>
      <c r="F205" s="7" t="e">
        <f>COUNTIFS(Sta!$A:$A,$A205,Sta!$L:$L,"&gt;0.5")/$B205</f>
        <v>#DIV/0!</v>
      </c>
      <c r="G205" s="7" t="e">
        <f>COUNTIFS(Sta!$B:$B,$A205,Sta!$L:$L,"&gt;0.5")/$C205</f>
        <v>#DIV/0!</v>
      </c>
      <c r="H205" s="12" t="e">
        <f>(COUNTIFS(Sta!$A:$A,$A205,Sta!$L:$L,"&gt;1.5") +COUNTIFS(Sta!$B:$B,$A205,Sta!$L:$L,"&gt;1.5"))/$D205</f>
        <v>#DIV/0!</v>
      </c>
      <c r="I205" s="7" t="e">
        <f>COUNTIFS(Sta!$A:$A,$A205,Sta!$L:$L,"&gt;1.5")/$B205</f>
        <v>#DIV/0!</v>
      </c>
      <c r="J205" s="7" t="e">
        <f>COUNTIFS(Sta!$B:$B,$A205,Sta!$L:$L,"&gt;1.5")/$C205</f>
        <v>#DIV/0!</v>
      </c>
      <c r="K205" s="12" t="e">
        <f>(COUNTIFS(Sta!$A:$A,$A205,Sta!$H:$H,"&gt;0.5") +COUNTIFS(Sta!$B:$B,$A205,Sta!$J:$J,"&gt;0.5"))/$D205</f>
        <v>#DIV/0!</v>
      </c>
      <c r="L205" s="7" t="e">
        <f>COUNTIFS(Sta!$A:$A,$A205,Sta!$H:$H,"&gt;0.5")/$B205</f>
        <v>#DIV/0!</v>
      </c>
      <c r="M205" s="7" t="e">
        <f>COUNTIFS(Sta!$B:$B,$A205,Sta!$J:$J,"&gt;0.5")/$C205</f>
        <v>#DIV/0!</v>
      </c>
      <c r="N205" s="12" t="e">
        <f>(COUNTIFS(Sta!$A:$A,$A205,Sta!$H:$H,"&gt;1.5") +COUNTIFS(Sta!$B:$B,$A205,Sta!$J:$J,"&gt;1.5"))/$D205</f>
        <v>#DIV/0!</v>
      </c>
      <c r="O205" s="7" t="e">
        <f>COUNTIFS(Sta!$A:$A,$A205,Sta!$H:$H,"&gt;1.5")/$B205</f>
        <v>#DIV/0!</v>
      </c>
      <c r="P205" s="7" t="e">
        <f>COUNTIFS(Sta!$B:$B,$A205,Sta!$J:$J,"&gt;1.5")/$C205</f>
        <v>#DIV/0!</v>
      </c>
      <c r="Q205" s="12" t="e">
        <f>(COUNTIFS(Sta!$A:$A,$A205,Sta!$I:$I,"&gt;0.5") +COUNTIFS(Sta!$B:$B,$A205,Sta!$K:$K,"&gt;0.5"))/$D205</f>
        <v>#DIV/0!</v>
      </c>
      <c r="R205" s="7" t="e">
        <f>COUNTIFS(Sta!$A:$A,$A205,Sta!$I:$I,"&gt;0.5")/$B205</f>
        <v>#DIV/0!</v>
      </c>
      <c r="S205" s="7" t="e">
        <f>COUNTIFS(Sta!$B:$B,$A205,Sta!$K:$K,"&gt;0.5")/$C205</f>
        <v>#DIV/0!</v>
      </c>
      <c r="T205" s="12" t="e">
        <f>(COUNTIFS(Sta!$A:$A,$A205,Sta!$I:$I,"&gt;1.5") +COUNTIFS(Sta!$B:$B,$A205,Sta!$K:$K,"&gt;1.5"))/$D205</f>
        <v>#DIV/0!</v>
      </c>
      <c r="U205" s="7" t="e">
        <f>COUNTIFS(Sta!$A:$A,$A205,Sta!$I:$I,"&gt;1.5")/$B205</f>
        <v>#DIV/0!</v>
      </c>
      <c r="V205" s="7" t="e">
        <f>COUNTIFS(Sta!$B:$B,$A205,Sta!$K:$K,"&gt;1.5")/$C205</f>
        <v>#DIV/0!</v>
      </c>
    </row>
    <row r="206" spans="1:22" x14ac:dyDescent="0.3">
      <c r="A206" s="62" t="s">
        <v>307</v>
      </c>
      <c r="B206" s="9">
        <f>COUNTIF(Sta!A:A,A206)</f>
        <v>0</v>
      </c>
      <c r="C206" s="4">
        <f>COUNTIF(Sta!B:B,A206)</f>
        <v>0</v>
      </c>
      <c r="D206" s="4">
        <f t="shared" si="6"/>
        <v>0</v>
      </c>
      <c r="E206" s="12" t="e">
        <f>(COUNTIFS(Sta!$A:$A,$A206,Sta!$L:$L,"&gt;0.5") +COUNTIFS(Sta!$B:$B,$A206,Sta!$L:$L,"&gt;0.5"))/$D206</f>
        <v>#DIV/0!</v>
      </c>
      <c r="F206" s="7" t="e">
        <f>COUNTIFS(Sta!$A:$A,$A206,Sta!$L:$L,"&gt;0.5")/$B206</f>
        <v>#DIV/0!</v>
      </c>
      <c r="G206" s="7" t="e">
        <f>COUNTIFS(Sta!$B:$B,$A206,Sta!$L:$L,"&gt;0.5")/$C206</f>
        <v>#DIV/0!</v>
      </c>
      <c r="H206" s="12" t="e">
        <f>(COUNTIFS(Sta!$A:$A,$A206,Sta!$L:$L,"&gt;1.5") +COUNTIFS(Sta!$B:$B,$A206,Sta!$L:$L,"&gt;1.5"))/$D206</f>
        <v>#DIV/0!</v>
      </c>
      <c r="I206" s="7" t="e">
        <f>COUNTIFS(Sta!$A:$A,$A206,Sta!$L:$L,"&gt;1.5")/$B206</f>
        <v>#DIV/0!</v>
      </c>
      <c r="J206" s="7" t="e">
        <f>COUNTIFS(Sta!$B:$B,$A206,Sta!$L:$L,"&gt;1.5")/$C206</f>
        <v>#DIV/0!</v>
      </c>
      <c r="K206" s="12" t="e">
        <f>(COUNTIFS(Sta!$A:$A,$A206,Sta!$H:$H,"&gt;0.5") +COUNTIFS(Sta!$B:$B,$A206,Sta!$J:$J,"&gt;0.5"))/$D206</f>
        <v>#DIV/0!</v>
      </c>
      <c r="L206" s="7" t="e">
        <f>COUNTIFS(Sta!$A:$A,$A206,Sta!$H:$H,"&gt;0.5")/$B206</f>
        <v>#DIV/0!</v>
      </c>
      <c r="M206" s="7" t="e">
        <f>COUNTIFS(Sta!$B:$B,$A206,Sta!$J:$J,"&gt;0.5")/$C206</f>
        <v>#DIV/0!</v>
      </c>
      <c r="N206" s="12" t="e">
        <f>(COUNTIFS(Sta!$A:$A,$A206,Sta!$H:$H,"&gt;1.5") +COUNTIFS(Sta!$B:$B,$A206,Sta!$J:$J,"&gt;1.5"))/$D206</f>
        <v>#DIV/0!</v>
      </c>
      <c r="O206" s="7" t="e">
        <f>COUNTIFS(Sta!$A:$A,$A206,Sta!$H:$H,"&gt;1.5")/$B206</f>
        <v>#DIV/0!</v>
      </c>
      <c r="P206" s="7" t="e">
        <f>COUNTIFS(Sta!$B:$B,$A206,Sta!$J:$J,"&gt;1.5")/$C206</f>
        <v>#DIV/0!</v>
      </c>
      <c r="Q206" s="12" t="e">
        <f>(COUNTIFS(Sta!$A:$A,$A206,Sta!$I:$I,"&gt;0.5") +COUNTIFS(Sta!$B:$B,$A206,Sta!$K:$K,"&gt;0.5"))/$D206</f>
        <v>#DIV/0!</v>
      </c>
      <c r="R206" s="7" t="e">
        <f>COUNTIFS(Sta!$A:$A,$A206,Sta!$I:$I,"&gt;0.5")/$B206</f>
        <v>#DIV/0!</v>
      </c>
      <c r="S206" s="7" t="e">
        <f>COUNTIFS(Sta!$B:$B,$A206,Sta!$K:$K,"&gt;0.5")/$C206</f>
        <v>#DIV/0!</v>
      </c>
      <c r="T206" s="12" t="e">
        <f>(COUNTIFS(Sta!$A:$A,$A206,Sta!$I:$I,"&gt;1.5") +COUNTIFS(Sta!$B:$B,$A206,Sta!$K:$K,"&gt;1.5"))/$D206</f>
        <v>#DIV/0!</v>
      </c>
      <c r="U206" s="7" t="e">
        <f>COUNTIFS(Sta!$A:$A,$A206,Sta!$I:$I,"&gt;1.5")/$B206</f>
        <v>#DIV/0!</v>
      </c>
      <c r="V206" s="7" t="e">
        <f>COUNTIFS(Sta!$B:$B,$A206,Sta!$K:$K,"&gt;1.5")/$C206</f>
        <v>#DIV/0!</v>
      </c>
    </row>
    <row r="207" spans="1:22" x14ac:dyDescent="0.3">
      <c r="A207" s="62" t="s">
        <v>304</v>
      </c>
      <c r="B207" s="9">
        <f>COUNTIF(Sta!A:A,A207)</f>
        <v>0</v>
      </c>
      <c r="C207" s="4">
        <f>COUNTIF(Sta!B:B,A207)</f>
        <v>0</v>
      </c>
      <c r="D207" s="4">
        <f t="shared" si="6"/>
        <v>0</v>
      </c>
      <c r="E207" s="12" t="e">
        <f>(COUNTIFS(Sta!$A:$A,$A207,Sta!$L:$L,"&gt;0.5") +COUNTIFS(Sta!$B:$B,$A207,Sta!$L:$L,"&gt;0.5"))/$D207</f>
        <v>#DIV/0!</v>
      </c>
      <c r="F207" s="7" t="e">
        <f>COUNTIFS(Sta!$A:$A,$A207,Sta!$L:$L,"&gt;0.5")/$B207</f>
        <v>#DIV/0!</v>
      </c>
      <c r="G207" s="7" t="e">
        <f>COUNTIFS(Sta!$B:$B,$A207,Sta!$L:$L,"&gt;0.5")/$C207</f>
        <v>#DIV/0!</v>
      </c>
      <c r="H207" s="12" t="e">
        <f>(COUNTIFS(Sta!$A:$A,$A207,Sta!$L:$L,"&gt;1.5") +COUNTIFS(Sta!$B:$B,$A207,Sta!$L:$L,"&gt;1.5"))/$D207</f>
        <v>#DIV/0!</v>
      </c>
      <c r="I207" s="7" t="e">
        <f>COUNTIFS(Sta!$A:$A,$A207,Sta!$L:$L,"&gt;1.5")/$B207</f>
        <v>#DIV/0!</v>
      </c>
      <c r="J207" s="7" t="e">
        <f>COUNTIFS(Sta!$B:$B,$A207,Sta!$L:$L,"&gt;1.5")/$C207</f>
        <v>#DIV/0!</v>
      </c>
      <c r="K207" s="12" t="e">
        <f>(COUNTIFS(Sta!$A:$A,$A207,Sta!$H:$H,"&gt;0.5") +COUNTIFS(Sta!$B:$B,$A207,Sta!$J:$J,"&gt;0.5"))/$D207</f>
        <v>#DIV/0!</v>
      </c>
      <c r="L207" s="7" t="e">
        <f>COUNTIFS(Sta!$A:$A,$A207,Sta!$H:$H,"&gt;0.5")/$B207</f>
        <v>#DIV/0!</v>
      </c>
      <c r="M207" s="7" t="e">
        <f>COUNTIFS(Sta!$B:$B,$A207,Sta!$J:$J,"&gt;0.5")/$C207</f>
        <v>#DIV/0!</v>
      </c>
      <c r="N207" s="12" t="e">
        <f>(COUNTIFS(Sta!$A:$A,$A207,Sta!$H:$H,"&gt;1.5") +COUNTIFS(Sta!$B:$B,$A207,Sta!$J:$J,"&gt;1.5"))/$D207</f>
        <v>#DIV/0!</v>
      </c>
      <c r="O207" s="7" t="e">
        <f>COUNTIFS(Sta!$A:$A,$A207,Sta!$H:$H,"&gt;1.5")/$B207</f>
        <v>#DIV/0!</v>
      </c>
      <c r="P207" s="7" t="e">
        <f>COUNTIFS(Sta!$B:$B,$A207,Sta!$J:$J,"&gt;1.5")/$C207</f>
        <v>#DIV/0!</v>
      </c>
      <c r="Q207" s="12" t="e">
        <f>(COUNTIFS(Sta!$A:$A,$A207,Sta!$I:$I,"&gt;0.5") +COUNTIFS(Sta!$B:$B,$A207,Sta!$K:$K,"&gt;0.5"))/$D207</f>
        <v>#DIV/0!</v>
      </c>
      <c r="R207" s="7" t="e">
        <f>COUNTIFS(Sta!$A:$A,$A207,Sta!$I:$I,"&gt;0.5")/$B207</f>
        <v>#DIV/0!</v>
      </c>
      <c r="S207" s="7" t="e">
        <f>COUNTIFS(Sta!$B:$B,$A207,Sta!$K:$K,"&gt;0.5")/$C207</f>
        <v>#DIV/0!</v>
      </c>
      <c r="T207" s="12" t="e">
        <f>(COUNTIFS(Sta!$A:$A,$A207,Sta!$I:$I,"&gt;1.5") +COUNTIFS(Sta!$B:$B,$A207,Sta!$K:$K,"&gt;1.5"))/$D207</f>
        <v>#DIV/0!</v>
      </c>
      <c r="U207" s="7" t="e">
        <f>COUNTIFS(Sta!$A:$A,$A207,Sta!$I:$I,"&gt;1.5")/$B207</f>
        <v>#DIV/0!</v>
      </c>
      <c r="V207" s="7" t="e">
        <f>COUNTIFS(Sta!$B:$B,$A207,Sta!$K:$K,"&gt;1.5")/$C207</f>
        <v>#DIV/0!</v>
      </c>
    </row>
    <row r="208" spans="1:22" x14ac:dyDescent="0.3">
      <c r="A208" s="62" t="s">
        <v>310</v>
      </c>
      <c r="B208" s="9">
        <f>COUNTIF(Sta!A:A,A208)</f>
        <v>0</v>
      </c>
      <c r="C208" s="4">
        <f>COUNTIF(Sta!B:B,A208)</f>
        <v>0</v>
      </c>
      <c r="D208" s="4">
        <f t="shared" si="6"/>
        <v>0</v>
      </c>
      <c r="E208" s="12" t="e">
        <f>(COUNTIFS(Sta!$A:$A,$A208,Sta!$L:$L,"&gt;0.5") +COUNTIFS(Sta!$B:$B,$A208,Sta!$L:$L,"&gt;0.5"))/$D208</f>
        <v>#DIV/0!</v>
      </c>
      <c r="F208" s="7" t="e">
        <f>COUNTIFS(Sta!$A:$A,$A208,Sta!$L:$L,"&gt;0.5")/$B208</f>
        <v>#DIV/0!</v>
      </c>
      <c r="G208" s="7" t="e">
        <f>COUNTIFS(Sta!$B:$B,$A208,Sta!$L:$L,"&gt;0.5")/$C208</f>
        <v>#DIV/0!</v>
      </c>
      <c r="H208" s="12" t="e">
        <f>(COUNTIFS(Sta!$A:$A,$A208,Sta!$L:$L,"&gt;1.5") +COUNTIFS(Sta!$B:$B,$A208,Sta!$L:$L,"&gt;1.5"))/$D208</f>
        <v>#DIV/0!</v>
      </c>
      <c r="I208" s="7" t="e">
        <f>COUNTIFS(Sta!$A:$A,$A208,Sta!$L:$L,"&gt;1.5")/$B208</f>
        <v>#DIV/0!</v>
      </c>
      <c r="J208" s="7" t="e">
        <f>COUNTIFS(Sta!$B:$B,$A208,Sta!$L:$L,"&gt;1.5")/$C208</f>
        <v>#DIV/0!</v>
      </c>
      <c r="K208" s="12" t="e">
        <f>(COUNTIFS(Sta!$A:$A,$A208,Sta!$H:$H,"&gt;0.5") +COUNTIFS(Sta!$B:$B,$A208,Sta!$J:$J,"&gt;0.5"))/$D208</f>
        <v>#DIV/0!</v>
      </c>
      <c r="L208" s="7" t="e">
        <f>COUNTIFS(Sta!$A:$A,$A208,Sta!$H:$H,"&gt;0.5")/$B208</f>
        <v>#DIV/0!</v>
      </c>
      <c r="M208" s="7" t="e">
        <f>COUNTIFS(Sta!$B:$B,$A208,Sta!$J:$J,"&gt;0.5")/$C208</f>
        <v>#DIV/0!</v>
      </c>
      <c r="N208" s="12" t="e">
        <f>(COUNTIFS(Sta!$A:$A,$A208,Sta!$H:$H,"&gt;1.5") +COUNTIFS(Sta!$B:$B,$A208,Sta!$J:$J,"&gt;1.5"))/$D208</f>
        <v>#DIV/0!</v>
      </c>
      <c r="O208" s="7" t="e">
        <f>COUNTIFS(Sta!$A:$A,$A208,Sta!$H:$H,"&gt;1.5")/$B208</f>
        <v>#DIV/0!</v>
      </c>
      <c r="P208" s="7" t="e">
        <f>COUNTIFS(Sta!$B:$B,$A208,Sta!$J:$J,"&gt;1.5")/$C208</f>
        <v>#DIV/0!</v>
      </c>
      <c r="Q208" s="12" t="e">
        <f>(COUNTIFS(Sta!$A:$A,$A208,Sta!$I:$I,"&gt;0.5") +COUNTIFS(Sta!$B:$B,$A208,Sta!$K:$K,"&gt;0.5"))/$D208</f>
        <v>#DIV/0!</v>
      </c>
      <c r="R208" s="7" t="e">
        <f>COUNTIFS(Sta!$A:$A,$A208,Sta!$I:$I,"&gt;0.5")/$B208</f>
        <v>#DIV/0!</v>
      </c>
      <c r="S208" s="7" t="e">
        <f>COUNTIFS(Sta!$B:$B,$A208,Sta!$K:$K,"&gt;0.5")/$C208</f>
        <v>#DIV/0!</v>
      </c>
      <c r="T208" s="12" t="e">
        <f>(COUNTIFS(Sta!$A:$A,$A208,Sta!$I:$I,"&gt;1.5") +COUNTIFS(Sta!$B:$B,$A208,Sta!$K:$K,"&gt;1.5"))/$D208</f>
        <v>#DIV/0!</v>
      </c>
      <c r="U208" s="7" t="e">
        <f>COUNTIFS(Sta!$A:$A,$A208,Sta!$I:$I,"&gt;1.5")/$B208</f>
        <v>#DIV/0!</v>
      </c>
      <c r="V208" s="7" t="e">
        <f>COUNTIFS(Sta!$B:$B,$A208,Sta!$K:$K,"&gt;1.5")/$C208</f>
        <v>#DIV/0!</v>
      </c>
    </row>
    <row r="209" spans="1:22" x14ac:dyDescent="0.3">
      <c r="A209" t="s">
        <v>336</v>
      </c>
      <c r="B209" s="9">
        <f>COUNTIF(Sta!A:A,A209)</f>
        <v>0</v>
      </c>
      <c r="C209" s="4">
        <f>COUNTIF(Sta!B:B,A209)</f>
        <v>0</v>
      </c>
      <c r="D209" s="4">
        <f t="shared" ref="D209:D232" si="7">B209+C209</f>
        <v>0</v>
      </c>
      <c r="E209" s="12" t="e">
        <f>(COUNTIFS(Sta!$A:$A,$A209,Sta!$L:$L,"&gt;0.5") +COUNTIFS(Sta!$B:$B,$A209,Sta!$L:$L,"&gt;0.5"))/$D209</f>
        <v>#DIV/0!</v>
      </c>
      <c r="F209" s="7" t="e">
        <f>COUNTIFS(Sta!$A:$A,$A209,Sta!$L:$L,"&gt;0.5")/$B209</f>
        <v>#DIV/0!</v>
      </c>
      <c r="G209" s="7" t="e">
        <f>COUNTIFS(Sta!$B:$B,$A209,Sta!$L:$L,"&gt;0.5")/$C209</f>
        <v>#DIV/0!</v>
      </c>
      <c r="H209" s="12" t="e">
        <f>(COUNTIFS(Sta!$A:$A,$A209,Sta!$L:$L,"&gt;1.5") +COUNTIFS(Sta!$B:$B,$A209,Sta!$L:$L,"&gt;1.5"))/$D209</f>
        <v>#DIV/0!</v>
      </c>
      <c r="I209" s="7" t="e">
        <f>COUNTIFS(Sta!$A:$A,$A209,Sta!$L:$L,"&gt;1.5")/$B209</f>
        <v>#DIV/0!</v>
      </c>
      <c r="J209" s="7" t="e">
        <f>COUNTIFS(Sta!$B:$B,$A209,Sta!$L:$L,"&gt;1.5")/$C209</f>
        <v>#DIV/0!</v>
      </c>
      <c r="K209" s="12" t="e">
        <f>(COUNTIFS(Sta!$A:$A,$A209,Sta!$H:$H,"&gt;0.5") +COUNTIFS(Sta!$B:$B,$A209,Sta!$J:$J,"&gt;0.5"))/$D209</f>
        <v>#DIV/0!</v>
      </c>
      <c r="L209" s="7" t="e">
        <f>COUNTIFS(Sta!$A:$A,$A209,Sta!$H:$H,"&gt;0.5")/$B209</f>
        <v>#DIV/0!</v>
      </c>
      <c r="M209" s="7" t="e">
        <f>COUNTIFS(Sta!$B:$B,$A209,Sta!$J:$J,"&gt;0.5")/$C209</f>
        <v>#DIV/0!</v>
      </c>
      <c r="N209" s="12" t="e">
        <f>(COUNTIFS(Sta!$A:$A,$A209,Sta!$H:$H,"&gt;1.5") +COUNTIFS(Sta!$B:$B,$A209,Sta!$J:$J,"&gt;1.5"))/$D209</f>
        <v>#DIV/0!</v>
      </c>
      <c r="O209" s="7" t="e">
        <f>COUNTIFS(Sta!$A:$A,$A209,Sta!$H:$H,"&gt;1.5")/$B209</f>
        <v>#DIV/0!</v>
      </c>
      <c r="P209" s="7" t="e">
        <f>COUNTIFS(Sta!$B:$B,$A209,Sta!$J:$J,"&gt;1.5")/$C209</f>
        <v>#DIV/0!</v>
      </c>
      <c r="Q209" s="12" t="e">
        <f>(COUNTIFS(Sta!$A:$A,$A209,Sta!$I:$I,"&gt;0.5") +COUNTIFS(Sta!$B:$B,$A209,Sta!$K:$K,"&gt;0.5"))/$D209</f>
        <v>#DIV/0!</v>
      </c>
      <c r="R209" s="7" t="e">
        <f>COUNTIFS(Sta!$A:$A,$A209,Sta!$I:$I,"&gt;0.5")/$B209</f>
        <v>#DIV/0!</v>
      </c>
      <c r="S209" s="7" t="e">
        <f>COUNTIFS(Sta!$B:$B,$A209,Sta!$K:$K,"&gt;0.5")/$C209</f>
        <v>#DIV/0!</v>
      </c>
      <c r="T209" s="12" t="e">
        <f>(COUNTIFS(Sta!$A:$A,$A209,Sta!$I:$I,"&gt;1.5") +COUNTIFS(Sta!$B:$B,$A209,Sta!$K:$K,"&gt;1.5"))/$D209</f>
        <v>#DIV/0!</v>
      </c>
      <c r="U209" s="7" t="e">
        <f>COUNTIFS(Sta!$A:$A,$A209,Sta!$I:$I,"&gt;1.5")/$B209</f>
        <v>#DIV/0!</v>
      </c>
      <c r="V209" s="7" t="e">
        <f>COUNTIFS(Sta!$B:$B,$A209,Sta!$K:$K,"&gt;1.5")/$C209</f>
        <v>#DIV/0!</v>
      </c>
    </row>
    <row r="210" spans="1:22" x14ac:dyDescent="0.3">
      <c r="A210" t="s">
        <v>332</v>
      </c>
      <c r="B210" s="9">
        <f>COUNTIF(Sta!A:A,A210)</f>
        <v>0</v>
      </c>
      <c r="C210" s="4">
        <f>COUNTIF(Sta!B:B,A210)</f>
        <v>0</v>
      </c>
      <c r="D210" s="4">
        <f t="shared" si="7"/>
        <v>0</v>
      </c>
      <c r="E210" s="12" t="e">
        <f>(COUNTIFS(Sta!$A:$A,$A210,Sta!$L:$L,"&gt;0.5") +COUNTIFS(Sta!$B:$B,$A210,Sta!$L:$L,"&gt;0.5"))/$D210</f>
        <v>#DIV/0!</v>
      </c>
      <c r="F210" s="7" t="e">
        <f>COUNTIFS(Sta!$A:$A,$A210,Sta!$L:$L,"&gt;0.5")/$B210</f>
        <v>#DIV/0!</v>
      </c>
      <c r="G210" s="7" t="e">
        <f>COUNTIFS(Sta!$B:$B,$A210,Sta!$L:$L,"&gt;0.5")/$C210</f>
        <v>#DIV/0!</v>
      </c>
      <c r="H210" s="12" t="e">
        <f>(COUNTIFS(Sta!$A:$A,$A210,Sta!$L:$L,"&gt;1.5") +COUNTIFS(Sta!$B:$B,$A210,Sta!$L:$L,"&gt;1.5"))/$D210</f>
        <v>#DIV/0!</v>
      </c>
      <c r="I210" s="7" t="e">
        <f>COUNTIFS(Sta!$A:$A,$A210,Sta!$L:$L,"&gt;1.5")/$B210</f>
        <v>#DIV/0!</v>
      </c>
      <c r="J210" s="7" t="e">
        <f>COUNTIFS(Sta!$B:$B,$A210,Sta!$L:$L,"&gt;1.5")/$C210</f>
        <v>#DIV/0!</v>
      </c>
      <c r="K210" s="12" t="e">
        <f>(COUNTIFS(Sta!$A:$A,$A210,Sta!$H:$H,"&gt;0.5") +COUNTIFS(Sta!$B:$B,$A210,Sta!$J:$J,"&gt;0.5"))/$D210</f>
        <v>#DIV/0!</v>
      </c>
      <c r="L210" s="7" t="e">
        <f>COUNTIFS(Sta!$A:$A,$A210,Sta!$H:$H,"&gt;0.5")/$B210</f>
        <v>#DIV/0!</v>
      </c>
      <c r="M210" s="7" t="e">
        <f>COUNTIFS(Sta!$B:$B,$A210,Sta!$J:$J,"&gt;0.5")/$C210</f>
        <v>#DIV/0!</v>
      </c>
      <c r="N210" s="12" t="e">
        <f>(COUNTIFS(Sta!$A:$A,$A210,Sta!$H:$H,"&gt;1.5") +COUNTIFS(Sta!$B:$B,$A210,Sta!$J:$J,"&gt;1.5"))/$D210</f>
        <v>#DIV/0!</v>
      </c>
      <c r="O210" s="7" t="e">
        <f>COUNTIFS(Sta!$A:$A,$A210,Sta!$H:$H,"&gt;1.5")/$B210</f>
        <v>#DIV/0!</v>
      </c>
      <c r="P210" s="7" t="e">
        <f>COUNTIFS(Sta!$B:$B,$A210,Sta!$J:$J,"&gt;1.5")/$C210</f>
        <v>#DIV/0!</v>
      </c>
      <c r="Q210" s="12" t="e">
        <f>(COUNTIFS(Sta!$A:$A,$A210,Sta!$I:$I,"&gt;0.5") +COUNTIFS(Sta!$B:$B,$A210,Sta!$K:$K,"&gt;0.5"))/$D210</f>
        <v>#DIV/0!</v>
      </c>
      <c r="R210" s="7" t="e">
        <f>COUNTIFS(Sta!$A:$A,$A210,Sta!$I:$I,"&gt;0.5")/$B210</f>
        <v>#DIV/0!</v>
      </c>
      <c r="S210" s="7" t="e">
        <f>COUNTIFS(Sta!$B:$B,$A210,Sta!$K:$K,"&gt;0.5")/$C210</f>
        <v>#DIV/0!</v>
      </c>
      <c r="T210" s="12" t="e">
        <f>(COUNTIFS(Sta!$A:$A,$A210,Sta!$I:$I,"&gt;1.5") +COUNTIFS(Sta!$B:$B,$A210,Sta!$K:$K,"&gt;1.5"))/$D210</f>
        <v>#DIV/0!</v>
      </c>
      <c r="U210" s="7" t="e">
        <f>COUNTIFS(Sta!$A:$A,$A210,Sta!$I:$I,"&gt;1.5")/$B210</f>
        <v>#DIV/0!</v>
      </c>
      <c r="V210" s="7" t="e">
        <f>COUNTIFS(Sta!$B:$B,$A210,Sta!$K:$K,"&gt;1.5")/$C210</f>
        <v>#DIV/0!</v>
      </c>
    </row>
    <row r="211" spans="1:22" x14ac:dyDescent="0.3">
      <c r="A211" t="s">
        <v>329</v>
      </c>
      <c r="B211" s="9">
        <f>COUNTIF(Sta!A:A,A211)</f>
        <v>0</v>
      </c>
      <c r="C211" s="4">
        <f>COUNTIF(Sta!B:B,A211)</f>
        <v>0</v>
      </c>
      <c r="D211" s="4">
        <f t="shared" si="7"/>
        <v>0</v>
      </c>
      <c r="E211" s="12" t="e">
        <f>(COUNTIFS(Sta!$A:$A,$A211,Sta!$L:$L,"&gt;0.5") +COUNTIFS(Sta!$B:$B,$A211,Sta!$L:$L,"&gt;0.5"))/$D211</f>
        <v>#DIV/0!</v>
      </c>
      <c r="F211" s="7" t="e">
        <f>COUNTIFS(Sta!$A:$A,$A211,Sta!$L:$L,"&gt;0.5")/$B211</f>
        <v>#DIV/0!</v>
      </c>
      <c r="G211" s="7" t="e">
        <f>COUNTIFS(Sta!$B:$B,$A211,Sta!$L:$L,"&gt;0.5")/$C211</f>
        <v>#DIV/0!</v>
      </c>
      <c r="H211" s="12" t="e">
        <f>(COUNTIFS(Sta!$A:$A,$A211,Sta!$L:$L,"&gt;1.5") +COUNTIFS(Sta!$B:$B,$A211,Sta!$L:$L,"&gt;1.5"))/$D211</f>
        <v>#DIV/0!</v>
      </c>
      <c r="I211" s="7" t="e">
        <f>COUNTIFS(Sta!$A:$A,$A211,Sta!$L:$L,"&gt;1.5")/$B211</f>
        <v>#DIV/0!</v>
      </c>
      <c r="J211" s="7" t="e">
        <f>COUNTIFS(Sta!$B:$B,$A211,Sta!$L:$L,"&gt;1.5")/$C211</f>
        <v>#DIV/0!</v>
      </c>
      <c r="K211" s="12" t="e">
        <f>(COUNTIFS(Sta!$A:$A,$A211,Sta!$H:$H,"&gt;0.5") +COUNTIFS(Sta!$B:$B,$A211,Sta!$J:$J,"&gt;0.5"))/$D211</f>
        <v>#DIV/0!</v>
      </c>
      <c r="L211" s="7" t="e">
        <f>COUNTIFS(Sta!$A:$A,$A211,Sta!$H:$H,"&gt;0.5")/$B211</f>
        <v>#DIV/0!</v>
      </c>
      <c r="M211" s="7" t="e">
        <f>COUNTIFS(Sta!$B:$B,$A211,Sta!$J:$J,"&gt;0.5")/$C211</f>
        <v>#DIV/0!</v>
      </c>
      <c r="N211" s="12" t="e">
        <f>(COUNTIFS(Sta!$A:$A,$A211,Sta!$H:$H,"&gt;1.5") +COUNTIFS(Sta!$B:$B,$A211,Sta!$J:$J,"&gt;1.5"))/$D211</f>
        <v>#DIV/0!</v>
      </c>
      <c r="O211" s="7" t="e">
        <f>COUNTIFS(Sta!$A:$A,$A211,Sta!$H:$H,"&gt;1.5")/$B211</f>
        <v>#DIV/0!</v>
      </c>
      <c r="P211" s="7" t="e">
        <f>COUNTIFS(Sta!$B:$B,$A211,Sta!$J:$J,"&gt;1.5")/$C211</f>
        <v>#DIV/0!</v>
      </c>
      <c r="Q211" s="12" t="e">
        <f>(COUNTIFS(Sta!$A:$A,$A211,Sta!$I:$I,"&gt;0.5") +COUNTIFS(Sta!$B:$B,$A211,Sta!$K:$K,"&gt;0.5"))/$D211</f>
        <v>#DIV/0!</v>
      </c>
      <c r="R211" s="7" t="e">
        <f>COUNTIFS(Sta!$A:$A,$A211,Sta!$I:$I,"&gt;0.5")/$B211</f>
        <v>#DIV/0!</v>
      </c>
      <c r="S211" s="7" t="e">
        <f>COUNTIFS(Sta!$B:$B,$A211,Sta!$K:$K,"&gt;0.5")/$C211</f>
        <v>#DIV/0!</v>
      </c>
      <c r="T211" s="12" t="e">
        <f>(COUNTIFS(Sta!$A:$A,$A211,Sta!$I:$I,"&gt;1.5") +COUNTIFS(Sta!$B:$B,$A211,Sta!$K:$K,"&gt;1.5"))/$D211</f>
        <v>#DIV/0!</v>
      </c>
      <c r="U211" s="7" t="e">
        <f>COUNTIFS(Sta!$A:$A,$A211,Sta!$I:$I,"&gt;1.5")/$B211</f>
        <v>#DIV/0!</v>
      </c>
      <c r="V211" s="7" t="e">
        <f>COUNTIFS(Sta!$B:$B,$A211,Sta!$K:$K,"&gt;1.5")/$C211</f>
        <v>#DIV/0!</v>
      </c>
    </row>
    <row r="212" spans="1:22" x14ac:dyDescent="0.3">
      <c r="A212" t="s">
        <v>330</v>
      </c>
      <c r="B212" s="9">
        <f>COUNTIF(Sta!A:A,A212)</f>
        <v>0</v>
      </c>
      <c r="C212" s="4">
        <f>COUNTIF(Sta!B:B,A212)</f>
        <v>0</v>
      </c>
      <c r="D212" s="4">
        <f t="shared" si="7"/>
        <v>0</v>
      </c>
      <c r="E212" s="12" t="e">
        <f>(COUNTIFS(Sta!$A:$A,$A212,Sta!$L:$L,"&gt;0.5") +COUNTIFS(Sta!$B:$B,$A212,Sta!$L:$L,"&gt;0.5"))/$D212</f>
        <v>#DIV/0!</v>
      </c>
      <c r="F212" s="7" t="e">
        <f>COUNTIFS(Sta!$A:$A,$A212,Sta!$L:$L,"&gt;0.5")/$B212</f>
        <v>#DIV/0!</v>
      </c>
      <c r="G212" s="7" t="e">
        <f>COUNTIFS(Sta!$B:$B,$A212,Sta!$L:$L,"&gt;0.5")/$C212</f>
        <v>#DIV/0!</v>
      </c>
      <c r="H212" s="12" t="e">
        <f>(COUNTIFS(Sta!$A:$A,$A212,Sta!$L:$L,"&gt;1.5") +COUNTIFS(Sta!$B:$B,$A212,Sta!$L:$L,"&gt;1.5"))/$D212</f>
        <v>#DIV/0!</v>
      </c>
      <c r="I212" s="7" t="e">
        <f>COUNTIFS(Sta!$A:$A,$A212,Sta!$L:$L,"&gt;1.5")/$B212</f>
        <v>#DIV/0!</v>
      </c>
      <c r="J212" s="7" t="e">
        <f>COUNTIFS(Sta!$B:$B,$A212,Sta!$L:$L,"&gt;1.5")/$C212</f>
        <v>#DIV/0!</v>
      </c>
      <c r="K212" s="12" t="e">
        <f>(COUNTIFS(Sta!$A:$A,$A212,Sta!$H:$H,"&gt;0.5") +COUNTIFS(Sta!$B:$B,$A212,Sta!$J:$J,"&gt;0.5"))/$D212</f>
        <v>#DIV/0!</v>
      </c>
      <c r="L212" s="7" t="e">
        <f>COUNTIFS(Sta!$A:$A,$A212,Sta!$H:$H,"&gt;0.5")/$B212</f>
        <v>#DIV/0!</v>
      </c>
      <c r="M212" s="7" t="e">
        <f>COUNTIFS(Sta!$B:$B,$A212,Sta!$J:$J,"&gt;0.5")/$C212</f>
        <v>#DIV/0!</v>
      </c>
      <c r="N212" s="12" t="e">
        <f>(COUNTIFS(Sta!$A:$A,$A212,Sta!$H:$H,"&gt;1.5") +COUNTIFS(Sta!$B:$B,$A212,Sta!$J:$J,"&gt;1.5"))/$D212</f>
        <v>#DIV/0!</v>
      </c>
      <c r="O212" s="7" t="e">
        <f>COUNTIFS(Sta!$A:$A,$A212,Sta!$H:$H,"&gt;1.5")/$B212</f>
        <v>#DIV/0!</v>
      </c>
      <c r="P212" s="7" t="e">
        <f>COUNTIFS(Sta!$B:$B,$A212,Sta!$J:$J,"&gt;1.5")/$C212</f>
        <v>#DIV/0!</v>
      </c>
      <c r="Q212" s="12" t="e">
        <f>(COUNTIFS(Sta!$A:$A,$A212,Sta!$I:$I,"&gt;0.5") +COUNTIFS(Sta!$B:$B,$A212,Sta!$K:$K,"&gt;0.5"))/$D212</f>
        <v>#DIV/0!</v>
      </c>
      <c r="R212" s="7" t="e">
        <f>COUNTIFS(Sta!$A:$A,$A212,Sta!$I:$I,"&gt;0.5")/$B212</f>
        <v>#DIV/0!</v>
      </c>
      <c r="S212" s="7" t="e">
        <f>COUNTIFS(Sta!$B:$B,$A212,Sta!$K:$K,"&gt;0.5")/$C212</f>
        <v>#DIV/0!</v>
      </c>
      <c r="T212" s="12" t="e">
        <f>(COUNTIFS(Sta!$A:$A,$A212,Sta!$I:$I,"&gt;1.5") +COUNTIFS(Sta!$B:$B,$A212,Sta!$K:$K,"&gt;1.5"))/$D212</f>
        <v>#DIV/0!</v>
      </c>
      <c r="U212" s="7" t="e">
        <f>COUNTIFS(Sta!$A:$A,$A212,Sta!$I:$I,"&gt;1.5")/$B212</f>
        <v>#DIV/0!</v>
      </c>
      <c r="V212" s="7" t="e">
        <f>COUNTIFS(Sta!$B:$B,$A212,Sta!$K:$K,"&gt;1.5")/$C212</f>
        <v>#DIV/0!</v>
      </c>
    </row>
    <row r="213" spans="1:22" x14ac:dyDescent="0.3">
      <c r="A213" t="s">
        <v>340</v>
      </c>
      <c r="B213" s="9">
        <f>COUNTIF(Sta!A:A,A213)</f>
        <v>0</v>
      </c>
      <c r="C213" s="4">
        <f>COUNTIF(Sta!B:B,A213)</f>
        <v>0</v>
      </c>
      <c r="D213" s="4">
        <f t="shared" si="7"/>
        <v>0</v>
      </c>
      <c r="E213" s="12" t="e">
        <f>(COUNTIFS(Sta!$A:$A,$A213,Sta!$L:$L,"&gt;0.5") +COUNTIFS(Sta!$B:$B,$A213,Sta!$L:$L,"&gt;0.5"))/$D213</f>
        <v>#DIV/0!</v>
      </c>
      <c r="F213" s="7" t="e">
        <f>COUNTIFS(Sta!$A:$A,$A213,Sta!$L:$L,"&gt;0.5")/$B213</f>
        <v>#DIV/0!</v>
      </c>
      <c r="G213" s="7" t="e">
        <f>COUNTIFS(Sta!$B:$B,$A213,Sta!$L:$L,"&gt;0.5")/$C213</f>
        <v>#DIV/0!</v>
      </c>
      <c r="H213" s="12" t="e">
        <f>(COUNTIFS(Sta!$A:$A,$A213,Sta!$L:$L,"&gt;1.5") +COUNTIFS(Sta!$B:$B,$A213,Sta!$L:$L,"&gt;1.5"))/$D213</f>
        <v>#DIV/0!</v>
      </c>
      <c r="I213" s="7" t="e">
        <f>COUNTIFS(Sta!$A:$A,$A213,Sta!$L:$L,"&gt;1.5")/$B213</f>
        <v>#DIV/0!</v>
      </c>
      <c r="J213" s="7" t="e">
        <f>COUNTIFS(Sta!$B:$B,$A213,Sta!$L:$L,"&gt;1.5")/$C213</f>
        <v>#DIV/0!</v>
      </c>
      <c r="K213" s="12" t="e">
        <f>(COUNTIFS(Sta!$A:$A,$A213,Sta!$H:$H,"&gt;0.5") +COUNTIFS(Sta!$B:$B,$A213,Sta!$J:$J,"&gt;0.5"))/$D213</f>
        <v>#DIV/0!</v>
      </c>
      <c r="L213" s="7" t="e">
        <f>COUNTIFS(Sta!$A:$A,$A213,Sta!$H:$H,"&gt;0.5")/$B213</f>
        <v>#DIV/0!</v>
      </c>
      <c r="M213" s="7" t="e">
        <f>COUNTIFS(Sta!$B:$B,$A213,Sta!$J:$J,"&gt;0.5")/$C213</f>
        <v>#DIV/0!</v>
      </c>
      <c r="N213" s="12" t="e">
        <f>(COUNTIFS(Sta!$A:$A,$A213,Sta!$H:$H,"&gt;1.5") +COUNTIFS(Sta!$B:$B,$A213,Sta!$J:$J,"&gt;1.5"))/$D213</f>
        <v>#DIV/0!</v>
      </c>
      <c r="O213" s="7" t="e">
        <f>COUNTIFS(Sta!$A:$A,$A213,Sta!$H:$H,"&gt;1.5")/$B213</f>
        <v>#DIV/0!</v>
      </c>
      <c r="P213" s="7" t="e">
        <f>COUNTIFS(Sta!$B:$B,$A213,Sta!$J:$J,"&gt;1.5")/$C213</f>
        <v>#DIV/0!</v>
      </c>
      <c r="Q213" s="12" t="e">
        <f>(COUNTIFS(Sta!$A:$A,$A213,Sta!$I:$I,"&gt;0.5") +COUNTIFS(Sta!$B:$B,$A213,Sta!$K:$K,"&gt;0.5"))/$D213</f>
        <v>#DIV/0!</v>
      </c>
      <c r="R213" s="7" t="e">
        <f>COUNTIFS(Sta!$A:$A,$A213,Sta!$I:$I,"&gt;0.5")/$B213</f>
        <v>#DIV/0!</v>
      </c>
      <c r="S213" s="7" t="e">
        <f>COUNTIFS(Sta!$B:$B,$A213,Sta!$K:$K,"&gt;0.5")/$C213</f>
        <v>#DIV/0!</v>
      </c>
      <c r="T213" s="12" t="e">
        <f>(COUNTIFS(Sta!$A:$A,$A213,Sta!$I:$I,"&gt;1.5") +COUNTIFS(Sta!$B:$B,$A213,Sta!$K:$K,"&gt;1.5"))/$D213</f>
        <v>#DIV/0!</v>
      </c>
      <c r="U213" s="7" t="e">
        <f>COUNTIFS(Sta!$A:$A,$A213,Sta!$I:$I,"&gt;1.5")/$B213</f>
        <v>#DIV/0!</v>
      </c>
      <c r="V213" s="7" t="e">
        <f>COUNTIFS(Sta!$B:$B,$A213,Sta!$K:$K,"&gt;1.5")/$C213</f>
        <v>#DIV/0!</v>
      </c>
    </row>
    <row r="214" spans="1:22" x14ac:dyDescent="0.3">
      <c r="A214" t="s">
        <v>333</v>
      </c>
      <c r="B214" s="9">
        <f>COUNTIF(Sta!A:A,A214)</f>
        <v>0</v>
      </c>
      <c r="C214" s="4">
        <f>COUNTIF(Sta!B:B,A214)</f>
        <v>0</v>
      </c>
      <c r="D214" s="4">
        <f t="shared" si="7"/>
        <v>0</v>
      </c>
      <c r="E214" s="12" t="e">
        <f>(COUNTIFS(Sta!$A:$A,$A214,Sta!$L:$L,"&gt;0.5") +COUNTIFS(Sta!$B:$B,$A214,Sta!$L:$L,"&gt;0.5"))/$D214</f>
        <v>#DIV/0!</v>
      </c>
      <c r="F214" s="7" t="e">
        <f>COUNTIFS(Sta!$A:$A,$A214,Sta!$L:$L,"&gt;0.5")/$B214</f>
        <v>#DIV/0!</v>
      </c>
      <c r="G214" s="7" t="e">
        <f>COUNTIFS(Sta!$B:$B,$A214,Sta!$L:$L,"&gt;0.5")/$C214</f>
        <v>#DIV/0!</v>
      </c>
      <c r="H214" s="12" t="e">
        <f>(COUNTIFS(Sta!$A:$A,$A214,Sta!$L:$L,"&gt;1.5") +COUNTIFS(Sta!$B:$B,$A214,Sta!$L:$L,"&gt;1.5"))/$D214</f>
        <v>#DIV/0!</v>
      </c>
      <c r="I214" s="7" t="e">
        <f>COUNTIFS(Sta!$A:$A,$A214,Sta!$L:$L,"&gt;1.5")/$B214</f>
        <v>#DIV/0!</v>
      </c>
      <c r="J214" s="7" t="e">
        <f>COUNTIFS(Sta!$B:$B,$A214,Sta!$L:$L,"&gt;1.5")/$C214</f>
        <v>#DIV/0!</v>
      </c>
      <c r="K214" s="12" t="e">
        <f>(COUNTIFS(Sta!$A:$A,$A214,Sta!$H:$H,"&gt;0.5") +COUNTIFS(Sta!$B:$B,$A214,Sta!$J:$J,"&gt;0.5"))/$D214</f>
        <v>#DIV/0!</v>
      </c>
      <c r="L214" s="7" t="e">
        <f>COUNTIFS(Sta!$A:$A,$A214,Sta!$H:$H,"&gt;0.5")/$B214</f>
        <v>#DIV/0!</v>
      </c>
      <c r="M214" s="7" t="e">
        <f>COUNTIFS(Sta!$B:$B,$A214,Sta!$J:$J,"&gt;0.5")/$C214</f>
        <v>#DIV/0!</v>
      </c>
      <c r="N214" s="12" t="e">
        <f>(COUNTIFS(Sta!$A:$A,$A214,Sta!$H:$H,"&gt;1.5") +COUNTIFS(Sta!$B:$B,$A214,Sta!$J:$J,"&gt;1.5"))/$D214</f>
        <v>#DIV/0!</v>
      </c>
      <c r="O214" s="7" t="e">
        <f>COUNTIFS(Sta!$A:$A,$A214,Sta!$H:$H,"&gt;1.5")/$B214</f>
        <v>#DIV/0!</v>
      </c>
      <c r="P214" s="7" t="e">
        <f>COUNTIFS(Sta!$B:$B,$A214,Sta!$J:$J,"&gt;1.5")/$C214</f>
        <v>#DIV/0!</v>
      </c>
      <c r="Q214" s="12" t="e">
        <f>(COUNTIFS(Sta!$A:$A,$A214,Sta!$I:$I,"&gt;0.5") +COUNTIFS(Sta!$B:$B,$A214,Sta!$K:$K,"&gt;0.5"))/$D214</f>
        <v>#DIV/0!</v>
      </c>
      <c r="R214" s="7" t="e">
        <f>COUNTIFS(Sta!$A:$A,$A214,Sta!$I:$I,"&gt;0.5")/$B214</f>
        <v>#DIV/0!</v>
      </c>
      <c r="S214" s="7" t="e">
        <f>COUNTIFS(Sta!$B:$B,$A214,Sta!$K:$K,"&gt;0.5")/$C214</f>
        <v>#DIV/0!</v>
      </c>
      <c r="T214" s="12" t="e">
        <f>(COUNTIFS(Sta!$A:$A,$A214,Sta!$I:$I,"&gt;1.5") +COUNTIFS(Sta!$B:$B,$A214,Sta!$K:$K,"&gt;1.5"))/$D214</f>
        <v>#DIV/0!</v>
      </c>
      <c r="U214" s="7" t="e">
        <f>COUNTIFS(Sta!$A:$A,$A214,Sta!$I:$I,"&gt;1.5")/$B214</f>
        <v>#DIV/0!</v>
      </c>
      <c r="V214" s="7" t="e">
        <f>COUNTIFS(Sta!$B:$B,$A214,Sta!$K:$K,"&gt;1.5")/$C214</f>
        <v>#DIV/0!</v>
      </c>
    </row>
    <row r="215" spans="1:22" x14ac:dyDescent="0.3">
      <c r="A215" t="s">
        <v>337</v>
      </c>
      <c r="B215" s="9">
        <f>COUNTIF(Sta!A:A,A215)</f>
        <v>0</v>
      </c>
      <c r="C215" s="4">
        <f>COUNTIF(Sta!B:B,A215)</f>
        <v>0</v>
      </c>
      <c r="D215" s="4">
        <f t="shared" si="7"/>
        <v>0</v>
      </c>
      <c r="E215" s="12" t="e">
        <f>(COUNTIFS(Sta!$A:$A,$A215,Sta!$L:$L,"&gt;0.5") +COUNTIFS(Sta!$B:$B,$A215,Sta!$L:$L,"&gt;0.5"))/$D215</f>
        <v>#DIV/0!</v>
      </c>
      <c r="F215" s="7" t="e">
        <f>COUNTIFS(Sta!$A:$A,$A215,Sta!$L:$L,"&gt;0.5")/$B215</f>
        <v>#DIV/0!</v>
      </c>
      <c r="G215" s="7" t="e">
        <f>COUNTIFS(Sta!$B:$B,$A215,Sta!$L:$L,"&gt;0.5")/$C215</f>
        <v>#DIV/0!</v>
      </c>
      <c r="H215" s="12" t="e">
        <f>(COUNTIFS(Sta!$A:$A,$A215,Sta!$L:$L,"&gt;1.5") +COUNTIFS(Sta!$B:$B,$A215,Sta!$L:$L,"&gt;1.5"))/$D215</f>
        <v>#DIV/0!</v>
      </c>
      <c r="I215" s="7" t="e">
        <f>COUNTIFS(Sta!$A:$A,$A215,Sta!$L:$L,"&gt;1.5")/$B215</f>
        <v>#DIV/0!</v>
      </c>
      <c r="J215" s="7" t="e">
        <f>COUNTIFS(Sta!$B:$B,$A215,Sta!$L:$L,"&gt;1.5")/$C215</f>
        <v>#DIV/0!</v>
      </c>
      <c r="K215" s="12" t="e">
        <f>(COUNTIFS(Sta!$A:$A,$A215,Sta!$H:$H,"&gt;0.5") +COUNTIFS(Sta!$B:$B,$A215,Sta!$J:$J,"&gt;0.5"))/$D215</f>
        <v>#DIV/0!</v>
      </c>
      <c r="L215" s="7" t="e">
        <f>COUNTIFS(Sta!$A:$A,$A215,Sta!$H:$H,"&gt;0.5")/$B215</f>
        <v>#DIV/0!</v>
      </c>
      <c r="M215" s="7" t="e">
        <f>COUNTIFS(Sta!$B:$B,$A215,Sta!$J:$J,"&gt;0.5")/$C215</f>
        <v>#DIV/0!</v>
      </c>
      <c r="N215" s="12" t="e">
        <f>(COUNTIFS(Sta!$A:$A,$A215,Sta!$H:$H,"&gt;1.5") +COUNTIFS(Sta!$B:$B,$A215,Sta!$J:$J,"&gt;1.5"))/$D215</f>
        <v>#DIV/0!</v>
      </c>
      <c r="O215" s="7" t="e">
        <f>COUNTIFS(Sta!$A:$A,$A215,Sta!$H:$H,"&gt;1.5")/$B215</f>
        <v>#DIV/0!</v>
      </c>
      <c r="P215" s="7" t="e">
        <f>COUNTIFS(Sta!$B:$B,$A215,Sta!$J:$J,"&gt;1.5")/$C215</f>
        <v>#DIV/0!</v>
      </c>
      <c r="Q215" s="12" t="e">
        <f>(COUNTIFS(Sta!$A:$A,$A215,Sta!$I:$I,"&gt;0.5") +COUNTIFS(Sta!$B:$B,$A215,Sta!$K:$K,"&gt;0.5"))/$D215</f>
        <v>#DIV/0!</v>
      </c>
      <c r="R215" s="7" t="e">
        <f>COUNTIFS(Sta!$A:$A,$A215,Sta!$I:$I,"&gt;0.5")/$B215</f>
        <v>#DIV/0!</v>
      </c>
      <c r="S215" s="7" t="e">
        <f>COUNTIFS(Sta!$B:$B,$A215,Sta!$K:$K,"&gt;0.5")/$C215</f>
        <v>#DIV/0!</v>
      </c>
      <c r="T215" s="12" t="e">
        <f>(COUNTIFS(Sta!$A:$A,$A215,Sta!$I:$I,"&gt;1.5") +COUNTIFS(Sta!$B:$B,$A215,Sta!$K:$K,"&gt;1.5"))/$D215</f>
        <v>#DIV/0!</v>
      </c>
      <c r="U215" s="7" t="e">
        <f>COUNTIFS(Sta!$A:$A,$A215,Sta!$I:$I,"&gt;1.5")/$B215</f>
        <v>#DIV/0!</v>
      </c>
      <c r="V215" s="7" t="e">
        <f>COUNTIFS(Sta!$B:$B,$A215,Sta!$K:$K,"&gt;1.5")/$C215</f>
        <v>#DIV/0!</v>
      </c>
    </row>
    <row r="216" spans="1:22" x14ac:dyDescent="0.3">
      <c r="A216" t="s">
        <v>341</v>
      </c>
      <c r="B216" s="9">
        <f>COUNTIF(Sta!A:A,A216)</f>
        <v>0</v>
      </c>
      <c r="C216" s="4">
        <f>COUNTIF(Sta!B:B,A216)</f>
        <v>0</v>
      </c>
      <c r="D216" s="4">
        <f t="shared" si="7"/>
        <v>0</v>
      </c>
      <c r="E216" s="12" t="e">
        <f>(COUNTIFS(Sta!$A:$A,$A216,Sta!$L:$L,"&gt;0.5") +COUNTIFS(Sta!$B:$B,$A216,Sta!$L:$L,"&gt;0.5"))/$D216</f>
        <v>#DIV/0!</v>
      </c>
      <c r="F216" s="7" t="e">
        <f>COUNTIFS(Sta!$A:$A,$A216,Sta!$L:$L,"&gt;0.5")/$B216</f>
        <v>#DIV/0!</v>
      </c>
      <c r="G216" s="7" t="e">
        <f>COUNTIFS(Sta!$B:$B,$A216,Sta!$L:$L,"&gt;0.5")/$C216</f>
        <v>#DIV/0!</v>
      </c>
      <c r="H216" s="12" t="e">
        <f>(COUNTIFS(Sta!$A:$A,$A216,Sta!$L:$L,"&gt;1.5") +COUNTIFS(Sta!$B:$B,$A216,Sta!$L:$L,"&gt;1.5"))/$D216</f>
        <v>#DIV/0!</v>
      </c>
      <c r="I216" s="7" t="e">
        <f>COUNTIFS(Sta!$A:$A,$A216,Sta!$L:$L,"&gt;1.5")/$B216</f>
        <v>#DIV/0!</v>
      </c>
      <c r="J216" s="7" t="e">
        <f>COUNTIFS(Sta!$B:$B,$A216,Sta!$L:$L,"&gt;1.5")/$C216</f>
        <v>#DIV/0!</v>
      </c>
      <c r="K216" s="12" t="e">
        <f>(COUNTIFS(Sta!$A:$A,$A216,Sta!$H:$H,"&gt;0.5") +COUNTIFS(Sta!$B:$B,$A216,Sta!$J:$J,"&gt;0.5"))/$D216</f>
        <v>#DIV/0!</v>
      </c>
      <c r="L216" s="7" t="e">
        <f>COUNTIFS(Sta!$A:$A,$A216,Sta!$H:$H,"&gt;0.5")/$B216</f>
        <v>#DIV/0!</v>
      </c>
      <c r="M216" s="7" t="e">
        <f>COUNTIFS(Sta!$B:$B,$A216,Sta!$J:$J,"&gt;0.5")/$C216</f>
        <v>#DIV/0!</v>
      </c>
      <c r="N216" s="12" t="e">
        <f>(COUNTIFS(Sta!$A:$A,$A216,Sta!$H:$H,"&gt;1.5") +COUNTIFS(Sta!$B:$B,$A216,Sta!$J:$J,"&gt;1.5"))/$D216</f>
        <v>#DIV/0!</v>
      </c>
      <c r="O216" s="7" t="e">
        <f>COUNTIFS(Sta!$A:$A,$A216,Sta!$H:$H,"&gt;1.5")/$B216</f>
        <v>#DIV/0!</v>
      </c>
      <c r="P216" s="7" t="e">
        <f>COUNTIFS(Sta!$B:$B,$A216,Sta!$J:$J,"&gt;1.5")/$C216</f>
        <v>#DIV/0!</v>
      </c>
      <c r="Q216" s="12" t="e">
        <f>(COUNTIFS(Sta!$A:$A,$A216,Sta!$I:$I,"&gt;0.5") +COUNTIFS(Sta!$B:$B,$A216,Sta!$K:$K,"&gt;0.5"))/$D216</f>
        <v>#DIV/0!</v>
      </c>
      <c r="R216" s="7" t="e">
        <f>COUNTIFS(Sta!$A:$A,$A216,Sta!$I:$I,"&gt;0.5")/$B216</f>
        <v>#DIV/0!</v>
      </c>
      <c r="S216" s="7" t="e">
        <f>COUNTIFS(Sta!$B:$B,$A216,Sta!$K:$K,"&gt;0.5")/$C216</f>
        <v>#DIV/0!</v>
      </c>
      <c r="T216" s="12" t="e">
        <f>(COUNTIFS(Sta!$A:$A,$A216,Sta!$I:$I,"&gt;1.5") +COUNTIFS(Sta!$B:$B,$A216,Sta!$K:$K,"&gt;1.5"))/$D216</f>
        <v>#DIV/0!</v>
      </c>
      <c r="U216" s="7" t="e">
        <f>COUNTIFS(Sta!$A:$A,$A216,Sta!$I:$I,"&gt;1.5")/$B216</f>
        <v>#DIV/0!</v>
      </c>
      <c r="V216" s="7" t="e">
        <f>COUNTIFS(Sta!$B:$B,$A216,Sta!$K:$K,"&gt;1.5")/$C216</f>
        <v>#DIV/0!</v>
      </c>
    </row>
    <row r="217" spans="1:22" x14ac:dyDescent="0.3">
      <c r="A217" t="s">
        <v>335</v>
      </c>
      <c r="B217" s="9">
        <f>COUNTIF(Sta!A:A,A217)</f>
        <v>0</v>
      </c>
      <c r="C217" s="4">
        <f>COUNTIF(Sta!B:B,A217)</f>
        <v>0</v>
      </c>
      <c r="D217" s="4">
        <f t="shared" si="7"/>
        <v>0</v>
      </c>
      <c r="E217" s="12" t="e">
        <f>(COUNTIFS(Sta!$A:$A,$A217,Sta!$L:$L,"&gt;0.5") +COUNTIFS(Sta!$B:$B,$A217,Sta!$L:$L,"&gt;0.5"))/$D217</f>
        <v>#DIV/0!</v>
      </c>
      <c r="F217" s="7" t="e">
        <f>COUNTIFS(Sta!$A:$A,$A217,Sta!$L:$L,"&gt;0.5")/$B217</f>
        <v>#DIV/0!</v>
      </c>
      <c r="G217" s="7" t="e">
        <f>COUNTIFS(Sta!$B:$B,$A217,Sta!$L:$L,"&gt;0.5")/$C217</f>
        <v>#DIV/0!</v>
      </c>
      <c r="H217" s="12" t="e">
        <f>(COUNTIFS(Sta!$A:$A,$A217,Sta!$L:$L,"&gt;1.5") +COUNTIFS(Sta!$B:$B,$A217,Sta!$L:$L,"&gt;1.5"))/$D217</f>
        <v>#DIV/0!</v>
      </c>
      <c r="I217" s="7" t="e">
        <f>COUNTIFS(Sta!$A:$A,$A217,Sta!$L:$L,"&gt;1.5")/$B217</f>
        <v>#DIV/0!</v>
      </c>
      <c r="J217" s="7" t="e">
        <f>COUNTIFS(Sta!$B:$B,$A217,Sta!$L:$L,"&gt;1.5")/$C217</f>
        <v>#DIV/0!</v>
      </c>
      <c r="K217" s="12" t="e">
        <f>(COUNTIFS(Sta!$A:$A,$A217,Sta!$H:$H,"&gt;0.5") +COUNTIFS(Sta!$B:$B,$A217,Sta!$J:$J,"&gt;0.5"))/$D217</f>
        <v>#DIV/0!</v>
      </c>
      <c r="L217" s="7" t="e">
        <f>COUNTIFS(Sta!$A:$A,$A217,Sta!$H:$H,"&gt;0.5")/$B217</f>
        <v>#DIV/0!</v>
      </c>
      <c r="M217" s="7" t="e">
        <f>COUNTIFS(Sta!$B:$B,$A217,Sta!$J:$J,"&gt;0.5")/$C217</f>
        <v>#DIV/0!</v>
      </c>
      <c r="N217" s="12" t="e">
        <f>(COUNTIFS(Sta!$A:$A,$A217,Sta!$H:$H,"&gt;1.5") +COUNTIFS(Sta!$B:$B,$A217,Sta!$J:$J,"&gt;1.5"))/$D217</f>
        <v>#DIV/0!</v>
      </c>
      <c r="O217" s="7" t="e">
        <f>COUNTIFS(Sta!$A:$A,$A217,Sta!$H:$H,"&gt;1.5")/$B217</f>
        <v>#DIV/0!</v>
      </c>
      <c r="P217" s="7" t="e">
        <f>COUNTIFS(Sta!$B:$B,$A217,Sta!$J:$J,"&gt;1.5")/$C217</f>
        <v>#DIV/0!</v>
      </c>
      <c r="Q217" s="12" t="e">
        <f>(COUNTIFS(Sta!$A:$A,$A217,Sta!$I:$I,"&gt;0.5") +COUNTIFS(Sta!$B:$B,$A217,Sta!$K:$K,"&gt;0.5"))/$D217</f>
        <v>#DIV/0!</v>
      </c>
      <c r="R217" s="7" t="e">
        <f>COUNTIFS(Sta!$A:$A,$A217,Sta!$I:$I,"&gt;0.5")/$B217</f>
        <v>#DIV/0!</v>
      </c>
      <c r="S217" s="7" t="e">
        <f>COUNTIFS(Sta!$B:$B,$A217,Sta!$K:$K,"&gt;0.5")/$C217</f>
        <v>#DIV/0!</v>
      </c>
      <c r="T217" s="12" t="e">
        <f>(COUNTIFS(Sta!$A:$A,$A217,Sta!$I:$I,"&gt;1.5") +COUNTIFS(Sta!$B:$B,$A217,Sta!$K:$K,"&gt;1.5"))/$D217</f>
        <v>#DIV/0!</v>
      </c>
      <c r="U217" s="7" t="e">
        <f>COUNTIFS(Sta!$A:$A,$A217,Sta!$I:$I,"&gt;1.5")/$B217</f>
        <v>#DIV/0!</v>
      </c>
      <c r="V217" s="7" t="e">
        <f>COUNTIFS(Sta!$B:$B,$A217,Sta!$K:$K,"&gt;1.5")/$C217</f>
        <v>#DIV/0!</v>
      </c>
    </row>
    <row r="218" spans="1:22" x14ac:dyDescent="0.3">
      <c r="A218" t="s">
        <v>328</v>
      </c>
      <c r="B218" s="9">
        <f>COUNTIF(Sta!A:A,A218)</f>
        <v>0</v>
      </c>
      <c r="C218" s="4">
        <f>COUNTIF(Sta!B:B,A218)</f>
        <v>0</v>
      </c>
      <c r="D218" s="4">
        <f t="shared" si="7"/>
        <v>0</v>
      </c>
      <c r="E218" s="12" t="e">
        <f>(COUNTIFS(Sta!$A:$A,$A218,Sta!$L:$L,"&gt;0.5") +COUNTIFS(Sta!$B:$B,$A218,Sta!$L:$L,"&gt;0.5"))/$D218</f>
        <v>#DIV/0!</v>
      </c>
      <c r="F218" s="7" t="e">
        <f>COUNTIFS(Sta!$A:$A,$A218,Sta!$L:$L,"&gt;0.5")/$B218</f>
        <v>#DIV/0!</v>
      </c>
      <c r="G218" s="7" t="e">
        <f>COUNTIFS(Sta!$B:$B,$A218,Sta!$L:$L,"&gt;0.5")/$C218</f>
        <v>#DIV/0!</v>
      </c>
      <c r="H218" s="12" t="e">
        <f>(COUNTIFS(Sta!$A:$A,$A218,Sta!$L:$L,"&gt;1.5") +COUNTIFS(Sta!$B:$B,$A218,Sta!$L:$L,"&gt;1.5"))/$D218</f>
        <v>#DIV/0!</v>
      </c>
      <c r="I218" s="7" t="e">
        <f>COUNTIFS(Sta!$A:$A,$A218,Sta!$L:$L,"&gt;1.5")/$B218</f>
        <v>#DIV/0!</v>
      </c>
      <c r="J218" s="7" t="e">
        <f>COUNTIFS(Sta!$B:$B,$A218,Sta!$L:$L,"&gt;1.5")/$C218</f>
        <v>#DIV/0!</v>
      </c>
      <c r="K218" s="12" t="e">
        <f>(COUNTIFS(Sta!$A:$A,$A218,Sta!$H:$H,"&gt;0.5") +COUNTIFS(Sta!$B:$B,$A218,Sta!$J:$J,"&gt;0.5"))/$D218</f>
        <v>#DIV/0!</v>
      </c>
      <c r="L218" s="7" t="e">
        <f>COUNTIFS(Sta!$A:$A,$A218,Sta!$H:$H,"&gt;0.5")/$B218</f>
        <v>#DIV/0!</v>
      </c>
      <c r="M218" s="7" t="e">
        <f>COUNTIFS(Sta!$B:$B,$A218,Sta!$J:$J,"&gt;0.5")/$C218</f>
        <v>#DIV/0!</v>
      </c>
      <c r="N218" s="12" t="e">
        <f>(COUNTIFS(Sta!$A:$A,$A218,Sta!$H:$H,"&gt;1.5") +COUNTIFS(Sta!$B:$B,$A218,Sta!$J:$J,"&gt;1.5"))/$D218</f>
        <v>#DIV/0!</v>
      </c>
      <c r="O218" s="7" t="e">
        <f>COUNTIFS(Sta!$A:$A,$A218,Sta!$H:$H,"&gt;1.5")/$B218</f>
        <v>#DIV/0!</v>
      </c>
      <c r="P218" s="7" t="e">
        <f>COUNTIFS(Sta!$B:$B,$A218,Sta!$J:$J,"&gt;1.5")/$C218</f>
        <v>#DIV/0!</v>
      </c>
      <c r="Q218" s="12" t="e">
        <f>(COUNTIFS(Sta!$A:$A,$A218,Sta!$I:$I,"&gt;0.5") +COUNTIFS(Sta!$B:$B,$A218,Sta!$K:$K,"&gt;0.5"))/$D218</f>
        <v>#DIV/0!</v>
      </c>
      <c r="R218" s="7" t="e">
        <f>COUNTIFS(Sta!$A:$A,$A218,Sta!$I:$I,"&gt;0.5")/$B218</f>
        <v>#DIV/0!</v>
      </c>
      <c r="S218" s="7" t="e">
        <f>COUNTIFS(Sta!$B:$B,$A218,Sta!$K:$K,"&gt;0.5")/$C218</f>
        <v>#DIV/0!</v>
      </c>
      <c r="T218" s="12" t="e">
        <f>(COUNTIFS(Sta!$A:$A,$A218,Sta!$I:$I,"&gt;1.5") +COUNTIFS(Sta!$B:$B,$A218,Sta!$K:$K,"&gt;1.5"))/$D218</f>
        <v>#DIV/0!</v>
      </c>
      <c r="U218" s="7" t="e">
        <f>COUNTIFS(Sta!$A:$A,$A218,Sta!$I:$I,"&gt;1.5")/$B218</f>
        <v>#DIV/0!</v>
      </c>
      <c r="V218" s="7" t="e">
        <f>COUNTIFS(Sta!$B:$B,$A218,Sta!$K:$K,"&gt;1.5")/$C218</f>
        <v>#DIV/0!</v>
      </c>
    </row>
    <row r="219" spans="1:22" x14ac:dyDescent="0.3">
      <c r="A219" t="s">
        <v>327</v>
      </c>
      <c r="B219" s="9">
        <f>COUNTIF(Sta!A:A,A219)</f>
        <v>0</v>
      </c>
      <c r="C219" s="4">
        <f>COUNTIF(Sta!B:B,A219)</f>
        <v>0</v>
      </c>
      <c r="D219" s="4">
        <f t="shared" si="7"/>
        <v>0</v>
      </c>
      <c r="E219" s="12" t="e">
        <f>(COUNTIFS(Sta!$A:$A,$A219,Sta!$L:$L,"&gt;0.5") +COUNTIFS(Sta!$B:$B,$A219,Sta!$L:$L,"&gt;0.5"))/$D219</f>
        <v>#DIV/0!</v>
      </c>
      <c r="F219" s="7" t="e">
        <f>COUNTIFS(Sta!$A:$A,$A219,Sta!$L:$L,"&gt;0.5")/$B219</f>
        <v>#DIV/0!</v>
      </c>
      <c r="G219" s="7" t="e">
        <f>COUNTIFS(Sta!$B:$B,$A219,Sta!$L:$L,"&gt;0.5")/$C219</f>
        <v>#DIV/0!</v>
      </c>
      <c r="H219" s="12" t="e">
        <f>(COUNTIFS(Sta!$A:$A,$A219,Sta!$L:$L,"&gt;1.5") +COUNTIFS(Sta!$B:$B,$A219,Sta!$L:$L,"&gt;1.5"))/$D219</f>
        <v>#DIV/0!</v>
      </c>
      <c r="I219" s="7" t="e">
        <f>COUNTIFS(Sta!$A:$A,$A219,Sta!$L:$L,"&gt;1.5")/$B219</f>
        <v>#DIV/0!</v>
      </c>
      <c r="J219" s="7" t="e">
        <f>COUNTIFS(Sta!$B:$B,$A219,Sta!$L:$L,"&gt;1.5")/$C219</f>
        <v>#DIV/0!</v>
      </c>
      <c r="K219" s="12" t="e">
        <f>(COUNTIFS(Sta!$A:$A,$A219,Sta!$H:$H,"&gt;0.5") +COUNTIFS(Sta!$B:$B,$A219,Sta!$J:$J,"&gt;0.5"))/$D219</f>
        <v>#DIV/0!</v>
      </c>
      <c r="L219" s="7" t="e">
        <f>COUNTIFS(Sta!$A:$A,$A219,Sta!$H:$H,"&gt;0.5")/$B219</f>
        <v>#DIV/0!</v>
      </c>
      <c r="M219" s="7" t="e">
        <f>COUNTIFS(Sta!$B:$B,$A219,Sta!$J:$J,"&gt;0.5")/$C219</f>
        <v>#DIV/0!</v>
      </c>
      <c r="N219" s="12" t="e">
        <f>(COUNTIFS(Sta!$A:$A,$A219,Sta!$H:$H,"&gt;1.5") +COUNTIFS(Sta!$B:$B,$A219,Sta!$J:$J,"&gt;1.5"))/$D219</f>
        <v>#DIV/0!</v>
      </c>
      <c r="O219" s="7" t="e">
        <f>COUNTIFS(Sta!$A:$A,$A219,Sta!$H:$H,"&gt;1.5")/$B219</f>
        <v>#DIV/0!</v>
      </c>
      <c r="P219" s="7" t="e">
        <f>COUNTIFS(Sta!$B:$B,$A219,Sta!$J:$J,"&gt;1.5")/$C219</f>
        <v>#DIV/0!</v>
      </c>
      <c r="Q219" s="12" t="e">
        <f>(COUNTIFS(Sta!$A:$A,$A219,Sta!$I:$I,"&gt;0.5") +COUNTIFS(Sta!$B:$B,$A219,Sta!$K:$K,"&gt;0.5"))/$D219</f>
        <v>#DIV/0!</v>
      </c>
      <c r="R219" s="7" t="e">
        <f>COUNTIFS(Sta!$A:$A,$A219,Sta!$I:$I,"&gt;0.5")/$B219</f>
        <v>#DIV/0!</v>
      </c>
      <c r="S219" s="7" t="e">
        <f>COUNTIFS(Sta!$B:$B,$A219,Sta!$K:$K,"&gt;0.5")/$C219</f>
        <v>#DIV/0!</v>
      </c>
      <c r="T219" s="12" t="e">
        <f>(COUNTIFS(Sta!$A:$A,$A219,Sta!$I:$I,"&gt;1.5") +COUNTIFS(Sta!$B:$B,$A219,Sta!$K:$K,"&gt;1.5"))/$D219</f>
        <v>#DIV/0!</v>
      </c>
      <c r="U219" s="7" t="e">
        <f>COUNTIFS(Sta!$A:$A,$A219,Sta!$I:$I,"&gt;1.5")/$B219</f>
        <v>#DIV/0!</v>
      </c>
      <c r="V219" s="7" t="e">
        <f>COUNTIFS(Sta!$B:$B,$A219,Sta!$K:$K,"&gt;1.5")/$C219</f>
        <v>#DIV/0!</v>
      </c>
    </row>
    <row r="220" spans="1:22" x14ac:dyDescent="0.3">
      <c r="A220" t="s">
        <v>322</v>
      </c>
      <c r="B220" s="9">
        <f>COUNTIF(Sta!A:A,A220)</f>
        <v>0</v>
      </c>
      <c r="C220" s="4">
        <f>COUNTIF(Sta!B:B,A220)</f>
        <v>0</v>
      </c>
      <c r="D220" s="4">
        <f t="shared" si="7"/>
        <v>0</v>
      </c>
      <c r="E220" s="12" t="e">
        <f>(COUNTIFS(Sta!$A:$A,$A220,Sta!$L:$L,"&gt;0.5") +COUNTIFS(Sta!$B:$B,$A220,Sta!$L:$L,"&gt;0.5"))/$D220</f>
        <v>#DIV/0!</v>
      </c>
      <c r="F220" s="7" t="e">
        <f>COUNTIFS(Sta!$A:$A,$A220,Sta!$L:$L,"&gt;0.5")/$B220</f>
        <v>#DIV/0!</v>
      </c>
      <c r="G220" s="7" t="e">
        <f>COUNTIFS(Sta!$B:$B,$A220,Sta!$L:$L,"&gt;0.5")/$C220</f>
        <v>#DIV/0!</v>
      </c>
      <c r="H220" s="12" t="e">
        <f>(COUNTIFS(Sta!$A:$A,$A220,Sta!$L:$L,"&gt;1.5") +COUNTIFS(Sta!$B:$B,$A220,Sta!$L:$L,"&gt;1.5"))/$D220</f>
        <v>#DIV/0!</v>
      </c>
      <c r="I220" s="7" t="e">
        <f>COUNTIFS(Sta!$A:$A,$A220,Sta!$L:$L,"&gt;1.5")/$B220</f>
        <v>#DIV/0!</v>
      </c>
      <c r="J220" s="7" t="e">
        <f>COUNTIFS(Sta!$B:$B,$A220,Sta!$L:$L,"&gt;1.5")/$C220</f>
        <v>#DIV/0!</v>
      </c>
      <c r="K220" s="12" t="e">
        <f>(COUNTIFS(Sta!$A:$A,$A220,Sta!$H:$H,"&gt;0.5") +COUNTIFS(Sta!$B:$B,$A220,Sta!$J:$J,"&gt;0.5"))/$D220</f>
        <v>#DIV/0!</v>
      </c>
      <c r="L220" s="7" t="e">
        <f>COUNTIFS(Sta!$A:$A,$A220,Sta!$H:$H,"&gt;0.5")/$B220</f>
        <v>#DIV/0!</v>
      </c>
      <c r="M220" s="7" t="e">
        <f>COUNTIFS(Sta!$B:$B,$A220,Sta!$J:$J,"&gt;0.5")/$C220</f>
        <v>#DIV/0!</v>
      </c>
      <c r="N220" s="12" t="e">
        <f>(COUNTIFS(Sta!$A:$A,$A220,Sta!$H:$H,"&gt;1.5") +COUNTIFS(Sta!$B:$B,$A220,Sta!$J:$J,"&gt;1.5"))/$D220</f>
        <v>#DIV/0!</v>
      </c>
      <c r="O220" s="7" t="e">
        <f>COUNTIFS(Sta!$A:$A,$A220,Sta!$H:$H,"&gt;1.5")/$B220</f>
        <v>#DIV/0!</v>
      </c>
      <c r="P220" s="7" t="e">
        <f>COUNTIFS(Sta!$B:$B,$A220,Sta!$J:$J,"&gt;1.5")/$C220</f>
        <v>#DIV/0!</v>
      </c>
      <c r="Q220" s="12" t="e">
        <f>(COUNTIFS(Sta!$A:$A,$A220,Sta!$I:$I,"&gt;0.5") +COUNTIFS(Sta!$B:$B,$A220,Sta!$K:$K,"&gt;0.5"))/$D220</f>
        <v>#DIV/0!</v>
      </c>
      <c r="R220" s="7" t="e">
        <f>COUNTIFS(Sta!$A:$A,$A220,Sta!$I:$I,"&gt;0.5")/$B220</f>
        <v>#DIV/0!</v>
      </c>
      <c r="S220" s="7" t="e">
        <f>COUNTIFS(Sta!$B:$B,$A220,Sta!$K:$K,"&gt;0.5")/$C220</f>
        <v>#DIV/0!</v>
      </c>
      <c r="T220" s="12" t="e">
        <f>(COUNTIFS(Sta!$A:$A,$A220,Sta!$I:$I,"&gt;1.5") +COUNTIFS(Sta!$B:$B,$A220,Sta!$K:$K,"&gt;1.5"))/$D220</f>
        <v>#DIV/0!</v>
      </c>
      <c r="U220" s="7" t="e">
        <f>COUNTIFS(Sta!$A:$A,$A220,Sta!$I:$I,"&gt;1.5")/$B220</f>
        <v>#DIV/0!</v>
      </c>
      <c r="V220" s="7" t="e">
        <f>COUNTIFS(Sta!$B:$B,$A220,Sta!$K:$K,"&gt;1.5")/$C220</f>
        <v>#DIV/0!</v>
      </c>
    </row>
    <row r="221" spans="1:22" x14ac:dyDescent="0.3">
      <c r="A221" t="s">
        <v>325</v>
      </c>
      <c r="B221" s="9">
        <f>COUNTIF(Sta!A:A,A221)</f>
        <v>0</v>
      </c>
      <c r="C221" s="4">
        <f>COUNTIF(Sta!B:B,A221)</f>
        <v>0</v>
      </c>
      <c r="D221" s="4">
        <f t="shared" si="7"/>
        <v>0</v>
      </c>
      <c r="E221" s="12" t="e">
        <f>(COUNTIFS(Sta!$A:$A,$A221,Sta!$L:$L,"&gt;0.5") +COUNTIFS(Sta!$B:$B,$A221,Sta!$L:$L,"&gt;0.5"))/$D221</f>
        <v>#DIV/0!</v>
      </c>
      <c r="F221" s="7" t="e">
        <f>COUNTIFS(Sta!$A:$A,$A221,Sta!$L:$L,"&gt;0.5")/$B221</f>
        <v>#DIV/0!</v>
      </c>
      <c r="G221" s="7" t="e">
        <f>COUNTIFS(Sta!$B:$B,$A221,Sta!$L:$L,"&gt;0.5")/$C221</f>
        <v>#DIV/0!</v>
      </c>
      <c r="H221" s="12" t="e">
        <f>(COUNTIFS(Sta!$A:$A,$A221,Sta!$L:$L,"&gt;1.5") +COUNTIFS(Sta!$B:$B,$A221,Sta!$L:$L,"&gt;1.5"))/$D221</f>
        <v>#DIV/0!</v>
      </c>
      <c r="I221" s="7" t="e">
        <f>COUNTIFS(Sta!$A:$A,$A221,Sta!$L:$L,"&gt;1.5")/$B221</f>
        <v>#DIV/0!</v>
      </c>
      <c r="J221" s="7" t="e">
        <f>COUNTIFS(Sta!$B:$B,$A221,Sta!$L:$L,"&gt;1.5")/$C221</f>
        <v>#DIV/0!</v>
      </c>
      <c r="K221" s="12" t="e">
        <f>(COUNTIFS(Sta!$A:$A,$A221,Sta!$H:$H,"&gt;0.5") +COUNTIFS(Sta!$B:$B,$A221,Sta!$J:$J,"&gt;0.5"))/$D221</f>
        <v>#DIV/0!</v>
      </c>
      <c r="L221" s="7" t="e">
        <f>COUNTIFS(Sta!$A:$A,$A221,Sta!$H:$H,"&gt;0.5")/$B221</f>
        <v>#DIV/0!</v>
      </c>
      <c r="M221" s="7" t="e">
        <f>COUNTIFS(Sta!$B:$B,$A221,Sta!$J:$J,"&gt;0.5")/$C221</f>
        <v>#DIV/0!</v>
      </c>
      <c r="N221" s="12" t="e">
        <f>(COUNTIFS(Sta!$A:$A,$A221,Sta!$H:$H,"&gt;1.5") +COUNTIFS(Sta!$B:$B,$A221,Sta!$J:$J,"&gt;1.5"))/$D221</f>
        <v>#DIV/0!</v>
      </c>
      <c r="O221" s="7" t="e">
        <f>COUNTIFS(Sta!$A:$A,$A221,Sta!$H:$H,"&gt;1.5")/$B221</f>
        <v>#DIV/0!</v>
      </c>
      <c r="P221" s="7" t="e">
        <f>COUNTIFS(Sta!$B:$B,$A221,Sta!$J:$J,"&gt;1.5")/$C221</f>
        <v>#DIV/0!</v>
      </c>
      <c r="Q221" s="12" t="e">
        <f>(COUNTIFS(Sta!$A:$A,$A221,Sta!$I:$I,"&gt;0.5") +COUNTIFS(Sta!$B:$B,$A221,Sta!$K:$K,"&gt;0.5"))/$D221</f>
        <v>#DIV/0!</v>
      </c>
      <c r="R221" s="7" t="e">
        <f>COUNTIFS(Sta!$A:$A,$A221,Sta!$I:$I,"&gt;0.5")/$B221</f>
        <v>#DIV/0!</v>
      </c>
      <c r="S221" s="7" t="e">
        <f>COUNTIFS(Sta!$B:$B,$A221,Sta!$K:$K,"&gt;0.5")/$C221</f>
        <v>#DIV/0!</v>
      </c>
      <c r="T221" s="12" t="e">
        <f>(COUNTIFS(Sta!$A:$A,$A221,Sta!$I:$I,"&gt;1.5") +COUNTIFS(Sta!$B:$B,$A221,Sta!$K:$K,"&gt;1.5"))/$D221</f>
        <v>#DIV/0!</v>
      </c>
      <c r="U221" s="7" t="e">
        <f>COUNTIFS(Sta!$A:$A,$A221,Sta!$I:$I,"&gt;1.5")/$B221</f>
        <v>#DIV/0!</v>
      </c>
      <c r="V221" s="7" t="e">
        <f>COUNTIFS(Sta!$B:$B,$A221,Sta!$K:$K,"&gt;1.5")/$C221</f>
        <v>#DIV/0!</v>
      </c>
    </row>
    <row r="222" spans="1:22" x14ac:dyDescent="0.3">
      <c r="A222" t="s">
        <v>334</v>
      </c>
      <c r="B222" s="9">
        <f>COUNTIF(Sta!A:A,A222)</f>
        <v>0</v>
      </c>
      <c r="C222" s="4">
        <f>COUNTIF(Sta!B:B,A222)</f>
        <v>0</v>
      </c>
      <c r="D222" s="4">
        <f t="shared" si="7"/>
        <v>0</v>
      </c>
      <c r="E222" s="12" t="e">
        <f>(COUNTIFS(Sta!$A:$A,$A222,Sta!$L:$L,"&gt;0.5") +COUNTIFS(Sta!$B:$B,$A222,Sta!$L:$L,"&gt;0.5"))/$D222</f>
        <v>#DIV/0!</v>
      </c>
      <c r="F222" s="7" t="e">
        <f>COUNTIFS(Sta!$A:$A,$A222,Sta!$L:$L,"&gt;0.5")/$B222</f>
        <v>#DIV/0!</v>
      </c>
      <c r="G222" s="7" t="e">
        <f>COUNTIFS(Sta!$B:$B,$A222,Sta!$L:$L,"&gt;0.5")/$C222</f>
        <v>#DIV/0!</v>
      </c>
      <c r="H222" s="12" t="e">
        <f>(COUNTIFS(Sta!$A:$A,$A222,Sta!$L:$L,"&gt;1.5") +COUNTIFS(Sta!$B:$B,$A222,Sta!$L:$L,"&gt;1.5"))/$D222</f>
        <v>#DIV/0!</v>
      </c>
      <c r="I222" s="7" t="e">
        <f>COUNTIFS(Sta!$A:$A,$A222,Sta!$L:$L,"&gt;1.5")/$B222</f>
        <v>#DIV/0!</v>
      </c>
      <c r="J222" s="7" t="e">
        <f>COUNTIFS(Sta!$B:$B,$A222,Sta!$L:$L,"&gt;1.5")/$C222</f>
        <v>#DIV/0!</v>
      </c>
      <c r="K222" s="12" t="e">
        <f>(COUNTIFS(Sta!$A:$A,$A222,Sta!$H:$H,"&gt;0.5") +COUNTIFS(Sta!$B:$B,$A222,Sta!$J:$J,"&gt;0.5"))/$D222</f>
        <v>#DIV/0!</v>
      </c>
      <c r="L222" s="7" t="e">
        <f>COUNTIFS(Sta!$A:$A,$A222,Sta!$H:$H,"&gt;0.5")/$B222</f>
        <v>#DIV/0!</v>
      </c>
      <c r="M222" s="7" t="e">
        <f>COUNTIFS(Sta!$B:$B,$A222,Sta!$J:$J,"&gt;0.5")/$C222</f>
        <v>#DIV/0!</v>
      </c>
      <c r="N222" s="12" t="e">
        <f>(COUNTIFS(Sta!$A:$A,$A222,Sta!$H:$H,"&gt;1.5") +COUNTIFS(Sta!$B:$B,$A222,Sta!$J:$J,"&gt;1.5"))/$D222</f>
        <v>#DIV/0!</v>
      </c>
      <c r="O222" s="7" t="e">
        <f>COUNTIFS(Sta!$A:$A,$A222,Sta!$H:$H,"&gt;1.5")/$B222</f>
        <v>#DIV/0!</v>
      </c>
      <c r="P222" s="7" t="e">
        <f>COUNTIFS(Sta!$B:$B,$A222,Sta!$J:$J,"&gt;1.5")/$C222</f>
        <v>#DIV/0!</v>
      </c>
      <c r="Q222" s="12" t="e">
        <f>(COUNTIFS(Sta!$A:$A,$A222,Sta!$I:$I,"&gt;0.5") +COUNTIFS(Sta!$B:$B,$A222,Sta!$K:$K,"&gt;0.5"))/$D222</f>
        <v>#DIV/0!</v>
      </c>
      <c r="R222" s="7" t="e">
        <f>COUNTIFS(Sta!$A:$A,$A222,Sta!$I:$I,"&gt;0.5")/$B222</f>
        <v>#DIV/0!</v>
      </c>
      <c r="S222" s="7" t="e">
        <f>COUNTIFS(Sta!$B:$B,$A222,Sta!$K:$K,"&gt;0.5")/$C222</f>
        <v>#DIV/0!</v>
      </c>
      <c r="T222" s="12" t="e">
        <f>(COUNTIFS(Sta!$A:$A,$A222,Sta!$I:$I,"&gt;1.5") +COUNTIFS(Sta!$B:$B,$A222,Sta!$K:$K,"&gt;1.5"))/$D222</f>
        <v>#DIV/0!</v>
      </c>
      <c r="U222" s="7" t="e">
        <f>COUNTIFS(Sta!$A:$A,$A222,Sta!$I:$I,"&gt;1.5")/$B222</f>
        <v>#DIV/0!</v>
      </c>
      <c r="V222" s="7" t="e">
        <f>COUNTIFS(Sta!$B:$B,$A222,Sta!$K:$K,"&gt;1.5")/$C222</f>
        <v>#DIV/0!</v>
      </c>
    </row>
    <row r="223" spans="1:22" x14ac:dyDescent="0.3">
      <c r="A223" t="s">
        <v>324</v>
      </c>
      <c r="B223" s="9">
        <f>COUNTIF(Sta!A:A,A223)</f>
        <v>0</v>
      </c>
      <c r="C223" s="4">
        <f>COUNTIF(Sta!B:B,A223)</f>
        <v>0</v>
      </c>
      <c r="D223" s="4">
        <f t="shared" si="7"/>
        <v>0</v>
      </c>
      <c r="E223" s="12" t="e">
        <f>(COUNTIFS(Sta!$A:$A,$A223,Sta!$L:$L,"&gt;0.5") +COUNTIFS(Sta!$B:$B,$A223,Sta!$L:$L,"&gt;0.5"))/$D223</f>
        <v>#DIV/0!</v>
      </c>
      <c r="F223" s="7" t="e">
        <f>COUNTIFS(Sta!$A:$A,$A223,Sta!$L:$L,"&gt;0.5")/$B223</f>
        <v>#DIV/0!</v>
      </c>
      <c r="G223" s="7" t="e">
        <f>COUNTIFS(Sta!$B:$B,$A223,Sta!$L:$L,"&gt;0.5")/$C223</f>
        <v>#DIV/0!</v>
      </c>
      <c r="H223" s="12" t="e">
        <f>(COUNTIFS(Sta!$A:$A,$A223,Sta!$L:$L,"&gt;1.5") +COUNTIFS(Sta!$B:$B,$A223,Sta!$L:$L,"&gt;1.5"))/$D223</f>
        <v>#DIV/0!</v>
      </c>
      <c r="I223" s="7" t="e">
        <f>COUNTIFS(Sta!$A:$A,$A223,Sta!$L:$L,"&gt;1.5")/$B223</f>
        <v>#DIV/0!</v>
      </c>
      <c r="J223" s="7" t="e">
        <f>COUNTIFS(Sta!$B:$B,$A223,Sta!$L:$L,"&gt;1.5")/$C223</f>
        <v>#DIV/0!</v>
      </c>
      <c r="K223" s="12" t="e">
        <f>(COUNTIFS(Sta!$A:$A,$A223,Sta!$H:$H,"&gt;0.5") +COUNTIFS(Sta!$B:$B,$A223,Sta!$J:$J,"&gt;0.5"))/$D223</f>
        <v>#DIV/0!</v>
      </c>
      <c r="L223" s="7" t="e">
        <f>COUNTIFS(Sta!$A:$A,$A223,Sta!$H:$H,"&gt;0.5")/$B223</f>
        <v>#DIV/0!</v>
      </c>
      <c r="M223" s="7" t="e">
        <f>COUNTIFS(Sta!$B:$B,$A223,Sta!$J:$J,"&gt;0.5")/$C223</f>
        <v>#DIV/0!</v>
      </c>
      <c r="N223" s="12" t="e">
        <f>(COUNTIFS(Sta!$A:$A,$A223,Sta!$H:$H,"&gt;1.5") +COUNTIFS(Sta!$B:$B,$A223,Sta!$J:$J,"&gt;1.5"))/$D223</f>
        <v>#DIV/0!</v>
      </c>
      <c r="O223" s="7" t="e">
        <f>COUNTIFS(Sta!$A:$A,$A223,Sta!$H:$H,"&gt;1.5")/$B223</f>
        <v>#DIV/0!</v>
      </c>
      <c r="P223" s="7" t="e">
        <f>COUNTIFS(Sta!$B:$B,$A223,Sta!$J:$J,"&gt;1.5")/$C223</f>
        <v>#DIV/0!</v>
      </c>
      <c r="Q223" s="12" t="e">
        <f>(COUNTIFS(Sta!$A:$A,$A223,Sta!$I:$I,"&gt;0.5") +COUNTIFS(Sta!$B:$B,$A223,Sta!$K:$K,"&gt;0.5"))/$D223</f>
        <v>#DIV/0!</v>
      </c>
      <c r="R223" s="7" t="e">
        <f>COUNTIFS(Sta!$A:$A,$A223,Sta!$I:$I,"&gt;0.5")/$B223</f>
        <v>#DIV/0!</v>
      </c>
      <c r="S223" s="7" t="e">
        <f>COUNTIFS(Sta!$B:$B,$A223,Sta!$K:$K,"&gt;0.5")/$C223</f>
        <v>#DIV/0!</v>
      </c>
      <c r="T223" s="12" t="e">
        <f>(COUNTIFS(Sta!$A:$A,$A223,Sta!$I:$I,"&gt;1.5") +COUNTIFS(Sta!$B:$B,$A223,Sta!$K:$K,"&gt;1.5"))/$D223</f>
        <v>#DIV/0!</v>
      </c>
      <c r="U223" s="7" t="e">
        <f>COUNTIFS(Sta!$A:$A,$A223,Sta!$I:$I,"&gt;1.5")/$B223</f>
        <v>#DIV/0!</v>
      </c>
      <c r="V223" s="7" t="e">
        <f>COUNTIFS(Sta!$B:$B,$A223,Sta!$K:$K,"&gt;1.5")/$C223</f>
        <v>#DIV/0!</v>
      </c>
    </row>
    <row r="224" spans="1:22" x14ac:dyDescent="0.3">
      <c r="A224" t="s">
        <v>331</v>
      </c>
      <c r="B224" s="9">
        <f>COUNTIF(Sta!A:A,A224)</f>
        <v>0</v>
      </c>
      <c r="C224" s="4">
        <f>COUNTIF(Sta!B:B,A224)</f>
        <v>0</v>
      </c>
      <c r="D224" s="4">
        <f t="shared" si="7"/>
        <v>0</v>
      </c>
      <c r="E224" s="12" t="e">
        <f>(COUNTIFS(Sta!$A:$A,$A224,Sta!$L:$L,"&gt;0.5") +COUNTIFS(Sta!$B:$B,$A224,Sta!$L:$L,"&gt;0.5"))/$D224</f>
        <v>#DIV/0!</v>
      </c>
      <c r="F224" s="7" t="e">
        <f>COUNTIFS(Sta!$A:$A,$A224,Sta!$L:$L,"&gt;0.5")/$B224</f>
        <v>#DIV/0!</v>
      </c>
      <c r="G224" s="7" t="e">
        <f>COUNTIFS(Sta!$B:$B,$A224,Sta!$L:$L,"&gt;0.5")/$C224</f>
        <v>#DIV/0!</v>
      </c>
      <c r="H224" s="12" t="e">
        <f>(COUNTIFS(Sta!$A:$A,$A224,Sta!$L:$L,"&gt;1.5") +COUNTIFS(Sta!$B:$B,$A224,Sta!$L:$L,"&gt;1.5"))/$D224</f>
        <v>#DIV/0!</v>
      </c>
      <c r="I224" s="7" t="e">
        <f>COUNTIFS(Sta!$A:$A,$A224,Sta!$L:$L,"&gt;1.5")/$B224</f>
        <v>#DIV/0!</v>
      </c>
      <c r="J224" s="7" t="e">
        <f>COUNTIFS(Sta!$B:$B,$A224,Sta!$L:$L,"&gt;1.5")/$C224</f>
        <v>#DIV/0!</v>
      </c>
      <c r="K224" s="12" t="e">
        <f>(COUNTIFS(Sta!$A:$A,$A224,Sta!$H:$H,"&gt;0.5") +COUNTIFS(Sta!$B:$B,$A224,Sta!$J:$J,"&gt;0.5"))/$D224</f>
        <v>#DIV/0!</v>
      </c>
      <c r="L224" s="7" t="e">
        <f>COUNTIFS(Sta!$A:$A,$A224,Sta!$H:$H,"&gt;0.5")/$B224</f>
        <v>#DIV/0!</v>
      </c>
      <c r="M224" s="7" t="e">
        <f>COUNTIFS(Sta!$B:$B,$A224,Sta!$J:$J,"&gt;0.5")/$C224</f>
        <v>#DIV/0!</v>
      </c>
      <c r="N224" s="12" t="e">
        <f>(COUNTIFS(Sta!$A:$A,$A224,Sta!$H:$H,"&gt;1.5") +COUNTIFS(Sta!$B:$B,$A224,Sta!$J:$J,"&gt;1.5"))/$D224</f>
        <v>#DIV/0!</v>
      </c>
      <c r="O224" s="7" t="e">
        <f>COUNTIFS(Sta!$A:$A,$A224,Sta!$H:$H,"&gt;1.5")/$B224</f>
        <v>#DIV/0!</v>
      </c>
      <c r="P224" s="7" t="e">
        <f>COUNTIFS(Sta!$B:$B,$A224,Sta!$J:$J,"&gt;1.5")/$C224</f>
        <v>#DIV/0!</v>
      </c>
      <c r="Q224" s="12" t="e">
        <f>(COUNTIFS(Sta!$A:$A,$A224,Sta!$I:$I,"&gt;0.5") +COUNTIFS(Sta!$B:$B,$A224,Sta!$K:$K,"&gt;0.5"))/$D224</f>
        <v>#DIV/0!</v>
      </c>
      <c r="R224" s="7" t="e">
        <f>COUNTIFS(Sta!$A:$A,$A224,Sta!$I:$I,"&gt;0.5")/$B224</f>
        <v>#DIV/0!</v>
      </c>
      <c r="S224" s="7" t="e">
        <f>COUNTIFS(Sta!$B:$B,$A224,Sta!$K:$K,"&gt;0.5")/$C224</f>
        <v>#DIV/0!</v>
      </c>
      <c r="T224" s="12" t="e">
        <f>(COUNTIFS(Sta!$A:$A,$A224,Sta!$I:$I,"&gt;1.5") +COUNTIFS(Sta!$B:$B,$A224,Sta!$K:$K,"&gt;1.5"))/$D224</f>
        <v>#DIV/0!</v>
      </c>
      <c r="U224" s="7" t="e">
        <f>COUNTIFS(Sta!$A:$A,$A224,Sta!$I:$I,"&gt;1.5")/$B224</f>
        <v>#DIV/0!</v>
      </c>
      <c r="V224" s="7" t="e">
        <f>COUNTIFS(Sta!$B:$B,$A224,Sta!$K:$K,"&gt;1.5")/$C224</f>
        <v>#DIV/0!</v>
      </c>
    </row>
    <row r="225" spans="1:22" x14ac:dyDescent="0.3">
      <c r="A225" t="s">
        <v>342</v>
      </c>
      <c r="B225" s="9">
        <f>COUNTIF(Sta!A:A,A225)</f>
        <v>0</v>
      </c>
      <c r="C225" s="4">
        <f>COUNTIF(Sta!B:B,A225)</f>
        <v>0</v>
      </c>
      <c r="D225" s="4">
        <f t="shared" si="7"/>
        <v>0</v>
      </c>
      <c r="E225" s="12" t="e">
        <f>(COUNTIFS(Sta!$A:$A,$A225,Sta!$L:$L,"&gt;0.5") +COUNTIFS(Sta!$B:$B,$A225,Sta!$L:$L,"&gt;0.5"))/$D225</f>
        <v>#DIV/0!</v>
      </c>
      <c r="F225" s="7" t="e">
        <f>COUNTIFS(Sta!$A:$A,$A225,Sta!$L:$L,"&gt;0.5")/$B225</f>
        <v>#DIV/0!</v>
      </c>
      <c r="G225" s="7" t="e">
        <f>COUNTIFS(Sta!$B:$B,$A225,Sta!$L:$L,"&gt;0.5")/$C225</f>
        <v>#DIV/0!</v>
      </c>
      <c r="H225" s="12" t="e">
        <f>(COUNTIFS(Sta!$A:$A,$A225,Sta!$L:$L,"&gt;1.5") +COUNTIFS(Sta!$B:$B,$A225,Sta!$L:$L,"&gt;1.5"))/$D225</f>
        <v>#DIV/0!</v>
      </c>
      <c r="I225" s="7" t="e">
        <f>COUNTIFS(Sta!$A:$A,$A225,Sta!$L:$L,"&gt;1.5")/$B225</f>
        <v>#DIV/0!</v>
      </c>
      <c r="J225" s="7" t="e">
        <f>COUNTIFS(Sta!$B:$B,$A225,Sta!$L:$L,"&gt;1.5")/$C225</f>
        <v>#DIV/0!</v>
      </c>
      <c r="K225" s="12" t="e">
        <f>(COUNTIFS(Sta!$A:$A,$A225,Sta!$H:$H,"&gt;0.5") +COUNTIFS(Sta!$B:$B,$A225,Sta!$J:$J,"&gt;0.5"))/$D225</f>
        <v>#DIV/0!</v>
      </c>
      <c r="L225" s="7" t="e">
        <f>COUNTIFS(Sta!$A:$A,$A225,Sta!$H:$H,"&gt;0.5")/$B225</f>
        <v>#DIV/0!</v>
      </c>
      <c r="M225" s="7" t="e">
        <f>COUNTIFS(Sta!$B:$B,$A225,Sta!$J:$J,"&gt;0.5")/$C225</f>
        <v>#DIV/0!</v>
      </c>
      <c r="N225" s="12" t="e">
        <f>(COUNTIFS(Sta!$A:$A,$A225,Sta!$H:$H,"&gt;1.5") +COUNTIFS(Sta!$B:$B,$A225,Sta!$J:$J,"&gt;1.5"))/$D225</f>
        <v>#DIV/0!</v>
      </c>
      <c r="O225" s="7" t="e">
        <f>COUNTIFS(Sta!$A:$A,$A225,Sta!$H:$H,"&gt;1.5")/$B225</f>
        <v>#DIV/0!</v>
      </c>
      <c r="P225" s="7" t="e">
        <f>COUNTIFS(Sta!$B:$B,$A225,Sta!$J:$J,"&gt;1.5")/$C225</f>
        <v>#DIV/0!</v>
      </c>
      <c r="Q225" s="12" t="e">
        <f>(COUNTIFS(Sta!$A:$A,$A225,Sta!$I:$I,"&gt;0.5") +COUNTIFS(Sta!$B:$B,$A225,Sta!$K:$K,"&gt;0.5"))/$D225</f>
        <v>#DIV/0!</v>
      </c>
      <c r="R225" s="7" t="e">
        <f>COUNTIFS(Sta!$A:$A,$A225,Sta!$I:$I,"&gt;0.5")/$B225</f>
        <v>#DIV/0!</v>
      </c>
      <c r="S225" s="7" t="e">
        <f>COUNTIFS(Sta!$B:$B,$A225,Sta!$K:$K,"&gt;0.5")/$C225</f>
        <v>#DIV/0!</v>
      </c>
      <c r="T225" s="12" t="e">
        <f>(COUNTIFS(Sta!$A:$A,$A225,Sta!$I:$I,"&gt;1.5") +COUNTIFS(Sta!$B:$B,$A225,Sta!$K:$K,"&gt;1.5"))/$D225</f>
        <v>#DIV/0!</v>
      </c>
      <c r="U225" s="7" t="e">
        <f>COUNTIFS(Sta!$A:$A,$A225,Sta!$I:$I,"&gt;1.5")/$B225</f>
        <v>#DIV/0!</v>
      </c>
      <c r="V225" s="7" t="e">
        <f>COUNTIFS(Sta!$B:$B,$A225,Sta!$K:$K,"&gt;1.5")/$C225</f>
        <v>#DIV/0!</v>
      </c>
    </row>
    <row r="226" spans="1:22" x14ac:dyDescent="0.3">
      <c r="A226" t="s">
        <v>319</v>
      </c>
      <c r="B226" s="9">
        <f>COUNTIF(Sta!A:A,A226)</f>
        <v>0</v>
      </c>
      <c r="C226" s="4">
        <f>COUNTIF(Sta!B:B,A226)</f>
        <v>0</v>
      </c>
      <c r="D226" s="4">
        <f t="shared" si="7"/>
        <v>0</v>
      </c>
      <c r="E226" s="12" t="e">
        <f>(COUNTIFS(Sta!$A:$A,$A226,Sta!$L:$L,"&gt;0.5") +COUNTIFS(Sta!$B:$B,$A226,Sta!$L:$L,"&gt;0.5"))/$D226</f>
        <v>#DIV/0!</v>
      </c>
      <c r="F226" s="7" t="e">
        <f>COUNTIFS(Sta!$A:$A,$A226,Sta!$L:$L,"&gt;0.5")/$B226</f>
        <v>#DIV/0!</v>
      </c>
      <c r="G226" s="7" t="e">
        <f>COUNTIFS(Sta!$B:$B,$A226,Sta!$L:$L,"&gt;0.5")/$C226</f>
        <v>#DIV/0!</v>
      </c>
      <c r="H226" s="12" t="e">
        <f>(COUNTIFS(Sta!$A:$A,$A226,Sta!$L:$L,"&gt;1.5") +COUNTIFS(Sta!$B:$B,$A226,Sta!$L:$L,"&gt;1.5"))/$D226</f>
        <v>#DIV/0!</v>
      </c>
      <c r="I226" s="7" t="e">
        <f>COUNTIFS(Sta!$A:$A,$A226,Sta!$L:$L,"&gt;1.5")/$B226</f>
        <v>#DIV/0!</v>
      </c>
      <c r="J226" s="7" t="e">
        <f>COUNTIFS(Sta!$B:$B,$A226,Sta!$L:$L,"&gt;1.5")/$C226</f>
        <v>#DIV/0!</v>
      </c>
      <c r="K226" s="12" t="e">
        <f>(COUNTIFS(Sta!$A:$A,$A226,Sta!$H:$H,"&gt;0.5") +COUNTIFS(Sta!$B:$B,$A226,Sta!$J:$J,"&gt;0.5"))/$D226</f>
        <v>#DIV/0!</v>
      </c>
      <c r="L226" s="7" t="e">
        <f>COUNTIFS(Sta!$A:$A,$A226,Sta!$H:$H,"&gt;0.5")/$B226</f>
        <v>#DIV/0!</v>
      </c>
      <c r="M226" s="7" t="e">
        <f>COUNTIFS(Sta!$B:$B,$A226,Sta!$J:$J,"&gt;0.5")/$C226</f>
        <v>#DIV/0!</v>
      </c>
      <c r="N226" s="12" t="e">
        <f>(COUNTIFS(Sta!$A:$A,$A226,Sta!$H:$H,"&gt;1.5") +COUNTIFS(Sta!$B:$B,$A226,Sta!$J:$J,"&gt;1.5"))/$D226</f>
        <v>#DIV/0!</v>
      </c>
      <c r="O226" s="7" t="e">
        <f>COUNTIFS(Sta!$A:$A,$A226,Sta!$H:$H,"&gt;1.5")/$B226</f>
        <v>#DIV/0!</v>
      </c>
      <c r="P226" s="7" t="e">
        <f>COUNTIFS(Sta!$B:$B,$A226,Sta!$J:$J,"&gt;1.5")/$C226</f>
        <v>#DIV/0!</v>
      </c>
      <c r="Q226" s="12" t="e">
        <f>(COUNTIFS(Sta!$A:$A,$A226,Sta!$I:$I,"&gt;0.5") +COUNTIFS(Sta!$B:$B,$A226,Sta!$K:$K,"&gt;0.5"))/$D226</f>
        <v>#DIV/0!</v>
      </c>
      <c r="R226" s="7" t="e">
        <f>COUNTIFS(Sta!$A:$A,$A226,Sta!$I:$I,"&gt;0.5")/$B226</f>
        <v>#DIV/0!</v>
      </c>
      <c r="S226" s="7" t="e">
        <f>COUNTIFS(Sta!$B:$B,$A226,Sta!$K:$K,"&gt;0.5")/$C226</f>
        <v>#DIV/0!</v>
      </c>
      <c r="T226" s="12" t="e">
        <f>(COUNTIFS(Sta!$A:$A,$A226,Sta!$I:$I,"&gt;1.5") +COUNTIFS(Sta!$B:$B,$A226,Sta!$K:$K,"&gt;1.5"))/$D226</f>
        <v>#DIV/0!</v>
      </c>
      <c r="U226" s="7" t="e">
        <f>COUNTIFS(Sta!$A:$A,$A226,Sta!$I:$I,"&gt;1.5")/$B226</f>
        <v>#DIV/0!</v>
      </c>
      <c r="V226" s="7" t="e">
        <f>COUNTIFS(Sta!$B:$B,$A226,Sta!$K:$K,"&gt;1.5")/$C226</f>
        <v>#DIV/0!</v>
      </c>
    </row>
    <row r="227" spans="1:22" x14ac:dyDescent="0.3">
      <c r="A227" t="s">
        <v>338</v>
      </c>
      <c r="B227" s="9">
        <f>COUNTIF(Sta!A:A,A227)</f>
        <v>0</v>
      </c>
      <c r="C227" s="4">
        <f>COUNTIF(Sta!B:B,A227)</f>
        <v>0</v>
      </c>
      <c r="D227" s="4">
        <f t="shared" si="7"/>
        <v>0</v>
      </c>
      <c r="E227" s="12" t="e">
        <f>(COUNTIFS(Sta!$A:$A,$A227,Sta!$L:$L,"&gt;0.5") +COUNTIFS(Sta!$B:$B,$A227,Sta!$L:$L,"&gt;0.5"))/$D227</f>
        <v>#DIV/0!</v>
      </c>
      <c r="F227" s="7" t="e">
        <f>COUNTIFS(Sta!$A:$A,$A227,Sta!$L:$L,"&gt;0.5")/$B227</f>
        <v>#DIV/0!</v>
      </c>
      <c r="G227" s="7" t="e">
        <f>COUNTIFS(Sta!$B:$B,$A227,Sta!$L:$L,"&gt;0.5")/$C227</f>
        <v>#DIV/0!</v>
      </c>
      <c r="H227" s="12" t="e">
        <f>(COUNTIFS(Sta!$A:$A,$A227,Sta!$L:$L,"&gt;1.5") +COUNTIFS(Sta!$B:$B,$A227,Sta!$L:$L,"&gt;1.5"))/$D227</f>
        <v>#DIV/0!</v>
      </c>
      <c r="I227" s="7" t="e">
        <f>COUNTIFS(Sta!$A:$A,$A227,Sta!$L:$L,"&gt;1.5")/$B227</f>
        <v>#DIV/0!</v>
      </c>
      <c r="J227" s="7" t="e">
        <f>COUNTIFS(Sta!$B:$B,$A227,Sta!$L:$L,"&gt;1.5")/$C227</f>
        <v>#DIV/0!</v>
      </c>
      <c r="K227" s="12" t="e">
        <f>(COUNTIFS(Sta!$A:$A,$A227,Sta!$H:$H,"&gt;0.5") +COUNTIFS(Sta!$B:$B,$A227,Sta!$J:$J,"&gt;0.5"))/$D227</f>
        <v>#DIV/0!</v>
      </c>
      <c r="L227" s="7" t="e">
        <f>COUNTIFS(Sta!$A:$A,$A227,Sta!$H:$H,"&gt;0.5")/$B227</f>
        <v>#DIV/0!</v>
      </c>
      <c r="M227" s="7" t="e">
        <f>COUNTIFS(Sta!$B:$B,$A227,Sta!$J:$J,"&gt;0.5")/$C227</f>
        <v>#DIV/0!</v>
      </c>
      <c r="N227" s="12" t="e">
        <f>(COUNTIFS(Sta!$A:$A,$A227,Sta!$H:$H,"&gt;1.5") +COUNTIFS(Sta!$B:$B,$A227,Sta!$J:$J,"&gt;1.5"))/$D227</f>
        <v>#DIV/0!</v>
      </c>
      <c r="O227" s="7" t="e">
        <f>COUNTIFS(Sta!$A:$A,$A227,Sta!$H:$H,"&gt;1.5")/$B227</f>
        <v>#DIV/0!</v>
      </c>
      <c r="P227" s="7" t="e">
        <f>COUNTIFS(Sta!$B:$B,$A227,Sta!$J:$J,"&gt;1.5")/$C227</f>
        <v>#DIV/0!</v>
      </c>
      <c r="Q227" s="12" t="e">
        <f>(COUNTIFS(Sta!$A:$A,$A227,Sta!$I:$I,"&gt;0.5") +COUNTIFS(Sta!$B:$B,$A227,Sta!$K:$K,"&gt;0.5"))/$D227</f>
        <v>#DIV/0!</v>
      </c>
      <c r="R227" s="7" t="e">
        <f>COUNTIFS(Sta!$A:$A,$A227,Sta!$I:$I,"&gt;0.5")/$B227</f>
        <v>#DIV/0!</v>
      </c>
      <c r="S227" s="7" t="e">
        <f>COUNTIFS(Sta!$B:$B,$A227,Sta!$K:$K,"&gt;0.5")/$C227</f>
        <v>#DIV/0!</v>
      </c>
      <c r="T227" s="12" t="e">
        <f>(COUNTIFS(Sta!$A:$A,$A227,Sta!$I:$I,"&gt;1.5") +COUNTIFS(Sta!$B:$B,$A227,Sta!$K:$K,"&gt;1.5"))/$D227</f>
        <v>#DIV/0!</v>
      </c>
      <c r="U227" s="7" t="e">
        <f>COUNTIFS(Sta!$A:$A,$A227,Sta!$I:$I,"&gt;1.5")/$B227</f>
        <v>#DIV/0!</v>
      </c>
      <c r="V227" s="7" t="e">
        <f>COUNTIFS(Sta!$B:$B,$A227,Sta!$K:$K,"&gt;1.5")/$C227</f>
        <v>#DIV/0!</v>
      </c>
    </row>
    <row r="228" spans="1:22" x14ac:dyDescent="0.3">
      <c r="A228" t="s">
        <v>339</v>
      </c>
      <c r="B228" s="9">
        <f>COUNTIF(Sta!A:A,A228)</f>
        <v>0</v>
      </c>
      <c r="C228" s="4">
        <f>COUNTIF(Sta!B:B,A228)</f>
        <v>0</v>
      </c>
      <c r="D228" s="4">
        <f t="shared" si="7"/>
        <v>0</v>
      </c>
      <c r="E228" s="12" t="e">
        <f>(COUNTIFS(Sta!$A:$A,$A228,Sta!$L:$L,"&gt;0.5") +COUNTIFS(Sta!$B:$B,$A228,Sta!$L:$L,"&gt;0.5"))/$D228</f>
        <v>#DIV/0!</v>
      </c>
      <c r="F228" s="7" t="e">
        <f>COUNTIFS(Sta!$A:$A,$A228,Sta!$L:$L,"&gt;0.5")/$B228</f>
        <v>#DIV/0!</v>
      </c>
      <c r="G228" s="7" t="e">
        <f>COUNTIFS(Sta!$B:$B,$A228,Sta!$L:$L,"&gt;0.5")/$C228</f>
        <v>#DIV/0!</v>
      </c>
      <c r="H228" s="12" t="e">
        <f>(COUNTIFS(Sta!$A:$A,$A228,Sta!$L:$L,"&gt;1.5") +COUNTIFS(Sta!$B:$B,$A228,Sta!$L:$L,"&gt;1.5"))/$D228</f>
        <v>#DIV/0!</v>
      </c>
      <c r="I228" s="7" t="e">
        <f>COUNTIFS(Sta!$A:$A,$A228,Sta!$L:$L,"&gt;1.5")/$B228</f>
        <v>#DIV/0!</v>
      </c>
      <c r="J228" s="7" t="e">
        <f>COUNTIFS(Sta!$B:$B,$A228,Sta!$L:$L,"&gt;1.5")/$C228</f>
        <v>#DIV/0!</v>
      </c>
      <c r="K228" s="12" t="e">
        <f>(COUNTIFS(Sta!$A:$A,$A228,Sta!$H:$H,"&gt;0.5") +COUNTIFS(Sta!$B:$B,$A228,Sta!$J:$J,"&gt;0.5"))/$D228</f>
        <v>#DIV/0!</v>
      </c>
      <c r="L228" s="7" t="e">
        <f>COUNTIFS(Sta!$A:$A,$A228,Sta!$H:$H,"&gt;0.5")/$B228</f>
        <v>#DIV/0!</v>
      </c>
      <c r="M228" s="7" t="e">
        <f>COUNTIFS(Sta!$B:$B,$A228,Sta!$J:$J,"&gt;0.5")/$C228</f>
        <v>#DIV/0!</v>
      </c>
      <c r="N228" s="12" t="e">
        <f>(COUNTIFS(Sta!$A:$A,$A228,Sta!$H:$H,"&gt;1.5") +COUNTIFS(Sta!$B:$B,$A228,Sta!$J:$J,"&gt;1.5"))/$D228</f>
        <v>#DIV/0!</v>
      </c>
      <c r="O228" s="7" t="e">
        <f>COUNTIFS(Sta!$A:$A,$A228,Sta!$H:$H,"&gt;1.5")/$B228</f>
        <v>#DIV/0!</v>
      </c>
      <c r="P228" s="7" t="e">
        <f>COUNTIFS(Sta!$B:$B,$A228,Sta!$J:$J,"&gt;1.5")/$C228</f>
        <v>#DIV/0!</v>
      </c>
      <c r="Q228" s="12" t="e">
        <f>(COUNTIFS(Sta!$A:$A,$A228,Sta!$I:$I,"&gt;0.5") +COUNTIFS(Sta!$B:$B,$A228,Sta!$K:$K,"&gt;0.5"))/$D228</f>
        <v>#DIV/0!</v>
      </c>
      <c r="R228" s="7" t="e">
        <f>COUNTIFS(Sta!$A:$A,$A228,Sta!$I:$I,"&gt;0.5")/$B228</f>
        <v>#DIV/0!</v>
      </c>
      <c r="S228" s="7" t="e">
        <f>COUNTIFS(Sta!$B:$B,$A228,Sta!$K:$K,"&gt;0.5")/$C228</f>
        <v>#DIV/0!</v>
      </c>
      <c r="T228" s="12" t="e">
        <f>(COUNTIFS(Sta!$A:$A,$A228,Sta!$I:$I,"&gt;1.5") +COUNTIFS(Sta!$B:$B,$A228,Sta!$K:$K,"&gt;1.5"))/$D228</f>
        <v>#DIV/0!</v>
      </c>
      <c r="U228" s="7" t="e">
        <f>COUNTIFS(Sta!$A:$A,$A228,Sta!$I:$I,"&gt;1.5")/$B228</f>
        <v>#DIV/0!</v>
      </c>
      <c r="V228" s="7" t="e">
        <f>COUNTIFS(Sta!$B:$B,$A228,Sta!$K:$K,"&gt;1.5")/$C228</f>
        <v>#DIV/0!</v>
      </c>
    </row>
    <row r="229" spans="1:22" x14ac:dyDescent="0.3">
      <c r="A229" t="s">
        <v>321</v>
      </c>
      <c r="B229" s="9">
        <f>COUNTIF(Sta!A:A,A229)</f>
        <v>0</v>
      </c>
      <c r="C229" s="4">
        <f>COUNTIF(Sta!B:B,A229)</f>
        <v>0</v>
      </c>
      <c r="D229" s="4">
        <f t="shared" si="7"/>
        <v>0</v>
      </c>
      <c r="E229" s="12" t="e">
        <f>(COUNTIFS(Sta!$A:$A,$A229,Sta!$L:$L,"&gt;0.5") +COUNTIFS(Sta!$B:$B,$A229,Sta!$L:$L,"&gt;0.5"))/$D229</f>
        <v>#DIV/0!</v>
      </c>
      <c r="F229" s="7" t="e">
        <f>COUNTIFS(Sta!$A:$A,$A229,Sta!$L:$L,"&gt;0.5")/$B229</f>
        <v>#DIV/0!</v>
      </c>
      <c r="G229" s="7" t="e">
        <f>COUNTIFS(Sta!$B:$B,$A229,Sta!$L:$L,"&gt;0.5")/$C229</f>
        <v>#DIV/0!</v>
      </c>
      <c r="H229" s="12" t="e">
        <f>(COUNTIFS(Sta!$A:$A,$A229,Sta!$L:$L,"&gt;1.5") +COUNTIFS(Sta!$B:$B,$A229,Sta!$L:$L,"&gt;1.5"))/$D229</f>
        <v>#DIV/0!</v>
      </c>
      <c r="I229" s="7" t="e">
        <f>COUNTIFS(Sta!$A:$A,$A229,Sta!$L:$L,"&gt;1.5")/$B229</f>
        <v>#DIV/0!</v>
      </c>
      <c r="J229" s="7" t="e">
        <f>COUNTIFS(Sta!$B:$B,$A229,Sta!$L:$L,"&gt;1.5")/$C229</f>
        <v>#DIV/0!</v>
      </c>
      <c r="K229" s="12" t="e">
        <f>(COUNTIFS(Sta!$A:$A,$A229,Sta!$H:$H,"&gt;0.5") +COUNTIFS(Sta!$B:$B,$A229,Sta!$J:$J,"&gt;0.5"))/$D229</f>
        <v>#DIV/0!</v>
      </c>
      <c r="L229" s="7" t="e">
        <f>COUNTIFS(Sta!$A:$A,$A229,Sta!$H:$H,"&gt;0.5")/$B229</f>
        <v>#DIV/0!</v>
      </c>
      <c r="M229" s="7" t="e">
        <f>COUNTIFS(Sta!$B:$B,$A229,Sta!$J:$J,"&gt;0.5")/$C229</f>
        <v>#DIV/0!</v>
      </c>
      <c r="N229" s="12" t="e">
        <f>(COUNTIFS(Sta!$A:$A,$A229,Sta!$H:$H,"&gt;1.5") +COUNTIFS(Sta!$B:$B,$A229,Sta!$J:$J,"&gt;1.5"))/$D229</f>
        <v>#DIV/0!</v>
      </c>
      <c r="O229" s="7" t="e">
        <f>COUNTIFS(Sta!$A:$A,$A229,Sta!$H:$H,"&gt;1.5")/$B229</f>
        <v>#DIV/0!</v>
      </c>
      <c r="P229" s="7" t="e">
        <f>COUNTIFS(Sta!$B:$B,$A229,Sta!$J:$J,"&gt;1.5")/$C229</f>
        <v>#DIV/0!</v>
      </c>
      <c r="Q229" s="12" t="e">
        <f>(COUNTIFS(Sta!$A:$A,$A229,Sta!$I:$I,"&gt;0.5") +COUNTIFS(Sta!$B:$B,$A229,Sta!$K:$K,"&gt;0.5"))/$D229</f>
        <v>#DIV/0!</v>
      </c>
      <c r="R229" s="7" t="e">
        <f>COUNTIFS(Sta!$A:$A,$A229,Sta!$I:$I,"&gt;0.5")/$B229</f>
        <v>#DIV/0!</v>
      </c>
      <c r="S229" s="7" t="e">
        <f>COUNTIFS(Sta!$B:$B,$A229,Sta!$K:$K,"&gt;0.5")/$C229</f>
        <v>#DIV/0!</v>
      </c>
      <c r="T229" s="12" t="e">
        <f>(COUNTIFS(Sta!$A:$A,$A229,Sta!$I:$I,"&gt;1.5") +COUNTIFS(Sta!$B:$B,$A229,Sta!$K:$K,"&gt;1.5"))/$D229</f>
        <v>#DIV/0!</v>
      </c>
      <c r="U229" s="7" t="e">
        <f>COUNTIFS(Sta!$A:$A,$A229,Sta!$I:$I,"&gt;1.5")/$B229</f>
        <v>#DIV/0!</v>
      </c>
      <c r="V229" s="7" t="e">
        <f>COUNTIFS(Sta!$B:$B,$A229,Sta!$K:$K,"&gt;1.5")/$C229</f>
        <v>#DIV/0!</v>
      </c>
    </row>
    <row r="230" spans="1:22" x14ac:dyDescent="0.3">
      <c r="A230" t="s">
        <v>323</v>
      </c>
      <c r="B230" s="9">
        <f>COUNTIF(Sta!A:A,A230)</f>
        <v>0</v>
      </c>
      <c r="C230" s="4">
        <f>COUNTIF(Sta!B:B,A230)</f>
        <v>0</v>
      </c>
      <c r="D230" s="4">
        <f t="shared" si="7"/>
        <v>0</v>
      </c>
      <c r="E230" s="12" t="e">
        <f>(COUNTIFS(Sta!$A:$A,$A230,Sta!$L:$L,"&gt;0.5") +COUNTIFS(Sta!$B:$B,$A230,Sta!$L:$L,"&gt;0.5"))/$D230</f>
        <v>#DIV/0!</v>
      </c>
      <c r="F230" s="7" t="e">
        <f>COUNTIFS(Sta!$A:$A,$A230,Sta!$L:$L,"&gt;0.5")/$B230</f>
        <v>#DIV/0!</v>
      </c>
      <c r="G230" s="7" t="e">
        <f>COUNTIFS(Sta!$B:$B,$A230,Sta!$L:$L,"&gt;0.5")/$C230</f>
        <v>#DIV/0!</v>
      </c>
      <c r="H230" s="12" t="e">
        <f>(COUNTIFS(Sta!$A:$A,$A230,Sta!$L:$L,"&gt;1.5") +COUNTIFS(Sta!$B:$B,$A230,Sta!$L:$L,"&gt;1.5"))/$D230</f>
        <v>#DIV/0!</v>
      </c>
      <c r="I230" s="7" t="e">
        <f>COUNTIFS(Sta!$A:$A,$A230,Sta!$L:$L,"&gt;1.5")/$B230</f>
        <v>#DIV/0!</v>
      </c>
      <c r="J230" s="7" t="e">
        <f>COUNTIFS(Sta!$B:$B,$A230,Sta!$L:$L,"&gt;1.5")/$C230</f>
        <v>#DIV/0!</v>
      </c>
      <c r="K230" s="12" t="e">
        <f>(COUNTIFS(Sta!$A:$A,$A230,Sta!$H:$H,"&gt;0.5") +COUNTIFS(Sta!$B:$B,$A230,Sta!$J:$J,"&gt;0.5"))/$D230</f>
        <v>#DIV/0!</v>
      </c>
      <c r="L230" s="7" t="e">
        <f>COUNTIFS(Sta!$A:$A,$A230,Sta!$H:$H,"&gt;0.5")/$B230</f>
        <v>#DIV/0!</v>
      </c>
      <c r="M230" s="7" t="e">
        <f>COUNTIFS(Sta!$B:$B,$A230,Sta!$J:$J,"&gt;0.5")/$C230</f>
        <v>#DIV/0!</v>
      </c>
      <c r="N230" s="12" t="e">
        <f>(COUNTIFS(Sta!$A:$A,$A230,Sta!$H:$H,"&gt;1.5") +COUNTIFS(Sta!$B:$B,$A230,Sta!$J:$J,"&gt;1.5"))/$D230</f>
        <v>#DIV/0!</v>
      </c>
      <c r="O230" s="7" t="e">
        <f>COUNTIFS(Sta!$A:$A,$A230,Sta!$H:$H,"&gt;1.5")/$B230</f>
        <v>#DIV/0!</v>
      </c>
      <c r="P230" s="7" t="e">
        <f>COUNTIFS(Sta!$B:$B,$A230,Sta!$J:$J,"&gt;1.5")/$C230</f>
        <v>#DIV/0!</v>
      </c>
      <c r="Q230" s="12" t="e">
        <f>(COUNTIFS(Sta!$A:$A,$A230,Sta!$I:$I,"&gt;0.5") +COUNTIFS(Sta!$B:$B,$A230,Sta!$K:$K,"&gt;0.5"))/$D230</f>
        <v>#DIV/0!</v>
      </c>
      <c r="R230" s="7" t="e">
        <f>COUNTIFS(Sta!$A:$A,$A230,Sta!$I:$I,"&gt;0.5")/$B230</f>
        <v>#DIV/0!</v>
      </c>
      <c r="S230" s="7" t="e">
        <f>COUNTIFS(Sta!$B:$B,$A230,Sta!$K:$K,"&gt;0.5")/$C230</f>
        <v>#DIV/0!</v>
      </c>
      <c r="T230" s="12" t="e">
        <f>(COUNTIFS(Sta!$A:$A,$A230,Sta!$I:$I,"&gt;1.5") +COUNTIFS(Sta!$B:$B,$A230,Sta!$K:$K,"&gt;1.5"))/$D230</f>
        <v>#DIV/0!</v>
      </c>
      <c r="U230" s="7" t="e">
        <f>COUNTIFS(Sta!$A:$A,$A230,Sta!$I:$I,"&gt;1.5")/$B230</f>
        <v>#DIV/0!</v>
      </c>
      <c r="V230" s="7" t="e">
        <f>COUNTIFS(Sta!$B:$B,$A230,Sta!$K:$K,"&gt;1.5")/$C230</f>
        <v>#DIV/0!</v>
      </c>
    </row>
    <row r="231" spans="1:22" x14ac:dyDescent="0.3">
      <c r="A231" t="s">
        <v>326</v>
      </c>
      <c r="B231" s="9">
        <f>COUNTIF(Sta!A:A,A231)</f>
        <v>0</v>
      </c>
      <c r="C231" s="4">
        <f>COUNTIF(Sta!B:B,A231)</f>
        <v>0</v>
      </c>
      <c r="D231" s="4">
        <f t="shared" si="7"/>
        <v>0</v>
      </c>
      <c r="E231" s="12" t="e">
        <f>(COUNTIFS(Sta!$A:$A,$A231,Sta!$L:$L,"&gt;0.5") +COUNTIFS(Sta!$B:$B,$A231,Sta!$L:$L,"&gt;0.5"))/$D231</f>
        <v>#DIV/0!</v>
      </c>
      <c r="F231" s="7" t="e">
        <f>COUNTIFS(Sta!$A:$A,$A231,Sta!$L:$L,"&gt;0.5")/$B231</f>
        <v>#DIV/0!</v>
      </c>
      <c r="G231" s="7" t="e">
        <f>COUNTIFS(Sta!$B:$B,$A231,Sta!$L:$L,"&gt;0.5")/$C231</f>
        <v>#DIV/0!</v>
      </c>
      <c r="H231" s="12" t="e">
        <f>(COUNTIFS(Sta!$A:$A,$A231,Sta!$L:$L,"&gt;1.5") +COUNTIFS(Sta!$B:$B,$A231,Sta!$L:$L,"&gt;1.5"))/$D231</f>
        <v>#DIV/0!</v>
      </c>
      <c r="I231" s="7" t="e">
        <f>COUNTIFS(Sta!$A:$A,$A231,Sta!$L:$L,"&gt;1.5")/$B231</f>
        <v>#DIV/0!</v>
      </c>
      <c r="J231" s="7" t="e">
        <f>COUNTIFS(Sta!$B:$B,$A231,Sta!$L:$L,"&gt;1.5")/$C231</f>
        <v>#DIV/0!</v>
      </c>
      <c r="K231" s="12" t="e">
        <f>(COUNTIFS(Sta!$A:$A,$A231,Sta!$H:$H,"&gt;0.5") +COUNTIFS(Sta!$B:$B,$A231,Sta!$J:$J,"&gt;0.5"))/$D231</f>
        <v>#DIV/0!</v>
      </c>
      <c r="L231" s="7" t="e">
        <f>COUNTIFS(Sta!$A:$A,$A231,Sta!$H:$H,"&gt;0.5")/$B231</f>
        <v>#DIV/0!</v>
      </c>
      <c r="M231" s="7" t="e">
        <f>COUNTIFS(Sta!$B:$B,$A231,Sta!$J:$J,"&gt;0.5")/$C231</f>
        <v>#DIV/0!</v>
      </c>
      <c r="N231" s="12" t="e">
        <f>(COUNTIFS(Sta!$A:$A,$A231,Sta!$H:$H,"&gt;1.5") +COUNTIFS(Sta!$B:$B,$A231,Sta!$J:$J,"&gt;1.5"))/$D231</f>
        <v>#DIV/0!</v>
      </c>
      <c r="O231" s="7" t="e">
        <f>COUNTIFS(Sta!$A:$A,$A231,Sta!$H:$H,"&gt;1.5")/$B231</f>
        <v>#DIV/0!</v>
      </c>
      <c r="P231" s="7" t="e">
        <f>COUNTIFS(Sta!$B:$B,$A231,Sta!$J:$J,"&gt;1.5")/$C231</f>
        <v>#DIV/0!</v>
      </c>
      <c r="Q231" s="12" t="e">
        <f>(COUNTIFS(Sta!$A:$A,$A231,Sta!$I:$I,"&gt;0.5") +COUNTIFS(Sta!$B:$B,$A231,Sta!$K:$K,"&gt;0.5"))/$D231</f>
        <v>#DIV/0!</v>
      </c>
      <c r="R231" s="7" t="e">
        <f>COUNTIFS(Sta!$A:$A,$A231,Sta!$I:$I,"&gt;0.5")/$B231</f>
        <v>#DIV/0!</v>
      </c>
      <c r="S231" s="7" t="e">
        <f>COUNTIFS(Sta!$B:$B,$A231,Sta!$K:$K,"&gt;0.5")/$C231</f>
        <v>#DIV/0!</v>
      </c>
      <c r="T231" s="12" t="e">
        <f>(COUNTIFS(Sta!$A:$A,$A231,Sta!$I:$I,"&gt;1.5") +COUNTIFS(Sta!$B:$B,$A231,Sta!$K:$K,"&gt;1.5"))/$D231</f>
        <v>#DIV/0!</v>
      </c>
      <c r="U231" s="7" t="e">
        <f>COUNTIFS(Sta!$A:$A,$A231,Sta!$I:$I,"&gt;1.5")/$B231</f>
        <v>#DIV/0!</v>
      </c>
      <c r="V231" s="7" t="e">
        <f>COUNTIFS(Sta!$B:$B,$A231,Sta!$K:$K,"&gt;1.5")/$C231</f>
        <v>#DIV/0!</v>
      </c>
    </row>
    <row r="232" spans="1:22" x14ac:dyDescent="0.3">
      <c r="A232" t="s">
        <v>320</v>
      </c>
      <c r="B232" s="9">
        <f>COUNTIF(Sta!A:A,A232)</f>
        <v>0</v>
      </c>
      <c r="C232" s="4">
        <f>COUNTIF(Sta!B:B,A232)</f>
        <v>0</v>
      </c>
      <c r="D232" s="4">
        <f t="shared" si="7"/>
        <v>0</v>
      </c>
      <c r="E232" s="12" t="e">
        <f>(COUNTIFS(Sta!$A:$A,$A232,Sta!$L:$L,"&gt;0.5") +COUNTIFS(Sta!$B:$B,$A232,Sta!$L:$L,"&gt;0.5"))/$D232</f>
        <v>#DIV/0!</v>
      </c>
      <c r="F232" s="7" t="e">
        <f>COUNTIFS(Sta!$A:$A,$A232,Sta!$L:$L,"&gt;0.5")/$B232</f>
        <v>#DIV/0!</v>
      </c>
      <c r="G232" s="7" t="e">
        <f>COUNTIFS(Sta!$B:$B,$A232,Sta!$L:$L,"&gt;0.5")/$C232</f>
        <v>#DIV/0!</v>
      </c>
      <c r="H232" s="12" t="e">
        <f>(COUNTIFS(Sta!$A:$A,$A232,Sta!$L:$L,"&gt;1.5") +COUNTIFS(Sta!$B:$B,$A232,Sta!$L:$L,"&gt;1.5"))/$D232</f>
        <v>#DIV/0!</v>
      </c>
      <c r="I232" s="7" t="e">
        <f>COUNTIFS(Sta!$A:$A,$A232,Sta!$L:$L,"&gt;1.5")/$B232</f>
        <v>#DIV/0!</v>
      </c>
      <c r="J232" s="7" t="e">
        <f>COUNTIFS(Sta!$B:$B,$A232,Sta!$L:$L,"&gt;1.5")/$C232</f>
        <v>#DIV/0!</v>
      </c>
      <c r="K232" s="12" t="e">
        <f>(COUNTIFS(Sta!$A:$A,$A232,Sta!$H:$H,"&gt;0.5") +COUNTIFS(Sta!$B:$B,$A232,Sta!$J:$J,"&gt;0.5"))/$D232</f>
        <v>#DIV/0!</v>
      </c>
      <c r="L232" s="7" t="e">
        <f>COUNTIFS(Sta!$A:$A,$A232,Sta!$H:$H,"&gt;0.5")/$B232</f>
        <v>#DIV/0!</v>
      </c>
      <c r="M232" s="7" t="e">
        <f>COUNTIFS(Sta!$B:$B,$A232,Sta!$J:$J,"&gt;0.5")/$C232</f>
        <v>#DIV/0!</v>
      </c>
      <c r="N232" s="12" t="e">
        <f>(COUNTIFS(Sta!$A:$A,$A232,Sta!$H:$H,"&gt;1.5") +COUNTIFS(Sta!$B:$B,$A232,Sta!$J:$J,"&gt;1.5"))/$D232</f>
        <v>#DIV/0!</v>
      </c>
      <c r="O232" s="7" t="e">
        <f>COUNTIFS(Sta!$A:$A,$A232,Sta!$H:$H,"&gt;1.5")/$B232</f>
        <v>#DIV/0!</v>
      </c>
      <c r="P232" s="7" t="e">
        <f>COUNTIFS(Sta!$B:$B,$A232,Sta!$J:$J,"&gt;1.5")/$C232</f>
        <v>#DIV/0!</v>
      </c>
      <c r="Q232" s="12" t="e">
        <f>(COUNTIFS(Sta!$A:$A,$A232,Sta!$I:$I,"&gt;0.5") +COUNTIFS(Sta!$B:$B,$A232,Sta!$K:$K,"&gt;0.5"))/$D232</f>
        <v>#DIV/0!</v>
      </c>
      <c r="R232" s="7" t="e">
        <f>COUNTIFS(Sta!$A:$A,$A232,Sta!$I:$I,"&gt;0.5")/$B232</f>
        <v>#DIV/0!</v>
      </c>
      <c r="S232" s="7" t="e">
        <f>COUNTIFS(Sta!$B:$B,$A232,Sta!$K:$K,"&gt;0.5")/$C232</f>
        <v>#DIV/0!</v>
      </c>
      <c r="T232" s="12" t="e">
        <f>(COUNTIFS(Sta!$A:$A,$A232,Sta!$I:$I,"&gt;1.5") +COUNTIFS(Sta!$B:$B,$A232,Sta!$K:$K,"&gt;1.5"))/$D232</f>
        <v>#DIV/0!</v>
      </c>
      <c r="U232" s="7" t="e">
        <f>COUNTIFS(Sta!$A:$A,$A232,Sta!$I:$I,"&gt;1.5")/$B232</f>
        <v>#DIV/0!</v>
      </c>
      <c r="V232" s="7" t="e">
        <f>COUNTIFS(Sta!$B:$B,$A232,Sta!$K:$K,"&gt;1.5")/$C232</f>
        <v>#DIV/0!</v>
      </c>
    </row>
    <row r="233" spans="1:22" x14ac:dyDescent="0.3">
      <c r="A233" s="62" t="s">
        <v>139</v>
      </c>
      <c r="B233" s="9">
        <f>COUNTIF(Sta!A:A,A233)</f>
        <v>0</v>
      </c>
      <c r="C233" s="4">
        <f>COUNTIF(Sta!B:B,A233)</f>
        <v>0</v>
      </c>
      <c r="D233" s="4">
        <f t="shared" ref="D233:D252" si="8">B233+C233</f>
        <v>0</v>
      </c>
      <c r="E233" s="12" t="e">
        <f>(COUNTIFS(Sta!$A:$A,$A233,Sta!$L:$L,"&gt;0.5") +COUNTIFS(Sta!$B:$B,$A233,Sta!$L:$L,"&gt;0.5"))/$D233</f>
        <v>#DIV/0!</v>
      </c>
      <c r="F233" s="7" t="e">
        <f>COUNTIFS(Sta!$A:$A,$A233,Sta!$L:$L,"&gt;0.5")/$B233</f>
        <v>#DIV/0!</v>
      </c>
      <c r="G233" s="7" t="e">
        <f>COUNTIFS(Sta!$B:$B,$A233,Sta!$L:$L,"&gt;0.5")/$C233</f>
        <v>#DIV/0!</v>
      </c>
      <c r="H233" s="12" t="e">
        <f>(COUNTIFS(Sta!$A:$A,$A233,Sta!$L:$L,"&gt;1.5") +COUNTIFS(Sta!$B:$B,$A233,Sta!$L:$L,"&gt;1.5"))/$D233</f>
        <v>#DIV/0!</v>
      </c>
      <c r="I233" s="7" t="e">
        <f>COUNTIFS(Sta!$A:$A,$A233,Sta!$L:$L,"&gt;1.5")/$B233</f>
        <v>#DIV/0!</v>
      </c>
      <c r="J233" s="7" t="e">
        <f>COUNTIFS(Sta!$B:$B,$A233,Sta!$L:$L,"&gt;1.5")/$C233</f>
        <v>#DIV/0!</v>
      </c>
      <c r="K233" s="12" t="e">
        <f>(COUNTIFS(Sta!$A:$A,$A233,Sta!$H:$H,"&gt;0.5") +COUNTIFS(Sta!$B:$B,$A233,Sta!$J:$J,"&gt;0.5"))/$D233</f>
        <v>#DIV/0!</v>
      </c>
      <c r="L233" s="7" t="e">
        <f>COUNTIFS(Sta!$A:$A,$A233,Sta!$H:$H,"&gt;0.5")/$B233</f>
        <v>#DIV/0!</v>
      </c>
      <c r="M233" s="7" t="e">
        <f>COUNTIFS(Sta!$B:$B,$A233,Sta!$J:$J,"&gt;0.5")/$C233</f>
        <v>#DIV/0!</v>
      </c>
      <c r="N233" s="12" t="e">
        <f>(COUNTIFS(Sta!$A:$A,$A233,Sta!$H:$H,"&gt;1.5") +COUNTIFS(Sta!$B:$B,$A233,Sta!$J:$J,"&gt;1.5"))/$D233</f>
        <v>#DIV/0!</v>
      </c>
      <c r="O233" s="7" t="e">
        <f>COUNTIFS(Sta!$A:$A,$A233,Sta!$H:$H,"&gt;1.5")/$B233</f>
        <v>#DIV/0!</v>
      </c>
      <c r="P233" s="7" t="e">
        <f>COUNTIFS(Sta!$B:$B,$A233,Sta!$J:$J,"&gt;1.5")/$C233</f>
        <v>#DIV/0!</v>
      </c>
      <c r="Q233" s="12" t="e">
        <f>(COUNTIFS(Sta!$A:$A,$A233,Sta!$I:$I,"&gt;0.5") +COUNTIFS(Sta!$B:$B,$A233,Sta!$K:$K,"&gt;0.5"))/$D233</f>
        <v>#DIV/0!</v>
      </c>
      <c r="R233" s="7" t="e">
        <f>COUNTIFS(Sta!$A:$A,$A233,Sta!$I:$I,"&gt;0.5")/$B233</f>
        <v>#DIV/0!</v>
      </c>
      <c r="S233" s="7" t="e">
        <f>COUNTIFS(Sta!$B:$B,$A233,Sta!$K:$K,"&gt;0.5")/$C233</f>
        <v>#DIV/0!</v>
      </c>
      <c r="T233" s="12" t="e">
        <f>(COUNTIFS(Sta!$A:$A,$A233,Sta!$I:$I,"&gt;1.5") +COUNTIFS(Sta!$B:$B,$A233,Sta!$K:$K,"&gt;1.5"))/$D233</f>
        <v>#DIV/0!</v>
      </c>
      <c r="U233" s="7" t="e">
        <f>COUNTIFS(Sta!$A:$A,$A233,Sta!$I:$I,"&gt;1.5")/$B233</f>
        <v>#DIV/0!</v>
      </c>
      <c r="V233" s="7" t="e">
        <f>COUNTIFS(Sta!$B:$B,$A233,Sta!$K:$K,"&gt;1.5")/$C233</f>
        <v>#DIV/0!</v>
      </c>
    </row>
    <row r="234" spans="1:22" x14ac:dyDescent="0.3">
      <c r="A234" s="62" t="s">
        <v>142</v>
      </c>
      <c r="B234" s="9">
        <f>COUNTIF(Sta!A:A,A234)</f>
        <v>0</v>
      </c>
      <c r="C234" s="4">
        <f>COUNTIF(Sta!B:B,A234)</f>
        <v>0</v>
      </c>
      <c r="D234" s="4">
        <f t="shared" si="8"/>
        <v>0</v>
      </c>
      <c r="E234" s="12" t="e">
        <f>(COUNTIFS(Sta!$A:$A,$A234,Sta!$L:$L,"&gt;0.5") +COUNTIFS(Sta!$B:$B,$A234,Sta!$L:$L,"&gt;0.5"))/$D234</f>
        <v>#DIV/0!</v>
      </c>
      <c r="F234" s="7" t="e">
        <f>COUNTIFS(Sta!$A:$A,$A234,Sta!$L:$L,"&gt;0.5")/$B234</f>
        <v>#DIV/0!</v>
      </c>
      <c r="G234" s="7" t="e">
        <f>COUNTIFS(Sta!$B:$B,$A234,Sta!$L:$L,"&gt;0.5")/$C234</f>
        <v>#DIV/0!</v>
      </c>
      <c r="H234" s="12" t="e">
        <f>(COUNTIFS(Sta!$A:$A,$A234,Sta!$L:$L,"&gt;1.5") +COUNTIFS(Sta!$B:$B,$A234,Sta!$L:$L,"&gt;1.5"))/$D234</f>
        <v>#DIV/0!</v>
      </c>
      <c r="I234" s="7" t="e">
        <f>COUNTIFS(Sta!$A:$A,$A234,Sta!$L:$L,"&gt;1.5")/$B234</f>
        <v>#DIV/0!</v>
      </c>
      <c r="J234" s="7" t="e">
        <f>COUNTIFS(Sta!$B:$B,$A234,Sta!$L:$L,"&gt;1.5")/$C234</f>
        <v>#DIV/0!</v>
      </c>
      <c r="K234" s="12" t="e">
        <f>(COUNTIFS(Sta!$A:$A,$A234,Sta!$H:$H,"&gt;0.5") +COUNTIFS(Sta!$B:$B,$A234,Sta!$J:$J,"&gt;0.5"))/$D234</f>
        <v>#DIV/0!</v>
      </c>
      <c r="L234" s="7" t="e">
        <f>COUNTIFS(Sta!$A:$A,$A234,Sta!$H:$H,"&gt;0.5")/$B234</f>
        <v>#DIV/0!</v>
      </c>
      <c r="M234" s="7" t="e">
        <f>COUNTIFS(Sta!$B:$B,$A234,Sta!$J:$J,"&gt;0.5")/$C234</f>
        <v>#DIV/0!</v>
      </c>
      <c r="N234" s="12" t="e">
        <f>(COUNTIFS(Sta!$A:$A,$A234,Sta!$H:$H,"&gt;1.5") +COUNTIFS(Sta!$B:$B,$A234,Sta!$J:$J,"&gt;1.5"))/$D234</f>
        <v>#DIV/0!</v>
      </c>
      <c r="O234" s="7" t="e">
        <f>COUNTIFS(Sta!$A:$A,$A234,Sta!$H:$H,"&gt;1.5")/$B234</f>
        <v>#DIV/0!</v>
      </c>
      <c r="P234" s="7" t="e">
        <f>COUNTIFS(Sta!$B:$B,$A234,Sta!$J:$J,"&gt;1.5")/$C234</f>
        <v>#DIV/0!</v>
      </c>
      <c r="Q234" s="12" t="e">
        <f>(COUNTIFS(Sta!$A:$A,$A234,Sta!$I:$I,"&gt;0.5") +COUNTIFS(Sta!$B:$B,$A234,Sta!$K:$K,"&gt;0.5"))/$D234</f>
        <v>#DIV/0!</v>
      </c>
      <c r="R234" s="7" t="e">
        <f>COUNTIFS(Sta!$A:$A,$A234,Sta!$I:$I,"&gt;0.5")/$B234</f>
        <v>#DIV/0!</v>
      </c>
      <c r="S234" s="7" t="e">
        <f>COUNTIFS(Sta!$B:$B,$A234,Sta!$K:$K,"&gt;0.5")/$C234</f>
        <v>#DIV/0!</v>
      </c>
      <c r="T234" s="12" t="e">
        <f>(COUNTIFS(Sta!$A:$A,$A234,Sta!$I:$I,"&gt;1.5") +COUNTIFS(Sta!$B:$B,$A234,Sta!$K:$K,"&gt;1.5"))/$D234</f>
        <v>#DIV/0!</v>
      </c>
      <c r="U234" s="7" t="e">
        <f>COUNTIFS(Sta!$A:$A,$A234,Sta!$I:$I,"&gt;1.5")/$B234</f>
        <v>#DIV/0!</v>
      </c>
      <c r="V234" s="7" t="e">
        <f>COUNTIFS(Sta!$B:$B,$A234,Sta!$K:$K,"&gt;1.5")/$C234</f>
        <v>#DIV/0!</v>
      </c>
    </row>
    <row r="235" spans="1:22" x14ac:dyDescent="0.3">
      <c r="A235" s="62" t="s">
        <v>152</v>
      </c>
      <c r="B235" s="9">
        <f>COUNTIF(Sta!A:A,A235)</f>
        <v>0</v>
      </c>
      <c r="C235" s="4">
        <f>COUNTIF(Sta!B:B,A235)</f>
        <v>0</v>
      </c>
      <c r="D235" s="4">
        <f t="shared" si="8"/>
        <v>0</v>
      </c>
      <c r="E235" s="12" t="e">
        <f>(COUNTIFS(Sta!$A:$A,$A235,Sta!$L:$L,"&gt;0.5") +COUNTIFS(Sta!$B:$B,$A235,Sta!$L:$L,"&gt;0.5"))/$D235</f>
        <v>#DIV/0!</v>
      </c>
      <c r="F235" s="7" t="e">
        <f>COUNTIFS(Sta!$A:$A,$A235,Sta!$L:$L,"&gt;0.5")/$B235</f>
        <v>#DIV/0!</v>
      </c>
      <c r="G235" s="7" t="e">
        <f>COUNTIFS(Sta!$B:$B,$A235,Sta!$L:$L,"&gt;0.5")/$C235</f>
        <v>#DIV/0!</v>
      </c>
      <c r="H235" s="12" t="e">
        <f>(COUNTIFS(Sta!$A:$A,$A235,Sta!$L:$L,"&gt;1.5") +COUNTIFS(Sta!$B:$B,$A235,Sta!$L:$L,"&gt;1.5"))/$D235</f>
        <v>#DIV/0!</v>
      </c>
      <c r="I235" s="7" t="e">
        <f>COUNTIFS(Sta!$A:$A,$A235,Sta!$L:$L,"&gt;1.5")/$B235</f>
        <v>#DIV/0!</v>
      </c>
      <c r="J235" s="7" t="e">
        <f>COUNTIFS(Sta!$B:$B,$A235,Sta!$L:$L,"&gt;1.5")/$C235</f>
        <v>#DIV/0!</v>
      </c>
      <c r="K235" s="12" t="e">
        <f>(COUNTIFS(Sta!$A:$A,$A235,Sta!$H:$H,"&gt;0.5") +COUNTIFS(Sta!$B:$B,$A235,Sta!$J:$J,"&gt;0.5"))/$D235</f>
        <v>#DIV/0!</v>
      </c>
      <c r="L235" s="7" t="e">
        <f>COUNTIFS(Sta!$A:$A,$A235,Sta!$H:$H,"&gt;0.5")/$B235</f>
        <v>#DIV/0!</v>
      </c>
      <c r="M235" s="7" t="e">
        <f>COUNTIFS(Sta!$B:$B,$A235,Sta!$J:$J,"&gt;0.5")/$C235</f>
        <v>#DIV/0!</v>
      </c>
      <c r="N235" s="12" t="e">
        <f>(COUNTIFS(Sta!$A:$A,$A235,Sta!$H:$H,"&gt;1.5") +COUNTIFS(Sta!$B:$B,$A235,Sta!$J:$J,"&gt;1.5"))/$D235</f>
        <v>#DIV/0!</v>
      </c>
      <c r="O235" s="7" t="e">
        <f>COUNTIFS(Sta!$A:$A,$A235,Sta!$H:$H,"&gt;1.5")/$B235</f>
        <v>#DIV/0!</v>
      </c>
      <c r="P235" s="7" t="e">
        <f>COUNTIFS(Sta!$B:$B,$A235,Sta!$J:$J,"&gt;1.5")/$C235</f>
        <v>#DIV/0!</v>
      </c>
      <c r="Q235" s="12" t="e">
        <f>(COUNTIFS(Sta!$A:$A,$A235,Sta!$I:$I,"&gt;0.5") +COUNTIFS(Sta!$B:$B,$A235,Sta!$K:$K,"&gt;0.5"))/$D235</f>
        <v>#DIV/0!</v>
      </c>
      <c r="R235" s="7" t="e">
        <f>COUNTIFS(Sta!$A:$A,$A235,Sta!$I:$I,"&gt;0.5")/$B235</f>
        <v>#DIV/0!</v>
      </c>
      <c r="S235" s="7" t="e">
        <f>COUNTIFS(Sta!$B:$B,$A235,Sta!$K:$K,"&gt;0.5")/$C235</f>
        <v>#DIV/0!</v>
      </c>
      <c r="T235" s="12" t="e">
        <f>(COUNTIFS(Sta!$A:$A,$A235,Sta!$I:$I,"&gt;1.5") +COUNTIFS(Sta!$B:$B,$A235,Sta!$K:$K,"&gt;1.5"))/$D235</f>
        <v>#DIV/0!</v>
      </c>
      <c r="U235" s="7" t="e">
        <f>COUNTIFS(Sta!$A:$A,$A235,Sta!$I:$I,"&gt;1.5")/$B235</f>
        <v>#DIV/0!</v>
      </c>
      <c r="V235" s="7" t="e">
        <f>COUNTIFS(Sta!$B:$B,$A235,Sta!$K:$K,"&gt;1.5")/$C235</f>
        <v>#DIV/0!</v>
      </c>
    </row>
    <row r="236" spans="1:22" x14ac:dyDescent="0.3">
      <c r="A236" s="62" t="s">
        <v>141</v>
      </c>
      <c r="B236" s="9">
        <f>COUNTIF(Sta!A:A,A236)</f>
        <v>0</v>
      </c>
      <c r="C236" s="4">
        <f>COUNTIF(Sta!B:B,A236)</f>
        <v>0</v>
      </c>
      <c r="D236" s="4">
        <f t="shared" si="8"/>
        <v>0</v>
      </c>
      <c r="E236" s="12" t="e">
        <f>(COUNTIFS(Sta!$A:$A,$A236,Sta!$L:$L,"&gt;0.5") +COUNTIFS(Sta!$B:$B,$A236,Sta!$L:$L,"&gt;0.5"))/$D236</f>
        <v>#DIV/0!</v>
      </c>
      <c r="F236" s="7" t="e">
        <f>COUNTIFS(Sta!$A:$A,$A236,Sta!$L:$L,"&gt;0.5")/$B236</f>
        <v>#DIV/0!</v>
      </c>
      <c r="G236" s="7" t="e">
        <f>COUNTIFS(Sta!$B:$B,$A236,Sta!$L:$L,"&gt;0.5")/$C236</f>
        <v>#DIV/0!</v>
      </c>
      <c r="H236" s="12" t="e">
        <f>(COUNTIFS(Sta!$A:$A,$A236,Sta!$L:$L,"&gt;1.5") +COUNTIFS(Sta!$B:$B,$A236,Sta!$L:$L,"&gt;1.5"))/$D236</f>
        <v>#DIV/0!</v>
      </c>
      <c r="I236" s="7" t="e">
        <f>COUNTIFS(Sta!$A:$A,$A236,Sta!$L:$L,"&gt;1.5")/$B236</f>
        <v>#DIV/0!</v>
      </c>
      <c r="J236" s="7" t="e">
        <f>COUNTIFS(Sta!$B:$B,$A236,Sta!$L:$L,"&gt;1.5")/$C236</f>
        <v>#DIV/0!</v>
      </c>
      <c r="K236" s="12" t="e">
        <f>(COUNTIFS(Sta!$A:$A,$A236,Sta!$H:$H,"&gt;0.5") +COUNTIFS(Sta!$B:$B,$A236,Sta!$J:$J,"&gt;0.5"))/$D236</f>
        <v>#DIV/0!</v>
      </c>
      <c r="L236" s="7" t="e">
        <f>COUNTIFS(Sta!$A:$A,$A236,Sta!$H:$H,"&gt;0.5")/$B236</f>
        <v>#DIV/0!</v>
      </c>
      <c r="M236" s="7" t="e">
        <f>COUNTIFS(Sta!$B:$B,$A236,Sta!$J:$J,"&gt;0.5")/$C236</f>
        <v>#DIV/0!</v>
      </c>
      <c r="N236" s="12" t="e">
        <f>(COUNTIFS(Sta!$A:$A,$A236,Sta!$H:$H,"&gt;1.5") +COUNTIFS(Sta!$B:$B,$A236,Sta!$J:$J,"&gt;1.5"))/$D236</f>
        <v>#DIV/0!</v>
      </c>
      <c r="O236" s="7" t="e">
        <f>COUNTIFS(Sta!$A:$A,$A236,Sta!$H:$H,"&gt;1.5")/$B236</f>
        <v>#DIV/0!</v>
      </c>
      <c r="P236" s="7" t="e">
        <f>COUNTIFS(Sta!$B:$B,$A236,Sta!$J:$J,"&gt;1.5")/$C236</f>
        <v>#DIV/0!</v>
      </c>
      <c r="Q236" s="12" t="e">
        <f>(COUNTIFS(Sta!$A:$A,$A236,Sta!$I:$I,"&gt;0.5") +COUNTIFS(Sta!$B:$B,$A236,Sta!$K:$K,"&gt;0.5"))/$D236</f>
        <v>#DIV/0!</v>
      </c>
      <c r="R236" s="7" t="e">
        <f>COUNTIFS(Sta!$A:$A,$A236,Sta!$I:$I,"&gt;0.5")/$B236</f>
        <v>#DIV/0!</v>
      </c>
      <c r="S236" s="7" t="e">
        <f>COUNTIFS(Sta!$B:$B,$A236,Sta!$K:$K,"&gt;0.5")/$C236</f>
        <v>#DIV/0!</v>
      </c>
      <c r="T236" s="12" t="e">
        <f>(COUNTIFS(Sta!$A:$A,$A236,Sta!$I:$I,"&gt;1.5") +COUNTIFS(Sta!$B:$B,$A236,Sta!$K:$K,"&gt;1.5"))/$D236</f>
        <v>#DIV/0!</v>
      </c>
      <c r="U236" s="7" t="e">
        <f>COUNTIFS(Sta!$A:$A,$A236,Sta!$I:$I,"&gt;1.5")/$B236</f>
        <v>#DIV/0!</v>
      </c>
      <c r="V236" s="7" t="e">
        <f>COUNTIFS(Sta!$B:$B,$A236,Sta!$K:$K,"&gt;1.5")/$C236</f>
        <v>#DIV/0!</v>
      </c>
    </row>
    <row r="237" spans="1:22" x14ac:dyDescent="0.3">
      <c r="A237" s="62" t="s">
        <v>132</v>
      </c>
      <c r="B237" s="9">
        <f>COUNTIF(Sta!A:A,A237)</f>
        <v>0</v>
      </c>
      <c r="C237" s="4">
        <f>COUNTIF(Sta!B:B,A237)</f>
        <v>0</v>
      </c>
      <c r="D237" s="4">
        <f t="shared" si="8"/>
        <v>0</v>
      </c>
      <c r="E237" s="12" t="e">
        <f>(COUNTIFS(Sta!$A:$A,$A237,Sta!$L:$L,"&gt;0.5") +COUNTIFS(Sta!$B:$B,$A237,Sta!$L:$L,"&gt;0.5"))/$D237</f>
        <v>#DIV/0!</v>
      </c>
      <c r="F237" s="7" t="e">
        <f>COUNTIFS(Sta!$A:$A,$A237,Sta!$L:$L,"&gt;0.5")/$B237</f>
        <v>#DIV/0!</v>
      </c>
      <c r="G237" s="7" t="e">
        <f>COUNTIFS(Sta!$B:$B,$A237,Sta!$L:$L,"&gt;0.5")/$C237</f>
        <v>#DIV/0!</v>
      </c>
      <c r="H237" s="12" t="e">
        <f>(COUNTIFS(Sta!$A:$A,$A237,Sta!$L:$L,"&gt;1.5") +COUNTIFS(Sta!$B:$B,$A237,Sta!$L:$L,"&gt;1.5"))/$D237</f>
        <v>#DIV/0!</v>
      </c>
      <c r="I237" s="7" t="e">
        <f>COUNTIFS(Sta!$A:$A,$A237,Sta!$L:$L,"&gt;1.5")/$B237</f>
        <v>#DIV/0!</v>
      </c>
      <c r="J237" s="7" t="e">
        <f>COUNTIFS(Sta!$B:$B,$A237,Sta!$L:$L,"&gt;1.5")/$C237</f>
        <v>#DIV/0!</v>
      </c>
      <c r="K237" s="12" t="e">
        <f>(COUNTIFS(Sta!$A:$A,$A237,Sta!$H:$H,"&gt;0.5") +COUNTIFS(Sta!$B:$B,$A237,Sta!$J:$J,"&gt;0.5"))/$D237</f>
        <v>#DIV/0!</v>
      </c>
      <c r="L237" s="7" t="e">
        <f>COUNTIFS(Sta!$A:$A,$A237,Sta!$H:$H,"&gt;0.5")/$B237</f>
        <v>#DIV/0!</v>
      </c>
      <c r="M237" s="7" t="e">
        <f>COUNTIFS(Sta!$B:$B,$A237,Sta!$J:$J,"&gt;0.5")/$C237</f>
        <v>#DIV/0!</v>
      </c>
      <c r="N237" s="12" t="e">
        <f>(COUNTIFS(Sta!$A:$A,$A237,Sta!$H:$H,"&gt;1.5") +COUNTIFS(Sta!$B:$B,$A237,Sta!$J:$J,"&gt;1.5"))/$D237</f>
        <v>#DIV/0!</v>
      </c>
      <c r="O237" s="7" t="e">
        <f>COUNTIFS(Sta!$A:$A,$A237,Sta!$H:$H,"&gt;1.5")/$B237</f>
        <v>#DIV/0!</v>
      </c>
      <c r="P237" s="7" t="e">
        <f>COUNTIFS(Sta!$B:$B,$A237,Sta!$J:$J,"&gt;1.5")/$C237</f>
        <v>#DIV/0!</v>
      </c>
      <c r="Q237" s="12" t="e">
        <f>(COUNTIFS(Sta!$A:$A,$A237,Sta!$I:$I,"&gt;0.5") +COUNTIFS(Sta!$B:$B,$A237,Sta!$K:$K,"&gt;0.5"))/$D237</f>
        <v>#DIV/0!</v>
      </c>
      <c r="R237" s="7" t="e">
        <f>COUNTIFS(Sta!$A:$A,$A237,Sta!$I:$I,"&gt;0.5")/$B237</f>
        <v>#DIV/0!</v>
      </c>
      <c r="S237" s="7" t="e">
        <f>COUNTIFS(Sta!$B:$B,$A237,Sta!$K:$K,"&gt;0.5")/$C237</f>
        <v>#DIV/0!</v>
      </c>
      <c r="T237" s="12" t="e">
        <f>(COUNTIFS(Sta!$A:$A,$A237,Sta!$I:$I,"&gt;1.5") +COUNTIFS(Sta!$B:$B,$A237,Sta!$K:$K,"&gt;1.5"))/$D237</f>
        <v>#DIV/0!</v>
      </c>
      <c r="U237" s="7" t="e">
        <f>COUNTIFS(Sta!$A:$A,$A237,Sta!$I:$I,"&gt;1.5")/$B237</f>
        <v>#DIV/0!</v>
      </c>
      <c r="V237" s="7" t="e">
        <f>COUNTIFS(Sta!$B:$B,$A237,Sta!$K:$K,"&gt;1.5")/$C237</f>
        <v>#DIV/0!</v>
      </c>
    </row>
    <row r="238" spans="1:22" x14ac:dyDescent="0.3">
      <c r="A238" s="62" t="s">
        <v>151</v>
      </c>
      <c r="B238" s="9">
        <f>COUNTIF(Sta!A:A,A238)</f>
        <v>0</v>
      </c>
      <c r="C238" s="4">
        <f>COUNTIF(Sta!B:B,A238)</f>
        <v>0</v>
      </c>
      <c r="D238" s="4">
        <f t="shared" si="8"/>
        <v>0</v>
      </c>
      <c r="E238" s="12" t="e">
        <f>(COUNTIFS(Sta!$A:$A,$A238,Sta!$L:$L,"&gt;0.5") +COUNTIFS(Sta!$B:$B,$A238,Sta!$L:$L,"&gt;0.5"))/$D238</f>
        <v>#DIV/0!</v>
      </c>
      <c r="F238" s="7" t="e">
        <f>COUNTIFS(Sta!$A:$A,$A238,Sta!$L:$L,"&gt;0.5")/$B238</f>
        <v>#DIV/0!</v>
      </c>
      <c r="G238" s="7" t="e">
        <f>COUNTIFS(Sta!$B:$B,$A238,Sta!$L:$L,"&gt;0.5")/$C238</f>
        <v>#DIV/0!</v>
      </c>
      <c r="H238" s="12" t="e">
        <f>(COUNTIFS(Sta!$A:$A,$A238,Sta!$L:$L,"&gt;1.5") +COUNTIFS(Sta!$B:$B,$A238,Sta!$L:$L,"&gt;1.5"))/$D238</f>
        <v>#DIV/0!</v>
      </c>
      <c r="I238" s="7" t="e">
        <f>COUNTIFS(Sta!$A:$A,$A238,Sta!$L:$L,"&gt;1.5")/$B238</f>
        <v>#DIV/0!</v>
      </c>
      <c r="J238" s="7" t="e">
        <f>COUNTIFS(Sta!$B:$B,$A238,Sta!$L:$L,"&gt;1.5")/$C238</f>
        <v>#DIV/0!</v>
      </c>
      <c r="K238" s="12" t="e">
        <f>(COUNTIFS(Sta!$A:$A,$A238,Sta!$H:$H,"&gt;0.5") +COUNTIFS(Sta!$B:$B,$A238,Sta!$J:$J,"&gt;0.5"))/$D238</f>
        <v>#DIV/0!</v>
      </c>
      <c r="L238" s="7" t="e">
        <f>COUNTIFS(Sta!$A:$A,$A238,Sta!$H:$H,"&gt;0.5")/$B238</f>
        <v>#DIV/0!</v>
      </c>
      <c r="M238" s="7" t="e">
        <f>COUNTIFS(Sta!$B:$B,$A238,Sta!$J:$J,"&gt;0.5")/$C238</f>
        <v>#DIV/0!</v>
      </c>
      <c r="N238" s="12" t="e">
        <f>(COUNTIFS(Sta!$A:$A,$A238,Sta!$H:$H,"&gt;1.5") +COUNTIFS(Sta!$B:$B,$A238,Sta!$J:$J,"&gt;1.5"))/$D238</f>
        <v>#DIV/0!</v>
      </c>
      <c r="O238" s="7" t="e">
        <f>COUNTIFS(Sta!$A:$A,$A238,Sta!$H:$H,"&gt;1.5")/$B238</f>
        <v>#DIV/0!</v>
      </c>
      <c r="P238" s="7" t="e">
        <f>COUNTIFS(Sta!$B:$B,$A238,Sta!$J:$J,"&gt;1.5")/$C238</f>
        <v>#DIV/0!</v>
      </c>
      <c r="Q238" s="12" t="e">
        <f>(COUNTIFS(Sta!$A:$A,$A238,Sta!$I:$I,"&gt;0.5") +COUNTIFS(Sta!$B:$B,$A238,Sta!$K:$K,"&gt;0.5"))/$D238</f>
        <v>#DIV/0!</v>
      </c>
      <c r="R238" s="7" t="e">
        <f>COUNTIFS(Sta!$A:$A,$A238,Sta!$I:$I,"&gt;0.5")/$B238</f>
        <v>#DIV/0!</v>
      </c>
      <c r="S238" s="7" t="e">
        <f>COUNTIFS(Sta!$B:$B,$A238,Sta!$K:$K,"&gt;0.5")/$C238</f>
        <v>#DIV/0!</v>
      </c>
      <c r="T238" s="12" t="e">
        <f>(COUNTIFS(Sta!$A:$A,$A238,Sta!$I:$I,"&gt;1.5") +COUNTIFS(Sta!$B:$B,$A238,Sta!$K:$K,"&gt;1.5"))/$D238</f>
        <v>#DIV/0!</v>
      </c>
      <c r="U238" s="7" t="e">
        <f>COUNTIFS(Sta!$A:$A,$A238,Sta!$I:$I,"&gt;1.5")/$B238</f>
        <v>#DIV/0!</v>
      </c>
      <c r="V238" s="7" t="e">
        <f>COUNTIFS(Sta!$B:$B,$A238,Sta!$K:$K,"&gt;1.5")/$C238</f>
        <v>#DIV/0!</v>
      </c>
    </row>
    <row r="239" spans="1:22" x14ac:dyDescent="0.3">
      <c r="A239" s="62" t="s">
        <v>147</v>
      </c>
      <c r="B239" s="9">
        <f>COUNTIF(Sta!A:A,A239)</f>
        <v>0</v>
      </c>
      <c r="C239" s="4">
        <f>COUNTIF(Sta!B:B,A239)</f>
        <v>0</v>
      </c>
      <c r="D239" s="4">
        <f t="shared" si="8"/>
        <v>0</v>
      </c>
      <c r="E239" s="12" t="e">
        <f>(COUNTIFS(Sta!$A:$A,$A239,Sta!$L:$L,"&gt;0.5") +COUNTIFS(Sta!$B:$B,$A239,Sta!$L:$L,"&gt;0.5"))/$D239</f>
        <v>#DIV/0!</v>
      </c>
      <c r="F239" s="7" t="e">
        <f>COUNTIFS(Sta!$A:$A,$A239,Sta!$L:$L,"&gt;0.5")/$B239</f>
        <v>#DIV/0!</v>
      </c>
      <c r="G239" s="7" t="e">
        <f>COUNTIFS(Sta!$B:$B,$A239,Sta!$L:$L,"&gt;0.5")/$C239</f>
        <v>#DIV/0!</v>
      </c>
      <c r="H239" s="12" t="e">
        <f>(COUNTIFS(Sta!$A:$A,$A239,Sta!$L:$L,"&gt;1.5") +COUNTIFS(Sta!$B:$B,$A239,Sta!$L:$L,"&gt;1.5"))/$D239</f>
        <v>#DIV/0!</v>
      </c>
      <c r="I239" s="7" t="e">
        <f>COUNTIFS(Sta!$A:$A,$A239,Sta!$L:$L,"&gt;1.5")/$B239</f>
        <v>#DIV/0!</v>
      </c>
      <c r="J239" s="7" t="e">
        <f>COUNTIFS(Sta!$B:$B,$A239,Sta!$L:$L,"&gt;1.5")/$C239</f>
        <v>#DIV/0!</v>
      </c>
      <c r="K239" s="12" t="e">
        <f>(COUNTIFS(Sta!$A:$A,$A239,Sta!$H:$H,"&gt;0.5") +COUNTIFS(Sta!$B:$B,$A239,Sta!$J:$J,"&gt;0.5"))/$D239</f>
        <v>#DIV/0!</v>
      </c>
      <c r="L239" s="7" t="e">
        <f>COUNTIFS(Sta!$A:$A,$A239,Sta!$H:$H,"&gt;0.5")/$B239</f>
        <v>#DIV/0!</v>
      </c>
      <c r="M239" s="7" t="e">
        <f>COUNTIFS(Sta!$B:$B,$A239,Sta!$J:$J,"&gt;0.5")/$C239</f>
        <v>#DIV/0!</v>
      </c>
      <c r="N239" s="12" t="e">
        <f>(COUNTIFS(Sta!$A:$A,$A239,Sta!$H:$H,"&gt;1.5") +COUNTIFS(Sta!$B:$B,$A239,Sta!$J:$J,"&gt;1.5"))/$D239</f>
        <v>#DIV/0!</v>
      </c>
      <c r="O239" s="7" t="e">
        <f>COUNTIFS(Sta!$A:$A,$A239,Sta!$H:$H,"&gt;1.5")/$B239</f>
        <v>#DIV/0!</v>
      </c>
      <c r="P239" s="7" t="e">
        <f>COUNTIFS(Sta!$B:$B,$A239,Sta!$J:$J,"&gt;1.5")/$C239</f>
        <v>#DIV/0!</v>
      </c>
      <c r="Q239" s="12" t="e">
        <f>(COUNTIFS(Sta!$A:$A,$A239,Sta!$I:$I,"&gt;0.5") +COUNTIFS(Sta!$B:$B,$A239,Sta!$K:$K,"&gt;0.5"))/$D239</f>
        <v>#DIV/0!</v>
      </c>
      <c r="R239" s="7" t="e">
        <f>COUNTIFS(Sta!$A:$A,$A239,Sta!$I:$I,"&gt;0.5")/$B239</f>
        <v>#DIV/0!</v>
      </c>
      <c r="S239" s="7" t="e">
        <f>COUNTIFS(Sta!$B:$B,$A239,Sta!$K:$K,"&gt;0.5")/$C239</f>
        <v>#DIV/0!</v>
      </c>
      <c r="T239" s="12" t="e">
        <f>(COUNTIFS(Sta!$A:$A,$A239,Sta!$I:$I,"&gt;1.5") +COUNTIFS(Sta!$B:$B,$A239,Sta!$K:$K,"&gt;1.5"))/$D239</f>
        <v>#DIV/0!</v>
      </c>
      <c r="U239" s="7" t="e">
        <f>COUNTIFS(Sta!$A:$A,$A239,Sta!$I:$I,"&gt;1.5")/$B239</f>
        <v>#DIV/0!</v>
      </c>
      <c r="V239" s="7" t="e">
        <f>COUNTIFS(Sta!$B:$B,$A239,Sta!$K:$K,"&gt;1.5")/$C239</f>
        <v>#DIV/0!</v>
      </c>
    </row>
    <row r="240" spans="1:22" x14ac:dyDescent="0.3">
      <c r="A240" s="62" t="s">
        <v>133</v>
      </c>
      <c r="B240" s="9">
        <f>COUNTIF(Sta!A:A,A240)</f>
        <v>0</v>
      </c>
      <c r="C240" s="4">
        <f>COUNTIF(Sta!B:B,A240)</f>
        <v>0</v>
      </c>
      <c r="D240" s="4">
        <f t="shared" si="8"/>
        <v>0</v>
      </c>
      <c r="E240" s="12" t="e">
        <f>(COUNTIFS(Sta!$A:$A,$A240,Sta!$L:$L,"&gt;0.5") +COUNTIFS(Sta!$B:$B,$A240,Sta!$L:$L,"&gt;0.5"))/$D240</f>
        <v>#DIV/0!</v>
      </c>
      <c r="F240" s="7" t="e">
        <f>COUNTIFS(Sta!$A:$A,$A240,Sta!$L:$L,"&gt;0.5")/$B240</f>
        <v>#DIV/0!</v>
      </c>
      <c r="G240" s="7" t="e">
        <f>COUNTIFS(Sta!$B:$B,$A240,Sta!$L:$L,"&gt;0.5")/$C240</f>
        <v>#DIV/0!</v>
      </c>
      <c r="H240" s="12" t="e">
        <f>(COUNTIFS(Sta!$A:$A,$A240,Sta!$L:$L,"&gt;1.5") +COUNTIFS(Sta!$B:$B,$A240,Sta!$L:$L,"&gt;1.5"))/$D240</f>
        <v>#DIV/0!</v>
      </c>
      <c r="I240" s="7" t="e">
        <f>COUNTIFS(Sta!$A:$A,$A240,Sta!$L:$L,"&gt;1.5")/$B240</f>
        <v>#DIV/0!</v>
      </c>
      <c r="J240" s="7" t="e">
        <f>COUNTIFS(Sta!$B:$B,$A240,Sta!$L:$L,"&gt;1.5")/$C240</f>
        <v>#DIV/0!</v>
      </c>
      <c r="K240" s="12" t="e">
        <f>(COUNTIFS(Sta!$A:$A,$A240,Sta!$H:$H,"&gt;0.5") +COUNTIFS(Sta!$B:$B,$A240,Sta!$J:$J,"&gt;0.5"))/$D240</f>
        <v>#DIV/0!</v>
      </c>
      <c r="L240" s="7" t="e">
        <f>COUNTIFS(Sta!$A:$A,$A240,Sta!$H:$H,"&gt;0.5")/$B240</f>
        <v>#DIV/0!</v>
      </c>
      <c r="M240" s="7" t="e">
        <f>COUNTIFS(Sta!$B:$B,$A240,Sta!$J:$J,"&gt;0.5")/$C240</f>
        <v>#DIV/0!</v>
      </c>
      <c r="N240" s="12" t="e">
        <f>(COUNTIFS(Sta!$A:$A,$A240,Sta!$H:$H,"&gt;1.5") +COUNTIFS(Sta!$B:$B,$A240,Sta!$J:$J,"&gt;1.5"))/$D240</f>
        <v>#DIV/0!</v>
      </c>
      <c r="O240" s="7" t="e">
        <f>COUNTIFS(Sta!$A:$A,$A240,Sta!$H:$H,"&gt;1.5")/$B240</f>
        <v>#DIV/0!</v>
      </c>
      <c r="P240" s="7" t="e">
        <f>COUNTIFS(Sta!$B:$B,$A240,Sta!$J:$J,"&gt;1.5")/$C240</f>
        <v>#DIV/0!</v>
      </c>
      <c r="Q240" s="12" t="e">
        <f>(COUNTIFS(Sta!$A:$A,$A240,Sta!$I:$I,"&gt;0.5") +COUNTIFS(Sta!$B:$B,$A240,Sta!$K:$K,"&gt;0.5"))/$D240</f>
        <v>#DIV/0!</v>
      </c>
      <c r="R240" s="7" t="e">
        <f>COUNTIFS(Sta!$A:$A,$A240,Sta!$I:$I,"&gt;0.5")/$B240</f>
        <v>#DIV/0!</v>
      </c>
      <c r="S240" s="7" t="e">
        <f>COUNTIFS(Sta!$B:$B,$A240,Sta!$K:$K,"&gt;0.5")/$C240</f>
        <v>#DIV/0!</v>
      </c>
      <c r="T240" s="12" t="e">
        <f>(COUNTIFS(Sta!$A:$A,$A240,Sta!$I:$I,"&gt;1.5") +COUNTIFS(Sta!$B:$B,$A240,Sta!$K:$K,"&gt;1.5"))/$D240</f>
        <v>#DIV/0!</v>
      </c>
      <c r="U240" s="7" t="e">
        <f>COUNTIFS(Sta!$A:$A,$A240,Sta!$I:$I,"&gt;1.5")/$B240</f>
        <v>#DIV/0!</v>
      </c>
      <c r="V240" s="7" t="e">
        <f>COUNTIFS(Sta!$B:$B,$A240,Sta!$K:$K,"&gt;1.5")/$C240</f>
        <v>#DIV/0!</v>
      </c>
    </row>
    <row r="241" spans="1:22" x14ac:dyDescent="0.3">
      <c r="A241" s="62" t="s">
        <v>150</v>
      </c>
      <c r="B241" s="9">
        <f>COUNTIF(Sta!A:A,A241)</f>
        <v>0</v>
      </c>
      <c r="C241" s="4">
        <f>COUNTIF(Sta!B:B,A241)</f>
        <v>0</v>
      </c>
      <c r="D241" s="4">
        <f t="shared" si="8"/>
        <v>0</v>
      </c>
      <c r="E241" s="12" t="e">
        <f>(COUNTIFS(Sta!$A:$A,$A241,Sta!$L:$L,"&gt;0.5") +COUNTIFS(Sta!$B:$B,$A241,Sta!$L:$L,"&gt;0.5"))/$D241</f>
        <v>#DIV/0!</v>
      </c>
      <c r="F241" s="7" t="e">
        <f>COUNTIFS(Sta!$A:$A,$A241,Sta!$L:$L,"&gt;0.5")/$B241</f>
        <v>#DIV/0!</v>
      </c>
      <c r="G241" s="7" t="e">
        <f>COUNTIFS(Sta!$B:$B,$A241,Sta!$L:$L,"&gt;0.5")/$C241</f>
        <v>#DIV/0!</v>
      </c>
      <c r="H241" s="12" t="e">
        <f>(COUNTIFS(Sta!$A:$A,$A241,Sta!$L:$L,"&gt;1.5") +COUNTIFS(Sta!$B:$B,$A241,Sta!$L:$L,"&gt;1.5"))/$D241</f>
        <v>#DIV/0!</v>
      </c>
      <c r="I241" s="7" t="e">
        <f>COUNTIFS(Sta!$A:$A,$A241,Sta!$L:$L,"&gt;1.5")/$B241</f>
        <v>#DIV/0!</v>
      </c>
      <c r="J241" s="7" t="e">
        <f>COUNTIFS(Sta!$B:$B,$A241,Sta!$L:$L,"&gt;1.5")/$C241</f>
        <v>#DIV/0!</v>
      </c>
      <c r="K241" s="12" t="e">
        <f>(COUNTIFS(Sta!$A:$A,$A241,Sta!$H:$H,"&gt;0.5") +COUNTIFS(Sta!$B:$B,$A241,Sta!$J:$J,"&gt;0.5"))/$D241</f>
        <v>#DIV/0!</v>
      </c>
      <c r="L241" s="7" t="e">
        <f>COUNTIFS(Sta!$A:$A,$A241,Sta!$H:$H,"&gt;0.5")/$B241</f>
        <v>#DIV/0!</v>
      </c>
      <c r="M241" s="7" t="e">
        <f>COUNTIFS(Sta!$B:$B,$A241,Sta!$J:$J,"&gt;0.5")/$C241</f>
        <v>#DIV/0!</v>
      </c>
      <c r="N241" s="12" t="e">
        <f>(COUNTIFS(Sta!$A:$A,$A241,Sta!$H:$H,"&gt;1.5") +COUNTIFS(Sta!$B:$B,$A241,Sta!$J:$J,"&gt;1.5"))/$D241</f>
        <v>#DIV/0!</v>
      </c>
      <c r="O241" s="7" t="e">
        <f>COUNTIFS(Sta!$A:$A,$A241,Sta!$H:$H,"&gt;1.5")/$B241</f>
        <v>#DIV/0!</v>
      </c>
      <c r="P241" s="7" t="e">
        <f>COUNTIFS(Sta!$B:$B,$A241,Sta!$J:$J,"&gt;1.5")/$C241</f>
        <v>#DIV/0!</v>
      </c>
      <c r="Q241" s="12" t="e">
        <f>(COUNTIFS(Sta!$A:$A,$A241,Sta!$I:$I,"&gt;0.5") +COUNTIFS(Sta!$B:$B,$A241,Sta!$K:$K,"&gt;0.5"))/$D241</f>
        <v>#DIV/0!</v>
      </c>
      <c r="R241" s="7" t="e">
        <f>COUNTIFS(Sta!$A:$A,$A241,Sta!$I:$I,"&gt;0.5")/$B241</f>
        <v>#DIV/0!</v>
      </c>
      <c r="S241" s="7" t="e">
        <f>COUNTIFS(Sta!$B:$B,$A241,Sta!$K:$K,"&gt;0.5")/$C241</f>
        <v>#DIV/0!</v>
      </c>
      <c r="T241" s="12" t="e">
        <f>(COUNTIFS(Sta!$A:$A,$A241,Sta!$I:$I,"&gt;1.5") +COUNTIFS(Sta!$B:$B,$A241,Sta!$K:$K,"&gt;1.5"))/$D241</f>
        <v>#DIV/0!</v>
      </c>
      <c r="U241" s="7" t="e">
        <f>COUNTIFS(Sta!$A:$A,$A241,Sta!$I:$I,"&gt;1.5")/$B241</f>
        <v>#DIV/0!</v>
      </c>
      <c r="V241" s="7" t="e">
        <f>COUNTIFS(Sta!$B:$B,$A241,Sta!$K:$K,"&gt;1.5")/$C241</f>
        <v>#DIV/0!</v>
      </c>
    </row>
    <row r="242" spans="1:22" x14ac:dyDescent="0.3">
      <c r="A242" s="62" t="s">
        <v>143</v>
      </c>
      <c r="B242" s="9">
        <f>COUNTIF(Sta!A:A,A242)</f>
        <v>0</v>
      </c>
      <c r="C242" s="4">
        <f>COUNTIF(Sta!B:B,A242)</f>
        <v>0</v>
      </c>
      <c r="D242" s="4">
        <f t="shared" si="8"/>
        <v>0</v>
      </c>
      <c r="E242" s="12" t="e">
        <f>(COUNTIFS(Sta!$A:$A,$A242,Sta!$L:$L,"&gt;0.5") +COUNTIFS(Sta!$B:$B,$A242,Sta!$L:$L,"&gt;0.5"))/$D242</f>
        <v>#DIV/0!</v>
      </c>
      <c r="F242" s="7" t="e">
        <f>COUNTIFS(Sta!$A:$A,$A242,Sta!$L:$L,"&gt;0.5")/$B242</f>
        <v>#DIV/0!</v>
      </c>
      <c r="G242" s="7" t="e">
        <f>COUNTIFS(Sta!$B:$B,$A242,Sta!$L:$L,"&gt;0.5")/$C242</f>
        <v>#DIV/0!</v>
      </c>
      <c r="H242" s="12" t="e">
        <f>(COUNTIFS(Sta!$A:$A,$A242,Sta!$L:$L,"&gt;1.5") +COUNTIFS(Sta!$B:$B,$A242,Sta!$L:$L,"&gt;1.5"))/$D242</f>
        <v>#DIV/0!</v>
      </c>
      <c r="I242" s="7" t="e">
        <f>COUNTIFS(Sta!$A:$A,$A242,Sta!$L:$L,"&gt;1.5")/$B242</f>
        <v>#DIV/0!</v>
      </c>
      <c r="J242" s="7" t="e">
        <f>COUNTIFS(Sta!$B:$B,$A242,Sta!$L:$L,"&gt;1.5")/$C242</f>
        <v>#DIV/0!</v>
      </c>
      <c r="K242" s="12" t="e">
        <f>(COUNTIFS(Sta!$A:$A,$A242,Sta!$H:$H,"&gt;0.5") +COUNTIFS(Sta!$B:$B,$A242,Sta!$J:$J,"&gt;0.5"))/$D242</f>
        <v>#DIV/0!</v>
      </c>
      <c r="L242" s="7" t="e">
        <f>COUNTIFS(Sta!$A:$A,$A242,Sta!$H:$H,"&gt;0.5")/$B242</f>
        <v>#DIV/0!</v>
      </c>
      <c r="M242" s="7" t="e">
        <f>COUNTIFS(Sta!$B:$B,$A242,Sta!$J:$J,"&gt;0.5")/$C242</f>
        <v>#DIV/0!</v>
      </c>
      <c r="N242" s="12" t="e">
        <f>(COUNTIFS(Sta!$A:$A,$A242,Sta!$H:$H,"&gt;1.5") +COUNTIFS(Sta!$B:$B,$A242,Sta!$J:$J,"&gt;1.5"))/$D242</f>
        <v>#DIV/0!</v>
      </c>
      <c r="O242" s="7" t="e">
        <f>COUNTIFS(Sta!$A:$A,$A242,Sta!$H:$H,"&gt;1.5")/$B242</f>
        <v>#DIV/0!</v>
      </c>
      <c r="P242" s="7" t="e">
        <f>COUNTIFS(Sta!$B:$B,$A242,Sta!$J:$J,"&gt;1.5")/$C242</f>
        <v>#DIV/0!</v>
      </c>
      <c r="Q242" s="12" t="e">
        <f>(COUNTIFS(Sta!$A:$A,$A242,Sta!$I:$I,"&gt;0.5") +COUNTIFS(Sta!$B:$B,$A242,Sta!$K:$K,"&gt;0.5"))/$D242</f>
        <v>#DIV/0!</v>
      </c>
      <c r="R242" s="7" t="e">
        <f>COUNTIFS(Sta!$A:$A,$A242,Sta!$I:$I,"&gt;0.5")/$B242</f>
        <v>#DIV/0!</v>
      </c>
      <c r="S242" s="7" t="e">
        <f>COUNTIFS(Sta!$B:$B,$A242,Sta!$K:$K,"&gt;0.5")/$C242</f>
        <v>#DIV/0!</v>
      </c>
      <c r="T242" s="12" t="e">
        <f>(COUNTIFS(Sta!$A:$A,$A242,Sta!$I:$I,"&gt;1.5") +COUNTIFS(Sta!$B:$B,$A242,Sta!$K:$K,"&gt;1.5"))/$D242</f>
        <v>#DIV/0!</v>
      </c>
      <c r="U242" s="7" t="e">
        <f>COUNTIFS(Sta!$A:$A,$A242,Sta!$I:$I,"&gt;1.5")/$B242</f>
        <v>#DIV/0!</v>
      </c>
      <c r="V242" s="7" t="e">
        <f>COUNTIFS(Sta!$B:$B,$A242,Sta!$K:$K,"&gt;1.5")/$C242</f>
        <v>#DIV/0!</v>
      </c>
    </row>
    <row r="243" spans="1:22" x14ac:dyDescent="0.3">
      <c r="A243" s="62" t="s">
        <v>144</v>
      </c>
      <c r="B243" s="9">
        <f>COUNTIF(Sta!A:A,A243)</f>
        <v>0</v>
      </c>
      <c r="C243" s="4">
        <f>COUNTIF(Sta!B:B,A243)</f>
        <v>0</v>
      </c>
      <c r="D243" s="4">
        <f t="shared" si="8"/>
        <v>0</v>
      </c>
      <c r="E243" s="12" t="e">
        <f>(COUNTIFS(Sta!$A:$A,$A243,Sta!$L:$L,"&gt;0.5") +COUNTIFS(Sta!$B:$B,$A243,Sta!$L:$L,"&gt;0.5"))/$D243</f>
        <v>#DIV/0!</v>
      </c>
      <c r="F243" s="7" t="e">
        <f>COUNTIFS(Sta!$A:$A,$A243,Sta!$L:$L,"&gt;0.5")/$B243</f>
        <v>#DIV/0!</v>
      </c>
      <c r="G243" s="7" t="e">
        <f>COUNTIFS(Sta!$B:$B,$A243,Sta!$L:$L,"&gt;0.5")/$C243</f>
        <v>#DIV/0!</v>
      </c>
      <c r="H243" s="12" t="e">
        <f>(COUNTIFS(Sta!$A:$A,$A243,Sta!$L:$L,"&gt;1.5") +COUNTIFS(Sta!$B:$B,$A243,Sta!$L:$L,"&gt;1.5"))/$D243</f>
        <v>#DIV/0!</v>
      </c>
      <c r="I243" s="7" t="e">
        <f>COUNTIFS(Sta!$A:$A,$A243,Sta!$L:$L,"&gt;1.5")/$B243</f>
        <v>#DIV/0!</v>
      </c>
      <c r="J243" s="7" t="e">
        <f>COUNTIFS(Sta!$B:$B,$A243,Sta!$L:$L,"&gt;1.5")/$C243</f>
        <v>#DIV/0!</v>
      </c>
      <c r="K243" s="12" t="e">
        <f>(COUNTIFS(Sta!$A:$A,$A243,Sta!$H:$H,"&gt;0.5") +COUNTIFS(Sta!$B:$B,$A243,Sta!$J:$J,"&gt;0.5"))/$D243</f>
        <v>#DIV/0!</v>
      </c>
      <c r="L243" s="7" t="e">
        <f>COUNTIFS(Sta!$A:$A,$A243,Sta!$H:$H,"&gt;0.5")/$B243</f>
        <v>#DIV/0!</v>
      </c>
      <c r="M243" s="7" t="e">
        <f>COUNTIFS(Sta!$B:$B,$A243,Sta!$J:$J,"&gt;0.5")/$C243</f>
        <v>#DIV/0!</v>
      </c>
      <c r="N243" s="12" t="e">
        <f>(COUNTIFS(Sta!$A:$A,$A243,Sta!$H:$H,"&gt;1.5") +COUNTIFS(Sta!$B:$B,$A243,Sta!$J:$J,"&gt;1.5"))/$D243</f>
        <v>#DIV/0!</v>
      </c>
      <c r="O243" s="7" t="e">
        <f>COUNTIFS(Sta!$A:$A,$A243,Sta!$H:$H,"&gt;1.5")/$B243</f>
        <v>#DIV/0!</v>
      </c>
      <c r="P243" s="7" t="e">
        <f>COUNTIFS(Sta!$B:$B,$A243,Sta!$J:$J,"&gt;1.5")/$C243</f>
        <v>#DIV/0!</v>
      </c>
      <c r="Q243" s="12" t="e">
        <f>(COUNTIFS(Sta!$A:$A,$A243,Sta!$I:$I,"&gt;0.5") +COUNTIFS(Sta!$B:$B,$A243,Sta!$K:$K,"&gt;0.5"))/$D243</f>
        <v>#DIV/0!</v>
      </c>
      <c r="R243" s="7" t="e">
        <f>COUNTIFS(Sta!$A:$A,$A243,Sta!$I:$I,"&gt;0.5")/$B243</f>
        <v>#DIV/0!</v>
      </c>
      <c r="S243" s="7" t="e">
        <f>COUNTIFS(Sta!$B:$B,$A243,Sta!$K:$K,"&gt;0.5")/$C243</f>
        <v>#DIV/0!</v>
      </c>
      <c r="T243" s="12" t="e">
        <f>(COUNTIFS(Sta!$A:$A,$A243,Sta!$I:$I,"&gt;1.5") +COUNTIFS(Sta!$B:$B,$A243,Sta!$K:$K,"&gt;1.5"))/$D243</f>
        <v>#DIV/0!</v>
      </c>
      <c r="U243" s="7" t="e">
        <f>COUNTIFS(Sta!$A:$A,$A243,Sta!$I:$I,"&gt;1.5")/$B243</f>
        <v>#DIV/0!</v>
      </c>
      <c r="V243" s="7" t="e">
        <f>COUNTIFS(Sta!$B:$B,$A243,Sta!$K:$K,"&gt;1.5")/$C243</f>
        <v>#DIV/0!</v>
      </c>
    </row>
    <row r="244" spans="1:22" x14ac:dyDescent="0.3">
      <c r="A244" s="62" t="s">
        <v>137</v>
      </c>
      <c r="B244" s="9">
        <f>COUNTIF(Sta!A:A,A244)</f>
        <v>0</v>
      </c>
      <c r="C244" s="4">
        <f>COUNTIF(Sta!B:B,A244)</f>
        <v>0</v>
      </c>
      <c r="D244" s="4">
        <f t="shared" si="8"/>
        <v>0</v>
      </c>
      <c r="E244" s="12" t="e">
        <f>(COUNTIFS(Sta!$A:$A,$A244,Sta!$L:$L,"&gt;0.5") +COUNTIFS(Sta!$B:$B,$A244,Sta!$L:$L,"&gt;0.5"))/$D244</f>
        <v>#DIV/0!</v>
      </c>
      <c r="F244" s="7" t="e">
        <f>COUNTIFS(Sta!$A:$A,$A244,Sta!$L:$L,"&gt;0.5")/$B244</f>
        <v>#DIV/0!</v>
      </c>
      <c r="G244" s="7" t="e">
        <f>COUNTIFS(Sta!$B:$B,$A244,Sta!$L:$L,"&gt;0.5")/$C244</f>
        <v>#DIV/0!</v>
      </c>
      <c r="H244" s="12" t="e">
        <f>(COUNTIFS(Sta!$A:$A,$A244,Sta!$L:$L,"&gt;1.5") +COUNTIFS(Sta!$B:$B,$A244,Sta!$L:$L,"&gt;1.5"))/$D244</f>
        <v>#DIV/0!</v>
      </c>
      <c r="I244" s="7" t="e">
        <f>COUNTIFS(Sta!$A:$A,$A244,Sta!$L:$L,"&gt;1.5")/$B244</f>
        <v>#DIV/0!</v>
      </c>
      <c r="J244" s="7" t="e">
        <f>COUNTIFS(Sta!$B:$B,$A244,Sta!$L:$L,"&gt;1.5")/$C244</f>
        <v>#DIV/0!</v>
      </c>
      <c r="K244" s="12" t="e">
        <f>(COUNTIFS(Sta!$A:$A,$A244,Sta!$H:$H,"&gt;0.5") +COUNTIFS(Sta!$B:$B,$A244,Sta!$J:$J,"&gt;0.5"))/$D244</f>
        <v>#DIV/0!</v>
      </c>
      <c r="L244" s="7" t="e">
        <f>COUNTIFS(Sta!$A:$A,$A244,Sta!$H:$H,"&gt;0.5")/$B244</f>
        <v>#DIV/0!</v>
      </c>
      <c r="M244" s="7" t="e">
        <f>COUNTIFS(Sta!$B:$B,$A244,Sta!$J:$J,"&gt;0.5")/$C244</f>
        <v>#DIV/0!</v>
      </c>
      <c r="N244" s="12" t="e">
        <f>(COUNTIFS(Sta!$A:$A,$A244,Sta!$H:$H,"&gt;1.5") +COUNTIFS(Sta!$B:$B,$A244,Sta!$J:$J,"&gt;1.5"))/$D244</f>
        <v>#DIV/0!</v>
      </c>
      <c r="O244" s="7" t="e">
        <f>COUNTIFS(Sta!$A:$A,$A244,Sta!$H:$H,"&gt;1.5")/$B244</f>
        <v>#DIV/0!</v>
      </c>
      <c r="P244" s="7" t="e">
        <f>COUNTIFS(Sta!$B:$B,$A244,Sta!$J:$J,"&gt;1.5")/$C244</f>
        <v>#DIV/0!</v>
      </c>
      <c r="Q244" s="12" t="e">
        <f>(COUNTIFS(Sta!$A:$A,$A244,Sta!$I:$I,"&gt;0.5") +COUNTIFS(Sta!$B:$B,$A244,Sta!$K:$K,"&gt;0.5"))/$D244</f>
        <v>#DIV/0!</v>
      </c>
      <c r="R244" s="7" t="e">
        <f>COUNTIFS(Sta!$A:$A,$A244,Sta!$I:$I,"&gt;0.5")/$B244</f>
        <v>#DIV/0!</v>
      </c>
      <c r="S244" s="7" t="e">
        <f>COUNTIFS(Sta!$B:$B,$A244,Sta!$K:$K,"&gt;0.5")/$C244</f>
        <v>#DIV/0!</v>
      </c>
      <c r="T244" s="12" t="e">
        <f>(COUNTIFS(Sta!$A:$A,$A244,Sta!$I:$I,"&gt;1.5") +COUNTIFS(Sta!$B:$B,$A244,Sta!$K:$K,"&gt;1.5"))/$D244</f>
        <v>#DIV/0!</v>
      </c>
      <c r="U244" s="7" t="e">
        <f>COUNTIFS(Sta!$A:$A,$A244,Sta!$I:$I,"&gt;1.5")/$B244</f>
        <v>#DIV/0!</v>
      </c>
      <c r="V244" s="7" t="e">
        <f>COUNTIFS(Sta!$B:$B,$A244,Sta!$K:$K,"&gt;1.5")/$C244</f>
        <v>#DIV/0!</v>
      </c>
    </row>
    <row r="245" spans="1:22" x14ac:dyDescent="0.3">
      <c r="A245" s="62" t="s">
        <v>146</v>
      </c>
      <c r="B245" s="9">
        <f>COUNTIF(Sta!A:A,A245)</f>
        <v>0</v>
      </c>
      <c r="C245" s="4">
        <f>COUNTIF(Sta!B:B,A245)</f>
        <v>0</v>
      </c>
      <c r="D245" s="4">
        <f t="shared" si="8"/>
        <v>0</v>
      </c>
      <c r="E245" s="12" t="e">
        <f>(COUNTIFS(Sta!$A:$A,$A245,Sta!$L:$L,"&gt;0.5") +COUNTIFS(Sta!$B:$B,$A245,Sta!$L:$L,"&gt;0.5"))/$D245</f>
        <v>#DIV/0!</v>
      </c>
      <c r="F245" s="7" t="e">
        <f>COUNTIFS(Sta!$A:$A,$A245,Sta!$L:$L,"&gt;0.5")/$B245</f>
        <v>#DIV/0!</v>
      </c>
      <c r="G245" s="7" t="e">
        <f>COUNTIFS(Sta!$B:$B,$A245,Sta!$L:$L,"&gt;0.5")/$C245</f>
        <v>#DIV/0!</v>
      </c>
      <c r="H245" s="12" t="e">
        <f>(COUNTIFS(Sta!$A:$A,$A245,Sta!$L:$L,"&gt;1.5") +COUNTIFS(Sta!$B:$B,$A245,Sta!$L:$L,"&gt;1.5"))/$D245</f>
        <v>#DIV/0!</v>
      </c>
      <c r="I245" s="7" t="e">
        <f>COUNTIFS(Sta!$A:$A,$A245,Sta!$L:$L,"&gt;1.5")/$B245</f>
        <v>#DIV/0!</v>
      </c>
      <c r="J245" s="7" t="e">
        <f>COUNTIFS(Sta!$B:$B,$A245,Sta!$L:$L,"&gt;1.5")/$C245</f>
        <v>#DIV/0!</v>
      </c>
      <c r="K245" s="12" t="e">
        <f>(COUNTIFS(Sta!$A:$A,$A245,Sta!$H:$H,"&gt;0.5") +COUNTIFS(Sta!$B:$B,$A245,Sta!$J:$J,"&gt;0.5"))/$D245</f>
        <v>#DIV/0!</v>
      </c>
      <c r="L245" s="7" t="e">
        <f>COUNTIFS(Sta!$A:$A,$A245,Sta!$H:$H,"&gt;0.5")/$B245</f>
        <v>#DIV/0!</v>
      </c>
      <c r="M245" s="7" t="e">
        <f>COUNTIFS(Sta!$B:$B,$A245,Sta!$J:$J,"&gt;0.5")/$C245</f>
        <v>#DIV/0!</v>
      </c>
      <c r="N245" s="12" t="e">
        <f>(COUNTIFS(Sta!$A:$A,$A245,Sta!$H:$H,"&gt;1.5") +COUNTIFS(Sta!$B:$B,$A245,Sta!$J:$J,"&gt;1.5"))/$D245</f>
        <v>#DIV/0!</v>
      </c>
      <c r="O245" s="7" t="e">
        <f>COUNTIFS(Sta!$A:$A,$A245,Sta!$H:$H,"&gt;1.5")/$B245</f>
        <v>#DIV/0!</v>
      </c>
      <c r="P245" s="7" t="e">
        <f>COUNTIFS(Sta!$B:$B,$A245,Sta!$J:$J,"&gt;1.5")/$C245</f>
        <v>#DIV/0!</v>
      </c>
      <c r="Q245" s="12" t="e">
        <f>(COUNTIFS(Sta!$A:$A,$A245,Sta!$I:$I,"&gt;0.5") +COUNTIFS(Sta!$B:$B,$A245,Sta!$K:$K,"&gt;0.5"))/$D245</f>
        <v>#DIV/0!</v>
      </c>
      <c r="R245" s="7" t="e">
        <f>COUNTIFS(Sta!$A:$A,$A245,Sta!$I:$I,"&gt;0.5")/$B245</f>
        <v>#DIV/0!</v>
      </c>
      <c r="S245" s="7" t="e">
        <f>COUNTIFS(Sta!$B:$B,$A245,Sta!$K:$K,"&gt;0.5")/$C245</f>
        <v>#DIV/0!</v>
      </c>
      <c r="T245" s="12" t="e">
        <f>(COUNTIFS(Sta!$A:$A,$A245,Sta!$I:$I,"&gt;1.5") +COUNTIFS(Sta!$B:$B,$A245,Sta!$K:$K,"&gt;1.5"))/$D245</f>
        <v>#DIV/0!</v>
      </c>
      <c r="U245" s="7" t="e">
        <f>COUNTIFS(Sta!$A:$A,$A245,Sta!$I:$I,"&gt;1.5")/$B245</f>
        <v>#DIV/0!</v>
      </c>
      <c r="V245" s="7" t="e">
        <f>COUNTIFS(Sta!$B:$B,$A245,Sta!$K:$K,"&gt;1.5")/$C245</f>
        <v>#DIV/0!</v>
      </c>
    </row>
    <row r="246" spans="1:22" x14ac:dyDescent="0.3">
      <c r="A246" s="62" t="s">
        <v>140</v>
      </c>
      <c r="B246" s="9">
        <f>COUNTIF(Sta!A:A,A246)</f>
        <v>0</v>
      </c>
      <c r="C246" s="4">
        <f>COUNTIF(Sta!B:B,A246)</f>
        <v>0</v>
      </c>
      <c r="D246" s="4">
        <f t="shared" si="8"/>
        <v>0</v>
      </c>
      <c r="E246" s="12" t="e">
        <f>(COUNTIFS(Sta!$A:$A,$A246,Sta!$L:$L,"&gt;0.5") +COUNTIFS(Sta!$B:$B,$A246,Sta!$L:$L,"&gt;0.5"))/$D246</f>
        <v>#DIV/0!</v>
      </c>
      <c r="F246" s="7" t="e">
        <f>COUNTIFS(Sta!$A:$A,$A246,Sta!$L:$L,"&gt;0.5")/$B246</f>
        <v>#DIV/0!</v>
      </c>
      <c r="G246" s="7" t="e">
        <f>COUNTIFS(Sta!$B:$B,$A246,Sta!$L:$L,"&gt;0.5")/$C246</f>
        <v>#DIV/0!</v>
      </c>
      <c r="H246" s="12" t="e">
        <f>(COUNTIFS(Sta!$A:$A,$A246,Sta!$L:$L,"&gt;1.5") +COUNTIFS(Sta!$B:$B,$A246,Sta!$L:$L,"&gt;1.5"))/$D246</f>
        <v>#DIV/0!</v>
      </c>
      <c r="I246" s="7" t="e">
        <f>COUNTIFS(Sta!$A:$A,$A246,Sta!$L:$L,"&gt;1.5")/$B246</f>
        <v>#DIV/0!</v>
      </c>
      <c r="J246" s="7" t="e">
        <f>COUNTIFS(Sta!$B:$B,$A246,Sta!$L:$L,"&gt;1.5")/$C246</f>
        <v>#DIV/0!</v>
      </c>
      <c r="K246" s="12" t="e">
        <f>(COUNTIFS(Sta!$A:$A,$A246,Sta!$H:$H,"&gt;0.5") +COUNTIFS(Sta!$B:$B,$A246,Sta!$J:$J,"&gt;0.5"))/$D246</f>
        <v>#DIV/0!</v>
      </c>
      <c r="L246" s="7" t="e">
        <f>COUNTIFS(Sta!$A:$A,$A246,Sta!$H:$H,"&gt;0.5")/$B246</f>
        <v>#DIV/0!</v>
      </c>
      <c r="M246" s="7" t="e">
        <f>COUNTIFS(Sta!$B:$B,$A246,Sta!$J:$J,"&gt;0.5")/$C246</f>
        <v>#DIV/0!</v>
      </c>
      <c r="N246" s="12" t="e">
        <f>(COUNTIFS(Sta!$A:$A,$A246,Sta!$H:$H,"&gt;1.5") +COUNTIFS(Sta!$B:$B,$A246,Sta!$J:$J,"&gt;1.5"))/$D246</f>
        <v>#DIV/0!</v>
      </c>
      <c r="O246" s="7" t="e">
        <f>COUNTIFS(Sta!$A:$A,$A246,Sta!$H:$H,"&gt;1.5")/$B246</f>
        <v>#DIV/0!</v>
      </c>
      <c r="P246" s="7" t="e">
        <f>COUNTIFS(Sta!$B:$B,$A246,Sta!$J:$J,"&gt;1.5")/$C246</f>
        <v>#DIV/0!</v>
      </c>
      <c r="Q246" s="12" t="e">
        <f>(COUNTIFS(Sta!$A:$A,$A246,Sta!$I:$I,"&gt;0.5") +COUNTIFS(Sta!$B:$B,$A246,Sta!$K:$K,"&gt;0.5"))/$D246</f>
        <v>#DIV/0!</v>
      </c>
      <c r="R246" s="7" t="e">
        <f>COUNTIFS(Sta!$A:$A,$A246,Sta!$I:$I,"&gt;0.5")/$B246</f>
        <v>#DIV/0!</v>
      </c>
      <c r="S246" s="7" t="e">
        <f>COUNTIFS(Sta!$B:$B,$A246,Sta!$K:$K,"&gt;0.5")/$C246</f>
        <v>#DIV/0!</v>
      </c>
      <c r="T246" s="12" t="e">
        <f>(COUNTIFS(Sta!$A:$A,$A246,Sta!$I:$I,"&gt;1.5") +COUNTIFS(Sta!$B:$B,$A246,Sta!$K:$K,"&gt;1.5"))/$D246</f>
        <v>#DIV/0!</v>
      </c>
      <c r="U246" s="7" t="e">
        <f>COUNTIFS(Sta!$A:$A,$A246,Sta!$I:$I,"&gt;1.5")/$B246</f>
        <v>#DIV/0!</v>
      </c>
      <c r="V246" s="7" t="e">
        <f>COUNTIFS(Sta!$B:$B,$A246,Sta!$K:$K,"&gt;1.5")/$C246</f>
        <v>#DIV/0!</v>
      </c>
    </row>
    <row r="247" spans="1:22" x14ac:dyDescent="0.3">
      <c r="A247" s="62" t="s">
        <v>134</v>
      </c>
      <c r="B247" s="9">
        <f>COUNTIF(Sta!A:A,A247)</f>
        <v>0</v>
      </c>
      <c r="C247" s="4">
        <f>COUNTIF(Sta!B:B,A247)</f>
        <v>0</v>
      </c>
      <c r="D247" s="4">
        <f t="shared" si="8"/>
        <v>0</v>
      </c>
      <c r="E247" s="12" t="e">
        <f>(COUNTIFS(Sta!$A:$A,$A247,Sta!$L:$L,"&gt;0.5") +COUNTIFS(Sta!$B:$B,$A247,Sta!$L:$L,"&gt;0.5"))/$D247</f>
        <v>#DIV/0!</v>
      </c>
      <c r="F247" s="7" t="e">
        <f>COUNTIFS(Sta!$A:$A,$A247,Sta!$L:$L,"&gt;0.5")/$B247</f>
        <v>#DIV/0!</v>
      </c>
      <c r="G247" s="7" t="e">
        <f>COUNTIFS(Sta!$B:$B,$A247,Sta!$L:$L,"&gt;0.5")/$C247</f>
        <v>#DIV/0!</v>
      </c>
      <c r="H247" s="12" t="e">
        <f>(COUNTIFS(Sta!$A:$A,$A247,Sta!$L:$L,"&gt;1.5") +COUNTIFS(Sta!$B:$B,$A247,Sta!$L:$L,"&gt;1.5"))/$D247</f>
        <v>#DIV/0!</v>
      </c>
      <c r="I247" s="7" t="e">
        <f>COUNTIFS(Sta!$A:$A,$A247,Sta!$L:$L,"&gt;1.5")/$B247</f>
        <v>#DIV/0!</v>
      </c>
      <c r="J247" s="7" t="e">
        <f>COUNTIFS(Sta!$B:$B,$A247,Sta!$L:$L,"&gt;1.5")/$C247</f>
        <v>#DIV/0!</v>
      </c>
      <c r="K247" s="12" t="e">
        <f>(COUNTIFS(Sta!$A:$A,$A247,Sta!$H:$H,"&gt;0.5") +COUNTIFS(Sta!$B:$B,$A247,Sta!$J:$J,"&gt;0.5"))/$D247</f>
        <v>#DIV/0!</v>
      </c>
      <c r="L247" s="7" t="e">
        <f>COUNTIFS(Sta!$A:$A,$A247,Sta!$H:$H,"&gt;0.5")/$B247</f>
        <v>#DIV/0!</v>
      </c>
      <c r="M247" s="7" t="e">
        <f>COUNTIFS(Sta!$B:$B,$A247,Sta!$J:$J,"&gt;0.5")/$C247</f>
        <v>#DIV/0!</v>
      </c>
      <c r="N247" s="12" t="e">
        <f>(COUNTIFS(Sta!$A:$A,$A247,Sta!$H:$H,"&gt;1.5") +COUNTIFS(Sta!$B:$B,$A247,Sta!$J:$J,"&gt;1.5"))/$D247</f>
        <v>#DIV/0!</v>
      </c>
      <c r="O247" s="7" t="e">
        <f>COUNTIFS(Sta!$A:$A,$A247,Sta!$H:$H,"&gt;1.5")/$B247</f>
        <v>#DIV/0!</v>
      </c>
      <c r="P247" s="7" t="e">
        <f>COUNTIFS(Sta!$B:$B,$A247,Sta!$J:$J,"&gt;1.5")/$C247</f>
        <v>#DIV/0!</v>
      </c>
      <c r="Q247" s="12" t="e">
        <f>(COUNTIFS(Sta!$A:$A,$A247,Sta!$I:$I,"&gt;0.5") +COUNTIFS(Sta!$B:$B,$A247,Sta!$K:$K,"&gt;0.5"))/$D247</f>
        <v>#DIV/0!</v>
      </c>
      <c r="R247" s="7" t="e">
        <f>COUNTIFS(Sta!$A:$A,$A247,Sta!$I:$I,"&gt;0.5")/$B247</f>
        <v>#DIV/0!</v>
      </c>
      <c r="S247" s="7" t="e">
        <f>COUNTIFS(Sta!$B:$B,$A247,Sta!$K:$K,"&gt;0.5")/$C247</f>
        <v>#DIV/0!</v>
      </c>
      <c r="T247" s="12" t="e">
        <f>(COUNTIFS(Sta!$A:$A,$A247,Sta!$I:$I,"&gt;1.5") +COUNTIFS(Sta!$B:$B,$A247,Sta!$K:$K,"&gt;1.5"))/$D247</f>
        <v>#DIV/0!</v>
      </c>
      <c r="U247" s="7" t="e">
        <f>COUNTIFS(Sta!$A:$A,$A247,Sta!$I:$I,"&gt;1.5")/$B247</f>
        <v>#DIV/0!</v>
      </c>
      <c r="V247" s="7" t="e">
        <f>COUNTIFS(Sta!$B:$B,$A247,Sta!$K:$K,"&gt;1.5")/$C247</f>
        <v>#DIV/0!</v>
      </c>
    </row>
    <row r="248" spans="1:22" x14ac:dyDescent="0.3">
      <c r="A248" s="62" t="s">
        <v>148</v>
      </c>
      <c r="B248" s="9">
        <f>COUNTIF(Sta!A:A,A248)</f>
        <v>0</v>
      </c>
      <c r="C248" s="4">
        <f>COUNTIF(Sta!B:B,A248)</f>
        <v>0</v>
      </c>
      <c r="D248" s="4">
        <f t="shared" si="8"/>
        <v>0</v>
      </c>
      <c r="E248" s="12" t="e">
        <f>(COUNTIFS(Sta!$A:$A,$A248,Sta!$L:$L,"&gt;0.5") +COUNTIFS(Sta!$B:$B,$A248,Sta!$L:$L,"&gt;0.5"))/$D248</f>
        <v>#DIV/0!</v>
      </c>
      <c r="F248" s="7" t="e">
        <f>COUNTIFS(Sta!$A:$A,$A248,Sta!$L:$L,"&gt;0.5")/$B248</f>
        <v>#DIV/0!</v>
      </c>
      <c r="G248" s="7" t="e">
        <f>COUNTIFS(Sta!$B:$B,$A248,Sta!$L:$L,"&gt;0.5")/$C248</f>
        <v>#DIV/0!</v>
      </c>
      <c r="H248" s="12" t="e">
        <f>(COUNTIFS(Sta!$A:$A,$A248,Sta!$L:$L,"&gt;1.5") +COUNTIFS(Sta!$B:$B,$A248,Sta!$L:$L,"&gt;1.5"))/$D248</f>
        <v>#DIV/0!</v>
      </c>
      <c r="I248" s="7" t="e">
        <f>COUNTIFS(Sta!$A:$A,$A248,Sta!$L:$L,"&gt;1.5")/$B248</f>
        <v>#DIV/0!</v>
      </c>
      <c r="J248" s="7" t="e">
        <f>COUNTIFS(Sta!$B:$B,$A248,Sta!$L:$L,"&gt;1.5")/$C248</f>
        <v>#DIV/0!</v>
      </c>
      <c r="K248" s="12" t="e">
        <f>(COUNTIFS(Sta!$A:$A,$A248,Sta!$H:$H,"&gt;0.5") +COUNTIFS(Sta!$B:$B,$A248,Sta!$J:$J,"&gt;0.5"))/$D248</f>
        <v>#DIV/0!</v>
      </c>
      <c r="L248" s="7" t="e">
        <f>COUNTIFS(Sta!$A:$A,$A248,Sta!$H:$H,"&gt;0.5")/$B248</f>
        <v>#DIV/0!</v>
      </c>
      <c r="M248" s="7" t="e">
        <f>COUNTIFS(Sta!$B:$B,$A248,Sta!$J:$J,"&gt;0.5")/$C248</f>
        <v>#DIV/0!</v>
      </c>
      <c r="N248" s="12" t="e">
        <f>(COUNTIFS(Sta!$A:$A,$A248,Sta!$H:$H,"&gt;1.5") +COUNTIFS(Sta!$B:$B,$A248,Sta!$J:$J,"&gt;1.5"))/$D248</f>
        <v>#DIV/0!</v>
      </c>
      <c r="O248" s="7" t="e">
        <f>COUNTIFS(Sta!$A:$A,$A248,Sta!$H:$H,"&gt;1.5")/$B248</f>
        <v>#DIV/0!</v>
      </c>
      <c r="P248" s="7" t="e">
        <f>COUNTIFS(Sta!$B:$B,$A248,Sta!$J:$J,"&gt;1.5")/$C248</f>
        <v>#DIV/0!</v>
      </c>
      <c r="Q248" s="12" t="e">
        <f>(COUNTIFS(Sta!$A:$A,$A248,Sta!$I:$I,"&gt;0.5") +COUNTIFS(Sta!$B:$B,$A248,Sta!$K:$K,"&gt;0.5"))/$D248</f>
        <v>#DIV/0!</v>
      </c>
      <c r="R248" s="7" t="e">
        <f>COUNTIFS(Sta!$A:$A,$A248,Sta!$I:$I,"&gt;0.5")/$B248</f>
        <v>#DIV/0!</v>
      </c>
      <c r="S248" s="7" t="e">
        <f>COUNTIFS(Sta!$B:$B,$A248,Sta!$K:$K,"&gt;0.5")/$C248</f>
        <v>#DIV/0!</v>
      </c>
      <c r="T248" s="12" t="e">
        <f>(COUNTIFS(Sta!$A:$A,$A248,Sta!$I:$I,"&gt;1.5") +COUNTIFS(Sta!$B:$B,$A248,Sta!$K:$K,"&gt;1.5"))/$D248</f>
        <v>#DIV/0!</v>
      </c>
      <c r="U248" s="7" t="e">
        <f>COUNTIFS(Sta!$A:$A,$A248,Sta!$I:$I,"&gt;1.5")/$B248</f>
        <v>#DIV/0!</v>
      </c>
      <c r="V248" s="7" t="e">
        <f>COUNTIFS(Sta!$B:$B,$A248,Sta!$K:$K,"&gt;1.5")/$C248</f>
        <v>#DIV/0!</v>
      </c>
    </row>
    <row r="249" spans="1:22" x14ac:dyDescent="0.3">
      <c r="A249" s="62" t="s">
        <v>136</v>
      </c>
      <c r="B249" s="9">
        <f>COUNTIF(Sta!A:A,A249)</f>
        <v>0</v>
      </c>
      <c r="C249" s="4">
        <f>COUNTIF(Sta!B:B,A249)</f>
        <v>0</v>
      </c>
      <c r="D249" s="4">
        <f t="shared" si="8"/>
        <v>0</v>
      </c>
      <c r="E249" s="12" t="e">
        <f>(COUNTIFS(Sta!$A:$A,$A249,Sta!$L:$L,"&gt;0.5") +COUNTIFS(Sta!$B:$B,$A249,Sta!$L:$L,"&gt;0.5"))/$D249</f>
        <v>#DIV/0!</v>
      </c>
      <c r="F249" s="7" t="e">
        <f>COUNTIFS(Sta!$A:$A,$A249,Sta!$L:$L,"&gt;0.5")/$B249</f>
        <v>#DIV/0!</v>
      </c>
      <c r="G249" s="7" t="e">
        <f>COUNTIFS(Sta!$B:$B,$A249,Sta!$L:$L,"&gt;0.5")/$C249</f>
        <v>#DIV/0!</v>
      </c>
      <c r="H249" s="12" t="e">
        <f>(COUNTIFS(Sta!$A:$A,$A249,Sta!$L:$L,"&gt;1.5") +COUNTIFS(Sta!$B:$B,$A249,Sta!$L:$L,"&gt;1.5"))/$D249</f>
        <v>#DIV/0!</v>
      </c>
      <c r="I249" s="7" t="e">
        <f>COUNTIFS(Sta!$A:$A,$A249,Sta!$L:$L,"&gt;1.5")/$B249</f>
        <v>#DIV/0!</v>
      </c>
      <c r="J249" s="7" t="e">
        <f>COUNTIFS(Sta!$B:$B,$A249,Sta!$L:$L,"&gt;1.5")/$C249</f>
        <v>#DIV/0!</v>
      </c>
      <c r="K249" s="12" t="e">
        <f>(COUNTIFS(Sta!$A:$A,$A249,Sta!$H:$H,"&gt;0.5") +COUNTIFS(Sta!$B:$B,$A249,Sta!$J:$J,"&gt;0.5"))/$D249</f>
        <v>#DIV/0!</v>
      </c>
      <c r="L249" s="7" t="e">
        <f>COUNTIFS(Sta!$A:$A,$A249,Sta!$H:$H,"&gt;0.5")/$B249</f>
        <v>#DIV/0!</v>
      </c>
      <c r="M249" s="7" t="e">
        <f>COUNTIFS(Sta!$B:$B,$A249,Sta!$J:$J,"&gt;0.5")/$C249</f>
        <v>#DIV/0!</v>
      </c>
      <c r="N249" s="12" t="e">
        <f>(COUNTIFS(Sta!$A:$A,$A249,Sta!$H:$H,"&gt;1.5") +COUNTIFS(Sta!$B:$B,$A249,Sta!$J:$J,"&gt;1.5"))/$D249</f>
        <v>#DIV/0!</v>
      </c>
      <c r="O249" s="7" t="e">
        <f>COUNTIFS(Sta!$A:$A,$A249,Sta!$H:$H,"&gt;1.5")/$B249</f>
        <v>#DIV/0!</v>
      </c>
      <c r="P249" s="7" t="e">
        <f>COUNTIFS(Sta!$B:$B,$A249,Sta!$J:$J,"&gt;1.5")/$C249</f>
        <v>#DIV/0!</v>
      </c>
      <c r="Q249" s="12" t="e">
        <f>(COUNTIFS(Sta!$A:$A,$A249,Sta!$I:$I,"&gt;0.5") +COUNTIFS(Sta!$B:$B,$A249,Sta!$K:$K,"&gt;0.5"))/$D249</f>
        <v>#DIV/0!</v>
      </c>
      <c r="R249" s="7" t="e">
        <f>COUNTIFS(Sta!$A:$A,$A249,Sta!$I:$I,"&gt;0.5")/$B249</f>
        <v>#DIV/0!</v>
      </c>
      <c r="S249" s="7" t="e">
        <f>COUNTIFS(Sta!$B:$B,$A249,Sta!$K:$K,"&gt;0.5")/$C249</f>
        <v>#DIV/0!</v>
      </c>
      <c r="T249" s="12" t="e">
        <f>(COUNTIFS(Sta!$A:$A,$A249,Sta!$I:$I,"&gt;1.5") +COUNTIFS(Sta!$B:$B,$A249,Sta!$K:$K,"&gt;1.5"))/$D249</f>
        <v>#DIV/0!</v>
      </c>
      <c r="U249" s="7" t="e">
        <f>COUNTIFS(Sta!$A:$A,$A249,Sta!$I:$I,"&gt;1.5")/$B249</f>
        <v>#DIV/0!</v>
      </c>
      <c r="V249" s="7" t="e">
        <f>COUNTIFS(Sta!$B:$B,$A249,Sta!$K:$K,"&gt;1.5")/$C249</f>
        <v>#DIV/0!</v>
      </c>
    </row>
    <row r="250" spans="1:22" x14ac:dyDescent="0.3">
      <c r="A250" s="62" t="s">
        <v>135</v>
      </c>
      <c r="B250" s="9">
        <f>COUNTIF(Sta!A:A,A250)</f>
        <v>0</v>
      </c>
      <c r="C250" s="4">
        <f>COUNTIF(Sta!B:B,A250)</f>
        <v>0</v>
      </c>
      <c r="D250" s="4">
        <f t="shared" si="8"/>
        <v>0</v>
      </c>
      <c r="E250" s="12" t="e">
        <f>(COUNTIFS(Sta!$A:$A,$A250,Sta!$L:$L,"&gt;0.5") +COUNTIFS(Sta!$B:$B,$A250,Sta!$L:$L,"&gt;0.5"))/$D250</f>
        <v>#DIV/0!</v>
      </c>
      <c r="F250" s="7" t="e">
        <f>COUNTIFS(Sta!$A:$A,$A250,Sta!$L:$L,"&gt;0.5")/$B250</f>
        <v>#DIV/0!</v>
      </c>
      <c r="G250" s="7" t="e">
        <f>COUNTIFS(Sta!$B:$B,$A250,Sta!$L:$L,"&gt;0.5")/$C250</f>
        <v>#DIV/0!</v>
      </c>
      <c r="H250" s="12" t="e">
        <f>(COUNTIFS(Sta!$A:$A,$A250,Sta!$L:$L,"&gt;1.5") +COUNTIFS(Sta!$B:$B,$A250,Sta!$L:$L,"&gt;1.5"))/$D250</f>
        <v>#DIV/0!</v>
      </c>
      <c r="I250" s="7" t="e">
        <f>COUNTIFS(Sta!$A:$A,$A250,Sta!$L:$L,"&gt;1.5")/$B250</f>
        <v>#DIV/0!</v>
      </c>
      <c r="J250" s="7" t="e">
        <f>COUNTIFS(Sta!$B:$B,$A250,Sta!$L:$L,"&gt;1.5")/$C250</f>
        <v>#DIV/0!</v>
      </c>
      <c r="K250" s="12" t="e">
        <f>(COUNTIFS(Sta!$A:$A,$A250,Sta!$H:$H,"&gt;0.5") +COUNTIFS(Sta!$B:$B,$A250,Sta!$J:$J,"&gt;0.5"))/$D250</f>
        <v>#DIV/0!</v>
      </c>
      <c r="L250" s="7" t="e">
        <f>COUNTIFS(Sta!$A:$A,$A250,Sta!$H:$H,"&gt;0.5")/$B250</f>
        <v>#DIV/0!</v>
      </c>
      <c r="M250" s="7" t="e">
        <f>COUNTIFS(Sta!$B:$B,$A250,Sta!$J:$J,"&gt;0.5")/$C250</f>
        <v>#DIV/0!</v>
      </c>
      <c r="N250" s="12" t="e">
        <f>(COUNTIFS(Sta!$A:$A,$A250,Sta!$H:$H,"&gt;1.5") +COUNTIFS(Sta!$B:$B,$A250,Sta!$J:$J,"&gt;1.5"))/$D250</f>
        <v>#DIV/0!</v>
      </c>
      <c r="O250" s="7" t="e">
        <f>COUNTIFS(Sta!$A:$A,$A250,Sta!$H:$H,"&gt;1.5")/$B250</f>
        <v>#DIV/0!</v>
      </c>
      <c r="P250" s="7" t="e">
        <f>COUNTIFS(Sta!$B:$B,$A250,Sta!$J:$J,"&gt;1.5")/$C250</f>
        <v>#DIV/0!</v>
      </c>
      <c r="Q250" s="12" t="e">
        <f>(COUNTIFS(Sta!$A:$A,$A250,Sta!$I:$I,"&gt;0.5") +COUNTIFS(Sta!$B:$B,$A250,Sta!$K:$K,"&gt;0.5"))/$D250</f>
        <v>#DIV/0!</v>
      </c>
      <c r="R250" s="7" t="e">
        <f>COUNTIFS(Sta!$A:$A,$A250,Sta!$I:$I,"&gt;0.5")/$B250</f>
        <v>#DIV/0!</v>
      </c>
      <c r="S250" s="7" t="e">
        <f>COUNTIFS(Sta!$B:$B,$A250,Sta!$K:$K,"&gt;0.5")/$C250</f>
        <v>#DIV/0!</v>
      </c>
      <c r="T250" s="12" t="e">
        <f>(COUNTIFS(Sta!$A:$A,$A250,Sta!$I:$I,"&gt;1.5") +COUNTIFS(Sta!$B:$B,$A250,Sta!$K:$K,"&gt;1.5"))/$D250</f>
        <v>#DIV/0!</v>
      </c>
      <c r="U250" s="7" t="e">
        <f>COUNTIFS(Sta!$A:$A,$A250,Sta!$I:$I,"&gt;1.5")/$B250</f>
        <v>#DIV/0!</v>
      </c>
      <c r="V250" s="7" t="e">
        <f>COUNTIFS(Sta!$B:$B,$A250,Sta!$K:$K,"&gt;1.5")/$C250</f>
        <v>#DIV/0!</v>
      </c>
    </row>
    <row r="251" spans="1:22" x14ac:dyDescent="0.3">
      <c r="A251" s="62" t="s">
        <v>149</v>
      </c>
      <c r="B251" s="9">
        <f>COUNTIF(Sta!A:A,A251)</f>
        <v>0</v>
      </c>
      <c r="C251" s="4">
        <f>COUNTIF(Sta!B:B,A251)</f>
        <v>0</v>
      </c>
      <c r="D251" s="4">
        <f t="shared" si="8"/>
        <v>0</v>
      </c>
      <c r="E251" s="12" t="e">
        <f>(COUNTIFS(Sta!$A:$A,$A251,Sta!$L:$L,"&gt;0.5") +COUNTIFS(Sta!$B:$B,$A251,Sta!$L:$L,"&gt;0.5"))/$D251</f>
        <v>#DIV/0!</v>
      </c>
      <c r="F251" s="7" t="e">
        <f>COUNTIFS(Sta!$A:$A,$A251,Sta!$L:$L,"&gt;0.5")/$B251</f>
        <v>#DIV/0!</v>
      </c>
      <c r="G251" s="7" t="e">
        <f>COUNTIFS(Sta!$B:$B,$A251,Sta!$L:$L,"&gt;0.5")/$C251</f>
        <v>#DIV/0!</v>
      </c>
      <c r="H251" s="12" t="e">
        <f>(COUNTIFS(Sta!$A:$A,$A251,Sta!$L:$L,"&gt;1.5") +COUNTIFS(Sta!$B:$B,$A251,Sta!$L:$L,"&gt;1.5"))/$D251</f>
        <v>#DIV/0!</v>
      </c>
      <c r="I251" s="7" t="e">
        <f>COUNTIFS(Sta!$A:$A,$A251,Sta!$L:$L,"&gt;1.5")/$B251</f>
        <v>#DIV/0!</v>
      </c>
      <c r="J251" s="7" t="e">
        <f>COUNTIFS(Sta!$B:$B,$A251,Sta!$L:$L,"&gt;1.5")/$C251</f>
        <v>#DIV/0!</v>
      </c>
      <c r="K251" s="12" t="e">
        <f>(COUNTIFS(Sta!$A:$A,$A251,Sta!$H:$H,"&gt;0.5") +COUNTIFS(Sta!$B:$B,$A251,Sta!$J:$J,"&gt;0.5"))/$D251</f>
        <v>#DIV/0!</v>
      </c>
      <c r="L251" s="7" t="e">
        <f>COUNTIFS(Sta!$A:$A,$A251,Sta!$H:$H,"&gt;0.5")/$B251</f>
        <v>#DIV/0!</v>
      </c>
      <c r="M251" s="7" t="e">
        <f>COUNTIFS(Sta!$B:$B,$A251,Sta!$J:$J,"&gt;0.5")/$C251</f>
        <v>#DIV/0!</v>
      </c>
      <c r="N251" s="12" t="e">
        <f>(COUNTIFS(Sta!$A:$A,$A251,Sta!$H:$H,"&gt;1.5") +COUNTIFS(Sta!$B:$B,$A251,Sta!$J:$J,"&gt;1.5"))/$D251</f>
        <v>#DIV/0!</v>
      </c>
      <c r="O251" s="7" t="e">
        <f>COUNTIFS(Sta!$A:$A,$A251,Sta!$H:$H,"&gt;1.5")/$B251</f>
        <v>#DIV/0!</v>
      </c>
      <c r="P251" s="7" t="e">
        <f>COUNTIFS(Sta!$B:$B,$A251,Sta!$J:$J,"&gt;1.5")/$C251</f>
        <v>#DIV/0!</v>
      </c>
      <c r="Q251" s="12" t="e">
        <f>(COUNTIFS(Sta!$A:$A,$A251,Sta!$I:$I,"&gt;0.5") +COUNTIFS(Sta!$B:$B,$A251,Sta!$K:$K,"&gt;0.5"))/$D251</f>
        <v>#DIV/0!</v>
      </c>
      <c r="R251" s="7" t="e">
        <f>COUNTIFS(Sta!$A:$A,$A251,Sta!$I:$I,"&gt;0.5")/$B251</f>
        <v>#DIV/0!</v>
      </c>
      <c r="S251" s="7" t="e">
        <f>COUNTIFS(Sta!$B:$B,$A251,Sta!$K:$K,"&gt;0.5")/$C251</f>
        <v>#DIV/0!</v>
      </c>
      <c r="T251" s="12" t="e">
        <f>(COUNTIFS(Sta!$A:$A,$A251,Sta!$I:$I,"&gt;1.5") +COUNTIFS(Sta!$B:$B,$A251,Sta!$K:$K,"&gt;1.5"))/$D251</f>
        <v>#DIV/0!</v>
      </c>
      <c r="U251" s="7" t="e">
        <f>COUNTIFS(Sta!$A:$A,$A251,Sta!$I:$I,"&gt;1.5")/$B251</f>
        <v>#DIV/0!</v>
      </c>
      <c r="V251" s="7" t="e">
        <f>COUNTIFS(Sta!$B:$B,$A251,Sta!$K:$K,"&gt;1.5")/$C251</f>
        <v>#DIV/0!</v>
      </c>
    </row>
    <row r="252" spans="1:22" x14ac:dyDescent="0.3">
      <c r="A252" s="62" t="s">
        <v>145</v>
      </c>
      <c r="B252" s="9">
        <f>COUNTIF(Sta!A:A,A252)</f>
        <v>0</v>
      </c>
      <c r="C252" s="4">
        <f>COUNTIF(Sta!B:B,A252)</f>
        <v>0</v>
      </c>
      <c r="D252" s="4">
        <f t="shared" si="8"/>
        <v>0</v>
      </c>
      <c r="E252" s="12" t="e">
        <f>(COUNTIFS(Sta!$A:$A,$A252,Sta!$L:$L,"&gt;0.5") +COUNTIFS(Sta!$B:$B,$A252,Sta!$L:$L,"&gt;0.5"))/$D252</f>
        <v>#DIV/0!</v>
      </c>
      <c r="F252" s="7" t="e">
        <f>COUNTIFS(Sta!$A:$A,$A252,Sta!$L:$L,"&gt;0.5")/$B252</f>
        <v>#DIV/0!</v>
      </c>
      <c r="G252" s="7" t="e">
        <f>COUNTIFS(Sta!$B:$B,$A252,Sta!$L:$L,"&gt;0.5")/$C252</f>
        <v>#DIV/0!</v>
      </c>
      <c r="H252" s="12" t="e">
        <f>(COUNTIFS(Sta!$A:$A,$A252,Sta!$L:$L,"&gt;1.5") +COUNTIFS(Sta!$B:$B,$A252,Sta!$L:$L,"&gt;1.5"))/$D252</f>
        <v>#DIV/0!</v>
      </c>
      <c r="I252" s="7" t="e">
        <f>COUNTIFS(Sta!$A:$A,$A252,Sta!$L:$L,"&gt;1.5")/$B252</f>
        <v>#DIV/0!</v>
      </c>
      <c r="J252" s="7" t="e">
        <f>COUNTIFS(Sta!$B:$B,$A252,Sta!$L:$L,"&gt;1.5")/$C252</f>
        <v>#DIV/0!</v>
      </c>
      <c r="K252" s="12" t="e">
        <f>(COUNTIFS(Sta!$A:$A,$A252,Sta!$H:$H,"&gt;0.5") +COUNTIFS(Sta!$B:$B,$A252,Sta!$J:$J,"&gt;0.5"))/$D252</f>
        <v>#DIV/0!</v>
      </c>
      <c r="L252" s="7" t="e">
        <f>COUNTIFS(Sta!$A:$A,$A252,Sta!$H:$H,"&gt;0.5")/$B252</f>
        <v>#DIV/0!</v>
      </c>
      <c r="M252" s="7" t="e">
        <f>COUNTIFS(Sta!$B:$B,$A252,Sta!$J:$J,"&gt;0.5")/$C252</f>
        <v>#DIV/0!</v>
      </c>
      <c r="N252" s="12" t="e">
        <f>(COUNTIFS(Sta!$A:$A,$A252,Sta!$H:$H,"&gt;1.5") +COUNTIFS(Sta!$B:$B,$A252,Sta!$J:$J,"&gt;1.5"))/$D252</f>
        <v>#DIV/0!</v>
      </c>
      <c r="O252" s="7" t="e">
        <f>COUNTIFS(Sta!$A:$A,$A252,Sta!$H:$H,"&gt;1.5")/$B252</f>
        <v>#DIV/0!</v>
      </c>
      <c r="P252" s="7" t="e">
        <f>COUNTIFS(Sta!$B:$B,$A252,Sta!$J:$J,"&gt;1.5")/$C252</f>
        <v>#DIV/0!</v>
      </c>
      <c r="Q252" s="12" t="e">
        <f>(COUNTIFS(Sta!$A:$A,$A252,Sta!$I:$I,"&gt;0.5") +COUNTIFS(Sta!$B:$B,$A252,Sta!$K:$K,"&gt;0.5"))/$D252</f>
        <v>#DIV/0!</v>
      </c>
      <c r="R252" s="7" t="e">
        <f>COUNTIFS(Sta!$A:$A,$A252,Sta!$I:$I,"&gt;0.5")/$B252</f>
        <v>#DIV/0!</v>
      </c>
      <c r="S252" s="7" t="e">
        <f>COUNTIFS(Sta!$B:$B,$A252,Sta!$K:$K,"&gt;0.5")/$C252</f>
        <v>#DIV/0!</v>
      </c>
      <c r="T252" s="12" t="e">
        <f>(COUNTIFS(Sta!$A:$A,$A252,Sta!$I:$I,"&gt;1.5") +COUNTIFS(Sta!$B:$B,$A252,Sta!$K:$K,"&gt;1.5"))/$D252</f>
        <v>#DIV/0!</v>
      </c>
      <c r="U252" s="7" t="e">
        <f>COUNTIFS(Sta!$A:$A,$A252,Sta!$I:$I,"&gt;1.5")/$B252</f>
        <v>#DIV/0!</v>
      </c>
      <c r="V252" s="7" t="e">
        <f>COUNTIFS(Sta!$B:$B,$A252,Sta!$K:$K,"&gt;1.5")/$C252</f>
        <v>#DIV/0!</v>
      </c>
    </row>
    <row r="253" spans="1:22" x14ac:dyDescent="0.3">
      <c r="A253" s="62" t="s">
        <v>356</v>
      </c>
      <c r="B253" s="9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12" t="e">
        <f>(COUNTIFS(Sta!$A:$A,$A253,Sta!$L:$L,"&gt;0.5") +COUNTIFS(Sta!$B:$B,$A253,Sta!$L:$L,"&gt;0.5"))/$D253</f>
        <v>#DIV/0!</v>
      </c>
      <c r="F253" s="7" t="e">
        <f>COUNTIFS(Sta!$A:$A,$A253,Sta!$L:$L,"&gt;0.5")/$B253</f>
        <v>#DIV/0!</v>
      </c>
      <c r="G253" s="7" t="e">
        <f>COUNTIFS(Sta!$B:$B,$A253,Sta!$L:$L,"&gt;0.5")/$C253</f>
        <v>#DIV/0!</v>
      </c>
      <c r="H253" s="12" t="e">
        <f>(COUNTIFS(Sta!$A:$A,$A253,Sta!$L:$L,"&gt;1.5") +COUNTIFS(Sta!$B:$B,$A253,Sta!$L:$L,"&gt;1.5"))/$D253</f>
        <v>#DIV/0!</v>
      </c>
      <c r="I253" s="7" t="e">
        <f>COUNTIFS(Sta!$A:$A,$A253,Sta!$L:$L,"&gt;1.5")/$B253</f>
        <v>#DIV/0!</v>
      </c>
      <c r="J253" s="7" t="e">
        <f>COUNTIFS(Sta!$B:$B,$A253,Sta!$L:$L,"&gt;1.5")/$C253</f>
        <v>#DIV/0!</v>
      </c>
      <c r="K253" s="12" t="e">
        <f>(COUNTIFS(Sta!$A:$A,$A253,Sta!$H:$H,"&gt;0.5") +COUNTIFS(Sta!$B:$B,$A253,Sta!$J:$J,"&gt;0.5"))/$D253</f>
        <v>#DIV/0!</v>
      </c>
      <c r="L253" s="7" t="e">
        <f>COUNTIFS(Sta!$A:$A,$A253,Sta!$H:$H,"&gt;0.5")/$B253</f>
        <v>#DIV/0!</v>
      </c>
      <c r="M253" s="7" t="e">
        <f>COUNTIFS(Sta!$B:$B,$A253,Sta!$J:$J,"&gt;0.5")/$C253</f>
        <v>#DIV/0!</v>
      </c>
      <c r="N253" s="12" t="e">
        <f>(COUNTIFS(Sta!$A:$A,$A253,Sta!$H:$H,"&gt;1.5") +COUNTIFS(Sta!$B:$B,$A253,Sta!$J:$J,"&gt;1.5"))/$D253</f>
        <v>#DIV/0!</v>
      </c>
      <c r="O253" s="7" t="e">
        <f>COUNTIFS(Sta!$A:$A,$A253,Sta!$H:$H,"&gt;1.5")/$B253</f>
        <v>#DIV/0!</v>
      </c>
      <c r="P253" s="7" t="e">
        <f>COUNTIFS(Sta!$B:$B,$A253,Sta!$J:$J,"&gt;1.5")/$C253</f>
        <v>#DIV/0!</v>
      </c>
      <c r="Q253" s="12" t="e">
        <f>(COUNTIFS(Sta!$A:$A,$A253,Sta!$I:$I,"&gt;0.5") +COUNTIFS(Sta!$B:$B,$A253,Sta!$K:$K,"&gt;0.5"))/$D253</f>
        <v>#DIV/0!</v>
      </c>
      <c r="R253" s="7" t="e">
        <f>COUNTIFS(Sta!$A:$A,$A253,Sta!$I:$I,"&gt;0.5")/$B253</f>
        <v>#DIV/0!</v>
      </c>
      <c r="S253" s="7" t="e">
        <f>COUNTIFS(Sta!$B:$B,$A253,Sta!$K:$K,"&gt;0.5")/$C253</f>
        <v>#DIV/0!</v>
      </c>
      <c r="T253" s="12" t="e">
        <f>(COUNTIFS(Sta!$A:$A,$A253,Sta!$I:$I,"&gt;1.5") +COUNTIFS(Sta!$B:$B,$A253,Sta!$K:$K,"&gt;1.5"))/$D253</f>
        <v>#DIV/0!</v>
      </c>
      <c r="U253" s="7" t="e">
        <f>COUNTIFS(Sta!$A:$A,$A253,Sta!$I:$I,"&gt;1.5")/$B253</f>
        <v>#DIV/0!</v>
      </c>
      <c r="V253" s="7" t="e">
        <f>COUNTIFS(Sta!$B:$B,$A253,Sta!$K:$K,"&gt;1.5")/$C253</f>
        <v>#DIV/0!</v>
      </c>
    </row>
    <row r="254" spans="1:22" x14ac:dyDescent="0.3">
      <c r="A254" s="62" t="s">
        <v>350</v>
      </c>
      <c r="B254" s="9">
        <f>COUNTIF(Sta!A:A,A254)</f>
        <v>0</v>
      </c>
      <c r="C254" s="4">
        <f>COUNTIF(Sta!B:B,A254)</f>
        <v>0</v>
      </c>
      <c r="D254" s="4">
        <f t="shared" si="9"/>
        <v>0</v>
      </c>
      <c r="E254" s="12" t="e">
        <f>(COUNTIFS(Sta!$A:$A,$A254,Sta!$L:$L,"&gt;0.5") +COUNTIFS(Sta!$B:$B,$A254,Sta!$L:$L,"&gt;0.5"))/$D254</f>
        <v>#DIV/0!</v>
      </c>
      <c r="F254" s="7" t="e">
        <f>COUNTIFS(Sta!$A:$A,$A254,Sta!$L:$L,"&gt;0.5")/$B254</f>
        <v>#DIV/0!</v>
      </c>
      <c r="G254" s="7" t="e">
        <f>COUNTIFS(Sta!$B:$B,$A254,Sta!$L:$L,"&gt;0.5")/$C254</f>
        <v>#DIV/0!</v>
      </c>
      <c r="H254" s="12" t="e">
        <f>(COUNTIFS(Sta!$A:$A,$A254,Sta!$L:$L,"&gt;1.5") +COUNTIFS(Sta!$B:$B,$A254,Sta!$L:$L,"&gt;1.5"))/$D254</f>
        <v>#DIV/0!</v>
      </c>
      <c r="I254" s="7" t="e">
        <f>COUNTIFS(Sta!$A:$A,$A254,Sta!$L:$L,"&gt;1.5")/$B254</f>
        <v>#DIV/0!</v>
      </c>
      <c r="J254" s="7" t="e">
        <f>COUNTIFS(Sta!$B:$B,$A254,Sta!$L:$L,"&gt;1.5")/$C254</f>
        <v>#DIV/0!</v>
      </c>
      <c r="K254" s="12" t="e">
        <f>(COUNTIFS(Sta!$A:$A,$A254,Sta!$H:$H,"&gt;0.5") +COUNTIFS(Sta!$B:$B,$A254,Sta!$J:$J,"&gt;0.5"))/$D254</f>
        <v>#DIV/0!</v>
      </c>
      <c r="L254" s="7" t="e">
        <f>COUNTIFS(Sta!$A:$A,$A254,Sta!$H:$H,"&gt;0.5")/$B254</f>
        <v>#DIV/0!</v>
      </c>
      <c r="M254" s="7" t="e">
        <f>COUNTIFS(Sta!$B:$B,$A254,Sta!$J:$J,"&gt;0.5")/$C254</f>
        <v>#DIV/0!</v>
      </c>
      <c r="N254" s="12" t="e">
        <f>(COUNTIFS(Sta!$A:$A,$A254,Sta!$H:$H,"&gt;1.5") +COUNTIFS(Sta!$B:$B,$A254,Sta!$J:$J,"&gt;1.5"))/$D254</f>
        <v>#DIV/0!</v>
      </c>
      <c r="O254" s="7" t="e">
        <f>COUNTIFS(Sta!$A:$A,$A254,Sta!$H:$H,"&gt;1.5")/$B254</f>
        <v>#DIV/0!</v>
      </c>
      <c r="P254" s="7" t="e">
        <f>COUNTIFS(Sta!$B:$B,$A254,Sta!$J:$J,"&gt;1.5")/$C254</f>
        <v>#DIV/0!</v>
      </c>
      <c r="Q254" s="12" t="e">
        <f>(COUNTIFS(Sta!$A:$A,$A254,Sta!$I:$I,"&gt;0.5") +COUNTIFS(Sta!$B:$B,$A254,Sta!$K:$K,"&gt;0.5"))/$D254</f>
        <v>#DIV/0!</v>
      </c>
      <c r="R254" s="7" t="e">
        <f>COUNTIFS(Sta!$A:$A,$A254,Sta!$I:$I,"&gt;0.5")/$B254</f>
        <v>#DIV/0!</v>
      </c>
      <c r="S254" s="7" t="e">
        <f>COUNTIFS(Sta!$B:$B,$A254,Sta!$K:$K,"&gt;0.5")/$C254</f>
        <v>#DIV/0!</v>
      </c>
      <c r="T254" s="12" t="e">
        <f>(COUNTIFS(Sta!$A:$A,$A254,Sta!$I:$I,"&gt;1.5") +COUNTIFS(Sta!$B:$B,$A254,Sta!$K:$K,"&gt;1.5"))/$D254</f>
        <v>#DIV/0!</v>
      </c>
      <c r="U254" s="7" t="e">
        <f>COUNTIFS(Sta!$A:$A,$A254,Sta!$I:$I,"&gt;1.5")/$B254</f>
        <v>#DIV/0!</v>
      </c>
      <c r="V254" s="7" t="e">
        <f>COUNTIFS(Sta!$B:$B,$A254,Sta!$K:$K,"&gt;1.5")/$C254</f>
        <v>#DIV/0!</v>
      </c>
    </row>
    <row r="255" spans="1:22" x14ac:dyDescent="0.3">
      <c r="A255" s="62" t="s">
        <v>355</v>
      </c>
      <c r="B255" s="9">
        <f>COUNTIF(Sta!A:A,A255)</f>
        <v>0</v>
      </c>
      <c r="C255" s="4">
        <f>COUNTIF(Sta!B:B,A255)</f>
        <v>0</v>
      </c>
      <c r="D255" s="4">
        <f t="shared" si="9"/>
        <v>0</v>
      </c>
      <c r="E255" s="12" t="e">
        <f>(COUNTIFS(Sta!$A:$A,$A255,Sta!$L:$L,"&gt;0.5") +COUNTIFS(Sta!$B:$B,$A255,Sta!$L:$L,"&gt;0.5"))/$D255</f>
        <v>#DIV/0!</v>
      </c>
      <c r="F255" s="7" t="e">
        <f>COUNTIFS(Sta!$A:$A,$A255,Sta!$L:$L,"&gt;0.5")/$B255</f>
        <v>#DIV/0!</v>
      </c>
      <c r="G255" s="7" t="e">
        <f>COUNTIFS(Sta!$B:$B,$A255,Sta!$L:$L,"&gt;0.5")/$C255</f>
        <v>#DIV/0!</v>
      </c>
      <c r="H255" s="12" t="e">
        <f>(COUNTIFS(Sta!$A:$A,$A255,Sta!$L:$L,"&gt;1.5") +COUNTIFS(Sta!$B:$B,$A255,Sta!$L:$L,"&gt;1.5"))/$D255</f>
        <v>#DIV/0!</v>
      </c>
      <c r="I255" s="7" t="e">
        <f>COUNTIFS(Sta!$A:$A,$A255,Sta!$L:$L,"&gt;1.5")/$B255</f>
        <v>#DIV/0!</v>
      </c>
      <c r="J255" s="7" t="e">
        <f>COUNTIFS(Sta!$B:$B,$A255,Sta!$L:$L,"&gt;1.5")/$C255</f>
        <v>#DIV/0!</v>
      </c>
      <c r="K255" s="12" t="e">
        <f>(COUNTIFS(Sta!$A:$A,$A255,Sta!$H:$H,"&gt;0.5") +COUNTIFS(Sta!$B:$B,$A255,Sta!$J:$J,"&gt;0.5"))/$D255</f>
        <v>#DIV/0!</v>
      </c>
      <c r="L255" s="7" t="e">
        <f>COUNTIFS(Sta!$A:$A,$A255,Sta!$H:$H,"&gt;0.5")/$B255</f>
        <v>#DIV/0!</v>
      </c>
      <c r="M255" s="7" t="e">
        <f>COUNTIFS(Sta!$B:$B,$A255,Sta!$J:$J,"&gt;0.5")/$C255</f>
        <v>#DIV/0!</v>
      </c>
      <c r="N255" s="12" t="e">
        <f>(COUNTIFS(Sta!$A:$A,$A255,Sta!$H:$H,"&gt;1.5") +COUNTIFS(Sta!$B:$B,$A255,Sta!$J:$J,"&gt;1.5"))/$D255</f>
        <v>#DIV/0!</v>
      </c>
      <c r="O255" s="7" t="e">
        <f>COUNTIFS(Sta!$A:$A,$A255,Sta!$H:$H,"&gt;1.5")/$B255</f>
        <v>#DIV/0!</v>
      </c>
      <c r="P255" s="7" t="e">
        <f>COUNTIFS(Sta!$B:$B,$A255,Sta!$J:$J,"&gt;1.5")/$C255</f>
        <v>#DIV/0!</v>
      </c>
      <c r="Q255" s="12" t="e">
        <f>(COUNTIFS(Sta!$A:$A,$A255,Sta!$I:$I,"&gt;0.5") +COUNTIFS(Sta!$B:$B,$A255,Sta!$K:$K,"&gt;0.5"))/$D255</f>
        <v>#DIV/0!</v>
      </c>
      <c r="R255" s="7" t="e">
        <f>COUNTIFS(Sta!$A:$A,$A255,Sta!$I:$I,"&gt;0.5")/$B255</f>
        <v>#DIV/0!</v>
      </c>
      <c r="S255" s="7" t="e">
        <f>COUNTIFS(Sta!$B:$B,$A255,Sta!$K:$K,"&gt;0.5")/$C255</f>
        <v>#DIV/0!</v>
      </c>
      <c r="T255" s="12" t="e">
        <f>(COUNTIFS(Sta!$A:$A,$A255,Sta!$I:$I,"&gt;1.5") +COUNTIFS(Sta!$B:$B,$A255,Sta!$K:$K,"&gt;1.5"))/$D255</f>
        <v>#DIV/0!</v>
      </c>
      <c r="U255" s="7" t="e">
        <f>COUNTIFS(Sta!$A:$A,$A255,Sta!$I:$I,"&gt;1.5")/$B255</f>
        <v>#DIV/0!</v>
      </c>
      <c r="V255" s="7" t="e">
        <f>COUNTIFS(Sta!$B:$B,$A255,Sta!$K:$K,"&gt;1.5")/$C255</f>
        <v>#DIV/0!</v>
      </c>
    </row>
    <row r="256" spans="1:22" x14ac:dyDescent="0.3">
      <c r="A256" s="62" t="s">
        <v>352</v>
      </c>
      <c r="B256" s="9">
        <f>COUNTIF(Sta!A:A,A256)</f>
        <v>0</v>
      </c>
      <c r="C256" s="4">
        <f>COUNTIF(Sta!B:B,A256)</f>
        <v>0</v>
      </c>
      <c r="D256" s="4">
        <f t="shared" si="9"/>
        <v>0</v>
      </c>
      <c r="E256" s="12" t="e">
        <f>(COUNTIFS(Sta!$A:$A,$A256,Sta!$L:$L,"&gt;0.5") +COUNTIFS(Sta!$B:$B,$A256,Sta!$L:$L,"&gt;0.5"))/$D256</f>
        <v>#DIV/0!</v>
      </c>
      <c r="F256" s="7" t="e">
        <f>COUNTIFS(Sta!$A:$A,$A256,Sta!$L:$L,"&gt;0.5")/$B256</f>
        <v>#DIV/0!</v>
      </c>
      <c r="G256" s="7" t="e">
        <f>COUNTIFS(Sta!$B:$B,$A256,Sta!$L:$L,"&gt;0.5")/$C256</f>
        <v>#DIV/0!</v>
      </c>
      <c r="H256" s="12" t="e">
        <f>(COUNTIFS(Sta!$A:$A,$A256,Sta!$L:$L,"&gt;1.5") +COUNTIFS(Sta!$B:$B,$A256,Sta!$L:$L,"&gt;1.5"))/$D256</f>
        <v>#DIV/0!</v>
      </c>
      <c r="I256" s="7" t="e">
        <f>COUNTIFS(Sta!$A:$A,$A256,Sta!$L:$L,"&gt;1.5")/$B256</f>
        <v>#DIV/0!</v>
      </c>
      <c r="J256" s="7" t="e">
        <f>COUNTIFS(Sta!$B:$B,$A256,Sta!$L:$L,"&gt;1.5")/$C256</f>
        <v>#DIV/0!</v>
      </c>
      <c r="K256" s="12" t="e">
        <f>(COUNTIFS(Sta!$A:$A,$A256,Sta!$H:$H,"&gt;0.5") +COUNTIFS(Sta!$B:$B,$A256,Sta!$J:$J,"&gt;0.5"))/$D256</f>
        <v>#DIV/0!</v>
      </c>
      <c r="L256" s="7" t="e">
        <f>COUNTIFS(Sta!$A:$A,$A256,Sta!$H:$H,"&gt;0.5")/$B256</f>
        <v>#DIV/0!</v>
      </c>
      <c r="M256" s="7" t="e">
        <f>COUNTIFS(Sta!$B:$B,$A256,Sta!$J:$J,"&gt;0.5")/$C256</f>
        <v>#DIV/0!</v>
      </c>
      <c r="N256" s="12" t="e">
        <f>(COUNTIFS(Sta!$A:$A,$A256,Sta!$H:$H,"&gt;1.5") +COUNTIFS(Sta!$B:$B,$A256,Sta!$J:$J,"&gt;1.5"))/$D256</f>
        <v>#DIV/0!</v>
      </c>
      <c r="O256" s="7" t="e">
        <f>COUNTIFS(Sta!$A:$A,$A256,Sta!$H:$H,"&gt;1.5")/$B256</f>
        <v>#DIV/0!</v>
      </c>
      <c r="P256" s="7" t="e">
        <f>COUNTIFS(Sta!$B:$B,$A256,Sta!$J:$J,"&gt;1.5")/$C256</f>
        <v>#DIV/0!</v>
      </c>
      <c r="Q256" s="12" t="e">
        <f>(COUNTIFS(Sta!$A:$A,$A256,Sta!$I:$I,"&gt;0.5") +COUNTIFS(Sta!$B:$B,$A256,Sta!$K:$K,"&gt;0.5"))/$D256</f>
        <v>#DIV/0!</v>
      </c>
      <c r="R256" s="7" t="e">
        <f>COUNTIFS(Sta!$A:$A,$A256,Sta!$I:$I,"&gt;0.5")/$B256</f>
        <v>#DIV/0!</v>
      </c>
      <c r="S256" s="7" t="e">
        <f>COUNTIFS(Sta!$B:$B,$A256,Sta!$K:$K,"&gt;0.5")/$C256</f>
        <v>#DIV/0!</v>
      </c>
      <c r="T256" s="12" t="e">
        <f>(COUNTIFS(Sta!$A:$A,$A256,Sta!$I:$I,"&gt;1.5") +COUNTIFS(Sta!$B:$B,$A256,Sta!$K:$K,"&gt;1.5"))/$D256</f>
        <v>#DIV/0!</v>
      </c>
      <c r="U256" s="7" t="e">
        <f>COUNTIFS(Sta!$A:$A,$A256,Sta!$I:$I,"&gt;1.5")/$B256</f>
        <v>#DIV/0!</v>
      </c>
      <c r="V256" s="7" t="e">
        <f>COUNTIFS(Sta!$B:$B,$A256,Sta!$K:$K,"&gt;1.5")/$C256</f>
        <v>#DIV/0!</v>
      </c>
    </row>
    <row r="257" spans="1:22" x14ac:dyDescent="0.3">
      <c r="A257" s="62" t="s">
        <v>354</v>
      </c>
      <c r="B257" s="9">
        <f>COUNTIF(Sta!A:A,A257)</f>
        <v>0</v>
      </c>
      <c r="C257" s="4">
        <f>COUNTIF(Sta!B:B,A257)</f>
        <v>0</v>
      </c>
      <c r="D257" s="4">
        <f t="shared" si="9"/>
        <v>0</v>
      </c>
      <c r="E257" s="12" t="e">
        <f>(COUNTIFS(Sta!$A:$A,$A257,Sta!$L:$L,"&gt;0.5") +COUNTIFS(Sta!$B:$B,$A257,Sta!$L:$L,"&gt;0.5"))/$D257</f>
        <v>#DIV/0!</v>
      </c>
      <c r="F257" s="7" t="e">
        <f>COUNTIFS(Sta!$A:$A,$A257,Sta!$L:$L,"&gt;0.5")/$B257</f>
        <v>#DIV/0!</v>
      </c>
      <c r="G257" s="7" t="e">
        <f>COUNTIFS(Sta!$B:$B,$A257,Sta!$L:$L,"&gt;0.5")/$C257</f>
        <v>#DIV/0!</v>
      </c>
      <c r="H257" s="12" t="e">
        <f>(COUNTIFS(Sta!$A:$A,$A257,Sta!$L:$L,"&gt;1.5") +COUNTIFS(Sta!$B:$B,$A257,Sta!$L:$L,"&gt;1.5"))/$D257</f>
        <v>#DIV/0!</v>
      </c>
      <c r="I257" s="7" t="e">
        <f>COUNTIFS(Sta!$A:$A,$A257,Sta!$L:$L,"&gt;1.5")/$B257</f>
        <v>#DIV/0!</v>
      </c>
      <c r="J257" s="7" t="e">
        <f>COUNTIFS(Sta!$B:$B,$A257,Sta!$L:$L,"&gt;1.5")/$C257</f>
        <v>#DIV/0!</v>
      </c>
      <c r="K257" s="12" t="e">
        <f>(COUNTIFS(Sta!$A:$A,$A257,Sta!$H:$H,"&gt;0.5") +COUNTIFS(Sta!$B:$B,$A257,Sta!$J:$J,"&gt;0.5"))/$D257</f>
        <v>#DIV/0!</v>
      </c>
      <c r="L257" s="7" t="e">
        <f>COUNTIFS(Sta!$A:$A,$A257,Sta!$H:$H,"&gt;0.5")/$B257</f>
        <v>#DIV/0!</v>
      </c>
      <c r="M257" s="7" t="e">
        <f>COUNTIFS(Sta!$B:$B,$A257,Sta!$J:$J,"&gt;0.5")/$C257</f>
        <v>#DIV/0!</v>
      </c>
      <c r="N257" s="12" t="e">
        <f>(COUNTIFS(Sta!$A:$A,$A257,Sta!$H:$H,"&gt;1.5") +COUNTIFS(Sta!$B:$B,$A257,Sta!$J:$J,"&gt;1.5"))/$D257</f>
        <v>#DIV/0!</v>
      </c>
      <c r="O257" s="7" t="e">
        <f>COUNTIFS(Sta!$A:$A,$A257,Sta!$H:$H,"&gt;1.5")/$B257</f>
        <v>#DIV/0!</v>
      </c>
      <c r="P257" s="7" t="e">
        <f>COUNTIFS(Sta!$B:$B,$A257,Sta!$J:$J,"&gt;1.5")/$C257</f>
        <v>#DIV/0!</v>
      </c>
      <c r="Q257" s="12" t="e">
        <f>(COUNTIFS(Sta!$A:$A,$A257,Sta!$I:$I,"&gt;0.5") +COUNTIFS(Sta!$B:$B,$A257,Sta!$K:$K,"&gt;0.5"))/$D257</f>
        <v>#DIV/0!</v>
      </c>
      <c r="R257" s="7" t="e">
        <f>COUNTIFS(Sta!$A:$A,$A257,Sta!$I:$I,"&gt;0.5")/$B257</f>
        <v>#DIV/0!</v>
      </c>
      <c r="S257" s="7" t="e">
        <f>COUNTIFS(Sta!$B:$B,$A257,Sta!$K:$K,"&gt;0.5")/$C257</f>
        <v>#DIV/0!</v>
      </c>
      <c r="T257" s="12" t="e">
        <f>(COUNTIFS(Sta!$A:$A,$A257,Sta!$I:$I,"&gt;1.5") +COUNTIFS(Sta!$B:$B,$A257,Sta!$K:$K,"&gt;1.5"))/$D257</f>
        <v>#DIV/0!</v>
      </c>
      <c r="U257" s="7" t="e">
        <f>COUNTIFS(Sta!$A:$A,$A257,Sta!$I:$I,"&gt;1.5")/$B257</f>
        <v>#DIV/0!</v>
      </c>
      <c r="V257" s="7" t="e">
        <f>COUNTIFS(Sta!$B:$B,$A257,Sta!$K:$K,"&gt;1.5")/$C257</f>
        <v>#DIV/0!</v>
      </c>
    </row>
    <row r="258" spans="1:22" x14ac:dyDescent="0.3">
      <c r="A258" s="62" t="s">
        <v>353</v>
      </c>
      <c r="B258" s="9">
        <f>COUNTIF(Sta!A:A,A258)</f>
        <v>0</v>
      </c>
      <c r="C258" s="4">
        <f>COUNTIF(Sta!B:B,A258)</f>
        <v>0</v>
      </c>
      <c r="D258" s="4">
        <f t="shared" si="9"/>
        <v>0</v>
      </c>
      <c r="E258" s="12" t="e">
        <f>(COUNTIFS(Sta!$A:$A,$A258,Sta!$L:$L,"&gt;0.5") +COUNTIFS(Sta!$B:$B,$A258,Sta!$L:$L,"&gt;0.5"))/$D258</f>
        <v>#DIV/0!</v>
      </c>
      <c r="F258" s="7" t="e">
        <f>COUNTIFS(Sta!$A:$A,$A258,Sta!$L:$L,"&gt;0.5")/$B258</f>
        <v>#DIV/0!</v>
      </c>
      <c r="G258" s="7" t="e">
        <f>COUNTIFS(Sta!$B:$B,$A258,Sta!$L:$L,"&gt;0.5")/$C258</f>
        <v>#DIV/0!</v>
      </c>
      <c r="H258" s="12" t="e">
        <f>(COUNTIFS(Sta!$A:$A,$A258,Sta!$L:$L,"&gt;1.5") +COUNTIFS(Sta!$B:$B,$A258,Sta!$L:$L,"&gt;1.5"))/$D258</f>
        <v>#DIV/0!</v>
      </c>
      <c r="I258" s="7" t="e">
        <f>COUNTIFS(Sta!$A:$A,$A258,Sta!$L:$L,"&gt;1.5")/$B258</f>
        <v>#DIV/0!</v>
      </c>
      <c r="J258" s="7" t="e">
        <f>COUNTIFS(Sta!$B:$B,$A258,Sta!$L:$L,"&gt;1.5")/$C258</f>
        <v>#DIV/0!</v>
      </c>
      <c r="K258" s="12" t="e">
        <f>(COUNTIFS(Sta!$A:$A,$A258,Sta!$H:$H,"&gt;0.5") +COUNTIFS(Sta!$B:$B,$A258,Sta!$J:$J,"&gt;0.5"))/$D258</f>
        <v>#DIV/0!</v>
      </c>
      <c r="L258" s="7" t="e">
        <f>COUNTIFS(Sta!$A:$A,$A258,Sta!$H:$H,"&gt;0.5")/$B258</f>
        <v>#DIV/0!</v>
      </c>
      <c r="M258" s="7" t="e">
        <f>COUNTIFS(Sta!$B:$B,$A258,Sta!$J:$J,"&gt;0.5")/$C258</f>
        <v>#DIV/0!</v>
      </c>
      <c r="N258" s="12" t="e">
        <f>(COUNTIFS(Sta!$A:$A,$A258,Sta!$H:$H,"&gt;1.5") +COUNTIFS(Sta!$B:$B,$A258,Sta!$J:$J,"&gt;1.5"))/$D258</f>
        <v>#DIV/0!</v>
      </c>
      <c r="O258" s="7" t="e">
        <f>COUNTIFS(Sta!$A:$A,$A258,Sta!$H:$H,"&gt;1.5")/$B258</f>
        <v>#DIV/0!</v>
      </c>
      <c r="P258" s="7" t="e">
        <f>COUNTIFS(Sta!$B:$B,$A258,Sta!$J:$J,"&gt;1.5")/$C258</f>
        <v>#DIV/0!</v>
      </c>
      <c r="Q258" s="12" t="e">
        <f>(COUNTIFS(Sta!$A:$A,$A258,Sta!$I:$I,"&gt;0.5") +COUNTIFS(Sta!$B:$B,$A258,Sta!$K:$K,"&gt;0.5"))/$D258</f>
        <v>#DIV/0!</v>
      </c>
      <c r="R258" s="7" t="e">
        <f>COUNTIFS(Sta!$A:$A,$A258,Sta!$I:$I,"&gt;0.5")/$B258</f>
        <v>#DIV/0!</v>
      </c>
      <c r="S258" s="7" t="e">
        <f>COUNTIFS(Sta!$B:$B,$A258,Sta!$K:$K,"&gt;0.5")/$C258</f>
        <v>#DIV/0!</v>
      </c>
      <c r="T258" s="12" t="e">
        <f>(COUNTIFS(Sta!$A:$A,$A258,Sta!$I:$I,"&gt;1.5") +COUNTIFS(Sta!$B:$B,$A258,Sta!$K:$K,"&gt;1.5"))/$D258</f>
        <v>#DIV/0!</v>
      </c>
      <c r="U258" s="7" t="e">
        <f>COUNTIFS(Sta!$A:$A,$A258,Sta!$I:$I,"&gt;1.5")/$B258</f>
        <v>#DIV/0!</v>
      </c>
      <c r="V258" s="7" t="e">
        <f>COUNTIFS(Sta!$B:$B,$A258,Sta!$K:$K,"&gt;1.5")/$C258</f>
        <v>#DIV/0!</v>
      </c>
    </row>
    <row r="259" spans="1:22" x14ac:dyDescent="0.3">
      <c r="A259" s="62" t="s">
        <v>343</v>
      </c>
      <c r="B259" s="9">
        <f>COUNTIF(Sta!A:A,A259)</f>
        <v>0</v>
      </c>
      <c r="C259" s="4">
        <f>COUNTIF(Sta!B:B,A259)</f>
        <v>0</v>
      </c>
      <c r="D259" s="4">
        <f t="shared" si="9"/>
        <v>0</v>
      </c>
      <c r="E259" s="12" t="e">
        <f>(COUNTIFS(Sta!$A:$A,$A259,Sta!$L:$L,"&gt;0.5") +COUNTIFS(Sta!$B:$B,$A259,Sta!$L:$L,"&gt;0.5"))/$D259</f>
        <v>#DIV/0!</v>
      </c>
      <c r="F259" s="7" t="e">
        <f>COUNTIFS(Sta!$A:$A,$A259,Sta!$L:$L,"&gt;0.5")/$B259</f>
        <v>#DIV/0!</v>
      </c>
      <c r="G259" s="7" t="e">
        <f>COUNTIFS(Sta!$B:$B,$A259,Sta!$L:$L,"&gt;0.5")/$C259</f>
        <v>#DIV/0!</v>
      </c>
      <c r="H259" s="12" t="e">
        <f>(COUNTIFS(Sta!$A:$A,$A259,Sta!$L:$L,"&gt;1.5") +COUNTIFS(Sta!$B:$B,$A259,Sta!$L:$L,"&gt;1.5"))/$D259</f>
        <v>#DIV/0!</v>
      </c>
      <c r="I259" s="7" t="e">
        <f>COUNTIFS(Sta!$A:$A,$A259,Sta!$L:$L,"&gt;1.5")/$B259</f>
        <v>#DIV/0!</v>
      </c>
      <c r="J259" s="7" t="e">
        <f>COUNTIFS(Sta!$B:$B,$A259,Sta!$L:$L,"&gt;1.5")/$C259</f>
        <v>#DIV/0!</v>
      </c>
      <c r="K259" s="12" t="e">
        <f>(COUNTIFS(Sta!$A:$A,$A259,Sta!$H:$H,"&gt;0.5") +COUNTIFS(Sta!$B:$B,$A259,Sta!$J:$J,"&gt;0.5"))/$D259</f>
        <v>#DIV/0!</v>
      </c>
      <c r="L259" s="7" t="e">
        <f>COUNTIFS(Sta!$A:$A,$A259,Sta!$H:$H,"&gt;0.5")/$B259</f>
        <v>#DIV/0!</v>
      </c>
      <c r="M259" s="7" t="e">
        <f>COUNTIFS(Sta!$B:$B,$A259,Sta!$J:$J,"&gt;0.5")/$C259</f>
        <v>#DIV/0!</v>
      </c>
      <c r="N259" s="12" t="e">
        <f>(COUNTIFS(Sta!$A:$A,$A259,Sta!$H:$H,"&gt;1.5") +COUNTIFS(Sta!$B:$B,$A259,Sta!$J:$J,"&gt;1.5"))/$D259</f>
        <v>#DIV/0!</v>
      </c>
      <c r="O259" s="7" t="e">
        <f>COUNTIFS(Sta!$A:$A,$A259,Sta!$H:$H,"&gt;1.5")/$B259</f>
        <v>#DIV/0!</v>
      </c>
      <c r="P259" s="7" t="e">
        <f>COUNTIFS(Sta!$B:$B,$A259,Sta!$J:$J,"&gt;1.5")/$C259</f>
        <v>#DIV/0!</v>
      </c>
      <c r="Q259" s="12" t="e">
        <f>(COUNTIFS(Sta!$A:$A,$A259,Sta!$I:$I,"&gt;0.5") +COUNTIFS(Sta!$B:$B,$A259,Sta!$K:$K,"&gt;0.5"))/$D259</f>
        <v>#DIV/0!</v>
      </c>
      <c r="R259" s="7" t="e">
        <f>COUNTIFS(Sta!$A:$A,$A259,Sta!$I:$I,"&gt;0.5")/$B259</f>
        <v>#DIV/0!</v>
      </c>
      <c r="S259" s="7" t="e">
        <f>COUNTIFS(Sta!$B:$B,$A259,Sta!$K:$K,"&gt;0.5")/$C259</f>
        <v>#DIV/0!</v>
      </c>
      <c r="T259" s="12" t="e">
        <f>(COUNTIFS(Sta!$A:$A,$A259,Sta!$I:$I,"&gt;1.5") +COUNTIFS(Sta!$B:$B,$A259,Sta!$K:$K,"&gt;1.5"))/$D259</f>
        <v>#DIV/0!</v>
      </c>
      <c r="U259" s="7" t="e">
        <f>COUNTIFS(Sta!$A:$A,$A259,Sta!$I:$I,"&gt;1.5")/$B259</f>
        <v>#DIV/0!</v>
      </c>
      <c r="V259" s="7" t="e">
        <f>COUNTIFS(Sta!$B:$B,$A259,Sta!$K:$K,"&gt;1.5")/$C259</f>
        <v>#DIV/0!</v>
      </c>
    </row>
    <row r="260" spans="1:22" x14ac:dyDescent="0.3">
      <c r="A260" s="62" t="s">
        <v>348</v>
      </c>
      <c r="B260" s="9">
        <f>COUNTIF(Sta!A:A,A260)</f>
        <v>0</v>
      </c>
      <c r="C260" s="4">
        <f>COUNTIF(Sta!B:B,A260)</f>
        <v>0</v>
      </c>
      <c r="D260" s="4">
        <f t="shared" si="9"/>
        <v>0</v>
      </c>
      <c r="E260" s="12" t="e">
        <f>(COUNTIFS(Sta!$A:$A,$A260,Sta!$L:$L,"&gt;0.5") +COUNTIFS(Sta!$B:$B,$A260,Sta!$L:$L,"&gt;0.5"))/$D260</f>
        <v>#DIV/0!</v>
      </c>
      <c r="F260" s="7" t="e">
        <f>COUNTIFS(Sta!$A:$A,$A260,Sta!$L:$L,"&gt;0.5")/$B260</f>
        <v>#DIV/0!</v>
      </c>
      <c r="G260" s="7" t="e">
        <f>COUNTIFS(Sta!$B:$B,$A260,Sta!$L:$L,"&gt;0.5")/$C260</f>
        <v>#DIV/0!</v>
      </c>
      <c r="H260" s="12" t="e">
        <f>(COUNTIFS(Sta!$A:$A,$A260,Sta!$L:$L,"&gt;1.5") +COUNTIFS(Sta!$B:$B,$A260,Sta!$L:$L,"&gt;1.5"))/$D260</f>
        <v>#DIV/0!</v>
      </c>
      <c r="I260" s="7" t="e">
        <f>COUNTIFS(Sta!$A:$A,$A260,Sta!$L:$L,"&gt;1.5")/$B260</f>
        <v>#DIV/0!</v>
      </c>
      <c r="J260" s="7" t="e">
        <f>COUNTIFS(Sta!$B:$B,$A260,Sta!$L:$L,"&gt;1.5")/$C260</f>
        <v>#DIV/0!</v>
      </c>
      <c r="K260" s="12" t="e">
        <f>(COUNTIFS(Sta!$A:$A,$A260,Sta!$H:$H,"&gt;0.5") +COUNTIFS(Sta!$B:$B,$A260,Sta!$J:$J,"&gt;0.5"))/$D260</f>
        <v>#DIV/0!</v>
      </c>
      <c r="L260" s="7" t="e">
        <f>COUNTIFS(Sta!$A:$A,$A260,Sta!$H:$H,"&gt;0.5")/$B260</f>
        <v>#DIV/0!</v>
      </c>
      <c r="M260" s="7" t="e">
        <f>COUNTIFS(Sta!$B:$B,$A260,Sta!$J:$J,"&gt;0.5")/$C260</f>
        <v>#DIV/0!</v>
      </c>
      <c r="N260" s="12" t="e">
        <f>(COUNTIFS(Sta!$A:$A,$A260,Sta!$H:$H,"&gt;1.5") +COUNTIFS(Sta!$B:$B,$A260,Sta!$J:$J,"&gt;1.5"))/$D260</f>
        <v>#DIV/0!</v>
      </c>
      <c r="O260" s="7" t="e">
        <f>COUNTIFS(Sta!$A:$A,$A260,Sta!$H:$H,"&gt;1.5")/$B260</f>
        <v>#DIV/0!</v>
      </c>
      <c r="P260" s="7" t="e">
        <f>COUNTIFS(Sta!$B:$B,$A260,Sta!$J:$J,"&gt;1.5")/$C260</f>
        <v>#DIV/0!</v>
      </c>
      <c r="Q260" s="12" t="e">
        <f>(COUNTIFS(Sta!$A:$A,$A260,Sta!$I:$I,"&gt;0.5") +COUNTIFS(Sta!$B:$B,$A260,Sta!$K:$K,"&gt;0.5"))/$D260</f>
        <v>#DIV/0!</v>
      </c>
      <c r="R260" s="7" t="e">
        <f>COUNTIFS(Sta!$A:$A,$A260,Sta!$I:$I,"&gt;0.5")/$B260</f>
        <v>#DIV/0!</v>
      </c>
      <c r="S260" s="7" t="e">
        <f>COUNTIFS(Sta!$B:$B,$A260,Sta!$K:$K,"&gt;0.5")/$C260</f>
        <v>#DIV/0!</v>
      </c>
      <c r="T260" s="12" t="e">
        <f>(COUNTIFS(Sta!$A:$A,$A260,Sta!$I:$I,"&gt;1.5") +COUNTIFS(Sta!$B:$B,$A260,Sta!$K:$K,"&gt;1.5"))/$D260</f>
        <v>#DIV/0!</v>
      </c>
      <c r="U260" s="7" t="e">
        <f>COUNTIFS(Sta!$A:$A,$A260,Sta!$I:$I,"&gt;1.5")/$B260</f>
        <v>#DIV/0!</v>
      </c>
      <c r="V260" s="7" t="e">
        <f>COUNTIFS(Sta!$B:$B,$A260,Sta!$K:$K,"&gt;1.5")/$C260</f>
        <v>#DIV/0!</v>
      </c>
    </row>
    <row r="261" spans="1:22" x14ac:dyDescent="0.3">
      <c r="A261" s="62" t="s">
        <v>347</v>
      </c>
      <c r="B261" s="9">
        <f>COUNTIF(Sta!A:A,A261)</f>
        <v>0</v>
      </c>
      <c r="C261" s="4">
        <f>COUNTIF(Sta!B:B,A261)</f>
        <v>0</v>
      </c>
      <c r="D261" s="4">
        <f t="shared" si="9"/>
        <v>0</v>
      </c>
      <c r="E261" s="12" t="e">
        <f>(COUNTIFS(Sta!$A:$A,$A261,Sta!$L:$L,"&gt;0.5") +COUNTIFS(Sta!$B:$B,$A261,Sta!$L:$L,"&gt;0.5"))/$D261</f>
        <v>#DIV/0!</v>
      </c>
      <c r="F261" s="7" t="e">
        <f>COUNTIFS(Sta!$A:$A,$A261,Sta!$L:$L,"&gt;0.5")/$B261</f>
        <v>#DIV/0!</v>
      </c>
      <c r="G261" s="7" t="e">
        <f>COUNTIFS(Sta!$B:$B,$A261,Sta!$L:$L,"&gt;0.5")/$C261</f>
        <v>#DIV/0!</v>
      </c>
      <c r="H261" s="12" t="e">
        <f>(COUNTIFS(Sta!$A:$A,$A261,Sta!$L:$L,"&gt;1.5") +COUNTIFS(Sta!$B:$B,$A261,Sta!$L:$L,"&gt;1.5"))/$D261</f>
        <v>#DIV/0!</v>
      </c>
      <c r="I261" s="7" t="e">
        <f>COUNTIFS(Sta!$A:$A,$A261,Sta!$L:$L,"&gt;1.5")/$B261</f>
        <v>#DIV/0!</v>
      </c>
      <c r="J261" s="7" t="e">
        <f>COUNTIFS(Sta!$B:$B,$A261,Sta!$L:$L,"&gt;1.5")/$C261</f>
        <v>#DIV/0!</v>
      </c>
      <c r="K261" s="12" t="e">
        <f>(COUNTIFS(Sta!$A:$A,$A261,Sta!$H:$H,"&gt;0.5") +COUNTIFS(Sta!$B:$B,$A261,Sta!$J:$J,"&gt;0.5"))/$D261</f>
        <v>#DIV/0!</v>
      </c>
      <c r="L261" s="7" t="e">
        <f>COUNTIFS(Sta!$A:$A,$A261,Sta!$H:$H,"&gt;0.5")/$B261</f>
        <v>#DIV/0!</v>
      </c>
      <c r="M261" s="7" t="e">
        <f>COUNTIFS(Sta!$B:$B,$A261,Sta!$J:$J,"&gt;0.5")/$C261</f>
        <v>#DIV/0!</v>
      </c>
      <c r="N261" s="12" t="e">
        <f>(COUNTIFS(Sta!$A:$A,$A261,Sta!$H:$H,"&gt;1.5") +COUNTIFS(Sta!$B:$B,$A261,Sta!$J:$J,"&gt;1.5"))/$D261</f>
        <v>#DIV/0!</v>
      </c>
      <c r="O261" s="7" t="e">
        <f>COUNTIFS(Sta!$A:$A,$A261,Sta!$H:$H,"&gt;1.5")/$B261</f>
        <v>#DIV/0!</v>
      </c>
      <c r="P261" s="7" t="e">
        <f>COUNTIFS(Sta!$B:$B,$A261,Sta!$J:$J,"&gt;1.5")/$C261</f>
        <v>#DIV/0!</v>
      </c>
      <c r="Q261" s="12" t="e">
        <f>(COUNTIFS(Sta!$A:$A,$A261,Sta!$I:$I,"&gt;0.5") +COUNTIFS(Sta!$B:$B,$A261,Sta!$K:$K,"&gt;0.5"))/$D261</f>
        <v>#DIV/0!</v>
      </c>
      <c r="R261" s="7" t="e">
        <f>COUNTIFS(Sta!$A:$A,$A261,Sta!$I:$I,"&gt;0.5")/$B261</f>
        <v>#DIV/0!</v>
      </c>
      <c r="S261" s="7" t="e">
        <f>COUNTIFS(Sta!$B:$B,$A261,Sta!$K:$K,"&gt;0.5")/$C261</f>
        <v>#DIV/0!</v>
      </c>
      <c r="T261" s="12" t="e">
        <f>(COUNTIFS(Sta!$A:$A,$A261,Sta!$I:$I,"&gt;1.5") +COUNTIFS(Sta!$B:$B,$A261,Sta!$K:$K,"&gt;1.5"))/$D261</f>
        <v>#DIV/0!</v>
      </c>
      <c r="U261" s="7" t="e">
        <f>COUNTIFS(Sta!$A:$A,$A261,Sta!$I:$I,"&gt;1.5")/$B261</f>
        <v>#DIV/0!</v>
      </c>
      <c r="V261" s="7" t="e">
        <f>COUNTIFS(Sta!$B:$B,$A261,Sta!$K:$K,"&gt;1.5")/$C261</f>
        <v>#DIV/0!</v>
      </c>
    </row>
    <row r="262" spans="1:22" x14ac:dyDescent="0.3">
      <c r="A262" s="62" t="s">
        <v>360</v>
      </c>
      <c r="B262" s="9">
        <f>COUNTIF(Sta!A:A,A262)</f>
        <v>0</v>
      </c>
      <c r="C262" s="4">
        <f>COUNTIF(Sta!B:B,A262)</f>
        <v>0</v>
      </c>
      <c r="D262" s="4">
        <f t="shared" si="9"/>
        <v>0</v>
      </c>
      <c r="E262" s="12" t="e">
        <f>(COUNTIFS(Sta!$A:$A,$A262,Sta!$L:$L,"&gt;0.5") +COUNTIFS(Sta!$B:$B,$A262,Sta!$L:$L,"&gt;0.5"))/$D262</f>
        <v>#DIV/0!</v>
      </c>
      <c r="F262" s="7" t="e">
        <f>COUNTIFS(Sta!$A:$A,$A262,Sta!$L:$L,"&gt;0.5")/$B262</f>
        <v>#DIV/0!</v>
      </c>
      <c r="G262" s="7" t="e">
        <f>COUNTIFS(Sta!$B:$B,$A262,Sta!$L:$L,"&gt;0.5")/$C262</f>
        <v>#DIV/0!</v>
      </c>
      <c r="H262" s="12" t="e">
        <f>(COUNTIFS(Sta!$A:$A,$A262,Sta!$L:$L,"&gt;1.5") +COUNTIFS(Sta!$B:$B,$A262,Sta!$L:$L,"&gt;1.5"))/$D262</f>
        <v>#DIV/0!</v>
      </c>
      <c r="I262" s="7" t="e">
        <f>COUNTIFS(Sta!$A:$A,$A262,Sta!$L:$L,"&gt;1.5")/$B262</f>
        <v>#DIV/0!</v>
      </c>
      <c r="J262" s="7" t="e">
        <f>COUNTIFS(Sta!$B:$B,$A262,Sta!$L:$L,"&gt;1.5")/$C262</f>
        <v>#DIV/0!</v>
      </c>
      <c r="K262" s="12" t="e">
        <f>(COUNTIFS(Sta!$A:$A,$A262,Sta!$H:$H,"&gt;0.5") +COUNTIFS(Sta!$B:$B,$A262,Sta!$J:$J,"&gt;0.5"))/$D262</f>
        <v>#DIV/0!</v>
      </c>
      <c r="L262" s="7" t="e">
        <f>COUNTIFS(Sta!$A:$A,$A262,Sta!$H:$H,"&gt;0.5")/$B262</f>
        <v>#DIV/0!</v>
      </c>
      <c r="M262" s="7" t="e">
        <f>COUNTIFS(Sta!$B:$B,$A262,Sta!$J:$J,"&gt;0.5")/$C262</f>
        <v>#DIV/0!</v>
      </c>
      <c r="N262" s="12" t="e">
        <f>(COUNTIFS(Sta!$A:$A,$A262,Sta!$H:$H,"&gt;1.5") +COUNTIFS(Sta!$B:$B,$A262,Sta!$J:$J,"&gt;1.5"))/$D262</f>
        <v>#DIV/0!</v>
      </c>
      <c r="O262" s="7" t="e">
        <f>COUNTIFS(Sta!$A:$A,$A262,Sta!$H:$H,"&gt;1.5")/$B262</f>
        <v>#DIV/0!</v>
      </c>
      <c r="P262" s="7" t="e">
        <f>COUNTIFS(Sta!$B:$B,$A262,Sta!$J:$J,"&gt;1.5")/$C262</f>
        <v>#DIV/0!</v>
      </c>
      <c r="Q262" s="12" t="e">
        <f>(COUNTIFS(Sta!$A:$A,$A262,Sta!$I:$I,"&gt;0.5") +COUNTIFS(Sta!$B:$B,$A262,Sta!$K:$K,"&gt;0.5"))/$D262</f>
        <v>#DIV/0!</v>
      </c>
      <c r="R262" s="7" t="e">
        <f>COUNTIFS(Sta!$A:$A,$A262,Sta!$I:$I,"&gt;0.5")/$B262</f>
        <v>#DIV/0!</v>
      </c>
      <c r="S262" s="7" t="e">
        <f>COUNTIFS(Sta!$B:$B,$A262,Sta!$K:$K,"&gt;0.5")/$C262</f>
        <v>#DIV/0!</v>
      </c>
      <c r="T262" s="12" t="e">
        <f>(COUNTIFS(Sta!$A:$A,$A262,Sta!$I:$I,"&gt;1.5") +COUNTIFS(Sta!$B:$B,$A262,Sta!$K:$K,"&gt;1.5"))/$D262</f>
        <v>#DIV/0!</v>
      </c>
      <c r="U262" s="7" t="e">
        <f>COUNTIFS(Sta!$A:$A,$A262,Sta!$I:$I,"&gt;1.5")/$B262</f>
        <v>#DIV/0!</v>
      </c>
      <c r="V262" s="7" t="e">
        <f>COUNTIFS(Sta!$B:$B,$A262,Sta!$K:$K,"&gt;1.5")/$C262</f>
        <v>#DIV/0!</v>
      </c>
    </row>
    <row r="263" spans="1:22" x14ac:dyDescent="0.3">
      <c r="A263" s="62" t="s">
        <v>351</v>
      </c>
      <c r="B263" s="9">
        <f>COUNTIF(Sta!A:A,A263)</f>
        <v>0</v>
      </c>
      <c r="C263" s="4">
        <f>COUNTIF(Sta!B:B,A263)</f>
        <v>0</v>
      </c>
      <c r="D263" s="4">
        <f t="shared" si="9"/>
        <v>0</v>
      </c>
      <c r="E263" s="12" t="e">
        <f>(COUNTIFS(Sta!$A:$A,$A263,Sta!$L:$L,"&gt;0.5") +COUNTIFS(Sta!$B:$B,$A263,Sta!$L:$L,"&gt;0.5"))/$D263</f>
        <v>#DIV/0!</v>
      </c>
      <c r="F263" s="7" t="e">
        <f>COUNTIFS(Sta!$A:$A,$A263,Sta!$L:$L,"&gt;0.5")/$B263</f>
        <v>#DIV/0!</v>
      </c>
      <c r="G263" s="7" t="e">
        <f>COUNTIFS(Sta!$B:$B,$A263,Sta!$L:$L,"&gt;0.5")/$C263</f>
        <v>#DIV/0!</v>
      </c>
      <c r="H263" s="12" t="e">
        <f>(COUNTIFS(Sta!$A:$A,$A263,Sta!$L:$L,"&gt;1.5") +COUNTIFS(Sta!$B:$B,$A263,Sta!$L:$L,"&gt;1.5"))/$D263</f>
        <v>#DIV/0!</v>
      </c>
      <c r="I263" s="7" t="e">
        <f>COUNTIFS(Sta!$A:$A,$A263,Sta!$L:$L,"&gt;1.5")/$B263</f>
        <v>#DIV/0!</v>
      </c>
      <c r="J263" s="7" t="e">
        <f>COUNTIFS(Sta!$B:$B,$A263,Sta!$L:$L,"&gt;1.5")/$C263</f>
        <v>#DIV/0!</v>
      </c>
      <c r="K263" s="12" t="e">
        <f>(COUNTIFS(Sta!$A:$A,$A263,Sta!$H:$H,"&gt;0.5") +COUNTIFS(Sta!$B:$B,$A263,Sta!$J:$J,"&gt;0.5"))/$D263</f>
        <v>#DIV/0!</v>
      </c>
      <c r="L263" s="7" t="e">
        <f>COUNTIFS(Sta!$A:$A,$A263,Sta!$H:$H,"&gt;0.5")/$B263</f>
        <v>#DIV/0!</v>
      </c>
      <c r="M263" s="7" t="e">
        <f>COUNTIFS(Sta!$B:$B,$A263,Sta!$J:$J,"&gt;0.5")/$C263</f>
        <v>#DIV/0!</v>
      </c>
      <c r="N263" s="12" t="e">
        <f>(COUNTIFS(Sta!$A:$A,$A263,Sta!$H:$H,"&gt;1.5") +COUNTIFS(Sta!$B:$B,$A263,Sta!$J:$J,"&gt;1.5"))/$D263</f>
        <v>#DIV/0!</v>
      </c>
      <c r="O263" s="7" t="e">
        <f>COUNTIFS(Sta!$A:$A,$A263,Sta!$H:$H,"&gt;1.5")/$B263</f>
        <v>#DIV/0!</v>
      </c>
      <c r="P263" s="7" t="e">
        <f>COUNTIFS(Sta!$B:$B,$A263,Sta!$J:$J,"&gt;1.5")/$C263</f>
        <v>#DIV/0!</v>
      </c>
      <c r="Q263" s="12" t="e">
        <f>(COUNTIFS(Sta!$A:$A,$A263,Sta!$I:$I,"&gt;0.5") +COUNTIFS(Sta!$B:$B,$A263,Sta!$K:$K,"&gt;0.5"))/$D263</f>
        <v>#DIV/0!</v>
      </c>
      <c r="R263" s="7" t="e">
        <f>COUNTIFS(Sta!$A:$A,$A263,Sta!$I:$I,"&gt;0.5")/$B263</f>
        <v>#DIV/0!</v>
      </c>
      <c r="S263" s="7" t="e">
        <f>COUNTIFS(Sta!$B:$B,$A263,Sta!$K:$K,"&gt;0.5")/$C263</f>
        <v>#DIV/0!</v>
      </c>
      <c r="T263" s="12" t="e">
        <f>(COUNTIFS(Sta!$A:$A,$A263,Sta!$I:$I,"&gt;1.5") +COUNTIFS(Sta!$B:$B,$A263,Sta!$K:$K,"&gt;1.5"))/$D263</f>
        <v>#DIV/0!</v>
      </c>
      <c r="U263" s="7" t="e">
        <f>COUNTIFS(Sta!$A:$A,$A263,Sta!$I:$I,"&gt;1.5")/$B263</f>
        <v>#DIV/0!</v>
      </c>
      <c r="V263" s="7" t="e">
        <f>COUNTIFS(Sta!$B:$B,$A263,Sta!$K:$K,"&gt;1.5")/$C263</f>
        <v>#DIV/0!</v>
      </c>
    </row>
    <row r="264" spans="1:22" x14ac:dyDescent="0.3">
      <c r="A264" s="62" t="s">
        <v>344</v>
      </c>
      <c r="B264" s="9">
        <f>COUNTIF(Sta!A:A,A264)</f>
        <v>0</v>
      </c>
      <c r="C264" s="4">
        <f>COUNTIF(Sta!B:B,A264)</f>
        <v>0</v>
      </c>
      <c r="D264" s="4">
        <f t="shared" si="9"/>
        <v>0</v>
      </c>
      <c r="E264" s="12" t="e">
        <f>(COUNTIFS(Sta!$A:$A,$A264,Sta!$L:$L,"&gt;0.5") +COUNTIFS(Sta!$B:$B,$A264,Sta!$L:$L,"&gt;0.5"))/$D264</f>
        <v>#DIV/0!</v>
      </c>
      <c r="F264" s="7" t="e">
        <f>COUNTIFS(Sta!$A:$A,$A264,Sta!$L:$L,"&gt;0.5")/$B264</f>
        <v>#DIV/0!</v>
      </c>
      <c r="G264" s="7" t="e">
        <f>COUNTIFS(Sta!$B:$B,$A264,Sta!$L:$L,"&gt;0.5")/$C264</f>
        <v>#DIV/0!</v>
      </c>
      <c r="H264" s="12" t="e">
        <f>(COUNTIFS(Sta!$A:$A,$A264,Sta!$L:$L,"&gt;1.5") +COUNTIFS(Sta!$B:$B,$A264,Sta!$L:$L,"&gt;1.5"))/$D264</f>
        <v>#DIV/0!</v>
      </c>
      <c r="I264" s="7" t="e">
        <f>COUNTIFS(Sta!$A:$A,$A264,Sta!$L:$L,"&gt;1.5")/$B264</f>
        <v>#DIV/0!</v>
      </c>
      <c r="J264" s="7" t="e">
        <f>COUNTIFS(Sta!$B:$B,$A264,Sta!$L:$L,"&gt;1.5")/$C264</f>
        <v>#DIV/0!</v>
      </c>
      <c r="K264" s="12" t="e">
        <f>(COUNTIFS(Sta!$A:$A,$A264,Sta!$H:$H,"&gt;0.5") +COUNTIFS(Sta!$B:$B,$A264,Sta!$J:$J,"&gt;0.5"))/$D264</f>
        <v>#DIV/0!</v>
      </c>
      <c r="L264" s="7" t="e">
        <f>COUNTIFS(Sta!$A:$A,$A264,Sta!$H:$H,"&gt;0.5")/$B264</f>
        <v>#DIV/0!</v>
      </c>
      <c r="M264" s="7" t="e">
        <f>COUNTIFS(Sta!$B:$B,$A264,Sta!$J:$J,"&gt;0.5")/$C264</f>
        <v>#DIV/0!</v>
      </c>
      <c r="N264" s="12" t="e">
        <f>(COUNTIFS(Sta!$A:$A,$A264,Sta!$H:$H,"&gt;1.5") +COUNTIFS(Sta!$B:$B,$A264,Sta!$J:$J,"&gt;1.5"))/$D264</f>
        <v>#DIV/0!</v>
      </c>
      <c r="O264" s="7" t="e">
        <f>COUNTIFS(Sta!$A:$A,$A264,Sta!$H:$H,"&gt;1.5")/$B264</f>
        <v>#DIV/0!</v>
      </c>
      <c r="P264" s="7" t="e">
        <f>COUNTIFS(Sta!$B:$B,$A264,Sta!$J:$J,"&gt;1.5")/$C264</f>
        <v>#DIV/0!</v>
      </c>
      <c r="Q264" s="12" t="e">
        <f>(COUNTIFS(Sta!$A:$A,$A264,Sta!$I:$I,"&gt;0.5") +COUNTIFS(Sta!$B:$B,$A264,Sta!$K:$K,"&gt;0.5"))/$D264</f>
        <v>#DIV/0!</v>
      </c>
      <c r="R264" s="7" t="e">
        <f>COUNTIFS(Sta!$A:$A,$A264,Sta!$I:$I,"&gt;0.5")/$B264</f>
        <v>#DIV/0!</v>
      </c>
      <c r="S264" s="7" t="e">
        <f>COUNTIFS(Sta!$B:$B,$A264,Sta!$K:$K,"&gt;0.5")/$C264</f>
        <v>#DIV/0!</v>
      </c>
      <c r="T264" s="12" t="e">
        <f>(COUNTIFS(Sta!$A:$A,$A264,Sta!$I:$I,"&gt;1.5") +COUNTIFS(Sta!$B:$B,$A264,Sta!$K:$K,"&gt;1.5"))/$D264</f>
        <v>#DIV/0!</v>
      </c>
      <c r="U264" s="7" t="e">
        <f>COUNTIFS(Sta!$A:$A,$A264,Sta!$I:$I,"&gt;1.5")/$B264</f>
        <v>#DIV/0!</v>
      </c>
      <c r="V264" s="7" t="e">
        <f>COUNTIFS(Sta!$B:$B,$A264,Sta!$K:$K,"&gt;1.5")/$C264</f>
        <v>#DIV/0!</v>
      </c>
    </row>
    <row r="265" spans="1:22" x14ac:dyDescent="0.3">
      <c r="A265" s="62" t="s">
        <v>359</v>
      </c>
      <c r="B265" s="9">
        <f>COUNTIF(Sta!A:A,A265)</f>
        <v>0</v>
      </c>
      <c r="C265" s="4">
        <f>COUNTIF(Sta!B:B,A265)</f>
        <v>0</v>
      </c>
      <c r="D265" s="4">
        <f t="shared" si="9"/>
        <v>0</v>
      </c>
      <c r="E265" s="12" t="e">
        <f>(COUNTIFS(Sta!$A:$A,$A265,Sta!$L:$L,"&gt;0.5") +COUNTIFS(Sta!$B:$B,$A265,Sta!$L:$L,"&gt;0.5"))/$D265</f>
        <v>#DIV/0!</v>
      </c>
      <c r="F265" s="7" t="e">
        <f>COUNTIFS(Sta!$A:$A,$A265,Sta!$L:$L,"&gt;0.5")/$B265</f>
        <v>#DIV/0!</v>
      </c>
      <c r="G265" s="7" t="e">
        <f>COUNTIFS(Sta!$B:$B,$A265,Sta!$L:$L,"&gt;0.5")/$C265</f>
        <v>#DIV/0!</v>
      </c>
      <c r="H265" s="12" t="e">
        <f>(COUNTIFS(Sta!$A:$A,$A265,Sta!$L:$L,"&gt;1.5") +COUNTIFS(Sta!$B:$B,$A265,Sta!$L:$L,"&gt;1.5"))/$D265</f>
        <v>#DIV/0!</v>
      </c>
      <c r="I265" s="7" t="e">
        <f>COUNTIFS(Sta!$A:$A,$A265,Sta!$L:$L,"&gt;1.5")/$B265</f>
        <v>#DIV/0!</v>
      </c>
      <c r="J265" s="7" t="e">
        <f>COUNTIFS(Sta!$B:$B,$A265,Sta!$L:$L,"&gt;1.5")/$C265</f>
        <v>#DIV/0!</v>
      </c>
      <c r="K265" s="12" t="e">
        <f>(COUNTIFS(Sta!$A:$A,$A265,Sta!$H:$H,"&gt;0.5") +COUNTIFS(Sta!$B:$B,$A265,Sta!$J:$J,"&gt;0.5"))/$D265</f>
        <v>#DIV/0!</v>
      </c>
      <c r="L265" s="7" t="e">
        <f>COUNTIFS(Sta!$A:$A,$A265,Sta!$H:$H,"&gt;0.5")/$B265</f>
        <v>#DIV/0!</v>
      </c>
      <c r="M265" s="7" t="e">
        <f>COUNTIFS(Sta!$B:$B,$A265,Sta!$J:$J,"&gt;0.5")/$C265</f>
        <v>#DIV/0!</v>
      </c>
      <c r="N265" s="12" t="e">
        <f>(COUNTIFS(Sta!$A:$A,$A265,Sta!$H:$H,"&gt;1.5") +COUNTIFS(Sta!$B:$B,$A265,Sta!$J:$J,"&gt;1.5"))/$D265</f>
        <v>#DIV/0!</v>
      </c>
      <c r="O265" s="7" t="e">
        <f>COUNTIFS(Sta!$A:$A,$A265,Sta!$H:$H,"&gt;1.5")/$B265</f>
        <v>#DIV/0!</v>
      </c>
      <c r="P265" s="7" t="e">
        <f>COUNTIFS(Sta!$B:$B,$A265,Sta!$J:$J,"&gt;1.5")/$C265</f>
        <v>#DIV/0!</v>
      </c>
      <c r="Q265" s="12" t="e">
        <f>(COUNTIFS(Sta!$A:$A,$A265,Sta!$I:$I,"&gt;0.5") +COUNTIFS(Sta!$B:$B,$A265,Sta!$K:$K,"&gt;0.5"))/$D265</f>
        <v>#DIV/0!</v>
      </c>
      <c r="R265" s="7" t="e">
        <f>COUNTIFS(Sta!$A:$A,$A265,Sta!$I:$I,"&gt;0.5")/$B265</f>
        <v>#DIV/0!</v>
      </c>
      <c r="S265" s="7" t="e">
        <f>COUNTIFS(Sta!$B:$B,$A265,Sta!$K:$K,"&gt;0.5")/$C265</f>
        <v>#DIV/0!</v>
      </c>
      <c r="T265" s="12" t="e">
        <f>(COUNTIFS(Sta!$A:$A,$A265,Sta!$I:$I,"&gt;1.5") +COUNTIFS(Sta!$B:$B,$A265,Sta!$K:$K,"&gt;1.5"))/$D265</f>
        <v>#DIV/0!</v>
      </c>
      <c r="U265" s="7" t="e">
        <f>COUNTIFS(Sta!$A:$A,$A265,Sta!$I:$I,"&gt;1.5")/$B265</f>
        <v>#DIV/0!</v>
      </c>
      <c r="V265" s="7" t="e">
        <f>COUNTIFS(Sta!$B:$B,$A265,Sta!$K:$K,"&gt;1.5")/$C265</f>
        <v>#DIV/0!</v>
      </c>
    </row>
    <row r="266" spans="1:22" x14ac:dyDescent="0.3">
      <c r="A266" s="62" t="s">
        <v>358</v>
      </c>
      <c r="B266" s="9">
        <f>COUNTIF(Sta!A:A,A266)</f>
        <v>0</v>
      </c>
      <c r="C266" s="4">
        <f>COUNTIF(Sta!B:B,A266)</f>
        <v>0</v>
      </c>
      <c r="D266" s="4">
        <f t="shared" si="9"/>
        <v>0</v>
      </c>
      <c r="E266" s="12" t="e">
        <f>(COUNTIFS(Sta!$A:$A,$A266,Sta!$L:$L,"&gt;0.5") +COUNTIFS(Sta!$B:$B,$A266,Sta!$L:$L,"&gt;0.5"))/$D266</f>
        <v>#DIV/0!</v>
      </c>
      <c r="F266" s="7" t="e">
        <f>COUNTIFS(Sta!$A:$A,$A266,Sta!$L:$L,"&gt;0.5")/$B266</f>
        <v>#DIV/0!</v>
      </c>
      <c r="G266" s="7" t="e">
        <f>COUNTIFS(Sta!$B:$B,$A266,Sta!$L:$L,"&gt;0.5")/$C266</f>
        <v>#DIV/0!</v>
      </c>
      <c r="H266" s="12" t="e">
        <f>(COUNTIFS(Sta!$A:$A,$A266,Sta!$L:$L,"&gt;1.5") +COUNTIFS(Sta!$B:$B,$A266,Sta!$L:$L,"&gt;1.5"))/$D266</f>
        <v>#DIV/0!</v>
      </c>
      <c r="I266" s="7" t="e">
        <f>COUNTIFS(Sta!$A:$A,$A266,Sta!$L:$L,"&gt;1.5")/$B266</f>
        <v>#DIV/0!</v>
      </c>
      <c r="J266" s="7" t="e">
        <f>COUNTIFS(Sta!$B:$B,$A266,Sta!$L:$L,"&gt;1.5")/$C266</f>
        <v>#DIV/0!</v>
      </c>
      <c r="K266" s="12" t="e">
        <f>(COUNTIFS(Sta!$A:$A,$A266,Sta!$H:$H,"&gt;0.5") +COUNTIFS(Sta!$B:$B,$A266,Sta!$J:$J,"&gt;0.5"))/$D266</f>
        <v>#DIV/0!</v>
      </c>
      <c r="L266" s="7" t="e">
        <f>COUNTIFS(Sta!$A:$A,$A266,Sta!$H:$H,"&gt;0.5")/$B266</f>
        <v>#DIV/0!</v>
      </c>
      <c r="M266" s="7" t="e">
        <f>COUNTIFS(Sta!$B:$B,$A266,Sta!$J:$J,"&gt;0.5")/$C266</f>
        <v>#DIV/0!</v>
      </c>
      <c r="N266" s="12" t="e">
        <f>(COUNTIFS(Sta!$A:$A,$A266,Sta!$H:$H,"&gt;1.5") +COUNTIFS(Sta!$B:$B,$A266,Sta!$J:$J,"&gt;1.5"))/$D266</f>
        <v>#DIV/0!</v>
      </c>
      <c r="O266" s="7" t="e">
        <f>COUNTIFS(Sta!$A:$A,$A266,Sta!$H:$H,"&gt;1.5")/$B266</f>
        <v>#DIV/0!</v>
      </c>
      <c r="P266" s="7" t="e">
        <f>COUNTIFS(Sta!$B:$B,$A266,Sta!$J:$J,"&gt;1.5")/$C266</f>
        <v>#DIV/0!</v>
      </c>
      <c r="Q266" s="12" t="e">
        <f>(COUNTIFS(Sta!$A:$A,$A266,Sta!$I:$I,"&gt;0.5") +COUNTIFS(Sta!$B:$B,$A266,Sta!$K:$K,"&gt;0.5"))/$D266</f>
        <v>#DIV/0!</v>
      </c>
      <c r="R266" s="7" t="e">
        <f>COUNTIFS(Sta!$A:$A,$A266,Sta!$I:$I,"&gt;0.5")/$B266</f>
        <v>#DIV/0!</v>
      </c>
      <c r="S266" s="7" t="e">
        <f>COUNTIFS(Sta!$B:$B,$A266,Sta!$K:$K,"&gt;0.5")/$C266</f>
        <v>#DIV/0!</v>
      </c>
      <c r="T266" s="12" t="e">
        <f>(COUNTIFS(Sta!$A:$A,$A266,Sta!$I:$I,"&gt;1.5") +COUNTIFS(Sta!$B:$B,$A266,Sta!$K:$K,"&gt;1.5"))/$D266</f>
        <v>#DIV/0!</v>
      </c>
      <c r="U266" s="7" t="e">
        <f>COUNTIFS(Sta!$A:$A,$A266,Sta!$I:$I,"&gt;1.5")/$B266</f>
        <v>#DIV/0!</v>
      </c>
      <c r="V266" s="7" t="e">
        <f>COUNTIFS(Sta!$B:$B,$A266,Sta!$K:$K,"&gt;1.5")/$C266</f>
        <v>#DIV/0!</v>
      </c>
    </row>
    <row r="267" spans="1:22" x14ac:dyDescent="0.3">
      <c r="A267" s="62" t="s">
        <v>349</v>
      </c>
      <c r="B267" s="9">
        <f>COUNTIF(Sta!A:A,A267)</f>
        <v>0</v>
      </c>
      <c r="C267" s="4">
        <f>COUNTIF(Sta!B:B,A267)</f>
        <v>0</v>
      </c>
      <c r="D267" s="4">
        <f t="shared" si="9"/>
        <v>0</v>
      </c>
      <c r="E267" s="12" t="e">
        <f>(COUNTIFS(Sta!$A:$A,$A267,Sta!$L:$L,"&gt;0.5") +COUNTIFS(Sta!$B:$B,$A267,Sta!$L:$L,"&gt;0.5"))/$D267</f>
        <v>#DIV/0!</v>
      </c>
      <c r="F267" s="7" t="e">
        <f>COUNTIFS(Sta!$A:$A,$A267,Sta!$L:$L,"&gt;0.5")/$B267</f>
        <v>#DIV/0!</v>
      </c>
      <c r="G267" s="7" t="e">
        <f>COUNTIFS(Sta!$B:$B,$A267,Sta!$L:$L,"&gt;0.5")/$C267</f>
        <v>#DIV/0!</v>
      </c>
      <c r="H267" s="12" t="e">
        <f>(COUNTIFS(Sta!$A:$A,$A267,Sta!$L:$L,"&gt;1.5") +COUNTIFS(Sta!$B:$B,$A267,Sta!$L:$L,"&gt;1.5"))/$D267</f>
        <v>#DIV/0!</v>
      </c>
      <c r="I267" s="7" t="e">
        <f>COUNTIFS(Sta!$A:$A,$A267,Sta!$L:$L,"&gt;1.5")/$B267</f>
        <v>#DIV/0!</v>
      </c>
      <c r="J267" s="7" t="e">
        <f>COUNTIFS(Sta!$B:$B,$A267,Sta!$L:$L,"&gt;1.5")/$C267</f>
        <v>#DIV/0!</v>
      </c>
      <c r="K267" s="12" t="e">
        <f>(COUNTIFS(Sta!$A:$A,$A267,Sta!$H:$H,"&gt;0.5") +COUNTIFS(Sta!$B:$B,$A267,Sta!$J:$J,"&gt;0.5"))/$D267</f>
        <v>#DIV/0!</v>
      </c>
      <c r="L267" s="7" t="e">
        <f>COUNTIFS(Sta!$A:$A,$A267,Sta!$H:$H,"&gt;0.5")/$B267</f>
        <v>#DIV/0!</v>
      </c>
      <c r="M267" s="7" t="e">
        <f>COUNTIFS(Sta!$B:$B,$A267,Sta!$J:$J,"&gt;0.5")/$C267</f>
        <v>#DIV/0!</v>
      </c>
      <c r="N267" s="12" t="e">
        <f>(COUNTIFS(Sta!$A:$A,$A267,Sta!$H:$H,"&gt;1.5") +COUNTIFS(Sta!$B:$B,$A267,Sta!$J:$J,"&gt;1.5"))/$D267</f>
        <v>#DIV/0!</v>
      </c>
      <c r="O267" s="7" t="e">
        <f>COUNTIFS(Sta!$A:$A,$A267,Sta!$H:$H,"&gt;1.5")/$B267</f>
        <v>#DIV/0!</v>
      </c>
      <c r="P267" s="7" t="e">
        <f>COUNTIFS(Sta!$B:$B,$A267,Sta!$J:$J,"&gt;1.5")/$C267</f>
        <v>#DIV/0!</v>
      </c>
      <c r="Q267" s="12" t="e">
        <f>(COUNTIFS(Sta!$A:$A,$A267,Sta!$I:$I,"&gt;0.5") +COUNTIFS(Sta!$B:$B,$A267,Sta!$K:$K,"&gt;0.5"))/$D267</f>
        <v>#DIV/0!</v>
      </c>
      <c r="R267" s="7" t="e">
        <f>COUNTIFS(Sta!$A:$A,$A267,Sta!$I:$I,"&gt;0.5")/$B267</f>
        <v>#DIV/0!</v>
      </c>
      <c r="S267" s="7" t="e">
        <f>COUNTIFS(Sta!$B:$B,$A267,Sta!$K:$K,"&gt;0.5")/$C267</f>
        <v>#DIV/0!</v>
      </c>
      <c r="T267" s="12" t="e">
        <f>(COUNTIFS(Sta!$A:$A,$A267,Sta!$I:$I,"&gt;1.5") +COUNTIFS(Sta!$B:$B,$A267,Sta!$K:$K,"&gt;1.5"))/$D267</f>
        <v>#DIV/0!</v>
      </c>
      <c r="U267" s="7" t="e">
        <f>COUNTIFS(Sta!$A:$A,$A267,Sta!$I:$I,"&gt;1.5")/$B267</f>
        <v>#DIV/0!</v>
      </c>
      <c r="V267" s="7" t="e">
        <f>COUNTIFS(Sta!$B:$B,$A267,Sta!$K:$K,"&gt;1.5")/$C267</f>
        <v>#DIV/0!</v>
      </c>
    </row>
    <row r="268" spans="1:22" x14ac:dyDescent="0.3">
      <c r="A268" s="62" t="s">
        <v>357</v>
      </c>
      <c r="B268" s="9">
        <f>COUNTIF(Sta!A:A,A268)</f>
        <v>0</v>
      </c>
      <c r="C268" s="4">
        <f>COUNTIF(Sta!B:B,A268)</f>
        <v>0</v>
      </c>
      <c r="D268" s="4">
        <f t="shared" si="9"/>
        <v>0</v>
      </c>
      <c r="E268" s="12" t="e">
        <f>(COUNTIFS(Sta!$A:$A,$A268,Sta!$L:$L,"&gt;0.5") +COUNTIFS(Sta!$B:$B,$A268,Sta!$L:$L,"&gt;0.5"))/$D268</f>
        <v>#DIV/0!</v>
      </c>
      <c r="F268" s="7" t="e">
        <f>COUNTIFS(Sta!$A:$A,$A268,Sta!$L:$L,"&gt;0.5")/$B268</f>
        <v>#DIV/0!</v>
      </c>
      <c r="G268" s="7" t="e">
        <f>COUNTIFS(Sta!$B:$B,$A268,Sta!$L:$L,"&gt;0.5")/$C268</f>
        <v>#DIV/0!</v>
      </c>
      <c r="H268" s="12" t="e">
        <f>(COUNTIFS(Sta!$A:$A,$A268,Sta!$L:$L,"&gt;1.5") +COUNTIFS(Sta!$B:$B,$A268,Sta!$L:$L,"&gt;1.5"))/$D268</f>
        <v>#DIV/0!</v>
      </c>
      <c r="I268" s="7" t="e">
        <f>COUNTIFS(Sta!$A:$A,$A268,Sta!$L:$L,"&gt;1.5")/$B268</f>
        <v>#DIV/0!</v>
      </c>
      <c r="J268" s="7" t="e">
        <f>COUNTIFS(Sta!$B:$B,$A268,Sta!$L:$L,"&gt;1.5")/$C268</f>
        <v>#DIV/0!</v>
      </c>
      <c r="K268" s="12" t="e">
        <f>(COUNTIFS(Sta!$A:$A,$A268,Sta!$H:$H,"&gt;0.5") +COUNTIFS(Sta!$B:$B,$A268,Sta!$J:$J,"&gt;0.5"))/$D268</f>
        <v>#DIV/0!</v>
      </c>
      <c r="L268" s="7" t="e">
        <f>COUNTIFS(Sta!$A:$A,$A268,Sta!$H:$H,"&gt;0.5")/$B268</f>
        <v>#DIV/0!</v>
      </c>
      <c r="M268" s="7" t="e">
        <f>COUNTIFS(Sta!$B:$B,$A268,Sta!$J:$J,"&gt;0.5")/$C268</f>
        <v>#DIV/0!</v>
      </c>
      <c r="N268" s="12" t="e">
        <f>(COUNTIFS(Sta!$A:$A,$A268,Sta!$H:$H,"&gt;1.5") +COUNTIFS(Sta!$B:$B,$A268,Sta!$J:$J,"&gt;1.5"))/$D268</f>
        <v>#DIV/0!</v>
      </c>
      <c r="O268" s="7" t="e">
        <f>COUNTIFS(Sta!$A:$A,$A268,Sta!$H:$H,"&gt;1.5")/$B268</f>
        <v>#DIV/0!</v>
      </c>
      <c r="P268" s="7" t="e">
        <f>COUNTIFS(Sta!$B:$B,$A268,Sta!$J:$J,"&gt;1.5")/$C268</f>
        <v>#DIV/0!</v>
      </c>
      <c r="Q268" s="12" t="e">
        <f>(COUNTIFS(Sta!$A:$A,$A268,Sta!$I:$I,"&gt;0.5") +COUNTIFS(Sta!$B:$B,$A268,Sta!$K:$K,"&gt;0.5"))/$D268</f>
        <v>#DIV/0!</v>
      </c>
      <c r="R268" s="7" t="e">
        <f>COUNTIFS(Sta!$A:$A,$A268,Sta!$I:$I,"&gt;0.5")/$B268</f>
        <v>#DIV/0!</v>
      </c>
      <c r="S268" s="7" t="e">
        <f>COUNTIFS(Sta!$B:$B,$A268,Sta!$K:$K,"&gt;0.5")/$C268</f>
        <v>#DIV/0!</v>
      </c>
      <c r="T268" s="12" t="e">
        <f>(COUNTIFS(Sta!$A:$A,$A268,Sta!$I:$I,"&gt;1.5") +COUNTIFS(Sta!$B:$B,$A268,Sta!$K:$K,"&gt;1.5"))/$D268</f>
        <v>#DIV/0!</v>
      </c>
      <c r="U268" s="7" t="e">
        <f>COUNTIFS(Sta!$A:$A,$A268,Sta!$I:$I,"&gt;1.5")/$B268</f>
        <v>#DIV/0!</v>
      </c>
      <c r="V268" s="7" t="e">
        <f>COUNTIFS(Sta!$B:$B,$A268,Sta!$K:$K,"&gt;1.5")/$C268</f>
        <v>#DIV/0!</v>
      </c>
    </row>
    <row r="269" spans="1:22" x14ac:dyDescent="0.3">
      <c r="A269" s="62" t="s">
        <v>345</v>
      </c>
      <c r="B269" s="9">
        <f>COUNTIF(Sta!A:A,A269)</f>
        <v>0</v>
      </c>
      <c r="C269" s="4">
        <f>COUNTIF(Sta!B:B,A269)</f>
        <v>0</v>
      </c>
      <c r="D269" s="4">
        <f t="shared" si="9"/>
        <v>0</v>
      </c>
      <c r="E269" s="12" t="e">
        <f>(COUNTIFS(Sta!$A:$A,$A269,Sta!$L:$L,"&gt;0.5") +COUNTIFS(Sta!$B:$B,$A269,Sta!$L:$L,"&gt;0.5"))/$D269</f>
        <v>#DIV/0!</v>
      </c>
      <c r="F269" s="7" t="e">
        <f>COUNTIFS(Sta!$A:$A,$A269,Sta!$L:$L,"&gt;0.5")/$B269</f>
        <v>#DIV/0!</v>
      </c>
      <c r="G269" s="7" t="e">
        <f>COUNTIFS(Sta!$B:$B,$A269,Sta!$L:$L,"&gt;0.5")/$C269</f>
        <v>#DIV/0!</v>
      </c>
      <c r="H269" s="12" t="e">
        <f>(COUNTIFS(Sta!$A:$A,$A269,Sta!$L:$L,"&gt;1.5") +COUNTIFS(Sta!$B:$B,$A269,Sta!$L:$L,"&gt;1.5"))/$D269</f>
        <v>#DIV/0!</v>
      </c>
      <c r="I269" s="7" t="e">
        <f>COUNTIFS(Sta!$A:$A,$A269,Sta!$L:$L,"&gt;1.5")/$B269</f>
        <v>#DIV/0!</v>
      </c>
      <c r="J269" s="7" t="e">
        <f>COUNTIFS(Sta!$B:$B,$A269,Sta!$L:$L,"&gt;1.5")/$C269</f>
        <v>#DIV/0!</v>
      </c>
      <c r="K269" s="12" t="e">
        <f>(COUNTIFS(Sta!$A:$A,$A269,Sta!$H:$H,"&gt;0.5") +COUNTIFS(Sta!$B:$B,$A269,Sta!$J:$J,"&gt;0.5"))/$D269</f>
        <v>#DIV/0!</v>
      </c>
      <c r="L269" s="7" t="e">
        <f>COUNTIFS(Sta!$A:$A,$A269,Sta!$H:$H,"&gt;0.5")/$B269</f>
        <v>#DIV/0!</v>
      </c>
      <c r="M269" s="7" t="e">
        <f>COUNTIFS(Sta!$B:$B,$A269,Sta!$J:$J,"&gt;0.5")/$C269</f>
        <v>#DIV/0!</v>
      </c>
      <c r="N269" s="12" t="e">
        <f>(COUNTIFS(Sta!$A:$A,$A269,Sta!$H:$H,"&gt;1.5") +COUNTIFS(Sta!$B:$B,$A269,Sta!$J:$J,"&gt;1.5"))/$D269</f>
        <v>#DIV/0!</v>
      </c>
      <c r="O269" s="7" t="e">
        <f>COUNTIFS(Sta!$A:$A,$A269,Sta!$H:$H,"&gt;1.5")/$B269</f>
        <v>#DIV/0!</v>
      </c>
      <c r="P269" s="7" t="e">
        <f>COUNTIFS(Sta!$B:$B,$A269,Sta!$J:$J,"&gt;1.5")/$C269</f>
        <v>#DIV/0!</v>
      </c>
      <c r="Q269" s="12" t="e">
        <f>(COUNTIFS(Sta!$A:$A,$A269,Sta!$I:$I,"&gt;0.5") +COUNTIFS(Sta!$B:$B,$A269,Sta!$K:$K,"&gt;0.5"))/$D269</f>
        <v>#DIV/0!</v>
      </c>
      <c r="R269" s="7" t="e">
        <f>COUNTIFS(Sta!$A:$A,$A269,Sta!$I:$I,"&gt;0.5")/$B269</f>
        <v>#DIV/0!</v>
      </c>
      <c r="S269" s="7" t="e">
        <f>COUNTIFS(Sta!$B:$B,$A269,Sta!$K:$K,"&gt;0.5")/$C269</f>
        <v>#DIV/0!</v>
      </c>
      <c r="T269" s="12" t="e">
        <f>(COUNTIFS(Sta!$A:$A,$A269,Sta!$I:$I,"&gt;1.5") +COUNTIFS(Sta!$B:$B,$A269,Sta!$K:$K,"&gt;1.5"))/$D269</f>
        <v>#DIV/0!</v>
      </c>
      <c r="U269" s="7" t="e">
        <f>COUNTIFS(Sta!$A:$A,$A269,Sta!$I:$I,"&gt;1.5")/$B269</f>
        <v>#DIV/0!</v>
      </c>
      <c r="V269" s="7" t="e">
        <f>COUNTIFS(Sta!$B:$B,$A269,Sta!$K:$K,"&gt;1.5")/$C269</f>
        <v>#DIV/0!</v>
      </c>
    </row>
    <row r="270" spans="1:22" x14ac:dyDescent="0.3">
      <c r="A270" s="62" t="s">
        <v>346</v>
      </c>
      <c r="B270" s="9">
        <f>COUNTIF(Sta!A:A,A270)</f>
        <v>0</v>
      </c>
      <c r="C270" s="4">
        <f>COUNTIF(Sta!B:B,A270)</f>
        <v>0</v>
      </c>
      <c r="D270" s="4">
        <f t="shared" si="9"/>
        <v>0</v>
      </c>
      <c r="E270" s="12" t="e">
        <f>(COUNTIFS(Sta!$A:$A,$A270,Sta!$L:$L,"&gt;0.5") +COUNTIFS(Sta!$B:$B,$A270,Sta!$L:$L,"&gt;0.5"))/$D270</f>
        <v>#DIV/0!</v>
      </c>
      <c r="F270" s="7" t="e">
        <f>COUNTIFS(Sta!$A:$A,$A270,Sta!$L:$L,"&gt;0.5")/$B270</f>
        <v>#DIV/0!</v>
      </c>
      <c r="G270" s="7" t="e">
        <f>COUNTIFS(Sta!$B:$B,$A270,Sta!$L:$L,"&gt;0.5")/$C270</f>
        <v>#DIV/0!</v>
      </c>
      <c r="H270" s="12" t="e">
        <f>(COUNTIFS(Sta!$A:$A,$A270,Sta!$L:$L,"&gt;1.5") +COUNTIFS(Sta!$B:$B,$A270,Sta!$L:$L,"&gt;1.5"))/$D270</f>
        <v>#DIV/0!</v>
      </c>
      <c r="I270" s="7" t="e">
        <f>COUNTIFS(Sta!$A:$A,$A270,Sta!$L:$L,"&gt;1.5")/$B270</f>
        <v>#DIV/0!</v>
      </c>
      <c r="J270" s="7" t="e">
        <f>COUNTIFS(Sta!$B:$B,$A270,Sta!$L:$L,"&gt;1.5")/$C270</f>
        <v>#DIV/0!</v>
      </c>
      <c r="K270" s="12" t="e">
        <f>(COUNTIFS(Sta!$A:$A,$A270,Sta!$H:$H,"&gt;0.5") +COUNTIFS(Sta!$B:$B,$A270,Sta!$J:$J,"&gt;0.5"))/$D270</f>
        <v>#DIV/0!</v>
      </c>
      <c r="L270" s="7" t="e">
        <f>COUNTIFS(Sta!$A:$A,$A270,Sta!$H:$H,"&gt;0.5")/$B270</f>
        <v>#DIV/0!</v>
      </c>
      <c r="M270" s="7" t="e">
        <f>COUNTIFS(Sta!$B:$B,$A270,Sta!$J:$J,"&gt;0.5")/$C270</f>
        <v>#DIV/0!</v>
      </c>
      <c r="N270" s="12" t="e">
        <f>(COUNTIFS(Sta!$A:$A,$A270,Sta!$H:$H,"&gt;1.5") +COUNTIFS(Sta!$B:$B,$A270,Sta!$J:$J,"&gt;1.5"))/$D270</f>
        <v>#DIV/0!</v>
      </c>
      <c r="O270" s="7" t="e">
        <f>COUNTIFS(Sta!$A:$A,$A270,Sta!$H:$H,"&gt;1.5")/$B270</f>
        <v>#DIV/0!</v>
      </c>
      <c r="P270" s="7" t="e">
        <f>COUNTIFS(Sta!$B:$B,$A270,Sta!$J:$J,"&gt;1.5")/$C270</f>
        <v>#DIV/0!</v>
      </c>
      <c r="Q270" s="12" t="e">
        <f>(COUNTIFS(Sta!$A:$A,$A270,Sta!$I:$I,"&gt;0.5") +COUNTIFS(Sta!$B:$B,$A270,Sta!$K:$K,"&gt;0.5"))/$D270</f>
        <v>#DIV/0!</v>
      </c>
      <c r="R270" s="7" t="e">
        <f>COUNTIFS(Sta!$A:$A,$A270,Sta!$I:$I,"&gt;0.5")/$B270</f>
        <v>#DIV/0!</v>
      </c>
      <c r="S270" s="7" t="e">
        <f>COUNTIFS(Sta!$B:$B,$A270,Sta!$K:$K,"&gt;0.5")/$C270</f>
        <v>#DIV/0!</v>
      </c>
      <c r="T270" s="12" t="e">
        <f>(COUNTIFS(Sta!$A:$A,$A270,Sta!$I:$I,"&gt;1.5") +COUNTIFS(Sta!$B:$B,$A270,Sta!$K:$K,"&gt;1.5"))/$D270</f>
        <v>#DIV/0!</v>
      </c>
      <c r="U270" s="7" t="e">
        <f>COUNTIFS(Sta!$A:$A,$A270,Sta!$I:$I,"&gt;1.5")/$B270</f>
        <v>#DIV/0!</v>
      </c>
      <c r="V270" s="7" t="e">
        <f>COUNTIFS(Sta!$B:$B,$A270,Sta!$K:$K,"&gt;1.5")/$C270</f>
        <v>#DIV/0!</v>
      </c>
    </row>
    <row r="271" spans="1:22" x14ac:dyDescent="0.3">
      <c r="A271" t="s">
        <v>371</v>
      </c>
      <c r="B271" s="9">
        <f>COUNTIF(Sta!A:A,A271)</f>
        <v>0</v>
      </c>
      <c r="C271" s="4">
        <f>COUNTIF(Sta!B:B,A271)</f>
        <v>0</v>
      </c>
      <c r="D271" s="4">
        <f t="shared" si="9"/>
        <v>0</v>
      </c>
      <c r="E271" s="12" t="e">
        <f>(COUNTIFS(Sta!$A:$A,$A271,Sta!$L:$L,"&gt;0.5") +COUNTIFS(Sta!$B:$B,$A271,Sta!$L:$L,"&gt;0.5"))/$D271</f>
        <v>#DIV/0!</v>
      </c>
      <c r="F271" s="7" t="e">
        <f>COUNTIFS(Sta!$A:$A,$A271,Sta!$L:$L,"&gt;0.5")/$B271</f>
        <v>#DIV/0!</v>
      </c>
      <c r="G271" s="7" t="e">
        <f>COUNTIFS(Sta!$B:$B,$A271,Sta!$L:$L,"&gt;0.5")/$C271</f>
        <v>#DIV/0!</v>
      </c>
      <c r="H271" s="12" t="e">
        <f>(COUNTIFS(Sta!$A:$A,$A271,Sta!$L:$L,"&gt;1.5") +COUNTIFS(Sta!$B:$B,$A271,Sta!$L:$L,"&gt;1.5"))/$D271</f>
        <v>#DIV/0!</v>
      </c>
      <c r="I271" s="7" t="e">
        <f>COUNTIFS(Sta!$A:$A,$A271,Sta!$L:$L,"&gt;1.5")/$B271</f>
        <v>#DIV/0!</v>
      </c>
      <c r="J271" s="7" t="e">
        <f>COUNTIFS(Sta!$B:$B,$A271,Sta!$L:$L,"&gt;1.5")/$C271</f>
        <v>#DIV/0!</v>
      </c>
      <c r="K271" s="12" t="e">
        <f>(COUNTIFS(Sta!$A:$A,$A271,Sta!$H:$H,"&gt;0.5") +COUNTIFS(Sta!$B:$B,$A271,Sta!$J:$J,"&gt;0.5"))/$D271</f>
        <v>#DIV/0!</v>
      </c>
      <c r="L271" s="7" t="e">
        <f>COUNTIFS(Sta!$A:$A,$A271,Sta!$H:$H,"&gt;0.5")/$B271</f>
        <v>#DIV/0!</v>
      </c>
      <c r="M271" s="7" t="e">
        <f>COUNTIFS(Sta!$B:$B,$A271,Sta!$J:$J,"&gt;0.5")/$C271</f>
        <v>#DIV/0!</v>
      </c>
      <c r="N271" s="12" t="e">
        <f>(COUNTIFS(Sta!$A:$A,$A271,Sta!$H:$H,"&gt;1.5") +COUNTIFS(Sta!$B:$B,$A271,Sta!$J:$J,"&gt;1.5"))/$D271</f>
        <v>#DIV/0!</v>
      </c>
      <c r="O271" s="7" t="e">
        <f>COUNTIFS(Sta!$A:$A,$A271,Sta!$H:$H,"&gt;1.5")/$B271</f>
        <v>#DIV/0!</v>
      </c>
      <c r="P271" s="7" t="e">
        <f>COUNTIFS(Sta!$B:$B,$A271,Sta!$J:$J,"&gt;1.5")/$C271</f>
        <v>#DIV/0!</v>
      </c>
      <c r="Q271" s="12" t="e">
        <f>(COUNTIFS(Sta!$A:$A,$A271,Sta!$I:$I,"&gt;0.5") +COUNTIFS(Sta!$B:$B,$A271,Sta!$K:$K,"&gt;0.5"))/$D271</f>
        <v>#DIV/0!</v>
      </c>
      <c r="R271" s="7" t="e">
        <f>COUNTIFS(Sta!$A:$A,$A271,Sta!$I:$I,"&gt;0.5")/$B271</f>
        <v>#DIV/0!</v>
      </c>
      <c r="S271" s="7" t="e">
        <f>COUNTIFS(Sta!$B:$B,$A271,Sta!$K:$K,"&gt;0.5")/$C271</f>
        <v>#DIV/0!</v>
      </c>
      <c r="T271" s="12" t="e">
        <f>(COUNTIFS(Sta!$A:$A,$A271,Sta!$I:$I,"&gt;1.5") +COUNTIFS(Sta!$B:$B,$A271,Sta!$K:$K,"&gt;1.5"))/$D271</f>
        <v>#DIV/0!</v>
      </c>
      <c r="U271" s="7" t="e">
        <f>COUNTIFS(Sta!$A:$A,$A271,Sta!$I:$I,"&gt;1.5")/$B271</f>
        <v>#DIV/0!</v>
      </c>
      <c r="V271" s="7" t="e">
        <f>COUNTIFS(Sta!$B:$B,$A271,Sta!$K:$K,"&gt;1.5")/$C271</f>
        <v>#DIV/0!</v>
      </c>
    </row>
    <row r="272" spans="1:22" x14ac:dyDescent="0.3">
      <c r="A272" t="s">
        <v>377</v>
      </c>
      <c r="B272" s="9">
        <f>COUNTIF(Sta!A:A,A272)</f>
        <v>0</v>
      </c>
      <c r="C272" s="4">
        <f>COUNTIF(Sta!B:B,A272)</f>
        <v>0</v>
      </c>
      <c r="D272" s="4">
        <f t="shared" si="9"/>
        <v>0</v>
      </c>
      <c r="E272" s="12" t="e">
        <f>(COUNTIFS(Sta!$A:$A,$A272,Sta!$L:$L,"&gt;0.5") +COUNTIFS(Sta!$B:$B,$A272,Sta!$L:$L,"&gt;0.5"))/$D272</f>
        <v>#DIV/0!</v>
      </c>
      <c r="F272" s="7" t="e">
        <f>COUNTIFS(Sta!$A:$A,$A272,Sta!$L:$L,"&gt;0.5")/$B272</f>
        <v>#DIV/0!</v>
      </c>
      <c r="G272" s="7" t="e">
        <f>COUNTIFS(Sta!$B:$B,$A272,Sta!$L:$L,"&gt;0.5")/$C272</f>
        <v>#DIV/0!</v>
      </c>
      <c r="H272" s="12" t="e">
        <f>(COUNTIFS(Sta!$A:$A,$A272,Sta!$L:$L,"&gt;1.5") +COUNTIFS(Sta!$B:$B,$A272,Sta!$L:$L,"&gt;1.5"))/$D272</f>
        <v>#DIV/0!</v>
      </c>
      <c r="I272" s="7" t="e">
        <f>COUNTIFS(Sta!$A:$A,$A272,Sta!$L:$L,"&gt;1.5")/$B272</f>
        <v>#DIV/0!</v>
      </c>
      <c r="J272" s="7" t="e">
        <f>COUNTIFS(Sta!$B:$B,$A272,Sta!$L:$L,"&gt;1.5")/$C272</f>
        <v>#DIV/0!</v>
      </c>
      <c r="K272" s="12" t="e">
        <f>(COUNTIFS(Sta!$A:$A,$A272,Sta!$H:$H,"&gt;0.5") +COUNTIFS(Sta!$B:$B,$A272,Sta!$J:$J,"&gt;0.5"))/$D272</f>
        <v>#DIV/0!</v>
      </c>
      <c r="L272" s="7" t="e">
        <f>COUNTIFS(Sta!$A:$A,$A272,Sta!$H:$H,"&gt;0.5")/$B272</f>
        <v>#DIV/0!</v>
      </c>
      <c r="M272" s="7" t="e">
        <f>COUNTIFS(Sta!$B:$B,$A272,Sta!$J:$J,"&gt;0.5")/$C272</f>
        <v>#DIV/0!</v>
      </c>
      <c r="N272" s="12" t="e">
        <f>(COUNTIFS(Sta!$A:$A,$A272,Sta!$H:$H,"&gt;1.5") +COUNTIFS(Sta!$B:$B,$A272,Sta!$J:$J,"&gt;1.5"))/$D272</f>
        <v>#DIV/0!</v>
      </c>
      <c r="O272" s="7" t="e">
        <f>COUNTIFS(Sta!$A:$A,$A272,Sta!$H:$H,"&gt;1.5")/$B272</f>
        <v>#DIV/0!</v>
      </c>
      <c r="P272" s="7" t="e">
        <f>COUNTIFS(Sta!$B:$B,$A272,Sta!$J:$J,"&gt;1.5")/$C272</f>
        <v>#DIV/0!</v>
      </c>
      <c r="Q272" s="12" t="e">
        <f>(COUNTIFS(Sta!$A:$A,$A272,Sta!$I:$I,"&gt;0.5") +COUNTIFS(Sta!$B:$B,$A272,Sta!$K:$K,"&gt;0.5"))/$D272</f>
        <v>#DIV/0!</v>
      </c>
      <c r="R272" s="7" t="e">
        <f>COUNTIFS(Sta!$A:$A,$A272,Sta!$I:$I,"&gt;0.5")/$B272</f>
        <v>#DIV/0!</v>
      </c>
      <c r="S272" s="7" t="e">
        <f>COUNTIFS(Sta!$B:$B,$A272,Sta!$K:$K,"&gt;0.5")/$C272</f>
        <v>#DIV/0!</v>
      </c>
      <c r="T272" s="12" t="e">
        <f>(COUNTIFS(Sta!$A:$A,$A272,Sta!$I:$I,"&gt;1.5") +COUNTIFS(Sta!$B:$B,$A272,Sta!$K:$K,"&gt;1.5"))/$D272</f>
        <v>#DIV/0!</v>
      </c>
      <c r="U272" s="7" t="e">
        <f>COUNTIFS(Sta!$A:$A,$A272,Sta!$I:$I,"&gt;1.5")/$B272</f>
        <v>#DIV/0!</v>
      </c>
      <c r="V272" s="7" t="e">
        <f>COUNTIFS(Sta!$B:$B,$A272,Sta!$K:$K,"&gt;1.5")/$C272</f>
        <v>#DIV/0!</v>
      </c>
    </row>
    <row r="273" spans="1:22" x14ac:dyDescent="0.3">
      <c r="A273" t="s">
        <v>361</v>
      </c>
      <c r="B273" s="9">
        <f>COUNTIF(Sta!A:A,A273)</f>
        <v>0</v>
      </c>
      <c r="C273" s="4">
        <f>COUNTIF(Sta!B:B,A273)</f>
        <v>0</v>
      </c>
      <c r="D273" s="4">
        <f t="shared" si="9"/>
        <v>0</v>
      </c>
      <c r="E273" s="12" t="e">
        <f>(COUNTIFS(Sta!$A:$A,$A273,Sta!$L:$L,"&gt;0.5") +COUNTIFS(Sta!$B:$B,$A273,Sta!$L:$L,"&gt;0.5"))/$D273</f>
        <v>#DIV/0!</v>
      </c>
      <c r="F273" s="7" t="e">
        <f>COUNTIFS(Sta!$A:$A,$A273,Sta!$L:$L,"&gt;0.5")/$B273</f>
        <v>#DIV/0!</v>
      </c>
      <c r="G273" s="7" t="e">
        <f>COUNTIFS(Sta!$B:$B,$A273,Sta!$L:$L,"&gt;0.5")/$C273</f>
        <v>#DIV/0!</v>
      </c>
      <c r="H273" s="12" t="e">
        <f>(COUNTIFS(Sta!$A:$A,$A273,Sta!$L:$L,"&gt;1.5") +COUNTIFS(Sta!$B:$B,$A273,Sta!$L:$L,"&gt;1.5"))/$D273</f>
        <v>#DIV/0!</v>
      </c>
      <c r="I273" s="7" t="e">
        <f>COUNTIFS(Sta!$A:$A,$A273,Sta!$L:$L,"&gt;1.5")/$B273</f>
        <v>#DIV/0!</v>
      </c>
      <c r="J273" s="7" t="e">
        <f>COUNTIFS(Sta!$B:$B,$A273,Sta!$L:$L,"&gt;1.5")/$C273</f>
        <v>#DIV/0!</v>
      </c>
      <c r="K273" s="12" t="e">
        <f>(COUNTIFS(Sta!$A:$A,$A273,Sta!$H:$H,"&gt;0.5") +COUNTIFS(Sta!$B:$B,$A273,Sta!$J:$J,"&gt;0.5"))/$D273</f>
        <v>#DIV/0!</v>
      </c>
      <c r="L273" s="7" t="e">
        <f>COUNTIFS(Sta!$A:$A,$A273,Sta!$H:$H,"&gt;0.5")/$B273</f>
        <v>#DIV/0!</v>
      </c>
      <c r="M273" s="7" t="e">
        <f>COUNTIFS(Sta!$B:$B,$A273,Sta!$J:$J,"&gt;0.5")/$C273</f>
        <v>#DIV/0!</v>
      </c>
      <c r="N273" s="12" t="e">
        <f>(COUNTIFS(Sta!$A:$A,$A273,Sta!$H:$H,"&gt;1.5") +COUNTIFS(Sta!$B:$B,$A273,Sta!$J:$J,"&gt;1.5"))/$D273</f>
        <v>#DIV/0!</v>
      </c>
      <c r="O273" s="7" t="e">
        <f>COUNTIFS(Sta!$A:$A,$A273,Sta!$H:$H,"&gt;1.5")/$B273</f>
        <v>#DIV/0!</v>
      </c>
      <c r="P273" s="7" t="e">
        <f>COUNTIFS(Sta!$B:$B,$A273,Sta!$J:$J,"&gt;1.5")/$C273</f>
        <v>#DIV/0!</v>
      </c>
      <c r="Q273" s="12" t="e">
        <f>(COUNTIFS(Sta!$A:$A,$A273,Sta!$I:$I,"&gt;0.5") +COUNTIFS(Sta!$B:$B,$A273,Sta!$K:$K,"&gt;0.5"))/$D273</f>
        <v>#DIV/0!</v>
      </c>
      <c r="R273" s="7" t="e">
        <f>COUNTIFS(Sta!$A:$A,$A273,Sta!$I:$I,"&gt;0.5")/$B273</f>
        <v>#DIV/0!</v>
      </c>
      <c r="S273" s="7" t="e">
        <f>COUNTIFS(Sta!$B:$B,$A273,Sta!$K:$K,"&gt;0.5")/$C273</f>
        <v>#DIV/0!</v>
      </c>
      <c r="T273" s="12" t="e">
        <f>(COUNTIFS(Sta!$A:$A,$A273,Sta!$I:$I,"&gt;1.5") +COUNTIFS(Sta!$B:$B,$A273,Sta!$K:$K,"&gt;1.5"))/$D273</f>
        <v>#DIV/0!</v>
      </c>
      <c r="U273" s="7" t="e">
        <f>COUNTIFS(Sta!$A:$A,$A273,Sta!$I:$I,"&gt;1.5")/$B273</f>
        <v>#DIV/0!</v>
      </c>
      <c r="V273" s="7" t="e">
        <f>COUNTIFS(Sta!$B:$B,$A273,Sta!$K:$K,"&gt;1.5")/$C273</f>
        <v>#DIV/0!</v>
      </c>
    </row>
    <row r="274" spans="1:22" x14ac:dyDescent="0.3">
      <c r="A274" t="s">
        <v>370</v>
      </c>
      <c r="B274" s="9">
        <f>COUNTIF(Sta!A:A,A274)</f>
        <v>0</v>
      </c>
      <c r="C274" s="4">
        <f>COUNTIF(Sta!B:B,A274)</f>
        <v>0</v>
      </c>
      <c r="D274" s="4">
        <f t="shared" si="9"/>
        <v>0</v>
      </c>
      <c r="E274" s="12" t="e">
        <f>(COUNTIFS(Sta!$A:$A,$A274,Sta!$L:$L,"&gt;0.5") +COUNTIFS(Sta!$B:$B,$A274,Sta!$L:$L,"&gt;0.5"))/$D274</f>
        <v>#DIV/0!</v>
      </c>
      <c r="F274" s="7" t="e">
        <f>COUNTIFS(Sta!$A:$A,$A274,Sta!$L:$L,"&gt;0.5")/$B274</f>
        <v>#DIV/0!</v>
      </c>
      <c r="G274" s="7" t="e">
        <f>COUNTIFS(Sta!$B:$B,$A274,Sta!$L:$L,"&gt;0.5")/$C274</f>
        <v>#DIV/0!</v>
      </c>
      <c r="H274" s="12" t="e">
        <f>(COUNTIFS(Sta!$A:$A,$A274,Sta!$L:$L,"&gt;1.5") +COUNTIFS(Sta!$B:$B,$A274,Sta!$L:$L,"&gt;1.5"))/$D274</f>
        <v>#DIV/0!</v>
      </c>
      <c r="I274" s="7" t="e">
        <f>COUNTIFS(Sta!$A:$A,$A274,Sta!$L:$L,"&gt;1.5")/$B274</f>
        <v>#DIV/0!</v>
      </c>
      <c r="J274" s="7" t="e">
        <f>COUNTIFS(Sta!$B:$B,$A274,Sta!$L:$L,"&gt;1.5")/$C274</f>
        <v>#DIV/0!</v>
      </c>
      <c r="K274" s="12" t="e">
        <f>(COUNTIFS(Sta!$A:$A,$A274,Sta!$H:$H,"&gt;0.5") +COUNTIFS(Sta!$B:$B,$A274,Sta!$J:$J,"&gt;0.5"))/$D274</f>
        <v>#DIV/0!</v>
      </c>
      <c r="L274" s="7" t="e">
        <f>COUNTIFS(Sta!$A:$A,$A274,Sta!$H:$H,"&gt;0.5")/$B274</f>
        <v>#DIV/0!</v>
      </c>
      <c r="M274" s="7" t="e">
        <f>COUNTIFS(Sta!$B:$B,$A274,Sta!$J:$J,"&gt;0.5")/$C274</f>
        <v>#DIV/0!</v>
      </c>
      <c r="N274" s="12" t="e">
        <f>(COUNTIFS(Sta!$A:$A,$A274,Sta!$H:$H,"&gt;1.5") +COUNTIFS(Sta!$B:$B,$A274,Sta!$J:$J,"&gt;1.5"))/$D274</f>
        <v>#DIV/0!</v>
      </c>
      <c r="O274" s="7" t="e">
        <f>COUNTIFS(Sta!$A:$A,$A274,Sta!$H:$H,"&gt;1.5")/$B274</f>
        <v>#DIV/0!</v>
      </c>
      <c r="P274" s="7" t="e">
        <f>COUNTIFS(Sta!$B:$B,$A274,Sta!$J:$J,"&gt;1.5")/$C274</f>
        <v>#DIV/0!</v>
      </c>
      <c r="Q274" s="12" t="e">
        <f>(COUNTIFS(Sta!$A:$A,$A274,Sta!$I:$I,"&gt;0.5") +COUNTIFS(Sta!$B:$B,$A274,Sta!$K:$K,"&gt;0.5"))/$D274</f>
        <v>#DIV/0!</v>
      </c>
      <c r="R274" s="7" t="e">
        <f>COUNTIFS(Sta!$A:$A,$A274,Sta!$I:$I,"&gt;0.5")/$B274</f>
        <v>#DIV/0!</v>
      </c>
      <c r="S274" s="7" t="e">
        <f>COUNTIFS(Sta!$B:$B,$A274,Sta!$K:$K,"&gt;0.5")/$C274</f>
        <v>#DIV/0!</v>
      </c>
      <c r="T274" s="12" t="e">
        <f>(COUNTIFS(Sta!$A:$A,$A274,Sta!$I:$I,"&gt;1.5") +COUNTIFS(Sta!$B:$B,$A274,Sta!$K:$K,"&gt;1.5"))/$D274</f>
        <v>#DIV/0!</v>
      </c>
      <c r="U274" s="7" t="e">
        <f>COUNTIFS(Sta!$A:$A,$A274,Sta!$I:$I,"&gt;1.5")/$B274</f>
        <v>#DIV/0!</v>
      </c>
      <c r="V274" s="7" t="e">
        <f>COUNTIFS(Sta!$B:$B,$A274,Sta!$K:$K,"&gt;1.5")/$C274</f>
        <v>#DIV/0!</v>
      </c>
    </row>
    <row r="275" spans="1:22" x14ac:dyDescent="0.3">
      <c r="A275" t="s">
        <v>376</v>
      </c>
      <c r="B275" s="9">
        <f>COUNTIF(Sta!A:A,A275)</f>
        <v>0</v>
      </c>
      <c r="C275" s="4">
        <f>COUNTIF(Sta!B:B,A275)</f>
        <v>0</v>
      </c>
      <c r="D275" s="4">
        <f t="shared" si="9"/>
        <v>0</v>
      </c>
      <c r="E275" s="12" t="e">
        <f>(COUNTIFS(Sta!$A:$A,$A275,Sta!$L:$L,"&gt;0.5") +COUNTIFS(Sta!$B:$B,$A275,Sta!$L:$L,"&gt;0.5"))/$D275</f>
        <v>#DIV/0!</v>
      </c>
      <c r="F275" s="7" t="e">
        <f>COUNTIFS(Sta!$A:$A,$A275,Sta!$L:$L,"&gt;0.5")/$B275</f>
        <v>#DIV/0!</v>
      </c>
      <c r="G275" s="7" t="e">
        <f>COUNTIFS(Sta!$B:$B,$A275,Sta!$L:$L,"&gt;0.5")/$C275</f>
        <v>#DIV/0!</v>
      </c>
      <c r="H275" s="12" t="e">
        <f>(COUNTIFS(Sta!$A:$A,$A275,Sta!$L:$L,"&gt;1.5") +COUNTIFS(Sta!$B:$B,$A275,Sta!$L:$L,"&gt;1.5"))/$D275</f>
        <v>#DIV/0!</v>
      </c>
      <c r="I275" s="7" t="e">
        <f>COUNTIFS(Sta!$A:$A,$A275,Sta!$L:$L,"&gt;1.5")/$B275</f>
        <v>#DIV/0!</v>
      </c>
      <c r="J275" s="7" t="e">
        <f>COUNTIFS(Sta!$B:$B,$A275,Sta!$L:$L,"&gt;1.5")/$C275</f>
        <v>#DIV/0!</v>
      </c>
      <c r="K275" s="12" t="e">
        <f>(COUNTIFS(Sta!$A:$A,$A275,Sta!$H:$H,"&gt;0.5") +COUNTIFS(Sta!$B:$B,$A275,Sta!$J:$J,"&gt;0.5"))/$D275</f>
        <v>#DIV/0!</v>
      </c>
      <c r="L275" s="7" t="e">
        <f>COUNTIFS(Sta!$A:$A,$A275,Sta!$H:$H,"&gt;0.5")/$B275</f>
        <v>#DIV/0!</v>
      </c>
      <c r="M275" s="7" t="e">
        <f>COUNTIFS(Sta!$B:$B,$A275,Sta!$J:$J,"&gt;0.5")/$C275</f>
        <v>#DIV/0!</v>
      </c>
      <c r="N275" s="12" t="e">
        <f>(COUNTIFS(Sta!$A:$A,$A275,Sta!$H:$H,"&gt;1.5") +COUNTIFS(Sta!$B:$B,$A275,Sta!$J:$J,"&gt;1.5"))/$D275</f>
        <v>#DIV/0!</v>
      </c>
      <c r="O275" s="7" t="e">
        <f>COUNTIFS(Sta!$A:$A,$A275,Sta!$H:$H,"&gt;1.5")/$B275</f>
        <v>#DIV/0!</v>
      </c>
      <c r="P275" s="7" t="e">
        <f>COUNTIFS(Sta!$B:$B,$A275,Sta!$J:$J,"&gt;1.5")/$C275</f>
        <v>#DIV/0!</v>
      </c>
      <c r="Q275" s="12" t="e">
        <f>(COUNTIFS(Sta!$A:$A,$A275,Sta!$I:$I,"&gt;0.5") +COUNTIFS(Sta!$B:$B,$A275,Sta!$K:$K,"&gt;0.5"))/$D275</f>
        <v>#DIV/0!</v>
      </c>
      <c r="R275" s="7" t="e">
        <f>COUNTIFS(Sta!$A:$A,$A275,Sta!$I:$I,"&gt;0.5")/$B275</f>
        <v>#DIV/0!</v>
      </c>
      <c r="S275" s="7" t="e">
        <f>COUNTIFS(Sta!$B:$B,$A275,Sta!$K:$K,"&gt;0.5")/$C275</f>
        <v>#DIV/0!</v>
      </c>
      <c r="T275" s="12" t="e">
        <f>(COUNTIFS(Sta!$A:$A,$A275,Sta!$I:$I,"&gt;1.5") +COUNTIFS(Sta!$B:$B,$A275,Sta!$K:$K,"&gt;1.5"))/$D275</f>
        <v>#DIV/0!</v>
      </c>
      <c r="U275" s="7" t="e">
        <f>COUNTIFS(Sta!$A:$A,$A275,Sta!$I:$I,"&gt;1.5")/$B275</f>
        <v>#DIV/0!</v>
      </c>
      <c r="V275" s="7" t="e">
        <f>COUNTIFS(Sta!$B:$B,$A275,Sta!$K:$K,"&gt;1.5")/$C275</f>
        <v>#DIV/0!</v>
      </c>
    </row>
    <row r="276" spans="1:22" x14ac:dyDescent="0.3">
      <c r="A276" t="s">
        <v>373</v>
      </c>
      <c r="B276" s="9">
        <f>COUNTIF(Sta!A:A,A276)</f>
        <v>0</v>
      </c>
      <c r="C276" s="4">
        <f>COUNTIF(Sta!B:B,A276)</f>
        <v>0</v>
      </c>
      <c r="D276" s="4">
        <f t="shared" si="9"/>
        <v>0</v>
      </c>
      <c r="E276" s="12" t="e">
        <f>(COUNTIFS(Sta!$A:$A,$A276,Sta!$L:$L,"&gt;0.5") +COUNTIFS(Sta!$B:$B,$A276,Sta!$L:$L,"&gt;0.5"))/$D276</f>
        <v>#DIV/0!</v>
      </c>
      <c r="F276" s="7" t="e">
        <f>COUNTIFS(Sta!$A:$A,$A276,Sta!$L:$L,"&gt;0.5")/$B276</f>
        <v>#DIV/0!</v>
      </c>
      <c r="G276" s="7" t="e">
        <f>COUNTIFS(Sta!$B:$B,$A276,Sta!$L:$L,"&gt;0.5")/$C276</f>
        <v>#DIV/0!</v>
      </c>
      <c r="H276" s="12" t="e">
        <f>(COUNTIFS(Sta!$A:$A,$A276,Sta!$L:$L,"&gt;1.5") +COUNTIFS(Sta!$B:$B,$A276,Sta!$L:$L,"&gt;1.5"))/$D276</f>
        <v>#DIV/0!</v>
      </c>
      <c r="I276" s="7" t="e">
        <f>COUNTIFS(Sta!$A:$A,$A276,Sta!$L:$L,"&gt;1.5")/$B276</f>
        <v>#DIV/0!</v>
      </c>
      <c r="J276" s="7" t="e">
        <f>COUNTIFS(Sta!$B:$B,$A276,Sta!$L:$L,"&gt;1.5")/$C276</f>
        <v>#DIV/0!</v>
      </c>
      <c r="K276" s="12" t="e">
        <f>(COUNTIFS(Sta!$A:$A,$A276,Sta!$H:$H,"&gt;0.5") +COUNTIFS(Sta!$B:$B,$A276,Sta!$J:$J,"&gt;0.5"))/$D276</f>
        <v>#DIV/0!</v>
      </c>
      <c r="L276" s="7" t="e">
        <f>COUNTIFS(Sta!$A:$A,$A276,Sta!$H:$H,"&gt;0.5")/$B276</f>
        <v>#DIV/0!</v>
      </c>
      <c r="M276" s="7" t="e">
        <f>COUNTIFS(Sta!$B:$B,$A276,Sta!$J:$J,"&gt;0.5")/$C276</f>
        <v>#DIV/0!</v>
      </c>
      <c r="N276" s="12" t="e">
        <f>(COUNTIFS(Sta!$A:$A,$A276,Sta!$H:$H,"&gt;1.5") +COUNTIFS(Sta!$B:$B,$A276,Sta!$J:$J,"&gt;1.5"))/$D276</f>
        <v>#DIV/0!</v>
      </c>
      <c r="O276" s="7" t="e">
        <f>COUNTIFS(Sta!$A:$A,$A276,Sta!$H:$H,"&gt;1.5")/$B276</f>
        <v>#DIV/0!</v>
      </c>
      <c r="P276" s="7" t="e">
        <f>COUNTIFS(Sta!$B:$B,$A276,Sta!$J:$J,"&gt;1.5")/$C276</f>
        <v>#DIV/0!</v>
      </c>
      <c r="Q276" s="12" t="e">
        <f>(COUNTIFS(Sta!$A:$A,$A276,Sta!$I:$I,"&gt;0.5") +COUNTIFS(Sta!$B:$B,$A276,Sta!$K:$K,"&gt;0.5"))/$D276</f>
        <v>#DIV/0!</v>
      </c>
      <c r="R276" s="7" t="e">
        <f>COUNTIFS(Sta!$A:$A,$A276,Sta!$I:$I,"&gt;0.5")/$B276</f>
        <v>#DIV/0!</v>
      </c>
      <c r="S276" s="7" t="e">
        <f>COUNTIFS(Sta!$B:$B,$A276,Sta!$K:$K,"&gt;0.5")/$C276</f>
        <v>#DIV/0!</v>
      </c>
      <c r="T276" s="12" t="e">
        <f>(COUNTIFS(Sta!$A:$A,$A276,Sta!$I:$I,"&gt;1.5") +COUNTIFS(Sta!$B:$B,$A276,Sta!$K:$K,"&gt;1.5"))/$D276</f>
        <v>#DIV/0!</v>
      </c>
      <c r="U276" s="7" t="e">
        <f>COUNTIFS(Sta!$A:$A,$A276,Sta!$I:$I,"&gt;1.5")/$B276</f>
        <v>#DIV/0!</v>
      </c>
      <c r="V276" s="7" t="e">
        <f>COUNTIFS(Sta!$B:$B,$A276,Sta!$K:$K,"&gt;1.5")/$C276</f>
        <v>#DIV/0!</v>
      </c>
    </row>
    <row r="277" spans="1:22" x14ac:dyDescent="0.3">
      <c r="A277" t="s">
        <v>372</v>
      </c>
      <c r="B277" s="9">
        <f>COUNTIF(Sta!A:A,A277)</f>
        <v>0</v>
      </c>
      <c r="C277" s="4">
        <f>COUNTIF(Sta!B:B,A277)</f>
        <v>0</v>
      </c>
      <c r="D277" s="4">
        <f t="shared" si="9"/>
        <v>0</v>
      </c>
      <c r="E277" s="12" t="e">
        <f>(COUNTIFS(Sta!$A:$A,$A277,Sta!$L:$L,"&gt;0.5") +COUNTIFS(Sta!$B:$B,$A277,Sta!$L:$L,"&gt;0.5"))/$D277</f>
        <v>#DIV/0!</v>
      </c>
      <c r="F277" s="7" t="e">
        <f>COUNTIFS(Sta!$A:$A,$A277,Sta!$L:$L,"&gt;0.5")/$B277</f>
        <v>#DIV/0!</v>
      </c>
      <c r="G277" s="7" t="e">
        <f>COUNTIFS(Sta!$B:$B,$A277,Sta!$L:$L,"&gt;0.5")/$C277</f>
        <v>#DIV/0!</v>
      </c>
      <c r="H277" s="12" t="e">
        <f>(COUNTIFS(Sta!$A:$A,$A277,Sta!$L:$L,"&gt;1.5") +COUNTIFS(Sta!$B:$B,$A277,Sta!$L:$L,"&gt;1.5"))/$D277</f>
        <v>#DIV/0!</v>
      </c>
      <c r="I277" s="7" t="e">
        <f>COUNTIFS(Sta!$A:$A,$A277,Sta!$L:$L,"&gt;1.5")/$B277</f>
        <v>#DIV/0!</v>
      </c>
      <c r="J277" s="7" t="e">
        <f>COUNTIFS(Sta!$B:$B,$A277,Sta!$L:$L,"&gt;1.5")/$C277</f>
        <v>#DIV/0!</v>
      </c>
      <c r="K277" s="12" t="e">
        <f>(COUNTIFS(Sta!$A:$A,$A277,Sta!$H:$H,"&gt;0.5") +COUNTIFS(Sta!$B:$B,$A277,Sta!$J:$J,"&gt;0.5"))/$D277</f>
        <v>#DIV/0!</v>
      </c>
      <c r="L277" s="7" t="e">
        <f>COUNTIFS(Sta!$A:$A,$A277,Sta!$H:$H,"&gt;0.5")/$B277</f>
        <v>#DIV/0!</v>
      </c>
      <c r="M277" s="7" t="e">
        <f>COUNTIFS(Sta!$B:$B,$A277,Sta!$J:$J,"&gt;0.5")/$C277</f>
        <v>#DIV/0!</v>
      </c>
      <c r="N277" s="12" t="e">
        <f>(COUNTIFS(Sta!$A:$A,$A277,Sta!$H:$H,"&gt;1.5") +COUNTIFS(Sta!$B:$B,$A277,Sta!$J:$J,"&gt;1.5"))/$D277</f>
        <v>#DIV/0!</v>
      </c>
      <c r="O277" s="7" t="e">
        <f>COUNTIFS(Sta!$A:$A,$A277,Sta!$H:$H,"&gt;1.5")/$B277</f>
        <v>#DIV/0!</v>
      </c>
      <c r="P277" s="7" t="e">
        <f>COUNTIFS(Sta!$B:$B,$A277,Sta!$J:$J,"&gt;1.5")/$C277</f>
        <v>#DIV/0!</v>
      </c>
      <c r="Q277" s="12" t="e">
        <f>(COUNTIFS(Sta!$A:$A,$A277,Sta!$I:$I,"&gt;0.5") +COUNTIFS(Sta!$B:$B,$A277,Sta!$K:$K,"&gt;0.5"))/$D277</f>
        <v>#DIV/0!</v>
      </c>
      <c r="R277" s="7" t="e">
        <f>COUNTIFS(Sta!$A:$A,$A277,Sta!$I:$I,"&gt;0.5")/$B277</f>
        <v>#DIV/0!</v>
      </c>
      <c r="S277" s="7" t="e">
        <f>COUNTIFS(Sta!$B:$B,$A277,Sta!$K:$K,"&gt;0.5")/$C277</f>
        <v>#DIV/0!</v>
      </c>
      <c r="T277" s="12" t="e">
        <f>(COUNTIFS(Sta!$A:$A,$A277,Sta!$I:$I,"&gt;1.5") +COUNTIFS(Sta!$B:$B,$A277,Sta!$K:$K,"&gt;1.5"))/$D277</f>
        <v>#DIV/0!</v>
      </c>
      <c r="U277" s="7" t="e">
        <f>COUNTIFS(Sta!$A:$A,$A277,Sta!$I:$I,"&gt;1.5")/$B277</f>
        <v>#DIV/0!</v>
      </c>
      <c r="V277" s="7" t="e">
        <f>COUNTIFS(Sta!$B:$B,$A277,Sta!$K:$K,"&gt;1.5")/$C277</f>
        <v>#DIV/0!</v>
      </c>
    </row>
    <row r="278" spans="1:22" x14ac:dyDescent="0.3">
      <c r="A278" t="s">
        <v>363</v>
      </c>
      <c r="B278" s="9">
        <f>COUNTIF(Sta!A:A,A278)</f>
        <v>0</v>
      </c>
      <c r="C278" s="4">
        <f>COUNTIF(Sta!B:B,A278)</f>
        <v>0</v>
      </c>
      <c r="D278" s="4">
        <f t="shared" si="9"/>
        <v>0</v>
      </c>
      <c r="E278" s="12" t="e">
        <f>(COUNTIFS(Sta!$A:$A,$A278,Sta!$L:$L,"&gt;0.5") +COUNTIFS(Sta!$B:$B,$A278,Sta!$L:$L,"&gt;0.5"))/$D278</f>
        <v>#DIV/0!</v>
      </c>
      <c r="F278" s="7" t="e">
        <f>COUNTIFS(Sta!$A:$A,$A278,Sta!$L:$L,"&gt;0.5")/$B278</f>
        <v>#DIV/0!</v>
      </c>
      <c r="G278" s="7" t="e">
        <f>COUNTIFS(Sta!$B:$B,$A278,Sta!$L:$L,"&gt;0.5")/$C278</f>
        <v>#DIV/0!</v>
      </c>
      <c r="H278" s="12" t="e">
        <f>(COUNTIFS(Sta!$A:$A,$A278,Sta!$L:$L,"&gt;1.5") +COUNTIFS(Sta!$B:$B,$A278,Sta!$L:$L,"&gt;1.5"))/$D278</f>
        <v>#DIV/0!</v>
      </c>
      <c r="I278" s="7" t="e">
        <f>COUNTIFS(Sta!$A:$A,$A278,Sta!$L:$L,"&gt;1.5")/$B278</f>
        <v>#DIV/0!</v>
      </c>
      <c r="J278" s="7" t="e">
        <f>COUNTIFS(Sta!$B:$B,$A278,Sta!$L:$L,"&gt;1.5")/$C278</f>
        <v>#DIV/0!</v>
      </c>
      <c r="K278" s="12" t="e">
        <f>(COUNTIFS(Sta!$A:$A,$A278,Sta!$H:$H,"&gt;0.5") +COUNTIFS(Sta!$B:$B,$A278,Sta!$J:$J,"&gt;0.5"))/$D278</f>
        <v>#DIV/0!</v>
      </c>
      <c r="L278" s="7" t="e">
        <f>COUNTIFS(Sta!$A:$A,$A278,Sta!$H:$H,"&gt;0.5")/$B278</f>
        <v>#DIV/0!</v>
      </c>
      <c r="M278" s="7" t="e">
        <f>COUNTIFS(Sta!$B:$B,$A278,Sta!$J:$J,"&gt;0.5")/$C278</f>
        <v>#DIV/0!</v>
      </c>
      <c r="N278" s="12" t="e">
        <f>(COUNTIFS(Sta!$A:$A,$A278,Sta!$H:$H,"&gt;1.5") +COUNTIFS(Sta!$B:$B,$A278,Sta!$J:$J,"&gt;1.5"))/$D278</f>
        <v>#DIV/0!</v>
      </c>
      <c r="O278" s="7" t="e">
        <f>COUNTIFS(Sta!$A:$A,$A278,Sta!$H:$H,"&gt;1.5")/$B278</f>
        <v>#DIV/0!</v>
      </c>
      <c r="P278" s="7" t="e">
        <f>COUNTIFS(Sta!$B:$B,$A278,Sta!$J:$J,"&gt;1.5")/$C278</f>
        <v>#DIV/0!</v>
      </c>
      <c r="Q278" s="12" t="e">
        <f>(COUNTIFS(Sta!$A:$A,$A278,Sta!$I:$I,"&gt;0.5") +COUNTIFS(Sta!$B:$B,$A278,Sta!$K:$K,"&gt;0.5"))/$D278</f>
        <v>#DIV/0!</v>
      </c>
      <c r="R278" s="7" t="e">
        <f>COUNTIFS(Sta!$A:$A,$A278,Sta!$I:$I,"&gt;0.5")/$B278</f>
        <v>#DIV/0!</v>
      </c>
      <c r="S278" s="7" t="e">
        <f>COUNTIFS(Sta!$B:$B,$A278,Sta!$K:$K,"&gt;0.5")/$C278</f>
        <v>#DIV/0!</v>
      </c>
      <c r="T278" s="12" t="e">
        <f>(COUNTIFS(Sta!$A:$A,$A278,Sta!$I:$I,"&gt;1.5") +COUNTIFS(Sta!$B:$B,$A278,Sta!$K:$K,"&gt;1.5"))/$D278</f>
        <v>#DIV/0!</v>
      </c>
      <c r="U278" s="7" t="e">
        <f>COUNTIFS(Sta!$A:$A,$A278,Sta!$I:$I,"&gt;1.5")/$B278</f>
        <v>#DIV/0!</v>
      </c>
      <c r="V278" s="7" t="e">
        <f>COUNTIFS(Sta!$B:$B,$A278,Sta!$K:$K,"&gt;1.5")/$C278</f>
        <v>#DIV/0!</v>
      </c>
    </row>
    <row r="279" spans="1:22" x14ac:dyDescent="0.3">
      <c r="A279" t="s">
        <v>374</v>
      </c>
      <c r="B279" s="9">
        <f>COUNTIF(Sta!A:A,A279)</f>
        <v>0</v>
      </c>
      <c r="C279" s="4">
        <f>COUNTIF(Sta!B:B,A279)</f>
        <v>0</v>
      </c>
      <c r="D279" s="4">
        <f t="shared" si="9"/>
        <v>0</v>
      </c>
      <c r="E279" s="12" t="e">
        <f>(COUNTIFS(Sta!$A:$A,$A279,Sta!$L:$L,"&gt;0.5") +COUNTIFS(Sta!$B:$B,$A279,Sta!$L:$L,"&gt;0.5"))/$D279</f>
        <v>#DIV/0!</v>
      </c>
      <c r="F279" s="7" t="e">
        <f>COUNTIFS(Sta!$A:$A,$A279,Sta!$L:$L,"&gt;0.5")/$B279</f>
        <v>#DIV/0!</v>
      </c>
      <c r="G279" s="7" t="e">
        <f>COUNTIFS(Sta!$B:$B,$A279,Sta!$L:$L,"&gt;0.5")/$C279</f>
        <v>#DIV/0!</v>
      </c>
      <c r="H279" s="12" t="e">
        <f>(COUNTIFS(Sta!$A:$A,$A279,Sta!$L:$L,"&gt;1.5") +COUNTIFS(Sta!$B:$B,$A279,Sta!$L:$L,"&gt;1.5"))/$D279</f>
        <v>#DIV/0!</v>
      </c>
      <c r="I279" s="7" t="e">
        <f>COUNTIFS(Sta!$A:$A,$A279,Sta!$L:$L,"&gt;1.5")/$B279</f>
        <v>#DIV/0!</v>
      </c>
      <c r="J279" s="7" t="e">
        <f>COUNTIFS(Sta!$B:$B,$A279,Sta!$L:$L,"&gt;1.5")/$C279</f>
        <v>#DIV/0!</v>
      </c>
      <c r="K279" s="12" t="e">
        <f>(COUNTIFS(Sta!$A:$A,$A279,Sta!$H:$H,"&gt;0.5") +COUNTIFS(Sta!$B:$B,$A279,Sta!$J:$J,"&gt;0.5"))/$D279</f>
        <v>#DIV/0!</v>
      </c>
      <c r="L279" s="7" t="e">
        <f>COUNTIFS(Sta!$A:$A,$A279,Sta!$H:$H,"&gt;0.5")/$B279</f>
        <v>#DIV/0!</v>
      </c>
      <c r="M279" s="7" t="e">
        <f>COUNTIFS(Sta!$B:$B,$A279,Sta!$J:$J,"&gt;0.5")/$C279</f>
        <v>#DIV/0!</v>
      </c>
      <c r="N279" s="12" t="e">
        <f>(COUNTIFS(Sta!$A:$A,$A279,Sta!$H:$H,"&gt;1.5") +COUNTIFS(Sta!$B:$B,$A279,Sta!$J:$J,"&gt;1.5"))/$D279</f>
        <v>#DIV/0!</v>
      </c>
      <c r="O279" s="7" t="e">
        <f>COUNTIFS(Sta!$A:$A,$A279,Sta!$H:$H,"&gt;1.5")/$B279</f>
        <v>#DIV/0!</v>
      </c>
      <c r="P279" s="7" t="e">
        <f>COUNTIFS(Sta!$B:$B,$A279,Sta!$J:$J,"&gt;1.5")/$C279</f>
        <v>#DIV/0!</v>
      </c>
      <c r="Q279" s="12" t="e">
        <f>(COUNTIFS(Sta!$A:$A,$A279,Sta!$I:$I,"&gt;0.5") +COUNTIFS(Sta!$B:$B,$A279,Sta!$K:$K,"&gt;0.5"))/$D279</f>
        <v>#DIV/0!</v>
      </c>
      <c r="R279" s="7" t="e">
        <f>COUNTIFS(Sta!$A:$A,$A279,Sta!$I:$I,"&gt;0.5")/$B279</f>
        <v>#DIV/0!</v>
      </c>
      <c r="S279" s="7" t="e">
        <f>COUNTIFS(Sta!$B:$B,$A279,Sta!$K:$K,"&gt;0.5")/$C279</f>
        <v>#DIV/0!</v>
      </c>
      <c r="T279" s="12" t="e">
        <f>(COUNTIFS(Sta!$A:$A,$A279,Sta!$I:$I,"&gt;1.5") +COUNTIFS(Sta!$B:$B,$A279,Sta!$K:$K,"&gt;1.5"))/$D279</f>
        <v>#DIV/0!</v>
      </c>
      <c r="U279" s="7" t="e">
        <f>COUNTIFS(Sta!$A:$A,$A279,Sta!$I:$I,"&gt;1.5")/$B279</f>
        <v>#DIV/0!</v>
      </c>
      <c r="V279" s="7" t="e">
        <f>COUNTIFS(Sta!$B:$B,$A279,Sta!$K:$K,"&gt;1.5")/$C279</f>
        <v>#DIV/0!</v>
      </c>
    </row>
    <row r="280" spans="1:22" x14ac:dyDescent="0.3">
      <c r="A280" t="s">
        <v>375</v>
      </c>
      <c r="B280" s="9">
        <f>COUNTIF(Sta!A:A,A280)</f>
        <v>0</v>
      </c>
      <c r="C280" s="4">
        <f>COUNTIF(Sta!B:B,A280)</f>
        <v>0</v>
      </c>
      <c r="D280" s="4">
        <f t="shared" si="9"/>
        <v>0</v>
      </c>
      <c r="E280" s="12" t="e">
        <f>(COUNTIFS(Sta!$A:$A,$A280,Sta!$L:$L,"&gt;0.5") +COUNTIFS(Sta!$B:$B,$A280,Sta!$L:$L,"&gt;0.5"))/$D280</f>
        <v>#DIV/0!</v>
      </c>
      <c r="F280" s="7" t="e">
        <f>COUNTIFS(Sta!$A:$A,$A280,Sta!$L:$L,"&gt;0.5")/$B280</f>
        <v>#DIV/0!</v>
      </c>
      <c r="G280" s="7" t="e">
        <f>COUNTIFS(Sta!$B:$B,$A280,Sta!$L:$L,"&gt;0.5")/$C280</f>
        <v>#DIV/0!</v>
      </c>
      <c r="H280" s="12" t="e">
        <f>(COUNTIFS(Sta!$A:$A,$A280,Sta!$L:$L,"&gt;1.5") +COUNTIFS(Sta!$B:$B,$A280,Sta!$L:$L,"&gt;1.5"))/$D280</f>
        <v>#DIV/0!</v>
      </c>
      <c r="I280" s="7" t="e">
        <f>COUNTIFS(Sta!$A:$A,$A280,Sta!$L:$L,"&gt;1.5")/$B280</f>
        <v>#DIV/0!</v>
      </c>
      <c r="J280" s="7" t="e">
        <f>COUNTIFS(Sta!$B:$B,$A280,Sta!$L:$L,"&gt;1.5")/$C280</f>
        <v>#DIV/0!</v>
      </c>
      <c r="K280" s="12" t="e">
        <f>(COUNTIFS(Sta!$A:$A,$A280,Sta!$H:$H,"&gt;0.5") +COUNTIFS(Sta!$B:$B,$A280,Sta!$J:$J,"&gt;0.5"))/$D280</f>
        <v>#DIV/0!</v>
      </c>
      <c r="L280" s="7" t="e">
        <f>COUNTIFS(Sta!$A:$A,$A280,Sta!$H:$H,"&gt;0.5")/$B280</f>
        <v>#DIV/0!</v>
      </c>
      <c r="M280" s="7" t="e">
        <f>COUNTIFS(Sta!$B:$B,$A280,Sta!$J:$J,"&gt;0.5")/$C280</f>
        <v>#DIV/0!</v>
      </c>
      <c r="N280" s="12" t="e">
        <f>(COUNTIFS(Sta!$A:$A,$A280,Sta!$H:$H,"&gt;1.5") +COUNTIFS(Sta!$B:$B,$A280,Sta!$J:$J,"&gt;1.5"))/$D280</f>
        <v>#DIV/0!</v>
      </c>
      <c r="O280" s="7" t="e">
        <f>COUNTIFS(Sta!$A:$A,$A280,Sta!$H:$H,"&gt;1.5")/$B280</f>
        <v>#DIV/0!</v>
      </c>
      <c r="P280" s="7" t="e">
        <f>COUNTIFS(Sta!$B:$B,$A280,Sta!$J:$J,"&gt;1.5")/$C280</f>
        <v>#DIV/0!</v>
      </c>
      <c r="Q280" s="12" t="e">
        <f>(COUNTIFS(Sta!$A:$A,$A280,Sta!$I:$I,"&gt;0.5") +COUNTIFS(Sta!$B:$B,$A280,Sta!$K:$K,"&gt;0.5"))/$D280</f>
        <v>#DIV/0!</v>
      </c>
      <c r="R280" s="7" t="e">
        <f>COUNTIFS(Sta!$A:$A,$A280,Sta!$I:$I,"&gt;0.5")/$B280</f>
        <v>#DIV/0!</v>
      </c>
      <c r="S280" s="7" t="e">
        <f>COUNTIFS(Sta!$B:$B,$A280,Sta!$K:$K,"&gt;0.5")/$C280</f>
        <v>#DIV/0!</v>
      </c>
      <c r="T280" s="12" t="e">
        <f>(COUNTIFS(Sta!$A:$A,$A280,Sta!$I:$I,"&gt;1.5") +COUNTIFS(Sta!$B:$B,$A280,Sta!$K:$K,"&gt;1.5"))/$D280</f>
        <v>#DIV/0!</v>
      </c>
      <c r="U280" s="7" t="e">
        <f>COUNTIFS(Sta!$A:$A,$A280,Sta!$I:$I,"&gt;1.5")/$B280</f>
        <v>#DIV/0!</v>
      </c>
      <c r="V280" s="7" t="e">
        <f>COUNTIFS(Sta!$B:$B,$A280,Sta!$K:$K,"&gt;1.5")/$C280</f>
        <v>#DIV/0!</v>
      </c>
    </row>
    <row r="281" spans="1:22" x14ac:dyDescent="0.3">
      <c r="A281" t="s">
        <v>369</v>
      </c>
      <c r="B281" s="9">
        <f>COUNTIF(Sta!A:A,A281)</f>
        <v>0</v>
      </c>
      <c r="C281" s="4">
        <f>COUNTIF(Sta!B:B,A281)</f>
        <v>0</v>
      </c>
      <c r="D281" s="4">
        <f t="shared" si="9"/>
        <v>0</v>
      </c>
      <c r="E281" s="12" t="e">
        <f>(COUNTIFS(Sta!$A:$A,$A281,Sta!$L:$L,"&gt;0.5") +COUNTIFS(Sta!$B:$B,$A281,Sta!$L:$L,"&gt;0.5"))/$D281</f>
        <v>#DIV/0!</v>
      </c>
      <c r="F281" s="7" t="e">
        <f>COUNTIFS(Sta!$A:$A,$A281,Sta!$L:$L,"&gt;0.5")/$B281</f>
        <v>#DIV/0!</v>
      </c>
      <c r="G281" s="7" t="e">
        <f>COUNTIFS(Sta!$B:$B,$A281,Sta!$L:$L,"&gt;0.5")/$C281</f>
        <v>#DIV/0!</v>
      </c>
      <c r="H281" s="12" t="e">
        <f>(COUNTIFS(Sta!$A:$A,$A281,Sta!$L:$L,"&gt;1.5") +COUNTIFS(Sta!$B:$B,$A281,Sta!$L:$L,"&gt;1.5"))/$D281</f>
        <v>#DIV/0!</v>
      </c>
      <c r="I281" s="7" t="e">
        <f>COUNTIFS(Sta!$A:$A,$A281,Sta!$L:$L,"&gt;1.5")/$B281</f>
        <v>#DIV/0!</v>
      </c>
      <c r="J281" s="7" t="e">
        <f>COUNTIFS(Sta!$B:$B,$A281,Sta!$L:$L,"&gt;1.5")/$C281</f>
        <v>#DIV/0!</v>
      </c>
      <c r="K281" s="12" t="e">
        <f>(COUNTIFS(Sta!$A:$A,$A281,Sta!$H:$H,"&gt;0.5") +COUNTIFS(Sta!$B:$B,$A281,Sta!$J:$J,"&gt;0.5"))/$D281</f>
        <v>#DIV/0!</v>
      </c>
      <c r="L281" s="7" t="e">
        <f>COUNTIFS(Sta!$A:$A,$A281,Sta!$H:$H,"&gt;0.5")/$B281</f>
        <v>#DIV/0!</v>
      </c>
      <c r="M281" s="7" t="e">
        <f>COUNTIFS(Sta!$B:$B,$A281,Sta!$J:$J,"&gt;0.5")/$C281</f>
        <v>#DIV/0!</v>
      </c>
      <c r="N281" s="12" t="e">
        <f>(COUNTIFS(Sta!$A:$A,$A281,Sta!$H:$H,"&gt;1.5") +COUNTIFS(Sta!$B:$B,$A281,Sta!$J:$J,"&gt;1.5"))/$D281</f>
        <v>#DIV/0!</v>
      </c>
      <c r="O281" s="7" t="e">
        <f>COUNTIFS(Sta!$A:$A,$A281,Sta!$H:$H,"&gt;1.5")/$B281</f>
        <v>#DIV/0!</v>
      </c>
      <c r="P281" s="7" t="e">
        <f>COUNTIFS(Sta!$B:$B,$A281,Sta!$J:$J,"&gt;1.5")/$C281</f>
        <v>#DIV/0!</v>
      </c>
      <c r="Q281" s="12" t="e">
        <f>(COUNTIFS(Sta!$A:$A,$A281,Sta!$I:$I,"&gt;0.5") +COUNTIFS(Sta!$B:$B,$A281,Sta!$K:$K,"&gt;0.5"))/$D281</f>
        <v>#DIV/0!</v>
      </c>
      <c r="R281" s="7" t="e">
        <f>COUNTIFS(Sta!$A:$A,$A281,Sta!$I:$I,"&gt;0.5")/$B281</f>
        <v>#DIV/0!</v>
      </c>
      <c r="S281" s="7" t="e">
        <f>COUNTIFS(Sta!$B:$B,$A281,Sta!$K:$K,"&gt;0.5")/$C281</f>
        <v>#DIV/0!</v>
      </c>
      <c r="T281" s="12" t="e">
        <f>(COUNTIFS(Sta!$A:$A,$A281,Sta!$I:$I,"&gt;1.5") +COUNTIFS(Sta!$B:$B,$A281,Sta!$K:$K,"&gt;1.5"))/$D281</f>
        <v>#DIV/0!</v>
      </c>
      <c r="U281" s="7" t="e">
        <f>COUNTIFS(Sta!$A:$A,$A281,Sta!$I:$I,"&gt;1.5")/$B281</f>
        <v>#DIV/0!</v>
      </c>
      <c r="V281" s="7" t="e">
        <f>COUNTIFS(Sta!$B:$B,$A281,Sta!$K:$K,"&gt;1.5")/$C281</f>
        <v>#DIV/0!</v>
      </c>
    </row>
    <row r="282" spans="1:22" x14ac:dyDescent="0.3">
      <c r="A282" t="s">
        <v>378</v>
      </c>
      <c r="B282" s="9">
        <f>COUNTIF(Sta!A:A,A282)</f>
        <v>0</v>
      </c>
      <c r="C282" s="4">
        <f>COUNTIF(Sta!B:B,A282)</f>
        <v>0</v>
      </c>
      <c r="D282" s="4">
        <f t="shared" si="9"/>
        <v>0</v>
      </c>
      <c r="E282" s="12" t="e">
        <f>(COUNTIFS(Sta!$A:$A,$A282,Sta!$L:$L,"&gt;0.5") +COUNTIFS(Sta!$B:$B,$A282,Sta!$L:$L,"&gt;0.5"))/$D282</f>
        <v>#DIV/0!</v>
      </c>
      <c r="F282" s="7" t="e">
        <f>COUNTIFS(Sta!$A:$A,$A282,Sta!$L:$L,"&gt;0.5")/$B282</f>
        <v>#DIV/0!</v>
      </c>
      <c r="G282" s="7" t="e">
        <f>COUNTIFS(Sta!$B:$B,$A282,Sta!$L:$L,"&gt;0.5")/$C282</f>
        <v>#DIV/0!</v>
      </c>
      <c r="H282" s="12" t="e">
        <f>(COUNTIFS(Sta!$A:$A,$A282,Sta!$L:$L,"&gt;1.5") +COUNTIFS(Sta!$B:$B,$A282,Sta!$L:$L,"&gt;1.5"))/$D282</f>
        <v>#DIV/0!</v>
      </c>
      <c r="I282" s="7" t="e">
        <f>COUNTIFS(Sta!$A:$A,$A282,Sta!$L:$L,"&gt;1.5")/$B282</f>
        <v>#DIV/0!</v>
      </c>
      <c r="J282" s="7" t="e">
        <f>COUNTIFS(Sta!$B:$B,$A282,Sta!$L:$L,"&gt;1.5")/$C282</f>
        <v>#DIV/0!</v>
      </c>
      <c r="K282" s="12" t="e">
        <f>(COUNTIFS(Sta!$A:$A,$A282,Sta!$H:$H,"&gt;0.5") +COUNTIFS(Sta!$B:$B,$A282,Sta!$J:$J,"&gt;0.5"))/$D282</f>
        <v>#DIV/0!</v>
      </c>
      <c r="L282" s="7" t="e">
        <f>COUNTIFS(Sta!$A:$A,$A282,Sta!$H:$H,"&gt;0.5")/$B282</f>
        <v>#DIV/0!</v>
      </c>
      <c r="M282" s="7" t="e">
        <f>COUNTIFS(Sta!$B:$B,$A282,Sta!$J:$J,"&gt;0.5")/$C282</f>
        <v>#DIV/0!</v>
      </c>
      <c r="N282" s="12" t="e">
        <f>(COUNTIFS(Sta!$A:$A,$A282,Sta!$H:$H,"&gt;1.5") +COUNTIFS(Sta!$B:$B,$A282,Sta!$J:$J,"&gt;1.5"))/$D282</f>
        <v>#DIV/0!</v>
      </c>
      <c r="O282" s="7" t="e">
        <f>COUNTIFS(Sta!$A:$A,$A282,Sta!$H:$H,"&gt;1.5")/$B282</f>
        <v>#DIV/0!</v>
      </c>
      <c r="P282" s="7" t="e">
        <f>COUNTIFS(Sta!$B:$B,$A282,Sta!$J:$J,"&gt;1.5")/$C282</f>
        <v>#DIV/0!</v>
      </c>
      <c r="Q282" s="12" t="e">
        <f>(COUNTIFS(Sta!$A:$A,$A282,Sta!$I:$I,"&gt;0.5") +COUNTIFS(Sta!$B:$B,$A282,Sta!$K:$K,"&gt;0.5"))/$D282</f>
        <v>#DIV/0!</v>
      </c>
      <c r="R282" s="7" t="e">
        <f>COUNTIFS(Sta!$A:$A,$A282,Sta!$I:$I,"&gt;0.5")/$B282</f>
        <v>#DIV/0!</v>
      </c>
      <c r="S282" s="7" t="e">
        <f>COUNTIFS(Sta!$B:$B,$A282,Sta!$K:$K,"&gt;0.5")/$C282</f>
        <v>#DIV/0!</v>
      </c>
      <c r="T282" s="12" t="e">
        <f>(COUNTIFS(Sta!$A:$A,$A282,Sta!$I:$I,"&gt;1.5") +COUNTIFS(Sta!$B:$B,$A282,Sta!$K:$K,"&gt;1.5"))/$D282</f>
        <v>#DIV/0!</v>
      </c>
      <c r="U282" s="7" t="e">
        <f>COUNTIFS(Sta!$A:$A,$A282,Sta!$I:$I,"&gt;1.5")/$B282</f>
        <v>#DIV/0!</v>
      </c>
      <c r="V282" s="7" t="e">
        <f>COUNTIFS(Sta!$B:$B,$A282,Sta!$K:$K,"&gt;1.5")/$C282</f>
        <v>#DIV/0!</v>
      </c>
    </row>
    <row r="283" spans="1:22" x14ac:dyDescent="0.3">
      <c r="A283" t="s">
        <v>366</v>
      </c>
      <c r="B283" s="9">
        <f>COUNTIF(Sta!A:A,A283)</f>
        <v>0</v>
      </c>
      <c r="C283" s="4">
        <f>COUNTIF(Sta!B:B,A283)</f>
        <v>0</v>
      </c>
      <c r="D283" s="4">
        <f t="shared" si="9"/>
        <v>0</v>
      </c>
      <c r="E283" s="12" t="e">
        <f>(COUNTIFS(Sta!$A:$A,$A283,Sta!$L:$L,"&gt;0.5") +COUNTIFS(Sta!$B:$B,$A283,Sta!$L:$L,"&gt;0.5"))/$D283</f>
        <v>#DIV/0!</v>
      </c>
      <c r="F283" s="7" t="e">
        <f>COUNTIFS(Sta!$A:$A,$A283,Sta!$L:$L,"&gt;0.5")/$B283</f>
        <v>#DIV/0!</v>
      </c>
      <c r="G283" s="7" t="e">
        <f>COUNTIFS(Sta!$B:$B,$A283,Sta!$L:$L,"&gt;0.5")/$C283</f>
        <v>#DIV/0!</v>
      </c>
      <c r="H283" s="12" t="e">
        <f>(COUNTIFS(Sta!$A:$A,$A283,Sta!$L:$L,"&gt;1.5") +COUNTIFS(Sta!$B:$B,$A283,Sta!$L:$L,"&gt;1.5"))/$D283</f>
        <v>#DIV/0!</v>
      </c>
      <c r="I283" s="7" t="e">
        <f>COUNTIFS(Sta!$A:$A,$A283,Sta!$L:$L,"&gt;1.5")/$B283</f>
        <v>#DIV/0!</v>
      </c>
      <c r="J283" s="7" t="e">
        <f>COUNTIFS(Sta!$B:$B,$A283,Sta!$L:$L,"&gt;1.5")/$C283</f>
        <v>#DIV/0!</v>
      </c>
      <c r="K283" s="12" t="e">
        <f>(COUNTIFS(Sta!$A:$A,$A283,Sta!$H:$H,"&gt;0.5") +COUNTIFS(Sta!$B:$B,$A283,Sta!$J:$J,"&gt;0.5"))/$D283</f>
        <v>#DIV/0!</v>
      </c>
      <c r="L283" s="7" t="e">
        <f>COUNTIFS(Sta!$A:$A,$A283,Sta!$H:$H,"&gt;0.5")/$B283</f>
        <v>#DIV/0!</v>
      </c>
      <c r="M283" s="7" t="e">
        <f>COUNTIFS(Sta!$B:$B,$A283,Sta!$J:$J,"&gt;0.5")/$C283</f>
        <v>#DIV/0!</v>
      </c>
      <c r="N283" s="12" t="e">
        <f>(COUNTIFS(Sta!$A:$A,$A283,Sta!$H:$H,"&gt;1.5") +COUNTIFS(Sta!$B:$B,$A283,Sta!$J:$J,"&gt;1.5"))/$D283</f>
        <v>#DIV/0!</v>
      </c>
      <c r="O283" s="7" t="e">
        <f>COUNTIFS(Sta!$A:$A,$A283,Sta!$H:$H,"&gt;1.5")/$B283</f>
        <v>#DIV/0!</v>
      </c>
      <c r="P283" s="7" t="e">
        <f>COUNTIFS(Sta!$B:$B,$A283,Sta!$J:$J,"&gt;1.5")/$C283</f>
        <v>#DIV/0!</v>
      </c>
      <c r="Q283" s="12" t="e">
        <f>(COUNTIFS(Sta!$A:$A,$A283,Sta!$I:$I,"&gt;0.5") +COUNTIFS(Sta!$B:$B,$A283,Sta!$K:$K,"&gt;0.5"))/$D283</f>
        <v>#DIV/0!</v>
      </c>
      <c r="R283" s="7" t="e">
        <f>COUNTIFS(Sta!$A:$A,$A283,Sta!$I:$I,"&gt;0.5")/$B283</f>
        <v>#DIV/0!</v>
      </c>
      <c r="S283" s="7" t="e">
        <f>COUNTIFS(Sta!$B:$B,$A283,Sta!$K:$K,"&gt;0.5")/$C283</f>
        <v>#DIV/0!</v>
      </c>
      <c r="T283" s="12" t="e">
        <f>(COUNTIFS(Sta!$A:$A,$A283,Sta!$I:$I,"&gt;1.5") +COUNTIFS(Sta!$B:$B,$A283,Sta!$K:$K,"&gt;1.5"))/$D283</f>
        <v>#DIV/0!</v>
      </c>
      <c r="U283" s="7" t="e">
        <f>COUNTIFS(Sta!$A:$A,$A283,Sta!$I:$I,"&gt;1.5")/$B283</f>
        <v>#DIV/0!</v>
      </c>
      <c r="V283" s="7" t="e">
        <f>COUNTIFS(Sta!$B:$B,$A283,Sta!$K:$K,"&gt;1.5")/$C283</f>
        <v>#DIV/0!</v>
      </c>
    </row>
    <row r="284" spans="1:22" x14ac:dyDescent="0.3">
      <c r="A284" t="s">
        <v>362</v>
      </c>
      <c r="B284" s="9">
        <f>COUNTIF(Sta!A:A,A284)</f>
        <v>0</v>
      </c>
      <c r="C284" s="4">
        <f>COUNTIF(Sta!B:B,A284)</f>
        <v>0</v>
      </c>
      <c r="D284" s="4">
        <f t="shared" si="9"/>
        <v>0</v>
      </c>
      <c r="E284" s="12" t="e">
        <f>(COUNTIFS(Sta!$A:$A,$A284,Sta!$L:$L,"&gt;0.5") +COUNTIFS(Sta!$B:$B,$A284,Sta!$L:$L,"&gt;0.5"))/$D284</f>
        <v>#DIV/0!</v>
      </c>
      <c r="F284" s="7" t="e">
        <f>COUNTIFS(Sta!$A:$A,$A284,Sta!$L:$L,"&gt;0.5")/$B284</f>
        <v>#DIV/0!</v>
      </c>
      <c r="G284" s="7" t="e">
        <f>COUNTIFS(Sta!$B:$B,$A284,Sta!$L:$L,"&gt;0.5")/$C284</f>
        <v>#DIV/0!</v>
      </c>
      <c r="H284" s="12" t="e">
        <f>(COUNTIFS(Sta!$A:$A,$A284,Sta!$L:$L,"&gt;1.5") +COUNTIFS(Sta!$B:$B,$A284,Sta!$L:$L,"&gt;1.5"))/$D284</f>
        <v>#DIV/0!</v>
      </c>
      <c r="I284" s="7" t="e">
        <f>COUNTIFS(Sta!$A:$A,$A284,Sta!$L:$L,"&gt;1.5")/$B284</f>
        <v>#DIV/0!</v>
      </c>
      <c r="J284" s="7" t="e">
        <f>COUNTIFS(Sta!$B:$B,$A284,Sta!$L:$L,"&gt;1.5")/$C284</f>
        <v>#DIV/0!</v>
      </c>
      <c r="K284" s="12" t="e">
        <f>(COUNTIFS(Sta!$A:$A,$A284,Sta!$H:$H,"&gt;0.5") +COUNTIFS(Sta!$B:$B,$A284,Sta!$J:$J,"&gt;0.5"))/$D284</f>
        <v>#DIV/0!</v>
      </c>
      <c r="L284" s="7" t="e">
        <f>COUNTIFS(Sta!$A:$A,$A284,Sta!$H:$H,"&gt;0.5")/$B284</f>
        <v>#DIV/0!</v>
      </c>
      <c r="M284" s="7" t="e">
        <f>COUNTIFS(Sta!$B:$B,$A284,Sta!$J:$J,"&gt;0.5")/$C284</f>
        <v>#DIV/0!</v>
      </c>
      <c r="N284" s="12" t="e">
        <f>(COUNTIFS(Sta!$A:$A,$A284,Sta!$H:$H,"&gt;1.5") +COUNTIFS(Sta!$B:$B,$A284,Sta!$J:$J,"&gt;1.5"))/$D284</f>
        <v>#DIV/0!</v>
      </c>
      <c r="O284" s="7" t="e">
        <f>COUNTIFS(Sta!$A:$A,$A284,Sta!$H:$H,"&gt;1.5")/$B284</f>
        <v>#DIV/0!</v>
      </c>
      <c r="P284" s="7" t="e">
        <f>COUNTIFS(Sta!$B:$B,$A284,Sta!$J:$J,"&gt;1.5")/$C284</f>
        <v>#DIV/0!</v>
      </c>
      <c r="Q284" s="12" t="e">
        <f>(COUNTIFS(Sta!$A:$A,$A284,Sta!$I:$I,"&gt;0.5") +COUNTIFS(Sta!$B:$B,$A284,Sta!$K:$K,"&gt;0.5"))/$D284</f>
        <v>#DIV/0!</v>
      </c>
      <c r="R284" s="7" t="e">
        <f>COUNTIFS(Sta!$A:$A,$A284,Sta!$I:$I,"&gt;0.5")/$B284</f>
        <v>#DIV/0!</v>
      </c>
      <c r="S284" s="7" t="e">
        <f>COUNTIFS(Sta!$B:$B,$A284,Sta!$K:$K,"&gt;0.5")/$C284</f>
        <v>#DIV/0!</v>
      </c>
      <c r="T284" s="12" t="e">
        <f>(COUNTIFS(Sta!$A:$A,$A284,Sta!$I:$I,"&gt;1.5") +COUNTIFS(Sta!$B:$B,$A284,Sta!$K:$K,"&gt;1.5"))/$D284</f>
        <v>#DIV/0!</v>
      </c>
      <c r="U284" s="7" t="e">
        <f>COUNTIFS(Sta!$A:$A,$A284,Sta!$I:$I,"&gt;1.5")/$B284</f>
        <v>#DIV/0!</v>
      </c>
      <c r="V284" s="7" t="e">
        <f>COUNTIFS(Sta!$B:$B,$A284,Sta!$K:$K,"&gt;1.5")/$C284</f>
        <v>#DIV/0!</v>
      </c>
    </row>
    <row r="285" spans="1:22" x14ac:dyDescent="0.3">
      <c r="A285" t="s">
        <v>364</v>
      </c>
      <c r="B285" s="9">
        <f>COUNTIF(Sta!A:A,A285)</f>
        <v>0</v>
      </c>
      <c r="C285" s="4">
        <f>COUNTIF(Sta!B:B,A285)</f>
        <v>0</v>
      </c>
      <c r="D285" s="4">
        <f t="shared" si="9"/>
        <v>0</v>
      </c>
      <c r="E285" s="12" t="e">
        <f>(COUNTIFS(Sta!$A:$A,$A285,Sta!$L:$L,"&gt;0.5") +COUNTIFS(Sta!$B:$B,$A285,Sta!$L:$L,"&gt;0.5"))/$D285</f>
        <v>#DIV/0!</v>
      </c>
      <c r="F285" s="7" t="e">
        <f>COUNTIFS(Sta!$A:$A,$A285,Sta!$L:$L,"&gt;0.5")/$B285</f>
        <v>#DIV/0!</v>
      </c>
      <c r="G285" s="7" t="e">
        <f>COUNTIFS(Sta!$B:$B,$A285,Sta!$L:$L,"&gt;0.5")/$C285</f>
        <v>#DIV/0!</v>
      </c>
      <c r="H285" s="12" t="e">
        <f>(COUNTIFS(Sta!$A:$A,$A285,Sta!$L:$L,"&gt;1.5") +COUNTIFS(Sta!$B:$B,$A285,Sta!$L:$L,"&gt;1.5"))/$D285</f>
        <v>#DIV/0!</v>
      </c>
      <c r="I285" s="7" t="e">
        <f>COUNTIFS(Sta!$A:$A,$A285,Sta!$L:$L,"&gt;1.5")/$B285</f>
        <v>#DIV/0!</v>
      </c>
      <c r="J285" s="7" t="e">
        <f>COUNTIFS(Sta!$B:$B,$A285,Sta!$L:$L,"&gt;1.5")/$C285</f>
        <v>#DIV/0!</v>
      </c>
      <c r="K285" s="12" t="e">
        <f>(COUNTIFS(Sta!$A:$A,$A285,Sta!$H:$H,"&gt;0.5") +COUNTIFS(Sta!$B:$B,$A285,Sta!$J:$J,"&gt;0.5"))/$D285</f>
        <v>#DIV/0!</v>
      </c>
      <c r="L285" s="7" t="e">
        <f>COUNTIFS(Sta!$A:$A,$A285,Sta!$H:$H,"&gt;0.5")/$B285</f>
        <v>#DIV/0!</v>
      </c>
      <c r="M285" s="7" t="e">
        <f>COUNTIFS(Sta!$B:$B,$A285,Sta!$J:$J,"&gt;0.5")/$C285</f>
        <v>#DIV/0!</v>
      </c>
      <c r="N285" s="12" t="e">
        <f>(COUNTIFS(Sta!$A:$A,$A285,Sta!$H:$H,"&gt;1.5") +COUNTIFS(Sta!$B:$B,$A285,Sta!$J:$J,"&gt;1.5"))/$D285</f>
        <v>#DIV/0!</v>
      </c>
      <c r="O285" s="7" t="e">
        <f>COUNTIFS(Sta!$A:$A,$A285,Sta!$H:$H,"&gt;1.5")/$B285</f>
        <v>#DIV/0!</v>
      </c>
      <c r="P285" s="7" t="e">
        <f>COUNTIFS(Sta!$B:$B,$A285,Sta!$J:$J,"&gt;1.5")/$C285</f>
        <v>#DIV/0!</v>
      </c>
      <c r="Q285" s="12" t="e">
        <f>(COUNTIFS(Sta!$A:$A,$A285,Sta!$I:$I,"&gt;0.5") +COUNTIFS(Sta!$B:$B,$A285,Sta!$K:$K,"&gt;0.5"))/$D285</f>
        <v>#DIV/0!</v>
      </c>
      <c r="R285" s="7" t="e">
        <f>COUNTIFS(Sta!$A:$A,$A285,Sta!$I:$I,"&gt;0.5")/$B285</f>
        <v>#DIV/0!</v>
      </c>
      <c r="S285" s="7" t="e">
        <f>COUNTIFS(Sta!$B:$B,$A285,Sta!$K:$K,"&gt;0.5")/$C285</f>
        <v>#DIV/0!</v>
      </c>
      <c r="T285" s="12" t="e">
        <f>(COUNTIFS(Sta!$A:$A,$A285,Sta!$I:$I,"&gt;1.5") +COUNTIFS(Sta!$B:$B,$A285,Sta!$K:$K,"&gt;1.5"))/$D285</f>
        <v>#DIV/0!</v>
      </c>
      <c r="U285" s="7" t="e">
        <f>COUNTIFS(Sta!$A:$A,$A285,Sta!$I:$I,"&gt;1.5")/$B285</f>
        <v>#DIV/0!</v>
      </c>
      <c r="V285" s="7" t="e">
        <f>COUNTIFS(Sta!$B:$B,$A285,Sta!$K:$K,"&gt;1.5")/$C285</f>
        <v>#DIV/0!</v>
      </c>
    </row>
    <row r="286" spans="1:22" x14ac:dyDescent="0.3">
      <c r="A286" t="s">
        <v>365</v>
      </c>
      <c r="B286" s="9">
        <f>COUNTIF(Sta!A:A,A286)</f>
        <v>0</v>
      </c>
      <c r="C286" s="4">
        <f>COUNTIF(Sta!B:B,A286)</f>
        <v>0</v>
      </c>
      <c r="D286" s="4">
        <f t="shared" si="9"/>
        <v>0</v>
      </c>
      <c r="E286" s="12" t="e">
        <f>(COUNTIFS(Sta!$A:$A,$A286,Sta!$L:$L,"&gt;0.5") +COUNTIFS(Sta!$B:$B,$A286,Sta!$L:$L,"&gt;0.5"))/$D286</f>
        <v>#DIV/0!</v>
      </c>
      <c r="F286" s="7" t="e">
        <f>COUNTIFS(Sta!$A:$A,$A286,Sta!$L:$L,"&gt;0.5")/$B286</f>
        <v>#DIV/0!</v>
      </c>
      <c r="G286" s="7" t="e">
        <f>COUNTIFS(Sta!$B:$B,$A286,Sta!$L:$L,"&gt;0.5")/$C286</f>
        <v>#DIV/0!</v>
      </c>
      <c r="H286" s="12" t="e">
        <f>(COUNTIFS(Sta!$A:$A,$A286,Sta!$L:$L,"&gt;1.5") +COUNTIFS(Sta!$B:$B,$A286,Sta!$L:$L,"&gt;1.5"))/$D286</f>
        <v>#DIV/0!</v>
      </c>
      <c r="I286" s="7" t="e">
        <f>COUNTIFS(Sta!$A:$A,$A286,Sta!$L:$L,"&gt;1.5")/$B286</f>
        <v>#DIV/0!</v>
      </c>
      <c r="J286" s="7" t="e">
        <f>COUNTIFS(Sta!$B:$B,$A286,Sta!$L:$L,"&gt;1.5")/$C286</f>
        <v>#DIV/0!</v>
      </c>
      <c r="K286" s="12" t="e">
        <f>(COUNTIFS(Sta!$A:$A,$A286,Sta!$H:$H,"&gt;0.5") +COUNTIFS(Sta!$B:$B,$A286,Sta!$J:$J,"&gt;0.5"))/$D286</f>
        <v>#DIV/0!</v>
      </c>
      <c r="L286" s="7" t="e">
        <f>COUNTIFS(Sta!$A:$A,$A286,Sta!$H:$H,"&gt;0.5")/$B286</f>
        <v>#DIV/0!</v>
      </c>
      <c r="M286" s="7" t="e">
        <f>COUNTIFS(Sta!$B:$B,$A286,Sta!$J:$J,"&gt;0.5")/$C286</f>
        <v>#DIV/0!</v>
      </c>
      <c r="N286" s="12" t="e">
        <f>(COUNTIFS(Sta!$A:$A,$A286,Sta!$H:$H,"&gt;1.5") +COUNTIFS(Sta!$B:$B,$A286,Sta!$J:$J,"&gt;1.5"))/$D286</f>
        <v>#DIV/0!</v>
      </c>
      <c r="O286" s="7" t="e">
        <f>COUNTIFS(Sta!$A:$A,$A286,Sta!$H:$H,"&gt;1.5")/$B286</f>
        <v>#DIV/0!</v>
      </c>
      <c r="P286" s="7" t="e">
        <f>COUNTIFS(Sta!$B:$B,$A286,Sta!$J:$J,"&gt;1.5")/$C286</f>
        <v>#DIV/0!</v>
      </c>
      <c r="Q286" s="12" t="e">
        <f>(COUNTIFS(Sta!$A:$A,$A286,Sta!$I:$I,"&gt;0.5") +COUNTIFS(Sta!$B:$B,$A286,Sta!$K:$K,"&gt;0.5"))/$D286</f>
        <v>#DIV/0!</v>
      </c>
      <c r="R286" s="7" t="e">
        <f>COUNTIFS(Sta!$A:$A,$A286,Sta!$I:$I,"&gt;0.5")/$B286</f>
        <v>#DIV/0!</v>
      </c>
      <c r="S286" s="7" t="e">
        <f>COUNTIFS(Sta!$B:$B,$A286,Sta!$K:$K,"&gt;0.5")/$C286</f>
        <v>#DIV/0!</v>
      </c>
      <c r="T286" s="12" t="e">
        <f>(COUNTIFS(Sta!$A:$A,$A286,Sta!$I:$I,"&gt;1.5") +COUNTIFS(Sta!$B:$B,$A286,Sta!$K:$K,"&gt;1.5"))/$D286</f>
        <v>#DIV/0!</v>
      </c>
      <c r="U286" s="7" t="e">
        <f>COUNTIFS(Sta!$A:$A,$A286,Sta!$I:$I,"&gt;1.5")/$B286</f>
        <v>#DIV/0!</v>
      </c>
      <c r="V286" s="7" t="e">
        <f>COUNTIFS(Sta!$B:$B,$A286,Sta!$K:$K,"&gt;1.5")/$C286</f>
        <v>#DIV/0!</v>
      </c>
    </row>
    <row r="287" spans="1:22" x14ac:dyDescent="0.3">
      <c r="A287" t="s">
        <v>368</v>
      </c>
      <c r="B287" s="9">
        <f>COUNTIF(Sta!A:A,A287)</f>
        <v>0</v>
      </c>
      <c r="C287" s="4">
        <f>COUNTIF(Sta!B:B,A287)</f>
        <v>0</v>
      </c>
      <c r="D287" s="4">
        <f t="shared" si="9"/>
        <v>0</v>
      </c>
      <c r="E287" s="12" t="e">
        <f>(COUNTIFS(Sta!$A:$A,$A287,Sta!$L:$L,"&gt;0.5") +COUNTIFS(Sta!$B:$B,$A287,Sta!$L:$L,"&gt;0.5"))/$D287</f>
        <v>#DIV/0!</v>
      </c>
      <c r="F287" s="7" t="e">
        <f>COUNTIFS(Sta!$A:$A,$A287,Sta!$L:$L,"&gt;0.5")/$B287</f>
        <v>#DIV/0!</v>
      </c>
      <c r="G287" s="7" t="e">
        <f>COUNTIFS(Sta!$B:$B,$A287,Sta!$L:$L,"&gt;0.5")/$C287</f>
        <v>#DIV/0!</v>
      </c>
      <c r="H287" s="12" t="e">
        <f>(COUNTIFS(Sta!$A:$A,$A287,Sta!$L:$L,"&gt;1.5") +COUNTIFS(Sta!$B:$B,$A287,Sta!$L:$L,"&gt;1.5"))/$D287</f>
        <v>#DIV/0!</v>
      </c>
      <c r="I287" s="7" t="e">
        <f>COUNTIFS(Sta!$A:$A,$A287,Sta!$L:$L,"&gt;1.5")/$B287</f>
        <v>#DIV/0!</v>
      </c>
      <c r="J287" s="7" t="e">
        <f>COUNTIFS(Sta!$B:$B,$A287,Sta!$L:$L,"&gt;1.5")/$C287</f>
        <v>#DIV/0!</v>
      </c>
      <c r="K287" s="12" t="e">
        <f>(COUNTIFS(Sta!$A:$A,$A287,Sta!$H:$H,"&gt;0.5") +COUNTIFS(Sta!$B:$B,$A287,Sta!$J:$J,"&gt;0.5"))/$D287</f>
        <v>#DIV/0!</v>
      </c>
      <c r="L287" s="7" t="e">
        <f>COUNTIFS(Sta!$A:$A,$A287,Sta!$H:$H,"&gt;0.5")/$B287</f>
        <v>#DIV/0!</v>
      </c>
      <c r="M287" s="7" t="e">
        <f>COUNTIFS(Sta!$B:$B,$A287,Sta!$J:$J,"&gt;0.5")/$C287</f>
        <v>#DIV/0!</v>
      </c>
      <c r="N287" s="12" t="e">
        <f>(COUNTIFS(Sta!$A:$A,$A287,Sta!$H:$H,"&gt;1.5") +COUNTIFS(Sta!$B:$B,$A287,Sta!$J:$J,"&gt;1.5"))/$D287</f>
        <v>#DIV/0!</v>
      </c>
      <c r="O287" s="7" t="e">
        <f>COUNTIFS(Sta!$A:$A,$A287,Sta!$H:$H,"&gt;1.5")/$B287</f>
        <v>#DIV/0!</v>
      </c>
      <c r="P287" s="7" t="e">
        <f>COUNTIFS(Sta!$B:$B,$A287,Sta!$J:$J,"&gt;1.5")/$C287</f>
        <v>#DIV/0!</v>
      </c>
      <c r="Q287" s="12" t="e">
        <f>(COUNTIFS(Sta!$A:$A,$A287,Sta!$I:$I,"&gt;0.5") +COUNTIFS(Sta!$B:$B,$A287,Sta!$K:$K,"&gt;0.5"))/$D287</f>
        <v>#DIV/0!</v>
      </c>
      <c r="R287" s="7" t="e">
        <f>COUNTIFS(Sta!$A:$A,$A287,Sta!$I:$I,"&gt;0.5")/$B287</f>
        <v>#DIV/0!</v>
      </c>
      <c r="S287" s="7" t="e">
        <f>COUNTIFS(Sta!$B:$B,$A287,Sta!$K:$K,"&gt;0.5")/$C287</f>
        <v>#DIV/0!</v>
      </c>
      <c r="T287" s="12" t="e">
        <f>(COUNTIFS(Sta!$A:$A,$A287,Sta!$I:$I,"&gt;1.5") +COUNTIFS(Sta!$B:$B,$A287,Sta!$K:$K,"&gt;1.5"))/$D287</f>
        <v>#DIV/0!</v>
      </c>
      <c r="U287" s="7" t="e">
        <f>COUNTIFS(Sta!$A:$A,$A287,Sta!$I:$I,"&gt;1.5")/$B287</f>
        <v>#DIV/0!</v>
      </c>
      <c r="V287" s="7" t="e">
        <f>COUNTIFS(Sta!$B:$B,$A287,Sta!$K:$K,"&gt;1.5")/$C287</f>
        <v>#DIV/0!</v>
      </c>
    </row>
    <row r="288" spans="1:22" x14ac:dyDescent="0.3">
      <c r="A288" t="s">
        <v>367</v>
      </c>
      <c r="B288" s="9">
        <f>COUNTIF(Sta!A:A,A288)</f>
        <v>0</v>
      </c>
      <c r="C288" s="4">
        <f>COUNTIF(Sta!B:B,A288)</f>
        <v>0</v>
      </c>
      <c r="D288" s="4">
        <f t="shared" si="9"/>
        <v>0</v>
      </c>
      <c r="E288" s="12" t="e">
        <f>(COUNTIFS(Sta!$A:$A,$A288,Sta!$L:$L,"&gt;0.5") +COUNTIFS(Sta!$B:$B,$A288,Sta!$L:$L,"&gt;0.5"))/$D288</f>
        <v>#DIV/0!</v>
      </c>
      <c r="F288" s="7" t="e">
        <f>COUNTIFS(Sta!$A:$A,$A288,Sta!$L:$L,"&gt;0.5")/$B288</f>
        <v>#DIV/0!</v>
      </c>
      <c r="G288" s="7" t="e">
        <f>COUNTIFS(Sta!$B:$B,$A288,Sta!$L:$L,"&gt;0.5")/$C288</f>
        <v>#DIV/0!</v>
      </c>
      <c r="H288" s="12" t="e">
        <f>(COUNTIFS(Sta!$A:$A,$A288,Sta!$L:$L,"&gt;1.5") +COUNTIFS(Sta!$B:$B,$A288,Sta!$L:$L,"&gt;1.5"))/$D288</f>
        <v>#DIV/0!</v>
      </c>
      <c r="I288" s="7" t="e">
        <f>COUNTIFS(Sta!$A:$A,$A288,Sta!$L:$L,"&gt;1.5")/$B288</f>
        <v>#DIV/0!</v>
      </c>
      <c r="J288" s="7" t="e">
        <f>COUNTIFS(Sta!$B:$B,$A288,Sta!$L:$L,"&gt;1.5")/$C288</f>
        <v>#DIV/0!</v>
      </c>
      <c r="K288" s="12" t="e">
        <f>(COUNTIFS(Sta!$A:$A,$A288,Sta!$H:$H,"&gt;0.5") +COUNTIFS(Sta!$B:$B,$A288,Sta!$J:$J,"&gt;0.5"))/$D288</f>
        <v>#DIV/0!</v>
      </c>
      <c r="L288" s="7" t="e">
        <f>COUNTIFS(Sta!$A:$A,$A288,Sta!$H:$H,"&gt;0.5")/$B288</f>
        <v>#DIV/0!</v>
      </c>
      <c r="M288" s="7" t="e">
        <f>COUNTIFS(Sta!$B:$B,$A288,Sta!$J:$J,"&gt;0.5")/$C288</f>
        <v>#DIV/0!</v>
      </c>
      <c r="N288" s="12" t="e">
        <f>(COUNTIFS(Sta!$A:$A,$A288,Sta!$H:$H,"&gt;1.5") +COUNTIFS(Sta!$B:$B,$A288,Sta!$J:$J,"&gt;1.5"))/$D288</f>
        <v>#DIV/0!</v>
      </c>
      <c r="O288" s="7" t="e">
        <f>COUNTIFS(Sta!$A:$A,$A288,Sta!$H:$H,"&gt;1.5")/$B288</f>
        <v>#DIV/0!</v>
      </c>
      <c r="P288" s="7" t="e">
        <f>COUNTIFS(Sta!$B:$B,$A288,Sta!$J:$J,"&gt;1.5")/$C288</f>
        <v>#DIV/0!</v>
      </c>
      <c r="Q288" s="12" t="e">
        <f>(COUNTIFS(Sta!$A:$A,$A288,Sta!$I:$I,"&gt;0.5") +COUNTIFS(Sta!$B:$B,$A288,Sta!$K:$K,"&gt;0.5"))/$D288</f>
        <v>#DIV/0!</v>
      </c>
      <c r="R288" s="7" t="e">
        <f>COUNTIFS(Sta!$A:$A,$A288,Sta!$I:$I,"&gt;0.5")/$B288</f>
        <v>#DIV/0!</v>
      </c>
      <c r="S288" s="7" t="e">
        <f>COUNTIFS(Sta!$B:$B,$A288,Sta!$K:$K,"&gt;0.5")/$C288</f>
        <v>#DIV/0!</v>
      </c>
      <c r="T288" s="12" t="e">
        <f>(COUNTIFS(Sta!$A:$A,$A288,Sta!$I:$I,"&gt;1.5") +COUNTIFS(Sta!$B:$B,$A288,Sta!$K:$K,"&gt;1.5"))/$D288</f>
        <v>#DIV/0!</v>
      </c>
      <c r="U288" s="7" t="e">
        <f>COUNTIFS(Sta!$A:$A,$A288,Sta!$I:$I,"&gt;1.5")/$B288</f>
        <v>#DIV/0!</v>
      </c>
      <c r="V288" s="7" t="e">
        <f>COUNTIFS(Sta!$B:$B,$A288,Sta!$K:$K,"&gt;1.5")/$C288</f>
        <v>#DIV/0!</v>
      </c>
    </row>
    <row r="289" spans="1:22" x14ac:dyDescent="0.3">
      <c r="A289" t="s">
        <v>398</v>
      </c>
      <c r="B289" s="9">
        <f>COUNTIF(Sta!A:A,A289)</f>
        <v>0</v>
      </c>
      <c r="C289" s="4">
        <f>COUNTIF(Sta!B:B,A289)</f>
        <v>0</v>
      </c>
      <c r="D289" s="4">
        <f t="shared" si="9"/>
        <v>0</v>
      </c>
      <c r="E289" s="12" t="e">
        <f>(COUNTIFS(Sta!$A:$A,$A289,Sta!$L:$L,"&gt;0.5") +COUNTIFS(Sta!$B:$B,$A289,Sta!$L:$L,"&gt;0.5"))/$D289</f>
        <v>#DIV/0!</v>
      </c>
      <c r="F289" s="7" t="e">
        <f>COUNTIFS(Sta!$A:$A,$A289,Sta!$L:$L,"&gt;0.5")/$B289</f>
        <v>#DIV/0!</v>
      </c>
      <c r="G289" s="7" t="e">
        <f>COUNTIFS(Sta!$B:$B,$A289,Sta!$L:$L,"&gt;0.5")/$C289</f>
        <v>#DIV/0!</v>
      </c>
      <c r="H289" s="12" t="e">
        <f>(COUNTIFS(Sta!$A:$A,$A289,Sta!$L:$L,"&gt;1.5") +COUNTIFS(Sta!$B:$B,$A289,Sta!$L:$L,"&gt;1.5"))/$D289</f>
        <v>#DIV/0!</v>
      </c>
      <c r="I289" s="7" t="e">
        <f>COUNTIFS(Sta!$A:$A,$A289,Sta!$L:$L,"&gt;1.5")/$B289</f>
        <v>#DIV/0!</v>
      </c>
      <c r="J289" s="7" t="e">
        <f>COUNTIFS(Sta!$B:$B,$A289,Sta!$L:$L,"&gt;1.5")/$C289</f>
        <v>#DIV/0!</v>
      </c>
      <c r="K289" s="12" t="e">
        <f>(COUNTIFS(Sta!$A:$A,$A289,Sta!$H:$H,"&gt;0.5") +COUNTIFS(Sta!$B:$B,$A289,Sta!$J:$J,"&gt;0.5"))/$D289</f>
        <v>#DIV/0!</v>
      </c>
      <c r="L289" s="7" t="e">
        <f>COUNTIFS(Sta!$A:$A,$A289,Sta!$H:$H,"&gt;0.5")/$B289</f>
        <v>#DIV/0!</v>
      </c>
      <c r="M289" s="7" t="e">
        <f>COUNTIFS(Sta!$B:$B,$A289,Sta!$J:$J,"&gt;0.5")/$C289</f>
        <v>#DIV/0!</v>
      </c>
      <c r="N289" s="12" t="e">
        <f>(COUNTIFS(Sta!$A:$A,$A289,Sta!$H:$H,"&gt;1.5") +COUNTIFS(Sta!$B:$B,$A289,Sta!$J:$J,"&gt;1.5"))/$D289</f>
        <v>#DIV/0!</v>
      </c>
      <c r="O289" s="7" t="e">
        <f>COUNTIFS(Sta!$A:$A,$A289,Sta!$H:$H,"&gt;1.5")/$B289</f>
        <v>#DIV/0!</v>
      </c>
      <c r="P289" s="7" t="e">
        <f>COUNTIFS(Sta!$B:$B,$A289,Sta!$J:$J,"&gt;1.5")/$C289</f>
        <v>#DIV/0!</v>
      </c>
      <c r="Q289" s="12" t="e">
        <f>(COUNTIFS(Sta!$A:$A,$A289,Sta!$I:$I,"&gt;0.5") +COUNTIFS(Sta!$B:$B,$A289,Sta!$K:$K,"&gt;0.5"))/$D289</f>
        <v>#DIV/0!</v>
      </c>
      <c r="R289" s="7" t="e">
        <f>COUNTIFS(Sta!$A:$A,$A289,Sta!$I:$I,"&gt;0.5")/$B289</f>
        <v>#DIV/0!</v>
      </c>
      <c r="S289" s="7" t="e">
        <f>COUNTIFS(Sta!$B:$B,$A289,Sta!$K:$K,"&gt;0.5")/$C289</f>
        <v>#DIV/0!</v>
      </c>
      <c r="T289" s="12" t="e">
        <f>(COUNTIFS(Sta!$A:$A,$A289,Sta!$I:$I,"&gt;1.5") +COUNTIFS(Sta!$B:$B,$A289,Sta!$K:$K,"&gt;1.5"))/$D289</f>
        <v>#DIV/0!</v>
      </c>
      <c r="U289" s="7" t="e">
        <f>COUNTIFS(Sta!$A:$A,$A289,Sta!$I:$I,"&gt;1.5")/$B289</f>
        <v>#DIV/0!</v>
      </c>
      <c r="V289" s="7" t="e">
        <f>COUNTIFS(Sta!$B:$B,$A289,Sta!$K:$K,"&gt;1.5")/$C289</f>
        <v>#DIV/0!</v>
      </c>
    </row>
    <row r="290" spans="1:22" x14ac:dyDescent="0.3">
      <c r="A290" t="s">
        <v>379</v>
      </c>
      <c r="B290" s="9">
        <f>COUNTIF(Sta!A:A,A290)</f>
        <v>0</v>
      </c>
      <c r="C290" s="4">
        <f>COUNTIF(Sta!B:B,A290)</f>
        <v>0</v>
      </c>
      <c r="D290" s="4">
        <f t="shared" si="9"/>
        <v>0</v>
      </c>
      <c r="E290" s="12" t="e">
        <f>(COUNTIFS(Sta!$A:$A,$A290,Sta!$L:$L,"&gt;0.5") +COUNTIFS(Sta!$B:$B,$A290,Sta!$L:$L,"&gt;0.5"))/$D290</f>
        <v>#DIV/0!</v>
      </c>
      <c r="F290" s="7" t="e">
        <f>COUNTIFS(Sta!$A:$A,$A290,Sta!$L:$L,"&gt;0.5")/$B290</f>
        <v>#DIV/0!</v>
      </c>
      <c r="G290" s="7" t="e">
        <f>COUNTIFS(Sta!$B:$B,$A290,Sta!$L:$L,"&gt;0.5")/$C290</f>
        <v>#DIV/0!</v>
      </c>
      <c r="H290" s="12" t="e">
        <f>(COUNTIFS(Sta!$A:$A,$A290,Sta!$L:$L,"&gt;1.5") +COUNTIFS(Sta!$B:$B,$A290,Sta!$L:$L,"&gt;1.5"))/$D290</f>
        <v>#DIV/0!</v>
      </c>
      <c r="I290" s="7" t="e">
        <f>COUNTIFS(Sta!$A:$A,$A290,Sta!$L:$L,"&gt;1.5")/$B290</f>
        <v>#DIV/0!</v>
      </c>
      <c r="J290" s="7" t="e">
        <f>COUNTIFS(Sta!$B:$B,$A290,Sta!$L:$L,"&gt;1.5")/$C290</f>
        <v>#DIV/0!</v>
      </c>
      <c r="K290" s="12" t="e">
        <f>(COUNTIFS(Sta!$A:$A,$A290,Sta!$H:$H,"&gt;0.5") +COUNTIFS(Sta!$B:$B,$A290,Sta!$J:$J,"&gt;0.5"))/$D290</f>
        <v>#DIV/0!</v>
      </c>
      <c r="L290" s="7" t="e">
        <f>COUNTIFS(Sta!$A:$A,$A290,Sta!$H:$H,"&gt;0.5")/$B290</f>
        <v>#DIV/0!</v>
      </c>
      <c r="M290" s="7" t="e">
        <f>COUNTIFS(Sta!$B:$B,$A290,Sta!$J:$J,"&gt;0.5")/$C290</f>
        <v>#DIV/0!</v>
      </c>
      <c r="N290" s="12" t="e">
        <f>(COUNTIFS(Sta!$A:$A,$A290,Sta!$H:$H,"&gt;1.5") +COUNTIFS(Sta!$B:$B,$A290,Sta!$J:$J,"&gt;1.5"))/$D290</f>
        <v>#DIV/0!</v>
      </c>
      <c r="O290" s="7" t="e">
        <f>COUNTIFS(Sta!$A:$A,$A290,Sta!$H:$H,"&gt;1.5")/$B290</f>
        <v>#DIV/0!</v>
      </c>
      <c r="P290" s="7" t="e">
        <f>COUNTIFS(Sta!$B:$B,$A290,Sta!$J:$J,"&gt;1.5")/$C290</f>
        <v>#DIV/0!</v>
      </c>
      <c r="Q290" s="12" t="e">
        <f>(COUNTIFS(Sta!$A:$A,$A290,Sta!$I:$I,"&gt;0.5") +COUNTIFS(Sta!$B:$B,$A290,Sta!$K:$K,"&gt;0.5"))/$D290</f>
        <v>#DIV/0!</v>
      </c>
      <c r="R290" s="7" t="e">
        <f>COUNTIFS(Sta!$A:$A,$A290,Sta!$I:$I,"&gt;0.5")/$B290</f>
        <v>#DIV/0!</v>
      </c>
      <c r="S290" s="7" t="e">
        <f>COUNTIFS(Sta!$B:$B,$A290,Sta!$K:$K,"&gt;0.5")/$C290</f>
        <v>#DIV/0!</v>
      </c>
      <c r="T290" s="12" t="e">
        <f>(COUNTIFS(Sta!$A:$A,$A290,Sta!$I:$I,"&gt;1.5") +COUNTIFS(Sta!$B:$B,$A290,Sta!$K:$K,"&gt;1.5"))/$D290</f>
        <v>#DIV/0!</v>
      </c>
      <c r="U290" s="7" t="e">
        <f>COUNTIFS(Sta!$A:$A,$A290,Sta!$I:$I,"&gt;1.5")/$B290</f>
        <v>#DIV/0!</v>
      </c>
      <c r="V290" s="7" t="e">
        <f>COUNTIFS(Sta!$B:$B,$A290,Sta!$K:$K,"&gt;1.5")/$C290</f>
        <v>#DIV/0!</v>
      </c>
    </row>
    <row r="291" spans="1:22" x14ac:dyDescent="0.3">
      <c r="A291" t="s">
        <v>381</v>
      </c>
      <c r="B291" s="9">
        <f>COUNTIF(Sta!A:A,A291)</f>
        <v>0</v>
      </c>
      <c r="C291" s="4">
        <f>COUNTIF(Sta!B:B,A291)</f>
        <v>0</v>
      </c>
      <c r="D291" s="4">
        <f t="shared" si="9"/>
        <v>0</v>
      </c>
      <c r="E291" s="12" t="e">
        <f>(COUNTIFS(Sta!$A:$A,$A291,Sta!$L:$L,"&gt;0.5") +COUNTIFS(Sta!$B:$B,$A291,Sta!$L:$L,"&gt;0.5"))/$D291</f>
        <v>#DIV/0!</v>
      </c>
      <c r="F291" s="7" t="e">
        <f>COUNTIFS(Sta!$A:$A,$A291,Sta!$L:$L,"&gt;0.5")/$B291</f>
        <v>#DIV/0!</v>
      </c>
      <c r="G291" s="7" t="e">
        <f>COUNTIFS(Sta!$B:$B,$A291,Sta!$L:$L,"&gt;0.5")/$C291</f>
        <v>#DIV/0!</v>
      </c>
      <c r="H291" s="12" t="e">
        <f>(COUNTIFS(Sta!$A:$A,$A291,Sta!$L:$L,"&gt;1.5") +COUNTIFS(Sta!$B:$B,$A291,Sta!$L:$L,"&gt;1.5"))/$D291</f>
        <v>#DIV/0!</v>
      </c>
      <c r="I291" s="7" t="e">
        <f>COUNTIFS(Sta!$A:$A,$A291,Sta!$L:$L,"&gt;1.5")/$B291</f>
        <v>#DIV/0!</v>
      </c>
      <c r="J291" s="7" t="e">
        <f>COUNTIFS(Sta!$B:$B,$A291,Sta!$L:$L,"&gt;1.5")/$C291</f>
        <v>#DIV/0!</v>
      </c>
      <c r="K291" s="12" t="e">
        <f>(COUNTIFS(Sta!$A:$A,$A291,Sta!$H:$H,"&gt;0.5") +COUNTIFS(Sta!$B:$B,$A291,Sta!$J:$J,"&gt;0.5"))/$D291</f>
        <v>#DIV/0!</v>
      </c>
      <c r="L291" s="7" t="e">
        <f>COUNTIFS(Sta!$A:$A,$A291,Sta!$H:$H,"&gt;0.5")/$B291</f>
        <v>#DIV/0!</v>
      </c>
      <c r="M291" s="7" t="e">
        <f>COUNTIFS(Sta!$B:$B,$A291,Sta!$J:$J,"&gt;0.5")/$C291</f>
        <v>#DIV/0!</v>
      </c>
      <c r="N291" s="12" t="e">
        <f>(COUNTIFS(Sta!$A:$A,$A291,Sta!$H:$H,"&gt;1.5") +COUNTIFS(Sta!$B:$B,$A291,Sta!$J:$J,"&gt;1.5"))/$D291</f>
        <v>#DIV/0!</v>
      </c>
      <c r="O291" s="7" t="e">
        <f>COUNTIFS(Sta!$A:$A,$A291,Sta!$H:$H,"&gt;1.5")/$B291</f>
        <v>#DIV/0!</v>
      </c>
      <c r="P291" s="7" t="e">
        <f>COUNTIFS(Sta!$B:$B,$A291,Sta!$J:$J,"&gt;1.5")/$C291</f>
        <v>#DIV/0!</v>
      </c>
      <c r="Q291" s="12" t="e">
        <f>(COUNTIFS(Sta!$A:$A,$A291,Sta!$I:$I,"&gt;0.5") +COUNTIFS(Sta!$B:$B,$A291,Sta!$K:$K,"&gt;0.5"))/$D291</f>
        <v>#DIV/0!</v>
      </c>
      <c r="R291" s="7" t="e">
        <f>COUNTIFS(Sta!$A:$A,$A291,Sta!$I:$I,"&gt;0.5")/$B291</f>
        <v>#DIV/0!</v>
      </c>
      <c r="S291" s="7" t="e">
        <f>COUNTIFS(Sta!$B:$B,$A291,Sta!$K:$K,"&gt;0.5")/$C291</f>
        <v>#DIV/0!</v>
      </c>
      <c r="T291" s="12" t="e">
        <f>(COUNTIFS(Sta!$A:$A,$A291,Sta!$I:$I,"&gt;1.5") +COUNTIFS(Sta!$B:$B,$A291,Sta!$K:$K,"&gt;1.5"))/$D291</f>
        <v>#DIV/0!</v>
      </c>
      <c r="U291" s="7" t="e">
        <f>COUNTIFS(Sta!$A:$A,$A291,Sta!$I:$I,"&gt;1.5")/$B291</f>
        <v>#DIV/0!</v>
      </c>
      <c r="V291" s="7" t="e">
        <f>COUNTIFS(Sta!$B:$B,$A291,Sta!$K:$K,"&gt;1.5")/$C291</f>
        <v>#DIV/0!</v>
      </c>
    </row>
    <row r="292" spans="1:22" x14ac:dyDescent="0.3">
      <c r="A292" t="s">
        <v>390</v>
      </c>
      <c r="B292" s="9">
        <f>COUNTIF(Sta!A:A,A292)</f>
        <v>0</v>
      </c>
      <c r="C292" s="4">
        <f>COUNTIF(Sta!B:B,A292)</f>
        <v>0</v>
      </c>
      <c r="D292" s="4">
        <f t="shared" si="9"/>
        <v>0</v>
      </c>
      <c r="E292" s="12" t="e">
        <f>(COUNTIFS(Sta!$A:$A,$A292,Sta!$L:$L,"&gt;0.5") +COUNTIFS(Sta!$B:$B,$A292,Sta!$L:$L,"&gt;0.5"))/$D292</f>
        <v>#DIV/0!</v>
      </c>
      <c r="F292" s="7" t="e">
        <f>COUNTIFS(Sta!$A:$A,$A292,Sta!$L:$L,"&gt;0.5")/$B292</f>
        <v>#DIV/0!</v>
      </c>
      <c r="G292" s="7" t="e">
        <f>COUNTIFS(Sta!$B:$B,$A292,Sta!$L:$L,"&gt;0.5")/$C292</f>
        <v>#DIV/0!</v>
      </c>
      <c r="H292" s="12" t="e">
        <f>(COUNTIFS(Sta!$A:$A,$A292,Sta!$L:$L,"&gt;1.5") +COUNTIFS(Sta!$B:$B,$A292,Sta!$L:$L,"&gt;1.5"))/$D292</f>
        <v>#DIV/0!</v>
      </c>
      <c r="I292" s="7" t="e">
        <f>COUNTIFS(Sta!$A:$A,$A292,Sta!$L:$L,"&gt;1.5")/$B292</f>
        <v>#DIV/0!</v>
      </c>
      <c r="J292" s="7" t="e">
        <f>COUNTIFS(Sta!$B:$B,$A292,Sta!$L:$L,"&gt;1.5")/$C292</f>
        <v>#DIV/0!</v>
      </c>
      <c r="K292" s="12" t="e">
        <f>(COUNTIFS(Sta!$A:$A,$A292,Sta!$H:$H,"&gt;0.5") +COUNTIFS(Sta!$B:$B,$A292,Sta!$J:$J,"&gt;0.5"))/$D292</f>
        <v>#DIV/0!</v>
      </c>
      <c r="L292" s="7" t="e">
        <f>COUNTIFS(Sta!$A:$A,$A292,Sta!$H:$H,"&gt;0.5")/$B292</f>
        <v>#DIV/0!</v>
      </c>
      <c r="M292" s="7" t="e">
        <f>COUNTIFS(Sta!$B:$B,$A292,Sta!$J:$J,"&gt;0.5")/$C292</f>
        <v>#DIV/0!</v>
      </c>
      <c r="N292" s="12" t="e">
        <f>(COUNTIFS(Sta!$A:$A,$A292,Sta!$H:$H,"&gt;1.5") +COUNTIFS(Sta!$B:$B,$A292,Sta!$J:$J,"&gt;1.5"))/$D292</f>
        <v>#DIV/0!</v>
      </c>
      <c r="O292" s="7" t="e">
        <f>COUNTIFS(Sta!$A:$A,$A292,Sta!$H:$H,"&gt;1.5")/$B292</f>
        <v>#DIV/0!</v>
      </c>
      <c r="P292" s="7" t="e">
        <f>COUNTIFS(Sta!$B:$B,$A292,Sta!$J:$J,"&gt;1.5")/$C292</f>
        <v>#DIV/0!</v>
      </c>
      <c r="Q292" s="12" t="e">
        <f>(COUNTIFS(Sta!$A:$A,$A292,Sta!$I:$I,"&gt;0.5") +COUNTIFS(Sta!$B:$B,$A292,Sta!$K:$K,"&gt;0.5"))/$D292</f>
        <v>#DIV/0!</v>
      </c>
      <c r="R292" s="7" t="e">
        <f>COUNTIFS(Sta!$A:$A,$A292,Sta!$I:$I,"&gt;0.5")/$B292</f>
        <v>#DIV/0!</v>
      </c>
      <c r="S292" s="7" t="e">
        <f>COUNTIFS(Sta!$B:$B,$A292,Sta!$K:$K,"&gt;0.5")/$C292</f>
        <v>#DIV/0!</v>
      </c>
      <c r="T292" s="12" t="e">
        <f>(COUNTIFS(Sta!$A:$A,$A292,Sta!$I:$I,"&gt;1.5") +COUNTIFS(Sta!$B:$B,$A292,Sta!$K:$K,"&gt;1.5"))/$D292</f>
        <v>#DIV/0!</v>
      </c>
      <c r="U292" s="7" t="e">
        <f>COUNTIFS(Sta!$A:$A,$A292,Sta!$I:$I,"&gt;1.5")/$B292</f>
        <v>#DIV/0!</v>
      </c>
      <c r="V292" s="7" t="e">
        <f>COUNTIFS(Sta!$B:$B,$A292,Sta!$K:$K,"&gt;1.5")/$C292</f>
        <v>#DIV/0!</v>
      </c>
    </row>
    <row r="293" spans="1:22" x14ac:dyDescent="0.3">
      <c r="A293" t="s">
        <v>383</v>
      </c>
      <c r="B293" s="9">
        <f>COUNTIF(Sta!A:A,A293)</f>
        <v>0</v>
      </c>
      <c r="C293" s="4">
        <f>COUNTIF(Sta!B:B,A293)</f>
        <v>0</v>
      </c>
      <c r="D293" s="4">
        <f t="shared" si="9"/>
        <v>0</v>
      </c>
      <c r="E293" s="12" t="e">
        <f>(COUNTIFS(Sta!$A:$A,$A293,Sta!$L:$L,"&gt;0.5") +COUNTIFS(Sta!$B:$B,$A293,Sta!$L:$L,"&gt;0.5"))/$D293</f>
        <v>#DIV/0!</v>
      </c>
      <c r="F293" s="7" t="e">
        <f>COUNTIFS(Sta!$A:$A,$A293,Sta!$L:$L,"&gt;0.5")/$B293</f>
        <v>#DIV/0!</v>
      </c>
      <c r="G293" s="7" t="e">
        <f>COUNTIFS(Sta!$B:$B,$A293,Sta!$L:$L,"&gt;0.5")/$C293</f>
        <v>#DIV/0!</v>
      </c>
      <c r="H293" s="12" t="e">
        <f>(COUNTIFS(Sta!$A:$A,$A293,Sta!$L:$L,"&gt;1.5") +COUNTIFS(Sta!$B:$B,$A293,Sta!$L:$L,"&gt;1.5"))/$D293</f>
        <v>#DIV/0!</v>
      </c>
      <c r="I293" s="7" t="e">
        <f>COUNTIFS(Sta!$A:$A,$A293,Sta!$L:$L,"&gt;1.5")/$B293</f>
        <v>#DIV/0!</v>
      </c>
      <c r="J293" s="7" t="e">
        <f>COUNTIFS(Sta!$B:$B,$A293,Sta!$L:$L,"&gt;1.5")/$C293</f>
        <v>#DIV/0!</v>
      </c>
      <c r="K293" s="12" t="e">
        <f>(COUNTIFS(Sta!$A:$A,$A293,Sta!$H:$H,"&gt;0.5") +COUNTIFS(Sta!$B:$B,$A293,Sta!$J:$J,"&gt;0.5"))/$D293</f>
        <v>#DIV/0!</v>
      </c>
      <c r="L293" s="7" t="e">
        <f>COUNTIFS(Sta!$A:$A,$A293,Sta!$H:$H,"&gt;0.5")/$B293</f>
        <v>#DIV/0!</v>
      </c>
      <c r="M293" s="7" t="e">
        <f>COUNTIFS(Sta!$B:$B,$A293,Sta!$J:$J,"&gt;0.5")/$C293</f>
        <v>#DIV/0!</v>
      </c>
      <c r="N293" s="12" t="e">
        <f>(COUNTIFS(Sta!$A:$A,$A293,Sta!$H:$H,"&gt;1.5") +COUNTIFS(Sta!$B:$B,$A293,Sta!$J:$J,"&gt;1.5"))/$D293</f>
        <v>#DIV/0!</v>
      </c>
      <c r="O293" s="7" t="e">
        <f>COUNTIFS(Sta!$A:$A,$A293,Sta!$H:$H,"&gt;1.5")/$B293</f>
        <v>#DIV/0!</v>
      </c>
      <c r="P293" s="7" t="e">
        <f>COUNTIFS(Sta!$B:$B,$A293,Sta!$J:$J,"&gt;1.5")/$C293</f>
        <v>#DIV/0!</v>
      </c>
      <c r="Q293" s="12" t="e">
        <f>(COUNTIFS(Sta!$A:$A,$A293,Sta!$I:$I,"&gt;0.5") +COUNTIFS(Sta!$B:$B,$A293,Sta!$K:$K,"&gt;0.5"))/$D293</f>
        <v>#DIV/0!</v>
      </c>
      <c r="R293" s="7" t="e">
        <f>COUNTIFS(Sta!$A:$A,$A293,Sta!$I:$I,"&gt;0.5")/$B293</f>
        <v>#DIV/0!</v>
      </c>
      <c r="S293" s="7" t="e">
        <f>COUNTIFS(Sta!$B:$B,$A293,Sta!$K:$K,"&gt;0.5")/$C293</f>
        <v>#DIV/0!</v>
      </c>
      <c r="T293" s="12" t="e">
        <f>(COUNTIFS(Sta!$A:$A,$A293,Sta!$I:$I,"&gt;1.5") +COUNTIFS(Sta!$B:$B,$A293,Sta!$K:$K,"&gt;1.5"))/$D293</f>
        <v>#DIV/0!</v>
      </c>
      <c r="U293" s="7" t="e">
        <f>COUNTIFS(Sta!$A:$A,$A293,Sta!$I:$I,"&gt;1.5")/$B293</f>
        <v>#DIV/0!</v>
      </c>
      <c r="V293" s="7" t="e">
        <f>COUNTIFS(Sta!$B:$B,$A293,Sta!$K:$K,"&gt;1.5")/$C293</f>
        <v>#DIV/0!</v>
      </c>
    </row>
    <row r="294" spans="1:22" x14ac:dyDescent="0.3">
      <c r="A294" t="s">
        <v>384</v>
      </c>
      <c r="B294" s="9">
        <f>COUNTIF(Sta!A:A,A294)</f>
        <v>0</v>
      </c>
      <c r="C294" s="4">
        <f>COUNTIF(Sta!B:B,A294)</f>
        <v>0</v>
      </c>
      <c r="D294" s="4">
        <f t="shared" si="9"/>
        <v>0</v>
      </c>
      <c r="E294" s="12" t="e">
        <f>(COUNTIFS(Sta!$A:$A,$A294,Sta!$L:$L,"&gt;0.5") +COUNTIFS(Sta!$B:$B,$A294,Sta!$L:$L,"&gt;0.5"))/$D294</f>
        <v>#DIV/0!</v>
      </c>
      <c r="F294" s="7" t="e">
        <f>COUNTIFS(Sta!$A:$A,$A294,Sta!$L:$L,"&gt;0.5")/$B294</f>
        <v>#DIV/0!</v>
      </c>
      <c r="G294" s="7" t="e">
        <f>COUNTIFS(Sta!$B:$B,$A294,Sta!$L:$L,"&gt;0.5")/$C294</f>
        <v>#DIV/0!</v>
      </c>
      <c r="H294" s="12" t="e">
        <f>(COUNTIFS(Sta!$A:$A,$A294,Sta!$L:$L,"&gt;1.5") +COUNTIFS(Sta!$B:$B,$A294,Sta!$L:$L,"&gt;1.5"))/$D294</f>
        <v>#DIV/0!</v>
      </c>
      <c r="I294" s="7" t="e">
        <f>COUNTIFS(Sta!$A:$A,$A294,Sta!$L:$L,"&gt;1.5")/$B294</f>
        <v>#DIV/0!</v>
      </c>
      <c r="J294" s="7" t="e">
        <f>COUNTIFS(Sta!$B:$B,$A294,Sta!$L:$L,"&gt;1.5")/$C294</f>
        <v>#DIV/0!</v>
      </c>
      <c r="K294" s="12" t="e">
        <f>(COUNTIFS(Sta!$A:$A,$A294,Sta!$H:$H,"&gt;0.5") +COUNTIFS(Sta!$B:$B,$A294,Sta!$J:$J,"&gt;0.5"))/$D294</f>
        <v>#DIV/0!</v>
      </c>
      <c r="L294" s="7" t="e">
        <f>COUNTIFS(Sta!$A:$A,$A294,Sta!$H:$H,"&gt;0.5")/$B294</f>
        <v>#DIV/0!</v>
      </c>
      <c r="M294" s="7" t="e">
        <f>COUNTIFS(Sta!$B:$B,$A294,Sta!$J:$J,"&gt;0.5")/$C294</f>
        <v>#DIV/0!</v>
      </c>
      <c r="N294" s="12" t="e">
        <f>(COUNTIFS(Sta!$A:$A,$A294,Sta!$H:$H,"&gt;1.5") +COUNTIFS(Sta!$B:$B,$A294,Sta!$J:$J,"&gt;1.5"))/$D294</f>
        <v>#DIV/0!</v>
      </c>
      <c r="O294" s="7" t="e">
        <f>COUNTIFS(Sta!$A:$A,$A294,Sta!$H:$H,"&gt;1.5")/$B294</f>
        <v>#DIV/0!</v>
      </c>
      <c r="P294" s="7" t="e">
        <f>COUNTIFS(Sta!$B:$B,$A294,Sta!$J:$J,"&gt;1.5")/$C294</f>
        <v>#DIV/0!</v>
      </c>
      <c r="Q294" s="12" t="e">
        <f>(COUNTIFS(Sta!$A:$A,$A294,Sta!$I:$I,"&gt;0.5") +COUNTIFS(Sta!$B:$B,$A294,Sta!$K:$K,"&gt;0.5"))/$D294</f>
        <v>#DIV/0!</v>
      </c>
      <c r="R294" s="7" t="e">
        <f>COUNTIFS(Sta!$A:$A,$A294,Sta!$I:$I,"&gt;0.5")/$B294</f>
        <v>#DIV/0!</v>
      </c>
      <c r="S294" s="7" t="e">
        <f>COUNTIFS(Sta!$B:$B,$A294,Sta!$K:$K,"&gt;0.5")/$C294</f>
        <v>#DIV/0!</v>
      </c>
      <c r="T294" s="12" t="e">
        <f>(COUNTIFS(Sta!$A:$A,$A294,Sta!$I:$I,"&gt;1.5") +COUNTIFS(Sta!$B:$B,$A294,Sta!$K:$K,"&gt;1.5"))/$D294</f>
        <v>#DIV/0!</v>
      </c>
      <c r="U294" s="7" t="e">
        <f>COUNTIFS(Sta!$A:$A,$A294,Sta!$I:$I,"&gt;1.5")/$B294</f>
        <v>#DIV/0!</v>
      </c>
      <c r="V294" s="7" t="e">
        <f>COUNTIFS(Sta!$B:$B,$A294,Sta!$K:$K,"&gt;1.5")/$C294</f>
        <v>#DIV/0!</v>
      </c>
    </row>
    <row r="295" spans="1:22" x14ac:dyDescent="0.3">
      <c r="A295" t="s">
        <v>394</v>
      </c>
      <c r="B295" s="9">
        <f>COUNTIF(Sta!A:A,A295)</f>
        <v>0</v>
      </c>
      <c r="C295" s="4">
        <f>COUNTIF(Sta!B:B,A295)</f>
        <v>0</v>
      </c>
      <c r="D295" s="4">
        <f t="shared" si="9"/>
        <v>0</v>
      </c>
      <c r="E295" s="12" t="e">
        <f>(COUNTIFS(Sta!$A:$A,$A295,Sta!$L:$L,"&gt;0.5") +COUNTIFS(Sta!$B:$B,$A295,Sta!$L:$L,"&gt;0.5"))/$D295</f>
        <v>#DIV/0!</v>
      </c>
      <c r="F295" s="7" t="e">
        <f>COUNTIFS(Sta!$A:$A,$A295,Sta!$L:$L,"&gt;0.5")/$B295</f>
        <v>#DIV/0!</v>
      </c>
      <c r="G295" s="7" t="e">
        <f>COUNTIFS(Sta!$B:$B,$A295,Sta!$L:$L,"&gt;0.5")/$C295</f>
        <v>#DIV/0!</v>
      </c>
      <c r="H295" s="12" t="e">
        <f>(COUNTIFS(Sta!$A:$A,$A295,Sta!$L:$L,"&gt;1.5") +COUNTIFS(Sta!$B:$B,$A295,Sta!$L:$L,"&gt;1.5"))/$D295</f>
        <v>#DIV/0!</v>
      </c>
      <c r="I295" s="7" t="e">
        <f>COUNTIFS(Sta!$A:$A,$A295,Sta!$L:$L,"&gt;1.5")/$B295</f>
        <v>#DIV/0!</v>
      </c>
      <c r="J295" s="7" t="e">
        <f>COUNTIFS(Sta!$B:$B,$A295,Sta!$L:$L,"&gt;1.5")/$C295</f>
        <v>#DIV/0!</v>
      </c>
      <c r="K295" s="12" t="e">
        <f>(COUNTIFS(Sta!$A:$A,$A295,Sta!$H:$H,"&gt;0.5") +COUNTIFS(Sta!$B:$B,$A295,Sta!$J:$J,"&gt;0.5"))/$D295</f>
        <v>#DIV/0!</v>
      </c>
      <c r="L295" s="7" t="e">
        <f>COUNTIFS(Sta!$A:$A,$A295,Sta!$H:$H,"&gt;0.5")/$B295</f>
        <v>#DIV/0!</v>
      </c>
      <c r="M295" s="7" t="e">
        <f>COUNTIFS(Sta!$B:$B,$A295,Sta!$J:$J,"&gt;0.5")/$C295</f>
        <v>#DIV/0!</v>
      </c>
      <c r="N295" s="12" t="e">
        <f>(COUNTIFS(Sta!$A:$A,$A295,Sta!$H:$H,"&gt;1.5") +COUNTIFS(Sta!$B:$B,$A295,Sta!$J:$J,"&gt;1.5"))/$D295</f>
        <v>#DIV/0!</v>
      </c>
      <c r="O295" s="7" t="e">
        <f>COUNTIFS(Sta!$A:$A,$A295,Sta!$H:$H,"&gt;1.5")/$B295</f>
        <v>#DIV/0!</v>
      </c>
      <c r="P295" s="7" t="e">
        <f>COUNTIFS(Sta!$B:$B,$A295,Sta!$J:$J,"&gt;1.5")/$C295</f>
        <v>#DIV/0!</v>
      </c>
      <c r="Q295" s="12" t="e">
        <f>(COUNTIFS(Sta!$A:$A,$A295,Sta!$I:$I,"&gt;0.5") +COUNTIFS(Sta!$B:$B,$A295,Sta!$K:$K,"&gt;0.5"))/$D295</f>
        <v>#DIV/0!</v>
      </c>
      <c r="R295" s="7" t="e">
        <f>COUNTIFS(Sta!$A:$A,$A295,Sta!$I:$I,"&gt;0.5")/$B295</f>
        <v>#DIV/0!</v>
      </c>
      <c r="S295" s="7" t="e">
        <f>COUNTIFS(Sta!$B:$B,$A295,Sta!$K:$K,"&gt;0.5")/$C295</f>
        <v>#DIV/0!</v>
      </c>
      <c r="T295" s="12" t="e">
        <f>(COUNTIFS(Sta!$A:$A,$A295,Sta!$I:$I,"&gt;1.5") +COUNTIFS(Sta!$B:$B,$A295,Sta!$K:$K,"&gt;1.5"))/$D295</f>
        <v>#DIV/0!</v>
      </c>
      <c r="U295" s="7" t="e">
        <f>COUNTIFS(Sta!$A:$A,$A295,Sta!$I:$I,"&gt;1.5")/$B295</f>
        <v>#DIV/0!</v>
      </c>
      <c r="V295" s="7" t="e">
        <f>COUNTIFS(Sta!$B:$B,$A295,Sta!$K:$K,"&gt;1.5")/$C295</f>
        <v>#DIV/0!</v>
      </c>
    </row>
    <row r="296" spans="1:22" x14ac:dyDescent="0.3">
      <c r="A296" t="s">
        <v>396</v>
      </c>
      <c r="B296" s="9">
        <f>COUNTIF(Sta!A:A,A296)</f>
        <v>0</v>
      </c>
      <c r="C296" s="4">
        <f>COUNTIF(Sta!B:B,A296)</f>
        <v>0</v>
      </c>
      <c r="D296" s="4">
        <f t="shared" si="9"/>
        <v>0</v>
      </c>
      <c r="E296" s="12" t="e">
        <f>(COUNTIFS(Sta!$A:$A,$A296,Sta!$L:$L,"&gt;0.5") +COUNTIFS(Sta!$B:$B,$A296,Sta!$L:$L,"&gt;0.5"))/$D296</f>
        <v>#DIV/0!</v>
      </c>
      <c r="F296" s="7" t="e">
        <f>COUNTIFS(Sta!$A:$A,$A296,Sta!$L:$L,"&gt;0.5")/$B296</f>
        <v>#DIV/0!</v>
      </c>
      <c r="G296" s="7" t="e">
        <f>COUNTIFS(Sta!$B:$B,$A296,Sta!$L:$L,"&gt;0.5")/$C296</f>
        <v>#DIV/0!</v>
      </c>
      <c r="H296" s="12" t="e">
        <f>(COUNTIFS(Sta!$A:$A,$A296,Sta!$L:$L,"&gt;1.5") +COUNTIFS(Sta!$B:$B,$A296,Sta!$L:$L,"&gt;1.5"))/$D296</f>
        <v>#DIV/0!</v>
      </c>
      <c r="I296" s="7" t="e">
        <f>COUNTIFS(Sta!$A:$A,$A296,Sta!$L:$L,"&gt;1.5")/$B296</f>
        <v>#DIV/0!</v>
      </c>
      <c r="J296" s="7" t="e">
        <f>COUNTIFS(Sta!$B:$B,$A296,Sta!$L:$L,"&gt;1.5")/$C296</f>
        <v>#DIV/0!</v>
      </c>
      <c r="K296" s="12" t="e">
        <f>(COUNTIFS(Sta!$A:$A,$A296,Sta!$H:$H,"&gt;0.5") +COUNTIFS(Sta!$B:$B,$A296,Sta!$J:$J,"&gt;0.5"))/$D296</f>
        <v>#DIV/0!</v>
      </c>
      <c r="L296" s="7" t="e">
        <f>COUNTIFS(Sta!$A:$A,$A296,Sta!$H:$H,"&gt;0.5")/$B296</f>
        <v>#DIV/0!</v>
      </c>
      <c r="M296" s="7" t="e">
        <f>COUNTIFS(Sta!$B:$B,$A296,Sta!$J:$J,"&gt;0.5")/$C296</f>
        <v>#DIV/0!</v>
      </c>
      <c r="N296" s="12" t="e">
        <f>(COUNTIFS(Sta!$A:$A,$A296,Sta!$H:$H,"&gt;1.5") +COUNTIFS(Sta!$B:$B,$A296,Sta!$J:$J,"&gt;1.5"))/$D296</f>
        <v>#DIV/0!</v>
      </c>
      <c r="O296" s="7" t="e">
        <f>COUNTIFS(Sta!$A:$A,$A296,Sta!$H:$H,"&gt;1.5")/$B296</f>
        <v>#DIV/0!</v>
      </c>
      <c r="P296" s="7" t="e">
        <f>COUNTIFS(Sta!$B:$B,$A296,Sta!$J:$J,"&gt;1.5")/$C296</f>
        <v>#DIV/0!</v>
      </c>
      <c r="Q296" s="12" t="e">
        <f>(COUNTIFS(Sta!$A:$A,$A296,Sta!$I:$I,"&gt;0.5") +COUNTIFS(Sta!$B:$B,$A296,Sta!$K:$K,"&gt;0.5"))/$D296</f>
        <v>#DIV/0!</v>
      </c>
      <c r="R296" s="7" t="e">
        <f>COUNTIFS(Sta!$A:$A,$A296,Sta!$I:$I,"&gt;0.5")/$B296</f>
        <v>#DIV/0!</v>
      </c>
      <c r="S296" s="7" t="e">
        <f>COUNTIFS(Sta!$B:$B,$A296,Sta!$K:$K,"&gt;0.5")/$C296</f>
        <v>#DIV/0!</v>
      </c>
      <c r="T296" s="12" t="e">
        <f>(COUNTIFS(Sta!$A:$A,$A296,Sta!$I:$I,"&gt;1.5") +COUNTIFS(Sta!$B:$B,$A296,Sta!$K:$K,"&gt;1.5"))/$D296</f>
        <v>#DIV/0!</v>
      </c>
      <c r="U296" s="7" t="e">
        <f>COUNTIFS(Sta!$A:$A,$A296,Sta!$I:$I,"&gt;1.5")/$B296</f>
        <v>#DIV/0!</v>
      </c>
      <c r="V296" s="7" t="e">
        <f>COUNTIFS(Sta!$B:$B,$A296,Sta!$K:$K,"&gt;1.5")/$C296</f>
        <v>#DIV/0!</v>
      </c>
    </row>
    <row r="297" spans="1:22" x14ac:dyDescent="0.3">
      <c r="A297" t="s">
        <v>385</v>
      </c>
      <c r="B297" s="9">
        <f>COUNTIF(Sta!A:A,A297)</f>
        <v>0</v>
      </c>
      <c r="C297" s="4">
        <f>COUNTIF(Sta!B:B,A297)</f>
        <v>0</v>
      </c>
      <c r="D297" s="4">
        <f t="shared" si="9"/>
        <v>0</v>
      </c>
      <c r="E297" s="12" t="e">
        <f>(COUNTIFS(Sta!$A:$A,$A297,Sta!$L:$L,"&gt;0.5") +COUNTIFS(Sta!$B:$B,$A297,Sta!$L:$L,"&gt;0.5"))/$D297</f>
        <v>#DIV/0!</v>
      </c>
      <c r="F297" s="7" t="e">
        <f>COUNTIFS(Sta!$A:$A,$A297,Sta!$L:$L,"&gt;0.5")/$B297</f>
        <v>#DIV/0!</v>
      </c>
      <c r="G297" s="7" t="e">
        <f>COUNTIFS(Sta!$B:$B,$A297,Sta!$L:$L,"&gt;0.5")/$C297</f>
        <v>#DIV/0!</v>
      </c>
      <c r="H297" s="12" t="e">
        <f>(COUNTIFS(Sta!$A:$A,$A297,Sta!$L:$L,"&gt;1.5") +COUNTIFS(Sta!$B:$B,$A297,Sta!$L:$L,"&gt;1.5"))/$D297</f>
        <v>#DIV/0!</v>
      </c>
      <c r="I297" s="7" t="e">
        <f>COUNTIFS(Sta!$A:$A,$A297,Sta!$L:$L,"&gt;1.5")/$B297</f>
        <v>#DIV/0!</v>
      </c>
      <c r="J297" s="7" t="e">
        <f>COUNTIFS(Sta!$B:$B,$A297,Sta!$L:$L,"&gt;1.5")/$C297</f>
        <v>#DIV/0!</v>
      </c>
      <c r="K297" s="12" t="e">
        <f>(COUNTIFS(Sta!$A:$A,$A297,Sta!$H:$H,"&gt;0.5") +COUNTIFS(Sta!$B:$B,$A297,Sta!$J:$J,"&gt;0.5"))/$D297</f>
        <v>#DIV/0!</v>
      </c>
      <c r="L297" s="7" t="e">
        <f>COUNTIFS(Sta!$A:$A,$A297,Sta!$H:$H,"&gt;0.5")/$B297</f>
        <v>#DIV/0!</v>
      </c>
      <c r="M297" s="7" t="e">
        <f>COUNTIFS(Sta!$B:$B,$A297,Sta!$J:$J,"&gt;0.5")/$C297</f>
        <v>#DIV/0!</v>
      </c>
      <c r="N297" s="12" t="e">
        <f>(COUNTIFS(Sta!$A:$A,$A297,Sta!$H:$H,"&gt;1.5") +COUNTIFS(Sta!$B:$B,$A297,Sta!$J:$J,"&gt;1.5"))/$D297</f>
        <v>#DIV/0!</v>
      </c>
      <c r="O297" s="7" t="e">
        <f>COUNTIFS(Sta!$A:$A,$A297,Sta!$H:$H,"&gt;1.5")/$B297</f>
        <v>#DIV/0!</v>
      </c>
      <c r="P297" s="7" t="e">
        <f>COUNTIFS(Sta!$B:$B,$A297,Sta!$J:$J,"&gt;1.5")/$C297</f>
        <v>#DIV/0!</v>
      </c>
      <c r="Q297" s="12" t="e">
        <f>(COUNTIFS(Sta!$A:$A,$A297,Sta!$I:$I,"&gt;0.5") +COUNTIFS(Sta!$B:$B,$A297,Sta!$K:$K,"&gt;0.5"))/$D297</f>
        <v>#DIV/0!</v>
      </c>
      <c r="R297" s="7" t="e">
        <f>COUNTIFS(Sta!$A:$A,$A297,Sta!$I:$I,"&gt;0.5")/$B297</f>
        <v>#DIV/0!</v>
      </c>
      <c r="S297" s="7" t="e">
        <f>COUNTIFS(Sta!$B:$B,$A297,Sta!$K:$K,"&gt;0.5")/$C297</f>
        <v>#DIV/0!</v>
      </c>
      <c r="T297" s="12" t="e">
        <f>(COUNTIFS(Sta!$A:$A,$A297,Sta!$I:$I,"&gt;1.5") +COUNTIFS(Sta!$B:$B,$A297,Sta!$K:$K,"&gt;1.5"))/$D297</f>
        <v>#DIV/0!</v>
      </c>
      <c r="U297" s="7" t="e">
        <f>COUNTIFS(Sta!$A:$A,$A297,Sta!$I:$I,"&gt;1.5")/$B297</f>
        <v>#DIV/0!</v>
      </c>
      <c r="V297" s="7" t="e">
        <f>COUNTIFS(Sta!$B:$B,$A297,Sta!$K:$K,"&gt;1.5")/$C297</f>
        <v>#DIV/0!</v>
      </c>
    </row>
    <row r="298" spans="1:22" x14ac:dyDescent="0.3">
      <c r="A298" t="s">
        <v>387</v>
      </c>
      <c r="B298" s="9">
        <f>COUNTIF(Sta!A:A,A298)</f>
        <v>0</v>
      </c>
      <c r="C298" s="4">
        <f>COUNTIF(Sta!B:B,A298)</f>
        <v>0</v>
      </c>
      <c r="D298" s="4">
        <f t="shared" si="9"/>
        <v>0</v>
      </c>
      <c r="E298" s="12" t="e">
        <f>(COUNTIFS(Sta!$A:$A,$A298,Sta!$L:$L,"&gt;0.5") +COUNTIFS(Sta!$B:$B,$A298,Sta!$L:$L,"&gt;0.5"))/$D298</f>
        <v>#DIV/0!</v>
      </c>
      <c r="F298" s="7" t="e">
        <f>COUNTIFS(Sta!$A:$A,$A298,Sta!$L:$L,"&gt;0.5")/$B298</f>
        <v>#DIV/0!</v>
      </c>
      <c r="G298" s="7" t="e">
        <f>COUNTIFS(Sta!$B:$B,$A298,Sta!$L:$L,"&gt;0.5")/$C298</f>
        <v>#DIV/0!</v>
      </c>
      <c r="H298" s="12" t="e">
        <f>(COUNTIFS(Sta!$A:$A,$A298,Sta!$L:$L,"&gt;1.5") +COUNTIFS(Sta!$B:$B,$A298,Sta!$L:$L,"&gt;1.5"))/$D298</f>
        <v>#DIV/0!</v>
      </c>
      <c r="I298" s="7" t="e">
        <f>COUNTIFS(Sta!$A:$A,$A298,Sta!$L:$L,"&gt;1.5")/$B298</f>
        <v>#DIV/0!</v>
      </c>
      <c r="J298" s="7" t="e">
        <f>COUNTIFS(Sta!$B:$B,$A298,Sta!$L:$L,"&gt;1.5")/$C298</f>
        <v>#DIV/0!</v>
      </c>
      <c r="K298" s="12" t="e">
        <f>(COUNTIFS(Sta!$A:$A,$A298,Sta!$H:$H,"&gt;0.5") +COUNTIFS(Sta!$B:$B,$A298,Sta!$J:$J,"&gt;0.5"))/$D298</f>
        <v>#DIV/0!</v>
      </c>
      <c r="L298" s="7" t="e">
        <f>COUNTIFS(Sta!$A:$A,$A298,Sta!$H:$H,"&gt;0.5")/$B298</f>
        <v>#DIV/0!</v>
      </c>
      <c r="M298" s="7" t="e">
        <f>COUNTIFS(Sta!$B:$B,$A298,Sta!$J:$J,"&gt;0.5")/$C298</f>
        <v>#DIV/0!</v>
      </c>
      <c r="N298" s="12" t="e">
        <f>(COUNTIFS(Sta!$A:$A,$A298,Sta!$H:$H,"&gt;1.5") +COUNTIFS(Sta!$B:$B,$A298,Sta!$J:$J,"&gt;1.5"))/$D298</f>
        <v>#DIV/0!</v>
      </c>
      <c r="O298" s="7" t="e">
        <f>COUNTIFS(Sta!$A:$A,$A298,Sta!$H:$H,"&gt;1.5")/$B298</f>
        <v>#DIV/0!</v>
      </c>
      <c r="P298" s="7" t="e">
        <f>COUNTIFS(Sta!$B:$B,$A298,Sta!$J:$J,"&gt;1.5")/$C298</f>
        <v>#DIV/0!</v>
      </c>
      <c r="Q298" s="12" t="e">
        <f>(COUNTIFS(Sta!$A:$A,$A298,Sta!$I:$I,"&gt;0.5") +COUNTIFS(Sta!$B:$B,$A298,Sta!$K:$K,"&gt;0.5"))/$D298</f>
        <v>#DIV/0!</v>
      </c>
      <c r="R298" s="7" t="e">
        <f>COUNTIFS(Sta!$A:$A,$A298,Sta!$I:$I,"&gt;0.5")/$B298</f>
        <v>#DIV/0!</v>
      </c>
      <c r="S298" s="7" t="e">
        <f>COUNTIFS(Sta!$B:$B,$A298,Sta!$K:$K,"&gt;0.5")/$C298</f>
        <v>#DIV/0!</v>
      </c>
      <c r="T298" s="12" t="e">
        <f>(COUNTIFS(Sta!$A:$A,$A298,Sta!$I:$I,"&gt;1.5") +COUNTIFS(Sta!$B:$B,$A298,Sta!$K:$K,"&gt;1.5"))/$D298</f>
        <v>#DIV/0!</v>
      </c>
      <c r="U298" s="7" t="e">
        <f>COUNTIFS(Sta!$A:$A,$A298,Sta!$I:$I,"&gt;1.5")/$B298</f>
        <v>#DIV/0!</v>
      </c>
      <c r="V298" s="7" t="e">
        <f>COUNTIFS(Sta!$B:$B,$A298,Sta!$K:$K,"&gt;1.5")/$C298</f>
        <v>#DIV/0!</v>
      </c>
    </row>
    <row r="299" spans="1:22" x14ac:dyDescent="0.3">
      <c r="A299" t="s">
        <v>386</v>
      </c>
      <c r="B299" s="9">
        <f>COUNTIF(Sta!A:A,A299)</f>
        <v>0</v>
      </c>
      <c r="C299" s="4">
        <f>COUNTIF(Sta!B:B,A299)</f>
        <v>0</v>
      </c>
      <c r="D299" s="4">
        <f t="shared" si="9"/>
        <v>0</v>
      </c>
      <c r="E299" s="12" t="e">
        <f>(COUNTIFS(Sta!$A:$A,$A299,Sta!$L:$L,"&gt;0.5") +COUNTIFS(Sta!$B:$B,$A299,Sta!$L:$L,"&gt;0.5"))/$D299</f>
        <v>#DIV/0!</v>
      </c>
      <c r="F299" s="7" t="e">
        <f>COUNTIFS(Sta!$A:$A,$A299,Sta!$L:$L,"&gt;0.5")/$B299</f>
        <v>#DIV/0!</v>
      </c>
      <c r="G299" s="7" t="e">
        <f>COUNTIFS(Sta!$B:$B,$A299,Sta!$L:$L,"&gt;0.5")/$C299</f>
        <v>#DIV/0!</v>
      </c>
      <c r="H299" s="12" t="e">
        <f>(COUNTIFS(Sta!$A:$A,$A299,Sta!$L:$L,"&gt;1.5") +COUNTIFS(Sta!$B:$B,$A299,Sta!$L:$L,"&gt;1.5"))/$D299</f>
        <v>#DIV/0!</v>
      </c>
      <c r="I299" s="7" t="e">
        <f>COUNTIFS(Sta!$A:$A,$A299,Sta!$L:$L,"&gt;1.5")/$B299</f>
        <v>#DIV/0!</v>
      </c>
      <c r="J299" s="7" t="e">
        <f>COUNTIFS(Sta!$B:$B,$A299,Sta!$L:$L,"&gt;1.5")/$C299</f>
        <v>#DIV/0!</v>
      </c>
      <c r="K299" s="12" t="e">
        <f>(COUNTIFS(Sta!$A:$A,$A299,Sta!$H:$H,"&gt;0.5") +COUNTIFS(Sta!$B:$B,$A299,Sta!$J:$J,"&gt;0.5"))/$D299</f>
        <v>#DIV/0!</v>
      </c>
      <c r="L299" s="7" t="e">
        <f>COUNTIFS(Sta!$A:$A,$A299,Sta!$H:$H,"&gt;0.5")/$B299</f>
        <v>#DIV/0!</v>
      </c>
      <c r="M299" s="7" t="e">
        <f>COUNTIFS(Sta!$B:$B,$A299,Sta!$J:$J,"&gt;0.5")/$C299</f>
        <v>#DIV/0!</v>
      </c>
      <c r="N299" s="12" t="e">
        <f>(COUNTIFS(Sta!$A:$A,$A299,Sta!$H:$H,"&gt;1.5") +COUNTIFS(Sta!$B:$B,$A299,Sta!$J:$J,"&gt;1.5"))/$D299</f>
        <v>#DIV/0!</v>
      </c>
      <c r="O299" s="7" t="e">
        <f>COUNTIFS(Sta!$A:$A,$A299,Sta!$H:$H,"&gt;1.5")/$B299</f>
        <v>#DIV/0!</v>
      </c>
      <c r="P299" s="7" t="e">
        <f>COUNTIFS(Sta!$B:$B,$A299,Sta!$J:$J,"&gt;1.5")/$C299</f>
        <v>#DIV/0!</v>
      </c>
      <c r="Q299" s="12" t="e">
        <f>(COUNTIFS(Sta!$A:$A,$A299,Sta!$I:$I,"&gt;0.5") +COUNTIFS(Sta!$B:$B,$A299,Sta!$K:$K,"&gt;0.5"))/$D299</f>
        <v>#DIV/0!</v>
      </c>
      <c r="R299" s="7" t="e">
        <f>COUNTIFS(Sta!$A:$A,$A299,Sta!$I:$I,"&gt;0.5")/$B299</f>
        <v>#DIV/0!</v>
      </c>
      <c r="S299" s="7" t="e">
        <f>COUNTIFS(Sta!$B:$B,$A299,Sta!$K:$K,"&gt;0.5")/$C299</f>
        <v>#DIV/0!</v>
      </c>
      <c r="T299" s="12" t="e">
        <f>(COUNTIFS(Sta!$A:$A,$A299,Sta!$I:$I,"&gt;1.5") +COUNTIFS(Sta!$B:$B,$A299,Sta!$K:$K,"&gt;1.5"))/$D299</f>
        <v>#DIV/0!</v>
      </c>
      <c r="U299" s="7" t="e">
        <f>COUNTIFS(Sta!$A:$A,$A299,Sta!$I:$I,"&gt;1.5")/$B299</f>
        <v>#DIV/0!</v>
      </c>
      <c r="V299" s="7" t="e">
        <f>COUNTIFS(Sta!$B:$B,$A299,Sta!$K:$K,"&gt;1.5")/$C299</f>
        <v>#DIV/0!</v>
      </c>
    </row>
    <row r="300" spans="1:22" x14ac:dyDescent="0.3">
      <c r="A300" t="s">
        <v>389</v>
      </c>
      <c r="B300" s="9">
        <f>COUNTIF(Sta!A:A,A300)</f>
        <v>0</v>
      </c>
      <c r="C300" s="4">
        <f>COUNTIF(Sta!B:B,A300)</f>
        <v>0</v>
      </c>
      <c r="D300" s="4">
        <f t="shared" si="9"/>
        <v>0</v>
      </c>
      <c r="E300" s="12" t="e">
        <f>(COUNTIFS(Sta!$A:$A,$A300,Sta!$L:$L,"&gt;0.5") +COUNTIFS(Sta!$B:$B,$A300,Sta!$L:$L,"&gt;0.5"))/$D300</f>
        <v>#DIV/0!</v>
      </c>
      <c r="F300" s="7" t="e">
        <f>COUNTIFS(Sta!$A:$A,$A300,Sta!$L:$L,"&gt;0.5")/$B300</f>
        <v>#DIV/0!</v>
      </c>
      <c r="G300" s="7" t="e">
        <f>COUNTIFS(Sta!$B:$B,$A300,Sta!$L:$L,"&gt;0.5")/$C300</f>
        <v>#DIV/0!</v>
      </c>
      <c r="H300" s="12" t="e">
        <f>(COUNTIFS(Sta!$A:$A,$A300,Sta!$L:$L,"&gt;1.5") +COUNTIFS(Sta!$B:$B,$A300,Sta!$L:$L,"&gt;1.5"))/$D300</f>
        <v>#DIV/0!</v>
      </c>
      <c r="I300" s="7" t="e">
        <f>COUNTIFS(Sta!$A:$A,$A300,Sta!$L:$L,"&gt;1.5")/$B300</f>
        <v>#DIV/0!</v>
      </c>
      <c r="J300" s="7" t="e">
        <f>COUNTIFS(Sta!$B:$B,$A300,Sta!$L:$L,"&gt;1.5")/$C300</f>
        <v>#DIV/0!</v>
      </c>
      <c r="K300" s="12" t="e">
        <f>(COUNTIFS(Sta!$A:$A,$A300,Sta!$H:$H,"&gt;0.5") +COUNTIFS(Sta!$B:$B,$A300,Sta!$J:$J,"&gt;0.5"))/$D300</f>
        <v>#DIV/0!</v>
      </c>
      <c r="L300" s="7" t="e">
        <f>COUNTIFS(Sta!$A:$A,$A300,Sta!$H:$H,"&gt;0.5")/$B300</f>
        <v>#DIV/0!</v>
      </c>
      <c r="M300" s="7" t="e">
        <f>COUNTIFS(Sta!$B:$B,$A300,Sta!$J:$J,"&gt;0.5")/$C300</f>
        <v>#DIV/0!</v>
      </c>
      <c r="N300" s="12" t="e">
        <f>(COUNTIFS(Sta!$A:$A,$A300,Sta!$H:$H,"&gt;1.5") +COUNTIFS(Sta!$B:$B,$A300,Sta!$J:$J,"&gt;1.5"))/$D300</f>
        <v>#DIV/0!</v>
      </c>
      <c r="O300" s="7" t="e">
        <f>COUNTIFS(Sta!$A:$A,$A300,Sta!$H:$H,"&gt;1.5")/$B300</f>
        <v>#DIV/0!</v>
      </c>
      <c r="P300" s="7" t="e">
        <f>COUNTIFS(Sta!$B:$B,$A300,Sta!$J:$J,"&gt;1.5")/$C300</f>
        <v>#DIV/0!</v>
      </c>
      <c r="Q300" s="12" t="e">
        <f>(COUNTIFS(Sta!$A:$A,$A300,Sta!$I:$I,"&gt;0.5") +COUNTIFS(Sta!$B:$B,$A300,Sta!$K:$K,"&gt;0.5"))/$D300</f>
        <v>#DIV/0!</v>
      </c>
      <c r="R300" s="7" t="e">
        <f>COUNTIFS(Sta!$A:$A,$A300,Sta!$I:$I,"&gt;0.5")/$B300</f>
        <v>#DIV/0!</v>
      </c>
      <c r="S300" s="7" t="e">
        <f>COUNTIFS(Sta!$B:$B,$A300,Sta!$K:$K,"&gt;0.5")/$C300</f>
        <v>#DIV/0!</v>
      </c>
      <c r="T300" s="12" t="e">
        <f>(COUNTIFS(Sta!$A:$A,$A300,Sta!$I:$I,"&gt;1.5") +COUNTIFS(Sta!$B:$B,$A300,Sta!$K:$K,"&gt;1.5"))/$D300</f>
        <v>#DIV/0!</v>
      </c>
      <c r="U300" s="7" t="e">
        <f>COUNTIFS(Sta!$A:$A,$A300,Sta!$I:$I,"&gt;1.5")/$B300</f>
        <v>#DIV/0!</v>
      </c>
      <c r="V300" s="7" t="e">
        <f>COUNTIFS(Sta!$B:$B,$A300,Sta!$K:$K,"&gt;1.5")/$C300</f>
        <v>#DIV/0!</v>
      </c>
    </row>
    <row r="301" spans="1:22" x14ac:dyDescent="0.3">
      <c r="A301" t="s">
        <v>382</v>
      </c>
      <c r="B301" s="9">
        <f>COUNTIF(Sta!A:A,A301)</f>
        <v>0</v>
      </c>
      <c r="C301" s="4">
        <f>COUNTIF(Sta!B:B,A301)</f>
        <v>0</v>
      </c>
      <c r="D301" s="4">
        <f t="shared" si="9"/>
        <v>0</v>
      </c>
      <c r="E301" s="12" t="e">
        <f>(COUNTIFS(Sta!$A:$A,$A301,Sta!$L:$L,"&gt;0.5") +COUNTIFS(Sta!$B:$B,$A301,Sta!$L:$L,"&gt;0.5"))/$D301</f>
        <v>#DIV/0!</v>
      </c>
      <c r="F301" s="7" t="e">
        <f>COUNTIFS(Sta!$A:$A,$A301,Sta!$L:$L,"&gt;0.5")/$B301</f>
        <v>#DIV/0!</v>
      </c>
      <c r="G301" s="7" t="e">
        <f>COUNTIFS(Sta!$B:$B,$A301,Sta!$L:$L,"&gt;0.5")/$C301</f>
        <v>#DIV/0!</v>
      </c>
      <c r="H301" s="12" t="e">
        <f>(COUNTIFS(Sta!$A:$A,$A301,Sta!$L:$L,"&gt;1.5") +COUNTIFS(Sta!$B:$B,$A301,Sta!$L:$L,"&gt;1.5"))/$D301</f>
        <v>#DIV/0!</v>
      </c>
      <c r="I301" s="7" t="e">
        <f>COUNTIFS(Sta!$A:$A,$A301,Sta!$L:$L,"&gt;1.5")/$B301</f>
        <v>#DIV/0!</v>
      </c>
      <c r="J301" s="7" t="e">
        <f>COUNTIFS(Sta!$B:$B,$A301,Sta!$L:$L,"&gt;1.5")/$C301</f>
        <v>#DIV/0!</v>
      </c>
      <c r="K301" s="12" t="e">
        <f>(COUNTIFS(Sta!$A:$A,$A301,Sta!$H:$H,"&gt;0.5") +COUNTIFS(Sta!$B:$B,$A301,Sta!$J:$J,"&gt;0.5"))/$D301</f>
        <v>#DIV/0!</v>
      </c>
      <c r="L301" s="7" t="e">
        <f>COUNTIFS(Sta!$A:$A,$A301,Sta!$H:$H,"&gt;0.5")/$B301</f>
        <v>#DIV/0!</v>
      </c>
      <c r="M301" s="7" t="e">
        <f>COUNTIFS(Sta!$B:$B,$A301,Sta!$J:$J,"&gt;0.5")/$C301</f>
        <v>#DIV/0!</v>
      </c>
      <c r="N301" s="12" t="e">
        <f>(COUNTIFS(Sta!$A:$A,$A301,Sta!$H:$H,"&gt;1.5") +COUNTIFS(Sta!$B:$B,$A301,Sta!$J:$J,"&gt;1.5"))/$D301</f>
        <v>#DIV/0!</v>
      </c>
      <c r="O301" s="7" t="e">
        <f>COUNTIFS(Sta!$A:$A,$A301,Sta!$H:$H,"&gt;1.5")/$B301</f>
        <v>#DIV/0!</v>
      </c>
      <c r="P301" s="7" t="e">
        <f>COUNTIFS(Sta!$B:$B,$A301,Sta!$J:$J,"&gt;1.5")/$C301</f>
        <v>#DIV/0!</v>
      </c>
      <c r="Q301" s="12" t="e">
        <f>(COUNTIFS(Sta!$A:$A,$A301,Sta!$I:$I,"&gt;0.5") +COUNTIFS(Sta!$B:$B,$A301,Sta!$K:$K,"&gt;0.5"))/$D301</f>
        <v>#DIV/0!</v>
      </c>
      <c r="R301" s="7" t="e">
        <f>COUNTIFS(Sta!$A:$A,$A301,Sta!$I:$I,"&gt;0.5")/$B301</f>
        <v>#DIV/0!</v>
      </c>
      <c r="S301" s="7" t="e">
        <f>COUNTIFS(Sta!$B:$B,$A301,Sta!$K:$K,"&gt;0.5")/$C301</f>
        <v>#DIV/0!</v>
      </c>
      <c r="T301" s="12" t="e">
        <f>(COUNTIFS(Sta!$A:$A,$A301,Sta!$I:$I,"&gt;1.5") +COUNTIFS(Sta!$B:$B,$A301,Sta!$K:$K,"&gt;1.5"))/$D301</f>
        <v>#DIV/0!</v>
      </c>
      <c r="U301" s="7" t="e">
        <f>COUNTIFS(Sta!$A:$A,$A301,Sta!$I:$I,"&gt;1.5")/$B301</f>
        <v>#DIV/0!</v>
      </c>
      <c r="V301" s="7" t="e">
        <f>COUNTIFS(Sta!$B:$B,$A301,Sta!$K:$K,"&gt;1.5")/$C301</f>
        <v>#DIV/0!</v>
      </c>
    </row>
    <row r="302" spans="1:22" x14ac:dyDescent="0.3">
      <c r="A302" t="s">
        <v>391</v>
      </c>
      <c r="B302" s="9">
        <f>COUNTIF(Sta!A:A,A302)</f>
        <v>0</v>
      </c>
      <c r="C302" s="4">
        <f>COUNTIF(Sta!B:B,A302)</f>
        <v>0</v>
      </c>
      <c r="D302" s="4">
        <f t="shared" si="9"/>
        <v>0</v>
      </c>
      <c r="E302" s="12" t="e">
        <f>(COUNTIFS(Sta!$A:$A,$A302,Sta!$L:$L,"&gt;0.5") +COUNTIFS(Sta!$B:$B,$A302,Sta!$L:$L,"&gt;0.5"))/$D302</f>
        <v>#DIV/0!</v>
      </c>
      <c r="F302" s="7" t="e">
        <f>COUNTIFS(Sta!$A:$A,$A302,Sta!$L:$L,"&gt;0.5")/$B302</f>
        <v>#DIV/0!</v>
      </c>
      <c r="G302" s="7" t="e">
        <f>COUNTIFS(Sta!$B:$B,$A302,Sta!$L:$L,"&gt;0.5")/$C302</f>
        <v>#DIV/0!</v>
      </c>
      <c r="H302" s="12" t="e">
        <f>(COUNTIFS(Sta!$A:$A,$A302,Sta!$L:$L,"&gt;1.5") +COUNTIFS(Sta!$B:$B,$A302,Sta!$L:$L,"&gt;1.5"))/$D302</f>
        <v>#DIV/0!</v>
      </c>
      <c r="I302" s="7" t="e">
        <f>COUNTIFS(Sta!$A:$A,$A302,Sta!$L:$L,"&gt;1.5")/$B302</f>
        <v>#DIV/0!</v>
      </c>
      <c r="J302" s="7" t="e">
        <f>COUNTIFS(Sta!$B:$B,$A302,Sta!$L:$L,"&gt;1.5")/$C302</f>
        <v>#DIV/0!</v>
      </c>
      <c r="K302" s="12" t="e">
        <f>(COUNTIFS(Sta!$A:$A,$A302,Sta!$H:$H,"&gt;0.5") +COUNTIFS(Sta!$B:$B,$A302,Sta!$J:$J,"&gt;0.5"))/$D302</f>
        <v>#DIV/0!</v>
      </c>
      <c r="L302" s="7" t="e">
        <f>COUNTIFS(Sta!$A:$A,$A302,Sta!$H:$H,"&gt;0.5")/$B302</f>
        <v>#DIV/0!</v>
      </c>
      <c r="M302" s="7" t="e">
        <f>COUNTIFS(Sta!$B:$B,$A302,Sta!$J:$J,"&gt;0.5")/$C302</f>
        <v>#DIV/0!</v>
      </c>
      <c r="N302" s="12" t="e">
        <f>(COUNTIFS(Sta!$A:$A,$A302,Sta!$H:$H,"&gt;1.5") +COUNTIFS(Sta!$B:$B,$A302,Sta!$J:$J,"&gt;1.5"))/$D302</f>
        <v>#DIV/0!</v>
      </c>
      <c r="O302" s="7" t="e">
        <f>COUNTIFS(Sta!$A:$A,$A302,Sta!$H:$H,"&gt;1.5")/$B302</f>
        <v>#DIV/0!</v>
      </c>
      <c r="P302" s="7" t="e">
        <f>COUNTIFS(Sta!$B:$B,$A302,Sta!$J:$J,"&gt;1.5")/$C302</f>
        <v>#DIV/0!</v>
      </c>
      <c r="Q302" s="12" t="e">
        <f>(COUNTIFS(Sta!$A:$A,$A302,Sta!$I:$I,"&gt;0.5") +COUNTIFS(Sta!$B:$B,$A302,Sta!$K:$K,"&gt;0.5"))/$D302</f>
        <v>#DIV/0!</v>
      </c>
      <c r="R302" s="7" t="e">
        <f>COUNTIFS(Sta!$A:$A,$A302,Sta!$I:$I,"&gt;0.5")/$B302</f>
        <v>#DIV/0!</v>
      </c>
      <c r="S302" s="7" t="e">
        <f>COUNTIFS(Sta!$B:$B,$A302,Sta!$K:$K,"&gt;0.5")/$C302</f>
        <v>#DIV/0!</v>
      </c>
      <c r="T302" s="12" t="e">
        <f>(COUNTIFS(Sta!$A:$A,$A302,Sta!$I:$I,"&gt;1.5") +COUNTIFS(Sta!$B:$B,$A302,Sta!$K:$K,"&gt;1.5"))/$D302</f>
        <v>#DIV/0!</v>
      </c>
      <c r="U302" s="7" t="e">
        <f>COUNTIFS(Sta!$A:$A,$A302,Sta!$I:$I,"&gt;1.5")/$B302</f>
        <v>#DIV/0!</v>
      </c>
      <c r="V302" s="7" t="e">
        <f>COUNTIFS(Sta!$B:$B,$A302,Sta!$K:$K,"&gt;1.5")/$C302</f>
        <v>#DIV/0!</v>
      </c>
    </row>
    <row r="303" spans="1:22" x14ac:dyDescent="0.3">
      <c r="A303" t="s">
        <v>388</v>
      </c>
      <c r="B303" s="9">
        <f>COUNTIF(Sta!A:A,A303)</f>
        <v>0</v>
      </c>
      <c r="C303" s="4">
        <f>COUNTIF(Sta!B:B,A303)</f>
        <v>0</v>
      </c>
      <c r="D303" s="4">
        <f t="shared" si="9"/>
        <v>0</v>
      </c>
      <c r="E303" s="12" t="e">
        <f>(COUNTIFS(Sta!$A:$A,$A303,Sta!$L:$L,"&gt;0.5") +COUNTIFS(Sta!$B:$B,$A303,Sta!$L:$L,"&gt;0.5"))/$D303</f>
        <v>#DIV/0!</v>
      </c>
      <c r="F303" s="7" t="e">
        <f>COUNTIFS(Sta!$A:$A,$A303,Sta!$L:$L,"&gt;0.5")/$B303</f>
        <v>#DIV/0!</v>
      </c>
      <c r="G303" s="7" t="e">
        <f>COUNTIFS(Sta!$B:$B,$A303,Sta!$L:$L,"&gt;0.5")/$C303</f>
        <v>#DIV/0!</v>
      </c>
      <c r="H303" s="12" t="e">
        <f>(COUNTIFS(Sta!$A:$A,$A303,Sta!$L:$L,"&gt;1.5") +COUNTIFS(Sta!$B:$B,$A303,Sta!$L:$L,"&gt;1.5"))/$D303</f>
        <v>#DIV/0!</v>
      </c>
      <c r="I303" s="7" t="e">
        <f>COUNTIFS(Sta!$A:$A,$A303,Sta!$L:$L,"&gt;1.5")/$B303</f>
        <v>#DIV/0!</v>
      </c>
      <c r="J303" s="7" t="e">
        <f>COUNTIFS(Sta!$B:$B,$A303,Sta!$L:$L,"&gt;1.5")/$C303</f>
        <v>#DIV/0!</v>
      </c>
      <c r="K303" s="12" t="e">
        <f>(COUNTIFS(Sta!$A:$A,$A303,Sta!$H:$H,"&gt;0.5") +COUNTIFS(Sta!$B:$B,$A303,Sta!$J:$J,"&gt;0.5"))/$D303</f>
        <v>#DIV/0!</v>
      </c>
      <c r="L303" s="7" t="e">
        <f>COUNTIFS(Sta!$A:$A,$A303,Sta!$H:$H,"&gt;0.5")/$B303</f>
        <v>#DIV/0!</v>
      </c>
      <c r="M303" s="7" t="e">
        <f>COUNTIFS(Sta!$B:$B,$A303,Sta!$J:$J,"&gt;0.5")/$C303</f>
        <v>#DIV/0!</v>
      </c>
      <c r="N303" s="12" t="e">
        <f>(COUNTIFS(Sta!$A:$A,$A303,Sta!$H:$H,"&gt;1.5") +COUNTIFS(Sta!$B:$B,$A303,Sta!$J:$J,"&gt;1.5"))/$D303</f>
        <v>#DIV/0!</v>
      </c>
      <c r="O303" s="7" t="e">
        <f>COUNTIFS(Sta!$A:$A,$A303,Sta!$H:$H,"&gt;1.5")/$B303</f>
        <v>#DIV/0!</v>
      </c>
      <c r="P303" s="7" t="e">
        <f>COUNTIFS(Sta!$B:$B,$A303,Sta!$J:$J,"&gt;1.5")/$C303</f>
        <v>#DIV/0!</v>
      </c>
      <c r="Q303" s="12" t="e">
        <f>(COUNTIFS(Sta!$A:$A,$A303,Sta!$I:$I,"&gt;0.5") +COUNTIFS(Sta!$B:$B,$A303,Sta!$K:$K,"&gt;0.5"))/$D303</f>
        <v>#DIV/0!</v>
      </c>
      <c r="R303" s="7" t="e">
        <f>COUNTIFS(Sta!$A:$A,$A303,Sta!$I:$I,"&gt;0.5")/$B303</f>
        <v>#DIV/0!</v>
      </c>
      <c r="S303" s="7" t="e">
        <f>COUNTIFS(Sta!$B:$B,$A303,Sta!$K:$K,"&gt;0.5")/$C303</f>
        <v>#DIV/0!</v>
      </c>
      <c r="T303" s="12" t="e">
        <f>(COUNTIFS(Sta!$A:$A,$A303,Sta!$I:$I,"&gt;1.5") +COUNTIFS(Sta!$B:$B,$A303,Sta!$K:$K,"&gt;1.5"))/$D303</f>
        <v>#DIV/0!</v>
      </c>
      <c r="U303" s="7" t="e">
        <f>COUNTIFS(Sta!$A:$A,$A303,Sta!$I:$I,"&gt;1.5")/$B303</f>
        <v>#DIV/0!</v>
      </c>
      <c r="V303" s="7" t="e">
        <f>COUNTIFS(Sta!$B:$B,$A303,Sta!$K:$K,"&gt;1.5")/$C303</f>
        <v>#DIV/0!</v>
      </c>
    </row>
    <row r="304" spans="1:22" x14ac:dyDescent="0.3">
      <c r="A304" t="s">
        <v>393</v>
      </c>
      <c r="B304" s="9">
        <f>COUNTIF(Sta!A:A,A304)</f>
        <v>0</v>
      </c>
      <c r="C304" s="4">
        <f>COUNTIF(Sta!B:B,A304)</f>
        <v>0</v>
      </c>
      <c r="D304" s="4">
        <f t="shared" si="9"/>
        <v>0</v>
      </c>
      <c r="E304" s="12" t="e">
        <f>(COUNTIFS(Sta!$A:$A,$A304,Sta!$L:$L,"&gt;0.5") +COUNTIFS(Sta!$B:$B,$A304,Sta!$L:$L,"&gt;0.5"))/$D304</f>
        <v>#DIV/0!</v>
      </c>
      <c r="F304" s="7" t="e">
        <f>COUNTIFS(Sta!$A:$A,$A304,Sta!$L:$L,"&gt;0.5")/$B304</f>
        <v>#DIV/0!</v>
      </c>
      <c r="G304" s="7" t="e">
        <f>COUNTIFS(Sta!$B:$B,$A304,Sta!$L:$L,"&gt;0.5")/$C304</f>
        <v>#DIV/0!</v>
      </c>
      <c r="H304" s="12" t="e">
        <f>(COUNTIFS(Sta!$A:$A,$A304,Sta!$L:$L,"&gt;1.5") +COUNTIFS(Sta!$B:$B,$A304,Sta!$L:$L,"&gt;1.5"))/$D304</f>
        <v>#DIV/0!</v>
      </c>
      <c r="I304" s="7" t="e">
        <f>COUNTIFS(Sta!$A:$A,$A304,Sta!$L:$L,"&gt;1.5")/$B304</f>
        <v>#DIV/0!</v>
      </c>
      <c r="J304" s="7" t="e">
        <f>COUNTIFS(Sta!$B:$B,$A304,Sta!$L:$L,"&gt;1.5")/$C304</f>
        <v>#DIV/0!</v>
      </c>
      <c r="K304" s="12" t="e">
        <f>(COUNTIFS(Sta!$A:$A,$A304,Sta!$H:$H,"&gt;0.5") +COUNTIFS(Sta!$B:$B,$A304,Sta!$J:$J,"&gt;0.5"))/$D304</f>
        <v>#DIV/0!</v>
      </c>
      <c r="L304" s="7" t="e">
        <f>COUNTIFS(Sta!$A:$A,$A304,Sta!$H:$H,"&gt;0.5")/$B304</f>
        <v>#DIV/0!</v>
      </c>
      <c r="M304" s="7" t="e">
        <f>COUNTIFS(Sta!$B:$B,$A304,Sta!$J:$J,"&gt;0.5")/$C304</f>
        <v>#DIV/0!</v>
      </c>
      <c r="N304" s="12" t="e">
        <f>(COUNTIFS(Sta!$A:$A,$A304,Sta!$H:$H,"&gt;1.5") +COUNTIFS(Sta!$B:$B,$A304,Sta!$J:$J,"&gt;1.5"))/$D304</f>
        <v>#DIV/0!</v>
      </c>
      <c r="O304" s="7" t="e">
        <f>COUNTIFS(Sta!$A:$A,$A304,Sta!$H:$H,"&gt;1.5")/$B304</f>
        <v>#DIV/0!</v>
      </c>
      <c r="P304" s="7" t="e">
        <f>COUNTIFS(Sta!$B:$B,$A304,Sta!$J:$J,"&gt;1.5")/$C304</f>
        <v>#DIV/0!</v>
      </c>
      <c r="Q304" s="12" t="e">
        <f>(COUNTIFS(Sta!$A:$A,$A304,Sta!$I:$I,"&gt;0.5") +COUNTIFS(Sta!$B:$B,$A304,Sta!$K:$K,"&gt;0.5"))/$D304</f>
        <v>#DIV/0!</v>
      </c>
      <c r="R304" s="7" t="e">
        <f>COUNTIFS(Sta!$A:$A,$A304,Sta!$I:$I,"&gt;0.5")/$B304</f>
        <v>#DIV/0!</v>
      </c>
      <c r="S304" s="7" t="e">
        <f>COUNTIFS(Sta!$B:$B,$A304,Sta!$K:$K,"&gt;0.5")/$C304</f>
        <v>#DIV/0!</v>
      </c>
      <c r="T304" s="12" t="e">
        <f>(COUNTIFS(Sta!$A:$A,$A304,Sta!$I:$I,"&gt;1.5") +COUNTIFS(Sta!$B:$B,$A304,Sta!$K:$K,"&gt;1.5"))/$D304</f>
        <v>#DIV/0!</v>
      </c>
      <c r="U304" s="7" t="e">
        <f>COUNTIFS(Sta!$A:$A,$A304,Sta!$I:$I,"&gt;1.5")/$B304</f>
        <v>#DIV/0!</v>
      </c>
      <c r="V304" s="7" t="e">
        <f>COUNTIFS(Sta!$B:$B,$A304,Sta!$K:$K,"&gt;1.5")/$C304</f>
        <v>#DIV/0!</v>
      </c>
    </row>
    <row r="305" spans="1:22" x14ac:dyDescent="0.3">
      <c r="A305" t="s">
        <v>392</v>
      </c>
      <c r="B305" s="9">
        <f>COUNTIF(Sta!A:A,A305)</f>
        <v>0</v>
      </c>
      <c r="C305" s="4">
        <f>COUNTIF(Sta!B:B,A305)</f>
        <v>0</v>
      </c>
      <c r="D305" s="4">
        <f t="shared" si="9"/>
        <v>0</v>
      </c>
      <c r="E305" s="12" t="e">
        <f>(COUNTIFS(Sta!$A:$A,$A305,Sta!$L:$L,"&gt;0.5") +COUNTIFS(Sta!$B:$B,$A305,Sta!$L:$L,"&gt;0.5"))/$D305</f>
        <v>#DIV/0!</v>
      </c>
      <c r="F305" s="7" t="e">
        <f>COUNTIFS(Sta!$A:$A,$A305,Sta!$L:$L,"&gt;0.5")/$B305</f>
        <v>#DIV/0!</v>
      </c>
      <c r="G305" s="7" t="e">
        <f>COUNTIFS(Sta!$B:$B,$A305,Sta!$L:$L,"&gt;0.5")/$C305</f>
        <v>#DIV/0!</v>
      </c>
      <c r="H305" s="12" t="e">
        <f>(COUNTIFS(Sta!$A:$A,$A305,Sta!$L:$L,"&gt;1.5") +COUNTIFS(Sta!$B:$B,$A305,Sta!$L:$L,"&gt;1.5"))/$D305</f>
        <v>#DIV/0!</v>
      </c>
      <c r="I305" s="7" t="e">
        <f>COUNTIFS(Sta!$A:$A,$A305,Sta!$L:$L,"&gt;1.5")/$B305</f>
        <v>#DIV/0!</v>
      </c>
      <c r="J305" s="7" t="e">
        <f>COUNTIFS(Sta!$B:$B,$A305,Sta!$L:$L,"&gt;1.5")/$C305</f>
        <v>#DIV/0!</v>
      </c>
      <c r="K305" s="12" t="e">
        <f>(COUNTIFS(Sta!$A:$A,$A305,Sta!$H:$H,"&gt;0.5") +COUNTIFS(Sta!$B:$B,$A305,Sta!$J:$J,"&gt;0.5"))/$D305</f>
        <v>#DIV/0!</v>
      </c>
      <c r="L305" s="7" t="e">
        <f>COUNTIFS(Sta!$A:$A,$A305,Sta!$H:$H,"&gt;0.5")/$B305</f>
        <v>#DIV/0!</v>
      </c>
      <c r="M305" s="7" t="e">
        <f>COUNTIFS(Sta!$B:$B,$A305,Sta!$J:$J,"&gt;0.5")/$C305</f>
        <v>#DIV/0!</v>
      </c>
      <c r="N305" s="12" t="e">
        <f>(COUNTIFS(Sta!$A:$A,$A305,Sta!$H:$H,"&gt;1.5") +COUNTIFS(Sta!$B:$B,$A305,Sta!$J:$J,"&gt;1.5"))/$D305</f>
        <v>#DIV/0!</v>
      </c>
      <c r="O305" s="7" t="e">
        <f>COUNTIFS(Sta!$A:$A,$A305,Sta!$H:$H,"&gt;1.5")/$B305</f>
        <v>#DIV/0!</v>
      </c>
      <c r="P305" s="7" t="e">
        <f>COUNTIFS(Sta!$B:$B,$A305,Sta!$J:$J,"&gt;1.5")/$C305</f>
        <v>#DIV/0!</v>
      </c>
      <c r="Q305" s="12" t="e">
        <f>(COUNTIFS(Sta!$A:$A,$A305,Sta!$I:$I,"&gt;0.5") +COUNTIFS(Sta!$B:$B,$A305,Sta!$K:$K,"&gt;0.5"))/$D305</f>
        <v>#DIV/0!</v>
      </c>
      <c r="R305" s="7" t="e">
        <f>COUNTIFS(Sta!$A:$A,$A305,Sta!$I:$I,"&gt;0.5")/$B305</f>
        <v>#DIV/0!</v>
      </c>
      <c r="S305" s="7" t="e">
        <f>COUNTIFS(Sta!$B:$B,$A305,Sta!$K:$K,"&gt;0.5")/$C305</f>
        <v>#DIV/0!</v>
      </c>
      <c r="T305" s="12" t="e">
        <f>(COUNTIFS(Sta!$A:$A,$A305,Sta!$I:$I,"&gt;1.5") +COUNTIFS(Sta!$B:$B,$A305,Sta!$K:$K,"&gt;1.5"))/$D305</f>
        <v>#DIV/0!</v>
      </c>
      <c r="U305" s="7" t="e">
        <f>COUNTIFS(Sta!$A:$A,$A305,Sta!$I:$I,"&gt;1.5")/$B305</f>
        <v>#DIV/0!</v>
      </c>
      <c r="V305" s="7" t="e">
        <f>COUNTIFS(Sta!$B:$B,$A305,Sta!$K:$K,"&gt;1.5")/$C305</f>
        <v>#DIV/0!</v>
      </c>
    </row>
    <row r="306" spans="1:22" x14ac:dyDescent="0.3">
      <c r="A306" t="s">
        <v>395</v>
      </c>
      <c r="B306" s="9">
        <f>COUNTIF(Sta!A:A,A306)</f>
        <v>0</v>
      </c>
      <c r="C306" s="4">
        <f>COUNTIF(Sta!B:B,A306)</f>
        <v>0</v>
      </c>
      <c r="D306" s="4">
        <f t="shared" si="9"/>
        <v>0</v>
      </c>
      <c r="E306" s="12" t="e">
        <f>(COUNTIFS(Sta!$A:$A,$A306,Sta!$L:$L,"&gt;0.5") +COUNTIFS(Sta!$B:$B,$A306,Sta!$L:$L,"&gt;0.5"))/$D306</f>
        <v>#DIV/0!</v>
      </c>
      <c r="F306" s="7" t="e">
        <f>COUNTIFS(Sta!$A:$A,$A306,Sta!$L:$L,"&gt;0.5")/$B306</f>
        <v>#DIV/0!</v>
      </c>
      <c r="G306" s="7" t="e">
        <f>COUNTIFS(Sta!$B:$B,$A306,Sta!$L:$L,"&gt;0.5")/$C306</f>
        <v>#DIV/0!</v>
      </c>
      <c r="H306" s="12" t="e">
        <f>(COUNTIFS(Sta!$A:$A,$A306,Sta!$L:$L,"&gt;1.5") +COUNTIFS(Sta!$B:$B,$A306,Sta!$L:$L,"&gt;1.5"))/$D306</f>
        <v>#DIV/0!</v>
      </c>
      <c r="I306" s="7" t="e">
        <f>COUNTIFS(Sta!$A:$A,$A306,Sta!$L:$L,"&gt;1.5")/$B306</f>
        <v>#DIV/0!</v>
      </c>
      <c r="J306" s="7" t="e">
        <f>COUNTIFS(Sta!$B:$B,$A306,Sta!$L:$L,"&gt;1.5")/$C306</f>
        <v>#DIV/0!</v>
      </c>
      <c r="K306" s="12" t="e">
        <f>(COUNTIFS(Sta!$A:$A,$A306,Sta!$H:$H,"&gt;0.5") +COUNTIFS(Sta!$B:$B,$A306,Sta!$J:$J,"&gt;0.5"))/$D306</f>
        <v>#DIV/0!</v>
      </c>
      <c r="L306" s="7" t="e">
        <f>COUNTIFS(Sta!$A:$A,$A306,Sta!$H:$H,"&gt;0.5")/$B306</f>
        <v>#DIV/0!</v>
      </c>
      <c r="M306" s="7" t="e">
        <f>COUNTIFS(Sta!$B:$B,$A306,Sta!$J:$J,"&gt;0.5")/$C306</f>
        <v>#DIV/0!</v>
      </c>
      <c r="N306" s="12" t="e">
        <f>(COUNTIFS(Sta!$A:$A,$A306,Sta!$H:$H,"&gt;1.5") +COUNTIFS(Sta!$B:$B,$A306,Sta!$J:$J,"&gt;1.5"))/$D306</f>
        <v>#DIV/0!</v>
      </c>
      <c r="O306" s="7" t="e">
        <f>COUNTIFS(Sta!$A:$A,$A306,Sta!$H:$H,"&gt;1.5")/$B306</f>
        <v>#DIV/0!</v>
      </c>
      <c r="P306" s="7" t="e">
        <f>COUNTIFS(Sta!$B:$B,$A306,Sta!$J:$J,"&gt;1.5")/$C306</f>
        <v>#DIV/0!</v>
      </c>
      <c r="Q306" s="12" t="e">
        <f>(COUNTIFS(Sta!$A:$A,$A306,Sta!$I:$I,"&gt;0.5") +COUNTIFS(Sta!$B:$B,$A306,Sta!$K:$K,"&gt;0.5"))/$D306</f>
        <v>#DIV/0!</v>
      </c>
      <c r="R306" s="7" t="e">
        <f>COUNTIFS(Sta!$A:$A,$A306,Sta!$I:$I,"&gt;0.5")/$B306</f>
        <v>#DIV/0!</v>
      </c>
      <c r="S306" s="7" t="e">
        <f>COUNTIFS(Sta!$B:$B,$A306,Sta!$K:$K,"&gt;0.5")/$C306</f>
        <v>#DIV/0!</v>
      </c>
      <c r="T306" s="12" t="e">
        <f>(COUNTIFS(Sta!$A:$A,$A306,Sta!$I:$I,"&gt;1.5") +COUNTIFS(Sta!$B:$B,$A306,Sta!$K:$K,"&gt;1.5"))/$D306</f>
        <v>#DIV/0!</v>
      </c>
      <c r="U306" s="7" t="e">
        <f>COUNTIFS(Sta!$A:$A,$A306,Sta!$I:$I,"&gt;1.5")/$B306</f>
        <v>#DIV/0!</v>
      </c>
      <c r="V306" s="7" t="e">
        <f>COUNTIFS(Sta!$B:$B,$A306,Sta!$K:$K,"&gt;1.5")/$C306</f>
        <v>#DIV/0!</v>
      </c>
    </row>
    <row r="307" spans="1:22" x14ac:dyDescent="0.3">
      <c r="A307" t="s">
        <v>397</v>
      </c>
      <c r="B307" s="9">
        <f>COUNTIF(Sta!A:A,A307)</f>
        <v>0</v>
      </c>
      <c r="C307" s="4">
        <f>COUNTIF(Sta!B:B,A307)</f>
        <v>0</v>
      </c>
      <c r="D307" s="4">
        <f t="shared" si="9"/>
        <v>0</v>
      </c>
      <c r="E307" s="12" t="e">
        <f>(COUNTIFS(Sta!$A:$A,$A307,Sta!$L:$L,"&gt;0.5") +COUNTIFS(Sta!$B:$B,$A307,Sta!$L:$L,"&gt;0.5"))/$D307</f>
        <v>#DIV/0!</v>
      </c>
      <c r="F307" s="7" t="e">
        <f>COUNTIFS(Sta!$A:$A,$A307,Sta!$L:$L,"&gt;0.5")/$B307</f>
        <v>#DIV/0!</v>
      </c>
      <c r="G307" s="7" t="e">
        <f>COUNTIFS(Sta!$B:$B,$A307,Sta!$L:$L,"&gt;0.5")/$C307</f>
        <v>#DIV/0!</v>
      </c>
      <c r="H307" s="12" t="e">
        <f>(COUNTIFS(Sta!$A:$A,$A307,Sta!$L:$L,"&gt;1.5") +COUNTIFS(Sta!$B:$B,$A307,Sta!$L:$L,"&gt;1.5"))/$D307</f>
        <v>#DIV/0!</v>
      </c>
      <c r="I307" s="7" t="e">
        <f>COUNTIFS(Sta!$A:$A,$A307,Sta!$L:$L,"&gt;1.5")/$B307</f>
        <v>#DIV/0!</v>
      </c>
      <c r="J307" s="7" t="e">
        <f>COUNTIFS(Sta!$B:$B,$A307,Sta!$L:$L,"&gt;1.5")/$C307</f>
        <v>#DIV/0!</v>
      </c>
      <c r="K307" s="12" t="e">
        <f>(COUNTIFS(Sta!$A:$A,$A307,Sta!$H:$H,"&gt;0.5") +COUNTIFS(Sta!$B:$B,$A307,Sta!$J:$J,"&gt;0.5"))/$D307</f>
        <v>#DIV/0!</v>
      </c>
      <c r="L307" s="7" t="e">
        <f>COUNTIFS(Sta!$A:$A,$A307,Sta!$H:$H,"&gt;0.5")/$B307</f>
        <v>#DIV/0!</v>
      </c>
      <c r="M307" s="7" t="e">
        <f>COUNTIFS(Sta!$B:$B,$A307,Sta!$J:$J,"&gt;0.5")/$C307</f>
        <v>#DIV/0!</v>
      </c>
      <c r="N307" s="12" t="e">
        <f>(COUNTIFS(Sta!$A:$A,$A307,Sta!$H:$H,"&gt;1.5") +COUNTIFS(Sta!$B:$B,$A307,Sta!$J:$J,"&gt;1.5"))/$D307</f>
        <v>#DIV/0!</v>
      </c>
      <c r="O307" s="7" t="e">
        <f>COUNTIFS(Sta!$A:$A,$A307,Sta!$H:$H,"&gt;1.5")/$B307</f>
        <v>#DIV/0!</v>
      </c>
      <c r="P307" s="7" t="e">
        <f>COUNTIFS(Sta!$B:$B,$A307,Sta!$J:$J,"&gt;1.5")/$C307</f>
        <v>#DIV/0!</v>
      </c>
      <c r="Q307" s="12" t="e">
        <f>(COUNTIFS(Sta!$A:$A,$A307,Sta!$I:$I,"&gt;0.5") +COUNTIFS(Sta!$B:$B,$A307,Sta!$K:$K,"&gt;0.5"))/$D307</f>
        <v>#DIV/0!</v>
      </c>
      <c r="R307" s="7" t="e">
        <f>COUNTIFS(Sta!$A:$A,$A307,Sta!$I:$I,"&gt;0.5")/$B307</f>
        <v>#DIV/0!</v>
      </c>
      <c r="S307" s="7" t="e">
        <f>COUNTIFS(Sta!$B:$B,$A307,Sta!$K:$K,"&gt;0.5")/$C307</f>
        <v>#DIV/0!</v>
      </c>
      <c r="T307" s="12" t="e">
        <f>(COUNTIFS(Sta!$A:$A,$A307,Sta!$I:$I,"&gt;1.5") +COUNTIFS(Sta!$B:$B,$A307,Sta!$K:$K,"&gt;1.5"))/$D307</f>
        <v>#DIV/0!</v>
      </c>
      <c r="U307" s="7" t="e">
        <f>COUNTIFS(Sta!$A:$A,$A307,Sta!$I:$I,"&gt;1.5")/$B307</f>
        <v>#DIV/0!</v>
      </c>
      <c r="V307" s="7" t="e">
        <f>COUNTIFS(Sta!$B:$B,$A307,Sta!$K:$K,"&gt;1.5")/$C307</f>
        <v>#DIV/0!</v>
      </c>
    </row>
    <row r="308" spans="1:22" x14ac:dyDescent="0.3">
      <c r="A308" t="s">
        <v>380</v>
      </c>
      <c r="B308" s="9">
        <f>COUNTIF(Sta!A:A,A308)</f>
        <v>0</v>
      </c>
      <c r="C308" s="4">
        <f>COUNTIF(Sta!B:B,A308)</f>
        <v>0</v>
      </c>
      <c r="D308" s="4">
        <f t="shared" si="9"/>
        <v>0</v>
      </c>
      <c r="E308" s="12" t="e">
        <f>(COUNTIFS(Sta!$A:$A,$A308,Sta!$L:$L,"&gt;0.5") +COUNTIFS(Sta!$B:$B,$A308,Sta!$L:$L,"&gt;0.5"))/$D308</f>
        <v>#DIV/0!</v>
      </c>
      <c r="F308" s="7" t="e">
        <f>COUNTIFS(Sta!$A:$A,$A308,Sta!$L:$L,"&gt;0.5")/$B308</f>
        <v>#DIV/0!</v>
      </c>
      <c r="G308" s="7" t="e">
        <f>COUNTIFS(Sta!$B:$B,$A308,Sta!$L:$L,"&gt;0.5")/$C308</f>
        <v>#DIV/0!</v>
      </c>
      <c r="H308" s="12" t="e">
        <f>(COUNTIFS(Sta!$A:$A,$A308,Sta!$L:$L,"&gt;1.5") +COUNTIFS(Sta!$B:$B,$A308,Sta!$L:$L,"&gt;1.5"))/$D308</f>
        <v>#DIV/0!</v>
      </c>
      <c r="I308" s="7" t="e">
        <f>COUNTIFS(Sta!$A:$A,$A308,Sta!$L:$L,"&gt;1.5")/$B308</f>
        <v>#DIV/0!</v>
      </c>
      <c r="J308" s="7" t="e">
        <f>COUNTIFS(Sta!$B:$B,$A308,Sta!$L:$L,"&gt;1.5")/$C308</f>
        <v>#DIV/0!</v>
      </c>
      <c r="K308" s="12" t="e">
        <f>(COUNTIFS(Sta!$A:$A,$A308,Sta!$H:$H,"&gt;0.5") +COUNTIFS(Sta!$B:$B,$A308,Sta!$J:$J,"&gt;0.5"))/$D308</f>
        <v>#DIV/0!</v>
      </c>
      <c r="L308" s="7" t="e">
        <f>COUNTIFS(Sta!$A:$A,$A308,Sta!$H:$H,"&gt;0.5")/$B308</f>
        <v>#DIV/0!</v>
      </c>
      <c r="M308" s="7" t="e">
        <f>COUNTIFS(Sta!$B:$B,$A308,Sta!$J:$J,"&gt;0.5")/$C308</f>
        <v>#DIV/0!</v>
      </c>
      <c r="N308" s="12" t="e">
        <f>(COUNTIFS(Sta!$A:$A,$A308,Sta!$H:$H,"&gt;1.5") +COUNTIFS(Sta!$B:$B,$A308,Sta!$J:$J,"&gt;1.5"))/$D308</f>
        <v>#DIV/0!</v>
      </c>
      <c r="O308" s="7" t="e">
        <f>COUNTIFS(Sta!$A:$A,$A308,Sta!$H:$H,"&gt;1.5")/$B308</f>
        <v>#DIV/0!</v>
      </c>
      <c r="P308" s="7" t="e">
        <f>COUNTIFS(Sta!$B:$B,$A308,Sta!$J:$J,"&gt;1.5")/$C308</f>
        <v>#DIV/0!</v>
      </c>
      <c r="Q308" s="12" t="e">
        <f>(COUNTIFS(Sta!$A:$A,$A308,Sta!$I:$I,"&gt;0.5") +COUNTIFS(Sta!$B:$B,$A308,Sta!$K:$K,"&gt;0.5"))/$D308</f>
        <v>#DIV/0!</v>
      </c>
      <c r="R308" s="7" t="e">
        <f>COUNTIFS(Sta!$A:$A,$A308,Sta!$I:$I,"&gt;0.5")/$B308</f>
        <v>#DIV/0!</v>
      </c>
      <c r="S308" s="7" t="e">
        <f>COUNTIFS(Sta!$B:$B,$A308,Sta!$K:$K,"&gt;0.5")/$C308</f>
        <v>#DIV/0!</v>
      </c>
      <c r="T308" s="12" t="e">
        <f>(COUNTIFS(Sta!$A:$A,$A308,Sta!$I:$I,"&gt;1.5") +COUNTIFS(Sta!$B:$B,$A308,Sta!$K:$K,"&gt;1.5"))/$D308</f>
        <v>#DIV/0!</v>
      </c>
      <c r="U308" s="7" t="e">
        <f>COUNTIFS(Sta!$A:$A,$A308,Sta!$I:$I,"&gt;1.5")/$B308</f>
        <v>#DIV/0!</v>
      </c>
      <c r="V308" s="7" t="e">
        <f>COUNTIFS(Sta!$B:$B,$A308,Sta!$K:$K,"&gt;1.5")/$C308</f>
        <v>#DIV/0!</v>
      </c>
    </row>
    <row r="309" spans="1:22" x14ac:dyDescent="0.3">
      <c r="A309" t="s">
        <v>409</v>
      </c>
      <c r="B309" s="9">
        <f>COUNTIF(Sta!A:A,A309)</f>
        <v>0</v>
      </c>
      <c r="C309" s="4">
        <f>COUNTIF(Sta!B:B,A309)</f>
        <v>0</v>
      </c>
      <c r="D309" s="4">
        <f t="shared" si="9"/>
        <v>0</v>
      </c>
      <c r="E309" s="12" t="e">
        <f>(COUNTIFS(Sta!$A:$A,$A309,Sta!$L:$L,"&gt;0.5") +COUNTIFS(Sta!$B:$B,$A309,Sta!$L:$L,"&gt;0.5"))/$D309</f>
        <v>#DIV/0!</v>
      </c>
      <c r="F309" s="7" t="e">
        <f>COUNTIFS(Sta!$A:$A,$A309,Sta!$L:$L,"&gt;0.5")/$B309</f>
        <v>#DIV/0!</v>
      </c>
      <c r="G309" s="7" t="e">
        <f>COUNTIFS(Sta!$B:$B,$A309,Sta!$L:$L,"&gt;0.5")/$C309</f>
        <v>#DIV/0!</v>
      </c>
      <c r="H309" s="12" t="e">
        <f>(COUNTIFS(Sta!$A:$A,$A309,Sta!$L:$L,"&gt;1.5") +COUNTIFS(Sta!$B:$B,$A309,Sta!$L:$L,"&gt;1.5"))/$D309</f>
        <v>#DIV/0!</v>
      </c>
      <c r="I309" s="7" t="e">
        <f>COUNTIFS(Sta!$A:$A,$A309,Sta!$L:$L,"&gt;1.5")/$B309</f>
        <v>#DIV/0!</v>
      </c>
      <c r="J309" s="7" t="e">
        <f>COUNTIFS(Sta!$B:$B,$A309,Sta!$L:$L,"&gt;1.5")/$C309</f>
        <v>#DIV/0!</v>
      </c>
      <c r="K309" s="12" t="e">
        <f>(COUNTIFS(Sta!$A:$A,$A309,Sta!$H:$H,"&gt;0.5") +COUNTIFS(Sta!$B:$B,$A309,Sta!$J:$J,"&gt;0.5"))/$D309</f>
        <v>#DIV/0!</v>
      </c>
      <c r="L309" s="7" t="e">
        <f>COUNTIFS(Sta!$A:$A,$A309,Sta!$H:$H,"&gt;0.5")/$B309</f>
        <v>#DIV/0!</v>
      </c>
      <c r="M309" s="7" t="e">
        <f>COUNTIFS(Sta!$B:$B,$A309,Sta!$J:$J,"&gt;0.5")/$C309</f>
        <v>#DIV/0!</v>
      </c>
      <c r="N309" s="12" t="e">
        <f>(COUNTIFS(Sta!$A:$A,$A309,Sta!$H:$H,"&gt;1.5") +COUNTIFS(Sta!$B:$B,$A309,Sta!$J:$J,"&gt;1.5"))/$D309</f>
        <v>#DIV/0!</v>
      </c>
      <c r="O309" s="7" t="e">
        <f>COUNTIFS(Sta!$A:$A,$A309,Sta!$H:$H,"&gt;1.5")/$B309</f>
        <v>#DIV/0!</v>
      </c>
      <c r="P309" s="7" t="e">
        <f>COUNTIFS(Sta!$B:$B,$A309,Sta!$J:$J,"&gt;1.5")/$C309</f>
        <v>#DIV/0!</v>
      </c>
      <c r="Q309" s="12" t="e">
        <f>(COUNTIFS(Sta!$A:$A,$A309,Sta!$I:$I,"&gt;0.5") +COUNTIFS(Sta!$B:$B,$A309,Sta!$K:$K,"&gt;0.5"))/$D309</f>
        <v>#DIV/0!</v>
      </c>
      <c r="R309" s="7" t="e">
        <f>COUNTIFS(Sta!$A:$A,$A309,Sta!$I:$I,"&gt;0.5")/$B309</f>
        <v>#DIV/0!</v>
      </c>
      <c r="S309" s="7" t="e">
        <f>COUNTIFS(Sta!$B:$B,$A309,Sta!$K:$K,"&gt;0.5")/$C309</f>
        <v>#DIV/0!</v>
      </c>
      <c r="T309" s="12" t="e">
        <f>(COUNTIFS(Sta!$A:$A,$A309,Sta!$I:$I,"&gt;1.5") +COUNTIFS(Sta!$B:$B,$A309,Sta!$K:$K,"&gt;1.5"))/$D309</f>
        <v>#DIV/0!</v>
      </c>
      <c r="U309" s="7" t="e">
        <f>COUNTIFS(Sta!$A:$A,$A309,Sta!$I:$I,"&gt;1.5")/$B309</f>
        <v>#DIV/0!</v>
      </c>
      <c r="V309" s="7" t="e">
        <f>COUNTIFS(Sta!$B:$B,$A309,Sta!$K:$K,"&gt;1.5")/$C309</f>
        <v>#DIV/0!</v>
      </c>
    </row>
    <row r="310" spans="1:22" x14ac:dyDescent="0.3">
      <c r="A310" t="s">
        <v>402</v>
      </c>
      <c r="B310" s="9">
        <f>COUNTIF(Sta!A:A,A310)</f>
        <v>0</v>
      </c>
      <c r="C310" s="4">
        <f>COUNTIF(Sta!B:B,A310)</f>
        <v>0</v>
      </c>
      <c r="D310" s="4">
        <f t="shared" si="9"/>
        <v>0</v>
      </c>
      <c r="E310" s="12" t="e">
        <f>(COUNTIFS(Sta!$A:$A,$A310,Sta!$L:$L,"&gt;0.5") +COUNTIFS(Sta!$B:$B,$A310,Sta!$L:$L,"&gt;0.5"))/$D310</f>
        <v>#DIV/0!</v>
      </c>
      <c r="F310" s="7" t="e">
        <f>COUNTIFS(Sta!$A:$A,$A310,Sta!$L:$L,"&gt;0.5")/$B310</f>
        <v>#DIV/0!</v>
      </c>
      <c r="G310" s="7" t="e">
        <f>COUNTIFS(Sta!$B:$B,$A310,Sta!$L:$L,"&gt;0.5")/$C310</f>
        <v>#DIV/0!</v>
      </c>
      <c r="H310" s="12" t="e">
        <f>(COUNTIFS(Sta!$A:$A,$A310,Sta!$L:$L,"&gt;1.5") +COUNTIFS(Sta!$B:$B,$A310,Sta!$L:$L,"&gt;1.5"))/$D310</f>
        <v>#DIV/0!</v>
      </c>
      <c r="I310" s="7" t="e">
        <f>COUNTIFS(Sta!$A:$A,$A310,Sta!$L:$L,"&gt;1.5")/$B310</f>
        <v>#DIV/0!</v>
      </c>
      <c r="J310" s="7" t="e">
        <f>COUNTIFS(Sta!$B:$B,$A310,Sta!$L:$L,"&gt;1.5")/$C310</f>
        <v>#DIV/0!</v>
      </c>
      <c r="K310" s="12" t="e">
        <f>(COUNTIFS(Sta!$A:$A,$A310,Sta!$H:$H,"&gt;0.5") +COUNTIFS(Sta!$B:$B,$A310,Sta!$J:$J,"&gt;0.5"))/$D310</f>
        <v>#DIV/0!</v>
      </c>
      <c r="L310" s="7" t="e">
        <f>COUNTIFS(Sta!$A:$A,$A310,Sta!$H:$H,"&gt;0.5")/$B310</f>
        <v>#DIV/0!</v>
      </c>
      <c r="M310" s="7" t="e">
        <f>COUNTIFS(Sta!$B:$B,$A310,Sta!$J:$J,"&gt;0.5")/$C310</f>
        <v>#DIV/0!</v>
      </c>
      <c r="N310" s="12" t="e">
        <f>(COUNTIFS(Sta!$A:$A,$A310,Sta!$H:$H,"&gt;1.5") +COUNTIFS(Sta!$B:$B,$A310,Sta!$J:$J,"&gt;1.5"))/$D310</f>
        <v>#DIV/0!</v>
      </c>
      <c r="O310" s="7" t="e">
        <f>COUNTIFS(Sta!$A:$A,$A310,Sta!$H:$H,"&gt;1.5")/$B310</f>
        <v>#DIV/0!</v>
      </c>
      <c r="P310" s="7" t="e">
        <f>COUNTIFS(Sta!$B:$B,$A310,Sta!$J:$J,"&gt;1.5")/$C310</f>
        <v>#DIV/0!</v>
      </c>
      <c r="Q310" s="12" t="e">
        <f>(COUNTIFS(Sta!$A:$A,$A310,Sta!$I:$I,"&gt;0.5") +COUNTIFS(Sta!$B:$B,$A310,Sta!$K:$K,"&gt;0.5"))/$D310</f>
        <v>#DIV/0!</v>
      </c>
      <c r="R310" s="7" t="e">
        <f>COUNTIFS(Sta!$A:$A,$A310,Sta!$I:$I,"&gt;0.5")/$B310</f>
        <v>#DIV/0!</v>
      </c>
      <c r="S310" s="7" t="e">
        <f>COUNTIFS(Sta!$B:$B,$A310,Sta!$K:$K,"&gt;0.5")/$C310</f>
        <v>#DIV/0!</v>
      </c>
      <c r="T310" s="12" t="e">
        <f>(COUNTIFS(Sta!$A:$A,$A310,Sta!$I:$I,"&gt;1.5") +COUNTIFS(Sta!$B:$B,$A310,Sta!$K:$K,"&gt;1.5"))/$D310</f>
        <v>#DIV/0!</v>
      </c>
      <c r="U310" s="7" t="e">
        <f>COUNTIFS(Sta!$A:$A,$A310,Sta!$I:$I,"&gt;1.5")/$B310</f>
        <v>#DIV/0!</v>
      </c>
      <c r="V310" s="7" t="e">
        <f>COUNTIFS(Sta!$B:$B,$A310,Sta!$K:$K,"&gt;1.5")/$C310</f>
        <v>#DIV/0!</v>
      </c>
    </row>
    <row r="311" spans="1:22" x14ac:dyDescent="0.3">
      <c r="A311" t="s">
        <v>411</v>
      </c>
      <c r="B311" s="9">
        <f>COUNTIF(Sta!A:A,A311)</f>
        <v>0</v>
      </c>
      <c r="C311" s="4">
        <f>COUNTIF(Sta!B:B,A311)</f>
        <v>0</v>
      </c>
      <c r="D311" s="4">
        <f t="shared" si="9"/>
        <v>0</v>
      </c>
      <c r="E311" s="12" t="e">
        <f>(COUNTIFS(Sta!$A:$A,$A311,Sta!$L:$L,"&gt;0.5") +COUNTIFS(Sta!$B:$B,$A311,Sta!$L:$L,"&gt;0.5"))/$D311</f>
        <v>#DIV/0!</v>
      </c>
      <c r="F311" s="7" t="e">
        <f>COUNTIFS(Sta!$A:$A,$A311,Sta!$L:$L,"&gt;0.5")/$B311</f>
        <v>#DIV/0!</v>
      </c>
      <c r="G311" s="7" t="e">
        <f>COUNTIFS(Sta!$B:$B,$A311,Sta!$L:$L,"&gt;0.5")/$C311</f>
        <v>#DIV/0!</v>
      </c>
      <c r="H311" s="12" t="e">
        <f>(COUNTIFS(Sta!$A:$A,$A311,Sta!$L:$L,"&gt;1.5") +COUNTIFS(Sta!$B:$B,$A311,Sta!$L:$L,"&gt;1.5"))/$D311</f>
        <v>#DIV/0!</v>
      </c>
      <c r="I311" s="7" t="e">
        <f>COUNTIFS(Sta!$A:$A,$A311,Sta!$L:$L,"&gt;1.5")/$B311</f>
        <v>#DIV/0!</v>
      </c>
      <c r="J311" s="7" t="e">
        <f>COUNTIFS(Sta!$B:$B,$A311,Sta!$L:$L,"&gt;1.5")/$C311</f>
        <v>#DIV/0!</v>
      </c>
      <c r="K311" s="12" t="e">
        <f>(COUNTIFS(Sta!$A:$A,$A311,Sta!$H:$H,"&gt;0.5") +COUNTIFS(Sta!$B:$B,$A311,Sta!$J:$J,"&gt;0.5"))/$D311</f>
        <v>#DIV/0!</v>
      </c>
      <c r="L311" s="7" t="e">
        <f>COUNTIFS(Sta!$A:$A,$A311,Sta!$H:$H,"&gt;0.5")/$B311</f>
        <v>#DIV/0!</v>
      </c>
      <c r="M311" s="7" t="e">
        <f>COUNTIFS(Sta!$B:$B,$A311,Sta!$J:$J,"&gt;0.5")/$C311</f>
        <v>#DIV/0!</v>
      </c>
      <c r="N311" s="12" t="e">
        <f>(COUNTIFS(Sta!$A:$A,$A311,Sta!$H:$H,"&gt;1.5") +COUNTIFS(Sta!$B:$B,$A311,Sta!$J:$J,"&gt;1.5"))/$D311</f>
        <v>#DIV/0!</v>
      </c>
      <c r="O311" s="7" t="e">
        <f>COUNTIFS(Sta!$A:$A,$A311,Sta!$H:$H,"&gt;1.5")/$B311</f>
        <v>#DIV/0!</v>
      </c>
      <c r="P311" s="7" t="e">
        <f>COUNTIFS(Sta!$B:$B,$A311,Sta!$J:$J,"&gt;1.5")/$C311</f>
        <v>#DIV/0!</v>
      </c>
      <c r="Q311" s="12" t="e">
        <f>(COUNTIFS(Sta!$A:$A,$A311,Sta!$I:$I,"&gt;0.5") +COUNTIFS(Sta!$B:$B,$A311,Sta!$K:$K,"&gt;0.5"))/$D311</f>
        <v>#DIV/0!</v>
      </c>
      <c r="R311" s="7" t="e">
        <f>COUNTIFS(Sta!$A:$A,$A311,Sta!$I:$I,"&gt;0.5")/$B311</f>
        <v>#DIV/0!</v>
      </c>
      <c r="S311" s="7" t="e">
        <f>COUNTIFS(Sta!$B:$B,$A311,Sta!$K:$K,"&gt;0.5")/$C311</f>
        <v>#DIV/0!</v>
      </c>
      <c r="T311" s="12" t="e">
        <f>(COUNTIFS(Sta!$A:$A,$A311,Sta!$I:$I,"&gt;1.5") +COUNTIFS(Sta!$B:$B,$A311,Sta!$K:$K,"&gt;1.5"))/$D311</f>
        <v>#DIV/0!</v>
      </c>
      <c r="U311" s="7" t="e">
        <f>COUNTIFS(Sta!$A:$A,$A311,Sta!$I:$I,"&gt;1.5")/$B311</f>
        <v>#DIV/0!</v>
      </c>
      <c r="V311" s="7" t="e">
        <f>COUNTIFS(Sta!$B:$B,$A311,Sta!$K:$K,"&gt;1.5")/$C311</f>
        <v>#DIV/0!</v>
      </c>
    </row>
    <row r="312" spans="1:22" x14ac:dyDescent="0.3">
      <c r="A312" t="s">
        <v>415</v>
      </c>
      <c r="B312" s="9">
        <f>COUNTIF(Sta!A:A,A312)</f>
        <v>0</v>
      </c>
      <c r="C312" s="4">
        <f>COUNTIF(Sta!B:B,A312)</f>
        <v>0</v>
      </c>
      <c r="D312" s="4">
        <f t="shared" si="9"/>
        <v>0</v>
      </c>
      <c r="E312" s="12" t="e">
        <f>(COUNTIFS(Sta!$A:$A,$A312,Sta!$L:$L,"&gt;0.5") +COUNTIFS(Sta!$B:$B,$A312,Sta!$L:$L,"&gt;0.5"))/$D312</f>
        <v>#DIV/0!</v>
      </c>
      <c r="F312" s="7" t="e">
        <f>COUNTIFS(Sta!$A:$A,$A312,Sta!$L:$L,"&gt;0.5")/$B312</f>
        <v>#DIV/0!</v>
      </c>
      <c r="G312" s="7" t="e">
        <f>COUNTIFS(Sta!$B:$B,$A312,Sta!$L:$L,"&gt;0.5")/$C312</f>
        <v>#DIV/0!</v>
      </c>
      <c r="H312" s="12" t="e">
        <f>(COUNTIFS(Sta!$A:$A,$A312,Sta!$L:$L,"&gt;1.5") +COUNTIFS(Sta!$B:$B,$A312,Sta!$L:$L,"&gt;1.5"))/$D312</f>
        <v>#DIV/0!</v>
      </c>
      <c r="I312" s="7" t="e">
        <f>COUNTIFS(Sta!$A:$A,$A312,Sta!$L:$L,"&gt;1.5")/$B312</f>
        <v>#DIV/0!</v>
      </c>
      <c r="J312" s="7" t="e">
        <f>COUNTIFS(Sta!$B:$B,$A312,Sta!$L:$L,"&gt;1.5")/$C312</f>
        <v>#DIV/0!</v>
      </c>
      <c r="K312" s="12" t="e">
        <f>(COUNTIFS(Sta!$A:$A,$A312,Sta!$H:$H,"&gt;0.5") +COUNTIFS(Sta!$B:$B,$A312,Sta!$J:$J,"&gt;0.5"))/$D312</f>
        <v>#DIV/0!</v>
      </c>
      <c r="L312" s="7" t="e">
        <f>COUNTIFS(Sta!$A:$A,$A312,Sta!$H:$H,"&gt;0.5")/$B312</f>
        <v>#DIV/0!</v>
      </c>
      <c r="M312" s="7" t="e">
        <f>COUNTIFS(Sta!$B:$B,$A312,Sta!$J:$J,"&gt;0.5")/$C312</f>
        <v>#DIV/0!</v>
      </c>
      <c r="N312" s="12" t="e">
        <f>(COUNTIFS(Sta!$A:$A,$A312,Sta!$H:$H,"&gt;1.5") +COUNTIFS(Sta!$B:$B,$A312,Sta!$J:$J,"&gt;1.5"))/$D312</f>
        <v>#DIV/0!</v>
      </c>
      <c r="O312" s="7" t="e">
        <f>COUNTIFS(Sta!$A:$A,$A312,Sta!$H:$H,"&gt;1.5")/$B312</f>
        <v>#DIV/0!</v>
      </c>
      <c r="P312" s="7" t="e">
        <f>COUNTIFS(Sta!$B:$B,$A312,Sta!$J:$J,"&gt;1.5")/$C312</f>
        <v>#DIV/0!</v>
      </c>
      <c r="Q312" s="12" t="e">
        <f>(COUNTIFS(Sta!$A:$A,$A312,Sta!$I:$I,"&gt;0.5") +COUNTIFS(Sta!$B:$B,$A312,Sta!$K:$K,"&gt;0.5"))/$D312</f>
        <v>#DIV/0!</v>
      </c>
      <c r="R312" s="7" t="e">
        <f>COUNTIFS(Sta!$A:$A,$A312,Sta!$I:$I,"&gt;0.5")/$B312</f>
        <v>#DIV/0!</v>
      </c>
      <c r="S312" s="7" t="e">
        <f>COUNTIFS(Sta!$B:$B,$A312,Sta!$K:$K,"&gt;0.5")/$C312</f>
        <v>#DIV/0!</v>
      </c>
      <c r="T312" s="12" t="e">
        <f>(COUNTIFS(Sta!$A:$A,$A312,Sta!$I:$I,"&gt;1.5") +COUNTIFS(Sta!$B:$B,$A312,Sta!$K:$K,"&gt;1.5"))/$D312</f>
        <v>#DIV/0!</v>
      </c>
      <c r="U312" s="7" t="e">
        <f>COUNTIFS(Sta!$A:$A,$A312,Sta!$I:$I,"&gt;1.5")/$B312</f>
        <v>#DIV/0!</v>
      </c>
      <c r="V312" s="7" t="e">
        <f>COUNTIFS(Sta!$B:$B,$A312,Sta!$K:$K,"&gt;1.5")/$C312</f>
        <v>#DIV/0!</v>
      </c>
    </row>
    <row r="313" spans="1:22" x14ac:dyDescent="0.3">
      <c r="A313" t="s">
        <v>404</v>
      </c>
      <c r="B313" s="9">
        <f>COUNTIF(Sta!A:A,A313)</f>
        <v>0</v>
      </c>
      <c r="C313" s="4">
        <f>COUNTIF(Sta!B:B,A313)</f>
        <v>0</v>
      </c>
      <c r="D313" s="4">
        <f t="shared" si="9"/>
        <v>0</v>
      </c>
      <c r="E313" s="12" t="e">
        <f>(COUNTIFS(Sta!$A:$A,$A313,Sta!$L:$L,"&gt;0.5") +COUNTIFS(Sta!$B:$B,$A313,Sta!$L:$L,"&gt;0.5"))/$D313</f>
        <v>#DIV/0!</v>
      </c>
      <c r="F313" s="7" t="e">
        <f>COUNTIFS(Sta!$A:$A,$A313,Sta!$L:$L,"&gt;0.5")/$B313</f>
        <v>#DIV/0!</v>
      </c>
      <c r="G313" s="7" t="e">
        <f>COUNTIFS(Sta!$B:$B,$A313,Sta!$L:$L,"&gt;0.5")/$C313</f>
        <v>#DIV/0!</v>
      </c>
      <c r="H313" s="12" t="e">
        <f>(COUNTIFS(Sta!$A:$A,$A313,Sta!$L:$L,"&gt;1.5") +COUNTIFS(Sta!$B:$B,$A313,Sta!$L:$L,"&gt;1.5"))/$D313</f>
        <v>#DIV/0!</v>
      </c>
      <c r="I313" s="7" t="e">
        <f>COUNTIFS(Sta!$A:$A,$A313,Sta!$L:$L,"&gt;1.5")/$B313</f>
        <v>#DIV/0!</v>
      </c>
      <c r="J313" s="7" t="e">
        <f>COUNTIFS(Sta!$B:$B,$A313,Sta!$L:$L,"&gt;1.5")/$C313</f>
        <v>#DIV/0!</v>
      </c>
      <c r="K313" s="12" t="e">
        <f>(COUNTIFS(Sta!$A:$A,$A313,Sta!$H:$H,"&gt;0.5") +COUNTIFS(Sta!$B:$B,$A313,Sta!$J:$J,"&gt;0.5"))/$D313</f>
        <v>#DIV/0!</v>
      </c>
      <c r="L313" s="7" t="e">
        <f>COUNTIFS(Sta!$A:$A,$A313,Sta!$H:$H,"&gt;0.5")/$B313</f>
        <v>#DIV/0!</v>
      </c>
      <c r="M313" s="7" t="e">
        <f>COUNTIFS(Sta!$B:$B,$A313,Sta!$J:$J,"&gt;0.5")/$C313</f>
        <v>#DIV/0!</v>
      </c>
      <c r="N313" s="12" t="e">
        <f>(COUNTIFS(Sta!$A:$A,$A313,Sta!$H:$H,"&gt;1.5") +COUNTIFS(Sta!$B:$B,$A313,Sta!$J:$J,"&gt;1.5"))/$D313</f>
        <v>#DIV/0!</v>
      </c>
      <c r="O313" s="7" t="e">
        <f>COUNTIFS(Sta!$A:$A,$A313,Sta!$H:$H,"&gt;1.5")/$B313</f>
        <v>#DIV/0!</v>
      </c>
      <c r="P313" s="7" t="e">
        <f>COUNTIFS(Sta!$B:$B,$A313,Sta!$J:$J,"&gt;1.5")/$C313</f>
        <v>#DIV/0!</v>
      </c>
      <c r="Q313" s="12" t="e">
        <f>(COUNTIFS(Sta!$A:$A,$A313,Sta!$I:$I,"&gt;0.5") +COUNTIFS(Sta!$B:$B,$A313,Sta!$K:$K,"&gt;0.5"))/$D313</f>
        <v>#DIV/0!</v>
      </c>
      <c r="R313" s="7" t="e">
        <f>COUNTIFS(Sta!$A:$A,$A313,Sta!$I:$I,"&gt;0.5")/$B313</f>
        <v>#DIV/0!</v>
      </c>
      <c r="S313" s="7" t="e">
        <f>COUNTIFS(Sta!$B:$B,$A313,Sta!$K:$K,"&gt;0.5")/$C313</f>
        <v>#DIV/0!</v>
      </c>
      <c r="T313" s="12" t="e">
        <f>(COUNTIFS(Sta!$A:$A,$A313,Sta!$I:$I,"&gt;1.5") +COUNTIFS(Sta!$B:$B,$A313,Sta!$K:$K,"&gt;1.5"))/$D313</f>
        <v>#DIV/0!</v>
      </c>
      <c r="U313" s="7" t="e">
        <f>COUNTIFS(Sta!$A:$A,$A313,Sta!$I:$I,"&gt;1.5")/$B313</f>
        <v>#DIV/0!</v>
      </c>
      <c r="V313" s="7" t="e">
        <f>COUNTIFS(Sta!$B:$B,$A313,Sta!$K:$K,"&gt;1.5")/$C313</f>
        <v>#DIV/0!</v>
      </c>
    </row>
    <row r="314" spans="1:22" x14ac:dyDescent="0.3">
      <c r="A314" t="s">
        <v>399</v>
      </c>
      <c r="B314" s="9">
        <f>COUNTIF(Sta!A:A,A314)</f>
        <v>0</v>
      </c>
      <c r="C314" s="4">
        <f>COUNTIF(Sta!B:B,A314)</f>
        <v>0</v>
      </c>
      <c r="D314" s="4">
        <f t="shared" si="9"/>
        <v>0</v>
      </c>
      <c r="E314" s="12" t="e">
        <f>(COUNTIFS(Sta!$A:$A,$A314,Sta!$L:$L,"&gt;0.5") +COUNTIFS(Sta!$B:$B,$A314,Sta!$L:$L,"&gt;0.5"))/$D314</f>
        <v>#DIV/0!</v>
      </c>
      <c r="F314" s="7" t="e">
        <f>COUNTIFS(Sta!$A:$A,$A314,Sta!$L:$L,"&gt;0.5")/$B314</f>
        <v>#DIV/0!</v>
      </c>
      <c r="G314" s="7" t="e">
        <f>COUNTIFS(Sta!$B:$B,$A314,Sta!$L:$L,"&gt;0.5")/$C314</f>
        <v>#DIV/0!</v>
      </c>
      <c r="H314" s="12" t="e">
        <f>(COUNTIFS(Sta!$A:$A,$A314,Sta!$L:$L,"&gt;1.5") +COUNTIFS(Sta!$B:$B,$A314,Sta!$L:$L,"&gt;1.5"))/$D314</f>
        <v>#DIV/0!</v>
      </c>
      <c r="I314" s="7" t="e">
        <f>COUNTIFS(Sta!$A:$A,$A314,Sta!$L:$L,"&gt;1.5")/$B314</f>
        <v>#DIV/0!</v>
      </c>
      <c r="J314" s="7" t="e">
        <f>COUNTIFS(Sta!$B:$B,$A314,Sta!$L:$L,"&gt;1.5")/$C314</f>
        <v>#DIV/0!</v>
      </c>
      <c r="K314" s="12" t="e">
        <f>(COUNTIFS(Sta!$A:$A,$A314,Sta!$H:$H,"&gt;0.5") +COUNTIFS(Sta!$B:$B,$A314,Sta!$J:$J,"&gt;0.5"))/$D314</f>
        <v>#DIV/0!</v>
      </c>
      <c r="L314" s="7" t="e">
        <f>COUNTIFS(Sta!$A:$A,$A314,Sta!$H:$H,"&gt;0.5")/$B314</f>
        <v>#DIV/0!</v>
      </c>
      <c r="M314" s="7" t="e">
        <f>COUNTIFS(Sta!$B:$B,$A314,Sta!$J:$J,"&gt;0.5")/$C314</f>
        <v>#DIV/0!</v>
      </c>
      <c r="N314" s="12" t="e">
        <f>(COUNTIFS(Sta!$A:$A,$A314,Sta!$H:$H,"&gt;1.5") +COUNTIFS(Sta!$B:$B,$A314,Sta!$J:$J,"&gt;1.5"))/$D314</f>
        <v>#DIV/0!</v>
      </c>
      <c r="O314" s="7" t="e">
        <f>COUNTIFS(Sta!$A:$A,$A314,Sta!$H:$H,"&gt;1.5")/$B314</f>
        <v>#DIV/0!</v>
      </c>
      <c r="P314" s="7" t="e">
        <f>COUNTIFS(Sta!$B:$B,$A314,Sta!$J:$J,"&gt;1.5")/$C314</f>
        <v>#DIV/0!</v>
      </c>
      <c r="Q314" s="12" t="e">
        <f>(COUNTIFS(Sta!$A:$A,$A314,Sta!$I:$I,"&gt;0.5") +COUNTIFS(Sta!$B:$B,$A314,Sta!$K:$K,"&gt;0.5"))/$D314</f>
        <v>#DIV/0!</v>
      </c>
      <c r="R314" s="7" t="e">
        <f>COUNTIFS(Sta!$A:$A,$A314,Sta!$I:$I,"&gt;0.5")/$B314</f>
        <v>#DIV/0!</v>
      </c>
      <c r="S314" s="7" t="e">
        <f>COUNTIFS(Sta!$B:$B,$A314,Sta!$K:$K,"&gt;0.5")/$C314</f>
        <v>#DIV/0!</v>
      </c>
      <c r="T314" s="12" t="e">
        <f>(COUNTIFS(Sta!$A:$A,$A314,Sta!$I:$I,"&gt;1.5") +COUNTIFS(Sta!$B:$B,$A314,Sta!$K:$K,"&gt;1.5"))/$D314</f>
        <v>#DIV/0!</v>
      </c>
      <c r="U314" s="7" t="e">
        <f>COUNTIFS(Sta!$A:$A,$A314,Sta!$I:$I,"&gt;1.5")/$B314</f>
        <v>#DIV/0!</v>
      </c>
      <c r="V314" s="7" t="e">
        <f>COUNTIFS(Sta!$B:$B,$A314,Sta!$K:$K,"&gt;1.5")/$C314</f>
        <v>#DIV/0!</v>
      </c>
    </row>
    <row r="315" spans="1:22" x14ac:dyDescent="0.3">
      <c r="A315" t="s">
        <v>400</v>
      </c>
      <c r="B315" s="9">
        <f>COUNTIF(Sta!A:A,A315)</f>
        <v>0</v>
      </c>
      <c r="C315" s="4">
        <f>COUNTIF(Sta!B:B,A315)</f>
        <v>0</v>
      </c>
      <c r="D315" s="4">
        <f t="shared" si="9"/>
        <v>0</v>
      </c>
      <c r="E315" s="12" t="e">
        <f>(COUNTIFS(Sta!$A:$A,$A315,Sta!$L:$L,"&gt;0.5") +COUNTIFS(Sta!$B:$B,$A315,Sta!$L:$L,"&gt;0.5"))/$D315</f>
        <v>#DIV/0!</v>
      </c>
      <c r="F315" s="7" t="e">
        <f>COUNTIFS(Sta!$A:$A,$A315,Sta!$L:$L,"&gt;0.5")/$B315</f>
        <v>#DIV/0!</v>
      </c>
      <c r="G315" s="7" t="e">
        <f>COUNTIFS(Sta!$B:$B,$A315,Sta!$L:$L,"&gt;0.5")/$C315</f>
        <v>#DIV/0!</v>
      </c>
      <c r="H315" s="12" t="e">
        <f>(COUNTIFS(Sta!$A:$A,$A315,Sta!$L:$L,"&gt;1.5") +COUNTIFS(Sta!$B:$B,$A315,Sta!$L:$L,"&gt;1.5"))/$D315</f>
        <v>#DIV/0!</v>
      </c>
      <c r="I315" s="7" t="e">
        <f>COUNTIFS(Sta!$A:$A,$A315,Sta!$L:$L,"&gt;1.5")/$B315</f>
        <v>#DIV/0!</v>
      </c>
      <c r="J315" s="7" t="e">
        <f>COUNTIFS(Sta!$B:$B,$A315,Sta!$L:$L,"&gt;1.5")/$C315</f>
        <v>#DIV/0!</v>
      </c>
      <c r="K315" s="12" t="e">
        <f>(COUNTIFS(Sta!$A:$A,$A315,Sta!$H:$H,"&gt;0.5") +COUNTIFS(Sta!$B:$B,$A315,Sta!$J:$J,"&gt;0.5"))/$D315</f>
        <v>#DIV/0!</v>
      </c>
      <c r="L315" s="7" t="e">
        <f>COUNTIFS(Sta!$A:$A,$A315,Sta!$H:$H,"&gt;0.5")/$B315</f>
        <v>#DIV/0!</v>
      </c>
      <c r="M315" s="7" t="e">
        <f>COUNTIFS(Sta!$B:$B,$A315,Sta!$J:$J,"&gt;0.5")/$C315</f>
        <v>#DIV/0!</v>
      </c>
      <c r="N315" s="12" t="e">
        <f>(COUNTIFS(Sta!$A:$A,$A315,Sta!$H:$H,"&gt;1.5") +COUNTIFS(Sta!$B:$B,$A315,Sta!$J:$J,"&gt;1.5"))/$D315</f>
        <v>#DIV/0!</v>
      </c>
      <c r="O315" s="7" t="e">
        <f>COUNTIFS(Sta!$A:$A,$A315,Sta!$H:$H,"&gt;1.5")/$B315</f>
        <v>#DIV/0!</v>
      </c>
      <c r="P315" s="7" t="e">
        <f>COUNTIFS(Sta!$B:$B,$A315,Sta!$J:$J,"&gt;1.5")/$C315</f>
        <v>#DIV/0!</v>
      </c>
      <c r="Q315" s="12" t="e">
        <f>(COUNTIFS(Sta!$A:$A,$A315,Sta!$I:$I,"&gt;0.5") +COUNTIFS(Sta!$B:$B,$A315,Sta!$K:$K,"&gt;0.5"))/$D315</f>
        <v>#DIV/0!</v>
      </c>
      <c r="R315" s="7" t="e">
        <f>COUNTIFS(Sta!$A:$A,$A315,Sta!$I:$I,"&gt;0.5")/$B315</f>
        <v>#DIV/0!</v>
      </c>
      <c r="S315" s="7" t="e">
        <f>COUNTIFS(Sta!$B:$B,$A315,Sta!$K:$K,"&gt;0.5")/$C315</f>
        <v>#DIV/0!</v>
      </c>
      <c r="T315" s="12" t="e">
        <f>(COUNTIFS(Sta!$A:$A,$A315,Sta!$I:$I,"&gt;1.5") +COUNTIFS(Sta!$B:$B,$A315,Sta!$K:$K,"&gt;1.5"))/$D315</f>
        <v>#DIV/0!</v>
      </c>
      <c r="U315" s="7" t="e">
        <f>COUNTIFS(Sta!$A:$A,$A315,Sta!$I:$I,"&gt;1.5")/$B315</f>
        <v>#DIV/0!</v>
      </c>
      <c r="V315" s="7" t="e">
        <f>COUNTIFS(Sta!$B:$B,$A315,Sta!$K:$K,"&gt;1.5")/$C315</f>
        <v>#DIV/0!</v>
      </c>
    </row>
    <row r="316" spans="1:22" x14ac:dyDescent="0.3">
      <c r="A316" t="s">
        <v>401</v>
      </c>
      <c r="B316" s="9">
        <f>COUNTIF(Sta!A:A,A316)</f>
        <v>0</v>
      </c>
      <c r="C316" s="4">
        <f>COUNTIF(Sta!B:B,A316)</f>
        <v>0</v>
      </c>
      <c r="D316" s="4">
        <f t="shared" si="9"/>
        <v>0</v>
      </c>
      <c r="E316" s="12" t="e">
        <f>(COUNTIFS(Sta!$A:$A,$A316,Sta!$L:$L,"&gt;0.5") +COUNTIFS(Sta!$B:$B,$A316,Sta!$L:$L,"&gt;0.5"))/$D316</f>
        <v>#DIV/0!</v>
      </c>
      <c r="F316" s="7" t="e">
        <f>COUNTIFS(Sta!$A:$A,$A316,Sta!$L:$L,"&gt;0.5")/$B316</f>
        <v>#DIV/0!</v>
      </c>
      <c r="G316" s="7" t="e">
        <f>COUNTIFS(Sta!$B:$B,$A316,Sta!$L:$L,"&gt;0.5")/$C316</f>
        <v>#DIV/0!</v>
      </c>
      <c r="H316" s="12" t="e">
        <f>(COUNTIFS(Sta!$A:$A,$A316,Sta!$L:$L,"&gt;1.5") +COUNTIFS(Sta!$B:$B,$A316,Sta!$L:$L,"&gt;1.5"))/$D316</f>
        <v>#DIV/0!</v>
      </c>
      <c r="I316" s="7" t="e">
        <f>COUNTIFS(Sta!$A:$A,$A316,Sta!$L:$L,"&gt;1.5")/$B316</f>
        <v>#DIV/0!</v>
      </c>
      <c r="J316" s="7" t="e">
        <f>COUNTIFS(Sta!$B:$B,$A316,Sta!$L:$L,"&gt;1.5")/$C316</f>
        <v>#DIV/0!</v>
      </c>
      <c r="K316" s="12" t="e">
        <f>(COUNTIFS(Sta!$A:$A,$A316,Sta!$H:$H,"&gt;0.5") +COUNTIFS(Sta!$B:$B,$A316,Sta!$J:$J,"&gt;0.5"))/$D316</f>
        <v>#DIV/0!</v>
      </c>
      <c r="L316" s="7" t="e">
        <f>COUNTIFS(Sta!$A:$A,$A316,Sta!$H:$H,"&gt;0.5")/$B316</f>
        <v>#DIV/0!</v>
      </c>
      <c r="M316" s="7" t="e">
        <f>COUNTIFS(Sta!$B:$B,$A316,Sta!$J:$J,"&gt;0.5")/$C316</f>
        <v>#DIV/0!</v>
      </c>
      <c r="N316" s="12" t="e">
        <f>(COUNTIFS(Sta!$A:$A,$A316,Sta!$H:$H,"&gt;1.5") +COUNTIFS(Sta!$B:$B,$A316,Sta!$J:$J,"&gt;1.5"))/$D316</f>
        <v>#DIV/0!</v>
      </c>
      <c r="O316" s="7" t="e">
        <f>COUNTIFS(Sta!$A:$A,$A316,Sta!$H:$H,"&gt;1.5")/$B316</f>
        <v>#DIV/0!</v>
      </c>
      <c r="P316" s="7" t="e">
        <f>COUNTIFS(Sta!$B:$B,$A316,Sta!$J:$J,"&gt;1.5")/$C316</f>
        <v>#DIV/0!</v>
      </c>
      <c r="Q316" s="12" t="e">
        <f>(COUNTIFS(Sta!$A:$A,$A316,Sta!$I:$I,"&gt;0.5") +COUNTIFS(Sta!$B:$B,$A316,Sta!$K:$K,"&gt;0.5"))/$D316</f>
        <v>#DIV/0!</v>
      </c>
      <c r="R316" s="7" t="e">
        <f>COUNTIFS(Sta!$A:$A,$A316,Sta!$I:$I,"&gt;0.5")/$B316</f>
        <v>#DIV/0!</v>
      </c>
      <c r="S316" s="7" t="e">
        <f>COUNTIFS(Sta!$B:$B,$A316,Sta!$K:$K,"&gt;0.5")/$C316</f>
        <v>#DIV/0!</v>
      </c>
      <c r="T316" s="12" t="e">
        <f>(COUNTIFS(Sta!$A:$A,$A316,Sta!$I:$I,"&gt;1.5") +COUNTIFS(Sta!$B:$B,$A316,Sta!$K:$K,"&gt;1.5"))/$D316</f>
        <v>#DIV/0!</v>
      </c>
      <c r="U316" s="7" t="e">
        <f>COUNTIFS(Sta!$A:$A,$A316,Sta!$I:$I,"&gt;1.5")/$B316</f>
        <v>#DIV/0!</v>
      </c>
      <c r="V316" s="7" t="e">
        <f>COUNTIFS(Sta!$B:$B,$A316,Sta!$K:$K,"&gt;1.5")/$C316</f>
        <v>#DIV/0!</v>
      </c>
    </row>
    <row r="317" spans="1:22" x14ac:dyDescent="0.3">
      <c r="A317" t="s">
        <v>413</v>
      </c>
      <c r="B317" s="9">
        <f>COUNTIF(Sta!A:A,A317)</f>
        <v>0</v>
      </c>
      <c r="C317" s="4">
        <f>COUNTIF(Sta!B:B,A317)</f>
        <v>0</v>
      </c>
      <c r="D317" s="4">
        <f t="shared" ref="D317:D370" si="10">B317+C317</f>
        <v>0</v>
      </c>
      <c r="E317" s="12" t="e">
        <f>(COUNTIFS(Sta!$A:$A,$A317,Sta!$L:$L,"&gt;0.5") +COUNTIFS(Sta!$B:$B,$A317,Sta!$L:$L,"&gt;0.5"))/$D317</f>
        <v>#DIV/0!</v>
      </c>
      <c r="F317" s="7" t="e">
        <f>COUNTIFS(Sta!$A:$A,$A317,Sta!$L:$L,"&gt;0.5")/$B317</f>
        <v>#DIV/0!</v>
      </c>
      <c r="G317" s="7" t="e">
        <f>COUNTIFS(Sta!$B:$B,$A317,Sta!$L:$L,"&gt;0.5")/$C317</f>
        <v>#DIV/0!</v>
      </c>
      <c r="H317" s="12" t="e">
        <f>(COUNTIFS(Sta!$A:$A,$A317,Sta!$L:$L,"&gt;1.5") +COUNTIFS(Sta!$B:$B,$A317,Sta!$L:$L,"&gt;1.5"))/$D317</f>
        <v>#DIV/0!</v>
      </c>
      <c r="I317" s="7" t="e">
        <f>COUNTIFS(Sta!$A:$A,$A317,Sta!$L:$L,"&gt;1.5")/$B317</f>
        <v>#DIV/0!</v>
      </c>
      <c r="J317" s="7" t="e">
        <f>COUNTIFS(Sta!$B:$B,$A317,Sta!$L:$L,"&gt;1.5")/$C317</f>
        <v>#DIV/0!</v>
      </c>
      <c r="K317" s="12" t="e">
        <f>(COUNTIFS(Sta!$A:$A,$A317,Sta!$H:$H,"&gt;0.5") +COUNTIFS(Sta!$B:$B,$A317,Sta!$J:$J,"&gt;0.5"))/$D317</f>
        <v>#DIV/0!</v>
      </c>
      <c r="L317" s="7" t="e">
        <f>COUNTIFS(Sta!$A:$A,$A317,Sta!$H:$H,"&gt;0.5")/$B317</f>
        <v>#DIV/0!</v>
      </c>
      <c r="M317" s="7" t="e">
        <f>COUNTIFS(Sta!$B:$B,$A317,Sta!$J:$J,"&gt;0.5")/$C317</f>
        <v>#DIV/0!</v>
      </c>
      <c r="N317" s="12" t="e">
        <f>(COUNTIFS(Sta!$A:$A,$A317,Sta!$H:$H,"&gt;1.5") +COUNTIFS(Sta!$B:$B,$A317,Sta!$J:$J,"&gt;1.5"))/$D317</f>
        <v>#DIV/0!</v>
      </c>
      <c r="O317" s="7" t="e">
        <f>COUNTIFS(Sta!$A:$A,$A317,Sta!$H:$H,"&gt;1.5")/$B317</f>
        <v>#DIV/0!</v>
      </c>
      <c r="P317" s="7" t="e">
        <f>COUNTIFS(Sta!$B:$B,$A317,Sta!$J:$J,"&gt;1.5")/$C317</f>
        <v>#DIV/0!</v>
      </c>
      <c r="Q317" s="12" t="e">
        <f>(COUNTIFS(Sta!$A:$A,$A317,Sta!$I:$I,"&gt;0.5") +COUNTIFS(Sta!$B:$B,$A317,Sta!$K:$K,"&gt;0.5"))/$D317</f>
        <v>#DIV/0!</v>
      </c>
      <c r="R317" s="7" t="e">
        <f>COUNTIFS(Sta!$A:$A,$A317,Sta!$I:$I,"&gt;0.5")/$B317</f>
        <v>#DIV/0!</v>
      </c>
      <c r="S317" s="7" t="e">
        <f>COUNTIFS(Sta!$B:$B,$A317,Sta!$K:$K,"&gt;0.5")/$C317</f>
        <v>#DIV/0!</v>
      </c>
      <c r="T317" s="12" t="e">
        <f>(COUNTIFS(Sta!$A:$A,$A317,Sta!$I:$I,"&gt;1.5") +COUNTIFS(Sta!$B:$B,$A317,Sta!$K:$K,"&gt;1.5"))/$D317</f>
        <v>#DIV/0!</v>
      </c>
      <c r="U317" s="7" t="e">
        <f>COUNTIFS(Sta!$A:$A,$A317,Sta!$I:$I,"&gt;1.5")/$B317</f>
        <v>#DIV/0!</v>
      </c>
      <c r="V317" s="7" t="e">
        <f>COUNTIFS(Sta!$B:$B,$A317,Sta!$K:$K,"&gt;1.5")/$C317</f>
        <v>#DIV/0!</v>
      </c>
    </row>
    <row r="318" spans="1:22" x14ac:dyDescent="0.3">
      <c r="A318" t="s">
        <v>406</v>
      </c>
      <c r="B318" s="9">
        <f>COUNTIF(Sta!A:A,A318)</f>
        <v>0</v>
      </c>
      <c r="C318" s="4">
        <f>COUNTIF(Sta!B:B,A318)</f>
        <v>0</v>
      </c>
      <c r="D318" s="4">
        <f t="shared" si="10"/>
        <v>0</v>
      </c>
      <c r="E318" s="12" t="e">
        <f>(COUNTIFS(Sta!$A:$A,$A318,Sta!$L:$L,"&gt;0.5") +COUNTIFS(Sta!$B:$B,$A318,Sta!$L:$L,"&gt;0.5"))/$D318</f>
        <v>#DIV/0!</v>
      </c>
      <c r="F318" s="7" t="e">
        <f>COUNTIFS(Sta!$A:$A,$A318,Sta!$L:$L,"&gt;0.5")/$B318</f>
        <v>#DIV/0!</v>
      </c>
      <c r="G318" s="7" t="e">
        <f>COUNTIFS(Sta!$B:$B,$A318,Sta!$L:$L,"&gt;0.5")/$C318</f>
        <v>#DIV/0!</v>
      </c>
      <c r="H318" s="12" t="e">
        <f>(COUNTIFS(Sta!$A:$A,$A318,Sta!$L:$L,"&gt;1.5") +COUNTIFS(Sta!$B:$B,$A318,Sta!$L:$L,"&gt;1.5"))/$D318</f>
        <v>#DIV/0!</v>
      </c>
      <c r="I318" s="7" t="e">
        <f>COUNTIFS(Sta!$A:$A,$A318,Sta!$L:$L,"&gt;1.5")/$B318</f>
        <v>#DIV/0!</v>
      </c>
      <c r="J318" s="7" t="e">
        <f>COUNTIFS(Sta!$B:$B,$A318,Sta!$L:$L,"&gt;1.5")/$C318</f>
        <v>#DIV/0!</v>
      </c>
      <c r="K318" s="12" t="e">
        <f>(COUNTIFS(Sta!$A:$A,$A318,Sta!$H:$H,"&gt;0.5") +COUNTIFS(Sta!$B:$B,$A318,Sta!$J:$J,"&gt;0.5"))/$D318</f>
        <v>#DIV/0!</v>
      </c>
      <c r="L318" s="7" t="e">
        <f>COUNTIFS(Sta!$A:$A,$A318,Sta!$H:$H,"&gt;0.5")/$B318</f>
        <v>#DIV/0!</v>
      </c>
      <c r="M318" s="7" t="e">
        <f>COUNTIFS(Sta!$B:$B,$A318,Sta!$J:$J,"&gt;0.5")/$C318</f>
        <v>#DIV/0!</v>
      </c>
      <c r="N318" s="12" t="e">
        <f>(COUNTIFS(Sta!$A:$A,$A318,Sta!$H:$H,"&gt;1.5") +COUNTIFS(Sta!$B:$B,$A318,Sta!$J:$J,"&gt;1.5"))/$D318</f>
        <v>#DIV/0!</v>
      </c>
      <c r="O318" s="7" t="e">
        <f>COUNTIFS(Sta!$A:$A,$A318,Sta!$H:$H,"&gt;1.5")/$B318</f>
        <v>#DIV/0!</v>
      </c>
      <c r="P318" s="7" t="e">
        <f>COUNTIFS(Sta!$B:$B,$A318,Sta!$J:$J,"&gt;1.5")/$C318</f>
        <v>#DIV/0!</v>
      </c>
      <c r="Q318" s="12" t="e">
        <f>(COUNTIFS(Sta!$A:$A,$A318,Sta!$I:$I,"&gt;0.5") +COUNTIFS(Sta!$B:$B,$A318,Sta!$K:$K,"&gt;0.5"))/$D318</f>
        <v>#DIV/0!</v>
      </c>
      <c r="R318" s="7" t="e">
        <f>COUNTIFS(Sta!$A:$A,$A318,Sta!$I:$I,"&gt;0.5")/$B318</f>
        <v>#DIV/0!</v>
      </c>
      <c r="S318" s="7" t="e">
        <f>COUNTIFS(Sta!$B:$B,$A318,Sta!$K:$K,"&gt;0.5")/$C318</f>
        <v>#DIV/0!</v>
      </c>
      <c r="T318" s="12" t="e">
        <f>(COUNTIFS(Sta!$A:$A,$A318,Sta!$I:$I,"&gt;1.5") +COUNTIFS(Sta!$B:$B,$A318,Sta!$K:$K,"&gt;1.5"))/$D318</f>
        <v>#DIV/0!</v>
      </c>
      <c r="U318" s="7" t="e">
        <f>COUNTIFS(Sta!$A:$A,$A318,Sta!$I:$I,"&gt;1.5")/$B318</f>
        <v>#DIV/0!</v>
      </c>
      <c r="V318" s="7" t="e">
        <f>COUNTIFS(Sta!$B:$B,$A318,Sta!$K:$K,"&gt;1.5")/$C318</f>
        <v>#DIV/0!</v>
      </c>
    </row>
    <row r="319" spans="1:22" x14ac:dyDescent="0.3">
      <c r="A319" t="s">
        <v>403</v>
      </c>
      <c r="B319" s="9">
        <f>COUNTIF(Sta!A:A,A319)</f>
        <v>0</v>
      </c>
      <c r="C319" s="4">
        <f>COUNTIF(Sta!B:B,A319)</f>
        <v>0</v>
      </c>
      <c r="D319" s="4">
        <f t="shared" si="10"/>
        <v>0</v>
      </c>
      <c r="E319" s="12" t="e">
        <f>(COUNTIFS(Sta!$A:$A,$A319,Sta!$L:$L,"&gt;0.5") +COUNTIFS(Sta!$B:$B,$A319,Sta!$L:$L,"&gt;0.5"))/$D319</f>
        <v>#DIV/0!</v>
      </c>
      <c r="F319" s="7" t="e">
        <f>COUNTIFS(Sta!$A:$A,$A319,Sta!$L:$L,"&gt;0.5")/$B319</f>
        <v>#DIV/0!</v>
      </c>
      <c r="G319" s="7" t="e">
        <f>COUNTIFS(Sta!$B:$B,$A319,Sta!$L:$L,"&gt;0.5")/$C319</f>
        <v>#DIV/0!</v>
      </c>
      <c r="H319" s="12" t="e">
        <f>(COUNTIFS(Sta!$A:$A,$A319,Sta!$L:$L,"&gt;1.5") +COUNTIFS(Sta!$B:$B,$A319,Sta!$L:$L,"&gt;1.5"))/$D319</f>
        <v>#DIV/0!</v>
      </c>
      <c r="I319" s="7" t="e">
        <f>COUNTIFS(Sta!$A:$A,$A319,Sta!$L:$L,"&gt;1.5")/$B319</f>
        <v>#DIV/0!</v>
      </c>
      <c r="J319" s="7" t="e">
        <f>COUNTIFS(Sta!$B:$B,$A319,Sta!$L:$L,"&gt;1.5")/$C319</f>
        <v>#DIV/0!</v>
      </c>
      <c r="K319" s="12" t="e">
        <f>(COUNTIFS(Sta!$A:$A,$A319,Sta!$H:$H,"&gt;0.5") +COUNTIFS(Sta!$B:$B,$A319,Sta!$J:$J,"&gt;0.5"))/$D319</f>
        <v>#DIV/0!</v>
      </c>
      <c r="L319" s="7" t="e">
        <f>COUNTIFS(Sta!$A:$A,$A319,Sta!$H:$H,"&gt;0.5")/$B319</f>
        <v>#DIV/0!</v>
      </c>
      <c r="M319" s="7" t="e">
        <f>COUNTIFS(Sta!$B:$B,$A319,Sta!$J:$J,"&gt;0.5")/$C319</f>
        <v>#DIV/0!</v>
      </c>
      <c r="N319" s="12" t="e">
        <f>(COUNTIFS(Sta!$A:$A,$A319,Sta!$H:$H,"&gt;1.5") +COUNTIFS(Sta!$B:$B,$A319,Sta!$J:$J,"&gt;1.5"))/$D319</f>
        <v>#DIV/0!</v>
      </c>
      <c r="O319" s="7" t="e">
        <f>COUNTIFS(Sta!$A:$A,$A319,Sta!$H:$H,"&gt;1.5")/$B319</f>
        <v>#DIV/0!</v>
      </c>
      <c r="P319" s="7" t="e">
        <f>COUNTIFS(Sta!$B:$B,$A319,Sta!$J:$J,"&gt;1.5")/$C319</f>
        <v>#DIV/0!</v>
      </c>
      <c r="Q319" s="12" t="e">
        <f>(COUNTIFS(Sta!$A:$A,$A319,Sta!$I:$I,"&gt;0.5") +COUNTIFS(Sta!$B:$B,$A319,Sta!$K:$K,"&gt;0.5"))/$D319</f>
        <v>#DIV/0!</v>
      </c>
      <c r="R319" s="7" t="e">
        <f>COUNTIFS(Sta!$A:$A,$A319,Sta!$I:$I,"&gt;0.5")/$B319</f>
        <v>#DIV/0!</v>
      </c>
      <c r="S319" s="7" t="e">
        <f>COUNTIFS(Sta!$B:$B,$A319,Sta!$K:$K,"&gt;0.5")/$C319</f>
        <v>#DIV/0!</v>
      </c>
      <c r="T319" s="12" t="e">
        <f>(COUNTIFS(Sta!$A:$A,$A319,Sta!$I:$I,"&gt;1.5") +COUNTIFS(Sta!$B:$B,$A319,Sta!$K:$K,"&gt;1.5"))/$D319</f>
        <v>#DIV/0!</v>
      </c>
      <c r="U319" s="7" t="e">
        <f>COUNTIFS(Sta!$A:$A,$A319,Sta!$I:$I,"&gt;1.5")/$B319</f>
        <v>#DIV/0!</v>
      </c>
      <c r="V319" s="7" t="e">
        <f>COUNTIFS(Sta!$B:$B,$A319,Sta!$K:$K,"&gt;1.5")/$C319</f>
        <v>#DIV/0!</v>
      </c>
    </row>
    <row r="320" spans="1:22" x14ac:dyDescent="0.3">
      <c r="A320" t="s">
        <v>412</v>
      </c>
      <c r="B320" s="9">
        <f>COUNTIF(Sta!A:A,A320)</f>
        <v>0</v>
      </c>
      <c r="C320" s="4">
        <f>COUNTIF(Sta!B:B,A320)</f>
        <v>0</v>
      </c>
      <c r="D320" s="4">
        <f t="shared" si="10"/>
        <v>0</v>
      </c>
      <c r="E320" s="12" t="e">
        <f>(COUNTIFS(Sta!$A:$A,$A320,Sta!$L:$L,"&gt;0.5") +COUNTIFS(Sta!$B:$B,$A320,Sta!$L:$L,"&gt;0.5"))/$D320</f>
        <v>#DIV/0!</v>
      </c>
      <c r="F320" s="7" t="e">
        <f>COUNTIFS(Sta!$A:$A,$A320,Sta!$L:$L,"&gt;0.5")/$B320</f>
        <v>#DIV/0!</v>
      </c>
      <c r="G320" s="7" t="e">
        <f>COUNTIFS(Sta!$B:$B,$A320,Sta!$L:$L,"&gt;0.5")/$C320</f>
        <v>#DIV/0!</v>
      </c>
      <c r="H320" s="12" t="e">
        <f>(COUNTIFS(Sta!$A:$A,$A320,Sta!$L:$L,"&gt;1.5") +COUNTIFS(Sta!$B:$B,$A320,Sta!$L:$L,"&gt;1.5"))/$D320</f>
        <v>#DIV/0!</v>
      </c>
      <c r="I320" s="7" t="e">
        <f>COUNTIFS(Sta!$A:$A,$A320,Sta!$L:$L,"&gt;1.5")/$B320</f>
        <v>#DIV/0!</v>
      </c>
      <c r="J320" s="7" t="e">
        <f>COUNTIFS(Sta!$B:$B,$A320,Sta!$L:$L,"&gt;1.5")/$C320</f>
        <v>#DIV/0!</v>
      </c>
      <c r="K320" s="12" t="e">
        <f>(COUNTIFS(Sta!$A:$A,$A320,Sta!$H:$H,"&gt;0.5") +COUNTIFS(Sta!$B:$B,$A320,Sta!$J:$J,"&gt;0.5"))/$D320</f>
        <v>#DIV/0!</v>
      </c>
      <c r="L320" s="7" t="e">
        <f>COUNTIFS(Sta!$A:$A,$A320,Sta!$H:$H,"&gt;0.5")/$B320</f>
        <v>#DIV/0!</v>
      </c>
      <c r="M320" s="7" t="e">
        <f>COUNTIFS(Sta!$B:$B,$A320,Sta!$J:$J,"&gt;0.5")/$C320</f>
        <v>#DIV/0!</v>
      </c>
      <c r="N320" s="12" t="e">
        <f>(COUNTIFS(Sta!$A:$A,$A320,Sta!$H:$H,"&gt;1.5") +COUNTIFS(Sta!$B:$B,$A320,Sta!$J:$J,"&gt;1.5"))/$D320</f>
        <v>#DIV/0!</v>
      </c>
      <c r="O320" s="7" t="e">
        <f>COUNTIFS(Sta!$A:$A,$A320,Sta!$H:$H,"&gt;1.5")/$B320</f>
        <v>#DIV/0!</v>
      </c>
      <c r="P320" s="7" t="e">
        <f>COUNTIFS(Sta!$B:$B,$A320,Sta!$J:$J,"&gt;1.5")/$C320</f>
        <v>#DIV/0!</v>
      </c>
      <c r="Q320" s="12" t="e">
        <f>(COUNTIFS(Sta!$A:$A,$A320,Sta!$I:$I,"&gt;0.5") +COUNTIFS(Sta!$B:$B,$A320,Sta!$K:$K,"&gt;0.5"))/$D320</f>
        <v>#DIV/0!</v>
      </c>
      <c r="R320" s="7" t="e">
        <f>COUNTIFS(Sta!$A:$A,$A320,Sta!$I:$I,"&gt;0.5")/$B320</f>
        <v>#DIV/0!</v>
      </c>
      <c r="S320" s="7" t="e">
        <f>COUNTIFS(Sta!$B:$B,$A320,Sta!$K:$K,"&gt;0.5")/$C320</f>
        <v>#DIV/0!</v>
      </c>
      <c r="T320" s="12" t="e">
        <f>(COUNTIFS(Sta!$A:$A,$A320,Sta!$I:$I,"&gt;1.5") +COUNTIFS(Sta!$B:$B,$A320,Sta!$K:$K,"&gt;1.5"))/$D320</f>
        <v>#DIV/0!</v>
      </c>
      <c r="U320" s="7" t="e">
        <f>COUNTIFS(Sta!$A:$A,$A320,Sta!$I:$I,"&gt;1.5")/$B320</f>
        <v>#DIV/0!</v>
      </c>
      <c r="V320" s="7" t="e">
        <f>COUNTIFS(Sta!$B:$B,$A320,Sta!$K:$K,"&gt;1.5")/$C320</f>
        <v>#DIV/0!</v>
      </c>
    </row>
    <row r="321" spans="1:22" x14ac:dyDescent="0.3">
      <c r="A321" t="s">
        <v>407</v>
      </c>
      <c r="B321" s="9">
        <f>COUNTIF(Sta!A:A,A321)</f>
        <v>0</v>
      </c>
      <c r="C321" s="4">
        <f>COUNTIF(Sta!B:B,A321)</f>
        <v>0</v>
      </c>
      <c r="D321" s="4">
        <f t="shared" si="10"/>
        <v>0</v>
      </c>
      <c r="E321" s="12" t="e">
        <f>(COUNTIFS(Sta!$A:$A,$A321,Sta!$L:$L,"&gt;0.5") +COUNTIFS(Sta!$B:$B,$A321,Sta!$L:$L,"&gt;0.5"))/$D321</f>
        <v>#DIV/0!</v>
      </c>
      <c r="F321" s="7" t="e">
        <f>COUNTIFS(Sta!$A:$A,$A321,Sta!$L:$L,"&gt;0.5")/$B321</f>
        <v>#DIV/0!</v>
      </c>
      <c r="G321" s="7" t="e">
        <f>COUNTIFS(Sta!$B:$B,$A321,Sta!$L:$L,"&gt;0.5")/$C321</f>
        <v>#DIV/0!</v>
      </c>
      <c r="H321" s="12" t="e">
        <f>(COUNTIFS(Sta!$A:$A,$A321,Sta!$L:$L,"&gt;1.5") +COUNTIFS(Sta!$B:$B,$A321,Sta!$L:$L,"&gt;1.5"))/$D321</f>
        <v>#DIV/0!</v>
      </c>
      <c r="I321" s="7" t="e">
        <f>COUNTIFS(Sta!$A:$A,$A321,Sta!$L:$L,"&gt;1.5")/$B321</f>
        <v>#DIV/0!</v>
      </c>
      <c r="J321" s="7" t="e">
        <f>COUNTIFS(Sta!$B:$B,$A321,Sta!$L:$L,"&gt;1.5")/$C321</f>
        <v>#DIV/0!</v>
      </c>
      <c r="K321" s="12" t="e">
        <f>(COUNTIFS(Sta!$A:$A,$A321,Sta!$H:$H,"&gt;0.5") +COUNTIFS(Sta!$B:$B,$A321,Sta!$J:$J,"&gt;0.5"))/$D321</f>
        <v>#DIV/0!</v>
      </c>
      <c r="L321" s="7" t="e">
        <f>COUNTIFS(Sta!$A:$A,$A321,Sta!$H:$H,"&gt;0.5")/$B321</f>
        <v>#DIV/0!</v>
      </c>
      <c r="M321" s="7" t="e">
        <f>COUNTIFS(Sta!$B:$B,$A321,Sta!$J:$J,"&gt;0.5")/$C321</f>
        <v>#DIV/0!</v>
      </c>
      <c r="N321" s="12" t="e">
        <f>(COUNTIFS(Sta!$A:$A,$A321,Sta!$H:$H,"&gt;1.5") +COUNTIFS(Sta!$B:$B,$A321,Sta!$J:$J,"&gt;1.5"))/$D321</f>
        <v>#DIV/0!</v>
      </c>
      <c r="O321" s="7" t="e">
        <f>COUNTIFS(Sta!$A:$A,$A321,Sta!$H:$H,"&gt;1.5")/$B321</f>
        <v>#DIV/0!</v>
      </c>
      <c r="P321" s="7" t="e">
        <f>COUNTIFS(Sta!$B:$B,$A321,Sta!$J:$J,"&gt;1.5")/$C321</f>
        <v>#DIV/0!</v>
      </c>
      <c r="Q321" s="12" t="e">
        <f>(COUNTIFS(Sta!$A:$A,$A321,Sta!$I:$I,"&gt;0.5") +COUNTIFS(Sta!$B:$B,$A321,Sta!$K:$K,"&gt;0.5"))/$D321</f>
        <v>#DIV/0!</v>
      </c>
      <c r="R321" s="7" t="e">
        <f>COUNTIFS(Sta!$A:$A,$A321,Sta!$I:$I,"&gt;0.5")/$B321</f>
        <v>#DIV/0!</v>
      </c>
      <c r="S321" s="7" t="e">
        <f>COUNTIFS(Sta!$B:$B,$A321,Sta!$K:$K,"&gt;0.5")/$C321</f>
        <v>#DIV/0!</v>
      </c>
      <c r="T321" s="12" t="e">
        <f>(COUNTIFS(Sta!$A:$A,$A321,Sta!$I:$I,"&gt;1.5") +COUNTIFS(Sta!$B:$B,$A321,Sta!$K:$K,"&gt;1.5"))/$D321</f>
        <v>#DIV/0!</v>
      </c>
      <c r="U321" s="7" t="e">
        <f>COUNTIFS(Sta!$A:$A,$A321,Sta!$I:$I,"&gt;1.5")/$B321</f>
        <v>#DIV/0!</v>
      </c>
      <c r="V321" s="7" t="e">
        <f>COUNTIFS(Sta!$B:$B,$A321,Sta!$K:$K,"&gt;1.5")/$C321</f>
        <v>#DIV/0!</v>
      </c>
    </row>
    <row r="322" spans="1:22" x14ac:dyDescent="0.3">
      <c r="A322" t="s">
        <v>414</v>
      </c>
      <c r="B322" s="9">
        <f>COUNTIF(Sta!A:A,A322)</f>
        <v>0</v>
      </c>
      <c r="C322" s="4">
        <f>COUNTIF(Sta!B:B,A322)</f>
        <v>0</v>
      </c>
      <c r="D322" s="4">
        <f t="shared" si="10"/>
        <v>0</v>
      </c>
      <c r="E322" s="12" t="e">
        <f>(COUNTIFS(Sta!$A:$A,$A322,Sta!$L:$L,"&gt;0.5") +COUNTIFS(Sta!$B:$B,$A322,Sta!$L:$L,"&gt;0.5"))/$D322</f>
        <v>#DIV/0!</v>
      </c>
      <c r="F322" s="7" t="e">
        <f>COUNTIFS(Sta!$A:$A,$A322,Sta!$L:$L,"&gt;0.5")/$B322</f>
        <v>#DIV/0!</v>
      </c>
      <c r="G322" s="7" t="e">
        <f>COUNTIFS(Sta!$B:$B,$A322,Sta!$L:$L,"&gt;0.5")/$C322</f>
        <v>#DIV/0!</v>
      </c>
      <c r="H322" s="12" t="e">
        <f>(COUNTIFS(Sta!$A:$A,$A322,Sta!$L:$L,"&gt;1.5") +COUNTIFS(Sta!$B:$B,$A322,Sta!$L:$L,"&gt;1.5"))/$D322</f>
        <v>#DIV/0!</v>
      </c>
      <c r="I322" s="7" t="e">
        <f>COUNTIFS(Sta!$A:$A,$A322,Sta!$L:$L,"&gt;1.5")/$B322</f>
        <v>#DIV/0!</v>
      </c>
      <c r="J322" s="7" t="e">
        <f>COUNTIFS(Sta!$B:$B,$A322,Sta!$L:$L,"&gt;1.5")/$C322</f>
        <v>#DIV/0!</v>
      </c>
      <c r="K322" s="12" t="e">
        <f>(COUNTIFS(Sta!$A:$A,$A322,Sta!$H:$H,"&gt;0.5") +COUNTIFS(Sta!$B:$B,$A322,Sta!$J:$J,"&gt;0.5"))/$D322</f>
        <v>#DIV/0!</v>
      </c>
      <c r="L322" s="7" t="e">
        <f>COUNTIFS(Sta!$A:$A,$A322,Sta!$H:$H,"&gt;0.5")/$B322</f>
        <v>#DIV/0!</v>
      </c>
      <c r="M322" s="7" t="e">
        <f>COUNTIFS(Sta!$B:$B,$A322,Sta!$J:$J,"&gt;0.5")/$C322</f>
        <v>#DIV/0!</v>
      </c>
      <c r="N322" s="12" t="e">
        <f>(COUNTIFS(Sta!$A:$A,$A322,Sta!$H:$H,"&gt;1.5") +COUNTIFS(Sta!$B:$B,$A322,Sta!$J:$J,"&gt;1.5"))/$D322</f>
        <v>#DIV/0!</v>
      </c>
      <c r="O322" s="7" t="e">
        <f>COUNTIFS(Sta!$A:$A,$A322,Sta!$H:$H,"&gt;1.5")/$B322</f>
        <v>#DIV/0!</v>
      </c>
      <c r="P322" s="7" t="e">
        <f>COUNTIFS(Sta!$B:$B,$A322,Sta!$J:$J,"&gt;1.5")/$C322</f>
        <v>#DIV/0!</v>
      </c>
      <c r="Q322" s="12" t="e">
        <f>(COUNTIFS(Sta!$A:$A,$A322,Sta!$I:$I,"&gt;0.5") +COUNTIFS(Sta!$B:$B,$A322,Sta!$K:$K,"&gt;0.5"))/$D322</f>
        <v>#DIV/0!</v>
      </c>
      <c r="R322" s="7" t="e">
        <f>COUNTIFS(Sta!$A:$A,$A322,Sta!$I:$I,"&gt;0.5")/$B322</f>
        <v>#DIV/0!</v>
      </c>
      <c r="S322" s="7" t="e">
        <f>COUNTIFS(Sta!$B:$B,$A322,Sta!$K:$K,"&gt;0.5")/$C322</f>
        <v>#DIV/0!</v>
      </c>
      <c r="T322" s="12" t="e">
        <f>(COUNTIFS(Sta!$A:$A,$A322,Sta!$I:$I,"&gt;1.5") +COUNTIFS(Sta!$B:$B,$A322,Sta!$K:$K,"&gt;1.5"))/$D322</f>
        <v>#DIV/0!</v>
      </c>
      <c r="U322" s="7" t="e">
        <f>COUNTIFS(Sta!$A:$A,$A322,Sta!$I:$I,"&gt;1.5")/$B322</f>
        <v>#DIV/0!</v>
      </c>
      <c r="V322" s="7" t="e">
        <f>COUNTIFS(Sta!$B:$B,$A322,Sta!$K:$K,"&gt;1.5")/$C322</f>
        <v>#DIV/0!</v>
      </c>
    </row>
    <row r="323" spans="1:22" x14ac:dyDescent="0.3">
      <c r="A323" t="s">
        <v>405</v>
      </c>
      <c r="B323" s="9">
        <f>COUNTIF(Sta!A:A,A323)</f>
        <v>0</v>
      </c>
      <c r="C323" s="4">
        <f>COUNTIF(Sta!B:B,A323)</f>
        <v>0</v>
      </c>
      <c r="D323" s="4">
        <f t="shared" si="10"/>
        <v>0</v>
      </c>
      <c r="E323" s="12" t="e">
        <f>(COUNTIFS(Sta!$A:$A,$A323,Sta!$L:$L,"&gt;0.5") +COUNTIFS(Sta!$B:$B,$A323,Sta!$L:$L,"&gt;0.5"))/$D323</f>
        <v>#DIV/0!</v>
      </c>
      <c r="F323" s="7" t="e">
        <f>COUNTIFS(Sta!$A:$A,$A323,Sta!$L:$L,"&gt;0.5")/$B323</f>
        <v>#DIV/0!</v>
      </c>
      <c r="G323" s="7" t="e">
        <f>COUNTIFS(Sta!$B:$B,$A323,Sta!$L:$L,"&gt;0.5")/$C323</f>
        <v>#DIV/0!</v>
      </c>
      <c r="H323" s="12" t="e">
        <f>(COUNTIFS(Sta!$A:$A,$A323,Sta!$L:$L,"&gt;1.5") +COUNTIFS(Sta!$B:$B,$A323,Sta!$L:$L,"&gt;1.5"))/$D323</f>
        <v>#DIV/0!</v>
      </c>
      <c r="I323" s="7" t="e">
        <f>COUNTIFS(Sta!$A:$A,$A323,Sta!$L:$L,"&gt;1.5")/$B323</f>
        <v>#DIV/0!</v>
      </c>
      <c r="J323" s="7" t="e">
        <f>COUNTIFS(Sta!$B:$B,$A323,Sta!$L:$L,"&gt;1.5")/$C323</f>
        <v>#DIV/0!</v>
      </c>
      <c r="K323" s="12" t="e">
        <f>(COUNTIFS(Sta!$A:$A,$A323,Sta!$H:$H,"&gt;0.5") +COUNTIFS(Sta!$B:$B,$A323,Sta!$J:$J,"&gt;0.5"))/$D323</f>
        <v>#DIV/0!</v>
      </c>
      <c r="L323" s="7" t="e">
        <f>COUNTIFS(Sta!$A:$A,$A323,Sta!$H:$H,"&gt;0.5")/$B323</f>
        <v>#DIV/0!</v>
      </c>
      <c r="M323" s="7" t="e">
        <f>COUNTIFS(Sta!$B:$B,$A323,Sta!$J:$J,"&gt;0.5")/$C323</f>
        <v>#DIV/0!</v>
      </c>
      <c r="N323" s="12" t="e">
        <f>(COUNTIFS(Sta!$A:$A,$A323,Sta!$H:$H,"&gt;1.5") +COUNTIFS(Sta!$B:$B,$A323,Sta!$J:$J,"&gt;1.5"))/$D323</f>
        <v>#DIV/0!</v>
      </c>
      <c r="O323" s="7" t="e">
        <f>COUNTIFS(Sta!$A:$A,$A323,Sta!$H:$H,"&gt;1.5")/$B323</f>
        <v>#DIV/0!</v>
      </c>
      <c r="P323" s="7" t="e">
        <f>COUNTIFS(Sta!$B:$B,$A323,Sta!$J:$J,"&gt;1.5")/$C323</f>
        <v>#DIV/0!</v>
      </c>
      <c r="Q323" s="12" t="e">
        <f>(COUNTIFS(Sta!$A:$A,$A323,Sta!$I:$I,"&gt;0.5") +COUNTIFS(Sta!$B:$B,$A323,Sta!$K:$K,"&gt;0.5"))/$D323</f>
        <v>#DIV/0!</v>
      </c>
      <c r="R323" s="7" t="e">
        <f>COUNTIFS(Sta!$A:$A,$A323,Sta!$I:$I,"&gt;0.5")/$B323</f>
        <v>#DIV/0!</v>
      </c>
      <c r="S323" s="7" t="e">
        <f>COUNTIFS(Sta!$B:$B,$A323,Sta!$K:$K,"&gt;0.5")/$C323</f>
        <v>#DIV/0!</v>
      </c>
      <c r="T323" s="12" t="e">
        <f>(COUNTIFS(Sta!$A:$A,$A323,Sta!$I:$I,"&gt;1.5") +COUNTIFS(Sta!$B:$B,$A323,Sta!$K:$K,"&gt;1.5"))/$D323</f>
        <v>#DIV/0!</v>
      </c>
      <c r="U323" s="7" t="e">
        <f>COUNTIFS(Sta!$A:$A,$A323,Sta!$I:$I,"&gt;1.5")/$B323</f>
        <v>#DIV/0!</v>
      </c>
      <c r="V323" s="7" t="e">
        <f>COUNTIFS(Sta!$B:$B,$A323,Sta!$K:$K,"&gt;1.5")/$C323</f>
        <v>#DIV/0!</v>
      </c>
    </row>
    <row r="324" spans="1:22" x14ac:dyDescent="0.3">
      <c r="A324" t="s">
        <v>410</v>
      </c>
      <c r="B324" s="9">
        <f>COUNTIF(Sta!A:A,A324)</f>
        <v>0</v>
      </c>
      <c r="C324" s="4">
        <f>COUNTIF(Sta!B:B,A324)</f>
        <v>0</v>
      </c>
      <c r="D324" s="4">
        <f t="shared" si="10"/>
        <v>0</v>
      </c>
      <c r="E324" s="12" t="e">
        <f>(COUNTIFS(Sta!$A:$A,$A324,Sta!$L:$L,"&gt;0.5") +COUNTIFS(Sta!$B:$B,$A324,Sta!$L:$L,"&gt;0.5"))/$D324</f>
        <v>#DIV/0!</v>
      </c>
      <c r="F324" s="7" t="e">
        <f>COUNTIFS(Sta!$A:$A,$A324,Sta!$L:$L,"&gt;0.5")/$B324</f>
        <v>#DIV/0!</v>
      </c>
      <c r="G324" s="7" t="e">
        <f>COUNTIFS(Sta!$B:$B,$A324,Sta!$L:$L,"&gt;0.5")/$C324</f>
        <v>#DIV/0!</v>
      </c>
      <c r="H324" s="12" t="e">
        <f>(COUNTIFS(Sta!$A:$A,$A324,Sta!$L:$L,"&gt;1.5") +COUNTIFS(Sta!$B:$B,$A324,Sta!$L:$L,"&gt;1.5"))/$D324</f>
        <v>#DIV/0!</v>
      </c>
      <c r="I324" s="7" t="e">
        <f>COUNTIFS(Sta!$A:$A,$A324,Sta!$L:$L,"&gt;1.5")/$B324</f>
        <v>#DIV/0!</v>
      </c>
      <c r="J324" s="7" t="e">
        <f>COUNTIFS(Sta!$B:$B,$A324,Sta!$L:$L,"&gt;1.5")/$C324</f>
        <v>#DIV/0!</v>
      </c>
      <c r="K324" s="12" t="e">
        <f>(COUNTIFS(Sta!$A:$A,$A324,Sta!$H:$H,"&gt;0.5") +COUNTIFS(Sta!$B:$B,$A324,Sta!$J:$J,"&gt;0.5"))/$D324</f>
        <v>#DIV/0!</v>
      </c>
      <c r="L324" s="7" t="e">
        <f>COUNTIFS(Sta!$A:$A,$A324,Sta!$H:$H,"&gt;0.5")/$B324</f>
        <v>#DIV/0!</v>
      </c>
      <c r="M324" s="7" t="e">
        <f>COUNTIFS(Sta!$B:$B,$A324,Sta!$J:$J,"&gt;0.5")/$C324</f>
        <v>#DIV/0!</v>
      </c>
      <c r="N324" s="12" t="e">
        <f>(COUNTIFS(Sta!$A:$A,$A324,Sta!$H:$H,"&gt;1.5") +COUNTIFS(Sta!$B:$B,$A324,Sta!$J:$J,"&gt;1.5"))/$D324</f>
        <v>#DIV/0!</v>
      </c>
      <c r="O324" s="7" t="e">
        <f>COUNTIFS(Sta!$A:$A,$A324,Sta!$H:$H,"&gt;1.5")/$B324</f>
        <v>#DIV/0!</v>
      </c>
      <c r="P324" s="7" t="e">
        <f>COUNTIFS(Sta!$B:$B,$A324,Sta!$J:$J,"&gt;1.5")/$C324</f>
        <v>#DIV/0!</v>
      </c>
      <c r="Q324" s="12" t="e">
        <f>(COUNTIFS(Sta!$A:$A,$A324,Sta!$I:$I,"&gt;0.5") +COUNTIFS(Sta!$B:$B,$A324,Sta!$K:$K,"&gt;0.5"))/$D324</f>
        <v>#DIV/0!</v>
      </c>
      <c r="R324" s="7" t="e">
        <f>COUNTIFS(Sta!$A:$A,$A324,Sta!$I:$I,"&gt;0.5")/$B324</f>
        <v>#DIV/0!</v>
      </c>
      <c r="S324" s="7" t="e">
        <f>COUNTIFS(Sta!$B:$B,$A324,Sta!$K:$K,"&gt;0.5")/$C324</f>
        <v>#DIV/0!</v>
      </c>
      <c r="T324" s="12" t="e">
        <f>(COUNTIFS(Sta!$A:$A,$A324,Sta!$I:$I,"&gt;1.5") +COUNTIFS(Sta!$B:$B,$A324,Sta!$K:$K,"&gt;1.5"))/$D324</f>
        <v>#DIV/0!</v>
      </c>
      <c r="U324" s="7" t="e">
        <f>COUNTIFS(Sta!$A:$A,$A324,Sta!$I:$I,"&gt;1.5")/$B324</f>
        <v>#DIV/0!</v>
      </c>
      <c r="V324" s="7" t="e">
        <f>COUNTIFS(Sta!$B:$B,$A324,Sta!$K:$K,"&gt;1.5")/$C324</f>
        <v>#DIV/0!</v>
      </c>
    </row>
    <row r="325" spans="1:22" x14ac:dyDescent="0.3">
      <c r="A325" t="s">
        <v>408</v>
      </c>
      <c r="B325" s="9">
        <f>COUNTIF(Sta!A:A,A325)</f>
        <v>0</v>
      </c>
      <c r="C325" s="4">
        <f>COUNTIF(Sta!B:B,A325)</f>
        <v>0</v>
      </c>
      <c r="D325" s="4">
        <f t="shared" si="10"/>
        <v>0</v>
      </c>
      <c r="E325" s="12" t="e">
        <f>(COUNTIFS(Sta!$A:$A,$A325,Sta!$L:$L,"&gt;0.5") +COUNTIFS(Sta!$B:$B,$A325,Sta!$L:$L,"&gt;0.5"))/$D325</f>
        <v>#DIV/0!</v>
      </c>
      <c r="F325" s="7" t="e">
        <f>COUNTIFS(Sta!$A:$A,$A325,Sta!$L:$L,"&gt;0.5")/$B325</f>
        <v>#DIV/0!</v>
      </c>
      <c r="G325" s="7" t="e">
        <f>COUNTIFS(Sta!$B:$B,$A325,Sta!$L:$L,"&gt;0.5")/$C325</f>
        <v>#DIV/0!</v>
      </c>
      <c r="H325" s="12" t="e">
        <f>(COUNTIFS(Sta!$A:$A,$A325,Sta!$L:$L,"&gt;1.5") +COUNTIFS(Sta!$B:$B,$A325,Sta!$L:$L,"&gt;1.5"))/$D325</f>
        <v>#DIV/0!</v>
      </c>
      <c r="I325" s="7" t="e">
        <f>COUNTIFS(Sta!$A:$A,$A325,Sta!$L:$L,"&gt;1.5")/$B325</f>
        <v>#DIV/0!</v>
      </c>
      <c r="J325" s="7" t="e">
        <f>COUNTIFS(Sta!$B:$B,$A325,Sta!$L:$L,"&gt;1.5")/$C325</f>
        <v>#DIV/0!</v>
      </c>
      <c r="K325" s="12" t="e">
        <f>(COUNTIFS(Sta!$A:$A,$A325,Sta!$H:$H,"&gt;0.5") +COUNTIFS(Sta!$B:$B,$A325,Sta!$J:$J,"&gt;0.5"))/$D325</f>
        <v>#DIV/0!</v>
      </c>
      <c r="L325" s="7" t="e">
        <f>COUNTIFS(Sta!$A:$A,$A325,Sta!$H:$H,"&gt;0.5")/$B325</f>
        <v>#DIV/0!</v>
      </c>
      <c r="M325" s="7" t="e">
        <f>COUNTIFS(Sta!$B:$B,$A325,Sta!$J:$J,"&gt;0.5")/$C325</f>
        <v>#DIV/0!</v>
      </c>
      <c r="N325" s="12" t="e">
        <f>(COUNTIFS(Sta!$A:$A,$A325,Sta!$H:$H,"&gt;1.5") +COUNTIFS(Sta!$B:$B,$A325,Sta!$J:$J,"&gt;1.5"))/$D325</f>
        <v>#DIV/0!</v>
      </c>
      <c r="O325" s="7" t="e">
        <f>COUNTIFS(Sta!$A:$A,$A325,Sta!$H:$H,"&gt;1.5")/$B325</f>
        <v>#DIV/0!</v>
      </c>
      <c r="P325" s="7" t="e">
        <f>COUNTIFS(Sta!$B:$B,$A325,Sta!$J:$J,"&gt;1.5")/$C325</f>
        <v>#DIV/0!</v>
      </c>
      <c r="Q325" s="12" t="e">
        <f>(COUNTIFS(Sta!$A:$A,$A325,Sta!$I:$I,"&gt;0.5") +COUNTIFS(Sta!$B:$B,$A325,Sta!$K:$K,"&gt;0.5"))/$D325</f>
        <v>#DIV/0!</v>
      </c>
      <c r="R325" s="7" t="e">
        <f>COUNTIFS(Sta!$A:$A,$A325,Sta!$I:$I,"&gt;0.5")/$B325</f>
        <v>#DIV/0!</v>
      </c>
      <c r="S325" s="7" t="e">
        <f>COUNTIFS(Sta!$B:$B,$A325,Sta!$K:$K,"&gt;0.5")/$C325</f>
        <v>#DIV/0!</v>
      </c>
      <c r="T325" s="12" t="e">
        <f>(COUNTIFS(Sta!$A:$A,$A325,Sta!$I:$I,"&gt;1.5") +COUNTIFS(Sta!$B:$B,$A325,Sta!$K:$K,"&gt;1.5"))/$D325</f>
        <v>#DIV/0!</v>
      </c>
      <c r="U325" s="7" t="e">
        <f>COUNTIFS(Sta!$A:$A,$A325,Sta!$I:$I,"&gt;1.5")/$B325</f>
        <v>#DIV/0!</v>
      </c>
      <c r="V325" s="7" t="e">
        <f>COUNTIFS(Sta!$B:$B,$A325,Sta!$K:$K,"&gt;1.5")/$C325</f>
        <v>#DIV/0!</v>
      </c>
    </row>
    <row r="326" spans="1:22" x14ac:dyDescent="0.3">
      <c r="A326" t="s">
        <v>447</v>
      </c>
      <c r="B326" s="9">
        <f>COUNTIF(Sta!A:A,A326)</f>
        <v>0</v>
      </c>
      <c r="C326" s="4">
        <f>COUNTIF(Sta!B:B,A326)</f>
        <v>0</v>
      </c>
      <c r="D326" s="4">
        <f t="shared" si="10"/>
        <v>0</v>
      </c>
      <c r="E326" s="12" t="e">
        <f>(COUNTIFS(Sta!$A:$A,$A326,Sta!$L:$L,"&gt;0.5") +COUNTIFS(Sta!$B:$B,$A326,Sta!$L:$L,"&gt;0.5"))/$D326</f>
        <v>#DIV/0!</v>
      </c>
      <c r="F326" s="7" t="e">
        <f>COUNTIFS(Sta!$A:$A,$A326,Sta!$L:$L,"&gt;0.5")/$B326</f>
        <v>#DIV/0!</v>
      </c>
      <c r="G326" s="7" t="e">
        <f>COUNTIFS(Sta!$B:$B,$A326,Sta!$L:$L,"&gt;0.5")/$C326</f>
        <v>#DIV/0!</v>
      </c>
      <c r="H326" s="12" t="e">
        <f>(COUNTIFS(Sta!$A:$A,$A326,Sta!$L:$L,"&gt;1.5") +COUNTIFS(Sta!$B:$B,$A326,Sta!$L:$L,"&gt;1.5"))/$D326</f>
        <v>#DIV/0!</v>
      </c>
      <c r="I326" s="7" t="e">
        <f>COUNTIFS(Sta!$A:$A,$A326,Sta!$L:$L,"&gt;1.5")/$B326</f>
        <v>#DIV/0!</v>
      </c>
      <c r="J326" s="7" t="e">
        <f>COUNTIFS(Sta!$B:$B,$A326,Sta!$L:$L,"&gt;1.5")/$C326</f>
        <v>#DIV/0!</v>
      </c>
      <c r="K326" s="12" t="e">
        <f>(COUNTIFS(Sta!$A:$A,$A326,Sta!$H:$H,"&gt;0.5") +COUNTIFS(Sta!$B:$B,$A326,Sta!$J:$J,"&gt;0.5"))/$D326</f>
        <v>#DIV/0!</v>
      </c>
      <c r="L326" s="7" t="e">
        <f>COUNTIFS(Sta!$A:$A,$A326,Sta!$H:$H,"&gt;0.5")/$B326</f>
        <v>#DIV/0!</v>
      </c>
      <c r="M326" s="7" t="e">
        <f>COUNTIFS(Sta!$B:$B,$A326,Sta!$J:$J,"&gt;0.5")/$C326</f>
        <v>#DIV/0!</v>
      </c>
      <c r="N326" s="12" t="e">
        <f>(COUNTIFS(Sta!$A:$A,$A326,Sta!$H:$H,"&gt;1.5") +COUNTIFS(Sta!$B:$B,$A326,Sta!$J:$J,"&gt;1.5"))/$D326</f>
        <v>#DIV/0!</v>
      </c>
      <c r="O326" s="7" t="e">
        <f>COUNTIFS(Sta!$A:$A,$A326,Sta!$H:$H,"&gt;1.5")/$B326</f>
        <v>#DIV/0!</v>
      </c>
      <c r="P326" s="7" t="e">
        <f>COUNTIFS(Sta!$B:$B,$A326,Sta!$J:$J,"&gt;1.5")/$C326</f>
        <v>#DIV/0!</v>
      </c>
      <c r="Q326" s="12" t="e">
        <f>(COUNTIFS(Sta!$A:$A,$A326,Sta!$I:$I,"&gt;0.5") +COUNTIFS(Sta!$B:$B,$A326,Sta!$K:$K,"&gt;0.5"))/$D326</f>
        <v>#DIV/0!</v>
      </c>
      <c r="R326" s="7" t="e">
        <f>COUNTIFS(Sta!$A:$A,$A326,Sta!$I:$I,"&gt;0.5")/$B326</f>
        <v>#DIV/0!</v>
      </c>
      <c r="S326" s="7" t="e">
        <f>COUNTIFS(Sta!$B:$B,$A326,Sta!$K:$K,"&gt;0.5")/$C326</f>
        <v>#DIV/0!</v>
      </c>
      <c r="T326" s="12" t="e">
        <f>(COUNTIFS(Sta!$A:$A,$A326,Sta!$I:$I,"&gt;1.5") +COUNTIFS(Sta!$B:$B,$A326,Sta!$K:$K,"&gt;1.5"))/$D326</f>
        <v>#DIV/0!</v>
      </c>
      <c r="U326" s="7" t="e">
        <f>COUNTIFS(Sta!$A:$A,$A326,Sta!$I:$I,"&gt;1.5")/$B326</f>
        <v>#DIV/0!</v>
      </c>
      <c r="V326" s="7" t="e">
        <f>COUNTIFS(Sta!$B:$B,$A326,Sta!$K:$K,"&gt;1.5")/$C326</f>
        <v>#DIV/0!</v>
      </c>
    </row>
    <row r="327" spans="1:22" x14ac:dyDescent="0.3">
      <c r="A327" t="s">
        <v>425</v>
      </c>
      <c r="B327" s="9">
        <f>COUNTIF(Sta!A:A,A327)</f>
        <v>0</v>
      </c>
      <c r="C327" s="4">
        <f>COUNTIF(Sta!B:B,A327)</f>
        <v>0</v>
      </c>
      <c r="D327" s="4">
        <f t="shared" si="10"/>
        <v>0</v>
      </c>
      <c r="E327" s="12" t="e">
        <f>(COUNTIFS(Sta!$A:$A,$A327,Sta!$L:$L,"&gt;0.5") +COUNTIFS(Sta!$B:$B,$A327,Sta!$L:$L,"&gt;0.5"))/$D327</f>
        <v>#DIV/0!</v>
      </c>
      <c r="F327" s="7" t="e">
        <f>COUNTIFS(Sta!$A:$A,$A327,Sta!$L:$L,"&gt;0.5")/$B327</f>
        <v>#DIV/0!</v>
      </c>
      <c r="G327" s="7" t="e">
        <f>COUNTIFS(Sta!$B:$B,$A327,Sta!$L:$L,"&gt;0.5")/$C327</f>
        <v>#DIV/0!</v>
      </c>
      <c r="H327" s="12" t="e">
        <f>(COUNTIFS(Sta!$A:$A,$A327,Sta!$L:$L,"&gt;1.5") +COUNTIFS(Sta!$B:$B,$A327,Sta!$L:$L,"&gt;1.5"))/$D327</f>
        <v>#DIV/0!</v>
      </c>
      <c r="I327" s="7" t="e">
        <f>COUNTIFS(Sta!$A:$A,$A327,Sta!$L:$L,"&gt;1.5")/$B327</f>
        <v>#DIV/0!</v>
      </c>
      <c r="J327" s="7" t="e">
        <f>COUNTIFS(Sta!$B:$B,$A327,Sta!$L:$L,"&gt;1.5")/$C327</f>
        <v>#DIV/0!</v>
      </c>
      <c r="K327" s="12" t="e">
        <f>(COUNTIFS(Sta!$A:$A,$A327,Sta!$H:$H,"&gt;0.5") +COUNTIFS(Sta!$B:$B,$A327,Sta!$J:$J,"&gt;0.5"))/$D327</f>
        <v>#DIV/0!</v>
      </c>
      <c r="L327" s="7" t="e">
        <f>COUNTIFS(Sta!$A:$A,$A327,Sta!$H:$H,"&gt;0.5")/$B327</f>
        <v>#DIV/0!</v>
      </c>
      <c r="M327" s="7" t="e">
        <f>COUNTIFS(Sta!$B:$B,$A327,Sta!$J:$J,"&gt;0.5")/$C327</f>
        <v>#DIV/0!</v>
      </c>
      <c r="N327" s="12" t="e">
        <f>(COUNTIFS(Sta!$A:$A,$A327,Sta!$H:$H,"&gt;1.5") +COUNTIFS(Sta!$B:$B,$A327,Sta!$J:$J,"&gt;1.5"))/$D327</f>
        <v>#DIV/0!</v>
      </c>
      <c r="O327" s="7" t="e">
        <f>COUNTIFS(Sta!$A:$A,$A327,Sta!$H:$H,"&gt;1.5")/$B327</f>
        <v>#DIV/0!</v>
      </c>
      <c r="P327" s="7" t="e">
        <f>COUNTIFS(Sta!$B:$B,$A327,Sta!$J:$J,"&gt;1.5")/$C327</f>
        <v>#DIV/0!</v>
      </c>
      <c r="Q327" s="12" t="e">
        <f>(COUNTIFS(Sta!$A:$A,$A327,Sta!$I:$I,"&gt;0.5") +COUNTIFS(Sta!$B:$B,$A327,Sta!$K:$K,"&gt;0.5"))/$D327</f>
        <v>#DIV/0!</v>
      </c>
      <c r="R327" s="7" t="e">
        <f>COUNTIFS(Sta!$A:$A,$A327,Sta!$I:$I,"&gt;0.5")/$B327</f>
        <v>#DIV/0!</v>
      </c>
      <c r="S327" s="7" t="e">
        <f>COUNTIFS(Sta!$B:$B,$A327,Sta!$K:$K,"&gt;0.5")/$C327</f>
        <v>#DIV/0!</v>
      </c>
      <c r="T327" s="12" t="e">
        <f>(COUNTIFS(Sta!$A:$A,$A327,Sta!$I:$I,"&gt;1.5") +COUNTIFS(Sta!$B:$B,$A327,Sta!$K:$K,"&gt;1.5"))/$D327</f>
        <v>#DIV/0!</v>
      </c>
      <c r="U327" s="7" t="e">
        <f>COUNTIFS(Sta!$A:$A,$A327,Sta!$I:$I,"&gt;1.5")/$B327</f>
        <v>#DIV/0!</v>
      </c>
      <c r="V327" s="7" t="e">
        <f>COUNTIFS(Sta!$B:$B,$A327,Sta!$K:$K,"&gt;1.5")/$C327</f>
        <v>#DIV/0!</v>
      </c>
    </row>
    <row r="328" spans="1:22" x14ac:dyDescent="0.3">
      <c r="A328" t="s">
        <v>427</v>
      </c>
      <c r="B328" s="9">
        <f>COUNTIF(Sta!A:A,A328)</f>
        <v>0</v>
      </c>
      <c r="C328" s="4">
        <f>COUNTIF(Sta!B:B,A328)</f>
        <v>0</v>
      </c>
      <c r="D328" s="4">
        <f t="shared" si="10"/>
        <v>0</v>
      </c>
      <c r="E328" s="12" t="e">
        <f>(COUNTIFS(Sta!$A:$A,$A328,Sta!$L:$L,"&gt;0.5") +COUNTIFS(Sta!$B:$B,$A328,Sta!$L:$L,"&gt;0.5"))/$D328</f>
        <v>#DIV/0!</v>
      </c>
      <c r="F328" s="7" t="e">
        <f>COUNTIFS(Sta!$A:$A,$A328,Sta!$L:$L,"&gt;0.5")/$B328</f>
        <v>#DIV/0!</v>
      </c>
      <c r="G328" s="7" t="e">
        <f>COUNTIFS(Sta!$B:$B,$A328,Sta!$L:$L,"&gt;0.5")/$C328</f>
        <v>#DIV/0!</v>
      </c>
      <c r="H328" s="12" t="e">
        <f>(COUNTIFS(Sta!$A:$A,$A328,Sta!$L:$L,"&gt;1.5") +COUNTIFS(Sta!$B:$B,$A328,Sta!$L:$L,"&gt;1.5"))/$D328</f>
        <v>#DIV/0!</v>
      </c>
      <c r="I328" s="7" t="e">
        <f>COUNTIFS(Sta!$A:$A,$A328,Sta!$L:$L,"&gt;1.5")/$B328</f>
        <v>#DIV/0!</v>
      </c>
      <c r="J328" s="7" t="e">
        <f>COUNTIFS(Sta!$B:$B,$A328,Sta!$L:$L,"&gt;1.5")/$C328</f>
        <v>#DIV/0!</v>
      </c>
      <c r="K328" s="12" t="e">
        <f>(COUNTIFS(Sta!$A:$A,$A328,Sta!$H:$H,"&gt;0.5") +COUNTIFS(Sta!$B:$B,$A328,Sta!$J:$J,"&gt;0.5"))/$D328</f>
        <v>#DIV/0!</v>
      </c>
      <c r="L328" s="7" t="e">
        <f>COUNTIFS(Sta!$A:$A,$A328,Sta!$H:$H,"&gt;0.5")/$B328</f>
        <v>#DIV/0!</v>
      </c>
      <c r="M328" s="7" t="e">
        <f>COUNTIFS(Sta!$B:$B,$A328,Sta!$J:$J,"&gt;0.5")/$C328</f>
        <v>#DIV/0!</v>
      </c>
      <c r="N328" s="12" t="e">
        <f>(COUNTIFS(Sta!$A:$A,$A328,Sta!$H:$H,"&gt;1.5") +COUNTIFS(Sta!$B:$B,$A328,Sta!$J:$J,"&gt;1.5"))/$D328</f>
        <v>#DIV/0!</v>
      </c>
      <c r="O328" s="7" t="e">
        <f>COUNTIFS(Sta!$A:$A,$A328,Sta!$H:$H,"&gt;1.5")/$B328</f>
        <v>#DIV/0!</v>
      </c>
      <c r="P328" s="7" t="e">
        <f>COUNTIFS(Sta!$B:$B,$A328,Sta!$J:$J,"&gt;1.5")/$C328</f>
        <v>#DIV/0!</v>
      </c>
      <c r="Q328" s="12" t="e">
        <f>(COUNTIFS(Sta!$A:$A,$A328,Sta!$I:$I,"&gt;0.5") +COUNTIFS(Sta!$B:$B,$A328,Sta!$K:$K,"&gt;0.5"))/$D328</f>
        <v>#DIV/0!</v>
      </c>
      <c r="R328" s="7" t="e">
        <f>COUNTIFS(Sta!$A:$A,$A328,Sta!$I:$I,"&gt;0.5")/$B328</f>
        <v>#DIV/0!</v>
      </c>
      <c r="S328" s="7" t="e">
        <f>COUNTIFS(Sta!$B:$B,$A328,Sta!$K:$K,"&gt;0.5")/$C328</f>
        <v>#DIV/0!</v>
      </c>
      <c r="T328" s="12" t="e">
        <f>(COUNTIFS(Sta!$A:$A,$A328,Sta!$I:$I,"&gt;1.5") +COUNTIFS(Sta!$B:$B,$A328,Sta!$K:$K,"&gt;1.5"))/$D328</f>
        <v>#DIV/0!</v>
      </c>
      <c r="U328" s="7" t="e">
        <f>COUNTIFS(Sta!$A:$A,$A328,Sta!$I:$I,"&gt;1.5")/$B328</f>
        <v>#DIV/0!</v>
      </c>
      <c r="V328" s="7" t="e">
        <f>COUNTIFS(Sta!$B:$B,$A328,Sta!$K:$K,"&gt;1.5")/$C328</f>
        <v>#DIV/0!</v>
      </c>
    </row>
    <row r="329" spans="1:22" x14ac:dyDescent="0.3">
      <c r="A329" t="s">
        <v>424</v>
      </c>
      <c r="B329" s="9">
        <f>COUNTIF(Sta!A:A,A329)</f>
        <v>0</v>
      </c>
      <c r="C329" s="4">
        <f>COUNTIF(Sta!B:B,A329)</f>
        <v>0</v>
      </c>
      <c r="D329" s="4">
        <f t="shared" si="10"/>
        <v>0</v>
      </c>
      <c r="E329" s="12" t="e">
        <f>(COUNTIFS(Sta!$A:$A,$A329,Sta!$L:$L,"&gt;0.5") +COUNTIFS(Sta!$B:$B,$A329,Sta!$L:$L,"&gt;0.5"))/$D329</f>
        <v>#DIV/0!</v>
      </c>
      <c r="F329" s="7" t="e">
        <f>COUNTIFS(Sta!$A:$A,$A329,Sta!$L:$L,"&gt;0.5")/$B329</f>
        <v>#DIV/0!</v>
      </c>
      <c r="G329" s="7" t="e">
        <f>COUNTIFS(Sta!$B:$B,$A329,Sta!$L:$L,"&gt;0.5")/$C329</f>
        <v>#DIV/0!</v>
      </c>
      <c r="H329" s="12" t="e">
        <f>(COUNTIFS(Sta!$A:$A,$A329,Sta!$L:$L,"&gt;1.5") +COUNTIFS(Sta!$B:$B,$A329,Sta!$L:$L,"&gt;1.5"))/$D329</f>
        <v>#DIV/0!</v>
      </c>
      <c r="I329" s="7" t="e">
        <f>COUNTIFS(Sta!$A:$A,$A329,Sta!$L:$L,"&gt;1.5")/$B329</f>
        <v>#DIV/0!</v>
      </c>
      <c r="J329" s="7" t="e">
        <f>COUNTIFS(Sta!$B:$B,$A329,Sta!$L:$L,"&gt;1.5")/$C329</f>
        <v>#DIV/0!</v>
      </c>
      <c r="K329" s="12" t="e">
        <f>(COUNTIFS(Sta!$A:$A,$A329,Sta!$H:$H,"&gt;0.5") +COUNTIFS(Sta!$B:$B,$A329,Sta!$J:$J,"&gt;0.5"))/$D329</f>
        <v>#DIV/0!</v>
      </c>
      <c r="L329" s="7" t="e">
        <f>COUNTIFS(Sta!$A:$A,$A329,Sta!$H:$H,"&gt;0.5")/$B329</f>
        <v>#DIV/0!</v>
      </c>
      <c r="M329" s="7" t="e">
        <f>COUNTIFS(Sta!$B:$B,$A329,Sta!$J:$J,"&gt;0.5")/$C329</f>
        <v>#DIV/0!</v>
      </c>
      <c r="N329" s="12" t="e">
        <f>(COUNTIFS(Sta!$A:$A,$A329,Sta!$H:$H,"&gt;1.5") +COUNTIFS(Sta!$B:$B,$A329,Sta!$J:$J,"&gt;1.5"))/$D329</f>
        <v>#DIV/0!</v>
      </c>
      <c r="O329" s="7" t="e">
        <f>COUNTIFS(Sta!$A:$A,$A329,Sta!$H:$H,"&gt;1.5")/$B329</f>
        <v>#DIV/0!</v>
      </c>
      <c r="P329" s="7" t="e">
        <f>COUNTIFS(Sta!$B:$B,$A329,Sta!$J:$J,"&gt;1.5")/$C329</f>
        <v>#DIV/0!</v>
      </c>
      <c r="Q329" s="12" t="e">
        <f>(COUNTIFS(Sta!$A:$A,$A329,Sta!$I:$I,"&gt;0.5") +COUNTIFS(Sta!$B:$B,$A329,Sta!$K:$K,"&gt;0.5"))/$D329</f>
        <v>#DIV/0!</v>
      </c>
      <c r="R329" s="7" t="e">
        <f>COUNTIFS(Sta!$A:$A,$A329,Sta!$I:$I,"&gt;0.5")/$B329</f>
        <v>#DIV/0!</v>
      </c>
      <c r="S329" s="7" t="e">
        <f>COUNTIFS(Sta!$B:$B,$A329,Sta!$K:$K,"&gt;0.5")/$C329</f>
        <v>#DIV/0!</v>
      </c>
      <c r="T329" s="12" t="e">
        <f>(COUNTIFS(Sta!$A:$A,$A329,Sta!$I:$I,"&gt;1.5") +COUNTIFS(Sta!$B:$B,$A329,Sta!$K:$K,"&gt;1.5"))/$D329</f>
        <v>#DIV/0!</v>
      </c>
      <c r="U329" s="7" t="e">
        <f>COUNTIFS(Sta!$A:$A,$A329,Sta!$I:$I,"&gt;1.5")/$B329</f>
        <v>#DIV/0!</v>
      </c>
      <c r="V329" s="7" t="e">
        <f>COUNTIFS(Sta!$B:$B,$A329,Sta!$K:$K,"&gt;1.5")/$C329</f>
        <v>#DIV/0!</v>
      </c>
    </row>
    <row r="330" spans="1:22" x14ac:dyDescent="0.3">
      <c r="A330" t="s">
        <v>429</v>
      </c>
      <c r="B330" s="9">
        <f>COUNTIF(Sta!A:A,A330)</f>
        <v>0</v>
      </c>
      <c r="C330" s="4">
        <f>COUNTIF(Sta!B:B,A330)</f>
        <v>0</v>
      </c>
      <c r="D330" s="4">
        <f t="shared" si="10"/>
        <v>0</v>
      </c>
      <c r="E330" s="12" t="e">
        <f>(COUNTIFS(Sta!$A:$A,$A330,Sta!$L:$L,"&gt;0.5") +COUNTIFS(Sta!$B:$B,$A330,Sta!$L:$L,"&gt;0.5"))/$D330</f>
        <v>#DIV/0!</v>
      </c>
      <c r="F330" s="7" t="e">
        <f>COUNTIFS(Sta!$A:$A,$A330,Sta!$L:$L,"&gt;0.5")/$B330</f>
        <v>#DIV/0!</v>
      </c>
      <c r="G330" s="7" t="e">
        <f>COUNTIFS(Sta!$B:$B,$A330,Sta!$L:$L,"&gt;0.5")/$C330</f>
        <v>#DIV/0!</v>
      </c>
      <c r="H330" s="12" t="e">
        <f>(COUNTIFS(Sta!$A:$A,$A330,Sta!$L:$L,"&gt;1.5") +COUNTIFS(Sta!$B:$B,$A330,Sta!$L:$L,"&gt;1.5"))/$D330</f>
        <v>#DIV/0!</v>
      </c>
      <c r="I330" s="7" t="e">
        <f>COUNTIFS(Sta!$A:$A,$A330,Sta!$L:$L,"&gt;1.5")/$B330</f>
        <v>#DIV/0!</v>
      </c>
      <c r="J330" s="7" t="e">
        <f>COUNTIFS(Sta!$B:$B,$A330,Sta!$L:$L,"&gt;1.5")/$C330</f>
        <v>#DIV/0!</v>
      </c>
      <c r="K330" s="12" t="e">
        <f>(COUNTIFS(Sta!$A:$A,$A330,Sta!$H:$H,"&gt;0.5") +COUNTIFS(Sta!$B:$B,$A330,Sta!$J:$J,"&gt;0.5"))/$D330</f>
        <v>#DIV/0!</v>
      </c>
      <c r="L330" s="7" t="e">
        <f>COUNTIFS(Sta!$A:$A,$A330,Sta!$H:$H,"&gt;0.5")/$B330</f>
        <v>#DIV/0!</v>
      </c>
      <c r="M330" s="7" t="e">
        <f>COUNTIFS(Sta!$B:$B,$A330,Sta!$J:$J,"&gt;0.5")/$C330</f>
        <v>#DIV/0!</v>
      </c>
      <c r="N330" s="12" t="e">
        <f>(COUNTIFS(Sta!$A:$A,$A330,Sta!$H:$H,"&gt;1.5") +COUNTIFS(Sta!$B:$B,$A330,Sta!$J:$J,"&gt;1.5"))/$D330</f>
        <v>#DIV/0!</v>
      </c>
      <c r="O330" s="7" t="e">
        <f>COUNTIFS(Sta!$A:$A,$A330,Sta!$H:$H,"&gt;1.5")/$B330</f>
        <v>#DIV/0!</v>
      </c>
      <c r="P330" s="7" t="e">
        <f>COUNTIFS(Sta!$B:$B,$A330,Sta!$J:$J,"&gt;1.5")/$C330</f>
        <v>#DIV/0!</v>
      </c>
      <c r="Q330" s="12" t="e">
        <f>(COUNTIFS(Sta!$A:$A,$A330,Sta!$I:$I,"&gt;0.5") +COUNTIFS(Sta!$B:$B,$A330,Sta!$K:$K,"&gt;0.5"))/$D330</f>
        <v>#DIV/0!</v>
      </c>
      <c r="R330" s="7" t="e">
        <f>COUNTIFS(Sta!$A:$A,$A330,Sta!$I:$I,"&gt;0.5")/$B330</f>
        <v>#DIV/0!</v>
      </c>
      <c r="S330" s="7" t="e">
        <f>COUNTIFS(Sta!$B:$B,$A330,Sta!$K:$K,"&gt;0.5")/$C330</f>
        <v>#DIV/0!</v>
      </c>
      <c r="T330" s="12" t="e">
        <f>(COUNTIFS(Sta!$A:$A,$A330,Sta!$I:$I,"&gt;1.5") +COUNTIFS(Sta!$B:$B,$A330,Sta!$K:$K,"&gt;1.5"))/$D330</f>
        <v>#DIV/0!</v>
      </c>
      <c r="U330" s="7" t="e">
        <f>COUNTIFS(Sta!$A:$A,$A330,Sta!$I:$I,"&gt;1.5")/$B330</f>
        <v>#DIV/0!</v>
      </c>
      <c r="V330" s="7" t="e">
        <f>COUNTIFS(Sta!$B:$B,$A330,Sta!$K:$K,"&gt;1.5")/$C330</f>
        <v>#DIV/0!</v>
      </c>
    </row>
    <row r="331" spans="1:22" x14ac:dyDescent="0.3">
      <c r="A331" t="s">
        <v>430</v>
      </c>
      <c r="B331" s="9">
        <f>COUNTIF(Sta!A:A,A331)</f>
        <v>0</v>
      </c>
      <c r="C331" s="4">
        <f>COUNTIF(Sta!B:B,A331)</f>
        <v>0</v>
      </c>
      <c r="D331" s="4">
        <f t="shared" si="10"/>
        <v>0</v>
      </c>
      <c r="E331" s="12" t="e">
        <f>(COUNTIFS(Sta!$A:$A,$A331,Sta!$L:$L,"&gt;0.5") +COUNTIFS(Sta!$B:$B,$A331,Sta!$L:$L,"&gt;0.5"))/$D331</f>
        <v>#DIV/0!</v>
      </c>
      <c r="F331" s="7" t="e">
        <f>COUNTIFS(Sta!$A:$A,$A331,Sta!$L:$L,"&gt;0.5")/$B331</f>
        <v>#DIV/0!</v>
      </c>
      <c r="G331" s="7" t="e">
        <f>COUNTIFS(Sta!$B:$B,$A331,Sta!$L:$L,"&gt;0.5")/$C331</f>
        <v>#DIV/0!</v>
      </c>
      <c r="H331" s="12" t="e">
        <f>(COUNTIFS(Sta!$A:$A,$A331,Sta!$L:$L,"&gt;1.5") +COUNTIFS(Sta!$B:$B,$A331,Sta!$L:$L,"&gt;1.5"))/$D331</f>
        <v>#DIV/0!</v>
      </c>
      <c r="I331" s="7" t="e">
        <f>COUNTIFS(Sta!$A:$A,$A331,Sta!$L:$L,"&gt;1.5")/$B331</f>
        <v>#DIV/0!</v>
      </c>
      <c r="J331" s="7" t="e">
        <f>COUNTIFS(Sta!$B:$B,$A331,Sta!$L:$L,"&gt;1.5")/$C331</f>
        <v>#DIV/0!</v>
      </c>
      <c r="K331" s="12" t="e">
        <f>(COUNTIFS(Sta!$A:$A,$A331,Sta!$H:$H,"&gt;0.5") +COUNTIFS(Sta!$B:$B,$A331,Sta!$J:$J,"&gt;0.5"))/$D331</f>
        <v>#DIV/0!</v>
      </c>
      <c r="L331" s="7" t="e">
        <f>COUNTIFS(Sta!$A:$A,$A331,Sta!$H:$H,"&gt;0.5")/$B331</f>
        <v>#DIV/0!</v>
      </c>
      <c r="M331" s="7" t="e">
        <f>COUNTIFS(Sta!$B:$B,$A331,Sta!$J:$J,"&gt;0.5")/$C331</f>
        <v>#DIV/0!</v>
      </c>
      <c r="N331" s="12" t="e">
        <f>(COUNTIFS(Sta!$A:$A,$A331,Sta!$H:$H,"&gt;1.5") +COUNTIFS(Sta!$B:$B,$A331,Sta!$J:$J,"&gt;1.5"))/$D331</f>
        <v>#DIV/0!</v>
      </c>
      <c r="O331" s="7" t="e">
        <f>COUNTIFS(Sta!$A:$A,$A331,Sta!$H:$H,"&gt;1.5")/$B331</f>
        <v>#DIV/0!</v>
      </c>
      <c r="P331" s="7" t="e">
        <f>COUNTIFS(Sta!$B:$B,$A331,Sta!$J:$J,"&gt;1.5")/$C331</f>
        <v>#DIV/0!</v>
      </c>
      <c r="Q331" s="12" t="e">
        <f>(COUNTIFS(Sta!$A:$A,$A331,Sta!$I:$I,"&gt;0.5") +COUNTIFS(Sta!$B:$B,$A331,Sta!$K:$K,"&gt;0.5"))/$D331</f>
        <v>#DIV/0!</v>
      </c>
      <c r="R331" s="7" t="e">
        <f>COUNTIFS(Sta!$A:$A,$A331,Sta!$I:$I,"&gt;0.5")/$B331</f>
        <v>#DIV/0!</v>
      </c>
      <c r="S331" s="7" t="e">
        <f>COUNTIFS(Sta!$B:$B,$A331,Sta!$K:$K,"&gt;0.5")/$C331</f>
        <v>#DIV/0!</v>
      </c>
      <c r="T331" s="12" t="e">
        <f>(COUNTIFS(Sta!$A:$A,$A331,Sta!$I:$I,"&gt;1.5") +COUNTIFS(Sta!$B:$B,$A331,Sta!$K:$K,"&gt;1.5"))/$D331</f>
        <v>#DIV/0!</v>
      </c>
      <c r="U331" s="7" t="e">
        <f>COUNTIFS(Sta!$A:$A,$A331,Sta!$I:$I,"&gt;1.5")/$B331</f>
        <v>#DIV/0!</v>
      </c>
      <c r="V331" s="7" t="e">
        <f>COUNTIFS(Sta!$B:$B,$A331,Sta!$K:$K,"&gt;1.5")/$C331</f>
        <v>#DIV/0!</v>
      </c>
    </row>
    <row r="332" spans="1:22" x14ac:dyDescent="0.3">
      <c r="A332" t="s">
        <v>448</v>
      </c>
      <c r="B332" s="9">
        <f>COUNTIF(Sta!A:A,A332)</f>
        <v>0</v>
      </c>
      <c r="C332" s="4">
        <f>COUNTIF(Sta!B:B,A332)</f>
        <v>0</v>
      </c>
      <c r="D332" s="4">
        <f t="shared" si="10"/>
        <v>0</v>
      </c>
      <c r="E332" s="12" t="e">
        <f>(COUNTIFS(Sta!$A:$A,$A332,Sta!$L:$L,"&gt;0.5") +COUNTIFS(Sta!$B:$B,$A332,Sta!$L:$L,"&gt;0.5"))/$D332</f>
        <v>#DIV/0!</v>
      </c>
      <c r="F332" s="7" t="e">
        <f>COUNTIFS(Sta!$A:$A,$A332,Sta!$L:$L,"&gt;0.5")/$B332</f>
        <v>#DIV/0!</v>
      </c>
      <c r="G332" s="7" t="e">
        <f>COUNTIFS(Sta!$B:$B,$A332,Sta!$L:$L,"&gt;0.5")/$C332</f>
        <v>#DIV/0!</v>
      </c>
      <c r="H332" s="12" t="e">
        <f>(COUNTIFS(Sta!$A:$A,$A332,Sta!$L:$L,"&gt;1.5") +COUNTIFS(Sta!$B:$B,$A332,Sta!$L:$L,"&gt;1.5"))/$D332</f>
        <v>#DIV/0!</v>
      </c>
      <c r="I332" s="7" t="e">
        <f>COUNTIFS(Sta!$A:$A,$A332,Sta!$L:$L,"&gt;1.5")/$B332</f>
        <v>#DIV/0!</v>
      </c>
      <c r="J332" s="7" t="e">
        <f>COUNTIFS(Sta!$B:$B,$A332,Sta!$L:$L,"&gt;1.5")/$C332</f>
        <v>#DIV/0!</v>
      </c>
      <c r="K332" s="12" t="e">
        <f>(COUNTIFS(Sta!$A:$A,$A332,Sta!$H:$H,"&gt;0.5") +COUNTIFS(Sta!$B:$B,$A332,Sta!$J:$J,"&gt;0.5"))/$D332</f>
        <v>#DIV/0!</v>
      </c>
      <c r="L332" s="7" t="e">
        <f>COUNTIFS(Sta!$A:$A,$A332,Sta!$H:$H,"&gt;0.5")/$B332</f>
        <v>#DIV/0!</v>
      </c>
      <c r="M332" s="7" t="e">
        <f>COUNTIFS(Sta!$B:$B,$A332,Sta!$J:$J,"&gt;0.5")/$C332</f>
        <v>#DIV/0!</v>
      </c>
      <c r="N332" s="12" t="e">
        <f>(COUNTIFS(Sta!$A:$A,$A332,Sta!$H:$H,"&gt;1.5") +COUNTIFS(Sta!$B:$B,$A332,Sta!$J:$J,"&gt;1.5"))/$D332</f>
        <v>#DIV/0!</v>
      </c>
      <c r="O332" s="7" t="e">
        <f>COUNTIFS(Sta!$A:$A,$A332,Sta!$H:$H,"&gt;1.5")/$B332</f>
        <v>#DIV/0!</v>
      </c>
      <c r="P332" s="7" t="e">
        <f>COUNTIFS(Sta!$B:$B,$A332,Sta!$J:$J,"&gt;1.5")/$C332</f>
        <v>#DIV/0!</v>
      </c>
      <c r="Q332" s="12" t="e">
        <f>(COUNTIFS(Sta!$A:$A,$A332,Sta!$I:$I,"&gt;0.5") +COUNTIFS(Sta!$B:$B,$A332,Sta!$K:$K,"&gt;0.5"))/$D332</f>
        <v>#DIV/0!</v>
      </c>
      <c r="R332" s="7" t="e">
        <f>COUNTIFS(Sta!$A:$A,$A332,Sta!$I:$I,"&gt;0.5")/$B332</f>
        <v>#DIV/0!</v>
      </c>
      <c r="S332" s="7" t="e">
        <f>COUNTIFS(Sta!$B:$B,$A332,Sta!$K:$K,"&gt;0.5")/$C332</f>
        <v>#DIV/0!</v>
      </c>
      <c r="T332" s="12" t="e">
        <f>(COUNTIFS(Sta!$A:$A,$A332,Sta!$I:$I,"&gt;1.5") +COUNTIFS(Sta!$B:$B,$A332,Sta!$K:$K,"&gt;1.5"))/$D332</f>
        <v>#DIV/0!</v>
      </c>
      <c r="U332" s="7" t="e">
        <f>COUNTIFS(Sta!$A:$A,$A332,Sta!$I:$I,"&gt;1.5")/$B332</f>
        <v>#DIV/0!</v>
      </c>
      <c r="V332" s="7" t="e">
        <f>COUNTIFS(Sta!$B:$B,$A332,Sta!$K:$K,"&gt;1.5")/$C332</f>
        <v>#DIV/0!</v>
      </c>
    </row>
    <row r="333" spans="1:22" x14ac:dyDescent="0.3">
      <c r="A333" t="s">
        <v>432</v>
      </c>
      <c r="B333" s="9">
        <f>COUNTIF(Sta!A:A,A333)</f>
        <v>0</v>
      </c>
      <c r="C333" s="4">
        <f>COUNTIF(Sta!B:B,A333)</f>
        <v>0</v>
      </c>
      <c r="D333" s="4">
        <f t="shared" si="10"/>
        <v>0</v>
      </c>
      <c r="E333" s="12" t="e">
        <f>(COUNTIFS(Sta!$A:$A,$A333,Sta!$L:$L,"&gt;0.5") +COUNTIFS(Sta!$B:$B,$A333,Sta!$L:$L,"&gt;0.5"))/$D333</f>
        <v>#DIV/0!</v>
      </c>
      <c r="F333" s="7" t="e">
        <f>COUNTIFS(Sta!$A:$A,$A333,Sta!$L:$L,"&gt;0.5")/$B333</f>
        <v>#DIV/0!</v>
      </c>
      <c r="G333" s="7" t="e">
        <f>COUNTIFS(Sta!$B:$B,$A333,Sta!$L:$L,"&gt;0.5")/$C333</f>
        <v>#DIV/0!</v>
      </c>
      <c r="H333" s="12" t="e">
        <f>(COUNTIFS(Sta!$A:$A,$A333,Sta!$L:$L,"&gt;1.5") +COUNTIFS(Sta!$B:$B,$A333,Sta!$L:$L,"&gt;1.5"))/$D333</f>
        <v>#DIV/0!</v>
      </c>
      <c r="I333" s="7" t="e">
        <f>COUNTIFS(Sta!$A:$A,$A333,Sta!$L:$L,"&gt;1.5")/$B333</f>
        <v>#DIV/0!</v>
      </c>
      <c r="J333" s="7" t="e">
        <f>COUNTIFS(Sta!$B:$B,$A333,Sta!$L:$L,"&gt;1.5")/$C333</f>
        <v>#DIV/0!</v>
      </c>
      <c r="K333" s="12" t="e">
        <f>(COUNTIFS(Sta!$A:$A,$A333,Sta!$H:$H,"&gt;0.5") +COUNTIFS(Sta!$B:$B,$A333,Sta!$J:$J,"&gt;0.5"))/$D333</f>
        <v>#DIV/0!</v>
      </c>
      <c r="L333" s="7" t="e">
        <f>COUNTIFS(Sta!$A:$A,$A333,Sta!$H:$H,"&gt;0.5")/$B333</f>
        <v>#DIV/0!</v>
      </c>
      <c r="M333" s="7" t="e">
        <f>COUNTIFS(Sta!$B:$B,$A333,Sta!$J:$J,"&gt;0.5")/$C333</f>
        <v>#DIV/0!</v>
      </c>
      <c r="N333" s="12" t="e">
        <f>(COUNTIFS(Sta!$A:$A,$A333,Sta!$H:$H,"&gt;1.5") +COUNTIFS(Sta!$B:$B,$A333,Sta!$J:$J,"&gt;1.5"))/$D333</f>
        <v>#DIV/0!</v>
      </c>
      <c r="O333" s="7" t="e">
        <f>COUNTIFS(Sta!$A:$A,$A333,Sta!$H:$H,"&gt;1.5")/$B333</f>
        <v>#DIV/0!</v>
      </c>
      <c r="P333" s="7" t="e">
        <f>COUNTIFS(Sta!$B:$B,$A333,Sta!$J:$J,"&gt;1.5")/$C333</f>
        <v>#DIV/0!</v>
      </c>
      <c r="Q333" s="12" t="e">
        <f>(COUNTIFS(Sta!$A:$A,$A333,Sta!$I:$I,"&gt;0.5") +COUNTIFS(Sta!$B:$B,$A333,Sta!$K:$K,"&gt;0.5"))/$D333</f>
        <v>#DIV/0!</v>
      </c>
      <c r="R333" s="7" t="e">
        <f>COUNTIFS(Sta!$A:$A,$A333,Sta!$I:$I,"&gt;0.5")/$B333</f>
        <v>#DIV/0!</v>
      </c>
      <c r="S333" s="7" t="e">
        <f>COUNTIFS(Sta!$B:$B,$A333,Sta!$K:$K,"&gt;0.5")/$C333</f>
        <v>#DIV/0!</v>
      </c>
      <c r="T333" s="12" t="e">
        <f>(COUNTIFS(Sta!$A:$A,$A333,Sta!$I:$I,"&gt;1.5") +COUNTIFS(Sta!$B:$B,$A333,Sta!$K:$K,"&gt;1.5"))/$D333</f>
        <v>#DIV/0!</v>
      </c>
      <c r="U333" s="7" t="e">
        <f>COUNTIFS(Sta!$A:$A,$A333,Sta!$I:$I,"&gt;1.5")/$B333</f>
        <v>#DIV/0!</v>
      </c>
      <c r="V333" s="7" t="e">
        <f>COUNTIFS(Sta!$B:$B,$A333,Sta!$K:$K,"&gt;1.5")/$C333</f>
        <v>#DIV/0!</v>
      </c>
    </row>
    <row r="334" spans="1:22" x14ac:dyDescent="0.3">
      <c r="A334" t="s">
        <v>416</v>
      </c>
      <c r="B334" s="9">
        <f>COUNTIF(Sta!A:A,A334)</f>
        <v>0</v>
      </c>
      <c r="C334" s="4">
        <f>COUNTIF(Sta!B:B,A334)</f>
        <v>0</v>
      </c>
      <c r="D334" s="4">
        <f t="shared" si="10"/>
        <v>0</v>
      </c>
      <c r="E334" s="12" t="e">
        <f>(COUNTIFS(Sta!$A:$A,$A334,Sta!$L:$L,"&gt;0.5") +COUNTIFS(Sta!$B:$B,$A334,Sta!$L:$L,"&gt;0.5"))/$D334</f>
        <v>#DIV/0!</v>
      </c>
      <c r="F334" s="7" t="e">
        <f>COUNTIFS(Sta!$A:$A,$A334,Sta!$L:$L,"&gt;0.5")/$B334</f>
        <v>#DIV/0!</v>
      </c>
      <c r="G334" s="7" t="e">
        <f>COUNTIFS(Sta!$B:$B,$A334,Sta!$L:$L,"&gt;0.5")/$C334</f>
        <v>#DIV/0!</v>
      </c>
      <c r="H334" s="12" t="e">
        <f>(COUNTIFS(Sta!$A:$A,$A334,Sta!$L:$L,"&gt;1.5") +COUNTIFS(Sta!$B:$B,$A334,Sta!$L:$L,"&gt;1.5"))/$D334</f>
        <v>#DIV/0!</v>
      </c>
      <c r="I334" s="7" t="e">
        <f>COUNTIFS(Sta!$A:$A,$A334,Sta!$L:$L,"&gt;1.5")/$B334</f>
        <v>#DIV/0!</v>
      </c>
      <c r="J334" s="7" t="e">
        <f>COUNTIFS(Sta!$B:$B,$A334,Sta!$L:$L,"&gt;1.5")/$C334</f>
        <v>#DIV/0!</v>
      </c>
      <c r="K334" s="12" t="e">
        <f>(COUNTIFS(Sta!$A:$A,$A334,Sta!$H:$H,"&gt;0.5") +COUNTIFS(Sta!$B:$B,$A334,Sta!$J:$J,"&gt;0.5"))/$D334</f>
        <v>#DIV/0!</v>
      </c>
      <c r="L334" s="7" t="e">
        <f>COUNTIFS(Sta!$A:$A,$A334,Sta!$H:$H,"&gt;0.5")/$B334</f>
        <v>#DIV/0!</v>
      </c>
      <c r="M334" s="7" t="e">
        <f>COUNTIFS(Sta!$B:$B,$A334,Sta!$J:$J,"&gt;0.5")/$C334</f>
        <v>#DIV/0!</v>
      </c>
      <c r="N334" s="12" t="e">
        <f>(COUNTIFS(Sta!$A:$A,$A334,Sta!$H:$H,"&gt;1.5") +COUNTIFS(Sta!$B:$B,$A334,Sta!$J:$J,"&gt;1.5"))/$D334</f>
        <v>#DIV/0!</v>
      </c>
      <c r="O334" s="7" t="e">
        <f>COUNTIFS(Sta!$A:$A,$A334,Sta!$H:$H,"&gt;1.5")/$B334</f>
        <v>#DIV/0!</v>
      </c>
      <c r="P334" s="7" t="e">
        <f>COUNTIFS(Sta!$B:$B,$A334,Sta!$J:$J,"&gt;1.5")/$C334</f>
        <v>#DIV/0!</v>
      </c>
      <c r="Q334" s="12" t="e">
        <f>(COUNTIFS(Sta!$A:$A,$A334,Sta!$I:$I,"&gt;0.5") +COUNTIFS(Sta!$B:$B,$A334,Sta!$K:$K,"&gt;0.5"))/$D334</f>
        <v>#DIV/0!</v>
      </c>
      <c r="R334" s="7" t="e">
        <f>COUNTIFS(Sta!$A:$A,$A334,Sta!$I:$I,"&gt;0.5")/$B334</f>
        <v>#DIV/0!</v>
      </c>
      <c r="S334" s="7" t="e">
        <f>COUNTIFS(Sta!$B:$B,$A334,Sta!$K:$K,"&gt;0.5")/$C334</f>
        <v>#DIV/0!</v>
      </c>
      <c r="T334" s="12" t="e">
        <f>(COUNTIFS(Sta!$A:$A,$A334,Sta!$I:$I,"&gt;1.5") +COUNTIFS(Sta!$B:$B,$A334,Sta!$K:$K,"&gt;1.5"))/$D334</f>
        <v>#DIV/0!</v>
      </c>
      <c r="U334" s="7" t="e">
        <f>COUNTIFS(Sta!$A:$A,$A334,Sta!$I:$I,"&gt;1.5")/$B334</f>
        <v>#DIV/0!</v>
      </c>
      <c r="V334" s="7" t="e">
        <f>COUNTIFS(Sta!$B:$B,$A334,Sta!$K:$K,"&gt;1.5")/$C334</f>
        <v>#DIV/0!</v>
      </c>
    </row>
    <row r="335" spans="1:22" x14ac:dyDescent="0.3">
      <c r="A335" t="s">
        <v>449</v>
      </c>
      <c r="B335" s="9">
        <f>COUNTIF(Sta!A:A,A335)</f>
        <v>0</v>
      </c>
      <c r="C335" s="4">
        <f>COUNTIF(Sta!B:B,A335)</f>
        <v>0</v>
      </c>
      <c r="D335" s="4">
        <f t="shared" si="10"/>
        <v>0</v>
      </c>
      <c r="E335" s="12" t="e">
        <f>(COUNTIFS(Sta!$A:$A,$A335,Sta!$L:$L,"&gt;0.5") +COUNTIFS(Sta!$B:$B,$A335,Sta!$L:$L,"&gt;0.5"))/$D335</f>
        <v>#DIV/0!</v>
      </c>
      <c r="F335" s="7" t="e">
        <f>COUNTIFS(Sta!$A:$A,$A335,Sta!$L:$L,"&gt;0.5")/$B335</f>
        <v>#DIV/0!</v>
      </c>
      <c r="G335" s="7" t="e">
        <f>COUNTIFS(Sta!$B:$B,$A335,Sta!$L:$L,"&gt;0.5")/$C335</f>
        <v>#DIV/0!</v>
      </c>
      <c r="H335" s="12" t="e">
        <f>(COUNTIFS(Sta!$A:$A,$A335,Sta!$L:$L,"&gt;1.5") +COUNTIFS(Sta!$B:$B,$A335,Sta!$L:$L,"&gt;1.5"))/$D335</f>
        <v>#DIV/0!</v>
      </c>
      <c r="I335" s="7" t="e">
        <f>COUNTIFS(Sta!$A:$A,$A335,Sta!$L:$L,"&gt;1.5")/$B335</f>
        <v>#DIV/0!</v>
      </c>
      <c r="J335" s="7" t="e">
        <f>COUNTIFS(Sta!$B:$B,$A335,Sta!$L:$L,"&gt;1.5")/$C335</f>
        <v>#DIV/0!</v>
      </c>
      <c r="K335" s="12" t="e">
        <f>(COUNTIFS(Sta!$A:$A,$A335,Sta!$H:$H,"&gt;0.5") +COUNTIFS(Sta!$B:$B,$A335,Sta!$J:$J,"&gt;0.5"))/$D335</f>
        <v>#DIV/0!</v>
      </c>
      <c r="L335" s="7" t="e">
        <f>COUNTIFS(Sta!$A:$A,$A335,Sta!$H:$H,"&gt;0.5")/$B335</f>
        <v>#DIV/0!</v>
      </c>
      <c r="M335" s="7" t="e">
        <f>COUNTIFS(Sta!$B:$B,$A335,Sta!$J:$J,"&gt;0.5")/$C335</f>
        <v>#DIV/0!</v>
      </c>
      <c r="N335" s="12" t="e">
        <f>(COUNTIFS(Sta!$A:$A,$A335,Sta!$H:$H,"&gt;1.5") +COUNTIFS(Sta!$B:$B,$A335,Sta!$J:$J,"&gt;1.5"))/$D335</f>
        <v>#DIV/0!</v>
      </c>
      <c r="O335" s="7" t="e">
        <f>COUNTIFS(Sta!$A:$A,$A335,Sta!$H:$H,"&gt;1.5")/$B335</f>
        <v>#DIV/0!</v>
      </c>
      <c r="P335" s="7" t="e">
        <f>COUNTIFS(Sta!$B:$B,$A335,Sta!$J:$J,"&gt;1.5")/$C335</f>
        <v>#DIV/0!</v>
      </c>
      <c r="Q335" s="12" t="e">
        <f>(COUNTIFS(Sta!$A:$A,$A335,Sta!$I:$I,"&gt;0.5") +COUNTIFS(Sta!$B:$B,$A335,Sta!$K:$K,"&gt;0.5"))/$D335</f>
        <v>#DIV/0!</v>
      </c>
      <c r="R335" s="7" t="e">
        <f>COUNTIFS(Sta!$A:$A,$A335,Sta!$I:$I,"&gt;0.5")/$B335</f>
        <v>#DIV/0!</v>
      </c>
      <c r="S335" s="7" t="e">
        <f>COUNTIFS(Sta!$B:$B,$A335,Sta!$K:$K,"&gt;0.5")/$C335</f>
        <v>#DIV/0!</v>
      </c>
      <c r="T335" s="12" t="e">
        <f>(COUNTIFS(Sta!$A:$A,$A335,Sta!$I:$I,"&gt;1.5") +COUNTIFS(Sta!$B:$B,$A335,Sta!$K:$K,"&gt;1.5"))/$D335</f>
        <v>#DIV/0!</v>
      </c>
      <c r="U335" s="7" t="e">
        <f>COUNTIFS(Sta!$A:$A,$A335,Sta!$I:$I,"&gt;1.5")/$B335</f>
        <v>#DIV/0!</v>
      </c>
      <c r="V335" s="7" t="e">
        <f>COUNTIFS(Sta!$B:$B,$A335,Sta!$K:$K,"&gt;1.5")/$C335</f>
        <v>#DIV/0!</v>
      </c>
    </row>
    <row r="336" spans="1:22" x14ac:dyDescent="0.3">
      <c r="A336" t="s">
        <v>426</v>
      </c>
      <c r="B336" s="9">
        <f>COUNTIF(Sta!A:A,A336)</f>
        <v>0</v>
      </c>
      <c r="C336" s="4">
        <f>COUNTIF(Sta!B:B,A336)</f>
        <v>0</v>
      </c>
      <c r="D336" s="4">
        <f t="shared" si="10"/>
        <v>0</v>
      </c>
      <c r="E336" s="12" t="e">
        <f>(COUNTIFS(Sta!$A:$A,$A336,Sta!$L:$L,"&gt;0.5") +COUNTIFS(Sta!$B:$B,$A336,Sta!$L:$L,"&gt;0.5"))/$D336</f>
        <v>#DIV/0!</v>
      </c>
      <c r="F336" s="7" t="e">
        <f>COUNTIFS(Sta!$A:$A,$A336,Sta!$L:$L,"&gt;0.5")/$B336</f>
        <v>#DIV/0!</v>
      </c>
      <c r="G336" s="7" t="e">
        <f>COUNTIFS(Sta!$B:$B,$A336,Sta!$L:$L,"&gt;0.5")/$C336</f>
        <v>#DIV/0!</v>
      </c>
      <c r="H336" s="12" t="e">
        <f>(COUNTIFS(Sta!$A:$A,$A336,Sta!$L:$L,"&gt;1.5") +COUNTIFS(Sta!$B:$B,$A336,Sta!$L:$L,"&gt;1.5"))/$D336</f>
        <v>#DIV/0!</v>
      </c>
      <c r="I336" s="7" t="e">
        <f>COUNTIFS(Sta!$A:$A,$A336,Sta!$L:$L,"&gt;1.5")/$B336</f>
        <v>#DIV/0!</v>
      </c>
      <c r="J336" s="7" t="e">
        <f>COUNTIFS(Sta!$B:$B,$A336,Sta!$L:$L,"&gt;1.5")/$C336</f>
        <v>#DIV/0!</v>
      </c>
      <c r="K336" s="12" t="e">
        <f>(COUNTIFS(Sta!$A:$A,$A336,Sta!$H:$H,"&gt;0.5") +COUNTIFS(Sta!$B:$B,$A336,Sta!$J:$J,"&gt;0.5"))/$D336</f>
        <v>#DIV/0!</v>
      </c>
      <c r="L336" s="7" t="e">
        <f>COUNTIFS(Sta!$A:$A,$A336,Sta!$H:$H,"&gt;0.5")/$B336</f>
        <v>#DIV/0!</v>
      </c>
      <c r="M336" s="7" t="e">
        <f>COUNTIFS(Sta!$B:$B,$A336,Sta!$J:$J,"&gt;0.5")/$C336</f>
        <v>#DIV/0!</v>
      </c>
      <c r="N336" s="12" t="e">
        <f>(COUNTIFS(Sta!$A:$A,$A336,Sta!$H:$H,"&gt;1.5") +COUNTIFS(Sta!$B:$B,$A336,Sta!$J:$J,"&gt;1.5"))/$D336</f>
        <v>#DIV/0!</v>
      </c>
      <c r="O336" s="7" t="e">
        <f>COUNTIFS(Sta!$A:$A,$A336,Sta!$H:$H,"&gt;1.5")/$B336</f>
        <v>#DIV/0!</v>
      </c>
      <c r="P336" s="7" t="e">
        <f>COUNTIFS(Sta!$B:$B,$A336,Sta!$J:$J,"&gt;1.5")/$C336</f>
        <v>#DIV/0!</v>
      </c>
      <c r="Q336" s="12" t="e">
        <f>(COUNTIFS(Sta!$A:$A,$A336,Sta!$I:$I,"&gt;0.5") +COUNTIFS(Sta!$B:$B,$A336,Sta!$K:$K,"&gt;0.5"))/$D336</f>
        <v>#DIV/0!</v>
      </c>
      <c r="R336" s="7" t="e">
        <f>COUNTIFS(Sta!$A:$A,$A336,Sta!$I:$I,"&gt;0.5")/$B336</f>
        <v>#DIV/0!</v>
      </c>
      <c r="S336" s="7" t="e">
        <f>COUNTIFS(Sta!$B:$B,$A336,Sta!$K:$K,"&gt;0.5")/$C336</f>
        <v>#DIV/0!</v>
      </c>
      <c r="T336" s="12" t="e">
        <f>(COUNTIFS(Sta!$A:$A,$A336,Sta!$I:$I,"&gt;1.5") +COUNTIFS(Sta!$B:$B,$A336,Sta!$K:$K,"&gt;1.5"))/$D336</f>
        <v>#DIV/0!</v>
      </c>
      <c r="U336" s="7" t="e">
        <f>COUNTIFS(Sta!$A:$A,$A336,Sta!$I:$I,"&gt;1.5")/$B336</f>
        <v>#DIV/0!</v>
      </c>
      <c r="V336" s="7" t="e">
        <f>COUNTIFS(Sta!$B:$B,$A336,Sta!$K:$K,"&gt;1.5")/$C336</f>
        <v>#DIV/0!</v>
      </c>
    </row>
    <row r="337" spans="1:22" x14ac:dyDescent="0.3">
      <c r="A337" t="s">
        <v>434</v>
      </c>
      <c r="B337" s="9">
        <f>COUNTIF(Sta!A:A,A337)</f>
        <v>0</v>
      </c>
      <c r="C337" s="4">
        <f>COUNTIF(Sta!B:B,A337)</f>
        <v>0</v>
      </c>
      <c r="D337" s="4">
        <f t="shared" si="10"/>
        <v>0</v>
      </c>
      <c r="E337" s="12" t="e">
        <f>(COUNTIFS(Sta!$A:$A,$A337,Sta!$L:$L,"&gt;0.5") +COUNTIFS(Sta!$B:$B,$A337,Sta!$L:$L,"&gt;0.5"))/$D337</f>
        <v>#DIV/0!</v>
      </c>
      <c r="F337" s="7" t="e">
        <f>COUNTIFS(Sta!$A:$A,$A337,Sta!$L:$L,"&gt;0.5")/$B337</f>
        <v>#DIV/0!</v>
      </c>
      <c r="G337" s="7" t="e">
        <f>COUNTIFS(Sta!$B:$B,$A337,Sta!$L:$L,"&gt;0.5")/$C337</f>
        <v>#DIV/0!</v>
      </c>
      <c r="H337" s="12" t="e">
        <f>(COUNTIFS(Sta!$A:$A,$A337,Sta!$L:$L,"&gt;1.5") +COUNTIFS(Sta!$B:$B,$A337,Sta!$L:$L,"&gt;1.5"))/$D337</f>
        <v>#DIV/0!</v>
      </c>
      <c r="I337" s="7" t="e">
        <f>COUNTIFS(Sta!$A:$A,$A337,Sta!$L:$L,"&gt;1.5")/$B337</f>
        <v>#DIV/0!</v>
      </c>
      <c r="J337" s="7" t="e">
        <f>COUNTIFS(Sta!$B:$B,$A337,Sta!$L:$L,"&gt;1.5")/$C337</f>
        <v>#DIV/0!</v>
      </c>
      <c r="K337" s="12" t="e">
        <f>(COUNTIFS(Sta!$A:$A,$A337,Sta!$H:$H,"&gt;0.5") +COUNTIFS(Sta!$B:$B,$A337,Sta!$J:$J,"&gt;0.5"))/$D337</f>
        <v>#DIV/0!</v>
      </c>
      <c r="L337" s="7" t="e">
        <f>COUNTIFS(Sta!$A:$A,$A337,Sta!$H:$H,"&gt;0.5")/$B337</f>
        <v>#DIV/0!</v>
      </c>
      <c r="M337" s="7" t="e">
        <f>COUNTIFS(Sta!$B:$B,$A337,Sta!$J:$J,"&gt;0.5")/$C337</f>
        <v>#DIV/0!</v>
      </c>
      <c r="N337" s="12" t="e">
        <f>(COUNTIFS(Sta!$A:$A,$A337,Sta!$H:$H,"&gt;1.5") +COUNTIFS(Sta!$B:$B,$A337,Sta!$J:$J,"&gt;1.5"))/$D337</f>
        <v>#DIV/0!</v>
      </c>
      <c r="O337" s="7" t="e">
        <f>COUNTIFS(Sta!$A:$A,$A337,Sta!$H:$H,"&gt;1.5")/$B337</f>
        <v>#DIV/0!</v>
      </c>
      <c r="P337" s="7" t="e">
        <f>COUNTIFS(Sta!$B:$B,$A337,Sta!$J:$J,"&gt;1.5")/$C337</f>
        <v>#DIV/0!</v>
      </c>
      <c r="Q337" s="12" t="e">
        <f>(COUNTIFS(Sta!$A:$A,$A337,Sta!$I:$I,"&gt;0.5") +COUNTIFS(Sta!$B:$B,$A337,Sta!$K:$K,"&gt;0.5"))/$D337</f>
        <v>#DIV/0!</v>
      </c>
      <c r="R337" s="7" t="e">
        <f>COUNTIFS(Sta!$A:$A,$A337,Sta!$I:$I,"&gt;0.5")/$B337</f>
        <v>#DIV/0!</v>
      </c>
      <c r="S337" s="7" t="e">
        <f>COUNTIFS(Sta!$B:$B,$A337,Sta!$K:$K,"&gt;0.5")/$C337</f>
        <v>#DIV/0!</v>
      </c>
      <c r="T337" s="12" t="e">
        <f>(COUNTIFS(Sta!$A:$A,$A337,Sta!$I:$I,"&gt;1.5") +COUNTIFS(Sta!$B:$B,$A337,Sta!$K:$K,"&gt;1.5"))/$D337</f>
        <v>#DIV/0!</v>
      </c>
      <c r="U337" s="7" t="e">
        <f>COUNTIFS(Sta!$A:$A,$A337,Sta!$I:$I,"&gt;1.5")/$B337</f>
        <v>#DIV/0!</v>
      </c>
      <c r="V337" s="7" t="e">
        <f>COUNTIFS(Sta!$B:$B,$A337,Sta!$K:$K,"&gt;1.5")/$C337</f>
        <v>#DIV/0!</v>
      </c>
    </row>
    <row r="338" spans="1:22" x14ac:dyDescent="0.3">
      <c r="A338" t="s">
        <v>435</v>
      </c>
      <c r="B338" s="9">
        <f>COUNTIF(Sta!A:A,A338)</f>
        <v>0</v>
      </c>
      <c r="C338" s="4">
        <f>COUNTIF(Sta!B:B,A338)</f>
        <v>0</v>
      </c>
      <c r="D338" s="4">
        <f t="shared" si="10"/>
        <v>0</v>
      </c>
      <c r="E338" s="12" t="e">
        <f>(COUNTIFS(Sta!$A:$A,$A338,Sta!$L:$L,"&gt;0.5") +COUNTIFS(Sta!$B:$B,$A338,Sta!$L:$L,"&gt;0.5"))/$D338</f>
        <v>#DIV/0!</v>
      </c>
      <c r="F338" s="7" t="e">
        <f>COUNTIFS(Sta!$A:$A,$A338,Sta!$L:$L,"&gt;0.5")/$B338</f>
        <v>#DIV/0!</v>
      </c>
      <c r="G338" s="7" t="e">
        <f>COUNTIFS(Sta!$B:$B,$A338,Sta!$L:$L,"&gt;0.5")/$C338</f>
        <v>#DIV/0!</v>
      </c>
      <c r="H338" s="12" t="e">
        <f>(COUNTIFS(Sta!$A:$A,$A338,Sta!$L:$L,"&gt;1.5") +COUNTIFS(Sta!$B:$B,$A338,Sta!$L:$L,"&gt;1.5"))/$D338</f>
        <v>#DIV/0!</v>
      </c>
      <c r="I338" s="7" t="e">
        <f>COUNTIFS(Sta!$A:$A,$A338,Sta!$L:$L,"&gt;1.5")/$B338</f>
        <v>#DIV/0!</v>
      </c>
      <c r="J338" s="7" t="e">
        <f>COUNTIFS(Sta!$B:$B,$A338,Sta!$L:$L,"&gt;1.5")/$C338</f>
        <v>#DIV/0!</v>
      </c>
      <c r="K338" s="12" t="e">
        <f>(COUNTIFS(Sta!$A:$A,$A338,Sta!$H:$H,"&gt;0.5") +COUNTIFS(Sta!$B:$B,$A338,Sta!$J:$J,"&gt;0.5"))/$D338</f>
        <v>#DIV/0!</v>
      </c>
      <c r="L338" s="7" t="e">
        <f>COUNTIFS(Sta!$A:$A,$A338,Sta!$H:$H,"&gt;0.5")/$B338</f>
        <v>#DIV/0!</v>
      </c>
      <c r="M338" s="7" t="e">
        <f>COUNTIFS(Sta!$B:$B,$A338,Sta!$J:$J,"&gt;0.5")/$C338</f>
        <v>#DIV/0!</v>
      </c>
      <c r="N338" s="12" t="e">
        <f>(COUNTIFS(Sta!$A:$A,$A338,Sta!$H:$H,"&gt;1.5") +COUNTIFS(Sta!$B:$B,$A338,Sta!$J:$J,"&gt;1.5"))/$D338</f>
        <v>#DIV/0!</v>
      </c>
      <c r="O338" s="7" t="e">
        <f>COUNTIFS(Sta!$A:$A,$A338,Sta!$H:$H,"&gt;1.5")/$B338</f>
        <v>#DIV/0!</v>
      </c>
      <c r="P338" s="7" t="e">
        <f>COUNTIFS(Sta!$B:$B,$A338,Sta!$J:$J,"&gt;1.5")/$C338</f>
        <v>#DIV/0!</v>
      </c>
      <c r="Q338" s="12" t="e">
        <f>(COUNTIFS(Sta!$A:$A,$A338,Sta!$I:$I,"&gt;0.5") +COUNTIFS(Sta!$B:$B,$A338,Sta!$K:$K,"&gt;0.5"))/$D338</f>
        <v>#DIV/0!</v>
      </c>
      <c r="R338" s="7" t="e">
        <f>COUNTIFS(Sta!$A:$A,$A338,Sta!$I:$I,"&gt;0.5")/$B338</f>
        <v>#DIV/0!</v>
      </c>
      <c r="S338" s="7" t="e">
        <f>COUNTIFS(Sta!$B:$B,$A338,Sta!$K:$K,"&gt;0.5")/$C338</f>
        <v>#DIV/0!</v>
      </c>
      <c r="T338" s="12" t="e">
        <f>(COUNTIFS(Sta!$A:$A,$A338,Sta!$I:$I,"&gt;1.5") +COUNTIFS(Sta!$B:$B,$A338,Sta!$K:$K,"&gt;1.5"))/$D338</f>
        <v>#DIV/0!</v>
      </c>
      <c r="U338" s="7" t="e">
        <f>COUNTIFS(Sta!$A:$A,$A338,Sta!$I:$I,"&gt;1.5")/$B338</f>
        <v>#DIV/0!</v>
      </c>
      <c r="V338" s="7" t="e">
        <f>COUNTIFS(Sta!$B:$B,$A338,Sta!$K:$K,"&gt;1.5")/$C338</f>
        <v>#DIV/0!</v>
      </c>
    </row>
    <row r="339" spans="1:22" x14ac:dyDescent="0.3">
      <c r="A339" t="s">
        <v>431</v>
      </c>
      <c r="B339" s="9">
        <f>COUNTIF(Sta!A:A,A339)</f>
        <v>0</v>
      </c>
      <c r="C339" s="4">
        <f>COUNTIF(Sta!B:B,A339)</f>
        <v>0</v>
      </c>
      <c r="D339" s="4">
        <f t="shared" si="10"/>
        <v>0</v>
      </c>
      <c r="E339" s="12" t="e">
        <f>(COUNTIFS(Sta!$A:$A,$A339,Sta!$L:$L,"&gt;0.5") +COUNTIFS(Sta!$B:$B,$A339,Sta!$L:$L,"&gt;0.5"))/$D339</f>
        <v>#DIV/0!</v>
      </c>
      <c r="F339" s="7" t="e">
        <f>COUNTIFS(Sta!$A:$A,$A339,Sta!$L:$L,"&gt;0.5")/$B339</f>
        <v>#DIV/0!</v>
      </c>
      <c r="G339" s="7" t="e">
        <f>COUNTIFS(Sta!$B:$B,$A339,Sta!$L:$L,"&gt;0.5")/$C339</f>
        <v>#DIV/0!</v>
      </c>
      <c r="H339" s="12" t="e">
        <f>(COUNTIFS(Sta!$A:$A,$A339,Sta!$L:$L,"&gt;1.5") +COUNTIFS(Sta!$B:$B,$A339,Sta!$L:$L,"&gt;1.5"))/$D339</f>
        <v>#DIV/0!</v>
      </c>
      <c r="I339" s="7" t="e">
        <f>COUNTIFS(Sta!$A:$A,$A339,Sta!$L:$L,"&gt;1.5")/$B339</f>
        <v>#DIV/0!</v>
      </c>
      <c r="J339" s="7" t="e">
        <f>COUNTIFS(Sta!$B:$B,$A339,Sta!$L:$L,"&gt;1.5")/$C339</f>
        <v>#DIV/0!</v>
      </c>
      <c r="K339" s="12" t="e">
        <f>(COUNTIFS(Sta!$A:$A,$A339,Sta!$H:$H,"&gt;0.5") +COUNTIFS(Sta!$B:$B,$A339,Sta!$J:$J,"&gt;0.5"))/$D339</f>
        <v>#DIV/0!</v>
      </c>
      <c r="L339" s="7" t="e">
        <f>COUNTIFS(Sta!$A:$A,$A339,Sta!$H:$H,"&gt;0.5")/$B339</f>
        <v>#DIV/0!</v>
      </c>
      <c r="M339" s="7" t="e">
        <f>COUNTIFS(Sta!$B:$B,$A339,Sta!$J:$J,"&gt;0.5")/$C339</f>
        <v>#DIV/0!</v>
      </c>
      <c r="N339" s="12" t="e">
        <f>(COUNTIFS(Sta!$A:$A,$A339,Sta!$H:$H,"&gt;1.5") +COUNTIFS(Sta!$B:$B,$A339,Sta!$J:$J,"&gt;1.5"))/$D339</f>
        <v>#DIV/0!</v>
      </c>
      <c r="O339" s="7" t="e">
        <f>COUNTIFS(Sta!$A:$A,$A339,Sta!$H:$H,"&gt;1.5")/$B339</f>
        <v>#DIV/0!</v>
      </c>
      <c r="P339" s="7" t="e">
        <f>COUNTIFS(Sta!$B:$B,$A339,Sta!$J:$J,"&gt;1.5")/$C339</f>
        <v>#DIV/0!</v>
      </c>
      <c r="Q339" s="12" t="e">
        <f>(COUNTIFS(Sta!$A:$A,$A339,Sta!$I:$I,"&gt;0.5") +COUNTIFS(Sta!$B:$B,$A339,Sta!$K:$K,"&gt;0.5"))/$D339</f>
        <v>#DIV/0!</v>
      </c>
      <c r="R339" s="7" t="e">
        <f>COUNTIFS(Sta!$A:$A,$A339,Sta!$I:$I,"&gt;0.5")/$B339</f>
        <v>#DIV/0!</v>
      </c>
      <c r="S339" s="7" t="e">
        <f>COUNTIFS(Sta!$B:$B,$A339,Sta!$K:$K,"&gt;0.5")/$C339</f>
        <v>#DIV/0!</v>
      </c>
      <c r="T339" s="12" t="e">
        <f>(COUNTIFS(Sta!$A:$A,$A339,Sta!$I:$I,"&gt;1.5") +COUNTIFS(Sta!$B:$B,$A339,Sta!$K:$K,"&gt;1.5"))/$D339</f>
        <v>#DIV/0!</v>
      </c>
      <c r="U339" s="7" t="e">
        <f>COUNTIFS(Sta!$A:$A,$A339,Sta!$I:$I,"&gt;1.5")/$B339</f>
        <v>#DIV/0!</v>
      </c>
      <c r="V339" s="7" t="e">
        <f>COUNTIFS(Sta!$B:$B,$A339,Sta!$K:$K,"&gt;1.5")/$C339</f>
        <v>#DIV/0!</v>
      </c>
    </row>
    <row r="340" spans="1:22" x14ac:dyDescent="0.3">
      <c r="A340" t="s">
        <v>417</v>
      </c>
      <c r="B340" s="9">
        <f>COUNTIF(Sta!A:A,A340)</f>
        <v>0</v>
      </c>
      <c r="C340" s="4">
        <f>COUNTIF(Sta!B:B,A340)</f>
        <v>0</v>
      </c>
      <c r="D340" s="4">
        <f t="shared" si="10"/>
        <v>0</v>
      </c>
      <c r="E340" s="12" t="e">
        <f>(COUNTIFS(Sta!$A:$A,$A340,Sta!$L:$L,"&gt;0.5") +COUNTIFS(Sta!$B:$B,$A340,Sta!$L:$L,"&gt;0.5"))/$D340</f>
        <v>#DIV/0!</v>
      </c>
      <c r="F340" s="7" t="e">
        <f>COUNTIFS(Sta!$A:$A,$A340,Sta!$L:$L,"&gt;0.5")/$B340</f>
        <v>#DIV/0!</v>
      </c>
      <c r="G340" s="7" t="e">
        <f>COUNTIFS(Sta!$B:$B,$A340,Sta!$L:$L,"&gt;0.5")/$C340</f>
        <v>#DIV/0!</v>
      </c>
      <c r="H340" s="12" t="e">
        <f>(COUNTIFS(Sta!$A:$A,$A340,Sta!$L:$L,"&gt;1.5") +COUNTIFS(Sta!$B:$B,$A340,Sta!$L:$L,"&gt;1.5"))/$D340</f>
        <v>#DIV/0!</v>
      </c>
      <c r="I340" s="7" t="e">
        <f>COUNTIFS(Sta!$A:$A,$A340,Sta!$L:$L,"&gt;1.5")/$B340</f>
        <v>#DIV/0!</v>
      </c>
      <c r="J340" s="7" t="e">
        <f>COUNTIFS(Sta!$B:$B,$A340,Sta!$L:$L,"&gt;1.5")/$C340</f>
        <v>#DIV/0!</v>
      </c>
      <c r="K340" s="12" t="e">
        <f>(COUNTIFS(Sta!$A:$A,$A340,Sta!$H:$H,"&gt;0.5") +COUNTIFS(Sta!$B:$B,$A340,Sta!$J:$J,"&gt;0.5"))/$D340</f>
        <v>#DIV/0!</v>
      </c>
      <c r="L340" s="7" t="e">
        <f>COUNTIFS(Sta!$A:$A,$A340,Sta!$H:$H,"&gt;0.5")/$B340</f>
        <v>#DIV/0!</v>
      </c>
      <c r="M340" s="7" t="e">
        <f>COUNTIFS(Sta!$B:$B,$A340,Sta!$J:$J,"&gt;0.5")/$C340</f>
        <v>#DIV/0!</v>
      </c>
      <c r="N340" s="12" t="e">
        <f>(COUNTIFS(Sta!$A:$A,$A340,Sta!$H:$H,"&gt;1.5") +COUNTIFS(Sta!$B:$B,$A340,Sta!$J:$J,"&gt;1.5"))/$D340</f>
        <v>#DIV/0!</v>
      </c>
      <c r="O340" s="7" t="e">
        <f>COUNTIFS(Sta!$A:$A,$A340,Sta!$H:$H,"&gt;1.5")/$B340</f>
        <v>#DIV/0!</v>
      </c>
      <c r="P340" s="7" t="e">
        <f>COUNTIFS(Sta!$B:$B,$A340,Sta!$J:$J,"&gt;1.5")/$C340</f>
        <v>#DIV/0!</v>
      </c>
      <c r="Q340" s="12" t="e">
        <f>(COUNTIFS(Sta!$A:$A,$A340,Sta!$I:$I,"&gt;0.5") +COUNTIFS(Sta!$B:$B,$A340,Sta!$K:$K,"&gt;0.5"))/$D340</f>
        <v>#DIV/0!</v>
      </c>
      <c r="R340" s="7" t="e">
        <f>COUNTIFS(Sta!$A:$A,$A340,Sta!$I:$I,"&gt;0.5")/$B340</f>
        <v>#DIV/0!</v>
      </c>
      <c r="S340" s="7" t="e">
        <f>COUNTIFS(Sta!$B:$B,$A340,Sta!$K:$K,"&gt;0.5")/$C340</f>
        <v>#DIV/0!</v>
      </c>
      <c r="T340" s="12" t="e">
        <f>(COUNTIFS(Sta!$A:$A,$A340,Sta!$I:$I,"&gt;1.5") +COUNTIFS(Sta!$B:$B,$A340,Sta!$K:$K,"&gt;1.5"))/$D340</f>
        <v>#DIV/0!</v>
      </c>
      <c r="U340" s="7" t="e">
        <f>COUNTIFS(Sta!$A:$A,$A340,Sta!$I:$I,"&gt;1.5")/$B340</f>
        <v>#DIV/0!</v>
      </c>
      <c r="V340" s="7" t="e">
        <f>COUNTIFS(Sta!$B:$B,$A340,Sta!$K:$K,"&gt;1.5")/$C340</f>
        <v>#DIV/0!</v>
      </c>
    </row>
    <row r="341" spans="1:22" x14ac:dyDescent="0.3">
      <c r="A341" t="s">
        <v>433</v>
      </c>
      <c r="B341" s="9">
        <f>COUNTIF(Sta!A:A,A341)</f>
        <v>0</v>
      </c>
      <c r="C341" s="4">
        <f>COUNTIF(Sta!B:B,A341)</f>
        <v>0</v>
      </c>
      <c r="D341" s="4">
        <f t="shared" si="10"/>
        <v>0</v>
      </c>
      <c r="E341" s="12" t="e">
        <f>(COUNTIFS(Sta!$A:$A,$A341,Sta!$L:$L,"&gt;0.5") +COUNTIFS(Sta!$B:$B,$A341,Sta!$L:$L,"&gt;0.5"))/$D341</f>
        <v>#DIV/0!</v>
      </c>
      <c r="F341" s="7" t="e">
        <f>COUNTIFS(Sta!$A:$A,$A341,Sta!$L:$L,"&gt;0.5")/$B341</f>
        <v>#DIV/0!</v>
      </c>
      <c r="G341" s="7" t="e">
        <f>COUNTIFS(Sta!$B:$B,$A341,Sta!$L:$L,"&gt;0.5")/$C341</f>
        <v>#DIV/0!</v>
      </c>
      <c r="H341" s="12" t="e">
        <f>(COUNTIFS(Sta!$A:$A,$A341,Sta!$L:$L,"&gt;1.5") +COUNTIFS(Sta!$B:$B,$A341,Sta!$L:$L,"&gt;1.5"))/$D341</f>
        <v>#DIV/0!</v>
      </c>
      <c r="I341" s="7" t="e">
        <f>COUNTIFS(Sta!$A:$A,$A341,Sta!$L:$L,"&gt;1.5")/$B341</f>
        <v>#DIV/0!</v>
      </c>
      <c r="J341" s="7" t="e">
        <f>COUNTIFS(Sta!$B:$B,$A341,Sta!$L:$L,"&gt;1.5")/$C341</f>
        <v>#DIV/0!</v>
      </c>
      <c r="K341" s="12" t="e">
        <f>(COUNTIFS(Sta!$A:$A,$A341,Sta!$H:$H,"&gt;0.5") +COUNTIFS(Sta!$B:$B,$A341,Sta!$J:$J,"&gt;0.5"))/$D341</f>
        <v>#DIV/0!</v>
      </c>
      <c r="L341" s="7" t="e">
        <f>COUNTIFS(Sta!$A:$A,$A341,Sta!$H:$H,"&gt;0.5")/$B341</f>
        <v>#DIV/0!</v>
      </c>
      <c r="M341" s="7" t="e">
        <f>COUNTIFS(Sta!$B:$B,$A341,Sta!$J:$J,"&gt;0.5")/$C341</f>
        <v>#DIV/0!</v>
      </c>
      <c r="N341" s="12" t="e">
        <f>(COUNTIFS(Sta!$A:$A,$A341,Sta!$H:$H,"&gt;1.5") +COUNTIFS(Sta!$B:$B,$A341,Sta!$J:$J,"&gt;1.5"))/$D341</f>
        <v>#DIV/0!</v>
      </c>
      <c r="O341" s="7" t="e">
        <f>COUNTIFS(Sta!$A:$A,$A341,Sta!$H:$H,"&gt;1.5")/$B341</f>
        <v>#DIV/0!</v>
      </c>
      <c r="P341" s="7" t="e">
        <f>COUNTIFS(Sta!$B:$B,$A341,Sta!$J:$J,"&gt;1.5")/$C341</f>
        <v>#DIV/0!</v>
      </c>
      <c r="Q341" s="12" t="e">
        <f>(COUNTIFS(Sta!$A:$A,$A341,Sta!$I:$I,"&gt;0.5") +COUNTIFS(Sta!$B:$B,$A341,Sta!$K:$K,"&gt;0.5"))/$D341</f>
        <v>#DIV/0!</v>
      </c>
      <c r="R341" s="7" t="e">
        <f>COUNTIFS(Sta!$A:$A,$A341,Sta!$I:$I,"&gt;0.5")/$B341</f>
        <v>#DIV/0!</v>
      </c>
      <c r="S341" s="7" t="e">
        <f>COUNTIFS(Sta!$B:$B,$A341,Sta!$K:$K,"&gt;0.5")/$C341</f>
        <v>#DIV/0!</v>
      </c>
      <c r="T341" s="12" t="e">
        <f>(COUNTIFS(Sta!$A:$A,$A341,Sta!$I:$I,"&gt;1.5") +COUNTIFS(Sta!$B:$B,$A341,Sta!$K:$K,"&gt;1.5"))/$D341</f>
        <v>#DIV/0!</v>
      </c>
      <c r="U341" s="7" t="e">
        <f>COUNTIFS(Sta!$A:$A,$A341,Sta!$I:$I,"&gt;1.5")/$B341</f>
        <v>#DIV/0!</v>
      </c>
      <c r="V341" s="7" t="e">
        <f>COUNTIFS(Sta!$B:$B,$A341,Sta!$K:$K,"&gt;1.5")/$C341</f>
        <v>#DIV/0!</v>
      </c>
    </row>
    <row r="342" spans="1:22" x14ac:dyDescent="0.3">
      <c r="A342" t="s">
        <v>420</v>
      </c>
      <c r="B342" s="9">
        <f>COUNTIF(Sta!A:A,A342)</f>
        <v>0</v>
      </c>
      <c r="C342" s="4">
        <f>COUNTIF(Sta!B:B,A342)</f>
        <v>0</v>
      </c>
      <c r="D342" s="4">
        <f t="shared" si="10"/>
        <v>0</v>
      </c>
      <c r="E342" s="12" t="e">
        <f>(COUNTIFS(Sta!$A:$A,$A342,Sta!$L:$L,"&gt;0.5") +COUNTIFS(Sta!$B:$B,$A342,Sta!$L:$L,"&gt;0.5"))/$D342</f>
        <v>#DIV/0!</v>
      </c>
      <c r="F342" s="7" t="e">
        <f>COUNTIFS(Sta!$A:$A,$A342,Sta!$L:$L,"&gt;0.5")/$B342</f>
        <v>#DIV/0!</v>
      </c>
      <c r="G342" s="7" t="e">
        <f>COUNTIFS(Sta!$B:$B,$A342,Sta!$L:$L,"&gt;0.5")/$C342</f>
        <v>#DIV/0!</v>
      </c>
      <c r="H342" s="12" t="e">
        <f>(COUNTIFS(Sta!$A:$A,$A342,Sta!$L:$L,"&gt;1.5") +COUNTIFS(Sta!$B:$B,$A342,Sta!$L:$L,"&gt;1.5"))/$D342</f>
        <v>#DIV/0!</v>
      </c>
      <c r="I342" s="7" t="e">
        <f>COUNTIFS(Sta!$A:$A,$A342,Sta!$L:$L,"&gt;1.5")/$B342</f>
        <v>#DIV/0!</v>
      </c>
      <c r="J342" s="7" t="e">
        <f>COUNTIFS(Sta!$B:$B,$A342,Sta!$L:$L,"&gt;1.5")/$C342</f>
        <v>#DIV/0!</v>
      </c>
      <c r="K342" s="12" t="e">
        <f>(COUNTIFS(Sta!$A:$A,$A342,Sta!$H:$H,"&gt;0.5") +COUNTIFS(Sta!$B:$B,$A342,Sta!$J:$J,"&gt;0.5"))/$D342</f>
        <v>#DIV/0!</v>
      </c>
      <c r="L342" s="7" t="e">
        <f>COUNTIFS(Sta!$A:$A,$A342,Sta!$H:$H,"&gt;0.5")/$B342</f>
        <v>#DIV/0!</v>
      </c>
      <c r="M342" s="7" t="e">
        <f>COUNTIFS(Sta!$B:$B,$A342,Sta!$J:$J,"&gt;0.5")/$C342</f>
        <v>#DIV/0!</v>
      </c>
      <c r="N342" s="12" t="e">
        <f>(COUNTIFS(Sta!$A:$A,$A342,Sta!$H:$H,"&gt;1.5") +COUNTIFS(Sta!$B:$B,$A342,Sta!$J:$J,"&gt;1.5"))/$D342</f>
        <v>#DIV/0!</v>
      </c>
      <c r="O342" s="7" t="e">
        <f>COUNTIFS(Sta!$A:$A,$A342,Sta!$H:$H,"&gt;1.5")/$B342</f>
        <v>#DIV/0!</v>
      </c>
      <c r="P342" s="7" t="e">
        <f>COUNTIFS(Sta!$B:$B,$A342,Sta!$J:$J,"&gt;1.5")/$C342</f>
        <v>#DIV/0!</v>
      </c>
      <c r="Q342" s="12" t="e">
        <f>(COUNTIFS(Sta!$A:$A,$A342,Sta!$I:$I,"&gt;0.5") +COUNTIFS(Sta!$B:$B,$A342,Sta!$K:$K,"&gt;0.5"))/$D342</f>
        <v>#DIV/0!</v>
      </c>
      <c r="R342" s="7" t="e">
        <f>COUNTIFS(Sta!$A:$A,$A342,Sta!$I:$I,"&gt;0.5")/$B342</f>
        <v>#DIV/0!</v>
      </c>
      <c r="S342" s="7" t="e">
        <f>COUNTIFS(Sta!$B:$B,$A342,Sta!$K:$K,"&gt;0.5")/$C342</f>
        <v>#DIV/0!</v>
      </c>
      <c r="T342" s="12" t="e">
        <f>(COUNTIFS(Sta!$A:$A,$A342,Sta!$I:$I,"&gt;1.5") +COUNTIFS(Sta!$B:$B,$A342,Sta!$K:$K,"&gt;1.5"))/$D342</f>
        <v>#DIV/0!</v>
      </c>
      <c r="U342" s="7" t="e">
        <f>COUNTIFS(Sta!$A:$A,$A342,Sta!$I:$I,"&gt;1.5")/$B342</f>
        <v>#DIV/0!</v>
      </c>
      <c r="V342" s="7" t="e">
        <f>COUNTIFS(Sta!$B:$B,$A342,Sta!$K:$K,"&gt;1.5")/$C342</f>
        <v>#DIV/0!</v>
      </c>
    </row>
    <row r="343" spans="1:22" x14ac:dyDescent="0.3">
      <c r="A343" t="s">
        <v>418</v>
      </c>
      <c r="B343" s="9">
        <f>COUNTIF(Sta!A:A,A343)</f>
        <v>0</v>
      </c>
      <c r="C343" s="4">
        <f>COUNTIF(Sta!B:B,A343)</f>
        <v>0</v>
      </c>
      <c r="D343" s="4">
        <f t="shared" si="10"/>
        <v>0</v>
      </c>
      <c r="E343" s="12" t="e">
        <f>(COUNTIFS(Sta!$A:$A,$A343,Sta!$L:$L,"&gt;0.5") +COUNTIFS(Sta!$B:$B,$A343,Sta!$L:$L,"&gt;0.5"))/$D343</f>
        <v>#DIV/0!</v>
      </c>
      <c r="F343" s="7" t="e">
        <f>COUNTIFS(Sta!$A:$A,$A343,Sta!$L:$L,"&gt;0.5")/$B343</f>
        <v>#DIV/0!</v>
      </c>
      <c r="G343" s="7" t="e">
        <f>COUNTIFS(Sta!$B:$B,$A343,Sta!$L:$L,"&gt;0.5")/$C343</f>
        <v>#DIV/0!</v>
      </c>
      <c r="H343" s="12" t="e">
        <f>(COUNTIFS(Sta!$A:$A,$A343,Sta!$L:$L,"&gt;1.5") +COUNTIFS(Sta!$B:$B,$A343,Sta!$L:$L,"&gt;1.5"))/$D343</f>
        <v>#DIV/0!</v>
      </c>
      <c r="I343" s="7" t="e">
        <f>COUNTIFS(Sta!$A:$A,$A343,Sta!$L:$L,"&gt;1.5")/$B343</f>
        <v>#DIV/0!</v>
      </c>
      <c r="J343" s="7" t="e">
        <f>COUNTIFS(Sta!$B:$B,$A343,Sta!$L:$L,"&gt;1.5")/$C343</f>
        <v>#DIV/0!</v>
      </c>
      <c r="K343" s="12" t="e">
        <f>(COUNTIFS(Sta!$A:$A,$A343,Sta!$H:$H,"&gt;0.5") +COUNTIFS(Sta!$B:$B,$A343,Sta!$J:$J,"&gt;0.5"))/$D343</f>
        <v>#DIV/0!</v>
      </c>
      <c r="L343" s="7" t="e">
        <f>COUNTIFS(Sta!$A:$A,$A343,Sta!$H:$H,"&gt;0.5")/$B343</f>
        <v>#DIV/0!</v>
      </c>
      <c r="M343" s="7" t="e">
        <f>COUNTIFS(Sta!$B:$B,$A343,Sta!$J:$J,"&gt;0.5")/$C343</f>
        <v>#DIV/0!</v>
      </c>
      <c r="N343" s="12" t="e">
        <f>(COUNTIFS(Sta!$A:$A,$A343,Sta!$H:$H,"&gt;1.5") +COUNTIFS(Sta!$B:$B,$A343,Sta!$J:$J,"&gt;1.5"))/$D343</f>
        <v>#DIV/0!</v>
      </c>
      <c r="O343" s="7" t="e">
        <f>COUNTIFS(Sta!$A:$A,$A343,Sta!$H:$H,"&gt;1.5")/$B343</f>
        <v>#DIV/0!</v>
      </c>
      <c r="P343" s="7" t="e">
        <f>COUNTIFS(Sta!$B:$B,$A343,Sta!$J:$J,"&gt;1.5")/$C343</f>
        <v>#DIV/0!</v>
      </c>
      <c r="Q343" s="12" t="e">
        <f>(COUNTIFS(Sta!$A:$A,$A343,Sta!$I:$I,"&gt;0.5") +COUNTIFS(Sta!$B:$B,$A343,Sta!$K:$K,"&gt;0.5"))/$D343</f>
        <v>#DIV/0!</v>
      </c>
      <c r="R343" s="7" t="e">
        <f>COUNTIFS(Sta!$A:$A,$A343,Sta!$I:$I,"&gt;0.5")/$B343</f>
        <v>#DIV/0!</v>
      </c>
      <c r="S343" s="7" t="e">
        <f>COUNTIFS(Sta!$B:$B,$A343,Sta!$K:$K,"&gt;0.5")/$C343</f>
        <v>#DIV/0!</v>
      </c>
      <c r="T343" s="12" t="e">
        <f>(COUNTIFS(Sta!$A:$A,$A343,Sta!$I:$I,"&gt;1.5") +COUNTIFS(Sta!$B:$B,$A343,Sta!$K:$K,"&gt;1.5"))/$D343</f>
        <v>#DIV/0!</v>
      </c>
      <c r="U343" s="7" t="e">
        <f>COUNTIFS(Sta!$A:$A,$A343,Sta!$I:$I,"&gt;1.5")/$B343</f>
        <v>#DIV/0!</v>
      </c>
      <c r="V343" s="7" t="e">
        <f>COUNTIFS(Sta!$B:$B,$A343,Sta!$K:$K,"&gt;1.5")/$C343</f>
        <v>#DIV/0!</v>
      </c>
    </row>
    <row r="344" spans="1:22" x14ac:dyDescent="0.3">
      <c r="A344" t="s">
        <v>421</v>
      </c>
      <c r="B344" s="9">
        <f>COUNTIF(Sta!A:A,A344)</f>
        <v>0</v>
      </c>
      <c r="C344" s="4">
        <f>COUNTIF(Sta!B:B,A344)</f>
        <v>0</v>
      </c>
      <c r="D344" s="4">
        <f t="shared" si="10"/>
        <v>0</v>
      </c>
      <c r="E344" s="12" t="e">
        <f>(COUNTIFS(Sta!$A:$A,$A344,Sta!$L:$L,"&gt;0.5") +COUNTIFS(Sta!$B:$B,$A344,Sta!$L:$L,"&gt;0.5"))/$D344</f>
        <v>#DIV/0!</v>
      </c>
      <c r="F344" s="7" t="e">
        <f>COUNTIFS(Sta!$A:$A,$A344,Sta!$L:$L,"&gt;0.5")/$B344</f>
        <v>#DIV/0!</v>
      </c>
      <c r="G344" s="7" t="e">
        <f>COUNTIFS(Sta!$B:$B,$A344,Sta!$L:$L,"&gt;0.5")/$C344</f>
        <v>#DIV/0!</v>
      </c>
      <c r="H344" s="12" t="e">
        <f>(COUNTIFS(Sta!$A:$A,$A344,Sta!$L:$L,"&gt;1.5") +COUNTIFS(Sta!$B:$B,$A344,Sta!$L:$L,"&gt;1.5"))/$D344</f>
        <v>#DIV/0!</v>
      </c>
      <c r="I344" s="7" t="e">
        <f>COUNTIFS(Sta!$A:$A,$A344,Sta!$L:$L,"&gt;1.5")/$B344</f>
        <v>#DIV/0!</v>
      </c>
      <c r="J344" s="7" t="e">
        <f>COUNTIFS(Sta!$B:$B,$A344,Sta!$L:$L,"&gt;1.5")/$C344</f>
        <v>#DIV/0!</v>
      </c>
      <c r="K344" s="12" t="e">
        <f>(COUNTIFS(Sta!$A:$A,$A344,Sta!$H:$H,"&gt;0.5") +COUNTIFS(Sta!$B:$B,$A344,Sta!$J:$J,"&gt;0.5"))/$D344</f>
        <v>#DIV/0!</v>
      </c>
      <c r="L344" s="7" t="e">
        <f>COUNTIFS(Sta!$A:$A,$A344,Sta!$H:$H,"&gt;0.5")/$B344</f>
        <v>#DIV/0!</v>
      </c>
      <c r="M344" s="7" t="e">
        <f>COUNTIFS(Sta!$B:$B,$A344,Sta!$J:$J,"&gt;0.5")/$C344</f>
        <v>#DIV/0!</v>
      </c>
      <c r="N344" s="12" t="e">
        <f>(COUNTIFS(Sta!$A:$A,$A344,Sta!$H:$H,"&gt;1.5") +COUNTIFS(Sta!$B:$B,$A344,Sta!$J:$J,"&gt;1.5"))/$D344</f>
        <v>#DIV/0!</v>
      </c>
      <c r="O344" s="7" t="e">
        <f>COUNTIFS(Sta!$A:$A,$A344,Sta!$H:$H,"&gt;1.5")/$B344</f>
        <v>#DIV/0!</v>
      </c>
      <c r="P344" s="7" t="e">
        <f>COUNTIFS(Sta!$B:$B,$A344,Sta!$J:$J,"&gt;1.5")/$C344</f>
        <v>#DIV/0!</v>
      </c>
      <c r="Q344" s="12" t="e">
        <f>(COUNTIFS(Sta!$A:$A,$A344,Sta!$I:$I,"&gt;0.5") +COUNTIFS(Sta!$B:$B,$A344,Sta!$K:$K,"&gt;0.5"))/$D344</f>
        <v>#DIV/0!</v>
      </c>
      <c r="R344" s="7" t="e">
        <f>COUNTIFS(Sta!$A:$A,$A344,Sta!$I:$I,"&gt;0.5")/$B344</f>
        <v>#DIV/0!</v>
      </c>
      <c r="S344" s="7" t="e">
        <f>COUNTIFS(Sta!$B:$B,$A344,Sta!$K:$K,"&gt;0.5")/$C344</f>
        <v>#DIV/0!</v>
      </c>
      <c r="T344" s="12" t="e">
        <f>(COUNTIFS(Sta!$A:$A,$A344,Sta!$I:$I,"&gt;1.5") +COUNTIFS(Sta!$B:$B,$A344,Sta!$K:$K,"&gt;1.5"))/$D344</f>
        <v>#DIV/0!</v>
      </c>
      <c r="U344" s="7" t="e">
        <f>COUNTIFS(Sta!$A:$A,$A344,Sta!$I:$I,"&gt;1.5")/$B344</f>
        <v>#DIV/0!</v>
      </c>
      <c r="V344" s="7" t="e">
        <f>COUNTIFS(Sta!$B:$B,$A344,Sta!$K:$K,"&gt;1.5")/$C344</f>
        <v>#DIV/0!</v>
      </c>
    </row>
    <row r="345" spans="1:22" x14ac:dyDescent="0.3">
      <c r="A345" t="s">
        <v>423</v>
      </c>
      <c r="B345" s="9">
        <f>COUNTIF(Sta!A:A,A345)</f>
        <v>0</v>
      </c>
      <c r="C345" s="4">
        <f>COUNTIF(Sta!B:B,A345)</f>
        <v>0</v>
      </c>
      <c r="D345" s="4">
        <f t="shared" si="10"/>
        <v>0</v>
      </c>
      <c r="E345" s="12" t="e">
        <f>(COUNTIFS(Sta!$A:$A,$A345,Sta!$L:$L,"&gt;0.5") +COUNTIFS(Sta!$B:$B,$A345,Sta!$L:$L,"&gt;0.5"))/$D345</f>
        <v>#DIV/0!</v>
      </c>
      <c r="F345" s="7" t="e">
        <f>COUNTIFS(Sta!$A:$A,$A345,Sta!$L:$L,"&gt;0.5")/$B345</f>
        <v>#DIV/0!</v>
      </c>
      <c r="G345" s="7" t="e">
        <f>COUNTIFS(Sta!$B:$B,$A345,Sta!$L:$L,"&gt;0.5")/$C345</f>
        <v>#DIV/0!</v>
      </c>
      <c r="H345" s="12" t="e">
        <f>(COUNTIFS(Sta!$A:$A,$A345,Sta!$L:$L,"&gt;1.5") +COUNTIFS(Sta!$B:$B,$A345,Sta!$L:$L,"&gt;1.5"))/$D345</f>
        <v>#DIV/0!</v>
      </c>
      <c r="I345" s="7" t="e">
        <f>COUNTIFS(Sta!$A:$A,$A345,Sta!$L:$L,"&gt;1.5")/$B345</f>
        <v>#DIV/0!</v>
      </c>
      <c r="J345" s="7" t="e">
        <f>COUNTIFS(Sta!$B:$B,$A345,Sta!$L:$L,"&gt;1.5")/$C345</f>
        <v>#DIV/0!</v>
      </c>
      <c r="K345" s="12" t="e">
        <f>(COUNTIFS(Sta!$A:$A,$A345,Sta!$H:$H,"&gt;0.5") +COUNTIFS(Sta!$B:$B,$A345,Sta!$J:$J,"&gt;0.5"))/$D345</f>
        <v>#DIV/0!</v>
      </c>
      <c r="L345" s="7" t="e">
        <f>COUNTIFS(Sta!$A:$A,$A345,Sta!$H:$H,"&gt;0.5")/$B345</f>
        <v>#DIV/0!</v>
      </c>
      <c r="M345" s="7" t="e">
        <f>COUNTIFS(Sta!$B:$B,$A345,Sta!$J:$J,"&gt;0.5")/$C345</f>
        <v>#DIV/0!</v>
      </c>
      <c r="N345" s="12" t="e">
        <f>(COUNTIFS(Sta!$A:$A,$A345,Sta!$H:$H,"&gt;1.5") +COUNTIFS(Sta!$B:$B,$A345,Sta!$J:$J,"&gt;1.5"))/$D345</f>
        <v>#DIV/0!</v>
      </c>
      <c r="O345" s="7" t="e">
        <f>COUNTIFS(Sta!$A:$A,$A345,Sta!$H:$H,"&gt;1.5")/$B345</f>
        <v>#DIV/0!</v>
      </c>
      <c r="P345" s="7" t="e">
        <f>COUNTIFS(Sta!$B:$B,$A345,Sta!$J:$J,"&gt;1.5")/$C345</f>
        <v>#DIV/0!</v>
      </c>
      <c r="Q345" s="12" t="e">
        <f>(COUNTIFS(Sta!$A:$A,$A345,Sta!$I:$I,"&gt;0.5") +COUNTIFS(Sta!$B:$B,$A345,Sta!$K:$K,"&gt;0.5"))/$D345</f>
        <v>#DIV/0!</v>
      </c>
      <c r="R345" s="7" t="e">
        <f>COUNTIFS(Sta!$A:$A,$A345,Sta!$I:$I,"&gt;0.5")/$B345</f>
        <v>#DIV/0!</v>
      </c>
      <c r="S345" s="7" t="e">
        <f>COUNTIFS(Sta!$B:$B,$A345,Sta!$K:$K,"&gt;0.5")/$C345</f>
        <v>#DIV/0!</v>
      </c>
      <c r="T345" s="12" t="e">
        <f>(COUNTIFS(Sta!$A:$A,$A345,Sta!$I:$I,"&gt;1.5") +COUNTIFS(Sta!$B:$B,$A345,Sta!$K:$K,"&gt;1.5"))/$D345</f>
        <v>#DIV/0!</v>
      </c>
      <c r="U345" s="7" t="e">
        <f>COUNTIFS(Sta!$A:$A,$A345,Sta!$I:$I,"&gt;1.5")/$B345</f>
        <v>#DIV/0!</v>
      </c>
      <c r="V345" s="7" t="e">
        <f>COUNTIFS(Sta!$B:$B,$A345,Sta!$K:$K,"&gt;1.5")/$C345</f>
        <v>#DIV/0!</v>
      </c>
    </row>
    <row r="346" spans="1:22" x14ac:dyDescent="0.3">
      <c r="A346" t="s">
        <v>419</v>
      </c>
      <c r="B346" s="9">
        <f>COUNTIF(Sta!A:A,A346)</f>
        <v>0</v>
      </c>
      <c r="C346" s="4">
        <f>COUNTIF(Sta!B:B,A346)</f>
        <v>0</v>
      </c>
      <c r="D346" s="4">
        <f t="shared" si="10"/>
        <v>0</v>
      </c>
      <c r="E346" s="12" t="e">
        <f>(COUNTIFS(Sta!$A:$A,$A346,Sta!$L:$L,"&gt;0.5") +COUNTIFS(Sta!$B:$B,$A346,Sta!$L:$L,"&gt;0.5"))/$D346</f>
        <v>#DIV/0!</v>
      </c>
      <c r="F346" s="7" t="e">
        <f>COUNTIFS(Sta!$A:$A,$A346,Sta!$L:$L,"&gt;0.5")/$B346</f>
        <v>#DIV/0!</v>
      </c>
      <c r="G346" s="7" t="e">
        <f>COUNTIFS(Sta!$B:$B,$A346,Sta!$L:$L,"&gt;0.5")/$C346</f>
        <v>#DIV/0!</v>
      </c>
      <c r="H346" s="12" t="e">
        <f>(COUNTIFS(Sta!$A:$A,$A346,Sta!$L:$L,"&gt;1.5") +COUNTIFS(Sta!$B:$B,$A346,Sta!$L:$L,"&gt;1.5"))/$D346</f>
        <v>#DIV/0!</v>
      </c>
      <c r="I346" s="7" t="e">
        <f>COUNTIFS(Sta!$A:$A,$A346,Sta!$L:$L,"&gt;1.5")/$B346</f>
        <v>#DIV/0!</v>
      </c>
      <c r="J346" s="7" t="e">
        <f>COUNTIFS(Sta!$B:$B,$A346,Sta!$L:$L,"&gt;1.5")/$C346</f>
        <v>#DIV/0!</v>
      </c>
      <c r="K346" s="12" t="e">
        <f>(COUNTIFS(Sta!$A:$A,$A346,Sta!$H:$H,"&gt;0.5") +COUNTIFS(Sta!$B:$B,$A346,Sta!$J:$J,"&gt;0.5"))/$D346</f>
        <v>#DIV/0!</v>
      </c>
      <c r="L346" s="7" t="e">
        <f>COUNTIFS(Sta!$A:$A,$A346,Sta!$H:$H,"&gt;0.5")/$B346</f>
        <v>#DIV/0!</v>
      </c>
      <c r="M346" s="7" t="e">
        <f>COUNTIFS(Sta!$B:$B,$A346,Sta!$J:$J,"&gt;0.5")/$C346</f>
        <v>#DIV/0!</v>
      </c>
      <c r="N346" s="12" t="e">
        <f>(COUNTIFS(Sta!$A:$A,$A346,Sta!$H:$H,"&gt;1.5") +COUNTIFS(Sta!$B:$B,$A346,Sta!$J:$J,"&gt;1.5"))/$D346</f>
        <v>#DIV/0!</v>
      </c>
      <c r="O346" s="7" t="e">
        <f>COUNTIFS(Sta!$A:$A,$A346,Sta!$H:$H,"&gt;1.5")/$B346</f>
        <v>#DIV/0!</v>
      </c>
      <c r="P346" s="7" t="e">
        <f>COUNTIFS(Sta!$B:$B,$A346,Sta!$J:$J,"&gt;1.5")/$C346</f>
        <v>#DIV/0!</v>
      </c>
      <c r="Q346" s="12" t="e">
        <f>(COUNTIFS(Sta!$A:$A,$A346,Sta!$I:$I,"&gt;0.5") +COUNTIFS(Sta!$B:$B,$A346,Sta!$K:$K,"&gt;0.5"))/$D346</f>
        <v>#DIV/0!</v>
      </c>
      <c r="R346" s="7" t="e">
        <f>COUNTIFS(Sta!$A:$A,$A346,Sta!$I:$I,"&gt;0.5")/$B346</f>
        <v>#DIV/0!</v>
      </c>
      <c r="S346" s="7" t="e">
        <f>COUNTIFS(Sta!$B:$B,$A346,Sta!$K:$K,"&gt;0.5")/$C346</f>
        <v>#DIV/0!</v>
      </c>
      <c r="T346" s="12" t="e">
        <f>(COUNTIFS(Sta!$A:$A,$A346,Sta!$I:$I,"&gt;1.5") +COUNTIFS(Sta!$B:$B,$A346,Sta!$K:$K,"&gt;1.5"))/$D346</f>
        <v>#DIV/0!</v>
      </c>
      <c r="U346" s="7" t="e">
        <f>COUNTIFS(Sta!$A:$A,$A346,Sta!$I:$I,"&gt;1.5")/$B346</f>
        <v>#DIV/0!</v>
      </c>
      <c r="V346" s="7" t="e">
        <f>COUNTIFS(Sta!$B:$B,$A346,Sta!$K:$K,"&gt;1.5")/$C346</f>
        <v>#DIV/0!</v>
      </c>
    </row>
    <row r="347" spans="1:22" x14ac:dyDescent="0.3">
      <c r="A347" t="s">
        <v>428</v>
      </c>
      <c r="B347" s="9">
        <f>COUNTIF(Sta!A:A,A347)</f>
        <v>0</v>
      </c>
      <c r="C347" s="4">
        <f>COUNTIF(Sta!B:B,A347)</f>
        <v>0</v>
      </c>
      <c r="D347" s="4">
        <f t="shared" si="10"/>
        <v>0</v>
      </c>
      <c r="E347" s="12" t="e">
        <f>(COUNTIFS(Sta!$A:$A,$A347,Sta!$L:$L,"&gt;0.5") +COUNTIFS(Sta!$B:$B,$A347,Sta!$L:$L,"&gt;0.5"))/$D347</f>
        <v>#DIV/0!</v>
      </c>
      <c r="F347" s="7" t="e">
        <f>COUNTIFS(Sta!$A:$A,$A347,Sta!$L:$L,"&gt;0.5")/$B347</f>
        <v>#DIV/0!</v>
      </c>
      <c r="G347" s="7" t="e">
        <f>COUNTIFS(Sta!$B:$B,$A347,Sta!$L:$L,"&gt;0.5")/$C347</f>
        <v>#DIV/0!</v>
      </c>
      <c r="H347" s="12" t="e">
        <f>(COUNTIFS(Sta!$A:$A,$A347,Sta!$L:$L,"&gt;1.5") +COUNTIFS(Sta!$B:$B,$A347,Sta!$L:$L,"&gt;1.5"))/$D347</f>
        <v>#DIV/0!</v>
      </c>
      <c r="I347" s="7" t="e">
        <f>COUNTIFS(Sta!$A:$A,$A347,Sta!$L:$L,"&gt;1.5")/$B347</f>
        <v>#DIV/0!</v>
      </c>
      <c r="J347" s="7" t="e">
        <f>COUNTIFS(Sta!$B:$B,$A347,Sta!$L:$L,"&gt;1.5")/$C347</f>
        <v>#DIV/0!</v>
      </c>
      <c r="K347" s="12" t="e">
        <f>(COUNTIFS(Sta!$A:$A,$A347,Sta!$H:$H,"&gt;0.5") +COUNTIFS(Sta!$B:$B,$A347,Sta!$J:$J,"&gt;0.5"))/$D347</f>
        <v>#DIV/0!</v>
      </c>
      <c r="L347" s="7" t="e">
        <f>COUNTIFS(Sta!$A:$A,$A347,Sta!$H:$H,"&gt;0.5")/$B347</f>
        <v>#DIV/0!</v>
      </c>
      <c r="M347" s="7" t="e">
        <f>COUNTIFS(Sta!$B:$B,$A347,Sta!$J:$J,"&gt;0.5")/$C347</f>
        <v>#DIV/0!</v>
      </c>
      <c r="N347" s="12" t="e">
        <f>(COUNTIFS(Sta!$A:$A,$A347,Sta!$H:$H,"&gt;1.5") +COUNTIFS(Sta!$B:$B,$A347,Sta!$J:$J,"&gt;1.5"))/$D347</f>
        <v>#DIV/0!</v>
      </c>
      <c r="O347" s="7" t="e">
        <f>COUNTIFS(Sta!$A:$A,$A347,Sta!$H:$H,"&gt;1.5")/$B347</f>
        <v>#DIV/0!</v>
      </c>
      <c r="P347" s="7" t="e">
        <f>COUNTIFS(Sta!$B:$B,$A347,Sta!$J:$J,"&gt;1.5")/$C347</f>
        <v>#DIV/0!</v>
      </c>
      <c r="Q347" s="12" t="e">
        <f>(COUNTIFS(Sta!$A:$A,$A347,Sta!$I:$I,"&gt;0.5") +COUNTIFS(Sta!$B:$B,$A347,Sta!$K:$K,"&gt;0.5"))/$D347</f>
        <v>#DIV/0!</v>
      </c>
      <c r="R347" s="7" t="e">
        <f>COUNTIFS(Sta!$A:$A,$A347,Sta!$I:$I,"&gt;0.5")/$B347</f>
        <v>#DIV/0!</v>
      </c>
      <c r="S347" s="7" t="e">
        <f>COUNTIFS(Sta!$B:$B,$A347,Sta!$K:$K,"&gt;0.5")/$C347</f>
        <v>#DIV/0!</v>
      </c>
      <c r="T347" s="12" t="e">
        <f>(COUNTIFS(Sta!$A:$A,$A347,Sta!$I:$I,"&gt;1.5") +COUNTIFS(Sta!$B:$B,$A347,Sta!$K:$K,"&gt;1.5"))/$D347</f>
        <v>#DIV/0!</v>
      </c>
      <c r="U347" s="7" t="e">
        <f>COUNTIFS(Sta!$A:$A,$A347,Sta!$I:$I,"&gt;1.5")/$B347</f>
        <v>#DIV/0!</v>
      </c>
      <c r="V347" s="7" t="e">
        <f>COUNTIFS(Sta!$B:$B,$A347,Sta!$K:$K,"&gt;1.5")/$C347</f>
        <v>#DIV/0!</v>
      </c>
    </row>
    <row r="348" spans="1:22" x14ac:dyDescent="0.3">
      <c r="A348" t="s">
        <v>422</v>
      </c>
      <c r="B348" s="9">
        <f>COUNTIF(Sta!A:A,A348)</f>
        <v>0</v>
      </c>
      <c r="C348" s="4">
        <f>COUNTIF(Sta!B:B,A348)</f>
        <v>0</v>
      </c>
      <c r="D348" s="4">
        <f t="shared" si="10"/>
        <v>0</v>
      </c>
      <c r="E348" s="12" t="e">
        <f>(COUNTIFS(Sta!$A:$A,$A348,Sta!$L:$L,"&gt;0.5") +COUNTIFS(Sta!$B:$B,$A348,Sta!$L:$L,"&gt;0.5"))/$D348</f>
        <v>#DIV/0!</v>
      </c>
      <c r="F348" s="7" t="e">
        <f>COUNTIFS(Sta!$A:$A,$A348,Sta!$L:$L,"&gt;0.5")/$B348</f>
        <v>#DIV/0!</v>
      </c>
      <c r="G348" s="7" t="e">
        <f>COUNTIFS(Sta!$B:$B,$A348,Sta!$L:$L,"&gt;0.5")/$C348</f>
        <v>#DIV/0!</v>
      </c>
      <c r="H348" s="12" t="e">
        <f>(COUNTIFS(Sta!$A:$A,$A348,Sta!$L:$L,"&gt;1.5") +COUNTIFS(Sta!$B:$B,$A348,Sta!$L:$L,"&gt;1.5"))/$D348</f>
        <v>#DIV/0!</v>
      </c>
      <c r="I348" s="7" t="e">
        <f>COUNTIFS(Sta!$A:$A,$A348,Sta!$L:$L,"&gt;1.5")/$B348</f>
        <v>#DIV/0!</v>
      </c>
      <c r="J348" s="7" t="e">
        <f>COUNTIFS(Sta!$B:$B,$A348,Sta!$L:$L,"&gt;1.5")/$C348</f>
        <v>#DIV/0!</v>
      </c>
      <c r="K348" s="12" t="e">
        <f>(COUNTIFS(Sta!$A:$A,$A348,Sta!$H:$H,"&gt;0.5") +COUNTIFS(Sta!$B:$B,$A348,Sta!$J:$J,"&gt;0.5"))/$D348</f>
        <v>#DIV/0!</v>
      </c>
      <c r="L348" s="7" t="e">
        <f>COUNTIFS(Sta!$A:$A,$A348,Sta!$H:$H,"&gt;0.5")/$B348</f>
        <v>#DIV/0!</v>
      </c>
      <c r="M348" s="7" t="e">
        <f>COUNTIFS(Sta!$B:$B,$A348,Sta!$J:$J,"&gt;0.5")/$C348</f>
        <v>#DIV/0!</v>
      </c>
      <c r="N348" s="12" t="e">
        <f>(COUNTIFS(Sta!$A:$A,$A348,Sta!$H:$H,"&gt;1.5") +COUNTIFS(Sta!$B:$B,$A348,Sta!$J:$J,"&gt;1.5"))/$D348</f>
        <v>#DIV/0!</v>
      </c>
      <c r="O348" s="7" t="e">
        <f>COUNTIFS(Sta!$A:$A,$A348,Sta!$H:$H,"&gt;1.5")/$B348</f>
        <v>#DIV/0!</v>
      </c>
      <c r="P348" s="7" t="e">
        <f>COUNTIFS(Sta!$B:$B,$A348,Sta!$J:$J,"&gt;1.5")/$C348</f>
        <v>#DIV/0!</v>
      </c>
      <c r="Q348" s="12" t="e">
        <f>(COUNTIFS(Sta!$A:$A,$A348,Sta!$I:$I,"&gt;0.5") +COUNTIFS(Sta!$B:$B,$A348,Sta!$K:$K,"&gt;0.5"))/$D348</f>
        <v>#DIV/0!</v>
      </c>
      <c r="R348" s="7" t="e">
        <f>COUNTIFS(Sta!$A:$A,$A348,Sta!$I:$I,"&gt;0.5")/$B348</f>
        <v>#DIV/0!</v>
      </c>
      <c r="S348" s="7" t="e">
        <f>COUNTIFS(Sta!$B:$B,$A348,Sta!$K:$K,"&gt;0.5")/$C348</f>
        <v>#DIV/0!</v>
      </c>
      <c r="T348" s="12" t="e">
        <f>(COUNTIFS(Sta!$A:$A,$A348,Sta!$I:$I,"&gt;1.5") +COUNTIFS(Sta!$B:$B,$A348,Sta!$K:$K,"&gt;1.5"))/$D348</f>
        <v>#DIV/0!</v>
      </c>
      <c r="U348" s="7" t="e">
        <f>COUNTIFS(Sta!$A:$A,$A348,Sta!$I:$I,"&gt;1.5")/$B348</f>
        <v>#DIV/0!</v>
      </c>
      <c r="V348" s="7" t="e">
        <f>COUNTIFS(Sta!$B:$B,$A348,Sta!$K:$K,"&gt;1.5")/$C348</f>
        <v>#DIV/0!</v>
      </c>
    </row>
    <row r="349" spans="1:22" x14ac:dyDescent="0.3">
      <c r="A349" t="s">
        <v>446</v>
      </c>
      <c r="B349" s="9">
        <f>COUNTIF(Sta!A:A,A349)</f>
        <v>0</v>
      </c>
      <c r="C349" s="4">
        <f>COUNTIF(Sta!B:B,A349)</f>
        <v>0</v>
      </c>
      <c r="D349" s="4">
        <f t="shared" si="10"/>
        <v>0</v>
      </c>
      <c r="E349" s="12" t="e">
        <f>(COUNTIFS(Sta!$A:$A,$A349,Sta!$L:$L,"&gt;0.5") +COUNTIFS(Sta!$B:$B,$A349,Sta!$L:$L,"&gt;0.5"))/$D349</f>
        <v>#DIV/0!</v>
      </c>
      <c r="F349" s="7" t="e">
        <f>COUNTIFS(Sta!$A:$A,$A349,Sta!$L:$L,"&gt;0.5")/$B349</f>
        <v>#DIV/0!</v>
      </c>
      <c r="G349" s="7" t="e">
        <f>COUNTIFS(Sta!$B:$B,$A349,Sta!$L:$L,"&gt;0.5")/$C349</f>
        <v>#DIV/0!</v>
      </c>
      <c r="H349" s="12" t="e">
        <f>(COUNTIFS(Sta!$A:$A,$A349,Sta!$L:$L,"&gt;1.5") +COUNTIFS(Sta!$B:$B,$A349,Sta!$L:$L,"&gt;1.5"))/$D349</f>
        <v>#DIV/0!</v>
      </c>
      <c r="I349" s="7" t="e">
        <f>COUNTIFS(Sta!$A:$A,$A349,Sta!$L:$L,"&gt;1.5")/$B349</f>
        <v>#DIV/0!</v>
      </c>
      <c r="J349" s="7" t="e">
        <f>COUNTIFS(Sta!$B:$B,$A349,Sta!$L:$L,"&gt;1.5")/$C349</f>
        <v>#DIV/0!</v>
      </c>
      <c r="K349" s="12" t="e">
        <f>(COUNTIFS(Sta!$A:$A,$A349,Sta!$H:$H,"&gt;0.5") +COUNTIFS(Sta!$B:$B,$A349,Sta!$J:$J,"&gt;0.5"))/$D349</f>
        <v>#DIV/0!</v>
      </c>
      <c r="L349" s="7" t="e">
        <f>COUNTIFS(Sta!$A:$A,$A349,Sta!$H:$H,"&gt;0.5")/$B349</f>
        <v>#DIV/0!</v>
      </c>
      <c r="M349" s="7" t="e">
        <f>COUNTIFS(Sta!$B:$B,$A349,Sta!$J:$J,"&gt;0.5")/$C349</f>
        <v>#DIV/0!</v>
      </c>
      <c r="N349" s="12" t="e">
        <f>(COUNTIFS(Sta!$A:$A,$A349,Sta!$H:$H,"&gt;1.5") +COUNTIFS(Sta!$B:$B,$A349,Sta!$J:$J,"&gt;1.5"))/$D349</f>
        <v>#DIV/0!</v>
      </c>
      <c r="O349" s="7" t="e">
        <f>COUNTIFS(Sta!$A:$A,$A349,Sta!$H:$H,"&gt;1.5")/$B349</f>
        <v>#DIV/0!</v>
      </c>
      <c r="P349" s="7" t="e">
        <f>COUNTIFS(Sta!$B:$B,$A349,Sta!$J:$J,"&gt;1.5")/$C349</f>
        <v>#DIV/0!</v>
      </c>
      <c r="Q349" s="12" t="e">
        <f>(COUNTIFS(Sta!$A:$A,$A349,Sta!$I:$I,"&gt;0.5") +COUNTIFS(Sta!$B:$B,$A349,Sta!$K:$K,"&gt;0.5"))/$D349</f>
        <v>#DIV/0!</v>
      </c>
      <c r="R349" s="7" t="e">
        <f>COUNTIFS(Sta!$A:$A,$A349,Sta!$I:$I,"&gt;0.5")/$B349</f>
        <v>#DIV/0!</v>
      </c>
      <c r="S349" s="7" t="e">
        <f>COUNTIFS(Sta!$B:$B,$A349,Sta!$K:$K,"&gt;0.5")/$C349</f>
        <v>#DIV/0!</v>
      </c>
      <c r="T349" s="12" t="e">
        <f>(COUNTIFS(Sta!$A:$A,$A349,Sta!$I:$I,"&gt;1.5") +COUNTIFS(Sta!$B:$B,$A349,Sta!$K:$K,"&gt;1.5"))/$D349</f>
        <v>#DIV/0!</v>
      </c>
      <c r="U349" s="7" t="e">
        <f>COUNTIFS(Sta!$A:$A,$A349,Sta!$I:$I,"&gt;1.5")/$B349</f>
        <v>#DIV/0!</v>
      </c>
      <c r="V349" s="7" t="e">
        <f>COUNTIFS(Sta!$B:$B,$A349,Sta!$K:$K,"&gt;1.5")/$C349</f>
        <v>#DIV/0!</v>
      </c>
    </row>
    <row r="350" spans="1:22" x14ac:dyDescent="0.3">
      <c r="A350" t="s">
        <v>436</v>
      </c>
      <c r="B350" s="9">
        <f>COUNTIF(Sta!A:A,A350)</f>
        <v>0</v>
      </c>
      <c r="C350" s="4">
        <f>COUNTIF(Sta!B:B,A350)</f>
        <v>0</v>
      </c>
      <c r="D350" s="4">
        <f t="shared" si="10"/>
        <v>0</v>
      </c>
      <c r="E350" s="12" t="e">
        <f>(COUNTIFS(Sta!$A:$A,$A350,Sta!$L:$L,"&gt;0.5") +COUNTIFS(Sta!$B:$B,$A350,Sta!$L:$L,"&gt;0.5"))/$D350</f>
        <v>#DIV/0!</v>
      </c>
      <c r="F350" s="7" t="e">
        <f>COUNTIFS(Sta!$A:$A,$A350,Sta!$L:$L,"&gt;0.5")/$B350</f>
        <v>#DIV/0!</v>
      </c>
      <c r="G350" s="7" t="e">
        <f>COUNTIFS(Sta!$B:$B,$A350,Sta!$L:$L,"&gt;0.5")/$C350</f>
        <v>#DIV/0!</v>
      </c>
      <c r="H350" s="12" t="e">
        <f>(COUNTIFS(Sta!$A:$A,$A350,Sta!$L:$L,"&gt;1.5") +COUNTIFS(Sta!$B:$B,$A350,Sta!$L:$L,"&gt;1.5"))/$D350</f>
        <v>#DIV/0!</v>
      </c>
      <c r="I350" s="7" t="e">
        <f>COUNTIFS(Sta!$A:$A,$A350,Sta!$L:$L,"&gt;1.5")/$B350</f>
        <v>#DIV/0!</v>
      </c>
      <c r="J350" s="7" t="e">
        <f>COUNTIFS(Sta!$B:$B,$A350,Sta!$L:$L,"&gt;1.5")/$C350</f>
        <v>#DIV/0!</v>
      </c>
      <c r="K350" s="12" t="e">
        <f>(COUNTIFS(Sta!$A:$A,$A350,Sta!$H:$H,"&gt;0.5") +COUNTIFS(Sta!$B:$B,$A350,Sta!$J:$J,"&gt;0.5"))/$D350</f>
        <v>#DIV/0!</v>
      </c>
      <c r="L350" s="7" t="e">
        <f>COUNTIFS(Sta!$A:$A,$A350,Sta!$H:$H,"&gt;0.5")/$B350</f>
        <v>#DIV/0!</v>
      </c>
      <c r="M350" s="7" t="e">
        <f>COUNTIFS(Sta!$B:$B,$A350,Sta!$J:$J,"&gt;0.5")/$C350</f>
        <v>#DIV/0!</v>
      </c>
      <c r="N350" s="12" t="e">
        <f>(COUNTIFS(Sta!$A:$A,$A350,Sta!$H:$H,"&gt;1.5") +COUNTIFS(Sta!$B:$B,$A350,Sta!$J:$J,"&gt;1.5"))/$D350</f>
        <v>#DIV/0!</v>
      </c>
      <c r="O350" s="7" t="e">
        <f>COUNTIFS(Sta!$A:$A,$A350,Sta!$H:$H,"&gt;1.5")/$B350</f>
        <v>#DIV/0!</v>
      </c>
      <c r="P350" s="7" t="e">
        <f>COUNTIFS(Sta!$B:$B,$A350,Sta!$J:$J,"&gt;1.5")/$C350</f>
        <v>#DIV/0!</v>
      </c>
      <c r="Q350" s="12" t="e">
        <f>(COUNTIFS(Sta!$A:$A,$A350,Sta!$I:$I,"&gt;0.5") +COUNTIFS(Sta!$B:$B,$A350,Sta!$K:$K,"&gt;0.5"))/$D350</f>
        <v>#DIV/0!</v>
      </c>
      <c r="R350" s="7" t="e">
        <f>COUNTIFS(Sta!$A:$A,$A350,Sta!$I:$I,"&gt;0.5")/$B350</f>
        <v>#DIV/0!</v>
      </c>
      <c r="S350" s="7" t="e">
        <f>COUNTIFS(Sta!$B:$B,$A350,Sta!$K:$K,"&gt;0.5")/$C350</f>
        <v>#DIV/0!</v>
      </c>
      <c r="T350" s="12" t="e">
        <f>(COUNTIFS(Sta!$A:$A,$A350,Sta!$I:$I,"&gt;1.5") +COUNTIFS(Sta!$B:$B,$A350,Sta!$K:$K,"&gt;1.5"))/$D350</f>
        <v>#DIV/0!</v>
      </c>
      <c r="U350" s="7" t="e">
        <f>COUNTIFS(Sta!$A:$A,$A350,Sta!$I:$I,"&gt;1.5")/$B350</f>
        <v>#DIV/0!</v>
      </c>
      <c r="V350" s="7" t="e">
        <f>COUNTIFS(Sta!$B:$B,$A350,Sta!$K:$K,"&gt;1.5")/$C350</f>
        <v>#DIV/0!</v>
      </c>
    </row>
    <row r="351" spans="1:22" x14ac:dyDescent="0.3">
      <c r="A351" t="s">
        <v>445</v>
      </c>
      <c r="B351" s="9">
        <f>COUNTIF(Sta!A:A,A351)</f>
        <v>0</v>
      </c>
      <c r="C351" s="4">
        <f>COUNTIF(Sta!B:B,A351)</f>
        <v>0</v>
      </c>
      <c r="D351" s="4">
        <f t="shared" si="10"/>
        <v>0</v>
      </c>
      <c r="E351" s="12" t="e">
        <f>(COUNTIFS(Sta!$A:$A,$A351,Sta!$L:$L,"&gt;0.5") +COUNTIFS(Sta!$B:$B,$A351,Sta!$L:$L,"&gt;0.5"))/$D351</f>
        <v>#DIV/0!</v>
      </c>
      <c r="F351" s="7" t="e">
        <f>COUNTIFS(Sta!$A:$A,$A351,Sta!$L:$L,"&gt;0.5")/$B351</f>
        <v>#DIV/0!</v>
      </c>
      <c r="G351" s="7" t="e">
        <f>COUNTIFS(Sta!$B:$B,$A351,Sta!$L:$L,"&gt;0.5")/$C351</f>
        <v>#DIV/0!</v>
      </c>
      <c r="H351" s="12" t="e">
        <f>(COUNTIFS(Sta!$A:$A,$A351,Sta!$L:$L,"&gt;1.5") +COUNTIFS(Sta!$B:$B,$A351,Sta!$L:$L,"&gt;1.5"))/$D351</f>
        <v>#DIV/0!</v>
      </c>
      <c r="I351" s="7" t="e">
        <f>COUNTIFS(Sta!$A:$A,$A351,Sta!$L:$L,"&gt;1.5")/$B351</f>
        <v>#DIV/0!</v>
      </c>
      <c r="J351" s="7" t="e">
        <f>COUNTIFS(Sta!$B:$B,$A351,Sta!$L:$L,"&gt;1.5")/$C351</f>
        <v>#DIV/0!</v>
      </c>
      <c r="K351" s="12" t="e">
        <f>(COUNTIFS(Sta!$A:$A,$A351,Sta!$H:$H,"&gt;0.5") +COUNTIFS(Sta!$B:$B,$A351,Sta!$J:$J,"&gt;0.5"))/$D351</f>
        <v>#DIV/0!</v>
      </c>
      <c r="L351" s="7" t="e">
        <f>COUNTIFS(Sta!$A:$A,$A351,Sta!$H:$H,"&gt;0.5")/$B351</f>
        <v>#DIV/0!</v>
      </c>
      <c r="M351" s="7" t="e">
        <f>COUNTIFS(Sta!$B:$B,$A351,Sta!$J:$J,"&gt;0.5")/$C351</f>
        <v>#DIV/0!</v>
      </c>
      <c r="N351" s="12" t="e">
        <f>(COUNTIFS(Sta!$A:$A,$A351,Sta!$H:$H,"&gt;1.5") +COUNTIFS(Sta!$B:$B,$A351,Sta!$J:$J,"&gt;1.5"))/$D351</f>
        <v>#DIV/0!</v>
      </c>
      <c r="O351" s="7" t="e">
        <f>COUNTIFS(Sta!$A:$A,$A351,Sta!$H:$H,"&gt;1.5")/$B351</f>
        <v>#DIV/0!</v>
      </c>
      <c r="P351" s="7" t="e">
        <f>COUNTIFS(Sta!$B:$B,$A351,Sta!$J:$J,"&gt;1.5")/$C351</f>
        <v>#DIV/0!</v>
      </c>
      <c r="Q351" s="12" t="e">
        <f>(COUNTIFS(Sta!$A:$A,$A351,Sta!$I:$I,"&gt;0.5") +COUNTIFS(Sta!$B:$B,$A351,Sta!$K:$K,"&gt;0.5"))/$D351</f>
        <v>#DIV/0!</v>
      </c>
      <c r="R351" s="7" t="e">
        <f>COUNTIFS(Sta!$A:$A,$A351,Sta!$I:$I,"&gt;0.5")/$B351</f>
        <v>#DIV/0!</v>
      </c>
      <c r="S351" s="7" t="e">
        <f>COUNTIFS(Sta!$B:$B,$A351,Sta!$K:$K,"&gt;0.5")/$C351</f>
        <v>#DIV/0!</v>
      </c>
      <c r="T351" s="12" t="e">
        <f>(COUNTIFS(Sta!$A:$A,$A351,Sta!$I:$I,"&gt;1.5") +COUNTIFS(Sta!$B:$B,$A351,Sta!$K:$K,"&gt;1.5"))/$D351</f>
        <v>#DIV/0!</v>
      </c>
      <c r="U351" s="7" t="e">
        <f>COUNTIFS(Sta!$A:$A,$A351,Sta!$I:$I,"&gt;1.5")/$B351</f>
        <v>#DIV/0!</v>
      </c>
      <c r="V351" s="7" t="e">
        <f>COUNTIFS(Sta!$B:$B,$A351,Sta!$K:$K,"&gt;1.5")/$C351</f>
        <v>#DIV/0!</v>
      </c>
    </row>
    <row r="352" spans="1:22" x14ac:dyDescent="0.3">
      <c r="A352" t="s">
        <v>450</v>
      </c>
      <c r="B352" s="9">
        <f>COUNTIF(Sta!A:A,A352)</f>
        <v>0</v>
      </c>
      <c r="C352" s="4">
        <f>COUNTIF(Sta!B:B,A352)</f>
        <v>0</v>
      </c>
      <c r="D352" s="4">
        <f t="shared" si="10"/>
        <v>0</v>
      </c>
      <c r="E352" s="12" t="e">
        <f>(COUNTIFS(Sta!$A:$A,$A352,Sta!$L:$L,"&gt;0.5") +COUNTIFS(Sta!$B:$B,$A352,Sta!$L:$L,"&gt;0.5"))/$D352</f>
        <v>#DIV/0!</v>
      </c>
      <c r="F352" s="7" t="e">
        <f>COUNTIFS(Sta!$A:$A,$A352,Sta!$L:$L,"&gt;0.5")/$B352</f>
        <v>#DIV/0!</v>
      </c>
      <c r="G352" s="7" t="e">
        <f>COUNTIFS(Sta!$B:$B,$A352,Sta!$L:$L,"&gt;0.5")/$C352</f>
        <v>#DIV/0!</v>
      </c>
      <c r="H352" s="12" t="e">
        <f>(COUNTIFS(Sta!$A:$A,$A352,Sta!$L:$L,"&gt;1.5") +COUNTIFS(Sta!$B:$B,$A352,Sta!$L:$L,"&gt;1.5"))/$D352</f>
        <v>#DIV/0!</v>
      </c>
      <c r="I352" s="7" t="e">
        <f>COUNTIFS(Sta!$A:$A,$A352,Sta!$L:$L,"&gt;1.5")/$B352</f>
        <v>#DIV/0!</v>
      </c>
      <c r="J352" s="7" t="e">
        <f>COUNTIFS(Sta!$B:$B,$A352,Sta!$L:$L,"&gt;1.5")/$C352</f>
        <v>#DIV/0!</v>
      </c>
      <c r="K352" s="12" t="e">
        <f>(COUNTIFS(Sta!$A:$A,$A352,Sta!$H:$H,"&gt;0.5") +COUNTIFS(Sta!$B:$B,$A352,Sta!$J:$J,"&gt;0.5"))/$D352</f>
        <v>#DIV/0!</v>
      </c>
      <c r="L352" s="7" t="e">
        <f>COUNTIFS(Sta!$A:$A,$A352,Sta!$H:$H,"&gt;0.5")/$B352</f>
        <v>#DIV/0!</v>
      </c>
      <c r="M352" s="7" t="e">
        <f>COUNTIFS(Sta!$B:$B,$A352,Sta!$J:$J,"&gt;0.5")/$C352</f>
        <v>#DIV/0!</v>
      </c>
      <c r="N352" s="12" t="e">
        <f>(COUNTIFS(Sta!$A:$A,$A352,Sta!$H:$H,"&gt;1.5") +COUNTIFS(Sta!$B:$B,$A352,Sta!$J:$J,"&gt;1.5"))/$D352</f>
        <v>#DIV/0!</v>
      </c>
      <c r="O352" s="7" t="e">
        <f>COUNTIFS(Sta!$A:$A,$A352,Sta!$H:$H,"&gt;1.5")/$B352</f>
        <v>#DIV/0!</v>
      </c>
      <c r="P352" s="7" t="e">
        <f>COUNTIFS(Sta!$B:$B,$A352,Sta!$J:$J,"&gt;1.5")/$C352</f>
        <v>#DIV/0!</v>
      </c>
      <c r="Q352" s="12" t="e">
        <f>(COUNTIFS(Sta!$A:$A,$A352,Sta!$I:$I,"&gt;0.5") +COUNTIFS(Sta!$B:$B,$A352,Sta!$K:$K,"&gt;0.5"))/$D352</f>
        <v>#DIV/0!</v>
      </c>
      <c r="R352" s="7" t="e">
        <f>COUNTIFS(Sta!$A:$A,$A352,Sta!$I:$I,"&gt;0.5")/$B352</f>
        <v>#DIV/0!</v>
      </c>
      <c r="S352" s="7" t="e">
        <f>COUNTIFS(Sta!$B:$B,$A352,Sta!$K:$K,"&gt;0.5")/$C352</f>
        <v>#DIV/0!</v>
      </c>
      <c r="T352" s="12" t="e">
        <f>(COUNTIFS(Sta!$A:$A,$A352,Sta!$I:$I,"&gt;1.5") +COUNTIFS(Sta!$B:$B,$A352,Sta!$K:$K,"&gt;1.5"))/$D352</f>
        <v>#DIV/0!</v>
      </c>
      <c r="U352" s="7" t="e">
        <f>COUNTIFS(Sta!$A:$A,$A352,Sta!$I:$I,"&gt;1.5")/$B352</f>
        <v>#DIV/0!</v>
      </c>
      <c r="V352" s="7" t="e">
        <f>COUNTIFS(Sta!$B:$B,$A352,Sta!$K:$K,"&gt;1.5")/$C352</f>
        <v>#DIV/0!</v>
      </c>
    </row>
    <row r="353" spans="1:22" x14ac:dyDescent="0.3">
      <c r="A353" t="s">
        <v>438</v>
      </c>
      <c r="B353" s="9">
        <f>COUNTIF(Sta!A:A,A353)</f>
        <v>0</v>
      </c>
      <c r="C353" s="4">
        <f>COUNTIF(Sta!B:B,A353)</f>
        <v>0</v>
      </c>
      <c r="D353" s="4">
        <f t="shared" si="10"/>
        <v>0</v>
      </c>
      <c r="E353" s="12" t="e">
        <f>(COUNTIFS(Sta!$A:$A,$A353,Sta!$L:$L,"&gt;0.5") +COUNTIFS(Sta!$B:$B,$A353,Sta!$L:$L,"&gt;0.5"))/$D353</f>
        <v>#DIV/0!</v>
      </c>
      <c r="F353" s="7" t="e">
        <f>COUNTIFS(Sta!$A:$A,$A353,Sta!$L:$L,"&gt;0.5")/$B353</f>
        <v>#DIV/0!</v>
      </c>
      <c r="G353" s="7" t="e">
        <f>COUNTIFS(Sta!$B:$B,$A353,Sta!$L:$L,"&gt;0.5")/$C353</f>
        <v>#DIV/0!</v>
      </c>
      <c r="H353" s="12" t="e">
        <f>(COUNTIFS(Sta!$A:$A,$A353,Sta!$L:$L,"&gt;1.5") +COUNTIFS(Sta!$B:$B,$A353,Sta!$L:$L,"&gt;1.5"))/$D353</f>
        <v>#DIV/0!</v>
      </c>
      <c r="I353" s="7" t="e">
        <f>COUNTIFS(Sta!$A:$A,$A353,Sta!$L:$L,"&gt;1.5")/$B353</f>
        <v>#DIV/0!</v>
      </c>
      <c r="J353" s="7" t="e">
        <f>COUNTIFS(Sta!$B:$B,$A353,Sta!$L:$L,"&gt;1.5")/$C353</f>
        <v>#DIV/0!</v>
      </c>
      <c r="K353" s="12" t="e">
        <f>(COUNTIFS(Sta!$A:$A,$A353,Sta!$H:$H,"&gt;0.5") +COUNTIFS(Sta!$B:$B,$A353,Sta!$J:$J,"&gt;0.5"))/$D353</f>
        <v>#DIV/0!</v>
      </c>
      <c r="L353" s="7" t="e">
        <f>COUNTIFS(Sta!$A:$A,$A353,Sta!$H:$H,"&gt;0.5")/$B353</f>
        <v>#DIV/0!</v>
      </c>
      <c r="M353" s="7" t="e">
        <f>COUNTIFS(Sta!$B:$B,$A353,Sta!$J:$J,"&gt;0.5")/$C353</f>
        <v>#DIV/0!</v>
      </c>
      <c r="N353" s="12" t="e">
        <f>(COUNTIFS(Sta!$A:$A,$A353,Sta!$H:$H,"&gt;1.5") +COUNTIFS(Sta!$B:$B,$A353,Sta!$J:$J,"&gt;1.5"))/$D353</f>
        <v>#DIV/0!</v>
      </c>
      <c r="O353" s="7" t="e">
        <f>COUNTIFS(Sta!$A:$A,$A353,Sta!$H:$H,"&gt;1.5")/$B353</f>
        <v>#DIV/0!</v>
      </c>
      <c r="P353" s="7" t="e">
        <f>COUNTIFS(Sta!$B:$B,$A353,Sta!$J:$J,"&gt;1.5")/$C353</f>
        <v>#DIV/0!</v>
      </c>
      <c r="Q353" s="12" t="e">
        <f>(COUNTIFS(Sta!$A:$A,$A353,Sta!$I:$I,"&gt;0.5") +COUNTIFS(Sta!$B:$B,$A353,Sta!$K:$K,"&gt;0.5"))/$D353</f>
        <v>#DIV/0!</v>
      </c>
      <c r="R353" s="7" t="e">
        <f>COUNTIFS(Sta!$A:$A,$A353,Sta!$I:$I,"&gt;0.5")/$B353</f>
        <v>#DIV/0!</v>
      </c>
      <c r="S353" s="7" t="e">
        <f>COUNTIFS(Sta!$B:$B,$A353,Sta!$K:$K,"&gt;0.5")/$C353</f>
        <v>#DIV/0!</v>
      </c>
      <c r="T353" s="12" t="e">
        <f>(COUNTIFS(Sta!$A:$A,$A353,Sta!$I:$I,"&gt;1.5") +COUNTIFS(Sta!$B:$B,$A353,Sta!$K:$K,"&gt;1.5"))/$D353</f>
        <v>#DIV/0!</v>
      </c>
      <c r="U353" s="7" t="e">
        <f>COUNTIFS(Sta!$A:$A,$A353,Sta!$I:$I,"&gt;1.5")/$B353</f>
        <v>#DIV/0!</v>
      </c>
      <c r="V353" s="7" t="e">
        <f>COUNTIFS(Sta!$B:$B,$A353,Sta!$K:$K,"&gt;1.5")/$C353</f>
        <v>#DIV/0!</v>
      </c>
    </row>
    <row r="354" spans="1:22" x14ac:dyDescent="0.3">
      <c r="A354" t="s">
        <v>439</v>
      </c>
      <c r="B354" s="9">
        <f>COUNTIF(Sta!A:A,A354)</f>
        <v>0</v>
      </c>
      <c r="C354" s="4">
        <f>COUNTIF(Sta!B:B,A354)</f>
        <v>0</v>
      </c>
      <c r="D354" s="4">
        <f t="shared" si="10"/>
        <v>0</v>
      </c>
      <c r="E354" s="12" t="e">
        <f>(COUNTIFS(Sta!$A:$A,$A354,Sta!$L:$L,"&gt;0.5") +COUNTIFS(Sta!$B:$B,$A354,Sta!$L:$L,"&gt;0.5"))/$D354</f>
        <v>#DIV/0!</v>
      </c>
      <c r="F354" s="7" t="e">
        <f>COUNTIFS(Sta!$A:$A,$A354,Sta!$L:$L,"&gt;0.5")/$B354</f>
        <v>#DIV/0!</v>
      </c>
      <c r="G354" s="7" t="e">
        <f>COUNTIFS(Sta!$B:$B,$A354,Sta!$L:$L,"&gt;0.5")/$C354</f>
        <v>#DIV/0!</v>
      </c>
      <c r="H354" s="12" t="e">
        <f>(COUNTIFS(Sta!$A:$A,$A354,Sta!$L:$L,"&gt;1.5") +COUNTIFS(Sta!$B:$B,$A354,Sta!$L:$L,"&gt;1.5"))/$D354</f>
        <v>#DIV/0!</v>
      </c>
      <c r="I354" s="7" t="e">
        <f>COUNTIFS(Sta!$A:$A,$A354,Sta!$L:$L,"&gt;1.5")/$B354</f>
        <v>#DIV/0!</v>
      </c>
      <c r="J354" s="7" t="e">
        <f>COUNTIFS(Sta!$B:$B,$A354,Sta!$L:$L,"&gt;1.5")/$C354</f>
        <v>#DIV/0!</v>
      </c>
      <c r="K354" s="12" t="e">
        <f>(COUNTIFS(Sta!$A:$A,$A354,Sta!$H:$H,"&gt;0.5") +COUNTIFS(Sta!$B:$B,$A354,Sta!$J:$J,"&gt;0.5"))/$D354</f>
        <v>#DIV/0!</v>
      </c>
      <c r="L354" s="7" t="e">
        <f>COUNTIFS(Sta!$A:$A,$A354,Sta!$H:$H,"&gt;0.5")/$B354</f>
        <v>#DIV/0!</v>
      </c>
      <c r="M354" s="7" t="e">
        <f>COUNTIFS(Sta!$B:$B,$A354,Sta!$J:$J,"&gt;0.5")/$C354</f>
        <v>#DIV/0!</v>
      </c>
      <c r="N354" s="12" t="e">
        <f>(COUNTIFS(Sta!$A:$A,$A354,Sta!$H:$H,"&gt;1.5") +COUNTIFS(Sta!$B:$B,$A354,Sta!$J:$J,"&gt;1.5"))/$D354</f>
        <v>#DIV/0!</v>
      </c>
      <c r="O354" s="7" t="e">
        <f>COUNTIFS(Sta!$A:$A,$A354,Sta!$H:$H,"&gt;1.5")/$B354</f>
        <v>#DIV/0!</v>
      </c>
      <c r="P354" s="7" t="e">
        <f>COUNTIFS(Sta!$B:$B,$A354,Sta!$J:$J,"&gt;1.5")/$C354</f>
        <v>#DIV/0!</v>
      </c>
      <c r="Q354" s="12" t="e">
        <f>(COUNTIFS(Sta!$A:$A,$A354,Sta!$I:$I,"&gt;0.5") +COUNTIFS(Sta!$B:$B,$A354,Sta!$K:$K,"&gt;0.5"))/$D354</f>
        <v>#DIV/0!</v>
      </c>
      <c r="R354" s="7" t="e">
        <f>COUNTIFS(Sta!$A:$A,$A354,Sta!$I:$I,"&gt;0.5")/$B354</f>
        <v>#DIV/0!</v>
      </c>
      <c r="S354" s="7" t="e">
        <f>COUNTIFS(Sta!$B:$B,$A354,Sta!$K:$K,"&gt;0.5")/$C354</f>
        <v>#DIV/0!</v>
      </c>
      <c r="T354" s="12" t="e">
        <f>(COUNTIFS(Sta!$A:$A,$A354,Sta!$I:$I,"&gt;1.5") +COUNTIFS(Sta!$B:$B,$A354,Sta!$K:$K,"&gt;1.5"))/$D354</f>
        <v>#DIV/0!</v>
      </c>
      <c r="U354" s="7" t="e">
        <f>COUNTIFS(Sta!$A:$A,$A354,Sta!$I:$I,"&gt;1.5")/$B354</f>
        <v>#DIV/0!</v>
      </c>
      <c r="V354" s="7" t="e">
        <f>COUNTIFS(Sta!$B:$B,$A354,Sta!$K:$K,"&gt;1.5")/$C354</f>
        <v>#DIV/0!</v>
      </c>
    </row>
    <row r="355" spans="1:22" x14ac:dyDescent="0.3">
      <c r="A355" t="s">
        <v>443</v>
      </c>
      <c r="B355" s="9">
        <f>COUNTIF(Sta!A:A,A355)</f>
        <v>0</v>
      </c>
      <c r="C355" s="4">
        <f>COUNTIF(Sta!B:B,A355)</f>
        <v>0</v>
      </c>
      <c r="D355" s="4">
        <f t="shared" si="10"/>
        <v>0</v>
      </c>
      <c r="E355" s="12" t="e">
        <f>(COUNTIFS(Sta!$A:$A,$A355,Sta!$L:$L,"&gt;0.5") +COUNTIFS(Sta!$B:$B,$A355,Sta!$L:$L,"&gt;0.5"))/$D355</f>
        <v>#DIV/0!</v>
      </c>
      <c r="F355" s="7" t="e">
        <f>COUNTIFS(Sta!$A:$A,$A355,Sta!$L:$L,"&gt;0.5")/$B355</f>
        <v>#DIV/0!</v>
      </c>
      <c r="G355" s="7" t="e">
        <f>COUNTIFS(Sta!$B:$B,$A355,Sta!$L:$L,"&gt;0.5")/$C355</f>
        <v>#DIV/0!</v>
      </c>
      <c r="H355" s="12" t="e">
        <f>(COUNTIFS(Sta!$A:$A,$A355,Sta!$L:$L,"&gt;1.5") +COUNTIFS(Sta!$B:$B,$A355,Sta!$L:$L,"&gt;1.5"))/$D355</f>
        <v>#DIV/0!</v>
      </c>
      <c r="I355" s="7" t="e">
        <f>COUNTIFS(Sta!$A:$A,$A355,Sta!$L:$L,"&gt;1.5")/$B355</f>
        <v>#DIV/0!</v>
      </c>
      <c r="J355" s="7" t="e">
        <f>COUNTIFS(Sta!$B:$B,$A355,Sta!$L:$L,"&gt;1.5")/$C355</f>
        <v>#DIV/0!</v>
      </c>
      <c r="K355" s="12" t="e">
        <f>(COUNTIFS(Sta!$A:$A,$A355,Sta!$H:$H,"&gt;0.5") +COUNTIFS(Sta!$B:$B,$A355,Sta!$J:$J,"&gt;0.5"))/$D355</f>
        <v>#DIV/0!</v>
      </c>
      <c r="L355" s="7" t="e">
        <f>COUNTIFS(Sta!$A:$A,$A355,Sta!$H:$H,"&gt;0.5")/$B355</f>
        <v>#DIV/0!</v>
      </c>
      <c r="M355" s="7" t="e">
        <f>COUNTIFS(Sta!$B:$B,$A355,Sta!$J:$J,"&gt;0.5")/$C355</f>
        <v>#DIV/0!</v>
      </c>
      <c r="N355" s="12" t="e">
        <f>(COUNTIFS(Sta!$A:$A,$A355,Sta!$H:$H,"&gt;1.5") +COUNTIFS(Sta!$B:$B,$A355,Sta!$J:$J,"&gt;1.5"))/$D355</f>
        <v>#DIV/0!</v>
      </c>
      <c r="O355" s="7" t="e">
        <f>COUNTIFS(Sta!$A:$A,$A355,Sta!$H:$H,"&gt;1.5")/$B355</f>
        <v>#DIV/0!</v>
      </c>
      <c r="P355" s="7" t="e">
        <f>COUNTIFS(Sta!$B:$B,$A355,Sta!$J:$J,"&gt;1.5")/$C355</f>
        <v>#DIV/0!</v>
      </c>
      <c r="Q355" s="12" t="e">
        <f>(COUNTIFS(Sta!$A:$A,$A355,Sta!$I:$I,"&gt;0.5") +COUNTIFS(Sta!$B:$B,$A355,Sta!$K:$K,"&gt;0.5"))/$D355</f>
        <v>#DIV/0!</v>
      </c>
      <c r="R355" s="7" t="e">
        <f>COUNTIFS(Sta!$A:$A,$A355,Sta!$I:$I,"&gt;0.5")/$B355</f>
        <v>#DIV/0!</v>
      </c>
      <c r="S355" s="7" t="e">
        <f>COUNTIFS(Sta!$B:$B,$A355,Sta!$K:$K,"&gt;0.5")/$C355</f>
        <v>#DIV/0!</v>
      </c>
      <c r="T355" s="12" t="e">
        <f>(COUNTIFS(Sta!$A:$A,$A355,Sta!$I:$I,"&gt;1.5") +COUNTIFS(Sta!$B:$B,$A355,Sta!$K:$K,"&gt;1.5"))/$D355</f>
        <v>#DIV/0!</v>
      </c>
      <c r="U355" s="7" t="e">
        <f>COUNTIFS(Sta!$A:$A,$A355,Sta!$I:$I,"&gt;1.5")/$B355</f>
        <v>#DIV/0!</v>
      </c>
      <c r="V355" s="7" t="e">
        <f>COUNTIFS(Sta!$B:$B,$A355,Sta!$K:$K,"&gt;1.5")/$C355</f>
        <v>#DIV/0!</v>
      </c>
    </row>
    <row r="356" spans="1:22" x14ac:dyDescent="0.3">
      <c r="A356" t="s">
        <v>437</v>
      </c>
      <c r="B356" s="9">
        <f>COUNTIF(Sta!A:A,A356)</f>
        <v>0</v>
      </c>
      <c r="C356" s="4">
        <f>COUNTIF(Sta!B:B,A356)</f>
        <v>0</v>
      </c>
      <c r="D356" s="4">
        <f t="shared" si="10"/>
        <v>0</v>
      </c>
      <c r="E356" s="12" t="e">
        <f>(COUNTIFS(Sta!$A:$A,$A356,Sta!$L:$L,"&gt;0.5") +COUNTIFS(Sta!$B:$B,$A356,Sta!$L:$L,"&gt;0.5"))/$D356</f>
        <v>#DIV/0!</v>
      </c>
      <c r="F356" s="7" t="e">
        <f>COUNTIFS(Sta!$A:$A,$A356,Sta!$L:$L,"&gt;0.5")/$B356</f>
        <v>#DIV/0!</v>
      </c>
      <c r="G356" s="7" t="e">
        <f>COUNTIFS(Sta!$B:$B,$A356,Sta!$L:$L,"&gt;0.5")/$C356</f>
        <v>#DIV/0!</v>
      </c>
      <c r="H356" s="12" t="e">
        <f>(COUNTIFS(Sta!$A:$A,$A356,Sta!$L:$L,"&gt;1.5") +COUNTIFS(Sta!$B:$B,$A356,Sta!$L:$L,"&gt;1.5"))/$D356</f>
        <v>#DIV/0!</v>
      </c>
      <c r="I356" s="7" t="e">
        <f>COUNTIFS(Sta!$A:$A,$A356,Sta!$L:$L,"&gt;1.5")/$B356</f>
        <v>#DIV/0!</v>
      </c>
      <c r="J356" s="7" t="e">
        <f>COUNTIFS(Sta!$B:$B,$A356,Sta!$L:$L,"&gt;1.5")/$C356</f>
        <v>#DIV/0!</v>
      </c>
      <c r="K356" s="12" t="e">
        <f>(COUNTIFS(Sta!$A:$A,$A356,Sta!$H:$H,"&gt;0.5") +COUNTIFS(Sta!$B:$B,$A356,Sta!$J:$J,"&gt;0.5"))/$D356</f>
        <v>#DIV/0!</v>
      </c>
      <c r="L356" s="7" t="e">
        <f>COUNTIFS(Sta!$A:$A,$A356,Sta!$H:$H,"&gt;0.5")/$B356</f>
        <v>#DIV/0!</v>
      </c>
      <c r="M356" s="7" t="e">
        <f>COUNTIFS(Sta!$B:$B,$A356,Sta!$J:$J,"&gt;0.5")/$C356</f>
        <v>#DIV/0!</v>
      </c>
      <c r="N356" s="12" t="e">
        <f>(COUNTIFS(Sta!$A:$A,$A356,Sta!$H:$H,"&gt;1.5") +COUNTIFS(Sta!$B:$B,$A356,Sta!$J:$J,"&gt;1.5"))/$D356</f>
        <v>#DIV/0!</v>
      </c>
      <c r="O356" s="7" t="e">
        <f>COUNTIFS(Sta!$A:$A,$A356,Sta!$H:$H,"&gt;1.5")/$B356</f>
        <v>#DIV/0!</v>
      </c>
      <c r="P356" s="7" t="e">
        <f>COUNTIFS(Sta!$B:$B,$A356,Sta!$J:$J,"&gt;1.5")/$C356</f>
        <v>#DIV/0!</v>
      </c>
      <c r="Q356" s="12" t="e">
        <f>(COUNTIFS(Sta!$A:$A,$A356,Sta!$I:$I,"&gt;0.5") +COUNTIFS(Sta!$B:$B,$A356,Sta!$K:$K,"&gt;0.5"))/$D356</f>
        <v>#DIV/0!</v>
      </c>
      <c r="R356" s="7" t="e">
        <f>COUNTIFS(Sta!$A:$A,$A356,Sta!$I:$I,"&gt;0.5")/$B356</f>
        <v>#DIV/0!</v>
      </c>
      <c r="S356" s="7" t="e">
        <f>COUNTIFS(Sta!$B:$B,$A356,Sta!$K:$K,"&gt;0.5")/$C356</f>
        <v>#DIV/0!</v>
      </c>
      <c r="T356" s="12" t="e">
        <f>(COUNTIFS(Sta!$A:$A,$A356,Sta!$I:$I,"&gt;1.5") +COUNTIFS(Sta!$B:$B,$A356,Sta!$K:$K,"&gt;1.5"))/$D356</f>
        <v>#DIV/0!</v>
      </c>
      <c r="U356" s="7" t="e">
        <f>COUNTIFS(Sta!$A:$A,$A356,Sta!$I:$I,"&gt;1.5")/$B356</f>
        <v>#DIV/0!</v>
      </c>
      <c r="V356" s="7" t="e">
        <f>COUNTIFS(Sta!$B:$B,$A356,Sta!$K:$K,"&gt;1.5")/$C356</f>
        <v>#DIV/0!</v>
      </c>
    </row>
    <row r="357" spans="1:22" x14ac:dyDescent="0.3">
      <c r="A357" t="s">
        <v>440</v>
      </c>
      <c r="B357" s="9">
        <f>COUNTIF(Sta!A:A,A357)</f>
        <v>0</v>
      </c>
      <c r="C357" s="4">
        <f>COUNTIF(Sta!B:B,A357)</f>
        <v>0</v>
      </c>
      <c r="D357" s="4">
        <f t="shared" si="10"/>
        <v>0</v>
      </c>
      <c r="E357" s="12" t="e">
        <f>(COUNTIFS(Sta!$A:$A,$A357,Sta!$L:$L,"&gt;0.5") +COUNTIFS(Sta!$B:$B,$A357,Sta!$L:$L,"&gt;0.5"))/$D357</f>
        <v>#DIV/0!</v>
      </c>
      <c r="F357" s="7" t="e">
        <f>COUNTIFS(Sta!$A:$A,$A357,Sta!$L:$L,"&gt;0.5")/$B357</f>
        <v>#DIV/0!</v>
      </c>
      <c r="G357" s="7" t="e">
        <f>COUNTIFS(Sta!$B:$B,$A357,Sta!$L:$L,"&gt;0.5")/$C357</f>
        <v>#DIV/0!</v>
      </c>
      <c r="H357" s="12" t="e">
        <f>(COUNTIFS(Sta!$A:$A,$A357,Sta!$L:$L,"&gt;1.5") +COUNTIFS(Sta!$B:$B,$A357,Sta!$L:$L,"&gt;1.5"))/$D357</f>
        <v>#DIV/0!</v>
      </c>
      <c r="I357" s="7" t="e">
        <f>COUNTIFS(Sta!$A:$A,$A357,Sta!$L:$L,"&gt;1.5")/$B357</f>
        <v>#DIV/0!</v>
      </c>
      <c r="J357" s="7" t="e">
        <f>COUNTIFS(Sta!$B:$B,$A357,Sta!$L:$L,"&gt;1.5")/$C357</f>
        <v>#DIV/0!</v>
      </c>
      <c r="K357" s="12" t="e">
        <f>(COUNTIFS(Sta!$A:$A,$A357,Sta!$H:$H,"&gt;0.5") +COUNTIFS(Sta!$B:$B,$A357,Sta!$J:$J,"&gt;0.5"))/$D357</f>
        <v>#DIV/0!</v>
      </c>
      <c r="L357" s="7" t="e">
        <f>COUNTIFS(Sta!$A:$A,$A357,Sta!$H:$H,"&gt;0.5")/$B357</f>
        <v>#DIV/0!</v>
      </c>
      <c r="M357" s="7" t="e">
        <f>COUNTIFS(Sta!$B:$B,$A357,Sta!$J:$J,"&gt;0.5")/$C357</f>
        <v>#DIV/0!</v>
      </c>
      <c r="N357" s="12" t="e">
        <f>(COUNTIFS(Sta!$A:$A,$A357,Sta!$H:$H,"&gt;1.5") +COUNTIFS(Sta!$B:$B,$A357,Sta!$J:$J,"&gt;1.5"))/$D357</f>
        <v>#DIV/0!</v>
      </c>
      <c r="O357" s="7" t="e">
        <f>COUNTIFS(Sta!$A:$A,$A357,Sta!$H:$H,"&gt;1.5")/$B357</f>
        <v>#DIV/0!</v>
      </c>
      <c r="P357" s="7" t="e">
        <f>COUNTIFS(Sta!$B:$B,$A357,Sta!$J:$J,"&gt;1.5")/$C357</f>
        <v>#DIV/0!</v>
      </c>
      <c r="Q357" s="12" t="e">
        <f>(COUNTIFS(Sta!$A:$A,$A357,Sta!$I:$I,"&gt;0.5") +COUNTIFS(Sta!$B:$B,$A357,Sta!$K:$K,"&gt;0.5"))/$D357</f>
        <v>#DIV/0!</v>
      </c>
      <c r="R357" s="7" t="e">
        <f>COUNTIFS(Sta!$A:$A,$A357,Sta!$I:$I,"&gt;0.5")/$B357</f>
        <v>#DIV/0!</v>
      </c>
      <c r="S357" s="7" t="e">
        <f>COUNTIFS(Sta!$B:$B,$A357,Sta!$K:$K,"&gt;0.5")/$C357</f>
        <v>#DIV/0!</v>
      </c>
      <c r="T357" s="12" t="e">
        <f>(COUNTIFS(Sta!$A:$A,$A357,Sta!$I:$I,"&gt;1.5") +COUNTIFS(Sta!$B:$B,$A357,Sta!$K:$K,"&gt;1.5"))/$D357</f>
        <v>#DIV/0!</v>
      </c>
      <c r="U357" s="7" t="e">
        <f>COUNTIFS(Sta!$A:$A,$A357,Sta!$I:$I,"&gt;1.5")/$B357</f>
        <v>#DIV/0!</v>
      </c>
      <c r="V357" s="7" t="e">
        <f>COUNTIFS(Sta!$B:$B,$A357,Sta!$K:$K,"&gt;1.5")/$C357</f>
        <v>#DIV/0!</v>
      </c>
    </row>
    <row r="358" spans="1:22" x14ac:dyDescent="0.3">
      <c r="A358" t="s">
        <v>441</v>
      </c>
      <c r="B358" s="9">
        <f>COUNTIF(Sta!A:A,A358)</f>
        <v>0</v>
      </c>
      <c r="C358" s="4">
        <f>COUNTIF(Sta!B:B,A358)</f>
        <v>0</v>
      </c>
      <c r="D358" s="4">
        <f t="shared" si="10"/>
        <v>0</v>
      </c>
      <c r="E358" s="12" t="e">
        <f>(COUNTIFS(Sta!$A:$A,$A358,Sta!$L:$L,"&gt;0.5") +COUNTIFS(Sta!$B:$B,$A358,Sta!$L:$L,"&gt;0.5"))/$D358</f>
        <v>#DIV/0!</v>
      </c>
      <c r="F358" s="7" t="e">
        <f>COUNTIFS(Sta!$A:$A,$A358,Sta!$L:$L,"&gt;0.5")/$B358</f>
        <v>#DIV/0!</v>
      </c>
      <c r="G358" s="7" t="e">
        <f>COUNTIFS(Sta!$B:$B,$A358,Sta!$L:$L,"&gt;0.5")/$C358</f>
        <v>#DIV/0!</v>
      </c>
      <c r="H358" s="12" t="e">
        <f>(COUNTIFS(Sta!$A:$A,$A358,Sta!$L:$L,"&gt;1.5") +COUNTIFS(Sta!$B:$B,$A358,Sta!$L:$L,"&gt;1.5"))/$D358</f>
        <v>#DIV/0!</v>
      </c>
      <c r="I358" s="7" t="e">
        <f>COUNTIFS(Sta!$A:$A,$A358,Sta!$L:$L,"&gt;1.5")/$B358</f>
        <v>#DIV/0!</v>
      </c>
      <c r="J358" s="7" t="e">
        <f>COUNTIFS(Sta!$B:$B,$A358,Sta!$L:$L,"&gt;1.5")/$C358</f>
        <v>#DIV/0!</v>
      </c>
      <c r="K358" s="12" t="e">
        <f>(COUNTIFS(Sta!$A:$A,$A358,Sta!$H:$H,"&gt;0.5") +COUNTIFS(Sta!$B:$B,$A358,Sta!$J:$J,"&gt;0.5"))/$D358</f>
        <v>#DIV/0!</v>
      </c>
      <c r="L358" s="7" t="e">
        <f>COUNTIFS(Sta!$A:$A,$A358,Sta!$H:$H,"&gt;0.5")/$B358</f>
        <v>#DIV/0!</v>
      </c>
      <c r="M358" s="7" t="e">
        <f>COUNTIFS(Sta!$B:$B,$A358,Sta!$J:$J,"&gt;0.5")/$C358</f>
        <v>#DIV/0!</v>
      </c>
      <c r="N358" s="12" t="e">
        <f>(COUNTIFS(Sta!$A:$A,$A358,Sta!$H:$H,"&gt;1.5") +COUNTIFS(Sta!$B:$B,$A358,Sta!$J:$J,"&gt;1.5"))/$D358</f>
        <v>#DIV/0!</v>
      </c>
      <c r="O358" s="7" t="e">
        <f>COUNTIFS(Sta!$A:$A,$A358,Sta!$H:$H,"&gt;1.5")/$B358</f>
        <v>#DIV/0!</v>
      </c>
      <c r="P358" s="7" t="e">
        <f>COUNTIFS(Sta!$B:$B,$A358,Sta!$J:$J,"&gt;1.5")/$C358</f>
        <v>#DIV/0!</v>
      </c>
      <c r="Q358" s="12" t="e">
        <f>(COUNTIFS(Sta!$A:$A,$A358,Sta!$I:$I,"&gt;0.5") +COUNTIFS(Sta!$B:$B,$A358,Sta!$K:$K,"&gt;0.5"))/$D358</f>
        <v>#DIV/0!</v>
      </c>
      <c r="R358" s="7" t="e">
        <f>COUNTIFS(Sta!$A:$A,$A358,Sta!$I:$I,"&gt;0.5")/$B358</f>
        <v>#DIV/0!</v>
      </c>
      <c r="S358" s="7" t="e">
        <f>COUNTIFS(Sta!$B:$B,$A358,Sta!$K:$K,"&gt;0.5")/$C358</f>
        <v>#DIV/0!</v>
      </c>
      <c r="T358" s="12" t="e">
        <f>(COUNTIFS(Sta!$A:$A,$A358,Sta!$I:$I,"&gt;1.5") +COUNTIFS(Sta!$B:$B,$A358,Sta!$K:$K,"&gt;1.5"))/$D358</f>
        <v>#DIV/0!</v>
      </c>
      <c r="U358" s="7" t="e">
        <f>COUNTIFS(Sta!$A:$A,$A358,Sta!$I:$I,"&gt;1.5")/$B358</f>
        <v>#DIV/0!</v>
      </c>
      <c r="V358" s="7" t="e">
        <f>COUNTIFS(Sta!$B:$B,$A358,Sta!$K:$K,"&gt;1.5")/$C358</f>
        <v>#DIV/0!</v>
      </c>
    </row>
    <row r="359" spans="1:22" x14ac:dyDescent="0.3">
      <c r="A359" t="s">
        <v>444</v>
      </c>
      <c r="B359" s="9">
        <f>COUNTIF(Sta!A:A,A359)</f>
        <v>0</v>
      </c>
      <c r="C359" s="4">
        <f>COUNTIF(Sta!B:B,A359)</f>
        <v>0</v>
      </c>
      <c r="D359" s="4">
        <f t="shared" si="10"/>
        <v>0</v>
      </c>
      <c r="E359" s="12" t="e">
        <f>(COUNTIFS(Sta!$A:$A,$A359,Sta!$L:$L,"&gt;0.5") +COUNTIFS(Sta!$B:$B,$A359,Sta!$L:$L,"&gt;0.5"))/$D359</f>
        <v>#DIV/0!</v>
      </c>
      <c r="F359" s="7" t="e">
        <f>COUNTIFS(Sta!$A:$A,$A359,Sta!$L:$L,"&gt;0.5")/$B359</f>
        <v>#DIV/0!</v>
      </c>
      <c r="G359" s="7" t="e">
        <f>COUNTIFS(Sta!$B:$B,$A359,Sta!$L:$L,"&gt;0.5")/$C359</f>
        <v>#DIV/0!</v>
      </c>
      <c r="H359" s="12" t="e">
        <f>(COUNTIFS(Sta!$A:$A,$A359,Sta!$L:$L,"&gt;1.5") +COUNTIFS(Sta!$B:$B,$A359,Sta!$L:$L,"&gt;1.5"))/$D359</f>
        <v>#DIV/0!</v>
      </c>
      <c r="I359" s="7" t="e">
        <f>COUNTIFS(Sta!$A:$A,$A359,Sta!$L:$L,"&gt;1.5")/$B359</f>
        <v>#DIV/0!</v>
      </c>
      <c r="J359" s="7" t="e">
        <f>COUNTIFS(Sta!$B:$B,$A359,Sta!$L:$L,"&gt;1.5")/$C359</f>
        <v>#DIV/0!</v>
      </c>
      <c r="K359" s="12" t="e">
        <f>(COUNTIFS(Sta!$A:$A,$A359,Sta!$H:$H,"&gt;0.5") +COUNTIFS(Sta!$B:$B,$A359,Sta!$J:$J,"&gt;0.5"))/$D359</f>
        <v>#DIV/0!</v>
      </c>
      <c r="L359" s="7" t="e">
        <f>COUNTIFS(Sta!$A:$A,$A359,Sta!$H:$H,"&gt;0.5")/$B359</f>
        <v>#DIV/0!</v>
      </c>
      <c r="M359" s="7" t="e">
        <f>COUNTIFS(Sta!$B:$B,$A359,Sta!$J:$J,"&gt;0.5")/$C359</f>
        <v>#DIV/0!</v>
      </c>
      <c r="N359" s="12" t="e">
        <f>(COUNTIFS(Sta!$A:$A,$A359,Sta!$H:$H,"&gt;1.5") +COUNTIFS(Sta!$B:$B,$A359,Sta!$J:$J,"&gt;1.5"))/$D359</f>
        <v>#DIV/0!</v>
      </c>
      <c r="O359" s="7" t="e">
        <f>COUNTIFS(Sta!$A:$A,$A359,Sta!$H:$H,"&gt;1.5")/$B359</f>
        <v>#DIV/0!</v>
      </c>
      <c r="P359" s="7" t="e">
        <f>COUNTIFS(Sta!$B:$B,$A359,Sta!$J:$J,"&gt;1.5")/$C359</f>
        <v>#DIV/0!</v>
      </c>
      <c r="Q359" s="12" t="e">
        <f>(COUNTIFS(Sta!$A:$A,$A359,Sta!$I:$I,"&gt;0.5") +COUNTIFS(Sta!$B:$B,$A359,Sta!$K:$K,"&gt;0.5"))/$D359</f>
        <v>#DIV/0!</v>
      </c>
      <c r="R359" s="7" t="e">
        <f>COUNTIFS(Sta!$A:$A,$A359,Sta!$I:$I,"&gt;0.5")/$B359</f>
        <v>#DIV/0!</v>
      </c>
      <c r="S359" s="7" t="e">
        <f>COUNTIFS(Sta!$B:$B,$A359,Sta!$K:$K,"&gt;0.5")/$C359</f>
        <v>#DIV/0!</v>
      </c>
      <c r="T359" s="12" t="e">
        <f>(COUNTIFS(Sta!$A:$A,$A359,Sta!$I:$I,"&gt;1.5") +COUNTIFS(Sta!$B:$B,$A359,Sta!$K:$K,"&gt;1.5"))/$D359</f>
        <v>#DIV/0!</v>
      </c>
      <c r="U359" s="7" t="e">
        <f>COUNTIFS(Sta!$A:$A,$A359,Sta!$I:$I,"&gt;1.5")/$B359</f>
        <v>#DIV/0!</v>
      </c>
      <c r="V359" s="7" t="e">
        <f>COUNTIFS(Sta!$B:$B,$A359,Sta!$K:$K,"&gt;1.5")/$C359</f>
        <v>#DIV/0!</v>
      </c>
    </row>
    <row r="360" spans="1:22" x14ac:dyDescent="0.3">
      <c r="A360" t="s">
        <v>442</v>
      </c>
      <c r="B360" s="9">
        <f>COUNTIF(Sta!A:A,A360)</f>
        <v>0</v>
      </c>
      <c r="C360" s="4">
        <f>COUNTIF(Sta!B:B,A360)</f>
        <v>0</v>
      </c>
      <c r="D360" s="4">
        <f t="shared" si="10"/>
        <v>0</v>
      </c>
      <c r="E360" s="12" t="e">
        <f>(COUNTIFS(Sta!$A:$A,$A360,Sta!$L:$L,"&gt;0.5") +COUNTIFS(Sta!$B:$B,$A360,Sta!$L:$L,"&gt;0.5"))/$D360</f>
        <v>#DIV/0!</v>
      </c>
      <c r="F360" s="7" t="e">
        <f>COUNTIFS(Sta!$A:$A,$A360,Sta!$L:$L,"&gt;0.5")/$B360</f>
        <v>#DIV/0!</v>
      </c>
      <c r="G360" s="7" t="e">
        <f>COUNTIFS(Sta!$B:$B,$A360,Sta!$L:$L,"&gt;0.5")/$C360</f>
        <v>#DIV/0!</v>
      </c>
      <c r="H360" s="12" t="e">
        <f>(COUNTIFS(Sta!$A:$A,$A360,Sta!$L:$L,"&gt;1.5") +COUNTIFS(Sta!$B:$B,$A360,Sta!$L:$L,"&gt;1.5"))/$D360</f>
        <v>#DIV/0!</v>
      </c>
      <c r="I360" s="7" t="e">
        <f>COUNTIFS(Sta!$A:$A,$A360,Sta!$L:$L,"&gt;1.5")/$B360</f>
        <v>#DIV/0!</v>
      </c>
      <c r="J360" s="7" t="e">
        <f>COUNTIFS(Sta!$B:$B,$A360,Sta!$L:$L,"&gt;1.5")/$C360</f>
        <v>#DIV/0!</v>
      </c>
      <c r="K360" s="12" t="e">
        <f>(COUNTIFS(Sta!$A:$A,$A360,Sta!$H:$H,"&gt;0.5") +COUNTIFS(Sta!$B:$B,$A360,Sta!$J:$J,"&gt;0.5"))/$D360</f>
        <v>#DIV/0!</v>
      </c>
      <c r="L360" s="7" t="e">
        <f>COUNTIFS(Sta!$A:$A,$A360,Sta!$H:$H,"&gt;0.5")/$B360</f>
        <v>#DIV/0!</v>
      </c>
      <c r="M360" s="7" t="e">
        <f>COUNTIFS(Sta!$B:$B,$A360,Sta!$J:$J,"&gt;0.5")/$C360</f>
        <v>#DIV/0!</v>
      </c>
      <c r="N360" s="12" t="e">
        <f>(COUNTIFS(Sta!$A:$A,$A360,Sta!$H:$H,"&gt;1.5") +COUNTIFS(Sta!$B:$B,$A360,Sta!$J:$J,"&gt;1.5"))/$D360</f>
        <v>#DIV/0!</v>
      </c>
      <c r="O360" s="7" t="e">
        <f>COUNTIFS(Sta!$A:$A,$A360,Sta!$H:$H,"&gt;1.5")/$B360</f>
        <v>#DIV/0!</v>
      </c>
      <c r="P360" s="7" t="e">
        <f>COUNTIFS(Sta!$B:$B,$A360,Sta!$J:$J,"&gt;1.5")/$C360</f>
        <v>#DIV/0!</v>
      </c>
      <c r="Q360" s="12" t="e">
        <f>(COUNTIFS(Sta!$A:$A,$A360,Sta!$I:$I,"&gt;0.5") +COUNTIFS(Sta!$B:$B,$A360,Sta!$K:$K,"&gt;0.5"))/$D360</f>
        <v>#DIV/0!</v>
      </c>
      <c r="R360" s="7" t="e">
        <f>COUNTIFS(Sta!$A:$A,$A360,Sta!$I:$I,"&gt;0.5")/$B360</f>
        <v>#DIV/0!</v>
      </c>
      <c r="S360" s="7" t="e">
        <f>COUNTIFS(Sta!$B:$B,$A360,Sta!$K:$K,"&gt;0.5")/$C360</f>
        <v>#DIV/0!</v>
      </c>
      <c r="T360" s="12" t="e">
        <f>(COUNTIFS(Sta!$A:$A,$A360,Sta!$I:$I,"&gt;1.5") +COUNTIFS(Sta!$B:$B,$A360,Sta!$K:$K,"&gt;1.5"))/$D360</f>
        <v>#DIV/0!</v>
      </c>
      <c r="U360" s="7" t="e">
        <f>COUNTIFS(Sta!$A:$A,$A360,Sta!$I:$I,"&gt;1.5")/$B360</f>
        <v>#DIV/0!</v>
      </c>
      <c r="V360" s="7" t="e">
        <f>COUNTIFS(Sta!$B:$B,$A360,Sta!$K:$K,"&gt;1.5")/$C360</f>
        <v>#DIV/0!</v>
      </c>
    </row>
    <row r="361" spans="1:22" x14ac:dyDescent="0.3">
      <c r="A361" t="s">
        <v>457</v>
      </c>
      <c r="B361" s="9">
        <f>COUNTIF(Sta!A:A,A361)</f>
        <v>0</v>
      </c>
      <c r="C361" s="4">
        <f>COUNTIF(Sta!B:B,A361)</f>
        <v>0</v>
      </c>
      <c r="D361" s="4">
        <f t="shared" si="10"/>
        <v>0</v>
      </c>
      <c r="E361" s="12" t="e">
        <f>(COUNTIFS(Sta!$A:$A,$A361,Sta!$L:$L,"&gt;0.5") +COUNTIFS(Sta!$B:$B,$A361,Sta!$L:$L,"&gt;0.5"))/$D361</f>
        <v>#DIV/0!</v>
      </c>
      <c r="F361" s="7" t="e">
        <f>COUNTIFS(Sta!$A:$A,$A361,Sta!$L:$L,"&gt;0.5")/$B361</f>
        <v>#DIV/0!</v>
      </c>
      <c r="G361" s="7" t="e">
        <f>COUNTIFS(Sta!$B:$B,$A361,Sta!$L:$L,"&gt;0.5")/$C361</f>
        <v>#DIV/0!</v>
      </c>
      <c r="H361" s="12" t="e">
        <f>(COUNTIFS(Sta!$A:$A,$A361,Sta!$L:$L,"&gt;1.5") +COUNTIFS(Sta!$B:$B,$A361,Sta!$L:$L,"&gt;1.5"))/$D361</f>
        <v>#DIV/0!</v>
      </c>
      <c r="I361" s="7" t="e">
        <f>COUNTIFS(Sta!$A:$A,$A361,Sta!$L:$L,"&gt;1.5")/$B361</f>
        <v>#DIV/0!</v>
      </c>
      <c r="J361" s="7" t="e">
        <f>COUNTIFS(Sta!$B:$B,$A361,Sta!$L:$L,"&gt;1.5")/$C361</f>
        <v>#DIV/0!</v>
      </c>
      <c r="K361" s="12" t="e">
        <f>(COUNTIFS(Sta!$A:$A,$A361,Sta!$H:$H,"&gt;0.5") +COUNTIFS(Sta!$B:$B,$A361,Sta!$J:$J,"&gt;0.5"))/$D361</f>
        <v>#DIV/0!</v>
      </c>
      <c r="L361" s="7" t="e">
        <f>COUNTIFS(Sta!$A:$A,$A361,Sta!$H:$H,"&gt;0.5")/$B361</f>
        <v>#DIV/0!</v>
      </c>
      <c r="M361" s="7" t="e">
        <f>COUNTIFS(Sta!$B:$B,$A361,Sta!$J:$J,"&gt;0.5")/$C361</f>
        <v>#DIV/0!</v>
      </c>
      <c r="N361" s="12" t="e">
        <f>(COUNTIFS(Sta!$A:$A,$A361,Sta!$H:$H,"&gt;1.5") +COUNTIFS(Sta!$B:$B,$A361,Sta!$J:$J,"&gt;1.5"))/$D361</f>
        <v>#DIV/0!</v>
      </c>
      <c r="O361" s="7" t="e">
        <f>COUNTIFS(Sta!$A:$A,$A361,Sta!$H:$H,"&gt;1.5")/$B361</f>
        <v>#DIV/0!</v>
      </c>
      <c r="P361" s="7" t="e">
        <f>COUNTIFS(Sta!$B:$B,$A361,Sta!$J:$J,"&gt;1.5")/$C361</f>
        <v>#DIV/0!</v>
      </c>
      <c r="Q361" s="12" t="e">
        <f>(COUNTIFS(Sta!$A:$A,$A361,Sta!$I:$I,"&gt;0.5") +COUNTIFS(Sta!$B:$B,$A361,Sta!$K:$K,"&gt;0.5"))/$D361</f>
        <v>#DIV/0!</v>
      </c>
      <c r="R361" s="7" t="e">
        <f>COUNTIFS(Sta!$A:$A,$A361,Sta!$I:$I,"&gt;0.5")/$B361</f>
        <v>#DIV/0!</v>
      </c>
      <c r="S361" s="7" t="e">
        <f>COUNTIFS(Sta!$B:$B,$A361,Sta!$K:$K,"&gt;0.5")/$C361</f>
        <v>#DIV/0!</v>
      </c>
      <c r="T361" s="12" t="e">
        <f>(COUNTIFS(Sta!$A:$A,$A361,Sta!$I:$I,"&gt;1.5") +COUNTIFS(Sta!$B:$B,$A361,Sta!$K:$K,"&gt;1.5"))/$D361</f>
        <v>#DIV/0!</v>
      </c>
      <c r="U361" s="7" t="e">
        <f>COUNTIFS(Sta!$A:$A,$A361,Sta!$I:$I,"&gt;1.5")/$B361</f>
        <v>#DIV/0!</v>
      </c>
      <c r="V361" s="7" t="e">
        <f>COUNTIFS(Sta!$B:$B,$A361,Sta!$K:$K,"&gt;1.5")/$C361</f>
        <v>#DIV/0!</v>
      </c>
    </row>
    <row r="362" spans="1:22" x14ac:dyDescent="0.3">
      <c r="A362" t="s">
        <v>454</v>
      </c>
      <c r="B362" s="9">
        <f>COUNTIF(Sta!A:A,A362)</f>
        <v>0</v>
      </c>
      <c r="C362" s="4">
        <f>COUNTIF(Sta!B:B,A362)</f>
        <v>0</v>
      </c>
      <c r="D362" s="4">
        <f t="shared" si="10"/>
        <v>0</v>
      </c>
      <c r="E362" s="12" t="e">
        <f>(COUNTIFS(Sta!$A:$A,$A362,Sta!$L:$L,"&gt;0.5") +COUNTIFS(Sta!$B:$B,$A362,Sta!$L:$L,"&gt;0.5"))/$D362</f>
        <v>#DIV/0!</v>
      </c>
      <c r="F362" s="7" t="e">
        <f>COUNTIFS(Sta!$A:$A,$A362,Sta!$L:$L,"&gt;0.5")/$B362</f>
        <v>#DIV/0!</v>
      </c>
      <c r="G362" s="7" t="e">
        <f>COUNTIFS(Sta!$B:$B,$A362,Sta!$L:$L,"&gt;0.5")/$C362</f>
        <v>#DIV/0!</v>
      </c>
      <c r="H362" s="12" t="e">
        <f>(COUNTIFS(Sta!$A:$A,$A362,Sta!$L:$L,"&gt;1.5") +COUNTIFS(Sta!$B:$B,$A362,Sta!$L:$L,"&gt;1.5"))/$D362</f>
        <v>#DIV/0!</v>
      </c>
      <c r="I362" s="7" t="e">
        <f>COUNTIFS(Sta!$A:$A,$A362,Sta!$L:$L,"&gt;1.5")/$B362</f>
        <v>#DIV/0!</v>
      </c>
      <c r="J362" s="7" t="e">
        <f>COUNTIFS(Sta!$B:$B,$A362,Sta!$L:$L,"&gt;1.5")/$C362</f>
        <v>#DIV/0!</v>
      </c>
      <c r="K362" s="12" t="e">
        <f>(COUNTIFS(Sta!$A:$A,$A362,Sta!$H:$H,"&gt;0.5") +COUNTIFS(Sta!$B:$B,$A362,Sta!$J:$J,"&gt;0.5"))/$D362</f>
        <v>#DIV/0!</v>
      </c>
      <c r="L362" s="7" t="e">
        <f>COUNTIFS(Sta!$A:$A,$A362,Sta!$H:$H,"&gt;0.5")/$B362</f>
        <v>#DIV/0!</v>
      </c>
      <c r="M362" s="7" t="e">
        <f>COUNTIFS(Sta!$B:$B,$A362,Sta!$J:$J,"&gt;0.5")/$C362</f>
        <v>#DIV/0!</v>
      </c>
      <c r="N362" s="12" t="e">
        <f>(COUNTIFS(Sta!$A:$A,$A362,Sta!$H:$H,"&gt;1.5") +COUNTIFS(Sta!$B:$B,$A362,Sta!$J:$J,"&gt;1.5"))/$D362</f>
        <v>#DIV/0!</v>
      </c>
      <c r="O362" s="7" t="e">
        <f>COUNTIFS(Sta!$A:$A,$A362,Sta!$H:$H,"&gt;1.5")/$B362</f>
        <v>#DIV/0!</v>
      </c>
      <c r="P362" s="7" t="e">
        <f>COUNTIFS(Sta!$B:$B,$A362,Sta!$J:$J,"&gt;1.5")/$C362</f>
        <v>#DIV/0!</v>
      </c>
      <c r="Q362" s="12" t="e">
        <f>(COUNTIFS(Sta!$A:$A,$A362,Sta!$I:$I,"&gt;0.5") +COUNTIFS(Sta!$B:$B,$A362,Sta!$K:$K,"&gt;0.5"))/$D362</f>
        <v>#DIV/0!</v>
      </c>
      <c r="R362" s="7" t="e">
        <f>COUNTIFS(Sta!$A:$A,$A362,Sta!$I:$I,"&gt;0.5")/$B362</f>
        <v>#DIV/0!</v>
      </c>
      <c r="S362" s="7" t="e">
        <f>COUNTIFS(Sta!$B:$B,$A362,Sta!$K:$K,"&gt;0.5")/$C362</f>
        <v>#DIV/0!</v>
      </c>
      <c r="T362" s="12" t="e">
        <f>(COUNTIFS(Sta!$A:$A,$A362,Sta!$I:$I,"&gt;1.5") +COUNTIFS(Sta!$B:$B,$A362,Sta!$K:$K,"&gt;1.5"))/$D362</f>
        <v>#DIV/0!</v>
      </c>
      <c r="U362" s="7" t="e">
        <f>COUNTIFS(Sta!$A:$A,$A362,Sta!$I:$I,"&gt;1.5")/$B362</f>
        <v>#DIV/0!</v>
      </c>
      <c r="V362" s="7" t="e">
        <f>COUNTIFS(Sta!$B:$B,$A362,Sta!$K:$K,"&gt;1.5")/$C362</f>
        <v>#DIV/0!</v>
      </c>
    </row>
    <row r="363" spans="1:22" x14ac:dyDescent="0.3">
      <c r="A363" t="s">
        <v>453</v>
      </c>
      <c r="B363" s="9">
        <f>COUNTIF(Sta!A:A,A363)</f>
        <v>0</v>
      </c>
      <c r="C363" s="4">
        <f>COUNTIF(Sta!B:B,A363)</f>
        <v>0</v>
      </c>
      <c r="D363" s="4">
        <f t="shared" si="10"/>
        <v>0</v>
      </c>
      <c r="E363" s="12" t="e">
        <f>(COUNTIFS(Sta!$A:$A,$A363,Sta!$L:$L,"&gt;0.5") +COUNTIFS(Sta!$B:$B,$A363,Sta!$L:$L,"&gt;0.5"))/$D363</f>
        <v>#DIV/0!</v>
      </c>
      <c r="F363" s="7" t="e">
        <f>COUNTIFS(Sta!$A:$A,$A363,Sta!$L:$L,"&gt;0.5")/$B363</f>
        <v>#DIV/0!</v>
      </c>
      <c r="G363" s="7" t="e">
        <f>COUNTIFS(Sta!$B:$B,$A363,Sta!$L:$L,"&gt;0.5")/$C363</f>
        <v>#DIV/0!</v>
      </c>
      <c r="H363" s="12" t="e">
        <f>(COUNTIFS(Sta!$A:$A,$A363,Sta!$L:$L,"&gt;1.5") +COUNTIFS(Sta!$B:$B,$A363,Sta!$L:$L,"&gt;1.5"))/$D363</f>
        <v>#DIV/0!</v>
      </c>
      <c r="I363" s="7" t="e">
        <f>COUNTIFS(Sta!$A:$A,$A363,Sta!$L:$L,"&gt;1.5")/$B363</f>
        <v>#DIV/0!</v>
      </c>
      <c r="J363" s="7" t="e">
        <f>COUNTIFS(Sta!$B:$B,$A363,Sta!$L:$L,"&gt;1.5")/$C363</f>
        <v>#DIV/0!</v>
      </c>
      <c r="K363" s="12" t="e">
        <f>(COUNTIFS(Sta!$A:$A,$A363,Sta!$H:$H,"&gt;0.5") +COUNTIFS(Sta!$B:$B,$A363,Sta!$J:$J,"&gt;0.5"))/$D363</f>
        <v>#DIV/0!</v>
      </c>
      <c r="L363" s="7" t="e">
        <f>COUNTIFS(Sta!$A:$A,$A363,Sta!$H:$H,"&gt;0.5")/$B363</f>
        <v>#DIV/0!</v>
      </c>
      <c r="M363" s="7" t="e">
        <f>COUNTIFS(Sta!$B:$B,$A363,Sta!$J:$J,"&gt;0.5")/$C363</f>
        <v>#DIV/0!</v>
      </c>
      <c r="N363" s="12" t="e">
        <f>(COUNTIFS(Sta!$A:$A,$A363,Sta!$H:$H,"&gt;1.5") +COUNTIFS(Sta!$B:$B,$A363,Sta!$J:$J,"&gt;1.5"))/$D363</f>
        <v>#DIV/0!</v>
      </c>
      <c r="O363" s="7" t="e">
        <f>COUNTIFS(Sta!$A:$A,$A363,Sta!$H:$H,"&gt;1.5")/$B363</f>
        <v>#DIV/0!</v>
      </c>
      <c r="P363" s="7" t="e">
        <f>COUNTIFS(Sta!$B:$B,$A363,Sta!$J:$J,"&gt;1.5")/$C363</f>
        <v>#DIV/0!</v>
      </c>
      <c r="Q363" s="12" t="e">
        <f>(COUNTIFS(Sta!$A:$A,$A363,Sta!$I:$I,"&gt;0.5") +COUNTIFS(Sta!$B:$B,$A363,Sta!$K:$K,"&gt;0.5"))/$D363</f>
        <v>#DIV/0!</v>
      </c>
      <c r="R363" s="7" t="e">
        <f>COUNTIFS(Sta!$A:$A,$A363,Sta!$I:$I,"&gt;0.5")/$B363</f>
        <v>#DIV/0!</v>
      </c>
      <c r="S363" s="7" t="e">
        <f>COUNTIFS(Sta!$B:$B,$A363,Sta!$K:$K,"&gt;0.5")/$C363</f>
        <v>#DIV/0!</v>
      </c>
      <c r="T363" s="12" t="e">
        <f>(COUNTIFS(Sta!$A:$A,$A363,Sta!$I:$I,"&gt;1.5") +COUNTIFS(Sta!$B:$B,$A363,Sta!$K:$K,"&gt;1.5"))/$D363</f>
        <v>#DIV/0!</v>
      </c>
      <c r="U363" s="7" t="e">
        <f>COUNTIFS(Sta!$A:$A,$A363,Sta!$I:$I,"&gt;1.5")/$B363</f>
        <v>#DIV/0!</v>
      </c>
      <c r="V363" s="7" t="e">
        <f>COUNTIFS(Sta!$B:$B,$A363,Sta!$K:$K,"&gt;1.5")/$C363</f>
        <v>#DIV/0!</v>
      </c>
    </row>
    <row r="364" spans="1:22" x14ac:dyDescent="0.3">
      <c r="A364" t="s">
        <v>460</v>
      </c>
      <c r="B364" s="9">
        <f>COUNTIF(Sta!A:A,A364)</f>
        <v>0</v>
      </c>
      <c r="C364" s="4">
        <f>COUNTIF(Sta!B:B,A364)</f>
        <v>0</v>
      </c>
      <c r="D364" s="4">
        <f t="shared" si="10"/>
        <v>0</v>
      </c>
      <c r="E364" s="12" t="e">
        <f>(COUNTIFS(Sta!$A:$A,$A364,Sta!$L:$L,"&gt;0.5") +COUNTIFS(Sta!$B:$B,$A364,Sta!$L:$L,"&gt;0.5"))/$D364</f>
        <v>#DIV/0!</v>
      </c>
      <c r="F364" s="7" t="e">
        <f>COUNTIFS(Sta!$A:$A,$A364,Sta!$L:$L,"&gt;0.5")/$B364</f>
        <v>#DIV/0!</v>
      </c>
      <c r="G364" s="7" t="e">
        <f>COUNTIFS(Sta!$B:$B,$A364,Sta!$L:$L,"&gt;0.5")/$C364</f>
        <v>#DIV/0!</v>
      </c>
      <c r="H364" s="12" t="e">
        <f>(COUNTIFS(Sta!$A:$A,$A364,Sta!$L:$L,"&gt;1.5") +COUNTIFS(Sta!$B:$B,$A364,Sta!$L:$L,"&gt;1.5"))/$D364</f>
        <v>#DIV/0!</v>
      </c>
      <c r="I364" s="7" t="e">
        <f>COUNTIFS(Sta!$A:$A,$A364,Sta!$L:$L,"&gt;1.5")/$B364</f>
        <v>#DIV/0!</v>
      </c>
      <c r="J364" s="7" t="e">
        <f>COUNTIFS(Sta!$B:$B,$A364,Sta!$L:$L,"&gt;1.5")/$C364</f>
        <v>#DIV/0!</v>
      </c>
      <c r="K364" s="12" t="e">
        <f>(COUNTIFS(Sta!$A:$A,$A364,Sta!$H:$H,"&gt;0.5") +COUNTIFS(Sta!$B:$B,$A364,Sta!$J:$J,"&gt;0.5"))/$D364</f>
        <v>#DIV/0!</v>
      </c>
      <c r="L364" s="7" t="e">
        <f>COUNTIFS(Sta!$A:$A,$A364,Sta!$H:$H,"&gt;0.5")/$B364</f>
        <v>#DIV/0!</v>
      </c>
      <c r="M364" s="7" t="e">
        <f>COUNTIFS(Sta!$B:$B,$A364,Sta!$J:$J,"&gt;0.5")/$C364</f>
        <v>#DIV/0!</v>
      </c>
      <c r="N364" s="12" t="e">
        <f>(COUNTIFS(Sta!$A:$A,$A364,Sta!$H:$H,"&gt;1.5") +COUNTIFS(Sta!$B:$B,$A364,Sta!$J:$J,"&gt;1.5"))/$D364</f>
        <v>#DIV/0!</v>
      </c>
      <c r="O364" s="7" t="e">
        <f>COUNTIFS(Sta!$A:$A,$A364,Sta!$H:$H,"&gt;1.5")/$B364</f>
        <v>#DIV/0!</v>
      </c>
      <c r="P364" s="7" t="e">
        <f>COUNTIFS(Sta!$B:$B,$A364,Sta!$J:$J,"&gt;1.5")/$C364</f>
        <v>#DIV/0!</v>
      </c>
      <c r="Q364" s="12" t="e">
        <f>(COUNTIFS(Sta!$A:$A,$A364,Sta!$I:$I,"&gt;0.5") +COUNTIFS(Sta!$B:$B,$A364,Sta!$K:$K,"&gt;0.5"))/$D364</f>
        <v>#DIV/0!</v>
      </c>
      <c r="R364" s="7" t="e">
        <f>COUNTIFS(Sta!$A:$A,$A364,Sta!$I:$I,"&gt;0.5")/$B364</f>
        <v>#DIV/0!</v>
      </c>
      <c r="S364" s="7" t="e">
        <f>COUNTIFS(Sta!$B:$B,$A364,Sta!$K:$K,"&gt;0.5")/$C364</f>
        <v>#DIV/0!</v>
      </c>
      <c r="T364" s="12" t="e">
        <f>(COUNTIFS(Sta!$A:$A,$A364,Sta!$I:$I,"&gt;1.5") +COUNTIFS(Sta!$B:$B,$A364,Sta!$K:$K,"&gt;1.5"))/$D364</f>
        <v>#DIV/0!</v>
      </c>
      <c r="U364" s="7" t="e">
        <f>COUNTIFS(Sta!$A:$A,$A364,Sta!$I:$I,"&gt;1.5")/$B364</f>
        <v>#DIV/0!</v>
      </c>
      <c r="V364" s="7" t="e">
        <f>COUNTIFS(Sta!$B:$B,$A364,Sta!$K:$K,"&gt;1.5")/$C364</f>
        <v>#DIV/0!</v>
      </c>
    </row>
    <row r="365" spans="1:22" x14ac:dyDescent="0.3">
      <c r="A365" t="s">
        <v>458</v>
      </c>
      <c r="B365" s="9">
        <f>COUNTIF(Sta!A:A,A365)</f>
        <v>0</v>
      </c>
      <c r="C365" s="4">
        <f>COUNTIF(Sta!B:B,A365)</f>
        <v>0</v>
      </c>
      <c r="D365" s="4">
        <f t="shared" si="10"/>
        <v>0</v>
      </c>
      <c r="E365" s="12" t="e">
        <f>(COUNTIFS(Sta!$A:$A,$A365,Sta!$L:$L,"&gt;0.5") +COUNTIFS(Sta!$B:$B,$A365,Sta!$L:$L,"&gt;0.5"))/$D365</f>
        <v>#DIV/0!</v>
      </c>
      <c r="F365" s="7" t="e">
        <f>COUNTIFS(Sta!$A:$A,$A365,Sta!$L:$L,"&gt;0.5")/$B365</f>
        <v>#DIV/0!</v>
      </c>
      <c r="G365" s="7" t="e">
        <f>COUNTIFS(Sta!$B:$B,$A365,Sta!$L:$L,"&gt;0.5")/$C365</f>
        <v>#DIV/0!</v>
      </c>
      <c r="H365" s="12" t="e">
        <f>(COUNTIFS(Sta!$A:$A,$A365,Sta!$L:$L,"&gt;1.5") +COUNTIFS(Sta!$B:$B,$A365,Sta!$L:$L,"&gt;1.5"))/$D365</f>
        <v>#DIV/0!</v>
      </c>
      <c r="I365" s="7" t="e">
        <f>COUNTIFS(Sta!$A:$A,$A365,Sta!$L:$L,"&gt;1.5")/$B365</f>
        <v>#DIV/0!</v>
      </c>
      <c r="J365" s="7" t="e">
        <f>COUNTIFS(Sta!$B:$B,$A365,Sta!$L:$L,"&gt;1.5")/$C365</f>
        <v>#DIV/0!</v>
      </c>
      <c r="K365" s="12" t="e">
        <f>(COUNTIFS(Sta!$A:$A,$A365,Sta!$H:$H,"&gt;0.5") +COUNTIFS(Sta!$B:$B,$A365,Sta!$J:$J,"&gt;0.5"))/$D365</f>
        <v>#DIV/0!</v>
      </c>
      <c r="L365" s="7" t="e">
        <f>COUNTIFS(Sta!$A:$A,$A365,Sta!$H:$H,"&gt;0.5")/$B365</f>
        <v>#DIV/0!</v>
      </c>
      <c r="M365" s="7" t="e">
        <f>COUNTIFS(Sta!$B:$B,$A365,Sta!$J:$J,"&gt;0.5")/$C365</f>
        <v>#DIV/0!</v>
      </c>
      <c r="N365" s="12" t="e">
        <f>(COUNTIFS(Sta!$A:$A,$A365,Sta!$H:$H,"&gt;1.5") +COUNTIFS(Sta!$B:$B,$A365,Sta!$J:$J,"&gt;1.5"))/$D365</f>
        <v>#DIV/0!</v>
      </c>
      <c r="O365" s="7" t="e">
        <f>COUNTIFS(Sta!$A:$A,$A365,Sta!$H:$H,"&gt;1.5")/$B365</f>
        <v>#DIV/0!</v>
      </c>
      <c r="P365" s="7" t="e">
        <f>COUNTIFS(Sta!$B:$B,$A365,Sta!$J:$J,"&gt;1.5")/$C365</f>
        <v>#DIV/0!</v>
      </c>
      <c r="Q365" s="12" t="e">
        <f>(COUNTIFS(Sta!$A:$A,$A365,Sta!$I:$I,"&gt;0.5") +COUNTIFS(Sta!$B:$B,$A365,Sta!$K:$K,"&gt;0.5"))/$D365</f>
        <v>#DIV/0!</v>
      </c>
      <c r="R365" s="7" t="e">
        <f>COUNTIFS(Sta!$A:$A,$A365,Sta!$I:$I,"&gt;0.5")/$B365</f>
        <v>#DIV/0!</v>
      </c>
      <c r="S365" s="7" t="e">
        <f>COUNTIFS(Sta!$B:$B,$A365,Sta!$K:$K,"&gt;0.5")/$C365</f>
        <v>#DIV/0!</v>
      </c>
      <c r="T365" s="12" t="e">
        <f>(COUNTIFS(Sta!$A:$A,$A365,Sta!$I:$I,"&gt;1.5") +COUNTIFS(Sta!$B:$B,$A365,Sta!$K:$K,"&gt;1.5"))/$D365</f>
        <v>#DIV/0!</v>
      </c>
      <c r="U365" s="7" t="e">
        <f>COUNTIFS(Sta!$A:$A,$A365,Sta!$I:$I,"&gt;1.5")/$B365</f>
        <v>#DIV/0!</v>
      </c>
      <c r="V365" s="7" t="e">
        <f>COUNTIFS(Sta!$B:$B,$A365,Sta!$K:$K,"&gt;1.5")/$C365</f>
        <v>#DIV/0!</v>
      </c>
    </row>
    <row r="366" spans="1:22" x14ac:dyDescent="0.3">
      <c r="A366" t="s">
        <v>451</v>
      </c>
      <c r="B366" s="9">
        <f>COUNTIF(Sta!A:A,A366)</f>
        <v>0</v>
      </c>
      <c r="C366" s="4">
        <f>COUNTIF(Sta!B:B,A366)</f>
        <v>0</v>
      </c>
      <c r="D366" s="4">
        <f t="shared" si="10"/>
        <v>0</v>
      </c>
      <c r="E366" s="12" t="e">
        <f>(COUNTIFS(Sta!$A:$A,$A366,Sta!$L:$L,"&gt;0.5") +COUNTIFS(Sta!$B:$B,$A366,Sta!$L:$L,"&gt;0.5"))/$D366</f>
        <v>#DIV/0!</v>
      </c>
      <c r="F366" s="7" t="e">
        <f>COUNTIFS(Sta!$A:$A,$A366,Sta!$L:$L,"&gt;0.5")/$B366</f>
        <v>#DIV/0!</v>
      </c>
      <c r="G366" s="7" t="e">
        <f>COUNTIFS(Sta!$B:$B,$A366,Sta!$L:$L,"&gt;0.5")/$C366</f>
        <v>#DIV/0!</v>
      </c>
      <c r="H366" s="12" t="e">
        <f>(COUNTIFS(Sta!$A:$A,$A366,Sta!$L:$L,"&gt;1.5") +COUNTIFS(Sta!$B:$B,$A366,Sta!$L:$L,"&gt;1.5"))/$D366</f>
        <v>#DIV/0!</v>
      </c>
      <c r="I366" s="7" t="e">
        <f>COUNTIFS(Sta!$A:$A,$A366,Sta!$L:$L,"&gt;1.5")/$B366</f>
        <v>#DIV/0!</v>
      </c>
      <c r="J366" s="7" t="e">
        <f>COUNTIFS(Sta!$B:$B,$A366,Sta!$L:$L,"&gt;1.5")/$C366</f>
        <v>#DIV/0!</v>
      </c>
      <c r="K366" s="12" t="e">
        <f>(COUNTIFS(Sta!$A:$A,$A366,Sta!$H:$H,"&gt;0.5") +COUNTIFS(Sta!$B:$B,$A366,Sta!$J:$J,"&gt;0.5"))/$D366</f>
        <v>#DIV/0!</v>
      </c>
      <c r="L366" s="7" t="e">
        <f>COUNTIFS(Sta!$A:$A,$A366,Sta!$H:$H,"&gt;0.5")/$B366</f>
        <v>#DIV/0!</v>
      </c>
      <c r="M366" s="7" t="e">
        <f>COUNTIFS(Sta!$B:$B,$A366,Sta!$J:$J,"&gt;0.5")/$C366</f>
        <v>#DIV/0!</v>
      </c>
      <c r="N366" s="12" t="e">
        <f>(COUNTIFS(Sta!$A:$A,$A366,Sta!$H:$H,"&gt;1.5") +COUNTIFS(Sta!$B:$B,$A366,Sta!$J:$J,"&gt;1.5"))/$D366</f>
        <v>#DIV/0!</v>
      </c>
      <c r="O366" s="7" t="e">
        <f>COUNTIFS(Sta!$A:$A,$A366,Sta!$H:$H,"&gt;1.5")/$B366</f>
        <v>#DIV/0!</v>
      </c>
      <c r="P366" s="7" t="e">
        <f>COUNTIFS(Sta!$B:$B,$A366,Sta!$J:$J,"&gt;1.5")/$C366</f>
        <v>#DIV/0!</v>
      </c>
      <c r="Q366" s="12" t="e">
        <f>(COUNTIFS(Sta!$A:$A,$A366,Sta!$I:$I,"&gt;0.5") +COUNTIFS(Sta!$B:$B,$A366,Sta!$K:$K,"&gt;0.5"))/$D366</f>
        <v>#DIV/0!</v>
      </c>
      <c r="R366" s="7" t="e">
        <f>COUNTIFS(Sta!$A:$A,$A366,Sta!$I:$I,"&gt;0.5")/$B366</f>
        <v>#DIV/0!</v>
      </c>
      <c r="S366" s="7" t="e">
        <f>COUNTIFS(Sta!$B:$B,$A366,Sta!$K:$K,"&gt;0.5")/$C366</f>
        <v>#DIV/0!</v>
      </c>
      <c r="T366" s="12" t="e">
        <f>(COUNTIFS(Sta!$A:$A,$A366,Sta!$I:$I,"&gt;1.5") +COUNTIFS(Sta!$B:$B,$A366,Sta!$K:$K,"&gt;1.5"))/$D366</f>
        <v>#DIV/0!</v>
      </c>
      <c r="U366" s="7" t="e">
        <f>COUNTIFS(Sta!$A:$A,$A366,Sta!$I:$I,"&gt;1.5")/$B366</f>
        <v>#DIV/0!</v>
      </c>
      <c r="V366" s="7" t="e">
        <f>COUNTIFS(Sta!$B:$B,$A366,Sta!$K:$K,"&gt;1.5")/$C366</f>
        <v>#DIV/0!</v>
      </c>
    </row>
    <row r="367" spans="1:22" x14ac:dyDescent="0.3">
      <c r="A367" t="s">
        <v>459</v>
      </c>
      <c r="B367" s="9">
        <f>COUNTIF(Sta!A:A,A367)</f>
        <v>0</v>
      </c>
      <c r="C367" s="4">
        <f>COUNTIF(Sta!B:B,A367)</f>
        <v>0</v>
      </c>
      <c r="D367" s="4">
        <f t="shared" si="10"/>
        <v>0</v>
      </c>
      <c r="E367" s="12" t="e">
        <f>(COUNTIFS(Sta!$A:$A,$A367,Sta!$L:$L,"&gt;0.5") +COUNTIFS(Sta!$B:$B,$A367,Sta!$L:$L,"&gt;0.5"))/$D367</f>
        <v>#DIV/0!</v>
      </c>
      <c r="F367" s="7" t="e">
        <f>COUNTIFS(Sta!$A:$A,$A367,Sta!$L:$L,"&gt;0.5")/$B367</f>
        <v>#DIV/0!</v>
      </c>
      <c r="G367" s="7" t="e">
        <f>COUNTIFS(Sta!$B:$B,$A367,Sta!$L:$L,"&gt;0.5")/$C367</f>
        <v>#DIV/0!</v>
      </c>
      <c r="H367" s="12" t="e">
        <f>(COUNTIFS(Sta!$A:$A,$A367,Sta!$L:$L,"&gt;1.5") +COUNTIFS(Sta!$B:$B,$A367,Sta!$L:$L,"&gt;1.5"))/$D367</f>
        <v>#DIV/0!</v>
      </c>
      <c r="I367" s="7" t="e">
        <f>COUNTIFS(Sta!$A:$A,$A367,Sta!$L:$L,"&gt;1.5")/$B367</f>
        <v>#DIV/0!</v>
      </c>
      <c r="J367" s="7" t="e">
        <f>COUNTIFS(Sta!$B:$B,$A367,Sta!$L:$L,"&gt;1.5")/$C367</f>
        <v>#DIV/0!</v>
      </c>
      <c r="K367" s="12" t="e">
        <f>(COUNTIFS(Sta!$A:$A,$A367,Sta!$H:$H,"&gt;0.5") +COUNTIFS(Sta!$B:$B,$A367,Sta!$J:$J,"&gt;0.5"))/$D367</f>
        <v>#DIV/0!</v>
      </c>
      <c r="L367" s="7" t="e">
        <f>COUNTIFS(Sta!$A:$A,$A367,Sta!$H:$H,"&gt;0.5")/$B367</f>
        <v>#DIV/0!</v>
      </c>
      <c r="M367" s="7" t="e">
        <f>COUNTIFS(Sta!$B:$B,$A367,Sta!$J:$J,"&gt;0.5")/$C367</f>
        <v>#DIV/0!</v>
      </c>
      <c r="N367" s="12" t="e">
        <f>(COUNTIFS(Sta!$A:$A,$A367,Sta!$H:$H,"&gt;1.5") +COUNTIFS(Sta!$B:$B,$A367,Sta!$J:$J,"&gt;1.5"))/$D367</f>
        <v>#DIV/0!</v>
      </c>
      <c r="O367" s="7" t="e">
        <f>COUNTIFS(Sta!$A:$A,$A367,Sta!$H:$H,"&gt;1.5")/$B367</f>
        <v>#DIV/0!</v>
      </c>
      <c r="P367" s="7" t="e">
        <f>COUNTIFS(Sta!$B:$B,$A367,Sta!$J:$J,"&gt;1.5")/$C367</f>
        <v>#DIV/0!</v>
      </c>
      <c r="Q367" s="12" t="e">
        <f>(COUNTIFS(Sta!$A:$A,$A367,Sta!$I:$I,"&gt;0.5") +COUNTIFS(Sta!$B:$B,$A367,Sta!$K:$K,"&gt;0.5"))/$D367</f>
        <v>#DIV/0!</v>
      </c>
      <c r="R367" s="7" t="e">
        <f>COUNTIFS(Sta!$A:$A,$A367,Sta!$I:$I,"&gt;0.5")/$B367</f>
        <v>#DIV/0!</v>
      </c>
      <c r="S367" s="7" t="e">
        <f>COUNTIFS(Sta!$B:$B,$A367,Sta!$K:$K,"&gt;0.5")/$C367</f>
        <v>#DIV/0!</v>
      </c>
      <c r="T367" s="12" t="e">
        <f>(COUNTIFS(Sta!$A:$A,$A367,Sta!$I:$I,"&gt;1.5") +COUNTIFS(Sta!$B:$B,$A367,Sta!$K:$K,"&gt;1.5"))/$D367</f>
        <v>#DIV/0!</v>
      </c>
      <c r="U367" s="7" t="e">
        <f>COUNTIFS(Sta!$A:$A,$A367,Sta!$I:$I,"&gt;1.5")/$B367</f>
        <v>#DIV/0!</v>
      </c>
      <c r="V367" s="7" t="e">
        <f>COUNTIFS(Sta!$B:$B,$A367,Sta!$K:$K,"&gt;1.5")/$C367</f>
        <v>#DIV/0!</v>
      </c>
    </row>
    <row r="368" spans="1:22" x14ac:dyDescent="0.3">
      <c r="A368" t="s">
        <v>455</v>
      </c>
      <c r="B368" s="9">
        <f>COUNTIF(Sta!A:A,A368)</f>
        <v>0</v>
      </c>
      <c r="C368" s="4">
        <f>COUNTIF(Sta!B:B,A368)</f>
        <v>0</v>
      </c>
      <c r="D368" s="4">
        <f t="shared" si="10"/>
        <v>0</v>
      </c>
      <c r="E368" s="12" t="e">
        <f>(COUNTIFS(Sta!$A:$A,$A368,Sta!$L:$L,"&gt;0.5") +COUNTIFS(Sta!$B:$B,$A368,Sta!$L:$L,"&gt;0.5"))/$D368</f>
        <v>#DIV/0!</v>
      </c>
      <c r="F368" s="7" t="e">
        <f>COUNTIFS(Sta!$A:$A,$A368,Sta!$L:$L,"&gt;0.5")/$B368</f>
        <v>#DIV/0!</v>
      </c>
      <c r="G368" s="7" t="e">
        <f>COUNTIFS(Sta!$B:$B,$A368,Sta!$L:$L,"&gt;0.5")/$C368</f>
        <v>#DIV/0!</v>
      </c>
      <c r="H368" s="12" t="e">
        <f>(COUNTIFS(Sta!$A:$A,$A368,Sta!$L:$L,"&gt;1.5") +COUNTIFS(Sta!$B:$B,$A368,Sta!$L:$L,"&gt;1.5"))/$D368</f>
        <v>#DIV/0!</v>
      </c>
      <c r="I368" s="7" t="e">
        <f>COUNTIFS(Sta!$A:$A,$A368,Sta!$L:$L,"&gt;1.5")/$B368</f>
        <v>#DIV/0!</v>
      </c>
      <c r="J368" s="7" t="e">
        <f>COUNTIFS(Sta!$B:$B,$A368,Sta!$L:$L,"&gt;1.5")/$C368</f>
        <v>#DIV/0!</v>
      </c>
      <c r="K368" s="12" t="e">
        <f>(COUNTIFS(Sta!$A:$A,$A368,Sta!$H:$H,"&gt;0.5") +COUNTIFS(Sta!$B:$B,$A368,Sta!$J:$J,"&gt;0.5"))/$D368</f>
        <v>#DIV/0!</v>
      </c>
      <c r="L368" s="7" t="e">
        <f>COUNTIFS(Sta!$A:$A,$A368,Sta!$H:$H,"&gt;0.5")/$B368</f>
        <v>#DIV/0!</v>
      </c>
      <c r="M368" s="7" t="e">
        <f>COUNTIFS(Sta!$B:$B,$A368,Sta!$J:$J,"&gt;0.5")/$C368</f>
        <v>#DIV/0!</v>
      </c>
      <c r="N368" s="12" t="e">
        <f>(COUNTIFS(Sta!$A:$A,$A368,Sta!$H:$H,"&gt;1.5") +COUNTIFS(Sta!$B:$B,$A368,Sta!$J:$J,"&gt;1.5"))/$D368</f>
        <v>#DIV/0!</v>
      </c>
      <c r="O368" s="7" t="e">
        <f>COUNTIFS(Sta!$A:$A,$A368,Sta!$H:$H,"&gt;1.5")/$B368</f>
        <v>#DIV/0!</v>
      </c>
      <c r="P368" s="7" t="e">
        <f>COUNTIFS(Sta!$B:$B,$A368,Sta!$J:$J,"&gt;1.5")/$C368</f>
        <v>#DIV/0!</v>
      </c>
      <c r="Q368" s="12" t="e">
        <f>(COUNTIFS(Sta!$A:$A,$A368,Sta!$I:$I,"&gt;0.5") +COUNTIFS(Sta!$B:$B,$A368,Sta!$K:$K,"&gt;0.5"))/$D368</f>
        <v>#DIV/0!</v>
      </c>
      <c r="R368" s="7" t="e">
        <f>COUNTIFS(Sta!$A:$A,$A368,Sta!$I:$I,"&gt;0.5")/$B368</f>
        <v>#DIV/0!</v>
      </c>
      <c r="S368" s="7" t="e">
        <f>COUNTIFS(Sta!$B:$B,$A368,Sta!$K:$K,"&gt;0.5")/$C368</f>
        <v>#DIV/0!</v>
      </c>
      <c r="T368" s="12" t="e">
        <f>(COUNTIFS(Sta!$A:$A,$A368,Sta!$I:$I,"&gt;1.5") +COUNTIFS(Sta!$B:$B,$A368,Sta!$K:$K,"&gt;1.5"))/$D368</f>
        <v>#DIV/0!</v>
      </c>
      <c r="U368" s="7" t="e">
        <f>COUNTIFS(Sta!$A:$A,$A368,Sta!$I:$I,"&gt;1.5")/$B368</f>
        <v>#DIV/0!</v>
      </c>
      <c r="V368" s="7" t="e">
        <f>COUNTIFS(Sta!$B:$B,$A368,Sta!$K:$K,"&gt;1.5")/$C368</f>
        <v>#DIV/0!</v>
      </c>
    </row>
    <row r="369" spans="1:22" x14ac:dyDescent="0.3">
      <c r="A369" t="s">
        <v>452</v>
      </c>
      <c r="B369" s="9">
        <f>COUNTIF(Sta!A:A,A369)</f>
        <v>0</v>
      </c>
      <c r="C369" s="4">
        <f>COUNTIF(Sta!B:B,A369)</f>
        <v>0</v>
      </c>
      <c r="D369" s="4">
        <f t="shared" si="10"/>
        <v>0</v>
      </c>
      <c r="E369" s="12" t="e">
        <f>(COUNTIFS(Sta!$A:$A,$A369,Sta!$L:$L,"&gt;0.5") +COUNTIFS(Sta!$B:$B,$A369,Sta!$L:$L,"&gt;0.5"))/$D369</f>
        <v>#DIV/0!</v>
      </c>
      <c r="F369" s="7" t="e">
        <f>COUNTIFS(Sta!$A:$A,$A369,Sta!$L:$L,"&gt;0.5")/$B369</f>
        <v>#DIV/0!</v>
      </c>
      <c r="G369" s="7" t="e">
        <f>COUNTIFS(Sta!$B:$B,$A369,Sta!$L:$L,"&gt;0.5")/$C369</f>
        <v>#DIV/0!</v>
      </c>
      <c r="H369" s="12" t="e">
        <f>(COUNTIFS(Sta!$A:$A,$A369,Sta!$L:$L,"&gt;1.5") +COUNTIFS(Sta!$B:$B,$A369,Sta!$L:$L,"&gt;1.5"))/$D369</f>
        <v>#DIV/0!</v>
      </c>
      <c r="I369" s="7" t="e">
        <f>COUNTIFS(Sta!$A:$A,$A369,Sta!$L:$L,"&gt;1.5")/$B369</f>
        <v>#DIV/0!</v>
      </c>
      <c r="J369" s="7" t="e">
        <f>COUNTIFS(Sta!$B:$B,$A369,Sta!$L:$L,"&gt;1.5")/$C369</f>
        <v>#DIV/0!</v>
      </c>
      <c r="K369" s="12" t="e">
        <f>(COUNTIFS(Sta!$A:$A,$A369,Sta!$H:$H,"&gt;0.5") +COUNTIFS(Sta!$B:$B,$A369,Sta!$J:$J,"&gt;0.5"))/$D369</f>
        <v>#DIV/0!</v>
      </c>
      <c r="L369" s="7" t="e">
        <f>COUNTIFS(Sta!$A:$A,$A369,Sta!$H:$H,"&gt;0.5")/$B369</f>
        <v>#DIV/0!</v>
      </c>
      <c r="M369" s="7" t="e">
        <f>COUNTIFS(Sta!$B:$B,$A369,Sta!$J:$J,"&gt;0.5")/$C369</f>
        <v>#DIV/0!</v>
      </c>
      <c r="N369" s="12" t="e">
        <f>(COUNTIFS(Sta!$A:$A,$A369,Sta!$H:$H,"&gt;1.5") +COUNTIFS(Sta!$B:$B,$A369,Sta!$J:$J,"&gt;1.5"))/$D369</f>
        <v>#DIV/0!</v>
      </c>
      <c r="O369" s="7" t="e">
        <f>COUNTIFS(Sta!$A:$A,$A369,Sta!$H:$H,"&gt;1.5")/$B369</f>
        <v>#DIV/0!</v>
      </c>
      <c r="P369" s="7" t="e">
        <f>COUNTIFS(Sta!$B:$B,$A369,Sta!$J:$J,"&gt;1.5")/$C369</f>
        <v>#DIV/0!</v>
      </c>
      <c r="Q369" s="12" t="e">
        <f>(COUNTIFS(Sta!$A:$A,$A369,Sta!$I:$I,"&gt;0.5") +COUNTIFS(Sta!$B:$B,$A369,Sta!$K:$K,"&gt;0.5"))/$D369</f>
        <v>#DIV/0!</v>
      </c>
      <c r="R369" s="7" t="e">
        <f>COUNTIFS(Sta!$A:$A,$A369,Sta!$I:$I,"&gt;0.5")/$B369</f>
        <v>#DIV/0!</v>
      </c>
      <c r="S369" s="7" t="e">
        <f>COUNTIFS(Sta!$B:$B,$A369,Sta!$K:$K,"&gt;0.5")/$C369</f>
        <v>#DIV/0!</v>
      </c>
      <c r="T369" s="12" t="e">
        <f>(COUNTIFS(Sta!$A:$A,$A369,Sta!$I:$I,"&gt;1.5") +COUNTIFS(Sta!$B:$B,$A369,Sta!$K:$K,"&gt;1.5"))/$D369</f>
        <v>#DIV/0!</v>
      </c>
      <c r="U369" s="7" t="e">
        <f>COUNTIFS(Sta!$A:$A,$A369,Sta!$I:$I,"&gt;1.5")/$B369</f>
        <v>#DIV/0!</v>
      </c>
      <c r="V369" s="7" t="e">
        <f>COUNTIFS(Sta!$B:$B,$A369,Sta!$K:$K,"&gt;1.5")/$C369</f>
        <v>#DIV/0!</v>
      </c>
    </row>
    <row r="370" spans="1:22" x14ac:dyDescent="0.3">
      <c r="A370" t="s">
        <v>456</v>
      </c>
      <c r="B370" s="9">
        <f>COUNTIF(Sta!A:A,A370)</f>
        <v>0</v>
      </c>
      <c r="C370" s="4">
        <f>COUNTIF(Sta!B:B,A370)</f>
        <v>0</v>
      </c>
      <c r="D370" s="4">
        <f t="shared" si="10"/>
        <v>0</v>
      </c>
      <c r="E370" s="12" t="e">
        <f>(COUNTIFS(Sta!$A:$A,$A370,Sta!$L:$L,"&gt;0.5") +COUNTIFS(Sta!$B:$B,$A370,Sta!$L:$L,"&gt;0.5"))/$D370</f>
        <v>#DIV/0!</v>
      </c>
      <c r="F370" s="7" t="e">
        <f>COUNTIFS(Sta!$A:$A,$A370,Sta!$L:$L,"&gt;0.5")/$B370</f>
        <v>#DIV/0!</v>
      </c>
      <c r="G370" s="7" t="e">
        <f>COUNTIFS(Sta!$B:$B,$A370,Sta!$L:$L,"&gt;0.5")/$C370</f>
        <v>#DIV/0!</v>
      </c>
      <c r="H370" s="12" t="e">
        <f>(COUNTIFS(Sta!$A:$A,$A370,Sta!$L:$L,"&gt;1.5") +COUNTIFS(Sta!$B:$B,$A370,Sta!$L:$L,"&gt;1.5"))/$D370</f>
        <v>#DIV/0!</v>
      </c>
      <c r="I370" s="7" t="e">
        <f>COUNTIFS(Sta!$A:$A,$A370,Sta!$L:$L,"&gt;1.5")/$B370</f>
        <v>#DIV/0!</v>
      </c>
      <c r="J370" s="7" t="e">
        <f>COUNTIFS(Sta!$B:$B,$A370,Sta!$L:$L,"&gt;1.5")/$C370</f>
        <v>#DIV/0!</v>
      </c>
      <c r="K370" s="12" t="e">
        <f>(COUNTIFS(Sta!$A:$A,$A370,Sta!$H:$H,"&gt;0.5") +COUNTIFS(Sta!$B:$B,$A370,Sta!$J:$J,"&gt;0.5"))/$D370</f>
        <v>#DIV/0!</v>
      </c>
      <c r="L370" s="7" t="e">
        <f>COUNTIFS(Sta!$A:$A,$A370,Sta!$H:$H,"&gt;0.5")/$B370</f>
        <v>#DIV/0!</v>
      </c>
      <c r="M370" s="7" t="e">
        <f>COUNTIFS(Sta!$B:$B,$A370,Sta!$J:$J,"&gt;0.5")/$C370</f>
        <v>#DIV/0!</v>
      </c>
      <c r="N370" s="12" t="e">
        <f>(COUNTIFS(Sta!$A:$A,$A370,Sta!$H:$H,"&gt;1.5") +COUNTIFS(Sta!$B:$B,$A370,Sta!$J:$J,"&gt;1.5"))/$D370</f>
        <v>#DIV/0!</v>
      </c>
      <c r="O370" s="7" t="e">
        <f>COUNTIFS(Sta!$A:$A,$A370,Sta!$H:$H,"&gt;1.5")/$B370</f>
        <v>#DIV/0!</v>
      </c>
      <c r="P370" s="7" t="e">
        <f>COUNTIFS(Sta!$B:$B,$A370,Sta!$J:$J,"&gt;1.5")/$C370</f>
        <v>#DIV/0!</v>
      </c>
      <c r="Q370" s="12" t="e">
        <f>(COUNTIFS(Sta!$A:$A,$A370,Sta!$I:$I,"&gt;0.5") +COUNTIFS(Sta!$B:$B,$A370,Sta!$K:$K,"&gt;0.5"))/$D370</f>
        <v>#DIV/0!</v>
      </c>
      <c r="R370" s="7" t="e">
        <f>COUNTIFS(Sta!$A:$A,$A370,Sta!$I:$I,"&gt;0.5")/$B370</f>
        <v>#DIV/0!</v>
      </c>
      <c r="S370" s="7" t="e">
        <f>COUNTIFS(Sta!$B:$B,$A370,Sta!$K:$K,"&gt;0.5")/$C370</f>
        <v>#DIV/0!</v>
      </c>
      <c r="T370" s="12" t="e">
        <f>(COUNTIFS(Sta!$A:$A,$A370,Sta!$I:$I,"&gt;1.5") +COUNTIFS(Sta!$B:$B,$A370,Sta!$K:$K,"&gt;1.5"))/$D370</f>
        <v>#DIV/0!</v>
      </c>
      <c r="U370" s="7" t="e">
        <f>COUNTIFS(Sta!$A:$A,$A370,Sta!$I:$I,"&gt;1.5")/$B370</f>
        <v>#DIV/0!</v>
      </c>
      <c r="V370" s="7" t="e">
        <f>COUNTIFS(Sta!$B:$B,$A370,Sta!$K:$K,"&gt;1.5")/$C370</f>
        <v>#DIV/0!</v>
      </c>
    </row>
    <row r="371" spans="1:22" x14ac:dyDescent="0.3">
      <c r="A371" t="s">
        <v>461</v>
      </c>
      <c r="B371" s="9">
        <f>COUNTIF(Sta!A:A,A371)</f>
        <v>0</v>
      </c>
      <c r="C371" s="4">
        <f>COUNTIF(Sta!B:B,A371)</f>
        <v>0</v>
      </c>
      <c r="D371" s="4">
        <f t="shared" ref="D371:D380" si="11">B371+C371</f>
        <v>0</v>
      </c>
      <c r="E371" s="12" t="e">
        <f>(COUNTIFS(Sta!$A:$A,$A371,Sta!$L:$L,"&gt;0.5") +COUNTIFS(Sta!$B:$B,$A371,Sta!$L:$L,"&gt;0.5"))/$D371</f>
        <v>#DIV/0!</v>
      </c>
      <c r="F371" s="7" t="e">
        <f>COUNTIFS(Sta!$A:$A,$A371,Sta!$L:$L,"&gt;0.5")/$B371</f>
        <v>#DIV/0!</v>
      </c>
      <c r="G371" s="7" t="e">
        <f>COUNTIFS(Sta!$B:$B,$A371,Sta!$L:$L,"&gt;0.5")/$C371</f>
        <v>#DIV/0!</v>
      </c>
      <c r="H371" s="12" t="e">
        <f>(COUNTIFS(Sta!$A:$A,$A371,Sta!$L:$L,"&gt;1.5") +COUNTIFS(Sta!$B:$B,$A371,Sta!$L:$L,"&gt;1.5"))/$D371</f>
        <v>#DIV/0!</v>
      </c>
      <c r="I371" s="7" t="e">
        <f>COUNTIFS(Sta!$A:$A,$A371,Sta!$L:$L,"&gt;1.5")/$B371</f>
        <v>#DIV/0!</v>
      </c>
      <c r="J371" s="7" t="e">
        <f>COUNTIFS(Sta!$B:$B,$A371,Sta!$L:$L,"&gt;1.5")/$C371</f>
        <v>#DIV/0!</v>
      </c>
      <c r="K371" s="12" t="e">
        <f>(COUNTIFS(Sta!$A:$A,$A371,Sta!$H:$H,"&gt;0.5") +COUNTIFS(Sta!$B:$B,$A371,Sta!$J:$J,"&gt;0.5"))/$D371</f>
        <v>#DIV/0!</v>
      </c>
      <c r="L371" s="7" t="e">
        <f>COUNTIFS(Sta!$A:$A,$A371,Sta!$H:$H,"&gt;0.5")/$B371</f>
        <v>#DIV/0!</v>
      </c>
      <c r="M371" s="7" t="e">
        <f>COUNTIFS(Sta!$B:$B,$A371,Sta!$J:$J,"&gt;0.5")/$C371</f>
        <v>#DIV/0!</v>
      </c>
      <c r="N371" s="12" t="e">
        <f>(COUNTIFS(Sta!$A:$A,$A371,Sta!$H:$H,"&gt;1.5") +COUNTIFS(Sta!$B:$B,$A371,Sta!$J:$J,"&gt;1.5"))/$D371</f>
        <v>#DIV/0!</v>
      </c>
      <c r="O371" s="7" t="e">
        <f>COUNTIFS(Sta!$A:$A,$A371,Sta!$H:$H,"&gt;1.5")/$B371</f>
        <v>#DIV/0!</v>
      </c>
      <c r="P371" s="7" t="e">
        <f>COUNTIFS(Sta!$B:$B,$A371,Sta!$J:$J,"&gt;1.5")/$C371</f>
        <v>#DIV/0!</v>
      </c>
      <c r="Q371" s="12" t="e">
        <f>(COUNTIFS(Sta!$A:$A,$A371,Sta!$I:$I,"&gt;0.5") +COUNTIFS(Sta!$B:$B,$A371,Sta!$K:$K,"&gt;0.5"))/$D371</f>
        <v>#DIV/0!</v>
      </c>
      <c r="R371" s="7" t="e">
        <f>COUNTIFS(Sta!$A:$A,$A371,Sta!$I:$I,"&gt;0.5")/$B371</f>
        <v>#DIV/0!</v>
      </c>
      <c r="S371" s="7" t="e">
        <f>COUNTIFS(Sta!$B:$B,$A371,Sta!$K:$K,"&gt;0.5")/$C371</f>
        <v>#DIV/0!</v>
      </c>
      <c r="T371" s="12" t="e">
        <f>(COUNTIFS(Sta!$A:$A,$A371,Sta!$I:$I,"&gt;1.5") +COUNTIFS(Sta!$B:$B,$A371,Sta!$K:$K,"&gt;1.5"))/$D371</f>
        <v>#DIV/0!</v>
      </c>
      <c r="U371" s="7" t="e">
        <f>COUNTIFS(Sta!$A:$A,$A371,Sta!$I:$I,"&gt;1.5")/$B371</f>
        <v>#DIV/0!</v>
      </c>
      <c r="V371" s="7" t="e">
        <f>COUNTIFS(Sta!$B:$B,$A371,Sta!$K:$K,"&gt;1.5")/$C371</f>
        <v>#DIV/0!</v>
      </c>
    </row>
    <row r="372" spans="1:22" x14ac:dyDescent="0.3">
      <c r="A372" t="s">
        <v>468</v>
      </c>
      <c r="B372" s="9">
        <f>COUNTIF(Sta!A:A,A372)</f>
        <v>0</v>
      </c>
      <c r="C372" s="4">
        <f>COUNTIF(Sta!B:B,A372)</f>
        <v>0</v>
      </c>
      <c r="D372" s="4">
        <f t="shared" si="11"/>
        <v>0</v>
      </c>
      <c r="E372" s="12" t="e">
        <f>(COUNTIFS(Sta!$A:$A,$A372,Sta!$L:$L,"&gt;0.5") +COUNTIFS(Sta!$B:$B,$A372,Sta!$L:$L,"&gt;0.5"))/$D372</f>
        <v>#DIV/0!</v>
      </c>
      <c r="F372" s="7" t="e">
        <f>COUNTIFS(Sta!$A:$A,$A372,Sta!$L:$L,"&gt;0.5")/$B372</f>
        <v>#DIV/0!</v>
      </c>
      <c r="G372" s="7" t="e">
        <f>COUNTIFS(Sta!$B:$B,$A372,Sta!$L:$L,"&gt;0.5")/$C372</f>
        <v>#DIV/0!</v>
      </c>
      <c r="H372" s="12" t="e">
        <f>(COUNTIFS(Sta!$A:$A,$A372,Sta!$L:$L,"&gt;1.5") +COUNTIFS(Sta!$B:$B,$A372,Sta!$L:$L,"&gt;1.5"))/$D372</f>
        <v>#DIV/0!</v>
      </c>
      <c r="I372" s="7" t="e">
        <f>COUNTIFS(Sta!$A:$A,$A372,Sta!$L:$L,"&gt;1.5")/$B372</f>
        <v>#DIV/0!</v>
      </c>
      <c r="J372" s="7" t="e">
        <f>COUNTIFS(Sta!$B:$B,$A372,Sta!$L:$L,"&gt;1.5")/$C372</f>
        <v>#DIV/0!</v>
      </c>
      <c r="K372" s="12" t="e">
        <f>(COUNTIFS(Sta!$A:$A,$A372,Sta!$H:$H,"&gt;0.5") +COUNTIFS(Sta!$B:$B,$A372,Sta!$J:$J,"&gt;0.5"))/$D372</f>
        <v>#DIV/0!</v>
      </c>
      <c r="L372" s="7" t="e">
        <f>COUNTIFS(Sta!$A:$A,$A372,Sta!$H:$H,"&gt;0.5")/$B372</f>
        <v>#DIV/0!</v>
      </c>
      <c r="M372" s="7" t="e">
        <f>COUNTIFS(Sta!$B:$B,$A372,Sta!$J:$J,"&gt;0.5")/$C372</f>
        <v>#DIV/0!</v>
      </c>
      <c r="N372" s="12" t="e">
        <f>(COUNTIFS(Sta!$A:$A,$A372,Sta!$H:$H,"&gt;1.5") +COUNTIFS(Sta!$B:$B,$A372,Sta!$J:$J,"&gt;1.5"))/$D372</f>
        <v>#DIV/0!</v>
      </c>
      <c r="O372" s="7" t="e">
        <f>COUNTIFS(Sta!$A:$A,$A372,Sta!$H:$H,"&gt;1.5")/$B372</f>
        <v>#DIV/0!</v>
      </c>
      <c r="P372" s="7" t="e">
        <f>COUNTIFS(Sta!$B:$B,$A372,Sta!$J:$J,"&gt;1.5")/$C372</f>
        <v>#DIV/0!</v>
      </c>
      <c r="Q372" s="12" t="e">
        <f>(COUNTIFS(Sta!$A:$A,$A372,Sta!$I:$I,"&gt;0.5") +COUNTIFS(Sta!$B:$B,$A372,Sta!$K:$K,"&gt;0.5"))/$D372</f>
        <v>#DIV/0!</v>
      </c>
      <c r="R372" s="7" t="e">
        <f>COUNTIFS(Sta!$A:$A,$A372,Sta!$I:$I,"&gt;0.5")/$B372</f>
        <v>#DIV/0!</v>
      </c>
      <c r="S372" s="7" t="e">
        <f>COUNTIFS(Sta!$B:$B,$A372,Sta!$K:$K,"&gt;0.5")/$C372</f>
        <v>#DIV/0!</v>
      </c>
      <c r="T372" s="12" t="e">
        <f>(COUNTIFS(Sta!$A:$A,$A372,Sta!$I:$I,"&gt;1.5") +COUNTIFS(Sta!$B:$B,$A372,Sta!$K:$K,"&gt;1.5"))/$D372</f>
        <v>#DIV/0!</v>
      </c>
      <c r="U372" s="7" t="e">
        <f>COUNTIFS(Sta!$A:$A,$A372,Sta!$I:$I,"&gt;1.5")/$B372</f>
        <v>#DIV/0!</v>
      </c>
      <c r="V372" s="7" t="e">
        <f>COUNTIFS(Sta!$B:$B,$A372,Sta!$K:$K,"&gt;1.5")/$C372</f>
        <v>#DIV/0!</v>
      </c>
    </row>
    <row r="373" spans="1:22" x14ac:dyDescent="0.3">
      <c r="A373" t="s">
        <v>469</v>
      </c>
      <c r="B373" s="9">
        <f>COUNTIF(Sta!A:A,A373)</f>
        <v>0</v>
      </c>
      <c r="C373" s="4">
        <f>COUNTIF(Sta!B:B,A373)</f>
        <v>0</v>
      </c>
      <c r="D373" s="4">
        <f t="shared" si="11"/>
        <v>0</v>
      </c>
      <c r="E373" s="12" t="e">
        <f>(COUNTIFS(Sta!$A:$A,$A373,Sta!$L:$L,"&gt;0.5") +COUNTIFS(Sta!$B:$B,$A373,Sta!$L:$L,"&gt;0.5"))/$D373</f>
        <v>#DIV/0!</v>
      </c>
      <c r="F373" s="7" t="e">
        <f>COUNTIFS(Sta!$A:$A,$A373,Sta!$L:$L,"&gt;0.5")/$B373</f>
        <v>#DIV/0!</v>
      </c>
      <c r="G373" s="7" t="e">
        <f>COUNTIFS(Sta!$B:$B,$A373,Sta!$L:$L,"&gt;0.5")/$C373</f>
        <v>#DIV/0!</v>
      </c>
      <c r="H373" s="12" t="e">
        <f>(COUNTIFS(Sta!$A:$A,$A373,Sta!$L:$L,"&gt;1.5") +COUNTIFS(Sta!$B:$B,$A373,Sta!$L:$L,"&gt;1.5"))/$D373</f>
        <v>#DIV/0!</v>
      </c>
      <c r="I373" s="7" t="e">
        <f>COUNTIFS(Sta!$A:$A,$A373,Sta!$L:$L,"&gt;1.5")/$B373</f>
        <v>#DIV/0!</v>
      </c>
      <c r="J373" s="7" t="e">
        <f>COUNTIFS(Sta!$B:$B,$A373,Sta!$L:$L,"&gt;1.5")/$C373</f>
        <v>#DIV/0!</v>
      </c>
      <c r="K373" s="12" t="e">
        <f>(COUNTIFS(Sta!$A:$A,$A373,Sta!$H:$H,"&gt;0.5") +COUNTIFS(Sta!$B:$B,$A373,Sta!$J:$J,"&gt;0.5"))/$D373</f>
        <v>#DIV/0!</v>
      </c>
      <c r="L373" s="7" t="e">
        <f>COUNTIFS(Sta!$A:$A,$A373,Sta!$H:$H,"&gt;0.5")/$B373</f>
        <v>#DIV/0!</v>
      </c>
      <c r="M373" s="7" t="e">
        <f>COUNTIFS(Sta!$B:$B,$A373,Sta!$J:$J,"&gt;0.5")/$C373</f>
        <v>#DIV/0!</v>
      </c>
      <c r="N373" s="12" t="e">
        <f>(COUNTIFS(Sta!$A:$A,$A373,Sta!$H:$H,"&gt;1.5") +COUNTIFS(Sta!$B:$B,$A373,Sta!$J:$J,"&gt;1.5"))/$D373</f>
        <v>#DIV/0!</v>
      </c>
      <c r="O373" s="7" t="e">
        <f>COUNTIFS(Sta!$A:$A,$A373,Sta!$H:$H,"&gt;1.5")/$B373</f>
        <v>#DIV/0!</v>
      </c>
      <c r="P373" s="7" t="e">
        <f>COUNTIFS(Sta!$B:$B,$A373,Sta!$J:$J,"&gt;1.5")/$C373</f>
        <v>#DIV/0!</v>
      </c>
      <c r="Q373" s="12" t="e">
        <f>(COUNTIFS(Sta!$A:$A,$A373,Sta!$I:$I,"&gt;0.5") +COUNTIFS(Sta!$B:$B,$A373,Sta!$K:$K,"&gt;0.5"))/$D373</f>
        <v>#DIV/0!</v>
      </c>
      <c r="R373" s="7" t="e">
        <f>COUNTIFS(Sta!$A:$A,$A373,Sta!$I:$I,"&gt;0.5")/$B373</f>
        <v>#DIV/0!</v>
      </c>
      <c r="S373" s="7" t="e">
        <f>COUNTIFS(Sta!$B:$B,$A373,Sta!$K:$K,"&gt;0.5")/$C373</f>
        <v>#DIV/0!</v>
      </c>
      <c r="T373" s="12" t="e">
        <f>(COUNTIFS(Sta!$A:$A,$A373,Sta!$I:$I,"&gt;1.5") +COUNTIFS(Sta!$B:$B,$A373,Sta!$K:$K,"&gt;1.5"))/$D373</f>
        <v>#DIV/0!</v>
      </c>
      <c r="U373" s="7" t="e">
        <f>COUNTIFS(Sta!$A:$A,$A373,Sta!$I:$I,"&gt;1.5")/$B373</f>
        <v>#DIV/0!</v>
      </c>
      <c r="V373" s="7" t="e">
        <f>COUNTIFS(Sta!$B:$B,$A373,Sta!$K:$K,"&gt;1.5")/$C373</f>
        <v>#DIV/0!</v>
      </c>
    </row>
    <row r="374" spans="1:22" x14ac:dyDescent="0.3">
      <c r="A374" t="s">
        <v>464</v>
      </c>
      <c r="B374" s="9">
        <f>COUNTIF(Sta!A:A,A374)</f>
        <v>0</v>
      </c>
      <c r="C374" s="4">
        <f>COUNTIF(Sta!B:B,A374)</f>
        <v>0</v>
      </c>
      <c r="D374" s="4">
        <f t="shared" si="11"/>
        <v>0</v>
      </c>
      <c r="E374" s="12" t="e">
        <f>(COUNTIFS(Sta!$A:$A,$A374,Sta!$L:$L,"&gt;0.5") +COUNTIFS(Sta!$B:$B,$A374,Sta!$L:$L,"&gt;0.5"))/$D374</f>
        <v>#DIV/0!</v>
      </c>
      <c r="F374" s="7" t="e">
        <f>COUNTIFS(Sta!$A:$A,$A374,Sta!$L:$L,"&gt;0.5")/$B374</f>
        <v>#DIV/0!</v>
      </c>
      <c r="G374" s="7" t="e">
        <f>COUNTIFS(Sta!$B:$B,$A374,Sta!$L:$L,"&gt;0.5")/$C374</f>
        <v>#DIV/0!</v>
      </c>
      <c r="H374" s="12" t="e">
        <f>(COUNTIFS(Sta!$A:$A,$A374,Sta!$L:$L,"&gt;1.5") +COUNTIFS(Sta!$B:$B,$A374,Sta!$L:$L,"&gt;1.5"))/$D374</f>
        <v>#DIV/0!</v>
      </c>
      <c r="I374" s="7" t="e">
        <f>COUNTIFS(Sta!$A:$A,$A374,Sta!$L:$L,"&gt;1.5")/$B374</f>
        <v>#DIV/0!</v>
      </c>
      <c r="J374" s="7" t="e">
        <f>COUNTIFS(Sta!$B:$B,$A374,Sta!$L:$L,"&gt;1.5")/$C374</f>
        <v>#DIV/0!</v>
      </c>
      <c r="K374" s="12" t="e">
        <f>(COUNTIFS(Sta!$A:$A,$A374,Sta!$H:$H,"&gt;0.5") +COUNTIFS(Sta!$B:$B,$A374,Sta!$J:$J,"&gt;0.5"))/$D374</f>
        <v>#DIV/0!</v>
      </c>
      <c r="L374" s="7" t="e">
        <f>COUNTIFS(Sta!$A:$A,$A374,Sta!$H:$H,"&gt;0.5")/$B374</f>
        <v>#DIV/0!</v>
      </c>
      <c r="M374" s="7" t="e">
        <f>COUNTIFS(Sta!$B:$B,$A374,Sta!$J:$J,"&gt;0.5")/$C374</f>
        <v>#DIV/0!</v>
      </c>
      <c r="N374" s="12" t="e">
        <f>(COUNTIFS(Sta!$A:$A,$A374,Sta!$H:$H,"&gt;1.5") +COUNTIFS(Sta!$B:$B,$A374,Sta!$J:$J,"&gt;1.5"))/$D374</f>
        <v>#DIV/0!</v>
      </c>
      <c r="O374" s="7" t="e">
        <f>COUNTIFS(Sta!$A:$A,$A374,Sta!$H:$H,"&gt;1.5")/$B374</f>
        <v>#DIV/0!</v>
      </c>
      <c r="P374" s="7" t="e">
        <f>COUNTIFS(Sta!$B:$B,$A374,Sta!$J:$J,"&gt;1.5")/$C374</f>
        <v>#DIV/0!</v>
      </c>
      <c r="Q374" s="12" t="e">
        <f>(COUNTIFS(Sta!$A:$A,$A374,Sta!$I:$I,"&gt;0.5") +COUNTIFS(Sta!$B:$B,$A374,Sta!$K:$K,"&gt;0.5"))/$D374</f>
        <v>#DIV/0!</v>
      </c>
      <c r="R374" s="7" t="e">
        <f>COUNTIFS(Sta!$A:$A,$A374,Sta!$I:$I,"&gt;0.5")/$B374</f>
        <v>#DIV/0!</v>
      </c>
      <c r="S374" s="7" t="e">
        <f>COUNTIFS(Sta!$B:$B,$A374,Sta!$K:$K,"&gt;0.5")/$C374</f>
        <v>#DIV/0!</v>
      </c>
      <c r="T374" s="12" t="e">
        <f>(COUNTIFS(Sta!$A:$A,$A374,Sta!$I:$I,"&gt;1.5") +COUNTIFS(Sta!$B:$B,$A374,Sta!$K:$K,"&gt;1.5"))/$D374</f>
        <v>#DIV/0!</v>
      </c>
      <c r="U374" s="7" t="e">
        <f>COUNTIFS(Sta!$A:$A,$A374,Sta!$I:$I,"&gt;1.5")/$B374</f>
        <v>#DIV/0!</v>
      </c>
      <c r="V374" s="7" t="e">
        <f>COUNTIFS(Sta!$B:$B,$A374,Sta!$K:$K,"&gt;1.5")/$C374</f>
        <v>#DIV/0!</v>
      </c>
    </row>
    <row r="375" spans="1:22" x14ac:dyDescent="0.3">
      <c r="A375" t="s">
        <v>466</v>
      </c>
      <c r="B375" s="9">
        <f>COUNTIF(Sta!A:A,A375)</f>
        <v>0</v>
      </c>
      <c r="C375" s="4">
        <f>COUNTIF(Sta!B:B,A375)</f>
        <v>0</v>
      </c>
      <c r="D375" s="4">
        <f t="shared" si="11"/>
        <v>0</v>
      </c>
      <c r="E375" s="12" t="e">
        <f>(COUNTIFS(Sta!$A:$A,$A375,Sta!$L:$L,"&gt;0.5") +COUNTIFS(Sta!$B:$B,$A375,Sta!$L:$L,"&gt;0.5"))/$D375</f>
        <v>#DIV/0!</v>
      </c>
      <c r="F375" s="7" t="e">
        <f>COUNTIFS(Sta!$A:$A,$A375,Sta!$L:$L,"&gt;0.5")/$B375</f>
        <v>#DIV/0!</v>
      </c>
      <c r="G375" s="7" t="e">
        <f>COUNTIFS(Sta!$B:$B,$A375,Sta!$L:$L,"&gt;0.5")/$C375</f>
        <v>#DIV/0!</v>
      </c>
      <c r="H375" s="12" t="e">
        <f>(COUNTIFS(Sta!$A:$A,$A375,Sta!$L:$L,"&gt;1.5") +COUNTIFS(Sta!$B:$B,$A375,Sta!$L:$L,"&gt;1.5"))/$D375</f>
        <v>#DIV/0!</v>
      </c>
      <c r="I375" s="7" t="e">
        <f>COUNTIFS(Sta!$A:$A,$A375,Sta!$L:$L,"&gt;1.5")/$B375</f>
        <v>#DIV/0!</v>
      </c>
      <c r="J375" s="7" t="e">
        <f>COUNTIFS(Sta!$B:$B,$A375,Sta!$L:$L,"&gt;1.5")/$C375</f>
        <v>#DIV/0!</v>
      </c>
      <c r="K375" s="12" t="e">
        <f>(COUNTIFS(Sta!$A:$A,$A375,Sta!$H:$H,"&gt;0.5") +COUNTIFS(Sta!$B:$B,$A375,Sta!$J:$J,"&gt;0.5"))/$D375</f>
        <v>#DIV/0!</v>
      </c>
      <c r="L375" s="7" t="e">
        <f>COUNTIFS(Sta!$A:$A,$A375,Sta!$H:$H,"&gt;0.5")/$B375</f>
        <v>#DIV/0!</v>
      </c>
      <c r="M375" s="7" t="e">
        <f>COUNTIFS(Sta!$B:$B,$A375,Sta!$J:$J,"&gt;0.5")/$C375</f>
        <v>#DIV/0!</v>
      </c>
      <c r="N375" s="12" t="e">
        <f>(COUNTIFS(Sta!$A:$A,$A375,Sta!$H:$H,"&gt;1.5") +COUNTIFS(Sta!$B:$B,$A375,Sta!$J:$J,"&gt;1.5"))/$D375</f>
        <v>#DIV/0!</v>
      </c>
      <c r="O375" s="7" t="e">
        <f>COUNTIFS(Sta!$A:$A,$A375,Sta!$H:$H,"&gt;1.5")/$B375</f>
        <v>#DIV/0!</v>
      </c>
      <c r="P375" s="7" t="e">
        <f>COUNTIFS(Sta!$B:$B,$A375,Sta!$J:$J,"&gt;1.5")/$C375</f>
        <v>#DIV/0!</v>
      </c>
      <c r="Q375" s="12" t="e">
        <f>(COUNTIFS(Sta!$A:$A,$A375,Sta!$I:$I,"&gt;0.5") +COUNTIFS(Sta!$B:$B,$A375,Sta!$K:$K,"&gt;0.5"))/$D375</f>
        <v>#DIV/0!</v>
      </c>
      <c r="R375" s="7" t="e">
        <f>COUNTIFS(Sta!$A:$A,$A375,Sta!$I:$I,"&gt;0.5")/$B375</f>
        <v>#DIV/0!</v>
      </c>
      <c r="S375" s="7" t="e">
        <f>COUNTIFS(Sta!$B:$B,$A375,Sta!$K:$K,"&gt;0.5")/$C375</f>
        <v>#DIV/0!</v>
      </c>
      <c r="T375" s="12" t="e">
        <f>(COUNTIFS(Sta!$A:$A,$A375,Sta!$I:$I,"&gt;1.5") +COUNTIFS(Sta!$B:$B,$A375,Sta!$K:$K,"&gt;1.5"))/$D375</f>
        <v>#DIV/0!</v>
      </c>
      <c r="U375" s="7" t="e">
        <f>COUNTIFS(Sta!$A:$A,$A375,Sta!$I:$I,"&gt;1.5")/$B375</f>
        <v>#DIV/0!</v>
      </c>
      <c r="V375" s="7" t="e">
        <f>COUNTIFS(Sta!$B:$B,$A375,Sta!$K:$K,"&gt;1.5")/$C375</f>
        <v>#DIV/0!</v>
      </c>
    </row>
    <row r="376" spans="1:22" x14ac:dyDescent="0.3">
      <c r="A376" t="s">
        <v>463</v>
      </c>
      <c r="B376" s="9">
        <f>COUNTIF(Sta!A:A,A376)</f>
        <v>0</v>
      </c>
      <c r="C376" s="4">
        <f>COUNTIF(Sta!B:B,A376)</f>
        <v>0</v>
      </c>
      <c r="D376" s="4">
        <f t="shared" si="11"/>
        <v>0</v>
      </c>
      <c r="E376" s="12" t="e">
        <f>(COUNTIFS(Sta!$A:$A,$A376,Sta!$L:$L,"&gt;0.5") +COUNTIFS(Sta!$B:$B,$A376,Sta!$L:$L,"&gt;0.5"))/$D376</f>
        <v>#DIV/0!</v>
      </c>
      <c r="F376" s="7" t="e">
        <f>COUNTIFS(Sta!$A:$A,$A376,Sta!$L:$L,"&gt;0.5")/$B376</f>
        <v>#DIV/0!</v>
      </c>
      <c r="G376" s="7" t="e">
        <f>COUNTIFS(Sta!$B:$B,$A376,Sta!$L:$L,"&gt;0.5")/$C376</f>
        <v>#DIV/0!</v>
      </c>
      <c r="H376" s="12" t="e">
        <f>(COUNTIFS(Sta!$A:$A,$A376,Sta!$L:$L,"&gt;1.5") +COUNTIFS(Sta!$B:$B,$A376,Sta!$L:$L,"&gt;1.5"))/$D376</f>
        <v>#DIV/0!</v>
      </c>
      <c r="I376" s="7" t="e">
        <f>COUNTIFS(Sta!$A:$A,$A376,Sta!$L:$L,"&gt;1.5")/$B376</f>
        <v>#DIV/0!</v>
      </c>
      <c r="J376" s="7" t="e">
        <f>COUNTIFS(Sta!$B:$B,$A376,Sta!$L:$L,"&gt;1.5")/$C376</f>
        <v>#DIV/0!</v>
      </c>
      <c r="K376" s="12" t="e">
        <f>(COUNTIFS(Sta!$A:$A,$A376,Sta!$H:$H,"&gt;0.5") +COUNTIFS(Sta!$B:$B,$A376,Sta!$J:$J,"&gt;0.5"))/$D376</f>
        <v>#DIV/0!</v>
      </c>
      <c r="L376" s="7" t="e">
        <f>COUNTIFS(Sta!$A:$A,$A376,Sta!$H:$H,"&gt;0.5")/$B376</f>
        <v>#DIV/0!</v>
      </c>
      <c r="M376" s="7" t="e">
        <f>COUNTIFS(Sta!$B:$B,$A376,Sta!$J:$J,"&gt;0.5")/$C376</f>
        <v>#DIV/0!</v>
      </c>
      <c r="N376" s="12" t="e">
        <f>(COUNTIFS(Sta!$A:$A,$A376,Sta!$H:$H,"&gt;1.5") +COUNTIFS(Sta!$B:$B,$A376,Sta!$J:$J,"&gt;1.5"))/$D376</f>
        <v>#DIV/0!</v>
      </c>
      <c r="O376" s="7" t="e">
        <f>COUNTIFS(Sta!$A:$A,$A376,Sta!$H:$H,"&gt;1.5")/$B376</f>
        <v>#DIV/0!</v>
      </c>
      <c r="P376" s="7" t="e">
        <f>COUNTIFS(Sta!$B:$B,$A376,Sta!$J:$J,"&gt;1.5")/$C376</f>
        <v>#DIV/0!</v>
      </c>
      <c r="Q376" s="12" t="e">
        <f>(COUNTIFS(Sta!$A:$A,$A376,Sta!$I:$I,"&gt;0.5") +COUNTIFS(Sta!$B:$B,$A376,Sta!$K:$K,"&gt;0.5"))/$D376</f>
        <v>#DIV/0!</v>
      </c>
      <c r="R376" s="7" t="e">
        <f>COUNTIFS(Sta!$A:$A,$A376,Sta!$I:$I,"&gt;0.5")/$B376</f>
        <v>#DIV/0!</v>
      </c>
      <c r="S376" s="7" t="e">
        <f>COUNTIFS(Sta!$B:$B,$A376,Sta!$K:$K,"&gt;0.5")/$C376</f>
        <v>#DIV/0!</v>
      </c>
      <c r="T376" s="12" t="e">
        <f>(COUNTIFS(Sta!$A:$A,$A376,Sta!$I:$I,"&gt;1.5") +COUNTIFS(Sta!$B:$B,$A376,Sta!$K:$K,"&gt;1.5"))/$D376</f>
        <v>#DIV/0!</v>
      </c>
      <c r="U376" s="7" t="e">
        <f>COUNTIFS(Sta!$A:$A,$A376,Sta!$I:$I,"&gt;1.5")/$B376</f>
        <v>#DIV/0!</v>
      </c>
      <c r="V376" s="7" t="e">
        <f>COUNTIFS(Sta!$B:$B,$A376,Sta!$K:$K,"&gt;1.5")/$C376</f>
        <v>#DIV/0!</v>
      </c>
    </row>
    <row r="377" spans="1:22" x14ac:dyDescent="0.3">
      <c r="A377" t="s">
        <v>465</v>
      </c>
      <c r="B377" s="9">
        <f>COUNTIF(Sta!A:A,A377)</f>
        <v>0</v>
      </c>
      <c r="C377" s="4">
        <f>COUNTIF(Sta!B:B,A377)</f>
        <v>0</v>
      </c>
      <c r="D377" s="4">
        <f t="shared" si="11"/>
        <v>0</v>
      </c>
      <c r="E377" s="12" t="e">
        <f>(COUNTIFS(Sta!$A:$A,$A377,Sta!$L:$L,"&gt;0.5") +COUNTIFS(Sta!$B:$B,$A377,Sta!$L:$L,"&gt;0.5"))/$D377</f>
        <v>#DIV/0!</v>
      </c>
      <c r="F377" s="7" t="e">
        <f>COUNTIFS(Sta!$A:$A,$A377,Sta!$L:$L,"&gt;0.5")/$B377</f>
        <v>#DIV/0!</v>
      </c>
      <c r="G377" s="7" t="e">
        <f>COUNTIFS(Sta!$B:$B,$A377,Sta!$L:$L,"&gt;0.5")/$C377</f>
        <v>#DIV/0!</v>
      </c>
      <c r="H377" s="12" t="e">
        <f>(COUNTIFS(Sta!$A:$A,$A377,Sta!$L:$L,"&gt;1.5") +COUNTIFS(Sta!$B:$B,$A377,Sta!$L:$L,"&gt;1.5"))/$D377</f>
        <v>#DIV/0!</v>
      </c>
      <c r="I377" s="7" t="e">
        <f>COUNTIFS(Sta!$A:$A,$A377,Sta!$L:$L,"&gt;1.5")/$B377</f>
        <v>#DIV/0!</v>
      </c>
      <c r="J377" s="7" t="e">
        <f>COUNTIFS(Sta!$B:$B,$A377,Sta!$L:$L,"&gt;1.5")/$C377</f>
        <v>#DIV/0!</v>
      </c>
      <c r="K377" s="12" t="e">
        <f>(COUNTIFS(Sta!$A:$A,$A377,Sta!$H:$H,"&gt;0.5") +COUNTIFS(Sta!$B:$B,$A377,Sta!$J:$J,"&gt;0.5"))/$D377</f>
        <v>#DIV/0!</v>
      </c>
      <c r="L377" s="7" t="e">
        <f>COUNTIFS(Sta!$A:$A,$A377,Sta!$H:$H,"&gt;0.5")/$B377</f>
        <v>#DIV/0!</v>
      </c>
      <c r="M377" s="7" t="e">
        <f>COUNTIFS(Sta!$B:$B,$A377,Sta!$J:$J,"&gt;0.5")/$C377</f>
        <v>#DIV/0!</v>
      </c>
      <c r="N377" s="12" t="e">
        <f>(COUNTIFS(Sta!$A:$A,$A377,Sta!$H:$H,"&gt;1.5") +COUNTIFS(Sta!$B:$B,$A377,Sta!$J:$J,"&gt;1.5"))/$D377</f>
        <v>#DIV/0!</v>
      </c>
      <c r="O377" s="7" t="e">
        <f>COUNTIFS(Sta!$A:$A,$A377,Sta!$H:$H,"&gt;1.5")/$B377</f>
        <v>#DIV/0!</v>
      </c>
      <c r="P377" s="7" t="e">
        <f>COUNTIFS(Sta!$B:$B,$A377,Sta!$J:$J,"&gt;1.5")/$C377</f>
        <v>#DIV/0!</v>
      </c>
      <c r="Q377" s="12" t="e">
        <f>(COUNTIFS(Sta!$A:$A,$A377,Sta!$I:$I,"&gt;0.5") +COUNTIFS(Sta!$B:$B,$A377,Sta!$K:$K,"&gt;0.5"))/$D377</f>
        <v>#DIV/0!</v>
      </c>
      <c r="R377" s="7" t="e">
        <f>COUNTIFS(Sta!$A:$A,$A377,Sta!$I:$I,"&gt;0.5")/$B377</f>
        <v>#DIV/0!</v>
      </c>
      <c r="S377" s="7" t="e">
        <f>COUNTIFS(Sta!$B:$B,$A377,Sta!$K:$K,"&gt;0.5")/$C377</f>
        <v>#DIV/0!</v>
      </c>
      <c r="T377" s="12" t="e">
        <f>(COUNTIFS(Sta!$A:$A,$A377,Sta!$I:$I,"&gt;1.5") +COUNTIFS(Sta!$B:$B,$A377,Sta!$K:$K,"&gt;1.5"))/$D377</f>
        <v>#DIV/0!</v>
      </c>
      <c r="U377" s="7" t="e">
        <f>COUNTIFS(Sta!$A:$A,$A377,Sta!$I:$I,"&gt;1.5")/$B377</f>
        <v>#DIV/0!</v>
      </c>
      <c r="V377" s="7" t="e">
        <f>COUNTIFS(Sta!$B:$B,$A377,Sta!$K:$K,"&gt;1.5")/$C377</f>
        <v>#DIV/0!</v>
      </c>
    </row>
    <row r="378" spans="1:22" x14ac:dyDescent="0.3">
      <c r="A378" t="s">
        <v>462</v>
      </c>
      <c r="B378" s="9">
        <f>COUNTIF(Sta!A:A,A378)</f>
        <v>0</v>
      </c>
      <c r="C378" s="4">
        <f>COUNTIF(Sta!B:B,A378)</f>
        <v>0</v>
      </c>
      <c r="D378" s="4">
        <f t="shared" si="11"/>
        <v>0</v>
      </c>
      <c r="E378" s="12" t="e">
        <f>(COUNTIFS(Sta!$A:$A,$A378,Sta!$L:$L,"&gt;0.5") +COUNTIFS(Sta!$B:$B,$A378,Sta!$L:$L,"&gt;0.5"))/$D378</f>
        <v>#DIV/0!</v>
      </c>
      <c r="F378" s="7" t="e">
        <f>COUNTIFS(Sta!$A:$A,$A378,Sta!$L:$L,"&gt;0.5")/$B378</f>
        <v>#DIV/0!</v>
      </c>
      <c r="G378" s="7" t="e">
        <f>COUNTIFS(Sta!$B:$B,$A378,Sta!$L:$L,"&gt;0.5")/$C378</f>
        <v>#DIV/0!</v>
      </c>
      <c r="H378" s="12" t="e">
        <f>(COUNTIFS(Sta!$A:$A,$A378,Sta!$L:$L,"&gt;1.5") +COUNTIFS(Sta!$B:$B,$A378,Sta!$L:$L,"&gt;1.5"))/$D378</f>
        <v>#DIV/0!</v>
      </c>
      <c r="I378" s="7" t="e">
        <f>COUNTIFS(Sta!$A:$A,$A378,Sta!$L:$L,"&gt;1.5")/$B378</f>
        <v>#DIV/0!</v>
      </c>
      <c r="J378" s="7" t="e">
        <f>COUNTIFS(Sta!$B:$B,$A378,Sta!$L:$L,"&gt;1.5")/$C378</f>
        <v>#DIV/0!</v>
      </c>
      <c r="K378" s="12" t="e">
        <f>(COUNTIFS(Sta!$A:$A,$A378,Sta!$H:$H,"&gt;0.5") +COUNTIFS(Sta!$B:$B,$A378,Sta!$J:$J,"&gt;0.5"))/$D378</f>
        <v>#DIV/0!</v>
      </c>
      <c r="L378" s="7" t="e">
        <f>COUNTIFS(Sta!$A:$A,$A378,Sta!$H:$H,"&gt;0.5")/$B378</f>
        <v>#DIV/0!</v>
      </c>
      <c r="M378" s="7" t="e">
        <f>COUNTIFS(Sta!$B:$B,$A378,Sta!$J:$J,"&gt;0.5")/$C378</f>
        <v>#DIV/0!</v>
      </c>
      <c r="N378" s="12" t="e">
        <f>(COUNTIFS(Sta!$A:$A,$A378,Sta!$H:$H,"&gt;1.5") +COUNTIFS(Sta!$B:$B,$A378,Sta!$J:$J,"&gt;1.5"))/$D378</f>
        <v>#DIV/0!</v>
      </c>
      <c r="O378" s="7" t="e">
        <f>COUNTIFS(Sta!$A:$A,$A378,Sta!$H:$H,"&gt;1.5")/$B378</f>
        <v>#DIV/0!</v>
      </c>
      <c r="P378" s="7" t="e">
        <f>COUNTIFS(Sta!$B:$B,$A378,Sta!$J:$J,"&gt;1.5")/$C378</f>
        <v>#DIV/0!</v>
      </c>
      <c r="Q378" s="12" t="e">
        <f>(COUNTIFS(Sta!$A:$A,$A378,Sta!$I:$I,"&gt;0.5") +COUNTIFS(Sta!$B:$B,$A378,Sta!$K:$K,"&gt;0.5"))/$D378</f>
        <v>#DIV/0!</v>
      </c>
      <c r="R378" s="7" t="e">
        <f>COUNTIFS(Sta!$A:$A,$A378,Sta!$I:$I,"&gt;0.5")/$B378</f>
        <v>#DIV/0!</v>
      </c>
      <c r="S378" s="7" t="e">
        <f>COUNTIFS(Sta!$B:$B,$A378,Sta!$K:$K,"&gt;0.5")/$C378</f>
        <v>#DIV/0!</v>
      </c>
      <c r="T378" s="12" t="e">
        <f>(COUNTIFS(Sta!$A:$A,$A378,Sta!$I:$I,"&gt;1.5") +COUNTIFS(Sta!$B:$B,$A378,Sta!$K:$K,"&gt;1.5"))/$D378</f>
        <v>#DIV/0!</v>
      </c>
      <c r="U378" s="7" t="e">
        <f>COUNTIFS(Sta!$A:$A,$A378,Sta!$I:$I,"&gt;1.5")/$B378</f>
        <v>#DIV/0!</v>
      </c>
      <c r="V378" s="7" t="e">
        <f>COUNTIFS(Sta!$B:$B,$A378,Sta!$K:$K,"&gt;1.5")/$C378</f>
        <v>#DIV/0!</v>
      </c>
    </row>
    <row r="379" spans="1:22" x14ac:dyDescent="0.3">
      <c r="A379" t="s">
        <v>467</v>
      </c>
      <c r="B379" s="9">
        <f>COUNTIF(Sta!A:A,A379)</f>
        <v>0</v>
      </c>
      <c r="C379" s="4">
        <f>COUNTIF(Sta!B:B,A379)</f>
        <v>0</v>
      </c>
      <c r="D379" s="4">
        <f t="shared" si="11"/>
        <v>0</v>
      </c>
      <c r="E379" s="12" t="e">
        <f>(COUNTIFS(Sta!$A:$A,$A379,Sta!$L:$L,"&gt;0.5") +COUNTIFS(Sta!$B:$B,$A379,Sta!$L:$L,"&gt;0.5"))/$D379</f>
        <v>#DIV/0!</v>
      </c>
      <c r="F379" s="7" t="e">
        <f>COUNTIFS(Sta!$A:$A,$A379,Sta!$L:$L,"&gt;0.5")/$B379</f>
        <v>#DIV/0!</v>
      </c>
      <c r="G379" s="7" t="e">
        <f>COUNTIFS(Sta!$B:$B,$A379,Sta!$L:$L,"&gt;0.5")/$C379</f>
        <v>#DIV/0!</v>
      </c>
      <c r="H379" s="12" t="e">
        <f>(COUNTIFS(Sta!$A:$A,$A379,Sta!$L:$L,"&gt;1.5") +COUNTIFS(Sta!$B:$B,$A379,Sta!$L:$L,"&gt;1.5"))/$D379</f>
        <v>#DIV/0!</v>
      </c>
      <c r="I379" s="7" t="e">
        <f>COUNTIFS(Sta!$A:$A,$A379,Sta!$L:$L,"&gt;1.5")/$B379</f>
        <v>#DIV/0!</v>
      </c>
      <c r="J379" s="7" t="e">
        <f>COUNTIFS(Sta!$B:$B,$A379,Sta!$L:$L,"&gt;1.5")/$C379</f>
        <v>#DIV/0!</v>
      </c>
      <c r="K379" s="12" t="e">
        <f>(COUNTIFS(Sta!$A:$A,$A379,Sta!$H:$H,"&gt;0.5") +COUNTIFS(Sta!$B:$B,$A379,Sta!$J:$J,"&gt;0.5"))/$D379</f>
        <v>#DIV/0!</v>
      </c>
      <c r="L379" s="7" t="e">
        <f>COUNTIFS(Sta!$A:$A,$A379,Sta!$H:$H,"&gt;0.5")/$B379</f>
        <v>#DIV/0!</v>
      </c>
      <c r="M379" s="7" t="e">
        <f>COUNTIFS(Sta!$B:$B,$A379,Sta!$J:$J,"&gt;0.5")/$C379</f>
        <v>#DIV/0!</v>
      </c>
      <c r="N379" s="12" t="e">
        <f>(COUNTIFS(Sta!$A:$A,$A379,Sta!$H:$H,"&gt;1.5") +COUNTIFS(Sta!$B:$B,$A379,Sta!$J:$J,"&gt;1.5"))/$D379</f>
        <v>#DIV/0!</v>
      </c>
      <c r="O379" s="7" t="e">
        <f>COUNTIFS(Sta!$A:$A,$A379,Sta!$H:$H,"&gt;1.5")/$B379</f>
        <v>#DIV/0!</v>
      </c>
      <c r="P379" s="7" t="e">
        <f>COUNTIFS(Sta!$B:$B,$A379,Sta!$J:$J,"&gt;1.5")/$C379</f>
        <v>#DIV/0!</v>
      </c>
      <c r="Q379" s="12" t="e">
        <f>(COUNTIFS(Sta!$A:$A,$A379,Sta!$I:$I,"&gt;0.5") +COUNTIFS(Sta!$B:$B,$A379,Sta!$K:$K,"&gt;0.5"))/$D379</f>
        <v>#DIV/0!</v>
      </c>
      <c r="R379" s="7" t="e">
        <f>COUNTIFS(Sta!$A:$A,$A379,Sta!$I:$I,"&gt;0.5")/$B379</f>
        <v>#DIV/0!</v>
      </c>
      <c r="S379" s="7" t="e">
        <f>COUNTIFS(Sta!$B:$B,$A379,Sta!$K:$K,"&gt;0.5")/$C379</f>
        <v>#DIV/0!</v>
      </c>
      <c r="T379" s="12" t="e">
        <f>(COUNTIFS(Sta!$A:$A,$A379,Sta!$I:$I,"&gt;1.5") +COUNTIFS(Sta!$B:$B,$A379,Sta!$K:$K,"&gt;1.5"))/$D379</f>
        <v>#DIV/0!</v>
      </c>
      <c r="U379" s="7" t="e">
        <f>COUNTIFS(Sta!$A:$A,$A379,Sta!$I:$I,"&gt;1.5")/$B379</f>
        <v>#DIV/0!</v>
      </c>
      <c r="V379" s="7" t="e">
        <f>COUNTIFS(Sta!$B:$B,$A379,Sta!$K:$K,"&gt;1.5")/$C379</f>
        <v>#DIV/0!</v>
      </c>
    </row>
    <row r="380" spans="1:22" x14ac:dyDescent="0.3">
      <c r="A380" t="s">
        <v>470</v>
      </c>
      <c r="B380" s="9">
        <f>COUNTIF(Sta!A:A,A380)</f>
        <v>0</v>
      </c>
      <c r="C380" s="4">
        <f>COUNTIF(Sta!B:B,A380)</f>
        <v>0</v>
      </c>
      <c r="D380" s="4">
        <f t="shared" si="11"/>
        <v>0</v>
      </c>
      <c r="E380" s="12" t="e">
        <f>(COUNTIFS(Sta!$A:$A,$A380,Sta!$L:$L,"&gt;0.5") +COUNTIFS(Sta!$B:$B,$A380,Sta!$L:$L,"&gt;0.5"))/$D380</f>
        <v>#DIV/0!</v>
      </c>
      <c r="F380" s="7" t="e">
        <f>COUNTIFS(Sta!$A:$A,$A380,Sta!$L:$L,"&gt;0.5")/$B380</f>
        <v>#DIV/0!</v>
      </c>
      <c r="G380" s="7" t="e">
        <f>COUNTIFS(Sta!$B:$B,$A380,Sta!$L:$L,"&gt;0.5")/$C380</f>
        <v>#DIV/0!</v>
      </c>
      <c r="H380" s="12" t="e">
        <f>(COUNTIFS(Sta!$A:$A,$A380,Sta!$L:$L,"&gt;1.5") +COUNTIFS(Sta!$B:$B,$A380,Sta!$L:$L,"&gt;1.5"))/$D380</f>
        <v>#DIV/0!</v>
      </c>
      <c r="I380" s="7" t="e">
        <f>COUNTIFS(Sta!$A:$A,$A380,Sta!$L:$L,"&gt;1.5")/$B380</f>
        <v>#DIV/0!</v>
      </c>
      <c r="J380" s="7" t="e">
        <f>COUNTIFS(Sta!$B:$B,$A380,Sta!$L:$L,"&gt;1.5")/$C380</f>
        <v>#DIV/0!</v>
      </c>
      <c r="K380" s="12" t="e">
        <f>(COUNTIFS(Sta!$A:$A,$A380,Sta!$H:$H,"&gt;0.5") +COUNTIFS(Sta!$B:$B,$A380,Sta!$J:$J,"&gt;0.5"))/$D380</f>
        <v>#DIV/0!</v>
      </c>
      <c r="L380" s="7" t="e">
        <f>COUNTIFS(Sta!$A:$A,$A380,Sta!$H:$H,"&gt;0.5")/$B380</f>
        <v>#DIV/0!</v>
      </c>
      <c r="M380" s="7" t="e">
        <f>COUNTIFS(Sta!$B:$B,$A380,Sta!$J:$J,"&gt;0.5")/$C380</f>
        <v>#DIV/0!</v>
      </c>
      <c r="N380" s="12" t="e">
        <f>(COUNTIFS(Sta!$A:$A,$A380,Sta!$H:$H,"&gt;1.5") +COUNTIFS(Sta!$B:$B,$A380,Sta!$J:$J,"&gt;1.5"))/$D380</f>
        <v>#DIV/0!</v>
      </c>
      <c r="O380" s="7" t="e">
        <f>COUNTIFS(Sta!$A:$A,$A380,Sta!$H:$H,"&gt;1.5")/$B380</f>
        <v>#DIV/0!</v>
      </c>
      <c r="P380" s="7" t="e">
        <f>COUNTIFS(Sta!$B:$B,$A380,Sta!$J:$J,"&gt;1.5")/$C380</f>
        <v>#DIV/0!</v>
      </c>
      <c r="Q380" s="12" t="e">
        <f>(COUNTIFS(Sta!$A:$A,$A380,Sta!$I:$I,"&gt;0.5") +COUNTIFS(Sta!$B:$B,$A380,Sta!$K:$K,"&gt;0.5"))/$D380</f>
        <v>#DIV/0!</v>
      </c>
      <c r="R380" s="7" t="e">
        <f>COUNTIFS(Sta!$A:$A,$A380,Sta!$I:$I,"&gt;0.5")/$B380</f>
        <v>#DIV/0!</v>
      </c>
      <c r="S380" s="7" t="e">
        <f>COUNTIFS(Sta!$B:$B,$A380,Sta!$K:$K,"&gt;0.5")/$C380</f>
        <v>#DIV/0!</v>
      </c>
      <c r="T380" s="12" t="e">
        <f>(COUNTIFS(Sta!$A:$A,$A380,Sta!$I:$I,"&gt;1.5") +COUNTIFS(Sta!$B:$B,$A380,Sta!$K:$K,"&gt;1.5"))/$D380</f>
        <v>#DIV/0!</v>
      </c>
      <c r="U380" s="7" t="e">
        <f>COUNTIFS(Sta!$A:$A,$A380,Sta!$I:$I,"&gt;1.5")/$B380</f>
        <v>#DIV/0!</v>
      </c>
      <c r="V380" s="7" t="e">
        <f>COUNTIFS(Sta!$B:$B,$A380,Sta!$K:$K,"&gt;1.5")/$C380</f>
        <v>#DIV/0!</v>
      </c>
    </row>
  </sheetData>
  <mergeCells count="8">
    <mergeCell ref="K1:M1"/>
    <mergeCell ref="N1:P1"/>
    <mergeCell ref="Q1:S1"/>
    <mergeCell ref="T1:V1"/>
    <mergeCell ref="A1:A2"/>
    <mergeCell ref="B1:D1"/>
    <mergeCell ref="E1:G1"/>
    <mergeCell ref="H1:J1"/>
  </mergeCells>
  <conditionalFormatting sqref="E3:V380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21368-6AE6-4CCB-920A-FA15653DCA3F}">
  <sheetPr filterMode="1"/>
  <dimension ref="A1:AA216"/>
  <sheetViews>
    <sheetView workbookViewId="0">
      <selection activeCell="M223" sqref="M223"/>
    </sheetView>
  </sheetViews>
  <sheetFormatPr defaultColWidth="6" defaultRowHeight="13.8" x14ac:dyDescent="0.3"/>
  <cols>
    <col min="1" max="1" width="6.5546875" style="49" customWidth="1"/>
    <col min="2" max="2" width="7.21875" style="49" customWidth="1"/>
    <col min="3" max="3" width="6" style="49"/>
    <col min="4" max="4" width="6.77734375" style="49" bestFit="1" customWidth="1"/>
    <col min="5" max="5" width="6" style="49"/>
    <col min="6" max="6" width="6.77734375" style="49" bestFit="1" customWidth="1"/>
    <col min="7" max="9" width="6" style="49"/>
    <col min="10" max="10" width="6.77734375" style="49" bestFit="1" customWidth="1"/>
    <col min="11" max="11" width="6" style="49"/>
    <col min="12" max="12" width="6.77734375" style="49" bestFit="1" customWidth="1"/>
    <col min="13" max="13" width="14.6640625" style="49" customWidth="1"/>
    <col min="14" max="14" width="10.5546875" style="49" bestFit="1" customWidth="1"/>
    <col min="15" max="15" width="14.6640625" style="49" customWidth="1"/>
    <col min="16" max="17" width="6.77734375" style="49" bestFit="1" customWidth="1"/>
    <col min="18" max="18" width="6" style="49"/>
    <col min="19" max="19" width="6.5546875" style="49" customWidth="1"/>
    <col min="20" max="20" width="10.88671875" style="49" customWidth="1"/>
    <col min="21" max="21" width="6.44140625" style="49" customWidth="1"/>
    <col min="22" max="16384" width="6" style="49"/>
  </cols>
  <sheetData>
    <row r="1" spans="1:27" s="52" customFormat="1" ht="56.4" customHeight="1" thickTop="1" thickBot="1" x14ac:dyDescent="0.35">
      <c r="A1" s="55" t="s">
        <v>76</v>
      </c>
      <c r="B1" s="55" t="s">
        <v>24</v>
      </c>
      <c r="C1" s="55" t="s">
        <v>77</v>
      </c>
      <c r="D1" s="55" t="s">
        <v>24</v>
      </c>
      <c r="E1" s="55" t="s">
        <v>71</v>
      </c>
      <c r="F1" s="55" t="s">
        <v>24</v>
      </c>
      <c r="G1" s="55" t="s">
        <v>72</v>
      </c>
      <c r="H1" s="55" t="s">
        <v>24</v>
      </c>
      <c r="I1" s="55" t="s">
        <v>78</v>
      </c>
      <c r="J1" s="55" t="s">
        <v>24</v>
      </c>
      <c r="K1" s="55" t="s">
        <v>79</v>
      </c>
      <c r="L1" s="55" t="s">
        <v>24</v>
      </c>
      <c r="M1" s="55" t="s">
        <v>0</v>
      </c>
      <c r="N1" s="55" t="s">
        <v>242</v>
      </c>
      <c r="O1" s="55" t="s">
        <v>1</v>
      </c>
      <c r="P1" s="55" t="s">
        <v>76</v>
      </c>
      <c r="Q1" s="55" t="s">
        <v>29</v>
      </c>
      <c r="R1" s="55" t="s">
        <v>77</v>
      </c>
      <c r="S1" s="55" t="s">
        <v>29</v>
      </c>
      <c r="T1" s="55" t="s">
        <v>71</v>
      </c>
      <c r="U1" s="55" t="s">
        <v>29</v>
      </c>
      <c r="V1" s="55" t="s">
        <v>72</v>
      </c>
      <c r="W1" s="55" t="s">
        <v>29</v>
      </c>
      <c r="X1" s="55" t="s">
        <v>78</v>
      </c>
      <c r="Y1" s="55" t="s">
        <v>29</v>
      </c>
      <c r="Z1" s="55" t="s">
        <v>79</v>
      </c>
      <c r="AA1" s="55" t="s">
        <v>29</v>
      </c>
    </row>
    <row r="2" spans="1:27" ht="14.4" hidden="1" thickTop="1" x14ac:dyDescent="0.3">
      <c r="A2" s="57" t="e">
        <f>VLOOKUP($M2,PercentFHGoalStats!$A$3:$AE$998,5,FALSE)</f>
        <v>#N/A</v>
      </c>
      <c r="B2" s="57" t="e">
        <f>VLOOKUP($M2,PercentFHGoalStats!$A$3:$AE$998,6,FALSE)</f>
        <v>#N/A</v>
      </c>
      <c r="C2" s="57" t="e">
        <f>VLOOKUP($M2,PercentFHGoalStats!$A$3:$AE$998,8,FALSE)</f>
        <v>#N/A</v>
      </c>
      <c r="D2" s="57" t="e">
        <f>VLOOKUP($M2,PercentFHGoalStats!$A$3:$AE$998,9,FALSE)</f>
        <v>#N/A</v>
      </c>
      <c r="E2" s="57" t="e">
        <f>VLOOKUP($M2,PercentFHGoalStats!$A$3:$AE$998,11,FALSE)</f>
        <v>#N/A</v>
      </c>
      <c r="F2" s="57" t="e">
        <f>VLOOKUP($M2,PercentFHGoalStats!$A$3:$AE$998,12,FALSE)</f>
        <v>#N/A</v>
      </c>
      <c r="G2" s="57" t="e">
        <f>VLOOKUP($M2,PercentFHGoalStats!$A$3:$AE$998,14,FALSE)</f>
        <v>#N/A</v>
      </c>
      <c r="H2" s="57" t="e">
        <f>VLOOKUP($M2,PercentFHGoalStats!$A$3:$AE$998,15,FALSE)</f>
        <v>#N/A</v>
      </c>
      <c r="I2" s="57" t="e">
        <f>VLOOKUP($M2,PercentFHGoalStats!$A$3:$AE$998,17,FALSE)</f>
        <v>#N/A</v>
      </c>
      <c r="J2" s="57" t="e">
        <f>VLOOKUP($M2,PercentFHGoalStats!$A$3:$AE$998,18,FALSE)</f>
        <v>#N/A</v>
      </c>
      <c r="K2" s="57" t="e">
        <f>VLOOKUP($M2,PercentFHGoalStats!$A$3:$AE$998,20,FALSE)</f>
        <v>#N/A</v>
      </c>
      <c r="L2" s="57" t="e">
        <f>VLOOKUP($M2,PercentFHGoalStats!$A$3:$AE$998,21,FALSE)</f>
        <v>#N/A</v>
      </c>
      <c r="M2" s="53">
        <f>Fixtures!A2</f>
        <v>0</v>
      </c>
      <c r="N2" s="54">
        <f>Fixtures!D2</f>
        <v>0</v>
      </c>
      <c r="O2" s="53">
        <f>Fixtures!B2</f>
        <v>0</v>
      </c>
      <c r="P2" s="57" t="e">
        <f>VLOOKUP($O2,PercentFHGoalStats!$A$3:$AE$998,5,FALSE)</f>
        <v>#N/A</v>
      </c>
      <c r="Q2" s="57" t="e">
        <f>VLOOKUP($O2,PercentFHGoalStats!$A$3:$AE$998,7,FALSE)</f>
        <v>#N/A</v>
      </c>
      <c r="R2" s="57" t="e">
        <f>VLOOKUP($O2,PercentFHGoalStats!$A$3:$AE$998,8,FALSE)</f>
        <v>#N/A</v>
      </c>
      <c r="S2" s="57" t="e">
        <f>VLOOKUP($O2,PercentFHGoalStats!$A$3:$AE$998,10,FALSE)</f>
        <v>#N/A</v>
      </c>
      <c r="T2" s="57" t="e">
        <f>VLOOKUP($O2,PercentFHGoalStats!$A$3:$AE$998,11,FALSE)</f>
        <v>#N/A</v>
      </c>
      <c r="U2" s="57" t="e">
        <f>VLOOKUP($O2,PercentFHGoalStats!$A$3:$AE$998,13,FALSE)</f>
        <v>#N/A</v>
      </c>
      <c r="V2" s="57" t="e">
        <f>VLOOKUP($O2,PercentFHGoalStats!$A$3:$AE$998,14,FALSE)</f>
        <v>#N/A</v>
      </c>
      <c r="W2" s="57" t="e">
        <f>VLOOKUP($O2,PercentFHGoalStats!$A$3:$AE$998,16,FALSE)</f>
        <v>#N/A</v>
      </c>
      <c r="X2" s="57" t="e">
        <f>VLOOKUP($O2,PercentFHGoalStats!$A$3:$AE$998,17,FALSE)</f>
        <v>#N/A</v>
      </c>
      <c r="Y2" s="57" t="e">
        <f>VLOOKUP($O2,PercentFHGoalStats!$A$3:$AE$998,19,FALSE)</f>
        <v>#N/A</v>
      </c>
      <c r="Z2" s="57" t="e">
        <f>VLOOKUP($O2,PercentFHGoalStats!$A$3:$AE$998,20,FALSE)</f>
        <v>#N/A</v>
      </c>
      <c r="AA2" s="57" t="e">
        <f>VLOOKUP($O2,PercentFHGoalStats!$A$3:$AE$998,22,FALSE)</f>
        <v>#N/A</v>
      </c>
    </row>
    <row r="3" spans="1:27" ht="14.4" hidden="1" thickTop="1" x14ac:dyDescent="0.3">
      <c r="A3" s="57" t="e">
        <f>VLOOKUP($M3,PercentFHGoalStats!$A$3:$AE$998,5,FALSE)</f>
        <v>#REF!</v>
      </c>
      <c r="B3" s="57" t="e">
        <f>VLOOKUP($M3,PercentFHGoalStats!$A$3:$AE$998,6,FALSE)</f>
        <v>#REF!</v>
      </c>
      <c r="C3" s="57" t="e">
        <f>VLOOKUP($M3,PercentFHGoalStats!$A$3:$AE$998,8,FALSE)</f>
        <v>#REF!</v>
      </c>
      <c r="D3" s="57" t="e">
        <f>VLOOKUP($M3,PercentFHGoalStats!$A$3:$AE$998,9,FALSE)</f>
        <v>#REF!</v>
      </c>
      <c r="E3" s="57" t="e">
        <f>VLOOKUP($M3,PercentFHGoalStats!$A$3:$AE$998,11,FALSE)</f>
        <v>#REF!</v>
      </c>
      <c r="F3" s="57" t="e">
        <f>VLOOKUP($M3,PercentFHGoalStats!$A$3:$AE$998,12,FALSE)</f>
        <v>#REF!</v>
      </c>
      <c r="G3" s="57" t="e">
        <f>VLOOKUP($M3,PercentFHGoalStats!$A$3:$AE$998,14,FALSE)</f>
        <v>#REF!</v>
      </c>
      <c r="H3" s="57" t="e">
        <f>VLOOKUP($M3,PercentFHGoalStats!$A$3:$AE$998,15,FALSE)</f>
        <v>#REF!</v>
      </c>
      <c r="I3" s="57" t="e">
        <f>VLOOKUP($M3,PercentFHGoalStats!$A$3:$AE$998,17,FALSE)</f>
        <v>#REF!</v>
      </c>
      <c r="J3" s="57" t="e">
        <f>VLOOKUP($M3,PercentFHGoalStats!$A$3:$AE$998,18,FALSE)</f>
        <v>#REF!</v>
      </c>
      <c r="K3" s="57" t="e">
        <f>VLOOKUP($M3,PercentFHGoalStats!$A$3:$AE$998,20,FALSE)</f>
        <v>#REF!</v>
      </c>
      <c r="L3" s="57" t="e">
        <f>VLOOKUP($M3,PercentFHGoalStats!$A$3:$AE$998,21,FALSE)</f>
        <v>#REF!</v>
      </c>
      <c r="M3" s="53" t="e">
        <f>Fixtures!#REF!</f>
        <v>#REF!</v>
      </c>
      <c r="N3" s="54" t="e">
        <f>Fixtures!#REF!</f>
        <v>#REF!</v>
      </c>
      <c r="O3" s="53" t="e">
        <f>Fixtures!#REF!</f>
        <v>#REF!</v>
      </c>
      <c r="P3" s="57" t="e">
        <f>VLOOKUP($O3,PercentFHGoalStats!$A$3:$AE$998,5,FALSE)</f>
        <v>#REF!</v>
      </c>
      <c r="Q3" s="57" t="e">
        <f>VLOOKUP($O3,PercentFHGoalStats!$A$3:$AE$998,7,FALSE)</f>
        <v>#REF!</v>
      </c>
      <c r="R3" s="57" t="e">
        <f>VLOOKUP($O3,PercentFHGoalStats!$A$3:$AE$998,8,FALSE)</f>
        <v>#REF!</v>
      </c>
      <c r="S3" s="57" t="e">
        <f>VLOOKUP($O3,PercentFHGoalStats!$A$3:$AE$998,10,FALSE)</f>
        <v>#REF!</v>
      </c>
      <c r="T3" s="57" t="e">
        <f>VLOOKUP($O3,PercentFHGoalStats!$A$3:$AE$998,11,FALSE)</f>
        <v>#REF!</v>
      </c>
      <c r="U3" s="57" t="e">
        <f>VLOOKUP($O3,PercentFHGoalStats!$A$3:$AE$998,13,FALSE)</f>
        <v>#REF!</v>
      </c>
      <c r="V3" s="57" t="e">
        <f>VLOOKUP($O3,PercentFHGoalStats!$A$3:$AE$998,14,FALSE)</f>
        <v>#REF!</v>
      </c>
      <c r="W3" s="57" t="e">
        <f>VLOOKUP($O3,PercentFHGoalStats!$A$3:$AE$998,16,FALSE)</f>
        <v>#REF!</v>
      </c>
      <c r="X3" s="57" t="e">
        <f>VLOOKUP($O3,PercentFHGoalStats!$A$3:$AE$998,17,FALSE)</f>
        <v>#REF!</v>
      </c>
      <c r="Y3" s="57" t="e">
        <f>VLOOKUP($O3,PercentFHGoalStats!$A$3:$AE$998,19,FALSE)</f>
        <v>#REF!</v>
      </c>
      <c r="Z3" s="57" t="e">
        <f>VLOOKUP($O3,PercentFHGoalStats!$A$3:$AE$998,20,FALSE)</f>
        <v>#REF!</v>
      </c>
      <c r="AA3" s="57" t="e">
        <f>VLOOKUP($O3,PercentFHGoalStats!$A$3:$AE$998,22,FALSE)</f>
        <v>#REF!</v>
      </c>
    </row>
    <row r="4" spans="1:27" ht="14.4" hidden="1" thickTop="1" x14ac:dyDescent="0.3">
      <c r="A4" s="57" t="e">
        <f>VLOOKUP($M4,PercentFHGoalStats!$A$3:$AE$998,5,FALSE)</f>
        <v>#REF!</v>
      </c>
      <c r="B4" s="57" t="e">
        <f>VLOOKUP($M4,PercentFHGoalStats!$A$3:$AE$998,6,FALSE)</f>
        <v>#REF!</v>
      </c>
      <c r="C4" s="57" t="e">
        <f>VLOOKUP($M4,PercentFHGoalStats!$A$3:$AE$998,8,FALSE)</f>
        <v>#REF!</v>
      </c>
      <c r="D4" s="57" t="e">
        <f>VLOOKUP($M4,PercentFHGoalStats!$A$3:$AE$998,9,FALSE)</f>
        <v>#REF!</v>
      </c>
      <c r="E4" s="57" t="e">
        <f>VLOOKUP($M4,PercentFHGoalStats!$A$3:$AE$998,11,FALSE)</f>
        <v>#REF!</v>
      </c>
      <c r="F4" s="57" t="e">
        <f>VLOOKUP($M4,PercentFHGoalStats!$A$3:$AE$998,12,FALSE)</f>
        <v>#REF!</v>
      </c>
      <c r="G4" s="57" t="e">
        <f>VLOOKUP($M4,PercentFHGoalStats!$A$3:$AE$998,14,FALSE)</f>
        <v>#REF!</v>
      </c>
      <c r="H4" s="57" t="e">
        <f>VLOOKUP($M4,PercentFHGoalStats!$A$3:$AE$998,15,FALSE)</f>
        <v>#REF!</v>
      </c>
      <c r="I4" s="57" t="e">
        <f>VLOOKUP($M4,PercentFHGoalStats!$A$3:$AE$998,17,FALSE)</f>
        <v>#REF!</v>
      </c>
      <c r="J4" s="57" t="e">
        <f>VLOOKUP($M4,PercentFHGoalStats!$A$3:$AE$998,18,FALSE)</f>
        <v>#REF!</v>
      </c>
      <c r="K4" s="57" t="e">
        <f>VLOOKUP($M4,PercentFHGoalStats!$A$3:$AE$998,20,FALSE)</f>
        <v>#REF!</v>
      </c>
      <c r="L4" s="57" t="e">
        <f>VLOOKUP($M4,PercentFHGoalStats!$A$3:$AE$998,21,FALSE)</f>
        <v>#REF!</v>
      </c>
      <c r="M4" s="53" t="e">
        <f>Fixtures!#REF!</f>
        <v>#REF!</v>
      </c>
      <c r="N4" s="54" t="e">
        <f>Fixtures!#REF!</f>
        <v>#REF!</v>
      </c>
      <c r="O4" s="53" t="e">
        <f>Fixtures!#REF!</f>
        <v>#REF!</v>
      </c>
      <c r="P4" s="57" t="e">
        <f>VLOOKUP($O4,PercentFHGoalStats!$A$3:$AE$998,5,FALSE)</f>
        <v>#REF!</v>
      </c>
      <c r="Q4" s="57" t="e">
        <f>VLOOKUP($O4,PercentFHGoalStats!$A$3:$AE$998,7,FALSE)</f>
        <v>#REF!</v>
      </c>
      <c r="R4" s="57" t="e">
        <f>VLOOKUP($O4,PercentFHGoalStats!$A$3:$AE$998,8,FALSE)</f>
        <v>#REF!</v>
      </c>
      <c r="S4" s="57" t="e">
        <f>VLOOKUP($O4,PercentFHGoalStats!$A$3:$AE$998,10,FALSE)</f>
        <v>#REF!</v>
      </c>
      <c r="T4" s="57" t="e">
        <f>VLOOKUP($O4,PercentFHGoalStats!$A$3:$AE$998,11,FALSE)</f>
        <v>#REF!</v>
      </c>
      <c r="U4" s="57" t="e">
        <f>VLOOKUP($O4,PercentFHGoalStats!$A$3:$AE$998,13,FALSE)</f>
        <v>#REF!</v>
      </c>
      <c r="V4" s="57" t="e">
        <f>VLOOKUP($O4,PercentFHGoalStats!$A$3:$AE$998,14,FALSE)</f>
        <v>#REF!</v>
      </c>
      <c r="W4" s="57" t="e">
        <f>VLOOKUP($O4,PercentFHGoalStats!$A$3:$AE$998,16,FALSE)</f>
        <v>#REF!</v>
      </c>
      <c r="X4" s="57" t="e">
        <f>VLOOKUP($O4,PercentFHGoalStats!$A$3:$AE$998,17,FALSE)</f>
        <v>#REF!</v>
      </c>
      <c r="Y4" s="57" t="e">
        <f>VLOOKUP($O4,PercentFHGoalStats!$A$3:$AE$998,19,FALSE)</f>
        <v>#REF!</v>
      </c>
      <c r="Z4" s="57" t="e">
        <f>VLOOKUP($O4,PercentFHGoalStats!$A$3:$AE$998,20,FALSE)</f>
        <v>#REF!</v>
      </c>
      <c r="AA4" s="57" t="e">
        <f>VLOOKUP($O4,PercentFHGoalStats!$A$3:$AE$998,22,FALSE)</f>
        <v>#REF!</v>
      </c>
    </row>
    <row r="5" spans="1:27" ht="14.4" hidden="1" thickTop="1" x14ac:dyDescent="0.3">
      <c r="A5" s="57" t="e">
        <f>VLOOKUP($M5,PercentFHGoalStats!$A$3:$AE$998,5,FALSE)</f>
        <v>#REF!</v>
      </c>
      <c r="B5" s="57" t="e">
        <f>VLOOKUP($M5,PercentFHGoalStats!$A$3:$AE$998,6,FALSE)</f>
        <v>#REF!</v>
      </c>
      <c r="C5" s="57" t="e">
        <f>VLOOKUP($M5,PercentFHGoalStats!$A$3:$AE$998,8,FALSE)</f>
        <v>#REF!</v>
      </c>
      <c r="D5" s="57" t="e">
        <f>VLOOKUP($M5,PercentFHGoalStats!$A$3:$AE$998,9,FALSE)</f>
        <v>#REF!</v>
      </c>
      <c r="E5" s="57" t="e">
        <f>VLOOKUP($M5,PercentFHGoalStats!$A$3:$AE$998,11,FALSE)</f>
        <v>#REF!</v>
      </c>
      <c r="F5" s="57" t="e">
        <f>VLOOKUP($M5,PercentFHGoalStats!$A$3:$AE$998,12,FALSE)</f>
        <v>#REF!</v>
      </c>
      <c r="G5" s="57" t="e">
        <f>VLOOKUP($M5,PercentFHGoalStats!$A$3:$AE$998,14,FALSE)</f>
        <v>#REF!</v>
      </c>
      <c r="H5" s="57" t="e">
        <f>VLOOKUP($M5,PercentFHGoalStats!$A$3:$AE$998,15,FALSE)</f>
        <v>#REF!</v>
      </c>
      <c r="I5" s="57" t="e">
        <f>VLOOKUP($M5,PercentFHGoalStats!$A$3:$AE$998,17,FALSE)</f>
        <v>#REF!</v>
      </c>
      <c r="J5" s="57" t="e">
        <f>VLOOKUP($M5,PercentFHGoalStats!$A$3:$AE$998,18,FALSE)</f>
        <v>#REF!</v>
      </c>
      <c r="K5" s="57" t="e">
        <f>VLOOKUP($M5,PercentFHGoalStats!$A$3:$AE$998,20,FALSE)</f>
        <v>#REF!</v>
      </c>
      <c r="L5" s="57" t="e">
        <f>VLOOKUP($M5,PercentFHGoalStats!$A$3:$AE$998,21,FALSE)</f>
        <v>#REF!</v>
      </c>
      <c r="M5" s="53" t="e">
        <f>Fixtures!#REF!</f>
        <v>#REF!</v>
      </c>
      <c r="N5" s="54" t="e">
        <f>Fixtures!#REF!</f>
        <v>#REF!</v>
      </c>
      <c r="O5" s="53" t="e">
        <f>Fixtures!#REF!</f>
        <v>#REF!</v>
      </c>
      <c r="P5" s="57" t="e">
        <f>VLOOKUP($O5,PercentFHGoalStats!$A$3:$AE$998,5,FALSE)</f>
        <v>#REF!</v>
      </c>
      <c r="Q5" s="57" t="e">
        <f>VLOOKUP($O5,PercentFHGoalStats!$A$3:$AE$998,7,FALSE)</f>
        <v>#REF!</v>
      </c>
      <c r="R5" s="57" t="e">
        <f>VLOOKUP($O5,PercentFHGoalStats!$A$3:$AE$998,8,FALSE)</f>
        <v>#REF!</v>
      </c>
      <c r="S5" s="57" t="e">
        <f>VLOOKUP($O5,PercentFHGoalStats!$A$3:$AE$998,10,FALSE)</f>
        <v>#REF!</v>
      </c>
      <c r="T5" s="57" t="e">
        <f>VLOOKUP($O5,PercentFHGoalStats!$A$3:$AE$998,11,FALSE)</f>
        <v>#REF!</v>
      </c>
      <c r="U5" s="57" t="e">
        <f>VLOOKUP($O5,PercentFHGoalStats!$A$3:$AE$998,13,FALSE)</f>
        <v>#REF!</v>
      </c>
      <c r="V5" s="57" t="e">
        <f>VLOOKUP($O5,PercentFHGoalStats!$A$3:$AE$998,14,FALSE)</f>
        <v>#REF!</v>
      </c>
      <c r="W5" s="57" t="e">
        <f>VLOOKUP($O5,PercentFHGoalStats!$A$3:$AE$998,16,FALSE)</f>
        <v>#REF!</v>
      </c>
      <c r="X5" s="57" t="e">
        <f>VLOOKUP($O5,PercentFHGoalStats!$A$3:$AE$998,17,FALSE)</f>
        <v>#REF!</v>
      </c>
      <c r="Y5" s="57" t="e">
        <f>VLOOKUP($O5,PercentFHGoalStats!$A$3:$AE$998,19,FALSE)</f>
        <v>#REF!</v>
      </c>
      <c r="Z5" s="57" t="e">
        <f>VLOOKUP($O5,PercentFHGoalStats!$A$3:$AE$998,20,FALSE)</f>
        <v>#REF!</v>
      </c>
      <c r="AA5" s="57" t="e">
        <f>VLOOKUP($O5,PercentFHGoalStats!$A$3:$AE$998,22,FALSE)</f>
        <v>#REF!</v>
      </c>
    </row>
    <row r="6" spans="1:27" ht="14.4" hidden="1" thickTop="1" x14ac:dyDescent="0.3">
      <c r="A6" s="57" t="e">
        <f>VLOOKUP($M6,PercentFHGoalStats!$A$3:$AE$998,5,FALSE)</f>
        <v>#REF!</v>
      </c>
      <c r="B6" s="57" t="e">
        <f>VLOOKUP($M6,PercentFHGoalStats!$A$3:$AE$998,6,FALSE)</f>
        <v>#REF!</v>
      </c>
      <c r="C6" s="57" t="e">
        <f>VLOOKUP($M6,PercentFHGoalStats!$A$3:$AE$998,8,FALSE)</f>
        <v>#REF!</v>
      </c>
      <c r="D6" s="57" t="e">
        <f>VLOOKUP($M6,PercentFHGoalStats!$A$3:$AE$998,9,FALSE)</f>
        <v>#REF!</v>
      </c>
      <c r="E6" s="57" t="e">
        <f>VLOOKUP($M6,PercentFHGoalStats!$A$3:$AE$998,11,FALSE)</f>
        <v>#REF!</v>
      </c>
      <c r="F6" s="57" t="e">
        <f>VLOOKUP($M6,PercentFHGoalStats!$A$3:$AE$998,12,FALSE)</f>
        <v>#REF!</v>
      </c>
      <c r="G6" s="57" t="e">
        <f>VLOOKUP($M6,PercentFHGoalStats!$A$3:$AE$998,14,FALSE)</f>
        <v>#REF!</v>
      </c>
      <c r="H6" s="57" t="e">
        <f>VLOOKUP($M6,PercentFHGoalStats!$A$3:$AE$998,15,FALSE)</f>
        <v>#REF!</v>
      </c>
      <c r="I6" s="57" t="e">
        <f>VLOOKUP($M6,PercentFHGoalStats!$A$3:$AE$998,17,FALSE)</f>
        <v>#REF!</v>
      </c>
      <c r="J6" s="57" t="e">
        <f>VLOOKUP($M6,PercentFHGoalStats!$A$3:$AE$998,18,FALSE)</f>
        <v>#REF!</v>
      </c>
      <c r="K6" s="57" t="e">
        <f>VLOOKUP($M6,PercentFHGoalStats!$A$3:$AE$998,20,FALSE)</f>
        <v>#REF!</v>
      </c>
      <c r="L6" s="57" t="e">
        <f>VLOOKUP($M6,PercentFHGoalStats!$A$3:$AE$998,21,FALSE)</f>
        <v>#REF!</v>
      </c>
      <c r="M6" s="53" t="e">
        <f>Fixtures!#REF!</f>
        <v>#REF!</v>
      </c>
      <c r="N6" s="54" t="e">
        <f>Fixtures!#REF!</f>
        <v>#REF!</v>
      </c>
      <c r="O6" s="53" t="e">
        <f>Fixtures!#REF!</f>
        <v>#REF!</v>
      </c>
      <c r="P6" s="57" t="e">
        <f>VLOOKUP($O6,PercentFHGoalStats!$A$3:$AE$998,5,FALSE)</f>
        <v>#REF!</v>
      </c>
      <c r="Q6" s="57" t="e">
        <f>VLOOKUP($O6,PercentFHGoalStats!$A$3:$AE$998,7,FALSE)</f>
        <v>#REF!</v>
      </c>
      <c r="R6" s="57" t="e">
        <f>VLOOKUP($O6,PercentFHGoalStats!$A$3:$AE$998,8,FALSE)</f>
        <v>#REF!</v>
      </c>
      <c r="S6" s="57" t="e">
        <f>VLOOKUP($O6,PercentFHGoalStats!$A$3:$AE$998,10,FALSE)</f>
        <v>#REF!</v>
      </c>
      <c r="T6" s="57" t="e">
        <f>VLOOKUP($O6,PercentFHGoalStats!$A$3:$AE$998,11,FALSE)</f>
        <v>#REF!</v>
      </c>
      <c r="U6" s="57" t="e">
        <f>VLOOKUP($O6,PercentFHGoalStats!$A$3:$AE$998,13,FALSE)</f>
        <v>#REF!</v>
      </c>
      <c r="V6" s="57" t="e">
        <f>VLOOKUP($O6,PercentFHGoalStats!$A$3:$AE$998,14,FALSE)</f>
        <v>#REF!</v>
      </c>
      <c r="W6" s="57" t="e">
        <f>VLOOKUP($O6,PercentFHGoalStats!$A$3:$AE$998,16,FALSE)</f>
        <v>#REF!</v>
      </c>
      <c r="X6" s="57" t="e">
        <f>VLOOKUP($O6,PercentFHGoalStats!$A$3:$AE$998,17,FALSE)</f>
        <v>#REF!</v>
      </c>
      <c r="Y6" s="57" t="e">
        <f>VLOOKUP($O6,PercentFHGoalStats!$A$3:$AE$998,19,FALSE)</f>
        <v>#REF!</v>
      </c>
      <c r="Z6" s="57" t="e">
        <f>VLOOKUP($O6,PercentFHGoalStats!$A$3:$AE$998,20,FALSE)</f>
        <v>#REF!</v>
      </c>
      <c r="AA6" s="57" t="e">
        <f>VLOOKUP($O6,PercentFHGoalStats!$A$3:$AE$998,22,FALSE)</f>
        <v>#REF!</v>
      </c>
    </row>
    <row r="7" spans="1:27" ht="14.4" hidden="1" thickTop="1" x14ac:dyDescent="0.3">
      <c r="A7" s="57" t="e">
        <f>VLOOKUP($M7,PercentFHGoalStats!$A$3:$AE$998,5,FALSE)</f>
        <v>#REF!</v>
      </c>
      <c r="B7" s="57" t="e">
        <f>VLOOKUP($M7,PercentFHGoalStats!$A$3:$AE$998,6,FALSE)</f>
        <v>#REF!</v>
      </c>
      <c r="C7" s="57" t="e">
        <f>VLOOKUP($M7,PercentFHGoalStats!$A$3:$AE$998,8,FALSE)</f>
        <v>#REF!</v>
      </c>
      <c r="D7" s="57" t="e">
        <f>VLOOKUP($M7,PercentFHGoalStats!$A$3:$AE$998,9,FALSE)</f>
        <v>#REF!</v>
      </c>
      <c r="E7" s="57" t="e">
        <f>VLOOKUP($M7,PercentFHGoalStats!$A$3:$AE$998,11,FALSE)</f>
        <v>#REF!</v>
      </c>
      <c r="F7" s="57" t="e">
        <f>VLOOKUP($M7,PercentFHGoalStats!$A$3:$AE$998,12,FALSE)</f>
        <v>#REF!</v>
      </c>
      <c r="G7" s="57" t="e">
        <f>VLOOKUP($M7,PercentFHGoalStats!$A$3:$AE$998,14,FALSE)</f>
        <v>#REF!</v>
      </c>
      <c r="H7" s="57" t="e">
        <f>VLOOKUP($M7,PercentFHGoalStats!$A$3:$AE$998,15,FALSE)</f>
        <v>#REF!</v>
      </c>
      <c r="I7" s="57" t="e">
        <f>VLOOKUP($M7,PercentFHGoalStats!$A$3:$AE$998,17,FALSE)</f>
        <v>#REF!</v>
      </c>
      <c r="J7" s="57" t="e">
        <f>VLOOKUP($M7,PercentFHGoalStats!$A$3:$AE$998,18,FALSE)</f>
        <v>#REF!</v>
      </c>
      <c r="K7" s="57" t="e">
        <f>VLOOKUP($M7,PercentFHGoalStats!$A$3:$AE$998,20,FALSE)</f>
        <v>#REF!</v>
      </c>
      <c r="L7" s="57" t="e">
        <f>VLOOKUP($M7,PercentFHGoalStats!$A$3:$AE$998,21,FALSE)</f>
        <v>#REF!</v>
      </c>
      <c r="M7" s="53" t="e">
        <f>Fixtures!#REF!</f>
        <v>#REF!</v>
      </c>
      <c r="N7" s="54" t="e">
        <f>Fixtures!#REF!</f>
        <v>#REF!</v>
      </c>
      <c r="O7" s="53" t="e">
        <f>Fixtures!#REF!</f>
        <v>#REF!</v>
      </c>
      <c r="P7" s="57" t="e">
        <f>VLOOKUP($O7,PercentFHGoalStats!$A$3:$AE$998,5,FALSE)</f>
        <v>#REF!</v>
      </c>
      <c r="Q7" s="57" t="e">
        <f>VLOOKUP($O7,PercentFHGoalStats!$A$3:$AE$998,7,FALSE)</f>
        <v>#REF!</v>
      </c>
      <c r="R7" s="57" t="e">
        <f>VLOOKUP($O7,PercentFHGoalStats!$A$3:$AE$998,8,FALSE)</f>
        <v>#REF!</v>
      </c>
      <c r="S7" s="57" t="e">
        <f>VLOOKUP($O7,PercentFHGoalStats!$A$3:$AE$998,10,FALSE)</f>
        <v>#REF!</v>
      </c>
      <c r="T7" s="57" t="e">
        <f>VLOOKUP($O7,PercentFHGoalStats!$A$3:$AE$998,11,FALSE)</f>
        <v>#REF!</v>
      </c>
      <c r="U7" s="57" t="e">
        <f>VLOOKUP($O7,PercentFHGoalStats!$A$3:$AE$998,13,FALSE)</f>
        <v>#REF!</v>
      </c>
      <c r="V7" s="57" t="e">
        <f>VLOOKUP($O7,PercentFHGoalStats!$A$3:$AE$998,14,FALSE)</f>
        <v>#REF!</v>
      </c>
      <c r="W7" s="57" t="e">
        <f>VLOOKUP($O7,PercentFHGoalStats!$A$3:$AE$998,16,FALSE)</f>
        <v>#REF!</v>
      </c>
      <c r="X7" s="57" t="e">
        <f>VLOOKUP($O7,PercentFHGoalStats!$A$3:$AE$998,17,FALSE)</f>
        <v>#REF!</v>
      </c>
      <c r="Y7" s="57" t="e">
        <f>VLOOKUP($O7,PercentFHGoalStats!$A$3:$AE$998,19,FALSE)</f>
        <v>#REF!</v>
      </c>
      <c r="Z7" s="57" t="e">
        <f>VLOOKUP($O7,PercentFHGoalStats!$A$3:$AE$998,20,FALSE)</f>
        <v>#REF!</v>
      </c>
      <c r="AA7" s="57" t="e">
        <f>VLOOKUP($O7,PercentFHGoalStats!$A$3:$AE$998,22,FALSE)</f>
        <v>#REF!</v>
      </c>
    </row>
    <row r="8" spans="1:27" ht="14.4" hidden="1" thickTop="1" x14ac:dyDescent="0.3">
      <c r="A8" s="57" t="e">
        <f>VLOOKUP($M8,PercentFHGoalStats!$A$3:$AE$998,5,FALSE)</f>
        <v>#REF!</v>
      </c>
      <c r="B8" s="57" t="e">
        <f>VLOOKUP($M8,PercentFHGoalStats!$A$3:$AE$998,6,FALSE)</f>
        <v>#REF!</v>
      </c>
      <c r="C8" s="57" t="e">
        <f>VLOOKUP($M8,PercentFHGoalStats!$A$3:$AE$998,8,FALSE)</f>
        <v>#REF!</v>
      </c>
      <c r="D8" s="57" t="e">
        <f>VLOOKUP($M8,PercentFHGoalStats!$A$3:$AE$998,9,FALSE)</f>
        <v>#REF!</v>
      </c>
      <c r="E8" s="57" t="e">
        <f>VLOOKUP($M8,PercentFHGoalStats!$A$3:$AE$998,11,FALSE)</f>
        <v>#REF!</v>
      </c>
      <c r="F8" s="57" t="e">
        <f>VLOOKUP($M8,PercentFHGoalStats!$A$3:$AE$998,12,FALSE)</f>
        <v>#REF!</v>
      </c>
      <c r="G8" s="57" t="e">
        <f>VLOOKUP($M8,PercentFHGoalStats!$A$3:$AE$998,14,FALSE)</f>
        <v>#REF!</v>
      </c>
      <c r="H8" s="57" t="e">
        <f>VLOOKUP($M8,PercentFHGoalStats!$A$3:$AE$998,15,FALSE)</f>
        <v>#REF!</v>
      </c>
      <c r="I8" s="57" t="e">
        <f>VLOOKUP($M8,PercentFHGoalStats!$A$3:$AE$998,17,FALSE)</f>
        <v>#REF!</v>
      </c>
      <c r="J8" s="57" t="e">
        <f>VLOOKUP($M8,PercentFHGoalStats!$A$3:$AE$998,18,FALSE)</f>
        <v>#REF!</v>
      </c>
      <c r="K8" s="57" t="e">
        <f>VLOOKUP($M8,PercentFHGoalStats!$A$3:$AE$998,20,FALSE)</f>
        <v>#REF!</v>
      </c>
      <c r="L8" s="57" t="e">
        <f>VLOOKUP($M8,PercentFHGoalStats!$A$3:$AE$998,21,FALSE)</f>
        <v>#REF!</v>
      </c>
      <c r="M8" s="53" t="e">
        <f>Fixtures!#REF!</f>
        <v>#REF!</v>
      </c>
      <c r="N8" s="54" t="e">
        <f>Fixtures!#REF!</f>
        <v>#REF!</v>
      </c>
      <c r="O8" s="53" t="e">
        <f>Fixtures!#REF!</f>
        <v>#REF!</v>
      </c>
      <c r="P8" s="57" t="e">
        <f>VLOOKUP($O8,PercentFHGoalStats!$A$3:$AE$998,5,FALSE)</f>
        <v>#REF!</v>
      </c>
      <c r="Q8" s="57" t="e">
        <f>VLOOKUP($O8,PercentFHGoalStats!$A$3:$AE$998,7,FALSE)</f>
        <v>#REF!</v>
      </c>
      <c r="R8" s="57" t="e">
        <f>VLOOKUP($O8,PercentFHGoalStats!$A$3:$AE$998,8,FALSE)</f>
        <v>#REF!</v>
      </c>
      <c r="S8" s="57" t="e">
        <f>VLOOKUP($O8,PercentFHGoalStats!$A$3:$AE$998,10,FALSE)</f>
        <v>#REF!</v>
      </c>
      <c r="T8" s="57" t="e">
        <f>VLOOKUP($O8,PercentFHGoalStats!$A$3:$AE$998,11,FALSE)</f>
        <v>#REF!</v>
      </c>
      <c r="U8" s="57" t="e">
        <f>VLOOKUP($O8,PercentFHGoalStats!$A$3:$AE$998,13,FALSE)</f>
        <v>#REF!</v>
      </c>
      <c r="V8" s="57" t="e">
        <f>VLOOKUP($O8,PercentFHGoalStats!$A$3:$AE$998,14,FALSE)</f>
        <v>#REF!</v>
      </c>
      <c r="W8" s="57" t="e">
        <f>VLOOKUP($O8,PercentFHGoalStats!$A$3:$AE$998,16,FALSE)</f>
        <v>#REF!</v>
      </c>
      <c r="X8" s="57" t="e">
        <f>VLOOKUP($O8,PercentFHGoalStats!$A$3:$AE$998,17,FALSE)</f>
        <v>#REF!</v>
      </c>
      <c r="Y8" s="57" t="e">
        <f>VLOOKUP($O8,PercentFHGoalStats!$A$3:$AE$998,19,FALSE)</f>
        <v>#REF!</v>
      </c>
      <c r="Z8" s="57" t="e">
        <f>VLOOKUP($O8,PercentFHGoalStats!$A$3:$AE$998,20,FALSE)</f>
        <v>#REF!</v>
      </c>
      <c r="AA8" s="57" t="e">
        <f>VLOOKUP($O8,PercentFHGoalStats!$A$3:$AE$998,22,FALSE)</f>
        <v>#REF!</v>
      </c>
    </row>
    <row r="9" spans="1:27" ht="14.4" hidden="1" thickTop="1" x14ac:dyDescent="0.3">
      <c r="A9" s="57" t="e">
        <f>VLOOKUP($M9,PercentFHGoalStats!$A$3:$AE$998,5,FALSE)</f>
        <v>#REF!</v>
      </c>
      <c r="B9" s="57" t="e">
        <f>VLOOKUP($M9,PercentFHGoalStats!$A$3:$AE$998,6,FALSE)</f>
        <v>#REF!</v>
      </c>
      <c r="C9" s="57" t="e">
        <f>VLOOKUP($M9,PercentFHGoalStats!$A$3:$AE$998,8,FALSE)</f>
        <v>#REF!</v>
      </c>
      <c r="D9" s="57" t="e">
        <f>VLOOKUP($M9,PercentFHGoalStats!$A$3:$AE$998,9,FALSE)</f>
        <v>#REF!</v>
      </c>
      <c r="E9" s="57" t="e">
        <f>VLOOKUP($M9,PercentFHGoalStats!$A$3:$AE$998,11,FALSE)</f>
        <v>#REF!</v>
      </c>
      <c r="F9" s="57" t="e">
        <f>VLOOKUP($M9,PercentFHGoalStats!$A$3:$AE$998,12,FALSE)</f>
        <v>#REF!</v>
      </c>
      <c r="G9" s="57" t="e">
        <f>VLOOKUP($M9,PercentFHGoalStats!$A$3:$AE$998,14,FALSE)</f>
        <v>#REF!</v>
      </c>
      <c r="H9" s="57" t="e">
        <f>VLOOKUP($M9,PercentFHGoalStats!$A$3:$AE$998,15,FALSE)</f>
        <v>#REF!</v>
      </c>
      <c r="I9" s="57" t="e">
        <f>VLOOKUP($M9,PercentFHGoalStats!$A$3:$AE$998,17,FALSE)</f>
        <v>#REF!</v>
      </c>
      <c r="J9" s="57" t="e">
        <f>VLOOKUP($M9,PercentFHGoalStats!$A$3:$AE$998,18,FALSE)</f>
        <v>#REF!</v>
      </c>
      <c r="K9" s="57" t="e">
        <f>VLOOKUP($M9,PercentFHGoalStats!$A$3:$AE$998,20,FALSE)</f>
        <v>#REF!</v>
      </c>
      <c r="L9" s="57" t="e">
        <f>VLOOKUP($M9,PercentFHGoalStats!$A$3:$AE$998,21,FALSE)</f>
        <v>#REF!</v>
      </c>
      <c r="M9" s="53" t="e">
        <f>Fixtures!#REF!</f>
        <v>#REF!</v>
      </c>
      <c r="N9" s="54" t="e">
        <f>Fixtures!#REF!</f>
        <v>#REF!</v>
      </c>
      <c r="O9" s="53" t="e">
        <f>Fixtures!#REF!</f>
        <v>#REF!</v>
      </c>
      <c r="P9" s="57" t="e">
        <f>VLOOKUP($O9,PercentFHGoalStats!$A$3:$AE$998,5,FALSE)</f>
        <v>#REF!</v>
      </c>
      <c r="Q9" s="57" t="e">
        <f>VLOOKUP($O9,PercentFHGoalStats!$A$3:$AE$998,7,FALSE)</f>
        <v>#REF!</v>
      </c>
      <c r="R9" s="57" t="e">
        <f>VLOOKUP($O9,PercentFHGoalStats!$A$3:$AE$998,8,FALSE)</f>
        <v>#REF!</v>
      </c>
      <c r="S9" s="57" t="e">
        <f>VLOOKUP($O9,PercentFHGoalStats!$A$3:$AE$998,10,FALSE)</f>
        <v>#REF!</v>
      </c>
      <c r="T9" s="57" t="e">
        <f>VLOOKUP($O9,PercentFHGoalStats!$A$3:$AE$998,11,FALSE)</f>
        <v>#REF!</v>
      </c>
      <c r="U9" s="57" t="e">
        <f>VLOOKUP($O9,PercentFHGoalStats!$A$3:$AE$998,13,FALSE)</f>
        <v>#REF!</v>
      </c>
      <c r="V9" s="57" t="e">
        <f>VLOOKUP($O9,PercentFHGoalStats!$A$3:$AE$998,14,FALSE)</f>
        <v>#REF!</v>
      </c>
      <c r="W9" s="57" t="e">
        <f>VLOOKUP($O9,PercentFHGoalStats!$A$3:$AE$998,16,FALSE)</f>
        <v>#REF!</v>
      </c>
      <c r="X9" s="57" t="e">
        <f>VLOOKUP($O9,PercentFHGoalStats!$A$3:$AE$998,17,FALSE)</f>
        <v>#REF!</v>
      </c>
      <c r="Y9" s="57" t="e">
        <f>VLOOKUP($O9,PercentFHGoalStats!$A$3:$AE$998,19,FALSE)</f>
        <v>#REF!</v>
      </c>
      <c r="Z9" s="57" t="e">
        <f>VLOOKUP($O9,PercentFHGoalStats!$A$3:$AE$998,20,FALSE)</f>
        <v>#REF!</v>
      </c>
      <c r="AA9" s="57" t="e">
        <f>VLOOKUP($O9,PercentFHGoalStats!$A$3:$AE$998,22,FALSE)</f>
        <v>#REF!</v>
      </c>
    </row>
    <row r="10" spans="1:27" ht="14.4" hidden="1" thickTop="1" x14ac:dyDescent="0.3">
      <c r="A10" s="57" t="e">
        <f>VLOOKUP($M10,PercentFHGoalStats!$A$3:$AE$998,5,FALSE)</f>
        <v>#REF!</v>
      </c>
      <c r="B10" s="57" t="e">
        <f>VLOOKUP($M10,PercentFHGoalStats!$A$3:$AE$998,6,FALSE)</f>
        <v>#REF!</v>
      </c>
      <c r="C10" s="57" t="e">
        <f>VLOOKUP($M10,PercentFHGoalStats!$A$3:$AE$998,8,FALSE)</f>
        <v>#REF!</v>
      </c>
      <c r="D10" s="57" t="e">
        <f>VLOOKUP($M10,PercentFHGoalStats!$A$3:$AE$998,9,FALSE)</f>
        <v>#REF!</v>
      </c>
      <c r="E10" s="57" t="e">
        <f>VLOOKUP($M10,PercentFHGoalStats!$A$3:$AE$998,11,FALSE)</f>
        <v>#REF!</v>
      </c>
      <c r="F10" s="57" t="e">
        <f>VLOOKUP($M10,PercentFHGoalStats!$A$3:$AE$998,12,FALSE)</f>
        <v>#REF!</v>
      </c>
      <c r="G10" s="57" t="e">
        <f>VLOOKUP($M10,PercentFHGoalStats!$A$3:$AE$998,14,FALSE)</f>
        <v>#REF!</v>
      </c>
      <c r="H10" s="57" t="e">
        <f>VLOOKUP($M10,PercentFHGoalStats!$A$3:$AE$998,15,FALSE)</f>
        <v>#REF!</v>
      </c>
      <c r="I10" s="57" t="e">
        <f>VLOOKUP($M10,PercentFHGoalStats!$A$3:$AE$998,17,FALSE)</f>
        <v>#REF!</v>
      </c>
      <c r="J10" s="57" t="e">
        <f>VLOOKUP($M10,PercentFHGoalStats!$A$3:$AE$998,18,FALSE)</f>
        <v>#REF!</v>
      </c>
      <c r="K10" s="57" t="e">
        <f>VLOOKUP($M10,PercentFHGoalStats!$A$3:$AE$998,20,FALSE)</f>
        <v>#REF!</v>
      </c>
      <c r="L10" s="57" t="e">
        <f>VLOOKUP($M10,PercentFHGoalStats!$A$3:$AE$998,21,FALSE)</f>
        <v>#REF!</v>
      </c>
      <c r="M10" s="53" t="e">
        <f>Fixtures!#REF!</f>
        <v>#REF!</v>
      </c>
      <c r="N10" s="54" t="e">
        <f>Fixtures!#REF!</f>
        <v>#REF!</v>
      </c>
      <c r="O10" s="53" t="e">
        <f>Fixtures!#REF!</f>
        <v>#REF!</v>
      </c>
      <c r="P10" s="57" t="e">
        <f>VLOOKUP($O10,PercentFHGoalStats!$A$3:$AE$998,5,FALSE)</f>
        <v>#REF!</v>
      </c>
      <c r="Q10" s="57" t="e">
        <f>VLOOKUP($O10,PercentFHGoalStats!$A$3:$AE$998,7,FALSE)</f>
        <v>#REF!</v>
      </c>
      <c r="R10" s="57" t="e">
        <f>VLOOKUP($O10,PercentFHGoalStats!$A$3:$AE$998,8,FALSE)</f>
        <v>#REF!</v>
      </c>
      <c r="S10" s="57" t="e">
        <f>VLOOKUP($O10,PercentFHGoalStats!$A$3:$AE$998,10,FALSE)</f>
        <v>#REF!</v>
      </c>
      <c r="T10" s="57" t="e">
        <f>VLOOKUP($O10,PercentFHGoalStats!$A$3:$AE$998,11,FALSE)</f>
        <v>#REF!</v>
      </c>
      <c r="U10" s="57" t="e">
        <f>VLOOKUP($O10,PercentFHGoalStats!$A$3:$AE$998,13,FALSE)</f>
        <v>#REF!</v>
      </c>
      <c r="V10" s="57" t="e">
        <f>VLOOKUP($O10,PercentFHGoalStats!$A$3:$AE$998,14,FALSE)</f>
        <v>#REF!</v>
      </c>
      <c r="W10" s="57" t="e">
        <f>VLOOKUP($O10,PercentFHGoalStats!$A$3:$AE$998,16,FALSE)</f>
        <v>#REF!</v>
      </c>
      <c r="X10" s="57" t="e">
        <f>VLOOKUP($O10,PercentFHGoalStats!$A$3:$AE$998,17,FALSE)</f>
        <v>#REF!</v>
      </c>
      <c r="Y10" s="57" t="e">
        <f>VLOOKUP($O10,PercentFHGoalStats!$A$3:$AE$998,19,FALSE)</f>
        <v>#REF!</v>
      </c>
      <c r="Z10" s="57" t="e">
        <f>VLOOKUP($O10,PercentFHGoalStats!$A$3:$AE$998,20,FALSE)</f>
        <v>#REF!</v>
      </c>
      <c r="AA10" s="57" t="e">
        <f>VLOOKUP($O10,PercentFHGoalStats!$A$3:$AE$998,22,FALSE)</f>
        <v>#REF!</v>
      </c>
    </row>
    <row r="11" spans="1:27" ht="14.4" hidden="1" thickTop="1" x14ac:dyDescent="0.3">
      <c r="A11" s="57" t="e">
        <f>VLOOKUP($M11,PercentFHGoalStats!$A$3:$AE$998,5,FALSE)</f>
        <v>#REF!</v>
      </c>
      <c r="B11" s="57" t="e">
        <f>VLOOKUP($M11,PercentFHGoalStats!$A$3:$AE$998,6,FALSE)</f>
        <v>#REF!</v>
      </c>
      <c r="C11" s="57" t="e">
        <f>VLOOKUP($M11,PercentFHGoalStats!$A$3:$AE$998,8,FALSE)</f>
        <v>#REF!</v>
      </c>
      <c r="D11" s="57" t="e">
        <f>VLOOKUP($M11,PercentFHGoalStats!$A$3:$AE$998,9,FALSE)</f>
        <v>#REF!</v>
      </c>
      <c r="E11" s="57" t="e">
        <f>VLOOKUP($M11,PercentFHGoalStats!$A$3:$AE$998,11,FALSE)</f>
        <v>#REF!</v>
      </c>
      <c r="F11" s="57" t="e">
        <f>VLOOKUP($M11,PercentFHGoalStats!$A$3:$AE$998,12,FALSE)</f>
        <v>#REF!</v>
      </c>
      <c r="G11" s="57" t="e">
        <f>VLOOKUP($M11,PercentFHGoalStats!$A$3:$AE$998,14,FALSE)</f>
        <v>#REF!</v>
      </c>
      <c r="H11" s="57" t="e">
        <f>VLOOKUP($M11,PercentFHGoalStats!$A$3:$AE$998,15,FALSE)</f>
        <v>#REF!</v>
      </c>
      <c r="I11" s="57" t="e">
        <f>VLOOKUP($M11,PercentFHGoalStats!$A$3:$AE$998,17,FALSE)</f>
        <v>#REF!</v>
      </c>
      <c r="J11" s="57" t="e">
        <f>VLOOKUP($M11,PercentFHGoalStats!$A$3:$AE$998,18,FALSE)</f>
        <v>#REF!</v>
      </c>
      <c r="K11" s="57" t="e">
        <f>VLOOKUP($M11,PercentFHGoalStats!$A$3:$AE$998,20,FALSE)</f>
        <v>#REF!</v>
      </c>
      <c r="L11" s="57" t="e">
        <f>VLOOKUP($M11,PercentFHGoalStats!$A$3:$AE$998,21,FALSE)</f>
        <v>#REF!</v>
      </c>
      <c r="M11" s="53" t="e">
        <f>Fixtures!#REF!</f>
        <v>#REF!</v>
      </c>
      <c r="N11" s="54" t="e">
        <f>Fixtures!#REF!</f>
        <v>#REF!</v>
      </c>
      <c r="O11" s="53" t="e">
        <f>Fixtures!#REF!</f>
        <v>#REF!</v>
      </c>
      <c r="P11" s="57" t="e">
        <f>VLOOKUP($O11,PercentFHGoalStats!$A$3:$AE$998,5,FALSE)</f>
        <v>#REF!</v>
      </c>
      <c r="Q11" s="57" t="e">
        <f>VLOOKUP($O11,PercentFHGoalStats!$A$3:$AE$998,7,FALSE)</f>
        <v>#REF!</v>
      </c>
      <c r="R11" s="57" t="e">
        <f>VLOOKUP($O11,PercentFHGoalStats!$A$3:$AE$998,8,FALSE)</f>
        <v>#REF!</v>
      </c>
      <c r="S11" s="57" t="e">
        <f>VLOOKUP($O11,PercentFHGoalStats!$A$3:$AE$998,10,FALSE)</f>
        <v>#REF!</v>
      </c>
      <c r="T11" s="57" t="e">
        <f>VLOOKUP($O11,PercentFHGoalStats!$A$3:$AE$998,11,FALSE)</f>
        <v>#REF!</v>
      </c>
      <c r="U11" s="57" t="e">
        <f>VLOOKUP($O11,PercentFHGoalStats!$A$3:$AE$998,13,FALSE)</f>
        <v>#REF!</v>
      </c>
      <c r="V11" s="57" t="e">
        <f>VLOOKUP($O11,PercentFHGoalStats!$A$3:$AE$998,14,FALSE)</f>
        <v>#REF!</v>
      </c>
      <c r="W11" s="57" t="e">
        <f>VLOOKUP($O11,PercentFHGoalStats!$A$3:$AE$998,16,FALSE)</f>
        <v>#REF!</v>
      </c>
      <c r="X11" s="57" t="e">
        <f>VLOOKUP($O11,PercentFHGoalStats!$A$3:$AE$998,17,FALSE)</f>
        <v>#REF!</v>
      </c>
      <c r="Y11" s="57" t="e">
        <f>VLOOKUP($O11,PercentFHGoalStats!$A$3:$AE$998,19,FALSE)</f>
        <v>#REF!</v>
      </c>
      <c r="Z11" s="57" t="e">
        <f>VLOOKUP($O11,PercentFHGoalStats!$A$3:$AE$998,20,FALSE)</f>
        <v>#REF!</v>
      </c>
      <c r="AA11" s="57" t="e">
        <f>VLOOKUP($O11,PercentFHGoalStats!$A$3:$AE$998,22,FALSE)</f>
        <v>#REF!</v>
      </c>
    </row>
    <row r="12" spans="1:27" ht="14.4" hidden="1" thickTop="1" x14ac:dyDescent="0.3">
      <c r="A12" s="57" t="e">
        <f>VLOOKUP($M12,PercentFHGoalStats!$A$3:$AE$998,5,FALSE)</f>
        <v>#REF!</v>
      </c>
      <c r="B12" s="57" t="e">
        <f>VLOOKUP($M12,PercentFHGoalStats!$A$3:$AE$998,6,FALSE)</f>
        <v>#REF!</v>
      </c>
      <c r="C12" s="57" t="e">
        <f>VLOOKUP($M12,PercentFHGoalStats!$A$3:$AE$998,8,FALSE)</f>
        <v>#REF!</v>
      </c>
      <c r="D12" s="57" t="e">
        <f>VLOOKUP($M12,PercentFHGoalStats!$A$3:$AE$998,9,FALSE)</f>
        <v>#REF!</v>
      </c>
      <c r="E12" s="57" t="e">
        <f>VLOOKUP($M12,PercentFHGoalStats!$A$3:$AE$998,11,FALSE)</f>
        <v>#REF!</v>
      </c>
      <c r="F12" s="57" t="e">
        <f>VLOOKUP($M12,PercentFHGoalStats!$A$3:$AE$998,12,FALSE)</f>
        <v>#REF!</v>
      </c>
      <c r="G12" s="57" t="e">
        <f>VLOOKUP($M12,PercentFHGoalStats!$A$3:$AE$998,14,FALSE)</f>
        <v>#REF!</v>
      </c>
      <c r="H12" s="57" t="e">
        <f>VLOOKUP($M12,PercentFHGoalStats!$A$3:$AE$998,15,FALSE)</f>
        <v>#REF!</v>
      </c>
      <c r="I12" s="57" t="e">
        <f>VLOOKUP($M12,PercentFHGoalStats!$A$3:$AE$998,17,FALSE)</f>
        <v>#REF!</v>
      </c>
      <c r="J12" s="57" t="e">
        <f>VLOOKUP($M12,PercentFHGoalStats!$A$3:$AE$998,18,FALSE)</f>
        <v>#REF!</v>
      </c>
      <c r="K12" s="57" t="e">
        <f>VLOOKUP($M12,PercentFHGoalStats!$A$3:$AE$998,20,FALSE)</f>
        <v>#REF!</v>
      </c>
      <c r="L12" s="57" t="e">
        <f>VLOOKUP($M12,PercentFHGoalStats!$A$3:$AE$998,21,FALSE)</f>
        <v>#REF!</v>
      </c>
      <c r="M12" s="53" t="e">
        <f>Fixtures!#REF!</f>
        <v>#REF!</v>
      </c>
      <c r="N12" s="54" t="e">
        <f>Fixtures!#REF!</f>
        <v>#REF!</v>
      </c>
      <c r="O12" s="53" t="e">
        <f>Fixtures!#REF!</f>
        <v>#REF!</v>
      </c>
      <c r="P12" s="57" t="e">
        <f>VLOOKUP($O12,PercentFHGoalStats!$A$3:$AE$998,5,FALSE)</f>
        <v>#REF!</v>
      </c>
      <c r="Q12" s="57" t="e">
        <f>VLOOKUP($O12,PercentFHGoalStats!$A$3:$AE$998,7,FALSE)</f>
        <v>#REF!</v>
      </c>
      <c r="R12" s="57" t="e">
        <f>VLOOKUP($O12,PercentFHGoalStats!$A$3:$AE$998,8,FALSE)</f>
        <v>#REF!</v>
      </c>
      <c r="S12" s="57" t="e">
        <f>VLOOKUP($O12,PercentFHGoalStats!$A$3:$AE$998,10,FALSE)</f>
        <v>#REF!</v>
      </c>
      <c r="T12" s="57" t="e">
        <f>VLOOKUP($O12,PercentFHGoalStats!$A$3:$AE$998,11,FALSE)</f>
        <v>#REF!</v>
      </c>
      <c r="U12" s="57" t="e">
        <f>VLOOKUP($O12,PercentFHGoalStats!$A$3:$AE$998,13,FALSE)</f>
        <v>#REF!</v>
      </c>
      <c r="V12" s="57" t="e">
        <f>VLOOKUP($O12,PercentFHGoalStats!$A$3:$AE$998,14,FALSE)</f>
        <v>#REF!</v>
      </c>
      <c r="W12" s="57" t="e">
        <f>VLOOKUP($O12,PercentFHGoalStats!$A$3:$AE$998,16,FALSE)</f>
        <v>#REF!</v>
      </c>
      <c r="X12" s="57" t="e">
        <f>VLOOKUP($O12,PercentFHGoalStats!$A$3:$AE$998,17,FALSE)</f>
        <v>#REF!</v>
      </c>
      <c r="Y12" s="57" t="e">
        <f>VLOOKUP($O12,PercentFHGoalStats!$A$3:$AE$998,19,FALSE)</f>
        <v>#REF!</v>
      </c>
      <c r="Z12" s="57" t="e">
        <f>VLOOKUP($O12,PercentFHGoalStats!$A$3:$AE$998,20,FALSE)</f>
        <v>#REF!</v>
      </c>
      <c r="AA12" s="57" t="e">
        <f>VLOOKUP($O12,PercentFHGoalStats!$A$3:$AE$998,22,FALSE)</f>
        <v>#REF!</v>
      </c>
    </row>
    <row r="13" spans="1:27" ht="14.4" hidden="1" thickTop="1" x14ac:dyDescent="0.3">
      <c r="A13" s="57" t="e">
        <f>VLOOKUP($M13,PercentFHGoalStats!$A$3:$AE$998,5,FALSE)</f>
        <v>#REF!</v>
      </c>
      <c r="B13" s="57" t="e">
        <f>VLOOKUP($M13,PercentFHGoalStats!$A$3:$AE$998,6,FALSE)</f>
        <v>#REF!</v>
      </c>
      <c r="C13" s="57" t="e">
        <f>VLOOKUP($M13,PercentFHGoalStats!$A$3:$AE$998,8,FALSE)</f>
        <v>#REF!</v>
      </c>
      <c r="D13" s="57" t="e">
        <f>VLOOKUP($M13,PercentFHGoalStats!$A$3:$AE$998,9,FALSE)</f>
        <v>#REF!</v>
      </c>
      <c r="E13" s="57" t="e">
        <f>VLOOKUP($M13,PercentFHGoalStats!$A$3:$AE$998,11,FALSE)</f>
        <v>#REF!</v>
      </c>
      <c r="F13" s="57" t="e">
        <f>VLOOKUP($M13,PercentFHGoalStats!$A$3:$AE$998,12,FALSE)</f>
        <v>#REF!</v>
      </c>
      <c r="G13" s="57" t="e">
        <f>VLOOKUP($M13,PercentFHGoalStats!$A$3:$AE$998,14,FALSE)</f>
        <v>#REF!</v>
      </c>
      <c r="H13" s="57" t="e">
        <f>VLOOKUP($M13,PercentFHGoalStats!$A$3:$AE$998,15,FALSE)</f>
        <v>#REF!</v>
      </c>
      <c r="I13" s="57" t="e">
        <f>VLOOKUP($M13,PercentFHGoalStats!$A$3:$AE$998,17,FALSE)</f>
        <v>#REF!</v>
      </c>
      <c r="J13" s="57" t="e">
        <f>VLOOKUP($M13,PercentFHGoalStats!$A$3:$AE$998,18,FALSE)</f>
        <v>#REF!</v>
      </c>
      <c r="K13" s="57" t="e">
        <f>VLOOKUP($M13,PercentFHGoalStats!$A$3:$AE$998,20,FALSE)</f>
        <v>#REF!</v>
      </c>
      <c r="L13" s="57" t="e">
        <f>VLOOKUP($M13,PercentFHGoalStats!$A$3:$AE$998,21,FALSE)</f>
        <v>#REF!</v>
      </c>
      <c r="M13" s="53" t="e">
        <f>Fixtures!#REF!</f>
        <v>#REF!</v>
      </c>
      <c r="N13" s="54" t="e">
        <f>Fixtures!#REF!</f>
        <v>#REF!</v>
      </c>
      <c r="O13" s="53" t="e">
        <f>Fixtures!#REF!</f>
        <v>#REF!</v>
      </c>
      <c r="P13" s="57" t="e">
        <f>VLOOKUP($O13,PercentFHGoalStats!$A$3:$AE$998,5,FALSE)</f>
        <v>#REF!</v>
      </c>
      <c r="Q13" s="57" t="e">
        <f>VLOOKUP($O13,PercentFHGoalStats!$A$3:$AE$998,7,FALSE)</f>
        <v>#REF!</v>
      </c>
      <c r="R13" s="57" t="e">
        <f>VLOOKUP($O13,PercentFHGoalStats!$A$3:$AE$998,8,FALSE)</f>
        <v>#REF!</v>
      </c>
      <c r="S13" s="57" t="e">
        <f>VLOOKUP($O13,PercentFHGoalStats!$A$3:$AE$998,10,FALSE)</f>
        <v>#REF!</v>
      </c>
      <c r="T13" s="57" t="e">
        <f>VLOOKUP($O13,PercentFHGoalStats!$A$3:$AE$998,11,FALSE)</f>
        <v>#REF!</v>
      </c>
      <c r="U13" s="57" t="e">
        <f>VLOOKUP($O13,PercentFHGoalStats!$A$3:$AE$998,13,FALSE)</f>
        <v>#REF!</v>
      </c>
      <c r="V13" s="57" t="e">
        <f>VLOOKUP($O13,PercentFHGoalStats!$A$3:$AE$998,14,FALSE)</f>
        <v>#REF!</v>
      </c>
      <c r="W13" s="57" t="e">
        <f>VLOOKUP($O13,PercentFHGoalStats!$A$3:$AE$998,16,FALSE)</f>
        <v>#REF!</v>
      </c>
      <c r="X13" s="57" t="e">
        <f>VLOOKUP($O13,PercentFHGoalStats!$A$3:$AE$998,17,FALSE)</f>
        <v>#REF!</v>
      </c>
      <c r="Y13" s="57" t="e">
        <f>VLOOKUP($O13,PercentFHGoalStats!$A$3:$AE$998,19,FALSE)</f>
        <v>#REF!</v>
      </c>
      <c r="Z13" s="57" t="e">
        <f>VLOOKUP($O13,PercentFHGoalStats!$A$3:$AE$998,20,FALSE)</f>
        <v>#REF!</v>
      </c>
      <c r="AA13" s="57" t="e">
        <f>VLOOKUP($O13,PercentFHGoalStats!$A$3:$AE$998,22,FALSE)</f>
        <v>#REF!</v>
      </c>
    </row>
    <row r="14" spans="1:27" ht="14.4" hidden="1" thickTop="1" x14ac:dyDescent="0.3">
      <c r="A14" s="57" t="e">
        <f>VLOOKUP($M14,PercentFHGoalStats!$A$3:$AE$998,5,FALSE)</f>
        <v>#REF!</v>
      </c>
      <c r="B14" s="57" t="e">
        <f>VLOOKUP($M14,PercentFHGoalStats!$A$3:$AE$998,6,FALSE)</f>
        <v>#REF!</v>
      </c>
      <c r="C14" s="57" t="e">
        <f>VLOOKUP($M14,PercentFHGoalStats!$A$3:$AE$998,8,FALSE)</f>
        <v>#REF!</v>
      </c>
      <c r="D14" s="57" t="e">
        <f>VLOOKUP($M14,PercentFHGoalStats!$A$3:$AE$998,9,FALSE)</f>
        <v>#REF!</v>
      </c>
      <c r="E14" s="57" t="e">
        <f>VLOOKUP($M14,PercentFHGoalStats!$A$3:$AE$998,11,FALSE)</f>
        <v>#REF!</v>
      </c>
      <c r="F14" s="57" t="e">
        <f>VLOOKUP($M14,PercentFHGoalStats!$A$3:$AE$998,12,FALSE)</f>
        <v>#REF!</v>
      </c>
      <c r="G14" s="57" t="e">
        <f>VLOOKUP($M14,PercentFHGoalStats!$A$3:$AE$998,14,FALSE)</f>
        <v>#REF!</v>
      </c>
      <c r="H14" s="57" t="e">
        <f>VLOOKUP($M14,PercentFHGoalStats!$A$3:$AE$998,15,FALSE)</f>
        <v>#REF!</v>
      </c>
      <c r="I14" s="57" t="e">
        <f>VLOOKUP($M14,PercentFHGoalStats!$A$3:$AE$998,17,FALSE)</f>
        <v>#REF!</v>
      </c>
      <c r="J14" s="57" t="e">
        <f>VLOOKUP($M14,PercentFHGoalStats!$A$3:$AE$998,18,FALSE)</f>
        <v>#REF!</v>
      </c>
      <c r="K14" s="57" t="e">
        <f>VLOOKUP($M14,PercentFHGoalStats!$A$3:$AE$998,20,FALSE)</f>
        <v>#REF!</v>
      </c>
      <c r="L14" s="57" t="e">
        <f>VLOOKUP($M14,PercentFHGoalStats!$A$3:$AE$998,21,FALSE)</f>
        <v>#REF!</v>
      </c>
      <c r="M14" s="53" t="e">
        <f>Fixtures!#REF!</f>
        <v>#REF!</v>
      </c>
      <c r="N14" s="54" t="e">
        <f>Fixtures!#REF!</f>
        <v>#REF!</v>
      </c>
      <c r="O14" s="53" t="e">
        <f>Fixtures!#REF!</f>
        <v>#REF!</v>
      </c>
      <c r="P14" s="57" t="e">
        <f>VLOOKUP($O14,PercentFHGoalStats!$A$3:$AE$998,5,FALSE)</f>
        <v>#REF!</v>
      </c>
      <c r="Q14" s="57" t="e">
        <f>VLOOKUP($O14,PercentFHGoalStats!$A$3:$AE$998,7,FALSE)</f>
        <v>#REF!</v>
      </c>
      <c r="R14" s="57" t="e">
        <f>VLOOKUP($O14,PercentFHGoalStats!$A$3:$AE$998,8,FALSE)</f>
        <v>#REF!</v>
      </c>
      <c r="S14" s="57" t="e">
        <f>VLOOKUP($O14,PercentFHGoalStats!$A$3:$AE$998,10,FALSE)</f>
        <v>#REF!</v>
      </c>
      <c r="T14" s="57" t="e">
        <f>VLOOKUP($O14,PercentFHGoalStats!$A$3:$AE$998,11,FALSE)</f>
        <v>#REF!</v>
      </c>
      <c r="U14" s="57" t="e">
        <f>VLOOKUP($O14,PercentFHGoalStats!$A$3:$AE$998,13,FALSE)</f>
        <v>#REF!</v>
      </c>
      <c r="V14" s="57" t="e">
        <f>VLOOKUP($O14,PercentFHGoalStats!$A$3:$AE$998,14,FALSE)</f>
        <v>#REF!</v>
      </c>
      <c r="W14" s="57" t="e">
        <f>VLOOKUP($O14,PercentFHGoalStats!$A$3:$AE$998,16,FALSE)</f>
        <v>#REF!</v>
      </c>
      <c r="X14" s="57" t="e">
        <f>VLOOKUP($O14,PercentFHGoalStats!$A$3:$AE$998,17,FALSE)</f>
        <v>#REF!</v>
      </c>
      <c r="Y14" s="57" t="e">
        <f>VLOOKUP($O14,PercentFHGoalStats!$A$3:$AE$998,19,FALSE)</f>
        <v>#REF!</v>
      </c>
      <c r="Z14" s="57" t="e">
        <f>VLOOKUP($O14,PercentFHGoalStats!$A$3:$AE$998,20,FALSE)</f>
        <v>#REF!</v>
      </c>
      <c r="AA14" s="57" t="e">
        <f>VLOOKUP($O14,PercentFHGoalStats!$A$3:$AE$998,22,FALSE)</f>
        <v>#REF!</v>
      </c>
    </row>
    <row r="15" spans="1:27" ht="14.4" hidden="1" thickTop="1" x14ac:dyDescent="0.3">
      <c r="A15" s="57" t="e">
        <f>VLOOKUP($M15,PercentFHGoalStats!$A$3:$AE$998,5,FALSE)</f>
        <v>#REF!</v>
      </c>
      <c r="B15" s="57" t="e">
        <f>VLOOKUP($M15,PercentFHGoalStats!$A$3:$AE$998,6,FALSE)</f>
        <v>#REF!</v>
      </c>
      <c r="C15" s="57" t="e">
        <f>VLOOKUP($M15,PercentFHGoalStats!$A$3:$AE$998,8,FALSE)</f>
        <v>#REF!</v>
      </c>
      <c r="D15" s="57" t="e">
        <f>VLOOKUP($M15,PercentFHGoalStats!$A$3:$AE$998,9,FALSE)</f>
        <v>#REF!</v>
      </c>
      <c r="E15" s="57" t="e">
        <f>VLOOKUP($M15,PercentFHGoalStats!$A$3:$AE$998,11,FALSE)</f>
        <v>#REF!</v>
      </c>
      <c r="F15" s="57" t="e">
        <f>VLOOKUP($M15,PercentFHGoalStats!$A$3:$AE$998,12,FALSE)</f>
        <v>#REF!</v>
      </c>
      <c r="G15" s="57" t="e">
        <f>VLOOKUP($M15,PercentFHGoalStats!$A$3:$AE$998,14,FALSE)</f>
        <v>#REF!</v>
      </c>
      <c r="H15" s="57" t="e">
        <f>VLOOKUP($M15,PercentFHGoalStats!$A$3:$AE$998,15,FALSE)</f>
        <v>#REF!</v>
      </c>
      <c r="I15" s="57" t="e">
        <f>VLOOKUP($M15,PercentFHGoalStats!$A$3:$AE$998,17,FALSE)</f>
        <v>#REF!</v>
      </c>
      <c r="J15" s="57" t="e">
        <f>VLOOKUP($M15,PercentFHGoalStats!$A$3:$AE$998,18,FALSE)</f>
        <v>#REF!</v>
      </c>
      <c r="K15" s="57" t="e">
        <f>VLOOKUP($M15,PercentFHGoalStats!$A$3:$AE$998,20,FALSE)</f>
        <v>#REF!</v>
      </c>
      <c r="L15" s="57" t="e">
        <f>VLOOKUP($M15,PercentFHGoalStats!$A$3:$AE$998,21,FALSE)</f>
        <v>#REF!</v>
      </c>
      <c r="M15" s="53" t="e">
        <f>Fixtures!#REF!</f>
        <v>#REF!</v>
      </c>
      <c r="N15" s="54" t="e">
        <f>Fixtures!#REF!</f>
        <v>#REF!</v>
      </c>
      <c r="O15" s="53" t="e">
        <f>Fixtures!#REF!</f>
        <v>#REF!</v>
      </c>
      <c r="P15" s="57" t="e">
        <f>VLOOKUP($O15,PercentFHGoalStats!$A$3:$AE$998,5,FALSE)</f>
        <v>#REF!</v>
      </c>
      <c r="Q15" s="57" t="e">
        <f>VLOOKUP($O15,PercentFHGoalStats!$A$3:$AE$998,7,FALSE)</f>
        <v>#REF!</v>
      </c>
      <c r="R15" s="57" t="e">
        <f>VLOOKUP($O15,PercentFHGoalStats!$A$3:$AE$998,8,FALSE)</f>
        <v>#REF!</v>
      </c>
      <c r="S15" s="57" t="e">
        <f>VLOOKUP($O15,PercentFHGoalStats!$A$3:$AE$998,10,FALSE)</f>
        <v>#REF!</v>
      </c>
      <c r="T15" s="57" t="e">
        <f>VLOOKUP($O15,PercentFHGoalStats!$A$3:$AE$998,11,FALSE)</f>
        <v>#REF!</v>
      </c>
      <c r="U15" s="57" t="e">
        <f>VLOOKUP($O15,PercentFHGoalStats!$A$3:$AE$998,13,FALSE)</f>
        <v>#REF!</v>
      </c>
      <c r="V15" s="57" t="e">
        <f>VLOOKUP($O15,PercentFHGoalStats!$A$3:$AE$998,14,FALSE)</f>
        <v>#REF!</v>
      </c>
      <c r="W15" s="57" t="e">
        <f>VLOOKUP($O15,PercentFHGoalStats!$A$3:$AE$998,16,FALSE)</f>
        <v>#REF!</v>
      </c>
      <c r="X15" s="57" t="e">
        <f>VLOOKUP($O15,PercentFHGoalStats!$A$3:$AE$998,17,FALSE)</f>
        <v>#REF!</v>
      </c>
      <c r="Y15" s="57" t="e">
        <f>VLOOKUP($O15,PercentFHGoalStats!$A$3:$AE$998,19,FALSE)</f>
        <v>#REF!</v>
      </c>
      <c r="Z15" s="57" t="e">
        <f>VLOOKUP($O15,PercentFHGoalStats!$A$3:$AE$998,20,FALSE)</f>
        <v>#REF!</v>
      </c>
      <c r="AA15" s="57" t="e">
        <f>VLOOKUP($O15,PercentFHGoalStats!$A$3:$AE$998,22,FALSE)</f>
        <v>#REF!</v>
      </c>
    </row>
    <row r="16" spans="1:27" ht="14.4" hidden="1" thickTop="1" x14ac:dyDescent="0.3">
      <c r="A16" s="57" t="e">
        <f>VLOOKUP($M16,PercentFHGoalStats!$A$3:$AE$998,5,FALSE)</f>
        <v>#REF!</v>
      </c>
      <c r="B16" s="57" t="e">
        <f>VLOOKUP($M16,PercentFHGoalStats!$A$3:$AE$998,6,FALSE)</f>
        <v>#REF!</v>
      </c>
      <c r="C16" s="57" t="e">
        <f>VLOOKUP($M16,PercentFHGoalStats!$A$3:$AE$998,8,FALSE)</f>
        <v>#REF!</v>
      </c>
      <c r="D16" s="57" t="e">
        <f>VLOOKUP($M16,PercentFHGoalStats!$A$3:$AE$998,9,FALSE)</f>
        <v>#REF!</v>
      </c>
      <c r="E16" s="57" t="e">
        <f>VLOOKUP($M16,PercentFHGoalStats!$A$3:$AE$998,11,FALSE)</f>
        <v>#REF!</v>
      </c>
      <c r="F16" s="57" t="e">
        <f>VLOOKUP($M16,PercentFHGoalStats!$A$3:$AE$998,12,FALSE)</f>
        <v>#REF!</v>
      </c>
      <c r="G16" s="57" t="e">
        <f>VLOOKUP($M16,PercentFHGoalStats!$A$3:$AE$998,14,FALSE)</f>
        <v>#REF!</v>
      </c>
      <c r="H16" s="57" t="e">
        <f>VLOOKUP($M16,PercentFHGoalStats!$A$3:$AE$998,15,FALSE)</f>
        <v>#REF!</v>
      </c>
      <c r="I16" s="57" t="e">
        <f>VLOOKUP($M16,PercentFHGoalStats!$A$3:$AE$998,17,FALSE)</f>
        <v>#REF!</v>
      </c>
      <c r="J16" s="57" t="e">
        <f>VLOOKUP($M16,PercentFHGoalStats!$A$3:$AE$998,18,FALSE)</f>
        <v>#REF!</v>
      </c>
      <c r="K16" s="57" t="e">
        <f>VLOOKUP($M16,PercentFHGoalStats!$A$3:$AE$998,20,FALSE)</f>
        <v>#REF!</v>
      </c>
      <c r="L16" s="57" t="e">
        <f>VLOOKUP($M16,PercentFHGoalStats!$A$3:$AE$998,21,FALSE)</f>
        <v>#REF!</v>
      </c>
      <c r="M16" s="53" t="e">
        <f>Fixtures!#REF!</f>
        <v>#REF!</v>
      </c>
      <c r="N16" s="54" t="e">
        <f>Fixtures!#REF!</f>
        <v>#REF!</v>
      </c>
      <c r="O16" s="53" t="e">
        <f>Fixtures!#REF!</f>
        <v>#REF!</v>
      </c>
      <c r="P16" s="57" t="e">
        <f>VLOOKUP($O16,PercentFHGoalStats!$A$3:$AE$998,5,FALSE)</f>
        <v>#REF!</v>
      </c>
      <c r="Q16" s="57" t="e">
        <f>VLOOKUP($O16,PercentFHGoalStats!$A$3:$AE$998,7,FALSE)</f>
        <v>#REF!</v>
      </c>
      <c r="R16" s="57" t="e">
        <f>VLOOKUP($O16,PercentFHGoalStats!$A$3:$AE$998,8,FALSE)</f>
        <v>#REF!</v>
      </c>
      <c r="S16" s="57" t="e">
        <f>VLOOKUP($O16,PercentFHGoalStats!$A$3:$AE$998,10,FALSE)</f>
        <v>#REF!</v>
      </c>
      <c r="T16" s="57" t="e">
        <f>VLOOKUP($O16,PercentFHGoalStats!$A$3:$AE$998,11,FALSE)</f>
        <v>#REF!</v>
      </c>
      <c r="U16" s="57" t="e">
        <f>VLOOKUP($O16,PercentFHGoalStats!$A$3:$AE$998,13,FALSE)</f>
        <v>#REF!</v>
      </c>
      <c r="V16" s="57" t="e">
        <f>VLOOKUP($O16,PercentFHGoalStats!$A$3:$AE$998,14,FALSE)</f>
        <v>#REF!</v>
      </c>
      <c r="W16" s="57" t="e">
        <f>VLOOKUP($O16,PercentFHGoalStats!$A$3:$AE$998,16,FALSE)</f>
        <v>#REF!</v>
      </c>
      <c r="X16" s="57" t="e">
        <f>VLOOKUP($O16,PercentFHGoalStats!$A$3:$AE$998,17,FALSE)</f>
        <v>#REF!</v>
      </c>
      <c r="Y16" s="57" t="e">
        <f>VLOOKUP($O16,PercentFHGoalStats!$A$3:$AE$998,19,FALSE)</f>
        <v>#REF!</v>
      </c>
      <c r="Z16" s="57" t="e">
        <f>VLOOKUP($O16,PercentFHGoalStats!$A$3:$AE$998,20,FALSE)</f>
        <v>#REF!</v>
      </c>
      <c r="AA16" s="57" t="e">
        <f>VLOOKUP($O16,PercentFHGoalStats!$A$3:$AE$998,22,FALSE)</f>
        <v>#REF!</v>
      </c>
    </row>
    <row r="17" spans="1:27" ht="14.4" hidden="1" thickTop="1" x14ac:dyDescent="0.3">
      <c r="A17" s="57" t="e">
        <f>VLOOKUP($M17,PercentFHGoalStats!$A$3:$AE$998,5,FALSE)</f>
        <v>#REF!</v>
      </c>
      <c r="B17" s="57" t="e">
        <f>VLOOKUP($M17,PercentFHGoalStats!$A$3:$AE$998,6,FALSE)</f>
        <v>#REF!</v>
      </c>
      <c r="C17" s="57" t="e">
        <f>VLOOKUP($M17,PercentFHGoalStats!$A$3:$AE$998,8,FALSE)</f>
        <v>#REF!</v>
      </c>
      <c r="D17" s="57" t="e">
        <f>VLOOKUP($M17,PercentFHGoalStats!$A$3:$AE$998,9,FALSE)</f>
        <v>#REF!</v>
      </c>
      <c r="E17" s="57" t="e">
        <f>VLOOKUP($M17,PercentFHGoalStats!$A$3:$AE$998,11,FALSE)</f>
        <v>#REF!</v>
      </c>
      <c r="F17" s="57" t="e">
        <f>VLOOKUP($M17,PercentFHGoalStats!$A$3:$AE$998,12,FALSE)</f>
        <v>#REF!</v>
      </c>
      <c r="G17" s="57" t="e">
        <f>VLOOKUP($M17,PercentFHGoalStats!$A$3:$AE$998,14,FALSE)</f>
        <v>#REF!</v>
      </c>
      <c r="H17" s="57" t="e">
        <f>VLOOKUP($M17,PercentFHGoalStats!$A$3:$AE$998,15,FALSE)</f>
        <v>#REF!</v>
      </c>
      <c r="I17" s="57" t="e">
        <f>VLOOKUP($M17,PercentFHGoalStats!$A$3:$AE$998,17,FALSE)</f>
        <v>#REF!</v>
      </c>
      <c r="J17" s="57" t="e">
        <f>VLOOKUP($M17,PercentFHGoalStats!$A$3:$AE$998,18,FALSE)</f>
        <v>#REF!</v>
      </c>
      <c r="K17" s="57" t="e">
        <f>VLOOKUP($M17,PercentFHGoalStats!$A$3:$AE$998,20,FALSE)</f>
        <v>#REF!</v>
      </c>
      <c r="L17" s="57" t="e">
        <f>VLOOKUP($M17,PercentFHGoalStats!$A$3:$AE$998,21,FALSE)</f>
        <v>#REF!</v>
      </c>
      <c r="M17" s="53" t="e">
        <f>Fixtures!#REF!</f>
        <v>#REF!</v>
      </c>
      <c r="N17" s="54" t="e">
        <f>Fixtures!#REF!</f>
        <v>#REF!</v>
      </c>
      <c r="O17" s="53" t="e">
        <f>Fixtures!#REF!</f>
        <v>#REF!</v>
      </c>
      <c r="P17" s="57" t="e">
        <f>VLOOKUP($O17,PercentFHGoalStats!$A$3:$AE$998,5,FALSE)</f>
        <v>#REF!</v>
      </c>
      <c r="Q17" s="57" t="e">
        <f>VLOOKUP($O17,PercentFHGoalStats!$A$3:$AE$998,7,FALSE)</f>
        <v>#REF!</v>
      </c>
      <c r="R17" s="57" t="e">
        <f>VLOOKUP($O17,PercentFHGoalStats!$A$3:$AE$998,8,FALSE)</f>
        <v>#REF!</v>
      </c>
      <c r="S17" s="57" t="e">
        <f>VLOOKUP($O17,PercentFHGoalStats!$A$3:$AE$998,10,FALSE)</f>
        <v>#REF!</v>
      </c>
      <c r="T17" s="57" t="e">
        <f>VLOOKUP($O17,PercentFHGoalStats!$A$3:$AE$998,11,FALSE)</f>
        <v>#REF!</v>
      </c>
      <c r="U17" s="57" t="e">
        <f>VLOOKUP($O17,PercentFHGoalStats!$A$3:$AE$998,13,FALSE)</f>
        <v>#REF!</v>
      </c>
      <c r="V17" s="57" t="e">
        <f>VLOOKUP($O17,PercentFHGoalStats!$A$3:$AE$998,14,FALSE)</f>
        <v>#REF!</v>
      </c>
      <c r="W17" s="57" t="e">
        <f>VLOOKUP($O17,PercentFHGoalStats!$A$3:$AE$998,16,FALSE)</f>
        <v>#REF!</v>
      </c>
      <c r="X17" s="57" t="e">
        <f>VLOOKUP($O17,PercentFHGoalStats!$A$3:$AE$998,17,FALSE)</f>
        <v>#REF!</v>
      </c>
      <c r="Y17" s="57" t="e">
        <f>VLOOKUP($O17,PercentFHGoalStats!$A$3:$AE$998,19,FALSE)</f>
        <v>#REF!</v>
      </c>
      <c r="Z17" s="57" t="e">
        <f>VLOOKUP($O17,PercentFHGoalStats!$A$3:$AE$998,20,FALSE)</f>
        <v>#REF!</v>
      </c>
      <c r="AA17" s="57" t="e">
        <f>VLOOKUP($O17,PercentFHGoalStats!$A$3:$AE$998,22,FALSE)</f>
        <v>#REF!</v>
      </c>
    </row>
    <row r="18" spans="1:27" ht="14.4" hidden="1" thickTop="1" x14ac:dyDescent="0.3">
      <c r="A18" s="57" t="e">
        <f>VLOOKUP($M18,PercentFHGoalStats!$A$3:$AE$998,5,FALSE)</f>
        <v>#REF!</v>
      </c>
      <c r="B18" s="57" t="e">
        <f>VLOOKUP($M18,PercentFHGoalStats!$A$3:$AE$998,6,FALSE)</f>
        <v>#REF!</v>
      </c>
      <c r="C18" s="57" t="e">
        <f>VLOOKUP($M18,PercentFHGoalStats!$A$3:$AE$998,8,FALSE)</f>
        <v>#REF!</v>
      </c>
      <c r="D18" s="57" t="e">
        <f>VLOOKUP($M18,PercentFHGoalStats!$A$3:$AE$998,9,FALSE)</f>
        <v>#REF!</v>
      </c>
      <c r="E18" s="57" t="e">
        <f>VLOOKUP($M18,PercentFHGoalStats!$A$3:$AE$998,11,FALSE)</f>
        <v>#REF!</v>
      </c>
      <c r="F18" s="57" t="e">
        <f>VLOOKUP($M18,PercentFHGoalStats!$A$3:$AE$998,12,FALSE)</f>
        <v>#REF!</v>
      </c>
      <c r="G18" s="57" t="e">
        <f>VLOOKUP($M18,PercentFHGoalStats!$A$3:$AE$998,14,FALSE)</f>
        <v>#REF!</v>
      </c>
      <c r="H18" s="57" t="e">
        <f>VLOOKUP($M18,PercentFHGoalStats!$A$3:$AE$998,15,FALSE)</f>
        <v>#REF!</v>
      </c>
      <c r="I18" s="57" t="e">
        <f>VLOOKUP($M18,PercentFHGoalStats!$A$3:$AE$998,17,FALSE)</f>
        <v>#REF!</v>
      </c>
      <c r="J18" s="57" t="e">
        <f>VLOOKUP($M18,PercentFHGoalStats!$A$3:$AE$998,18,FALSE)</f>
        <v>#REF!</v>
      </c>
      <c r="K18" s="57" t="e">
        <f>VLOOKUP($M18,PercentFHGoalStats!$A$3:$AE$998,20,FALSE)</f>
        <v>#REF!</v>
      </c>
      <c r="L18" s="57" t="e">
        <f>VLOOKUP($M18,PercentFHGoalStats!$A$3:$AE$998,21,FALSE)</f>
        <v>#REF!</v>
      </c>
      <c r="M18" s="53" t="e">
        <f>Fixtures!#REF!</f>
        <v>#REF!</v>
      </c>
      <c r="N18" s="54" t="e">
        <f>Fixtures!#REF!</f>
        <v>#REF!</v>
      </c>
      <c r="O18" s="53" t="e">
        <f>Fixtures!#REF!</f>
        <v>#REF!</v>
      </c>
      <c r="P18" s="57" t="e">
        <f>VLOOKUP($O18,PercentFHGoalStats!$A$3:$AE$998,5,FALSE)</f>
        <v>#REF!</v>
      </c>
      <c r="Q18" s="57" t="e">
        <f>VLOOKUP($O18,PercentFHGoalStats!$A$3:$AE$998,7,FALSE)</f>
        <v>#REF!</v>
      </c>
      <c r="R18" s="57" t="e">
        <f>VLOOKUP($O18,PercentFHGoalStats!$A$3:$AE$998,8,FALSE)</f>
        <v>#REF!</v>
      </c>
      <c r="S18" s="57" t="e">
        <f>VLOOKUP($O18,PercentFHGoalStats!$A$3:$AE$998,10,FALSE)</f>
        <v>#REF!</v>
      </c>
      <c r="T18" s="57" t="e">
        <f>VLOOKUP($O18,PercentFHGoalStats!$A$3:$AE$998,11,FALSE)</f>
        <v>#REF!</v>
      </c>
      <c r="U18" s="57" t="e">
        <f>VLOOKUP($O18,PercentFHGoalStats!$A$3:$AE$998,13,FALSE)</f>
        <v>#REF!</v>
      </c>
      <c r="V18" s="57" t="e">
        <f>VLOOKUP($O18,PercentFHGoalStats!$A$3:$AE$998,14,FALSE)</f>
        <v>#REF!</v>
      </c>
      <c r="W18" s="57" t="e">
        <f>VLOOKUP($O18,PercentFHGoalStats!$A$3:$AE$998,16,FALSE)</f>
        <v>#REF!</v>
      </c>
      <c r="X18" s="57" t="e">
        <f>VLOOKUP($O18,PercentFHGoalStats!$A$3:$AE$998,17,FALSE)</f>
        <v>#REF!</v>
      </c>
      <c r="Y18" s="57" t="e">
        <f>VLOOKUP($O18,PercentFHGoalStats!$A$3:$AE$998,19,FALSE)</f>
        <v>#REF!</v>
      </c>
      <c r="Z18" s="57" t="e">
        <f>VLOOKUP($O18,PercentFHGoalStats!$A$3:$AE$998,20,FALSE)</f>
        <v>#REF!</v>
      </c>
      <c r="AA18" s="57" t="e">
        <f>VLOOKUP($O18,PercentFHGoalStats!$A$3:$AE$998,22,FALSE)</f>
        <v>#REF!</v>
      </c>
    </row>
    <row r="19" spans="1:27" ht="14.4" hidden="1" thickTop="1" x14ac:dyDescent="0.3">
      <c r="A19" s="57" t="e">
        <f>VLOOKUP($M19,PercentFHGoalStats!$A$3:$AE$998,5,FALSE)</f>
        <v>#REF!</v>
      </c>
      <c r="B19" s="57" t="e">
        <f>VLOOKUP($M19,PercentFHGoalStats!$A$3:$AE$998,6,FALSE)</f>
        <v>#REF!</v>
      </c>
      <c r="C19" s="57" t="e">
        <f>VLOOKUP($M19,PercentFHGoalStats!$A$3:$AE$998,8,FALSE)</f>
        <v>#REF!</v>
      </c>
      <c r="D19" s="57" t="e">
        <f>VLOOKUP($M19,PercentFHGoalStats!$A$3:$AE$998,9,FALSE)</f>
        <v>#REF!</v>
      </c>
      <c r="E19" s="57" t="e">
        <f>VLOOKUP($M19,PercentFHGoalStats!$A$3:$AE$998,11,FALSE)</f>
        <v>#REF!</v>
      </c>
      <c r="F19" s="57" t="e">
        <f>VLOOKUP($M19,PercentFHGoalStats!$A$3:$AE$998,12,FALSE)</f>
        <v>#REF!</v>
      </c>
      <c r="G19" s="57" t="e">
        <f>VLOOKUP($M19,PercentFHGoalStats!$A$3:$AE$998,14,FALSE)</f>
        <v>#REF!</v>
      </c>
      <c r="H19" s="57" t="e">
        <f>VLOOKUP($M19,PercentFHGoalStats!$A$3:$AE$998,15,FALSE)</f>
        <v>#REF!</v>
      </c>
      <c r="I19" s="57" t="e">
        <f>VLOOKUP($M19,PercentFHGoalStats!$A$3:$AE$998,17,FALSE)</f>
        <v>#REF!</v>
      </c>
      <c r="J19" s="57" t="e">
        <f>VLOOKUP($M19,PercentFHGoalStats!$A$3:$AE$998,18,FALSE)</f>
        <v>#REF!</v>
      </c>
      <c r="K19" s="57" t="e">
        <f>VLOOKUP($M19,PercentFHGoalStats!$A$3:$AE$998,20,FALSE)</f>
        <v>#REF!</v>
      </c>
      <c r="L19" s="57" t="e">
        <f>VLOOKUP($M19,PercentFHGoalStats!$A$3:$AE$998,21,FALSE)</f>
        <v>#REF!</v>
      </c>
      <c r="M19" s="53" t="e">
        <f>Fixtures!#REF!</f>
        <v>#REF!</v>
      </c>
      <c r="N19" s="54" t="e">
        <f>Fixtures!#REF!</f>
        <v>#REF!</v>
      </c>
      <c r="O19" s="53" t="e">
        <f>Fixtures!#REF!</f>
        <v>#REF!</v>
      </c>
      <c r="P19" s="57" t="e">
        <f>VLOOKUP($O19,PercentFHGoalStats!$A$3:$AE$998,5,FALSE)</f>
        <v>#REF!</v>
      </c>
      <c r="Q19" s="57" t="e">
        <f>VLOOKUP($O19,PercentFHGoalStats!$A$3:$AE$998,7,FALSE)</f>
        <v>#REF!</v>
      </c>
      <c r="R19" s="57" t="e">
        <f>VLOOKUP($O19,PercentFHGoalStats!$A$3:$AE$998,8,FALSE)</f>
        <v>#REF!</v>
      </c>
      <c r="S19" s="57" t="e">
        <f>VLOOKUP($O19,PercentFHGoalStats!$A$3:$AE$998,10,FALSE)</f>
        <v>#REF!</v>
      </c>
      <c r="T19" s="57" t="e">
        <f>VLOOKUP($O19,PercentFHGoalStats!$A$3:$AE$998,11,FALSE)</f>
        <v>#REF!</v>
      </c>
      <c r="U19" s="57" t="e">
        <f>VLOOKUP($O19,PercentFHGoalStats!$A$3:$AE$998,13,FALSE)</f>
        <v>#REF!</v>
      </c>
      <c r="V19" s="57" t="e">
        <f>VLOOKUP($O19,PercentFHGoalStats!$A$3:$AE$998,14,FALSE)</f>
        <v>#REF!</v>
      </c>
      <c r="W19" s="57" t="e">
        <f>VLOOKUP($O19,PercentFHGoalStats!$A$3:$AE$998,16,FALSE)</f>
        <v>#REF!</v>
      </c>
      <c r="X19" s="57" t="e">
        <f>VLOOKUP($O19,PercentFHGoalStats!$A$3:$AE$998,17,FALSE)</f>
        <v>#REF!</v>
      </c>
      <c r="Y19" s="57" t="e">
        <f>VLOOKUP($O19,PercentFHGoalStats!$A$3:$AE$998,19,FALSE)</f>
        <v>#REF!</v>
      </c>
      <c r="Z19" s="57" t="e">
        <f>VLOOKUP($O19,PercentFHGoalStats!$A$3:$AE$998,20,FALSE)</f>
        <v>#REF!</v>
      </c>
      <c r="AA19" s="57" t="e">
        <f>VLOOKUP($O19,PercentFHGoalStats!$A$3:$AE$998,22,FALSE)</f>
        <v>#REF!</v>
      </c>
    </row>
    <row r="20" spans="1:27" ht="14.4" hidden="1" thickTop="1" x14ac:dyDescent="0.3">
      <c r="A20" s="57" t="e">
        <f>VLOOKUP($M20,PercentFHGoalStats!$A$3:$AE$998,5,FALSE)</f>
        <v>#REF!</v>
      </c>
      <c r="B20" s="57" t="e">
        <f>VLOOKUP($M20,PercentFHGoalStats!$A$3:$AE$998,6,FALSE)</f>
        <v>#REF!</v>
      </c>
      <c r="C20" s="57" t="e">
        <f>VLOOKUP($M20,PercentFHGoalStats!$A$3:$AE$998,8,FALSE)</f>
        <v>#REF!</v>
      </c>
      <c r="D20" s="57" t="e">
        <f>VLOOKUP($M20,PercentFHGoalStats!$A$3:$AE$998,9,FALSE)</f>
        <v>#REF!</v>
      </c>
      <c r="E20" s="57" t="e">
        <f>VLOOKUP($M20,PercentFHGoalStats!$A$3:$AE$998,11,FALSE)</f>
        <v>#REF!</v>
      </c>
      <c r="F20" s="57" t="e">
        <f>VLOOKUP($M20,PercentFHGoalStats!$A$3:$AE$998,12,FALSE)</f>
        <v>#REF!</v>
      </c>
      <c r="G20" s="57" t="e">
        <f>VLOOKUP($M20,PercentFHGoalStats!$A$3:$AE$998,14,FALSE)</f>
        <v>#REF!</v>
      </c>
      <c r="H20" s="57" t="e">
        <f>VLOOKUP($M20,PercentFHGoalStats!$A$3:$AE$998,15,FALSE)</f>
        <v>#REF!</v>
      </c>
      <c r="I20" s="57" t="e">
        <f>VLOOKUP($M20,PercentFHGoalStats!$A$3:$AE$998,17,FALSE)</f>
        <v>#REF!</v>
      </c>
      <c r="J20" s="57" t="e">
        <f>VLOOKUP($M20,PercentFHGoalStats!$A$3:$AE$998,18,FALSE)</f>
        <v>#REF!</v>
      </c>
      <c r="K20" s="57" t="e">
        <f>VLOOKUP($M20,PercentFHGoalStats!$A$3:$AE$998,20,FALSE)</f>
        <v>#REF!</v>
      </c>
      <c r="L20" s="57" t="e">
        <f>VLOOKUP($M20,PercentFHGoalStats!$A$3:$AE$998,21,FALSE)</f>
        <v>#REF!</v>
      </c>
      <c r="M20" s="53" t="e">
        <f>Fixtures!#REF!</f>
        <v>#REF!</v>
      </c>
      <c r="N20" s="54" t="e">
        <f>Fixtures!#REF!</f>
        <v>#REF!</v>
      </c>
      <c r="O20" s="53" t="e">
        <f>Fixtures!#REF!</f>
        <v>#REF!</v>
      </c>
      <c r="P20" s="57" t="e">
        <f>VLOOKUP($O20,PercentFHGoalStats!$A$3:$AE$998,5,FALSE)</f>
        <v>#REF!</v>
      </c>
      <c r="Q20" s="57" t="e">
        <f>VLOOKUP($O20,PercentFHGoalStats!$A$3:$AE$998,7,FALSE)</f>
        <v>#REF!</v>
      </c>
      <c r="R20" s="57" t="e">
        <f>VLOOKUP($O20,PercentFHGoalStats!$A$3:$AE$998,8,FALSE)</f>
        <v>#REF!</v>
      </c>
      <c r="S20" s="57" t="e">
        <f>VLOOKUP($O20,PercentFHGoalStats!$A$3:$AE$998,10,FALSE)</f>
        <v>#REF!</v>
      </c>
      <c r="T20" s="57" t="e">
        <f>VLOOKUP($O20,PercentFHGoalStats!$A$3:$AE$998,11,FALSE)</f>
        <v>#REF!</v>
      </c>
      <c r="U20" s="57" t="e">
        <f>VLOOKUP($O20,PercentFHGoalStats!$A$3:$AE$998,13,FALSE)</f>
        <v>#REF!</v>
      </c>
      <c r="V20" s="57" t="e">
        <f>VLOOKUP($O20,PercentFHGoalStats!$A$3:$AE$998,14,FALSE)</f>
        <v>#REF!</v>
      </c>
      <c r="W20" s="57" t="e">
        <f>VLOOKUP($O20,PercentFHGoalStats!$A$3:$AE$998,16,FALSE)</f>
        <v>#REF!</v>
      </c>
      <c r="X20" s="57" t="e">
        <f>VLOOKUP($O20,PercentFHGoalStats!$A$3:$AE$998,17,FALSE)</f>
        <v>#REF!</v>
      </c>
      <c r="Y20" s="57" t="e">
        <f>VLOOKUP($O20,PercentFHGoalStats!$A$3:$AE$998,19,FALSE)</f>
        <v>#REF!</v>
      </c>
      <c r="Z20" s="57" t="e">
        <f>VLOOKUP($O20,PercentFHGoalStats!$A$3:$AE$998,20,FALSE)</f>
        <v>#REF!</v>
      </c>
      <c r="AA20" s="57" t="e">
        <f>VLOOKUP($O20,PercentFHGoalStats!$A$3:$AE$998,22,FALSE)</f>
        <v>#REF!</v>
      </c>
    </row>
    <row r="21" spans="1:27" ht="14.4" hidden="1" thickTop="1" x14ac:dyDescent="0.3">
      <c r="A21" s="57" t="e">
        <f>VLOOKUP($M21,PercentFHGoalStats!$A$3:$AE$998,5,FALSE)</f>
        <v>#REF!</v>
      </c>
      <c r="B21" s="57" t="e">
        <f>VLOOKUP($M21,PercentFHGoalStats!$A$3:$AE$998,6,FALSE)</f>
        <v>#REF!</v>
      </c>
      <c r="C21" s="57" t="e">
        <f>VLOOKUP($M21,PercentFHGoalStats!$A$3:$AE$998,8,FALSE)</f>
        <v>#REF!</v>
      </c>
      <c r="D21" s="57" t="e">
        <f>VLOOKUP($M21,PercentFHGoalStats!$A$3:$AE$998,9,FALSE)</f>
        <v>#REF!</v>
      </c>
      <c r="E21" s="57" t="e">
        <f>VLOOKUP($M21,PercentFHGoalStats!$A$3:$AE$998,11,FALSE)</f>
        <v>#REF!</v>
      </c>
      <c r="F21" s="57" t="e">
        <f>VLOOKUP($M21,PercentFHGoalStats!$A$3:$AE$998,12,FALSE)</f>
        <v>#REF!</v>
      </c>
      <c r="G21" s="57" t="e">
        <f>VLOOKUP($M21,PercentFHGoalStats!$A$3:$AE$998,14,FALSE)</f>
        <v>#REF!</v>
      </c>
      <c r="H21" s="57" t="e">
        <f>VLOOKUP($M21,PercentFHGoalStats!$A$3:$AE$998,15,FALSE)</f>
        <v>#REF!</v>
      </c>
      <c r="I21" s="57" t="e">
        <f>VLOOKUP($M21,PercentFHGoalStats!$A$3:$AE$998,17,FALSE)</f>
        <v>#REF!</v>
      </c>
      <c r="J21" s="57" t="e">
        <f>VLOOKUP($M21,PercentFHGoalStats!$A$3:$AE$998,18,FALSE)</f>
        <v>#REF!</v>
      </c>
      <c r="K21" s="57" t="e">
        <f>VLOOKUP($M21,PercentFHGoalStats!$A$3:$AE$998,20,FALSE)</f>
        <v>#REF!</v>
      </c>
      <c r="L21" s="57" t="e">
        <f>VLOOKUP($M21,PercentFHGoalStats!$A$3:$AE$998,21,FALSE)</f>
        <v>#REF!</v>
      </c>
      <c r="M21" s="53" t="e">
        <f>Fixtures!#REF!</f>
        <v>#REF!</v>
      </c>
      <c r="N21" s="54" t="e">
        <f>Fixtures!#REF!</f>
        <v>#REF!</v>
      </c>
      <c r="O21" s="53" t="e">
        <f>Fixtures!#REF!</f>
        <v>#REF!</v>
      </c>
      <c r="P21" s="57" t="e">
        <f>VLOOKUP($O21,PercentFHGoalStats!$A$3:$AE$998,5,FALSE)</f>
        <v>#REF!</v>
      </c>
      <c r="Q21" s="57" t="e">
        <f>VLOOKUP($O21,PercentFHGoalStats!$A$3:$AE$998,7,FALSE)</f>
        <v>#REF!</v>
      </c>
      <c r="R21" s="57" t="e">
        <f>VLOOKUP($O21,PercentFHGoalStats!$A$3:$AE$998,8,FALSE)</f>
        <v>#REF!</v>
      </c>
      <c r="S21" s="57" t="e">
        <f>VLOOKUP($O21,PercentFHGoalStats!$A$3:$AE$998,10,FALSE)</f>
        <v>#REF!</v>
      </c>
      <c r="T21" s="57" t="e">
        <f>VLOOKUP($O21,PercentFHGoalStats!$A$3:$AE$998,11,FALSE)</f>
        <v>#REF!</v>
      </c>
      <c r="U21" s="57" t="e">
        <f>VLOOKUP($O21,PercentFHGoalStats!$A$3:$AE$998,13,FALSE)</f>
        <v>#REF!</v>
      </c>
      <c r="V21" s="57" t="e">
        <f>VLOOKUP($O21,PercentFHGoalStats!$A$3:$AE$998,14,FALSE)</f>
        <v>#REF!</v>
      </c>
      <c r="W21" s="57" t="e">
        <f>VLOOKUP($O21,PercentFHGoalStats!$A$3:$AE$998,16,FALSE)</f>
        <v>#REF!</v>
      </c>
      <c r="X21" s="57" t="e">
        <f>VLOOKUP($O21,PercentFHGoalStats!$A$3:$AE$998,17,FALSE)</f>
        <v>#REF!</v>
      </c>
      <c r="Y21" s="57" t="e">
        <f>VLOOKUP($O21,PercentFHGoalStats!$A$3:$AE$998,19,FALSE)</f>
        <v>#REF!</v>
      </c>
      <c r="Z21" s="57" t="e">
        <f>VLOOKUP($O21,PercentFHGoalStats!$A$3:$AE$998,20,FALSE)</f>
        <v>#REF!</v>
      </c>
      <c r="AA21" s="57" t="e">
        <f>VLOOKUP($O21,PercentFHGoalStats!$A$3:$AE$998,22,FALSE)</f>
        <v>#REF!</v>
      </c>
    </row>
    <row r="22" spans="1:27" ht="14.4" hidden="1" thickTop="1" x14ac:dyDescent="0.3">
      <c r="A22" s="57" t="e">
        <f>VLOOKUP($M22,PercentFHGoalStats!$A$3:$AE$998,5,FALSE)</f>
        <v>#REF!</v>
      </c>
      <c r="B22" s="57" t="e">
        <f>VLOOKUP($M22,PercentFHGoalStats!$A$3:$AE$998,6,FALSE)</f>
        <v>#REF!</v>
      </c>
      <c r="C22" s="57" t="e">
        <f>VLOOKUP($M22,PercentFHGoalStats!$A$3:$AE$998,8,FALSE)</f>
        <v>#REF!</v>
      </c>
      <c r="D22" s="57" t="e">
        <f>VLOOKUP($M22,PercentFHGoalStats!$A$3:$AE$998,9,FALSE)</f>
        <v>#REF!</v>
      </c>
      <c r="E22" s="57" t="e">
        <f>VLOOKUP($M22,PercentFHGoalStats!$A$3:$AE$998,11,FALSE)</f>
        <v>#REF!</v>
      </c>
      <c r="F22" s="57" t="e">
        <f>VLOOKUP($M22,PercentFHGoalStats!$A$3:$AE$998,12,FALSE)</f>
        <v>#REF!</v>
      </c>
      <c r="G22" s="57" t="e">
        <f>VLOOKUP($M22,PercentFHGoalStats!$A$3:$AE$998,14,FALSE)</f>
        <v>#REF!</v>
      </c>
      <c r="H22" s="57" t="e">
        <f>VLOOKUP($M22,PercentFHGoalStats!$A$3:$AE$998,15,FALSE)</f>
        <v>#REF!</v>
      </c>
      <c r="I22" s="57" t="e">
        <f>VLOOKUP($M22,PercentFHGoalStats!$A$3:$AE$998,17,FALSE)</f>
        <v>#REF!</v>
      </c>
      <c r="J22" s="57" t="e">
        <f>VLOOKUP($M22,PercentFHGoalStats!$A$3:$AE$998,18,FALSE)</f>
        <v>#REF!</v>
      </c>
      <c r="K22" s="57" t="e">
        <f>VLOOKUP($M22,PercentFHGoalStats!$A$3:$AE$998,20,FALSE)</f>
        <v>#REF!</v>
      </c>
      <c r="L22" s="57" t="e">
        <f>VLOOKUP($M22,PercentFHGoalStats!$A$3:$AE$998,21,FALSE)</f>
        <v>#REF!</v>
      </c>
      <c r="M22" s="53" t="e">
        <f>Fixtures!#REF!</f>
        <v>#REF!</v>
      </c>
      <c r="N22" s="54" t="e">
        <f>Fixtures!#REF!</f>
        <v>#REF!</v>
      </c>
      <c r="O22" s="53" t="e">
        <f>Fixtures!#REF!</f>
        <v>#REF!</v>
      </c>
      <c r="P22" s="57" t="e">
        <f>VLOOKUP($O22,PercentFHGoalStats!$A$3:$AE$998,5,FALSE)</f>
        <v>#REF!</v>
      </c>
      <c r="Q22" s="57" t="e">
        <f>VLOOKUP($O22,PercentFHGoalStats!$A$3:$AE$998,7,FALSE)</f>
        <v>#REF!</v>
      </c>
      <c r="R22" s="57" t="e">
        <f>VLOOKUP($O22,PercentFHGoalStats!$A$3:$AE$998,8,FALSE)</f>
        <v>#REF!</v>
      </c>
      <c r="S22" s="57" t="e">
        <f>VLOOKUP($O22,PercentFHGoalStats!$A$3:$AE$998,10,FALSE)</f>
        <v>#REF!</v>
      </c>
      <c r="T22" s="57" t="e">
        <f>VLOOKUP($O22,PercentFHGoalStats!$A$3:$AE$998,11,FALSE)</f>
        <v>#REF!</v>
      </c>
      <c r="U22" s="57" t="e">
        <f>VLOOKUP($O22,PercentFHGoalStats!$A$3:$AE$998,13,FALSE)</f>
        <v>#REF!</v>
      </c>
      <c r="V22" s="57" t="e">
        <f>VLOOKUP($O22,PercentFHGoalStats!$A$3:$AE$998,14,FALSE)</f>
        <v>#REF!</v>
      </c>
      <c r="W22" s="57" t="e">
        <f>VLOOKUP($O22,PercentFHGoalStats!$A$3:$AE$998,16,FALSE)</f>
        <v>#REF!</v>
      </c>
      <c r="X22" s="57" t="e">
        <f>VLOOKUP($O22,PercentFHGoalStats!$A$3:$AE$998,17,FALSE)</f>
        <v>#REF!</v>
      </c>
      <c r="Y22" s="57" t="e">
        <f>VLOOKUP($O22,PercentFHGoalStats!$A$3:$AE$998,19,FALSE)</f>
        <v>#REF!</v>
      </c>
      <c r="Z22" s="57" t="e">
        <f>VLOOKUP($O22,PercentFHGoalStats!$A$3:$AE$998,20,FALSE)</f>
        <v>#REF!</v>
      </c>
      <c r="AA22" s="57" t="e">
        <f>VLOOKUP($O22,PercentFHGoalStats!$A$3:$AE$998,22,FALSE)</f>
        <v>#REF!</v>
      </c>
    </row>
    <row r="23" spans="1:27" ht="14.4" hidden="1" thickTop="1" x14ac:dyDescent="0.3">
      <c r="A23" s="57" t="e">
        <f>VLOOKUP($M23,PercentFHGoalStats!$A$3:$AE$998,5,FALSE)</f>
        <v>#REF!</v>
      </c>
      <c r="B23" s="57" t="e">
        <f>VLOOKUP($M23,PercentFHGoalStats!$A$3:$AE$998,6,FALSE)</f>
        <v>#REF!</v>
      </c>
      <c r="C23" s="57" t="e">
        <f>VLOOKUP($M23,PercentFHGoalStats!$A$3:$AE$998,8,FALSE)</f>
        <v>#REF!</v>
      </c>
      <c r="D23" s="57" t="e">
        <f>VLOOKUP($M23,PercentFHGoalStats!$A$3:$AE$998,9,FALSE)</f>
        <v>#REF!</v>
      </c>
      <c r="E23" s="57" t="e">
        <f>VLOOKUP($M23,PercentFHGoalStats!$A$3:$AE$998,11,FALSE)</f>
        <v>#REF!</v>
      </c>
      <c r="F23" s="57" t="e">
        <f>VLOOKUP($M23,PercentFHGoalStats!$A$3:$AE$998,12,FALSE)</f>
        <v>#REF!</v>
      </c>
      <c r="G23" s="57" t="e">
        <f>VLOOKUP($M23,PercentFHGoalStats!$A$3:$AE$998,14,FALSE)</f>
        <v>#REF!</v>
      </c>
      <c r="H23" s="57" t="e">
        <f>VLOOKUP($M23,PercentFHGoalStats!$A$3:$AE$998,15,FALSE)</f>
        <v>#REF!</v>
      </c>
      <c r="I23" s="57" t="e">
        <f>VLOOKUP($M23,PercentFHGoalStats!$A$3:$AE$998,17,FALSE)</f>
        <v>#REF!</v>
      </c>
      <c r="J23" s="57" t="e">
        <f>VLOOKUP($M23,PercentFHGoalStats!$A$3:$AE$998,18,FALSE)</f>
        <v>#REF!</v>
      </c>
      <c r="K23" s="57" t="e">
        <f>VLOOKUP($M23,PercentFHGoalStats!$A$3:$AE$998,20,FALSE)</f>
        <v>#REF!</v>
      </c>
      <c r="L23" s="57" t="e">
        <f>VLOOKUP($M23,PercentFHGoalStats!$A$3:$AE$998,21,FALSE)</f>
        <v>#REF!</v>
      </c>
      <c r="M23" s="53" t="e">
        <f>Fixtures!#REF!</f>
        <v>#REF!</v>
      </c>
      <c r="N23" s="54" t="e">
        <f>Fixtures!#REF!</f>
        <v>#REF!</v>
      </c>
      <c r="O23" s="53" t="e">
        <f>Fixtures!#REF!</f>
        <v>#REF!</v>
      </c>
      <c r="P23" s="57" t="e">
        <f>VLOOKUP($O23,PercentFHGoalStats!$A$3:$AE$998,5,FALSE)</f>
        <v>#REF!</v>
      </c>
      <c r="Q23" s="57" t="e">
        <f>VLOOKUP($O23,PercentFHGoalStats!$A$3:$AE$998,7,FALSE)</f>
        <v>#REF!</v>
      </c>
      <c r="R23" s="57" t="e">
        <f>VLOOKUP($O23,PercentFHGoalStats!$A$3:$AE$998,8,FALSE)</f>
        <v>#REF!</v>
      </c>
      <c r="S23" s="57" t="e">
        <f>VLOOKUP($O23,PercentFHGoalStats!$A$3:$AE$998,10,FALSE)</f>
        <v>#REF!</v>
      </c>
      <c r="T23" s="57" t="e">
        <f>VLOOKUP($O23,PercentFHGoalStats!$A$3:$AE$998,11,FALSE)</f>
        <v>#REF!</v>
      </c>
      <c r="U23" s="57" t="e">
        <f>VLOOKUP($O23,PercentFHGoalStats!$A$3:$AE$998,13,FALSE)</f>
        <v>#REF!</v>
      </c>
      <c r="V23" s="57" t="e">
        <f>VLOOKUP($O23,PercentFHGoalStats!$A$3:$AE$998,14,FALSE)</f>
        <v>#REF!</v>
      </c>
      <c r="W23" s="57" t="e">
        <f>VLOOKUP($O23,PercentFHGoalStats!$A$3:$AE$998,16,FALSE)</f>
        <v>#REF!</v>
      </c>
      <c r="X23" s="57" t="e">
        <f>VLOOKUP($O23,PercentFHGoalStats!$A$3:$AE$998,17,FALSE)</f>
        <v>#REF!</v>
      </c>
      <c r="Y23" s="57" t="e">
        <f>VLOOKUP($O23,PercentFHGoalStats!$A$3:$AE$998,19,FALSE)</f>
        <v>#REF!</v>
      </c>
      <c r="Z23" s="57" t="e">
        <f>VLOOKUP($O23,PercentFHGoalStats!$A$3:$AE$998,20,FALSE)</f>
        <v>#REF!</v>
      </c>
      <c r="AA23" s="57" t="e">
        <f>VLOOKUP($O23,PercentFHGoalStats!$A$3:$AE$998,22,FALSE)</f>
        <v>#REF!</v>
      </c>
    </row>
    <row r="24" spans="1:27" ht="14.4" hidden="1" thickTop="1" x14ac:dyDescent="0.3">
      <c r="A24" s="57" t="e">
        <f>VLOOKUP($M24,PercentFHGoalStats!$A$3:$AE$998,5,FALSE)</f>
        <v>#REF!</v>
      </c>
      <c r="B24" s="57" t="e">
        <f>VLOOKUP($M24,PercentFHGoalStats!$A$3:$AE$998,6,FALSE)</f>
        <v>#REF!</v>
      </c>
      <c r="C24" s="57" t="e">
        <f>VLOOKUP($M24,PercentFHGoalStats!$A$3:$AE$998,8,FALSE)</f>
        <v>#REF!</v>
      </c>
      <c r="D24" s="57" t="e">
        <f>VLOOKUP($M24,PercentFHGoalStats!$A$3:$AE$998,9,FALSE)</f>
        <v>#REF!</v>
      </c>
      <c r="E24" s="57" t="e">
        <f>VLOOKUP($M24,PercentFHGoalStats!$A$3:$AE$998,11,FALSE)</f>
        <v>#REF!</v>
      </c>
      <c r="F24" s="57" t="e">
        <f>VLOOKUP($M24,PercentFHGoalStats!$A$3:$AE$998,12,FALSE)</f>
        <v>#REF!</v>
      </c>
      <c r="G24" s="57" t="e">
        <f>VLOOKUP($M24,PercentFHGoalStats!$A$3:$AE$998,14,FALSE)</f>
        <v>#REF!</v>
      </c>
      <c r="H24" s="57" t="e">
        <f>VLOOKUP($M24,PercentFHGoalStats!$A$3:$AE$998,15,FALSE)</f>
        <v>#REF!</v>
      </c>
      <c r="I24" s="57" t="e">
        <f>VLOOKUP($M24,PercentFHGoalStats!$A$3:$AE$998,17,FALSE)</f>
        <v>#REF!</v>
      </c>
      <c r="J24" s="57" t="e">
        <f>VLOOKUP($M24,PercentFHGoalStats!$A$3:$AE$998,18,FALSE)</f>
        <v>#REF!</v>
      </c>
      <c r="K24" s="57" t="e">
        <f>VLOOKUP($M24,PercentFHGoalStats!$A$3:$AE$998,20,FALSE)</f>
        <v>#REF!</v>
      </c>
      <c r="L24" s="57" t="e">
        <f>VLOOKUP($M24,PercentFHGoalStats!$A$3:$AE$998,21,FALSE)</f>
        <v>#REF!</v>
      </c>
      <c r="M24" s="53" t="e">
        <f>Fixtures!#REF!</f>
        <v>#REF!</v>
      </c>
      <c r="N24" s="54" t="e">
        <f>Fixtures!#REF!</f>
        <v>#REF!</v>
      </c>
      <c r="O24" s="53" t="e">
        <f>Fixtures!#REF!</f>
        <v>#REF!</v>
      </c>
      <c r="P24" s="57" t="e">
        <f>VLOOKUP($O24,PercentFHGoalStats!$A$3:$AE$998,5,FALSE)</f>
        <v>#REF!</v>
      </c>
      <c r="Q24" s="57" t="e">
        <f>VLOOKUP($O24,PercentFHGoalStats!$A$3:$AE$998,7,FALSE)</f>
        <v>#REF!</v>
      </c>
      <c r="R24" s="57" t="e">
        <f>VLOOKUP($O24,PercentFHGoalStats!$A$3:$AE$998,8,FALSE)</f>
        <v>#REF!</v>
      </c>
      <c r="S24" s="57" t="e">
        <f>VLOOKUP($O24,PercentFHGoalStats!$A$3:$AE$998,10,FALSE)</f>
        <v>#REF!</v>
      </c>
      <c r="T24" s="57" t="e">
        <f>VLOOKUP($O24,PercentFHGoalStats!$A$3:$AE$998,11,FALSE)</f>
        <v>#REF!</v>
      </c>
      <c r="U24" s="57" t="e">
        <f>VLOOKUP($O24,PercentFHGoalStats!$A$3:$AE$998,13,FALSE)</f>
        <v>#REF!</v>
      </c>
      <c r="V24" s="57" t="e">
        <f>VLOOKUP($O24,PercentFHGoalStats!$A$3:$AE$998,14,FALSE)</f>
        <v>#REF!</v>
      </c>
      <c r="W24" s="57" t="e">
        <f>VLOOKUP($O24,PercentFHGoalStats!$A$3:$AE$998,16,FALSE)</f>
        <v>#REF!</v>
      </c>
      <c r="X24" s="57" t="e">
        <f>VLOOKUP($O24,PercentFHGoalStats!$A$3:$AE$998,17,FALSE)</f>
        <v>#REF!</v>
      </c>
      <c r="Y24" s="57" t="e">
        <f>VLOOKUP($O24,PercentFHGoalStats!$A$3:$AE$998,19,FALSE)</f>
        <v>#REF!</v>
      </c>
      <c r="Z24" s="57" t="e">
        <f>VLOOKUP($O24,PercentFHGoalStats!$A$3:$AE$998,20,FALSE)</f>
        <v>#REF!</v>
      </c>
      <c r="AA24" s="57" t="e">
        <f>VLOOKUP($O24,PercentFHGoalStats!$A$3:$AE$998,22,FALSE)</f>
        <v>#REF!</v>
      </c>
    </row>
    <row r="25" spans="1:27" ht="14.4" hidden="1" thickTop="1" x14ac:dyDescent="0.3">
      <c r="A25" s="57" t="e">
        <f>VLOOKUP($M25,PercentFHGoalStats!$A$3:$AE$998,5,FALSE)</f>
        <v>#REF!</v>
      </c>
      <c r="B25" s="57" t="e">
        <f>VLOOKUP($M25,PercentFHGoalStats!$A$3:$AE$998,6,FALSE)</f>
        <v>#REF!</v>
      </c>
      <c r="C25" s="57" t="e">
        <f>VLOOKUP($M25,PercentFHGoalStats!$A$3:$AE$998,8,FALSE)</f>
        <v>#REF!</v>
      </c>
      <c r="D25" s="57" t="e">
        <f>VLOOKUP($M25,PercentFHGoalStats!$A$3:$AE$998,9,FALSE)</f>
        <v>#REF!</v>
      </c>
      <c r="E25" s="57" t="e">
        <f>VLOOKUP($M25,PercentFHGoalStats!$A$3:$AE$998,11,FALSE)</f>
        <v>#REF!</v>
      </c>
      <c r="F25" s="57" t="e">
        <f>VLOOKUP($M25,PercentFHGoalStats!$A$3:$AE$998,12,FALSE)</f>
        <v>#REF!</v>
      </c>
      <c r="G25" s="57" t="e">
        <f>VLOOKUP($M25,PercentFHGoalStats!$A$3:$AE$998,14,FALSE)</f>
        <v>#REF!</v>
      </c>
      <c r="H25" s="57" t="e">
        <f>VLOOKUP($M25,PercentFHGoalStats!$A$3:$AE$998,15,FALSE)</f>
        <v>#REF!</v>
      </c>
      <c r="I25" s="57" t="e">
        <f>VLOOKUP($M25,PercentFHGoalStats!$A$3:$AE$998,17,FALSE)</f>
        <v>#REF!</v>
      </c>
      <c r="J25" s="57" t="e">
        <f>VLOOKUP($M25,PercentFHGoalStats!$A$3:$AE$998,18,FALSE)</f>
        <v>#REF!</v>
      </c>
      <c r="K25" s="57" t="e">
        <f>VLOOKUP($M25,PercentFHGoalStats!$A$3:$AE$998,20,FALSE)</f>
        <v>#REF!</v>
      </c>
      <c r="L25" s="57" t="e">
        <f>VLOOKUP($M25,PercentFHGoalStats!$A$3:$AE$998,21,FALSE)</f>
        <v>#REF!</v>
      </c>
      <c r="M25" s="53" t="e">
        <f>Fixtures!#REF!</f>
        <v>#REF!</v>
      </c>
      <c r="N25" s="54" t="e">
        <f>Fixtures!#REF!</f>
        <v>#REF!</v>
      </c>
      <c r="O25" s="53" t="e">
        <f>Fixtures!#REF!</f>
        <v>#REF!</v>
      </c>
      <c r="P25" s="57" t="e">
        <f>VLOOKUP($O25,PercentFHGoalStats!$A$3:$AE$998,5,FALSE)</f>
        <v>#REF!</v>
      </c>
      <c r="Q25" s="57" t="e">
        <f>VLOOKUP($O25,PercentFHGoalStats!$A$3:$AE$998,7,FALSE)</f>
        <v>#REF!</v>
      </c>
      <c r="R25" s="57" t="e">
        <f>VLOOKUP($O25,PercentFHGoalStats!$A$3:$AE$998,8,FALSE)</f>
        <v>#REF!</v>
      </c>
      <c r="S25" s="57" t="e">
        <f>VLOOKUP($O25,PercentFHGoalStats!$A$3:$AE$998,10,FALSE)</f>
        <v>#REF!</v>
      </c>
      <c r="T25" s="57" t="e">
        <f>VLOOKUP($O25,PercentFHGoalStats!$A$3:$AE$998,11,FALSE)</f>
        <v>#REF!</v>
      </c>
      <c r="U25" s="57" t="e">
        <f>VLOOKUP($O25,PercentFHGoalStats!$A$3:$AE$998,13,FALSE)</f>
        <v>#REF!</v>
      </c>
      <c r="V25" s="57" t="e">
        <f>VLOOKUP($O25,PercentFHGoalStats!$A$3:$AE$998,14,FALSE)</f>
        <v>#REF!</v>
      </c>
      <c r="W25" s="57" t="e">
        <f>VLOOKUP($O25,PercentFHGoalStats!$A$3:$AE$998,16,FALSE)</f>
        <v>#REF!</v>
      </c>
      <c r="X25" s="57" t="e">
        <f>VLOOKUP($O25,PercentFHGoalStats!$A$3:$AE$998,17,FALSE)</f>
        <v>#REF!</v>
      </c>
      <c r="Y25" s="57" t="e">
        <f>VLOOKUP($O25,PercentFHGoalStats!$A$3:$AE$998,19,FALSE)</f>
        <v>#REF!</v>
      </c>
      <c r="Z25" s="57" t="e">
        <f>VLOOKUP($O25,PercentFHGoalStats!$A$3:$AE$998,20,FALSE)</f>
        <v>#REF!</v>
      </c>
      <c r="AA25" s="57" t="e">
        <f>VLOOKUP($O25,PercentFHGoalStats!$A$3:$AE$998,22,FALSE)</f>
        <v>#REF!</v>
      </c>
    </row>
    <row r="26" spans="1:27" ht="14.4" hidden="1" thickTop="1" x14ac:dyDescent="0.3">
      <c r="A26" s="57" t="e">
        <f>VLOOKUP($M26,PercentFHGoalStats!$A$3:$AE$998,5,FALSE)</f>
        <v>#REF!</v>
      </c>
      <c r="B26" s="57" t="e">
        <f>VLOOKUP($M26,PercentFHGoalStats!$A$3:$AE$998,6,FALSE)</f>
        <v>#REF!</v>
      </c>
      <c r="C26" s="57" t="e">
        <f>VLOOKUP($M26,PercentFHGoalStats!$A$3:$AE$998,8,FALSE)</f>
        <v>#REF!</v>
      </c>
      <c r="D26" s="57" t="e">
        <f>VLOOKUP($M26,PercentFHGoalStats!$A$3:$AE$998,9,FALSE)</f>
        <v>#REF!</v>
      </c>
      <c r="E26" s="57" t="e">
        <f>VLOOKUP($M26,PercentFHGoalStats!$A$3:$AE$998,11,FALSE)</f>
        <v>#REF!</v>
      </c>
      <c r="F26" s="57" t="e">
        <f>VLOOKUP($M26,PercentFHGoalStats!$A$3:$AE$998,12,FALSE)</f>
        <v>#REF!</v>
      </c>
      <c r="G26" s="57" t="e">
        <f>VLOOKUP($M26,PercentFHGoalStats!$A$3:$AE$998,14,FALSE)</f>
        <v>#REF!</v>
      </c>
      <c r="H26" s="57" t="e">
        <f>VLOOKUP($M26,PercentFHGoalStats!$A$3:$AE$998,15,FALSE)</f>
        <v>#REF!</v>
      </c>
      <c r="I26" s="57" t="e">
        <f>VLOOKUP($M26,PercentFHGoalStats!$A$3:$AE$998,17,FALSE)</f>
        <v>#REF!</v>
      </c>
      <c r="J26" s="57" t="e">
        <f>VLOOKUP($M26,PercentFHGoalStats!$A$3:$AE$998,18,FALSE)</f>
        <v>#REF!</v>
      </c>
      <c r="K26" s="57" t="e">
        <f>VLOOKUP($M26,PercentFHGoalStats!$A$3:$AE$998,20,FALSE)</f>
        <v>#REF!</v>
      </c>
      <c r="L26" s="57" t="e">
        <f>VLOOKUP($M26,PercentFHGoalStats!$A$3:$AE$998,21,FALSE)</f>
        <v>#REF!</v>
      </c>
      <c r="M26" s="53" t="e">
        <f>Fixtures!#REF!</f>
        <v>#REF!</v>
      </c>
      <c r="N26" s="54" t="e">
        <f>Fixtures!#REF!</f>
        <v>#REF!</v>
      </c>
      <c r="O26" s="53" t="e">
        <f>Fixtures!#REF!</f>
        <v>#REF!</v>
      </c>
      <c r="P26" s="57" t="e">
        <f>VLOOKUP($O26,PercentFHGoalStats!$A$3:$AE$998,5,FALSE)</f>
        <v>#REF!</v>
      </c>
      <c r="Q26" s="57" t="e">
        <f>VLOOKUP($O26,PercentFHGoalStats!$A$3:$AE$998,7,FALSE)</f>
        <v>#REF!</v>
      </c>
      <c r="R26" s="57" t="e">
        <f>VLOOKUP($O26,PercentFHGoalStats!$A$3:$AE$998,8,FALSE)</f>
        <v>#REF!</v>
      </c>
      <c r="S26" s="57" t="e">
        <f>VLOOKUP($O26,PercentFHGoalStats!$A$3:$AE$998,10,FALSE)</f>
        <v>#REF!</v>
      </c>
      <c r="T26" s="57" t="e">
        <f>VLOOKUP($O26,PercentFHGoalStats!$A$3:$AE$998,11,FALSE)</f>
        <v>#REF!</v>
      </c>
      <c r="U26" s="57" t="e">
        <f>VLOOKUP($O26,PercentFHGoalStats!$A$3:$AE$998,13,FALSE)</f>
        <v>#REF!</v>
      </c>
      <c r="V26" s="57" t="e">
        <f>VLOOKUP($O26,PercentFHGoalStats!$A$3:$AE$998,14,FALSE)</f>
        <v>#REF!</v>
      </c>
      <c r="W26" s="57" t="e">
        <f>VLOOKUP($O26,PercentFHGoalStats!$A$3:$AE$998,16,FALSE)</f>
        <v>#REF!</v>
      </c>
      <c r="X26" s="57" t="e">
        <f>VLOOKUP($O26,PercentFHGoalStats!$A$3:$AE$998,17,FALSE)</f>
        <v>#REF!</v>
      </c>
      <c r="Y26" s="57" t="e">
        <f>VLOOKUP($O26,PercentFHGoalStats!$A$3:$AE$998,19,FALSE)</f>
        <v>#REF!</v>
      </c>
      <c r="Z26" s="57" t="e">
        <f>VLOOKUP($O26,PercentFHGoalStats!$A$3:$AE$998,20,FALSE)</f>
        <v>#REF!</v>
      </c>
      <c r="AA26" s="57" t="e">
        <f>VLOOKUP($O26,PercentFHGoalStats!$A$3:$AE$998,22,FALSE)</f>
        <v>#REF!</v>
      </c>
    </row>
    <row r="27" spans="1:27" ht="14.4" hidden="1" thickTop="1" x14ac:dyDescent="0.3">
      <c r="A27" s="57" t="e">
        <f>VLOOKUP($M27,PercentFHGoalStats!$A$3:$AE$998,5,FALSE)</f>
        <v>#REF!</v>
      </c>
      <c r="B27" s="57" t="e">
        <f>VLOOKUP($M27,PercentFHGoalStats!$A$3:$AE$998,6,FALSE)</f>
        <v>#REF!</v>
      </c>
      <c r="C27" s="57" t="e">
        <f>VLOOKUP($M27,PercentFHGoalStats!$A$3:$AE$998,8,FALSE)</f>
        <v>#REF!</v>
      </c>
      <c r="D27" s="57" t="e">
        <f>VLOOKUP($M27,PercentFHGoalStats!$A$3:$AE$998,9,FALSE)</f>
        <v>#REF!</v>
      </c>
      <c r="E27" s="57" t="e">
        <f>VLOOKUP($M27,PercentFHGoalStats!$A$3:$AE$998,11,FALSE)</f>
        <v>#REF!</v>
      </c>
      <c r="F27" s="57" t="e">
        <f>VLOOKUP($M27,PercentFHGoalStats!$A$3:$AE$998,12,FALSE)</f>
        <v>#REF!</v>
      </c>
      <c r="G27" s="57" t="e">
        <f>VLOOKUP($M27,PercentFHGoalStats!$A$3:$AE$998,14,FALSE)</f>
        <v>#REF!</v>
      </c>
      <c r="H27" s="57" t="e">
        <f>VLOOKUP($M27,PercentFHGoalStats!$A$3:$AE$998,15,FALSE)</f>
        <v>#REF!</v>
      </c>
      <c r="I27" s="57" t="e">
        <f>VLOOKUP($M27,PercentFHGoalStats!$A$3:$AE$998,17,FALSE)</f>
        <v>#REF!</v>
      </c>
      <c r="J27" s="57" t="e">
        <f>VLOOKUP($M27,PercentFHGoalStats!$A$3:$AE$998,18,FALSE)</f>
        <v>#REF!</v>
      </c>
      <c r="K27" s="57" t="e">
        <f>VLOOKUP($M27,PercentFHGoalStats!$A$3:$AE$998,20,FALSE)</f>
        <v>#REF!</v>
      </c>
      <c r="L27" s="57" t="e">
        <f>VLOOKUP($M27,PercentFHGoalStats!$A$3:$AE$998,21,FALSE)</f>
        <v>#REF!</v>
      </c>
      <c r="M27" s="53" t="e">
        <f>Fixtures!#REF!</f>
        <v>#REF!</v>
      </c>
      <c r="N27" s="54" t="e">
        <f>Fixtures!#REF!</f>
        <v>#REF!</v>
      </c>
      <c r="O27" s="53" t="e">
        <f>Fixtures!#REF!</f>
        <v>#REF!</v>
      </c>
      <c r="P27" s="57" t="e">
        <f>VLOOKUP($O27,PercentFHGoalStats!$A$3:$AE$998,5,FALSE)</f>
        <v>#REF!</v>
      </c>
      <c r="Q27" s="57" t="e">
        <f>VLOOKUP($O27,PercentFHGoalStats!$A$3:$AE$998,7,FALSE)</f>
        <v>#REF!</v>
      </c>
      <c r="R27" s="57" t="e">
        <f>VLOOKUP($O27,PercentFHGoalStats!$A$3:$AE$998,8,FALSE)</f>
        <v>#REF!</v>
      </c>
      <c r="S27" s="57" t="e">
        <f>VLOOKUP($O27,PercentFHGoalStats!$A$3:$AE$998,10,FALSE)</f>
        <v>#REF!</v>
      </c>
      <c r="T27" s="57" t="e">
        <f>VLOOKUP($O27,PercentFHGoalStats!$A$3:$AE$998,11,FALSE)</f>
        <v>#REF!</v>
      </c>
      <c r="U27" s="57" t="e">
        <f>VLOOKUP($O27,PercentFHGoalStats!$A$3:$AE$998,13,FALSE)</f>
        <v>#REF!</v>
      </c>
      <c r="V27" s="57" t="e">
        <f>VLOOKUP($O27,PercentFHGoalStats!$A$3:$AE$998,14,FALSE)</f>
        <v>#REF!</v>
      </c>
      <c r="W27" s="57" t="e">
        <f>VLOOKUP($O27,PercentFHGoalStats!$A$3:$AE$998,16,FALSE)</f>
        <v>#REF!</v>
      </c>
      <c r="X27" s="57" t="e">
        <f>VLOOKUP($O27,PercentFHGoalStats!$A$3:$AE$998,17,FALSE)</f>
        <v>#REF!</v>
      </c>
      <c r="Y27" s="57" t="e">
        <f>VLOOKUP($O27,PercentFHGoalStats!$A$3:$AE$998,19,FALSE)</f>
        <v>#REF!</v>
      </c>
      <c r="Z27" s="57" t="e">
        <f>VLOOKUP($O27,PercentFHGoalStats!$A$3:$AE$998,20,FALSE)</f>
        <v>#REF!</v>
      </c>
      <c r="AA27" s="57" t="e">
        <f>VLOOKUP($O27,PercentFHGoalStats!$A$3:$AE$998,22,FALSE)</f>
        <v>#REF!</v>
      </c>
    </row>
    <row r="28" spans="1:27" ht="14.4" hidden="1" thickTop="1" x14ac:dyDescent="0.3">
      <c r="A28" s="57" t="e">
        <f>VLOOKUP($M28,PercentFHGoalStats!$A$3:$AE$998,5,FALSE)</f>
        <v>#REF!</v>
      </c>
      <c r="B28" s="57" t="e">
        <f>VLOOKUP($M28,PercentFHGoalStats!$A$3:$AE$998,6,FALSE)</f>
        <v>#REF!</v>
      </c>
      <c r="C28" s="57" t="e">
        <f>VLOOKUP($M28,PercentFHGoalStats!$A$3:$AE$998,8,FALSE)</f>
        <v>#REF!</v>
      </c>
      <c r="D28" s="57" t="e">
        <f>VLOOKUP($M28,PercentFHGoalStats!$A$3:$AE$998,9,FALSE)</f>
        <v>#REF!</v>
      </c>
      <c r="E28" s="57" t="e">
        <f>VLOOKUP($M28,PercentFHGoalStats!$A$3:$AE$998,11,FALSE)</f>
        <v>#REF!</v>
      </c>
      <c r="F28" s="57" t="e">
        <f>VLOOKUP($M28,PercentFHGoalStats!$A$3:$AE$998,12,FALSE)</f>
        <v>#REF!</v>
      </c>
      <c r="G28" s="57" t="e">
        <f>VLOOKUP($M28,PercentFHGoalStats!$A$3:$AE$998,14,FALSE)</f>
        <v>#REF!</v>
      </c>
      <c r="H28" s="57" t="e">
        <f>VLOOKUP($M28,PercentFHGoalStats!$A$3:$AE$998,15,FALSE)</f>
        <v>#REF!</v>
      </c>
      <c r="I28" s="57" t="e">
        <f>VLOOKUP($M28,PercentFHGoalStats!$A$3:$AE$998,17,FALSE)</f>
        <v>#REF!</v>
      </c>
      <c r="J28" s="57" t="e">
        <f>VLOOKUP($M28,PercentFHGoalStats!$A$3:$AE$998,18,FALSE)</f>
        <v>#REF!</v>
      </c>
      <c r="K28" s="57" t="e">
        <f>VLOOKUP($M28,PercentFHGoalStats!$A$3:$AE$998,20,FALSE)</f>
        <v>#REF!</v>
      </c>
      <c r="L28" s="57" t="e">
        <f>VLOOKUP($M28,PercentFHGoalStats!$A$3:$AE$998,21,FALSE)</f>
        <v>#REF!</v>
      </c>
      <c r="M28" s="53" t="e">
        <f>Fixtures!#REF!</f>
        <v>#REF!</v>
      </c>
      <c r="N28" s="54" t="e">
        <f>Fixtures!#REF!</f>
        <v>#REF!</v>
      </c>
      <c r="O28" s="53" t="e">
        <f>Fixtures!#REF!</f>
        <v>#REF!</v>
      </c>
      <c r="P28" s="57" t="e">
        <f>VLOOKUP($O28,PercentFHGoalStats!$A$3:$AE$998,5,FALSE)</f>
        <v>#REF!</v>
      </c>
      <c r="Q28" s="57" t="e">
        <f>VLOOKUP($O28,PercentFHGoalStats!$A$3:$AE$998,7,FALSE)</f>
        <v>#REF!</v>
      </c>
      <c r="R28" s="57" t="e">
        <f>VLOOKUP($O28,PercentFHGoalStats!$A$3:$AE$998,8,FALSE)</f>
        <v>#REF!</v>
      </c>
      <c r="S28" s="57" t="e">
        <f>VLOOKUP($O28,PercentFHGoalStats!$A$3:$AE$998,10,FALSE)</f>
        <v>#REF!</v>
      </c>
      <c r="T28" s="57" t="e">
        <f>VLOOKUP($O28,PercentFHGoalStats!$A$3:$AE$998,11,FALSE)</f>
        <v>#REF!</v>
      </c>
      <c r="U28" s="57" t="e">
        <f>VLOOKUP($O28,PercentFHGoalStats!$A$3:$AE$998,13,FALSE)</f>
        <v>#REF!</v>
      </c>
      <c r="V28" s="57" t="e">
        <f>VLOOKUP($O28,PercentFHGoalStats!$A$3:$AE$998,14,FALSE)</f>
        <v>#REF!</v>
      </c>
      <c r="W28" s="57" t="e">
        <f>VLOOKUP($O28,PercentFHGoalStats!$A$3:$AE$998,16,FALSE)</f>
        <v>#REF!</v>
      </c>
      <c r="X28" s="57" t="e">
        <f>VLOOKUP($O28,PercentFHGoalStats!$A$3:$AE$998,17,FALSE)</f>
        <v>#REF!</v>
      </c>
      <c r="Y28" s="57" t="e">
        <f>VLOOKUP($O28,PercentFHGoalStats!$A$3:$AE$998,19,FALSE)</f>
        <v>#REF!</v>
      </c>
      <c r="Z28" s="57" t="e">
        <f>VLOOKUP($O28,PercentFHGoalStats!$A$3:$AE$998,20,FALSE)</f>
        <v>#REF!</v>
      </c>
      <c r="AA28" s="57" t="e">
        <f>VLOOKUP($O28,PercentFHGoalStats!$A$3:$AE$998,22,FALSE)</f>
        <v>#REF!</v>
      </c>
    </row>
    <row r="29" spans="1:27" ht="14.4" hidden="1" thickTop="1" x14ac:dyDescent="0.3">
      <c r="A29" s="57" t="e">
        <f>VLOOKUP($M29,PercentFHGoalStats!$A$3:$AE$998,5,FALSE)</f>
        <v>#REF!</v>
      </c>
      <c r="B29" s="57" t="e">
        <f>VLOOKUP($M29,PercentFHGoalStats!$A$3:$AE$998,6,FALSE)</f>
        <v>#REF!</v>
      </c>
      <c r="C29" s="57" t="e">
        <f>VLOOKUP($M29,PercentFHGoalStats!$A$3:$AE$998,8,FALSE)</f>
        <v>#REF!</v>
      </c>
      <c r="D29" s="57" t="e">
        <f>VLOOKUP($M29,PercentFHGoalStats!$A$3:$AE$998,9,FALSE)</f>
        <v>#REF!</v>
      </c>
      <c r="E29" s="57" t="e">
        <f>VLOOKUP($M29,PercentFHGoalStats!$A$3:$AE$998,11,FALSE)</f>
        <v>#REF!</v>
      </c>
      <c r="F29" s="57" t="e">
        <f>VLOOKUP($M29,PercentFHGoalStats!$A$3:$AE$998,12,FALSE)</f>
        <v>#REF!</v>
      </c>
      <c r="G29" s="57" t="e">
        <f>VLOOKUP($M29,PercentFHGoalStats!$A$3:$AE$998,14,FALSE)</f>
        <v>#REF!</v>
      </c>
      <c r="H29" s="57" t="e">
        <f>VLOOKUP($M29,PercentFHGoalStats!$A$3:$AE$998,15,FALSE)</f>
        <v>#REF!</v>
      </c>
      <c r="I29" s="57" t="e">
        <f>VLOOKUP($M29,PercentFHGoalStats!$A$3:$AE$998,17,FALSE)</f>
        <v>#REF!</v>
      </c>
      <c r="J29" s="57" t="e">
        <f>VLOOKUP($M29,PercentFHGoalStats!$A$3:$AE$998,18,FALSE)</f>
        <v>#REF!</v>
      </c>
      <c r="K29" s="57" t="e">
        <f>VLOOKUP($M29,PercentFHGoalStats!$A$3:$AE$998,20,FALSE)</f>
        <v>#REF!</v>
      </c>
      <c r="L29" s="57" t="e">
        <f>VLOOKUP($M29,PercentFHGoalStats!$A$3:$AE$998,21,FALSE)</f>
        <v>#REF!</v>
      </c>
      <c r="M29" s="53" t="e">
        <f>Fixtures!#REF!</f>
        <v>#REF!</v>
      </c>
      <c r="N29" s="54" t="e">
        <f>Fixtures!#REF!</f>
        <v>#REF!</v>
      </c>
      <c r="O29" s="53" t="e">
        <f>Fixtures!#REF!</f>
        <v>#REF!</v>
      </c>
      <c r="P29" s="57" t="e">
        <f>VLOOKUP($O29,PercentFHGoalStats!$A$3:$AE$998,5,FALSE)</f>
        <v>#REF!</v>
      </c>
      <c r="Q29" s="57" t="e">
        <f>VLOOKUP($O29,PercentFHGoalStats!$A$3:$AE$998,7,FALSE)</f>
        <v>#REF!</v>
      </c>
      <c r="R29" s="57" t="e">
        <f>VLOOKUP($O29,PercentFHGoalStats!$A$3:$AE$998,8,FALSE)</f>
        <v>#REF!</v>
      </c>
      <c r="S29" s="57" t="e">
        <f>VLOOKUP($O29,PercentFHGoalStats!$A$3:$AE$998,10,FALSE)</f>
        <v>#REF!</v>
      </c>
      <c r="T29" s="57" t="e">
        <f>VLOOKUP($O29,PercentFHGoalStats!$A$3:$AE$998,11,FALSE)</f>
        <v>#REF!</v>
      </c>
      <c r="U29" s="57" t="e">
        <f>VLOOKUP($O29,PercentFHGoalStats!$A$3:$AE$998,13,FALSE)</f>
        <v>#REF!</v>
      </c>
      <c r="V29" s="57" t="e">
        <f>VLOOKUP($O29,PercentFHGoalStats!$A$3:$AE$998,14,FALSE)</f>
        <v>#REF!</v>
      </c>
      <c r="W29" s="57" t="e">
        <f>VLOOKUP($O29,PercentFHGoalStats!$A$3:$AE$998,16,FALSE)</f>
        <v>#REF!</v>
      </c>
      <c r="X29" s="57" t="e">
        <f>VLOOKUP($O29,PercentFHGoalStats!$A$3:$AE$998,17,FALSE)</f>
        <v>#REF!</v>
      </c>
      <c r="Y29" s="57" t="e">
        <f>VLOOKUP($O29,PercentFHGoalStats!$A$3:$AE$998,19,FALSE)</f>
        <v>#REF!</v>
      </c>
      <c r="Z29" s="57" t="e">
        <f>VLOOKUP($O29,PercentFHGoalStats!$A$3:$AE$998,20,FALSE)</f>
        <v>#REF!</v>
      </c>
      <c r="AA29" s="57" t="e">
        <f>VLOOKUP($O29,PercentFHGoalStats!$A$3:$AE$998,22,FALSE)</f>
        <v>#REF!</v>
      </c>
    </row>
    <row r="30" spans="1:27" ht="14.4" hidden="1" thickTop="1" x14ac:dyDescent="0.3">
      <c r="A30" s="57" t="e">
        <f>VLOOKUP($M30,PercentFHGoalStats!$A$3:$AE$998,5,FALSE)</f>
        <v>#REF!</v>
      </c>
      <c r="B30" s="57" t="e">
        <f>VLOOKUP($M30,PercentFHGoalStats!$A$3:$AE$998,6,FALSE)</f>
        <v>#REF!</v>
      </c>
      <c r="C30" s="57" t="e">
        <f>VLOOKUP($M30,PercentFHGoalStats!$A$3:$AE$998,8,FALSE)</f>
        <v>#REF!</v>
      </c>
      <c r="D30" s="57" t="e">
        <f>VLOOKUP($M30,PercentFHGoalStats!$A$3:$AE$998,9,FALSE)</f>
        <v>#REF!</v>
      </c>
      <c r="E30" s="57" t="e">
        <f>VLOOKUP($M30,PercentFHGoalStats!$A$3:$AE$998,11,FALSE)</f>
        <v>#REF!</v>
      </c>
      <c r="F30" s="57" t="e">
        <f>VLOOKUP($M30,PercentFHGoalStats!$A$3:$AE$998,12,FALSE)</f>
        <v>#REF!</v>
      </c>
      <c r="G30" s="57" t="e">
        <f>VLOOKUP($M30,PercentFHGoalStats!$A$3:$AE$998,14,FALSE)</f>
        <v>#REF!</v>
      </c>
      <c r="H30" s="57" t="e">
        <f>VLOOKUP($M30,PercentFHGoalStats!$A$3:$AE$998,15,FALSE)</f>
        <v>#REF!</v>
      </c>
      <c r="I30" s="57" t="e">
        <f>VLOOKUP($M30,PercentFHGoalStats!$A$3:$AE$998,17,FALSE)</f>
        <v>#REF!</v>
      </c>
      <c r="J30" s="57" t="e">
        <f>VLOOKUP($M30,PercentFHGoalStats!$A$3:$AE$998,18,FALSE)</f>
        <v>#REF!</v>
      </c>
      <c r="K30" s="57" t="e">
        <f>VLOOKUP($M30,PercentFHGoalStats!$A$3:$AE$998,20,FALSE)</f>
        <v>#REF!</v>
      </c>
      <c r="L30" s="57" t="e">
        <f>VLOOKUP($M30,PercentFHGoalStats!$A$3:$AE$998,21,FALSE)</f>
        <v>#REF!</v>
      </c>
      <c r="M30" s="53" t="e">
        <f>Fixtures!#REF!</f>
        <v>#REF!</v>
      </c>
      <c r="N30" s="54" t="e">
        <f>Fixtures!#REF!</f>
        <v>#REF!</v>
      </c>
      <c r="O30" s="53" t="e">
        <f>Fixtures!#REF!</f>
        <v>#REF!</v>
      </c>
      <c r="P30" s="57" t="e">
        <f>VLOOKUP($O30,PercentFHGoalStats!$A$3:$AE$998,5,FALSE)</f>
        <v>#REF!</v>
      </c>
      <c r="Q30" s="57" t="e">
        <f>VLOOKUP($O30,PercentFHGoalStats!$A$3:$AE$998,7,FALSE)</f>
        <v>#REF!</v>
      </c>
      <c r="R30" s="57" t="e">
        <f>VLOOKUP($O30,PercentFHGoalStats!$A$3:$AE$998,8,FALSE)</f>
        <v>#REF!</v>
      </c>
      <c r="S30" s="57" t="e">
        <f>VLOOKUP($O30,PercentFHGoalStats!$A$3:$AE$998,10,FALSE)</f>
        <v>#REF!</v>
      </c>
      <c r="T30" s="57" t="e">
        <f>VLOOKUP($O30,PercentFHGoalStats!$A$3:$AE$998,11,FALSE)</f>
        <v>#REF!</v>
      </c>
      <c r="U30" s="57" t="e">
        <f>VLOOKUP($O30,PercentFHGoalStats!$A$3:$AE$998,13,FALSE)</f>
        <v>#REF!</v>
      </c>
      <c r="V30" s="57" t="e">
        <f>VLOOKUP($O30,PercentFHGoalStats!$A$3:$AE$998,14,FALSE)</f>
        <v>#REF!</v>
      </c>
      <c r="W30" s="57" t="e">
        <f>VLOOKUP($O30,PercentFHGoalStats!$A$3:$AE$998,16,FALSE)</f>
        <v>#REF!</v>
      </c>
      <c r="X30" s="57" t="e">
        <f>VLOOKUP($O30,PercentFHGoalStats!$A$3:$AE$998,17,FALSE)</f>
        <v>#REF!</v>
      </c>
      <c r="Y30" s="57" t="e">
        <f>VLOOKUP($O30,PercentFHGoalStats!$A$3:$AE$998,19,FALSE)</f>
        <v>#REF!</v>
      </c>
      <c r="Z30" s="57" t="e">
        <f>VLOOKUP($O30,PercentFHGoalStats!$A$3:$AE$998,20,FALSE)</f>
        <v>#REF!</v>
      </c>
      <c r="AA30" s="57" t="e">
        <f>VLOOKUP($O30,PercentFHGoalStats!$A$3:$AE$998,22,FALSE)</f>
        <v>#REF!</v>
      </c>
    </row>
    <row r="31" spans="1:27" ht="14.4" hidden="1" thickTop="1" x14ac:dyDescent="0.3">
      <c r="A31" s="57" t="e">
        <f>VLOOKUP($M31,PercentFHGoalStats!$A$3:$AE$998,5,FALSE)</f>
        <v>#REF!</v>
      </c>
      <c r="B31" s="57" t="e">
        <f>VLOOKUP($M31,PercentFHGoalStats!$A$3:$AE$998,6,FALSE)</f>
        <v>#REF!</v>
      </c>
      <c r="C31" s="57" t="e">
        <f>VLOOKUP($M31,PercentFHGoalStats!$A$3:$AE$998,8,FALSE)</f>
        <v>#REF!</v>
      </c>
      <c r="D31" s="57" t="e">
        <f>VLOOKUP($M31,PercentFHGoalStats!$A$3:$AE$998,9,FALSE)</f>
        <v>#REF!</v>
      </c>
      <c r="E31" s="57" t="e">
        <f>VLOOKUP($M31,PercentFHGoalStats!$A$3:$AE$998,11,FALSE)</f>
        <v>#REF!</v>
      </c>
      <c r="F31" s="57" t="e">
        <f>VLOOKUP($M31,PercentFHGoalStats!$A$3:$AE$998,12,FALSE)</f>
        <v>#REF!</v>
      </c>
      <c r="G31" s="57" t="e">
        <f>VLOOKUP($M31,PercentFHGoalStats!$A$3:$AE$998,14,FALSE)</f>
        <v>#REF!</v>
      </c>
      <c r="H31" s="57" t="e">
        <f>VLOOKUP($M31,PercentFHGoalStats!$A$3:$AE$998,15,FALSE)</f>
        <v>#REF!</v>
      </c>
      <c r="I31" s="57" t="e">
        <f>VLOOKUP($M31,PercentFHGoalStats!$A$3:$AE$998,17,FALSE)</f>
        <v>#REF!</v>
      </c>
      <c r="J31" s="57" t="e">
        <f>VLOOKUP($M31,PercentFHGoalStats!$A$3:$AE$998,18,FALSE)</f>
        <v>#REF!</v>
      </c>
      <c r="K31" s="57" t="e">
        <f>VLOOKUP($M31,PercentFHGoalStats!$A$3:$AE$998,20,FALSE)</f>
        <v>#REF!</v>
      </c>
      <c r="L31" s="57" t="e">
        <f>VLOOKUP($M31,PercentFHGoalStats!$A$3:$AE$998,21,FALSE)</f>
        <v>#REF!</v>
      </c>
      <c r="M31" s="53" t="e">
        <f>Fixtures!#REF!</f>
        <v>#REF!</v>
      </c>
      <c r="N31" s="54" t="e">
        <f>Fixtures!#REF!</f>
        <v>#REF!</v>
      </c>
      <c r="O31" s="53" t="e">
        <f>Fixtures!#REF!</f>
        <v>#REF!</v>
      </c>
      <c r="P31" s="57" t="e">
        <f>VLOOKUP($O31,PercentFHGoalStats!$A$3:$AE$998,5,FALSE)</f>
        <v>#REF!</v>
      </c>
      <c r="Q31" s="57" t="e">
        <f>VLOOKUP($O31,PercentFHGoalStats!$A$3:$AE$998,7,FALSE)</f>
        <v>#REF!</v>
      </c>
      <c r="R31" s="57" t="e">
        <f>VLOOKUP($O31,PercentFHGoalStats!$A$3:$AE$998,8,FALSE)</f>
        <v>#REF!</v>
      </c>
      <c r="S31" s="57" t="e">
        <f>VLOOKUP($O31,PercentFHGoalStats!$A$3:$AE$998,10,FALSE)</f>
        <v>#REF!</v>
      </c>
      <c r="T31" s="57" t="e">
        <f>VLOOKUP($O31,PercentFHGoalStats!$A$3:$AE$998,11,FALSE)</f>
        <v>#REF!</v>
      </c>
      <c r="U31" s="57" t="e">
        <f>VLOOKUP($O31,PercentFHGoalStats!$A$3:$AE$998,13,FALSE)</f>
        <v>#REF!</v>
      </c>
      <c r="V31" s="57" t="e">
        <f>VLOOKUP($O31,PercentFHGoalStats!$A$3:$AE$998,14,FALSE)</f>
        <v>#REF!</v>
      </c>
      <c r="W31" s="57" t="e">
        <f>VLOOKUP($O31,PercentFHGoalStats!$A$3:$AE$998,16,FALSE)</f>
        <v>#REF!</v>
      </c>
      <c r="X31" s="57" t="e">
        <f>VLOOKUP($O31,PercentFHGoalStats!$A$3:$AE$998,17,FALSE)</f>
        <v>#REF!</v>
      </c>
      <c r="Y31" s="57" t="e">
        <f>VLOOKUP($O31,PercentFHGoalStats!$A$3:$AE$998,19,FALSE)</f>
        <v>#REF!</v>
      </c>
      <c r="Z31" s="57" t="e">
        <f>VLOOKUP($O31,PercentFHGoalStats!$A$3:$AE$998,20,FALSE)</f>
        <v>#REF!</v>
      </c>
      <c r="AA31" s="57" t="e">
        <f>VLOOKUP($O31,PercentFHGoalStats!$A$3:$AE$998,22,FALSE)</f>
        <v>#REF!</v>
      </c>
    </row>
    <row r="32" spans="1:27" ht="14.4" hidden="1" thickTop="1" x14ac:dyDescent="0.3">
      <c r="A32" s="57" t="e">
        <f>VLOOKUP($M32,PercentFHGoalStats!$A$3:$AE$998,5,FALSE)</f>
        <v>#REF!</v>
      </c>
      <c r="B32" s="57" t="e">
        <f>VLOOKUP($M32,PercentFHGoalStats!$A$3:$AE$998,6,FALSE)</f>
        <v>#REF!</v>
      </c>
      <c r="C32" s="57" t="e">
        <f>VLOOKUP($M32,PercentFHGoalStats!$A$3:$AE$998,8,FALSE)</f>
        <v>#REF!</v>
      </c>
      <c r="D32" s="57" t="e">
        <f>VLOOKUP($M32,PercentFHGoalStats!$A$3:$AE$998,9,FALSE)</f>
        <v>#REF!</v>
      </c>
      <c r="E32" s="57" t="e">
        <f>VLOOKUP($M32,PercentFHGoalStats!$A$3:$AE$998,11,FALSE)</f>
        <v>#REF!</v>
      </c>
      <c r="F32" s="57" t="e">
        <f>VLOOKUP($M32,PercentFHGoalStats!$A$3:$AE$998,12,FALSE)</f>
        <v>#REF!</v>
      </c>
      <c r="G32" s="57" t="e">
        <f>VLOOKUP($M32,PercentFHGoalStats!$A$3:$AE$998,14,FALSE)</f>
        <v>#REF!</v>
      </c>
      <c r="H32" s="57" t="e">
        <f>VLOOKUP($M32,PercentFHGoalStats!$A$3:$AE$998,15,FALSE)</f>
        <v>#REF!</v>
      </c>
      <c r="I32" s="57" t="e">
        <f>VLOOKUP($M32,PercentFHGoalStats!$A$3:$AE$998,17,FALSE)</f>
        <v>#REF!</v>
      </c>
      <c r="J32" s="57" t="e">
        <f>VLOOKUP($M32,PercentFHGoalStats!$A$3:$AE$998,18,FALSE)</f>
        <v>#REF!</v>
      </c>
      <c r="K32" s="57" t="e">
        <f>VLOOKUP($M32,PercentFHGoalStats!$A$3:$AE$998,20,FALSE)</f>
        <v>#REF!</v>
      </c>
      <c r="L32" s="57" t="e">
        <f>VLOOKUP($M32,PercentFHGoalStats!$A$3:$AE$998,21,FALSE)</f>
        <v>#REF!</v>
      </c>
      <c r="M32" s="53" t="e">
        <f>Fixtures!#REF!</f>
        <v>#REF!</v>
      </c>
      <c r="N32" s="54" t="e">
        <f>Fixtures!#REF!</f>
        <v>#REF!</v>
      </c>
      <c r="O32" s="53" t="e">
        <f>Fixtures!#REF!</f>
        <v>#REF!</v>
      </c>
      <c r="P32" s="57" t="e">
        <f>VLOOKUP($O32,PercentFHGoalStats!$A$3:$AE$998,5,FALSE)</f>
        <v>#REF!</v>
      </c>
      <c r="Q32" s="57" t="e">
        <f>VLOOKUP($O32,PercentFHGoalStats!$A$3:$AE$998,7,FALSE)</f>
        <v>#REF!</v>
      </c>
      <c r="R32" s="57" t="e">
        <f>VLOOKUP($O32,PercentFHGoalStats!$A$3:$AE$998,8,FALSE)</f>
        <v>#REF!</v>
      </c>
      <c r="S32" s="57" t="e">
        <f>VLOOKUP($O32,PercentFHGoalStats!$A$3:$AE$998,10,FALSE)</f>
        <v>#REF!</v>
      </c>
      <c r="T32" s="57" t="e">
        <f>VLOOKUP($O32,PercentFHGoalStats!$A$3:$AE$998,11,FALSE)</f>
        <v>#REF!</v>
      </c>
      <c r="U32" s="57" t="e">
        <f>VLOOKUP($O32,PercentFHGoalStats!$A$3:$AE$998,13,FALSE)</f>
        <v>#REF!</v>
      </c>
      <c r="V32" s="57" t="e">
        <f>VLOOKUP($O32,PercentFHGoalStats!$A$3:$AE$998,14,FALSE)</f>
        <v>#REF!</v>
      </c>
      <c r="W32" s="57" t="e">
        <f>VLOOKUP($O32,PercentFHGoalStats!$A$3:$AE$998,16,FALSE)</f>
        <v>#REF!</v>
      </c>
      <c r="X32" s="57" t="e">
        <f>VLOOKUP($O32,PercentFHGoalStats!$A$3:$AE$998,17,FALSE)</f>
        <v>#REF!</v>
      </c>
      <c r="Y32" s="57" t="e">
        <f>VLOOKUP($O32,PercentFHGoalStats!$A$3:$AE$998,19,FALSE)</f>
        <v>#REF!</v>
      </c>
      <c r="Z32" s="57" t="e">
        <f>VLOOKUP($O32,PercentFHGoalStats!$A$3:$AE$998,20,FALSE)</f>
        <v>#REF!</v>
      </c>
      <c r="AA32" s="57" t="e">
        <f>VLOOKUP($O32,PercentFHGoalStats!$A$3:$AE$998,22,FALSE)</f>
        <v>#REF!</v>
      </c>
    </row>
    <row r="33" spans="1:27" ht="14.4" hidden="1" thickTop="1" x14ac:dyDescent="0.3">
      <c r="A33" s="57" t="e">
        <f>VLOOKUP($M33,PercentFHGoalStats!$A$3:$AE$998,5,FALSE)</f>
        <v>#REF!</v>
      </c>
      <c r="B33" s="57" t="e">
        <f>VLOOKUP($M33,PercentFHGoalStats!$A$3:$AE$998,6,FALSE)</f>
        <v>#REF!</v>
      </c>
      <c r="C33" s="57" t="e">
        <f>VLOOKUP($M33,PercentFHGoalStats!$A$3:$AE$998,8,FALSE)</f>
        <v>#REF!</v>
      </c>
      <c r="D33" s="57" t="e">
        <f>VLOOKUP($M33,PercentFHGoalStats!$A$3:$AE$998,9,FALSE)</f>
        <v>#REF!</v>
      </c>
      <c r="E33" s="57" t="e">
        <f>VLOOKUP($M33,PercentFHGoalStats!$A$3:$AE$998,11,FALSE)</f>
        <v>#REF!</v>
      </c>
      <c r="F33" s="57" t="e">
        <f>VLOOKUP($M33,PercentFHGoalStats!$A$3:$AE$998,12,FALSE)</f>
        <v>#REF!</v>
      </c>
      <c r="G33" s="57" t="e">
        <f>VLOOKUP($M33,PercentFHGoalStats!$A$3:$AE$998,14,FALSE)</f>
        <v>#REF!</v>
      </c>
      <c r="H33" s="57" t="e">
        <f>VLOOKUP($M33,PercentFHGoalStats!$A$3:$AE$998,15,FALSE)</f>
        <v>#REF!</v>
      </c>
      <c r="I33" s="57" t="e">
        <f>VLOOKUP($M33,PercentFHGoalStats!$A$3:$AE$998,17,FALSE)</f>
        <v>#REF!</v>
      </c>
      <c r="J33" s="57" t="e">
        <f>VLOOKUP($M33,PercentFHGoalStats!$A$3:$AE$998,18,FALSE)</f>
        <v>#REF!</v>
      </c>
      <c r="K33" s="57" t="e">
        <f>VLOOKUP($M33,PercentFHGoalStats!$A$3:$AE$998,20,FALSE)</f>
        <v>#REF!</v>
      </c>
      <c r="L33" s="57" t="e">
        <f>VLOOKUP($M33,PercentFHGoalStats!$A$3:$AE$998,21,FALSE)</f>
        <v>#REF!</v>
      </c>
      <c r="M33" s="53" t="e">
        <f>Fixtures!#REF!</f>
        <v>#REF!</v>
      </c>
      <c r="N33" s="54" t="e">
        <f>Fixtures!#REF!</f>
        <v>#REF!</v>
      </c>
      <c r="O33" s="53" t="e">
        <f>Fixtures!#REF!</f>
        <v>#REF!</v>
      </c>
      <c r="P33" s="57" t="e">
        <f>VLOOKUP($O33,PercentFHGoalStats!$A$3:$AE$998,5,FALSE)</f>
        <v>#REF!</v>
      </c>
      <c r="Q33" s="57" t="e">
        <f>VLOOKUP($O33,PercentFHGoalStats!$A$3:$AE$998,7,FALSE)</f>
        <v>#REF!</v>
      </c>
      <c r="R33" s="57" t="e">
        <f>VLOOKUP($O33,PercentFHGoalStats!$A$3:$AE$998,8,FALSE)</f>
        <v>#REF!</v>
      </c>
      <c r="S33" s="57" t="e">
        <f>VLOOKUP($O33,PercentFHGoalStats!$A$3:$AE$998,10,FALSE)</f>
        <v>#REF!</v>
      </c>
      <c r="T33" s="57" t="e">
        <f>VLOOKUP($O33,PercentFHGoalStats!$A$3:$AE$998,11,FALSE)</f>
        <v>#REF!</v>
      </c>
      <c r="U33" s="57" t="e">
        <f>VLOOKUP($O33,PercentFHGoalStats!$A$3:$AE$998,13,FALSE)</f>
        <v>#REF!</v>
      </c>
      <c r="V33" s="57" t="e">
        <f>VLOOKUP($O33,PercentFHGoalStats!$A$3:$AE$998,14,FALSE)</f>
        <v>#REF!</v>
      </c>
      <c r="W33" s="57" t="e">
        <f>VLOOKUP($O33,PercentFHGoalStats!$A$3:$AE$998,16,FALSE)</f>
        <v>#REF!</v>
      </c>
      <c r="X33" s="57" t="e">
        <f>VLOOKUP($O33,PercentFHGoalStats!$A$3:$AE$998,17,FALSE)</f>
        <v>#REF!</v>
      </c>
      <c r="Y33" s="57" t="e">
        <f>VLOOKUP($O33,PercentFHGoalStats!$A$3:$AE$998,19,FALSE)</f>
        <v>#REF!</v>
      </c>
      <c r="Z33" s="57" t="e">
        <f>VLOOKUP($O33,PercentFHGoalStats!$A$3:$AE$998,20,FALSE)</f>
        <v>#REF!</v>
      </c>
      <c r="AA33" s="57" t="e">
        <f>VLOOKUP($O33,PercentFHGoalStats!$A$3:$AE$998,22,FALSE)</f>
        <v>#REF!</v>
      </c>
    </row>
    <row r="34" spans="1:27" ht="14.4" hidden="1" thickTop="1" x14ac:dyDescent="0.3">
      <c r="A34" s="57" t="e">
        <f>VLOOKUP($M34,PercentFHGoalStats!$A$3:$AE$998,5,FALSE)</f>
        <v>#REF!</v>
      </c>
      <c r="B34" s="57" t="e">
        <f>VLOOKUP($M34,PercentFHGoalStats!$A$3:$AE$998,6,FALSE)</f>
        <v>#REF!</v>
      </c>
      <c r="C34" s="57" t="e">
        <f>VLOOKUP($M34,PercentFHGoalStats!$A$3:$AE$998,8,FALSE)</f>
        <v>#REF!</v>
      </c>
      <c r="D34" s="57" t="e">
        <f>VLOOKUP($M34,PercentFHGoalStats!$A$3:$AE$998,9,FALSE)</f>
        <v>#REF!</v>
      </c>
      <c r="E34" s="57" t="e">
        <f>VLOOKUP($M34,PercentFHGoalStats!$A$3:$AE$998,11,FALSE)</f>
        <v>#REF!</v>
      </c>
      <c r="F34" s="57" t="e">
        <f>VLOOKUP($M34,PercentFHGoalStats!$A$3:$AE$998,12,FALSE)</f>
        <v>#REF!</v>
      </c>
      <c r="G34" s="57" t="e">
        <f>VLOOKUP($M34,PercentFHGoalStats!$A$3:$AE$998,14,FALSE)</f>
        <v>#REF!</v>
      </c>
      <c r="H34" s="57" t="e">
        <f>VLOOKUP($M34,PercentFHGoalStats!$A$3:$AE$998,15,FALSE)</f>
        <v>#REF!</v>
      </c>
      <c r="I34" s="57" t="e">
        <f>VLOOKUP($M34,PercentFHGoalStats!$A$3:$AE$998,17,FALSE)</f>
        <v>#REF!</v>
      </c>
      <c r="J34" s="57" t="e">
        <f>VLOOKUP($M34,PercentFHGoalStats!$A$3:$AE$998,18,FALSE)</f>
        <v>#REF!</v>
      </c>
      <c r="K34" s="57" t="e">
        <f>VLOOKUP($M34,PercentFHGoalStats!$A$3:$AE$998,20,FALSE)</f>
        <v>#REF!</v>
      </c>
      <c r="L34" s="57" t="e">
        <f>VLOOKUP($M34,PercentFHGoalStats!$A$3:$AE$998,21,FALSE)</f>
        <v>#REF!</v>
      </c>
      <c r="M34" s="53" t="e">
        <f>Fixtures!#REF!</f>
        <v>#REF!</v>
      </c>
      <c r="N34" s="54" t="e">
        <f>Fixtures!#REF!</f>
        <v>#REF!</v>
      </c>
      <c r="O34" s="53" t="e">
        <f>Fixtures!#REF!</f>
        <v>#REF!</v>
      </c>
      <c r="P34" s="57" t="e">
        <f>VLOOKUP($O34,PercentFHGoalStats!$A$3:$AE$998,5,FALSE)</f>
        <v>#REF!</v>
      </c>
      <c r="Q34" s="57" t="e">
        <f>VLOOKUP($O34,PercentFHGoalStats!$A$3:$AE$998,7,FALSE)</f>
        <v>#REF!</v>
      </c>
      <c r="R34" s="57" t="e">
        <f>VLOOKUP($O34,PercentFHGoalStats!$A$3:$AE$998,8,FALSE)</f>
        <v>#REF!</v>
      </c>
      <c r="S34" s="57" t="e">
        <f>VLOOKUP($O34,PercentFHGoalStats!$A$3:$AE$998,10,FALSE)</f>
        <v>#REF!</v>
      </c>
      <c r="T34" s="57" t="e">
        <f>VLOOKUP($O34,PercentFHGoalStats!$A$3:$AE$998,11,FALSE)</f>
        <v>#REF!</v>
      </c>
      <c r="U34" s="57" t="e">
        <f>VLOOKUP($O34,PercentFHGoalStats!$A$3:$AE$998,13,FALSE)</f>
        <v>#REF!</v>
      </c>
      <c r="V34" s="57" t="e">
        <f>VLOOKUP($O34,PercentFHGoalStats!$A$3:$AE$998,14,FALSE)</f>
        <v>#REF!</v>
      </c>
      <c r="W34" s="57" t="e">
        <f>VLOOKUP($O34,PercentFHGoalStats!$A$3:$AE$998,16,FALSE)</f>
        <v>#REF!</v>
      </c>
      <c r="X34" s="57" t="e">
        <f>VLOOKUP($O34,PercentFHGoalStats!$A$3:$AE$998,17,FALSE)</f>
        <v>#REF!</v>
      </c>
      <c r="Y34" s="57" t="e">
        <f>VLOOKUP($O34,PercentFHGoalStats!$A$3:$AE$998,19,FALSE)</f>
        <v>#REF!</v>
      </c>
      <c r="Z34" s="57" t="e">
        <f>VLOOKUP($O34,PercentFHGoalStats!$A$3:$AE$998,20,FALSE)</f>
        <v>#REF!</v>
      </c>
      <c r="AA34" s="57" t="e">
        <f>VLOOKUP($O34,PercentFHGoalStats!$A$3:$AE$998,22,FALSE)</f>
        <v>#REF!</v>
      </c>
    </row>
    <row r="35" spans="1:27" ht="14.4" hidden="1" thickTop="1" x14ac:dyDescent="0.3">
      <c r="A35" s="57" t="e">
        <f>VLOOKUP($M35,PercentFHGoalStats!$A$3:$AE$998,5,FALSE)</f>
        <v>#REF!</v>
      </c>
      <c r="B35" s="57" t="e">
        <f>VLOOKUP($M35,PercentFHGoalStats!$A$3:$AE$998,6,FALSE)</f>
        <v>#REF!</v>
      </c>
      <c r="C35" s="57" t="e">
        <f>VLOOKUP($M35,PercentFHGoalStats!$A$3:$AE$998,8,FALSE)</f>
        <v>#REF!</v>
      </c>
      <c r="D35" s="57" t="e">
        <f>VLOOKUP($M35,PercentFHGoalStats!$A$3:$AE$998,9,FALSE)</f>
        <v>#REF!</v>
      </c>
      <c r="E35" s="57" t="e">
        <f>VLOOKUP($M35,PercentFHGoalStats!$A$3:$AE$998,11,FALSE)</f>
        <v>#REF!</v>
      </c>
      <c r="F35" s="57" t="e">
        <f>VLOOKUP($M35,PercentFHGoalStats!$A$3:$AE$998,12,FALSE)</f>
        <v>#REF!</v>
      </c>
      <c r="G35" s="57" t="e">
        <f>VLOOKUP($M35,PercentFHGoalStats!$A$3:$AE$998,14,FALSE)</f>
        <v>#REF!</v>
      </c>
      <c r="H35" s="57" t="e">
        <f>VLOOKUP($M35,PercentFHGoalStats!$A$3:$AE$998,15,FALSE)</f>
        <v>#REF!</v>
      </c>
      <c r="I35" s="57" t="e">
        <f>VLOOKUP($M35,PercentFHGoalStats!$A$3:$AE$998,17,FALSE)</f>
        <v>#REF!</v>
      </c>
      <c r="J35" s="57" t="e">
        <f>VLOOKUP($M35,PercentFHGoalStats!$A$3:$AE$998,18,FALSE)</f>
        <v>#REF!</v>
      </c>
      <c r="K35" s="57" t="e">
        <f>VLOOKUP($M35,PercentFHGoalStats!$A$3:$AE$998,20,FALSE)</f>
        <v>#REF!</v>
      </c>
      <c r="L35" s="57" t="e">
        <f>VLOOKUP($M35,PercentFHGoalStats!$A$3:$AE$998,21,FALSE)</f>
        <v>#REF!</v>
      </c>
      <c r="M35" s="53" t="e">
        <f>Fixtures!#REF!</f>
        <v>#REF!</v>
      </c>
      <c r="N35" s="54" t="e">
        <f>Fixtures!#REF!</f>
        <v>#REF!</v>
      </c>
      <c r="O35" s="53" t="e">
        <f>Fixtures!#REF!</f>
        <v>#REF!</v>
      </c>
      <c r="P35" s="57" t="e">
        <f>VLOOKUP($O35,PercentFHGoalStats!$A$3:$AE$998,5,FALSE)</f>
        <v>#REF!</v>
      </c>
      <c r="Q35" s="57" t="e">
        <f>VLOOKUP($O35,PercentFHGoalStats!$A$3:$AE$998,7,FALSE)</f>
        <v>#REF!</v>
      </c>
      <c r="R35" s="57" t="e">
        <f>VLOOKUP($O35,PercentFHGoalStats!$A$3:$AE$998,8,FALSE)</f>
        <v>#REF!</v>
      </c>
      <c r="S35" s="57" t="e">
        <f>VLOOKUP($O35,PercentFHGoalStats!$A$3:$AE$998,10,FALSE)</f>
        <v>#REF!</v>
      </c>
      <c r="T35" s="57" t="e">
        <f>VLOOKUP($O35,PercentFHGoalStats!$A$3:$AE$998,11,FALSE)</f>
        <v>#REF!</v>
      </c>
      <c r="U35" s="57" t="e">
        <f>VLOOKUP($O35,PercentFHGoalStats!$A$3:$AE$998,13,FALSE)</f>
        <v>#REF!</v>
      </c>
      <c r="V35" s="57" t="e">
        <f>VLOOKUP($O35,PercentFHGoalStats!$A$3:$AE$998,14,FALSE)</f>
        <v>#REF!</v>
      </c>
      <c r="W35" s="57" t="e">
        <f>VLOOKUP($O35,PercentFHGoalStats!$A$3:$AE$998,16,FALSE)</f>
        <v>#REF!</v>
      </c>
      <c r="X35" s="57" t="e">
        <f>VLOOKUP($O35,PercentFHGoalStats!$A$3:$AE$998,17,FALSE)</f>
        <v>#REF!</v>
      </c>
      <c r="Y35" s="57" t="e">
        <f>VLOOKUP($O35,PercentFHGoalStats!$A$3:$AE$998,19,FALSE)</f>
        <v>#REF!</v>
      </c>
      <c r="Z35" s="57" t="e">
        <f>VLOOKUP($O35,PercentFHGoalStats!$A$3:$AE$998,20,FALSE)</f>
        <v>#REF!</v>
      </c>
      <c r="AA35" s="57" t="e">
        <f>VLOOKUP($O35,PercentFHGoalStats!$A$3:$AE$998,22,FALSE)</f>
        <v>#REF!</v>
      </c>
    </row>
    <row r="36" spans="1:27" ht="14.4" hidden="1" thickTop="1" x14ac:dyDescent="0.3">
      <c r="A36" s="57" t="e">
        <f>VLOOKUP($M36,PercentFHGoalStats!$A$3:$AE$998,5,FALSE)</f>
        <v>#REF!</v>
      </c>
      <c r="B36" s="57" t="e">
        <f>VLOOKUP($M36,PercentFHGoalStats!$A$3:$AE$998,6,FALSE)</f>
        <v>#REF!</v>
      </c>
      <c r="C36" s="57" t="e">
        <f>VLOOKUP($M36,PercentFHGoalStats!$A$3:$AE$998,8,FALSE)</f>
        <v>#REF!</v>
      </c>
      <c r="D36" s="57" t="e">
        <f>VLOOKUP($M36,PercentFHGoalStats!$A$3:$AE$998,9,FALSE)</f>
        <v>#REF!</v>
      </c>
      <c r="E36" s="57" t="e">
        <f>VLOOKUP($M36,PercentFHGoalStats!$A$3:$AE$998,11,FALSE)</f>
        <v>#REF!</v>
      </c>
      <c r="F36" s="57" t="e">
        <f>VLOOKUP($M36,PercentFHGoalStats!$A$3:$AE$998,12,FALSE)</f>
        <v>#REF!</v>
      </c>
      <c r="G36" s="57" t="e">
        <f>VLOOKUP($M36,PercentFHGoalStats!$A$3:$AE$998,14,FALSE)</f>
        <v>#REF!</v>
      </c>
      <c r="H36" s="57" t="e">
        <f>VLOOKUP($M36,PercentFHGoalStats!$A$3:$AE$998,15,FALSE)</f>
        <v>#REF!</v>
      </c>
      <c r="I36" s="57" t="e">
        <f>VLOOKUP($M36,PercentFHGoalStats!$A$3:$AE$998,17,FALSE)</f>
        <v>#REF!</v>
      </c>
      <c r="J36" s="57" t="e">
        <f>VLOOKUP($M36,PercentFHGoalStats!$A$3:$AE$998,18,FALSE)</f>
        <v>#REF!</v>
      </c>
      <c r="K36" s="57" t="e">
        <f>VLOOKUP($M36,PercentFHGoalStats!$A$3:$AE$998,20,FALSE)</f>
        <v>#REF!</v>
      </c>
      <c r="L36" s="57" t="e">
        <f>VLOOKUP($M36,PercentFHGoalStats!$A$3:$AE$998,21,FALSE)</f>
        <v>#REF!</v>
      </c>
      <c r="M36" s="53" t="e">
        <f>Fixtures!#REF!</f>
        <v>#REF!</v>
      </c>
      <c r="N36" s="54" t="e">
        <f>Fixtures!#REF!</f>
        <v>#REF!</v>
      </c>
      <c r="O36" s="53" t="e">
        <f>Fixtures!#REF!</f>
        <v>#REF!</v>
      </c>
      <c r="P36" s="57" t="e">
        <f>VLOOKUP($O36,PercentFHGoalStats!$A$3:$AE$998,5,FALSE)</f>
        <v>#REF!</v>
      </c>
      <c r="Q36" s="57" t="e">
        <f>VLOOKUP($O36,PercentFHGoalStats!$A$3:$AE$998,7,FALSE)</f>
        <v>#REF!</v>
      </c>
      <c r="R36" s="57" t="e">
        <f>VLOOKUP($O36,PercentFHGoalStats!$A$3:$AE$998,8,FALSE)</f>
        <v>#REF!</v>
      </c>
      <c r="S36" s="57" t="e">
        <f>VLOOKUP($O36,PercentFHGoalStats!$A$3:$AE$998,10,FALSE)</f>
        <v>#REF!</v>
      </c>
      <c r="T36" s="57" t="e">
        <f>VLOOKUP($O36,PercentFHGoalStats!$A$3:$AE$998,11,FALSE)</f>
        <v>#REF!</v>
      </c>
      <c r="U36" s="57" t="e">
        <f>VLOOKUP($O36,PercentFHGoalStats!$A$3:$AE$998,13,FALSE)</f>
        <v>#REF!</v>
      </c>
      <c r="V36" s="57" t="e">
        <f>VLOOKUP($O36,PercentFHGoalStats!$A$3:$AE$998,14,FALSE)</f>
        <v>#REF!</v>
      </c>
      <c r="W36" s="57" t="e">
        <f>VLOOKUP($O36,PercentFHGoalStats!$A$3:$AE$998,16,FALSE)</f>
        <v>#REF!</v>
      </c>
      <c r="X36" s="57" t="e">
        <f>VLOOKUP($O36,PercentFHGoalStats!$A$3:$AE$998,17,FALSE)</f>
        <v>#REF!</v>
      </c>
      <c r="Y36" s="57" t="e">
        <f>VLOOKUP($O36,PercentFHGoalStats!$A$3:$AE$998,19,FALSE)</f>
        <v>#REF!</v>
      </c>
      <c r="Z36" s="57" t="e">
        <f>VLOOKUP($O36,PercentFHGoalStats!$A$3:$AE$998,20,FALSE)</f>
        <v>#REF!</v>
      </c>
      <c r="AA36" s="57" t="e">
        <f>VLOOKUP($O36,PercentFHGoalStats!$A$3:$AE$998,22,FALSE)</f>
        <v>#REF!</v>
      </c>
    </row>
    <row r="37" spans="1:27" ht="14.4" hidden="1" thickTop="1" x14ac:dyDescent="0.3">
      <c r="A37" s="57" t="e">
        <f>VLOOKUP($M37,PercentFHGoalStats!$A$3:$AE$998,5,FALSE)</f>
        <v>#REF!</v>
      </c>
      <c r="B37" s="57" t="e">
        <f>VLOOKUP($M37,PercentFHGoalStats!$A$3:$AE$998,6,FALSE)</f>
        <v>#REF!</v>
      </c>
      <c r="C37" s="57" t="e">
        <f>VLOOKUP($M37,PercentFHGoalStats!$A$3:$AE$998,8,FALSE)</f>
        <v>#REF!</v>
      </c>
      <c r="D37" s="57" t="e">
        <f>VLOOKUP($M37,PercentFHGoalStats!$A$3:$AE$998,9,FALSE)</f>
        <v>#REF!</v>
      </c>
      <c r="E37" s="57" t="e">
        <f>VLOOKUP($M37,PercentFHGoalStats!$A$3:$AE$998,11,FALSE)</f>
        <v>#REF!</v>
      </c>
      <c r="F37" s="57" t="e">
        <f>VLOOKUP($M37,PercentFHGoalStats!$A$3:$AE$998,12,FALSE)</f>
        <v>#REF!</v>
      </c>
      <c r="G37" s="57" t="e">
        <f>VLOOKUP($M37,PercentFHGoalStats!$A$3:$AE$998,14,FALSE)</f>
        <v>#REF!</v>
      </c>
      <c r="H37" s="57" t="e">
        <f>VLOOKUP($M37,PercentFHGoalStats!$A$3:$AE$998,15,FALSE)</f>
        <v>#REF!</v>
      </c>
      <c r="I37" s="57" t="e">
        <f>VLOOKUP($M37,PercentFHGoalStats!$A$3:$AE$998,17,FALSE)</f>
        <v>#REF!</v>
      </c>
      <c r="J37" s="57" t="e">
        <f>VLOOKUP($M37,PercentFHGoalStats!$A$3:$AE$998,18,FALSE)</f>
        <v>#REF!</v>
      </c>
      <c r="K37" s="57" t="e">
        <f>VLOOKUP($M37,PercentFHGoalStats!$A$3:$AE$998,20,FALSE)</f>
        <v>#REF!</v>
      </c>
      <c r="L37" s="57" t="e">
        <f>VLOOKUP($M37,PercentFHGoalStats!$A$3:$AE$998,21,FALSE)</f>
        <v>#REF!</v>
      </c>
      <c r="M37" s="53" t="e">
        <f>Fixtures!#REF!</f>
        <v>#REF!</v>
      </c>
      <c r="N37" s="54" t="e">
        <f>Fixtures!#REF!</f>
        <v>#REF!</v>
      </c>
      <c r="O37" s="53" t="e">
        <f>Fixtures!#REF!</f>
        <v>#REF!</v>
      </c>
      <c r="P37" s="57" t="e">
        <f>VLOOKUP($O37,PercentFHGoalStats!$A$3:$AE$998,5,FALSE)</f>
        <v>#REF!</v>
      </c>
      <c r="Q37" s="57" t="e">
        <f>VLOOKUP($O37,PercentFHGoalStats!$A$3:$AE$998,7,FALSE)</f>
        <v>#REF!</v>
      </c>
      <c r="R37" s="57" t="e">
        <f>VLOOKUP($O37,PercentFHGoalStats!$A$3:$AE$998,8,FALSE)</f>
        <v>#REF!</v>
      </c>
      <c r="S37" s="57" t="e">
        <f>VLOOKUP($O37,PercentFHGoalStats!$A$3:$AE$998,10,FALSE)</f>
        <v>#REF!</v>
      </c>
      <c r="T37" s="57" t="e">
        <f>VLOOKUP($O37,PercentFHGoalStats!$A$3:$AE$998,11,FALSE)</f>
        <v>#REF!</v>
      </c>
      <c r="U37" s="57" t="e">
        <f>VLOOKUP($O37,PercentFHGoalStats!$A$3:$AE$998,13,FALSE)</f>
        <v>#REF!</v>
      </c>
      <c r="V37" s="57" t="e">
        <f>VLOOKUP($O37,PercentFHGoalStats!$A$3:$AE$998,14,FALSE)</f>
        <v>#REF!</v>
      </c>
      <c r="W37" s="57" t="e">
        <f>VLOOKUP($O37,PercentFHGoalStats!$A$3:$AE$998,16,FALSE)</f>
        <v>#REF!</v>
      </c>
      <c r="X37" s="57" t="e">
        <f>VLOOKUP($O37,PercentFHGoalStats!$A$3:$AE$998,17,FALSE)</f>
        <v>#REF!</v>
      </c>
      <c r="Y37" s="57" t="e">
        <f>VLOOKUP($O37,PercentFHGoalStats!$A$3:$AE$998,19,FALSE)</f>
        <v>#REF!</v>
      </c>
      <c r="Z37" s="57" t="e">
        <f>VLOOKUP($O37,PercentFHGoalStats!$A$3:$AE$998,20,FALSE)</f>
        <v>#REF!</v>
      </c>
      <c r="AA37" s="57" t="e">
        <f>VLOOKUP($O37,PercentFHGoalStats!$A$3:$AE$998,22,FALSE)</f>
        <v>#REF!</v>
      </c>
    </row>
    <row r="38" spans="1:27" ht="14.4" hidden="1" thickTop="1" x14ac:dyDescent="0.3">
      <c r="A38" s="57" t="e">
        <f>VLOOKUP($M38,PercentFHGoalStats!$A$3:$AE$998,5,FALSE)</f>
        <v>#REF!</v>
      </c>
      <c r="B38" s="57" t="e">
        <f>VLOOKUP($M38,PercentFHGoalStats!$A$3:$AE$998,6,FALSE)</f>
        <v>#REF!</v>
      </c>
      <c r="C38" s="57" t="e">
        <f>VLOOKUP($M38,PercentFHGoalStats!$A$3:$AE$998,8,FALSE)</f>
        <v>#REF!</v>
      </c>
      <c r="D38" s="57" t="e">
        <f>VLOOKUP($M38,PercentFHGoalStats!$A$3:$AE$998,9,FALSE)</f>
        <v>#REF!</v>
      </c>
      <c r="E38" s="57" t="e">
        <f>VLOOKUP($M38,PercentFHGoalStats!$A$3:$AE$998,11,FALSE)</f>
        <v>#REF!</v>
      </c>
      <c r="F38" s="57" t="e">
        <f>VLOOKUP($M38,PercentFHGoalStats!$A$3:$AE$998,12,FALSE)</f>
        <v>#REF!</v>
      </c>
      <c r="G38" s="57" t="e">
        <f>VLOOKUP($M38,PercentFHGoalStats!$A$3:$AE$998,14,FALSE)</f>
        <v>#REF!</v>
      </c>
      <c r="H38" s="57" t="e">
        <f>VLOOKUP($M38,PercentFHGoalStats!$A$3:$AE$998,15,FALSE)</f>
        <v>#REF!</v>
      </c>
      <c r="I38" s="57" t="e">
        <f>VLOOKUP($M38,PercentFHGoalStats!$A$3:$AE$998,17,FALSE)</f>
        <v>#REF!</v>
      </c>
      <c r="J38" s="57" t="e">
        <f>VLOOKUP($M38,PercentFHGoalStats!$A$3:$AE$998,18,FALSE)</f>
        <v>#REF!</v>
      </c>
      <c r="K38" s="57" t="e">
        <f>VLOOKUP($M38,PercentFHGoalStats!$A$3:$AE$998,20,FALSE)</f>
        <v>#REF!</v>
      </c>
      <c r="L38" s="57" t="e">
        <f>VLOOKUP($M38,PercentFHGoalStats!$A$3:$AE$998,21,FALSE)</f>
        <v>#REF!</v>
      </c>
      <c r="M38" s="53" t="e">
        <f>Fixtures!#REF!</f>
        <v>#REF!</v>
      </c>
      <c r="N38" s="54" t="e">
        <f>Fixtures!#REF!</f>
        <v>#REF!</v>
      </c>
      <c r="O38" s="53" t="e">
        <f>Fixtures!#REF!</f>
        <v>#REF!</v>
      </c>
      <c r="P38" s="57" t="e">
        <f>VLOOKUP($O38,PercentFHGoalStats!$A$3:$AE$998,5,FALSE)</f>
        <v>#REF!</v>
      </c>
      <c r="Q38" s="57" t="e">
        <f>VLOOKUP($O38,PercentFHGoalStats!$A$3:$AE$998,7,FALSE)</f>
        <v>#REF!</v>
      </c>
      <c r="R38" s="57" t="e">
        <f>VLOOKUP($O38,PercentFHGoalStats!$A$3:$AE$998,8,FALSE)</f>
        <v>#REF!</v>
      </c>
      <c r="S38" s="57" t="e">
        <f>VLOOKUP($O38,PercentFHGoalStats!$A$3:$AE$998,10,FALSE)</f>
        <v>#REF!</v>
      </c>
      <c r="T38" s="57" t="e">
        <f>VLOOKUP($O38,PercentFHGoalStats!$A$3:$AE$998,11,FALSE)</f>
        <v>#REF!</v>
      </c>
      <c r="U38" s="57" t="e">
        <f>VLOOKUP($O38,PercentFHGoalStats!$A$3:$AE$998,13,FALSE)</f>
        <v>#REF!</v>
      </c>
      <c r="V38" s="57" t="e">
        <f>VLOOKUP($O38,PercentFHGoalStats!$A$3:$AE$998,14,FALSE)</f>
        <v>#REF!</v>
      </c>
      <c r="W38" s="57" t="e">
        <f>VLOOKUP($O38,PercentFHGoalStats!$A$3:$AE$998,16,FALSE)</f>
        <v>#REF!</v>
      </c>
      <c r="X38" s="57" t="e">
        <f>VLOOKUP($O38,PercentFHGoalStats!$A$3:$AE$998,17,FALSE)</f>
        <v>#REF!</v>
      </c>
      <c r="Y38" s="57" t="e">
        <f>VLOOKUP($O38,PercentFHGoalStats!$A$3:$AE$998,19,FALSE)</f>
        <v>#REF!</v>
      </c>
      <c r="Z38" s="57" t="e">
        <f>VLOOKUP($O38,PercentFHGoalStats!$A$3:$AE$998,20,FALSE)</f>
        <v>#REF!</v>
      </c>
      <c r="AA38" s="57" t="e">
        <f>VLOOKUP($O38,PercentFHGoalStats!$A$3:$AE$998,22,FALSE)</f>
        <v>#REF!</v>
      </c>
    </row>
    <row r="39" spans="1:27" ht="14.4" hidden="1" thickTop="1" x14ac:dyDescent="0.3">
      <c r="A39" s="57" t="e">
        <f>VLOOKUP($M39,PercentFHGoalStats!$A$3:$AE$998,5,FALSE)</f>
        <v>#REF!</v>
      </c>
      <c r="B39" s="57" t="e">
        <f>VLOOKUP($M39,PercentFHGoalStats!$A$3:$AE$998,6,FALSE)</f>
        <v>#REF!</v>
      </c>
      <c r="C39" s="57" t="e">
        <f>VLOOKUP($M39,PercentFHGoalStats!$A$3:$AE$998,8,FALSE)</f>
        <v>#REF!</v>
      </c>
      <c r="D39" s="57" t="e">
        <f>VLOOKUP($M39,PercentFHGoalStats!$A$3:$AE$998,9,FALSE)</f>
        <v>#REF!</v>
      </c>
      <c r="E39" s="57" t="e">
        <f>VLOOKUP($M39,PercentFHGoalStats!$A$3:$AE$998,11,FALSE)</f>
        <v>#REF!</v>
      </c>
      <c r="F39" s="57" t="e">
        <f>VLOOKUP($M39,PercentFHGoalStats!$A$3:$AE$998,12,FALSE)</f>
        <v>#REF!</v>
      </c>
      <c r="G39" s="57" t="e">
        <f>VLOOKUP($M39,PercentFHGoalStats!$A$3:$AE$998,14,FALSE)</f>
        <v>#REF!</v>
      </c>
      <c r="H39" s="57" t="e">
        <f>VLOOKUP($M39,PercentFHGoalStats!$A$3:$AE$998,15,FALSE)</f>
        <v>#REF!</v>
      </c>
      <c r="I39" s="57" t="e">
        <f>VLOOKUP($M39,PercentFHGoalStats!$A$3:$AE$998,17,FALSE)</f>
        <v>#REF!</v>
      </c>
      <c r="J39" s="57" t="e">
        <f>VLOOKUP($M39,PercentFHGoalStats!$A$3:$AE$998,18,FALSE)</f>
        <v>#REF!</v>
      </c>
      <c r="K39" s="57" t="e">
        <f>VLOOKUP($M39,PercentFHGoalStats!$A$3:$AE$998,20,FALSE)</f>
        <v>#REF!</v>
      </c>
      <c r="L39" s="57" t="e">
        <f>VLOOKUP($M39,PercentFHGoalStats!$A$3:$AE$998,21,FALSE)</f>
        <v>#REF!</v>
      </c>
      <c r="M39" s="53" t="e">
        <f>Fixtures!#REF!</f>
        <v>#REF!</v>
      </c>
      <c r="N39" s="54" t="e">
        <f>Fixtures!#REF!</f>
        <v>#REF!</v>
      </c>
      <c r="O39" s="53" t="e">
        <f>Fixtures!#REF!</f>
        <v>#REF!</v>
      </c>
      <c r="P39" s="57" t="e">
        <f>VLOOKUP($O39,PercentFHGoalStats!$A$3:$AE$998,5,FALSE)</f>
        <v>#REF!</v>
      </c>
      <c r="Q39" s="57" t="e">
        <f>VLOOKUP($O39,PercentFHGoalStats!$A$3:$AE$998,7,FALSE)</f>
        <v>#REF!</v>
      </c>
      <c r="R39" s="57" t="e">
        <f>VLOOKUP($O39,PercentFHGoalStats!$A$3:$AE$998,8,FALSE)</f>
        <v>#REF!</v>
      </c>
      <c r="S39" s="57" t="e">
        <f>VLOOKUP($O39,PercentFHGoalStats!$A$3:$AE$998,10,FALSE)</f>
        <v>#REF!</v>
      </c>
      <c r="T39" s="57" t="e">
        <f>VLOOKUP($O39,PercentFHGoalStats!$A$3:$AE$998,11,FALSE)</f>
        <v>#REF!</v>
      </c>
      <c r="U39" s="57" t="e">
        <f>VLOOKUP($O39,PercentFHGoalStats!$A$3:$AE$998,13,FALSE)</f>
        <v>#REF!</v>
      </c>
      <c r="V39" s="57" t="e">
        <f>VLOOKUP($O39,PercentFHGoalStats!$A$3:$AE$998,14,FALSE)</f>
        <v>#REF!</v>
      </c>
      <c r="W39" s="57" t="e">
        <f>VLOOKUP($O39,PercentFHGoalStats!$A$3:$AE$998,16,FALSE)</f>
        <v>#REF!</v>
      </c>
      <c r="X39" s="57" t="e">
        <f>VLOOKUP($O39,PercentFHGoalStats!$A$3:$AE$998,17,FALSE)</f>
        <v>#REF!</v>
      </c>
      <c r="Y39" s="57" t="e">
        <f>VLOOKUP($O39,PercentFHGoalStats!$A$3:$AE$998,19,FALSE)</f>
        <v>#REF!</v>
      </c>
      <c r="Z39" s="57" t="e">
        <f>VLOOKUP($O39,PercentFHGoalStats!$A$3:$AE$998,20,FALSE)</f>
        <v>#REF!</v>
      </c>
      <c r="AA39" s="57" t="e">
        <f>VLOOKUP($O39,PercentFHGoalStats!$A$3:$AE$998,22,FALSE)</f>
        <v>#REF!</v>
      </c>
    </row>
    <row r="40" spans="1:27" ht="14.4" hidden="1" thickTop="1" x14ac:dyDescent="0.3">
      <c r="A40" s="57" t="e">
        <f>VLOOKUP($M40,PercentFHGoalStats!$A$3:$AE$998,5,FALSE)</f>
        <v>#REF!</v>
      </c>
      <c r="B40" s="57" t="e">
        <f>VLOOKUP($M40,PercentFHGoalStats!$A$3:$AE$998,6,FALSE)</f>
        <v>#REF!</v>
      </c>
      <c r="C40" s="57" t="e">
        <f>VLOOKUP($M40,PercentFHGoalStats!$A$3:$AE$998,8,FALSE)</f>
        <v>#REF!</v>
      </c>
      <c r="D40" s="57" t="e">
        <f>VLOOKUP($M40,PercentFHGoalStats!$A$3:$AE$998,9,FALSE)</f>
        <v>#REF!</v>
      </c>
      <c r="E40" s="57" t="e">
        <f>VLOOKUP($M40,PercentFHGoalStats!$A$3:$AE$998,11,FALSE)</f>
        <v>#REF!</v>
      </c>
      <c r="F40" s="57" t="e">
        <f>VLOOKUP($M40,PercentFHGoalStats!$A$3:$AE$998,12,FALSE)</f>
        <v>#REF!</v>
      </c>
      <c r="G40" s="57" t="e">
        <f>VLOOKUP($M40,PercentFHGoalStats!$A$3:$AE$998,14,FALSE)</f>
        <v>#REF!</v>
      </c>
      <c r="H40" s="57" t="e">
        <f>VLOOKUP($M40,PercentFHGoalStats!$A$3:$AE$998,15,FALSE)</f>
        <v>#REF!</v>
      </c>
      <c r="I40" s="57" t="e">
        <f>VLOOKUP($M40,PercentFHGoalStats!$A$3:$AE$998,17,FALSE)</f>
        <v>#REF!</v>
      </c>
      <c r="J40" s="57" t="e">
        <f>VLOOKUP($M40,PercentFHGoalStats!$A$3:$AE$998,18,FALSE)</f>
        <v>#REF!</v>
      </c>
      <c r="K40" s="57" t="e">
        <f>VLOOKUP($M40,PercentFHGoalStats!$A$3:$AE$998,20,FALSE)</f>
        <v>#REF!</v>
      </c>
      <c r="L40" s="57" t="e">
        <f>VLOOKUP($M40,PercentFHGoalStats!$A$3:$AE$998,21,FALSE)</f>
        <v>#REF!</v>
      </c>
      <c r="M40" s="53" t="e">
        <f>Fixtures!#REF!</f>
        <v>#REF!</v>
      </c>
      <c r="N40" s="54" t="e">
        <f>Fixtures!#REF!</f>
        <v>#REF!</v>
      </c>
      <c r="O40" s="53" t="e">
        <f>Fixtures!#REF!</f>
        <v>#REF!</v>
      </c>
      <c r="P40" s="57" t="e">
        <f>VLOOKUP($O40,PercentFHGoalStats!$A$3:$AE$998,5,FALSE)</f>
        <v>#REF!</v>
      </c>
      <c r="Q40" s="57" t="e">
        <f>VLOOKUP($O40,PercentFHGoalStats!$A$3:$AE$998,7,FALSE)</f>
        <v>#REF!</v>
      </c>
      <c r="R40" s="57" t="e">
        <f>VLOOKUP($O40,PercentFHGoalStats!$A$3:$AE$998,8,FALSE)</f>
        <v>#REF!</v>
      </c>
      <c r="S40" s="57" t="e">
        <f>VLOOKUP($O40,PercentFHGoalStats!$A$3:$AE$998,10,FALSE)</f>
        <v>#REF!</v>
      </c>
      <c r="T40" s="57" t="e">
        <f>VLOOKUP($O40,PercentFHGoalStats!$A$3:$AE$998,11,FALSE)</f>
        <v>#REF!</v>
      </c>
      <c r="U40" s="57" t="e">
        <f>VLOOKUP($O40,PercentFHGoalStats!$A$3:$AE$998,13,FALSE)</f>
        <v>#REF!</v>
      </c>
      <c r="V40" s="57" t="e">
        <f>VLOOKUP($O40,PercentFHGoalStats!$A$3:$AE$998,14,FALSE)</f>
        <v>#REF!</v>
      </c>
      <c r="W40" s="57" t="e">
        <f>VLOOKUP($O40,PercentFHGoalStats!$A$3:$AE$998,16,FALSE)</f>
        <v>#REF!</v>
      </c>
      <c r="X40" s="57" t="e">
        <f>VLOOKUP($O40,PercentFHGoalStats!$A$3:$AE$998,17,FALSE)</f>
        <v>#REF!</v>
      </c>
      <c r="Y40" s="57" t="e">
        <f>VLOOKUP($O40,PercentFHGoalStats!$A$3:$AE$998,19,FALSE)</f>
        <v>#REF!</v>
      </c>
      <c r="Z40" s="57" t="e">
        <f>VLOOKUP($O40,PercentFHGoalStats!$A$3:$AE$998,20,FALSE)</f>
        <v>#REF!</v>
      </c>
      <c r="AA40" s="57" t="e">
        <f>VLOOKUP($O40,PercentFHGoalStats!$A$3:$AE$998,22,FALSE)</f>
        <v>#REF!</v>
      </c>
    </row>
    <row r="41" spans="1:27" ht="14.4" hidden="1" thickTop="1" x14ac:dyDescent="0.3">
      <c r="A41" s="57" t="e">
        <f>VLOOKUP($M41,PercentFHGoalStats!$A$3:$AE$998,5,FALSE)</f>
        <v>#REF!</v>
      </c>
      <c r="B41" s="57" t="e">
        <f>VLOOKUP($M41,PercentFHGoalStats!$A$3:$AE$998,6,FALSE)</f>
        <v>#REF!</v>
      </c>
      <c r="C41" s="57" t="e">
        <f>VLOOKUP($M41,PercentFHGoalStats!$A$3:$AE$998,8,FALSE)</f>
        <v>#REF!</v>
      </c>
      <c r="D41" s="57" t="e">
        <f>VLOOKUP($M41,PercentFHGoalStats!$A$3:$AE$998,9,FALSE)</f>
        <v>#REF!</v>
      </c>
      <c r="E41" s="57" t="e">
        <f>VLOOKUP($M41,PercentFHGoalStats!$A$3:$AE$998,11,FALSE)</f>
        <v>#REF!</v>
      </c>
      <c r="F41" s="57" t="e">
        <f>VLOOKUP($M41,PercentFHGoalStats!$A$3:$AE$998,12,FALSE)</f>
        <v>#REF!</v>
      </c>
      <c r="G41" s="57" t="e">
        <f>VLOOKUP($M41,PercentFHGoalStats!$A$3:$AE$998,14,FALSE)</f>
        <v>#REF!</v>
      </c>
      <c r="H41" s="57" t="e">
        <f>VLOOKUP($M41,PercentFHGoalStats!$A$3:$AE$998,15,FALSE)</f>
        <v>#REF!</v>
      </c>
      <c r="I41" s="57" t="e">
        <f>VLOOKUP($M41,PercentFHGoalStats!$A$3:$AE$998,17,FALSE)</f>
        <v>#REF!</v>
      </c>
      <c r="J41" s="57" t="e">
        <f>VLOOKUP($M41,PercentFHGoalStats!$A$3:$AE$998,18,FALSE)</f>
        <v>#REF!</v>
      </c>
      <c r="K41" s="57" t="e">
        <f>VLOOKUP($M41,PercentFHGoalStats!$A$3:$AE$998,20,FALSE)</f>
        <v>#REF!</v>
      </c>
      <c r="L41" s="57" t="e">
        <f>VLOOKUP($M41,PercentFHGoalStats!$A$3:$AE$998,21,FALSE)</f>
        <v>#REF!</v>
      </c>
      <c r="M41" s="53" t="e">
        <f>Fixtures!#REF!</f>
        <v>#REF!</v>
      </c>
      <c r="N41" s="54" t="e">
        <f>Fixtures!#REF!</f>
        <v>#REF!</v>
      </c>
      <c r="O41" s="53" t="e">
        <f>Fixtures!#REF!</f>
        <v>#REF!</v>
      </c>
      <c r="P41" s="57" t="e">
        <f>VLOOKUP($O41,PercentFHGoalStats!$A$3:$AE$998,5,FALSE)</f>
        <v>#REF!</v>
      </c>
      <c r="Q41" s="57" t="e">
        <f>VLOOKUP($O41,PercentFHGoalStats!$A$3:$AE$998,7,FALSE)</f>
        <v>#REF!</v>
      </c>
      <c r="R41" s="57" t="e">
        <f>VLOOKUP($O41,PercentFHGoalStats!$A$3:$AE$998,8,FALSE)</f>
        <v>#REF!</v>
      </c>
      <c r="S41" s="57" t="e">
        <f>VLOOKUP($O41,PercentFHGoalStats!$A$3:$AE$998,10,FALSE)</f>
        <v>#REF!</v>
      </c>
      <c r="T41" s="57" t="e">
        <f>VLOOKUP($O41,PercentFHGoalStats!$A$3:$AE$998,11,FALSE)</f>
        <v>#REF!</v>
      </c>
      <c r="U41" s="57" t="e">
        <f>VLOOKUP($O41,PercentFHGoalStats!$A$3:$AE$998,13,FALSE)</f>
        <v>#REF!</v>
      </c>
      <c r="V41" s="57" t="e">
        <f>VLOOKUP($O41,PercentFHGoalStats!$A$3:$AE$998,14,FALSE)</f>
        <v>#REF!</v>
      </c>
      <c r="W41" s="57" t="e">
        <f>VLOOKUP($O41,PercentFHGoalStats!$A$3:$AE$998,16,FALSE)</f>
        <v>#REF!</v>
      </c>
      <c r="X41" s="57" t="e">
        <f>VLOOKUP($O41,PercentFHGoalStats!$A$3:$AE$998,17,FALSE)</f>
        <v>#REF!</v>
      </c>
      <c r="Y41" s="57" t="e">
        <f>VLOOKUP($O41,PercentFHGoalStats!$A$3:$AE$998,19,FALSE)</f>
        <v>#REF!</v>
      </c>
      <c r="Z41" s="57" t="e">
        <f>VLOOKUP($O41,PercentFHGoalStats!$A$3:$AE$998,20,FALSE)</f>
        <v>#REF!</v>
      </c>
      <c r="AA41" s="57" t="e">
        <f>VLOOKUP($O41,PercentFHGoalStats!$A$3:$AE$998,22,FALSE)</f>
        <v>#REF!</v>
      </c>
    </row>
    <row r="42" spans="1:27" ht="14.4" hidden="1" thickTop="1" x14ac:dyDescent="0.3">
      <c r="A42" s="57" t="e">
        <f>VLOOKUP($M42,PercentFHGoalStats!$A$3:$AE$998,5,FALSE)</f>
        <v>#REF!</v>
      </c>
      <c r="B42" s="57" t="e">
        <f>VLOOKUP($M42,PercentFHGoalStats!$A$3:$AE$998,6,FALSE)</f>
        <v>#REF!</v>
      </c>
      <c r="C42" s="57" t="e">
        <f>VLOOKUP($M42,PercentFHGoalStats!$A$3:$AE$998,8,FALSE)</f>
        <v>#REF!</v>
      </c>
      <c r="D42" s="57" t="e">
        <f>VLOOKUP($M42,PercentFHGoalStats!$A$3:$AE$998,9,FALSE)</f>
        <v>#REF!</v>
      </c>
      <c r="E42" s="57" t="e">
        <f>VLOOKUP($M42,PercentFHGoalStats!$A$3:$AE$998,11,FALSE)</f>
        <v>#REF!</v>
      </c>
      <c r="F42" s="57" t="e">
        <f>VLOOKUP($M42,PercentFHGoalStats!$A$3:$AE$998,12,FALSE)</f>
        <v>#REF!</v>
      </c>
      <c r="G42" s="57" t="e">
        <f>VLOOKUP($M42,PercentFHGoalStats!$A$3:$AE$998,14,FALSE)</f>
        <v>#REF!</v>
      </c>
      <c r="H42" s="57" t="e">
        <f>VLOOKUP($M42,PercentFHGoalStats!$A$3:$AE$998,15,FALSE)</f>
        <v>#REF!</v>
      </c>
      <c r="I42" s="57" t="e">
        <f>VLOOKUP($M42,PercentFHGoalStats!$A$3:$AE$998,17,FALSE)</f>
        <v>#REF!</v>
      </c>
      <c r="J42" s="57" t="e">
        <f>VLOOKUP($M42,PercentFHGoalStats!$A$3:$AE$998,18,FALSE)</f>
        <v>#REF!</v>
      </c>
      <c r="K42" s="57" t="e">
        <f>VLOOKUP($M42,PercentFHGoalStats!$A$3:$AE$998,20,FALSE)</f>
        <v>#REF!</v>
      </c>
      <c r="L42" s="57" t="e">
        <f>VLOOKUP($M42,PercentFHGoalStats!$A$3:$AE$998,21,FALSE)</f>
        <v>#REF!</v>
      </c>
      <c r="M42" s="53" t="e">
        <f>Fixtures!#REF!</f>
        <v>#REF!</v>
      </c>
      <c r="N42" s="54" t="e">
        <f>Fixtures!#REF!</f>
        <v>#REF!</v>
      </c>
      <c r="O42" s="53" t="e">
        <f>Fixtures!#REF!</f>
        <v>#REF!</v>
      </c>
      <c r="P42" s="57" t="e">
        <f>VLOOKUP($O42,PercentFHGoalStats!$A$3:$AE$998,5,FALSE)</f>
        <v>#REF!</v>
      </c>
      <c r="Q42" s="57" t="e">
        <f>VLOOKUP($O42,PercentFHGoalStats!$A$3:$AE$998,7,FALSE)</f>
        <v>#REF!</v>
      </c>
      <c r="R42" s="57" t="e">
        <f>VLOOKUP($O42,PercentFHGoalStats!$A$3:$AE$998,8,FALSE)</f>
        <v>#REF!</v>
      </c>
      <c r="S42" s="57" t="e">
        <f>VLOOKUP($O42,PercentFHGoalStats!$A$3:$AE$998,10,FALSE)</f>
        <v>#REF!</v>
      </c>
      <c r="T42" s="57" t="e">
        <f>VLOOKUP($O42,PercentFHGoalStats!$A$3:$AE$998,11,FALSE)</f>
        <v>#REF!</v>
      </c>
      <c r="U42" s="57" t="e">
        <f>VLOOKUP($O42,PercentFHGoalStats!$A$3:$AE$998,13,FALSE)</f>
        <v>#REF!</v>
      </c>
      <c r="V42" s="57" t="e">
        <f>VLOOKUP($O42,PercentFHGoalStats!$A$3:$AE$998,14,FALSE)</f>
        <v>#REF!</v>
      </c>
      <c r="W42" s="57" t="e">
        <f>VLOOKUP($O42,PercentFHGoalStats!$A$3:$AE$998,16,FALSE)</f>
        <v>#REF!</v>
      </c>
      <c r="X42" s="57" t="e">
        <f>VLOOKUP($O42,PercentFHGoalStats!$A$3:$AE$998,17,FALSE)</f>
        <v>#REF!</v>
      </c>
      <c r="Y42" s="57" t="e">
        <f>VLOOKUP($O42,PercentFHGoalStats!$A$3:$AE$998,19,FALSE)</f>
        <v>#REF!</v>
      </c>
      <c r="Z42" s="57" t="e">
        <f>VLOOKUP($O42,PercentFHGoalStats!$A$3:$AE$998,20,FALSE)</f>
        <v>#REF!</v>
      </c>
      <c r="AA42" s="57" t="e">
        <f>VLOOKUP($O42,PercentFHGoalStats!$A$3:$AE$998,22,FALSE)</f>
        <v>#REF!</v>
      </c>
    </row>
    <row r="43" spans="1:27" ht="14.4" hidden="1" thickTop="1" x14ac:dyDescent="0.3">
      <c r="A43" s="57" t="e">
        <f>VLOOKUP($M43,PercentFHGoalStats!$A$3:$AE$998,5,FALSE)</f>
        <v>#REF!</v>
      </c>
      <c r="B43" s="57" t="e">
        <f>VLOOKUP($M43,PercentFHGoalStats!$A$3:$AE$998,6,FALSE)</f>
        <v>#REF!</v>
      </c>
      <c r="C43" s="57" t="e">
        <f>VLOOKUP($M43,PercentFHGoalStats!$A$3:$AE$998,8,FALSE)</f>
        <v>#REF!</v>
      </c>
      <c r="D43" s="57" t="e">
        <f>VLOOKUP($M43,PercentFHGoalStats!$A$3:$AE$998,9,FALSE)</f>
        <v>#REF!</v>
      </c>
      <c r="E43" s="57" t="e">
        <f>VLOOKUP($M43,PercentFHGoalStats!$A$3:$AE$998,11,FALSE)</f>
        <v>#REF!</v>
      </c>
      <c r="F43" s="57" t="e">
        <f>VLOOKUP($M43,PercentFHGoalStats!$A$3:$AE$998,12,FALSE)</f>
        <v>#REF!</v>
      </c>
      <c r="G43" s="57" t="e">
        <f>VLOOKUP($M43,PercentFHGoalStats!$A$3:$AE$998,14,FALSE)</f>
        <v>#REF!</v>
      </c>
      <c r="H43" s="57" t="e">
        <f>VLOOKUP($M43,PercentFHGoalStats!$A$3:$AE$998,15,FALSE)</f>
        <v>#REF!</v>
      </c>
      <c r="I43" s="57" t="e">
        <f>VLOOKUP($M43,PercentFHGoalStats!$A$3:$AE$998,17,FALSE)</f>
        <v>#REF!</v>
      </c>
      <c r="J43" s="57" t="e">
        <f>VLOOKUP($M43,PercentFHGoalStats!$A$3:$AE$998,18,FALSE)</f>
        <v>#REF!</v>
      </c>
      <c r="K43" s="57" t="e">
        <f>VLOOKUP($M43,PercentFHGoalStats!$A$3:$AE$998,20,FALSE)</f>
        <v>#REF!</v>
      </c>
      <c r="L43" s="57" t="e">
        <f>VLOOKUP($M43,PercentFHGoalStats!$A$3:$AE$998,21,FALSE)</f>
        <v>#REF!</v>
      </c>
      <c r="M43" s="53" t="e">
        <f>Fixtures!#REF!</f>
        <v>#REF!</v>
      </c>
      <c r="N43" s="54" t="e">
        <f>Fixtures!#REF!</f>
        <v>#REF!</v>
      </c>
      <c r="O43" s="53" t="e">
        <f>Fixtures!#REF!</f>
        <v>#REF!</v>
      </c>
      <c r="P43" s="57" t="e">
        <f>VLOOKUP($O43,PercentFHGoalStats!$A$3:$AE$998,5,FALSE)</f>
        <v>#REF!</v>
      </c>
      <c r="Q43" s="57" t="e">
        <f>VLOOKUP($O43,PercentFHGoalStats!$A$3:$AE$998,7,FALSE)</f>
        <v>#REF!</v>
      </c>
      <c r="R43" s="57" t="e">
        <f>VLOOKUP($O43,PercentFHGoalStats!$A$3:$AE$998,8,FALSE)</f>
        <v>#REF!</v>
      </c>
      <c r="S43" s="57" t="e">
        <f>VLOOKUP($O43,PercentFHGoalStats!$A$3:$AE$998,10,FALSE)</f>
        <v>#REF!</v>
      </c>
      <c r="T43" s="57" t="e">
        <f>VLOOKUP($O43,PercentFHGoalStats!$A$3:$AE$998,11,FALSE)</f>
        <v>#REF!</v>
      </c>
      <c r="U43" s="57" t="e">
        <f>VLOOKUP($O43,PercentFHGoalStats!$A$3:$AE$998,13,FALSE)</f>
        <v>#REF!</v>
      </c>
      <c r="V43" s="57" t="e">
        <f>VLOOKUP($O43,PercentFHGoalStats!$A$3:$AE$998,14,FALSE)</f>
        <v>#REF!</v>
      </c>
      <c r="W43" s="57" t="e">
        <f>VLOOKUP($O43,PercentFHGoalStats!$A$3:$AE$998,16,FALSE)</f>
        <v>#REF!</v>
      </c>
      <c r="X43" s="57" t="e">
        <f>VLOOKUP($O43,PercentFHGoalStats!$A$3:$AE$998,17,FALSE)</f>
        <v>#REF!</v>
      </c>
      <c r="Y43" s="57" t="e">
        <f>VLOOKUP($O43,PercentFHGoalStats!$A$3:$AE$998,19,FALSE)</f>
        <v>#REF!</v>
      </c>
      <c r="Z43" s="57" t="e">
        <f>VLOOKUP($O43,PercentFHGoalStats!$A$3:$AE$998,20,FALSE)</f>
        <v>#REF!</v>
      </c>
      <c r="AA43" s="57" t="e">
        <f>VLOOKUP($O43,PercentFHGoalStats!$A$3:$AE$998,22,FALSE)</f>
        <v>#REF!</v>
      </c>
    </row>
    <row r="44" spans="1:27" ht="14.4" hidden="1" thickTop="1" x14ac:dyDescent="0.3">
      <c r="A44" s="57" t="e">
        <f>VLOOKUP($M44,PercentFHGoalStats!$A$3:$AE$998,5,FALSE)</f>
        <v>#REF!</v>
      </c>
      <c r="B44" s="57" t="e">
        <f>VLOOKUP($M44,PercentFHGoalStats!$A$3:$AE$998,6,FALSE)</f>
        <v>#REF!</v>
      </c>
      <c r="C44" s="57" t="e">
        <f>VLOOKUP($M44,PercentFHGoalStats!$A$3:$AE$998,8,FALSE)</f>
        <v>#REF!</v>
      </c>
      <c r="D44" s="57" t="e">
        <f>VLOOKUP($M44,PercentFHGoalStats!$A$3:$AE$998,9,FALSE)</f>
        <v>#REF!</v>
      </c>
      <c r="E44" s="57" t="e">
        <f>VLOOKUP($M44,PercentFHGoalStats!$A$3:$AE$998,11,FALSE)</f>
        <v>#REF!</v>
      </c>
      <c r="F44" s="57" t="e">
        <f>VLOOKUP($M44,PercentFHGoalStats!$A$3:$AE$998,12,FALSE)</f>
        <v>#REF!</v>
      </c>
      <c r="G44" s="57" t="e">
        <f>VLOOKUP($M44,PercentFHGoalStats!$A$3:$AE$998,14,FALSE)</f>
        <v>#REF!</v>
      </c>
      <c r="H44" s="57" t="e">
        <f>VLOOKUP($M44,PercentFHGoalStats!$A$3:$AE$998,15,FALSE)</f>
        <v>#REF!</v>
      </c>
      <c r="I44" s="57" t="e">
        <f>VLOOKUP($M44,PercentFHGoalStats!$A$3:$AE$998,17,FALSE)</f>
        <v>#REF!</v>
      </c>
      <c r="J44" s="57" t="e">
        <f>VLOOKUP($M44,PercentFHGoalStats!$A$3:$AE$998,18,FALSE)</f>
        <v>#REF!</v>
      </c>
      <c r="K44" s="57" t="e">
        <f>VLOOKUP($M44,PercentFHGoalStats!$A$3:$AE$998,20,FALSE)</f>
        <v>#REF!</v>
      </c>
      <c r="L44" s="57" t="e">
        <f>VLOOKUP($M44,PercentFHGoalStats!$A$3:$AE$998,21,FALSE)</f>
        <v>#REF!</v>
      </c>
      <c r="M44" s="53" t="e">
        <f>Fixtures!#REF!</f>
        <v>#REF!</v>
      </c>
      <c r="N44" s="54" t="e">
        <f>Fixtures!#REF!</f>
        <v>#REF!</v>
      </c>
      <c r="O44" s="53" t="e">
        <f>Fixtures!#REF!</f>
        <v>#REF!</v>
      </c>
      <c r="P44" s="57" t="e">
        <f>VLOOKUP($O44,PercentFHGoalStats!$A$3:$AE$998,5,FALSE)</f>
        <v>#REF!</v>
      </c>
      <c r="Q44" s="57" t="e">
        <f>VLOOKUP($O44,PercentFHGoalStats!$A$3:$AE$998,7,FALSE)</f>
        <v>#REF!</v>
      </c>
      <c r="R44" s="57" t="e">
        <f>VLOOKUP($O44,PercentFHGoalStats!$A$3:$AE$998,8,FALSE)</f>
        <v>#REF!</v>
      </c>
      <c r="S44" s="57" t="e">
        <f>VLOOKUP($O44,PercentFHGoalStats!$A$3:$AE$998,10,FALSE)</f>
        <v>#REF!</v>
      </c>
      <c r="T44" s="57" t="e">
        <f>VLOOKUP($O44,PercentFHGoalStats!$A$3:$AE$998,11,FALSE)</f>
        <v>#REF!</v>
      </c>
      <c r="U44" s="57" t="e">
        <f>VLOOKUP($O44,PercentFHGoalStats!$A$3:$AE$998,13,FALSE)</f>
        <v>#REF!</v>
      </c>
      <c r="V44" s="57" t="e">
        <f>VLOOKUP($O44,PercentFHGoalStats!$A$3:$AE$998,14,FALSE)</f>
        <v>#REF!</v>
      </c>
      <c r="W44" s="57" t="e">
        <f>VLOOKUP($O44,PercentFHGoalStats!$A$3:$AE$998,16,FALSE)</f>
        <v>#REF!</v>
      </c>
      <c r="X44" s="57" t="e">
        <f>VLOOKUP($O44,PercentFHGoalStats!$A$3:$AE$998,17,FALSE)</f>
        <v>#REF!</v>
      </c>
      <c r="Y44" s="57" t="e">
        <f>VLOOKUP($O44,PercentFHGoalStats!$A$3:$AE$998,19,FALSE)</f>
        <v>#REF!</v>
      </c>
      <c r="Z44" s="57" t="e">
        <f>VLOOKUP($O44,PercentFHGoalStats!$A$3:$AE$998,20,FALSE)</f>
        <v>#REF!</v>
      </c>
      <c r="AA44" s="57" t="e">
        <f>VLOOKUP($O44,PercentFHGoalStats!$A$3:$AE$998,22,FALSE)</f>
        <v>#REF!</v>
      </c>
    </row>
    <row r="45" spans="1:27" ht="14.4" hidden="1" thickTop="1" x14ac:dyDescent="0.3">
      <c r="A45" s="57" t="e">
        <f>VLOOKUP($M45,PercentFHGoalStats!$A$3:$AE$998,5,FALSE)</f>
        <v>#REF!</v>
      </c>
      <c r="B45" s="57" t="e">
        <f>VLOOKUP($M45,PercentFHGoalStats!$A$3:$AE$998,6,FALSE)</f>
        <v>#REF!</v>
      </c>
      <c r="C45" s="57" t="e">
        <f>VLOOKUP($M45,PercentFHGoalStats!$A$3:$AE$998,8,FALSE)</f>
        <v>#REF!</v>
      </c>
      <c r="D45" s="57" t="e">
        <f>VLOOKUP($M45,PercentFHGoalStats!$A$3:$AE$998,9,FALSE)</f>
        <v>#REF!</v>
      </c>
      <c r="E45" s="57" t="e">
        <f>VLOOKUP($M45,PercentFHGoalStats!$A$3:$AE$998,11,FALSE)</f>
        <v>#REF!</v>
      </c>
      <c r="F45" s="57" t="e">
        <f>VLOOKUP($M45,PercentFHGoalStats!$A$3:$AE$998,12,FALSE)</f>
        <v>#REF!</v>
      </c>
      <c r="G45" s="57" t="e">
        <f>VLOOKUP($M45,PercentFHGoalStats!$A$3:$AE$998,14,FALSE)</f>
        <v>#REF!</v>
      </c>
      <c r="H45" s="57" t="e">
        <f>VLOOKUP($M45,PercentFHGoalStats!$A$3:$AE$998,15,FALSE)</f>
        <v>#REF!</v>
      </c>
      <c r="I45" s="57" t="e">
        <f>VLOOKUP($M45,PercentFHGoalStats!$A$3:$AE$998,17,FALSE)</f>
        <v>#REF!</v>
      </c>
      <c r="J45" s="57" t="e">
        <f>VLOOKUP($M45,PercentFHGoalStats!$A$3:$AE$998,18,FALSE)</f>
        <v>#REF!</v>
      </c>
      <c r="K45" s="57" t="e">
        <f>VLOOKUP($M45,PercentFHGoalStats!$A$3:$AE$998,20,FALSE)</f>
        <v>#REF!</v>
      </c>
      <c r="L45" s="57" t="e">
        <f>VLOOKUP($M45,PercentFHGoalStats!$A$3:$AE$998,21,FALSE)</f>
        <v>#REF!</v>
      </c>
      <c r="M45" s="53" t="e">
        <f>Fixtures!#REF!</f>
        <v>#REF!</v>
      </c>
      <c r="N45" s="54" t="e">
        <f>Fixtures!#REF!</f>
        <v>#REF!</v>
      </c>
      <c r="O45" s="53" t="e">
        <f>Fixtures!#REF!</f>
        <v>#REF!</v>
      </c>
      <c r="P45" s="57" t="e">
        <f>VLOOKUP($O45,PercentFHGoalStats!$A$3:$AE$998,5,FALSE)</f>
        <v>#REF!</v>
      </c>
      <c r="Q45" s="57" t="e">
        <f>VLOOKUP($O45,PercentFHGoalStats!$A$3:$AE$998,7,FALSE)</f>
        <v>#REF!</v>
      </c>
      <c r="R45" s="57" t="e">
        <f>VLOOKUP($O45,PercentFHGoalStats!$A$3:$AE$998,8,FALSE)</f>
        <v>#REF!</v>
      </c>
      <c r="S45" s="57" t="e">
        <f>VLOOKUP($O45,PercentFHGoalStats!$A$3:$AE$998,10,FALSE)</f>
        <v>#REF!</v>
      </c>
      <c r="T45" s="57" t="e">
        <f>VLOOKUP($O45,PercentFHGoalStats!$A$3:$AE$998,11,FALSE)</f>
        <v>#REF!</v>
      </c>
      <c r="U45" s="57" t="e">
        <f>VLOOKUP($O45,PercentFHGoalStats!$A$3:$AE$998,13,FALSE)</f>
        <v>#REF!</v>
      </c>
      <c r="V45" s="57" t="e">
        <f>VLOOKUP($O45,PercentFHGoalStats!$A$3:$AE$998,14,FALSE)</f>
        <v>#REF!</v>
      </c>
      <c r="W45" s="57" t="e">
        <f>VLOOKUP($O45,PercentFHGoalStats!$A$3:$AE$998,16,FALSE)</f>
        <v>#REF!</v>
      </c>
      <c r="X45" s="57" t="e">
        <f>VLOOKUP($O45,PercentFHGoalStats!$A$3:$AE$998,17,FALSE)</f>
        <v>#REF!</v>
      </c>
      <c r="Y45" s="57" t="e">
        <f>VLOOKUP($O45,PercentFHGoalStats!$A$3:$AE$998,19,FALSE)</f>
        <v>#REF!</v>
      </c>
      <c r="Z45" s="57" t="e">
        <f>VLOOKUP($O45,PercentFHGoalStats!$A$3:$AE$998,20,FALSE)</f>
        <v>#REF!</v>
      </c>
      <c r="AA45" s="57" t="e">
        <f>VLOOKUP($O45,PercentFHGoalStats!$A$3:$AE$998,22,FALSE)</f>
        <v>#REF!</v>
      </c>
    </row>
    <row r="46" spans="1:27" ht="14.4" hidden="1" thickTop="1" x14ac:dyDescent="0.3">
      <c r="A46" s="57" t="e">
        <f>VLOOKUP($M46,PercentFHGoalStats!$A$3:$AE$998,5,FALSE)</f>
        <v>#REF!</v>
      </c>
      <c r="B46" s="57" t="e">
        <f>VLOOKUP($M46,PercentFHGoalStats!$A$3:$AE$998,6,FALSE)</f>
        <v>#REF!</v>
      </c>
      <c r="C46" s="57" t="e">
        <f>VLOOKUP($M46,PercentFHGoalStats!$A$3:$AE$998,8,FALSE)</f>
        <v>#REF!</v>
      </c>
      <c r="D46" s="57" t="e">
        <f>VLOOKUP($M46,PercentFHGoalStats!$A$3:$AE$998,9,FALSE)</f>
        <v>#REF!</v>
      </c>
      <c r="E46" s="57" t="e">
        <f>VLOOKUP($M46,PercentFHGoalStats!$A$3:$AE$998,11,FALSE)</f>
        <v>#REF!</v>
      </c>
      <c r="F46" s="57" t="e">
        <f>VLOOKUP($M46,PercentFHGoalStats!$A$3:$AE$998,12,FALSE)</f>
        <v>#REF!</v>
      </c>
      <c r="G46" s="57" t="e">
        <f>VLOOKUP($M46,PercentFHGoalStats!$A$3:$AE$998,14,FALSE)</f>
        <v>#REF!</v>
      </c>
      <c r="H46" s="57" t="e">
        <f>VLOOKUP($M46,PercentFHGoalStats!$A$3:$AE$998,15,FALSE)</f>
        <v>#REF!</v>
      </c>
      <c r="I46" s="57" t="e">
        <f>VLOOKUP($M46,PercentFHGoalStats!$A$3:$AE$998,17,FALSE)</f>
        <v>#REF!</v>
      </c>
      <c r="J46" s="57" t="e">
        <f>VLOOKUP($M46,PercentFHGoalStats!$A$3:$AE$998,18,FALSE)</f>
        <v>#REF!</v>
      </c>
      <c r="K46" s="57" t="e">
        <f>VLOOKUP($M46,PercentFHGoalStats!$A$3:$AE$998,20,FALSE)</f>
        <v>#REF!</v>
      </c>
      <c r="L46" s="57" t="e">
        <f>VLOOKUP($M46,PercentFHGoalStats!$A$3:$AE$998,21,FALSE)</f>
        <v>#REF!</v>
      </c>
      <c r="M46" s="53" t="e">
        <f>Fixtures!#REF!</f>
        <v>#REF!</v>
      </c>
      <c r="N46" s="54" t="e">
        <f>Fixtures!#REF!</f>
        <v>#REF!</v>
      </c>
      <c r="O46" s="53" t="e">
        <f>Fixtures!#REF!</f>
        <v>#REF!</v>
      </c>
      <c r="P46" s="57" t="e">
        <f>VLOOKUP($O46,PercentFHGoalStats!$A$3:$AE$998,5,FALSE)</f>
        <v>#REF!</v>
      </c>
      <c r="Q46" s="57" t="e">
        <f>VLOOKUP($O46,PercentFHGoalStats!$A$3:$AE$998,7,FALSE)</f>
        <v>#REF!</v>
      </c>
      <c r="R46" s="57" t="e">
        <f>VLOOKUP($O46,PercentFHGoalStats!$A$3:$AE$998,8,FALSE)</f>
        <v>#REF!</v>
      </c>
      <c r="S46" s="57" t="e">
        <f>VLOOKUP($O46,PercentFHGoalStats!$A$3:$AE$998,10,FALSE)</f>
        <v>#REF!</v>
      </c>
      <c r="T46" s="57" t="e">
        <f>VLOOKUP($O46,PercentFHGoalStats!$A$3:$AE$998,11,FALSE)</f>
        <v>#REF!</v>
      </c>
      <c r="U46" s="57" t="e">
        <f>VLOOKUP($O46,PercentFHGoalStats!$A$3:$AE$998,13,FALSE)</f>
        <v>#REF!</v>
      </c>
      <c r="V46" s="57" t="e">
        <f>VLOOKUP($O46,PercentFHGoalStats!$A$3:$AE$998,14,FALSE)</f>
        <v>#REF!</v>
      </c>
      <c r="W46" s="57" t="e">
        <f>VLOOKUP($O46,PercentFHGoalStats!$A$3:$AE$998,16,FALSE)</f>
        <v>#REF!</v>
      </c>
      <c r="X46" s="57" t="e">
        <f>VLOOKUP($O46,PercentFHGoalStats!$A$3:$AE$998,17,FALSE)</f>
        <v>#REF!</v>
      </c>
      <c r="Y46" s="57" t="e">
        <f>VLOOKUP($O46,PercentFHGoalStats!$A$3:$AE$998,19,FALSE)</f>
        <v>#REF!</v>
      </c>
      <c r="Z46" s="57" t="e">
        <f>VLOOKUP($O46,PercentFHGoalStats!$A$3:$AE$998,20,FALSE)</f>
        <v>#REF!</v>
      </c>
      <c r="AA46" s="57" t="e">
        <f>VLOOKUP($O46,PercentFHGoalStats!$A$3:$AE$998,22,FALSE)</f>
        <v>#REF!</v>
      </c>
    </row>
    <row r="47" spans="1:27" ht="14.4" hidden="1" thickTop="1" x14ac:dyDescent="0.3">
      <c r="A47" s="57" t="e">
        <f>VLOOKUP($M47,PercentFHGoalStats!$A$3:$AE$998,5,FALSE)</f>
        <v>#REF!</v>
      </c>
      <c r="B47" s="57" t="e">
        <f>VLOOKUP($M47,PercentFHGoalStats!$A$3:$AE$998,6,FALSE)</f>
        <v>#REF!</v>
      </c>
      <c r="C47" s="57" t="e">
        <f>VLOOKUP($M47,PercentFHGoalStats!$A$3:$AE$998,8,FALSE)</f>
        <v>#REF!</v>
      </c>
      <c r="D47" s="57" t="e">
        <f>VLOOKUP($M47,PercentFHGoalStats!$A$3:$AE$998,9,FALSE)</f>
        <v>#REF!</v>
      </c>
      <c r="E47" s="57" t="e">
        <f>VLOOKUP($M47,PercentFHGoalStats!$A$3:$AE$998,11,FALSE)</f>
        <v>#REF!</v>
      </c>
      <c r="F47" s="57" t="e">
        <f>VLOOKUP($M47,PercentFHGoalStats!$A$3:$AE$998,12,FALSE)</f>
        <v>#REF!</v>
      </c>
      <c r="G47" s="57" t="e">
        <f>VLOOKUP($M47,PercentFHGoalStats!$A$3:$AE$998,14,FALSE)</f>
        <v>#REF!</v>
      </c>
      <c r="H47" s="57" t="e">
        <f>VLOOKUP($M47,PercentFHGoalStats!$A$3:$AE$998,15,FALSE)</f>
        <v>#REF!</v>
      </c>
      <c r="I47" s="57" t="e">
        <f>VLOOKUP($M47,PercentFHGoalStats!$A$3:$AE$998,17,FALSE)</f>
        <v>#REF!</v>
      </c>
      <c r="J47" s="57" t="e">
        <f>VLOOKUP($M47,PercentFHGoalStats!$A$3:$AE$998,18,FALSE)</f>
        <v>#REF!</v>
      </c>
      <c r="K47" s="57" t="e">
        <f>VLOOKUP($M47,PercentFHGoalStats!$A$3:$AE$998,20,FALSE)</f>
        <v>#REF!</v>
      </c>
      <c r="L47" s="57" t="e">
        <f>VLOOKUP($M47,PercentFHGoalStats!$A$3:$AE$998,21,FALSE)</f>
        <v>#REF!</v>
      </c>
      <c r="M47" s="53" t="e">
        <f>Fixtures!#REF!</f>
        <v>#REF!</v>
      </c>
      <c r="N47" s="54" t="e">
        <f>Fixtures!#REF!</f>
        <v>#REF!</v>
      </c>
      <c r="O47" s="53" t="e">
        <f>Fixtures!#REF!</f>
        <v>#REF!</v>
      </c>
      <c r="P47" s="57" t="e">
        <f>VLOOKUP($O47,PercentFHGoalStats!$A$3:$AE$998,5,FALSE)</f>
        <v>#REF!</v>
      </c>
      <c r="Q47" s="57" t="e">
        <f>VLOOKUP($O47,PercentFHGoalStats!$A$3:$AE$998,7,FALSE)</f>
        <v>#REF!</v>
      </c>
      <c r="R47" s="57" t="e">
        <f>VLOOKUP($O47,PercentFHGoalStats!$A$3:$AE$998,8,FALSE)</f>
        <v>#REF!</v>
      </c>
      <c r="S47" s="57" t="e">
        <f>VLOOKUP($O47,PercentFHGoalStats!$A$3:$AE$998,10,FALSE)</f>
        <v>#REF!</v>
      </c>
      <c r="T47" s="57" t="e">
        <f>VLOOKUP($O47,PercentFHGoalStats!$A$3:$AE$998,11,FALSE)</f>
        <v>#REF!</v>
      </c>
      <c r="U47" s="57" t="e">
        <f>VLOOKUP($O47,PercentFHGoalStats!$A$3:$AE$998,13,FALSE)</f>
        <v>#REF!</v>
      </c>
      <c r="V47" s="57" t="e">
        <f>VLOOKUP($O47,PercentFHGoalStats!$A$3:$AE$998,14,FALSE)</f>
        <v>#REF!</v>
      </c>
      <c r="W47" s="57" t="e">
        <f>VLOOKUP($O47,PercentFHGoalStats!$A$3:$AE$998,16,FALSE)</f>
        <v>#REF!</v>
      </c>
      <c r="X47" s="57" t="e">
        <f>VLOOKUP($O47,PercentFHGoalStats!$A$3:$AE$998,17,FALSE)</f>
        <v>#REF!</v>
      </c>
      <c r="Y47" s="57" t="e">
        <f>VLOOKUP($O47,PercentFHGoalStats!$A$3:$AE$998,19,FALSE)</f>
        <v>#REF!</v>
      </c>
      <c r="Z47" s="57" t="e">
        <f>VLOOKUP($O47,PercentFHGoalStats!$A$3:$AE$998,20,FALSE)</f>
        <v>#REF!</v>
      </c>
      <c r="AA47" s="57" t="e">
        <f>VLOOKUP($O47,PercentFHGoalStats!$A$3:$AE$998,22,FALSE)</f>
        <v>#REF!</v>
      </c>
    </row>
    <row r="48" spans="1:27" ht="14.4" hidden="1" thickTop="1" x14ac:dyDescent="0.3">
      <c r="A48" s="57" t="e">
        <f>VLOOKUP($M48,PercentFHGoalStats!$A$3:$AE$998,5,FALSE)</f>
        <v>#REF!</v>
      </c>
      <c r="B48" s="57" t="e">
        <f>VLOOKUP($M48,PercentFHGoalStats!$A$3:$AE$998,6,FALSE)</f>
        <v>#REF!</v>
      </c>
      <c r="C48" s="57" t="e">
        <f>VLOOKUP($M48,PercentFHGoalStats!$A$3:$AE$998,8,FALSE)</f>
        <v>#REF!</v>
      </c>
      <c r="D48" s="57" t="e">
        <f>VLOOKUP($M48,PercentFHGoalStats!$A$3:$AE$998,9,FALSE)</f>
        <v>#REF!</v>
      </c>
      <c r="E48" s="57" t="e">
        <f>VLOOKUP($M48,PercentFHGoalStats!$A$3:$AE$998,11,FALSE)</f>
        <v>#REF!</v>
      </c>
      <c r="F48" s="57" t="e">
        <f>VLOOKUP($M48,PercentFHGoalStats!$A$3:$AE$998,12,FALSE)</f>
        <v>#REF!</v>
      </c>
      <c r="G48" s="57" t="e">
        <f>VLOOKUP($M48,PercentFHGoalStats!$A$3:$AE$998,14,FALSE)</f>
        <v>#REF!</v>
      </c>
      <c r="H48" s="57" t="e">
        <f>VLOOKUP($M48,PercentFHGoalStats!$A$3:$AE$998,15,FALSE)</f>
        <v>#REF!</v>
      </c>
      <c r="I48" s="57" t="e">
        <f>VLOOKUP($M48,PercentFHGoalStats!$A$3:$AE$998,17,FALSE)</f>
        <v>#REF!</v>
      </c>
      <c r="J48" s="57" t="e">
        <f>VLOOKUP($M48,PercentFHGoalStats!$A$3:$AE$998,18,FALSE)</f>
        <v>#REF!</v>
      </c>
      <c r="K48" s="57" t="e">
        <f>VLOOKUP($M48,PercentFHGoalStats!$A$3:$AE$998,20,FALSE)</f>
        <v>#REF!</v>
      </c>
      <c r="L48" s="57" t="e">
        <f>VLOOKUP($M48,PercentFHGoalStats!$A$3:$AE$998,21,FALSE)</f>
        <v>#REF!</v>
      </c>
      <c r="M48" s="53" t="e">
        <f>Fixtures!#REF!</f>
        <v>#REF!</v>
      </c>
      <c r="N48" s="54" t="e">
        <f>Fixtures!#REF!</f>
        <v>#REF!</v>
      </c>
      <c r="O48" s="53" t="e">
        <f>Fixtures!#REF!</f>
        <v>#REF!</v>
      </c>
      <c r="P48" s="57" t="e">
        <f>VLOOKUP($O48,PercentFHGoalStats!$A$3:$AE$998,5,FALSE)</f>
        <v>#REF!</v>
      </c>
      <c r="Q48" s="57" t="e">
        <f>VLOOKUP($O48,PercentFHGoalStats!$A$3:$AE$998,7,FALSE)</f>
        <v>#REF!</v>
      </c>
      <c r="R48" s="57" t="e">
        <f>VLOOKUP($O48,PercentFHGoalStats!$A$3:$AE$998,8,FALSE)</f>
        <v>#REF!</v>
      </c>
      <c r="S48" s="57" t="e">
        <f>VLOOKUP($O48,PercentFHGoalStats!$A$3:$AE$998,10,FALSE)</f>
        <v>#REF!</v>
      </c>
      <c r="T48" s="57" t="e">
        <f>VLOOKUP($O48,PercentFHGoalStats!$A$3:$AE$998,11,FALSE)</f>
        <v>#REF!</v>
      </c>
      <c r="U48" s="57" t="e">
        <f>VLOOKUP($O48,PercentFHGoalStats!$A$3:$AE$998,13,FALSE)</f>
        <v>#REF!</v>
      </c>
      <c r="V48" s="57" t="e">
        <f>VLOOKUP($O48,PercentFHGoalStats!$A$3:$AE$998,14,FALSE)</f>
        <v>#REF!</v>
      </c>
      <c r="W48" s="57" t="e">
        <f>VLOOKUP($O48,PercentFHGoalStats!$A$3:$AE$998,16,FALSE)</f>
        <v>#REF!</v>
      </c>
      <c r="X48" s="57" t="e">
        <f>VLOOKUP($O48,PercentFHGoalStats!$A$3:$AE$998,17,FALSE)</f>
        <v>#REF!</v>
      </c>
      <c r="Y48" s="57" t="e">
        <f>VLOOKUP($O48,PercentFHGoalStats!$A$3:$AE$998,19,FALSE)</f>
        <v>#REF!</v>
      </c>
      <c r="Z48" s="57" t="e">
        <f>VLOOKUP($O48,PercentFHGoalStats!$A$3:$AE$998,20,FALSE)</f>
        <v>#REF!</v>
      </c>
      <c r="AA48" s="57" t="e">
        <f>VLOOKUP($O48,PercentFHGoalStats!$A$3:$AE$998,22,FALSE)</f>
        <v>#REF!</v>
      </c>
    </row>
    <row r="49" spans="1:27" ht="14.4" hidden="1" thickTop="1" x14ac:dyDescent="0.3">
      <c r="A49" s="57" t="e">
        <f>VLOOKUP($M49,PercentFHGoalStats!$A$3:$AE$998,5,FALSE)</f>
        <v>#REF!</v>
      </c>
      <c r="B49" s="57" t="e">
        <f>VLOOKUP($M49,PercentFHGoalStats!$A$3:$AE$998,6,FALSE)</f>
        <v>#REF!</v>
      </c>
      <c r="C49" s="57" t="e">
        <f>VLOOKUP($M49,PercentFHGoalStats!$A$3:$AE$998,8,FALSE)</f>
        <v>#REF!</v>
      </c>
      <c r="D49" s="57" t="e">
        <f>VLOOKUP($M49,PercentFHGoalStats!$A$3:$AE$998,9,FALSE)</f>
        <v>#REF!</v>
      </c>
      <c r="E49" s="57" t="e">
        <f>VLOOKUP($M49,PercentFHGoalStats!$A$3:$AE$998,11,FALSE)</f>
        <v>#REF!</v>
      </c>
      <c r="F49" s="57" t="e">
        <f>VLOOKUP($M49,PercentFHGoalStats!$A$3:$AE$998,12,FALSE)</f>
        <v>#REF!</v>
      </c>
      <c r="G49" s="57" t="e">
        <f>VLOOKUP($M49,PercentFHGoalStats!$A$3:$AE$998,14,FALSE)</f>
        <v>#REF!</v>
      </c>
      <c r="H49" s="57" t="e">
        <f>VLOOKUP($M49,PercentFHGoalStats!$A$3:$AE$998,15,FALSE)</f>
        <v>#REF!</v>
      </c>
      <c r="I49" s="57" t="e">
        <f>VLOOKUP($M49,PercentFHGoalStats!$A$3:$AE$998,17,FALSE)</f>
        <v>#REF!</v>
      </c>
      <c r="J49" s="57" t="e">
        <f>VLOOKUP($M49,PercentFHGoalStats!$A$3:$AE$998,18,FALSE)</f>
        <v>#REF!</v>
      </c>
      <c r="K49" s="57" t="e">
        <f>VLOOKUP($M49,PercentFHGoalStats!$A$3:$AE$998,20,FALSE)</f>
        <v>#REF!</v>
      </c>
      <c r="L49" s="57" t="e">
        <f>VLOOKUP($M49,PercentFHGoalStats!$A$3:$AE$998,21,FALSE)</f>
        <v>#REF!</v>
      </c>
      <c r="M49" s="53" t="e">
        <f>Fixtures!#REF!</f>
        <v>#REF!</v>
      </c>
      <c r="N49" s="54" t="e">
        <f>Fixtures!#REF!</f>
        <v>#REF!</v>
      </c>
      <c r="O49" s="53" t="e">
        <f>Fixtures!#REF!</f>
        <v>#REF!</v>
      </c>
      <c r="P49" s="57" t="e">
        <f>VLOOKUP($O49,PercentFHGoalStats!$A$3:$AE$998,5,FALSE)</f>
        <v>#REF!</v>
      </c>
      <c r="Q49" s="57" t="e">
        <f>VLOOKUP($O49,PercentFHGoalStats!$A$3:$AE$998,7,FALSE)</f>
        <v>#REF!</v>
      </c>
      <c r="R49" s="57" t="e">
        <f>VLOOKUP($O49,PercentFHGoalStats!$A$3:$AE$998,8,FALSE)</f>
        <v>#REF!</v>
      </c>
      <c r="S49" s="57" t="e">
        <f>VLOOKUP($O49,PercentFHGoalStats!$A$3:$AE$998,10,FALSE)</f>
        <v>#REF!</v>
      </c>
      <c r="T49" s="57" t="e">
        <f>VLOOKUP($O49,PercentFHGoalStats!$A$3:$AE$998,11,FALSE)</f>
        <v>#REF!</v>
      </c>
      <c r="U49" s="57" t="e">
        <f>VLOOKUP($O49,PercentFHGoalStats!$A$3:$AE$998,13,FALSE)</f>
        <v>#REF!</v>
      </c>
      <c r="V49" s="57" t="e">
        <f>VLOOKUP($O49,PercentFHGoalStats!$A$3:$AE$998,14,FALSE)</f>
        <v>#REF!</v>
      </c>
      <c r="W49" s="57" t="e">
        <f>VLOOKUP($O49,PercentFHGoalStats!$A$3:$AE$998,16,FALSE)</f>
        <v>#REF!</v>
      </c>
      <c r="X49" s="57" t="e">
        <f>VLOOKUP($O49,PercentFHGoalStats!$A$3:$AE$998,17,FALSE)</f>
        <v>#REF!</v>
      </c>
      <c r="Y49" s="57" t="e">
        <f>VLOOKUP($O49,PercentFHGoalStats!$A$3:$AE$998,19,FALSE)</f>
        <v>#REF!</v>
      </c>
      <c r="Z49" s="57" t="e">
        <f>VLOOKUP($O49,PercentFHGoalStats!$A$3:$AE$998,20,FALSE)</f>
        <v>#REF!</v>
      </c>
      <c r="AA49" s="57" t="e">
        <f>VLOOKUP($O49,PercentFHGoalStats!$A$3:$AE$998,22,FALSE)</f>
        <v>#REF!</v>
      </c>
    </row>
    <row r="50" spans="1:27" ht="14.4" hidden="1" thickTop="1" x14ac:dyDescent="0.3">
      <c r="A50" s="57" t="e">
        <f>VLOOKUP($M50,PercentFHGoalStats!$A$3:$AE$998,5,FALSE)</f>
        <v>#REF!</v>
      </c>
      <c r="B50" s="57" t="e">
        <f>VLOOKUP($M50,PercentFHGoalStats!$A$3:$AE$998,6,FALSE)</f>
        <v>#REF!</v>
      </c>
      <c r="C50" s="57" t="e">
        <f>VLOOKUP($M50,PercentFHGoalStats!$A$3:$AE$998,8,FALSE)</f>
        <v>#REF!</v>
      </c>
      <c r="D50" s="57" t="e">
        <f>VLOOKUP($M50,PercentFHGoalStats!$A$3:$AE$998,9,FALSE)</f>
        <v>#REF!</v>
      </c>
      <c r="E50" s="57" t="e">
        <f>VLOOKUP($M50,PercentFHGoalStats!$A$3:$AE$998,11,FALSE)</f>
        <v>#REF!</v>
      </c>
      <c r="F50" s="57" t="e">
        <f>VLOOKUP($M50,PercentFHGoalStats!$A$3:$AE$998,12,FALSE)</f>
        <v>#REF!</v>
      </c>
      <c r="G50" s="57" t="e">
        <f>VLOOKUP($M50,PercentFHGoalStats!$A$3:$AE$998,14,FALSE)</f>
        <v>#REF!</v>
      </c>
      <c r="H50" s="57" t="e">
        <f>VLOOKUP($M50,PercentFHGoalStats!$A$3:$AE$998,15,FALSE)</f>
        <v>#REF!</v>
      </c>
      <c r="I50" s="57" t="e">
        <f>VLOOKUP($M50,PercentFHGoalStats!$A$3:$AE$998,17,FALSE)</f>
        <v>#REF!</v>
      </c>
      <c r="J50" s="57" t="e">
        <f>VLOOKUP($M50,PercentFHGoalStats!$A$3:$AE$998,18,FALSE)</f>
        <v>#REF!</v>
      </c>
      <c r="K50" s="57" t="e">
        <f>VLOOKUP($M50,PercentFHGoalStats!$A$3:$AE$998,20,FALSE)</f>
        <v>#REF!</v>
      </c>
      <c r="L50" s="57" t="e">
        <f>VLOOKUP($M50,PercentFHGoalStats!$A$3:$AE$998,21,FALSE)</f>
        <v>#REF!</v>
      </c>
      <c r="M50" s="53" t="e">
        <f>Fixtures!#REF!</f>
        <v>#REF!</v>
      </c>
      <c r="N50" s="54" t="e">
        <f>Fixtures!#REF!</f>
        <v>#REF!</v>
      </c>
      <c r="O50" s="53" t="e">
        <f>Fixtures!#REF!</f>
        <v>#REF!</v>
      </c>
      <c r="P50" s="57" t="e">
        <f>VLOOKUP($O50,PercentFHGoalStats!$A$3:$AE$998,5,FALSE)</f>
        <v>#REF!</v>
      </c>
      <c r="Q50" s="57" t="e">
        <f>VLOOKUP($O50,PercentFHGoalStats!$A$3:$AE$998,7,FALSE)</f>
        <v>#REF!</v>
      </c>
      <c r="R50" s="57" t="e">
        <f>VLOOKUP($O50,PercentFHGoalStats!$A$3:$AE$998,8,FALSE)</f>
        <v>#REF!</v>
      </c>
      <c r="S50" s="57" t="e">
        <f>VLOOKUP($O50,PercentFHGoalStats!$A$3:$AE$998,10,FALSE)</f>
        <v>#REF!</v>
      </c>
      <c r="T50" s="57" t="e">
        <f>VLOOKUP($O50,PercentFHGoalStats!$A$3:$AE$998,11,FALSE)</f>
        <v>#REF!</v>
      </c>
      <c r="U50" s="57" t="e">
        <f>VLOOKUP($O50,PercentFHGoalStats!$A$3:$AE$998,13,FALSE)</f>
        <v>#REF!</v>
      </c>
      <c r="V50" s="57" t="e">
        <f>VLOOKUP($O50,PercentFHGoalStats!$A$3:$AE$998,14,FALSE)</f>
        <v>#REF!</v>
      </c>
      <c r="W50" s="57" t="e">
        <f>VLOOKUP($O50,PercentFHGoalStats!$A$3:$AE$998,16,FALSE)</f>
        <v>#REF!</v>
      </c>
      <c r="X50" s="57" t="e">
        <f>VLOOKUP($O50,PercentFHGoalStats!$A$3:$AE$998,17,FALSE)</f>
        <v>#REF!</v>
      </c>
      <c r="Y50" s="57" t="e">
        <f>VLOOKUP($O50,PercentFHGoalStats!$A$3:$AE$998,19,FALSE)</f>
        <v>#REF!</v>
      </c>
      <c r="Z50" s="57" t="e">
        <f>VLOOKUP($O50,PercentFHGoalStats!$A$3:$AE$998,20,FALSE)</f>
        <v>#REF!</v>
      </c>
      <c r="AA50" s="57" t="e">
        <f>VLOOKUP($O50,PercentFHGoalStats!$A$3:$AE$998,22,FALSE)</f>
        <v>#REF!</v>
      </c>
    </row>
    <row r="51" spans="1:27" ht="14.4" hidden="1" thickTop="1" x14ac:dyDescent="0.3">
      <c r="A51" s="57" t="e">
        <f>VLOOKUP($M51,PercentFHGoalStats!$A$3:$AE$998,5,FALSE)</f>
        <v>#REF!</v>
      </c>
      <c r="B51" s="57" t="e">
        <f>VLOOKUP($M51,PercentFHGoalStats!$A$3:$AE$998,6,FALSE)</f>
        <v>#REF!</v>
      </c>
      <c r="C51" s="57" t="e">
        <f>VLOOKUP($M51,PercentFHGoalStats!$A$3:$AE$998,8,FALSE)</f>
        <v>#REF!</v>
      </c>
      <c r="D51" s="57" t="e">
        <f>VLOOKUP($M51,PercentFHGoalStats!$A$3:$AE$998,9,FALSE)</f>
        <v>#REF!</v>
      </c>
      <c r="E51" s="57" t="e">
        <f>VLOOKUP($M51,PercentFHGoalStats!$A$3:$AE$998,11,FALSE)</f>
        <v>#REF!</v>
      </c>
      <c r="F51" s="57" t="e">
        <f>VLOOKUP($M51,PercentFHGoalStats!$A$3:$AE$998,12,FALSE)</f>
        <v>#REF!</v>
      </c>
      <c r="G51" s="57" t="e">
        <f>VLOOKUP($M51,PercentFHGoalStats!$A$3:$AE$998,14,FALSE)</f>
        <v>#REF!</v>
      </c>
      <c r="H51" s="57" t="e">
        <f>VLOOKUP($M51,PercentFHGoalStats!$A$3:$AE$998,15,FALSE)</f>
        <v>#REF!</v>
      </c>
      <c r="I51" s="57" t="e">
        <f>VLOOKUP($M51,PercentFHGoalStats!$A$3:$AE$998,17,FALSE)</f>
        <v>#REF!</v>
      </c>
      <c r="J51" s="57" t="e">
        <f>VLOOKUP($M51,PercentFHGoalStats!$A$3:$AE$998,18,FALSE)</f>
        <v>#REF!</v>
      </c>
      <c r="K51" s="57" t="e">
        <f>VLOOKUP($M51,PercentFHGoalStats!$A$3:$AE$998,20,FALSE)</f>
        <v>#REF!</v>
      </c>
      <c r="L51" s="57" t="e">
        <f>VLOOKUP($M51,PercentFHGoalStats!$A$3:$AE$998,21,FALSE)</f>
        <v>#REF!</v>
      </c>
      <c r="M51" s="53" t="e">
        <f>Fixtures!#REF!</f>
        <v>#REF!</v>
      </c>
      <c r="N51" s="54" t="e">
        <f>Fixtures!#REF!</f>
        <v>#REF!</v>
      </c>
      <c r="O51" s="53" t="e">
        <f>Fixtures!#REF!</f>
        <v>#REF!</v>
      </c>
      <c r="P51" s="57" t="e">
        <f>VLOOKUP($O51,PercentFHGoalStats!$A$3:$AE$998,5,FALSE)</f>
        <v>#REF!</v>
      </c>
      <c r="Q51" s="57" t="e">
        <f>VLOOKUP($O51,PercentFHGoalStats!$A$3:$AE$998,7,FALSE)</f>
        <v>#REF!</v>
      </c>
      <c r="R51" s="57" t="e">
        <f>VLOOKUP($O51,PercentFHGoalStats!$A$3:$AE$998,8,FALSE)</f>
        <v>#REF!</v>
      </c>
      <c r="S51" s="57" t="e">
        <f>VLOOKUP($O51,PercentFHGoalStats!$A$3:$AE$998,10,FALSE)</f>
        <v>#REF!</v>
      </c>
      <c r="T51" s="57" t="e">
        <f>VLOOKUP($O51,PercentFHGoalStats!$A$3:$AE$998,11,FALSE)</f>
        <v>#REF!</v>
      </c>
      <c r="U51" s="57" t="e">
        <f>VLOOKUP($O51,PercentFHGoalStats!$A$3:$AE$998,13,FALSE)</f>
        <v>#REF!</v>
      </c>
      <c r="V51" s="57" t="e">
        <f>VLOOKUP($O51,PercentFHGoalStats!$A$3:$AE$998,14,FALSE)</f>
        <v>#REF!</v>
      </c>
      <c r="W51" s="57" t="e">
        <f>VLOOKUP($O51,PercentFHGoalStats!$A$3:$AE$998,16,FALSE)</f>
        <v>#REF!</v>
      </c>
      <c r="X51" s="57" t="e">
        <f>VLOOKUP($O51,PercentFHGoalStats!$A$3:$AE$998,17,FALSE)</f>
        <v>#REF!</v>
      </c>
      <c r="Y51" s="57" t="e">
        <f>VLOOKUP($O51,PercentFHGoalStats!$A$3:$AE$998,19,FALSE)</f>
        <v>#REF!</v>
      </c>
      <c r="Z51" s="57" t="e">
        <f>VLOOKUP($O51,PercentFHGoalStats!$A$3:$AE$998,20,FALSE)</f>
        <v>#REF!</v>
      </c>
      <c r="AA51" s="57" t="e">
        <f>VLOOKUP($O51,PercentFHGoalStats!$A$3:$AE$998,22,FALSE)</f>
        <v>#REF!</v>
      </c>
    </row>
    <row r="52" spans="1:27" ht="14.4" hidden="1" thickTop="1" x14ac:dyDescent="0.3">
      <c r="A52" s="57" t="e">
        <f>VLOOKUP($M52,PercentFHGoalStats!$A$3:$AE$998,5,FALSE)</f>
        <v>#REF!</v>
      </c>
      <c r="B52" s="57" t="e">
        <f>VLOOKUP($M52,PercentFHGoalStats!$A$3:$AE$998,6,FALSE)</f>
        <v>#REF!</v>
      </c>
      <c r="C52" s="57" t="e">
        <f>VLOOKUP($M52,PercentFHGoalStats!$A$3:$AE$998,8,FALSE)</f>
        <v>#REF!</v>
      </c>
      <c r="D52" s="57" t="e">
        <f>VLOOKUP($M52,PercentFHGoalStats!$A$3:$AE$998,9,FALSE)</f>
        <v>#REF!</v>
      </c>
      <c r="E52" s="57" t="e">
        <f>VLOOKUP($M52,PercentFHGoalStats!$A$3:$AE$998,11,FALSE)</f>
        <v>#REF!</v>
      </c>
      <c r="F52" s="57" t="e">
        <f>VLOOKUP($M52,PercentFHGoalStats!$A$3:$AE$998,12,FALSE)</f>
        <v>#REF!</v>
      </c>
      <c r="G52" s="57" t="e">
        <f>VLOOKUP($M52,PercentFHGoalStats!$A$3:$AE$998,14,FALSE)</f>
        <v>#REF!</v>
      </c>
      <c r="H52" s="57" t="e">
        <f>VLOOKUP($M52,PercentFHGoalStats!$A$3:$AE$998,15,FALSE)</f>
        <v>#REF!</v>
      </c>
      <c r="I52" s="57" t="e">
        <f>VLOOKUP($M52,PercentFHGoalStats!$A$3:$AE$998,17,FALSE)</f>
        <v>#REF!</v>
      </c>
      <c r="J52" s="57" t="e">
        <f>VLOOKUP($M52,PercentFHGoalStats!$A$3:$AE$998,18,FALSE)</f>
        <v>#REF!</v>
      </c>
      <c r="K52" s="57" t="e">
        <f>VLOOKUP($M52,PercentFHGoalStats!$A$3:$AE$998,20,FALSE)</f>
        <v>#REF!</v>
      </c>
      <c r="L52" s="57" t="e">
        <f>VLOOKUP($M52,PercentFHGoalStats!$A$3:$AE$998,21,FALSE)</f>
        <v>#REF!</v>
      </c>
      <c r="M52" s="53" t="e">
        <f>Fixtures!#REF!</f>
        <v>#REF!</v>
      </c>
      <c r="N52" s="54" t="e">
        <f>Fixtures!#REF!</f>
        <v>#REF!</v>
      </c>
      <c r="O52" s="53" t="e">
        <f>Fixtures!#REF!</f>
        <v>#REF!</v>
      </c>
      <c r="P52" s="57" t="e">
        <f>VLOOKUP($O52,PercentFHGoalStats!$A$3:$AE$998,5,FALSE)</f>
        <v>#REF!</v>
      </c>
      <c r="Q52" s="57" t="e">
        <f>VLOOKUP($O52,PercentFHGoalStats!$A$3:$AE$998,7,FALSE)</f>
        <v>#REF!</v>
      </c>
      <c r="R52" s="57" t="e">
        <f>VLOOKUP($O52,PercentFHGoalStats!$A$3:$AE$998,8,FALSE)</f>
        <v>#REF!</v>
      </c>
      <c r="S52" s="57" t="e">
        <f>VLOOKUP($O52,PercentFHGoalStats!$A$3:$AE$998,10,FALSE)</f>
        <v>#REF!</v>
      </c>
      <c r="T52" s="57" t="e">
        <f>VLOOKUP($O52,PercentFHGoalStats!$A$3:$AE$998,11,FALSE)</f>
        <v>#REF!</v>
      </c>
      <c r="U52" s="57" t="e">
        <f>VLOOKUP($O52,PercentFHGoalStats!$A$3:$AE$998,13,FALSE)</f>
        <v>#REF!</v>
      </c>
      <c r="V52" s="57" t="e">
        <f>VLOOKUP($O52,PercentFHGoalStats!$A$3:$AE$998,14,FALSE)</f>
        <v>#REF!</v>
      </c>
      <c r="W52" s="57" t="e">
        <f>VLOOKUP($O52,PercentFHGoalStats!$A$3:$AE$998,16,FALSE)</f>
        <v>#REF!</v>
      </c>
      <c r="X52" s="57" t="e">
        <f>VLOOKUP($O52,PercentFHGoalStats!$A$3:$AE$998,17,FALSE)</f>
        <v>#REF!</v>
      </c>
      <c r="Y52" s="57" t="e">
        <f>VLOOKUP($O52,PercentFHGoalStats!$A$3:$AE$998,19,FALSE)</f>
        <v>#REF!</v>
      </c>
      <c r="Z52" s="57" t="e">
        <f>VLOOKUP($O52,PercentFHGoalStats!$A$3:$AE$998,20,FALSE)</f>
        <v>#REF!</v>
      </c>
      <c r="AA52" s="57" t="e">
        <f>VLOOKUP($O52,PercentFHGoalStats!$A$3:$AE$998,22,FALSE)</f>
        <v>#REF!</v>
      </c>
    </row>
    <row r="53" spans="1:27" ht="14.4" hidden="1" thickTop="1" x14ac:dyDescent="0.3">
      <c r="A53" s="57" t="e">
        <f>VLOOKUP($M53,PercentFHGoalStats!$A$3:$AE$998,5,FALSE)</f>
        <v>#REF!</v>
      </c>
      <c r="B53" s="57" t="e">
        <f>VLOOKUP($M53,PercentFHGoalStats!$A$3:$AE$998,6,FALSE)</f>
        <v>#REF!</v>
      </c>
      <c r="C53" s="57" t="e">
        <f>VLOOKUP($M53,PercentFHGoalStats!$A$3:$AE$998,8,FALSE)</f>
        <v>#REF!</v>
      </c>
      <c r="D53" s="57" t="e">
        <f>VLOOKUP($M53,PercentFHGoalStats!$A$3:$AE$998,9,FALSE)</f>
        <v>#REF!</v>
      </c>
      <c r="E53" s="57" t="e">
        <f>VLOOKUP($M53,PercentFHGoalStats!$A$3:$AE$998,11,FALSE)</f>
        <v>#REF!</v>
      </c>
      <c r="F53" s="57" t="e">
        <f>VLOOKUP($M53,PercentFHGoalStats!$A$3:$AE$998,12,FALSE)</f>
        <v>#REF!</v>
      </c>
      <c r="G53" s="57" t="e">
        <f>VLOOKUP($M53,PercentFHGoalStats!$A$3:$AE$998,14,FALSE)</f>
        <v>#REF!</v>
      </c>
      <c r="H53" s="57" t="e">
        <f>VLOOKUP($M53,PercentFHGoalStats!$A$3:$AE$998,15,FALSE)</f>
        <v>#REF!</v>
      </c>
      <c r="I53" s="57" t="e">
        <f>VLOOKUP($M53,PercentFHGoalStats!$A$3:$AE$998,17,FALSE)</f>
        <v>#REF!</v>
      </c>
      <c r="J53" s="57" t="e">
        <f>VLOOKUP($M53,PercentFHGoalStats!$A$3:$AE$998,18,FALSE)</f>
        <v>#REF!</v>
      </c>
      <c r="K53" s="57" t="e">
        <f>VLOOKUP($M53,PercentFHGoalStats!$A$3:$AE$998,20,FALSE)</f>
        <v>#REF!</v>
      </c>
      <c r="L53" s="57" t="e">
        <f>VLOOKUP($M53,PercentFHGoalStats!$A$3:$AE$998,21,FALSE)</f>
        <v>#REF!</v>
      </c>
      <c r="M53" s="53" t="e">
        <f>Fixtures!#REF!</f>
        <v>#REF!</v>
      </c>
      <c r="N53" s="54" t="e">
        <f>Fixtures!#REF!</f>
        <v>#REF!</v>
      </c>
      <c r="O53" s="53" t="e">
        <f>Fixtures!#REF!</f>
        <v>#REF!</v>
      </c>
      <c r="P53" s="57" t="e">
        <f>VLOOKUP($O53,PercentFHGoalStats!$A$3:$AE$998,5,FALSE)</f>
        <v>#REF!</v>
      </c>
      <c r="Q53" s="57" t="e">
        <f>VLOOKUP($O53,PercentFHGoalStats!$A$3:$AE$998,7,FALSE)</f>
        <v>#REF!</v>
      </c>
      <c r="R53" s="57" t="e">
        <f>VLOOKUP($O53,PercentFHGoalStats!$A$3:$AE$998,8,FALSE)</f>
        <v>#REF!</v>
      </c>
      <c r="S53" s="57" t="e">
        <f>VLOOKUP($O53,PercentFHGoalStats!$A$3:$AE$998,10,FALSE)</f>
        <v>#REF!</v>
      </c>
      <c r="T53" s="57" t="e">
        <f>VLOOKUP($O53,PercentFHGoalStats!$A$3:$AE$998,11,FALSE)</f>
        <v>#REF!</v>
      </c>
      <c r="U53" s="57" t="e">
        <f>VLOOKUP($O53,PercentFHGoalStats!$A$3:$AE$998,13,FALSE)</f>
        <v>#REF!</v>
      </c>
      <c r="V53" s="57" t="e">
        <f>VLOOKUP($O53,PercentFHGoalStats!$A$3:$AE$998,14,FALSE)</f>
        <v>#REF!</v>
      </c>
      <c r="W53" s="57" t="e">
        <f>VLOOKUP($O53,PercentFHGoalStats!$A$3:$AE$998,16,FALSE)</f>
        <v>#REF!</v>
      </c>
      <c r="X53" s="57" t="e">
        <f>VLOOKUP($O53,PercentFHGoalStats!$A$3:$AE$998,17,FALSE)</f>
        <v>#REF!</v>
      </c>
      <c r="Y53" s="57" t="e">
        <f>VLOOKUP($O53,PercentFHGoalStats!$A$3:$AE$998,19,FALSE)</f>
        <v>#REF!</v>
      </c>
      <c r="Z53" s="57" t="e">
        <f>VLOOKUP($O53,PercentFHGoalStats!$A$3:$AE$998,20,FALSE)</f>
        <v>#REF!</v>
      </c>
      <c r="AA53" s="57" t="e">
        <f>VLOOKUP($O53,PercentFHGoalStats!$A$3:$AE$998,22,FALSE)</f>
        <v>#REF!</v>
      </c>
    </row>
    <row r="54" spans="1:27" ht="14.4" hidden="1" thickTop="1" x14ac:dyDescent="0.3">
      <c r="A54" s="57" t="e">
        <f>VLOOKUP($M54,PercentFHGoalStats!$A$3:$AE$998,5,FALSE)</f>
        <v>#REF!</v>
      </c>
      <c r="B54" s="57" t="e">
        <f>VLOOKUP($M54,PercentFHGoalStats!$A$3:$AE$998,6,FALSE)</f>
        <v>#REF!</v>
      </c>
      <c r="C54" s="57" t="e">
        <f>VLOOKUP($M54,PercentFHGoalStats!$A$3:$AE$998,8,FALSE)</f>
        <v>#REF!</v>
      </c>
      <c r="D54" s="57" t="e">
        <f>VLOOKUP($M54,PercentFHGoalStats!$A$3:$AE$998,9,FALSE)</f>
        <v>#REF!</v>
      </c>
      <c r="E54" s="57" t="e">
        <f>VLOOKUP($M54,PercentFHGoalStats!$A$3:$AE$998,11,FALSE)</f>
        <v>#REF!</v>
      </c>
      <c r="F54" s="57" t="e">
        <f>VLOOKUP($M54,PercentFHGoalStats!$A$3:$AE$998,12,FALSE)</f>
        <v>#REF!</v>
      </c>
      <c r="G54" s="57" t="e">
        <f>VLOOKUP($M54,PercentFHGoalStats!$A$3:$AE$998,14,FALSE)</f>
        <v>#REF!</v>
      </c>
      <c r="H54" s="57" t="e">
        <f>VLOOKUP($M54,PercentFHGoalStats!$A$3:$AE$998,15,FALSE)</f>
        <v>#REF!</v>
      </c>
      <c r="I54" s="57" t="e">
        <f>VLOOKUP($M54,PercentFHGoalStats!$A$3:$AE$998,17,FALSE)</f>
        <v>#REF!</v>
      </c>
      <c r="J54" s="57" t="e">
        <f>VLOOKUP($M54,PercentFHGoalStats!$A$3:$AE$998,18,FALSE)</f>
        <v>#REF!</v>
      </c>
      <c r="K54" s="57" t="e">
        <f>VLOOKUP($M54,PercentFHGoalStats!$A$3:$AE$998,20,FALSE)</f>
        <v>#REF!</v>
      </c>
      <c r="L54" s="57" t="e">
        <f>VLOOKUP($M54,PercentFHGoalStats!$A$3:$AE$998,21,FALSE)</f>
        <v>#REF!</v>
      </c>
      <c r="M54" s="53" t="e">
        <f>Fixtures!#REF!</f>
        <v>#REF!</v>
      </c>
      <c r="N54" s="54" t="e">
        <f>Fixtures!#REF!</f>
        <v>#REF!</v>
      </c>
      <c r="O54" s="53" t="e">
        <f>Fixtures!#REF!</f>
        <v>#REF!</v>
      </c>
      <c r="P54" s="57" t="e">
        <f>VLOOKUP($O54,PercentFHGoalStats!$A$3:$AE$998,5,FALSE)</f>
        <v>#REF!</v>
      </c>
      <c r="Q54" s="57" t="e">
        <f>VLOOKUP($O54,PercentFHGoalStats!$A$3:$AE$998,7,FALSE)</f>
        <v>#REF!</v>
      </c>
      <c r="R54" s="57" t="e">
        <f>VLOOKUP($O54,PercentFHGoalStats!$A$3:$AE$998,8,FALSE)</f>
        <v>#REF!</v>
      </c>
      <c r="S54" s="57" t="e">
        <f>VLOOKUP($O54,PercentFHGoalStats!$A$3:$AE$998,10,FALSE)</f>
        <v>#REF!</v>
      </c>
      <c r="T54" s="57" t="e">
        <f>VLOOKUP($O54,PercentFHGoalStats!$A$3:$AE$998,11,FALSE)</f>
        <v>#REF!</v>
      </c>
      <c r="U54" s="57" t="e">
        <f>VLOOKUP($O54,PercentFHGoalStats!$A$3:$AE$998,13,FALSE)</f>
        <v>#REF!</v>
      </c>
      <c r="V54" s="57" t="e">
        <f>VLOOKUP($O54,PercentFHGoalStats!$A$3:$AE$998,14,FALSE)</f>
        <v>#REF!</v>
      </c>
      <c r="W54" s="57" t="e">
        <f>VLOOKUP($O54,PercentFHGoalStats!$A$3:$AE$998,16,FALSE)</f>
        <v>#REF!</v>
      </c>
      <c r="X54" s="57" t="e">
        <f>VLOOKUP($O54,PercentFHGoalStats!$A$3:$AE$998,17,FALSE)</f>
        <v>#REF!</v>
      </c>
      <c r="Y54" s="57" t="e">
        <f>VLOOKUP($O54,PercentFHGoalStats!$A$3:$AE$998,19,FALSE)</f>
        <v>#REF!</v>
      </c>
      <c r="Z54" s="57" t="e">
        <f>VLOOKUP($O54,PercentFHGoalStats!$A$3:$AE$998,20,FALSE)</f>
        <v>#REF!</v>
      </c>
      <c r="AA54" s="57" t="e">
        <f>VLOOKUP($O54,PercentFHGoalStats!$A$3:$AE$998,22,FALSE)</f>
        <v>#REF!</v>
      </c>
    </row>
    <row r="55" spans="1:27" ht="14.4" hidden="1" thickTop="1" x14ac:dyDescent="0.3">
      <c r="A55" s="57" t="e">
        <f>VLOOKUP($M55,PercentFHGoalStats!$A$3:$AE$998,5,FALSE)</f>
        <v>#REF!</v>
      </c>
      <c r="B55" s="57" t="e">
        <f>VLOOKUP($M55,PercentFHGoalStats!$A$3:$AE$998,6,FALSE)</f>
        <v>#REF!</v>
      </c>
      <c r="C55" s="57" t="e">
        <f>VLOOKUP($M55,PercentFHGoalStats!$A$3:$AE$998,8,FALSE)</f>
        <v>#REF!</v>
      </c>
      <c r="D55" s="57" t="e">
        <f>VLOOKUP($M55,PercentFHGoalStats!$A$3:$AE$998,9,FALSE)</f>
        <v>#REF!</v>
      </c>
      <c r="E55" s="57" t="e">
        <f>VLOOKUP($M55,PercentFHGoalStats!$A$3:$AE$998,11,FALSE)</f>
        <v>#REF!</v>
      </c>
      <c r="F55" s="57" t="e">
        <f>VLOOKUP($M55,PercentFHGoalStats!$A$3:$AE$998,12,FALSE)</f>
        <v>#REF!</v>
      </c>
      <c r="G55" s="57" t="e">
        <f>VLOOKUP($M55,PercentFHGoalStats!$A$3:$AE$998,14,FALSE)</f>
        <v>#REF!</v>
      </c>
      <c r="H55" s="57" t="e">
        <f>VLOOKUP($M55,PercentFHGoalStats!$A$3:$AE$998,15,FALSE)</f>
        <v>#REF!</v>
      </c>
      <c r="I55" s="57" t="e">
        <f>VLOOKUP($M55,PercentFHGoalStats!$A$3:$AE$998,17,FALSE)</f>
        <v>#REF!</v>
      </c>
      <c r="J55" s="57" t="e">
        <f>VLOOKUP($M55,PercentFHGoalStats!$A$3:$AE$998,18,FALSE)</f>
        <v>#REF!</v>
      </c>
      <c r="K55" s="57" t="e">
        <f>VLOOKUP($M55,PercentFHGoalStats!$A$3:$AE$998,20,FALSE)</f>
        <v>#REF!</v>
      </c>
      <c r="L55" s="57" t="e">
        <f>VLOOKUP($M55,PercentFHGoalStats!$A$3:$AE$998,21,FALSE)</f>
        <v>#REF!</v>
      </c>
      <c r="M55" s="53" t="e">
        <f>Fixtures!#REF!</f>
        <v>#REF!</v>
      </c>
      <c r="N55" s="54" t="e">
        <f>Fixtures!#REF!</f>
        <v>#REF!</v>
      </c>
      <c r="O55" s="53" t="e">
        <f>Fixtures!#REF!</f>
        <v>#REF!</v>
      </c>
      <c r="P55" s="57" t="e">
        <f>VLOOKUP($O55,PercentFHGoalStats!$A$3:$AE$998,5,FALSE)</f>
        <v>#REF!</v>
      </c>
      <c r="Q55" s="57" t="e">
        <f>VLOOKUP($O55,PercentFHGoalStats!$A$3:$AE$998,7,FALSE)</f>
        <v>#REF!</v>
      </c>
      <c r="R55" s="57" t="e">
        <f>VLOOKUP($O55,PercentFHGoalStats!$A$3:$AE$998,8,FALSE)</f>
        <v>#REF!</v>
      </c>
      <c r="S55" s="57" t="e">
        <f>VLOOKUP($O55,PercentFHGoalStats!$A$3:$AE$998,10,FALSE)</f>
        <v>#REF!</v>
      </c>
      <c r="T55" s="57" t="e">
        <f>VLOOKUP($O55,PercentFHGoalStats!$A$3:$AE$998,11,FALSE)</f>
        <v>#REF!</v>
      </c>
      <c r="U55" s="57" t="e">
        <f>VLOOKUP($O55,PercentFHGoalStats!$A$3:$AE$998,13,FALSE)</f>
        <v>#REF!</v>
      </c>
      <c r="V55" s="57" t="e">
        <f>VLOOKUP($O55,PercentFHGoalStats!$A$3:$AE$998,14,FALSE)</f>
        <v>#REF!</v>
      </c>
      <c r="W55" s="57" t="e">
        <f>VLOOKUP($O55,PercentFHGoalStats!$A$3:$AE$998,16,FALSE)</f>
        <v>#REF!</v>
      </c>
      <c r="X55" s="57" t="e">
        <f>VLOOKUP($O55,PercentFHGoalStats!$A$3:$AE$998,17,FALSE)</f>
        <v>#REF!</v>
      </c>
      <c r="Y55" s="57" t="e">
        <f>VLOOKUP($O55,PercentFHGoalStats!$A$3:$AE$998,19,FALSE)</f>
        <v>#REF!</v>
      </c>
      <c r="Z55" s="57" t="e">
        <f>VLOOKUP($O55,PercentFHGoalStats!$A$3:$AE$998,20,FALSE)</f>
        <v>#REF!</v>
      </c>
      <c r="AA55" s="57" t="e">
        <f>VLOOKUP($O55,PercentFHGoalStats!$A$3:$AE$998,22,FALSE)</f>
        <v>#REF!</v>
      </c>
    </row>
    <row r="56" spans="1:27" ht="14.4" hidden="1" thickTop="1" x14ac:dyDescent="0.3">
      <c r="A56" s="57" t="e">
        <f>VLOOKUP($M56,PercentFHGoalStats!$A$3:$AE$998,5,FALSE)</f>
        <v>#REF!</v>
      </c>
      <c r="B56" s="57" t="e">
        <f>VLOOKUP($M56,PercentFHGoalStats!$A$3:$AE$998,6,FALSE)</f>
        <v>#REF!</v>
      </c>
      <c r="C56" s="57" t="e">
        <f>VLOOKUP($M56,PercentFHGoalStats!$A$3:$AE$998,8,FALSE)</f>
        <v>#REF!</v>
      </c>
      <c r="D56" s="57" t="e">
        <f>VLOOKUP($M56,PercentFHGoalStats!$A$3:$AE$998,9,FALSE)</f>
        <v>#REF!</v>
      </c>
      <c r="E56" s="57" t="e">
        <f>VLOOKUP($M56,PercentFHGoalStats!$A$3:$AE$998,11,FALSE)</f>
        <v>#REF!</v>
      </c>
      <c r="F56" s="57" t="e">
        <f>VLOOKUP($M56,PercentFHGoalStats!$A$3:$AE$998,12,FALSE)</f>
        <v>#REF!</v>
      </c>
      <c r="G56" s="57" t="e">
        <f>VLOOKUP($M56,PercentFHGoalStats!$A$3:$AE$998,14,FALSE)</f>
        <v>#REF!</v>
      </c>
      <c r="H56" s="57" t="e">
        <f>VLOOKUP($M56,PercentFHGoalStats!$A$3:$AE$998,15,FALSE)</f>
        <v>#REF!</v>
      </c>
      <c r="I56" s="57" t="e">
        <f>VLOOKUP($M56,PercentFHGoalStats!$A$3:$AE$998,17,FALSE)</f>
        <v>#REF!</v>
      </c>
      <c r="J56" s="57" t="e">
        <f>VLOOKUP($M56,PercentFHGoalStats!$A$3:$AE$998,18,FALSE)</f>
        <v>#REF!</v>
      </c>
      <c r="K56" s="57" t="e">
        <f>VLOOKUP($M56,PercentFHGoalStats!$A$3:$AE$998,20,FALSE)</f>
        <v>#REF!</v>
      </c>
      <c r="L56" s="57" t="e">
        <f>VLOOKUP($M56,PercentFHGoalStats!$A$3:$AE$998,21,FALSE)</f>
        <v>#REF!</v>
      </c>
      <c r="M56" s="53" t="e">
        <f>Fixtures!#REF!</f>
        <v>#REF!</v>
      </c>
      <c r="N56" s="54" t="e">
        <f>Fixtures!#REF!</f>
        <v>#REF!</v>
      </c>
      <c r="O56" s="53" t="e">
        <f>Fixtures!#REF!</f>
        <v>#REF!</v>
      </c>
      <c r="P56" s="57" t="e">
        <f>VLOOKUP($O56,PercentFHGoalStats!$A$3:$AE$998,5,FALSE)</f>
        <v>#REF!</v>
      </c>
      <c r="Q56" s="57" t="e">
        <f>VLOOKUP($O56,PercentFHGoalStats!$A$3:$AE$998,7,FALSE)</f>
        <v>#REF!</v>
      </c>
      <c r="R56" s="57" t="e">
        <f>VLOOKUP($O56,PercentFHGoalStats!$A$3:$AE$998,8,FALSE)</f>
        <v>#REF!</v>
      </c>
      <c r="S56" s="57" t="e">
        <f>VLOOKUP($O56,PercentFHGoalStats!$A$3:$AE$998,10,FALSE)</f>
        <v>#REF!</v>
      </c>
      <c r="T56" s="57" t="e">
        <f>VLOOKUP($O56,PercentFHGoalStats!$A$3:$AE$998,11,FALSE)</f>
        <v>#REF!</v>
      </c>
      <c r="U56" s="57" t="e">
        <f>VLOOKUP($O56,PercentFHGoalStats!$A$3:$AE$998,13,FALSE)</f>
        <v>#REF!</v>
      </c>
      <c r="V56" s="57" t="e">
        <f>VLOOKUP($O56,PercentFHGoalStats!$A$3:$AE$998,14,FALSE)</f>
        <v>#REF!</v>
      </c>
      <c r="W56" s="57" t="e">
        <f>VLOOKUP($O56,PercentFHGoalStats!$A$3:$AE$998,16,FALSE)</f>
        <v>#REF!</v>
      </c>
      <c r="X56" s="57" t="e">
        <f>VLOOKUP($O56,PercentFHGoalStats!$A$3:$AE$998,17,FALSE)</f>
        <v>#REF!</v>
      </c>
      <c r="Y56" s="57" t="e">
        <f>VLOOKUP($O56,PercentFHGoalStats!$A$3:$AE$998,19,FALSE)</f>
        <v>#REF!</v>
      </c>
      <c r="Z56" s="57" t="e">
        <f>VLOOKUP($O56,PercentFHGoalStats!$A$3:$AE$998,20,FALSE)</f>
        <v>#REF!</v>
      </c>
      <c r="AA56" s="57" t="e">
        <f>VLOOKUP($O56,PercentFHGoalStats!$A$3:$AE$998,22,FALSE)</f>
        <v>#REF!</v>
      </c>
    </row>
    <row r="57" spans="1:27" ht="14.4" hidden="1" thickTop="1" x14ac:dyDescent="0.3">
      <c r="A57" s="57" t="e">
        <f>VLOOKUP($M57,PercentFHGoalStats!$A$3:$AE$998,5,FALSE)</f>
        <v>#REF!</v>
      </c>
      <c r="B57" s="57" t="e">
        <f>VLOOKUP($M57,PercentFHGoalStats!$A$3:$AE$998,6,FALSE)</f>
        <v>#REF!</v>
      </c>
      <c r="C57" s="57" t="e">
        <f>VLOOKUP($M57,PercentFHGoalStats!$A$3:$AE$998,8,FALSE)</f>
        <v>#REF!</v>
      </c>
      <c r="D57" s="57" t="e">
        <f>VLOOKUP($M57,PercentFHGoalStats!$A$3:$AE$998,9,FALSE)</f>
        <v>#REF!</v>
      </c>
      <c r="E57" s="57" t="e">
        <f>VLOOKUP($M57,PercentFHGoalStats!$A$3:$AE$998,11,FALSE)</f>
        <v>#REF!</v>
      </c>
      <c r="F57" s="57" t="e">
        <f>VLOOKUP($M57,PercentFHGoalStats!$A$3:$AE$998,12,FALSE)</f>
        <v>#REF!</v>
      </c>
      <c r="G57" s="57" t="e">
        <f>VLOOKUP($M57,PercentFHGoalStats!$A$3:$AE$998,14,FALSE)</f>
        <v>#REF!</v>
      </c>
      <c r="H57" s="57" t="e">
        <f>VLOOKUP($M57,PercentFHGoalStats!$A$3:$AE$998,15,FALSE)</f>
        <v>#REF!</v>
      </c>
      <c r="I57" s="57" t="e">
        <f>VLOOKUP($M57,PercentFHGoalStats!$A$3:$AE$998,17,FALSE)</f>
        <v>#REF!</v>
      </c>
      <c r="J57" s="57" t="e">
        <f>VLOOKUP($M57,PercentFHGoalStats!$A$3:$AE$998,18,FALSE)</f>
        <v>#REF!</v>
      </c>
      <c r="K57" s="57" t="e">
        <f>VLOOKUP($M57,PercentFHGoalStats!$A$3:$AE$998,20,FALSE)</f>
        <v>#REF!</v>
      </c>
      <c r="L57" s="57" t="e">
        <f>VLOOKUP($M57,PercentFHGoalStats!$A$3:$AE$998,21,FALSE)</f>
        <v>#REF!</v>
      </c>
      <c r="M57" s="53" t="e">
        <f>Fixtures!#REF!</f>
        <v>#REF!</v>
      </c>
      <c r="N57" s="54" t="e">
        <f>Fixtures!#REF!</f>
        <v>#REF!</v>
      </c>
      <c r="O57" s="53" t="e">
        <f>Fixtures!#REF!</f>
        <v>#REF!</v>
      </c>
      <c r="P57" s="57" t="e">
        <f>VLOOKUP($O57,PercentFHGoalStats!$A$3:$AE$998,5,FALSE)</f>
        <v>#REF!</v>
      </c>
      <c r="Q57" s="57" t="e">
        <f>VLOOKUP($O57,PercentFHGoalStats!$A$3:$AE$998,7,FALSE)</f>
        <v>#REF!</v>
      </c>
      <c r="R57" s="57" t="e">
        <f>VLOOKUP($O57,PercentFHGoalStats!$A$3:$AE$998,8,FALSE)</f>
        <v>#REF!</v>
      </c>
      <c r="S57" s="57" t="e">
        <f>VLOOKUP($O57,PercentFHGoalStats!$A$3:$AE$998,10,FALSE)</f>
        <v>#REF!</v>
      </c>
      <c r="T57" s="57" t="e">
        <f>VLOOKUP($O57,PercentFHGoalStats!$A$3:$AE$998,11,FALSE)</f>
        <v>#REF!</v>
      </c>
      <c r="U57" s="57" t="e">
        <f>VLOOKUP($O57,PercentFHGoalStats!$A$3:$AE$998,13,FALSE)</f>
        <v>#REF!</v>
      </c>
      <c r="V57" s="57" t="e">
        <f>VLOOKUP($O57,PercentFHGoalStats!$A$3:$AE$998,14,FALSE)</f>
        <v>#REF!</v>
      </c>
      <c r="W57" s="57" t="e">
        <f>VLOOKUP($O57,PercentFHGoalStats!$A$3:$AE$998,16,FALSE)</f>
        <v>#REF!</v>
      </c>
      <c r="X57" s="57" t="e">
        <f>VLOOKUP($O57,PercentFHGoalStats!$A$3:$AE$998,17,FALSE)</f>
        <v>#REF!</v>
      </c>
      <c r="Y57" s="57" t="e">
        <f>VLOOKUP($O57,PercentFHGoalStats!$A$3:$AE$998,19,FALSE)</f>
        <v>#REF!</v>
      </c>
      <c r="Z57" s="57" t="e">
        <f>VLOOKUP($O57,PercentFHGoalStats!$A$3:$AE$998,20,FALSE)</f>
        <v>#REF!</v>
      </c>
      <c r="AA57" s="57" t="e">
        <f>VLOOKUP($O57,PercentFHGoalStats!$A$3:$AE$998,22,FALSE)</f>
        <v>#REF!</v>
      </c>
    </row>
    <row r="58" spans="1:27" ht="14.4" hidden="1" thickTop="1" x14ac:dyDescent="0.3">
      <c r="A58" s="57" t="e">
        <f>VLOOKUP($M58,PercentFHGoalStats!$A$3:$AE$998,5,FALSE)</f>
        <v>#REF!</v>
      </c>
      <c r="B58" s="57" t="e">
        <f>VLOOKUP($M58,PercentFHGoalStats!$A$3:$AE$998,6,FALSE)</f>
        <v>#REF!</v>
      </c>
      <c r="C58" s="57" t="e">
        <f>VLOOKUP($M58,PercentFHGoalStats!$A$3:$AE$998,8,FALSE)</f>
        <v>#REF!</v>
      </c>
      <c r="D58" s="57" t="e">
        <f>VLOOKUP($M58,PercentFHGoalStats!$A$3:$AE$998,9,FALSE)</f>
        <v>#REF!</v>
      </c>
      <c r="E58" s="57" t="e">
        <f>VLOOKUP($M58,PercentFHGoalStats!$A$3:$AE$998,11,FALSE)</f>
        <v>#REF!</v>
      </c>
      <c r="F58" s="57" t="e">
        <f>VLOOKUP($M58,PercentFHGoalStats!$A$3:$AE$998,12,FALSE)</f>
        <v>#REF!</v>
      </c>
      <c r="G58" s="57" t="e">
        <f>VLOOKUP($M58,PercentFHGoalStats!$A$3:$AE$998,14,FALSE)</f>
        <v>#REF!</v>
      </c>
      <c r="H58" s="57" t="e">
        <f>VLOOKUP($M58,PercentFHGoalStats!$A$3:$AE$998,15,FALSE)</f>
        <v>#REF!</v>
      </c>
      <c r="I58" s="57" t="e">
        <f>VLOOKUP($M58,PercentFHGoalStats!$A$3:$AE$998,17,FALSE)</f>
        <v>#REF!</v>
      </c>
      <c r="J58" s="57" t="e">
        <f>VLOOKUP($M58,PercentFHGoalStats!$A$3:$AE$998,18,FALSE)</f>
        <v>#REF!</v>
      </c>
      <c r="K58" s="57" t="e">
        <f>VLOOKUP($M58,PercentFHGoalStats!$A$3:$AE$998,20,FALSE)</f>
        <v>#REF!</v>
      </c>
      <c r="L58" s="57" t="e">
        <f>VLOOKUP($M58,PercentFHGoalStats!$A$3:$AE$998,21,FALSE)</f>
        <v>#REF!</v>
      </c>
      <c r="M58" s="53" t="e">
        <f>Fixtures!#REF!</f>
        <v>#REF!</v>
      </c>
      <c r="N58" s="54" t="e">
        <f>Fixtures!#REF!</f>
        <v>#REF!</v>
      </c>
      <c r="O58" s="53" t="e">
        <f>Fixtures!#REF!</f>
        <v>#REF!</v>
      </c>
      <c r="P58" s="57" t="e">
        <f>VLOOKUP($O58,PercentFHGoalStats!$A$3:$AE$998,5,FALSE)</f>
        <v>#REF!</v>
      </c>
      <c r="Q58" s="57" t="e">
        <f>VLOOKUP($O58,PercentFHGoalStats!$A$3:$AE$998,7,FALSE)</f>
        <v>#REF!</v>
      </c>
      <c r="R58" s="57" t="e">
        <f>VLOOKUP($O58,PercentFHGoalStats!$A$3:$AE$998,8,FALSE)</f>
        <v>#REF!</v>
      </c>
      <c r="S58" s="57" t="e">
        <f>VLOOKUP($O58,PercentFHGoalStats!$A$3:$AE$998,10,FALSE)</f>
        <v>#REF!</v>
      </c>
      <c r="T58" s="57" t="e">
        <f>VLOOKUP($O58,PercentFHGoalStats!$A$3:$AE$998,11,FALSE)</f>
        <v>#REF!</v>
      </c>
      <c r="U58" s="57" t="e">
        <f>VLOOKUP($O58,PercentFHGoalStats!$A$3:$AE$998,13,FALSE)</f>
        <v>#REF!</v>
      </c>
      <c r="V58" s="57" t="e">
        <f>VLOOKUP($O58,PercentFHGoalStats!$A$3:$AE$998,14,FALSE)</f>
        <v>#REF!</v>
      </c>
      <c r="W58" s="57" t="e">
        <f>VLOOKUP($O58,PercentFHGoalStats!$A$3:$AE$998,16,FALSE)</f>
        <v>#REF!</v>
      </c>
      <c r="X58" s="57" t="e">
        <f>VLOOKUP($O58,PercentFHGoalStats!$A$3:$AE$998,17,FALSE)</f>
        <v>#REF!</v>
      </c>
      <c r="Y58" s="57" t="e">
        <f>VLOOKUP($O58,PercentFHGoalStats!$A$3:$AE$998,19,FALSE)</f>
        <v>#REF!</v>
      </c>
      <c r="Z58" s="57" t="e">
        <f>VLOOKUP($O58,PercentFHGoalStats!$A$3:$AE$998,20,FALSE)</f>
        <v>#REF!</v>
      </c>
      <c r="AA58" s="57" t="e">
        <f>VLOOKUP($O58,PercentFHGoalStats!$A$3:$AE$998,22,FALSE)</f>
        <v>#REF!</v>
      </c>
    </row>
    <row r="59" spans="1:27" ht="14.4" hidden="1" thickTop="1" x14ac:dyDescent="0.3">
      <c r="A59" s="57" t="e">
        <f>VLOOKUP($M59,PercentFHGoalStats!$A$3:$AE$998,5,FALSE)</f>
        <v>#REF!</v>
      </c>
      <c r="B59" s="57" t="e">
        <f>VLOOKUP($M59,PercentFHGoalStats!$A$3:$AE$998,6,FALSE)</f>
        <v>#REF!</v>
      </c>
      <c r="C59" s="57" t="e">
        <f>VLOOKUP($M59,PercentFHGoalStats!$A$3:$AE$998,8,FALSE)</f>
        <v>#REF!</v>
      </c>
      <c r="D59" s="57" t="e">
        <f>VLOOKUP($M59,PercentFHGoalStats!$A$3:$AE$998,9,FALSE)</f>
        <v>#REF!</v>
      </c>
      <c r="E59" s="57" t="e">
        <f>VLOOKUP($M59,PercentFHGoalStats!$A$3:$AE$998,11,FALSE)</f>
        <v>#REF!</v>
      </c>
      <c r="F59" s="57" t="e">
        <f>VLOOKUP($M59,PercentFHGoalStats!$A$3:$AE$998,12,FALSE)</f>
        <v>#REF!</v>
      </c>
      <c r="G59" s="57" t="e">
        <f>VLOOKUP($M59,PercentFHGoalStats!$A$3:$AE$998,14,FALSE)</f>
        <v>#REF!</v>
      </c>
      <c r="H59" s="57" t="e">
        <f>VLOOKUP($M59,PercentFHGoalStats!$A$3:$AE$998,15,FALSE)</f>
        <v>#REF!</v>
      </c>
      <c r="I59" s="57" t="e">
        <f>VLOOKUP($M59,PercentFHGoalStats!$A$3:$AE$998,17,FALSE)</f>
        <v>#REF!</v>
      </c>
      <c r="J59" s="57" t="e">
        <f>VLOOKUP($M59,PercentFHGoalStats!$A$3:$AE$998,18,FALSE)</f>
        <v>#REF!</v>
      </c>
      <c r="K59" s="57" t="e">
        <f>VLOOKUP($M59,PercentFHGoalStats!$A$3:$AE$998,20,FALSE)</f>
        <v>#REF!</v>
      </c>
      <c r="L59" s="57" t="e">
        <f>VLOOKUP($M59,PercentFHGoalStats!$A$3:$AE$998,21,FALSE)</f>
        <v>#REF!</v>
      </c>
      <c r="M59" s="53" t="e">
        <f>Fixtures!#REF!</f>
        <v>#REF!</v>
      </c>
      <c r="N59" s="54" t="e">
        <f>Fixtures!#REF!</f>
        <v>#REF!</v>
      </c>
      <c r="O59" s="53" t="e">
        <f>Fixtures!#REF!</f>
        <v>#REF!</v>
      </c>
      <c r="P59" s="57" t="e">
        <f>VLOOKUP($O59,PercentFHGoalStats!$A$3:$AE$998,5,FALSE)</f>
        <v>#REF!</v>
      </c>
      <c r="Q59" s="57" t="e">
        <f>VLOOKUP($O59,PercentFHGoalStats!$A$3:$AE$998,7,FALSE)</f>
        <v>#REF!</v>
      </c>
      <c r="R59" s="57" t="e">
        <f>VLOOKUP($O59,PercentFHGoalStats!$A$3:$AE$998,8,FALSE)</f>
        <v>#REF!</v>
      </c>
      <c r="S59" s="57" t="e">
        <f>VLOOKUP($O59,PercentFHGoalStats!$A$3:$AE$998,10,FALSE)</f>
        <v>#REF!</v>
      </c>
      <c r="T59" s="57" t="e">
        <f>VLOOKUP($O59,PercentFHGoalStats!$A$3:$AE$998,11,FALSE)</f>
        <v>#REF!</v>
      </c>
      <c r="U59" s="57" t="e">
        <f>VLOOKUP($O59,PercentFHGoalStats!$A$3:$AE$998,13,FALSE)</f>
        <v>#REF!</v>
      </c>
      <c r="V59" s="57" t="e">
        <f>VLOOKUP($O59,PercentFHGoalStats!$A$3:$AE$998,14,FALSE)</f>
        <v>#REF!</v>
      </c>
      <c r="W59" s="57" t="e">
        <f>VLOOKUP($O59,PercentFHGoalStats!$A$3:$AE$998,16,FALSE)</f>
        <v>#REF!</v>
      </c>
      <c r="X59" s="57" t="e">
        <f>VLOOKUP($O59,PercentFHGoalStats!$A$3:$AE$998,17,FALSE)</f>
        <v>#REF!</v>
      </c>
      <c r="Y59" s="57" t="e">
        <f>VLOOKUP($O59,PercentFHGoalStats!$A$3:$AE$998,19,FALSE)</f>
        <v>#REF!</v>
      </c>
      <c r="Z59" s="57" t="e">
        <f>VLOOKUP($O59,PercentFHGoalStats!$A$3:$AE$998,20,FALSE)</f>
        <v>#REF!</v>
      </c>
      <c r="AA59" s="57" t="e">
        <f>VLOOKUP($O59,PercentFHGoalStats!$A$3:$AE$998,22,FALSE)</f>
        <v>#REF!</v>
      </c>
    </row>
    <row r="60" spans="1:27" ht="14.4" hidden="1" thickTop="1" x14ac:dyDescent="0.3">
      <c r="A60" s="57" t="e">
        <f>VLOOKUP($M60,PercentFHGoalStats!$A$3:$AE$998,5,FALSE)</f>
        <v>#REF!</v>
      </c>
      <c r="B60" s="57" t="e">
        <f>VLOOKUP($M60,PercentFHGoalStats!$A$3:$AE$998,6,FALSE)</f>
        <v>#REF!</v>
      </c>
      <c r="C60" s="57" t="e">
        <f>VLOOKUP($M60,PercentFHGoalStats!$A$3:$AE$998,8,FALSE)</f>
        <v>#REF!</v>
      </c>
      <c r="D60" s="57" t="e">
        <f>VLOOKUP($M60,PercentFHGoalStats!$A$3:$AE$998,9,FALSE)</f>
        <v>#REF!</v>
      </c>
      <c r="E60" s="57" t="e">
        <f>VLOOKUP($M60,PercentFHGoalStats!$A$3:$AE$998,11,FALSE)</f>
        <v>#REF!</v>
      </c>
      <c r="F60" s="57" t="e">
        <f>VLOOKUP($M60,PercentFHGoalStats!$A$3:$AE$998,12,FALSE)</f>
        <v>#REF!</v>
      </c>
      <c r="G60" s="57" t="e">
        <f>VLOOKUP($M60,PercentFHGoalStats!$A$3:$AE$998,14,FALSE)</f>
        <v>#REF!</v>
      </c>
      <c r="H60" s="57" t="e">
        <f>VLOOKUP($M60,PercentFHGoalStats!$A$3:$AE$998,15,FALSE)</f>
        <v>#REF!</v>
      </c>
      <c r="I60" s="57" t="e">
        <f>VLOOKUP($M60,PercentFHGoalStats!$A$3:$AE$998,17,FALSE)</f>
        <v>#REF!</v>
      </c>
      <c r="J60" s="57" t="e">
        <f>VLOOKUP($M60,PercentFHGoalStats!$A$3:$AE$998,18,FALSE)</f>
        <v>#REF!</v>
      </c>
      <c r="K60" s="57" t="e">
        <f>VLOOKUP($M60,PercentFHGoalStats!$A$3:$AE$998,20,FALSE)</f>
        <v>#REF!</v>
      </c>
      <c r="L60" s="57" t="e">
        <f>VLOOKUP($M60,PercentFHGoalStats!$A$3:$AE$998,21,FALSE)</f>
        <v>#REF!</v>
      </c>
      <c r="M60" s="53" t="e">
        <f>Fixtures!#REF!</f>
        <v>#REF!</v>
      </c>
      <c r="N60" s="54" t="e">
        <f>Fixtures!#REF!</f>
        <v>#REF!</v>
      </c>
      <c r="O60" s="53" t="e">
        <f>Fixtures!#REF!</f>
        <v>#REF!</v>
      </c>
      <c r="P60" s="57" t="e">
        <f>VLOOKUP($O60,PercentFHGoalStats!$A$3:$AE$998,5,FALSE)</f>
        <v>#REF!</v>
      </c>
      <c r="Q60" s="57" t="e">
        <f>VLOOKUP($O60,PercentFHGoalStats!$A$3:$AE$998,7,FALSE)</f>
        <v>#REF!</v>
      </c>
      <c r="R60" s="57" t="e">
        <f>VLOOKUP($O60,PercentFHGoalStats!$A$3:$AE$998,8,FALSE)</f>
        <v>#REF!</v>
      </c>
      <c r="S60" s="57" t="e">
        <f>VLOOKUP($O60,PercentFHGoalStats!$A$3:$AE$998,10,FALSE)</f>
        <v>#REF!</v>
      </c>
      <c r="T60" s="57" t="e">
        <f>VLOOKUP($O60,PercentFHGoalStats!$A$3:$AE$998,11,FALSE)</f>
        <v>#REF!</v>
      </c>
      <c r="U60" s="57" t="e">
        <f>VLOOKUP($O60,PercentFHGoalStats!$A$3:$AE$998,13,FALSE)</f>
        <v>#REF!</v>
      </c>
      <c r="V60" s="57" t="e">
        <f>VLOOKUP($O60,PercentFHGoalStats!$A$3:$AE$998,14,FALSE)</f>
        <v>#REF!</v>
      </c>
      <c r="W60" s="57" t="e">
        <f>VLOOKUP($O60,PercentFHGoalStats!$A$3:$AE$998,16,FALSE)</f>
        <v>#REF!</v>
      </c>
      <c r="X60" s="57" t="e">
        <f>VLOOKUP($O60,PercentFHGoalStats!$A$3:$AE$998,17,FALSE)</f>
        <v>#REF!</v>
      </c>
      <c r="Y60" s="57" t="e">
        <f>VLOOKUP($O60,PercentFHGoalStats!$A$3:$AE$998,19,FALSE)</f>
        <v>#REF!</v>
      </c>
      <c r="Z60" s="57" t="e">
        <f>VLOOKUP($O60,PercentFHGoalStats!$A$3:$AE$998,20,FALSE)</f>
        <v>#REF!</v>
      </c>
      <c r="AA60" s="57" t="e">
        <f>VLOOKUP($O60,PercentFHGoalStats!$A$3:$AE$998,22,FALSE)</f>
        <v>#REF!</v>
      </c>
    </row>
    <row r="61" spans="1:27" ht="14.4" hidden="1" thickTop="1" x14ac:dyDescent="0.3">
      <c r="A61" s="57" t="e">
        <f>VLOOKUP($M61,PercentFHGoalStats!$A$3:$AE$998,5,FALSE)</f>
        <v>#REF!</v>
      </c>
      <c r="B61" s="57" t="e">
        <f>VLOOKUP($M61,PercentFHGoalStats!$A$3:$AE$998,6,FALSE)</f>
        <v>#REF!</v>
      </c>
      <c r="C61" s="57" t="e">
        <f>VLOOKUP($M61,PercentFHGoalStats!$A$3:$AE$998,8,FALSE)</f>
        <v>#REF!</v>
      </c>
      <c r="D61" s="57" t="e">
        <f>VLOOKUP($M61,PercentFHGoalStats!$A$3:$AE$998,9,FALSE)</f>
        <v>#REF!</v>
      </c>
      <c r="E61" s="57" t="e">
        <f>VLOOKUP($M61,PercentFHGoalStats!$A$3:$AE$998,11,FALSE)</f>
        <v>#REF!</v>
      </c>
      <c r="F61" s="57" t="e">
        <f>VLOOKUP($M61,PercentFHGoalStats!$A$3:$AE$998,12,FALSE)</f>
        <v>#REF!</v>
      </c>
      <c r="G61" s="57" t="e">
        <f>VLOOKUP($M61,PercentFHGoalStats!$A$3:$AE$998,14,FALSE)</f>
        <v>#REF!</v>
      </c>
      <c r="H61" s="57" t="e">
        <f>VLOOKUP($M61,PercentFHGoalStats!$A$3:$AE$998,15,FALSE)</f>
        <v>#REF!</v>
      </c>
      <c r="I61" s="57" t="e">
        <f>VLOOKUP($M61,PercentFHGoalStats!$A$3:$AE$998,17,FALSE)</f>
        <v>#REF!</v>
      </c>
      <c r="J61" s="57" t="e">
        <f>VLOOKUP($M61,PercentFHGoalStats!$A$3:$AE$998,18,FALSE)</f>
        <v>#REF!</v>
      </c>
      <c r="K61" s="57" t="e">
        <f>VLOOKUP($M61,PercentFHGoalStats!$A$3:$AE$998,20,FALSE)</f>
        <v>#REF!</v>
      </c>
      <c r="L61" s="57" t="e">
        <f>VLOOKUP($M61,PercentFHGoalStats!$A$3:$AE$998,21,FALSE)</f>
        <v>#REF!</v>
      </c>
      <c r="M61" s="53" t="e">
        <f>Fixtures!#REF!</f>
        <v>#REF!</v>
      </c>
      <c r="N61" s="54" t="e">
        <f>Fixtures!#REF!</f>
        <v>#REF!</v>
      </c>
      <c r="O61" s="53" t="e">
        <f>Fixtures!#REF!</f>
        <v>#REF!</v>
      </c>
      <c r="P61" s="57" t="e">
        <f>VLOOKUP($O61,PercentFHGoalStats!$A$3:$AE$998,5,FALSE)</f>
        <v>#REF!</v>
      </c>
      <c r="Q61" s="57" t="e">
        <f>VLOOKUP($O61,PercentFHGoalStats!$A$3:$AE$998,7,FALSE)</f>
        <v>#REF!</v>
      </c>
      <c r="R61" s="57" t="e">
        <f>VLOOKUP($O61,PercentFHGoalStats!$A$3:$AE$998,8,FALSE)</f>
        <v>#REF!</v>
      </c>
      <c r="S61" s="57" t="e">
        <f>VLOOKUP($O61,PercentFHGoalStats!$A$3:$AE$998,10,FALSE)</f>
        <v>#REF!</v>
      </c>
      <c r="T61" s="57" t="e">
        <f>VLOOKUP($O61,PercentFHGoalStats!$A$3:$AE$998,11,FALSE)</f>
        <v>#REF!</v>
      </c>
      <c r="U61" s="57" t="e">
        <f>VLOOKUP($O61,PercentFHGoalStats!$A$3:$AE$998,13,FALSE)</f>
        <v>#REF!</v>
      </c>
      <c r="V61" s="57" t="e">
        <f>VLOOKUP($O61,PercentFHGoalStats!$A$3:$AE$998,14,FALSE)</f>
        <v>#REF!</v>
      </c>
      <c r="W61" s="57" t="e">
        <f>VLOOKUP($O61,PercentFHGoalStats!$A$3:$AE$998,16,FALSE)</f>
        <v>#REF!</v>
      </c>
      <c r="X61" s="57" t="e">
        <f>VLOOKUP($O61,PercentFHGoalStats!$A$3:$AE$998,17,FALSE)</f>
        <v>#REF!</v>
      </c>
      <c r="Y61" s="57" t="e">
        <f>VLOOKUP($O61,PercentFHGoalStats!$A$3:$AE$998,19,FALSE)</f>
        <v>#REF!</v>
      </c>
      <c r="Z61" s="57" t="e">
        <f>VLOOKUP($O61,PercentFHGoalStats!$A$3:$AE$998,20,FALSE)</f>
        <v>#REF!</v>
      </c>
      <c r="AA61" s="57" t="e">
        <f>VLOOKUP($O61,PercentFHGoalStats!$A$3:$AE$998,22,FALSE)</f>
        <v>#REF!</v>
      </c>
    </row>
    <row r="62" spans="1:27" ht="14.4" hidden="1" thickTop="1" x14ac:dyDescent="0.3">
      <c r="A62" s="57" t="e">
        <f>VLOOKUP($M62,PercentFHGoalStats!$A$3:$AE$998,5,FALSE)</f>
        <v>#REF!</v>
      </c>
      <c r="B62" s="57" t="e">
        <f>VLOOKUP($M62,PercentFHGoalStats!$A$3:$AE$998,6,FALSE)</f>
        <v>#REF!</v>
      </c>
      <c r="C62" s="57" t="e">
        <f>VLOOKUP($M62,PercentFHGoalStats!$A$3:$AE$998,8,FALSE)</f>
        <v>#REF!</v>
      </c>
      <c r="D62" s="57" t="e">
        <f>VLOOKUP($M62,PercentFHGoalStats!$A$3:$AE$998,9,FALSE)</f>
        <v>#REF!</v>
      </c>
      <c r="E62" s="57" t="e">
        <f>VLOOKUP($M62,PercentFHGoalStats!$A$3:$AE$998,11,FALSE)</f>
        <v>#REF!</v>
      </c>
      <c r="F62" s="57" t="e">
        <f>VLOOKUP($M62,PercentFHGoalStats!$A$3:$AE$998,12,FALSE)</f>
        <v>#REF!</v>
      </c>
      <c r="G62" s="57" t="e">
        <f>VLOOKUP($M62,PercentFHGoalStats!$A$3:$AE$998,14,FALSE)</f>
        <v>#REF!</v>
      </c>
      <c r="H62" s="57" t="e">
        <f>VLOOKUP($M62,PercentFHGoalStats!$A$3:$AE$998,15,FALSE)</f>
        <v>#REF!</v>
      </c>
      <c r="I62" s="57" t="e">
        <f>VLOOKUP($M62,PercentFHGoalStats!$A$3:$AE$998,17,FALSE)</f>
        <v>#REF!</v>
      </c>
      <c r="J62" s="57" t="e">
        <f>VLOOKUP($M62,PercentFHGoalStats!$A$3:$AE$998,18,FALSE)</f>
        <v>#REF!</v>
      </c>
      <c r="K62" s="57" t="e">
        <f>VLOOKUP($M62,PercentFHGoalStats!$A$3:$AE$998,20,FALSE)</f>
        <v>#REF!</v>
      </c>
      <c r="L62" s="57" t="e">
        <f>VLOOKUP($M62,PercentFHGoalStats!$A$3:$AE$998,21,FALSE)</f>
        <v>#REF!</v>
      </c>
      <c r="M62" s="53" t="e">
        <f>Fixtures!#REF!</f>
        <v>#REF!</v>
      </c>
      <c r="N62" s="54" t="e">
        <f>Fixtures!#REF!</f>
        <v>#REF!</v>
      </c>
      <c r="O62" s="53" t="e">
        <f>Fixtures!#REF!</f>
        <v>#REF!</v>
      </c>
      <c r="P62" s="57" t="e">
        <f>VLOOKUP($O62,PercentFHGoalStats!$A$3:$AE$998,5,FALSE)</f>
        <v>#REF!</v>
      </c>
      <c r="Q62" s="57" t="e">
        <f>VLOOKUP($O62,PercentFHGoalStats!$A$3:$AE$998,7,FALSE)</f>
        <v>#REF!</v>
      </c>
      <c r="R62" s="57" t="e">
        <f>VLOOKUP($O62,PercentFHGoalStats!$A$3:$AE$998,8,FALSE)</f>
        <v>#REF!</v>
      </c>
      <c r="S62" s="57" t="e">
        <f>VLOOKUP($O62,PercentFHGoalStats!$A$3:$AE$998,10,FALSE)</f>
        <v>#REF!</v>
      </c>
      <c r="T62" s="57" t="e">
        <f>VLOOKUP($O62,PercentFHGoalStats!$A$3:$AE$998,11,FALSE)</f>
        <v>#REF!</v>
      </c>
      <c r="U62" s="57" t="e">
        <f>VLOOKUP($O62,PercentFHGoalStats!$A$3:$AE$998,13,FALSE)</f>
        <v>#REF!</v>
      </c>
      <c r="V62" s="57" t="e">
        <f>VLOOKUP($O62,PercentFHGoalStats!$A$3:$AE$998,14,FALSE)</f>
        <v>#REF!</v>
      </c>
      <c r="W62" s="57" t="e">
        <f>VLOOKUP($O62,PercentFHGoalStats!$A$3:$AE$998,16,FALSE)</f>
        <v>#REF!</v>
      </c>
      <c r="X62" s="57" t="e">
        <f>VLOOKUP($O62,PercentFHGoalStats!$A$3:$AE$998,17,FALSE)</f>
        <v>#REF!</v>
      </c>
      <c r="Y62" s="57" t="e">
        <f>VLOOKUP($O62,PercentFHGoalStats!$A$3:$AE$998,19,FALSE)</f>
        <v>#REF!</v>
      </c>
      <c r="Z62" s="57" t="e">
        <f>VLOOKUP($O62,PercentFHGoalStats!$A$3:$AE$998,20,FALSE)</f>
        <v>#REF!</v>
      </c>
      <c r="AA62" s="57" t="e">
        <f>VLOOKUP($O62,PercentFHGoalStats!$A$3:$AE$998,22,FALSE)</f>
        <v>#REF!</v>
      </c>
    </row>
    <row r="63" spans="1:27" ht="14.4" hidden="1" thickTop="1" x14ac:dyDescent="0.3">
      <c r="A63" s="57" t="e">
        <f>VLOOKUP($M63,PercentFHGoalStats!$A$3:$AE$998,5,FALSE)</f>
        <v>#REF!</v>
      </c>
      <c r="B63" s="57" t="e">
        <f>VLOOKUP($M63,PercentFHGoalStats!$A$3:$AE$998,6,FALSE)</f>
        <v>#REF!</v>
      </c>
      <c r="C63" s="57" t="e">
        <f>VLOOKUP($M63,PercentFHGoalStats!$A$3:$AE$998,8,FALSE)</f>
        <v>#REF!</v>
      </c>
      <c r="D63" s="57" t="e">
        <f>VLOOKUP($M63,PercentFHGoalStats!$A$3:$AE$998,9,FALSE)</f>
        <v>#REF!</v>
      </c>
      <c r="E63" s="57" t="e">
        <f>VLOOKUP($M63,PercentFHGoalStats!$A$3:$AE$998,11,FALSE)</f>
        <v>#REF!</v>
      </c>
      <c r="F63" s="57" t="e">
        <f>VLOOKUP($M63,PercentFHGoalStats!$A$3:$AE$998,12,FALSE)</f>
        <v>#REF!</v>
      </c>
      <c r="G63" s="57" t="e">
        <f>VLOOKUP($M63,PercentFHGoalStats!$A$3:$AE$998,14,FALSE)</f>
        <v>#REF!</v>
      </c>
      <c r="H63" s="57" t="e">
        <f>VLOOKUP($M63,PercentFHGoalStats!$A$3:$AE$998,15,FALSE)</f>
        <v>#REF!</v>
      </c>
      <c r="I63" s="57" t="e">
        <f>VLOOKUP($M63,PercentFHGoalStats!$A$3:$AE$998,17,FALSE)</f>
        <v>#REF!</v>
      </c>
      <c r="J63" s="57" t="e">
        <f>VLOOKUP($M63,PercentFHGoalStats!$A$3:$AE$998,18,FALSE)</f>
        <v>#REF!</v>
      </c>
      <c r="K63" s="57" t="e">
        <f>VLOOKUP($M63,PercentFHGoalStats!$A$3:$AE$998,20,FALSE)</f>
        <v>#REF!</v>
      </c>
      <c r="L63" s="57" t="e">
        <f>VLOOKUP($M63,PercentFHGoalStats!$A$3:$AE$998,21,FALSE)</f>
        <v>#REF!</v>
      </c>
      <c r="M63" s="53" t="e">
        <f>Fixtures!#REF!</f>
        <v>#REF!</v>
      </c>
      <c r="N63" s="54" t="e">
        <f>Fixtures!#REF!</f>
        <v>#REF!</v>
      </c>
      <c r="O63" s="53" t="e">
        <f>Fixtures!#REF!</f>
        <v>#REF!</v>
      </c>
      <c r="P63" s="57" t="e">
        <f>VLOOKUP($O63,PercentFHGoalStats!$A$3:$AE$998,5,FALSE)</f>
        <v>#REF!</v>
      </c>
      <c r="Q63" s="57" t="e">
        <f>VLOOKUP($O63,PercentFHGoalStats!$A$3:$AE$998,7,FALSE)</f>
        <v>#REF!</v>
      </c>
      <c r="R63" s="57" t="e">
        <f>VLOOKUP($O63,PercentFHGoalStats!$A$3:$AE$998,8,FALSE)</f>
        <v>#REF!</v>
      </c>
      <c r="S63" s="57" t="e">
        <f>VLOOKUP($O63,PercentFHGoalStats!$A$3:$AE$998,10,FALSE)</f>
        <v>#REF!</v>
      </c>
      <c r="T63" s="57" t="e">
        <f>VLOOKUP($O63,PercentFHGoalStats!$A$3:$AE$998,11,FALSE)</f>
        <v>#REF!</v>
      </c>
      <c r="U63" s="57" t="e">
        <f>VLOOKUP($O63,PercentFHGoalStats!$A$3:$AE$998,13,FALSE)</f>
        <v>#REF!</v>
      </c>
      <c r="V63" s="57" t="e">
        <f>VLOOKUP($O63,PercentFHGoalStats!$A$3:$AE$998,14,FALSE)</f>
        <v>#REF!</v>
      </c>
      <c r="W63" s="57" t="e">
        <f>VLOOKUP($O63,PercentFHGoalStats!$A$3:$AE$998,16,FALSE)</f>
        <v>#REF!</v>
      </c>
      <c r="X63" s="57" t="e">
        <f>VLOOKUP($O63,PercentFHGoalStats!$A$3:$AE$998,17,FALSE)</f>
        <v>#REF!</v>
      </c>
      <c r="Y63" s="57" t="e">
        <f>VLOOKUP($O63,PercentFHGoalStats!$A$3:$AE$998,19,FALSE)</f>
        <v>#REF!</v>
      </c>
      <c r="Z63" s="57" t="e">
        <f>VLOOKUP($O63,PercentFHGoalStats!$A$3:$AE$998,20,FALSE)</f>
        <v>#REF!</v>
      </c>
      <c r="AA63" s="57" t="e">
        <f>VLOOKUP($O63,PercentFHGoalStats!$A$3:$AE$998,22,FALSE)</f>
        <v>#REF!</v>
      </c>
    </row>
    <row r="64" spans="1:27" ht="14.4" hidden="1" thickTop="1" x14ac:dyDescent="0.3">
      <c r="A64" s="57" t="e">
        <f>VLOOKUP($M64,PercentFHGoalStats!$A$3:$AE$998,5,FALSE)</f>
        <v>#REF!</v>
      </c>
      <c r="B64" s="57" t="e">
        <f>VLOOKUP($M64,PercentFHGoalStats!$A$3:$AE$998,6,FALSE)</f>
        <v>#REF!</v>
      </c>
      <c r="C64" s="57" t="e">
        <f>VLOOKUP($M64,PercentFHGoalStats!$A$3:$AE$998,8,FALSE)</f>
        <v>#REF!</v>
      </c>
      <c r="D64" s="57" t="e">
        <f>VLOOKUP($M64,PercentFHGoalStats!$A$3:$AE$998,9,FALSE)</f>
        <v>#REF!</v>
      </c>
      <c r="E64" s="57" t="e">
        <f>VLOOKUP($M64,PercentFHGoalStats!$A$3:$AE$998,11,FALSE)</f>
        <v>#REF!</v>
      </c>
      <c r="F64" s="57" t="e">
        <f>VLOOKUP($M64,PercentFHGoalStats!$A$3:$AE$998,12,FALSE)</f>
        <v>#REF!</v>
      </c>
      <c r="G64" s="57" t="e">
        <f>VLOOKUP($M64,PercentFHGoalStats!$A$3:$AE$998,14,FALSE)</f>
        <v>#REF!</v>
      </c>
      <c r="H64" s="57" t="e">
        <f>VLOOKUP($M64,PercentFHGoalStats!$A$3:$AE$998,15,FALSE)</f>
        <v>#REF!</v>
      </c>
      <c r="I64" s="57" t="e">
        <f>VLOOKUP($M64,PercentFHGoalStats!$A$3:$AE$998,17,FALSE)</f>
        <v>#REF!</v>
      </c>
      <c r="J64" s="57" t="e">
        <f>VLOOKUP($M64,PercentFHGoalStats!$A$3:$AE$998,18,FALSE)</f>
        <v>#REF!</v>
      </c>
      <c r="K64" s="57" t="e">
        <f>VLOOKUP($M64,PercentFHGoalStats!$A$3:$AE$998,20,FALSE)</f>
        <v>#REF!</v>
      </c>
      <c r="L64" s="57" t="e">
        <f>VLOOKUP($M64,PercentFHGoalStats!$A$3:$AE$998,21,FALSE)</f>
        <v>#REF!</v>
      </c>
      <c r="M64" s="53" t="e">
        <f>Fixtures!#REF!</f>
        <v>#REF!</v>
      </c>
      <c r="N64" s="54" t="e">
        <f>Fixtures!#REF!</f>
        <v>#REF!</v>
      </c>
      <c r="O64" s="53" t="e">
        <f>Fixtures!#REF!</f>
        <v>#REF!</v>
      </c>
      <c r="P64" s="57" t="e">
        <f>VLOOKUP($O64,PercentFHGoalStats!$A$3:$AE$998,5,FALSE)</f>
        <v>#REF!</v>
      </c>
      <c r="Q64" s="57" t="e">
        <f>VLOOKUP($O64,PercentFHGoalStats!$A$3:$AE$998,7,FALSE)</f>
        <v>#REF!</v>
      </c>
      <c r="R64" s="57" t="e">
        <f>VLOOKUP($O64,PercentFHGoalStats!$A$3:$AE$998,8,FALSE)</f>
        <v>#REF!</v>
      </c>
      <c r="S64" s="57" t="e">
        <f>VLOOKUP($O64,PercentFHGoalStats!$A$3:$AE$998,10,FALSE)</f>
        <v>#REF!</v>
      </c>
      <c r="T64" s="57" t="e">
        <f>VLOOKUP($O64,PercentFHGoalStats!$A$3:$AE$998,11,FALSE)</f>
        <v>#REF!</v>
      </c>
      <c r="U64" s="57" t="e">
        <f>VLOOKUP($O64,PercentFHGoalStats!$A$3:$AE$998,13,FALSE)</f>
        <v>#REF!</v>
      </c>
      <c r="V64" s="57" t="e">
        <f>VLOOKUP($O64,PercentFHGoalStats!$A$3:$AE$998,14,FALSE)</f>
        <v>#REF!</v>
      </c>
      <c r="W64" s="57" t="e">
        <f>VLOOKUP($O64,PercentFHGoalStats!$A$3:$AE$998,16,FALSE)</f>
        <v>#REF!</v>
      </c>
      <c r="X64" s="57" t="e">
        <f>VLOOKUP($O64,PercentFHGoalStats!$A$3:$AE$998,17,FALSE)</f>
        <v>#REF!</v>
      </c>
      <c r="Y64" s="57" t="e">
        <f>VLOOKUP($O64,PercentFHGoalStats!$A$3:$AE$998,19,FALSE)</f>
        <v>#REF!</v>
      </c>
      <c r="Z64" s="57" t="e">
        <f>VLOOKUP($O64,PercentFHGoalStats!$A$3:$AE$998,20,FALSE)</f>
        <v>#REF!</v>
      </c>
      <c r="AA64" s="57" t="e">
        <f>VLOOKUP($O64,PercentFHGoalStats!$A$3:$AE$998,22,FALSE)</f>
        <v>#REF!</v>
      </c>
    </row>
    <row r="65" spans="1:27" ht="14.4" hidden="1" thickTop="1" x14ac:dyDescent="0.3">
      <c r="A65" s="57" t="e">
        <f>VLOOKUP($M65,PercentFHGoalStats!$A$3:$AE$998,5,FALSE)</f>
        <v>#REF!</v>
      </c>
      <c r="B65" s="57" t="e">
        <f>VLOOKUP($M65,PercentFHGoalStats!$A$3:$AE$998,6,FALSE)</f>
        <v>#REF!</v>
      </c>
      <c r="C65" s="57" t="e">
        <f>VLOOKUP($M65,PercentFHGoalStats!$A$3:$AE$998,8,FALSE)</f>
        <v>#REF!</v>
      </c>
      <c r="D65" s="57" t="e">
        <f>VLOOKUP($M65,PercentFHGoalStats!$A$3:$AE$998,9,FALSE)</f>
        <v>#REF!</v>
      </c>
      <c r="E65" s="57" t="e">
        <f>VLOOKUP($M65,PercentFHGoalStats!$A$3:$AE$998,11,FALSE)</f>
        <v>#REF!</v>
      </c>
      <c r="F65" s="57" t="e">
        <f>VLOOKUP($M65,PercentFHGoalStats!$A$3:$AE$998,12,FALSE)</f>
        <v>#REF!</v>
      </c>
      <c r="G65" s="57" t="e">
        <f>VLOOKUP($M65,PercentFHGoalStats!$A$3:$AE$998,14,FALSE)</f>
        <v>#REF!</v>
      </c>
      <c r="H65" s="57" t="e">
        <f>VLOOKUP($M65,PercentFHGoalStats!$A$3:$AE$998,15,FALSE)</f>
        <v>#REF!</v>
      </c>
      <c r="I65" s="57" t="e">
        <f>VLOOKUP($M65,PercentFHGoalStats!$A$3:$AE$998,17,FALSE)</f>
        <v>#REF!</v>
      </c>
      <c r="J65" s="57" t="e">
        <f>VLOOKUP($M65,PercentFHGoalStats!$A$3:$AE$998,18,FALSE)</f>
        <v>#REF!</v>
      </c>
      <c r="K65" s="57" t="e">
        <f>VLOOKUP($M65,PercentFHGoalStats!$A$3:$AE$998,20,FALSE)</f>
        <v>#REF!</v>
      </c>
      <c r="L65" s="57" t="e">
        <f>VLOOKUP($M65,PercentFHGoalStats!$A$3:$AE$998,21,FALSE)</f>
        <v>#REF!</v>
      </c>
      <c r="M65" s="53" t="e">
        <f>Fixtures!#REF!</f>
        <v>#REF!</v>
      </c>
      <c r="N65" s="54" t="e">
        <f>Fixtures!#REF!</f>
        <v>#REF!</v>
      </c>
      <c r="O65" s="53" t="e">
        <f>Fixtures!#REF!</f>
        <v>#REF!</v>
      </c>
      <c r="P65" s="57" t="e">
        <f>VLOOKUP($O65,PercentFHGoalStats!$A$3:$AE$998,5,FALSE)</f>
        <v>#REF!</v>
      </c>
      <c r="Q65" s="57" t="e">
        <f>VLOOKUP($O65,PercentFHGoalStats!$A$3:$AE$998,7,FALSE)</f>
        <v>#REF!</v>
      </c>
      <c r="R65" s="57" t="e">
        <f>VLOOKUP($O65,PercentFHGoalStats!$A$3:$AE$998,8,FALSE)</f>
        <v>#REF!</v>
      </c>
      <c r="S65" s="57" t="e">
        <f>VLOOKUP($O65,PercentFHGoalStats!$A$3:$AE$998,10,FALSE)</f>
        <v>#REF!</v>
      </c>
      <c r="T65" s="57" t="e">
        <f>VLOOKUP($O65,PercentFHGoalStats!$A$3:$AE$998,11,FALSE)</f>
        <v>#REF!</v>
      </c>
      <c r="U65" s="57" t="e">
        <f>VLOOKUP($O65,PercentFHGoalStats!$A$3:$AE$998,13,FALSE)</f>
        <v>#REF!</v>
      </c>
      <c r="V65" s="57" t="e">
        <f>VLOOKUP($O65,PercentFHGoalStats!$A$3:$AE$998,14,FALSE)</f>
        <v>#REF!</v>
      </c>
      <c r="W65" s="57" t="e">
        <f>VLOOKUP($O65,PercentFHGoalStats!$A$3:$AE$998,16,FALSE)</f>
        <v>#REF!</v>
      </c>
      <c r="X65" s="57" t="e">
        <f>VLOOKUP($O65,PercentFHGoalStats!$A$3:$AE$998,17,FALSE)</f>
        <v>#REF!</v>
      </c>
      <c r="Y65" s="57" t="e">
        <f>VLOOKUP($O65,PercentFHGoalStats!$A$3:$AE$998,19,FALSE)</f>
        <v>#REF!</v>
      </c>
      <c r="Z65" s="57" t="e">
        <f>VLOOKUP($O65,PercentFHGoalStats!$A$3:$AE$998,20,FALSE)</f>
        <v>#REF!</v>
      </c>
      <c r="AA65" s="57" t="e">
        <f>VLOOKUP($O65,PercentFHGoalStats!$A$3:$AE$998,22,FALSE)</f>
        <v>#REF!</v>
      </c>
    </row>
    <row r="66" spans="1:27" ht="14.4" hidden="1" thickTop="1" x14ac:dyDescent="0.3">
      <c r="A66" s="57" t="e">
        <f>VLOOKUP($M66,PercentFHGoalStats!$A$3:$AE$998,5,FALSE)</f>
        <v>#REF!</v>
      </c>
      <c r="B66" s="57" t="e">
        <f>VLOOKUP($M66,PercentFHGoalStats!$A$3:$AE$998,6,FALSE)</f>
        <v>#REF!</v>
      </c>
      <c r="C66" s="57" t="e">
        <f>VLOOKUP($M66,PercentFHGoalStats!$A$3:$AE$998,8,FALSE)</f>
        <v>#REF!</v>
      </c>
      <c r="D66" s="57" t="e">
        <f>VLOOKUP($M66,PercentFHGoalStats!$A$3:$AE$998,9,FALSE)</f>
        <v>#REF!</v>
      </c>
      <c r="E66" s="57" t="e">
        <f>VLOOKUP($M66,PercentFHGoalStats!$A$3:$AE$998,11,FALSE)</f>
        <v>#REF!</v>
      </c>
      <c r="F66" s="57" t="e">
        <f>VLOOKUP($M66,PercentFHGoalStats!$A$3:$AE$998,12,FALSE)</f>
        <v>#REF!</v>
      </c>
      <c r="G66" s="57" t="e">
        <f>VLOOKUP($M66,PercentFHGoalStats!$A$3:$AE$998,14,FALSE)</f>
        <v>#REF!</v>
      </c>
      <c r="H66" s="57" t="e">
        <f>VLOOKUP($M66,PercentFHGoalStats!$A$3:$AE$998,15,FALSE)</f>
        <v>#REF!</v>
      </c>
      <c r="I66" s="57" t="e">
        <f>VLOOKUP($M66,PercentFHGoalStats!$A$3:$AE$998,17,FALSE)</f>
        <v>#REF!</v>
      </c>
      <c r="J66" s="57" t="e">
        <f>VLOOKUP($M66,PercentFHGoalStats!$A$3:$AE$998,18,FALSE)</f>
        <v>#REF!</v>
      </c>
      <c r="K66" s="57" t="e">
        <f>VLOOKUP($M66,PercentFHGoalStats!$A$3:$AE$998,20,FALSE)</f>
        <v>#REF!</v>
      </c>
      <c r="L66" s="57" t="e">
        <f>VLOOKUP($M66,PercentFHGoalStats!$A$3:$AE$998,21,FALSE)</f>
        <v>#REF!</v>
      </c>
      <c r="M66" s="53" t="e">
        <f>Fixtures!#REF!</f>
        <v>#REF!</v>
      </c>
      <c r="N66" s="54" t="e">
        <f>Fixtures!#REF!</f>
        <v>#REF!</v>
      </c>
      <c r="O66" s="53" t="e">
        <f>Fixtures!#REF!</f>
        <v>#REF!</v>
      </c>
      <c r="P66" s="57" t="e">
        <f>VLOOKUP($O66,PercentFHGoalStats!$A$3:$AE$998,5,FALSE)</f>
        <v>#REF!</v>
      </c>
      <c r="Q66" s="57" t="e">
        <f>VLOOKUP($O66,PercentFHGoalStats!$A$3:$AE$998,7,FALSE)</f>
        <v>#REF!</v>
      </c>
      <c r="R66" s="57" t="e">
        <f>VLOOKUP($O66,PercentFHGoalStats!$A$3:$AE$998,8,FALSE)</f>
        <v>#REF!</v>
      </c>
      <c r="S66" s="57" t="e">
        <f>VLOOKUP($O66,PercentFHGoalStats!$A$3:$AE$998,10,FALSE)</f>
        <v>#REF!</v>
      </c>
      <c r="T66" s="57" t="e">
        <f>VLOOKUP($O66,PercentFHGoalStats!$A$3:$AE$998,11,FALSE)</f>
        <v>#REF!</v>
      </c>
      <c r="U66" s="57" t="e">
        <f>VLOOKUP($O66,PercentFHGoalStats!$A$3:$AE$998,13,FALSE)</f>
        <v>#REF!</v>
      </c>
      <c r="V66" s="57" t="e">
        <f>VLOOKUP($O66,PercentFHGoalStats!$A$3:$AE$998,14,FALSE)</f>
        <v>#REF!</v>
      </c>
      <c r="W66" s="57" t="e">
        <f>VLOOKUP($O66,PercentFHGoalStats!$A$3:$AE$998,16,FALSE)</f>
        <v>#REF!</v>
      </c>
      <c r="X66" s="57" t="e">
        <f>VLOOKUP($O66,PercentFHGoalStats!$A$3:$AE$998,17,FALSE)</f>
        <v>#REF!</v>
      </c>
      <c r="Y66" s="57" t="e">
        <f>VLOOKUP($O66,PercentFHGoalStats!$A$3:$AE$998,19,FALSE)</f>
        <v>#REF!</v>
      </c>
      <c r="Z66" s="57" t="e">
        <f>VLOOKUP($O66,PercentFHGoalStats!$A$3:$AE$998,20,FALSE)</f>
        <v>#REF!</v>
      </c>
      <c r="AA66" s="57" t="e">
        <f>VLOOKUP($O66,PercentFHGoalStats!$A$3:$AE$998,22,FALSE)</f>
        <v>#REF!</v>
      </c>
    </row>
    <row r="67" spans="1:27" ht="14.4" hidden="1" thickTop="1" x14ac:dyDescent="0.3">
      <c r="A67" s="57" t="e">
        <f>VLOOKUP($M67,PercentFHGoalStats!$A$3:$AE$998,5,FALSE)</f>
        <v>#REF!</v>
      </c>
      <c r="B67" s="57" t="e">
        <f>VLOOKUP($M67,PercentFHGoalStats!$A$3:$AE$998,6,FALSE)</f>
        <v>#REF!</v>
      </c>
      <c r="C67" s="57" t="e">
        <f>VLOOKUP($M67,PercentFHGoalStats!$A$3:$AE$998,8,FALSE)</f>
        <v>#REF!</v>
      </c>
      <c r="D67" s="57" t="e">
        <f>VLOOKUP($M67,PercentFHGoalStats!$A$3:$AE$998,9,FALSE)</f>
        <v>#REF!</v>
      </c>
      <c r="E67" s="57" t="e">
        <f>VLOOKUP($M67,PercentFHGoalStats!$A$3:$AE$998,11,FALSE)</f>
        <v>#REF!</v>
      </c>
      <c r="F67" s="57" t="e">
        <f>VLOOKUP($M67,PercentFHGoalStats!$A$3:$AE$998,12,FALSE)</f>
        <v>#REF!</v>
      </c>
      <c r="G67" s="57" t="e">
        <f>VLOOKUP($M67,PercentFHGoalStats!$A$3:$AE$998,14,FALSE)</f>
        <v>#REF!</v>
      </c>
      <c r="H67" s="57" t="e">
        <f>VLOOKUP($M67,PercentFHGoalStats!$A$3:$AE$998,15,FALSE)</f>
        <v>#REF!</v>
      </c>
      <c r="I67" s="57" t="e">
        <f>VLOOKUP($M67,PercentFHGoalStats!$A$3:$AE$998,17,FALSE)</f>
        <v>#REF!</v>
      </c>
      <c r="J67" s="57" t="e">
        <f>VLOOKUP($M67,PercentFHGoalStats!$A$3:$AE$998,18,FALSE)</f>
        <v>#REF!</v>
      </c>
      <c r="K67" s="57" t="e">
        <f>VLOOKUP($M67,PercentFHGoalStats!$A$3:$AE$998,20,FALSE)</f>
        <v>#REF!</v>
      </c>
      <c r="L67" s="57" t="e">
        <f>VLOOKUP($M67,PercentFHGoalStats!$A$3:$AE$998,21,FALSE)</f>
        <v>#REF!</v>
      </c>
      <c r="M67" s="53" t="e">
        <f>Fixtures!#REF!</f>
        <v>#REF!</v>
      </c>
      <c r="N67" s="54" t="e">
        <f>Fixtures!#REF!</f>
        <v>#REF!</v>
      </c>
      <c r="O67" s="53" t="e">
        <f>Fixtures!#REF!</f>
        <v>#REF!</v>
      </c>
      <c r="P67" s="57" t="e">
        <f>VLOOKUP($O67,PercentFHGoalStats!$A$3:$AE$998,5,FALSE)</f>
        <v>#REF!</v>
      </c>
      <c r="Q67" s="57" t="e">
        <f>VLOOKUP($O67,PercentFHGoalStats!$A$3:$AE$998,7,FALSE)</f>
        <v>#REF!</v>
      </c>
      <c r="R67" s="57" t="e">
        <f>VLOOKUP($O67,PercentFHGoalStats!$A$3:$AE$998,8,FALSE)</f>
        <v>#REF!</v>
      </c>
      <c r="S67" s="57" t="e">
        <f>VLOOKUP($O67,PercentFHGoalStats!$A$3:$AE$998,10,FALSE)</f>
        <v>#REF!</v>
      </c>
      <c r="T67" s="57" t="e">
        <f>VLOOKUP($O67,PercentFHGoalStats!$A$3:$AE$998,11,FALSE)</f>
        <v>#REF!</v>
      </c>
      <c r="U67" s="57" t="e">
        <f>VLOOKUP($O67,PercentFHGoalStats!$A$3:$AE$998,13,FALSE)</f>
        <v>#REF!</v>
      </c>
      <c r="V67" s="57" t="e">
        <f>VLOOKUP($O67,PercentFHGoalStats!$A$3:$AE$998,14,FALSE)</f>
        <v>#REF!</v>
      </c>
      <c r="W67" s="57" t="e">
        <f>VLOOKUP($O67,PercentFHGoalStats!$A$3:$AE$998,16,FALSE)</f>
        <v>#REF!</v>
      </c>
      <c r="X67" s="57" t="e">
        <f>VLOOKUP($O67,PercentFHGoalStats!$A$3:$AE$998,17,FALSE)</f>
        <v>#REF!</v>
      </c>
      <c r="Y67" s="57" t="e">
        <f>VLOOKUP($O67,PercentFHGoalStats!$A$3:$AE$998,19,FALSE)</f>
        <v>#REF!</v>
      </c>
      <c r="Z67" s="57" t="e">
        <f>VLOOKUP($O67,PercentFHGoalStats!$A$3:$AE$998,20,FALSE)</f>
        <v>#REF!</v>
      </c>
      <c r="AA67" s="57" t="e">
        <f>VLOOKUP($O67,PercentFHGoalStats!$A$3:$AE$998,22,FALSE)</f>
        <v>#REF!</v>
      </c>
    </row>
    <row r="68" spans="1:27" ht="14.4" hidden="1" thickTop="1" x14ac:dyDescent="0.3">
      <c r="A68" s="57" t="e">
        <f>VLOOKUP($M68,PercentFHGoalStats!$A$3:$AE$998,5,FALSE)</f>
        <v>#REF!</v>
      </c>
      <c r="B68" s="57" t="e">
        <f>VLOOKUP($M68,PercentFHGoalStats!$A$3:$AE$998,6,FALSE)</f>
        <v>#REF!</v>
      </c>
      <c r="C68" s="57" t="e">
        <f>VLOOKUP($M68,PercentFHGoalStats!$A$3:$AE$998,8,FALSE)</f>
        <v>#REF!</v>
      </c>
      <c r="D68" s="57" t="e">
        <f>VLOOKUP($M68,PercentFHGoalStats!$A$3:$AE$998,9,FALSE)</f>
        <v>#REF!</v>
      </c>
      <c r="E68" s="57" t="e">
        <f>VLOOKUP($M68,PercentFHGoalStats!$A$3:$AE$998,11,FALSE)</f>
        <v>#REF!</v>
      </c>
      <c r="F68" s="57" t="e">
        <f>VLOOKUP($M68,PercentFHGoalStats!$A$3:$AE$998,12,FALSE)</f>
        <v>#REF!</v>
      </c>
      <c r="G68" s="57" t="e">
        <f>VLOOKUP($M68,PercentFHGoalStats!$A$3:$AE$998,14,FALSE)</f>
        <v>#REF!</v>
      </c>
      <c r="H68" s="57" t="e">
        <f>VLOOKUP($M68,PercentFHGoalStats!$A$3:$AE$998,15,FALSE)</f>
        <v>#REF!</v>
      </c>
      <c r="I68" s="57" t="e">
        <f>VLOOKUP($M68,PercentFHGoalStats!$A$3:$AE$998,17,FALSE)</f>
        <v>#REF!</v>
      </c>
      <c r="J68" s="57" t="e">
        <f>VLOOKUP($M68,PercentFHGoalStats!$A$3:$AE$998,18,FALSE)</f>
        <v>#REF!</v>
      </c>
      <c r="K68" s="57" t="e">
        <f>VLOOKUP($M68,PercentFHGoalStats!$A$3:$AE$998,20,FALSE)</f>
        <v>#REF!</v>
      </c>
      <c r="L68" s="57" t="e">
        <f>VLOOKUP($M68,PercentFHGoalStats!$A$3:$AE$998,21,FALSE)</f>
        <v>#REF!</v>
      </c>
      <c r="M68" s="53" t="e">
        <f>Fixtures!#REF!</f>
        <v>#REF!</v>
      </c>
      <c r="N68" s="54" t="e">
        <f>Fixtures!#REF!</f>
        <v>#REF!</v>
      </c>
      <c r="O68" s="53" t="e">
        <f>Fixtures!#REF!</f>
        <v>#REF!</v>
      </c>
      <c r="P68" s="57" t="e">
        <f>VLOOKUP($O68,PercentFHGoalStats!$A$3:$AE$998,5,FALSE)</f>
        <v>#REF!</v>
      </c>
      <c r="Q68" s="57" t="e">
        <f>VLOOKUP($O68,PercentFHGoalStats!$A$3:$AE$998,7,FALSE)</f>
        <v>#REF!</v>
      </c>
      <c r="R68" s="57" t="e">
        <f>VLOOKUP($O68,PercentFHGoalStats!$A$3:$AE$998,8,FALSE)</f>
        <v>#REF!</v>
      </c>
      <c r="S68" s="57" t="e">
        <f>VLOOKUP($O68,PercentFHGoalStats!$A$3:$AE$998,10,FALSE)</f>
        <v>#REF!</v>
      </c>
      <c r="T68" s="57" t="e">
        <f>VLOOKUP($O68,PercentFHGoalStats!$A$3:$AE$998,11,FALSE)</f>
        <v>#REF!</v>
      </c>
      <c r="U68" s="57" t="e">
        <f>VLOOKUP($O68,PercentFHGoalStats!$A$3:$AE$998,13,FALSE)</f>
        <v>#REF!</v>
      </c>
      <c r="V68" s="57" t="e">
        <f>VLOOKUP($O68,PercentFHGoalStats!$A$3:$AE$998,14,FALSE)</f>
        <v>#REF!</v>
      </c>
      <c r="W68" s="57" t="e">
        <f>VLOOKUP($O68,PercentFHGoalStats!$A$3:$AE$998,16,FALSE)</f>
        <v>#REF!</v>
      </c>
      <c r="X68" s="57" t="e">
        <f>VLOOKUP($O68,PercentFHGoalStats!$A$3:$AE$998,17,FALSE)</f>
        <v>#REF!</v>
      </c>
      <c r="Y68" s="57" t="e">
        <f>VLOOKUP($O68,PercentFHGoalStats!$A$3:$AE$998,19,FALSE)</f>
        <v>#REF!</v>
      </c>
      <c r="Z68" s="57" t="e">
        <f>VLOOKUP($O68,PercentFHGoalStats!$A$3:$AE$998,20,FALSE)</f>
        <v>#REF!</v>
      </c>
      <c r="AA68" s="57" t="e">
        <f>VLOOKUP($O68,PercentFHGoalStats!$A$3:$AE$998,22,FALSE)</f>
        <v>#REF!</v>
      </c>
    </row>
    <row r="69" spans="1:27" ht="14.4" hidden="1" thickTop="1" x14ac:dyDescent="0.3">
      <c r="A69" s="57" t="e">
        <f>VLOOKUP($M69,PercentFHGoalStats!$A$3:$AE$998,5,FALSE)</f>
        <v>#REF!</v>
      </c>
      <c r="B69" s="57" t="e">
        <f>VLOOKUP($M69,PercentFHGoalStats!$A$3:$AE$998,6,FALSE)</f>
        <v>#REF!</v>
      </c>
      <c r="C69" s="57" t="e">
        <f>VLOOKUP($M69,PercentFHGoalStats!$A$3:$AE$998,8,FALSE)</f>
        <v>#REF!</v>
      </c>
      <c r="D69" s="57" t="e">
        <f>VLOOKUP($M69,PercentFHGoalStats!$A$3:$AE$998,9,FALSE)</f>
        <v>#REF!</v>
      </c>
      <c r="E69" s="57" t="e">
        <f>VLOOKUP($M69,PercentFHGoalStats!$A$3:$AE$998,11,FALSE)</f>
        <v>#REF!</v>
      </c>
      <c r="F69" s="57" t="e">
        <f>VLOOKUP($M69,PercentFHGoalStats!$A$3:$AE$998,12,FALSE)</f>
        <v>#REF!</v>
      </c>
      <c r="G69" s="57" t="e">
        <f>VLOOKUP($M69,PercentFHGoalStats!$A$3:$AE$998,14,FALSE)</f>
        <v>#REF!</v>
      </c>
      <c r="H69" s="57" t="e">
        <f>VLOOKUP($M69,PercentFHGoalStats!$A$3:$AE$998,15,FALSE)</f>
        <v>#REF!</v>
      </c>
      <c r="I69" s="57" t="e">
        <f>VLOOKUP($M69,PercentFHGoalStats!$A$3:$AE$998,17,FALSE)</f>
        <v>#REF!</v>
      </c>
      <c r="J69" s="57" t="e">
        <f>VLOOKUP($M69,PercentFHGoalStats!$A$3:$AE$998,18,FALSE)</f>
        <v>#REF!</v>
      </c>
      <c r="K69" s="57" t="e">
        <f>VLOOKUP($M69,PercentFHGoalStats!$A$3:$AE$998,20,FALSE)</f>
        <v>#REF!</v>
      </c>
      <c r="L69" s="57" t="e">
        <f>VLOOKUP($M69,PercentFHGoalStats!$A$3:$AE$998,21,FALSE)</f>
        <v>#REF!</v>
      </c>
      <c r="M69" s="53" t="e">
        <f>Fixtures!#REF!</f>
        <v>#REF!</v>
      </c>
      <c r="N69" s="54" t="e">
        <f>Fixtures!#REF!</f>
        <v>#REF!</v>
      </c>
      <c r="O69" s="53" t="e">
        <f>Fixtures!#REF!</f>
        <v>#REF!</v>
      </c>
      <c r="P69" s="57" t="e">
        <f>VLOOKUP($O69,PercentFHGoalStats!$A$3:$AE$998,5,FALSE)</f>
        <v>#REF!</v>
      </c>
      <c r="Q69" s="57" t="e">
        <f>VLOOKUP($O69,PercentFHGoalStats!$A$3:$AE$998,7,FALSE)</f>
        <v>#REF!</v>
      </c>
      <c r="R69" s="57" t="e">
        <f>VLOOKUP($O69,PercentFHGoalStats!$A$3:$AE$998,8,FALSE)</f>
        <v>#REF!</v>
      </c>
      <c r="S69" s="57" t="e">
        <f>VLOOKUP($O69,PercentFHGoalStats!$A$3:$AE$998,10,FALSE)</f>
        <v>#REF!</v>
      </c>
      <c r="T69" s="57" t="e">
        <f>VLOOKUP($O69,PercentFHGoalStats!$A$3:$AE$998,11,FALSE)</f>
        <v>#REF!</v>
      </c>
      <c r="U69" s="57" t="e">
        <f>VLOOKUP($O69,PercentFHGoalStats!$A$3:$AE$998,13,FALSE)</f>
        <v>#REF!</v>
      </c>
      <c r="V69" s="57" t="e">
        <f>VLOOKUP($O69,PercentFHGoalStats!$A$3:$AE$998,14,FALSE)</f>
        <v>#REF!</v>
      </c>
      <c r="W69" s="57" t="e">
        <f>VLOOKUP($O69,PercentFHGoalStats!$A$3:$AE$998,16,FALSE)</f>
        <v>#REF!</v>
      </c>
      <c r="X69" s="57" t="e">
        <f>VLOOKUP($O69,PercentFHGoalStats!$A$3:$AE$998,17,FALSE)</f>
        <v>#REF!</v>
      </c>
      <c r="Y69" s="57" t="e">
        <f>VLOOKUP($O69,PercentFHGoalStats!$A$3:$AE$998,19,FALSE)</f>
        <v>#REF!</v>
      </c>
      <c r="Z69" s="57" t="e">
        <f>VLOOKUP($O69,PercentFHGoalStats!$A$3:$AE$998,20,FALSE)</f>
        <v>#REF!</v>
      </c>
      <c r="AA69" s="57" t="e">
        <f>VLOOKUP($O69,PercentFHGoalStats!$A$3:$AE$998,22,FALSE)</f>
        <v>#REF!</v>
      </c>
    </row>
    <row r="70" spans="1:27" ht="14.4" hidden="1" thickTop="1" x14ac:dyDescent="0.3">
      <c r="A70" s="57" t="e">
        <f>VLOOKUP($M70,PercentFHGoalStats!$A$3:$AE$998,5,FALSE)</f>
        <v>#REF!</v>
      </c>
      <c r="B70" s="57" t="e">
        <f>VLOOKUP($M70,PercentFHGoalStats!$A$3:$AE$998,6,FALSE)</f>
        <v>#REF!</v>
      </c>
      <c r="C70" s="57" t="e">
        <f>VLOOKUP($M70,PercentFHGoalStats!$A$3:$AE$998,8,FALSE)</f>
        <v>#REF!</v>
      </c>
      <c r="D70" s="57" t="e">
        <f>VLOOKUP($M70,PercentFHGoalStats!$A$3:$AE$998,9,FALSE)</f>
        <v>#REF!</v>
      </c>
      <c r="E70" s="57" t="e">
        <f>VLOOKUP($M70,PercentFHGoalStats!$A$3:$AE$998,11,FALSE)</f>
        <v>#REF!</v>
      </c>
      <c r="F70" s="57" t="e">
        <f>VLOOKUP($M70,PercentFHGoalStats!$A$3:$AE$998,12,FALSE)</f>
        <v>#REF!</v>
      </c>
      <c r="G70" s="57" t="e">
        <f>VLOOKUP($M70,PercentFHGoalStats!$A$3:$AE$998,14,FALSE)</f>
        <v>#REF!</v>
      </c>
      <c r="H70" s="57" t="e">
        <f>VLOOKUP($M70,PercentFHGoalStats!$A$3:$AE$998,15,FALSE)</f>
        <v>#REF!</v>
      </c>
      <c r="I70" s="57" t="e">
        <f>VLOOKUP($M70,PercentFHGoalStats!$A$3:$AE$998,17,FALSE)</f>
        <v>#REF!</v>
      </c>
      <c r="J70" s="57" t="e">
        <f>VLOOKUP($M70,PercentFHGoalStats!$A$3:$AE$998,18,FALSE)</f>
        <v>#REF!</v>
      </c>
      <c r="K70" s="57" t="e">
        <f>VLOOKUP($M70,PercentFHGoalStats!$A$3:$AE$998,20,FALSE)</f>
        <v>#REF!</v>
      </c>
      <c r="L70" s="57" t="e">
        <f>VLOOKUP($M70,PercentFHGoalStats!$A$3:$AE$998,21,FALSE)</f>
        <v>#REF!</v>
      </c>
      <c r="M70" s="53" t="e">
        <f>Fixtures!#REF!</f>
        <v>#REF!</v>
      </c>
      <c r="N70" s="54" t="e">
        <f>Fixtures!#REF!</f>
        <v>#REF!</v>
      </c>
      <c r="O70" s="53" t="e">
        <f>Fixtures!#REF!</f>
        <v>#REF!</v>
      </c>
      <c r="P70" s="57" t="e">
        <f>VLOOKUP($O70,PercentFHGoalStats!$A$3:$AE$998,5,FALSE)</f>
        <v>#REF!</v>
      </c>
      <c r="Q70" s="57" t="e">
        <f>VLOOKUP($O70,PercentFHGoalStats!$A$3:$AE$998,7,FALSE)</f>
        <v>#REF!</v>
      </c>
      <c r="R70" s="57" t="e">
        <f>VLOOKUP($O70,PercentFHGoalStats!$A$3:$AE$998,8,FALSE)</f>
        <v>#REF!</v>
      </c>
      <c r="S70" s="57" t="e">
        <f>VLOOKUP($O70,PercentFHGoalStats!$A$3:$AE$998,10,FALSE)</f>
        <v>#REF!</v>
      </c>
      <c r="T70" s="57" t="e">
        <f>VLOOKUP($O70,PercentFHGoalStats!$A$3:$AE$998,11,FALSE)</f>
        <v>#REF!</v>
      </c>
      <c r="U70" s="57" t="e">
        <f>VLOOKUP($O70,PercentFHGoalStats!$A$3:$AE$998,13,FALSE)</f>
        <v>#REF!</v>
      </c>
      <c r="V70" s="57" t="e">
        <f>VLOOKUP($O70,PercentFHGoalStats!$A$3:$AE$998,14,FALSE)</f>
        <v>#REF!</v>
      </c>
      <c r="W70" s="57" t="e">
        <f>VLOOKUP($O70,PercentFHGoalStats!$A$3:$AE$998,16,FALSE)</f>
        <v>#REF!</v>
      </c>
      <c r="X70" s="57" t="e">
        <f>VLOOKUP($O70,PercentFHGoalStats!$A$3:$AE$998,17,FALSE)</f>
        <v>#REF!</v>
      </c>
      <c r="Y70" s="57" t="e">
        <f>VLOOKUP($O70,PercentFHGoalStats!$A$3:$AE$998,19,FALSE)</f>
        <v>#REF!</v>
      </c>
      <c r="Z70" s="57" t="e">
        <f>VLOOKUP($O70,PercentFHGoalStats!$A$3:$AE$998,20,FALSE)</f>
        <v>#REF!</v>
      </c>
      <c r="AA70" s="57" t="e">
        <f>VLOOKUP($O70,PercentFHGoalStats!$A$3:$AE$998,22,FALSE)</f>
        <v>#REF!</v>
      </c>
    </row>
    <row r="71" spans="1:27" ht="14.4" hidden="1" thickTop="1" x14ac:dyDescent="0.3">
      <c r="A71" s="57" t="e">
        <f>VLOOKUP($M71,PercentFHGoalStats!$A$3:$AE$998,5,FALSE)</f>
        <v>#REF!</v>
      </c>
      <c r="B71" s="57" t="e">
        <f>VLOOKUP($M71,PercentFHGoalStats!$A$3:$AE$998,6,FALSE)</f>
        <v>#REF!</v>
      </c>
      <c r="C71" s="57" t="e">
        <f>VLOOKUP($M71,PercentFHGoalStats!$A$3:$AE$998,8,FALSE)</f>
        <v>#REF!</v>
      </c>
      <c r="D71" s="57" t="e">
        <f>VLOOKUP($M71,PercentFHGoalStats!$A$3:$AE$998,9,FALSE)</f>
        <v>#REF!</v>
      </c>
      <c r="E71" s="57" t="e">
        <f>VLOOKUP($M71,PercentFHGoalStats!$A$3:$AE$998,11,FALSE)</f>
        <v>#REF!</v>
      </c>
      <c r="F71" s="57" t="e">
        <f>VLOOKUP($M71,PercentFHGoalStats!$A$3:$AE$998,12,FALSE)</f>
        <v>#REF!</v>
      </c>
      <c r="G71" s="57" t="e">
        <f>VLOOKUP($M71,PercentFHGoalStats!$A$3:$AE$998,14,FALSE)</f>
        <v>#REF!</v>
      </c>
      <c r="H71" s="57" t="e">
        <f>VLOOKUP($M71,PercentFHGoalStats!$A$3:$AE$998,15,FALSE)</f>
        <v>#REF!</v>
      </c>
      <c r="I71" s="57" t="e">
        <f>VLOOKUP($M71,PercentFHGoalStats!$A$3:$AE$998,17,FALSE)</f>
        <v>#REF!</v>
      </c>
      <c r="J71" s="57" t="e">
        <f>VLOOKUP($M71,PercentFHGoalStats!$A$3:$AE$998,18,FALSE)</f>
        <v>#REF!</v>
      </c>
      <c r="K71" s="57" t="e">
        <f>VLOOKUP($M71,PercentFHGoalStats!$A$3:$AE$998,20,FALSE)</f>
        <v>#REF!</v>
      </c>
      <c r="L71" s="57" t="e">
        <f>VLOOKUP($M71,PercentFHGoalStats!$A$3:$AE$998,21,FALSE)</f>
        <v>#REF!</v>
      </c>
      <c r="M71" s="53" t="e">
        <f>Fixtures!#REF!</f>
        <v>#REF!</v>
      </c>
      <c r="N71" s="54" t="e">
        <f>Fixtures!#REF!</f>
        <v>#REF!</v>
      </c>
      <c r="O71" s="53" t="e">
        <f>Fixtures!#REF!</f>
        <v>#REF!</v>
      </c>
      <c r="P71" s="57" t="e">
        <f>VLOOKUP($O71,PercentFHGoalStats!$A$3:$AE$998,5,FALSE)</f>
        <v>#REF!</v>
      </c>
      <c r="Q71" s="57" t="e">
        <f>VLOOKUP($O71,PercentFHGoalStats!$A$3:$AE$998,7,FALSE)</f>
        <v>#REF!</v>
      </c>
      <c r="R71" s="57" t="e">
        <f>VLOOKUP($O71,PercentFHGoalStats!$A$3:$AE$998,8,FALSE)</f>
        <v>#REF!</v>
      </c>
      <c r="S71" s="57" t="e">
        <f>VLOOKUP($O71,PercentFHGoalStats!$A$3:$AE$998,10,FALSE)</f>
        <v>#REF!</v>
      </c>
      <c r="T71" s="57" t="e">
        <f>VLOOKUP($O71,PercentFHGoalStats!$A$3:$AE$998,11,FALSE)</f>
        <v>#REF!</v>
      </c>
      <c r="U71" s="57" t="e">
        <f>VLOOKUP($O71,PercentFHGoalStats!$A$3:$AE$998,13,FALSE)</f>
        <v>#REF!</v>
      </c>
      <c r="V71" s="57" t="e">
        <f>VLOOKUP($O71,PercentFHGoalStats!$A$3:$AE$998,14,FALSE)</f>
        <v>#REF!</v>
      </c>
      <c r="W71" s="57" t="e">
        <f>VLOOKUP($O71,PercentFHGoalStats!$A$3:$AE$998,16,FALSE)</f>
        <v>#REF!</v>
      </c>
      <c r="X71" s="57" t="e">
        <f>VLOOKUP($O71,PercentFHGoalStats!$A$3:$AE$998,17,FALSE)</f>
        <v>#REF!</v>
      </c>
      <c r="Y71" s="57" t="e">
        <f>VLOOKUP($O71,PercentFHGoalStats!$A$3:$AE$998,19,FALSE)</f>
        <v>#REF!</v>
      </c>
      <c r="Z71" s="57" t="e">
        <f>VLOOKUP($O71,PercentFHGoalStats!$A$3:$AE$998,20,FALSE)</f>
        <v>#REF!</v>
      </c>
      <c r="AA71" s="57" t="e">
        <f>VLOOKUP($O71,PercentFHGoalStats!$A$3:$AE$998,22,FALSE)</f>
        <v>#REF!</v>
      </c>
    </row>
    <row r="72" spans="1:27" ht="14.4" hidden="1" thickTop="1" x14ac:dyDescent="0.3">
      <c r="A72" s="57" t="e">
        <f>VLOOKUP($M72,PercentFHGoalStats!$A$3:$AE$998,5,FALSE)</f>
        <v>#REF!</v>
      </c>
      <c r="B72" s="57" t="e">
        <f>VLOOKUP($M72,PercentFHGoalStats!$A$3:$AE$998,6,FALSE)</f>
        <v>#REF!</v>
      </c>
      <c r="C72" s="57" t="e">
        <f>VLOOKUP($M72,PercentFHGoalStats!$A$3:$AE$998,8,FALSE)</f>
        <v>#REF!</v>
      </c>
      <c r="D72" s="57" t="e">
        <f>VLOOKUP($M72,PercentFHGoalStats!$A$3:$AE$998,9,FALSE)</f>
        <v>#REF!</v>
      </c>
      <c r="E72" s="57" t="e">
        <f>VLOOKUP($M72,PercentFHGoalStats!$A$3:$AE$998,11,FALSE)</f>
        <v>#REF!</v>
      </c>
      <c r="F72" s="57" t="e">
        <f>VLOOKUP($M72,PercentFHGoalStats!$A$3:$AE$998,12,FALSE)</f>
        <v>#REF!</v>
      </c>
      <c r="G72" s="57" t="e">
        <f>VLOOKUP($M72,PercentFHGoalStats!$A$3:$AE$998,14,FALSE)</f>
        <v>#REF!</v>
      </c>
      <c r="H72" s="57" t="e">
        <f>VLOOKUP($M72,PercentFHGoalStats!$A$3:$AE$998,15,FALSE)</f>
        <v>#REF!</v>
      </c>
      <c r="I72" s="57" t="e">
        <f>VLOOKUP($M72,PercentFHGoalStats!$A$3:$AE$998,17,FALSE)</f>
        <v>#REF!</v>
      </c>
      <c r="J72" s="57" t="e">
        <f>VLOOKUP($M72,PercentFHGoalStats!$A$3:$AE$998,18,FALSE)</f>
        <v>#REF!</v>
      </c>
      <c r="K72" s="57" t="e">
        <f>VLOOKUP($M72,PercentFHGoalStats!$A$3:$AE$998,20,FALSE)</f>
        <v>#REF!</v>
      </c>
      <c r="L72" s="57" t="e">
        <f>VLOOKUP($M72,PercentFHGoalStats!$A$3:$AE$998,21,FALSE)</f>
        <v>#REF!</v>
      </c>
      <c r="M72" s="53" t="e">
        <f>Fixtures!#REF!</f>
        <v>#REF!</v>
      </c>
      <c r="N72" s="54" t="e">
        <f>Fixtures!#REF!</f>
        <v>#REF!</v>
      </c>
      <c r="O72" s="53" t="e">
        <f>Fixtures!#REF!</f>
        <v>#REF!</v>
      </c>
      <c r="P72" s="57" t="e">
        <f>VLOOKUP($O72,PercentFHGoalStats!$A$3:$AE$998,5,FALSE)</f>
        <v>#REF!</v>
      </c>
      <c r="Q72" s="57" t="e">
        <f>VLOOKUP($O72,PercentFHGoalStats!$A$3:$AE$998,7,FALSE)</f>
        <v>#REF!</v>
      </c>
      <c r="R72" s="57" t="e">
        <f>VLOOKUP($O72,PercentFHGoalStats!$A$3:$AE$998,8,FALSE)</f>
        <v>#REF!</v>
      </c>
      <c r="S72" s="57" t="e">
        <f>VLOOKUP($O72,PercentFHGoalStats!$A$3:$AE$998,10,FALSE)</f>
        <v>#REF!</v>
      </c>
      <c r="T72" s="57" t="e">
        <f>VLOOKUP($O72,PercentFHGoalStats!$A$3:$AE$998,11,FALSE)</f>
        <v>#REF!</v>
      </c>
      <c r="U72" s="57" t="e">
        <f>VLOOKUP($O72,PercentFHGoalStats!$A$3:$AE$998,13,FALSE)</f>
        <v>#REF!</v>
      </c>
      <c r="V72" s="57" t="e">
        <f>VLOOKUP($O72,PercentFHGoalStats!$A$3:$AE$998,14,FALSE)</f>
        <v>#REF!</v>
      </c>
      <c r="W72" s="57" t="e">
        <f>VLOOKUP($O72,PercentFHGoalStats!$A$3:$AE$998,16,FALSE)</f>
        <v>#REF!</v>
      </c>
      <c r="X72" s="57" t="e">
        <f>VLOOKUP($O72,PercentFHGoalStats!$A$3:$AE$998,17,FALSE)</f>
        <v>#REF!</v>
      </c>
      <c r="Y72" s="57" t="e">
        <f>VLOOKUP($O72,PercentFHGoalStats!$A$3:$AE$998,19,FALSE)</f>
        <v>#REF!</v>
      </c>
      <c r="Z72" s="57" t="e">
        <f>VLOOKUP($O72,PercentFHGoalStats!$A$3:$AE$998,20,FALSE)</f>
        <v>#REF!</v>
      </c>
      <c r="AA72" s="57" t="e">
        <f>VLOOKUP($O72,PercentFHGoalStats!$A$3:$AE$998,22,FALSE)</f>
        <v>#REF!</v>
      </c>
    </row>
    <row r="73" spans="1:27" ht="14.4" hidden="1" thickTop="1" x14ac:dyDescent="0.3">
      <c r="A73" s="57" t="e">
        <f>VLOOKUP($M73,PercentFHGoalStats!$A$3:$AE$998,5,FALSE)</f>
        <v>#REF!</v>
      </c>
      <c r="B73" s="57" t="e">
        <f>VLOOKUP($M73,PercentFHGoalStats!$A$3:$AE$998,6,FALSE)</f>
        <v>#REF!</v>
      </c>
      <c r="C73" s="57" t="e">
        <f>VLOOKUP($M73,PercentFHGoalStats!$A$3:$AE$998,8,FALSE)</f>
        <v>#REF!</v>
      </c>
      <c r="D73" s="57" t="e">
        <f>VLOOKUP($M73,PercentFHGoalStats!$A$3:$AE$998,9,FALSE)</f>
        <v>#REF!</v>
      </c>
      <c r="E73" s="57" t="e">
        <f>VLOOKUP($M73,PercentFHGoalStats!$A$3:$AE$998,11,FALSE)</f>
        <v>#REF!</v>
      </c>
      <c r="F73" s="57" t="e">
        <f>VLOOKUP($M73,PercentFHGoalStats!$A$3:$AE$998,12,FALSE)</f>
        <v>#REF!</v>
      </c>
      <c r="G73" s="57" t="e">
        <f>VLOOKUP($M73,PercentFHGoalStats!$A$3:$AE$998,14,FALSE)</f>
        <v>#REF!</v>
      </c>
      <c r="H73" s="57" t="e">
        <f>VLOOKUP($M73,PercentFHGoalStats!$A$3:$AE$998,15,FALSE)</f>
        <v>#REF!</v>
      </c>
      <c r="I73" s="57" t="e">
        <f>VLOOKUP($M73,PercentFHGoalStats!$A$3:$AE$998,17,FALSE)</f>
        <v>#REF!</v>
      </c>
      <c r="J73" s="57" t="e">
        <f>VLOOKUP($M73,PercentFHGoalStats!$A$3:$AE$998,18,FALSE)</f>
        <v>#REF!</v>
      </c>
      <c r="K73" s="57" t="e">
        <f>VLOOKUP($M73,PercentFHGoalStats!$A$3:$AE$998,20,FALSE)</f>
        <v>#REF!</v>
      </c>
      <c r="L73" s="57" t="e">
        <f>VLOOKUP($M73,PercentFHGoalStats!$A$3:$AE$998,21,FALSE)</f>
        <v>#REF!</v>
      </c>
      <c r="M73" s="53" t="e">
        <f>Fixtures!#REF!</f>
        <v>#REF!</v>
      </c>
      <c r="N73" s="54" t="e">
        <f>Fixtures!#REF!</f>
        <v>#REF!</v>
      </c>
      <c r="O73" s="53" t="e">
        <f>Fixtures!#REF!</f>
        <v>#REF!</v>
      </c>
      <c r="P73" s="57" t="e">
        <f>VLOOKUP($O73,PercentFHGoalStats!$A$3:$AE$998,5,FALSE)</f>
        <v>#REF!</v>
      </c>
      <c r="Q73" s="57" t="e">
        <f>VLOOKUP($O73,PercentFHGoalStats!$A$3:$AE$998,7,FALSE)</f>
        <v>#REF!</v>
      </c>
      <c r="R73" s="57" t="e">
        <f>VLOOKUP($O73,PercentFHGoalStats!$A$3:$AE$998,8,FALSE)</f>
        <v>#REF!</v>
      </c>
      <c r="S73" s="57" t="e">
        <f>VLOOKUP($O73,PercentFHGoalStats!$A$3:$AE$998,10,FALSE)</f>
        <v>#REF!</v>
      </c>
      <c r="T73" s="57" t="e">
        <f>VLOOKUP($O73,PercentFHGoalStats!$A$3:$AE$998,11,FALSE)</f>
        <v>#REF!</v>
      </c>
      <c r="U73" s="57" t="e">
        <f>VLOOKUP($O73,PercentFHGoalStats!$A$3:$AE$998,13,FALSE)</f>
        <v>#REF!</v>
      </c>
      <c r="V73" s="57" t="e">
        <f>VLOOKUP($O73,PercentFHGoalStats!$A$3:$AE$998,14,FALSE)</f>
        <v>#REF!</v>
      </c>
      <c r="W73" s="57" t="e">
        <f>VLOOKUP($O73,PercentFHGoalStats!$A$3:$AE$998,16,FALSE)</f>
        <v>#REF!</v>
      </c>
      <c r="X73" s="57" t="e">
        <f>VLOOKUP($O73,PercentFHGoalStats!$A$3:$AE$998,17,FALSE)</f>
        <v>#REF!</v>
      </c>
      <c r="Y73" s="57" t="e">
        <f>VLOOKUP($O73,PercentFHGoalStats!$A$3:$AE$998,19,FALSE)</f>
        <v>#REF!</v>
      </c>
      <c r="Z73" s="57" t="e">
        <f>VLOOKUP($O73,PercentFHGoalStats!$A$3:$AE$998,20,FALSE)</f>
        <v>#REF!</v>
      </c>
      <c r="AA73" s="57" t="e">
        <f>VLOOKUP($O73,PercentFHGoalStats!$A$3:$AE$998,22,FALSE)</f>
        <v>#REF!</v>
      </c>
    </row>
    <row r="74" spans="1:27" ht="14.4" hidden="1" thickTop="1" x14ac:dyDescent="0.3">
      <c r="A74" s="57" t="e">
        <f>VLOOKUP($M74,PercentFHGoalStats!$A$3:$AE$998,5,FALSE)</f>
        <v>#REF!</v>
      </c>
      <c r="B74" s="57" t="e">
        <f>VLOOKUP($M74,PercentFHGoalStats!$A$3:$AE$998,6,FALSE)</f>
        <v>#REF!</v>
      </c>
      <c r="C74" s="57" t="e">
        <f>VLOOKUP($M74,PercentFHGoalStats!$A$3:$AE$998,8,FALSE)</f>
        <v>#REF!</v>
      </c>
      <c r="D74" s="57" t="e">
        <f>VLOOKUP($M74,PercentFHGoalStats!$A$3:$AE$998,9,FALSE)</f>
        <v>#REF!</v>
      </c>
      <c r="E74" s="57" t="e">
        <f>VLOOKUP($M74,PercentFHGoalStats!$A$3:$AE$998,11,FALSE)</f>
        <v>#REF!</v>
      </c>
      <c r="F74" s="57" t="e">
        <f>VLOOKUP($M74,PercentFHGoalStats!$A$3:$AE$998,12,FALSE)</f>
        <v>#REF!</v>
      </c>
      <c r="G74" s="57" t="e">
        <f>VLOOKUP($M74,PercentFHGoalStats!$A$3:$AE$998,14,FALSE)</f>
        <v>#REF!</v>
      </c>
      <c r="H74" s="57" t="e">
        <f>VLOOKUP($M74,PercentFHGoalStats!$A$3:$AE$998,15,FALSE)</f>
        <v>#REF!</v>
      </c>
      <c r="I74" s="57" t="e">
        <f>VLOOKUP($M74,PercentFHGoalStats!$A$3:$AE$998,17,FALSE)</f>
        <v>#REF!</v>
      </c>
      <c r="J74" s="57" t="e">
        <f>VLOOKUP($M74,PercentFHGoalStats!$A$3:$AE$998,18,FALSE)</f>
        <v>#REF!</v>
      </c>
      <c r="K74" s="57" t="e">
        <f>VLOOKUP($M74,PercentFHGoalStats!$A$3:$AE$998,20,FALSE)</f>
        <v>#REF!</v>
      </c>
      <c r="L74" s="57" t="e">
        <f>VLOOKUP($M74,PercentFHGoalStats!$A$3:$AE$998,21,FALSE)</f>
        <v>#REF!</v>
      </c>
      <c r="M74" s="53" t="e">
        <f>Fixtures!#REF!</f>
        <v>#REF!</v>
      </c>
      <c r="N74" s="54" t="e">
        <f>Fixtures!#REF!</f>
        <v>#REF!</v>
      </c>
      <c r="O74" s="53" t="e">
        <f>Fixtures!#REF!</f>
        <v>#REF!</v>
      </c>
      <c r="P74" s="57" t="e">
        <f>VLOOKUP($O74,PercentFHGoalStats!$A$3:$AE$998,5,FALSE)</f>
        <v>#REF!</v>
      </c>
      <c r="Q74" s="57" t="e">
        <f>VLOOKUP($O74,PercentFHGoalStats!$A$3:$AE$998,7,FALSE)</f>
        <v>#REF!</v>
      </c>
      <c r="R74" s="57" t="e">
        <f>VLOOKUP($O74,PercentFHGoalStats!$A$3:$AE$998,8,FALSE)</f>
        <v>#REF!</v>
      </c>
      <c r="S74" s="57" t="e">
        <f>VLOOKUP($O74,PercentFHGoalStats!$A$3:$AE$998,10,FALSE)</f>
        <v>#REF!</v>
      </c>
      <c r="T74" s="57" t="e">
        <f>VLOOKUP($O74,PercentFHGoalStats!$A$3:$AE$998,11,FALSE)</f>
        <v>#REF!</v>
      </c>
      <c r="U74" s="57" t="e">
        <f>VLOOKUP($O74,PercentFHGoalStats!$A$3:$AE$998,13,FALSE)</f>
        <v>#REF!</v>
      </c>
      <c r="V74" s="57" t="e">
        <f>VLOOKUP($O74,PercentFHGoalStats!$A$3:$AE$998,14,FALSE)</f>
        <v>#REF!</v>
      </c>
      <c r="W74" s="57" t="e">
        <f>VLOOKUP($O74,PercentFHGoalStats!$A$3:$AE$998,16,FALSE)</f>
        <v>#REF!</v>
      </c>
      <c r="X74" s="57" t="e">
        <f>VLOOKUP($O74,PercentFHGoalStats!$A$3:$AE$998,17,FALSE)</f>
        <v>#REF!</v>
      </c>
      <c r="Y74" s="57" t="e">
        <f>VLOOKUP($O74,PercentFHGoalStats!$A$3:$AE$998,19,FALSE)</f>
        <v>#REF!</v>
      </c>
      <c r="Z74" s="57" t="e">
        <f>VLOOKUP($O74,PercentFHGoalStats!$A$3:$AE$998,20,FALSE)</f>
        <v>#REF!</v>
      </c>
      <c r="AA74" s="57" t="e">
        <f>VLOOKUP($O74,PercentFHGoalStats!$A$3:$AE$998,22,FALSE)</f>
        <v>#REF!</v>
      </c>
    </row>
    <row r="75" spans="1:27" ht="14.4" hidden="1" thickTop="1" x14ac:dyDescent="0.3">
      <c r="A75" s="57" t="e">
        <f>VLOOKUP($M75,PercentFHGoalStats!$A$3:$AE$998,5,FALSE)</f>
        <v>#REF!</v>
      </c>
      <c r="B75" s="57" t="e">
        <f>VLOOKUP($M75,PercentFHGoalStats!$A$3:$AE$998,6,FALSE)</f>
        <v>#REF!</v>
      </c>
      <c r="C75" s="57" t="e">
        <f>VLOOKUP($M75,PercentFHGoalStats!$A$3:$AE$998,8,FALSE)</f>
        <v>#REF!</v>
      </c>
      <c r="D75" s="57" t="e">
        <f>VLOOKUP($M75,PercentFHGoalStats!$A$3:$AE$998,9,FALSE)</f>
        <v>#REF!</v>
      </c>
      <c r="E75" s="57" t="e">
        <f>VLOOKUP($M75,PercentFHGoalStats!$A$3:$AE$998,11,FALSE)</f>
        <v>#REF!</v>
      </c>
      <c r="F75" s="57" t="e">
        <f>VLOOKUP($M75,PercentFHGoalStats!$A$3:$AE$998,12,FALSE)</f>
        <v>#REF!</v>
      </c>
      <c r="G75" s="57" t="e">
        <f>VLOOKUP($M75,PercentFHGoalStats!$A$3:$AE$998,14,FALSE)</f>
        <v>#REF!</v>
      </c>
      <c r="H75" s="57" t="e">
        <f>VLOOKUP($M75,PercentFHGoalStats!$A$3:$AE$998,15,FALSE)</f>
        <v>#REF!</v>
      </c>
      <c r="I75" s="57" t="e">
        <f>VLOOKUP($M75,PercentFHGoalStats!$A$3:$AE$998,17,FALSE)</f>
        <v>#REF!</v>
      </c>
      <c r="J75" s="57" t="e">
        <f>VLOOKUP($M75,PercentFHGoalStats!$A$3:$AE$998,18,FALSE)</f>
        <v>#REF!</v>
      </c>
      <c r="K75" s="57" t="e">
        <f>VLOOKUP($M75,PercentFHGoalStats!$A$3:$AE$998,20,FALSE)</f>
        <v>#REF!</v>
      </c>
      <c r="L75" s="57" t="e">
        <f>VLOOKUP($M75,PercentFHGoalStats!$A$3:$AE$998,21,FALSE)</f>
        <v>#REF!</v>
      </c>
      <c r="M75" s="53" t="e">
        <f>Fixtures!#REF!</f>
        <v>#REF!</v>
      </c>
      <c r="N75" s="54" t="e">
        <f>Fixtures!#REF!</f>
        <v>#REF!</v>
      </c>
      <c r="O75" s="53" t="e">
        <f>Fixtures!#REF!</f>
        <v>#REF!</v>
      </c>
      <c r="P75" s="57" t="e">
        <f>VLOOKUP($O75,PercentFHGoalStats!$A$3:$AE$998,5,FALSE)</f>
        <v>#REF!</v>
      </c>
      <c r="Q75" s="57" t="e">
        <f>VLOOKUP($O75,PercentFHGoalStats!$A$3:$AE$998,7,FALSE)</f>
        <v>#REF!</v>
      </c>
      <c r="R75" s="57" t="e">
        <f>VLOOKUP($O75,PercentFHGoalStats!$A$3:$AE$998,8,FALSE)</f>
        <v>#REF!</v>
      </c>
      <c r="S75" s="57" t="e">
        <f>VLOOKUP($O75,PercentFHGoalStats!$A$3:$AE$998,10,FALSE)</f>
        <v>#REF!</v>
      </c>
      <c r="T75" s="57" t="e">
        <f>VLOOKUP($O75,PercentFHGoalStats!$A$3:$AE$998,11,FALSE)</f>
        <v>#REF!</v>
      </c>
      <c r="U75" s="57" t="e">
        <f>VLOOKUP($O75,PercentFHGoalStats!$A$3:$AE$998,13,FALSE)</f>
        <v>#REF!</v>
      </c>
      <c r="V75" s="57" t="e">
        <f>VLOOKUP($O75,PercentFHGoalStats!$A$3:$AE$998,14,FALSE)</f>
        <v>#REF!</v>
      </c>
      <c r="W75" s="57" t="e">
        <f>VLOOKUP($O75,PercentFHGoalStats!$A$3:$AE$998,16,FALSE)</f>
        <v>#REF!</v>
      </c>
      <c r="X75" s="57" t="e">
        <f>VLOOKUP($O75,PercentFHGoalStats!$A$3:$AE$998,17,FALSE)</f>
        <v>#REF!</v>
      </c>
      <c r="Y75" s="57" t="e">
        <f>VLOOKUP($O75,PercentFHGoalStats!$A$3:$AE$998,19,FALSE)</f>
        <v>#REF!</v>
      </c>
      <c r="Z75" s="57" t="e">
        <f>VLOOKUP($O75,PercentFHGoalStats!$A$3:$AE$998,20,FALSE)</f>
        <v>#REF!</v>
      </c>
      <c r="AA75" s="57" t="e">
        <f>VLOOKUP($O75,PercentFHGoalStats!$A$3:$AE$998,22,FALSE)</f>
        <v>#REF!</v>
      </c>
    </row>
    <row r="76" spans="1:27" ht="14.4" hidden="1" thickTop="1" x14ac:dyDescent="0.3">
      <c r="A76" s="57" t="e">
        <f>VLOOKUP($M76,PercentFHGoalStats!$A$3:$AE$998,5,FALSE)</f>
        <v>#REF!</v>
      </c>
      <c r="B76" s="57" t="e">
        <f>VLOOKUP($M76,PercentFHGoalStats!$A$3:$AE$998,6,FALSE)</f>
        <v>#REF!</v>
      </c>
      <c r="C76" s="57" t="e">
        <f>VLOOKUP($M76,PercentFHGoalStats!$A$3:$AE$998,8,FALSE)</f>
        <v>#REF!</v>
      </c>
      <c r="D76" s="57" t="e">
        <f>VLOOKUP($M76,PercentFHGoalStats!$A$3:$AE$998,9,FALSE)</f>
        <v>#REF!</v>
      </c>
      <c r="E76" s="57" t="e">
        <f>VLOOKUP($M76,PercentFHGoalStats!$A$3:$AE$998,11,FALSE)</f>
        <v>#REF!</v>
      </c>
      <c r="F76" s="57" t="e">
        <f>VLOOKUP($M76,PercentFHGoalStats!$A$3:$AE$998,12,FALSE)</f>
        <v>#REF!</v>
      </c>
      <c r="G76" s="57" t="e">
        <f>VLOOKUP($M76,PercentFHGoalStats!$A$3:$AE$998,14,FALSE)</f>
        <v>#REF!</v>
      </c>
      <c r="H76" s="57" t="e">
        <f>VLOOKUP($M76,PercentFHGoalStats!$A$3:$AE$998,15,FALSE)</f>
        <v>#REF!</v>
      </c>
      <c r="I76" s="57" t="e">
        <f>VLOOKUP($M76,PercentFHGoalStats!$A$3:$AE$998,17,FALSE)</f>
        <v>#REF!</v>
      </c>
      <c r="J76" s="57" t="e">
        <f>VLOOKUP($M76,PercentFHGoalStats!$A$3:$AE$998,18,FALSE)</f>
        <v>#REF!</v>
      </c>
      <c r="K76" s="57" t="e">
        <f>VLOOKUP($M76,PercentFHGoalStats!$A$3:$AE$998,20,FALSE)</f>
        <v>#REF!</v>
      </c>
      <c r="L76" s="57" t="e">
        <f>VLOOKUP($M76,PercentFHGoalStats!$A$3:$AE$998,21,FALSE)</f>
        <v>#REF!</v>
      </c>
      <c r="M76" s="53" t="e">
        <f>Fixtures!#REF!</f>
        <v>#REF!</v>
      </c>
      <c r="N76" s="54" t="e">
        <f>Fixtures!#REF!</f>
        <v>#REF!</v>
      </c>
      <c r="O76" s="53" t="e">
        <f>Fixtures!#REF!</f>
        <v>#REF!</v>
      </c>
      <c r="P76" s="57" t="e">
        <f>VLOOKUP($O76,PercentFHGoalStats!$A$3:$AE$998,5,FALSE)</f>
        <v>#REF!</v>
      </c>
      <c r="Q76" s="57" t="e">
        <f>VLOOKUP($O76,PercentFHGoalStats!$A$3:$AE$998,7,FALSE)</f>
        <v>#REF!</v>
      </c>
      <c r="R76" s="57" t="e">
        <f>VLOOKUP($O76,PercentFHGoalStats!$A$3:$AE$998,8,FALSE)</f>
        <v>#REF!</v>
      </c>
      <c r="S76" s="57" t="e">
        <f>VLOOKUP($O76,PercentFHGoalStats!$A$3:$AE$998,10,FALSE)</f>
        <v>#REF!</v>
      </c>
      <c r="T76" s="57" t="e">
        <f>VLOOKUP($O76,PercentFHGoalStats!$A$3:$AE$998,11,FALSE)</f>
        <v>#REF!</v>
      </c>
      <c r="U76" s="57" t="e">
        <f>VLOOKUP($O76,PercentFHGoalStats!$A$3:$AE$998,13,FALSE)</f>
        <v>#REF!</v>
      </c>
      <c r="V76" s="57" t="e">
        <f>VLOOKUP($O76,PercentFHGoalStats!$A$3:$AE$998,14,FALSE)</f>
        <v>#REF!</v>
      </c>
      <c r="W76" s="57" t="e">
        <f>VLOOKUP($O76,PercentFHGoalStats!$A$3:$AE$998,16,FALSE)</f>
        <v>#REF!</v>
      </c>
      <c r="X76" s="57" t="e">
        <f>VLOOKUP($O76,PercentFHGoalStats!$A$3:$AE$998,17,FALSE)</f>
        <v>#REF!</v>
      </c>
      <c r="Y76" s="57" t="e">
        <f>VLOOKUP($O76,PercentFHGoalStats!$A$3:$AE$998,19,FALSE)</f>
        <v>#REF!</v>
      </c>
      <c r="Z76" s="57" t="e">
        <f>VLOOKUP($O76,PercentFHGoalStats!$A$3:$AE$998,20,FALSE)</f>
        <v>#REF!</v>
      </c>
      <c r="AA76" s="57" t="e">
        <f>VLOOKUP($O76,PercentFHGoalStats!$A$3:$AE$998,22,FALSE)</f>
        <v>#REF!</v>
      </c>
    </row>
    <row r="77" spans="1:27" ht="14.4" hidden="1" thickTop="1" x14ac:dyDescent="0.3">
      <c r="A77" s="57" t="e">
        <f>VLOOKUP($M77,PercentFHGoalStats!$A$3:$AE$998,5,FALSE)</f>
        <v>#REF!</v>
      </c>
      <c r="B77" s="57" t="e">
        <f>VLOOKUP($M77,PercentFHGoalStats!$A$3:$AE$998,6,FALSE)</f>
        <v>#REF!</v>
      </c>
      <c r="C77" s="57" t="e">
        <f>VLOOKUP($M77,PercentFHGoalStats!$A$3:$AE$998,8,FALSE)</f>
        <v>#REF!</v>
      </c>
      <c r="D77" s="57" t="e">
        <f>VLOOKUP($M77,PercentFHGoalStats!$A$3:$AE$998,9,FALSE)</f>
        <v>#REF!</v>
      </c>
      <c r="E77" s="57" t="e">
        <f>VLOOKUP($M77,PercentFHGoalStats!$A$3:$AE$998,11,FALSE)</f>
        <v>#REF!</v>
      </c>
      <c r="F77" s="57" t="e">
        <f>VLOOKUP($M77,PercentFHGoalStats!$A$3:$AE$998,12,FALSE)</f>
        <v>#REF!</v>
      </c>
      <c r="G77" s="57" t="e">
        <f>VLOOKUP($M77,PercentFHGoalStats!$A$3:$AE$998,14,FALSE)</f>
        <v>#REF!</v>
      </c>
      <c r="H77" s="57" t="e">
        <f>VLOOKUP($M77,PercentFHGoalStats!$A$3:$AE$998,15,FALSE)</f>
        <v>#REF!</v>
      </c>
      <c r="I77" s="57" t="e">
        <f>VLOOKUP($M77,PercentFHGoalStats!$A$3:$AE$998,17,FALSE)</f>
        <v>#REF!</v>
      </c>
      <c r="J77" s="57" t="e">
        <f>VLOOKUP($M77,PercentFHGoalStats!$A$3:$AE$998,18,FALSE)</f>
        <v>#REF!</v>
      </c>
      <c r="K77" s="57" t="e">
        <f>VLOOKUP($M77,PercentFHGoalStats!$A$3:$AE$998,20,FALSE)</f>
        <v>#REF!</v>
      </c>
      <c r="L77" s="57" t="e">
        <f>VLOOKUP($M77,PercentFHGoalStats!$A$3:$AE$998,21,FALSE)</f>
        <v>#REF!</v>
      </c>
      <c r="M77" s="53" t="e">
        <f>Fixtures!#REF!</f>
        <v>#REF!</v>
      </c>
      <c r="N77" s="54" t="e">
        <f>Fixtures!#REF!</f>
        <v>#REF!</v>
      </c>
      <c r="O77" s="53" t="e">
        <f>Fixtures!#REF!</f>
        <v>#REF!</v>
      </c>
      <c r="P77" s="57" t="e">
        <f>VLOOKUP($O77,PercentFHGoalStats!$A$3:$AE$998,5,FALSE)</f>
        <v>#REF!</v>
      </c>
      <c r="Q77" s="57" t="e">
        <f>VLOOKUP($O77,PercentFHGoalStats!$A$3:$AE$998,7,FALSE)</f>
        <v>#REF!</v>
      </c>
      <c r="R77" s="57" t="e">
        <f>VLOOKUP($O77,PercentFHGoalStats!$A$3:$AE$998,8,FALSE)</f>
        <v>#REF!</v>
      </c>
      <c r="S77" s="57" t="e">
        <f>VLOOKUP($O77,PercentFHGoalStats!$A$3:$AE$998,10,FALSE)</f>
        <v>#REF!</v>
      </c>
      <c r="T77" s="57" t="e">
        <f>VLOOKUP($O77,PercentFHGoalStats!$A$3:$AE$998,11,FALSE)</f>
        <v>#REF!</v>
      </c>
      <c r="U77" s="57" t="e">
        <f>VLOOKUP($O77,PercentFHGoalStats!$A$3:$AE$998,13,FALSE)</f>
        <v>#REF!</v>
      </c>
      <c r="V77" s="57" t="e">
        <f>VLOOKUP($O77,PercentFHGoalStats!$A$3:$AE$998,14,FALSE)</f>
        <v>#REF!</v>
      </c>
      <c r="W77" s="57" t="e">
        <f>VLOOKUP($O77,PercentFHGoalStats!$A$3:$AE$998,16,FALSE)</f>
        <v>#REF!</v>
      </c>
      <c r="X77" s="57" t="e">
        <f>VLOOKUP($O77,PercentFHGoalStats!$A$3:$AE$998,17,FALSE)</f>
        <v>#REF!</v>
      </c>
      <c r="Y77" s="57" t="e">
        <f>VLOOKUP($O77,PercentFHGoalStats!$A$3:$AE$998,19,FALSE)</f>
        <v>#REF!</v>
      </c>
      <c r="Z77" s="57" t="e">
        <f>VLOOKUP($O77,PercentFHGoalStats!$A$3:$AE$998,20,FALSE)</f>
        <v>#REF!</v>
      </c>
      <c r="AA77" s="57" t="e">
        <f>VLOOKUP($O77,PercentFHGoalStats!$A$3:$AE$998,22,FALSE)</f>
        <v>#REF!</v>
      </c>
    </row>
    <row r="78" spans="1:27" ht="14.4" hidden="1" thickTop="1" x14ac:dyDescent="0.3">
      <c r="A78" s="57" t="e">
        <f>VLOOKUP($M78,PercentFHGoalStats!$A$3:$AE$998,5,FALSE)</f>
        <v>#REF!</v>
      </c>
      <c r="B78" s="57" t="e">
        <f>VLOOKUP($M78,PercentFHGoalStats!$A$3:$AE$998,6,FALSE)</f>
        <v>#REF!</v>
      </c>
      <c r="C78" s="57" t="e">
        <f>VLOOKUP($M78,PercentFHGoalStats!$A$3:$AE$998,8,FALSE)</f>
        <v>#REF!</v>
      </c>
      <c r="D78" s="57" t="e">
        <f>VLOOKUP($M78,PercentFHGoalStats!$A$3:$AE$998,9,FALSE)</f>
        <v>#REF!</v>
      </c>
      <c r="E78" s="57" t="e">
        <f>VLOOKUP($M78,PercentFHGoalStats!$A$3:$AE$998,11,FALSE)</f>
        <v>#REF!</v>
      </c>
      <c r="F78" s="57" t="e">
        <f>VLOOKUP($M78,PercentFHGoalStats!$A$3:$AE$998,12,FALSE)</f>
        <v>#REF!</v>
      </c>
      <c r="G78" s="57" t="e">
        <f>VLOOKUP($M78,PercentFHGoalStats!$A$3:$AE$998,14,FALSE)</f>
        <v>#REF!</v>
      </c>
      <c r="H78" s="57" t="e">
        <f>VLOOKUP($M78,PercentFHGoalStats!$A$3:$AE$998,15,FALSE)</f>
        <v>#REF!</v>
      </c>
      <c r="I78" s="57" t="e">
        <f>VLOOKUP($M78,PercentFHGoalStats!$A$3:$AE$998,17,FALSE)</f>
        <v>#REF!</v>
      </c>
      <c r="J78" s="57" t="e">
        <f>VLOOKUP($M78,PercentFHGoalStats!$A$3:$AE$998,18,FALSE)</f>
        <v>#REF!</v>
      </c>
      <c r="K78" s="57" t="e">
        <f>VLOOKUP($M78,PercentFHGoalStats!$A$3:$AE$998,20,FALSE)</f>
        <v>#REF!</v>
      </c>
      <c r="L78" s="57" t="e">
        <f>VLOOKUP($M78,PercentFHGoalStats!$A$3:$AE$998,21,FALSE)</f>
        <v>#REF!</v>
      </c>
      <c r="M78" s="53" t="e">
        <f>Fixtures!#REF!</f>
        <v>#REF!</v>
      </c>
      <c r="N78" s="54" t="e">
        <f>Fixtures!#REF!</f>
        <v>#REF!</v>
      </c>
      <c r="O78" s="53" t="e">
        <f>Fixtures!#REF!</f>
        <v>#REF!</v>
      </c>
      <c r="P78" s="57" t="e">
        <f>VLOOKUP($O78,PercentFHGoalStats!$A$3:$AE$998,5,FALSE)</f>
        <v>#REF!</v>
      </c>
      <c r="Q78" s="57" t="e">
        <f>VLOOKUP($O78,PercentFHGoalStats!$A$3:$AE$998,7,FALSE)</f>
        <v>#REF!</v>
      </c>
      <c r="R78" s="57" t="e">
        <f>VLOOKUP($O78,PercentFHGoalStats!$A$3:$AE$998,8,FALSE)</f>
        <v>#REF!</v>
      </c>
      <c r="S78" s="57" t="e">
        <f>VLOOKUP($O78,PercentFHGoalStats!$A$3:$AE$998,10,FALSE)</f>
        <v>#REF!</v>
      </c>
      <c r="T78" s="57" t="e">
        <f>VLOOKUP($O78,PercentFHGoalStats!$A$3:$AE$998,11,FALSE)</f>
        <v>#REF!</v>
      </c>
      <c r="U78" s="57" t="e">
        <f>VLOOKUP($O78,PercentFHGoalStats!$A$3:$AE$998,13,FALSE)</f>
        <v>#REF!</v>
      </c>
      <c r="V78" s="57" t="e">
        <f>VLOOKUP($O78,PercentFHGoalStats!$A$3:$AE$998,14,FALSE)</f>
        <v>#REF!</v>
      </c>
      <c r="W78" s="57" t="e">
        <f>VLOOKUP($O78,PercentFHGoalStats!$A$3:$AE$998,16,FALSE)</f>
        <v>#REF!</v>
      </c>
      <c r="X78" s="57" t="e">
        <f>VLOOKUP($O78,PercentFHGoalStats!$A$3:$AE$998,17,FALSE)</f>
        <v>#REF!</v>
      </c>
      <c r="Y78" s="57" t="e">
        <f>VLOOKUP($O78,PercentFHGoalStats!$A$3:$AE$998,19,FALSE)</f>
        <v>#REF!</v>
      </c>
      <c r="Z78" s="57" t="e">
        <f>VLOOKUP($O78,PercentFHGoalStats!$A$3:$AE$998,20,FALSE)</f>
        <v>#REF!</v>
      </c>
      <c r="AA78" s="57" t="e">
        <f>VLOOKUP($O78,PercentFHGoalStats!$A$3:$AE$998,22,FALSE)</f>
        <v>#REF!</v>
      </c>
    </row>
    <row r="79" spans="1:27" ht="14.4" hidden="1" thickTop="1" x14ac:dyDescent="0.3">
      <c r="A79" s="57" t="e">
        <f>VLOOKUP($M79,PercentFHGoalStats!$A$3:$AE$998,5,FALSE)</f>
        <v>#REF!</v>
      </c>
      <c r="B79" s="57" t="e">
        <f>VLOOKUP($M79,PercentFHGoalStats!$A$3:$AE$998,6,FALSE)</f>
        <v>#REF!</v>
      </c>
      <c r="C79" s="57" t="e">
        <f>VLOOKUP($M79,PercentFHGoalStats!$A$3:$AE$998,8,FALSE)</f>
        <v>#REF!</v>
      </c>
      <c r="D79" s="57" t="e">
        <f>VLOOKUP($M79,PercentFHGoalStats!$A$3:$AE$998,9,FALSE)</f>
        <v>#REF!</v>
      </c>
      <c r="E79" s="57" t="e">
        <f>VLOOKUP($M79,PercentFHGoalStats!$A$3:$AE$998,11,FALSE)</f>
        <v>#REF!</v>
      </c>
      <c r="F79" s="57" t="e">
        <f>VLOOKUP($M79,PercentFHGoalStats!$A$3:$AE$998,12,FALSE)</f>
        <v>#REF!</v>
      </c>
      <c r="G79" s="57" t="e">
        <f>VLOOKUP($M79,PercentFHGoalStats!$A$3:$AE$998,14,FALSE)</f>
        <v>#REF!</v>
      </c>
      <c r="H79" s="57" t="e">
        <f>VLOOKUP($M79,PercentFHGoalStats!$A$3:$AE$998,15,FALSE)</f>
        <v>#REF!</v>
      </c>
      <c r="I79" s="57" t="e">
        <f>VLOOKUP($M79,PercentFHGoalStats!$A$3:$AE$998,17,FALSE)</f>
        <v>#REF!</v>
      </c>
      <c r="J79" s="57" t="e">
        <f>VLOOKUP($M79,PercentFHGoalStats!$A$3:$AE$998,18,FALSE)</f>
        <v>#REF!</v>
      </c>
      <c r="K79" s="57" t="e">
        <f>VLOOKUP($M79,PercentFHGoalStats!$A$3:$AE$998,20,FALSE)</f>
        <v>#REF!</v>
      </c>
      <c r="L79" s="57" t="e">
        <f>VLOOKUP($M79,PercentFHGoalStats!$A$3:$AE$998,21,FALSE)</f>
        <v>#REF!</v>
      </c>
      <c r="M79" s="53" t="e">
        <f>Fixtures!#REF!</f>
        <v>#REF!</v>
      </c>
      <c r="N79" s="54" t="e">
        <f>Fixtures!#REF!</f>
        <v>#REF!</v>
      </c>
      <c r="O79" s="53" t="e">
        <f>Fixtures!#REF!</f>
        <v>#REF!</v>
      </c>
      <c r="P79" s="57" t="e">
        <f>VLOOKUP($O79,PercentFHGoalStats!$A$3:$AE$998,5,FALSE)</f>
        <v>#REF!</v>
      </c>
      <c r="Q79" s="57" t="e">
        <f>VLOOKUP($O79,PercentFHGoalStats!$A$3:$AE$998,7,FALSE)</f>
        <v>#REF!</v>
      </c>
      <c r="R79" s="57" t="e">
        <f>VLOOKUP($O79,PercentFHGoalStats!$A$3:$AE$998,8,FALSE)</f>
        <v>#REF!</v>
      </c>
      <c r="S79" s="57" t="e">
        <f>VLOOKUP($O79,PercentFHGoalStats!$A$3:$AE$998,10,FALSE)</f>
        <v>#REF!</v>
      </c>
      <c r="T79" s="57" t="e">
        <f>VLOOKUP($O79,PercentFHGoalStats!$A$3:$AE$998,11,FALSE)</f>
        <v>#REF!</v>
      </c>
      <c r="U79" s="57" t="e">
        <f>VLOOKUP($O79,PercentFHGoalStats!$A$3:$AE$998,13,FALSE)</f>
        <v>#REF!</v>
      </c>
      <c r="V79" s="57" t="e">
        <f>VLOOKUP($O79,PercentFHGoalStats!$A$3:$AE$998,14,FALSE)</f>
        <v>#REF!</v>
      </c>
      <c r="W79" s="57" t="e">
        <f>VLOOKUP($O79,PercentFHGoalStats!$A$3:$AE$998,16,FALSE)</f>
        <v>#REF!</v>
      </c>
      <c r="X79" s="57" t="e">
        <f>VLOOKUP($O79,PercentFHGoalStats!$A$3:$AE$998,17,FALSE)</f>
        <v>#REF!</v>
      </c>
      <c r="Y79" s="57" t="e">
        <f>VLOOKUP($O79,PercentFHGoalStats!$A$3:$AE$998,19,FALSE)</f>
        <v>#REF!</v>
      </c>
      <c r="Z79" s="57" t="e">
        <f>VLOOKUP($O79,PercentFHGoalStats!$A$3:$AE$998,20,FALSE)</f>
        <v>#REF!</v>
      </c>
      <c r="AA79" s="57" t="e">
        <f>VLOOKUP($O79,PercentFHGoalStats!$A$3:$AE$998,22,FALSE)</f>
        <v>#REF!</v>
      </c>
    </row>
    <row r="80" spans="1:27" ht="14.4" hidden="1" thickTop="1" x14ac:dyDescent="0.3">
      <c r="A80" s="57" t="e">
        <f>VLOOKUP($M80,PercentFHGoalStats!$A$3:$AE$998,5,FALSE)</f>
        <v>#REF!</v>
      </c>
      <c r="B80" s="57" t="e">
        <f>VLOOKUP($M80,PercentFHGoalStats!$A$3:$AE$998,6,FALSE)</f>
        <v>#REF!</v>
      </c>
      <c r="C80" s="57" t="e">
        <f>VLOOKUP($M80,PercentFHGoalStats!$A$3:$AE$998,8,FALSE)</f>
        <v>#REF!</v>
      </c>
      <c r="D80" s="57" t="e">
        <f>VLOOKUP($M80,PercentFHGoalStats!$A$3:$AE$998,9,FALSE)</f>
        <v>#REF!</v>
      </c>
      <c r="E80" s="57" t="e">
        <f>VLOOKUP($M80,PercentFHGoalStats!$A$3:$AE$998,11,FALSE)</f>
        <v>#REF!</v>
      </c>
      <c r="F80" s="57" t="e">
        <f>VLOOKUP($M80,PercentFHGoalStats!$A$3:$AE$998,12,FALSE)</f>
        <v>#REF!</v>
      </c>
      <c r="G80" s="57" t="e">
        <f>VLOOKUP($M80,PercentFHGoalStats!$A$3:$AE$998,14,FALSE)</f>
        <v>#REF!</v>
      </c>
      <c r="H80" s="57" t="e">
        <f>VLOOKUP($M80,PercentFHGoalStats!$A$3:$AE$998,15,FALSE)</f>
        <v>#REF!</v>
      </c>
      <c r="I80" s="57" t="e">
        <f>VLOOKUP($M80,PercentFHGoalStats!$A$3:$AE$998,17,FALSE)</f>
        <v>#REF!</v>
      </c>
      <c r="J80" s="57" t="e">
        <f>VLOOKUP($M80,PercentFHGoalStats!$A$3:$AE$998,18,FALSE)</f>
        <v>#REF!</v>
      </c>
      <c r="K80" s="57" t="e">
        <f>VLOOKUP($M80,PercentFHGoalStats!$A$3:$AE$998,20,FALSE)</f>
        <v>#REF!</v>
      </c>
      <c r="L80" s="57" t="e">
        <f>VLOOKUP($M80,PercentFHGoalStats!$A$3:$AE$998,21,FALSE)</f>
        <v>#REF!</v>
      </c>
      <c r="M80" s="53" t="e">
        <f>Fixtures!#REF!</f>
        <v>#REF!</v>
      </c>
      <c r="N80" s="54" t="e">
        <f>Fixtures!#REF!</f>
        <v>#REF!</v>
      </c>
      <c r="O80" s="53" t="e">
        <f>Fixtures!#REF!</f>
        <v>#REF!</v>
      </c>
      <c r="P80" s="57" t="e">
        <f>VLOOKUP($O80,PercentFHGoalStats!$A$3:$AE$998,5,FALSE)</f>
        <v>#REF!</v>
      </c>
      <c r="Q80" s="57" t="e">
        <f>VLOOKUP($O80,PercentFHGoalStats!$A$3:$AE$998,7,FALSE)</f>
        <v>#REF!</v>
      </c>
      <c r="R80" s="57" t="e">
        <f>VLOOKUP($O80,PercentFHGoalStats!$A$3:$AE$998,8,FALSE)</f>
        <v>#REF!</v>
      </c>
      <c r="S80" s="57" t="e">
        <f>VLOOKUP($O80,PercentFHGoalStats!$A$3:$AE$998,10,FALSE)</f>
        <v>#REF!</v>
      </c>
      <c r="T80" s="57" t="e">
        <f>VLOOKUP($O80,PercentFHGoalStats!$A$3:$AE$998,11,FALSE)</f>
        <v>#REF!</v>
      </c>
      <c r="U80" s="57" t="e">
        <f>VLOOKUP($O80,PercentFHGoalStats!$A$3:$AE$998,13,FALSE)</f>
        <v>#REF!</v>
      </c>
      <c r="V80" s="57" t="e">
        <f>VLOOKUP($O80,PercentFHGoalStats!$A$3:$AE$998,14,FALSE)</f>
        <v>#REF!</v>
      </c>
      <c r="W80" s="57" t="e">
        <f>VLOOKUP($O80,PercentFHGoalStats!$A$3:$AE$998,16,FALSE)</f>
        <v>#REF!</v>
      </c>
      <c r="X80" s="57" t="e">
        <f>VLOOKUP($O80,PercentFHGoalStats!$A$3:$AE$998,17,FALSE)</f>
        <v>#REF!</v>
      </c>
      <c r="Y80" s="57" t="e">
        <f>VLOOKUP($O80,PercentFHGoalStats!$A$3:$AE$998,19,FALSE)</f>
        <v>#REF!</v>
      </c>
      <c r="Z80" s="57" t="e">
        <f>VLOOKUP($O80,PercentFHGoalStats!$A$3:$AE$998,20,FALSE)</f>
        <v>#REF!</v>
      </c>
      <c r="AA80" s="57" t="e">
        <f>VLOOKUP($O80,PercentFHGoalStats!$A$3:$AE$998,22,FALSE)</f>
        <v>#REF!</v>
      </c>
    </row>
    <row r="81" spans="1:27" ht="14.4" hidden="1" thickTop="1" x14ac:dyDescent="0.3">
      <c r="A81" s="57" t="e">
        <f>VLOOKUP($M81,PercentFHGoalStats!$A$3:$AE$998,5,FALSE)</f>
        <v>#REF!</v>
      </c>
      <c r="B81" s="57" t="e">
        <f>VLOOKUP($M81,PercentFHGoalStats!$A$3:$AE$998,6,FALSE)</f>
        <v>#REF!</v>
      </c>
      <c r="C81" s="57" t="e">
        <f>VLOOKUP($M81,PercentFHGoalStats!$A$3:$AE$998,8,FALSE)</f>
        <v>#REF!</v>
      </c>
      <c r="D81" s="57" t="e">
        <f>VLOOKUP($M81,PercentFHGoalStats!$A$3:$AE$998,9,FALSE)</f>
        <v>#REF!</v>
      </c>
      <c r="E81" s="57" t="e">
        <f>VLOOKUP($M81,PercentFHGoalStats!$A$3:$AE$998,11,FALSE)</f>
        <v>#REF!</v>
      </c>
      <c r="F81" s="57" t="e">
        <f>VLOOKUP($M81,PercentFHGoalStats!$A$3:$AE$998,12,FALSE)</f>
        <v>#REF!</v>
      </c>
      <c r="G81" s="57" t="e">
        <f>VLOOKUP($M81,PercentFHGoalStats!$A$3:$AE$998,14,FALSE)</f>
        <v>#REF!</v>
      </c>
      <c r="H81" s="57" t="e">
        <f>VLOOKUP($M81,PercentFHGoalStats!$A$3:$AE$998,15,FALSE)</f>
        <v>#REF!</v>
      </c>
      <c r="I81" s="57" t="e">
        <f>VLOOKUP($M81,PercentFHGoalStats!$A$3:$AE$998,17,FALSE)</f>
        <v>#REF!</v>
      </c>
      <c r="J81" s="57" t="e">
        <f>VLOOKUP($M81,PercentFHGoalStats!$A$3:$AE$998,18,FALSE)</f>
        <v>#REF!</v>
      </c>
      <c r="K81" s="57" t="e">
        <f>VLOOKUP($M81,PercentFHGoalStats!$A$3:$AE$998,20,FALSE)</f>
        <v>#REF!</v>
      </c>
      <c r="L81" s="57" t="e">
        <f>VLOOKUP($M81,PercentFHGoalStats!$A$3:$AE$998,21,FALSE)</f>
        <v>#REF!</v>
      </c>
      <c r="M81" s="53" t="e">
        <f>Fixtures!#REF!</f>
        <v>#REF!</v>
      </c>
      <c r="N81" s="54" t="e">
        <f>Fixtures!#REF!</f>
        <v>#REF!</v>
      </c>
      <c r="O81" s="53" t="e">
        <f>Fixtures!#REF!</f>
        <v>#REF!</v>
      </c>
      <c r="P81" s="57" t="e">
        <f>VLOOKUP($O81,PercentFHGoalStats!$A$3:$AE$998,5,FALSE)</f>
        <v>#REF!</v>
      </c>
      <c r="Q81" s="57" t="e">
        <f>VLOOKUP($O81,PercentFHGoalStats!$A$3:$AE$998,7,FALSE)</f>
        <v>#REF!</v>
      </c>
      <c r="R81" s="57" t="e">
        <f>VLOOKUP($O81,PercentFHGoalStats!$A$3:$AE$998,8,FALSE)</f>
        <v>#REF!</v>
      </c>
      <c r="S81" s="57" t="e">
        <f>VLOOKUP($O81,PercentFHGoalStats!$A$3:$AE$998,10,FALSE)</f>
        <v>#REF!</v>
      </c>
      <c r="T81" s="57" t="e">
        <f>VLOOKUP($O81,PercentFHGoalStats!$A$3:$AE$998,11,FALSE)</f>
        <v>#REF!</v>
      </c>
      <c r="U81" s="57" t="e">
        <f>VLOOKUP($O81,PercentFHGoalStats!$A$3:$AE$998,13,FALSE)</f>
        <v>#REF!</v>
      </c>
      <c r="V81" s="57" t="e">
        <f>VLOOKUP($O81,PercentFHGoalStats!$A$3:$AE$998,14,FALSE)</f>
        <v>#REF!</v>
      </c>
      <c r="W81" s="57" t="e">
        <f>VLOOKUP($O81,PercentFHGoalStats!$A$3:$AE$998,16,FALSE)</f>
        <v>#REF!</v>
      </c>
      <c r="X81" s="57" t="e">
        <f>VLOOKUP($O81,PercentFHGoalStats!$A$3:$AE$998,17,FALSE)</f>
        <v>#REF!</v>
      </c>
      <c r="Y81" s="57" t="e">
        <f>VLOOKUP($O81,PercentFHGoalStats!$A$3:$AE$998,19,FALSE)</f>
        <v>#REF!</v>
      </c>
      <c r="Z81" s="57" t="e">
        <f>VLOOKUP($O81,PercentFHGoalStats!$A$3:$AE$998,20,FALSE)</f>
        <v>#REF!</v>
      </c>
      <c r="AA81" s="57" t="e">
        <f>VLOOKUP($O81,PercentFHGoalStats!$A$3:$AE$998,22,FALSE)</f>
        <v>#REF!</v>
      </c>
    </row>
    <row r="82" spans="1:27" ht="14.4" hidden="1" thickTop="1" x14ac:dyDescent="0.3">
      <c r="A82" s="57" t="e">
        <f>VLOOKUP($M82,PercentFHGoalStats!$A$3:$AE$998,5,FALSE)</f>
        <v>#REF!</v>
      </c>
      <c r="B82" s="57" t="e">
        <f>VLOOKUP($M82,PercentFHGoalStats!$A$3:$AE$998,6,FALSE)</f>
        <v>#REF!</v>
      </c>
      <c r="C82" s="57" t="e">
        <f>VLOOKUP($M82,PercentFHGoalStats!$A$3:$AE$998,8,FALSE)</f>
        <v>#REF!</v>
      </c>
      <c r="D82" s="57" t="e">
        <f>VLOOKUP($M82,PercentFHGoalStats!$A$3:$AE$998,9,FALSE)</f>
        <v>#REF!</v>
      </c>
      <c r="E82" s="57" t="e">
        <f>VLOOKUP($M82,PercentFHGoalStats!$A$3:$AE$998,11,FALSE)</f>
        <v>#REF!</v>
      </c>
      <c r="F82" s="57" t="e">
        <f>VLOOKUP($M82,PercentFHGoalStats!$A$3:$AE$998,12,FALSE)</f>
        <v>#REF!</v>
      </c>
      <c r="G82" s="57" t="e">
        <f>VLOOKUP($M82,PercentFHGoalStats!$A$3:$AE$998,14,FALSE)</f>
        <v>#REF!</v>
      </c>
      <c r="H82" s="57" t="e">
        <f>VLOOKUP($M82,PercentFHGoalStats!$A$3:$AE$998,15,FALSE)</f>
        <v>#REF!</v>
      </c>
      <c r="I82" s="57" t="e">
        <f>VLOOKUP($M82,PercentFHGoalStats!$A$3:$AE$998,17,FALSE)</f>
        <v>#REF!</v>
      </c>
      <c r="J82" s="57" t="e">
        <f>VLOOKUP($M82,PercentFHGoalStats!$A$3:$AE$998,18,FALSE)</f>
        <v>#REF!</v>
      </c>
      <c r="K82" s="57" t="e">
        <f>VLOOKUP($M82,PercentFHGoalStats!$A$3:$AE$998,20,FALSE)</f>
        <v>#REF!</v>
      </c>
      <c r="L82" s="57" t="e">
        <f>VLOOKUP($M82,PercentFHGoalStats!$A$3:$AE$998,21,FALSE)</f>
        <v>#REF!</v>
      </c>
      <c r="M82" s="53" t="e">
        <f>Fixtures!#REF!</f>
        <v>#REF!</v>
      </c>
      <c r="N82" s="54" t="e">
        <f>Fixtures!#REF!</f>
        <v>#REF!</v>
      </c>
      <c r="O82" s="53" t="e">
        <f>Fixtures!#REF!</f>
        <v>#REF!</v>
      </c>
      <c r="P82" s="57" t="e">
        <f>VLOOKUP($O82,PercentFHGoalStats!$A$3:$AE$998,5,FALSE)</f>
        <v>#REF!</v>
      </c>
      <c r="Q82" s="57" t="e">
        <f>VLOOKUP($O82,PercentFHGoalStats!$A$3:$AE$998,7,FALSE)</f>
        <v>#REF!</v>
      </c>
      <c r="R82" s="57" t="e">
        <f>VLOOKUP($O82,PercentFHGoalStats!$A$3:$AE$998,8,FALSE)</f>
        <v>#REF!</v>
      </c>
      <c r="S82" s="57" t="e">
        <f>VLOOKUP($O82,PercentFHGoalStats!$A$3:$AE$998,10,FALSE)</f>
        <v>#REF!</v>
      </c>
      <c r="T82" s="57" t="e">
        <f>VLOOKUP($O82,PercentFHGoalStats!$A$3:$AE$998,11,FALSE)</f>
        <v>#REF!</v>
      </c>
      <c r="U82" s="57" t="e">
        <f>VLOOKUP($O82,PercentFHGoalStats!$A$3:$AE$998,13,FALSE)</f>
        <v>#REF!</v>
      </c>
      <c r="V82" s="57" t="e">
        <f>VLOOKUP($O82,PercentFHGoalStats!$A$3:$AE$998,14,FALSE)</f>
        <v>#REF!</v>
      </c>
      <c r="W82" s="57" t="e">
        <f>VLOOKUP($O82,PercentFHGoalStats!$A$3:$AE$998,16,FALSE)</f>
        <v>#REF!</v>
      </c>
      <c r="X82" s="57" t="e">
        <f>VLOOKUP($O82,PercentFHGoalStats!$A$3:$AE$998,17,FALSE)</f>
        <v>#REF!</v>
      </c>
      <c r="Y82" s="57" t="e">
        <f>VLOOKUP($O82,PercentFHGoalStats!$A$3:$AE$998,19,FALSE)</f>
        <v>#REF!</v>
      </c>
      <c r="Z82" s="57" t="e">
        <f>VLOOKUP($O82,PercentFHGoalStats!$A$3:$AE$998,20,FALSE)</f>
        <v>#REF!</v>
      </c>
      <c r="AA82" s="57" t="e">
        <f>VLOOKUP($O82,PercentFHGoalStats!$A$3:$AE$998,22,FALSE)</f>
        <v>#REF!</v>
      </c>
    </row>
    <row r="83" spans="1:27" ht="14.4" hidden="1" thickTop="1" x14ac:dyDescent="0.3">
      <c r="A83" s="57" t="e">
        <f>VLOOKUP($M83,PercentFHGoalStats!$A$3:$AE$998,5,FALSE)</f>
        <v>#REF!</v>
      </c>
      <c r="B83" s="57" t="e">
        <f>VLOOKUP($M83,PercentFHGoalStats!$A$3:$AE$998,6,FALSE)</f>
        <v>#REF!</v>
      </c>
      <c r="C83" s="57" t="e">
        <f>VLOOKUP($M83,PercentFHGoalStats!$A$3:$AE$998,8,FALSE)</f>
        <v>#REF!</v>
      </c>
      <c r="D83" s="57" t="e">
        <f>VLOOKUP($M83,PercentFHGoalStats!$A$3:$AE$998,9,FALSE)</f>
        <v>#REF!</v>
      </c>
      <c r="E83" s="57" t="e">
        <f>VLOOKUP($M83,PercentFHGoalStats!$A$3:$AE$998,11,FALSE)</f>
        <v>#REF!</v>
      </c>
      <c r="F83" s="57" t="e">
        <f>VLOOKUP($M83,PercentFHGoalStats!$A$3:$AE$998,12,FALSE)</f>
        <v>#REF!</v>
      </c>
      <c r="G83" s="57" t="e">
        <f>VLOOKUP($M83,PercentFHGoalStats!$A$3:$AE$998,14,FALSE)</f>
        <v>#REF!</v>
      </c>
      <c r="H83" s="57" t="e">
        <f>VLOOKUP($M83,PercentFHGoalStats!$A$3:$AE$998,15,FALSE)</f>
        <v>#REF!</v>
      </c>
      <c r="I83" s="57" t="e">
        <f>VLOOKUP($M83,PercentFHGoalStats!$A$3:$AE$998,17,FALSE)</f>
        <v>#REF!</v>
      </c>
      <c r="J83" s="57" t="e">
        <f>VLOOKUP($M83,PercentFHGoalStats!$A$3:$AE$998,18,FALSE)</f>
        <v>#REF!</v>
      </c>
      <c r="K83" s="57" t="e">
        <f>VLOOKUP($M83,PercentFHGoalStats!$A$3:$AE$998,20,FALSE)</f>
        <v>#REF!</v>
      </c>
      <c r="L83" s="57" t="e">
        <f>VLOOKUP($M83,PercentFHGoalStats!$A$3:$AE$998,21,FALSE)</f>
        <v>#REF!</v>
      </c>
      <c r="M83" s="53" t="e">
        <f>Fixtures!#REF!</f>
        <v>#REF!</v>
      </c>
      <c r="N83" s="54" t="e">
        <f>Fixtures!#REF!</f>
        <v>#REF!</v>
      </c>
      <c r="O83" s="53" t="e">
        <f>Fixtures!#REF!</f>
        <v>#REF!</v>
      </c>
      <c r="P83" s="57" t="e">
        <f>VLOOKUP($O83,PercentFHGoalStats!$A$3:$AE$998,5,FALSE)</f>
        <v>#REF!</v>
      </c>
      <c r="Q83" s="57" t="e">
        <f>VLOOKUP($O83,PercentFHGoalStats!$A$3:$AE$998,7,FALSE)</f>
        <v>#REF!</v>
      </c>
      <c r="R83" s="57" t="e">
        <f>VLOOKUP($O83,PercentFHGoalStats!$A$3:$AE$998,8,FALSE)</f>
        <v>#REF!</v>
      </c>
      <c r="S83" s="57" t="e">
        <f>VLOOKUP($O83,PercentFHGoalStats!$A$3:$AE$998,10,FALSE)</f>
        <v>#REF!</v>
      </c>
      <c r="T83" s="57" t="e">
        <f>VLOOKUP($O83,PercentFHGoalStats!$A$3:$AE$998,11,FALSE)</f>
        <v>#REF!</v>
      </c>
      <c r="U83" s="57" t="e">
        <f>VLOOKUP($O83,PercentFHGoalStats!$A$3:$AE$998,13,FALSE)</f>
        <v>#REF!</v>
      </c>
      <c r="V83" s="57" t="e">
        <f>VLOOKUP($O83,PercentFHGoalStats!$A$3:$AE$998,14,FALSE)</f>
        <v>#REF!</v>
      </c>
      <c r="W83" s="57" t="e">
        <f>VLOOKUP($O83,PercentFHGoalStats!$A$3:$AE$998,16,FALSE)</f>
        <v>#REF!</v>
      </c>
      <c r="X83" s="57" t="e">
        <f>VLOOKUP($O83,PercentFHGoalStats!$A$3:$AE$998,17,FALSE)</f>
        <v>#REF!</v>
      </c>
      <c r="Y83" s="57" t="e">
        <f>VLOOKUP($O83,PercentFHGoalStats!$A$3:$AE$998,19,FALSE)</f>
        <v>#REF!</v>
      </c>
      <c r="Z83" s="57" t="e">
        <f>VLOOKUP($O83,PercentFHGoalStats!$A$3:$AE$998,20,FALSE)</f>
        <v>#REF!</v>
      </c>
      <c r="AA83" s="57" t="e">
        <f>VLOOKUP($O83,PercentFHGoalStats!$A$3:$AE$998,22,FALSE)</f>
        <v>#REF!</v>
      </c>
    </row>
    <row r="84" spans="1:27" ht="14.4" hidden="1" thickTop="1" x14ac:dyDescent="0.3">
      <c r="A84" s="57" t="e">
        <f>VLOOKUP($M84,PercentFHGoalStats!$A$3:$AE$998,5,FALSE)</f>
        <v>#REF!</v>
      </c>
      <c r="B84" s="57" t="e">
        <f>VLOOKUP($M84,PercentFHGoalStats!$A$3:$AE$998,6,FALSE)</f>
        <v>#REF!</v>
      </c>
      <c r="C84" s="57" t="e">
        <f>VLOOKUP($M84,PercentFHGoalStats!$A$3:$AE$998,8,FALSE)</f>
        <v>#REF!</v>
      </c>
      <c r="D84" s="57" t="e">
        <f>VLOOKUP($M84,PercentFHGoalStats!$A$3:$AE$998,9,FALSE)</f>
        <v>#REF!</v>
      </c>
      <c r="E84" s="57" t="e">
        <f>VLOOKUP($M84,PercentFHGoalStats!$A$3:$AE$998,11,FALSE)</f>
        <v>#REF!</v>
      </c>
      <c r="F84" s="57" t="e">
        <f>VLOOKUP($M84,PercentFHGoalStats!$A$3:$AE$998,12,FALSE)</f>
        <v>#REF!</v>
      </c>
      <c r="G84" s="57" t="e">
        <f>VLOOKUP($M84,PercentFHGoalStats!$A$3:$AE$998,14,FALSE)</f>
        <v>#REF!</v>
      </c>
      <c r="H84" s="57" t="e">
        <f>VLOOKUP($M84,PercentFHGoalStats!$A$3:$AE$998,15,FALSE)</f>
        <v>#REF!</v>
      </c>
      <c r="I84" s="57" t="e">
        <f>VLOOKUP($M84,PercentFHGoalStats!$A$3:$AE$998,17,FALSE)</f>
        <v>#REF!</v>
      </c>
      <c r="J84" s="57" t="e">
        <f>VLOOKUP($M84,PercentFHGoalStats!$A$3:$AE$998,18,FALSE)</f>
        <v>#REF!</v>
      </c>
      <c r="K84" s="57" t="e">
        <f>VLOOKUP($M84,PercentFHGoalStats!$A$3:$AE$998,20,FALSE)</f>
        <v>#REF!</v>
      </c>
      <c r="L84" s="57" t="e">
        <f>VLOOKUP($M84,PercentFHGoalStats!$A$3:$AE$998,21,FALSE)</f>
        <v>#REF!</v>
      </c>
      <c r="M84" s="53" t="e">
        <f>Fixtures!#REF!</f>
        <v>#REF!</v>
      </c>
      <c r="N84" s="54" t="e">
        <f>Fixtures!#REF!</f>
        <v>#REF!</v>
      </c>
      <c r="O84" s="53" t="e">
        <f>Fixtures!#REF!</f>
        <v>#REF!</v>
      </c>
      <c r="P84" s="57" t="e">
        <f>VLOOKUP($O84,PercentFHGoalStats!$A$3:$AE$998,5,FALSE)</f>
        <v>#REF!</v>
      </c>
      <c r="Q84" s="57" t="e">
        <f>VLOOKUP($O84,PercentFHGoalStats!$A$3:$AE$998,7,FALSE)</f>
        <v>#REF!</v>
      </c>
      <c r="R84" s="57" t="e">
        <f>VLOOKUP($O84,PercentFHGoalStats!$A$3:$AE$998,8,FALSE)</f>
        <v>#REF!</v>
      </c>
      <c r="S84" s="57" t="e">
        <f>VLOOKUP($O84,PercentFHGoalStats!$A$3:$AE$998,10,FALSE)</f>
        <v>#REF!</v>
      </c>
      <c r="T84" s="57" t="e">
        <f>VLOOKUP($O84,PercentFHGoalStats!$A$3:$AE$998,11,FALSE)</f>
        <v>#REF!</v>
      </c>
      <c r="U84" s="57" t="e">
        <f>VLOOKUP($O84,PercentFHGoalStats!$A$3:$AE$998,13,FALSE)</f>
        <v>#REF!</v>
      </c>
      <c r="V84" s="57" t="e">
        <f>VLOOKUP($O84,PercentFHGoalStats!$A$3:$AE$998,14,FALSE)</f>
        <v>#REF!</v>
      </c>
      <c r="W84" s="57" t="e">
        <f>VLOOKUP($O84,PercentFHGoalStats!$A$3:$AE$998,16,FALSE)</f>
        <v>#REF!</v>
      </c>
      <c r="X84" s="57" t="e">
        <f>VLOOKUP($O84,PercentFHGoalStats!$A$3:$AE$998,17,FALSE)</f>
        <v>#REF!</v>
      </c>
      <c r="Y84" s="57" t="e">
        <f>VLOOKUP($O84,PercentFHGoalStats!$A$3:$AE$998,19,FALSE)</f>
        <v>#REF!</v>
      </c>
      <c r="Z84" s="57" t="e">
        <f>VLOOKUP($O84,PercentFHGoalStats!$A$3:$AE$998,20,FALSE)</f>
        <v>#REF!</v>
      </c>
      <c r="AA84" s="57" t="e">
        <f>VLOOKUP($O84,PercentFHGoalStats!$A$3:$AE$998,22,FALSE)</f>
        <v>#REF!</v>
      </c>
    </row>
    <row r="85" spans="1:27" ht="14.4" hidden="1" thickTop="1" x14ac:dyDescent="0.3">
      <c r="A85" s="57" t="e">
        <f>VLOOKUP($M85,PercentFHGoalStats!$A$3:$AE$998,5,FALSE)</f>
        <v>#REF!</v>
      </c>
      <c r="B85" s="57" t="e">
        <f>VLOOKUP($M85,PercentFHGoalStats!$A$3:$AE$998,6,FALSE)</f>
        <v>#REF!</v>
      </c>
      <c r="C85" s="57" t="e">
        <f>VLOOKUP($M85,PercentFHGoalStats!$A$3:$AE$998,8,FALSE)</f>
        <v>#REF!</v>
      </c>
      <c r="D85" s="57" t="e">
        <f>VLOOKUP($M85,PercentFHGoalStats!$A$3:$AE$998,9,FALSE)</f>
        <v>#REF!</v>
      </c>
      <c r="E85" s="57" t="e">
        <f>VLOOKUP($M85,PercentFHGoalStats!$A$3:$AE$998,11,FALSE)</f>
        <v>#REF!</v>
      </c>
      <c r="F85" s="57" t="e">
        <f>VLOOKUP($M85,PercentFHGoalStats!$A$3:$AE$998,12,FALSE)</f>
        <v>#REF!</v>
      </c>
      <c r="G85" s="57" t="e">
        <f>VLOOKUP($M85,PercentFHGoalStats!$A$3:$AE$998,14,FALSE)</f>
        <v>#REF!</v>
      </c>
      <c r="H85" s="57" t="e">
        <f>VLOOKUP($M85,PercentFHGoalStats!$A$3:$AE$998,15,FALSE)</f>
        <v>#REF!</v>
      </c>
      <c r="I85" s="57" t="e">
        <f>VLOOKUP($M85,PercentFHGoalStats!$A$3:$AE$998,17,FALSE)</f>
        <v>#REF!</v>
      </c>
      <c r="J85" s="57" t="e">
        <f>VLOOKUP($M85,PercentFHGoalStats!$A$3:$AE$998,18,FALSE)</f>
        <v>#REF!</v>
      </c>
      <c r="K85" s="57" t="e">
        <f>VLOOKUP($M85,PercentFHGoalStats!$A$3:$AE$998,20,FALSE)</f>
        <v>#REF!</v>
      </c>
      <c r="L85" s="57" t="e">
        <f>VLOOKUP($M85,PercentFHGoalStats!$A$3:$AE$998,21,FALSE)</f>
        <v>#REF!</v>
      </c>
      <c r="M85" s="53" t="e">
        <f>Fixtures!#REF!</f>
        <v>#REF!</v>
      </c>
      <c r="N85" s="54" t="e">
        <f>Fixtures!#REF!</f>
        <v>#REF!</v>
      </c>
      <c r="O85" s="53" t="e">
        <f>Fixtures!#REF!</f>
        <v>#REF!</v>
      </c>
      <c r="P85" s="57" t="e">
        <f>VLOOKUP($O85,PercentFHGoalStats!$A$3:$AE$998,5,FALSE)</f>
        <v>#REF!</v>
      </c>
      <c r="Q85" s="57" t="e">
        <f>VLOOKUP($O85,PercentFHGoalStats!$A$3:$AE$998,7,FALSE)</f>
        <v>#REF!</v>
      </c>
      <c r="R85" s="57" t="e">
        <f>VLOOKUP($O85,PercentFHGoalStats!$A$3:$AE$998,8,FALSE)</f>
        <v>#REF!</v>
      </c>
      <c r="S85" s="57" t="e">
        <f>VLOOKUP($O85,PercentFHGoalStats!$A$3:$AE$998,10,FALSE)</f>
        <v>#REF!</v>
      </c>
      <c r="T85" s="57" t="e">
        <f>VLOOKUP($O85,PercentFHGoalStats!$A$3:$AE$998,11,FALSE)</f>
        <v>#REF!</v>
      </c>
      <c r="U85" s="57" t="e">
        <f>VLOOKUP($O85,PercentFHGoalStats!$A$3:$AE$998,13,FALSE)</f>
        <v>#REF!</v>
      </c>
      <c r="V85" s="57" t="e">
        <f>VLOOKUP($O85,PercentFHGoalStats!$A$3:$AE$998,14,FALSE)</f>
        <v>#REF!</v>
      </c>
      <c r="W85" s="57" t="e">
        <f>VLOOKUP($O85,PercentFHGoalStats!$A$3:$AE$998,16,FALSE)</f>
        <v>#REF!</v>
      </c>
      <c r="X85" s="57" t="e">
        <f>VLOOKUP($O85,PercentFHGoalStats!$A$3:$AE$998,17,FALSE)</f>
        <v>#REF!</v>
      </c>
      <c r="Y85" s="57" t="e">
        <f>VLOOKUP($O85,PercentFHGoalStats!$A$3:$AE$998,19,FALSE)</f>
        <v>#REF!</v>
      </c>
      <c r="Z85" s="57" t="e">
        <f>VLOOKUP($O85,PercentFHGoalStats!$A$3:$AE$998,20,FALSE)</f>
        <v>#REF!</v>
      </c>
      <c r="AA85" s="57" t="e">
        <f>VLOOKUP($O85,PercentFHGoalStats!$A$3:$AE$998,22,FALSE)</f>
        <v>#REF!</v>
      </c>
    </row>
    <row r="86" spans="1:27" ht="14.4" hidden="1" thickTop="1" x14ac:dyDescent="0.3">
      <c r="A86" s="57" t="e">
        <f>VLOOKUP($M86,PercentFHGoalStats!$A$3:$AE$998,5,FALSE)</f>
        <v>#REF!</v>
      </c>
      <c r="B86" s="57" t="e">
        <f>VLOOKUP($M86,PercentFHGoalStats!$A$3:$AE$998,6,FALSE)</f>
        <v>#REF!</v>
      </c>
      <c r="C86" s="57" t="e">
        <f>VLOOKUP($M86,PercentFHGoalStats!$A$3:$AE$998,8,FALSE)</f>
        <v>#REF!</v>
      </c>
      <c r="D86" s="57" t="e">
        <f>VLOOKUP($M86,PercentFHGoalStats!$A$3:$AE$998,9,FALSE)</f>
        <v>#REF!</v>
      </c>
      <c r="E86" s="57" t="e">
        <f>VLOOKUP($M86,PercentFHGoalStats!$A$3:$AE$998,11,FALSE)</f>
        <v>#REF!</v>
      </c>
      <c r="F86" s="57" t="e">
        <f>VLOOKUP($M86,PercentFHGoalStats!$A$3:$AE$998,12,FALSE)</f>
        <v>#REF!</v>
      </c>
      <c r="G86" s="57" t="e">
        <f>VLOOKUP($M86,PercentFHGoalStats!$A$3:$AE$998,14,FALSE)</f>
        <v>#REF!</v>
      </c>
      <c r="H86" s="57" t="e">
        <f>VLOOKUP($M86,PercentFHGoalStats!$A$3:$AE$998,15,FALSE)</f>
        <v>#REF!</v>
      </c>
      <c r="I86" s="57" t="e">
        <f>VLOOKUP($M86,PercentFHGoalStats!$A$3:$AE$998,17,FALSE)</f>
        <v>#REF!</v>
      </c>
      <c r="J86" s="57" t="e">
        <f>VLOOKUP($M86,PercentFHGoalStats!$A$3:$AE$998,18,FALSE)</f>
        <v>#REF!</v>
      </c>
      <c r="K86" s="57" t="e">
        <f>VLOOKUP($M86,PercentFHGoalStats!$A$3:$AE$998,20,FALSE)</f>
        <v>#REF!</v>
      </c>
      <c r="L86" s="57" t="e">
        <f>VLOOKUP($M86,PercentFHGoalStats!$A$3:$AE$998,21,FALSE)</f>
        <v>#REF!</v>
      </c>
      <c r="M86" s="53" t="e">
        <f>Fixtures!#REF!</f>
        <v>#REF!</v>
      </c>
      <c r="N86" s="54" t="e">
        <f>Fixtures!#REF!</f>
        <v>#REF!</v>
      </c>
      <c r="O86" s="53" t="e">
        <f>Fixtures!#REF!</f>
        <v>#REF!</v>
      </c>
      <c r="P86" s="57" t="e">
        <f>VLOOKUP($O86,PercentFHGoalStats!$A$3:$AE$998,5,FALSE)</f>
        <v>#REF!</v>
      </c>
      <c r="Q86" s="57" t="e">
        <f>VLOOKUP($O86,PercentFHGoalStats!$A$3:$AE$998,7,FALSE)</f>
        <v>#REF!</v>
      </c>
      <c r="R86" s="57" t="e">
        <f>VLOOKUP($O86,PercentFHGoalStats!$A$3:$AE$998,8,FALSE)</f>
        <v>#REF!</v>
      </c>
      <c r="S86" s="57" t="e">
        <f>VLOOKUP($O86,PercentFHGoalStats!$A$3:$AE$998,10,FALSE)</f>
        <v>#REF!</v>
      </c>
      <c r="T86" s="57" t="e">
        <f>VLOOKUP($O86,PercentFHGoalStats!$A$3:$AE$998,11,FALSE)</f>
        <v>#REF!</v>
      </c>
      <c r="U86" s="57" t="e">
        <f>VLOOKUP($O86,PercentFHGoalStats!$A$3:$AE$998,13,FALSE)</f>
        <v>#REF!</v>
      </c>
      <c r="V86" s="57" t="e">
        <f>VLOOKUP($O86,PercentFHGoalStats!$A$3:$AE$998,14,FALSE)</f>
        <v>#REF!</v>
      </c>
      <c r="W86" s="57" t="e">
        <f>VLOOKUP($O86,PercentFHGoalStats!$A$3:$AE$998,16,FALSE)</f>
        <v>#REF!</v>
      </c>
      <c r="X86" s="57" t="e">
        <f>VLOOKUP($O86,PercentFHGoalStats!$A$3:$AE$998,17,FALSE)</f>
        <v>#REF!</v>
      </c>
      <c r="Y86" s="57" t="e">
        <f>VLOOKUP($O86,PercentFHGoalStats!$A$3:$AE$998,19,FALSE)</f>
        <v>#REF!</v>
      </c>
      <c r="Z86" s="57" t="e">
        <f>VLOOKUP($O86,PercentFHGoalStats!$A$3:$AE$998,20,FALSE)</f>
        <v>#REF!</v>
      </c>
      <c r="AA86" s="57" t="e">
        <f>VLOOKUP($O86,PercentFHGoalStats!$A$3:$AE$998,22,FALSE)</f>
        <v>#REF!</v>
      </c>
    </row>
    <row r="87" spans="1:27" ht="14.4" hidden="1" thickTop="1" x14ac:dyDescent="0.3">
      <c r="A87" s="57" t="e">
        <f>VLOOKUP($M87,PercentFHGoalStats!$A$3:$AE$998,5,FALSE)</f>
        <v>#REF!</v>
      </c>
      <c r="B87" s="57" t="e">
        <f>VLOOKUP($M87,PercentFHGoalStats!$A$3:$AE$998,6,FALSE)</f>
        <v>#REF!</v>
      </c>
      <c r="C87" s="57" t="e">
        <f>VLOOKUP($M87,PercentFHGoalStats!$A$3:$AE$998,8,FALSE)</f>
        <v>#REF!</v>
      </c>
      <c r="D87" s="57" t="e">
        <f>VLOOKUP($M87,PercentFHGoalStats!$A$3:$AE$998,9,FALSE)</f>
        <v>#REF!</v>
      </c>
      <c r="E87" s="57" t="e">
        <f>VLOOKUP($M87,PercentFHGoalStats!$A$3:$AE$998,11,FALSE)</f>
        <v>#REF!</v>
      </c>
      <c r="F87" s="57" t="e">
        <f>VLOOKUP($M87,PercentFHGoalStats!$A$3:$AE$998,12,FALSE)</f>
        <v>#REF!</v>
      </c>
      <c r="G87" s="57" t="e">
        <f>VLOOKUP($M87,PercentFHGoalStats!$A$3:$AE$998,14,FALSE)</f>
        <v>#REF!</v>
      </c>
      <c r="H87" s="57" t="e">
        <f>VLOOKUP($M87,PercentFHGoalStats!$A$3:$AE$998,15,FALSE)</f>
        <v>#REF!</v>
      </c>
      <c r="I87" s="57" t="e">
        <f>VLOOKUP($M87,PercentFHGoalStats!$A$3:$AE$998,17,FALSE)</f>
        <v>#REF!</v>
      </c>
      <c r="J87" s="57" t="e">
        <f>VLOOKUP($M87,PercentFHGoalStats!$A$3:$AE$998,18,FALSE)</f>
        <v>#REF!</v>
      </c>
      <c r="K87" s="57" t="e">
        <f>VLOOKUP($M87,PercentFHGoalStats!$A$3:$AE$998,20,FALSE)</f>
        <v>#REF!</v>
      </c>
      <c r="L87" s="57" t="e">
        <f>VLOOKUP($M87,PercentFHGoalStats!$A$3:$AE$998,21,FALSE)</f>
        <v>#REF!</v>
      </c>
      <c r="M87" s="53" t="e">
        <f>Fixtures!#REF!</f>
        <v>#REF!</v>
      </c>
      <c r="N87" s="54" t="e">
        <f>Fixtures!#REF!</f>
        <v>#REF!</v>
      </c>
      <c r="O87" s="53" t="e">
        <f>Fixtures!#REF!</f>
        <v>#REF!</v>
      </c>
      <c r="P87" s="57" t="e">
        <f>VLOOKUP($O87,PercentFHGoalStats!$A$3:$AE$998,5,FALSE)</f>
        <v>#REF!</v>
      </c>
      <c r="Q87" s="57" t="e">
        <f>VLOOKUP($O87,PercentFHGoalStats!$A$3:$AE$998,7,FALSE)</f>
        <v>#REF!</v>
      </c>
      <c r="R87" s="57" t="e">
        <f>VLOOKUP($O87,PercentFHGoalStats!$A$3:$AE$998,8,FALSE)</f>
        <v>#REF!</v>
      </c>
      <c r="S87" s="57" t="e">
        <f>VLOOKUP($O87,PercentFHGoalStats!$A$3:$AE$998,10,FALSE)</f>
        <v>#REF!</v>
      </c>
      <c r="T87" s="57" t="e">
        <f>VLOOKUP($O87,PercentFHGoalStats!$A$3:$AE$998,11,FALSE)</f>
        <v>#REF!</v>
      </c>
      <c r="U87" s="57" t="e">
        <f>VLOOKUP($O87,PercentFHGoalStats!$A$3:$AE$998,13,FALSE)</f>
        <v>#REF!</v>
      </c>
      <c r="V87" s="57" t="e">
        <f>VLOOKUP($O87,PercentFHGoalStats!$A$3:$AE$998,14,FALSE)</f>
        <v>#REF!</v>
      </c>
      <c r="W87" s="57" t="e">
        <f>VLOOKUP($O87,PercentFHGoalStats!$A$3:$AE$998,16,FALSE)</f>
        <v>#REF!</v>
      </c>
      <c r="X87" s="57" t="e">
        <f>VLOOKUP($O87,PercentFHGoalStats!$A$3:$AE$998,17,FALSE)</f>
        <v>#REF!</v>
      </c>
      <c r="Y87" s="57" t="e">
        <f>VLOOKUP($O87,PercentFHGoalStats!$A$3:$AE$998,19,FALSE)</f>
        <v>#REF!</v>
      </c>
      <c r="Z87" s="57" t="e">
        <f>VLOOKUP($O87,PercentFHGoalStats!$A$3:$AE$998,20,FALSE)</f>
        <v>#REF!</v>
      </c>
      <c r="AA87" s="57" t="e">
        <f>VLOOKUP($O87,PercentFHGoalStats!$A$3:$AE$998,22,FALSE)</f>
        <v>#REF!</v>
      </c>
    </row>
    <row r="88" spans="1:27" ht="14.4" hidden="1" thickTop="1" x14ac:dyDescent="0.3">
      <c r="A88" s="57" t="e">
        <f>VLOOKUP($M88,PercentFHGoalStats!$A$3:$AE$998,5,FALSE)</f>
        <v>#REF!</v>
      </c>
      <c r="B88" s="57" t="e">
        <f>VLOOKUP($M88,PercentFHGoalStats!$A$3:$AE$998,6,FALSE)</f>
        <v>#REF!</v>
      </c>
      <c r="C88" s="57" t="e">
        <f>VLOOKUP($M88,PercentFHGoalStats!$A$3:$AE$998,8,FALSE)</f>
        <v>#REF!</v>
      </c>
      <c r="D88" s="57" t="e">
        <f>VLOOKUP($M88,PercentFHGoalStats!$A$3:$AE$998,9,FALSE)</f>
        <v>#REF!</v>
      </c>
      <c r="E88" s="57" t="e">
        <f>VLOOKUP($M88,PercentFHGoalStats!$A$3:$AE$998,11,FALSE)</f>
        <v>#REF!</v>
      </c>
      <c r="F88" s="57" t="e">
        <f>VLOOKUP($M88,PercentFHGoalStats!$A$3:$AE$998,12,FALSE)</f>
        <v>#REF!</v>
      </c>
      <c r="G88" s="57" t="e">
        <f>VLOOKUP($M88,PercentFHGoalStats!$A$3:$AE$998,14,FALSE)</f>
        <v>#REF!</v>
      </c>
      <c r="H88" s="57" t="e">
        <f>VLOOKUP($M88,PercentFHGoalStats!$A$3:$AE$998,15,FALSE)</f>
        <v>#REF!</v>
      </c>
      <c r="I88" s="57" t="e">
        <f>VLOOKUP($M88,PercentFHGoalStats!$A$3:$AE$998,17,FALSE)</f>
        <v>#REF!</v>
      </c>
      <c r="J88" s="57" t="e">
        <f>VLOOKUP($M88,PercentFHGoalStats!$A$3:$AE$998,18,FALSE)</f>
        <v>#REF!</v>
      </c>
      <c r="K88" s="57" t="e">
        <f>VLOOKUP($M88,PercentFHGoalStats!$A$3:$AE$998,20,FALSE)</f>
        <v>#REF!</v>
      </c>
      <c r="L88" s="57" t="e">
        <f>VLOOKUP($M88,PercentFHGoalStats!$A$3:$AE$998,21,FALSE)</f>
        <v>#REF!</v>
      </c>
      <c r="M88" s="53" t="e">
        <f>Fixtures!#REF!</f>
        <v>#REF!</v>
      </c>
      <c r="N88" s="54" t="e">
        <f>Fixtures!#REF!</f>
        <v>#REF!</v>
      </c>
      <c r="O88" s="53" t="e">
        <f>Fixtures!#REF!</f>
        <v>#REF!</v>
      </c>
      <c r="P88" s="57" t="e">
        <f>VLOOKUP($O88,PercentFHGoalStats!$A$3:$AE$998,5,FALSE)</f>
        <v>#REF!</v>
      </c>
      <c r="Q88" s="57" t="e">
        <f>VLOOKUP($O88,PercentFHGoalStats!$A$3:$AE$998,7,FALSE)</f>
        <v>#REF!</v>
      </c>
      <c r="R88" s="57" t="e">
        <f>VLOOKUP($O88,PercentFHGoalStats!$A$3:$AE$998,8,FALSE)</f>
        <v>#REF!</v>
      </c>
      <c r="S88" s="57" t="e">
        <f>VLOOKUP($O88,PercentFHGoalStats!$A$3:$AE$998,10,FALSE)</f>
        <v>#REF!</v>
      </c>
      <c r="T88" s="57" t="e">
        <f>VLOOKUP($O88,PercentFHGoalStats!$A$3:$AE$998,11,FALSE)</f>
        <v>#REF!</v>
      </c>
      <c r="U88" s="57" t="e">
        <f>VLOOKUP($O88,PercentFHGoalStats!$A$3:$AE$998,13,FALSE)</f>
        <v>#REF!</v>
      </c>
      <c r="V88" s="57" t="e">
        <f>VLOOKUP($O88,PercentFHGoalStats!$A$3:$AE$998,14,FALSE)</f>
        <v>#REF!</v>
      </c>
      <c r="W88" s="57" t="e">
        <f>VLOOKUP($O88,PercentFHGoalStats!$A$3:$AE$998,16,FALSE)</f>
        <v>#REF!</v>
      </c>
      <c r="X88" s="57" t="e">
        <f>VLOOKUP($O88,PercentFHGoalStats!$A$3:$AE$998,17,FALSE)</f>
        <v>#REF!</v>
      </c>
      <c r="Y88" s="57" t="e">
        <f>VLOOKUP($O88,PercentFHGoalStats!$A$3:$AE$998,19,FALSE)</f>
        <v>#REF!</v>
      </c>
      <c r="Z88" s="57" t="e">
        <f>VLOOKUP($O88,PercentFHGoalStats!$A$3:$AE$998,20,FALSE)</f>
        <v>#REF!</v>
      </c>
      <c r="AA88" s="57" t="e">
        <f>VLOOKUP($O88,PercentFHGoalStats!$A$3:$AE$998,22,FALSE)</f>
        <v>#REF!</v>
      </c>
    </row>
    <row r="89" spans="1:27" ht="14.4" hidden="1" thickTop="1" x14ac:dyDescent="0.3">
      <c r="A89" s="57" t="e">
        <f>VLOOKUP($M89,PercentFHGoalStats!$A$3:$AE$998,5,FALSE)</f>
        <v>#REF!</v>
      </c>
      <c r="B89" s="57" t="e">
        <f>VLOOKUP($M89,PercentFHGoalStats!$A$3:$AE$998,6,FALSE)</f>
        <v>#REF!</v>
      </c>
      <c r="C89" s="57" t="e">
        <f>VLOOKUP($M89,PercentFHGoalStats!$A$3:$AE$998,8,FALSE)</f>
        <v>#REF!</v>
      </c>
      <c r="D89" s="57" t="e">
        <f>VLOOKUP($M89,PercentFHGoalStats!$A$3:$AE$998,9,FALSE)</f>
        <v>#REF!</v>
      </c>
      <c r="E89" s="57" t="e">
        <f>VLOOKUP($M89,PercentFHGoalStats!$A$3:$AE$998,11,FALSE)</f>
        <v>#REF!</v>
      </c>
      <c r="F89" s="57" t="e">
        <f>VLOOKUP($M89,PercentFHGoalStats!$A$3:$AE$998,12,FALSE)</f>
        <v>#REF!</v>
      </c>
      <c r="G89" s="57" t="e">
        <f>VLOOKUP($M89,PercentFHGoalStats!$A$3:$AE$998,14,FALSE)</f>
        <v>#REF!</v>
      </c>
      <c r="H89" s="57" t="e">
        <f>VLOOKUP($M89,PercentFHGoalStats!$A$3:$AE$998,15,FALSE)</f>
        <v>#REF!</v>
      </c>
      <c r="I89" s="57" t="e">
        <f>VLOOKUP($M89,PercentFHGoalStats!$A$3:$AE$998,17,FALSE)</f>
        <v>#REF!</v>
      </c>
      <c r="J89" s="57" t="e">
        <f>VLOOKUP($M89,PercentFHGoalStats!$A$3:$AE$998,18,FALSE)</f>
        <v>#REF!</v>
      </c>
      <c r="K89" s="57" t="e">
        <f>VLOOKUP($M89,PercentFHGoalStats!$A$3:$AE$998,20,FALSE)</f>
        <v>#REF!</v>
      </c>
      <c r="L89" s="57" t="e">
        <f>VLOOKUP($M89,PercentFHGoalStats!$A$3:$AE$998,21,FALSE)</f>
        <v>#REF!</v>
      </c>
      <c r="M89" s="53" t="e">
        <f>Fixtures!#REF!</f>
        <v>#REF!</v>
      </c>
      <c r="N89" s="54" t="e">
        <f>Fixtures!#REF!</f>
        <v>#REF!</v>
      </c>
      <c r="O89" s="53" t="e">
        <f>Fixtures!#REF!</f>
        <v>#REF!</v>
      </c>
      <c r="P89" s="57" t="e">
        <f>VLOOKUP($O89,PercentFHGoalStats!$A$3:$AE$998,5,FALSE)</f>
        <v>#REF!</v>
      </c>
      <c r="Q89" s="57" t="e">
        <f>VLOOKUP($O89,PercentFHGoalStats!$A$3:$AE$998,7,FALSE)</f>
        <v>#REF!</v>
      </c>
      <c r="R89" s="57" t="e">
        <f>VLOOKUP($O89,PercentFHGoalStats!$A$3:$AE$998,8,FALSE)</f>
        <v>#REF!</v>
      </c>
      <c r="S89" s="57" t="e">
        <f>VLOOKUP($O89,PercentFHGoalStats!$A$3:$AE$998,10,FALSE)</f>
        <v>#REF!</v>
      </c>
      <c r="T89" s="57" t="e">
        <f>VLOOKUP($O89,PercentFHGoalStats!$A$3:$AE$998,11,FALSE)</f>
        <v>#REF!</v>
      </c>
      <c r="U89" s="57" t="e">
        <f>VLOOKUP($O89,PercentFHGoalStats!$A$3:$AE$998,13,FALSE)</f>
        <v>#REF!</v>
      </c>
      <c r="V89" s="57" t="e">
        <f>VLOOKUP($O89,PercentFHGoalStats!$A$3:$AE$998,14,FALSE)</f>
        <v>#REF!</v>
      </c>
      <c r="W89" s="57" t="e">
        <f>VLOOKUP($O89,PercentFHGoalStats!$A$3:$AE$998,16,FALSE)</f>
        <v>#REF!</v>
      </c>
      <c r="X89" s="57" t="e">
        <f>VLOOKUP($O89,PercentFHGoalStats!$A$3:$AE$998,17,FALSE)</f>
        <v>#REF!</v>
      </c>
      <c r="Y89" s="57" t="e">
        <f>VLOOKUP($O89,PercentFHGoalStats!$A$3:$AE$998,19,FALSE)</f>
        <v>#REF!</v>
      </c>
      <c r="Z89" s="57" t="e">
        <f>VLOOKUP($O89,PercentFHGoalStats!$A$3:$AE$998,20,FALSE)</f>
        <v>#REF!</v>
      </c>
      <c r="AA89" s="57" t="e">
        <f>VLOOKUP($O89,PercentFHGoalStats!$A$3:$AE$998,22,FALSE)</f>
        <v>#REF!</v>
      </c>
    </row>
    <row r="90" spans="1:27" ht="14.4" hidden="1" thickTop="1" x14ac:dyDescent="0.3">
      <c r="A90" s="57" t="e">
        <f>VLOOKUP($M90,PercentFHGoalStats!$A$3:$AE$998,5,FALSE)</f>
        <v>#REF!</v>
      </c>
      <c r="B90" s="57" t="e">
        <f>VLOOKUP($M90,PercentFHGoalStats!$A$3:$AE$998,6,FALSE)</f>
        <v>#REF!</v>
      </c>
      <c r="C90" s="57" t="e">
        <f>VLOOKUP($M90,PercentFHGoalStats!$A$3:$AE$998,8,FALSE)</f>
        <v>#REF!</v>
      </c>
      <c r="D90" s="57" t="e">
        <f>VLOOKUP($M90,PercentFHGoalStats!$A$3:$AE$998,9,FALSE)</f>
        <v>#REF!</v>
      </c>
      <c r="E90" s="57" t="e">
        <f>VLOOKUP($M90,PercentFHGoalStats!$A$3:$AE$998,11,FALSE)</f>
        <v>#REF!</v>
      </c>
      <c r="F90" s="57" t="e">
        <f>VLOOKUP($M90,PercentFHGoalStats!$A$3:$AE$998,12,FALSE)</f>
        <v>#REF!</v>
      </c>
      <c r="G90" s="57" t="e">
        <f>VLOOKUP($M90,PercentFHGoalStats!$A$3:$AE$998,14,FALSE)</f>
        <v>#REF!</v>
      </c>
      <c r="H90" s="57" t="e">
        <f>VLOOKUP($M90,PercentFHGoalStats!$A$3:$AE$998,15,FALSE)</f>
        <v>#REF!</v>
      </c>
      <c r="I90" s="57" t="e">
        <f>VLOOKUP($M90,PercentFHGoalStats!$A$3:$AE$998,17,FALSE)</f>
        <v>#REF!</v>
      </c>
      <c r="J90" s="57" t="e">
        <f>VLOOKUP($M90,PercentFHGoalStats!$A$3:$AE$998,18,FALSE)</f>
        <v>#REF!</v>
      </c>
      <c r="K90" s="57" t="e">
        <f>VLOOKUP($M90,PercentFHGoalStats!$A$3:$AE$998,20,FALSE)</f>
        <v>#REF!</v>
      </c>
      <c r="L90" s="57" t="e">
        <f>VLOOKUP($M90,PercentFHGoalStats!$A$3:$AE$998,21,FALSE)</f>
        <v>#REF!</v>
      </c>
      <c r="M90" s="53" t="e">
        <f>Fixtures!#REF!</f>
        <v>#REF!</v>
      </c>
      <c r="N90" s="54" t="e">
        <f>Fixtures!#REF!</f>
        <v>#REF!</v>
      </c>
      <c r="O90" s="53" t="e">
        <f>Fixtures!#REF!</f>
        <v>#REF!</v>
      </c>
      <c r="P90" s="57" t="e">
        <f>VLOOKUP($O90,PercentFHGoalStats!$A$3:$AE$998,5,FALSE)</f>
        <v>#REF!</v>
      </c>
      <c r="Q90" s="57" t="e">
        <f>VLOOKUP($O90,PercentFHGoalStats!$A$3:$AE$998,7,FALSE)</f>
        <v>#REF!</v>
      </c>
      <c r="R90" s="57" t="e">
        <f>VLOOKUP($O90,PercentFHGoalStats!$A$3:$AE$998,8,FALSE)</f>
        <v>#REF!</v>
      </c>
      <c r="S90" s="57" t="e">
        <f>VLOOKUP($O90,PercentFHGoalStats!$A$3:$AE$998,10,FALSE)</f>
        <v>#REF!</v>
      </c>
      <c r="T90" s="57" t="e">
        <f>VLOOKUP($O90,PercentFHGoalStats!$A$3:$AE$998,11,FALSE)</f>
        <v>#REF!</v>
      </c>
      <c r="U90" s="57" t="e">
        <f>VLOOKUP($O90,PercentFHGoalStats!$A$3:$AE$998,13,FALSE)</f>
        <v>#REF!</v>
      </c>
      <c r="V90" s="57" t="e">
        <f>VLOOKUP($O90,PercentFHGoalStats!$A$3:$AE$998,14,FALSE)</f>
        <v>#REF!</v>
      </c>
      <c r="W90" s="57" t="e">
        <f>VLOOKUP($O90,PercentFHGoalStats!$A$3:$AE$998,16,FALSE)</f>
        <v>#REF!</v>
      </c>
      <c r="X90" s="57" t="e">
        <f>VLOOKUP($O90,PercentFHGoalStats!$A$3:$AE$998,17,FALSE)</f>
        <v>#REF!</v>
      </c>
      <c r="Y90" s="57" t="e">
        <f>VLOOKUP($O90,PercentFHGoalStats!$A$3:$AE$998,19,FALSE)</f>
        <v>#REF!</v>
      </c>
      <c r="Z90" s="57" t="e">
        <f>VLOOKUP($O90,PercentFHGoalStats!$A$3:$AE$998,20,FALSE)</f>
        <v>#REF!</v>
      </c>
      <c r="AA90" s="57" t="e">
        <f>VLOOKUP($O90,PercentFHGoalStats!$A$3:$AE$998,22,FALSE)</f>
        <v>#REF!</v>
      </c>
    </row>
    <row r="91" spans="1:27" ht="14.4" hidden="1" thickTop="1" x14ac:dyDescent="0.3">
      <c r="A91" s="57" t="e">
        <f>VLOOKUP($M91,PercentFHGoalStats!$A$3:$AE$998,5,FALSE)</f>
        <v>#REF!</v>
      </c>
      <c r="B91" s="57" t="e">
        <f>VLOOKUP($M91,PercentFHGoalStats!$A$3:$AE$998,6,FALSE)</f>
        <v>#REF!</v>
      </c>
      <c r="C91" s="57" t="e">
        <f>VLOOKUP($M91,PercentFHGoalStats!$A$3:$AE$998,8,FALSE)</f>
        <v>#REF!</v>
      </c>
      <c r="D91" s="57" t="e">
        <f>VLOOKUP($M91,PercentFHGoalStats!$A$3:$AE$998,9,FALSE)</f>
        <v>#REF!</v>
      </c>
      <c r="E91" s="57" t="e">
        <f>VLOOKUP($M91,PercentFHGoalStats!$A$3:$AE$998,11,FALSE)</f>
        <v>#REF!</v>
      </c>
      <c r="F91" s="57" t="e">
        <f>VLOOKUP($M91,PercentFHGoalStats!$A$3:$AE$998,12,FALSE)</f>
        <v>#REF!</v>
      </c>
      <c r="G91" s="57" t="e">
        <f>VLOOKUP($M91,PercentFHGoalStats!$A$3:$AE$998,14,FALSE)</f>
        <v>#REF!</v>
      </c>
      <c r="H91" s="57" t="e">
        <f>VLOOKUP($M91,PercentFHGoalStats!$A$3:$AE$998,15,FALSE)</f>
        <v>#REF!</v>
      </c>
      <c r="I91" s="57" t="e">
        <f>VLOOKUP($M91,PercentFHGoalStats!$A$3:$AE$998,17,FALSE)</f>
        <v>#REF!</v>
      </c>
      <c r="J91" s="57" t="e">
        <f>VLOOKUP($M91,PercentFHGoalStats!$A$3:$AE$998,18,FALSE)</f>
        <v>#REF!</v>
      </c>
      <c r="K91" s="57" t="e">
        <f>VLOOKUP($M91,PercentFHGoalStats!$A$3:$AE$998,20,FALSE)</f>
        <v>#REF!</v>
      </c>
      <c r="L91" s="57" t="e">
        <f>VLOOKUP($M91,PercentFHGoalStats!$A$3:$AE$998,21,FALSE)</f>
        <v>#REF!</v>
      </c>
      <c r="M91" s="53" t="e">
        <f>Fixtures!#REF!</f>
        <v>#REF!</v>
      </c>
      <c r="N91" s="54" t="e">
        <f>Fixtures!#REF!</f>
        <v>#REF!</v>
      </c>
      <c r="O91" s="53" t="e">
        <f>Fixtures!#REF!</f>
        <v>#REF!</v>
      </c>
      <c r="P91" s="57" t="e">
        <f>VLOOKUP($O91,PercentFHGoalStats!$A$3:$AE$998,5,FALSE)</f>
        <v>#REF!</v>
      </c>
      <c r="Q91" s="57" t="e">
        <f>VLOOKUP($O91,PercentFHGoalStats!$A$3:$AE$998,7,FALSE)</f>
        <v>#REF!</v>
      </c>
      <c r="R91" s="57" t="e">
        <f>VLOOKUP($O91,PercentFHGoalStats!$A$3:$AE$998,8,FALSE)</f>
        <v>#REF!</v>
      </c>
      <c r="S91" s="57" t="e">
        <f>VLOOKUP($O91,PercentFHGoalStats!$A$3:$AE$998,10,FALSE)</f>
        <v>#REF!</v>
      </c>
      <c r="T91" s="57" t="e">
        <f>VLOOKUP($O91,PercentFHGoalStats!$A$3:$AE$998,11,FALSE)</f>
        <v>#REF!</v>
      </c>
      <c r="U91" s="57" t="e">
        <f>VLOOKUP($O91,PercentFHGoalStats!$A$3:$AE$998,13,FALSE)</f>
        <v>#REF!</v>
      </c>
      <c r="V91" s="57" t="e">
        <f>VLOOKUP($O91,PercentFHGoalStats!$A$3:$AE$998,14,FALSE)</f>
        <v>#REF!</v>
      </c>
      <c r="W91" s="57" t="e">
        <f>VLOOKUP($O91,PercentFHGoalStats!$A$3:$AE$998,16,FALSE)</f>
        <v>#REF!</v>
      </c>
      <c r="X91" s="57" t="e">
        <f>VLOOKUP($O91,PercentFHGoalStats!$A$3:$AE$998,17,FALSE)</f>
        <v>#REF!</v>
      </c>
      <c r="Y91" s="57" t="e">
        <f>VLOOKUP($O91,PercentFHGoalStats!$A$3:$AE$998,19,FALSE)</f>
        <v>#REF!</v>
      </c>
      <c r="Z91" s="57" t="e">
        <f>VLOOKUP($O91,PercentFHGoalStats!$A$3:$AE$998,20,FALSE)</f>
        <v>#REF!</v>
      </c>
      <c r="AA91" s="57" t="e">
        <f>VLOOKUP($O91,PercentFHGoalStats!$A$3:$AE$998,22,FALSE)</f>
        <v>#REF!</v>
      </c>
    </row>
    <row r="92" spans="1:27" ht="14.4" hidden="1" thickTop="1" x14ac:dyDescent="0.3">
      <c r="A92" s="57" t="e">
        <f>VLOOKUP($M92,PercentFHGoalStats!$A$3:$AE$998,5,FALSE)</f>
        <v>#REF!</v>
      </c>
      <c r="B92" s="57" t="e">
        <f>VLOOKUP($M92,PercentFHGoalStats!$A$3:$AE$998,6,FALSE)</f>
        <v>#REF!</v>
      </c>
      <c r="C92" s="57" t="e">
        <f>VLOOKUP($M92,PercentFHGoalStats!$A$3:$AE$998,8,FALSE)</f>
        <v>#REF!</v>
      </c>
      <c r="D92" s="57" t="e">
        <f>VLOOKUP($M92,PercentFHGoalStats!$A$3:$AE$998,9,FALSE)</f>
        <v>#REF!</v>
      </c>
      <c r="E92" s="57" t="e">
        <f>VLOOKUP($M92,PercentFHGoalStats!$A$3:$AE$998,11,FALSE)</f>
        <v>#REF!</v>
      </c>
      <c r="F92" s="57" t="e">
        <f>VLOOKUP($M92,PercentFHGoalStats!$A$3:$AE$998,12,FALSE)</f>
        <v>#REF!</v>
      </c>
      <c r="G92" s="57" t="e">
        <f>VLOOKUP($M92,PercentFHGoalStats!$A$3:$AE$998,14,FALSE)</f>
        <v>#REF!</v>
      </c>
      <c r="H92" s="57" t="e">
        <f>VLOOKUP($M92,PercentFHGoalStats!$A$3:$AE$998,15,FALSE)</f>
        <v>#REF!</v>
      </c>
      <c r="I92" s="57" t="e">
        <f>VLOOKUP($M92,PercentFHGoalStats!$A$3:$AE$998,17,FALSE)</f>
        <v>#REF!</v>
      </c>
      <c r="J92" s="57" t="e">
        <f>VLOOKUP($M92,PercentFHGoalStats!$A$3:$AE$998,18,FALSE)</f>
        <v>#REF!</v>
      </c>
      <c r="K92" s="57" t="e">
        <f>VLOOKUP($M92,PercentFHGoalStats!$A$3:$AE$998,20,FALSE)</f>
        <v>#REF!</v>
      </c>
      <c r="L92" s="57" t="e">
        <f>VLOOKUP($M92,PercentFHGoalStats!$A$3:$AE$998,21,FALSE)</f>
        <v>#REF!</v>
      </c>
      <c r="M92" s="53" t="e">
        <f>Fixtures!#REF!</f>
        <v>#REF!</v>
      </c>
      <c r="N92" s="54" t="e">
        <f>Fixtures!#REF!</f>
        <v>#REF!</v>
      </c>
      <c r="O92" s="53" t="e">
        <f>Fixtures!#REF!</f>
        <v>#REF!</v>
      </c>
      <c r="P92" s="57" t="e">
        <f>VLOOKUP($O92,PercentFHGoalStats!$A$3:$AE$998,5,FALSE)</f>
        <v>#REF!</v>
      </c>
      <c r="Q92" s="57" t="e">
        <f>VLOOKUP($O92,PercentFHGoalStats!$A$3:$AE$998,7,FALSE)</f>
        <v>#REF!</v>
      </c>
      <c r="R92" s="57" t="e">
        <f>VLOOKUP($O92,PercentFHGoalStats!$A$3:$AE$998,8,FALSE)</f>
        <v>#REF!</v>
      </c>
      <c r="S92" s="57" t="e">
        <f>VLOOKUP($O92,PercentFHGoalStats!$A$3:$AE$998,10,FALSE)</f>
        <v>#REF!</v>
      </c>
      <c r="T92" s="57" t="e">
        <f>VLOOKUP($O92,PercentFHGoalStats!$A$3:$AE$998,11,FALSE)</f>
        <v>#REF!</v>
      </c>
      <c r="U92" s="57" t="e">
        <f>VLOOKUP($O92,PercentFHGoalStats!$A$3:$AE$998,13,FALSE)</f>
        <v>#REF!</v>
      </c>
      <c r="V92" s="57" t="e">
        <f>VLOOKUP($O92,PercentFHGoalStats!$A$3:$AE$998,14,FALSE)</f>
        <v>#REF!</v>
      </c>
      <c r="W92" s="57" t="e">
        <f>VLOOKUP($O92,PercentFHGoalStats!$A$3:$AE$998,16,FALSE)</f>
        <v>#REF!</v>
      </c>
      <c r="X92" s="57" t="e">
        <f>VLOOKUP($O92,PercentFHGoalStats!$A$3:$AE$998,17,FALSE)</f>
        <v>#REF!</v>
      </c>
      <c r="Y92" s="57" t="e">
        <f>VLOOKUP($O92,PercentFHGoalStats!$A$3:$AE$998,19,FALSE)</f>
        <v>#REF!</v>
      </c>
      <c r="Z92" s="57" t="e">
        <f>VLOOKUP($O92,PercentFHGoalStats!$A$3:$AE$998,20,FALSE)</f>
        <v>#REF!</v>
      </c>
      <c r="AA92" s="57" t="e">
        <f>VLOOKUP($O92,PercentFHGoalStats!$A$3:$AE$998,22,FALSE)</f>
        <v>#REF!</v>
      </c>
    </row>
    <row r="93" spans="1:27" ht="14.4" hidden="1" thickTop="1" x14ac:dyDescent="0.3">
      <c r="A93" s="57" t="e">
        <f>VLOOKUP($M93,PercentFHGoalStats!$A$3:$AE$998,5,FALSE)</f>
        <v>#REF!</v>
      </c>
      <c r="B93" s="57" t="e">
        <f>VLOOKUP($M93,PercentFHGoalStats!$A$3:$AE$998,6,FALSE)</f>
        <v>#REF!</v>
      </c>
      <c r="C93" s="57" t="e">
        <f>VLOOKUP($M93,PercentFHGoalStats!$A$3:$AE$998,8,FALSE)</f>
        <v>#REF!</v>
      </c>
      <c r="D93" s="57" t="e">
        <f>VLOOKUP($M93,PercentFHGoalStats!$A$3:$AE$998,9,FALSE)</f>
        <v>#REF!</v>
      </c>
      <c r="E93" s="57" t="e">
        <f>VLOOKUP($M93,PercentFHGoalStats!$A$3:$AE$998,11,FALSE)</f>
        <v>#REF!</v>
      </c>
      <c r="F93" s="57" t="e">
        <f>VLOOKUP($M93,PercentFHGoalStats!$A$3:$AE$998,12,FALSE)</f>
        <v>#REF!</v>
      </c>
      <c r="G93" s="57" t="e">
        <f>VLOOKUP($M93,PercentFHGoalStats!$A$3:$AE$998,14,FALSE)</f>
        <v>#REF!</v>
      </c>
      <c r="H93" s="57" t="e">
        <f>VLOOKUP($M93,PercentFHGoalStats!$A$3:$AE$998,15,FALSE)</f>
        <v>#REF!</v>
      </c>
      <c r="I93" s="57" t="e">
        <f>VLOOKUP($M93,PercentFHGoalStats!$A$3:$AE$998,17,FALSE)</f>
        <v>#REF!</v>
      </c>
      <c r="J93" s="57" t="e">
        <f>VLOOKUP($M93,PercentFHGoalStats!$A$3:$AE$998,18,FALSE)</f>
        <v>#REF!</v>
      </c>
      <c r="K93" s="57" t="e">
        <f>VLOOKUP($M93,PercentFHGoalStats!$A$3:$AE$998,20,FALSE)</f>
        <v>#REF!</v>
      </c>
      <c r="L93" s="57" t="e">
        <f>VLOOKUP($M93,PercentFHGoalStats!$A$3:$AE$998,21,FALSE)</f>
        <v>#REF!</v>
      </c>
      <c r="M93" s="53" t="e">
        <f>Fixtures!#REF!</f>
        <v>#REF!</v>
      </c>
      <c r="N93" s="54" t="e">
        <f>Fixtures!#REF!</f>
        <v>#REF!</v>
      </c>
      <c r="O93" s="53" t="e">
        <f>Fixtures!#REF!</f>
        <v>#REF!</v>
      </c>
      <c r="P93" s="57" t="e">
        <f>VLOOKUP($O93,PercentFHGoalStats!$A$3:$AE$998,5,FALSE)</f>
        <v>#REF!</v>
      </c>
      <c r="Q93" s="57" t="e">
        <f>VLOOKUP($O93,PercentFHGoalStats!$A$3:$AE$998,7,FALSE)</f>
        <v>#REF!</v>
      </c>
      <c r="R93" s="57" t="e">
        <f>VLOOKUP($O93,PercentFHGoalStats!$A$3:$AE$998,8,FALSE)</f>
        <v>#REF!</v>
      </c>
      <c r="S93" s="57" t="e">
        <f>VLOOKUP($O93,PercentFHGoalStats!$A$3:$AE$998,10,FALSE)</f>
        <v>#REF!</v>
      </c>
      <c r="T93" s="57" t="e">
        <f>VLOOKUP($O93,PercentFHGoalStats!$A$3:$AE$998,11,FALSE)</f>
        <v>#REF!</v>
      </c>
      <c r="U93" s="57" t="e">
        <f>VLOOKUP($O93,PercentFHGoalStats!$A$3:$AE$998,13,FALSE)</f>
        <v>#REF!</v>
      </c>
      <c r="V93" s="57" t="e">
        <f>VLOOKUP($O93,PercentFHGoalStats!$A$3:$AE$998,14,FALSE)</f>
        <v>#REF!</v>
      </c>
      <c r="W93" s="57" t="e">
        <f>VLOOKUP($O93,PercentFHGoalStats!$A$3:$AE$998,16,FALSE)</f>
        <v>#REF!</v>
      </c>
      <c r="X93" s="57" t="e">
        <f>VLOOKUP($O93,PercentFHGoalStats!$A$3:$AE$998,17,FALSE)</f>
        <v>#REF!</v>
      </c>
      <c r="Y93" s="57" t="e">
        <f>VLOOKUP($O93,PercentFHGoalStats!$A$3:$AE$998,19,FALSE)</f>
        <v>#REF!</v>
      </c>
      <c r="Z93" s="57" t="e">
        <f>VLOOKUP($O93,PercentFHGoalStats!$A$3:$AE$998,20,FALSE)</f>
        <v>#REF!</v>
      </c>
      <c r="AA93" s="57" t="e">
        <f>VLOOKUP($O93,PercentFHGoalStats!$A$3:$AE$998,22,FALSE)</f>
        <v>#REF!</v>
      </c>
    </row>
    <row r="94" spans="1:27" ht="14.4" hidden="1" thickTop="1" x14ac:dyDescent="0.3">
      <c r="A94" s="57" t="e">
        <f>VLOOKUP($M94,PercentFHGoalStats!$A$3:$AE$998,5,FALSE)</f>
        <v>#REF!</v>
      </c>
      <c r="B94" s="57" t="e">
        <f>VLOOKUP($M94,PercentFHGoalStats!$A$3:$AE$998,6,FALSE)</f>
        <v>#REF!</v>
      </c>
      <c r="C94" s="57" t="e">
        <f>VLOOKUP($M94,PercentFHGoalStats!$A$3:$AE$998,8,FALSE)</f>
        <v>#REF!</v>
      </c>
      <c r="D94" s="57" t="e">
        <f>VLOOKUP($M94,PercentFHGoalStats!$A$3:$AE$998,9,FALSE)</f>
        <v>#REF!</v>
      </c>
      <c r="E94" s="57" t="e">
        <f>VLOOKUP($M94,PercentFHGoalStats!$A$3:$AE$998,11,FALSE)</f>
        <v>#REF!</v>
      </c>
      <c r="F94" s="57" t="e">
        <f>VLOOKUP($M94,PercentFHGoalStats!$A$3:$AE$998,12,FALSE)</f>
        <v>#REF!</v>
      </c>
      <c r="G94" s="57" t="e">
        <f>VLOOKUP($M94,PercentFHGoalStats!$A$3:$AE$998,14,FALSE)</f>
        <v>#REF!</v>
      </c>
      <c r="H94" s="57" t="e">
        <f>VLOOKUP($M94,PercentFHGoalStats!$A$3:$AE$998,15,FALSE)</f>
        <v>#REF!</v>
      </c>
      <c r="I94" s="57" t="e">
        <f>VLOOKUP($M94,PercentFHGoalStats!$A$3:$AE$998,17,FALSE)</f>
        <v>#REF!</v>
      </c>
      <c r="J94" s="57" t="e">
        <f>VLOOKUP($M94,PercentFHGoalStats!$A$3:$AE$998,18,FALSE)</f>
        <v>#REF!</v>
      </c>
      <c r="K94" s="57" t="e">
        <f>VLOOKUP($M94,PercentFHGoalStats!$A$3:$AE$998,20,FALSE)</f>
        <v>#REF!</v>
      </c>
      <c r="L94" s="57" t="e">
        <f>VLOOKUP($M94,PercentFHGoalStats!$A$3:$AE$998,21,FALSE)</f>
        <v>#REF!</v>
      </c>
      <c r="M94" s="53" t="e">
        <f>Fixtures!#REF!</f>
        <v>#REF!</v>
      </c>
      <c r="N94" s="54" t="e">
        <f>Fixtures!#REF!</f>
        <v>#REF!</v>
      </c>
      <c r="O94" s="53" t="e">
        <f>Fixtures!#REF!</f>
        <v>#REF!</v>
      </c>
      <c r="P94" s="57" t="e">
        <f>VLOOKUP($O94,PercentFHGoalStats!$A$3:$AE$998,5,FALSE)</f>
        <v>#REF!</v>
      </c>
      <c r="Q94" s="57" t="e">
        <f>VLOOKUP($O94,PercentFHGoalStats!$A$3:$AE$998,7,FALSE)</f>
        <v>#REF!</v>
      </c>
      <c r="R94" s="57" t="e">
        <f>VLOOKUP($O94,PercentFHGoalStats!$A$3:$AE$998,8,FALSE)</f>
        <v>#REF!</v>
      </c>
      <c r="S94" s="57" t="e">
        <f>VLOOKUP($O94,PercentFHGoalStats!$A$3:$AE$998,10,FALSE)</f>
        <v>#REF!</v>
      </c>
      <c r="T94" s="57" t="e">
        <f>VLOOKUP($O94,PercentFHGoalStats!$A$3:$AE$998,11,FALSE)</f>
        <v>#REF!</v>
      </c>
      <c r="U94" s="57" t="e">
        <f>VLOOKUP($O94,PercentFHGoalStats!$A$3:$AE$998,13,FALSE)</f>
        <v>#REF!</v>
      </c>
      <c r="V94" s="57" t="e">
        <f>VLOOKUP($O94,PercentFHGoalStats!$A$3:$AE$998,14,FALSE)</f>
        <v>#REF!</v>
      </c>
      <c r="W94" s="57" t="e">
        <f>VLOOKUP($O94,PercentFHGoalStats!$A$3:$AE$998,16,FALSE)</f>
        <v>#REF!</v>
      </c>
      <c r="X94" s="57" t="e">
        <f>VLOOKUP($O94,PercentFHGoalStats!$A$3:$AE$998,17,FALSE)</f>
        <v>#REF!</v>
      </c>
      <c r="Y94" s="57" t="e">
        <f>VLOOKUP($O94,PercentFHGoalStats!$A$3:$AE$998,19,FALSE)</f>
        <v>#REF!</v>
      </c>
      <c r="Z94" s="57" t="e">
        <f>VLOOKUP($O94,PercentFHGoalStats!$A$3:$AE$998,20,FALSE)</f>
        <v>#REF!</v>
      </c>
      <c r="AA94" s="57" t="e">
        <f>VLOOKUP($O94,PercentFHGoalStats!$A$3:$AE$998,22,FALSE)</f>
        <v>#REF!</v>
      </c>
    </row>
    <row r="95" spans="1:27" ht="14.4" hidden="1" thickTop="1" x14ac:dyDescent="0.3">
      <c r="A95" s="57" t="e">
        <f>VLOOKUP($M95,PercentFHGoalStats!$A$3:$AE$998,5,FALSE)</f>
        <v>#REF!</v>
      </c>
      <c r="B95" s="57" t="e">
        <f>VLOOKUP($M95,PercentFHGoalStats!$A$3:$AE$998,6,FALSE)</f>
        <v>#REF!</v>
      </c>
      <c r="C95" s="57" t="e">
        <f>VLOOKUP($M95,PercentFHGoalStats!$A$3:$AE$998,8,FALSE)</f>
        <v>#REF!</v>
      </c>
      <c r="D95" s="57" t="e">
        <f>VLOOKUP($M95,PercentFHGoalStats!$A$3:$AE$998,9,FALSE)</f>
        <v>#REF!</v>
      </c>
      <c r="E95" s="57" t="e">
        <f>VLOOKUP($M95,PercentFHGoalStats!$A$3:$AE$998,11,FALSE)</f>
        <v>#REF!</v>
      </c>
      <c r="F95" s="57" t="e">
        <f>VLOOKUP($M95,PercentFHGoalStats!$A$3:$AE$998,12,FALSE)</f>
        <v>#REF!</v>
      </c>
      <c r="G95" s="57" t="e">
        <f>VLOOKUP($M95,PercentFHGoalStats!$A$3:$AE$998,14,FALSE)</f>
        <v>#REF!</v>
      </c>
      <c r="H95" s="57" t="e">
        <f>VLOOKUP($M95,PercentFHGoalStats!$A$3:$AE$998,15,FALSE)</f>
        <v>#REF!</v>
      </c>
      <c r="I95" s="57" t="e">
        <f>VLOOKUP($M95,PercentFHGoalStats!$A$3:$AE$998,17,FALSE)</f>
        <v>#REF!</v>
      </c>
      <c r="J95" s="57" t="e">
        <f>VLOOKUP($M95,PercentFHGoalStats!$A$3:$AE$998,18,FALSE)</f>
        <v>#REF!</v>
      </c>
      <c r="K95" s="57" t="e">
        <f>VLOOKUP($M95,PercentFHGoalStats!$A$3:$AE$998,20,FALSE)</f>
        <v>#REF!</v>
      </c>
      <c r="L95" s="57" t="e">
        <f>VLOOKUP($M95,PercentFHGoalStats!$A$3:$AE$998,21,FALSE)</f>
        <v>#REF!</v>
      </c>
      <c r="M95" s="53" t="e">
        <f>Fixtures!#REF!</f>
        <v>#REF!</v>
      </c>
      <c r="N95" s="54" t="e">
        <f>Fixtures!#REF!</f>
        <v>#REF!</v>
      </c>
      <c r="O95" s="53" t="e">
        <f>Fixtures!#REF!</f>
        <v>#REF!</v>
      </c>
      <c r="P95" s="57" t="e">
        <f>VLOOKUP($O95,PercentFHGoalStats!$A$3:$AE$998,5,FALSE)</f>
        <v>#REF!</v>
      </c>
      <c r="Q95" s="57" t="e">
        <f>VLOOKUP($O95,PercentFHGoalStats!$A$3:$AE$998,7,FALSE)</f>
        <v>#REF!</v>
      </c>
      <c r="R95" s="57" t="e">
        <f>VLOOKUP($O95,PercentFHGoalStats!$A$3:$AE$998,8,FALSE)</f>
        <v>#REF!</v>
      </c>
      <c r="S95" s="57" t="e">
        <f>VLOOKUP($O95,PercentFHGoalStats!$A$3:$AE$998,10,FALSE)</f>
        <v>#REF!</v>
      </c>
      <c r="T95" s="57" t="e">
        <f>VLOOKUP($O95,PercentFHGoalStats!$A$3:$AE$998,11,FALSE)</f>
        <v>#REF!</v>
      </c>
      <c r="U95" s="57" t="e">
        <f>VLOOKUP($O95,PercentFHGoalStats!$A$3:$AE$998,13,FALSE)</f>
        <v>#REF!</v>
      </c>
      <c r="V95" s="57" t="e">
        <f>VLOOKUP($O95,PercentFHGoalStats!$A$3:$AE$998,14,FALSE)</f>
        <v>#REF!</v>
      </c>
      <c r="W95" s="57" t="e">
        <f>VLOOKUP($O95,PercentFHGoalStats!$A$3:$AE$998,16,FALSE)</f>
        <v>#REF!</v>
      </c>
      <c r="X95" s="57" t="e">
        <f>VLOOKUP($O95,PercentFHGoalStats!$A$3:$AE$998,17,FALSE)</f>
        <v>#REF!</v>
      </c>
      <c r="Y95" s="57" t="e">
        <f>VLOOKUP($O95,PercentFHGoalStats!$A$3:$AE$998,19,FALSE)</f>
        <v>#REF!</v>
      </c>
      <c r="Z95" s="57" t="e">
        <f>VLOOKUP($O95,PercentFHGoalStats!$A$3:$AE$998,20,FALSE)</f>
        <v>#REF!</v>
      </c>
      <c r="AA95" s="57" t="e">
        <f>VLOOKUP($O95,PercentFHGoalStats!$A$3:$AE$998,22,FALSE)</f>
        <v>#REF!</v>
      </c>
    </row>
    <row r="96" spans="1:27" ht="14.4" hidden="1" thickTop="1" x14ac:dyDescent="0.3">
      <c r="A96" s="57" t="e">
        <f>VLOOKUP($M96,PercentFHGoalStats!$A$3:$AE$998,5,FALSE)</f>
        <v>#REF!</v>
      </c>
      <c r="B96" s="57" t="e">
        <f>VLOOKUP($M96,PercentFHGoalStats!$A$3:$AE$998,6,FALSE)</f>
        <v>#REF!</v>
      </c>
      <c r="C96" s="57" t="e">
        <f>VLOOKUP($M96,PercentFHGoalStats!$A$3:$AE$998,8,FALSE)</f>
        <v>#REF!</v>
      </c>
      <c r="D96" s="57" t="e">
        <f>VLOOKUP($M96,PercentFHGoalStats!$A$3:$AE$998,9,FALSE)</f>
        <v>#REF!</v>
      </c>
      <c r="E96" s="57" t="e">
        <f>VLOOKUP($M96,PercentFHGoalStats!$A$3:$AE$998,11,FALSE)</f>
        <v>#REF!</v>
      </c>
      <c r="F96" s="57" t="e">
        <f>VLOOKUP($M96,PercentFHGoalStats!$A$3:$AE$998,12,FALSE)</f>
        <v>#REF!</v>
      </c>
      <c r="G96" s="57" t="e">
        <f>VLOOKUP($M96,PercentFHGoalStats!$A$3:$AE$998,14,FALSE)</f>
        <v>#REF!</v>
      </c>
      <c r="H96" s="57" t="e">
        <f>VLOOKUP($M96,PercentFHGoalStats!$A$3:$AE$998,15,FALSE)</f>
        <v>#REF!</v>
      </c>
      <c r="I96" s="57" t="e">
        <f>VLOOKUP($M96,PercentFHGoalStats!$A$3:$AE$998,17,FALSE)</f>
        <v>#REF!</v>
      </c>
      <c r="J96" s="57" t="e">
        <f>VLOOKUP($M96,PercentFHGoalStats!$A$3:$AE$998,18,FALSE)</f>
        <v>#REF!</v>
      </c>
      <c r="K96" s="57" t="e">
        <f>VLOOKUP($M96,PercentFHGoalStats!$A$3:$AE$998,20,FALSE)</f>
        <v>#REF!</v>
      </c>
      <c r="L96" s="57" t="e">
        <f>VLOOKUP($M96,PercentFHGoalStats!$A$3:$AE$998,21,FALSE)</f>
        <v>#REF!</v>
      </c>
      <c r="M96" s="53" t="e">
        <f>Fixtures!#REF!</f>
        <v>#REF!</v>
      </c>
      <c r="N96" s="54" t="e">
        <f>Fixtures!#REF!</f>
        <v>#REF!</v>
      </c>
      <c r="O96" s="53" t="e">
        <f>Fixtures!#REF!</f>
        <v>#REF!</v>
      </c>
      <c r="P96" s="57" t="e">
        <f>VLOOKUP($O96,PercentFHGoalStats!$A$3:$AE$998,5,FALSE)</f>
        <v>#REF!</v>
      </c>
      <c r="Q96" s="57" t="e">
        <f>VLOOKUP($O96,PercentFHGoalStats!$A$3:$AE$998,7,FALSE)</f>
        <v>#REF!</v>
      </c>
      <c r="R96" s="57" t="e">
        <f>VLOOKUP($O96,PercentFHGoalStats!$A$3:$AE$998,8,FALSE)</f>
        <v>#REF!</v>
      </c>
      <c r="S96" s="57" t="e">
        <f>VLOOKUP($O96,PercentFHGoalStats!$A$3:$AE$998,10,FALSE)</f>
        <v>#REF!</v>
      </c>
      <c r="T96" s="57" t="e">
        <f>VLOOKUP($O96,PercentFHGoalStats!$A$3:$AE$998,11,FALSE)</f>
        <v>#REF!</v>
      </c>
      <c r="U96" s="57" t="e">
        <f>VLOOKUP($O96,PercentFHGoalStats!$A$3:$AE$998,13,FALSE)</f>
        <v>#REF!</v>
      </c>
      <c r="V96" s="57" t="e">
        <f>VLOOKUP($O96,PercentFHGoalStats!$A$3:$AE$998,14,FALSE)</f>
        <v>#REF!</v>
      </c>
      <c r="W96" s="57" t="e">
        <f>VLOOKUP($O96,PercentFHGoalStats!$A$3:$AE$998,16,FALSE)</f>
        <v>#REF!</v>
      </c>
      <c r="X96" s="57" t="e">
        <f>VLOOKUP($O96,PercentFHGoalStats!$A$3:$AE$998,17,FALSE)</f>
        <v>#REF!</v>
      </c>
      <c r="Y96" s="57" t="e">
        <f>VLOOKUP($O96,PercentFHGoalStats!$A$3:$AE$998,19,FALSE)</f>
        <v>#REF!</v>
      </c>
      <c r="Z96" s="57" t="e">
        <f>VLOOKUP($O96,PercentFHGoalStats!$A$3:$AE$998,20,FALSE)</f>
        <v>#REF!</v>
      </c>
      <c r="AA96" s="57" t="e">
        <f>VLOOKUP($O96,PercentFHGoalStats!$A$3:$AE$998,22,FALSE)</f>
        <v>#REF!</v>
      </c>
    </row>
    <row r="97" spans="1:27" ht="14.4" hidden="1" thickTop="1" x14ac:dyDescent="0.3">
      <c r="A97" s="57" t="e">
        <f>VLOOKUP($M97,PercentFHGoalStats!$A$3:$AE$998,5,FALSE)</f>
        <v>#REF!</v>
      </c>
      <c r="B97" s="57" t="e">
        <f>VLOOKUP($M97,PercentFHGoalStats!$A$3:$AE$998,6,FALSE)</f>
        <v>#REF!</v>
      </c>
      <c r="C97" s="57" t="e">
        <f>VLOOKUP($M97,PercentFHGoalStats!$A$3:$AE$998,8,FALSE)</f>
        <v>#REF!</v>
      </c>
      <c r="D97" s="57" t="e">
        <f>VLOOKUP($M97,PercentFHGoalStats!$A$3:$AE$998,9,FALSE)</f>
        <v>#REF!</v>
      </c>
      <c r="E97" s="57" t="e">
        <f>VLOOKUP($M97,PercentFHGoalStats!$A$3:$AE$998,11,FALSE)</f>
        <v>#REF!</v>
      </c>
      <c r="F97" s="57" t="e">
        <f>VLOOKUP($M97,PercentFHGoalStats!$A$3:$AE$998,12,FALSE)</f>
        <v>#REF!</v>
      </c>
      <c r="G97" s="57" t="e">
        <f>VLOOKUP($M97,PercentFHGoalStats!$A$3:$AE$998,14,FALSE)</f>
        <v>#REF!</v>
      </c>
      <c r="H97" s="57" t="e">
        <f>VLOOKUP($M97,PercentFHGoalStats!$A$3:$AE$998,15,FALSE)</f>
        <v>#REF!</v>
      </c>
      <c r="I97" s="57" t="e">
        <f>VLOOKUP($M97,PercentFHGoalStats!$A$3:$AE$998,17,FALSE)</f>
        <v>#REF!</v>
      </c>
      <c r="J97" s="57" t="e">
        <f>VLOOKUP($M97,PercentFHGoalStats!$A$3:$AE$998,18,FALSE)</f>
        <v>#REF!</v>
      </c>
      <c r="K97" s="57" t="e">
        <f>VLOOKUP($M97,PercentFHGoalStats!$A$3:$AE$998,20,FALSE)</f>
        <v>#REF!</v>
      </c>
      <c r="L97" s="57" t="e">
        <f>VLOOKUP($M97,PercentFHGoalStats!$A$3:$AE$998,21,FALSE)</f>
        <v>#REF!</v>
      </c>
      <c r="M97" s="53" t="e">
        <f>Fixtures!#REF!</f>
        <v>#REF!</v>
      </c>
      <c r="N97" s="54" t="e">
        <f>Fixtures!#REF!</f>
        <v>#REF!</v>
      </c>
      <c r="O97" s="53" t="e">
        <f>Fixtures!#REF!</f>
        <v>#REF!</v>
      </c>
      <c r="P97" s="57" t="e">
        <f>VLOOKUP($O97,PercentFHGoalStats!$A$3:$AE$998,5,FALSE)</f>
        <v>#REF!</v>
      </c>
      <c r="Q97" s="57" t="e">
        <f>VLOOKUP($O97,PercentFHGoalStats!$A$3:$AE$998,7,FALSE)</f>
        <v>#REF!</v>
      </c>
      <c r="R97" s="57" t="e">
        <f>VLOOKUP($O97,PercentFHGoalStats!$A$3:$AE$998,8,FALSE)</f>
        <v>#REF!</v>
      </c>
      <c r="S97" s="57" t="e">
        <f>VLOOKUP($O97,PercentFHGoalStats!$A$3:$AE$998,10,FALSE)</f>
        <v>#REF!</v>
      </c>
      <c r="T97" s="57" t="e">
        <f>VLOOKUP($O97,PercentFHGoalStats!$A$3:$AE$998,11,FALSE)</f>
        <v>#REF!</v>
      </c>
      <c r="U97" s="57" t="e">
        <f>VLOOKUP($O97,PercentFHGoalStats!$A$3:$AE$998,13,FALSE)</f>
        <v>#REF!</v>
      </c>
      <c r="V97" s="57" t="e">
        <f>VLOOKUP($O97,PercentFHGoalStats!$A$3:$AE$998,14,FALSE)</f>
        <v>#REF!</v>
      </c>
      <c r="W97" s="57" t="e">
        <f>VLOOKUP($O97,PercentFHGoalStats!$A$3:$AE$998,16,FALSE)</f>
        <v>#REF!</v>
      </c>
      <c r="X97" s="57" t="e">
        <f>VLOOKUP($O97,PercentFHGoalStats!$A$3:$AE$998,17,FALSE)</f>
        <v>#REF!</v>
      </c>
      <c r="Y97" s="57" t="e">
        <f>VLOOKUP($O97,PercentFHGoalStats!$A$3:$AE$998,19,FALSE)</f>
        <v>#REF!</v>
      </c>
      <c r="Z97" s="57" t="e">
        <f>VLOOKUP($O97,PercentFHGoalStats!$A$3:$AE$998,20,FALSE)</f>
        <v>#REF!</v>
      </c>
      <c r="AA97" s="57" t="e">
        <f>VLOOKUP($O97,PercentFHGoalStats!$A$3:$AE$998,22,FALSE)</f>
        <v>#REF!</v>
      </c>
    </row>
    <row r="98" spans="1:27" ht="14.4" hidden="1" thickTop="1" x14ac:dyDescent="0.3">
      <c r="A98" s="57" t="e">
        <f>VLOOKUP($M98,PercentFHGoalStats!$A$3:$AE$998,5,FALSE)</f>
        <v>#REF!</v>
      </c>
      <c r="B98" s="57" t="e">
        <f>VLOOKUP($M98,PercentFHGoalStats!$A$3:$AE$998,6,FALSE)</f>
        <v>#REF!</v>
      </c>
      <c r="C98" s="57" t="e">
        <f>VLOOKUP($M98,PercentFHGoalStats!$A$3:$AE$998,8,FALSE)</f>
        <v>#REF!</v>
      </c>
      <c r="D98" s="57" t="e">
        <f>VLOOKUP($M98,PercentFHGoalStats!$A$3:$AE$998,9,FALSE)</f>
        <v>#REF!</v>
      </c>
      <c r="E98" s="57" t="e">
        <f>VLOOKUP($M98,PercentFHGoalStats!$A$3:$AE$998,11,FALSE)</f>
        <v>#REF!</v>
      </c>
      <c r="F98" s="57" t="e">
        <f>VLOOKUP($M98,PercentFHGoalStats!$A$3:$AE$998,12,FALSE)</f>
        <v>#REF!</v>
      </c>
      <c r="G98" s="57" t="e">
        <f>VLOOKUP($M98,PercentFHGoalStats!$A$3:$AE$998,14,FALSE)</f>
        <v>#REF!</v>
      </c>
      <c r="H98" s="57" t="e">
        <f>VLOOKUP($M98,PercentFHGoalStats!$A$3:$AE$998,15,FALSE)</f>
        <v>#REF!</v>
      </c>
      <c r="I98" s="57" t="e">
        <f>VLOOKUP($M98,PercentFHGoalStats!$A$3:$AE$998,17,FALSE)</f>
        <v>#REF!</v>
      </c>
      <c r="J98" s="57" t="e">
        <f>VLOOKUP($M98,PercentFHGoalStats!$A$3:$AE$998,18,FALSE)</f>
        <v>#REF!</v>
      </c>
      <c r="K98" s="57" t="e">
        <f>VLOOKUP($M98,PercentFHGoalStats!$A$3:$AE$998,20,FALSE)</f>
        <v>#REF!</v>
      </c>
      <c r="L98" s="57" t="e">
        <f>VLOOKUP($M98,PercentFHGoalStats!$A$3:$AE$998,21,FALSE)</f>
        <v>#REF!</v>
      </c>
      <c r="M98" s="53" t="e">
        <f>Fixtures!#REF!</f>
        <v>#REF!</v>
      </c>
      <c r="N98" s="54" t="e">
        <f>Fixtures!#REF!</f>
        <v>#REF!</v>
      </c>
      <c r="O98" s="53" t="e">
        <f>Fixtures!#REF!</f>
        <v>#REF!</v>
      </c>
      <c r="P98" s="57" t="e">
        <f>VLOOKUP($O98,PercentFHGoalStats!$A$3:$AE$998,5,FALSE)</f>
        <v>#REF!</v>
      </c>
      <c r="Q98" s="57" t="e">
        <f>VLOOKUP($O98,PercentFHGoalStats!$A$3:$AE$998,7,FALSE)</f>
        <v>#REF!</v>
      </c>
      <c r="R98" s="57" t="e">
        <f>VLOOKUP($O98,PercentFHGoalStats!$A$3:$AE$998,8,FALSE)</f>
        <v>#REF!</v>
      </c>
      <c r="S98" s="57" t="e">
        <f>VLOOKUP($O98,PercentFHGoalStats!$A$3:$AE$998,10,FALSE)</f>
        <v>#REF!</v>
      </c>
      <c r="T98" s="57" t="e">
        <f>VLOOKUP($O98,PercentFHGoalStats!$A$3:$AE$998,11,FALSE)</f>
        <v>#REF!</v>
      </c>
      <c r="U98" s="57" t="e">
        <f>VLOOKUP($O98,PercentFHGoalStats!$A$3:$AE$998,13,FALSE)</f>
        <v>#REF!</v>
      </c>
      <c r="V98" s="57" t="e">
        <f>VLOOKUP($O98,PercentFHGoalStats!$A$3:$AE$998,14,FALSE)</f>
        <v>#REF!</v>
      </c>
      <c r="W98" s="57" t="e">
        <f>VLOOKUP($O98,PercentFHGoalStats!$A$3:$AE$998,16,FALSE)</f>
        <v>#REF!</v>
      </c>
      <c r="X98" s="57" t="e">
        <f>VLOOKUP($O98,PercentFHGoalStats!$A$3:$AE$998,17,FALSE)</f>
        <v>#REF!</v>
      </c>
      <c r="Y98" s="57" t="e">
        <f>VLOOKUP($O98,PercentFHGoalStats!$A$3:$AE$998,19,FALSE)</f>
        <v>#REF!</v>
      </c>
      <c r="Z98" s="57" t="e">
        <f>VLOOKUP($O98,PercentFHGoalStats!$A$3:$AE$998,20,FALSE)</f>
        <v>#REF!</v>
      </c>
      <c r="AA98" s="57" t="e">
        <f>VLOOKUP($O98,PercentFHGoalStats!$A$3:$AE$998,22,FALSE)</f>
        <v>#REF!</v>
      </c>
    </row>
    <row r="99" spans="1:27" ht="14.4" hidden="1" thickTop="1" x14ac:dyDescent="0.3">
      <c r="A99" s="57" t="e">
        <f>VLOOKUP($M99,PercentFHGoalStats!$A$3:$AE$998,5,FALSE)</f>
        <v>#REF!</v>
      </c>
      <c r="B99" s="57" t="e">
        <f>VLOOKUP($M99,PercentFHGoalStats!$A$3:$AE$998,6,FALSE)</f>
        <v>#REF!</v>
      </c>
      <c r="C99" s="57" t="e">
        <f>VLOOKUP($M99,PercentFHGoalStats!$A$3:$AE$998,8,FALSE)</f>
        <v>#REF!</v>
      </c>
      <c r="D99" s="57" t="e">
        <f>VLOOKUP($M99,PercentFHGoalStats!$A$3:$AE$998,9,FALSE)</f>
        <v>#REF!</v>
      </c>
      <c r="E99" s="57" t="e">
        <f>VLOOKUP($M99,PercentFHGoalStats!$A$3:$AE$998,11,FALSE)</f>
        <v>#REF!</v>
      </c>
      <c r="F99" s="57" t="e">
        <f>VLOOKUP($M99,PercentFHGoalStats!$A$3:$AE$998,12,FALSE)</f>
        <v>#REF!</v>
      </c>
      <c r="G99" s="57" t="e">
        <f>VLOOKUP($M99,PercentFHGoalStats!$A$3:$AE$998,14,FALSE)</f>
        <v>#REF!</v>
      </c>
      <c r="H99" s="57" t="e">
        <f>VLOOKUP($M99,PercentFHGoalStats!$A$3:$AE$998,15,FALSE)</f>
        <v>#REF!</v>
      </c>
      <c r="I99" s="57" t="e">
        <f>VLOOKUP($M99,PercentFHGoalStats!$A$3:$AE$998,17,FALSE)</f>
        <v>#REF!</v>
      </c>
      <c r="J99" s="57" t="e">
        <f>VLOOKUP($M99,PercentFHGoalStats!$A$3:$AE$998,18,FALSE)</f>
        <v>#REF!</v>
      </c>
      <c r="K99" s="57" t="e">
        <f>VLOOKUP($M99,PercentFHGoalStats!$A$3:$AE$998,20,FALSE)</f>
        <v>#REF!</v>
      </c>
      <c r="L99" s="57" t="e">
        <f>VLOOKUP($M99,PercentFHGoalStats!$A$3:$AE$998,21,FALSE)</f>
        <v>#REF!</v>
      </c>
      <c r="M99" s="53" t="e">
        <f>Fixtures!#REF!</f>
        <v>#REF!</v>
      </c>
      <c r="N99" s="54" t="e">
        <f>Fixtures!#REF!</f>
        <v>#REF!</v>
      </c>
      <c r="O99" s="53" t="e">
        <f>Fixtures!#REF!</f>
        <v>#REF!</v>
      </c>
      <c r="P99" s="57" t="e">
        <f>VLOOKUP($O99,PercentFHGoalStats!$A$3:$AE$998,5,FALSE)</f>
        <v>#REF!</v>
      </c>
      <c r="Q99" s="57" t="e">
        <f>VLOOKUP($O99,PercentFHGoalStats!$A$3:$AE$998,7,FALSE)</f>
        <v>#REF!</v>
      </c>
      <c r="R99" s="57" t="e">
        <f>VLOOKUP($O99,PercentFHGoalStats!$A$3:$AE$998,8,FALSE)</f>
        <v>#REF!</v>
      </c>
      <c r="S99" s="57" t="e">
        <f>VLOOKUP($O99,PercentFHGoalStats!$A$3:$AE$998,10,FALSE)</f>
        <v>#REF!</v>
      </c>
      <c r="T99" s="57" t="e">
        <f>VLOOKUP($O99,PercentFHGoalStats!$A$3:$AE$998,11,FALSE)</f>
        <v>#REF!</v>
      </c>
      <c r="U99" s="57" t="e">
        <f>VLOOKUP($O99,PercentFHGoalStats!$A$3:$AE$998,13,FALSE)</f>
        <v>#REF!</v>
      </c>
      <c r="V99" s="57" t="e">
        <f>VLOOKUP($O99,PercentFHGoalStats!$A$3:$AE$998,14,FALSE)</f>
        <v>#REF!</v>
      </c>
      <c r="W99" s="57" t="e">
        <f>VLOOKUP($O99,PercentFHGoalStats!$A$3:$AE$998,16,FALSE)</f>
        <v>#REF!</v>
      </c>
      <c r="X99" s="57" t="e">
        <f>VLOOKUP($O99,PercentFHGoalStats!$A$3:$AE$998,17,FALSE)</f>
        <v>#REF!</v>
      </c>
      <c r="Y99" s="57" t="e">
        <f>VLOOKUP($O99,PercentFHGoalStats!$A$3:$AE$998,19,FALSE)</f>
        <v>#REF!</v>
      </c>
      <c r="Z99" s="57" t="e">
        <f>VLOOKUP($O99,PercentFHGoalStats!$A$3:$AE$998,20,FALSE)</f>
        <v>#REF!</v>
      </c>
      <c r="AA99" s="57" t="e">
        <f>VLOOKUP($O99,PercentFHGoalStats!$A$3:$AE$998,22,FALSE)</f>
        <v>#REF!</v>
      </c>
    </row>
    <row r="100" spans="1:27" ht="14.4" hidden="1" thickTop="1" x14ac:dyDescent="0.3">
      <c r="A100" s="57" t="e">
        <f>VLOOKUP($M100,PercentFHGoalStats!$A$3:$AE$998,5,FALSE)</f>
        <v>#REF!</v>
      </c>
      <c r="B100" s="57" t="e">
        <f>VLOOKUP($M100,PercentFHGoalStats!$A$3:$AE$998,6,FALSE)</f>
        <v>#REF!</v>
      </c>
      <c r="C100" s="57" t="e">
        <f>VLOOKUP($M100,PercentFHGoalStats!$A$3:$AE$998,8,FALSE)</f>
        <v>#REF!</v>
      </c>
      <c r="D100" s="57" t="e">
        <f>VLOOKUP($M100,PercentFHGoalStats!$A$3:$AE$998,9,FALSE)</f>
        <v>#REF!</v>
      </c>
      <c r="E100" s="57" t="e">
        <f>VLOOKUP($M100,PercentFHGoalStats!$A$3:$AE$998,11,FALSE)</f>
        <v>#REF!</v>
      </c>
      <c r="F100" s="57" t="e">
        <f>VLOOKUP($M100,PercentFHGoalStats!$A$3:$AE$998,12,FALSE)</f>
        <v>#REF!</v>
      </c>
      <c r="G100" s="57" t="e">
        <f>VLOOKUP($M100,PercentFHGoalStats!$A$3:$AE$998,14,FALSE)</f>
        <v>#REF!</v>
      </c>
      <c r="H100" s="57" t="e">
        <f>VLOOKUP($M100,PercentFHGoalStats!$A$3:$AE$998,15,FALSE)</f>
        <v>#REF!</v>
      </c>
      <c r="I100" s="57" t="e">
        <f>VLOOKUP($M100,PercentFHGoalStats!$A$3:$AE$998,17,FALSE)</f>
        <v>#REF!</v>
      </c>
      <c r="J100" s="57" t="e">
        <f>VLOOKUP($M100,PercentFHGoalStats!$A$3:$AE$998,18,FALSE)</f>
        <v>#REF!</v>
      </c>
      <c r="K100" s="57" t="e">
        <f>VLOOKUP($M100,PercentFHGoalStats!$A$3:$AE$998,20,FALSE)</f>
        <v>#REF!</v>
      </c>
      <c r="L100" s="57" t="e">
        <f>VLOOKUP($M100,PercentFHGoalStats!$A$3:$AE$998,21,FALSE)</f>
        <v>#REF!</v>
      </c>
      <c r="M100" s="53" t="e">
        <f>Fixtures!#REF!</f>
        <v>#REF!</v>
      </c>
      <c r="N100" s="54" t="e">
        <f>Fixtures!#REF!</f>
        <v>#REF!</v>
      </c>
      <c r="O100" s="53" t="e">
        <f>Fixtures!#REF!</f>
        <v>#REF!</v>
      </c>
      <c r="P100" s="57" t="e">
        <f>VLOOKUP($O100,PercentFHGoalStats!$A$3:$AE$998,5,FALSE)</f>
        <v>#REF!</v>
      </c>
      <c r="Q100" s="57" t="e">
        <f>VLOOKUP($O100,PercentFHGoalStats!$A$3:$AE$998,7,FALSE)</f>
        <v>#REF!</v>
      </c>
      <c r="R100" s="57" t="e">
        <f>VLOOKUP($O100,PercentFHGoalStats!$A$3:$AE$998,8,FALSE)</f>
        <v>#REF!</v>
      </c>
      <c r="S100" s="57" t="e">
        <f>VLOOKUP($O100,PercentFHGoalStats!$A$3:$AE$998,10,FALSE)</f>
        <v>#REF!</v>
      </c>
      <c r="T100" s="57" t="e">
        <f>VLOOKUP($O100,PercentFHGoalStats!$A$3:$AE$998,11,FALSE)</f>
        <v>#REF!</v>
      </c>
      <c r="U100" s="57" t="e">
        <f>VLOOKUP($O100,PercentFHGoalStats!$A$3:$AE$998,13,FALSE)</f>
        <v>#REF!</v>
      </c>
      <c r="V100" s="57" t="e">
        <f>VLOOKUP($O100,PercentFHGoalStats!$A$3:$AE$998,14,FALSE)</f>
        <v>#REF!</v>
      </c>
      <c r="W100" s="57" t="e">
        <f>VLOOKUP($O100,PercentFHGoalStats!$A$3:$AE$998,16,FALSE)</f>
        <v>#REF!</v>
      </c>
      <c r="X100" s="57" t="e">
        <f>VLOOKUP($O100,PercentFHGoalStats!$A$3:$AE$998,17,FALSE)</f>
        <v>#REF!</v>
      </c>
      <c r="Y100" s="57" t="e">
        <f>VLOOKUP($O100,PercentFHGoalStats!$A$3:$AE$998,19,FALSE)</f>
        <v>#REF!</v>
      </c>
      <c r="Z100" s="57" t="e">
        <f>VLOOKUP($O100,PercentFHGoalStats!$A$3:$AE$998,20,FALSE)</f>
        <v>#REF!</v>
      </c>
      <c r="AA100" s="57" t="e">
        <f>VLOOKUP($O100,PercentFHGoalStats!$A$3:$AE$998,22,FALSE)</f>
        <v>#REF!</v>
      </c>
    </row>
    <row r="101" spans="1:27" ht="14.4" hidden="1" thickTop="1" x14ac:dyDescent="0.3">
      <c r="A101" s="57" t="e">
        <f>VLOOKUP($M101,PercentFHGoalStats!$A$3:$AE$998,5,FALSE)</f>
        <v>#REF!</v>
      </c>
      <c r="B101" s="57" t="e">
        <f>VLOOKUP($M101,PercentFHGoalStats!$A$3:$AE$998,6,FALSE)</f>
        <v>#REF!</v>
      </c>
      <c r="C101" s="57" t="e">
        <f>VLOOKUP($M101,PercentFHGoalStats!$A$3:$AE$998,8,FALSE)</f>
        <v>#REF!</v>
      </c>
      <c r="D101" s="57" t="e">
        <f>VLOOKUP($M101,PercentFHGoalStats!$A$3:$AE$998,9,FALSE)</f>
        <v>#REF!</v>
      </c>
      <c r="E101" s="57" t="e">
        <f>VLOOKUP($M101,PercentFHGoalStats!$A$3:$AE$998,11,FALSE)</f>
        <v>#REF!</v>
      </c>
      <c r="F101" s="57" t="e">
        <f>VLOOKUP($M101,PercentFHGoalStats!$A$3:$AE$998,12,FALSE)</f>
        <v>#REF!</v>
      </c>
      <c r="G101" s="57" t="e">
        <f>VLOOKUP($M101,PercentFHGoalStats!$A$3:$AE$998,14,FALSE)</f>
        <v>#REF!</v>
      </c>
      <c r="H101" s="57" t="e">
        <f>VLOOKUP($M101,PercentFHGoalStats!$A$3:$AE$998,15,FALSE)</f>
        <v>#REF!</v>
      </c>
      <c r="I101" s="57" t="e">
        <f>VLOOKUP($M101,PercentFHGoalStats!$A$3:$AE$998,17,FALSE)</f>
        <v>#REF!</v>
      </c>
      <c r="J101" s="57" t="e">
        <f>VLOOKUP($M101,PercentFHGoalStats!$A$3:$AE$998,18,FALSE)</f>
        <v>#REF!</v>
      </c>
      <c r="K101" s="57" t="e">
        <f>VLOOKUP($M101,PercentFHGoalStats!$A$3:$AE$998,20,FALSE)</f>
        <v>#REF!</v>
      </c>
      <c r="L101" s="57" t="e">
        <f>VLOOKUP($M101,PercentFHGoalStats!$A$3:$AE$998,21,FALSE)</f>
        <v>#REF!</v>
      </c>
      <c r="M101" s="53" t="e">
        <f>Fixtures!#REF!</f>
        <v>#REF!</v>
      </c>
      <c r="N101" s="54" t="e">
        <f>Fixtures!#REF!</f>
        <v>#REF!</v>
      </c>
      <c r="O101" s="53" t="e">
        <f>Fixtures!#REF!</f>
        <v>#REF!</v>
      </c>
      <c r="P101" s="57" t="e">
        <f>VLOOKUP($O101,PercentFHGoalStats!$A$3:$AE$998,5,FALSE)</f>
        <v>#REF!</v>
      </c>
      <c r="Q101" s="57" t="e">
        <f>VLOOKUP($O101,PercentFHGoalStats!$A$3:$AE$998,7,FALSE)</f>
        <v>#REF!</v>
      </c>
      <c r="R101" s="57" t="e">
        <f>VLOOKUP($O101,PercentFHGoalStats!$A$3:$AE$998,8,FALSE)</f>
        <v>#REF!</v>
      </c>
      <c r="S101" s="57" t="e">
        <f>VLOOKUP($O101,PercentFHGoalStats!$A$3:$AE$998,10,FALSE)</f>
        <v>#REF!</v>
      </c>
      <c r="T101" s="57" t="e">
        <f>VLOOKUP($O101,PercentFHGoalStats!$A$3:$AE$998,11,FALSE)</f>
        <v>#REF!</v>
      </c>
      <c r="U101" s="57" t="e">
        <f>VLOOKUP($O101,PercentFHGoalStats!$A$3:$AE$998,13,FALSE)</f>
        <v>#REF!</v>
      </c>
      <c r="V101" s="57" t="e">
        <f>VLOOKUP($O101,PercentFHGoalStats!$A$3:$AE$998,14,FALSE)</f>
        <v>#REF!</v>
      </c>
      <c r="W101" s="57" t="e">
        <f>VLOOKUP($O101,PercentFHGoalStats!$A$3:$AE$998,16,FALSE)</f>
        <v>#REF!</v>
      </c>
      <c r="X101" s="57" t="e">
        <f>VLOOKUP($O101,PercentFHGoalStats!$A$3:$AE$998,17,FALSE)</f>
        <v>#REF!</v>
      </c>
      <c r="Y101" s="57" t="e">
        <f>VLOOKUP($O101,PercentFHGoalStats!$A$3:$AE$998,19,FALSE)</f>
        <v>#REF!</v>
      </c>
      <c r="Z101" s="57" t="e">
        <f>VLOOKUP($O101,PercentFHGoalStats!$A$3:$AE$998,20,FALSE)</f>
        <v>#REF!</v>
      </c>
      <c r="AA101" s="57" t="e">
        <f>VLOOKUP($O101,PercentFHGoalStats!$A$3:$AE$998,22,FALSE)</f>
        <v>#REF!</v>
      </c>
    </row>
    <row r="102" spans="1:27" ht="14.4" hidden="1" thickTop="1" x14ac:dyDescent="0.3">
      <c r="A102" s="57" t="e">
        <f>VLOOKUP($M102,PercentFHGoalStats!$A$3:$AE$998,5,FALSE)</f>
        <v>#REF!</v>
      </c>
      <c r="B102" s="57" t="e">
        <f>VLOOKUP($M102,PercentFHGoalStats!$A$3:$AE$998,6,FALSE)</f>
        <v>#REF!</v>
      </c>
      <c r="C102" s="57" t="e">
        <f>VLOOKUP($M102,PercentFHGoalStats!$A$3:$AE$998,8,FALSE)</f>
        <v>#REF!</v>
      </c>
      <c r="D102" s="57" t="e">
        <f>VLOOKUP($M102,PercentFHGoalStats!$A$3:$AE$998,9,FALSE)</f>
        <v>#REF!</v>
      </c>
      <c r="E102" s="57" t="e">
        <f>VLOOKUP($M102,PercentFHGoalStats!$A$3:$AE$998,11,FALSE)</f>
        <v>#REF!</v>
      </c>
      <c r="F102" s="57" t="e">
        <f>VLOOKUP($M102,PercentFHGoalStats!$A$3:$AE$998,12,FALSE)</f>
        <v>#REF!</v>
      </c>
      <c r="G102" s="57" t="e">
        <f>VLOOKUP($M102,PercentFHGoalStats!$A$3:$AE$998,14,FALSE)</f>
        <v>#REF!</v>
      </c>
      <c r="H102" s="57" t="e">
        <f>VLOOKUP($M102,PercentFHGoalStats!$A$3:$AE$998,15,FALSE)</f>
        <v>#REF!</v>
      </c>
      <c r="I102" s="57" t="e">
        <f>VLOOKUP($M102,PercentFHGoalStats!$A$3:$AE$998,17,FALSE)</f>
        <v>#REF!</v>
      </c>
      <c r="J102" s="57" t="e">
        <f>VLOOKUP($M102,PercentFHGoalStats!$A$3:$AE$998,18,FALSE)</f>
        <v>#REF!</v>
      </c>
      <c r="K102" s="57" t="e">
        <f>VLOOKUP($M102,PercentFHGoalStats!$A$3:$AE$998,20,FALSE)</f>
        <v>#REF!</v>
      </c>
      <c r="L102" s="57" t="e">
        <f>VLOOKUP($M102,PercentFHGoalStats!$A$3:$AE$998,21,FALSE)</f>
        <v>#REF!</v>
      </c>
      <c r="M102" s="53" t="e">
        <f>Fixtures!#REF!</f>
        <v>#REF!</v>
      </c>
      <c r="N102" s="54" t="e">
        <f>Fixtures!#REF!</f>
        <v>#REF!</v>
      </c>
      <c r="O102" s="53" t="e">
        <f>Fixtures!#REF!</f>
        <v>#REF!</v>
      </c>
      <c r="P102" s="57" t="e">
        <f>VLOOKUP($O102,PercentFHGoalStats!$A$3:$AE$998,5,FALSE)</f>
        <v>#REF!</v>
      </c>
      <c r="Q102" s="57" t="e">
        <f>VLOOKUP($O102,PercentFHGoalStats!$A$3:$AE$998,7,FALSE)</f>
        <v>#REF!</v>
      </c>
      <c r="R102" s="57" t="e">
        <f>VLOOKUP($O102,PercentFHGoalStats!$A$3:$AE$998,8,FALSE)</f>
        <v>#REF!</v>
      </c>
      <c r="S102" s="57" t="e">
        <f>VLOOKUP($O102,PercentFHGoalStats!$A$3:$AE$998,10,FALSE)</f>
        <v>#REF!</v>
      </c>
      <c r="T102" s="57" t="e">
        <f>VLOOKUP($O102,PercentFHGoalStats!$A$3:$AE$998,11,FALSE)</f>
        <v>#REF!</v>
      </c>
      <c r="U102" s="57" t="e">
        <f>VLOOKUP($O102,PercentFHGoalStats!$A$3:$AE$998,13,FALSE)</f>
        <v>#REF!</v>
      </c>
      <c r="V102" s="57" t="e">
        <f>VLOOKUP($O102,PercentFHGoalStats!$A$3:$AE$998,14,FALSE)</f>
        <v>#REF!</v>
      </c>
      <c r="W102" s="57" t="e">
        <f>VLOOKUP($O102,PercentFHGoalStats!$A$3:$AE$998,16,FALSE)</f>
        <v>#REF!</v>
      </c>
      <c r="X102" s="57" t="e">
        <f>VLOOKUP($O102,PercentFHGoalStats!$A$3:$AE$998,17,FALSE)</f>
        <v>#REF!</v>
      </c>
      <c r="Y102" s="57" t="e">
        <f>VLOOKUP($O102,PercentFHGoalStats!$A$3:$AE$998,19,FALSE)</f>
        <v>#REF!</v>
      </c>
      <c r="Z102" s="57" t="e">
        <f>VLOOKUP($O102,PercentFHGoalStats!$A$3:$AE$998,20,FALSE)</f>
        <v>#REF!</v>
      </c>
      <c r="AA102" s="57" t="e">
        <f>VLOOKUP($O102,PercentFHGoalStats!$A$3:$AE$998,22,FALSE)</f>
        <v>#REF!</v>
      </c>
    </row>
    <row r="103" spans="1:27" ht="14.4" hidden="1" thickTop="1" x14ac:dyDescent="0.3">
      <c r="A103" s="57" t="e">
        <f>VLOOKUP($M103,PercentFHGoalStats!$A$3:$AE$998,5,FALSE)</f>
        <v>#REF!</v>
      </c>
      <c r="B103" s="57" t="e">
        <f>VLOOKUP($M103,PercentFHGoalStats!$A$3:$AE$998,6,FALSE)</f>
        <v>#REF!</v>
      </c>
      <c r="C103" s="57" t="e">
        <f>VLOOKUP($M103,PercentFHGoalStats!$A$3:$AE$998,8,FALSE)</f>
        <v>#REF!</v>
      </c>
      <c r="D103" s="57" t="e">
        <f>VLOOKUP($M103,PercentFHGoalStats!$A$3:$AE$998,9,FALSE)</f>
        <v>#REF!</v>
      </c>
      <c r="E103" s="57" t="e">
        <f>VLOOKUP($M103,PercentFHGoalStats!$A$3:$AE$998,11,FALSE)</f>
        <v>#REF!</v>
      </c>
      <c r="F103" s="57" t="e">
        <f>VLOOKUP($M103,PercentFHGoalStats!$A$3:$AE$998,12,FALSE)</f>
        <v>#REF!</v>
      </c>
      <c r="G103" s="57" t="e">
        <f>VLOOKUP($M103,PercentFHGoalStats!$A$3:$AE$998,14,FALSE)</f>
        <v>#REF!</v>
      </c>
      <c r="H103" s="57" t="e">
        <f>VLOOKUP($M103,PercentFHGoalStats!$A$3:$AE$998,15,FALSE)</f>
        <v>#REF!</v>
      </c>
      <c r="I103" s="57" t="e">
        <f>VLOOKUP($M103,PercentFHGoalStats!$A$3:$AE$998,17,FALSE)</f>
        <v>#REF!</v>
      </c>
      <c r="J103" s="57" t="e">
        <f>VLOOKUP($M103,PercentFHGoalStats!$A$3:$AE$998,18,FALSE)</f>
        <v>#REF!</v>
      </c>
      <c r="K103" s="57" t="e">
        <f>VLOOKUP($M103,PercentFHGoalStats!$A$3:$AE$998,20,FALSE)</f>
        <v>#REF!</v>
      </c>
      <c r="L103" s="57" t="e">
        <f>VLOOKUP($M103,PercentFHGoalStats!$A$3:$AE$998,21,FALSE)</f>
        <v>#REF!</v>
      </c>
      <c r="M103" s="53" t="e">
        <f>Fixtures!#REF!</f>
        <v>#REF!</v>
      </c>
      <c r="N103" s="54" t="e">
        <f>Fixtures!#REF!</f>
        <v>#REF!</v>
      </c>
      <c r="O103" s="53" t="e">
        <f>Fixtures!#REF!</f>
        <v>#REF!</v>
      </c>
      <c r="P103" s="57" t="e">
        <f>VLOOKUP($O103,PercentFHGoalStats!$A$3:$AE$998,5,FALSE)</f>
        <v>#REF!</v>
      </c>
      <c r="Q103" s="57" t="e">
        <f>VLOOKUP($O103,PercentFHGoalStats!$A$3:$AE$998,7,FALSE)</f>
        <v>#REF!</v>
      </c>
      <c r="R103" s="57" t="e">
        <f>VLOOKUP($O103,PercentFHGoalStats!$A$3:$AE$998,8,FALSE)</f>
        <v>#REF!</v>
      </c>
      <c r="S103" s="57" t="e">
        <f>VLOOKUP($O103,PercentFHGoalStats!$A$3:$AE$998,10,FALSE)</f>
        <v>#REF!</v>
      </c>
      <c r="T103" s="57" t="e">
        <f>VLOOKUP($O103,PercentFHGoalStats!$A$3:$AE$998,11,FALSE)</f>
        <v>#REF!</v>
      </c>
      <c r="U103" s="57" t="e">
        <f>VLOOKUP($O103,PercentFHGoalStats!$A$3:$AE$998,13,FALSE)</f>
        <v>#REF!</v>
      </c>
      <c r="V103" s="57" t="e">
        <f>VLOOKUP($O103,PercentFHGoalStats!$A$3:$AE$998,14,FALSE)</f>
        <v>#REF!</v>
      </c>
      <c r="W103" s="57" t="e">
        <f>VLOOKUP($O103,PercentFHGoalStats!$A$3:$AE$998,16,FALSE)</f>
        <v>#REF!</v>
      </c>
      <c r="X103" s="57" t="e">
        <f>VLOOKUP($O103,PercentFHGoalStats!$A$3:$AE$998,17,FALSE)</f>
        <v>#REF!</v>
      </c>
      <c r="Y103" s="57" t="e">
        <f>VLOOKUP($O103,PercentFHGoalStats!$A$3:$AE$998,19,FALSE)</f>
        <v>#REF!</v>
      </c>
      <c r="Z103" s="57" t="e">
        <f>VLOOKUP($O103,PercentFHGoalStats!$A$3:$AE$998,20,FALSE)</f>
        <v>#REF!</v>
      </c>
      <c r="AA103" s="57" t="e">
        <f>VLOOKUP($O103,PercentFHGoalStats!$A$3:$AE$998,22,FALSE)</f>
        <v>#REF!</v>
      </c>
    </row>
    <row r="104" spans="1:27" ht="14.4" hidden="1" thickTop="1" x14ac:dyDescent="0.3">
      <c r="A104" s="57" t="e">
        <f>VLOOKUP($M104,PercentFHGoalStats!$A$3:$AE$998,5,FALSE)</f>
        <v>#REF!</v>
      </c>
      <c r="B104" s="57" t="e">
        <f>VLOOKUP($M104,PercentFHGoalStats!$A$3:$AE$998,6,FALSE)</f>
        <v>#REF!</v>
      </c>
      <c r="C104" s="57" t="e">
        <f>VLOOKUP($M104,PercentFHGoalStats!$A$3:$AE$998,8,FALSE)</f>
        <v>#REF!</v>
      </c>
      <c r="D104" s="57" t="e">
        <f>VLOOKUP($M104,PercentFHGoalStats!$A$3:$AE$998,9,FALSE)</f>
        <v>#REF!</v>
      </c>
      <c r="E104" s="57" t="e">
        <f>VLOOKUP($M104,PercentFHGoalStats!$A$3:$AE$998,11,FALSE)</f>
        <v>#REF!</v>
      </c>
      <c r="F104" s="57" t="e">
        <f>VLOOKUP($M104,PercentFHGoalStats!$A$3:$AE$998,12,FALSE)</f>
        <v>#REF!</v>
      </c>
      <c r="G104" s="57" t="e">
        <f>VLOOKUP($M104,PercentFHGoalStats!$A$3:$AE$998,14,FALSE)</f>
        <v>#REF!</v>
      </c>
      <c r="H104" s="57" t="e">
        <f>VLOOKUP($M104,PercentFHGoalStats!$A$3:$AE$998,15,FALSE)</f>
        <v>#REF!</v>
      </c>
      <c r="I104" s="57" t="e">
        <f>VLOOKUP($M104,PercentFHGoalStats!$A$3:$AE$998,17,FALSE)</f>
        <v>#REF!</v>
      </c>
      <c r="J104" s="57" t="e">
        <f>VLOOKUP($M104,PercentFHGoalStats!$A$3:$AE$998,18,FALSE)</f>
        <v>#REF!</v>
      </c>
      <c r="K104" s="57" t="e">
        <f>VLOOKUP($M104,PercentFHGoalStats!$A$3:$AE$998,20,FALSE)</f>
        <v>#REF!</v>
      </c>
      <c r="L104" s="57" t="e">
        <f>VLOOKUP($M104,PercentFHGoalStats!$A$3:$AE$998,21,FALSE)</f>
        <v>#REF!</v>
      </c>
      <c r="M104" s="53" t="e">
        <f>Fixtures!#REF!</f>
        <v>#REF!</v>
      </c>
      <c r="N104" s="54" t="e">
        <f>Fixtures!#REF!</f>
        <v>#REF!</v>
      </c>
      <c r="O104" s="53" t="e">
        <f>Fixtures!#REF!</f>
        <v>#REF!</v>
      </c>
      <c r="P104" s="57" t="e">
        <f>VLOOKUP($O104,PercentFHGoalStats!$A$3:$AE$998,5,FALSE)</f>
        <v>#REF!</v>
      </c>
      <c r="Q104" s="57" t="e">
        <f>VLOOKUP($O104,PercentFHGoalStats!$A$3:$AE$998,7,FALSE)</f>
        <v>#REF!</v>
      </c>
      <c r="R104" s="57" t="e">
        <f>VLOOKUP($O104,PercentFHGoalStats!$A$3:$AE$998,8,FALSE)</f>
        <v>#REF!</v>
      </c>
      <c r="S104" s="57" t="e">
        <f>VLOOKUP($O104,PercentFHGoalStats!$A$3:$AE$998,10,FALSE)</f>
        <v>#REF!</v>
      </c>
      <c r="T104" s="57" t="e">
        <f>VLOOKUP($O104,PercentFHGoalStats!$A$3:$AE$998,11,FALSE)</f>
        <v>#REF!</v>
      </c>
      <c r="U104" s="57" t="e">
        <f>VLOOKUP($O104,PercentFHGoalStats!$A$3:$AE$998,13,FALSE)</f>
        <v>#REF!</v>
      </c>
      <c r="V104" s="57" t="e">
        <f>VLOOKUP($O104,PercentFHGoalStats!$A$3:$AE$998,14,FALSE)</f>
        <v>#REF!</v>
      </c>
      <c r="W104" s="57" t="e">
        <f>VLOOKUP($O104,PercentFHGoalStats!$A$3:$AE$998,16,FALSE)</f>
        <v>#REF!</v>
      </c>
      <c r="X104" s="57" t="e">
        <f>VLOOKUP($O104,PercentFHGoalStats!$A$3:$AE$998,17,FALSE)</f>
        <v>#REF!</v>
      </c>
      <c r="Y104" s="57" t="e">
        <f>VLOOKUP($O104,PercentFHGoalStats!$A$3:$AE$998,19,FALSE)</f>
        <v>#REF!</v>
      </c>
      <c r="Z104" s="57" t="e">
        <f>VLOOKUP($O104,PercentFHGoalStats!$A$3:$AE$998,20,FALSE)</f>
        <v>#REF!</v>
      </c>
      <c r="AA104" s="57" t="e">
        <f>VLOOKUP($O104,PercentFHGoalStats!$A$3:$AE$998,22,FALSE)</f>
        <v>#REF!</v>
      </c>
    </row>
    <row r="105" spans="1:27" ht="14.4" hidden="1" thickTop="1" x14ac:dyDescent="0.3">
      <c r="A105" s="57" t="e">
        <f>VLOOKUP($M105,PercentFHGoalStats!$A$3:$AE$998,5,FALSE)</f>
        <v>#REF!</v>
      </c>
      <c r="B105" s="57" t="e">
        <f>VLOOKUP($M105,PercentFHGoalStats!$A$3:$AE$998,6,FALSE)</f>
        <v>#REF!</v>
      </c>
      <c r="C105" s="57" t="e">
        <f>VLOOKUP($M105,PercentFHGoalStats!$A$3:$AE$998,8,FALSE)</f>
        <v>#REF!</v>
      </c>
      <c r="D105" s="57" t="e">
        <f>VLOOKUP($M105,PercentFHGoalStats!$A$3:$AE$998,9,FALSE)</f>
        <v>#REF!</v>
      </c>
      <c r="E105" s="57" t="e">
        <f>VLOOKUP($M105,PercentFHGoalStats!$A$3:$AE$998,11,FALSE)</f>
        <v>#REF!</v>
      </c>
      <c r="F105" s="57" t="e">
        <f>VLOOKUP($M105,PercentFHGoalStats!$A$3:$AE$998,12,FALSE)</f>
        <v>#REF!</v>
      </c>
      <c r="G105" s="57" t="e">
        <f>VLOOKUP($M105,PercentFHGoalStats!$A$3:$AE$998,14,FALSE)</f>
        <v>#REF!</v>
      </c>
      <c r="H105" s="57" t="e">
        <f>VLOOKUP($M105,PercentFHGoalStats!$A$3:$AE$998,15,FALSE)</f>
        <v>#REF!</v>
      </c>
      <c r="I105" s="57" t="e">
        <f>VLOOKUP($M105,PercentFHGoalStats!$A$3:$AE$998,17,FALSE)</f>
        <v>#REF!</v>
      </c>
      <c r="J105" s="57" t="e">
        <f>VLOOKUP($M105,PercentFHGoalStats!$A$3:$AE$998,18,FALSE)</f>
        <v>#REF!</v>
      </c>
      <c r="K105" s="57" t="e">
        <f>VLOOKUP($M105,PercentFHGoalStats!$A$3:$AE$998,20,FALSE)</f>
        <v>#REF!</v>
      </c>
      <c r="L105" s="57" t="e">
        <f>VLOOKUP($M105,PercentFHGoalStats!$A$3:$AE$998,21,FALSE)</f>
        <v>#REF!</v>
      </c>
      <c r="M105" s="53" t="e">
        <f>Fixtures!#REF!</f>
        <v>#REF!</v>
      </c>
      <c r="N105" s="54" t="e">
        <f>Fixtures!#REF!</f>
        <v>#REF!</v>
      </c>
      <c r="O105" s="53" t="e">
        <f>Fixtures!#REF!</f>
        <v>#REF!</v>
      </c>
      <c r="P105" s="57" t="e">
        <f>VLOOKUP($O105,PercentFHGoalStats!$A$3:$AE$998,5,FALSE)</f>
        <v>#REF!</v>
      </c>
      <c r="Q105" s="57" t="e">
        <f>VLOOKUP($O105,PercentFHGoalStats!$A$3:$AE$998,7,FALSE)</f>
        <v>#REF!</v>
      </c>
      <c r="R105" s="57" t="e">
        <f>VLOOKUP($O105,PercentFHGoalStats!$A$3:$AE$998,8,FALSE)</f>
        <v>#REF!</v>
      </c>
      <c r="S105" s="57" t="e">
        <f>VLOOKUP($O105,PercentFHGoalStats!$A$3:$AE$998,10,FALSE)</f>
        <v>#REF!</v>
      </c>
      <c r="T105" s="57" t="e">
        <f>VLOOKUP($O105,PercentFHGoalStats!$A$3:$AE$998,11,FALSE)</f>
        <v>#REF!</v>
      </c>
      <c r="U105" s="57" t="e">
        <f>VLOOKUP($O105,PercentFHGoalStats!$A$3:$AE$998,13,FALSE)</f>
        <v>#REF!</v>
      </c>
      <c r="V105" s="57" t="e">
        <f>VLOOKUP($O105,PercentFHGoalStats!$A$3:$AE$998,14,FALSE)</f>
        <v>#REF!</v>
      </c>
      <c r="W105" s="57" t="e">
        <f>VLOOKUP($O105,PercentFHGoalStats!$A$3:$AE$998,16,FALSE)</f>
        <v>#REF!</v>
      </c>
      <c r="X105" s="57" t="e">
        <f>VLOOKUP($O105,PercentFHGoalStats!$A$3:$AE$998,17,FALSE)</f>
        <v>#REF!</v>
      </c>
      <c r="Y105" s="57" t="e">
        <f>VLOOKUP($O105,PercentFHGoalStats!$A$3:$AE$998,19,FALSE)</f>
        <v>#REF!</v>
      </c>
      <c r="Z105" s="57" t="e">
        <f>VLOOKUP($O105,PercentFHGoalStats!$A$3:$AE$998,20,FALSE)</f>
        <v>#REF!</v>
      </c>
      <c r="AA105" s="57" t="e">
        <f>VLOOKUP($O105,PercentFHGoalStats!$A$3:$AE$998,22,FALSE)</f>
        <v>#REF!</v>
      </c>
    </row>
    <row r="106" spans="1:27" ht="14.4" hidden="1" thickTop="1" x14ac:dyDescent="0.3">
      <c r="A106" s="57" t="e">
        <f>VLOOKUP($M106,PercentFHGoalStats!$A$3:$AE$998,5,FALSE)</f>
        <v>#REF!</v>
      </c>
      <c r="B106" s="57" t="e">
        <f>VLOOKUP($M106,PercentFHGoalStats!$A$3:$AE$998,6,FALSE)</f>
        <v>#REF!</v>
      </c>
      <c r="C106" s="57" t="e">
        <f>VLOOKUP($M106,PercentFHGoalStats!$A$3:$AE$998,8,FALSE)</f>
        <v>#REF!</v>
      </c>
      <c r="D106" s="57" t="e">
        <f>VLOOKUP($M106,PercentFHGoalStats!$A$3:$AE$998,9,FALSE)</f>
        <v>#REF!</v>
      </c>
      <c r="E106" s="57" t="e">
        <f>VLOOKUP($M106,PercentFHGoalStats!$A$3:$AE$998,11,FALSE)</f>
        <v>#REF!</v>
      </c>
      <c r="F106" s="57" t="e">
        <f>VLOOKUP($M106,PercentFHGoalStats!$A$3:$AE$998,12,FALSE)</f>
        <v>#REF!</v>
      </c>
      <c r="G106" s="57" t="e">
        <f>VLOOKUP($M106,PercentFHGoalStats!$A$3:$AE$998,14,FALSE)</f>
        <v>#REF!</v>
      </c>
      <c r="H106" s="57" t="e">
        <f>VLOOKUP($M106,PercentFHGoalStats!$A$3:$AE$998,15,FALSE)</f>
        <v>#REF!</v>
      </c>
      <c r="I106" s="57" t="e">
        <f>VLOOKUP($M106,PercentFHGoalStats!$A$3:$AE$998,17,FALSE)</f>
        <v>#REF!</v>
      </c>
      <c r="J106" s="57" t="e">
        <f>VLOOKUP($M106,PercentFHGoalStats!$A$3:$AE$998,18,FALSE)</f>
        <v>#REF!</v>
      </c>
      <c r="K106" s="57" t="e">
        <f>VLOOKUP($M106,PercentFHGoalStats!$A$3:$AE$998,20,FALSE)</f>
        <v>#REF!</v>
      </c>
      <c r="L106" s="57" t="e">
        <f>VLOOKUP($M106,PercentFHGoalStats!$A$3:$AE$998,21,FALSE)</f>
        <v>#REF!</v>
      </c>
      <c r="M106" s="53" t="e">
        <f>Fixtures!#REF!</f>
        <v>#REF!</v>
      </c>
      <c r="N106" s="54" t="e">
        <f>Fixtures!#REF!</f>
        <v>#REF!</v>
      </c>
      <c r="O106" s="53" t="e">
        <f>Fixtures!#REF!</f>
        <v>#REF!</v>
      </c>
      <c r="P106" s="57" t="e">
        <f>VLOOKUP($O106,PercentFHGoalStats!$A$3:$AE$998,5,FALSE)</f>
        <v>#REF!</v>
      </c>
      <c r="Q106" s="57" t="e">
        <f>VLOOKUP($O106,PercentFHGoalStats!$A$3:$AE$998,7,FALSE)</f>
        <v>#REF!</v>
      </c>
      <c r="R106" s="57" t="e">
        <f>VLOOKUP($O106,PercentFHGoalStats!$A$3:$AE$998,8,FALSE)</f>
        <v>#REF!</v>
      </c>
      <c r="S106" s="57" t="e">
        <f>VLOOKUP($O106,PercentFHGoalStats!$A$3:$AE$998,10,FALSE)</f>
        <v>#REF!</v>
      </c>
      <c r="T106" s="57" t="e">
        <f>VLOOKUP($O106,PercentFHGoalStats!$A$3:$AE$998,11,FALSE)</f>
        <v>#REF!</v>
      </c>
      <c r="U106" s="57" t="e">
        <f>VLOOKUP($O106,PercentFHGoalStats!$A$3:$AE$998,13,FALSE)</f>
        <v>#REF!</v>
      </c>
      <c r="V106" s="57" t="e">
        <f>VLOOKUP($O106,PercentFHGoalStats!$A$3:$AE$998,14,FALSE)</f>
        <v>#REF!</v>
      </c>
      <c r="W106" s="57" t="e">
        <f>VLOOKUP($O106,PercentFHGoalStats!$A$3:$AE$998,16,FALSE)</f>
        <v>#REF!</v>
      </c>
      <c r="X106" s="57" t="e">
        <f>VLOOKUP($O106,PercentFHGoalStats!$A$3:$AE$998,17,FALSE)</f>
        <v>#REF!</v>
      </c>
      <c r="Y106" s="57" t="e">
        <f>VLOOKUP($O106,PercentFHGoalStats!$A$3:$AE$998,19,FALSE)</f>
        <v>#REF!</v>
      </c>
      <c r="Z106" s="57" t="e">
        <f>VLOOKUP($O106,PercentFHGoalStats!$A$3:$AE$998,20,FALSE)</f>
        <v>#REF!</v>
      </c>
      <c r="AA106" s="57" t="e">
        <f>VLOOKUP($O106,PercentFHGoalStats!$A$3:$AE$998,22,FALSE)</f>
        <v>#REF!</v>
      </c>
    </row>
    <row r="107" spans="1:27" ht="14.4" hidden="1" thickTop="1" x14ac:dyDescent="0.3">
      <c r="A107" s="57" t="e">
        <f>VLOOKUP($M107,PercentFHGoalStats!$A$3:$AE$998,5,FALSE)</f>
        <v>#REF!</v>
      </c>
      <c r="B107" s="57" t="e">
        <f>VLOOKUP($M107,PercentFHGoalStats!$A$3:$AE$998,6,FALSE)</f>
        <v>#REF!</v>
      </c>
      <c r="C107" s="57" t="e">
        <f>VLOOKUP($M107,PercentFHGoalStats!$A$3:$AE$998,8,FALSE)</f>
        <v>#REF!</v>
      </c>
      <c r="D107" s="57" t="e">
        <f>VLOOKUP($M107,PercentFHGoalStats!$A$3:$AE$998,9,FALSE)</f>
        <v>#REF!</v>
      </c>
      <c r="E107" s="57" t="e">
        <f>VLOOKUP($M107,PercentFHGoalStats!$A$3:$AE$998,11,FALSE)</f>
        <v>#REF!</v>
      </c>
      <c r="F107" s="57" t="e">
        <f>VLOOKUP($M107,PercentFHGoalStats!$A$3:$AE$998,12,FALSE)</f>
        <v>#REF!</v>
      </c>
      <c r="G107" s="57" t="e">
        <f>VLOOKUP($M107,PercentFHGoalStats!$A$3:$AE$998,14,FALSE)</f>
        <v>#REF!</v>
      </c>
      <c r="H107" s="57" t="e">
        <f>VLOOKUP($M107,PercentFHGoalStats!$A$3:$AE$998,15,FALSE)</f>
        <v>#REF!</v>
      </c>
      <c r="I107" s="57" t="e">
        <f>VLOOKUP($M107,PercentFHGoalStats!$A$3:$AE$998,17,FALSE)</f>
        <v>#REF!</v>
      </c>
      <c r="J107" s="57" t="e">
        <f>VLOOKUP($M107,PercentFHGoalStats!$A$3:$AE$998,18,FALSE)</f>
        <v>#REF!</v>
      </c>
      <c r="K107" s="57" t="e">
        <f>VLOOKUP($M107,PercentFHGoalStats!$A$3:$AE$998,20,FALSE)</f>
        <v>#REF!</v>
      </c>
      <c r="L107" s="57" t="e">
        <f>VLOOKUP($M107,PercentFHGoalStats!$A$3:$AE$998,21,FALSE)</f>
        <v>#REF!</v>
      </c>
      <c r="M107" s="53" t="e">
        <f>Fixtures!#REF!</f>
        <v>#REF!</v>
      </c>
      <c r="N107" s="54" t="e">
        <f>Fixtures!#REF!</f>
        <v>#REF!</v>
      </c>
      <c r="O107" s="53" t="e">
        <f>Fixtures!#REF!</f>
        <v>#REF!</v>
      </c>
      <c r="P107" s="57" t="e">
        <f>VLOOKUP($O107,PercentFHGoalStats!$A$3:$AE$998,5,FALSE)</f>
        <v>#REF!</v>
      </c>
      <c r="Q107" s="57" t="e">
        <f>VLOOKUP($O107,PercentFHGoalStats!$A$3:$AE$998,7,FALSE)</f>
        <v>#REF!</v>
      </c>
      <c r="R107" s="57" t="e">
        <f>VLOOKUP($O107,PercentFHGoalStats!$A$3:$AE$998,8,FALSE)</f>
        <v>#REF!</v>
      </c>
      <c r="S107" s="57" t="e">
        <f>VLOOKUP($O107,PercentFHGoalStats!$A$3:$AE$998,10,FALSE)</f>
        <v>#REF!</v>
      </c>
      <c r="T107" s="57" t="e">
        <f>VLOOKUP($O107,PercentFHGoalStats!$A$3:$AE$998,11,FALSE)</f>
        <v>#REF!</v>
      </c>
      <c r="U107" s="57" t="e">
        <f>VLOOKUP($O107,PercentFHGoalStats!$A$3:$AE$998,13,FALSE)</f>
        <v>#REF!</v>
      </c>
      <c r="V107" s="57" t="e">
        <f>VLOOKUP($O107,PercentFHGoalStats!$A$3:$AE$998,14,FALSE)</f>
        <v>#REF!</v>
      </c>
      <c r="W107" s="57" t="e">
        <f>VLOOKUP($O107,PercentFHGoalStats!$A$3:$AE$998,16,FALSE)</f>
        <v>#REF!</v>
      </c>
      <c r="X107" s="57" t="e">
        <f>VLOOKUP($O107,PercentFHGoalStats!$A$3:$AE$998,17,FALSE)</f>
        <v>#REF!</v>
      </c>
      <c r="Y107" s="57" t="e">
        <f>VLOOKUP($O107,PercentFHGoalStats!$A$3:$AE$998,19,FALSE)</f>
        <v>#REF!</v>
      </c>
      <c r="Z107" s="57" t="e">
        <f>VLOOKUP($O107,PercentFHGoalStats!$A$3:$AE$998,20,FALSE)</f>
        <v>#REF!</v>
      </c>
      <c r="AA107" s="57" t="e">
        <f>VLOOKUP($O107,PercentFHGoalStats!$A$3:$AE$998,22,FALSE)</f>
        <v>#REF!</v>
      </c>
    </row>
    <row r="108" spans="1:27" ht="14.4" hidden="1" thickTop="1" x14ac:dyDescent="0.3">
      <c r="A108" s="57" t="e">
        <f>VLOOKUP($M108,PercentFHGoalStats!$A$3:$AE$998,5,FALSE)</f>
        <v>#REF!</v>
      </c>
      <c r="B108" s="57" t="e">
        <f>VLOOKUP($M108,PercentFHGoalStats!$A$3:$AE$998,6,FALSE)</f>
        <v>#REF!</v>
      </c>
      <c r="C108" s="57" t="e">
        <f>VLOOKUP($M108,PercentFHGoalStats!$A$3:$AE$998,8,FALSE)</f>
        <v>#REF!</v>
      </c>
      <c r="D108" s="57" t="e">
        <f>VLOOKUP($M108,PercentFHGoalStats!$A$3:$AE$998,9,FALSE)</f>
        <v>#REF!</v>
      </c>
      <c r="E108" s="57" t="e">
        <f>VLOOKUP($M108,PercentFHGoalStats!$A$3:$AE$998,11,FALSE)</f>
        <v>#REF!</v>
      </c>
      <c r="F108" s="57" t="e">
        <f>VLOOKUP($M108,PercentFHGoalStats!$A$3:$AE$998,12,FALSE)</f>
        <v>#REF!</v>
      </c>
      <c r="G108" s="57" t="e">
        <f>VLOOKUP($M108,PercentFHGoalStats!$A$3:$AE$998,14,FALSE)</f>
        <v>#REF!</v>
      </c>
      <c r="H108" s="57" t="e">
        <f>VLOOKUP($M108,PercentFHGoalStats!$A$3:$AE$998,15,FALSE)</f>
        <v>#REF!</v>
      </c>
      <c r="I108" s="57" t="e">
        <f>VLOOKUP($M108,PercentFHGoalStats!$A$3:$AE$998,17,FALSE)</f>
        <v>#REF!</v>
      </c>
      <c r="J108" s="57" t="e">
        <f>VLOOKUP($M108,PercentFHGoalStats!$A$3:$AE$998,18,FALSE)</f>
        <v>#REF!</v>
      </c>
      <c r="K108" s="57" t="e">
        <f>VLOOKUP($M108,PercentFHGoalStats!$A$3:$AE$998,20,FALSE)</f>
        <v>#REF!</v>
      </c>
      <c r="L108" s="57" t="e">
        <f>VLOOKUP($M108,PercentFHGoalStats!$A$3:$AE$998,21,FALSE)</f>
        <v>#REF!</v>
      </c>
      <c r="M108" s="53" t="e">
        <f>Fixtures!#REF!</f>
        <v>#REF!</v>
      </c>
      <c r="N108" s="54" t="e">
        <f>Fixtures!#REF!</f>
        <v>#REF!</v>
      </c>
      <c r="O108" s="53" t="e">
        <f>Fixtures!#REF!</f>
        <v>#REF!</v>
      </c>
      <c r="P108" s="57" t="e">
        <f>VLOOKUP($O108,PercentFHGoalStats!$A$3:$AE$998,5,FALSE)</f>
        <v>#REF!</v>
      </c>
      <c r="Q108" s="57" t="e">
        <f>VLOOKUP($O108,PercentFHGoalStats!$A$3:$AE$998,7,FALSE)</f>
        <v>#REF!</v>
      </c>
      <c r="R108" s="57" t="e">
        <f>VLOOKUP($O108,PercentFHGoalStats!$A$3:$AE$998,8,FALSE)</f>
        <v>#REF!</v>
      </c>
      <c r="S108" s="57" t="e">
        <f>VLOOKUP($O108,PercentFHGoalStats!$A$3:$AE$998,10,FALSE)</f>
        <v>#REF!</v>
      </c>
      <c r="T108" s="57" t="e">
        <f>VLOOKUP($O108,PercentFHGoalStats!$A$3:$AE$998,11,FALSE)</f>
        <v>#REF!</v>
      </c>
      <c r="U108" s="57" t="e">
        <f>VLOOKUP($O108,PercentFHGoalStats!$A$3:$AE$998,13,FALSE)</f>
        <v>#REF!</v>
      </c>
      <c r="V108" s="57" t="e">
        <f>VLOOKUP($O108,PercentFHGoalStats!$A$3:$AE$998,14,FALSE)</f>
        <v>#REF!</v>
      </c>
      <c r="W108" s="57" t="e">
        <f>VLOOKUP($O108,PercentFHGoalStats!$A$3:$AE$998,16,FALSE)</f>
        <v>#REF!</v>
      </c>
      <c r="X108" s="57" t="e">
        <f>VLOOKUP($O108,PercentFHGoalStats!$A$3:$AE$998,17,FALSE)</f>
        <v>#REF!</v>
      </c>
      <c r="Y108" s="57" t="e">
        <f>VLOOKUP($O108,PercentFHGoalStats!$A$3:$AE$998,19,FALSE)</f>
        <v>#REF!</v>
      </c>
      <c r="Z108" s="57" t="e">
        <f>VLOOKUP($O108,PercentFHGoalStats!$A$3:$AE$998,20,FALSE)</f>
        <v>#REF!</v>
      </c>
      <c r="AA108" s="57" t="e">
        <f>VLOOKUP($O108,PercentFHGoalStats!$A$3:$AE$998,22,FALSE)</f>
        <v>#REF!</v>
      </c>
    </row>
    <row r="109" spans="1:27" ht="14.4" hidden="1" thickTop="1" x14ac:dyDescent="0.3">
      <c r="A109" s="57" t="e">
        <f>VLOOKUP($M109,PercentFHGoalStats!$A$3:$AE$998,5,FALSE)</f>
        <v>#REF!</v>
      </c>
      <c r="B109" s="57" t="e">
        <f>VLOOKUP($M109,PercentFHGoalStats!$A$3:$AE$998,6,FALSE)</f>
        <v>#REF!</v>
      </c>
      <c r="C109" s="57" t="e">
        <f>VLOOKUP($M109,PercentFHGoalStats!$A$3:$AE$998,8,FALSE)</f>
        <v>#REF!</v>
      </c>
      <c r="D109" s="57" t="e">
        <f>VLOOKUP($M109,PercentFHGoalStats!$A$3:$AE$998,9,FALSE)</f>
        <v>#REF!</v>
      </c>
      <c r="E109" s="57" t="e">
        <f>VLOOKUP($M109,PercentFHGoalStats!$A$3:$AE$998,11,FALSE)</f>
        <v>#REF!</v>
      </c>
      <c r="F109" s="57" t="e">
        <f>VLOOKUP($M109,PercentFHGoalStats!$A$3:$AE$998,12,FALSE)</f>
        <v>#REF!</v>
      </c>
      <c r="G109" s="57" t="e">
        <f>VLOOKUP($M109,PercentFHGoalStats!$A$3:$AE$998,14,FALSE)</f>
        <v>#REF!</v>
      </c>
      <c r="H109" s="57" t="e">
        <f>VLOOKUP($M109,PercentFHGoalStats!$A$3:$AE$998,15,FALSE)</f>
        <v>#REF!</v>
      </c>
      <c r="I109" s="57" t="e">
        <f>VLOOKUP($M109,PercentFHGoalStats!$A$3:$AE$998,17,FALSE)</f>
        <v>#REF!</v>
      </c>
      <c r="J109" s="57" t="e">
        <f>VLOOKUP($M109,PercentFHGoalStats!$A$3:$AE$998,18,FALSE)</f>
        <v>#REF!</v>
      </c>
      <c r="K109" s="57" t="e">
        <f>VLOOKUP($M109,PercentFHGoalStats!$A$3:$AE$998,20,FALSE)</f>
        <v>#REF!</v>
      </c>
      <c r="L109" s="57" t="e">
        <f>VLOOKUP($M109,PercentFHGoalStats!$A$3:$AE$998,21,FALSE)</f>
        <v>#REF!</v>
      </c>
      <c r="M109" s="53" t="e">
        <f>Fixtures!#REF!</f>
        <v>#REF!</v>
      </c>
      <c r="N109" s="54" t="e">
        <f>Fixtures!#REF!</f>
        <v>#REF!</v>
      </c>
      <c r="O109" s="53" t="e">
        <f>Fixtures!#REF!</f>
        <v>#REF!</v>
      </c>
      <c r="P109" s="57" t="e">
        <f>VLOOKUP($O109,PercentFHGoalStats!$A$3:$AE$998,5,FALSE)</f>
        <v>#REF!</v>
      </c>
      <c r="Q109" s="57" t="e">
        <f>VLOOKUP($O109,PercentFHGoalStats!$A$3:$AE$998,7,FALSE)</f>
        <v>#REF!</v>
      </c>
      <c r="R109" s="57" t="e">
        <f>VLOOKUP($O109,PercentFHGoalStats!$A$3:$AE$998,8,FALSE)</f>
        <v>#REF!</v>
      </c>
      <c r="S109" s="57" t="e">
        <f>VLOOKUP($O109,PercentFHGoalStats!$A$3:$AE$998,10,FALSE)</f>
        <v>#REF!</v>
      </c>
      <c r="T109" s="57" t="e">
        <f>VLOOKUP($O109,PercentFHGoalStats!$A$3:$AE$998,11,FALSE)</f>
        <v>#REF!</v>
      </c>
      <c r="U109" s="57" t="e">
        <f>VLOOKUP($O109,PercentFHGoalStats!$A$3:$AE$998,13,FALSE)</f>
        <v>#REF!</v>
      </c>
      <c r="V109" s="57" t="e">
        <f>VLOOKUP($O109,PercentFHGoalStats!$A$3:$AE$998,14,FALSE)</f>
        <v>#REF!</v>
      </c>
      <c r="W109" s="57" t="e">
        <f>VLOOKUP($O109,PercentFHGoalStats!$A$3:$AE$998,16,FALSE)</f>
        <v>#REF!</v>
      </c>
      <c r="X109" s="57" t="e">
        <f>VLOOKUP($O109,PercentFHGoalStats!$A$3:$AE$998,17,FALSE)</f>
        <v>#REF!</v>
      </c>
      <c r="Y109" s="57" t="e">
        <f>VLOOKUP($O109,PercentFHGoalStats!$A$3:$AE$998,19,FALSE)</f>
        <v>#REF!</v>
      </c>
      <c r="Z109" s="57" t="e">
        <f>VLOOKUP($O109,PercentFHGoalStats!$A$3:$AE$998,20,FALSE)</f>
        <v>#REF!</v>
      </c>
      <c r="AA109" s="57" t="e">
        <f>VLOOKUP($O109,PercentFHGoalStats!$A$3:$AE$998,22,FALSE)</f>
        <v>#REF!</v>
      </c>
    </row>
    <row r="110" spans="1:27" ht="14.4" hidden="1" thickTop="1" x14ac:dyDescent="0.3">
      <c r="A110" s="57" t="e">
        <f>VLOOKUP($M110,PercentFHGoalStats!$A$3:$AE$998,5,FALSE)</f>
        <v>#REF!</v>
      </c>
      <c r="B110" s="57" t="e">
        <f>VLOOKUP($M110,PercentFHGoalStats!$A$3:$AE$998,6,FALSE)</f>
        <v>#REF!</v>
      </c>
      <c r="C110" s="57" t="e">
        <f>VLOOKUP($M110,PercentFHGoalStats!$A$3:$AE$998,8,FALSE)</f>
        <v>#REF!</v>
      </c>
      <c r="D110" s="57" t="e">
        <f>VLOOKUP($M110,PercentFHGoalStats!$A$3:$AE$998,9,FALSE)</f>
        <v>#REF!</v>
      </c>
      <c r="E110" s="57" t="e">
        <f>VLOOKUP($M110,PercentFHGoalStats!$A$3:$AE$998,11,FALSE)</f>
        <v>#REF!</v>
      </c>
      <c r="F110" s="57" t="e">
        <f>VLOOKUP($M110,PercentFHGoalStats!$A$3:$AE$998,12,FALSE)</f>
        <v>#REF!</v>
      </c>
      <c r="G110" s="57" t="e">
        <f>VLOOKUP($M110,PercentFHGoalStats!$A$3:$AE$998,14,FALSE)</f>
        <v>#REF!</v>
      </c>
      <c r="H110" s="57" t="e">
        <f>VLOOKUP($M110,PercentFHGoalStats!$A$3:$AE$998,15,FALSE)</f>
        <v>#REF!</v>
      </c>
      <c r="I110" s="57" t="e">
        <f>VLOOKUP($M110,PercentFHGoalStats!$A$3:$AE$998,17,FALSE)</f>
        <v>#REF!</v>
      </c>
      <c r="J110" s="57" t="e">
        <f>VLOOKUP($M110,PercentFHGoalStats!$A$3:$AE$998,18,FALSE)</f>
        <v>#REF!</v>
      </c>
      <c r="K110" s="57" t="e">
        <f>VLOOKUP($M110,PercentFHGoalStats!$A$3:$AE$998,20,FALSE)</f>
        <v>#REF!</v>
      </c>
      <c r="L110" s="57" t="e">
        <f>VLOOKUP($M110,PercentFHGoalStats!$A$3:$AE$998,21,FALSE)</f>
        <v>#REF!</v>
      </c>
      <c r="M110" s="53" t="e">
        <f>Fixtures!#REF!</f>
        <v>#REF!</v>
      </c>
      <c r="N110" s="54" t="e">
        <f>Fixtures!#REF!</f>
        <v>#REF!</v>
      </c>
      <c r="O110" s="53" t="e">
        <f>Fixtures!#REF!</f>
        <v>#REF!</v>
      </c>
      <c r="P110" s="57" t="e">
        <f>VLOOKUP($O110,PercentFHGoalStats!$A$3:$AE$998,5,FALSE)</f>
        <v>#REF!</v>
      </c>
      <c r="Q110" s="57" t="e">
        <f>VLOOKUP($O110,PercentFHGoalStats!$A$3:$AE$998,7,FALSE)</f>
        <v>#REF!</v>
      </c>
      <c r="R110" s="57" t="e">
        <f>VLOOKUP($O110,PercentFHGoalStats!$A$3:$AE$998,8,FALSE)</f>
        <v>#REF!</v>
      </c>
      <c r="S110" s="57" t="e">
        <f>VLOOKUP($O110,PercentFHGoalStats!$A$3:$AE$998,10,FALSE)</f>
        <v>#REF!</v>
      </c>
      <c r="T110" s="57" t="e">
        <f>VLOOKUP($O110,PercentFHGoalStats!$A$3:$AE$998,11,FALSE)</f>
        <v>#REF!</v>
      </c>
      <c r="U110" s="57" t="e">
        <f>VLOOKUP($O110,PercentFHGoalStats!$A$3:$AE$998,13,FALSE)</f>
        <v>#REF!</v>
      </c>
      <c r="V110" s="57" t="e">
        <f>VLOOKUP($O110,PercentFHGoalStats!$A$3:$AE$998,14,FALSE)</f>
        <v>#REF!</v>
      </c>
      <c r="W110" s="57" t="e">
        <f>VLOOKUP($O110,PercentFHGoalStats!$A$3:$AE$998,16,FALSE)</f>
        <v>#REF!</v>
      </c>
      <c r="X110" s="57" t="e">
        <f>VLOOKUP($O110,PercentFHGoalStats!$A$3:$AE$998,17,FALSE)</f>
        <v>#REF!</v>
      </c>
      <c r="Y110" s="57" t="e">
        <f>VLOOKUP($O110,PercentFHGoalStats!$A$3:$AE$998,19,FALSE)</f>
        <v>#REF!</v>
      </c>
      <c r="Z110" s="57" t="e">
        <f>VLOOKUP($O110,PercentFHGoalStats!$A$3:$AE$998,20,FALSE)</f>
        <v>#REF!</v>
      </c>
      <c r="AA110" s="57" t="e">
        <f>VLOOKUP($O110,PercentFHGoalStats!$A$3:$AE$998,22,FALSE)</f>
        <v>#REF!</v>
      </c>
    </row>
    <row r="111" spans="1:27" ht="14.4" hidden="1" thickTop="1" x14ac:dyDescent="0.3">
      <c r="A111" s="57" t="e">
        <f>VLOOKUP($M111,PercentFHGoalStats!$A$3:$AE$998,5,FALSE)</f>
        <v>#REF!</v>
      </c>
      <c r="B111" s="57" t="e">
        <f>VLOOKUP($M111,PercentFHGoalStats!$A$3:$AE$998,6,FALSE)</f>
        <v>#REF!</v>
      </c>
      <c r="C111" s="57" t="e">
        <f>VLOOKUP($M111,PercentFHGoalStats!$A$3:$AE$998,8,FALSE)</f>
        <v>#REF!</v>
      </c>
      <c r="D111" s="57" t="e">
        <f>VLOOKUP($M111,PercentFHGoalStats!$A$3:$AE$998,9,FALSE)</f>
        <v>#REF!</v>
      </c>
      <c r="E111" s="57" t="e">
        <f>VLOOKUP($M111,PercentFHGoalStats!$A$3:$AE$998,11,FALSE)</f>
        <v>#REF!</v>
      </c>
      <c r="F111" s="57" t="e">
        <f>VLOOKUP($M111,PercentFHGoalStats!$A$3:$AE$998,12,FALSE)</f>
        <v>#REF!</v>
      </c>
      <c r="G111" s="57" t="e">
        <f>VLOOKUP($M111,PercentFHGoalStats!$A$3:$AE$998,14,FALSE)</f>
        <v>#REF!</v>
      </c>
      <c r="H111" s="57" t="e">
        <f>VLOOKUP($M111,PercentFHGoalStats!$A$3:$AE$998,15,FALSE)</f>
        <v>#REF!</v>
      </c>
      <c r="I111" s="57" t="e">
        <f>VLOOKUP($M111,PercentFHGoalStats!$A$3:$AE$998,17,FALSE)</f>
        <v>#REF!</v>
      </c>
      <c r="J111" s="57" t="e">
        <f>VLOOKUP($M111,PercentFHGoalStats!$A$3:$AE$998,18,FALSE)</f>
        <v>#REF!</v>
      </c>
      <c r="K111" s="57" t="e">
        <f>VLOOKUP($M111,PercentFHGoalStats!$A$3:$AE$998,20,FALSE)</f>
        <v>#REF!</v>
      </c>
      <c r="L111" s="57" t="e">
        <f>VLOOKUP($M111,PercentFHGoalStats!$A$3:$AE$998,21,FALSE)</f>
        <v>#REF!</v>
      </c>
      <c r="M111" s="53" t="e">
        <f>Fixtures!#REF!</f>
        <v>#REF!</v>
      </c>
      <c r="N111" s="54" t="e">
        <f>Fixtures!#REF!</f>
        <v>#REF!</v>
      </c>
      <c r="O111" s="53" t="e">
        <f>Fixtures!#REF!</f>
        <v>#REF!</v>
      </c>
      <c r="P111" s="57" t="e">
        <f>VLOOKUP($O111,PercentFHGoalStats!$A$3:$AE$998,5,FALSE)</f>
        <v>#REF!</v>
      </c>
      <c r="Q111" s="57" t="e">
        <f>VLOOKUP($O111,PercentFHGoalStats!$A$3:$AE$998,7,FALSE)</f>
        <v>#REF!</v>
      </c>
      <c r="R111" s="57" t="e">
        <f>VLOOKUP($O111,PercentFHGoalStats!$A$3:$AE$998,8,FALSE)</f>
        <v>#REF!</v>
      </c>
      <c r="S111" s="57" t="e">
        <f>VLOOKUP($O111,PercentFHGoalStats!$A$3:$AE$998,10,FALSE)</f>
        <v>#REF!</v>
      </c>
      <c r="T111" s="57" t="e">
        <f>VLOOKUP($O111,PercentFHGoalStats!$A$3:$AE$998,11,FALSE)</f>
        <v>#REF!</v>
      </c>
      <c r="U111" s="57" t="e">
        <f>VLOOKUP($O111,PercentFHGoalStats!$A$3:$AE$998,13,FALSE)</f>
        <v>#REF!</v>
      </c>
      <c r="V111" s="57" t="e">
        <f>VLOOKUP($O111,PercentFHGoalStats!$A$3:$AE$998,14,FALSE)</f>
        <v>#REF!</v>
      </c>
      <c r="W111" s="57" t="e">
        <f>VLOOKUP($O111,PercentFHGoalStats!$A$3:$AE$998,16,FALSE)</f>
        <v>#REF!</v>
      </c>
      <c r="X111" s="57" t="e">
        <f>VLOOKUP($O111,PercentFHGoalStats!$A$3:$AE$998,17,FALSE)</f>
        <v>#REF!</v>
      </c>
      <c r="Y111" s="57" t="e">
        <f>VLOOKUP($O111,PercentFHGoalStats!$A$3:$AE$998,19,FALSE)</f>
        <v>#REF!</v>
      </c>
      <c r="Z111" s="57" t="e">
        <f>VLOOKUP($O111,PercentFHGoalStats!$A$3:$AE$998,20,FALSE)</f>
        <v>#REF!</v>
      </c>
      <c r="AA111" s="57" t="e">
        <f>VLOOKUP($O111,PercentFHGoalStats!$A$3:$AE$998,22,FALSE)</f>
        <v>#REF!</v>
      </c>
    </row>
    <row r="112" spans="1:27" ht="14.4" hidden="1" thickTop="1" x14ac:dyDescent="0.3">
      <c r="A112" s="57" t="e">
        <f>VLOOKUP($M112,PercentFHGoalStats!$A$3:$AE$998,5,FALSE)</f>
        <v>#REF!</v>
      </c>
      <c r="B112" s="57" t="e">
        <f>VLOOKUP($M112,PercentFHGoalStats!$A$3:$AE$998,6,FALSE)</f>
        <v>#REF!</v>
      </c>
      <c r="C112" s="57" t="e">
        <f>VLOOKUP($M112,PercentFHGoalStats!$A$3:$AE$998,8,FALSE)</f>
        <v>#REF!</v>
      </c>
      <c r="D112" s="57" t="e">
        <f>VLOOKUP($M112,PercentFHGoalStats!$A$3:$AE$998,9,FALSE)</f>
        <v>#REF!</v>
      </c>
      <c r="E112" s="57" t="e">
        <f>VLOOKUP($M112,PercentFHGoalStats!$A$3:$AE$998,11,FALSE)</f>
        <v>#REF!</v>
      </c>
      <c r="F112" s="57" t="e">
        <f>VLOOKUP($M112,PercentFHGoalStats!$A$3:$AE$998,12,FALSE)</f>
        <v>#REF!</v>
      </c>
      <c r="G112" s="57" t="e">
        <f>VLOOKUP($M112,PercentFHGoalStats!$A$3:$AE$998,14,FALSE)</f>
        <v>#REF!</v>
      </c>
      <c r="H112" s="57" t="e">
        <f>VLOOKUP($M112,PercentFHGoalStats!$A$3:$AE$998,15,FALSE)</f>
        <v>#REF!</v>
      </c>
      <c r="I112" s="57" t="e">
        <f>VLOOKUP($M112,PercentFHGoalStats!$A$3:$AE$998,17,FALSE)</f>
        <v>#REF!</v>
      </c>
      <c r="J112" s="57" t="e">
        <f>VLOOKUP($M112,PercentFHGoalStats!$A$3:$AE$998,18,FALSE)</f>
        <v>#REF!</v>
      </c>
      <c r="K112" s="57" t="e">
        <f>VLOOKUP($M112,PercentFHGoalStats!$A$3:$AE$998,20,FALSE)</f>
        <v>#REF!</v>
      </c>
      <c r="L112" s="57" t="e">
        <f>VLOOKUP($M112,PercentFHGoalStats!$A$3:$AE$998,21,FALSE)</f>
        <v>#REF!</v>
      </c>
      <c r="M112" s="53" t="e">
        <f>Fixtures!#REF!</f>
        <v>#REF!</v>
      </c>
      <c r="N112" s="54" t="e">
        <f>Fixtures!#REF!</f>
        <v>#REF!</v>
      </c>
      <c r="O112" s="53" t="e">
        <f>Fixtures!#REF!</f>
        <v>#REF!</v>
      </c>
      <c r="P112" s="57" t="e">
        <f>VLOOKUP($O112,PercentFHGoalStats!$A$3:$AE$998,5,FALSE)</f>
        <v>#REF!</v>
      </c>
      <c r="Q112" s="57" t="e">
        <f>VLOOKUP($O112,PercentFHGoalStats!$A$3:$AE$998,7,FALSE)</f>
        <v>#REF!</v>
      </c>
      <c r="R112" s="57" t="e">
        <f>VLOOKUP($O112,PercentFHGoalStats!$A$3:$AE$998,8,FALSE)</f>
        <v>#REF!</v>
      </c>
      <c r="S112" s="57" t="e">
        <f>VLOOKUP($O112,PercentFHGoalStats!$A$3:$AE$998,10,FALSE)</f>
        <v>#REF!</v>
      </c>
      <c r="T112" s="57" t="e">
        <f>VLOOKUP($O112,PercentFHGoalStats!$A$3:$AE$998,11,FALSE)</f>
        <v>#REF!</v>
      </c>
      <c r="U112" s="57" t="e">
        <f>VLOOKUP($O112,PercentFHGoalStats!$A$3:$AE$998,13,FALSE)</f>
        <v>#REF!</v>
      </c>
      <c r="V112" s="57" t="e">
        <f>VLOOKUP($O112,PercentFHGoalStats!$A$3:$AE$998,14,FALSE)</f>
        <v>#REF!</v>
      </c>
      <c r="W112" s="57" t="e">
        <f>VLOOKUP($O112,PercentFHGoalStats!$A$3:$AE$998,16,FALSE)</f>
        <v>#REF!</v>
      </c>
      <c r="X112" s="57" t="e">
        <f>VLOOKUP($O112,PercentFHGoalStats!$A$3:$AE$998,17,FALSE)</f>
        <v>#REF!</v>
      </c>
      <c r="Y112" s="57" t="e">
        <f>VLOOKUP($O112,PercentFHGoalStats!$A$3:$AE$998,19,FALSE)</f>
        <v>#REF!</v>
      </c>
      <c r="Z112" s="57" t="e">
        <f>VLOOKUP($O112,PercentFHGoalStats!$A$3:$AE$998,20,FALSE)</f>
        <v>#REF!</v>
      </c>
      <c r="AA112" s="57" t="e">
        <f>VLOOKUP($O112,PercentFHGoalStats!$A$3:$AE$998,22,FALSE)</f>
        <v>#REF!</v>
      </c>
    </row>
    <row r="113" spans="1:27" ht="14.4" hidden="1" thickTop="1" x14ac:dyDescent="0.3">
      <c r="A113" s="57" t="e">
        <f>VLOOKUP($M113,PercentFHGoalStats!$A$3:$AE$998,5,FALSE)</f>
        <v>#REF!</v>
      </c>
      <c r="B113" s="57" t="e">
        <f>VLOOKUP($M113,PercentFHGoalStats!$A$3:$AE$998,6,FALSE)</f>
        <v>#REF!</v>
      </c>
      <c r="C113" s="57" t="e">
        <f>VLOOKUP($M113,PercentFHGoalStats!$A$3:$AE$998,8,FALSE)</f>
        <v>#REF!</v>
      </c>
      <c r="D113" s="57" t="e">
        <f>VLOOKUP($M113,PercentFHGoalStats!$A$3:$AE$998,9,FALSE)</f>
        <v>#REF!</v>
      </c>
      <c r="E113" s="57" t="e">
        <f>VLOOKUP($M113,PercentFHGoalStats!$A$3:$AE$998,11,FALSE)</f>
        <v>#REF!</v>
      </c>
      <c r="F113" s="57" t="e">
        <f>VLOOKUP($M113,PercentFHGoalStats!$A$3:$AE$998,12,FALSE)</f>
        <v>#REF!</v>
      </c>
      <c r="G113" s="57" t="e">
        <f>VLOOKUP($M113,PercentFHGoalStats!$A$3:$AE$998,14,FALSE)</f>
        <v>#REF!</v>
      </c>
      <c r="H113" s="57" t="e">
        <f>VLOOKUP($M113,PercentFHGoalStats!$A$3:$AE$998,15,FALSE)</f>
        <v>#REF!</v>
      </c>
      <c r="I113" s="57" t="e">
        <f>VLOOKUP($M113,PercentFHGoalStats!$A$3:$AE$998,17,FALSE)</f>
        <v>#REF!</v>
      </c>
      <c r="J113" s="57" t="e">
        <f>VLOOKUP($M113,PercentFHGoalStats!$A$3:$AE$998,18,FALSE)</f>
        <v>#REF!</v>
      </c>
      <c r="K113" s="57" t="e">
        <f>VLOOKUP($M113,PercentFHGoalStats!$A$3:$AE$998,20,FALSE)</f>
        <v>#REF!</v>
      </c>
      <c r="L113" s="57" t="e">
        <f>VLOOKUP($M113,PercentFHGoalStats!$A$3:$AE$998,21,FALSE)</f>
        <v>#REF!</v>
      </c>
      <c r="M113" s="53" t="e">
        <f>Fixtures!#REF!</f>
        <v>#REF!</v>
      </c>
      <c r="N113" s="54" t="e">
        <f>Fixtures!#REF!</f>
        <v>#REF!</v>
      </c>
      <c r="O113" s="53" t="e">
        <f>Fixtures!#REF!</f>
        <v>#REF!</v>
      </c>
      <c r="P113" s="57" t="e">
        <f>VLOOKUP($O113,PercentFHGoalStats!$A$3:$AE$998,5,FALSE)</f>
        <v>#REF!</v>
      </c>
      <c r="Q113" s="57" t="e">
        <f>VLOOKUP($O113,PercentFHGoalStats!$A$3:$AE$998,7,FALSE)</f>
        <v>#REF!</v>
      </c>
      <c r="R113" s="57" t="e">
        <f>VLOOKUP($O113,PercentFHGoalStats!$A$3:$AE$998,8,FALSE)</f>
        <v>#REF!</v>
      </c>
      <c r="S113" s="57" t="e">
        <f>VLOOKUP($O113,PercentFHGoalStats!$A$3:$AE$998,10,FALSE)</f>
        <v>#REF!</v>
      </c>
      <c r="T113" s="57" t="e">
        <f>VLOOKUP($O113,PercentFHGoalStats!$A$3:$AE$998,11,FALSE)</f>
        <v>#REF!</v>
      </c>
      <c r="U113" s="57" t="e">
        <f>VLOOKUP($O113,PercentFHGoalStats!$A$3:$AE$998,13,FALSE)</f>
        <v>#REF!</v>
      </c>
      <c r="V113" s="57" t="e">
        <f>VLOOKUP($O113,PercentFHGoalStats!$A$3:$AE$998,14,FALSE)</f>
        <v>#REF!</v>
      </c>
      <c r="W113" s="57" t="e">
        <f>VLOOKUP($O113,PercentFHGoalStats!$A$3:$AE$998,16,FALSE)</f>
        <v>#REF!</v>
      </c>
      <c r="X113" s="57" t="e">
        <f>VLOOKUP($O113,PercentFHGoalStats!$A$3:$AE$998,17,FALSE)</f>
        <v>#REF!</v>
      </c>
      <c r="Y113" s="57" t="e">
        <f>VLOOKUP($O113,PercentFHGoalStats!$A$3:$AE$998,19,FALSE)</f>
        <v>#REF!</v>
      </c>
      <c r="Z113" s="57" t="e">
        <f>VLOOKUP($O113,PercentFHGoalStats!$A$3:$AE$998,20,FALSE)</f>
        <v>#REF!</v>
      </c>
      <c r="AA113" s="57" t="e">
        <f>VLOOKUP($O113,PercentFHGoalStats!$A$3:$AE$998,22,FALSE)</f>
        <v>#REF!</v>
      </c>
    </row>
    <row r="114" spans="1:27" ht="14.4" hidden="1" thickTop="1" x14ac:dyDescent="0.3">
      <c r="A114" s="57" t="e">
        <f>VLOOKUP($M114,PercentFHGoalStats!$A$3:$AE$998,5,FALSE)</f>
        <v>#REF!</v>
      </c>
      <c r="B114" s="57" t="e">
        <f>VLOOKUP($M114,PercentFHGoalStats!$A$3:$AE$998,6,FALSE)</f>
        <v>#REF!</v>
      </c>
      <c r="C114" s="57" t="e">
        <f>VLOOKUP($M114,PercentFHGoalStats!$A$3:$AE$998,8,FALSE)</f>
        <v>#REF!</v>
      </c>
      <c r="D114" s="57" t="e">
        <f>VLOOKUP($M114,PercentFHGoalStats!$A$3:$AE$998,9,FALSE)</f>
        <v>#REF!</v>
      </c>
      <c r="E114" s="57" t="e">
        <f>VLOOKUP($M114,PercentFHGoalStats!$A$3:$AE$998,11,FALSE)</f>
        <v>#REF!</v>
      </c>
      <c r="F114" s="57" t="e">
        <f>VLOOKUP($M114,PercentFHGoalStats!$A$3:$AE$998,12,FALSE)</f>
        <v>#REF!</v>
      </c>
      <c r="G114" s="57" t="e">
        <f>VLOOKUP($M114,PercentFHGoalStats!$A$3:$AE$998,14,FALSE)</f>
        <v>#REF!</v>
      </c>
      <c r="H114" s="57" t="e">
        <f>VLOOKUP($M114,PercentFHGoalStats!$A$3:$AE$998,15,FALSE)</f>
        <v>#REF!</v>
      </c>
      <c r="I114" s="57" t="e">
        <f>VLOOKUP($M114,PercentFHGoalStats!$A$3:$AE$998,17,FALSE)</f>
        <v>#REF!</v>
      </c>
      <c r="J114" s="57" t="e">
        <f>VLOOKUP($M114,PercentFHGoalStats!$A$3:$AE$998,18,FALSE)</f>
        <v>#REF!</v>
      </c>
      <c r="K114" s="57" t="e">
        <f>VLOOKUP($M114,PercentFHGoalStats!$A$3:$AE$998,20,FALSE)</f>
        <v>#REF!</v>
      </c>
      <c r="L114" s="57" t="e">
        <f>VLOOKUP($M114,PercentFHGoalStats!$A$3:$AE$998,21,FALSE)</f>
        <v>#REF!</v>
      </c>
      <c r="M114" s="53" t="e">
        <f>Fixtures!#REF!</f>
        <v>#REF!</v>
      </c>
      <c r="N114" s="54" t="e">
        <f>Fixtures!#REF!</f>
        <v>#REF!</v>
      </c>
      <c r="O114" s="53" t="e">
        <f>Fixtures!#REF!</f>
        <v>#REF!</v>
      </c>
      <c r="P114" s="57" t="e">
        <f>VLOOKUP($O114,PercentFHGoalStats!$A$3:$AE$998,5,FALSE)</f>
        <v>#REF!</v>
      </c>
      <c r="Q114" s="57" t="e">
        <f>VLOOKUP($O114,PercentFHGoalStats!$A$3:$AE$998,7,FALSE)</f>
        <v>#REF!</v>
      </c>
      <c r="R114" s="57" t="e">
        <f>VLOOKUP($O114,PercentFHGoalStats!$A$3:$AE$998,8,FALSE)</f>
        <v>#REF!</v>
      </c>
      <c r="S114" s="57" t="e">
        <f>VLOOKUP($O114,PercentFHGoalStats!$A$3:$AE$998,10,FALSE)</f>
        <v>#REF!</v>
      </c>
      <c r="T114" s="57" t="e">
        <f>VLOOKUP($O114,PercentFHGoalStats!$A$3:$AE$998,11,FALSE)</f>
        <v>#REF!</v>
      </c>
      <c r="U114" s="57" t="e">
        <f>VLOOKUP($O114,PercentFHGoalStats!$A$3:$AE$998,13,FALSE)</f>
        <v>#REF!</v>
      </c>
      <c r="V114" s="57" t="e">
        <f>VLOOKUP($O114,PercentFHGoalStats!$A$3:$AE$998,14,FALSE)</f>
        <v>#REF!</v>
      </c>
      <c r="W114" s="57" t="e">
        <f>VLOOKUP($O114,PercentFHGoalStats!$A$3:$AE$998,16,FALSE)</f>
        <v>#REF!</v>
      </c>
      <c r="X114" s="57" t="e">
        <f>VLOOKUP($O114,PercentFHGoalStats!$A$3:$AE$998,17,FALSE)</f>
        <v>#REF!</v>
      </c>
      <c r="Y114" s="57" t="e">
        <f>VLOOKUP($O114,PercentFHGoalStats!$A$3:$AE$998,19,FALSE)</f>
        <v>#REF!</v>
      </c>
      <c r="Z114" s="57" t="e">
        <f>VLOOKUP($O114,PercentFHGoalStats!$A$3:$AE$998,20,FALSE)</f>
        <v>#REF!</v>
      </c>
      <c r="AA114" s="57" t="e">
        <f>VLOOKUP($O114,PercentFHGoalStats!$A$3:$AE$998,22,FALSE)</f>
        <v>#REF!</v>
      </c>
    </row>
    <row r="115" spans="1:27" ht="14.4" hidden="1" thickTop="1" x14ac:dyDescent="0.3">
      <c r="A115" s="57" t="e">
        <f>VLOOKUP($M115,PercentFHGoalStats!$A$3:$AE$998,5,FALSE)</f>
        <v>#REF!</v>
      </c>
      <c r="B115" s="57" t="e">
        <f>VLOOKUP($M115,PercentFHGoalStats!$A$3:$AE$998,6,FALSE)</f>
        <v>#REF!</v>
      </c>
      <c r="C115" s="57" t="e">
        <f>VLOOKUP($M115,PercentFHGoalStats!$A$3:$AE$998,8,FALSE)</f>
        <v>#REF!</v>
      </c>
      <c r="D115" s="57" t="e">
        <f>VLOOKUP($M115,PercentFHGoalStats!$A$3:$AE$998,9,FALSE)</f>
        <v>#REF!</v>
      </c>
      <c r="E115" s="57" t="e">
        <f>VLOOKUP($M115,PercentFHGoalStats!$A$3:$AE$998,11,FALSE)</f>
        <v>#REF!</v>
      </c>
      <c r="F115" s="57" t="e">
        <f>VLOOKUP($M115,PercentFHGoalStats!$A$3:$AE$998,12,FALSE)</f>
        <v>#REF!</v>
      </c>
      <c r="G115" s="57" t="e">
        <f>VLOOKUP($M115,PercentFHGoalStats!$A$3:$AE$998,14,FALSE)</f>
        <v>#REF!</v>
      </c>
      <c r="H115" s="57" t="e">
        <f>VLOOKUP($M115,PercentFHGoalStats!$A$3:$AE$998,15,FALSE)</f>
        <v>#REF!</v>
      </c>
      <c r="I115" s="57" t="e">
        <f>VLOOKUP($M115,PercentFHGoalStats!$A$3:$AE$998,17,FALSE)</f>
        <v>#REF!</v>
      </c>
      <c r="J115" s="57" t="e">
        <f>VLOOKUP($M115,PercentFHGoalStats!$A$3:$AE$998,18,FALSE)</f>
        <v>#REF!</v>
      </c>
      <c r="K115" s="57" t="e">
        <f>VLOOKUP($M115,PercentFHGoalStats!$A$3:$AE$998,20,FALSE)</f>
        <v>#REF!</v>
      </c>
      <c r="L115" s="57" t="e">
        <f>VLOOKUP($M115,PercentFHGoalStats!$A$3:$AE$998,21,FALSE)</f>
        <v>#REF!</v>
      </c>
      <c r="M115" s="53" t="e">
        <f>Fixtures!#REF!</f>
        <v>#REF!</v>
      </c>
      <c r="N115" s="54" t="e">
        <f>Fixtures!#REF!</f>
        <v>#REF!</v>
      </c>
      <c r="O115" s="53" t="e">
        <f>Fixtures!#REF!</f>
        <v>#REF!</v>
      </c>
      <c r="P115" s="57" t="e">
        <f>VLOOKUP($O115,PercentFHGoalStats!$A$3:$AE$998,5,FALSE)</f>
        <v>#REF!</v>
      </c>
      <c r="Q115" s="57" t="e">
        <f>VLOOKUP($O115,PercentFHGoalStats!$A$3:$AE$998,7,FALSE)</f>
        <v>#REF!</v>
      </c>
      <c r="R115" s="57" t="e">
        <f>VLOOKUP($O115,PercentFHGoalStats!$A$3:$AE$998,8,FALSE)</f>
        <v>#REF!</v>
      </c>
      <c r="S115" s="57" t="e">
        <f>VLOOKUP($O115,PercentFHGoalStats!$A$3:$AE$998,10,FALSE)</f>
        <v>#REF!</v>
      </c>
      <c r="T115" s="57" t="e">
        <f>VLOOKUP($O115,PercentFHGoalStats!$A$3:$AE$998,11,FALSE)</f>
        <v>#REF!</v>
      </c>
      <c r="U115" s="57" t="e">
        <f>VLOOKUP($O115,PercentFHGoalStats!$A$3:$AE$998,13,FALSE)</f>
        <v>#REF!</v>
      </c>
      <c r="V115" s="57" t="e">
        <f>VLOOKUP($O115,PercentFHGoalStats!$A$3:$AE$998,14,FALSE)</f>
        <v>#REF!</v>
      </c>
      <c r="W115" s="57" t="e">
        <f>VLOOKUP($O115,PercentFHGoalStats!$A$3:$AE$998,16,FALSE)</f>
        <v>#REF!</v>
      </c>
      <c r="X115" s="57" t="e">
        <f>VLOOKUP($O115,PercentFHGoalStats!$A$3:$AE$998,17,FALSE)</f>
        <v>#REF!</v>
      </c>
      <c r="Y115" s="57" t="e">
        <f>VLOOKUP($O115,PercentFHGoalStats!$A$3:$AE$998,19,FALSE)</f>
        <v>#REF!</v>
      </c>
      <c r="Z115" s="57" t="e">
        <f>VLOOKUP($O115,PercentFHGoalStats!$A$3:$AE$998,20,FALSE)</f>
        <v>#REF!</v>
      </c>
      <c r="AA115" s="57" t="e">
        <f>VLOOKUP($O115,PercentFHGoalStats!$A$3:$AE$998,22,FALSE)</f>
        <v>#REF!</v>
      </c>
    </row>
    <row r="116" spans="1:27" ht="14.4" hidden="1" thickTop="1" x14ac:dyDescent="0.3">
      <c r="A116" s="57" t="e">
        <f>VLOOKUP($M116,PercentFHGoalStats!$A$3:$AE$998,5,FALSE)</f>
        <v>#REF!</v>
      </c>
      <c r="B116" s="57" t="e">
        <f>VLOOKUP($M116,PercentFHGoalStats!$A$3:$AE$998,6,FALSE)</f>
        <v>#REF!</v>
      </c>
      <c r="C116" s="57" t="e">
        <f>VLOOKUP($M116,PercentFHGoalStats!$A$3:$AE$998,8,FALSE)</f>
        <v>#REF!</v>
      </c>
      <c r="D116" s="57" t="e">
        <f>VLOOKUP($M116,PercentFHGoalStats!$A$3:$AE$998,9,FALSE)</f>
        <v>#REF!</v>
      </c>
      <c r="E116" s="57" t="e">
        <f>VLOOKUP($M116,PercentFHGoalStats!$A$3:$AE$998,11,FALSE)</f>
        <v>#REF!</v>
      </c>
      <c r="F116" s="57" t="e">
        <f>VLOOKUP($M116,PercentFHGoalStats!$A$3:$AE$998,12,FALSE)</f>
        <v>#REF!</v>
      </c>
      <c r="G116" s="57" t="e">
        <f>VLOOKUP($M116,PercentFHGoalStats!$A$3:$AE$998,14,FALSE)</f>
        <v>#REF!</v>
      </c>
      <c r="H116" s="57" t="e">
        <f>VLOOKUP($M116,PercentFHGoalStats!$A$3:$AE$998,15,FALSE)</f>
        <v>#REF!</v>
      </c>
      <c r="I116" s="57" t="e">
        <f>VLOOKUP($M116,PercentFHGoalStats!$A$3:$AE$998,17,FALSE)</f>
        <v>#REF!</v>
      </c>
      <c r="J116" s="57" t="e">
        <f>VLOOKUP($M116,PercentFHGoalStats!$A$3:$AE$998,18,FALSE)</f>
        <v>#REF!</v>
      </c>
      <c r="K116" s="57" t="e">
        <f>VLOOKUP($M116,PercentFHGoalStats!$A$3:$AE$998,20,FALSE)</f>
        <v>#REF!</v>
      </c>
      <c r="L116" s="57" t="e">
        <f>VLOOKUP($M116,PercentFHGoalStats!$A$3:$AE$998,21,FALSE)</f>
        <v>#REF!</v>
      </c>
      <c r="M116" s="53" t="e">
        <f>Fixtures!#REF!</f>
        <v>#REF!</v>
      </c>
      <c r="N116" s="54" t="e">
        <f>Fixtures!#REF!</f>
        <v>#REF!</v>
      </c>
      <c r="O116" s="53" t="e">
        <f>Fixtures!#REF!</f>
        <v>#REF!</v>
      </c>
      <c r="P116" s="57" t="e">
        <f>VLOOKUP($O116,PercentFHGoalStats!$A$3:$AE$998,5,FALSE)</f>
        <v>#REF!</v>
      </c>
      <c r="Q116" s="57" t="e">
        <f>VLOOKUP($O116,PercentFHGoalStats!$A$3:$AE$998,7,FALSE)</f>
        <v>#REF!</v>
      </c>
      <c r="R116" s="57" t="e">
        <f>VLOOKUP($O116,PercentFHGoalStats!$A$3:$AE$998,8,FALSE)</f>
        <v>#REF!</v>
      </c>
      <c r="S116" s="57" t="e">
        <f>VLOOKUP($O116,PercentFHGoalStats!$A$3:$AE$998,10,FALSE)</f>
        <v>#REF!</v>
      </c>
      <c r="T116" s="57" t="e">
        <f>VLOOKUP($O116,PercentFHGoalStats!$A$3:$AE$998,11,FALSE)</f>
        <v>#REF!</v>
      </c>
      <c r="U116" s="57" t="e">
        <f>VLOOKUP($O116,PercentFHGoalStats!$A$3:$AE$998,13,FALSE)</f>
        <v>#REF!</v>
      </c>
      <c r="V116" s="57" t="e">
        <f>VLOOKUP($O116,PercentFHGoalStats!$A$3:$AE$998,14,FALSE)</f>
        <v>#REF!</v>
      </c>
      <c r="W116" s="57" t="e">
        <f>VLOOKUP($O116,PercentFHGoalStats!$A$3:$AE$998,16,FALSE)</f>
        <v>#REF!</v>
      </c>
      <c r="X116" s="57" t="e">
        <f>VLOOKUP($O116,PercentFHGoalStats!$A$3:$AE$998,17,FALSE)</f>
        <v>#REF!</v>
      </c>
      <c r="Y116" s="57" t="e">
        <f>VLOOKUP($O116,PercentFHGoalStats!$A$3:$AE$998,19,FALSE)</f>
        <v>#REF!</v>
      </c>
      <c r="Z116" s="57" t="e">
        <f>VLOOKUP($O116,PercentFHGoalStats!$A$3:$AE$998,20,FALSE)</f>
        <v>#REF!</v>
      </c>
      <c r="AA116" s="57" t="e">
        <f>VLOOKUP($O116,PercentFHGoalStats!$A$3:$AE$998,22,FALSE)</f>
        <v>#REF!</v>
      </c>
    </row>
    <row r="117" spans="1:27" ht="14.4" hidden="1" thickTop="1" x14ac:dyDescent="0.3">
      <c r="A117" s="57" t="e">
        <f>VLOOKUP($M117,PercentFHGoalStats!$A$3:$AE$998,5,FALSE)</f>
        <v>#REF!</v>
      </c>
      <c r="B117" s="57" t="e">
        <f>VLOOKUP($M117,PercentFHGoalStats!$A$3:$AE$998,6,FALSE)</f>
        <v>#REF!</v>
      </c>
      <c r="C117" s="57" t="e">
        <f>VLOOKUP($M117,PercentFHGoalStats!$A$3:$AE$998,8,FALSE)</f>
        <v>#REF!</v>
      </c>
      <c r="D117" s="57" t="e">
        <f>VLOOKUP($M117,PercentFHGoalStats!$A$3:$AE$998,9,FALSE)</f>
        <v>#REF!</v>
      </c>
      <c r="E117" s="57" t="e">
        <f>VLOOKUP($M117,PercentFHGoalStats!$A$3:$AE$998,11,FALSE)</f>
        <v>#REF!</v>
      </c>
      <c r="F117" s="57" t="e">
        <f>VLOOKUP($M117,PercentFHGoalStats!$A$3:$AE$998,12,FALSE)</f>
        <v>#REF!</v>
      </c>
      <c r="G117" s="57" t="e">
        <f>VLOOKUP($M117,PercentFHGoalStats!$A$3:$AE$998,14,FALSE)</f>
        <v>#REF!</v>
      </c>
      <c r="H117" s="57" t="e">
        <f>VLOOKUP($M117,PercentFHGoalStats!$A$3:$AE$998,15,FALSE)</f>
        <v>#REF!</v>
      </c>
      <c r="I117" s="57" t="e">
        <f>VLOOKUP($M117,PercentFHGoalStats!$A$3:$AE$998,17,FALSE)</f>
        <v>#REF!</v>
      </c>
      <c r="J117" s="57" t="e">
        <f>VLOOKUP($M117,PercentFHGoalStats!$A$3:$AE$998,18,FALSE)</f>
        <v>#REF!</v>
      </c>
      <c r="K117" s="57" t="e">
        <f>VLOOKUP($M117,PercentFHGoalStats!$A$3:$AE$998,20,FALSE)</f>
        <v>#REF!</v>
      </c>
      <c r="L117" s="57" t="e">
        <f>VLOOKUP($M117,PercentFHGoalStats!$A$3:$AE$998,21,FALSE)</f>
        <v>#REF!</v>
      </c>
      <c r="M117" s="53" t="e">
        <f>Fixtures!#REF!</f>
        <v>#REF!</v>
      </c>
      <c r="N117" s="54" t="e">
        <f>Fixtures!#REF!</f>
        <v>#REF!</v>
      </c>
      <c r="O117" s="53" t="e">
        <f>Fixtures!#REF!</f>
        <v>#REF!</v>
      </c>
      <c r="P117" s="57" t="e">
        <f>VLOOKUP($O117,PercentFHGoalStats!$A$3:$AE$998,5,FALSE)</f>
        <v>#REF!</v>
      </c>
      <c r="Q117" s="57" t="e">
        <f>VLOOKUP($O117,PercentFHGoalStats!$A$3:$AE$998,7,FALSE)</f>
        <v>#REF!</v>
      </c>
      <c r="R117" s="57" t="e">
        <f>VLOOKUP($O117,PercentFHGoalStats!$A$3:$AE$998,8,FALSE)</f>
        <v>#REF!</v>
      </c>
      <c r="S117" s="57" t="e">
        <f>VLOOKUP($O117,PercentFHGoalStats!$A$3:$AE$998,10,FALSE)</f>
        <v>#REF!</v>
      </c>
      <c r="T117" s="57" t="e">
        <f>VLOOKUP($O117,PercentFHGoalStats!$A$3:$AE$998,11,FALSE)</f>
        <v>#REF!</v>
      </c>
      <c r="U117" s="57" t="e">
        <f>VLOOKUP($O117,PercentFHGoalStats!$A$3:$AE$998,13,FALSE)</f>
        <v>#REF!</v>
      </c>
      <c r="V117" s="57" t="e">
        <f>VLOOKUP($O117,PercentFHGoalStats!$A$3:$AE$998,14,FALSE)</f>
        <v>#REF!</v>
      </c>
      <c r="W117" s="57" t="e">
        <f>VLOOKUP($O117,PercentFHGoalStats!$A$3:$AE$998,16,FALSE)</f>
        <v>#REF!</v>
      </c>
      <c r="X117" s="57" t="e">
        <f>VLOOKUP($O117,PercentFHGoalStats!$A$3:$AE$998,17,FALSE)</f>
        <v>#REF!</v>
      </c>
      <c r="Y117" s="57" t="e">
        <f>VLOOKUP($O117,PercentFHGoalStats!$A$3:$AE$998,19,FALSE)</f>
        <v>#REF!</v>
      </c>
      <c r="Z117" s="57" t="e">
        <f>VLOOKUP($O117,PercentFHGoalStats!$A$3:$AE$998,20,FALSE)</f>
        <v>#REF!</v>
      </c>
      <c r="AA117" s="57" t="e">
        <f>VLOOKUP($O117,PercentFHGoalStats!$A$3:$AE$998,22,FALSE)</f>
        <v>#REF!</v>
      </c>
    </row>
    <row r="118" spans="1:27" ht="14.4" hidden="1" thickTop="1" x14ac:dyDescent="0.3">
      <c r="A118" s="57" t="e">
        <f>VLOOKUP($M118,PercentFHGoalStats!$A$3:$AE$998,5,FALSE)</f>
        <v>#REF!</v>
      </c>
      <c r="B118" s="57" t="e">
        <f>VLOOKUP($M118,PercentFHGoalStats!$A$3:$AE$998,6,FALSE)</f>
        <v>#REF!</v>
      </c>
      <c r="C118" s="57" t="e">
        <f>VLOOKUP($M118,PercentFHGoalStats!$A$3:$AE$998,8,FALSE)</f>
        <v>#REF!</v>
      </c>
      <c r="D118" s="57" t="e">
        <f>VLOOKUP($M118,PercentFHGoalStats!$A$3:$AE$998,9,FALSE)</f>
        <v>#REF!</v>
      </c>
      <c r="E118" s="57" t="e">
        <f>VLOOKUP($M118,PercentFHGoalStats!$A$3:$AE$998,11,FALSE)</f>
        <v>#REF!</v>
      </c>
      <c r="F118" s="57" t="e">
        <f>VLOOKUP($M118,PercentFHGoalStats!$A$3:$AE$998,12,FALSE)</f>
        <v>#REF!</v>
      </c>
      <c r="G118" s="57" t="e">
        <f>VLOOKUP($M118,PercentFHGoalStats!$A$3:$AE$998,14,FALSE)</f>
        <v>#REF!</v>
      </c>
      <c r="H118" s="57" t="e">
        <f>VLOOKUP($M118,PercentFHGoalStats!$A$3:$AE$998,15,FALSE)</f>
        <v>#REF!</v>
      </c>
      <c r="I118" s="57" t="e">
        <f>VLOOKUP($M118,PercentFHGoalStats!$A$3:$AE$998,17,FALSE)</f>
        <v>#REF!</v>
      </c>
      <c r="J118" s="57" t="e">
        <f>VLOOKUP($M118,PercentFHGoalStats!$A$3:$AE$998,18,FALSE)</f>
        <v>#REF!</v>
      </c>
      <c r="K118" s="57" t="e">
        <f>VLOOKUP($M118,PercentFHGoalStats!$A$3:$AE$998,20,FALSE)</f>
        <v>#REF!</v>
      </c>
      <c r="L118" s="57" t="e">
        <f>VLOOKUP($M118,PercentFHGoalStats!$A$3:$AE$998,21,FALSE)</f>
        <v>#REF!</v>
      </c>
      <c r="M118" s="53" t="e">
        <f>Fixtures!#REF!</f>
        <v>#REF!</v>
      </c>
      <c r="N118" s="54" t="e">
        <f>Fixtures!#REF!</f>
        <v>#REF!</v>
      </c>
      <c r="O118" s="53" t="e">
        <f>Fixtures!#REF!</f>
        <v>#REF!</v>
      </c>
      <c r="P118" s="57" t="e">
        <f>VLOOKUP($O118,PercentFHGoalStats!$A$3:$AE$998,5,FALSE)</f>
        <v>#REF!</v>
      </c>
      <c r="Q118" s="57" t="e">
        <f>VLOOKUP($O118,PercentFHGoalStats!$A$3:$AE$998,7,FALSE)</f>
        <v>#REF!</v>
      </c>
      <c r="R118" s="57" t="e">
        <f>VLOOKUP($O118,PercentFHGoalStats!$A$3:$AE$998,8,FALSE)</f>
        <v>#REF!</v>
      </c>
      <c r="S118" s="57" t="e">
        <f>VLOOKUP($O118,PercentFHGoalStats!$A$3:$AE$998,10,FALSE)</f>
        <v>#REF!</v>
      </c>
      <c r="T118" s="57" t="e">
        <f>VLOOKUP($O118,PercentFHGoalStats!$A$3:$AE$998,11,FALSE)</f>
        <v>#REF!</v>
      </c>
      <c r="U118" s="57" t="e">
        <f>VLOOKUP($O118,PercentFHGoalStats!$A$3:$AE$998,13,FALSE)</f>
        <v>#REF!</v>
      </c>
      <c r="V118" s="57" t="e">
        <f>VLOOKUP($O118,PercentFHGoalStats!$A$3:$AE$998,14,FALSE)</f>
        <v>#REF!</v>
      </c>
      <c r="W118" s="57" t="e">
        <f>VLOOKUP($O118,PercentFHGoalStats!$A$3:$AE$998,16,FALSE)</f>
        <v>#REF!</v>
      </c>
      <c r="X118" s="57" t="e">
        <f>VLOOKUP($O118,PercentFHGoalStats!$A$3:$AE$998,17,FALSE)</f>
        <v>#REF!</v>
      </c>
      <c r="Y118" s="57" t="e">
        <f>VLOOKUP($O118,PercentFHGoalStats!$A$3:$AE$998,19,FALSE)</f>
        <v>#REF!</v>
      </c>
      <c r="Z118" s="57" t="e">
        <f>VLOOKUP($O118,PercentFHGoalStats!$A$3:$AE$998,20,FALSE)</f>
        <v>#REF!</v>
      </c>
      <c r="AA118" s="57" t="e">
        <f>VLOOKUP($O118,PercentFHGoalStats!$A$3:$AE$998,22,FALSE)</f>
        <v>#REF!</v>
      </c>
    </row>
    <row r="119" spans="1:27" ht="14.4" hidden="1" thickTop="1" x14ac:dyDescent="0.3">
      <c r="A119" s="57" t="e">
        <f>VLOOKUP($M119,PercentFHGoalStats!$A$3:$AE$998,5,FALSE)</f>
        <v>#REF!</v>
      </c>
      <c r="B119" s="57" t="e">
        <f>VLOOKUP($M119,PercentFHGoalStats!$A$3:$AE$998,6,FALSE)</f>
        <v>#REF!</v>
      </c>
      <c r="C119" s="57" t="e">
        <f>VLOOKUP($M119,PercentFHGoalStats!$A$3:$AE$998,8,FALSE)</f>
        <v>#REF!</v>
      </c>
      <c r="D119" s="57" t="e">
        <f>VLOOKUP($M119,PercentFHGoalStats!$A$3:$AE$998,9,FALSE)</f>
        <v>#REF!</v>
      </c>
      <c r="E119" s="57" t="e">
        <f>VLOOKUP($M119,PercentFHGoalStats!$A$3:$AE$998,11,FALSE)</f>
        <v>#REF!</v>
      </c>
      <c r="F119" s="57" t="e">
        <f>VLOOKUP($M119,PercentFHGoalStats!$A$3:$AE$998,12,FALSE)</f>
        <v>#REF!</v>
      </c>
      <c r="G119" s="57" t="e">
        <f>VLOOKUP($M119,PercentFHGoalStats!$A$3:$AE$998,14,FALSE)</f>
        <v>#REF!</v>
      </c>
      <c r="H119" s="57" t="e">
        <f>VLOOKUP($M119,PercentFHGoalStats!$A$3:$AE$998,15,FALSE)</f>
        <v>#REF!</v>
      </c>
      <c r="I119" s="57" t="e">
        <f>VLOOKUP($M119,PercentFHGoalStats!$A$3:$AE$998,17,FALSE)</f>
        <v>#REF!</v>
      </c>
      <c r="J119" s="57" t="e">
        <f>VLOOKUP($M119,PercentFHGoalStats!$A$3:$AE$998,18,FALSE)</f>
        <v>#REF!</v>
      </c>
      <c r="K119" s="57" t="e">
        <f>VLOOKUP($M119,PercentFHGoalStats!$A$3:$AE$998,20,FALSE)</f>
        <v>#REF!</v>
      </c>
      <c r="L119" s="57" t="e">
        <f>VLOOKUP($M119,PercentFHGoalStats!$A$3:$AE$998,21,FALSE)</f>
        <v>#REF!</v>
      </c>
      <c r="M119" s="53" t="e">
        <f>Fixtures!#REF!</f>
        <v>#REF!</v>
      </c>
      <c r="N119" s="54" t="e">
        <f>Fixtures!#REF!</f>
        <v>#REF!</v>
      </c>
      <c r="O119" s="53" t="e">
        <f>Fixtures!#REF!</f>
        <v>#REF!</v>
      </c>
      <c r="P119" s="57" t="e">
        <f>VLOOKUP($O119,PercentFHGoalStats!$A$3:$AE$998,5,FALSE)</f>
        <v>#REF!</v>
      </c>
      <c r="Q119" s="57" t="e">
        <f>VLOOKUP($O119,PercentFHGoalStats!$A$3:$AE$998,7,FALSE)</f>
        <v>#REF!</v>
      </c>
      <c r="R119" s="57" t="e">
        <f>VLOOKUP($O119,PercentFHGoalStats!$A$3:$AE$998,8,FALSE)</f>
        <v>#REF!</v>
      </c>
      <c r="S119" s="57" t="e">
        <f>VLOOKUP($O119,PercentFHGoalStats!$A$3:$AE$998,10,FALSE)</f>
        <v>#REF!</v>
      </c>
      <c r="T119" s="57" t="e">
        <f>VLOOKUP($O119,PercentFHGoalStats!$A$3:$AE$998,11,FALSE)</f>
        <v>#REF!</v>
      </c>
      <c r="U119" s="57" t="e">
        <f>VLOOKUP($O119,PercentFHGoalStats!$A$3:$AE$998,13,FALSE)</f>
        <v>#REF!</v>
      </c>
      <c r="V119" s="57" t="e">
        <f>VLOOKUP($O119,PercentFHGoalStats!$A$3:$AE$998,14,FALSE)</f>
        <v>#REF!</v>
      </c>
      <c r="W119" s="57" t="e">
        <f>VLOOKUP($O119,PercentFHGoalStats!$A$3:$AE$998,16,FALSE)</f>
        <v>#REF!</v>
      </c>
      <c r="X119" s="57" t="e">
        <f>VLOOKUP($O119,PercentFHGoalStats!$A$3:$AE$998,17,FALSE)</f>
        <v>#REF!</v>
      </c>
      <c r="Y119" s="57" t="e">
        <f>VLOOKUP($O119,PercentFHGoalStats!$A$3:$AE$998,19,FALSE)</f>
        <v>#REF!</v>
      </c>
      <c r="Z119" s="57" t="e">
        <f>VLOOKUP($O119,PercentFHGoalStats!$A$3:$AE$998,20,FALSE)</f>
        <v>#REF!</v>
      </c>
      <c r="AA119" s="57" t="e">
        <f>VLOOKUP($O119,PercentFHGoalStats!$A$3:$AE$998,22,FALSE)</f>
        <v>#REF!</v>
      </c>
    </row>
    <row r="120" spans="1:27" ht="14.4" hidden="1" thickTop="1" x14ac:dyDescent="0.3">
      <c r="A120" s="57" t="e">
        <f>VLOOKUP($M120,PercentFHGoalStats!$A$3:$AE$998,5,FALSE)</f>
        <v>#REF!</v>
      </c>
      <c r="B120" s="57" t="e">
        <f>VLOOKUP($M120,PercentFHGoalStats!$A$3:$AE$998,6,FALSE)</f>
        <v>#REF!</v>
      </c>
      <c r="C120" s="57" t="e">
        <f>VLOOKUP($M120,PercentFHGoalStats!$A$3:$AE$998,8,FALSE)</f>
        <v>#REF!</v>
      </c>
      <c r="D120" s="57" t="e">
        <f>VLOOKUP($M120,PercentFHGoalStats!$A$3:$AE$998,9,FALSE)</f>
        <v>#REF!</v>
      </c>
      <c r="E120" s="57" t="e">
        <f>VLOOKUP($M120,PercentFHGoalStats!$A$3:$AE$998,11,FALSE)</f>
        <v>#REF!</v>
      </c>
      <c r="F120" s="57" t="e">
        <f>VLOOKUP($M120,PercentFHGoalStats!$A$3:$AE$998,12,FALSE)</f>
        <v>#REF!</v>
      </c>
      <c r="G120" s="57" t="e">
        <f>VLOOKUP($M120,PercentFHGoalStats!$A$3:$AE$998,14,FALSE)</f>
        <v>#REF!</v>
      </c>
      <c r="H120" s="57" t="e">
        <f>VLOOKUP($M120,PercentFHGoalStats!$A$3:$AE$998,15,FALSE)</f>
        <v>#REF!</v>
      </c>
      <c r="I120" s="57" t="e">
        <f>VLOOKUP($M120,PercentFHGoalStats!$A$3:$AE$998,17,FALSE)</f>
        <v>#REF!</v>
      </c>
      <c r="J120" s="57" t="e">
        <f>VLOOKUP($M120,PercentFHGoalStats!$A$3:$AE$998,18,FALSE)</f>
        <v>#REF!</v>
      </c>
      <c r="K120" s="57" t="e">
        <f>VLOOKUP($M120,PercentFHGoalStats!$A$3:$AE$998,20,FALSE)</f>
        <v>#REF!</v>
      </c>
      <c r="L120" s="57" t="e">
        <f>VLOOKUP($M120,PercentFHGoalStats!$A$3:$AE$998,21,FALSE)</f>
        <v>#REF!</v>
      </c>
      <c r="M120" s="53" t="e">
        <f>Fixtures!#REF!</f>
        <v>#REF!</v>
      </c>
      <c r="N120" s="54" t="e">
        <f>Fixtures!#REF!</f>
        <v>#REF!</v>
      </c>
      <c r="O120" s="53" t="e">
        <f>Fixtures!#REF!</f>
        <v>#REF!</v>
      </c>
      <c r="P120" s="57" t="e">
        <f>VLOOKUP($O120,PercentFHGoalStats!$A$3:$AE$998,5,FALSE)</f>
        <v>#REF!</v>
      </c>
      <c r="Q120" s="57" t="e">
        <f>VLOOKUP($O120,PercentFHGoalStats!$A$3:$AE$998,7,FALSE)</f>
        <v>#REF!</v>
      </c>
      <c r="R120" s="57" t="e">
        <f>VLOOKUP($O120,PercentFHGoalStats!$A$3:$AE$998,8,FALSE)</f>
        <v>#REF!</v>
      </c>
      <c r="S120" s="57" t="e">
        <f>VLOOKUP($O120,PercentFHGoalStats!$A$3:$AE$998,10,FALSE)</f>
        <v>#REF!</v>
      </c>
      <c r="T120" s="57" t="e">
        <f>VLOOKUP($O120,PercentFHGoalStats!$A$3:$AE$998,11,FALSE)</f>
        <v>#REF!</v>
      </c>
      <c r="U120" s="57" t="e">
        <f>VLOOKUP($O120,PercentFHGoalStats!$A$3:$AE$998,13,FALSE)</f>
        <v>#REF!</v>
      </c>
      <c r="V120" s="57" t="e">
        <f>VLOOKUP($O120,PercentFHGoalStats!$A$3:$AE$998,14,FALSE)</f>
        <v>#REF!</v>
      </c>
      <c r="W120" s="57" t="e">
        <f>VLOOKUP($O120,PercentFHGoalStats!$A$3:$AE$998,16,FALSE)</f>
        <v>#REF!</v>
      </c>
      <c r="X120" s="57" t="e">
        <f>VLOOKUP($O120,PercentFHGoalStats!$A$3:$AE$998,17,FALSE)</f>
        <v>#REF!</v>
      </c>
      <c r="Y120" s="57" t="e">
        <f>VLOOKUP($O120,PercentFHGoalStats!$A$3:$AE$998,19,FALSE)</f>
        <v>#REF!</v>
      </c>
      <c r="Z120" s="57" t="e">
        <f>VLOOKUP($O120,PercentFHGoalStats!$A$3:$AE$998,20,FALSE)</f>
        <v>#REF!</v>
      </c>
      <c r="AA120" s="57" t="e">
        <f>VLOOKUP($O120,PercentFHGoalStats!$A$3:$AE$998,22,FALSE)</f>
        <v>#REF!</v>
      </c>
    </row>
    <row r="121" spans="1:27" ht="14.4" hidden="1" thickTop="1" x14ac:dyDescent="0.3">
      <c r="A121" s="57" t="e">
        <f>VLOOKUP($M121,PercentFHGoalStats!$A$3:$AE$998,5,FALSE)</f>
        <v>#REF!</v>
      </c>
      <c r="B121" s="57" t="e">
        <f>VLOOKUP($M121,PercentFHGoalStats!$A$3:$AE$998,6,FALSE)</f>
        <v>#REF!</v>
      </c>
      <c r="C121" s="57" t="e">
        <f>VLOOKUP($M121,PercentFHGoalStats!$A$3:$AE$998,8,FALSE)</f>
        <v>#REF!</v>
      </c>
      <c r="D121" s="57" t="e">
        <f>VLOOKUP($M121,PercentFHGoalStats!$A$3:$AE$998,9,FALSE)</f>
        <v>#REF!</v>
      </c>
      <c r="E121" s="57" t="e">
        <f>VLOOKUP($M121,PercentFHGoalStats!$A$3:$AE$998,11,FALSE)</f>
        <v>#REF!</v>
      </c>
      <c r="F121" s="57" t="e">
        <f>VLOOKUP($M121,PercentFHGoalStats!$A$3:$AE$998,12,FALSE)</f>
        <v>#REF!</v>
      </c>
      <c r="G121" s="57" t="e">
        <f>VLOOKUP($M121,PercentFHGoalStats!$A$3:$AE$998,14,FALSE)</f>
        <v>#REF!</v>
      </c>
      <c r="H121" s="57" t="e">
        <f>VLOOKUP($M121,PercentFHGoalStats!$A$3:$AE$998,15,FALSE)</f>
        <v>#REF!</v>
      </c>
      <c r="I121" s="57" t="e">
        <f>VLOOKUP($M121,PercentFHGoalStats!$A$3:$AE$998,17,FALSE)</f>
        <v>#REF!</v>
      </c>
      <c r="J121" s="57" t="e">
        <f>VLOOKUP($M121,PercentFHGoalStats!$A$3:$AE$998,18,FALSE)</f>
        <v>#REF!</v>
      </c>
      <c r="K121" s="57" t="e">
        <f>VLOOKUP($M121,PercentFHGoalStats!$A$3:$AE$998,20,FALSE)</f>
        <v>#REF!</v>
      </c>
      <c r="L121" s="57" t="e">
        <f>VLOOKUP($M121,PercentFHGoalStats!$A$3:$AE$998,21,FALSE)</f>
        <v>#REF!</v>
      </c>
      <c r="M121" s="53" t="e">
        <f>Fixtures!#REF!</f>
        <v>#REF!</v>
      </c>
      <c r="N121" s="54" t="e">
        <f>Fixtures!#REF!</f>
        <v>#REF!</v>
      </c>
      <c r="O121" s="53" t="e">
        <f>Fixtures!#REF!</f>
        <v>#REF!</v>
      </c>
      <c r="P121" s="57" t="e">
        <f>VLOOKUP($O121,PercentFHGoalStats!$A$3:$AE$998,5,FALSE)</f>
        <v>#REF!</v>
      </c>
      <c r="Q121" s="57" t="e">
        <f>VLOOKUP($O121,PercentFHGoalStats!$A$3:$AE$998,7,FALSE)</f>
        <v>#REF!</v>
      </c>
      <c r="R121" s="57" t="e">
        <f>VLOOKUP($O121,PercentFHGoalStats!$A$3:$AE$998,8,FALSE)</f>
        <v>#REF!</v>
      </c>
      <c r="S121" s="57" t="e">
        <f>VLOOKUP($O121,PercentFHGoalStats!$A$3:$AE$998,10,FALSE)</f>
        <v>#REF!</v>
      </c>
      <c r="T121" s="57" t="e">
        <f>VLOOKUP($O121,PercentFHGoalStats!$A$3:$AE$998,11,FALSE)</f>
        <v>#REF!</v>
      </c>
      <c r="U121" s="57" t="e">
        <f>VLOOKUP($O121,PercentFHGoalStats!$A$3:$AE$998,13,FALSE)</f>
        <v>#REF!</v>
      </c>
      <c r="V121" s="57" t="e">
        <f>VLOOKUP($O121,PercentFHGoalStats!$A$3:$AE$998,14,FALSE)</f>
        <v>#REF!</v>
      </c>
      <c r="W121" s="57" t="e">
        <f>VLOOKUP($O121,PercentFHGoalStats!$A$3:$AE$998,16,FALSE)</f>
        <v>#REF!</v>
      </c>
      <c r="X121" s="57" t="e">
        <f>VLOOKUP($O121,PercentFHGoalStats!$A$3:$AE$998,17,FALSE)</f>
        <v>#REF!</v>
      </c>
      <c r="Y121" s="57" t="e">
        <f>VLOOKUP($O121,PercentFHGoalStats!$A$3:$AE$998,19,FALSE)</f>
        <v>#REF!</v>
      </c>
      <c r="Z121" s="57" t="e">
        <f>VLOOKUP($O121,PercentFHGoalStats!$A$3:$AE$998,20,FALSE)</f>
        <v>#REF!</v>
      </c>
      <c r="AA121" s="57" t="e">
        <f>VLOOKUP($O121,PercentFHGoalStats!$A$3:$AE$998,22,FALSE)</f>
        <v>#REF!</v>
      </c>
    </row>
    <row r="122" spans="1:27" ht="14.4" hidden="1" thickTop="1" x14ac:dyDescent="0.3">
      <c r="A122" s="57" t="e">
        <f>VLOOKUP($M122,PercentFHGoalStats!$A$3:$AE$998,5,FALSE)</f>
        <v>#REF!</v>
      </c>
      <c r="B122" s="57" t="e">
        <f>VLOOKUP($M122,PercentFHGoalStats!$A$3:$AE$998,6,FALSE)</f>
        <v>#REF!</v>
      </c>
      <c r="C122" s="57" t="e">
        <f>VLOOKUP($M122,PercentFHGoalStats!$A$3:$AE$998,8,FALSE)</f>
        <v>#REF!</v>
      </c>
      <c r="D122" s="57" t="e">
        <f>VLOOKUP($M122,PercentFHGoalStats!$A$3:$AE$998,9,FALSE)</f>
        <v>#REF!</v>
      </c>
      <c r="E122" s="57" t="e">
        <f>VLOOKUP($M122,PercentFHGoalStats!$A$3:$AE$998,11,FALSE)</f>
        <v>#REF!</v>
      </c>
      <c r="F122" s="57" t="e">
        <f>VLOOKUP($M122,PercentFHGoalStats!$A$3:$AE$998,12,FALSE)</f>
        <v>#REF!</v>
      </c>
      <c r="G122" s="57" t="e">
        <f>VLOOKUP($M122,PercentFHGoalStats!$A$3:$AE$998,14,FALSE)</f>
        <v>#REF!</v>
      </c>
      <c r="H122" s="57" t="e">
        <f>VLOOKUP($M122,PercentFHGoalStats!$A$3:$AE$998,15,FALSE)</f>
        <v>#REF!</v>
      </c>
      <c r="I122" s="57" t="e">
        <f>VLOOKUP($M122,PercentFHGoalStats!$A$3:$AE$998,17,FALSE)</f>
        <v>#REF!</v>
      </c>
      <c r="J122" s="57" t="e">
        <f>VLOOKUP($M122,PercentFHGoalStats!$A$3:$AE$998,18,FALSE)</f>
        <v>#REF!</v>
      </c>
      <c r="K122" s="57" t="e">
        <f>VLOOKUP($M122,PercentFHGoalStats!$A$3:$AE$998,20,FALSE)</f>
        <v>#REF!</v>
      </c>
      <c r="L122" s="57" t="e">
        <f>VLOOKUP($M122,PercentFHGoalStats!$A$3:$AE$998,21,FALSE)</f>
        <v>#REF!</v>
      </c>
      <c r="M122" s="53" t="e">
        <f>Fixtures!#REF!</f>
        <v>#REF!</v>
      </c>
      <c r="N122" s="54" t="e">
        <f>Fixtures!#REF!</f>
        <v>#REF!</v>
      </c>
      <c r="O122" s="53" t="e">
        <f>Fixtures!#REF!</f>
        <v>#REF!</v>
      </c>
      <c r="P122" s="57" t="e">
        <f>VLOOKUP($O122,PercentFHGoalStats!$A$3:$AE$998,5,FALSE)</f>
        <v>#REF!</v>
      </c>
      <c r="Q122" s="57" t="e">
        <f>VLOOKUP($O122,PercentFHGoalStats!$A$3:$AE$998,7,FALSE)</f>
        <v>#REF!</v>
      </c>
      <c r="R122" s="57" t="e">
        <f>VLOOKUP($O122,PercentFHGoalStats!$A$3:$AE$998,8,FALSE)</f>
        <v>#REF!</v>
      </c>
      <c r="S122" s="57" t="e">
        <f>VLOOKUP($O122,PercentFHGoalStats!$A$3:$AE$998,10,FALSE)</f>
        <v>#REF!</v>
      </c>
      <c r="T122" s="57" t="e">
        <f>VLOOKUP($O122,PercentFHGoalStats!$A$3:$AE$998,11,FALSE)</f>
        <v>#REF!</v>
      </c>
      <c r="U122" s="57" t="e">
        <f>VLOOKUP($O122,PercentFHGoalStats!$A$3:$AE$998,13,FALSE)</f>
        <v>#REF!</v>
      </c>
      <c r="V122" s="57" t="e">
        <f>VLOOKUP($O122,PercentFHGoalStats!$A$3:$AE$998,14,FALSE)</f>
        <v>#REF!</v>
      </c>
      <c r="W122" s="57" t="e">
        <f>VLOOKUP($O122,PercentFHGoalStats!$A$3:$AE$998,16,FALSE)</f>
        <v>#REF!</v>
      </c>
      <c r="X122" s="57" t="e">
        <f>VLOOKUP($O122,PercentFHGoalStats!$A$3:$AE$998,17,FALSE)</f>
        <v>#REF!</v>
      </c>
      <c r="Y122" s="57" t="e">
        <f>VLOOKUP($O122,PercentFHGoalStats!$A$3:$AE$998,19,FALSE)</f>
        <v>#REF!</v>
      </c>
      <c r="Z122" s="57" t="e">
        <f>VLOOKUP($O122,PercentFHGoalStats!$A$3:$AE$998,20,FALSE)</f>
        <v>#REF!</v>
      </c>
      <c r="AA122" s="57" t="e">
        <f>VLOOKUP($O122,PercentFHGoalStats!$A$3:$AE$998,22,FALSE)</f>
        <v>#REF!</v>
      </c>
    </row>
    <row r="123" spans="1:27" ht="14.4" hidden="1" thickTop="1" x14ac:dyDescent="0.3">
      <c r="A123" s="57" t="e">
        <f>VLOOKUP($M123,PercentFHGoalStats!$A$3:$AE$998,5,FALSE)</f>
        <v>#REF!</v>
      </c>
      <c r="B123" s="57" t="e">
        <f>VLOOKUP($M123,PercentFHGoalStats!$A$3:$AE$998,6,FALSE)</f>
        <v>#REF!</v>
      </c>
      <c r="C123" s="57" t="e">
        <f>VLOOKUP($M123,PercentFHGoalStats!$A$3:$AE$998,8,FALSE)</f>
        <v>#REF!</v>
      </c>
      <c r="D123" s="57" t="e">
        <f>VLOOKUP($M123,PercentFHGoalStats!$A$3:$AE$998,9,FALSE)</f>
        <v>#REF!</v>
      </c>
      <c r="E123" s="57" t="e">
        <f>VLOOKUP($M123,PercentFHGoalStats!$A$3:$AE$998,11,FALSE)</f>
        <v>#REF!</v>
      </c>
      <c r="F123" s="57" t="e">
        <f>VLOOKUP($M123,PercentFHGoalStats!$A$3:$AE$998,12,FALSE)</f>
        <v>#REF!</v>
      </c>
      <c r="G123" s="57" t="e">
        <f>VLOOKUP($M123,PercentFHGoalStats!$A$3:$AE$998,14,FALSE)</f>
        <v>#REF!</v>
      </c>
      <c r="H123" s="57" t="e">
        <f>VLOOKUP($M123,PercentFHGoalStats!$A$3:$AE$998,15,FALSE)</f>
        <v>#REF!</v>
      </c>
      <c r="I123" s="57" t="e">
        <f>VLOOKUP($M123,PercentFHGoalStats!$A$3:$AE$998,17,FALSE)</f>
        <v>#REF!</v>
      </c>
      <c r="J123" s="57" t="e">
        <f>VLOOKUP($M123,PercentFHGoalStats!$A$3:$AE$998,18,FALSE)</f>
        <v>#REF!</v>
      </c>
      <c r="K123" s="57" t="e">
        <f>VLOOKUP($M123,PercentFHGoalStats!$A$3:$AE$998,20,FALSE)</f>
        <v>#REF!</v>
      </c>
      <c r="L123" s="57" t="e">
        <f>VLOOKUP($M123,PercentFHGoalStats!$A$3:$AE$998,21,FALSE)</f>
        <v>#REF!</v>
      </c>
      <c r="M123" s="53" t="e">
        <f>Fixtures!#REF!</f>
        <v>#REF!</v>
      </c>
      <c r="N123" s="54" t="e">
        <f>Fixtures!#REF!</f>
        <v>#REF!</v>
      </c>
      <c r="O123" s="53" t="e">
        <f>Fixtures!#REF!</f>
        <v>#REF!</v>
      </c>
      <c r="P123" s="57" t="e">
        <f>VLOOKUP($O123,PercentFHGoalStats!$A$3:$AE$998,5,FALSE)</f>
        <v>#REF!</v>
      </c>
      <c r="Q123" s="57" t="e">
        <f>VLOOKUP($O123,PercentFHGoalStats!$A$3:$AE$998,7,FALSE)</f>
        <v>#REF!</v>
      </c>
      <c r="R123" s="57" t="e">
        <f>VLOOKUP($O123,PercentFHGoalStats!$A$3:$AE$998,8,FALSE)</f>
        <v>#REF!</v>
      </c>
      <c r="S123" s="57" t="e">
        <f>VLOOKUP($O123,PercentFHGoalStats!$A$3:$AE$998,10,FALSE)</f>
        <v>#REF!</v>
      </c>
      <c r="T123" s="57" t="e">
        <f>VLOOKUP($O123,PercentFHGoalStats!$A$3:$AE$998,11,FALSE)</f>
        <v>#REF!</v>
      </c>
      <c r="U123" s="57" t="e">
        <f>VLOOKUP($O123,PercentFHGoalStats!$A$3:$AE$998,13,FALSE)</f>
        <v>#REF!</v>
      </c>
      <c r="V123" s="57" t="e">
        <f>VLOOKUP($O123,PercentFHGoalStats!$A$3:$AE$998,14,FALSE)</f>
        <v>#REF!</v>
      </c>
      <c r="W123" s="57" t="e">
        <f>VLOOKUP($O123,PercentFHGoalStats!$A$3:$AE$998,16,FALSE)</f>
        <v>#REF!</v>
      </c>
      <c r="X123" s="57" t="e">
        <f>VLOOKUP($O123,PercentFHGoalStats!$A$3:$AE$998,17,FALSE)</f>
        <v>#REF!</v>
      </c>
      <c r="Y123" s="57" t="e">
        <f>VLOOKUP($O123,PercentFHGoalStats!$A$3:$AE$998,19,FALSE)</f>
        <v>#REF!</v>
      </c>
      <c r="Z123" s="57" t="e">
        <f>VLOOKUP($O123,PercentFHGoalStats!$A$3:$AE$998,20,FALSE)</f>
        <v>#REF!</v>
      </c>
      <c r="AA123" s="57" t="e">
        <f>VLOOKUP($O123,PercentFHGoalStats!$A$3:$AE$998,22,FALSE)</f>
        <v>#REF!</v>
      </c>
    </row>
    <row r="124" spans="1:27" ht="14.4" hidden="1" thickTop="1" x14ac:dyDescent="0.3">
      <c r="A124" s="57" t="e">
        <f>VLOOKUP($M124,PercentFHGoalStats!$A$3:$AE$998,5,FALSE)</f>
        <v>#REF!</v>
      </c>
      <c r="B124" s="57" t="e">
        <f>VLOOKUP($M124,PercentFHGoalStats!$A$3:$AE$998,6,FALSE)</f>
        <v>#REF!</v>
      </c>
      <c r="C124" s="57" t="e">
        <f>VLOOKUP($M124,PercentFHGoalStats!$A$3:$AE$998,8,FALSE)</f>
        <v>#REF!</v>
      </c>
      <c r="D124" s="57" t="e">
        <f>VLOOKUP($M124,PercentFHGoalStats!$A$3:$AE$998,9,FALSE)</f>
        <v>#REF!</v>
      </c>
      <c r="E124" s="57" t="e">
        <f>VLOOKUP($M124,PercentFHGoalStats!$A$3:$AE$998,11,FALSE)</f>
        <v>#REF!</v>
      </c>
      <c r="F124" s="57" t="e">
        <f>VLOOKUP($M124,PercentFHGoalStats!$A$3:$AE$998,12,FALSE)</f>
        <v>#REF!</v>
      </c>
      <c r="G124" s="57" t="e">
        <f>VLOOKUP($M124,PercentFHGoalStats!$A$3:$AE$998,14,FALSE)</f>
        <v>#REF!</v>
      </c>
      <c r="H124" s="57" t="e">
        <f>VLOOKUP($M124,PercentFHGoalStats!$A$3:$AE$998,15,FALSE)</f>
        <v>#REF!</v>
      </c>
      <c r="I124" s="57" t="e">
        <f>VLOOKUP($M124,PercentFHGoalStats!$A$3:$AE$998,17,FALSE)</f>
        <v>#REF!</v>
      </c>
      <c r="J124" s="57" t="e">
        <f>VLOOKUP($M124,PercentFHGoalStats!$A$3:$AE$998,18,FALSE)</f>
        <v>#REF!</v>
      </c>
      <c r="K124" s="57" t="e">
        <f>VLOOKUP($M124,PercentFHGoalStats!$A$3:$AE$998,20,FALSE)</f>
        <v>#REF!</v>
      </c>
      <c r="L124" s="57" t="e">
        <f>VLOOKUP($M124,PercentFHGoalStats!$A$3:$AE$998,21,FALSE)</f>
        <v>#REF!</v>
      </c>
      <c r="M124" s="53" t="e">
        <f>Fixtures!#REF!</f>
        <v>#REF!</v>
      </c>
      <c r="N124" s="54" t="e">
        <f>Fixtures!#REF!</f>
        <v>#REF!</v>
      </c>
      <c r="O124" s="53" t="e">
        <f>Fixtures!#REF!</f>
        <v>#REF!</v>
      </c>
      <c r="P124" s="57" t="e">
        <f>VLOOKUP($O124,PercentFHGoalStats!$A$3:$AE$998,5,FALSE)</f>
        <v>#REF!</v>
      </c>
      <c r="Q124" s="57" t="e">
        <f>VLOOKUP($O124,PercentFHGoalStats!$A$3:$AE$998,7,FALSE)</f>
        <v>#REF!</v>
      </c>
      <c r="R124" s="57" t="e">
        <f>VLOOKUP($O124,PercentFHGoalStats!$A$3:$AE$998,8,FALSE)</f>
        <v>#REF!</v>
      </c>
      <c r="S124" s="57" t="e">
        <f>VLOOKUP($O124,PercentFHGoalStats!$A$3:$AE$998,10,FALSE)</f>
        <v>#REF!</v>
      </c>
      <c r="T124" s="57" t="e">
        <f>VLOOKUP($O124,PercentFHGoalStats!$A$3:$AE$998,11,FALSE)</f>
        <v>#REF!</v>
      </c>
      <c r="U124" s="57" t="e">
        <f>VLOOKUP($O124,PercentFHGoalStats!$A$3:$AE$998,13,FALSE)</f>
        <v>#REF!</v>
      </c>
      <c r="V124" s="57" t="e">
        <f>VLOOKUP($O124,PercentFHGoalStats!$A$3:$AE$998,14,FALSE)</f>
        <v>#REF!</v>
      </c>
      <c r="W124" s="57" t="e">
        <f>VLOOKUP($O124,PercentFHGoalStats!$A$3:$AE$998,16,FALSE)</f>
        <v>#REF!</v>
      </c>
      <c r="X124" s="57" t="e">
        <f>VLOOKUP($O124,PercentFHGoalStats!$A$3:$AE$998,17,FALSE)</f>
        <v>#REF!</v>
      </c>
      <c r="Y124" s="57" t="e">
        <f>VLOOKUP($O124,PercentFHGoalStats!$A$3:$AE$998,19,FALSE)</f>
        <v>#REF!</v>
      </c>
      <c r="Z124" s="57" t="e">
        <f>VLOOKUP($O124,PercentFHGoalStats!$A$3:$AE$998,20,FALSE)</f>
        <v>#REF!</v>
      </c>
      <c r="AA124" s="57" t="e">
        <f>VLOOKUP($O124,PercentFHGoalStats!$A$3:$AE$998,22,FALSE)</f>
        <v>#REF!</v>
      </c>
    </row>
    <row r="125" spans="1:27" ht="14.4" hidden="1" thickTop="1" x14ac:dyDescent="0.3">
      <c r="A125" s="57" t="e">
        <f>VLOOKUP($M125,PercentFHGoalStats!$A$3:$AE$998,5,FALSE)</f>
        <v>#REF!</v>
      </c>
      <c r="B125" s="57" t="e">
        <f>VLOOKUP($M125,PercentFHGoalStats!$A$3:$AE$998,6,FALSE)</f>
        <v>#REF!</v>
      </c>
      <c r="C125" s="57" t="e">
        <f>VLOOKUP($M125,PercentFHGoalStats!$A$3:$AE$998,8,FALSE)</f>
        <v>#REF!</v>
      </c>
      <c r="D125" s="57" t="e">
        <f>VLOOKUP($M125,PercentFHGoalStats!$A$3:$AE$998,9,FALSE)</f>
        <v>#REF!</v>
      </c>
      <c r="E125" s="57" t="e">
        <f>VLOOKUP($M125,PercentFHGoalStats!$A$3:$AE$998,11,FALSE)</f>
        <v>#REF!</v>
      </c>
      <c r="F125" s="57" t="e">
        <f>VLOOKUP($M125,PercentFHGoalStats!$A$3:$AE$998,12,FALSE)</f>
        <v>#REF!</v>
      </c>
      <c r="G125" s="57" t="e">
        <f>VLOOKUP($M125,PercentFHGoalStats!$A$3:$AE$998,14,FALSE)</f>
        <v>#REF!</v>
      </c>
      <c r="H125" s="57" t="e">
        <f>VLOOKUP($M125,PercentFHGoalStats!$A$3:$AE$998,15,FALSE)</f>
        <v>#REF!</v>
      </c>
      <c r="I125" s="57" t="e">
        <f>VLOOKUP($M125,PercentFHGoalStats!$A$3:$AE$998,17,FALSE)</f>
        <v>#REF!</v>
      </c>
      <c r="J125" s="57" t="e">
        <f>VLOOKUP($M125,PercentFHGoalStats!$A$3:$AE$998,18,FALSE)</f>
        <v>#REF!</v>
      </c>
      <c r="K125" s="57" t="e">
        <f>VLOOKUP($M125,PercentFHGoalStats!$A$3:$AE$998,20,FALSE)</f>
        <v>#REF!</v>
      </c>
      <c r="L125" s="57" t="e">
        <f>VLOOKUP($M125,PercentFHGoalStats!$A$3:$AE$998,21,FALSE)</f>
        <v>#REF!</v>
      </c>
      <c r="M125" s="53" t="e">
        <f>Fixtures!#REF!</f>
        <v>#REF!</v>
      </c>
      <c r="N125" s="54" t="e">
        <f>Fixtures!#REF!</f>
        <v>#REF!</v>
      </c>
      <c r="O125" s="53" t="e">
        <f>Fixtures!#REF!</f>
        <v>#REF!</v>
      </c>
      <c r="P125" s="57" t="e">
        <f>VLOOKUP($O125,PercentFHGoalStats!$A$3:$AE$998,5,FALSE)</f>
        <v>#REF!</v>
      </c>
      <c r="Q125" s="57" t="e">
        <f>VLOOKUP($O125,PercentFHGoalStats!$A$3:$AE$998,7,FALSE)</f>
        <v>#REF!</v>
      </c>
      <c r="R125" s="57" t="e">
        <f>VLOOKUP($O125,PercentFHGoalStats!$A$3:$AE$998,8,FALSE)</f>
        <v>#REF!</v>
      </c>
      <c r="S125" s="57" t="e">
        <f>VLOOKUP($O125,PercentFHGoalStats!$A$3:$AE$998,10,FALSE)</f>
        <v>#REF!</v>
      </c>
      <c r="T125" s="57" t="e">
        <f>VLOOKUP($O125,PercentFHGoalStats!$A$3:$AE$998,11,FALSE)</f>
        <v>#REF!</v>
      </c>
      <c r="U125" s="57" t="e">
        <f>VLOOKUP($O125,PercentFHGoalStats!$A$3:$AE$998,13,FALSE)</f>
        <v>#REF!</v>
      </c>
      <c r="V125" s="57" t="e">
        <f>VLOOKUP($O125,PercentFHGoalStats!$A$3:$AE$998,14,FALSE)</f>
        <v>#REF!</v>
      </c>
      <c r="W125" s="57" t="e">
        <f>VLOOKUP($O125,PercentFHGoalStats!$A$3:$AE$998,16,FALSE)</f>
        <v>#REF!</v>
      </c>
      <c r="X125" s="57" t="e">
        <f>VLOOKUP($O125,PercentFHGoalStats!$A$3:$AE$998,17,FALSE)</f>
        <v>#REF!</v>
      </c>
      <c r="Y125" s="57" t="e">
        <f>VLOOKUP($O125,PercentFHGoalStats!$A$3:$AE$998,19,FALSE)</f>
        <v>#REF!</v>
      </c>
      <c r="Z125" s="57" t="e">
        <f>VLOOKUP($O125,PercentFHGoalStats!$A$3:$AE$998,20,FALSE)</f>
        <v>#REF!</v>
      </c>
      <c r="AA125" s="57" t="e">
        <f>VLOOKUP($O125,PercentFHGoalStats!$A$3:$AE$998,22,FALSE)</f>
        <v>#REF!</v>
      </c>
    </row>
    <row r="126" spans="1:27" ht="14.4" hidden="1" thickTop="1" x14ac:dyDescent="0.3">
      <c r="A126" s="57" t="e">
        <f>VLOOKUP($M126,PercentFHGoalStats!$A$3:$AE$998,5,FALSE)</f>
        <v>#REF!</v>
      </c>
      <c r="B126" s="57" t="e">
        <f>VLOOKUP($M126,PercentFHGoalStats!$A$3:$AE$998,6,FALSE)</f>
        <v>#REF!</v>
      </c>
      <c r="C126" s="57" t="e">
        <f>VLOOKUP($M126,PercentFHGoalStats!$A$3:$AE$998,8,FALSE)</f>
        <v>#REF!</v>
      </c>
      <c r="D126" s="57" t="e">
        <f>VLOOKUP($M126,PercentFHGoalStats!$A$3:$AE$998,9,FALSE)</f>
        <v>#REF!</v>
      </c>
      <c r="E126" s="57" t="e">
        <f>VLOOKUP($M126,PercentFHGoalStats!$A$3:$AE$998,11,FALSE)</f>
        <v>#REF!</v>
      </c>
      <c r="F126" s="57" t="e">
        <f>VLOOKUP($M126,PercentFHGoalStats!$A$3:$AE$998,12,FALSE)</f>
        <v>#REF!</v>
      </c>
      <c r="G126" s="57" t="e">
        <f>VLOOKUP($M126,PercentFHGoalStats!$A$3:$AE$998,14,FALSE)</f>
        <v>#REF!</v>
      </c>
      <c r="H126" s="57" t="e">
        <f>VLOOKUP($M126,PercentFHGoalStats!$A$3:$AE$998,15,FALSE)</f>
        <v>#REF!</v>
      </c>
      <c r="I126" s="57" t="e">
        <f>VLOOKUP($M126,PercentFHGoalStats!$A$3:$AE$998,17,FALSE)</f>
        <v>#REF!</v>
      </c>
      <c r="J126" s="57" t="e">
        <f>VLOOKUP($M126,PercentFHGoalStats!$A$3:$AE$998,18,FALSE)</f>
        <v>#REF!</v>
      </c>
      <c r="K126" s="57" t="e">
        <f>VLOOKUP($M126,PercentFHGoalStats!$A$3:$AE$998,20,FALSE)</f>
        <v>#REF!</v>
      </c>
      <c r="L126" s="57" t="e">
        <f>VLOOKUP($M126,PercentFHGoalStats!$A$3:$AE$998,21,FALSE)</f>
        <v>#REF!</v>
      </c>
      <c r="M126" s="53" t="e">
        <f>Fixtures!#REF!</f>
        <v>#REF!</v>
      </c>
      <c r="N126" s="54" t="e">
        <f>Fixtures!#REF!</f>
        <v>#REF!</v>
      </c>
      <c r="O126" s="53" t="e">
        <f>Fixtures!#REF!</f>
        <v>#REF!</v>
      </c>
      <c r="P126" s="57" t="e">
        <f>VLOOKUP($O126,PercentFHGoalStats!$A$3:$AE$998,5,FALSE)</f>
        <v>#REF!</v>
      </c>
      <c r="Q126" s="57" t="e">
        <f>VLOOKUP($O126,PercentFHGoalStats!$A$3:$AE$998,7,FALSE)</f>
        <v>#REF!</v>
      </c>
      <c r="R126" s="57" t="e">
        <f>VLOOKUP($O126,PercentFHGoalStats!$A$3:$AE$998,8,FALSE)</f>
        <v>#REF!</v>
      </c>
      <c r="S126" s="57" t="e">
        <f>VLOOKUP($O126,PercentFHGoalStats!$A$3:$AE$998,10,FALSE)</f>
        <v>#REF!</v>
      </c>
      <c r="T126" s="57" t="e">
        <f>VLOOKUP($O126,PercentFHGoalStats!$A$3:$AE$998,11,FALSE)</f>
        <v>#REF!</v>
      </c>
      <c r="U126" s="57" t="e">
        <f>VLOOKUP($O126,PercentFHGoalStats!$A$3:$AE$998,13,FALSE)</f>
        <v>#REF!</v>
      </c>
      <c r="V126" s="57" t="e">
        <f>VLOOKUP($O126,PercentFHGoalStats!$A$3:$AE$998,14,FALSE)</f>
        <v>#REF!</v>
      </c>
      <c r="W126" s="57" t="e">
        <f>VLOOKUP($O126,PercentFHGoalStats!$A$3:$AE$998,16,FALSE)</f>
        <v>#REF!</v>
      </c>
      <c r="X126" s="57" t="e">
        <f>VLOOKUP($O126,PercentFHGoalStats!$A$3:$AE$998,17,FALSE)</f>
        <v>#REF!</v>
      </c>
      <c r="Y126" s="57" t="e">
        <f>VLOOKUP($O126,PercentFHGoalStats!$A$3:$AE$998,19,FALSE)</f>
        <v>#REF!</v>
      </c>
      <c r="Z126" s="57" t="e">
        <f>VLOOKUP($O126,PercentFHGoalStats!$A$3:$AE$998,20,FALSE)</f>
        <v>#REF!</v>
      </c>
      <c r="AA126" s="57" t="e">
        <f>VLOOKUP($O126,PercentFHGoalStats!$A$3:$AE$998,22,FALSE)</f>
        <v>#REF!</v>
      </c>
    </row>
    <row r="127" spans="1:27" ht="14.4" hidden="1" thickTop="1" x14ac:dyDescent="0.3">
      <c r="A127" s="57" t="e">
        <f>VLOOKUP($M127,PercentFHGoalStats!$A$3:$AE$998,5,FALSE)</f>
        <v>#REF!</v>
      </c>
      <c r="B127" s="57" t="e">
        <f>VLOOKUP($M127,PercentFHGoalStats!$A$3:$AE$998,6,FALSE)</f>
        <v>#REF!</v>
      </c>
      <c r="C127" s="57" t="e">
        <f>VLOOKUP($M127,PercentFHGoalStats!$A$3:$AE$998,8,FALSE)</f>
        <v>#REF!</v>
      </c>
      <c r="D127" s="57" t="e">
        <f>VLOOKUP($M127,PercentFHGoalStats!$A$3:$AE$998,9,FALSE)</f>
        <v>#REF!</v>
      </c>
      <c r="E127" s="57" t="e">
        <f>VLOOKUP($M127,PercentFHGoalStats!$A$3:$AE$998,11,FALSE)</f>
        <v>#REF!</v>
      </c>
      <c r="F127" s="57" t="e">
        <f>VLOOKUP($M127,PercentFHGoalStats!$A$3:$AE$998,12,FALSE)</f>
        <v>#REF!</v>
      </c>
      <c r="G127" s="57" t="e">
        <f>VLOOKUP($M127,PercentFHGoalStats!$A$3:$AE$998,14,FALSE)</f>
        <v>#REF!</v>
      </c>
      <c r="H127" s="57" t="e">
        <f>VLOOKUP($M127,PercentFHGoalStats!$A$3:$AE$998,15,FALSE)</f>
        <v>#REF!</v>
      </c>
      <c r="I127" s="57" t="e">
        <f>VLOOKUP($M127,PercentFHGoalStats!$A$3:$AE$998,17,FALSE)</f>
        <v>#REF!</v>
      </c>
      <c r="J127" s="57" t="e">
        <f>VLOOKUP($M127,PercentFHGoalStats!$A$3:$AE$998,18,FALSE)</f>
        <v>#REF!</v>
      </c>
      <c r="K127" s="57" t="e">
        <f>VLOOKUP($M127,PercentFHGoalStats!$A$3:$AE$998,20,FALSE)</f>
        <v>#REF!</v>
      </c>
      <c r="L127" s="57" t="e">
        <f>VLOOKUP($M127,PercentFHGoalStats!$A$3:$AE$998,21,FALSE)</f>
        <v>#REF!</v>
      </c>
      <c r="M127" s="53" t="e">
        <f>Fixtures!#REF!</f>
        <v>#REF!</v>
      </c>
      <c r="N127" s="54" t="e">
        <f>Fixtures!#REF!</f>
        <v>#REF!</v>
      </c>
      <c r="O127" s="53" t="e">
        <f>Fixtures!#REF!</f>
        <v>#REF!</v>
      </c>
      <c r="P127" s="57" t="e">
        <f>VLOOKUP($O127,PercentFHGoalStats!$A$3:$AE$998,5,FALSE)</f>
        <v>#REF!</v>
      </c>
      <c r="Q127" s="57" t="e">
        <f>VLOOKUP($O127,PercentFHGoalStats!$A$3:$AE$998,7,FALSE)</f>
        <v>#REF!</v>
      </c>
      <c r="R127" s="57" t="e">
        <f>VLOOKUP($O127,PercentFHGoalStats!$A$3:$AE$998,8,FALSE)</f>
        <v>#REF!</v>
      </c>
      <c r="S127" s="57" t="e">
        <f>VLOOKUP($O127,PercentFHGoalStats!$A$3:$AE$998,10,FALSE)</f>
        <v>#REF!</v>
      </c>
      <c r="T127" s="57" t="e">
        <f>VLOOKUP($O127,PercentFHGoalStats!$A$3:$AE$998,11,FALSE)</f>
        <v>#REF!</v>
      </c>
      <c r="U127" s="57" t="e">
        <f>VLOOKUP($O127,PercentFHGoalStats!$A$3:$AE$998,13,FALSE)</f>
        <v>#REF!</v>
      </c>
      <c r="V127" s="57" t="e">
        <f>VLOOKUP($O127,PercentFHGoalStats!$A$3:$AE$998,14,FALSE)</f>
        <v>#REF!</v>
      </c>
      <c r="W127" s="57" t="e">
        <f>VLOOKUP($O127,PercentFHGoalStats!$A$3:$AE$998,16,FALSE)</f>
        <v>#REF!</v>
      </c>
      <c r="X127" s="57" t="e">
        <f>VLOOKUP($O127,PercentFHGoalStats!$A$3:$AE$998,17,FALSE)</f>
        <v>#REF!</v>
      </c>
      <c r="Y127" s="57" t="e">
        <f>VLOOKUP($O127,PercentFHGoalStats!$A$3:$AE$998,19,FALSE)</f>
        <v>#REF!</v>
      </c>
      <c r="Z127" s="57" t="e">
        <f>VLOOKUP($O127,PercentFHGoalStats!$A$3:$AE$998,20,FALSE)</f>
        <v>#REF!</v>
      </c>
      <c r="AA127" s="57" t="e">
        <f>VLOOKUP($O127,PercentFHGoalStats!$A$3:$AE$998,22,FALSE)</f>
        <v>#REF!</v>
      </c>
    </row>
    <row r="128" spans="1:27" ht="14.4" hidden="1" thickTop="1" x14ac:dyDescent="0.3">
      <c r="A128" s="57" t="e">
        <f>VLOOKUP($M128,PercentFHGoalStats!$A$3:$AE$998,5,FALSE)</f>
        <v>#REF!</v>
      </c>
      <c r="B128" s="57" t="e">
        <f>VLOOKUP($M128,PercentFHGoalStats!$A$3:$AE$998,6,FALSE)</f>
        <v>#REF!</v>
      </c>
      <c r="C128" s="57" t="e">
        <f>VLOOKUP($M128,PercentFHGoalStats!$A$3:$AE$998,8,FALSE)</f>
        <v>#REF!</v>
      </c>
      <c r="D128" s="57" t="e">
        <f>VLOOKUP($M128,PercentFHGoalStats!$A$3:$AE$998,9,FALSE)</f>
        <v>#REF!</v>
      </c>
      <c r="E128" s="57" t="e">
        <f>VLOOKUP($M128,PercentFHGoalStats!$A$3:$AE$998,11,FALSE)</f>
        <v>#REF!</v>
      </c>
      <c r="F128" s="57" t="e">
        <f>VLOOKUP($M128,PercentFHGoalStats!$A$3:$AE$998,12,FALSE)</f>
        <v>#REF!</v>
      </c>
      <c r="G128" s="57" t="e">
        <f>VLOOKUP($M128,PercentFHGoalStats!$A$3:$AE$998,14,FALSE)</f>
        <v>#REF!</v>
      </c>
      <c r="H128" s="57" t="e">
        <f>VLOOKUP($M128,PercentFHGoalStats!$A$3:$AE$998,15,FALSE)</f>
        <v>#REF!</v>
      </c>
      <c r="I128" s="57" t="e">
        <f>VLOOKUP($M128,PercentFHGoalStats!$A$3:$AE$998,17,FALSE)</f>
        <v>#REF!</v>
      </c>
      <c r="J128" s="57" t="e">
        <f>VLOOKUP($M128,PercentFHGoalStats!$A$3:$AE$998,18,FALSE)</f>
        <v>#REF!</v>
      </c>
      <c r="K128" s="57" t="e">
        <f>VLOOKUP($M128,PercentFHGoalStats!$A$3:$AE$998,20,FALSE)</f>
        <v>#REF!</v>
      </c>
      <c r="L128" s="57" t="e">
        <f>VLOOKUP($M128,PercentFHGoalStats!$A$3:$AE$998,21,FALSE)</f>
        <v>#REF!</v>
      </c>
      <c r="M128" s="53" t="e">
        <f>Fixtures!#REF!</f>
        <v>#REF!</v>
      </c>
      <c r="N128" s="54" t="e">
        <f>Fixtures!#REF!</f>
        <v>#REF!</v>
      </c>
      <c r="O128" s="53" t="e">
        <f>Fixtures!#REF!</f>
        <v>#REF!</v>
      </c>
      <c r="P128" s="57" t="e">
        <f>VLOOKUP($O128,PercentFHGoalStats!$A$3:$AE$998,5,FALSE)</f>
        <v>#REF!</v>
      </c>
      <c r="Q128" s="57" t="e">
        <f>VLOOKUP($O128,PercentFHGoalStats!$A$3:$AE$998,7,FALSE)</f>
        <v>#REF!</v>
      </c>
      <c r="R128" s="57" t="e">
        <f>VLOOKUP($O128,PercentFHGoalStats!$A$3:$AE$998,8,FALSE)</f>
        <v>#REF!</v>
      </c>
      <c r="S128" s="57" t="e">
        <f>VLOOKUP($O128,PercentFHGoalStats!$A$3:$AE$998,10,FALSE)</f>
        <v>#REF!</v>
      </c>
      <c r="T128" s="57" t="e">
        <f>VLOOKUP($O128,PercentFHGoalStats!$A$3:$AE$998,11,FALSE)</f>
        <v>#REF!</v>
      </c>
      <c r="U128" s="57" t="e">
        <f>VLOOKUP($O128,PercentFHGoalStats!$A$3:$AE$998,13,FALSE)</f>
        <v>#REF!</v>
      </c>
      <c r="V128" s="57" t="e">
        <f>VLOOKUP($O128,PercentFHGoalStats!$A$3:$AE$998,14,FALSE)</f>
        <v>#REF!</v>
      </c>
      <c r="W128" s="57" t="e">
        <f>VLOOKUP($O128,PercentFHGoalStats!$A$3:$AE$998,16,FALSE)</f>
        <v>#REF!</v>
      </c>
      <c r="X128" s="57" t="e">
        <f>VLOOKUP($O128,PercentFHGoalStats!$A$3:$AE$998,17,FALSE)</f>
        <v>#REF!</v>
      </c>
      <c r="Y128" s="57" t="e">
        <f>VLOOKUP($O128,PercentFHGoalStats!$A$3:$AE$998,19,FALSE)</f>
        <v>#REF!</v>
      </c>
      <c r="Z128" s="57" t="e">
        <f>VLOOKUP($O128,PercentFHGoalStats!$A$3:$AE$998,20,FALSE)</f>
        <v>#REF!</v>
      </c>
      <c r="AA128" s="57" t="e">
        <f>VLOOKUP($O128,PercentFHGoalStats!$A$3:$AE$998,22,FALSE)</f>
        <v>#REF!</v>
      </c>
    </row>
    <row r="129" spans="1:27" ht="14.4" hidden="1" thickTop="1" x14ac:dyDescent="0.3">
      <c r="A129" s="57" t="e">
        <f>VLOOKUP($M129,PercentFHGoalStats!$A$3:$AE$998,5,FALSE)</f>
        <v>#REF!</v>
      </c>
      <c r="B129" s="57" t="e">
        <f>VLOOKUP($M129,PercentFHGoalStats!$A$3:$AE$998,6,FALSE)</f>
        <v>#REF!</v>
      </c>
      <c r="C129" s="57" t="e">
        <f>VLOOKUP($M129,PercentFHGoalStats!$A$3:$AE$998,8,FALSE)</f>
        <v>#REF!</v>
      </c>
      <c r="D129" s="57" t="e">
        <f>VLOOKUP($M129,PercentFHGoalStats!$A$3:$AE$998,9,FALSE)</f>
        <v>#REF!</v>
      </c>
      <c r="E129" s="57" t="e">
        <f>VLOOKUP($M129,PercentFHGoalStats!$A$3:$AE$998,11,FALSE)</f>
        <v>#REF!</v>
      </c>
      <c r="F129" s="57" t="e">
        <f>VLOOKUP($M129,PercentFHGoalStats!$A$3:$AE$998,12,FALSE)</f>
        <v>#REF!</v>
      </c>
      <c r="G129" s="57" t="e">
        <f>VLOOKUP($M129,PercentFHGoalStats!$A$3:$AE$998,14,FALSE)</f>
        <v>#REF!</v>
      </c>
      <c r="H129" s="57" t="e">
        <f>VLOOKUP($M129,PercentFHGoalStats!$A$3:$AE$998,15,FALSE)</f>
        <v>#REF!</v>
      </c>
      <c r="I129" s="57" t="e">
        <f>VLOOKUP($M129,PercentFHGoalStats!$A$3:$AE$998,17,FALSE)</f>
        <v>#REF!</v>
      </c>
      <c r="J129" s="57" t="e">
        <f>VLOOKUP($M129,PercentFHGoalStats!$A$3:$AE$998,18,FALSE)</f>
        <v>#REF!</v>
      </c>
      <c r="K129" s="57" t="e">
        <f>VLOOKUP($M129,PercentFHGoalStats!$A$3:$AE$998,20,FALSE)</f>
        <v>#REF!</v>
      </c>
      <c r="L129" s="57" t="e">
        <f>VLOOKUP($M129,PercentFHGoalStats!$A$3:$AE$998,21,FALSE)</f>
        <v>#REF!</v>
      </c>
      <c r="M129" s="53" t="e">
        <f>Fixtures!#REF!</f>
        <v>#REF!</v>
      </c>
      <c r="N129" s="54" t="e">
        <f>Fixtures!#REF!</f>
        <v>#REF!</v>
      </c>
      <c r="O129" s="53" t="e">
        <f>Fixtures!#REF!</f>
        <v>#REF!</v>
      </c>
      <c r="P129" s="57" t="e">
        <f>VLOOKUP($O129,PercentFHGoalStats!$A$3:$AE$998,5,FALSE)</f>
        <v>#REF!</v>
      </c>
      <c r="Q129" s="57" t="e">
        <f>VLOOKUP($O129,PercentFHGoalStats!$A$3:$AE$998,7,FALSE)</f>
        <v>#REF!</v>
      </c>
      <c r="R129" s="57" t="e">
        <f>VLOOKUP($O129,PercentFHGoalStats!$A$3:$AE$998,8,FALSE)</f>
        <v>#REF!</v>
      </c>
      <c r="S129" s="57" t="e">
        <f>VLOOKUP($O129,PercentFHGoalStats!$A$3:$AE$998,10,FALSE)</f>
        <v>#REF!</v>
      </c>
      <c r="T129" s="57" t="e">
        <f>VLOOKUP($O129,PercentFHGoalStats!$A$3:$AE$998,11,FALSE)</f>
        <v>#REF!</v>
      </c>
      <c r="U129" s="57" t="e">
        <f>VLOOKUP($O129,PercentFHGoalStats!$A$3:$AE$998,13,FALSE)</f>
        <v>#REF!</v>
      </c>
      <c r="V129" s="57" t="e">
        <f>VLOOKUP($O129,PercentFHGoalStats!$A$3:$AE$998,14,FALSE)</f>
        <v>#REF!</v>
      </c>
      <c r="W129" s="57" t="e">
        <f>VLOOKUP($O129,PercentFHGoalStats!$A$3:$AE$998,16,FALSE)</f>
        <v>#REF!</v>
      </c>
      <c r="X129" s="57" t="e">
        <f>VLOOKUP($O129,PercentFHGoalStats!$A$3:$AE$998,17,FALSE)</f>
        <v>#REF!</v>
      </c>
      <c r="Y129" s="57" t="e">
        <f>VLOOKUP($O129,PercentFHGoalStats!$A$3:$AE$998,19,FALSE)</f>
        <v>#REF!</v>
      </c>
      <c r="Z129" s="57" t="e">
        <f>VLOOKUP($O129,PercentFHGoalStats!$A$3:$AE$998,20,FALSE)</f>
        <v>#REF!</v>
      </c>
      <c r="AA129" s="57" t="e">
        <f>VLOOKUP($O129,PercentFHGoalStats!$A$3:$AE$998,22,FALSE)</f>
        <v>#REF!</v>
      </c>
    </row>
    <row r="130" spans="1:27" ht="14.4" hidden="1" thickTop="1" x14ac:dyDescent="0.3">
      <c r="A130" s="57" t="e">
        <f>VLOOKUP($M130,PercentFHGoalStats!$A$3:$AE$998,5,FALSE)</f>
        <v>#REF!</v>
      </c>
      <c r="B130" s="57" t="e">
        <f>VLOOKUP($M130,PercentFHGoalStats!$A$3:$AE$998,6,FALSE)</f>
        <v>#REF!</v>
      </c>
      <c r="C130" s="57" t="e">
        <f>VLOOKUP($M130,PercentFHGoalStats!$A$3:$AE$998,8,FALSE)</f>
        <v>#REF!</v>
      </c>
      <c r="D130" s="57" t="e">
        <f>VLOOKUP($M130,PercentFHGoalStats!$A$3:$AE$998,9,FALSE)</f>
        <v>#REF!</v>
      </c>
      <c r="E130" s="57" t="e">
        <f>VLOOKUP($M130,PercentFHGoalStats!$A$3:$AE$998,11,FALSE)</f>
        <v>#REF!</v>
      </c>
      <c r="F130" s="57" t="e">
        <f>VLOOKUP($M130,PercentFHGoalStats!$A$3:$AE$998,12,FALSE)</f>
        <v>#REF!</v>
      </c>
      <c r="G130" s="57" t="e">
        <f>VLOOKUP($M130,PercentFHGoalStats!$A$3:$AE$998,14,FALSE)</f>
        <v>#REF!</v>
      </c>
      <c r="H130" s="57" t="e">
        <f>VLOOKUP($M130,PercentFHGoalStats!$A$3:$AE$998,15,FALSE)</f>
        <v>#REF!</v>
      </c>
      <c r="I130" s="57" t="e">
        <f>VLOOKUP($M130,PercentFHGoalStats!$A$3:$AE$998,17,FALSE)</f>
        <v>#REF!</v>
      </c>
      <c r="J130" s="57" t="e">
        <f>VLOOKUP($M130,PercentFHGoalStats!$A$3:$AE$998,18,FALSE)</f>
        <v>#REF!</v>
      </c>
      <c r="K130" s="57" t="e">
        <f>VLOOKUP($M130,PercentFHGoalStats!$A$3:$AE$998,20,FALSE)</f>
        <v>#REF!</v>
      </c>
      <c r="L130" s="57" t="e">
        <f>VLOOKUP($M130,PercentFHGoalStats!$A$3:$AE$998,21,FALSE)</f>
        <v>#REF!</v>
      </c>
      <c r="M130" s="53" t="e">
        <f>Fixtures!#REF!</f>
        <v>#REF!</v>
      </c>
      <c r="N130" s="54" t="e">
        <f>Fixtures!#REF!</f>
        <v>#REF!</v>
      </c>
      <c r="O130" s="53" t="e">
        <f>Fixtures!#REF!</f>
        <v>#REF!</v>
      </c>
      <c r="P130" s="57" t="e">
        <f>VLOOKUP($O130,PercentFHGoalStats!$A$3:$AE$998,5,FALSE)</f>
        <v>#REF!</v>
      </c>
      <c r="Q130" s="57" t="e">
        <f>VLOOKUP($O130,PercentFHGoalStats!$A$3:$AE$998,7,FALSE)</f>
        <v>#REF!</v>
      </c>
      <c r="R130" s="57" t="e">
        <f>VLOOKUP($O130,PercentFHGoalStats!$A$3:$AE$998,8,FALSE)</f>
        <v>#REF!</v>
      </c>
      <c r="S130" s="57" t="e">
        <f>VLOOKUP($O130,PercentFHGoalStats!$A$3:$AE$998,10,FALSE)</f>
        <v>#REF!</v>
      </c>
      <c r="T130" s="57" t="e">
        <f>VLOOKUP($O130,PercentFHGoalStats!$A$3:$AE$998,11,FALSE)</f>
        <v>#REF!</v>
      </c>
      <c r="U130" s="57" t="e">
        <f>VLOOKUP($O130,PercentFHGoalStats!$A$3:$AE$998,13,FALSE)</f>
        <v>#REF!</v>
      </c>
      <c r="V130" s="57" t="e">
        <f>VLOOKUP($O130,PercentFHGoalStats!$A$3:$AE$998,14,FALSE)</f>
        <v>#REF!</v>
      </c>
      <c r="W130" s="57" t="e">
        <f>VLOOKUP($O130,PercentFHGoalStats!$A$3:$AE$998,16,FALSE)</f>
        <v>#REF!</v>
      </c>
      <c r="X130" s="57" t="e">
        <f>VLOOKUP($O130,PercentFHGoalStats!$A$3:$AE$998,17,FALSE)</f>
        <v>#REF!</v>
      </c>
      <c r="Y130" s="57" t="e">
        <f>VLOOKUP($O130,PercentFHGoalStats!$A$3:$AE$998,19,FALSE)</f>
        <v>#REF!</v>
      </c>
      <c r="Z130" s="57" t="e">
        <f>VLOOKUP($O130,PercentFHGoalStats!$A$3:$AE$998,20,FALSE)</f>
        <v>#REF!</v>
      </c>
      <c r="AA130" s="57" t="e">
        <f>VLOOKUP($O130,PercentFHGoalStats!$A$3:$AE$998,22,FALSE)</f>
        <v>#REF!</v>
      </c>
    </row>
    <row r="131" spans="1:27" ht="14.4" hidden="1" thickTop="1" x14ac:dyDescent="0.3">
      <c r="A131" s="57" t="e">
        <f>VLOOKUP($M131,PercentFHGoalStats!$A$3:$AE$998,5,FALSE)</f>
        <v>#REF!</v>
      </c>
      <c r="B131" s="57" t="e">
        <f>VLOOKUP($M131,PercentFHGoalStats!$A$3:$AE$998,6,FALSE)</f>
        <v>#REF!</v>
      </c>
      <c r="C131" s="57" t="e">
        <f>VLOOKUP($M131,PercentFHGoalStats!$A$3:$AE$998,8,FALSE)</f>
        <v>#REF!</v>
      </c>
      <c r="D131" s="57" t="e">
        <f>VLOOKUP($M131,PercentFHGoalStats!$A$3:$AE$998,9,FALSE)</f>
        <v>#REF!</v>
      </c>
      <c r="E131" s="57" t="e">
        <f>VLOOKUP($M131,PercentFHGoalStats!$A$3:$AE$998,11,FALSE)</f>
        <v>#REF!</v>
      </c>
      <c r="F131" s="57" t="e">
        <f>VLOOKUP($M131,PercentFHGoalStats!$A$3:$AE$998,12,FALSE)</f>
        <v>#REF!</v>
      </c>
      <c r="G131" s="57" t="e">
        <f>VLOOKUP($M131,PercentFHGoalStats!$A$3:$AE$998,14,FALSE)</f>
        <v>#REF!</v>
      </c>
      <c r="H131" s="57" t="e">
        <f>VLOOKUP($M131,PercentFHGoalStats!$A$3:$AE$998,15,FALSE)</f>
        <v>#REF!</v>
      </c>
      <c r="I131" s="57" t="e">
        <f>VLOOKUP($M131,PercentFHGoalStats!$A$3:$AE$998,17,FALSE)</f>
        <v>#REF!</v>
      </c>
      <c r="J131" s="57" t="e">
        <f>VLOOKUP($M131,PercentFHGoalStats!$A$3:$AE$998,18,FALSE)</f>
        <v>#REF!</v>
      </c>
      <c r="K131" s="57" t="e">
        <f>VLOOKUP($M131,PercentFHGoalStats!$A$3:$AE$998,20,FALSE)</f>
        <v>#REF!</v>
      </c>
      <c r="L131" s="57" t="e">
        <f>VLOOKUP($M131,PercentFHGoalStats!$A$3:$AE$998,21,FALSE)</f>
        <v>#REF!</v>
      </c>
      <c r="M131" s="53" t="e">
        <f>Fixtures!#REF!</f>
        <v>#REF!</v>
      </c>
      <c r="N131" s="54" t="e">
        <f>Fixtures!#REF!</f>
        <v>#REF!</v>
      </c>
      <c r="O131" s="53" t="e">
        <f>Fixtures!#REF!</f>
        <v>#REF!</v>
      </c>
      <c r="P131" s="57" t="e">
        <f>VLOOKUP($O131,PercentFHGoalStats!$A$3:$AE$998,5,FALSE)</f>
        <v>#REF!</v>
      </c>
      <c r="Q131" s="57" t="e">
        <f>VLOOKUP($O131,PercentFHGoalStats!$A$3:$AE$998,7,FALSE)</f>
        <v>#REF!</v>
      </c>
      <c r="R131" s="57" t="e">
        <f>VLOOKUP($O131,PercentFHGoalStats!$A$3:$AE$998,8,FALSE)</f>
        <v>#REF!</v>
      </c>
      <c r="S131" s="57" t="e">
        <f>VLOOKUP($O131,PercentFHGoalStats!$A$3:$AE$998,10,FALSE)</f>
        <v>#REF!</v>
      </c>
      <c r="T131" s="57" t="e">
        <f>VLOOKUP($O131,PercentFHGoalStats!$A$3:$AE$998,11,FALSE)</f>
        <v>#REF!</v>
      </c>
      <c r="U131" s="57" t="e">
        <f>VLOOKUP($O131,PercentFHGoalStats!$A$3:$AE$998,13,FALSE)</f>
        <v>#REF!</v>
      </c>
      <c r="V131" s="57" t="e">
        <f>VLOOKUP($O131,PercentFHGoalStats!$A$3:$AE$998,14,FALSE)</f>
        <v>#REF!</v>
      </c>
      <c r="W131" s="57" t="e">
        <f>VLOOKUP($O131,PercentFHGoalStats!$A$3:$AE$998,16,FALSE)</f>
        <v>#REF!</v>
      </c>
      <c r="X131" s="57" t="e">
        <f>VLOOKUP($O131,PercentFHGoalStats!$A$3:$AE$998,17,FALSE)</f>
        <v>#REF!</v>
      </c>
      <c r="Y131" s="57" t="e">
        <f>VLOOKUP($O131,PercentFHGoalStats!$A$3:$AE$998,19,FALSE)</f>
        <v>#REF!</v>
      </c>
      <c r="Z131" s="57" t="e">
        <f>VLOOKUP($O131,PercentFHGoalStats!$A$3:$AE$998,20,FALSE)</f>
        <v>#REF!</v>
      </c>
      <c r="AA131" s="57" t="e">
        <f>VLOOKUP($O131,PercentFHGoalStats!$A$3:$AE$998,22,FALSE)</f>
        <v>#REF!</v>
      </c>
    </row>
    <row r="132" spans="1:27" ht="14.4" hidden="1" thickTop="1" x14ac:dyDescent="0.3">
      <c r="A132" s="57" t="e">
        <f>VLOOKUP($M132,PercentFHGoalStats!$A$3:$AE$998,5,FALSE)</f>
        <v>#REF!</v>
      </c>
      <c r="B132" s="57" t="e">
        <f>VLOOKUP($M132,PercentFHGoalStats!$A$3:$AE$998,6,FALSE)</f>
        <v>#REF!</v>
      </c>
      <c r="C132" s="57" t="e">
        <f>VLOOKUP($M132,PercentFHGoalStats!$A$3:$AE$998,8,FALSE)</f>
        <v>#REF!</v>
      </c>
      <c r="D132" s="57" t="e">
        <f>VLOOKUP($M132,PercentFHGoalStats!$A$3:$AE$998,9,FALSE)</f>
        <v>#REF!</v>
      </c>
      <c r="E132" s="57" t="e">
        <f>VLOOKUP($M132,PercentFHGoalStats!$A$3:$AE$998,11,FALSE)</f>
        <v>#REF!</v>
      </c>
      <c r="F132" s="57" t="e">
        <f>VLOOKUP($M132,PercentFHGoalStats!$A$3:$AE$998,12,FALSE)</f>
        <v>#REF!</v>
      </c>
      <c r="G132" s="57" t="e">
        <f>VLOOKUP($M132,PercentFHGoalStats!$A$3:$AE$998,14,FALSE)</f>
        <v>#REF!</v>
      </c>
      <c r="H132" s="57" t="e">
        <f>VLOOKUP($M132,PercentFHGoalStats!$A$3:$AE$998,15,FALSE)</f>
        <v>#REF!</v>
      </c>
      <c r="I132" s="57" t="e">
        <f>VLOOKUP($M132,PercentFHGoalStats!$A$3:$AE$998,17,FALSE)</f>
        <v>#REF!</v>
      </c>
      <c r="J132" s="57" t="e">
        <f>VLOOKUP($M132,PercentFHGoalStats!$A$3:$AE$998,18,FALSE)</f>
        <v>#REF!</v>
      </c>
      <c r="K132" s="57" t="e">
        <f>VLOOKUP($M132,PercentFHGoalStats!$A$3:$AE$998,20,FALSE)</f>
        <v>#REF!</v>
      </c>
      <c r="L132" s="57" t="e">
        <f>VLOOKUP($M132,PercentFHGoalStats!$A$3:$AE$998,21,FALSE)</f>
        <v>#REF!</v>
      </c>
      <c r="M132" s="53" t="e">
        <f>Fixtures!#REF!</f>
        <v>#REF!</v>
      </c>
      <c r="N132" s="54" t="e">
        <f>Fixtures!#REF!</f>
        <v>#REF!</v>
      </c>
      <c r="O132" s="53" t="e">
        <f>Fixtures!#REF!</f>
        <v>#REF!</v>
      </c>
      <c r="P132" s="57" t="e">
        <f>VLOOKUP($O132,PercentFHGoalStats!$A$3:$AE$998,5,FALSE)</f>
        <v>#REF!</v>
      </c>
      <c r="Q132" s="57" t="e">
        <f>VLOOKUP($O132,PercentFHGoalStats!$A$3:$AE$998,7,FALSE)</f>
        <v>#REF!</v>
      </c>
      <c r="R132" s="57" t="e">
        <f>VLOOKUP($O132,PercentFHGoalStats!$A$3:$AE$998,8,FALSE)</f>
        <v>#REF!</v>
      </c>
      <c r="S132" s="57" t="e">
        <f>VLOOKUP($O132,PercentFHGoalStats!$A$3:$AE$998,10,FALSE)</f>
        <v>#REF!</v>
      </c>
      <c r="T132" s="57" t="e">
        <f>VLOOKUP($O132,PercentFHGoalStats!$A$3:$AE$998,11,FALSE)</f>
        <v>#REF!</v>
      </c>
      <c r="U132" s="57" t="e">
        <f>VLOOKUP($O132,PercentFHGoalStats!$A$3:$AE$998,13,FALSE)</f>
        <v>#REF!</v>
      </c>
      <c r="V132" s="57" t="e">
        <f>VLOOKUP($O132,PercentFHGoalStats!$A$3:$AE$998,14,FALSE)</f>
        <v>#REF!</v>
      </c>
      <c r="W132" s="57" t="e">
        <f>VLOOKUP($O132,PercentFHGoalStats!$A$3:$AE$998,16,FALSE)</f>
        <v>#REF!</v>
      </c>
      <c r="X132" s="57" t="e">
        <f>VLOOKUP($O132,PercentFHGoalStats!$A$3:$AE$998,17,FALSE)</f>
        <v>#REF!</v>
      </c>
      <c r="Y132" s="57" t="e">
        <f>VLOOKUP($O132,PercentFHGoalStats!$A$3:$AE$998,19,FALSE)</f>
        <v>#REF!</v>
      </c>
      <c r="Z132" s="57" t="e">
        <f>VLOOKUP($O132,PercentFHGoalStats!$A$3:$AE$998,20,FALSE)</f>
        <v>#REF!</v>
      </c>
      <c r="AA132" s="57" t="e">
        <f>VLOOKUP($O132,PercentFHGoalStats!$A$3:$AE$998,22,FALSE)</f>
        <v>#REF!</v>
      </c>
    </row>
    <row r="133" spans="1:27" ht="14.4" hidden="1" thickTop="1" x14ac:dyDescent="0.3">
      <c r="A133" s="57" t="e">
        <f>VLOOKUP($M133,PercentFHGoalStats!$A$3:$AE$998,5,FALSE)</f>
        <v>#REF!</v>
      </c>
      <c r="B133" s="57" t="e">
        <f>VLOOKUP($M133,PercentFHGoalStats!$A$3:$AE$998,6,FALSE)</f>
        <v>#REF!</v>
      </c>
      <c r="C133" s="57" t="e">
        <f>VLOOKUP($M133,PercentFHGoalStats!$A$3:$AE$998,8,FALSE)</f>
        <v>#REF!</v>
      </c>
      <c r="D133" s="57" t="e">
        <f>VLOOKUP($M133,PercentFHGoalStats!$A$3:$AE$998,9,FALSE)</f>
        <v>#REF!</v>
      </c>
      <c r="E133" s="57" t="e">
        <f>VLOOKUP($M133,PercentFHGoalStats!$A$3:$AE$998,11,FALSE)</f>
        <v>#REF!</v>
      </c>
      <c r="F133" s="57" t="e">
        <f>VLOOKUP($M133,PercentFHGoalStats!$A$3:$AE$998,12,FALSE)</f>
        <v>#REF!</v>
      </c>
      <c r="G133" s="57" t="e">
        <f>VLOOKUP($M133,PercentFHGoalStats!$A$3:$AE$998,14,FALSE)</f>
        <v>#REF!</v>
      </c>
      <c r="H133" s="57" t="e">
        <f>VLOOKUP($M133,PercentFHGoalStats!$A$3:$AE$998,15,FALSE)</f>
        <v>#REF!</v>
      </c>
      <c r="I133" s="57" t="e">
        <f>VLOOKUP($M133,PercentFHGoalStats!$A$3:$AE$998,17,FALSE)</f>
        <v>#REF!</v>
      </c>
      <c r="J133" s="57" t="e">
        <f>VLOOKUP($M133,PercentFHGoalStats!$A$3:$AE$998,18,FALSE)</f>
        <v>#REF!</v>
      </c>
      <c r="K133" s="57" t="e">
        <f>VLOOKUP($M133,PercentFHGoalStats!$A$3:$AE$998,20,FALSE)</f>
        <v>#REF!</v>
      </c>
      <c r="L133" s="57" t="e">
        <f>VLOOKUP($M133,PercentFHGoalStats!$A$3:$AE$998,21,FALSE)</f>
        <v>#REF!</v>
      </c>
      <c r="M133" s="53" t="e">
        <f>Fixtures!#REF!</f>
        <v>#REF!</v>
      </c>
      <c r="N133" s="54" t="e">
        <f>Fixtures!#REF!</f>
        <v>#REF!</v>
      </c>
      <c r="O133" s="53" t="e">
        <f>Fixtures!#REF!</f>
        <v>#REF!</v>
      </c>
      <c r="P133" s="57" t="e">
        <f>VLOOKUP($O133,PercentFHGoalStats!$A$3:$AE$998,5,FALSE)</f>
        <v>#REF!</v>
      </c>
      <c r="Q133" s="57" t="e">
        <f>VLOOKUP($O133,PercentFHGoalStats!$A$3:$AE$998,7,FALSE)</f>
        <v>#REF!</v>
      </c>
      <c r="R133" s="57" t="e">
        <f>VLOOKUP($O133,PercentFHGoalStats!$A$3:$AE$998,8,FALSE)</f>
        <v>#REF!</v>
      </c>
      <c r="S133" s="57" t="e">
        <f>VLOOKUP($O133,PercentFHGoalStats!$A$3:$AE$998,10,FALSE)</f>
        <v>#REF!</v>
      </c>
      <c r="T133" s="57" t="e">
        <f>VLOOKUP($O133,PercentFHGoalStats!$A$3:$AE$998,11,FALSE)</f>
        <v>#REF!</v>
      </c>
      <c r="U133" s="57" t="e">
        <f>VLOOKUP($O133,PercentFHGoalStats!$A$3:$AE$998,13,FALSE)</f>
        <v>#REF!</v>
      </c>
      <c r="V133" s="57" t="e">
        <f>VLOOKUP($O133,PercentFHGoalStats!$A$3:$AE$998,14,FALSE)</f>
        <v>#REF!</v>
      </c>
      <c r="W133" s="57" t="e">
        <f>VLOOKUP($O133,PercentFHGoalStats!$A$3:$AE$998,16,FALSE)</f>
        <v>#REF!</v>
      </c>
      <c r="X133" s="57" t="e">
        <f>VLOOKUP($O133,PercentFHGoalStats!$A$3:$AE$998,17,FALSE)</f>
        <v>#REF!</v>
      </c>
      <c r="Y133" s="57" t="e">
        <f>VLOOKUP($O133,PercentFHGoalStats!$A$3:$AE$998,19,FALSE)</f>
        <v>#REF!</v>
      </c>
      <c r="Z133" s="57" t="e">
        <f>VLOOKUP($O133,PercentFHGoalStats!$A$3:$AE$998,20,FALSE)</f>
        <v>#REF!</v>
      </c>
      <c r="AA133" s="57" t="e">
        <f>VLOOKUP($O133,PercentFHGoalStats!$A$3:$AE$998,22,FALSE)</f>
        <v>#REF!</v>
      </c>
    </row>
    <row r="134" spans="1:27" ht="14.4" hidden="1" thickTop="1" x14ac:dyDescent="0.3">
      <c r="A134" s="57" t="e">
        <f>VLOOKUP($M134,PercentFHGoalStats!$A$3:$AE$998,5,FALSE)</f>
        <v>#REF!</v>
      </c>
      <c r="B134" s="57" t="e">
        <f>VLOOKUP($M134,PercentFHGoalStats!$A$3:$AE$998,6,FALSE)</f>
        <v>#REF!</v>
      </c>
      <c r="C134" s="57" t="e">
        <f>VLOOKUP($M134,PercentFHGoalStats!$A$3:$AE$998,8,FALSE)</f>
        <v>#REF!</v>
      </c>
      <c r="D134" s="57" t="e">
        <f>VLOOKUP($M134,PercentFHGoalStats!$A$3:$AE$998,9,FALSE)</f>
        <v>#REF!</v>
      </c>
      <c r="E134" s="57" t="e">
        <f>VLOOKUP($M134,PercentFHGoalStats!$A$3:$AE$998,11,FALSE)</f>
        <v>#REF!</v>
      </c>
      <c r="F134" s="57" t="e">
        <f>VLOOKUP($M134,PercentFHGoalStats!$A$3:$AE$998,12,FALSE)</f>
        <v>#REF!</v>
      </c>
      <c r="G134" s="57" t="e">
        <f>VLOOKUP($M134,PercentFHGoalStats!$A$3:$AE$998,14,FALSE)</f>
        <v>#REF!</v>
      </c>
      <c r="H134" s="57" t="e">
        <f>VLOOKUP($M134,PercentFHGoalStats!$A$3:$AE$998,15,FALSE)</f>
        <v>#REF!</v>
      </c>
      <c r="I134" s="57" t="e">
        <f>VLOOKUP($M134,PercentFHGoalStats!$A$3:$AE$998,17,FALSE)</f>
        <v>#REF!</v>
      </c>
      <c r="J134" s="57" t="e">
        <f>VLOOKUP($M134,PercentFHGoalStats!$A$3:$AE$998,18,FALSE)</f>
        <v>#REF!</v>
      </c>
      <c r="K134" s="57" t="e">
        <f>VLOOKUP($M134,PercentFHGoalStats!$A$3:$AE$998,20,FALSE)</f>
        <v>#REF!</v>
      </c>
      <c r="L134" s="57" t="e">
        <f>VLOOKUP($M134,PercentFHGoalStats!$A$3:$AE$998,21,FALSE)</f>
        <v>#REF!</v>
      </c>
      <c r="M134" s="53" t="e">
        <f>Fixtures!#REF!</f>
        <v>#REF!</v>
      </c>
      <c r="N134" s="54" t="e">
        <f>Fixtures!#REF!</f>
        <v>#REF!</v>
      </c>
      <c r="O134" s="53" t="e">
        <f>Fixtures!#REF!</f>
        <v>#REF!</v>
      </c>
      <c r="P134" s="57" t="e">
        <f>VLOOKUP($O134,PercentFHGoalStats!$A$3:$AE$998,5,FALSE)</f>
        <v>#REF!</v>
      </c>
      <c r="Q134" s="57" t="e">
        <f>VLOOKUP($O134,PercentFHGoalStats!$A$3:$AE$998,7,FALSE)</f>
        <v>#REF!</v>
      </c>
      <c r="R134" s="57" t="e">
        <f>VLOOKUP($O134,PercentFHGoalStats!$A$3:$AE$998,8,FALSE)</f>
        <v>#REF!</v>
      </c>
      <c r="S134" s="57" t="e">
        <f>VLOOKUP($O134,PercentFHGoalStats!$A$3:$AE$998,10,FALSE)</f>
        <v>#REF!</v>
      </c>
      <c r="T134" s="57" t="e">
        <f>VLOOKUP($O134,PercentFHGoalStats!$A$3:$AE$998,11,FALSE)</f>
        <v>#REF!</v>
      </c>
      <c r="U134" s="57" t="e">
        <f>VLOOKUP($O134,PercentFHGoalStats!$A$3:$AE$998,13,FALSE)</f>
        <v>#REF!</v>
      </c>
      <c r="V134" s="57" t="e">
        <f>VLOOKUP($O134,PercentFHGoalStats!$A$3:$AE$998,14,FALSE)</f>
        <v>#REF!</v>
      </c>
      <c r="W134" s="57" t="e">
        <f>VLOOKUP($O134,PercentFHGoalStats!$A$3:$AE$998,16,FALSE)</f>
        <v>#REF!</v>
      </c>
      <c r="X134" s="57" t="e">
        <f>VLOOKUP($O134,PercentFHGoalStats!$A$3:$AE$998,17,FALSE)</f>
        <v>#REF!</v>
      </c>
      <c r="Y134" s="57" t="e">
        <f>VLOOKUP($O134,PercentFHGoalStats!$A$3:$AE$998,19,FALSE)</f>
        <v>#REF!</v>
      </c>
      <c r="Z134" s="57" t="e">
        <f>VLOOKUP($O134,PercentFHGoalStats!$A$3:$AE$998,20,FALSE)</f>
        <v>#REF!</v>
      </c>
      <c r="AA134" s="57" t="e">
        <f>VLOOKUP($O134,PercentFHGoalStats!$A$3:$AE$998,22,FALSE)</f>
        <v>#REF!</v>
      </c>
    </row>
    <row r="135" spans="1:27" ht="14.4" thickTop="1" x14ac:dyDescent="0.3">
      <c r="A135" s="57" t="e">
        <f>VLOOKUP($M135,PercentFHGoalStats!$A$3:$AE$998,5,FALSE)</f>
        <v>#REF!</v>
      </c>
      <c r="B135" s="57" t="e">
        <f>VLOOKUP($M135,PercentFHGoalStats!$A$3:$AE$998,6,FALSE)</f>
        <v>#REF!</v>
      </c>
      <c r="C135" s="57" t="e">
        <f>VLOOKUP($M135,PercentFHGoalStats!$A$3:$AE$998,8,FALSE)</f>
        <v>#REF!</v>
      </c>
      <c r="D135" s="57" t="e">
        <f>VLOOKUP($M135,PercentFHGoalStats!$A$3:$AE$998,9,FALSE)</f>
        <v>#REF!</v>
      </c>
      <c r="E135" s="57" t="e">
        <f>VLOOKUP($M135,PercentFHGoalStats!$A$3:$AE$998,11,FALSE)</f>
        <v>#REF!</v>
      </c>
      <c r="F135" s="57" t="e">
        <f>VLOOKUP($M135,PercentFHGoalStats!$A$3:$AE$998,12,FALSE)</f>
        <v>#REF!</v>
      </c>
      <c r="G135" s="57" t="e">
        <f>VLOOKUP($M135,PercentFHGoalStats!$A$3:$AE$998,14,FALSE)</f>
        <v>#REF!</v>
      </c>
      <c r="H135" s="57" t="e">
        <f>VLOOKUP($M135,PercentFHGoalStats!$A$3:$AE$998,15,FALSE)</f>
        <v>#REF!</v>
      </c>
      <c r="I135" s="57" t="e">
        <f>VLOOKUP($M135,PercentFHGoalStats!$A$3:$AE$998,17,FALSE)</f>
        <v>#REF!</v>
      </c>
      <c r="J135" s="57" t="e">
        <f>VLOOKUP($M135,PercentFHGoalStats!$A$3:$AE$998,18,FALSE)</f>
        <v>#REF!</v>
      </c>
      <c r="K135" s="57" t="e">
        <f>VLOOKUP($M135,PercentFHGoalStats!$A$3:$AE$998,20,FALSE)</f>
        <v>#REF!</v>
      </c>
      <c r="L135" s="57" t="e">
        <f>VLOOKUP($M135,PercentFHGoalStats!$A$3:$AE$998,21,FALSE)</f>
        <v>#REF!</v>
      </c>
      <c r="M135" s="53" t="e">
        <f>Fixtures!#REF!</f>
        <v>#REF!</v>
      </c>
      <c r="N135" s="54" t="e">
        <f>Fixtures!#REF!</f>
        <v>#REF!</v>
      </c>
      <c r="O135" s="53" t="e">
        <f>Fixtures!#REF!</f>
        <v>#REF!</v>
      </c>
      <c r="P135" s="57" t="e">
        <f>VLOOKUP($O135,PercentFHGoalStats!$A$3:$AE$998,5,FALSE)</f>
        <v>#REF!</v>
      </c>
      <c r="Q135" s="57" t="e">
        <f>VLOOKUP($O135,PercentFHGoalStats!$A$3:$AE$998,7,FALSE)</f>
        <v>#REF!</v>
      </c>
      <c r="R135" s="57" t="e">
        <f>VLOOKUP($O135,PercentFHGoalStats!$A$3:$AE$998,8,FALSE)</f>
        <v>#REF!</v>
      </c>
      <c r="S135" s="57" t="e">
        <f>VLOOKUP($O135,PercentFHGoalStats!$A$3:$AE$998,10,FALSE)</f>
        <v>#REF!</v>
      </c>
      <c r="T135" s="57" t="e">
        <f>VLOOKUP($O135,PercentFHGoalStats!$A$3:$AE$998,11,FALSE)</f>
        <v>#REF!</v>
      </c>
      <c r="U135" s="57" t="e">
        <f>VLOOKUP($O135,PercentFHGoalStats!$A$3:$AE$998,13,FALSE)</f>
        <v>#REF!</v>
      </c>
      <c r="V135" s="57" t="e">
        <f>VLOOKUP($O135,PercentFHGoalStats!$A$3:$AE$998,14,FALSE)</f>
        <v>#REF!</v>
      </c>
      <c r="W135" s="57" t="e">
        <f>VLOOKUP($O135,PercentFHGoalStats!$A$3:$AE$998,16,FALSE)</f>
        <v>#REF!</v>
      </c>
      <c r="X135" s="57" t="e">
        <f>VLOOKUP($O135,PercentFHGoalStats!$A$3:$AE$998,17,FALSE)</f>
        <v>#REF!</v>
      </c>
      <c r="Y135" s="57" t="e">
        <f>VLOOKUP($O135,PercentFHGoalStats!$A$3:$AE$998,19,FALSE)</f>
        <v>#REF!</v>
      </c>
      <c r="Z135" s="57" t="e">
        <f>VLOOKUP($O135,PercentFHGoalStats!$A$3:$AE$998,20,FALSE)</f>
        <v>#REF!</v>
      </c>
      <c r="AA135" s="57" t="e">
        <f>VLOOKUP($O135,PercentFHGoalStats!$A$3:$AE$998,22,FALSE)</f>
        <v>#REF!</v>
      </c>
    </row>
    <row r="136" spans="1:27" x14ac:dyDescent="0.3">
      <c r="A136" s="57" t="e">
        <f>VLOOKUP($M136,PercentFHGoalStats!$A$3:$AE$998,5,FALSE)</f>
        <v>#REF!</v>
      </c>
      <c r="B136" s="57" t="e">
        <f>VLOOKUP($M136,PercentFHGoalStats!$A$3:$AE$998,6,FALSE)</f>
        <v>#REF!</v>
      </c>
      <c r="C136" s="57" t="e">
        <f>VLOOKUP($M136,PercentFHGoalStats!$A$3:$AE$998,8,FALSE)</f>
        <v>#REF!</v>
      </c>
      <c r="D136" s="57" t="e">
        <f>VLOOKUP($M136,PercentFHGoalStats!$A$3:$AE$998,9,FALSE)</f>
        <v>#REF!</v>
      </c>
      <c r="E136" s="57" t="e">
        <f>VLOOKUP($M136,PercentFHGoalStats!$A$3:$AE$998,11,FALSE)</f>
        <v>#REF!</v>
      </c>
      <c r="F136" s="57" t="e">
        <f>VLOOKUP($M136,PercentFHGoalStats!$A$3:$AE$998,12,FALSE)</f>
        <v>#REF!</v>
      </c>
      <c r="G136" s="57" t="e">
        <f>VLOOKUP($M136,PercentFHGoalStats!$A$3:$AE$998,14,FALSE)</f>
        <v>#REF!</v>
      </c>
      <c r="H136" s="57" t="e">
        <f>VLOOKUP($M136,PercentFHGoalStats!$A$3:$AE$998,15,FALSE)</f>
        <v>#REF!</v>
      </c>
      <c r="I136" s="57" t="e">
        <f>VLOOKUP($M136,PercentFHGoalStats!$A$3:$AE$998,17,FALSE)</f>
        <v>#REF!</v>
      </c>
      <c r="J136" s="57" t="e">
        <f>VLOOKUP($M136,PercentFHGoalStats!$A$3:$AE$998,18,FALSE)</f>
        <v>#REF!</v>
      </c>
      <c r="K136" s="57" t="e">
        <f>VLOOKUP($M136,PercentFHGoalStats!$A$3:$AE$998,20,FALSE)</f>
        <v>#REF!</v>
      </c>
      <c r="L136" s="57" t="e">
        <f>VLOOKUP($M136,PercentFHGoalStats!$A$3:$AE$998,21,FALSE)</f>
        <v>#REF!</v>
      </c>
      <c r="M136" s="53" t="e">
        <f>Fixtures!#REF!</f>
        <v>#REF!</v>
      </c>
      <c r="N136" s="54" t="e">
        <f>Fixtures!#REF!</f>
        <v>#REF!</v>
      </c>
      <c r="O136" s="53" t="e">
        <f>Fixtures!#REF!</f>
        <v>#REF!</v>
      </c>
      <c r="P136" s="57" t="e">
        <f>VLOOKUP($O136,PercentFHGoalStats!$A$3:$AE$998,5,FALSE)</f>
        <v>#REF!</v>
      </c>
      <c r="Q136" s="57" t="e">
        <f>VLOOKUP($O136,PercentFHGoalStats!$A$3:$AE$998,7,FALSE)</f>
        <v>#REF!</v>
      </c>
      <c r="R136" s="57" t="e">
        <f>VLOOKUP($O136,PercentFHGoalStats!$A$3:$AE$998,8,FALSE)</f>
        <v>#REF!</v>
      </c>
      <c r="S136" s="57" t="e">
        <f>VLOOKUP($O136,PercentFHGoalStats!$A$3:$AE$998,10,FALSE)</f>
        <v>#REF!</v>
      </c>
      <c r="T136" s="57" t="e">
        <f>VLOOKUP($O136,PercentFHGoalStats!$A$3:$AE$998,11,FALSE)</f>
        <v>#REF!</v>
      </c>
      <c r="U136" s="57" t="e">
        <f>VLOOKUP($O136,PercentFHGoalStats!$A$3:$AE$998,13,FALSE)</f>
        <v>#REF!</v>
      </c>
      <c r="V136" s="57" t="e">
        <f>VLOOKUP($O136,PercentFHGoalStats!$A$3:$AE$998,14,FALSE)</f>
        <v>#REF!</v>
      </c>
      <c r="W136" s="57" t="e">
        <f>VLOOKUP($O136,PercentFHGoalStats!$A$3:$AE$998,16,FALSE)</f>
        <v>#REF!</v>
      </c>
      <c r="X136" s="57" t="e">
        <f>VLOOKUP($O136,PercentFHGoalStats!$A$3:$AE$998,17,FALSE)</f>
        <v>#REF!</v>
      </c>
      <c r="Y136" s="57" t="e">
        <f>VLOOKUP($O136,PercentFHGoalStats!$A$3:$AE$998,19,FALSE)</f>
        <v>#REF!</v>
      </c>
      <c r="Z136" s="57" t="e">
        <f>VLOOKUP($O136,PercentFHGoalStats!$A$3:$AE$998,20,FALSE)</f>
        <v>#REF!</v>
      </c>
      <c r="AA136" s="57" t="e">
        <f>VLOOKUP($O136,PercentFHGoalStats!$A$3:$AE$998,22,FALSE)</f>
        <v>#REF!</v>
      </c>
    </row>
    <row r="137" spans="1:27" x14ac:dyDescent="0.3">
      <c r="A137" s="57" t="e">
        <f>VLOOKUP($M137,PercentFHGoalStats!$A$3:$AE$998,5,FALSE)</f>
        <v>#REF!</v>
      </c>
      <c r="B137" s="57" t="e">
        <f>VLOOKUP($M137,PercentFHGoalStats!$A$3:$AE$998,6,FALSE)</f>
        <v>#REF!</v>
      </c>
      <c r="C137" s="57" t="e">
        <f>VLOOKUP($M137,PercentFHGoalStats!$A$3:$AE$998,8,FALSE)</f>
        <v>#REF!</v>
      </c>
      <c r="D137" s="57" t="e">
        <f>VLOOKUP($M137,PercentFHGoalStats!$A$3:$AE$998,9,FALSE)</f>
        <v>#REF!</v>
      </c>
      <c r="E137" s="57" t="e">
        <f>VLOOKUP($M137,PercentFHGoalStats!$A$3:$AE$998,11,FALSE)</f>
        <v>#REF!</v>
      </c>
      <c r="F137" s="57" t="e">
        <f>VLOOKUP($M137,PercentFHGoalStats!$A$3:$AE$998,12,FALSE)</f>
        <v>#REF!</v>
      </c>
      <c r="G137" s="57" t="e">
        <f>VLOOKUP($M137,PercentFHGoalStats!$A$3:$AE$998,14,FALSE)</f>
        <v>#REF!</v>
      </c>
      <c r="H137" s="57" t="e">
        <f>VLOOKUP($M137,PercentFHGoalStats!$A$3:$AE$998,15,FALSE)</f>
        <v>#REF!</v>
      </c>
      <c r="I137" s="57" t="e">
        <f>VLOOKUP($M137,PercentFHGoalStats!$A$3:$AE$998,17,FALSE)</f>
        <v>#REF!</v>
      </c>
      <c r="J137" s="57" t="e">
        <f>VLOOKUP($M137,PercentFHGoalStats!$A$3:$AE$998,18,FALSE)</f>
        <v>#REF!</v>
      </c>
      <c r="K137" s="57" t="e">
        <f>VLOOKUP($M137,PercentFHGoalStats!$A$3:$AE$998,20,FALSE)</f>
        <v>#REF!</v>
      </c>
      <c r="L137" s="57" t="e">
        <f>VLOOKUP($M137,PercentFHGoalStats!$A$3:$AE$998,21,FALSE)</f>
        <v>#REF!</v>
      </c>
      <c r="M137" s="53" t="e">
        <f>Fixtures!#REF!</f>
        <v>#REF!</v>
      </c>
      <c r="N137" s="54" t="e">
        <f>Fixtures!#REF!</f>
        <v>#REF!</v>
      </c>
      <c r="O137" s="53" t="e">
        <f>Fixtures!#REF!</f>
        <v>#REF!</v>
      </c>
      <c r="P137" s="57" t="e">
        <f>VLOOKUP($O137,PercentFHGoalStats!$A$3:$AE$998,5,FALSE)</f>
        <v>#REF!</v>
      </c>
      <c r="Q137" s="57" t="e">
        <f>VLOOKUP($O137,PercentFHGoalStats!$A$3:$AE$998,7,FALSE)</f>
        <v>#REF!</v>
      </c>
      <c r="R137" s="57" t="e">
        <f>VLOOKUP($O137,PercentFHGoalStats!$A$3:$AE$998,8,FALSE)</f>
        <v>#REF!</v>
      </c>
      <c r="S137" s="57" t="e">
        <f>VLOOKUP($O137,PercentFHGoalStats!$A$3:$AE$998,10,FALSE)</f>
        <v>#REF!</v>
      </c>
      <c r="T137" s="57" t="e">
        <f>VLOOKUP($O137,PercentFHGoalStats!$A$3:$AE$998,11,FALSE)</f>
        <v>#REF!</v>
      </c>
      <c r="U137" s="57" t="e">
        <f>VLOOKUP($O137,PercentFHGoalStats!$A$3:$AE$998,13,FALSE)</f>
        <v>#REF!</v>
      </c>
      <c r="V137" s="57" t="e">
        <f>VLOOKUP($O137,PercentFHGoalStats!$A$3:$AE$998,14,FALSE)</f>
        <v>#REF!</v>
      </c>
      <c r="W137" s="57" t="e">
        <f>VLOOKUP($O137,PercentFHGoalStats!$A$3:$AE$998,16,FALSE)</f>
        <v>#REF!</v>
      </c>
      <c r="X137" s="57" t="e">
        <f>VLOOKUP($O137,PercentFHGoalStats!$A$3:$AE$998,17,FALSE)</f>
        <v>#REF!</v>
      </c>
      <c r="Y137" s="57" t="e">
        <f>VLOOKUP($O137,PercentFHGoalStats!$A$3:$AE$998,19,FALSE)</f>
        <v>#REF!</v>
      </c>
      <c r="Z137" s="57" t="e">
        <f>VLOOKUP($O137,PercentFHGoalStats!$A$3:$AE$998,20,FALSE)</f>
        <v>#REF!</v>
      </c>
      <c r="AA137" s="57" t="e">
        <f>VLOOKUP($O137,PercentFHGoalStats!$A$3:$AE$998,22,FALSE)</f>
        <v>#REF!</v>
      </c>
    </row>
    <row r="138" spans="1:27" x14ac:dyDescent="0.3">
      <c r="A138" s="57" t="e">
        <f>VLOOKUP($M138,PercentFHGoalStats!$A$3:$AE$998,5,FALSE)</f>
        <v>#REF!</v>
      </c>
      <c r="B138" s="57" t="e">
        <f>VLOOKUP($M138,PercentFHGoalStats!$A$3:$AE$998,6,FALSE)</f>
        <v>#REF!</v>
      </c>
      <c r="C138" s="57" t="e">
        <f>VLOOKUP($M138,PercentFHGoalStats!$A$3:$AE$998,8,FALSE)</f>
        <v>#REF!</v>
      </c>
      <c r="D138" s="57" t="e">
        <f>VLOOKUP($M138,PercentFHGoalStats!$A$3:$AE$998,9,FALSE)</f>
        <v>#REF!</v>
      </c>
      <c r="E138" s="57" t="e">
        <f>VLOOKUP($M138,PercentFHGoalStats!$A$3:$AE$998,11,FALSE)</f>
        <v>#REF!</v>
      </c>
      <c r="F138" s="57" t="e">
        <f>VLOOKUP($M138,PercentFHGoalStats!$A$3:$AE$998,12,FALSE)</f>
        <v>#REF!</v>
      </c>
      <c r="G138" s="57" t="e">
        <f>VLOOKUP($M138,PercentFHGoalStats!$A$3:$AE$998,14,FALSE)</f>
        <v>#REF!</v>
      </c>
      <c r="H138" s="57" t="e">
        <f>VLOOKUP($M138,PercentFHGoalStats!$A$3:$AE$998,15,FALSE)</f>
        <v>#REF!</v>
      </c>
      <c r="I138" s="57" t="e">
        <f>VLOOKUP($M138,PercentFHGoalStats!$A$3:$AE$998,17,FALSE)</f>
        <v>#REF!</v>
      </c>
      <c r="J138" s="57" t="e">
        <f>VLOOKUP($M138,PercentFHGoalStats!$A$3:$AE$998,18,FALSE)</f>
        <v>#REF!</v>
      </c>
      <c r="K138" s="57" t="e">
        <f>VLOOKUP($M138,PercentFHGoalStats!$A$3:$AE$998,20,FALSE)</f>
        <v>#REF!</v>
      </c>
      <c r="L138" s="57" t="e">
        <f>VLOOKUP($M138,PercentFHGoalStats!$A$3:$AE$998,21,FALSE)</f>
        <v>#REF!</v>
      </c>
      <c r="M138" s="53" t="e">
        <f>Fixtures!#REF!</f>
        <v>#REF!</v>
      </c>
      <c r="N138" s="54" t="e">
        <f>Fixtures!#REF!</f>
        <v>#REF!</v>
      </c>
      <c r="O138" s="53" t="e">
        <f>Fixtures!#REF!</f>
        <v>#REF!</v>
      </c>
      <c r="P138" s="57" t="e">
        <f>VLOOKUP($O138,PercentFHGoalStats!$A$3:$AE$998,5,FALSE)</f>
        <v>#REF!</v>
      </c>
      <c r="Q138" s="57" t="e">
        <f>VLOOKUP($O138,PercentFHGoalStats!$A$3:$AE$998,7,FALSE)</f>
        <v>#REF!</v>
      </c>
      <c r="R138" s="57" t="e">
        <f>VLOOKUP($O138,PercentFHGoalStats!$A$3:$AE$998,8,FALSE)</f>
        <v>#REF!</v>
      </c>
      <c r="S138" s="57" t="e">
        <f>VLOOKUP($O138,PercentFHGoalStats!$A$3:$AE$998,10,FALSE)</f>
        <v>#REF!</v>
      </c>
      <c r="T138" s="57" t="e">
        <f>VLOOKUP($O138,PercentFHGoalStats!$A$3:$AE$998,11,FALSE)</f>
        <v>#REF!</v>
      </c>
      <c r="U138" s="57" t="e">
        <f>VLOOKUP($O138,PercentFHGoalStats!$A$3:$AE$998,13,FALSE)</f>
        <v>#REF!</v>
      </c>
      <c r="V138" s="57" t="e">
        <f>VLOOKUP($O138,PercentFHGoalStats!$A$3:$AE$998,14,FALSE)</f>
        <v>#REF!</v>
      </c>
      <c r="W138" s="57" t="e">
        <f>VLOOKUP($O138,PercentFHGoalStats!$A$3:$AE$998,16,FALSE)</f>
        <v>#REF!</v>
      </c>
      <c r="X138" s="57" t="e">
        <f>VLOOKUP($O138,PercentFHGoalStats!$A$3:$AE$998,17,FALSE)</f>
        <v>#REF!</v>
      </c>
      <c r="Y138" s="57" t="e">
        <f>VLOOKUP($O138,PercentFHGoalStats!$A$3:$AE$998,19,FALSE)</f>
        <v>#REF!</v>
      </c>
      <c r="Z138" s="57" t="e">
        <f>VLOOKUP($O138,PercentFHGoalStats!$A$3:$AE$998,20,FALSE)</f>
        <v>#REF!</v>
      </c>
      <c r="AA138" s="57" t="e">
        <f>VLOOKUP($O138,PercentFHGoalStats!$A$3:$AE$998,22,FALSE)</f>
        <v>#REF!</v>
      </c>
    </row>
    <row r="139" spans="1:27" x14ac:dyDescent="0.3">
      <c r="A139" s="57" t="e">
        <f>VLOOKUP($M139,PercentFHGoalStats!$A$3:$AE$998,5,FALSE)</f>
        <v>#REF!</v>
      </c>
      <c r="B139" s="57" t="e">
        <f>VLOOKUP($M139,PercentFHGoalStats!$A$3:$AE$998,6,FALSE)</f>
        <v>#REF!</v>
      </c>
      <c r="C139" s="57" t="e">
        <f>VLOOKUP($M139,PercentFHGoalStats!$A$3:$AE$998,8,FALSE)</f>
        <v>#REF!</v>
      </c>
      <c r="D139" s="57" t="e">
        <f>VLOOKUP($M139,PercentFHGoalStats!$A$3:$AE$998,9,FALSE)</f>
        <v>#REF!</v>
      </c>
      <c r="E139" s="57" t="e">
        <f>VLOOKUP($M139,PercentFHGoalStats!$A$3:$AE$998,11,FALSE)</f>
        <v>#REF!</v>
      </c>
      <c r="F139" s="57" t="e">
        <f>VLOOKUP($M139,PercentFHGoalStats!$A$3:$AE$998,12,FALSE)</f>
        <v>#REF!</v>
      </c>
      <c r="G139" s="57" t="e">
        <f>VLOOKUP($M139,PercentFHGoalStats!$A$3:$AE$998,14,FALSE)</f>
        <v>#REF!</v>
      </c>
      <c r="H139" s="57" t="e">
        <f>VLOOKUP($M139,PercentFHGoalStats!$A$3:$AE$998,15,FALSE)</f>
        <v>#REF!</v>
      </c>
      <c r="I139" s="57" t="e">
        <f>VLOOKUP($M139,PercentFHGoalStats!$A$3:$AE$998,17,FALSE)</f>
        <v>#REF!</v>
      </c>
      <c r="J139" s="57" t="e">
        <f>VLOOKUP($M139,PercentFHGoalStats!$A$3:$AE$998,18,FALSE)</f>
        <v>#REF!</v>
      </c>
      <c r="K139" s="57" t="e">
        <f>VLOOKUP($M139,PercentFHGoalStats!$A$3:$AE$998,20,FALSE)</f>
        <v>#REF!</v>
      </c>
      <c r="L139" s="57" t="e">
        <f>VLOOKUP($M139,PercentFHGoalStats!$A$3:$AE$998,21,FALSE)</f>
        <v>#REF!</v>
      </c>
      <c r="M139" s="53" t="e">
        <f>Fixtures!#REF!</f>
        <v>#REF!</v>
      </c>
      <c r="N139" s="54" t="e">
        <f>Fixtures!#REF!</f>
        <v>#REF!</v>
      </c>
      <c r="O139" s="53" t="e">
        <f>Fixtures!#REF!</f>
        <v>#REF!</v>
      </c>
      <c r="P139" s="57" t="e">
        <f>VLOOKUP($O139,PercentFHGoalStats!$A$3:$AE$998,5,FALSE)</f>
        <v>#REF!</v>
      </c>
      <c r="Q139" s="57" t="e">
        <f>VLOOKUP($O139,PercentFHGoalStats!$A$3:$AE$998,7,FALSE)</f>
        <v>#REF!</v>
      </c>
      <c r="R139" s="57" t="e">
        <f>VLOOKUP($O139,PercentFHGoalStats!$A$3:$AE$998,8,FALSE)</f>
        <v>#REF!</v>
      </c>
      <c r="S139" s="57" t="e">
        <f>VLOOKUP($O139,PercentFHGoalStats!$A$3:$AE$998,10,FALSE)</f>
        <v>#REF!</v>
      </c>
      <c r="T139" s="57" t="e">
        <f>VLOOKUP($O139,PercentFHGoalStats!$A$3:$AE$998,11,FALSE)</f>
        <v>#REF!</v>
      </c>
      <c r="U139" s="57" t="e">
        <f>VLOOKUP($O139,PercentFHGoalStats!$A$3:$AE$998,13,FALSE)</f>
        <v>#REF!</v>
      </c>
      <c r="V139" s="57" t="e">
        <f>VLOOKUP($O139,PercentFHGoalStats!$A$3:$AE$998,14,FALSE)</f>
        <v>#REF!</v>
      </c>
      <c r="W139" s="57" t="e">
        <f>VLOOKUP($O139,PercentFHGoalStats!$A$3:$AE$998,16,FALSE)</f>
        <v>#REF!</v>
      </c>
      <c r="X139" s="57" t="e">
        <f>VLOOKUP($O139,PercentFHGoalStats!$A$3:$AE$998,17,FALSE)</f>
        <v>#REF!</v>
      </c>
      <c r="Y139" s="57" t="e">
        <f>VLOOKUP($O139,PercentFHGoalStats!$A$3:$AE$998,19,FALSE)</f>
        <v>#REF!</v>
      </c>
      <c r="Z139" s="57" t="e">
        <f>VLOOKUP($O139,PercentFHGoalStats!$A$3:$AE$998,20,FALSE)</f>
        <v>#REF!</v>
      </c>
      <c r="AA139" s="57" t="e">
        <f>VLOOKUP($O139,PercentFHGoalStats!$A$3:$AE$998,22,FALSE)</f>
        <v>#REF!</v>
      </c>
    </row>
    <row r="140" spans="1:27" hidden="1" x14ac:dyDescent="0.3">
      <c r="A140" s="57" t="e">
        <f>VLOOKUP($M140,PercentFHGoalStats!$A$3:$AE$998,5,FALSE)</f>
        <v>#REF!</v>
      </c>
      <c r="B140" s="57" t="e">
        <f>VLOOKUP($M140,PercentFHGoalStats!$A$3:$AE$998,6,FALSE)</f>
        <v>#REF!</v>
      </c>
      <c r="C140" s="57" t="e">
        <f>VLOOKUP($M140,PercentFHGoalStats!$A$3:$AE$998,8,FALSE)</f>
        <v>#REF!</v>
      </c>
      <c r="D140" s="57" t="e">
        <f>VLOOKUP($M140,PercentFHGoalStats!$A$3:$AE$998,9,FALSE)</f>
        <v>#REF!</v>
      </c>
      <c r="E140" s="57" t="e">
        <f>VLOOKUP($M140,PercentFHGoalStats!$A$3:$AE$998,11,FALSE)</f>
        <v>#REF!</v>
      </c>
      <c r="F140" s="57" t="e">
        <f>VLOOKUP($M140,PercentFHGoalStats!$A$3:$AE$998,12,FALSE)</f>
        <v>#REF!</v>
      </c>
      <c r="G140" s="57" t="e">
        <f>VLOOKUP($M140,PercentFHGoalStats!$A$3:$AE$998,14,FALSE)</f>
        <v>#REF!</v>
      </c>
      <c r="H140" s="57" t="e">
        <f>VLOOKUP($M140,PercentFHGoalStats!$A$3:$AE$998,15,FALSE)</f>
        <v>#REF!</v>
      </c>
      <c r="I140" s="57" t="e">
        <f>VLOOKUP($M140,PercentFHGoalStats!$A$3:$AE$998,17,FALSE)</f>
        <v>#REF!</v>
      </c>
      <c r="J140" s="57" t="e">
        <f>VLOOKUP($M140,PercentFHGoalStats!$A$3:$AE$998,18,FALSE)</f>
        <v>#REF!</v>
      </c>
      <c r="K140" s="57" t="e">
        <f>VLOOKUP($M140,PercentFHGoalStats!$A$3:$AE$998,20,FALSE)</f>
        <v>#REF!</v>
      </c>
      <c r="L140" s="57" t="e">
        <f>VLOOKUP($M140,PercentFHGoalStats!$A$3:$AE$998,21,FALSE)</f>
        <v>#REF!</v>
      </c>
      <c r="M140" s="53" t="e">
        <f>Fixtures!#REF!</f>
        <v>#REF!</v>
      </c>
      <c r="N140" s="54" t="e">
        <f>Fixtures!#REF!</f>
        <v>#REF!</v>
      </c>
      <c r="O140" s="53" t="e">
        <f>Fixtures!#REF!</f>
        <v>#REF!</v>
      </c>
      <c r="P140" s="57" t="e">
        <f>VLOOKUP($O140,PercentFHGoalStats!$A$3:$AE$998,5,FALSE)</f>
        <v>#REF!</v>
      </c>
      <c r="Q140" s="57" t="e">
        <f>VLOOKUP($O140,PercentFHGoalStats!$A$3:$AE$998,7,FALSE)</f>
        <v>#REF!</v>
      </c>
      <c r="R140" s="57" t="e">
        <f>VLOOKUP($O140,PercentFHGoalStats!$A$3:$AE$998,8,FALSE)</f>
        <v>#REF!</v>
      </c>
      <c r="S140" s="57" t="e">
        <f>VLOOKUP($O140,PercentFHGoalStats!$A$3:$AE$998,10,FALSE)</f>
        <v>#REF!</v>
      </c>
      <c r="T140" s="57" t="e">
        <f>VLOOKUP($O140,PercentFHGoalStats!$A$3:$AE$998,11,FALSE)</f>
        <v>#REF!</v>
      </c>
      <c r="U140" s="57" t="e">
        <f>VLOOKUP($O140,PercentFHGoalStats!$A$3:$AE$998,13,FALSE)</f>
        <v>#REF!</v>
      </c>
      <c r="V140" s="57" t="e">
        <f>VLOOKUP($O140,PercentFHGoalStats!$A$3:$AE$998,14,FALSE)</f>
        <v>#REF!</v>
      </c>
      <c r="W140" s="57" t="e">
        <f>VLOOKUP($O140,PercentFHGoalStats!$A$3:$AE$998,16,FALSE)</f>
        <v>#REF!</v>
      </c>
      <c r="X140" s="57" t="e">
        <f>VLOOKUP($O140,PercentFHGoalStats!$A$3:$AE$998,17,FALSE)</f>
        <v>#REF!</v>
      </c>
      <c r="Y140" s="57" t="e">
        <f>VLOOKUP($O140,PercentFHGoalStats!$A$3:$AE$998,19,FALSE)</f>
        <v>#REF!</v>
      </c>
      <c r="Z140" s="57" t="e">
        <f>VLOOKUP($O140,PercentFHGoalStats!$A$3:$AE$998,20,FALSE)</f>
        <v>#REF!</v>
      </c>
      <c r="AA140" s="57" t="e">
        <f>VLOOKUP($O140,PercentFHGoalStats!$A$3:$AE$998,22,FALSE)</f>
        <v>#REF!</v>
      </c>
    </row>
    <row r="141" spans="1:27" hidden="1" x14ac:dyDescent="0.3">
      <c r="A141" s="57" t="e">
        <f>VLOOKUP($M141,PercentFHGoalStats!$A$3:$AE$998,5,FALSE)</f>
        <v>#REF!</v>
      </c>
      <c r="B141" s="57" t="e">
        <f>VLOOKUP($M141,PercentFHGoalStats!$A$3:$AE$998,6,FALSE)</f>
        <v>#REF!</v>
      </c>
      <c r="C141" s="57" t="e">
        <f>VLOOKUP($M141,PercentFHGoalStats!$A$3:$AE$998,8,FALSE)</f>
        <v>#REF!</v>
      </c>
      <c r="D141" s="57" t="e">
        <f>VLOOKUP($M141,PercentFHGoalStats!$A$3:$AE$998,9,FALSE)</f>
        <v>#REF!</v>
      </c>
      <c r="E141" s="57" t="e">
        <f>VLOOKUP($M141,PercentFHGoalStats!$A$3:$AE$998,11,FALSE)</f>
        <v>#REF!</v>
      </c>
      <c r="F141" s="57" t="e">
        <f>VLOOKUP($M141,PercentFHGoalStats!$A$3:$AE$998,12,FALSE)</f>
        <v>#REF!</v>
      </c>
      <c r="G141" s="57" t="e">
        <f>VLOOKUP($M141,PercentFHGoalStats!$A$3:$AE$998,14,FALSE)</f>
        <v>#REF!</v>
      </c>
      <c r="H141" s="57" t="e">
        <f>VLOOKUP($M141,PercentFHGoalStats!$A$3:$AE$998,15,FALSE)</f>
        <v>#REF!</v>
      </c>
      <c r="I141" s="57" t="e">
        <f>VLOOKUP($M141,PercentFHGoalStats!$A$3:$AE$998,17,FALSE)</f>
        <v>#REF!</v>
      </c>
      <c r="J141" s="57" t="e">
        <f>VLOOKUP($M141,PercentFHGoalStats!$A$3:$AE$998,18,FALSE)</f>
        <v>#REF!</v>
      </c>
      <c r="K141" s="57" t="e">
        <f>VLOOKUP($M141,PercentFHGoalStats!$A$3:$AE$998,20,FALSE)</f>
        <v>#REF!</v>
      </c>
      <c r="L141" s="57" t="e">
        <f>VLOOKUP($M141,PercentFHGoalStats!$A$3:$AE$998,21,FALSE)</f>
        <v>#REF!</v>
      </c>
      <c r="M141" s="53" t="e">
        <f>Fixtures!#REF!</f>
        <v>#REF!</v>
      </c>
      <c r="N141" s="54" t="e">
        <f>Fixtures!#REF!</f>
        <v>#REF!</v>
      </c>
      <c r="O141" s="53" t="e">
        <f>Fixtures!#REF!</f>
        <v>#REF!</v>
      </c>
      <c r="P141" s="57" t="e">
        <f>VLOOKUP($O141,PercentFHGoalStats!$A$3:$AE$998,5,FALSE)</f>
        <v>#REF!</v>
      </c>
      <c r="Q141" s="57" t="e">
        <f>VLOOKUP($O141,PercentFHGoalStats!$A$3:$AE$998,7,FALSE)</f>
        <v>#REF!</v>
      </c>
      <c r="R141" s="57" t="e">
        <f>VLOOKUP($O141,PercentFHGoalStats!$A$3:$AE$998,8,FALSE)</f>
        <v>#REF!</v>
      </c>
      <c r="S141" s="57" t="e">
        <f>VLOOKUP($O141,PercentFHGoalStats!$A$3:$AE$998,10,FALSE)</f>
        <v>#REF!</v>
      </c>
      <c r="T141" s="57" t="e">
        <f>VLOOKUP($O141,PercentFHGoalStats!$A$3:$AE$998,11,FALSE)</f>
        <v>#REF!</v>
      </c>
      <c r="U141" s="57" t="e">
        <f>VLOOKUP($O141,PercentFHGoalStats!$A$3:$AE$998,13,FALSE)</f>
        <v>#REF!</v>
      </c>
      <c r="V141" s="57" t="e">
        <f>VLOOKUP($O141,PercentFHGoalStats!$A$3:$AE$998,14,FALSE)</f>
        <v>#REF!</v>
      </c>
      <c r="W141" s="57" t="e">
        <f>VLOOKUP($O141,PercentFHGoalStats!$A$3:$AE$998,16,FALSE)</f>
        <v>#REF!</v>
      </c>
      <c r="X141" s="57" t="e">
        <f>VLOOKUP($O141,PercentFHGoalStats!$A$3:$AE$998,17,FALSE)</f>
        <v>#REF!</v>
      </c>
      <c r="Y141" s="57" t="e">
        <f>VLOOKUP($O141,PercentFHGoalStats!$A$3:$AE$998,19,FALSE)</f>
        <v>#REF!</v>
      </c>
      <c r="Z141" s="57" t="e">
        <f>VLOOKUP($O141,PercentFHGoalStats!$A$3:$AE$998,20,FALSE)</f>
        <v>#REF!</v>
      </c>
      <c r="AA141" s="57" t="e">
        <f>VLOOKUP($O141,PercentFHGoalStats!$A$3:$AE$998,22,FALSE)</f>
        <v>#REF!</v>
      </c>
    </row>
    <row r="142" spans="1:27" hidden="1" x14ac:dyDescent="0.3">
      <c r="A142" s="57" t="e">
        <f>VLOOKUP($M142,PercentFHGoalStats!$A$3:$AE$998,5,FALSE)</f>
        <v>#REF!</v>
      </c>
      <c r="B142" s="57" t="e">
        <f>VLOOKUP($M142,PercentFHGoalStats!$A$3:$AE$998,6,FALSE)</f>
        <v>#REF!</v>
      </c>
      <c r="C142" s="57" t="e">
        <f>VLOOKUP($M142,PercentFHGoalStats!$A$3:$AE$998,8,FALSE)</f>
        <v>#REF!</v>
      </c>
      <c r="D142" s="57" t="e">
        <f>VLOOKUP($M142,PercentFHGoalStats!$A$3:$AE$998,9,FALSE)</f>
        <v>#REF!</v>
      </c>
      <c r="E142" s="57" t="e">
        <f>VLOOKUP($M142,PercentFHGoalStats!$A$3:$AE$998,11,FALSE)</f>
        <v>#REF!</v>
      </c>
      <c r="F142" s="57" t="e">
        <f>VLOOKUP($M142,PercentFHGoalStats!$A$3:$AE$998,12,FALSE)</f>
        <v>#REF!</v>
      </c>
      <c r="G142" s="57" t="e">
        <f>VLOOKUP($M142,PercentFHGoalStats!$A$3:$AE$998,14,FALSE)</f>
        <v>#REF!</v>
      </c>
      <c r="H142" s="57" t="e">
        <f>VLOOKUP($M142,PercentFHGoalStats!$A$3:$AE$998,15,FALSE)</f>
        <v>#REF!</v>
      </c>
      <c r="I142" s="57" t="e">
        <f>VLOOKUP($M142,PercentFHGoalStats!$A$3:$AE$998,17,FALSE)</f>
        <v>#REF!</v>
      </c>
      <c r="J142" s="57" t="e">
        <f>VLOOKUP($M142,PercentFHGoalStats!$A$3:$AE$998,18,FALSE)</f>
        <v>#REF!</v>
      </c>
      <c r="K142" s="57" t="e">
        <f>VLOOKUP($M142,PercentFHGoalStats!$A$3:$AE$998,20,FALSE)</f>
        <v>#REF!</v>
      </c>
      <c r="L142" s="57" t="e">
        <f>VLOOKUP($M142,PercentFHGoalStats!$A$3:$AE$998,21,FALSE)</f>
        <v>#REF!</v>
      </c>
      <c r="M142" s="53" t="e">
        <f>Fixtures!#REF!</f>
        <v>#REF!</v>
      </c>
      <c r="N142" s="54" t="e">
        <f>Fixtures!#REF!</f>
        <v>#REF!</v>
      </c>
      <c r="O142" s="53" t="e">
        <f>Fixtures!#REF!</f>
        <v>#REF!</v>
      </c>
      <c r="P142" s="57" t="e">
        <f>VLOOKUP($O142,PercentFHGoalStats!$A$3:$AE$998,5,FALSE)</f>
        <v>#REF!</v>
      </c>
      <c r="Q142" s="57" t="e">
        <f>VLOOKUP($O142,PercentFHGoalStats!$A$3:$AE$998,7,FALSE)</f>
        <v>#REF!</v>
      </c>
      <c r="R142" s="57" t="e">
        <f>VLOOKUP($O142,PercentFHGoalStats!$A$3:$AE$998,8,FALSE)</f>
        <v>#REF!</v>
      </c>
      <c r="S142" s="57" t="e">
        <f>VLOOKUP($O142,PercentFHGoalStats!$A$3:$AE$998,10,FALSE)</f>
        <v>#REF!</v>
      </c>
      <c r="T142" s="57" t="e">
        <f>VLOOKUP($O142,PercentFHGoalStats!$A$3:$AE$998,11,FALSE)</f>
        <v>#REF!</v>
      </c>
      <c r="U142" s="57" t="e">
        <f>VLOOKUP($O142,PercentFHGoalStats!$A$3:$AE$998,13,FALSE)</f>
        <v>#REF!</v>
      </c>
      <c r="V142" s="57" t="e">
        <f>VLOOKUP($O142,PercentFHGoalStats!$A$3:$AE$998,14,FALSE)</f>
        <v>#REF!</v>
      </c>
      <c r="W142" s="57" t="e">
        <f>VLOOKUP($O142,PercentFHGoalStats!$A$3:$AE$998,16,FALSE)</f>
        <v>#REF!</v>
      </c>
      <c r="X142" s="57" t="e">
        <f>VLOOKUP($O142,PercentFHGoalStats!$A$3:$AE$998,17,FALSE)</f>
        <v>#REF!</v>
      </c>
      <c r="Y142" s="57" t="e">
        <f>VLOOKUP($O142,PercentFHGoalStats!$A$3:$AE$998,19,FALSE)</f>
        <v>#REF!</v>
      </c>
      <c r="Z142" s="57" t="e">
        <f>VLOOKUP($O142,PercentFHGoalStats!$A$3:$AE$998,20,FALSE)</f>
        <v>#REF!</v>
      </c>
      <c r="AA142" s="57" t="e">
        <f>VLOOKUP($O142,PercentFHGoalStats!$A$3:$AE$998,22,FALSE)</f>
        <v>#REF!</v>
      </c>
    </row>
    <row r="143" spans="1:27" hidden="1" x14ac:dyDescent="0.3">
      <c r="A143" s="57" t="e">
        <f>VLOOKUP($M143,PercentFHGoalStats!$A$3:$AE$998,5,FALSE)</f>
        <v>#REF!</v>
      </c>
      <c r="B143" s="57" t="e">
        <f>VLOOKUP($M143,PercentFHGoalStats!$A$3:$AE$998,6,FALSE)</f>
        <v>#REF!</v>
      </c>
      <c r="C143" s="57" t="e">
        <f>VLOOKUP($M143,PercentFHGoalStats!$A$3:$AE$998,8,FALSE)</f>
        <v>#REF!</v>
      </c>
      <c r="D143" s="57" t="e">
        <f>VLOOKUP($M143,PercentFHGoalStats!$A$3:$AE$998,9,FALSE)</f>
        <v>#REF!</v>
      </c>
      <c r="E143" s="57" t="e">
        <f>VLOOKUP($M143,PercentFHGoalStats!$A$3:$AE$998,11,FALSE)</f>
        <v>#REF!</v>
      </c>
      <c r="F143" s="57" t="e">
        <f>VLOOKUP($M143,PercentFHGoalStats!$A$3:$AE$998,12,FALSE)</f>
        <v>#REF!</v>
      </c>
      <c r="G143" s="57" t="e">
        <f>VLOOKUP($M143,PercentFHGoalStats!$A$3:$AE$998,14,FALSE)</f>
        <v>#REF!</v>
      </c>
      <c r="H143" s="57" t="e">
        <f>VLOOKUP($M143,PercentFHGoalStats!$A$3:$AE$998,15,FALSE)</f>
        <v>#REF!</v>
      </c>
      <c r="I143" s="57" t="e">
        <f>VLOOKUP($M143,PercentFHGoalStats!$A$3:$AE$998,17,FALSE)</f>
        <v>#REF!</v>
      </c>
      <c r="J143" s="57" t="e">
        <f>VLOOKUP($M143,PercentFHGoalStats!$A$3:$AE$998,18,FALSE)</f>
        <v>#REF!</v>
      </c>
      <c r="K143" s="57" t="e">
        <f>VLOOKUP($M143,PercentFHGoalStats!$A$3:$AE$998,20,FALSE)</f>
        <v>#REF!</v>
      </c>
      <c r="L143" s="57" t="e">
        <f>VLOOKUP($M143,PercentFHGoalStats!$A$3:$AE$998,21,FALSE)</f>
        <v>#REF!</v>
      </c>
      <c r="M143" s="53" t="e">
        <f>Fixtures!#REF!</f>
        <v>#REF!</v>
      </c>
      <c r="N143" s="54" t="e">
        <f>Fixtures!#REF!</f>
        <v>#REF!</v>
      </c>
      <c r="O143" s="53" t="e">
        <f>Fixtures!#REF!</f>
        <v>#REF!</v>
      </c>
      <c r="P143" s="57" t="e">
        <f>VLOOKUP($O143,PercentFHGoalStats!$A$3:$AE$998,5,FALSE)</f>
        <v>#REF!</v>
      </c>
      <c r="Q143" s="57" t="e">
        <f>VLOOKUP($O143,PercentFHGoalStats!$A$3:$AE$998,7,FALSE)</f>
        <v>#REF!</v>
      </c>
      <c r="R143" s="57" t="e">
        <f>VLOOKUP($O143,PercentFHGoalStats!$A$3:$AE$998,8,FALSE)</f>
        <v>#REF!</v>
      </c>
      <c r="S143" s="57" t="e">
        <f>VLOOKUP($O143,PercentFHGoalStats!$A$3:$AE$998,10,FALSE)</f>
        <v>#REF!</v>
      </c>
      <c r="T143" s="57" t="e">
        <f>VLOOKUP($O143,PercentFHGoalStats!$A$3:$AE$998,11,FALSE)</f>
        <v>#REF!</v>
      </c>
      <c r="U143" s="57" t="e">
        <f>VLOOKUP($O143,PercentFHGoalStats!$A$3:$AE$998,13,FALSE)</f>
        <v>#REF!</v>
      </c>
      <c r="V143" s="57" t="e">
        <f>VLOOKUP($O143,PercentFHGoalStats!$A$3:$AE$998,14,FALSE)</f>
        <v>#REF!</v>
      </c>
      <c r="W143" s="57" t="e">
        <f>VLOOKUP($O143,PercentFHGoalStats!$A$3:$AE$998,16,FALSE)</f>
        <v>#REF!</v>
      </c>
      <c r="X143" s="57" t="e">
        <f>VLOOKUP($O143,PercentFHGoalStats!$A$3:$AE$998,17,FALSE)</f>
        <v>#REF!</v>
      </c>
      <c r="Y143" s="57" t="e">
        <f>VLOOKUP($O143,PercentFHGoalStats!$A$3:$AE$998,19,FALSE)</f>
        <v>#REF!</v>
      </c>
      <c r="Z143" s="57" t="e">
        <f>VLOOKUP($O143,PercentFHGoalStats!$A$3:$AE$998,20,FALSE)</f>
        <v>#REF!</v>
      </c>
      <c r="AA143" s="57" t="e">
        <f>VLOOKUP($O143,PercentFHGoalStats!$A$3:$AE$998,22,FALSE)</f>
        <v>#REF!</v>
      </c>
    </row>
    <row r="144" spans="1:27" hidden="1" x14ac:dyDescent="0.3">
      <c r="A144" s="57" t="e">
        <f>VLOOKUP($M144,PercentFHGoalStats!$A$3:$AE$998,5,FALSE)</f>
        <v>#REF!</v>
      </c>
      <c r="B144" s="57" t="e">
        <f>VLOOKUP($M144,PercentFHGoalStats!$A$3:$AE$998,6,FALSE)</f>
        <v>#REF!</v>
      </c>
      <c r="C144" s="57" t="e">
        <f>VLOOKUP($M144,PercentFHGoalStats!$A$3:$AE$998,8,FALSE)</f>
        <v>#REF!</v>
      </c>
      <c r="D144" s="57" t="e">
        <f>VLOOKUP($M144,PercentFHGoalStats!$A$3:$AE$998,9,FALSE)</f>
        <v>#REF!</v>
      </c>
      <c r="E144" s="57" t="e">
        <f>VLOOKUP($M144,PercentFHGoalStats!$A$3:$AE$998,11,FALSE)</f>
        <v>#REF!</v>
      </c>
      <c r="F144" s="57" t="e">
        <f>VLOOKUP($M144,PercentFHGoalStats!$A$3:$AE$998,12,FALSE)</f>
        <v>#REF!</v>
      </c>
      <c r="G144" s="57" t="e">
        <f>VLOOKUP($M144,PercentFHGoalStats!$A$3:$AE$998,14,FALSE)</f>
        <v>#REF!</v>
      </c>
      <c r="H144" s="57" t="e">
        <f>VLOOKUP($M144,PercentFHGoalStats!$A$3:$AE$998,15,FALSE)</f>
        <v>#REF!</v>
      </c>
      <c r="I144" s="57" t="e">
        <f>VLOOKUP($M144,PercentFHGoalStats!$A$3:$AE$998,17,FALSE)</f>
        <v>#REF!</v>
      </c>
      <c r="J144" s="57" t="e">
        <f>VLOOKUP($M144,PercentFHGoalStats!$A$3:$AE$998,18,FALSE)</f>
        <v>#REF!</v>
      </c>
      <c r="K144" s="57" t="e">
        <f>VLOOKUP($M144,PercentFHGoalStats!$A$3:$AE$998,20,FALSE)</f>
        <v>#REF!</v>
      </c>
      <c r="L144" s="57" t="e">
        <f>VLOOKUP($M144,PercentFHGoalStats!$A$3:$AE$998,21,FALSE)</f>
        <v>#REF!</v>
      </c>
      <c r="M144" s="53" t="e">
        <f>Fixtures!#REF!</f>
        <v>#REF!</v>
      </c>
      <c r="N144" s="54" t="e">
        <f>Fixtures!#REF!</f>
        <v>#REF!</v>
      </c>
      <c r="O144" s="53" t="e">
        <f>Fixtures!#REF!</f>
        <v>#REF!</v>
      </c>
      <c r="P144" s="57" t="e">
        <f>VLOOKUP($O144,PercentFHGoalStats!$A$3:$AE$998,5,FALSE)</f>
        <v>#REF!</v>
      </c>
      <c r="Q144" s="57" t="e">
        <f>VLOOKUP($O144,PercentFHGoalStats!$A$3:$AE$998,7,FALSE)</f>
        <v>#REF!</v>
      </c>
      <c r="R144" s="57" t="e">
        <f>VLOOKUP($O144,PercentFHGoalStats!$A$3:$AE$998,8,FALSE)</f>
        <v>#REF!</v>
      </c>
      <c r="S144" s="57" t="e">
        <f>VLOOKUP($O144,PercentFHGoalStats!$A$3:$AE$998,10,FALSE)</f>
        <v>#REF!</v>
      </c>
      <c r="T144" s="57" t="e">
        <f>VLOOKUP($O144,PercentFHGoalStats!$A$3:$AE$998,11,FALSE)</f>
        <v>#REF!</v>
      </c>
      <c r="U144" s="57" t="e">
        <f>VLOOKUP($O144,PercentFHGoalStats!$A$3:$AE$998,13,FALSE)</f>
        <v>#REF!</v>
      </c>
      <c r="V144" s="57" t="e">
        <f>VLOOKUP($O144,PercentFHGoalStats!$A$3:$AE$998,14,FALSE)</f>
        <v>#REF!</v>
      </c>
      <c r="W144" s="57" t="e">
        <f>VLOOKUP($O144,PercentFHGoalStats!$A$3:$AE$998,16,FALSE)</f>
        <v>#REF!</v>
      </c>
      <c r="X144" s="57" t="e">
        <f>VLOOKUP($O144,PercentFHGoalStats!$A$3:$AE$998,17,FALSE)</f>
        <v>#REF!</v>
      </c>
      <c r="Y144" s="57" t="e">
        <f>VLOOKUP($O144,PercentFHGoalStats!$A$3:$AE$998,19,FALSE)</f>
        <v>#REF!</v>
      </c>
      <c r="Z144" s="57" t="e">
        <f>VLOOKUP($O144,PercentFHGoalStats!$A$3:$AE$998,20,FALSE)</f>
        <v>#REF!</v>
      </c>
      <c r="AA144" s="57" t="e">
        <f>VLOOKUP($O144,PercentFHGoalStats!$A$3:$AE$998,22,FALSE)</f>
        <v>#REF!</v>
      </c>
    </row>
    <row r="145" spans="1:27" hidden="1" x14ac:dyDescent="0.3">
      <c r="A145" s="57" t="e">
        <f>VLOOKUP($M145,PercentFHGoalStats!$A$3:$AE$998,5,FALSE)</f>
        <v>#REF!</v>
      </c>
      <c r="B145" s="57" t="e">
        <f>VLOOKUP($M145,PercentFHGoalStats!$A$3:$AE$998,6,FALSE)</f>
        <v>#REF!</v>
      </c>
      <c r="C145" s="57" t="e">
        <f>VLOOKUP($M145,PercentFHGoalStats!$A$3:$AE$998,8,FALSE)</f>
        <v>#REF!</v>
      </c>
      <c r="D145" s="57" t="e">
        <f>VLOOKUP($M145,PercentFHGoalStats!$A$3:$AE$998,9,FALSE)</f>
        <v>#REF!</v>
      </c>
      <c r="E145" s="57" t="e">
        <f>VLOOKUP($M145,PercentFHGoalStats!$A$3:$AE$998,11,FALSE)</f>
        <v>#REF!</v>
      </c>
      <c r="F145" s="57" t="e">
        <f>VLOOKUP($M145,PercentFHGoalStats!$A$3:$AE$998,12,FALSE)</f>
        <v>#REF!</v>
      </c>
      <c r="G145" s="57" t="e">
        <f>VLOOKUP($M145,PercentFHGoalStats!$A$3:$AE$998,14,FALSE)</f>
        <v>#REF!</v>
      </c>
      <c r="H145" s="57" t="e">
        <f>VLOOKUP($M145,PercentFHGoalStats!$A$3:$AE$998,15,FALSE)</f>
        <v>#REF!</v>
      </c>
      <c r="I145" s="57" t="e">
        <f>VLOOKUP($M145,PercentFHGoalStats!$A$3:$AE$998,17,FALSE)</f>
        <v>#REF!</v>
      </c>
      <c r="J145" s="57" t="e">
        <f>VLOOKUP($M145,PercentFHGoalStats!$A$3:$AE$998,18,FALSE)</f>
        <v>#REF!</v>
      </c>
      <c r="K145" s="57" t="e">
        <f>VLOOKUP($M145,PercentFHGoalStats!$A$3:$AE$998,20,FALSE)</f>
        <v>#REF!</v>
      </c>
      <c r="L145" s="57" t="e">
        <f>VLOOKUP($M145,PercentFHGoalStats!$A$3:$AE$998,21,FALSE)</f>
        <v>#REF!</v>
      </c>
      <c r="M145" s="53" t="e">
        <f>Fixtures!#REF!</f>
        <v>#REF!</v>
      </c>
      <c r="N145" s="54" t="e">
        <f>Fixtures!#REF!</f>
        <v>#REF!</v>
      </c>
      <c r="O145" s="53" t="e">
        <f>Fixtures!#REF!</f>
        <v>#REF!</v>
      </c>
      <c r="P145" s="57" t="e">
        <f>VLOOKUP($O145,PercentFHGoalStats!$A$3:$AE$998,5,FALSE)</f>
        <v>#REF!</v>
      </c>
      <c r="Q145" s="57" t="e">
        <f>VLOOKUP($O145,PercentFHGoalStats!$A$3:$AE$998,7,FALSE)</f>
        <v>#REF!</v>
      </c>
      <c r="R145" s="57" t="e">
        <f>VLOOKUP($O145,PercentFHGoalStats!$A$3:$AE$998,8,FALSE)</f>
        <v>#REF!</v>
      </c>
      <c r="S145" s="57" t="e">
        <f>VLOOKUP($O145,PercentFHGoalStats!$A$3:$AE$998,10,FALSE)</f>
        <v>#REF!</v>
      </c>
      <c r="T145" s="57" t="e">
        <f>VLOOKUP($O145,PercentFHGoalStats!$A$3:$AE$998,11,FALSE)</f>
        <v>#REF!</v>
      </c>
      <c r="U145" s="57" t="e">
        <f>VLOOKUP($O145,PercentFHGoalStats!$A$3:$AE$998,13,FALSE)</f>
        <v>#REF!</v>
      </c>
      <c r="V145" s="57" t="e">
        <f>VLOOKUP($O145,PercentFHGoalStats!$A$3:$AE$998,14,FALSE)</f>
        <v>#REF!</v>
      </c>
      <c r="W145" s="57" t="e">
        <f>VLOOKUP($O145,PercentFHGoalStats!$A$3:$AE$998,16,FALSE)</f>
        <v>#REF!</v>
      </c>
      <c r="X145" s="57" t="e">
        <f>VLOOKUP($O145,PercentFHGoalStats!$A$3:$AE$998,17,FALSE)</f>
        <v>#REF!</v>
      </c>
      <c r="Y145" s="57" t="e">
        <f>VLOOKUP($O145,PercentFHGoalStats!$A$3:$AE$998,19,FALSE)</f>
        <v>#REF!</v>
      </c>
      <c r="Z145" s="57" t="e">
        <f>VLOOKUP($O145,PercentFHGoalStats!$A$3:$AE$998,20,FALSE)</f>
        <v>#REF!</v>
      </c>
      <c r="AA145" s="57" t="e">
        <f>VLOOKUP($O145,PercentFHGoalStats!$A$3:$AE$998,22,FALSE)</f>
        <v>#REF!</v>
      </c>
    </row>
    <row r="146" spans="1:27" hidden="1" x14ac:dyDescent="0.3">
      <c r="A146" s="57" t="e">
        <f>VLOOKUP($M146,PercentFHGoalStats!$A$3:$AE$998,5,FALSE)</f>
        <v>#REF!</v>
      </c>
      <c r="B146" s="57" t="e">
        <f>VLOOKUP($M146,PercentFHGoalStats!$A$3:$AE$998,6,FALSE)</f>
        <v>#REF!</v>
      </c>
      <c r="C146" s="57" t="e">
        <f>VLOOKUP($M146,PercentFHGoalStats!$A$3:$AE$998,8,FALSE)</f>
        <v>#REF!</v>
      </c>
      <c r="D146" s="57" t="e">
        <f>VLOOKUP($M146,PercentFHGoalStats!$A$3:$AE$998,9,FALSE)</f>
        <v>#REF!</v>
      </c>
      <c r="E146" s="57" t="e">
        <f>VLOOKUP($M146,PercentFHGoalStats!$A$3:$AE$998,11,FALSE)</f>
        <v>#REF!</v>
      </c>
      <c r="F146" s="57" t="e">
        <f>VLOOKUP($M146,PercentFHGoalStats!$A$3:$AE$998,12,FALSE)</f>
        <v>#REF!</v>
      </c>
      <c r="G146" s="57" t="e">
        <f>VLOOKUP($M146,PercentFHGoalStats!$A$3:$AE$998,14,FALSE)</f>
        <v>#REF!</v>
      </c>
      <c r="H146" s="57" t="e">
        <f>VLOOKUP($M146,PercentFHGoalStats!$A$3:$AE$998,15,FALSE)</f>
        <v>#REF!</v>
      </c>
      <c r="I146" s="57" t="e">
        <f>VLOOKUP($M146,PercentFHGoalStats!$A$3:$AE$998,17,FALSE)</f>
        <v>#REF!</v>
      </c>
      <c r="J146" s="57" t="e">
        <f>VLOOKUP($M146,PercentFHGoalStats!$A$3:$AE$998,18,FALSE)</f>
        <v>#REF!</v>
      </c>
      <c r="K146" s="57" t="e">
        <f>VLOOKUP($M146,PercentFHGoalStats!$A$3:$AE$998,20,FALSE)</f>
        <v>#REF!</v>
      </c>
      <c r="L146" s="57" t="e">
        <f>VLOOKUP($M146,PercentFHGoalStats!$A$3:$AE$998,21,FALSE)</f>
        <v>#REF!</v>
      </c>
      <c r="M146" s="53" t="e">
        <f>Fixtures!#REF!</f>
        <v>#REF!</v>
      </c>
      <c r="N146" s="54" t="e">
        <f>Fixtures!#REF!</f>
        <v>#REF!</v>
      </c>
      <c r="O146" s="53" t="e">
        <f>Fixtures!#REF!</f>
        <v>#REF!</v>
      </c>
      <c r="P146" s="57" t="e">
        <f>VLOOKUP($O146,PercentFHGoalStats!$A$3:$AE$998,5,FALSE)</f>
        <v>#REF!</v>
      </c>
      <c r="Q146" s="57" t="e">
        <f>VLOOKUP($O146,PercentFHGoalStats!$A$3:$AE$998,7,FALSE)</f>
        <v>#REF!</v>
      </c>
      <c r="R146" s="57" t="e">
        <f>VLOOKUP($O146,PercentFHGoalStats!$A$3:$AE$998,8,FALSE)</f>
        <v>#REF!</v>
      </c>
      <c r="S146" s="57" t="e">
        <f>VLOOKUP($O146,PercentFHGoalStats!$A$3:$AE$998,10,FALSE)</f>
        <v>#REF!</v>
      </c>
      <c r="T146" s="57" t="e">
        <f>VLOOKUP($O146,PercentFHGoalStats!$A$3:$AE$998,11,FALSE)</f>
        <v>#REF!</v>
      </c>
      <c r="U146" s="57" t="e">
        <f>VLOOKUP($O146,PercentFHGoalStats!$A$3:$AE$998,13,FALSE)</f>
        <v>#REF!</v>
      </c>
      <c r="V146" s="57" t="e">
        <f>VLOOKUP($O146,PercentFHGoalStats!$A$3:$AE$998,14,FALSE)</f>
        <v>#REF!</v>
      </c>
      <c r="W146" s="57" t="e">
        <f>VLOOKUP($O146,PercentFHGoalStats!$A$3:$AE$998,16,FALSE)</f>
        <v>#REF!</v>
      </c>
      <c r="X146" s="57" t="e">
        <f>VLOOKUP($O146,PercentFHGoalStats!$A$3:$AE$998,17,FALSE)</f>
        <v>#REF!</v>
      </c>
      <c r="Y146" s="57" t="e">
        <f>VLOOKUP($O146,PercentFHGoalStats!$A$3:$AE$998,19,FALSE)</f>
        <v>#REF!</v>
      </c>
      <c r="Z146" s="57" t="e">
        <f>VLOOKUP($O146,PercentFHGoalStats!$A$3:$AE$998,20,FALSE)</f>
        <v>#REF!</v>
      </c>
      <c r="AA146" s="57" t="e">
        <f>VLOOKUP($O146,PercentFHGoalStats!$A$3:$AE$998,22,FALSE)</f>
        <v>#REF!</v>
      </c>
    </row>
    <row r="147" spans="1:27" hidden="1" x14ac:dyDescent="0.3">
      <c r="A147" s="57" t="e">
        <f>VLOOKUP($M147,PercentFHGoalStats!$A$3:$AE$998,5,FALSE)</f>
        <v>#REF!</v>
      </c>
      <c r="B147" s="57" t="e">
        <f>VLOOKUP($M147,PercentFHGoalStats!$A$3:$AE$998,6,FALSE)</f>
        <v>#REF!</v>
      </c>
      <c r="C147" s="57" t="e">
        <f>VLOOKUP($M147,PercentFHGoalStats!$A$3:$AE$998,8,FALSE)</f>
        <v>#REF!</v>
      </c>
      <c r="D147" s="57" t="e">
        <f>VLOOKUP($M147,PercentFHGoalStats!$A$3:$AE$998,9,FALSE)</f>
        <v>#REF!</v>
      </c>
      <c r="E147" s="57" t="e">
        <f>VLOOKUP($M147,PercentFHGoalStats!$A$3:$AE$998,11,FALSE)</f>
        <v>#REF!</v>
      </c>
      <c r="F147" s="57" t="e">
        <f>VLOOKUP($M147,PercentFHGoalStats!$A$3:$AE$998,12,FALSE)</f>
        <v>#REF!</v>
      </c>
      <c r="G147" s="57" t="e">
        <f>VLOOKUP($M147,PercentFHGoalStats!$A$3:$AE$998,14,FALSE)</f>
        <v>#REF!</v>
      </c>
      <c r="H147" s="57" t="e">
        <f>VLOOKUP($M147,PercentFHGoalStats!$A$3:$AE$998,15,FALSE)</f>
        <v>#REF!</v>
      </c>
      <c r="I147" s="57" t="e">
        <f>VLOOKUP($M147,PercentFHGoalStats!$A$3:$AE$998,17,FALSE)</f>
        <v>#REF!</v>
      </c>
      <c r="J147" s="57" t="e">
        <f>VLOOKUP($M147,PercentFHGoalStats!$A$3:$AE$998,18,FALSE)</f>
        <v>#REF!</v>
      </c>
      <c r="K147" s="57" t="e">
        <f>VLOOKUP($M147,PercentFHGoalStats!$A$3:$AE$998,20,FALSE)</f>
        <v>#REF!</v>
      </c>
      <c r="L147" s="57" t="e">
        <f>VLOOKUP($M147,PercentFHGoalStats!$A$3:$AE$998,21,FALSE)</f>
        <v>#REF!</v>
      </c>
      <c r="M147" s="53" t="e">
        <f>Fixtures!#REF!</f>
        <v>#REF!</v>
      </c>
      <c r="N147" s="54" t="e">
        <f>Fixtures!#REF!</f>
        <v>#REF!</v>
      </c>
      <c r="O147" s="53" t="e">
        <f>Fixtures!#REF!</f>
        <v>#REF!</v>
      </c>
      <c r="P147" s="57" t="e">
        <f>VLOOKUP($O147,PercentFHGoalStats!$A$3:$AE$998,5,FALSE)</f>
        <v>#REF!</v>
      </c>
      <c r="Q147" s="57" t="e">
        <f>VLOOKUP($O147,PercentFHGoalStats!$A$3:$AE$998,7,FALSE)</f>
        <v>#REF!</v>
      </c>
      <c r="R147" s="57" t="e">
        <f>VLOOKUP($O147,PercentFHGoalStats!$A$3:$AE$998,8,FALSE)</f>
        <v>#REF!</v>
      </c>
      <c r="S147" s="57" t="e">
        <f>VLOOKUP($O147,PercentFHGoalStats!$A$3:$AE$998,10,FALSE)</f>
        <v>#REF!</v>
      </c>
      <c r="T147" s="57" t="e">
        <f>VLOOKUP($O147,PercentFHGoalStats!$A$3:$AE$998,11,FALSE)</f>
        <v>#REF!</v>
      </c>
      <c r="U147" s="57" t="e">
        <f>VLOOKUP($O147,PercentFHGoalStats!$A$3:$AE$998,13,FALSE)</f>
        <v>#REF!</v>
      </c>
      <c r="V147" s="57" t="e">
        <f>VLOOKUP($O147,PercentFHGoalStats!$A$3:$AE$998,14,FALSE)</f>
        <v>#REF!</v>
      </c>
      <c r="W147" s="57" t="e">
        <f>VLOOKUP($O147,PercentFHGoalStats!$A$3:$AE$998,16,FALSE)</f>
        <v>#REF!</v>
      </c>
      <c r="X147" s="57" t="e">
        <f>VLOOKUP($O147,PercentFHGoalStats!$A$3:$AE$998,17,FALSE)</f>
        <v>#REF!</v>
      </c>
      <c r="Y147" s="57" t="e">
        <f>VLOOKUP($O147,PercentFHGoalStats!$A$3:$AE$998,19,FALSE)</f>
        <v>#REF!</v>
      </c>
      <c r="Z147" s="57" t="e">
        <f>VLOOKUP($O147,PercentFHGoalStats!$A$3:$AE$998,20,FALSE)</f>
        <v>#REF!</v>
      </c>
      <c r="AA147" s="57" t="e">
        <f>VLOOKUP($O147,PercentFHGoalStats!$A$3:$AE$998,22,FALSE)</f>
        <v>#REF!</v>
      </c>
    </row>
    <row r="148" spans="1:27" hidden="1" x14ac:dyDescent="0.3">
      <c r="A148" s="57" t="e">
        <f>VLOOKUP($M148,PercentFHGoalStats!$A$3:$AE$998,5,FALSE)</f>
        <v>#REF!</v>
      </c>
      <c r="B148" s="57" t="e">
        <f>VLOOKUP($M148,PercentFHGoalStats!$A$3:$AE$998,6,FALSE)</f>
        <v>#REF!</v>
      </c>
      <c r="C148" s="57" t="e">
        <f>VLOOKUP($M148,PercentFHGoalStats!$A$3:$AE$998,8,FALSE)</f>
        <v>#REF!</v>
      </c>
      <c r="D148" s="57" t="e">
        <f>VLOOKUP($M148,PercentFHGoalStats!$A$3:$AE$998,9,FALSE)</f>
        <v>#REF!</v>
      </c>
      <c r="E148" s="57" t="e">
        <f>VLOOKUP($M148,PercentFHGoalStats!$A$3:$AE$998,11,FALSE)</f>
        <v>#REF!</v>
      </c>
      <c r="F148" s="57" t="e">
        <f>VLOOKUP($M148,PercentFHGoalStats!$A$3:$AE$998,12,FALSE)</f>
        <v>#REF!</v>
      </c>
      <c r="G148" s="57" t="e">
        <f>VLOOKUP($M148,PercentFHGoalStats!$A$3:$AE$998,14,FALSE)</f>
        <v>#REF!</v>
      </c>
      <c r="H148" s="57" t="e">
        <f>VLOOKUP($M148,PercentFHGoalStats!$A$3:$AE$998,15,FALSE)</f>
        <v>#REF!</v>
      </c>
      <c r="I148" s="57" t="e">
        <f>VLOOKUP($M148,PercentFHGoalStats!$A$3:$AE$998,17,FALSE)</f>
        <v>#REF!</v>
      </c>
      <c r="J148" s="57" t="e">
        <f>VLOOKUP($M148,PercentFHGoalStats!$A$3:$AE$998,18,FALSE)</f>
        <v>#REF!</v>
      </c>
      <c r="K148" s="57" t="e">
        <f>VLOOKUP($M148,PercentFHGoalStats!$A$3:$AE$998,20,FALSE)</f>
        <v>#REF!</v>
      </c>
      <c r="L148" s="57" t="e">
        <f>VLOOKUP($M148,PercentFHGoalStats!$A$3:$AE$998,21,FALSE)</f>
        <v>#REF!</v>
      </c>
      <c r="M148" s="53" t="e">
        <f>Fixtures!#REF!</f>
        <v>#REF!</v>
      </c>
      <c r="N148" s="54" t="e">
        <f>Fixtures!#REF!</f>
        <v>#REF!</v>
      </c>
      <c r="O148" s="53" t="e">
        <f>Fixtures!#REF!</f>
        <v>#REF!</v>
      </c>
      <c r="P148" s="57" t="e">
        <f>VLOOKUP($O148,PercentFHGoalStats!$A$3:$AE$998,5,FALSE)</f>
        <v>#REF!</v>
      </c>
      <c r="Q148" s="57" t="e">
        <f>VLOOKUP($O148,PercentFHGoalStats!$A$3:$AE$998,7,FALSE)</f>
        <v>#REF!</v>
      </c>
      <c r="R148" s="57" t="e">
        <f>VLOOKUP($O148,PercentFHGoalStats!$A$3:$AE$998,8,FALSE)</f>
        <v>#REF!</v>
      </c>
      <c r="S148" s="57" t="e">
        <f>VLOOKUP($O148,PercentFHGoalStats!$A$3:$AE$998,10,FALSE)</f>
        <v>#REF!</v>
      </c>
      <c r="T148" s="57" t="e">
        <f>VLOOKUP($O148,PercentFHGoalStats!$A$3:$AE$998,11,FALSE)</f>
        <v>#REF!</v>
      </c>
      <c r="U148" s="57" t="e">
        <f>VLOOKUP($O148,PercentFHGoalStats!$A$3:$AE$998,13,FALSE)</f>
        <v>#REF!</v>
      </c>
      <c r="V148" s="57" t="e">
        <f>VLOOKUP($O148,PercentFHGoalStats!$A$3:$AE$998,14,FALSE)</f>
        <v>#REF!</v>
      </c>
      <c r="W148" s="57" t="e">
        <f>VLOOKUP($O148,PercentFHGoalStats!$A$3:$AE$998,16,FALSE)</f>
        <v>#REF!</v>
      </c>
      <c r="X148" s="57" t="e">
        <f>VLOOKUP($O148,PercentFHGoalStats!$A$3:$AE$998,17,FALSE)</f>
        <v>#REF!</v>
      </c>
      <c r="Y148" s="57" t="e">
        <f>VLOOKUP($O148,PercentFHGoalStats!$A$3:$AE$998,19,FALSE)</f>
        <v>#REF!</v>
      </c>
      <c r="Z148" s="57" t="e">
        <f>VLOOKUP($O148,PercentFHGoalStats!$A$3:$AE$998,20,FALSE)</f>
        <v>#REF!</v>
      </c>
      <c r="AA148" s="57" t="e">
        <f>VLOOKUP($O148,PercentFHGoalStats!$A$3:$AE$998,22,FALSE)</f>
        <v>#REF!</v>
      </c>
    </row>
    <row r="149" spans="1:27" hidden="1" x14ac:dyDescent="0.3">
      <c r="A149" s="57" t="e">
        <f>VLOOKUP($M149,PercentFHGoalStats!$A$3:$AE$998,5,FALSE)</f>
        <v>#REF!</v>
      </c>
      <c r="B149" s="57" t="e">
        <f>VLOOKUP($M149,PercentFHGoalStats!$A$3:$AE$998,6,FALSE)</f>
        <v>#REF!</v>
      </c>
      <c r="C149" s="57" t="e">
        <f>VLOOKUP($M149,PercentFHGoalStats!$A$3:$AE$998,8,FALSE)</f>
        <v>#REF!</v>
      </c>
      <c r="D149" s="57" t="e">
        <f>VLOOKUP($M149,PercentFHGoalStats!$A$3:$AE$998,9,FALSE)</f>
        <v>#REF!</v>
      </c>
      <c r="E149" s="57" t="e">
        <f>VLOOKUP($M149,PercentFHGoalStats!$A$3:$AE$998,11,FALSE)</f>
        <v>#REF!</v>
      </c>
      <c r="F149" s="57" t="e">
        <f>VLOOKUP($M149,PercentFHGoalStats!$A$3:$AE$998,12,FALSE)</f>
        <v>#REF!</v>
      </c>
      <c r="G149" s="57" t="e">
        <f>VLOOKUP($M149,PercentFHGoalStats!$A$3:$AE$998,14,FALSE)</f>
        <v>#REF!</v>
      </c>
      <c r="H149" s="57" t="e">
        <f>VLOOKUP($M149,PercentFHGoalStats!$A$3:$AE$998,15,FALSE)</f>
        <v>#REF!</v>
      </c>
      <c r="I149" s="57" t="e">
        <f>VLOOKUP($M149,PercentFHGoalStats!$A$3:$AE$998,17,FALSE)</f>
        <v>#REF!</v>
      </c>
      <c r="J149" s="57" t="e">
        <f>VLOOKUP($M149,PercentFHGoalStats!$A$3:$AE$998,18,FALSE)</f>
        <v>#REF!</v>
      </c>
      <c r="K149" s="57" t="e">
        <f>VLOOKUP($M149,PercentFHGoalStats!$A$3:$AE$998,20,FALSE)</f>
        <v>#REF!</v>
      </c>
      <c r="L149" s="57" t="e">
        <f>VLOOKUP($M149,PercentFHGoalStats!$A$3:$AE$998,21,FALSE)</f>
        <v>#REF!</v>
      </c>
      <c r="M149" s="53" t="e">
        <f>Fixtures!#REF!</f>
        <v>#REF!</v>
      </c>
      <c r="N149" s="54" t="e">
        <f>Fixtures!#REF!</f>
        <v>#REF!</v>
      </c>
      <c r="O149" s="53" t="e">
        <f>Fixtures!#REF!</f>
        <v>#REF!</v>
      </c>
      <c r="P149" s="57" t="e">
        <f>VLOOKUP($O149,PercentFHGoalStats!$A$3:$AE$998,5,FALSE)</f>
        <v>#REF!</v>
      </c>
      <c r="Q149" s="57" t="e">
        <f>VLOOKUP($O149,PercentFHGoalStats!$A$3:$AE$998,7,FALSE)</f>
        <v>#REF!</v>
      </c>
      <c r="R149" s="57" t="e">
        <f>VLOOKUP($O149,PercentFHGoalStats!$A$3:$AE$998,8,FALSE)</f>
        <v>#REF!</v>
      </c>
      <c r="S149" s="57" t="e">
        <f>VLOOKUP($O149,PercentFHGoalStats!$A$3:$AE$998,10,FALSE)</f>
        <v>#REF!</v>
      </c>
      <c r="T149" s="57" t="e">
        <f>VLOOKUP($O149,PercentFHGoalStats!$A$3:$AE$998,11,FALSE)</f>
        <v>#REF!</v>
      </c>
      <c r="U149" s="57" t="e">
        <f>VLOOKUP($O149,PercentFHGoalStats!$A$3:$AE$998,13,FALSE)</f>
        <v>#REF!</v>
      </c>
      <c r="V149" s="57" t="e">
        <f>VLOOKUP($O149,PercentFHGoalStats!$A$3:$AE$998,14,FALSE)</f>
        <v>#REF!</v>
      </c>
      <c r="W149" s="57" t="e">
        <f>VLOOKUP($O149,PercentFHGoalStats!$A$3:$AE$998,16,FALSE)</f>
        <v>#REF!</v>
      </c>
      <c r="X149" s="57" t="e">
        <f>VLOOKUP($O149,PercentFHGoalStats!$A$3:$AE$998,17,FALSE)</f>
        <v>#REF!</v>
      </c>
      <c r="Y149" s="57" t="e">
        <f>VLOOKUP($O149,PercentFHGoalStats!$A$3:$AE$998,19,FALSE)</f>
        <v>#REF!</v>
      </c>
      <c r="Z149" s="57" t="e">
        <f>VLOOKUP($O149,PercentFHGoalStats!$A$3:$AE$998,20,FALSE)</f>
        <v>#REF!</v>
      </c>
      <c r="AA149" s="57" t="e">
        <f>VLOOKUP($O149,PercentFHGoalStats!$A$3:$AE$998,22,FALSE)</f>
        <v>#REF!</v>
      </c>
    </row>
    <row r="150" spans="1:27" hidden="1" x14ac:dyDescent="0.3">
      <c r="A150" s="57" t="e">
        <f>VLOOKUP($M150,PercentFHGoalStats!$A$3:$AE$998,5,FALSE)</f>
        <v>#REF!</v>
      </c>
      <c r="B150" s="57" t="e">
        <f>VLOOKUP($M150,PercentFHGoalStats!$A$3:$AE$998,6,FALSE)</f>
        <v>#REF!</v>
      </c>
      <c r="C150" s="57" t="e">
        <f>VLOOKUP($M150,PercentFHGoalStats!$A$3:$AE$998,8,FALSE)</f>
        <v>#REF!</v>
      </c>
      <c r="D150" s="57" t="e">
        <f>VLOOKUP($M150,PercentFHGoalStats!$A$3:$AE$998,9,FALSE)</f>
        <v>#REF!</v>
      </c>
      <c r="E150" s="57" t="e">
        <f>VLOOKUP($M150,PercentFHGoalStats!$A$3:$AE$998,11,FALSE)</f>
        <v>#REF!</v>
      </c>
      <c r="F150" s="57" t="e">
        <f>VLOOKUP($M150,PercentFHGoalStats!$A$3:$AE$998,12,FALSE)</f>
        <v>#REF!</v>
      </c>
      <c r="G150" s="57" t="e">
        <f>VLOOKUP($M150,PercentFHGoalStats!$A$3:$AE$998,14,FALSE)</f>
        <v>#REF!</v>
      </c>
      <c r="H150" s="57" t="e">
        <f>VLOOKUP($M150,PercentFHGoalStats!$A$3:$AE$998,15,FALSE)</f>
        <v>#REF!</v>
      </c>
      <c r="I150" s="57" t="e">
        <f>VLOOKUP($M150,PercentFHGoalStats!$A$3:$AE$998,17,FALSE)</f>
        <v>#REF!</v>
      </c>
      <c r="J150" s="57" t="e">
        <f>VLOOKUP($M150,PercentFHGoalStats!$A$3:$AE$998,18,FALSE)</f>
        <v>#REF!</v>
      </c>
      <c r="K150" s="57" t="e">
        <f>VLOOKUP($M150,PercentFHGoalStats!$A$3:$AE$998,20,FALSE)</f>
        <v>#REF!</v>
      </c>
      <c r="L150" s="57" t="e">
        <f>VLOOKUP($M150,PercentFHGoalStats!$A$3:$AE$998,21,FALSE)</f>
        <v>#REF!</v>
      </c>
      <c r="M150" s="53" t="e">
        <f>Fixtures!#REF!</f>
        <v>#REF!</v>
      </c>
      <c r="N150" s="54" t="e">
        <f>Fixtures!#REF!</f>
        <v>#REF!</v>
      </c>
      <c r="O150" s="53" t="e">
        <f>Fixtures!#REF!</f>
        <v>#REF!</v>
      </c>
      <c r="P150" s="57" t="e">
        <f>VLOOKUP($O150,PercentFHGoalStats!$A$3:$AE$998,5,FALSE)</f>
        <v>#REF!</v>
      </c>
      <c r="Q150" s="57" t="e">
        <f>VLOOKUP($O150,PercentFHGoalStats!$A$3:$AE$998,7,FALSE)</f>
        <v>#REF!</v>
      </c>
      <c r="R150" s="57" t="e">
        <f>VLOOKUP($O150,PercentFHGoalStats!$A$3:$AE$998,8,FALSE)</f>
        <v>#REF!</v>
      </c>
      <c r="S150" s="57" t="e">
        <f>VLOOKUP($O150,PercentFHGoalStats!$A$3:$AE$998,10,FALSE)</f>
        <v>#REF!</v>
      </c>
      <c r="T150" s="57" t="e">
        <f>VLOOKUP($O150,PercentFHGoalStats!$A$3:$AE$998,11,FALSE)</f>
        <v>#REF!</v>
      </c>
      <c r="U150" s="57" t="e">
        <f>VLOOKUP($O150,PercentFHGoalStats!$A$3:$AE$998,13,FALSE)</f>
        <v>#REF!</v>
      </c>
      <c r="V150" s="57" t="e">
        <f>VLOOKUP($O150,PercentFHGoalStats!$A$3:$AE$998,14,FALSE)</f>
        <v>#REF!</v>
      </c>
      <c r="W150" s="57" t="e">
        <f>VLOOKUP($O150,PercentFHGoalStats!$A$3:$AE$998,16,FALSE)</f>
        <v>#REF!</v>
      </c>
      <c r="X150" s="57" t="e">
        <f>VLOOKUP($O150,PercentFHGoalStats!$A$3:$AE$998,17,FALSE)</f>
        <v>#REF!</v>
      </c>
      <c r="Y150" s="57" t="e">
        <f>VLOOKUP($O150,PercentFHGoalStats!$A$3:$AE$998,19,FALSE)</f>
        <v>#REF!</v>
      </c>
      <c r="Z150" s="57" t="e">
        <f>VLOOKUP($O150,PercentFHGoalStats!$A$3:$AE$998,20,FALSE)</f>
        <v>#REF!</v>
      </c>
      <c r="AA150" s="57" t="e">
        <f>VLOOKUP($O150,PercentFHGoalStats!$A$3:$AE$998,22,FALSE)</f>
        <v>#REF!</v>
      </c>
    </row>
    <row r="151" spans="1:27" hidden="1" x14ac:dyDescent="0.3">
      <c r="A151" s="57" t="e">
        <f>VLOOKUP($M151,PercentFHGoalStats!$A$3:$AE$998,5,FALSE)</f>
        <v>#REF!</v>
      </c>
      <c r="B151" s="57" t="e">
        <f>VLOOKUP($M151,PercentFHGoalStats!$A$3:$AE$998,6,FALSE)</f>
        <v>#REF!</v>
      </c>
      <c r="C151" s="57" t="e">
        <f>VLOOKUP($M151,PercentFHGoalStats!$A$3:$AE$998,8,FALSE)</f>
        <v>#REF!</v>
      </c>
      <c r="D151" s="57" t="e">
        <f>VLOOKUP($M151,PercentFHGoalStats!$A$3:$AE$998,9,FALSE)</f>
        <v>#REF!</v>
      </c>
      <c r="E151" s="57" t="e">
        <f>VLOOKUP($M151,PercentFHGoalStats!$A$3:$AE$998,11,FALSE)</f>
        <v>#REF!</v>
      </c>
      <c r="F151" s="57" t="e">
        <f>VLOOKUP($M151,PercentFHGoalStats!$A$3:$AE$998,12,FALSE)</f>
        <v>#REF!</v>
      </c>
      <c r="G151" s="57" t="e">
        <f>VLOOKUP($M151,PercentFHGoalStats!$A$3:$AE$998,14,FALSE)</f>
        <v>#REF!</v>
      </c>
      <c r="H151" s="57" t="e">
        <f>VLOOKUP($M151,PercentFHGoalStats!$A$3:$AE$998,15,FALSE)</f>
        <v>#REF!</v>
      </c>
      <c r="I151" s="57" t="e">
        <f>VLOOKUP($M151,PercentFHGoalStats!$A$3:$AE$998,17,FALSE)</f>
        <v>#REF!</v>
      </c>
      <c r="J151" s="57" t="e">
        <f>VLOOKUP($M151,PercentFHGoalStats!$A$3:$AE$998,18,FALSE)</f>
        <v>#REF!</v>
      </c>
      <c r="K151" s="57" t="e">
        <f>VLOOKUP($M151,PercentFHGoalStats!$A$3:$AE$998,20,FALSE)</f>
        <v>#REF!</v>
      </c>
      <c r="L151" s="57" t="e">
        <f>VLOOKUP($M151,PercentFHGoalStats!$A$3:$AE$998,21,FALSE)</f>
        <v>#REF!</v>
      </c>
      <c r="M151" s="53" t="e">
        <f>Fixtures!#REF!</f>
        <v>#REF!</v>
      </c>
      <c r="N151" s="54" t="e">
        <f>Fixtures!#REF!</f>
        <v>#REF!</v>
      </c>
      <c r="O151" s="53" t="e">
        <f>Fixtures!#REF!</f>
        <v>#REF!</v>
      </c>
      <c r="P151" s="57" t="e">
        <f>VLOOKUP($O151,PercentFHGoalStats!$A$3:$AE$998,5,FALSE)</f>
        <v>#REF!</v>
      </c>
      <c r="Q151" s="57" t="e">
        <f>VLOOKUP($O151,PercentFHGoalStats!$A$3:$AE$998,7,FALSE)</f>
        <v>#REF!</v>
      </c>
      <c r="R151" s="57" t="e">
        <f>VLOOKUP($O151,PercentFHGoalStats!$A$3:$AE$998,8,FALSE)</f>
        <v>#REF!</v>
      </c>
      <c r="S151" s="57" t="e">
        <f>VLOOKUP($O151,PercentFHGoalStats!$A$3:$AE$998,10,FALSE)</f>
        <v>#REF!</v>
      </c>
      <c r="T151" s="57" t="e">
        <f>VLOOKUP($O151,PercentFHGoalStats!$A$3:$AE$998,11,FALSE)</f>
        <v>#REF!</v>
      </c>
      <c r="U151" s="57" t="e">
        <f>VLOOKUP($O151,PercentFHGoalStats!$A$3:$AE$998,13,FALSE)</f>
        <v>#REF!</v>
      </c>
      <c r="V151" s="57" t="e">
        <f>VLOOKUP($O151,PercentFHGoalStats!$A$3:$AE$998,14,FALSE)</f>
        <v>#REF!</v>
      </c>
      <c r="W151" s="57" t="e">
        <f>VLOOKUP($O151,PercentFHGoalStats!$A$3:$AE$998,16,FALSE)</f>
        <v>#REF!</v>
      </c>
      <c r="X151" s="57" t="e">
        <f>VLOOKUP($O151,PercentFHGoalStats!$A$3:$AE$998,17,FALSE)</f>
        <v>#REF!</v>
      </c>
      <c r="Y151" s="57" t="e">
        <f>VLOOKUP($O151,PercentFHGoalStats!$A$3:$AE$998,19,FALSE)</f>
        <v>#REF!</v>
      </c>
      <c r="Z151" s="57" t="e">
        <f>VLOOKUP($O151,PercentFHGoalStats!$A$3:$AE$998,20,FALSE)</f>
        <v>#REF!</v>
      </c>
      <c r="AA151" s="57" t="e">
        <f>VLOOKUP($O151,PercentFHGoalStats!$A$3:$AE$998,22,FALSE)</f>
        <v>#REF!</v>
      </c>
    </row>
    <row r="152" spans="1:27" hidden="1" x14ac:dyDescent="0.3">
      <c r="A152" s="57" t="e">
        <f>VLOOKUP($M152,PercentFHGoalStats!$A$3:$AE$998,5,FALSE)</f>
        <v>#REF!</v>
      </c>
      <c r="B152" s="57" t="e">
        <f>VLOOKUP($M152,PercentFHGoalStats!$A$3:$AE$998,6,FALSE)</f>
        <v>#REF!</v>
      </c>
      <c r="C152" s="57" t="e">
        <f>VLOOKUP($M152,PercentFHGoalStats!$A$3:$AE$998,8,FALSE)</f>
        <v>#REF!</v>
      </c>
      <c r="D152" s="57" t="e">
        <f>VLOOKUP($M152,PercentFHGoalStats!$A$3:$AE$998,9,FALSE)</f>
        <v>#REF!</v>
      </c>
      <c r="E152" s="57" t="e">
        <f>VLOOKUP($M152,PercentFHGoalStats!$A$3:$AE$998,11,FALSE)</f>
        <v>#REF!</v>
      </c>
      <c r="F152" s="57" t="e">
        <f>VLOOKUP($M152,PercentFHGoalStats!$A$3:$AE$998,12,FALSE)</f>
        <v>#REF!</v>
      </c>
      <c r="G152" s="57" t="e">
        <f>VLOOKUP($M152,PercentFHGoalStats!$A$3:$AE$998,14,FALSE)</f>
        <v>#REF!</v>
      </c>
      <c r="H152" s="57" t="e">
        <f>VLOOKUP($M152,PercentFHGoalStats!$A$3:$AE$998,15,FALSE)</f>
        <v>#REF!</v>
      </c>
      <c r="I152" s="57" t="e">
        <f>VLOOKUP($M152,PercentFHGoalStats!$A$3:$AE$998,17,FALSE)</f>
        <v>#REF!</v>
      </c>
      <c r="J152" s="57" t="e">
        <f>VLOOKUP($M152,PercentFHGoalStats!$A$3:$AE$998,18,FALSE)</f>
        <v>#REF!</v>
      </c>
      <c r="K152" s="57" t="e">
        <f>VLOOKUP($M152,PercentFHGoalStats!$A$3:$AE$998,20,FALSE)</f>
        <v>#REF!</v>
      </c>
      <c r="L152" s="57" t="e">
        <f>VLOOKUP($M152,PercentFHGoalStats!$A$3:$AE$998,21,FALSE)</f>
        <v>#REF!</v>
      </c>
      <c r="M152" s="53" t="e">
        <f>Fixtures!#REF!</f>
        <v>#REF!</v>
      </c>
      <c r="N152" s="54" t="e">
        <f>Fixtures!#REF!</f>
        <v>#REF!</v>
      </c>
      <c r="O152" s="53" t="e">
        <f>Fixtures!#REF!</f>
        <v>#REF!</v>
      </c>
      <c r="P152" s="57" t="e">
        <f>VLOOKUP($O152,PercentFHGoalStats!$A$3:$AE$998,5,FALSE)</f>
        <v>#REF!</v>
      </c>
      <c r="Q152" s="57" t="e">
        <f>VLOOKUP($O152,PercentFHGoalStats!$A$3:$AE$998,7,FALSE)</f>
        <v>#REF!</v>
      </c>
      <c r="R152" s="57" t="e">
        <f>VLOOKUP($O152,PercentFHGoalStats!$A$3:$AE$998,8,FALSE)</f>
        <v>#REF!</v>
      </c>
      <c r="S152" s="57" t="e">
        <f>VLOOKUP($O152,PercentFHGoalStats!$A$3:$AE$998,10,FALSE)</f>
        <v>#REF!</v>
      </c>
      <c r="T152" s="57" t="e">
        <f>VLOOKUP($O152,PercentFHGoalStats!$A$3:$AE$998,11,FALSE)</f>
        <v>#REF!</v>
      </c>
      <c r="U152" s="57" t="e">
        <f>VLOOKUP($O152,PercentFHGoalStats!$A$3:$AE$998,13,FALSE)</f>
        <v>#REF!</v>
      </c>
      <c r="V152" s="57" t="e">
        <f>VLOOKUP($O152,PercentFHGoalStats!$A$3:$AE$998,14,FALSE)</f>
        <v>#REF!</v>
      </c>
      <c r="W152" s="57" t="e">
        <f>VLOOKUP($O152,PercentFHGoalStats!$A$3:$AE$998,16,FALSE)</f>
        <v>#REF!</v>
      </c>
      <c r="X152" s="57" t="e">
        <f>VLOOKUP($O152,PercentFHGoalStats!$A$3:$AE$998,17,FALSE)</f>
        <v>#REF!</v>
      </c>
      <c r="Y152" s="57" t="e">
        <f>VLOOKUP($O152,PercentFHGoalStats!$A$3:$AE$998,19,FALSE)</f>
        <v>#REF!</v>
      </c>
      <c r="Z152" s="57" t="e">
        <f>VLOOKUP($O152,PercentFHGoalStats!$A$3:$AE$998,20,FALSE)</f>
        <v>#REF!</v>
      </c>
      <c r="AA152" s="57" t="e">
        <f>VLOOKUP($O152,PercentFHGoalStats!$A$3:$AE$998,22,FALSE)</f>
        <v>#REF!</v>
      </c>
    </row>
    <row r="153" spans="1:27" hidden="1" x14ac:dyDescent="0.3">
      <c r="A153" s="57" t="e">
        <f>VLOOKUP($M153,PercentFHGoalStats!$A$3:$AE$998,5,FALSE)</f>
        <v>#REF!</v>
      </c>
      <c r="B153" s="57" t="e">
        <f>VLOOKUP($M153,PercentFHGoalStats!$A$3:$AE$998,6,FALSE)</f>
        <v>#REF!</v>
      </c>
      <c r="C153" s="57" t="e">
        <f>VLOOKUP($M153,PercentFHGoalStats!$A$3:$AE$998,8,FALSE)</f>
        <v>#REF!</v>
      </c>
      <c r="D153" s="57" t="e">
        <f>VLOOKUP($M153,PercentFHGoalStats!$A$3:$AE$998,9,FALSE)</f>
        <v>#REF!</v>
      </c>
      <c r="E153" s="57" t="e">
        <f>VLOOKUP($M153,PercentFHGoalStats!$A$3:$AE$998,11,FALSE)</f>
        <v>#REF!</v>
      </c>
      <c r="F153" s="57" t="e">
        <f>VLOOKUP($M153,PercentFHGoalStats!$A$3:$AE$998,12,FALSE)</f>
        <v>#REF!</v>
      </c>
      <c r="G153" s="57" t="e">
        <f>VLOOKUP($M153,PercentFHGoalStats!$A$3:$AE$998,14,FALSE)</f>
        <v>#REF!</v>
      </c>
      <c r="H153" s="57" t="e">
        <f>VLOOKUP($M153,PercentFHGoalStats!$A$3:$AE$998,15,FALSE)</f>
        <v>#REF!</v>
      </c>
      <c r="I153" s="57" t="e">
        <f>VLOOKUP($M153,PercentFHGoalStats!$A$3:$AE$998,17,FALSE)</f>
        <v>#REF!</v>
      </c>
      <c r="J153" s="57" t="e">
        <f>VLOOKUP($M153,PercentFHGoalStats!$A$3:$AE$998,18,FALSE)</f>
        <v>#REF!</v>
      </c>
      <c r="K153" s="57" t="e">
        <f>VLOOKUP($M153,PercentFHGoalStats!$A$3:$AE$998,20,FALSE)</f>
        <v>#REF!</v>
      </c>
      <c r="L153" s="57" t="e">
        <f>VLOOKUP($M153,PercentFHGoalStats!$A$3:$AE$998,21,FALSE)</f>
        <v>#REF!</v>
      </c>
      <c r="M153" s="53" t="e">
        <f>Fixtures!#REF!</f>
        <v>#REF!</v>
      </c>
      <c r="N153" s="54" t="e">
        <f>Fixtures!#REF!</f>
        <v>#REF!</v>
      </c>
      <c r="O153" s="53" t="e">
        <f>Fixtures!#REF!</f>
        <v>#REF!</v>
      </c>
      <c r="P153" s="57" t="e">
        <f>VLOOKUP($O153,PercentFHGoalStats!$A$3:$AE$998,5,FALSE)</f>
        <v>#REF!</v>
      </c>
      <c r="Q153" s="57" t="e">
        <f>VLOOKUP($O153,PercentFHGoalStats!$A$3:$AE$998,7,FALSE)</f>
        <v>#REF!</v>
      </c>
      <c r="R153" s="57" t="e">
        <f>VLOOKUP($O153,PercentFHGoalStats!$A$3:$AE$998,8,FALSE)</f>
        <v>#REF!</v>
      </c>
      <c r="S153" s="57" t="e">
        <f>VLOOKUP($O153,PercentFHGoalStats!$A$3:$AE$998,10,FALSE)</f>
        <v>#REF!</v>
      </c>
      <c r="T153" s="57" t="e">
        <f>VLOOKUP($O153,PercentFHGoalStats!$A$3:$AE$998,11,FALSE)</f>
        <v>#REF!</v>
      </c>
      <c r="U153" s="57" t="e">
        <f>VLOOKUP($O153,PercentFHGoalStats!$A$3:$AE$998,13,FALSE)</f>
        <v>#REF!</v>
      </c>
      <c r="V153" s="57" t="e">
        <f>VLOOKUP($O153,PercentFHGoalStats!$A$3:$AE$998,14,FALSE)</f>
        <v>#REF!</v>
      </c>
      <c r="W153" s="57" t="e">
        <f>VLOOKUP($O153,PercentFHGoalStats!$A$3:$AE$998,16,FALSE)</f>
        <v>#REF!</v>
      </c>
      <c r="X153" s="57" t="e">
        <f>VLOOKUP($O153,PercentFHGoalStats!$A$3:$AE$998,17,FALSE)</f>
        <v>#REF!</v>
      </c>
      <c r="Y153" s="57" t="e">
        <f>VLOOKUP($O153,PercentFHGoalStats!$A$3:$AE$998,19,FALSE)</f>
        <v>#REF!</v>
      </c>
      <c r="Z153" s="57" t="e">
        <f>VLOOKUP($O153,PercentFHGoalStats!$A$3:$AE$998,20,FALSE)</f>
        <v>#REF!</v>
      </c>
      <c r="AA153" s="57" t="e">
        <f>VLOOKUP($O153,PercentFHGoalStats!$A$3:$AE$998,22,FALSE)</f>
        <v>#REF!</v>
      </c>
    </row>
    <row r="154" spans="1:27" hidden="1" x14ac:dyDescent="0.3">
      <c r="A154" s="57" t="e">
        <f>VLOOKUP($M154,PercentFHGoalStats!$A$3:$AE$998,5,FALSE)</f>
        <v>#REF!</v>
      </c>
      <c r="B154" s="57" t="e">
        <f>VLOOKUP($M154,PercentFHGoalStats!$A$3:$AE$998,6,FALSE)</f>
        <v>#REF!</v>
      </c>
      <c r="C154" s="57" t="e">
        <f>VLOOKUP($M154,PercentFHGoalStats!$A$3:$AE$998,8,FALSE)</f>
        <v>#REF!</v>
      </c>
      <c r="D154" s="57" t="e">
        <f>VLOOKUP($M154,PercentFHGoalStats!$A$3:$AE$998,9,FALSE)</f>
        <v>#REF!</v>
      </c>
      <c r="E154" s="57" t="e">
        <f>VLOOKUP($M154,PercentFHGoalStats!$A$3:$AE$998,11,FALSE)</f>
        <v>#REF!</v>
      </c>
      <c r="F154" s="57" t="e">
        <f>VLOOKUP($M154,PercentFHGoalStats!$A$3:$AE$998,12,FALSE)</f>
        <v>#REF!</v>
      </c>
      <c r="G154" s="57" t="e">
        <f>VLOOKUP($M154,PercentFHGoalStats!$A$3:$AE$998,14,FALSE)</f>
        <v>#REF!</v>
      </c>
      <c r="H154" s="57" t="e">
        <f>VLOOKUP($M154,PercentFHGoalStats!$A$3:$AE$998,15,FALSE)</f>
        <v>#REF!</v>
      </c>
      <c r="I154" s="57" t="e">
        <f>VLOOKUP($M154,PercentFHGoalStats!$A$3:$AE$998,17,FALSE)</f>
        <v>#REF!</v>
      </c>
      <c r="J154" s="57" t="e">
        <f>VLOOKUP($M154,PercentFHGoalStats!$A$3:$AE$998,18,FALSE)</f>
        <v>#REF!</v>
      </c>
      <c r="K154" s="57" t="e">
        <f>VLOOKUP($M154,PercentFHGoalStats!$A$3:$AE$998,20,FALSE)</f>
        <v>#REF!</v>
      </c>
      <c r="L154" s="57" t="e">
        <f>VLOOKUP($M154,PercentFHGoalStats!$A$3:$AE$998,21,FALSE)</f>
        <v>#REF!</v>
      </c>
      <c r="M154" s="53" t="e">
        <f>Fixtures!#REF!</f>
        <v>#REF!</v>
      </c>
      <c r="N154" s="54" t="e">
        <f>Fixtures!#REF!</f>
        <v>#REF!</v>
      </c>
      <c r="O154" s="53" t="e">
        <f>Fixtures!#REF!</f>
        <v>#REF!</v>
      </c>
      <c r="P154" s="57" t="e">
        <f>VLOOKUP($O154,PercentFHGoalStats!$A$3:$AE$998,5,FALSE)</f>
        <v>#REF!</v>
      </c>
      <c r="Q154" s="57" t="e">
        <f>VLOOKUP($O154,PercentFHGoalStats!$A$3:$AE$998,7,FALSE)</f>
        <v>#REF!</v>
      </c>
      <c r="R154" s="57" t="e">
        <f>VLOOKUP($O154,PercentFHGoalStats!$A$3:$AE$998,8,FALSE)</f>
        <v>#REF!</v>
      </c>
      <c r="S154" s="57" t="e">
        <f>VLOOKUP($O154,PercentFHGoalStats!$A$3:$AE$998,10,FALSE)</f>
        <v>#REF!</v>
      </c>
      <c r="T154" s="57" t="e">
        <f>VLOOKUP($O154,PercentFHGoalStats!$A$3:$AE$998,11,FALSE)</f>
        <v>#REF!</v>
      </c>
      <c r="U154" s="57" t="e">
        <f>VLOOKUP($O154,PercentFHGoalStats!$A$3:$AE$998,13,FALSE)</f>
        <v>#REF!</v>
      </c>
      <c r="V154" s="57" t="e">
        <f>VLOOKUP($O154,PercentFHGoalStats!$A$3:$AE$998,14,FALSE)</f>
        <v>#REF!</v>
      </c>
      <c r="W154" s="57" t="e">
        <f>VLOOKUP($O154,PercentFHGoalStats!$A$3:$AE$998,16,FALSE)</f>
        <v>#REF!</v>
      </c>
      <c r="X154" s="57" t="e">
        <f>VLOOKUP($O154,PercentFHGoalStats!$A$3:$AE$998,17,FALSE)</f>
        <v>#REF!</v>
      </c>
      <c r="Y154" s="57" t="e">
        <f>VLOOKUP($O154,PercentFHGoalStats!$A$3:$AE$998,19,FALSE)</f>
        <v>#REF!</v>
      </c>
      <c r="Z154" s="57" t="e">
        <f>VLOOKUP($O154,PercentFHGoalStats!$A$3:$AE$998,20,FALSE)</f>
        <v>#REF!</v>
      </c>
      <c r="AA154" s="57" t="e">
        <f>VLOOKUP($O154,PercentFHGoalStats!$A$3:$AE$998,22,FALSE)</f>
        <v>#REF!</v>
      </c>
    </row>
    <row r="155" spans="1:27" hidden="1" x14ac:dyDescent="0.3">
      <c r="A155" s="57" t="e">
        <f>VLOOKUP($M155,PercentFHGoalStats!$A$3:$AE$998,5,FALSE)</f>
        <v>#REF!</v>
      </c>
      <c r="B155" s="57" t="e">
        <f>VLOOKUP($M155,PercentFHGoalStats!$A$3:$AE$998,6,FALSE)</f>
        <v>#REF!</v>
      </c>
      <c r="C155" s="57" t="e">
        <f>VLOOKUP($M155,PercentFHGoalStats!$A$3:$AE$998,8,FALSE)</f>
        <v>#REF!</v>
      </c>
      <c r="D155" s="57" t="e">
        <f>VLOOKUP($M155,PercentFHGoalStats!$A$3:$AE$998,9,FALSE)</f>
        <v>#REF!</v>
      </c>
      <c r="E155" s="57" t="e">
        <f>VLOOKUP($M155,PercentFHGoalStats!$A$3:$AE$998,11,FALSE)</f>
        <v>#REF!</v>
      </c>
      <c r="F155" s="57" t="e">
        <f>VLOOKUP($M155,PercentFHGoalStats!$A$3:$AE$998,12,FALSE)</f>
        <v>#REF!</v>
      </c>
      <c r="G155" s="57" t="e">
        <f>VLOOKUP($M155,PercentFHGoalStats!$A$3:$AE$998,14,FALSE)</f>
        <v>#REF!</v>
      </c>
      <c r="H155" s="57" t="e">
        <f>VLOOKUP($M155,PercentFHGoalStats!$A$3:$AE$998,15,FALSE)</f>
        <v>#REF!</v>
      </c>
      <c r="I155" s="57" t="e">
        <f>VLOOKUP($M155,PercentFHGoalStats!$A$3:$AE$998,17,FALSE)</f>
        <v>#REF!</v>
      </c>
      <c r="J155" s="57" t="e">
        <f>VLOOKUP($M155,PercentFHGoalStats!$A$3:$AE$998,18,FALSE)</f>
        <v>#REF!</v>
      </c>
      <c r="K155" s="57" t="e">
        <f>VLOOKUP($M155,PercentFHGoalStats!$A$3:$AE$998,20,FALSE)</f>
        <v>#REF!</v>
      </c>
      <c r="L155" s="57" t="e">
        <f>VLOOKUP($M155,PercentFHGoalStats!$A$3:$AE$998,21,FALSE)</f>
        <v>#REF!</v>
      </c>
      <c r="M155" s="53" t="e">
        <f>Fixtures!#REF!</f>
        <v>#REF!</v>
      </c>
      <c r="N155" s="54" t="e">
        <f>Fixtures!#REF!</f>
        <v>#REF!</v>
      </c>
      <c r="O155" s="53" t="e">
        <f>Fixtures!#REF!</f>
        <v>#REF!</v>
      </c>
      <c r="P155" s="57" t="e">
        <f>VLOOKUP($O155,PercentFHGoalStats!$A$3:$AE$998,5,FALSE)</f>
        <v>#REF!</v>
      </c>
      <c r="Q155" s="57" t="e">
        <f>VLOOKUP($O155,PercentFHGoalStats!$A$3:$AE$998,7,FALSE)</f>
        <v>#REF!</v>
      </c>
      <c r="R155" s="57" t="e">
        <f>VLOOKUP($O155,PercentFHGoalStats!$A$3:$AE$998,8,FALSE)</f>
        <v>#REF!</v>
      </c>
      <c r="S155" s="57" t="e">
        <f>VLOOKUP($O155,PercentFHGoalStats!$A$3:$AE$998,10,FALSE)</f>
        <v>#REF!</v>
      </c>
      <c r="T155" s="57" t="e">
        <f>VLOOKUP($O155,PercentFHGoalStats!$A$3:$AE$998,11,FALSE)</f>
        <v>#REF!</v>
      </c>
      <c r="U155" s="57" t="e">
        <f>VLOOKUP($O155,PercentFHGoalStats!$A$3:$AE$998,13,FALSE)</f>
        <v>#REF!</v>
      </c>
      <c r="V155" s="57" t="e">
        <f>VLOOKUP($O155,PercentFHGoalStats!$A$3:$AE$998,14,FALSE)</f>
        <v>#REF!</v>
      </c>
      <c r="W155" s="57" t="e">
        <f>VLOOKUP($O155,PercentFHGoalStats!$A$3:$AE$998,16,FALSE)</f>
        <v>#REF!</v>
      </c>
      <c r="X155" s="57" t="e">
        <f>VLOOKUP($O155,PercentFHGoalStats!$A$3:$AE$998,17,FALSE)</f>
        <v>#REF!</v>
      </c>
      <c r="Y155" s="57" t="e">
        <f>VLOOKUP($O155,PercentFHGoalStats!$A$3:$AE$998,19,FALSE)</f>
        <v>#REF!</v>
      </c>
      <c r="Z155" s="57" t="e">
        <f>VLOOKUP($O155,PercentFHGoalStats!$A$3:$AE$998,20,FALSE)</f>
        <v>#REF!</v>
      </c>
      <c r="AA155" s="57" t="e">
        <f>VLOOKUP($O155,PercentFHGoalStats!$A$3:$AE$998,22,FALSE)</f>
        <v>#REF!</v>
      </c>
    </row>
    <row r="156" spans="1:27" hidden="1" x14ac:dyDescent="0.3">
      <c r="A156" s="57" t="e">
        <f>VLOOKUP($M156,PercentFHGoalStats!$A$3:$AE$998,5,FALSE)</f>
        <v>#REF!</v>
      </c>
      <c r="B156" s="57" t="e">
        <f>VLOOKUP($M156,PercentFHGoalStats!$A$3:$AE$998,6,FALSE)</f>
        <v>#REF!</v>
      </c>
      <c r="C156" s="57" t="e">
        <f>VLOOKUP($M156,PercentFHGoalStats!$A$3:$AE$998,8,FALSE)</f>
        <v>#REF!</v>
      </c>
      <c r="D156" s="57" t="e">
        <f>VLOOKUP($M156,PercentFHGoalStats!$A$3:$AE$998,9,FALSE)</f>
        <v>#REF!</v>
      </c>
      <c r="E156" s="57" t="e">
        <f>VLOOKUP($M156,PercentFHGoalStats!$A$3:$AE$998,11,FALSE)</f>
        <v>#REF!</v>
      </c>
      <c r="F156" s="57" t="e">
        <f>VLOOKUP($M156,PercentFHGoalStats!$A$3:$AE$998,12,FALSE)</f>
        <v>#REF!</v>
      </c>
      <c r="G156" s="57" t="e">
        <f>VLOOKUP($M156,PercentFHGoalStats!$A$3:$AE$998,14,FALSE)</f>
        <v>#REF!</v>
      </c>
      <c r="H156" s="57" t="e">
        <f>VLOOKUP($M156,PercentFHGoalStats!$A$3:$AE$998,15,FALSE)</f>
        <v>#REF!</v>
      </c>
      <c r="I156" s="57" t="e">
        <f>VLOOKUP($M156,PercentFHGoalStats!$A$3:$AE$998,17,FALSE)</f>
        <v>#REF!</v>
      </c>
      <c r="J156" s="57" t="e">
        <f>VLOOKUP($M156,PercentFHGoalStats!$A$3:$AE$998,18,FALSE)</f>
        <v>#REF!</v>
      </c>
      <c r="K156" s="57" t="e">
        <f>VLOOKUP($M156,PercentFHGoalStats!$A$3:$AE$998,20,FALSE)</f>
        <v>#REF!</v>
      </c>
      <c r="L156" s="57" t="e">
        <f>VLOOKUP($M156,PercentFHGoalStats!$A$3:$AE$998,21,FALSE)</f>
        <v>#REF!</v>
      </c>
      <c r="M156" s="53" t="e">
        <f>Fixtures!#REF!</f>
        <v>#REF!</v>
      </c>
      <c r="N156" s="54" t="e">
        <f>Fixtures!#REF!</f>
        <v>#REF!</v>
      </c>
      <c r="O156" s="53" t="e">
        <f>Fixtures!#REF!</f>
        <v>#REF!</v>
      </c>
      <c r="P156" s="57" t="e">
        <f>VLOOKUP($O156,PercentFHGoalStats!$A$3:$AE$998,5,FALSE)</f>
        <v>#REF!</v>
      </c>
      <c r="Q156" s="57" t="e">
        <f>VLOOKUP($O156,PercentFHGoalStats!$A$3:$AE$998,7,FALSE)</f>
        <v>#REF!</v>
      </c>
      <c r="R156" s="57" t="e">
        <f>VLOOKUP($O156,PercentFHGoalStats!$A$3:$AE$998,8,FALSE)</f>
        <v>#REF!</v>
      </c>
      <c r="S156" s="57" t="e">
        <f>VLOOKUP($O156,PercentFHGoalStats!$A$3:$AE$998,10,FALSE)</f>
        <v>#REF!</v>
      </c>
      <c r="T156" s="57" t="e">
        <f>VLOOKUP($O156,PercentFHGoalStats!$A$3:$AE$998,11,FALSE)</f>
        <v>#REF!</v>
      </c>
      <c r="U156" s="57" t="e">
        <f>VLOOKUP($O156,PercentFHGoalStats!$A$3:$AE$998,13,FALSE)</f>
        <v>#REF!</v>
      </c>
      <c r="V156" s="57" t="e">
        <f>VLOOKUP($O156,PercentFHGoalStats!$A$3:$AE$998,14,FALSE)</f>
        <v>#REF!</v>
      </c>
      <c r="W156" s="57" t="e">
        <f>VLOOKUP($O156,PercentFHGoalStats!$A$3:$AE$998,16,FALSE)</f>
        <v>#REF!</v>
      </c>
      <c r="X156" s="57" t="e">
        <f>VLOOKUP($O156,PercentFHGoalStats!$A$3:$AE$998,17,FALSE)</f>
        <v>#REF!</v>
      </c>
      <c r="Y156" s="57" t="e">
        <f>VLOOKUP($O156,PercentFHGoalStats!$A$3:$AE$998,19,FALSE)</f>
        <v>#REF!</v>
      </c>
      <c r="Z156" s="57" t="e">
        <f>VLOOKUP($O156,PercentFHGoalStats!$A$3:$AE$998,20,FALSE)</f>
        <v>#REF!</v>
      </c>
      <c r="AA156" s="57" t="e">
        <f>VLOOKUP($O156,PercentFHGoalStats!$A$3:$AE$998,22,FALSE)</f>
        <v>#REF!</v>
      </c>
    </row>
    <row r="157" spans="1:27" hidden="1" x14ac:dyDescent="0.3">
      <c r="A157" s="57" t="e">
        <f>VLOOKUP($M157,PercentFHGoalStats!$A$3:$AE$998,5,FALSE)</f>
        <v>#REF!</v>
      </c>
      <c r="B157" s="57" t="e">
        <f>VLOOKUP($M157,PercentFHGoalStats!$A$3:$AE$998,6,FALSE)</f>
        <v>#REF!</v>
      </c>
      <c r="C157" s="57" t="e">
        <f>VLOOKUP($M157,PercentFHGoalStats!$A$3:$AE$998,8,FALSE)</f>
        <v>#REF!</v>
      </c>
      <c r="D157" s="57" t="e">
        <f>VLOOKUP($M157,PercentFHGoalStats!$A$3:$AE$998,9,FALSE)</f>
        <v>#REF!</v>
      </c>
      <c r="E157" s="57" t="e">
        <f>VLOOKUP($M157,PercentFHGoalStats!$A$3:$AE$998,11,FALSE)</f>
        <v>#REF!</v>
      </c>
      <c r="F157" s="57" t="e">
        <f>VLOOKUP($M157,PercentFHGoalStats!$A$3:$AE$998,12,FALSE)</f>
        <v>#REF!</v>
      </c>
      <c r="G157" s="57" t="e">
        <f>VLOOKUP($M157,PercentFHGoalStats!$A$3:$AE$998,14,FALSE)</f>
        <v>#REF!</v>
      </c>
      <c r="H157" s="57" t="e">
        <f>VLOOKUP($M157,PercentFHGoalStats!$A$3:$AE$998,15,FALSE)</f>
        <v>#REF!</v>
      </c>
      <c r="I157" s="57" t="e">
        <f>VLOOKUP($M157,PercentFHGoalStats!$A$3:$AE$998,17,FALSE)</f>
        <v>#REF!</v>
      </c>
      <c r="J157" s="57" t="e">
        <f>VLOOKUP($M157,PercentFHGoalStats!$A$3:$AE$998,18,FALSE)</f>
        <v>#REF!</v>
      </c>
      <c r="K157" s="57" t="e">
        <f>VLOOKUP($M157,PercentFHGoalStats!$A$3:$AE$998,20,FALSE)</f>
        <v>#REF!</v>
      </c>
      <c r="L157" s="57" t="e">
        <f>VLOOKUP($M157,PercentFHGoalStats!$A$3:$AE$998,21,FALSE)</f>
        <v>#REF!</v>
      </c>
      <c r="M157" s="53" t="e">
        <f>Fixtures!#REF!</f>
        <v>#REF!</v>
      </c>
      <c r="N157" s="54" t="e">
        <f>Fixtures!#REF!</f>
        <v>#REF!</v>
      </c>
      <c r="O157" s="53" t="e">
        <f>Fixtures!#REF!</f>
        <v>#REF!</v>
      </c>
      <c r="P157" s="57" t="e">
        <f>VLOOKUP($O157,PercentFHGoalStats!$A$3:$AE$998,5,FALSE)</f>
        <v>#REF!</v>
      </c>
      <c r="Q157" s="57" t="e">
        <f>VLOOKUP($O157,PercentFHGoalStats!$A$3:$AE$998,7,FALSE)</f>
        <v>#REF!</v>
      </c>
      <c r="R157" s="57" t="e">
        <f>VLOOKUP($O157,PercentFHGoalStats!$A$3:$AE$998,8,FALSE)</f>
        <v>#REF!</v>
      </c>
      <c r="S157" s="57" t="e">
        <f>VLOOKUP($O157,PercentFHGoalStats!$A$3:$AE$998,10,FALSE)</f>
        <v>#REF!</v>
      </c>
      <c r="T157" s="57" t="e">
        <f>VLOOKUP($O157,PercentFHGoalStats!$A$3:$AE$998,11,FALSE)</f>
        <v>#REF!</v>
      </c>
      <c r="U157" s="57" t="e">
        <f>VLOOKUP($O157,PercentFHGoalStats!$A$3:$AE$998,13,FALSE)</f>
        <v>#REF!</v>
      </c>
      <c r="V157" s="57" t="e">
        <f>VLOOKUP($O157,PercentFHGoalStats!$A$3:$AE$998,14,FALSE)</f>
        <v>#REF!</v>
      </c>
      <c r="W157" s="57" t="e">
        <f>VLOOKUP($O157,PercentFHGoalStats!$A$3:$AE$998,16,FALSE)</f>
        <v>#REF!</v>
      </c>
      <c r="X157" s="57" t="e">
        <f>VLOOKUP($O157,PercentFHGoalStats!$A$3:$AE$998,17,FALSE)</f>
        <v>#REF!</v>
      </c>
      <c r="Y157" s="57" t="e">
        <f>VLOOKUP($O157,PercentFHGoalStats!$A$3:$AE$998,19,FALSE)</f>
        <v>#REF!</v>
      </c>
      <c r="Z157" s="57" t="e">
        <f>VLOOKUP($O157,PercentFHGoalStats!$A$3:$AE$998,20,FALSE)</f>
        <v>#REF!</v>
      </c>
      <c r="AA157" s="57" t="e">
        <f>VLOOKUP($O157,PercentFHGoalStats!$A$3:$AE$998,22,FALSE)</f>
        <v>#REF!</v>
      </c>
    </row>
    <row r="158" spans="1:27" hidden="1" x14ac:dyDescent="0.3">
      <c r="A158" s="57" t="e">
        <f>VLOOKUP($M158,PercentFHGoalStats!$A$3:$AE$998,5,FALSE)</f>
        <v>#REF!</v>
      </c>
      <c r="B158" s="57" t="e">
        <f>VLOOKUP($M158,PercentFHGoalStats!$A$3:$AE$998,6,FALSE)</f>
        <v>#REF!</v>
      </c>
      <c r="C158" s="57" t="e">
        <f>VLOOKUP($M158,PercentFHGoalStats!$A$3:$AE$998,8,FALSE)</f>
        <v>#REF!</v>
      </c>
      <c r="D158" s="57" t="e">
        <f>VLOOKUP($M158,PercentFHGoalStats!$A$3:$AE$998,9,FALSE)</f>
        <v>#REF!</v>
      </c>
      <c r="E158" s="57" t="e">
        <f>VLOOKUP($M158,PercentFHGoalStats!$A$3:$AE$998,11,FALSE)</f>
        <v>#REF!</v>
      </c>
      <c r="F158" s="57" t="e">
        <f>VLOOKUP($M158,PercentFHGoalStats!$A$3:$AE$998,12,FALSE)</f>
        <v>#REF!</v>
      </c>
      <c r="G158" s="57" t="e">
        <f>VLOOKUP($M158,PercentFHGoalStats!$A$3:$AE$998,14,FALSE)</f>
        <v>#REF!</v>
      </c>
      <c r="H158" s="57" t="e">
        <f>VLOOKUP($M158,PercentFHGoalStats!$A$3:$AE$998,15,FALSE)</f>
        <v>#REF!</v>
      </c>
      <c r="I158" s="57" t="e">
        <f>VLOOKUP($M158,PercentFHGoalStats!$A$3:$AE$998,17,FALSE)</f>
        <v>#REF!</v>
      </c>
      <c r="J158" s="57" t="e">
        <f>VLOOKUP($M158,PercentFHGoalStats!$A$3:$AE$998,18,FALSE)</f>
        <v>#REF!</v>
      </c>
      <c r="K158" s="57" t="e">
        <f>VLOOKUP($M158,PercentFHGoalStats!$A$3:$AE$998,20,FALSE)</f>
        <v>#REF!</v>
      </c>
      <c r="L158" s="57" t="e">
        <f>VLOOKUP($M158,PercentFHGoalStats!$A$3:$AE$998,21,FALSE)</f>
        <v>#REF!</v>
      </c>
      <c r="M158" s="53" t="e">
        <f>Fixtures!#REF!</f>
        <v>#REF!</v>
      </c>
      <c r="N158" s="54" t="e">
        <f>Fixtures!#REF!</f>
        <v>#REF!</v>
      </c>
      <c r="O158" s="53" t="e">
        <f>Fixtures!#REF!</f>
        <v>#REF!</v>
      </c>
      <c r="P158" s="57" t="e">
        <f>VLOOKUP($O158,PercentFHGoalStats!$A$3:$AE$998,5,FALSE)</f>
        <v>#REF!</v>
      </c>
      <c r="Q158" s="57" t="e">
        <f>VLOOKUP($O158,PercentFHGoalStats!$A$3:$AE$998,7,FALSE)</f>
        <v>#REF!</v>
      </c>
      <c r="R158" s="57" t="e">
        <f>VLOOKUP($O158,PercentFHGoalStats!$A$3:$AE$998,8,FALSE)</f>
        <v>#REF!</v>
      </c>
      <c r="S158" s="57" t="e">
        <f>VLOOKUP($O158,PercentFHGoalStats!$A$3:$AE$998,10,FALSE)</f>
        <v>#REF!</v>
      </c>
      <c r="T158" s="57" t="e">
        <f>VLOOKUP($O158,PercentFHGoalStats!$A$3:$AE$998,11,FALSE)</f>
        <v>#REF!</v>
      </c>
      <c r="U158" s="57" t="e">
        <f>VLOOKUP($O158,PercentFHGoalStats!$A$3:$AE$998,13,FALSE)</f>
        <v>#REF!</v>
      </c>
      <c r="V158" s="57" t="e">
        <f>VLOOKUP($O158,PercentFHGoalStats!$A$3:$AE$998,14,FALSE)</f>
        <v>#REF!</v>
      </c>
      <c r="W158" s="57" t="e">
        <f>VLOOKUP($O158,PercentFHGoalStats!$A$3:$AE$998,16,FALSE)</f>
        <v>#REF!</v>
      </c>
      <c r="X158" s="57" t="e">
        <f>VLOOKUP($O158,PercentFHGoalStats!$A$3:$AE$998,17,FALSE)</f>
        <v>#REF!</v>
      </c>
      <c r="Y158" s="57" t="e">
        <f>VLOOKUP($O158,PercentFHGoalStats!$A$3:$AE$998,19,FALSE)</f>
        <v>#REF!</v>
      </c>
      <c r="Z158" s="57" t="e">
        <f>VLOOKUP($O158,PercentFHGoalStats!$A$3:$AE$998,20,FALSE)</f>
        <v>#REF!</v>
      </c>
      <c r="AA158" s="57" t="e">
        <f>VLOOKUP($O158,PercentFHGoalStats!$A$3:$AE$998,22,FALSE)</f>
        <v>#REF!</v>
      </c>
    </row>
    <row r="159" spans="1:27" hidden="1" x14ac:dyDescent="0.3">
      <c r="A159" s="57" t="e">
        <f>VLOOKUP($M159,PercentFHGoalStats!$A$3:$AE$998,5,FALSE)</f>
        <v>#REF!</v>
      </c>
      <c r="B159" s="57" t="e">
        <f>VLOOKUP($M159,PercentFHGoalStats!$A$3:$AE$998,6,FALSE)</f>
        <v>#REF!</v>
      </c>
      <c r="C159" s="57" t="e">
        <f>VLOOKUP($M159,PercentFHGoalStats!$A$3:$AE$998,8,FALSE)</f>
        <v>#REF!</v>
      </c>
      <c r="D159" s="57" t="e">
        <f>VLOOKUP($M159,PercentFHGoalStats!$A$3:$AE$998,9,FALSE)</f>
        <v>#REF!</v>
      </c>
      <c r="E159" s="57" t="e">
        <f>VLOOKUP($M159,PercentFHGoalStats!$A$3:$AE$998,11,FALSE)</f>
        <v>#REF!</v>
      </c>
      <c r="F159" s="57" t="e">
        <f>VLOOKUP($M159,PercentFHGoalStats!$A$3:$AE$998,12,FALSE)</f>
        <v>#REF!</v>
      </c>
      <c r="G159" s="57" t="e">
        <f>VLOOKUP($M159,PercentFHGoalStats!$A$3:$AE$998,14,FALSE)</f>
        <v>#REF!</v>
      </c>
      <c r="H159" s="57" t="e">
        <f>VLOOKUP($M159,PercentFHGoalStats!$A$3:$AE$998,15,FALSE)</f>
        <v>#REF!</v>
      </c>
      <c r="I159" s="57" t="e">
        <f>VLOOKUP($M159,PercentFHGoalStats!$A$3:$AE$998,17,FALSE)</f>
        <v>#REF!</v>
      </c>
      <c r="J159" s="57" t="e">
        <f>VLOOKUP($M159,PercentFHGoalStats!$A$3:$AE$998,18,FALSE)</f>
        <v>#REF!</v>
      </c>
      <c r="K159" s="57" t="e">
        <f>VLOOKUP($M159,PercentFHGoalStats!$A$3:$AE$998,20,FALSE)</f>
        <v>#REF!</v>
      </c>
      <c r="L159" s="57" t="e">
        <f>VLOOKUP($M159,PercentFHGoalStats!$A$3:$AE$998,21,FALSE)</f>
        <v>#REF!</v>
      </c>
      <c r="M159" s="53" t="e">
        <f>Fixtures!#REF!</f>
        <v>#REF!</v>
      </c>
      <c r="N159" s="54" t="e">
        <f>Fixtures!#REF!</f>
        <v>#REF!</v>
      </c>
      <c r="O159" s="53" t="e">
        <f>Fixtures!#REF!</f>
        <v>#REF!</v>
      </c>
      <c r="P159" s="57" t="e">
        <f>VLOOKUP($O159,PercentFHGoalStats!$A$3:$AE$998,5,FALSE)</f>
        <v>#REF!</v>
      </c>
      <c r="Q159" s="57" t="e">
        <f>VLOOKUP($O159,PercentFHGoalStats!$A$3:$AE$998,7,FALSE)</f>
        <v>#REF!</v>
      </c>
      <c r="R159" s="57" t="e">
        <f>VLOOKUP($O159,PercentFHGoalStats!$A$3:$AE$998,8,FALSE)</f>
        <v>#REF!</v>
      </c>
      <c r="S159" s="57" t="e">
        <f>VLOOKUP($O159,PercentFHGoalStats!$A$3:$AE$998,10,FALSE)</f>
        <v>#REF!</v>
      </c>
      <c r="T159" s="57" t="e">
        <f>VLOOKUP($O159,PercentFHGoalStats!$A$3:$AE$998,11,FALSE)</f>
        <v>#REF!</v>
      </c>
      <c r="U159" s="57" t="e">
        <f>VLOOKUP($O159,PercentFHGoalStats!$A$3:$AE$998,13,FALSE)</f>
        <v>#REF!</v>
      </c>
      <c r="V159" s="57" t="e">
        <f>VLOOKUP($O159,PercentFHGoalStats!$A$3:$AE$998,14,FALSE)</f>
        <v>#REF!</v>
      </c>
      <c r="W159" s="57" t="e">
        <f>VLOOKUP($O159,PercentFHGoalStats!$A$3:$AE$998,16,FALSE)</f>
        <v>#REF!</v>
      </c>
      <c r="X159" s="57" t="e">
        <f>VLOOKUP($O159,PercentFHGoalStats!$A$3:$AE$998,17,FALSE)</f>
        <v>#REF!</v>
      </c>
      <c r="Y159" s="57" t="e">
        <f>VLOOKUP($O159,PercentFHGoalStats!$A$3:$AE$998,19,FALSE)</f>
        <v>#REF!</v>
      </c>
      <c r="Z159" s="57" t="e">
        <f>VLOOKUP($O159,PercentFHGoalStats!$A$3:$AE$998,20,FALSE)</f>
        <v>#REF!</v>
      </c>
      <c r="AA159" s="57" t="e">
        <f>VLOOKUP($O159,PercentFHGoalStats!$A$3:$AE$998,22,FALSE)</f>
        <v>#REF!</v>
      </c>
    </row>
    <row r="160" spans="1:27" hidden="1" x14ac:dyDescent="0.3">
      <c r="A160" s="57" t="e">
        <f>VLOOKUP($M160,PercentFHGoalStats!$A$3:$AE$998,5,FALSE)</f>
        <v>#REF!</v>
      </c>
      <c r="B160" s="57" t="e">
        <f>VLOOKUP($M160,PercentFHGoalStats!$A$3:$AE$998,6,FALSE)</f>
        <v>#REF!</v>
      </c>
      <c r="C160" s="57" t="e">
        <f>VLOOKUP($M160,PercentFHGoalStats!$A$3:$AE$998,8,FALSE)</f>
        <v>#REF!</v>
      </c>
      <c r="D160" s="57" t="e">
        <f>VLOOKUP($M160,PercentFHGoalStats!$A$3:$AE$998,9,FALSE)</f>
        <v>#REF!</v>
      </c>
      <c r="E160" s="57" t="e">
        <f>VLOOKUP($M160,PercentFHGoalStats!$A$3:$AE$998,11,FALSE)</f>
        <v>#REF!</v>
      </c>
      <c r="F160" s="57" t="e">
        <f>VLOOKUP($M160,PercentFHGoalStats!$A$3:$AE$998,12,FALSE)</f>
        <v>#REF!</v>
      </c>
      <c r="G160" s="57" t="e">
        <f>VLOOKUP($M160,PercentFHGoalStats!$A$3:$AE$998,14,FALSE)</f>
        <v>#REF!</v>
      </c>
      <c r="H160" s="57" t="e">
        <f>VLOOKUP($M160,PercentFHGoalStats!$A$3:$AE$998,15,FALSE)</f>
        <v>#REF!</v>
      </c>
      <c r="I160" s="57" t="e">
        <f>VLOOKUP($M160,PercentFHGoalStats!$A$3:$AE$998,17,FALSE)</f>
        <v>#REF!</v>
      </c>
      <c r="J160" s="57" t="e">
        <f>VLOOKUP($M160,PercentFHGoalStats!$A$3:$AE$998,18,FALSE)</f>
        <v>#REF!</v>
      </c>
      <c r="K160" s="57" t="e">
        <f>VLOOKUP($M160,PercentFHGoalStats!$A$3:$AE$998,20,FALSE)</f>
        <v>#REF!</v>
      </c>
      <c r="L160" s="57" t="e">
        <f>VLOOKUP($M160,PercentFHGoalStats!$A$3:$AE$998,21,FALSE)</f>
        <v>#REF!</v>
      </c>
      <c r="M160" s="53" t="e">
        <f>Fixtures!#REF!</f>
        <v>#REF!</v>
      </c>
      <c r="N160" s="54" t="e">
        <f>Fixtures!#REF!</f>
        <v>#REF!</v>
      </c>
      <c r="O160" s="53" t="e">
        <f>Fixtures!#REF!</f>
        <v>#REF!</v>
      </c>
      <c r="P160" s="57" t="e">
        <f>VLOOKUP($O160,PercentFHGoalStats!$A$3:$AE$998,5,FALSE)</f>
        <v>#REF!</v>
      </c>
      <c r="Q160" s="57" t="e">
        <f>VLOOKUP($O160,PercentFHGoalStats!$A$3:$AE$998,7,FALSE)</f>
        <v>#REF!</v>
      </c>
      <c r="R160" s="57" t="e">
        <f>VLOOKUP($O160,PercentFHGoalStats!$A$3:$AE$998,8,FALSE)</f>
        <v>#REF!</v>
      </c>
      <c r="S160" s="57" t="e">
        <f>VLOOKUP($O160,PercentFHGoalStats!$A$3:$AE$998,10,FALSE)</f>
        <v>#REF!</v>
      </c>
      <c r="T160" s="57" t="e">
        <f>VLOOKUP($O160,PercentFHGoalStats!$A$3:$AE$998,11,FALSE)</f>
        <v>#REF!</v>
      </c>
      <c r="U160" s="57" t="e">
        <f>VLOOKUP($O160,PercentFHGoalStats!$A$3:$AE$998,13,FALSE)</f>
        <v>#REF!</v>
      </c>
      <c r="V160" s="57" t="e">
        <f>VLOOKUP($O160,PercentFHGoalStats!$A$3:$AE$998,14,FALSE)</f>
        <v>#REF!</v>
      </c>
      <c r="W160" s="57" t="e">
        <f>VLOOKUP($O160,PercentFHGoalStats!$A$3:$AE$998,16,FALSE)</f>
        <v>#REF!</v>
      </c>
      <c r="X160" s="57" t="e">
        <f>VLOOKUP($O160,PercentFHGoalStats!$A$3:$AE$998,17,FALSE)</f>
        <v>#REF!</v>
      </c>
      <c r="Y160" s="57" t="e">
        <f>VLOOKUP($O160,PercentFHGoalStats!$A$3:$AE$998,19,FALSE)</f>
        <v>#REF!</v>
      </c>
      <c r="Z160" s="57" t="e">
        <f>VLOOKUP($O160,PercentFHGoalStats!$A$3:$AE$998,20,FALSE)</f>
        <v>#REF!</v>
      </c>
      <c r="AA160" s="57" t="e">
        <f>VLOOKUP($O160,PercentFHGoalStats!$A$3:$AE$998,22,FALSE)</f>
        <v>#REF!</v>
      </c>
    </row>
    <row r="161" spans="1:27" hidden="1" x14ac:dyDescent="0.3">
      <c r="A161" s="57" t="e">
        <f>VLOOKUP($M161,PercentFHGoalStats!$A$3:$AE$998,5,FALSE)</f>
        <v>#REF!</v>
      </c>
      <c r="B161" s="57" t="e">
        <f>VLOOKUP($M161,PercentFHGoalStats!$A$3:$AE$998,6,FALSE)</f>
        <v>#REF!</v>
      </c>
      <c r="C161" s="57" t="e">
        <f>VLOOKUP($M161,PercentFHGoalStats!$A$3:$AE$998,8,FALSE)</f>
        <v>#REF!</v>
      </c>
      <c r="D161" s="57" t="e">
        <f>VLOOKUP($M161,PercentFHGoalStats!$A$3:$AE$998,9,FALSE)</f>
        <v>#REF!</v>
      </c>
      <c r="E161" s="57" t="e">
        <f>VLOOKUP($M161,PercentFHGoalStats!$A$3:$AE$998,11,FALSE)</f>
        <v>#REF!</v>
      </c>
      <c r="F161" s="57" t="e">
        <f>VLOOKUP($M161,PercentFHGoalStats!$A$3:$AE$998,12,FALSE)</f>
        <v>#REF!</v>
      </c>
      <c r="G161" s="57" t="e">
        <f>VLOOKUP($M161,PercentFHGoalStats!$A$3:$AE$998,14,FALSE)</f>
        <v>#REF!</v>
      </c>
      <c r="H161" s="57" t="e">
        <f>VLOOKUP($M161,PercentFHGoalStats!$A$3:$AE$998,15,FALSE)</f>
        <v>#REF!</v>
      </c>
      <c r="I161" s="57" t="e">
        <f>VLOOKUP($M161,PercentFHGoalStats!$A$3:$AE$998,17,FALSE)</f>
        <v>#REF!</v>
      </c>
      <c r="J161" s="57" t="e">
        <f>VLOOKUP($M161,PercentFHGoalStats!$A$3:$AE$998,18,FALSE)</f>
        <v>#REF!</v>
      </c>
      <c r="K161" s="57" t="e">
        <f>VLOOKUP($M161,PercentFHGoalStats!$A$3:$AE$998,20,FALSE)</f>
        <v>#REF!</v>
      </c>
      <c r="L161" s="57" t="e">
        <f>VLOOKUP($M161,PercentFHGoalStats!$A$3:$AE$998,21,FALSE)</f>
        <v>#REF!</v>
      </c>
      <c r="M161" s="53" t="e">
        <f>Fixtures!#REF!</f>
        <v>#REF!</v>
      </c>
      <c r="N161" s="54" t="e">
        <f>Fixtures!#REF!</f>
        <v>#REF!</v>
      </c>
      <c r="O161" s="53" t="e">
        <f>Fixtures!#REF!</f>
        <v>#REF!</v>
      </c>
      <c r="P161" s="57" t="e">
        <f>VLOOKUP($O161,PercentFHGoalStats!$A$3:$AE$998,5,FALSE)</f>
        <v>#REF!</v>
      </c>
      <c r="Q161" s="57" t="e">
        <f>VLOOKUP($O161,PercentFHGoalStats!$A$3:$AE$998,7,FALSE)</f>
        <v>#REF!</v>
      </c>
      <c r="R161" s="57" t="e">
        <f>VLOOKUP($O161,PercentFHGoalStats!$A$3:$AE$998,8,FALSE)</f>
        <v>#REF!</v>
      </c>
      <c r="S161" s="57" t="e">
        <f>VLOOKUP($O161,PercentFHGoalStats!$A$3:$AE$998,10,FALSE)</f>
        <v>#REF!</v>
      </c>
      <c r="T161" s="57" t="e">
        <f>VLOOKUP($O161,PercentFHGoalStats!$A$3:$AE$998,11,FALSE)</f>
        <v>#REF!</v>
      </c>
      <c r="U161" s="57" t="e">
        <f>VLOOKUP($O161,PercentFHGoalStats!$A$3:$AE$998,13,FALSE)</f>
        <v>#REF!</v>
      </c>
      <c r="V161" s="57" t="e">
        <f>VLOOKUP($O161,PercentFHGoalStats!$A$3:$AE$998,14,FALSE)</f>
        <v>#REF!</v>
      </c>
      <c r="W161" s="57" t="e">
        <f>VLOOKUP($O161,PercentFHGoalStats!$A$3:$AE$998,16,FALSE)</f>
        <v>#REF!</v>
      </c>
      <c r="X161" s="57" t="e">
        <f>VLOOKUP($O161,PercentFHGoalStats!$A$3:$AE$998,17,FALSE)</f>
        <v>#REF!</v>
      </c>
      <c r="Y161" s="57" t="e">
        <f>VLOOKUP($O161,PercentFHGoalStats!$A$3:$AE$998,19,FALSE)</f>
        <v>#REF!</v>
      </c>
      <c r="Z161" s="57" t="e">
        <f>VLOOKUP($O161,PercentFHGoalStats!$A$3:$AE$998,20,FALSE)</f>
        <v>#REF!</v>
      </c>
      <c r="AA161" s="57" t="e">
        <f>VLOOKUP($O161,PercentFHGoalStats!$A$3:$AE$998,22,FALSE)</f>
        <v>#REF!</v>
      </c>
    </row>
    <row r="162" spans="1:27" hidden="1" x14ac:dyDescent="0.3">
      <c r="A162" s="57" t="e">
        <f>VLOOKUP($M162,PercentFHGoalStats!$A$3:$AE$998,5,FALSE)</f>
        <v>#REF!</v>
      </c>
      <c r="B162" s="57" t="e">
        <f>VLOOKUP($M162,PercentFHGoalStats!$A$3:$AE$998,6,FALSE)</f>
        <v>#REF!</v>
      </c>
      <c r="C162" s="57" t="e">
        <f>VLOOKUP($M162,PercentFHGoalStats!$A$3:$AE$998,8,FALSE)</f>
        <v>#REF!</v>
      </c>
      <c r="D162" s="57" t="e">
        <f>VLOOKUP($M162,PercentFHGoalStats!$A$3:$AE$998,9,FALSE)</f>
        <v>#REF!</v>
      </c>
      <c r="E162" s="57" t="e">
        <f>VLOOKUP($M162,PercentFHGoalStats!$A$3:$AE$998,11,FALSE)</f>
        <v>#REF!</v>
      </c>
      <c r="F162" s="57" t="e">
        <f>VLOOKUP($M162,PercentFHGoalStats!$A$3:$AE$998,12,FALSE)</f>
        <v>#REF!</v>
      </c>
      <c r="G162" s="57" t="e">
        <f>VLOOKUP($M162,PercentFHGoalStats!$A$3:$AE$998,14,FALSE)</f>
        <v>#REF!</v>
      </c>
      <c r="H162" s="57" t="e">
        <f>VLOOKUP($M162,PercentFHGoalStats!$A$3:$AE$998,15,FALSE)</f>
        <v>#REF!</v>
      </c>
      <c r="I162" s="57" t="e">
        <f>VLOOKUP($M162,PercentFHGoalStats!$A$3:$AE$998,17,FALSE)</f>
        <v>#REF!</v>
      </c>
      <c r="J162" s="57" t="e">
        <f>VLOOKUP($M162,PercentFHGoalStats!$A$3:$AE$998,18,FALSE)</f>
        <v>#REF!</v>
      </c>
      <c r="K162" s="57" t="e">
        <f>VLOOKUP($M162,PercentFHGoalStats!$A$3:$AE$998,20,FALSE)</f>
        <v>#REF!</v>
      </c>
      <c r="L162" s="57" t="e">
        <f>VLOOKUP($M162,PercentFHGoalStats!$A$3:$AE$998,21,FALSE)</f>
        <v>#REF!</v>
      </c>
      <c r="M162" s="53" t="e">
        <f>Fixtures!#REF!</f>
        <v>#REF!</v>
      </c>
      <c r="N162" s="54" t="e">
        <f>Fixtures!#REF!</f>
        <v>#REF!</v>
      </c>
      <c r="O162" s="53" t="e">
        <f>Fixtures!#REF!</f>
        <v>#REF!</v>
      </c>
      <c r="P162" s="57" t="e">
        <f>VLOOKUP($O162,PercentFHGoalStats!$A$3:$AE$998,5,FALSE)</f>
        <v>#REF!</v>
      </c>
      <c r="Q162" s="57" t="e">
        <f>VLOOKUP($O162,PercentFHGoalStats!$A$3:$AE$998,7,FALSE)</f>
        <v>#REF!</v>
      </c>
      <c r="R162" s="57" t="e">
        <f>VLOOKUP($O162,PercentFHGoalStats!$A$3:$AE$998,8,FALSE)</f>
        <v>#REF!</v>
      </c>
      <c r="S162" s="57" t="e">
        <f>VLOOKUP($O162,PercentFHGoalStats!$A$3:$AE$998,10,FALSE)</f>
        <v>#REF!</v>
      </c>
      <c r="T162" s="57" t="e">
        <f>VLOOKUP($O162,PercentFHGoalStats!$A$3:$AE$998,11,FALSE)</f>
        <v>#REF!</v>
      </c>
      <c r="U162" s="57" t="e">
        <f>VLOOKUP($O162,PercentFHGoalStats!$A$3:$AE$998,13,FALSE)</f>
        <v>#REF!</v>
      </c>
      <c r="V162" s="57" t="e">
        <f>VLOOKUP($O162,PercentFHGoalStats!$A$3:$AE$998,14,FALSE)</f>
        <v>#REF!</v>
      </c>
      <c r="W162" s="57" t="e">
        <f>VLOOKUP($O162,PercentFHGoalStats!$A$3:$AE$998,16,FALSE)</f>
        <v>#REF!</v>
      </c>
      <c r="X162" s="57" t="e">
        <f>VLOOKUP($O162,PercentFHGoalStats!$A$3:$AE$998,17,FALSE)</f>
        <v>#REF!</v>
      </c>
      <c r="Y162" s="57" t="e">
        <f>VLOOKUP($O162,PercentFHGoalStats!$A$3:$AE$998,19,FALSE)</f>
        <v>#REF!</v>
      </c>
      <c r="Z162" s="57" t="e">
        <f>VLOOKUP($O162,PercentFHGoalStats!$A$3:$AE$998,20,FALSE)</f>
        <v>#REF!</v>
      </c>
      <c r="AA162" s="57" t="e">
        <f>VLOOKUP($O162,PercentFHGoalStats!$A$3:$AE$998,22,FALSE)</f>
        <v>#REF!</v>
      </c>
    </row>
    <row r="163" spans="1:27" hidden="1" x14ac:dyDescent="0.3">
      <c r="A163" s="57" t="e">
        <f>VLOOKUP($M163,PercentFHGoalStats!$A$3:$AE$998,5,FALSE)</f>
        <v>#REF!</v>
      </c>
      <c r="B163" s="57" t="e">
        <f>VLOOKUP($M163,PercentFHGoalStats!$A$3:$AE$998,6,FALSE)</f>
        <v>#REF!</v>
      </c>
      <c r="C163" s="57" t="e">
        <f>VLOOKUP($M163,PercentFHGoalStats!$A$3:$AE$998,8,FALSE)</f>
        <v>#REF!</v>
      </c>
      <c r="D163" s="57" t="e">
        <f>VLOOKUP($M163,PercentFHGoalStats!$A$3:$AE$998,9,FALSE)</f>
        <v>#REF!</v>
      </c>
      <c r="E163" s="57" t="e">
        <f>VLOOKUP($M163,PercentFHGoalStats!$A$3:$AE$998,11,FALSE)</f>
        <v>#REF!</v>
      </c>
      <c r="F163" s="57" t="e">
        <f>VLOOKUP($M163,PercentFHGoalStats!$A$3:$AE$998,12,FALSE)</f>
        <v>#REF!</v>
      </c>
      <c r="G163" s="57" t="e">
        <f>VLOOKUP($M163,PercentFHGoalStats!$A$3:$AE$998,14,FALSE)</f>
        <v>#REF!</v>
      </c>
      <c r="H163" s="57" t="e">
        <f>VLOOKUP($M163,PercentFHGoalStats!$A$3:$AE$998,15,FALSE)</f>
        <v>#REF!</v>
      </c>
      <c r="I163" s="57" t="e">
        <f>VLOOKUP($M163,PercentFHGoalStats!$A$3:$AE$998,17,FALSE)</f>
        <v>#REF!</v>
      </c>
      <c r="J163" s="57" t="e">
        <f>VLOOKUP($M163,PercentFHGoalStats!$A$3:$AE$998,18,FALSE)</f>
        <v>#REF!</v>
      </c>
      <c r="K163" s="57" t="e">
        <f>VLOOKUP($M163,PercentFHGoalStats!$A$3:$AE$998,20,FALSE)</f>
        <v>#REF!</v>
      </c>
      <c r="L163" s="57" t="e">
        <f>VLOOKUP($M163,PercentFHGoalStats!$A$3:$AE$998,21,FALSE)</f>
        <v>#REF!</v>
      </c>
      <c r="M163" s="53" t="e">
        <f>Fixtures!#REF!</f>
        <v>#REF!</v>
      </c>
      <c r="N163" s="54" t="e">
        <f>Fixtures!#REF!</f>
        <v>#REF!</v>
      </c>
      <c r="O163" s="53" t="e">
        <f>Fixtures!#REF!</f>
        <v>#REF!</v>
      </c>
      <c r="P163" s="57" t="e">
        <f>VLOOKUP($O163,PercentFHGoalStats!$A$3:$AE$998,5,FALSE)</f>
        <v>#REF!</v>
      </c>
      <c r="Q163" s="57" t="e">
        <f>VLOOKUP($O163,PercentFHGoalStats!$A$3:$AE$998,7,FALSE)</f>
        <v>#REF!</v>
      </c>
      <c r="R163" s="57" t="e">
        <f>VLOOKUP($O163,PercentFHGoalStats!$A$3:$AE$998,8,FALSE)</f>
        <v>#REF!</v>
      </c>
      <c r="S163" s="57" t="e">
        <f>VLOOKUP($O163,PercentFHGoalStats!$A$3:$AE$998,10,FALSE)</f>
        <v>#REF!</v>
      </c>
      <c r="T163" s="57" t="e">
        <f>VLOOKUP($O163,PercentFHGoalStats!$A$3:$AE$998,11,FALSE)</f>
        <v>#REF!</v>
      </c>
      <c r="U163" s="57" t="e">
        <f>VLOOKUP($O163,PercentFHGoalStats!$A$3:$AE$998,13,FALSE)</f>
        <v>#REF!</v>
      </c>
      <c r="V163" s="57" t="e">
        <f>VLOOKUP($O163,PercentFHGoalStats!$A$3:$AE$998,14,FALSE)</f>
        <v>#REF!</v>
      </c>
      <c r="W163" s="57" t="e">
        <f>VLOOKUP($O163,PercentFHGoalStats!$A$3:$AE$998,16,FALSE)</f>
        <v>#REF!</v>
      </c>
      <c r="X163" s="57" t="e">
        <f>VLOOKUP($O163,PercentFHGoalStats!$A$3:$AE$998,17,FALSE)</f>
        <v>#REF!</v>
      </c>
      <c r="Y163" s="57" t="e">
        <f>VLOOKUP($O163,PercentFHGoalStats!$A$3:$AE$998,19,FALSE)</f>
        <v>#REF!</v>
      </c>
      <c r="Z163" s="57" t="e">
        <f>VLOOKUP($O163,PercentFHGoalStats!$A$3:$AE$998,20,FALSE)</f>
        <v>#REF!</v>
      </c>
      <c r="AA163" s="57" t="e">
        <f>VLOOKUP($O163,PercentFHGoalStats!$A$3:$AE$998,22,FALSE)</f>
        <v>#REF!</v>
      </c>
    </row>
    <row r="164" spans="1:27" hidden="1" x14ac:dyDescent="0.3">
      <c r="A164" s="57" t="e">
        <f>VLOOKUP($M164,PercentFHGoalStats!$A$3:$AE$998,5,FALSE)</f>
        <v>#REF!</v>
      </c>
      <c r="B164" s="57" t="e">
        <f>VLOOKUP($M164,PercentFHGoalStats!$A$3:$AE$998,6,FALSE)</f>
        <v>#REF!</v>
      </c>
      <c r="C164" s="57" t="e">
        <f>VLOOKUP($M164,PercentFHGoalStats!$A$3:$AE$998,8,FALSE)</f>
        <v>#REF!</v>
      </c>
      <c r="D164" s="57" t="e">
        <f>VLOOKUP($M164,PercentFHGoalStats!$A$3:$AE$998,9,FALSE)</f>
        <v>#REF!</v>
      </c>
      <c r="E164" s="57" t="e">
        <f>VLOOKUP($M164,PercentFHGoalStats!$A$3:$AE$998,11,FALSE)</f>
        <v>#REF!</v>
      </c>
      <c r="F164" s="57" t="e">
        <f>VLOOKUP($M164,PercentFHGoalStats!$A$3:$AE$998,12,FALSE)</f>
        <v>#REF!</v>
      </c>
      <c r="G164" s="57" t="e">
        <f>VLOOKUP($M164,PercentFHGoalStats!$A$3:$AE$998,14,FALSE)</f>
        <v>#REF!</v>
      </c>
      <c r="H164" s="57" t="e">
        <f>VLOOKUP($M164,PercentFHGoalStats!$A$3:$AE$998,15,FALSE)</f>
        <v>#REF!</v>
      </c>
      <c r="I164" s="57" t="e">
        <f>VLOOKUP($M164,PercentFHGoalStats!$A$3:$AE$998,17,FALSE)</f>
        <v>#REF!</v>
      </c>
      <c r="J164" s="57" t="e">
        <f>VLOOKUP($M164,PercentFHGoalStats!$A$3:$AE$998,18,FALSE)</f>
        <v>#REF!</v>
      </c>
      <c r="K164" s="57" t="e">
        <f>VLOOKUP($M164,PercentFHGoalStats!$A$3:$AE$998,20,FALSE)</f>
        <v>#REF!</v>
      </c>
      <c r="L164" s="57" t="e">
        <f>VLOOKUP($M164,PercentFHGoalStats!$A$3:$AE$998,21,FALSE)</f>
        <v>#REF!</v>
      </c>
      <c r="M164" s="53" t="e">
        <f>Fixtures!#REF!</f>
        <v>#REF!</v>
      </c>
      <c r="N164" s="54" t="e">
        <f>Fixtures!#REF!</f>
        <v>#REF!</v>
      </c>
      <c r="O164" s="53" t="e">
        <f>Fixtures!#REF!</f>
        <v>#REF!</v>
      </c>
      <c r="P164" s="57" t="e">
        <f>VLOOKUP($O164,PercentFHGoalStats!$A$3:$AE$998,5,FALSE)</f>
        <v>#REF!</v>
      </c>
      <c r="Q164" s="57" t="e">
        <f>VLOOKUP($O164,PercentFHGoalStats!$A$3:$AE$998,7,FALSE)</f>
        <v>#REF!</v>
      </c>
      <c r="R164" s="57" t="e">
        <f>VLOOKUP($O164,PercentFHGoalStats!$A$3:$AE$998,8,FALSE)</f>
        <v>#REF!</v>
      </c>
      <c r="S164" s="57" t="e">
        <f>VLOOKUP($O164,PercentFHGoalStats!$A$3:$AE$998,10,FALSE)</f>
        <v>#REF!</v>
      </c>
      <c r="T164" s="57" t="e">
        <f>VLOOKUP($O164,PercentFHGoalStats!$A$3:$AE$998,11,FALSE)</f>
        <v>#REF!</v>
      </c>
      <c r="U164" s="57" t="e">
        <f>VLOOKUP($O164,PercentFHGoalStats!$A$3:$AE$998,13,FALSE)</f>
        <v>#REF!</v>
      </c>
      <c r="V164" s="57" t="e">
        <f>VLOOKUP($O164,PercentFHGoalStats!$A$3:$AE$998,14,FALSE)</f>
        <v>#REF!</v>
      </c>
      <c r="W164" s="57" t="e">
        <f>VLOOKUP($O164,PercentFHGoalStats!$A$3:$AE$998,16,FALSE)</f>
        <v>#REF!</v>
      </c>
      <c r="X164" s="57" t="e">
        <f>VLOOKUP($O164,PercentFHGoalStats!$A$3:$AE$998,17,FALSE)</f>
        <v>#REF!</v>
      </c>
      <c r="Y164" s="57" t="e">
        <f>VLOOKUP($O164,PercentFHGoalStats!$A$3:$AE$998,19,FALSE)</f>
        <v>#REF!</v>
      </c>
      <c r="Z164" s="57" t="e">
        <f>VLOOKUP($O164,PercentFHGoalStats!$A$3:$AE$998,20,FALSE)</f>
        <v>#REF!</v>
      </c>
      <c r="AA164" s="57" t="e">
        <f>VLOOKUP($O164,PercentFHGoalStats!$A$3:$AE$998,22,FALSE)</f>
        <v>#REF!</v>
      </c>
    </row>
    <row r="165" spans="1:27" hidden="1" x14ac:dyDescent="0.3">
      <c r="A165" s="57" t="e">
        <f>VLOOKUP($M165,PercentFHGoalStats!$A$3:$AE$998,5,FALSE)</f>
        <v>#REF!</v>
      </c>
      <c r="B165" s="57" t="e">
        <f>VLOOKUP($M165,PercentFHGoalStats!$A$3:$AE$998,6,FALSE)</f>
        <v>#REF!</v>
      </c>
      <c r="C165" s="57" t="e">
        <f>VLOOKUP($M165,PercentFHGoalStats!$A$3:$AE$998,8,FALSE)</f>
        <v>#REF!</v>
      </c>
      <c r="D165" s="57" t="e">
        <f>VLOOKUP($M165,PercentFHGoalStats!$A$3:$AE$998,9,FALSE)</f>
        <v>#REF!</v>
      </c>
      <c r="E165" s="57" t="e">
        <f>VLOOKUP($M165,PercentFHGoalStats!$A$3:$AE$998,11,FALSE)</f>
        <v>#REF!</v>
      </c>
      <c r="F165" s="57" t="e">
        <f>VLOOKUP($M165,PercentFHGoalStats!$A$3:$AE$998,12,FALSE)</f>
        <v>#REF!</v>
      </c>
      <c r="G165" s="57" t="e">
        <f>VLOOKUP($M165,PercentFHGoalStats!$A$3:$AE$998,14,FALSE)</f>
        <v>#REF!</v>
      </c>
      <c r="H165" s="57" t="e">
        <f>VLOOKUP($M165,PercentFHGoalStats!$A$3:$AE$998,15,FALSE)</f>
        <v>#REF!</v>
      </c>
      <c r="I165" s="57" t="e">
        <f>VLOOKUP($M165,PercentFHGoalStats!$A$3:$AE$998,17,FALSE)</f>
        <v>#REF!</v>
      </c>
      <c r="J165" s="57" t="e">
        <f>VLOOKUP($M165,PercentFHGoalStats!$A$3:$AE$998,18,FALSE)</f>
        <v>#REF!</v>
      </c>
      <c r="K165" s="57" t="e">
        <f>VLOOKUP($M165,PercentFHGoalStats!$A$3:$AE$998,20,FALSE)</f>
        <v>#REF!</v>
      </c>
      <c r="L165" s="57" t="e">
        <f>VLOOKUP($M165,PercentFHGoalStats!$A$3:$AE$998,21,FALSE)</f>
        <v>#REF!</v>
      </c>
      <c r="M165" s="53" t="e">
        <f>Fixtures!#REF!</f>
        <v>#REF!</v>
      </c>
      <c r="N165" s="54" t="e">
        <f>Fixtures!#REF!</f>
        <v>#REF!</v>
      </c>
      <c r="O165" s="53" t="e">
        <f>Fixtures!#REF!</f>
        <v>#REF!</v>
      </c>
      <c r="P165" s="57" t="e">
        <f>VLOOKUP($O165,PercentFHGoalStats!$A$3:$AE$998,5,FALSE)</f>
        <v>#REF!</v>
      </c>
      <c r="Q165" s="57" t="e">
        <f>VLOOKUP($O165,PercentFHGoalStats!$A$3:$AE$998,7,FALSE)</f>
        <v>#REF!</v>
      </c>
      <c r="R165" s="57" t="e">
        <f>VLOOKUP($O165,PercentFHGoalStats!$A$3:$AE$998,8,FALSE)</f>
        <v>#REF!</v>
      </c>
      <c r="S165" s="57" t="e">
        <f>VLOOKUP($O165,PercentFHGoalStats!$A$3:$AE$998,10,FALSE)</f>
        <v>#REF!</v>
      </c>
      <c r="T165" s="57" t="e">
        <f>VLOOKUP($O165,PercentFHGoalStats!$A$3:$AE$998,11,FALSE)</f>
        <v>#REF!</v>
      </c>
      <c r="U165" s="57" t="e">
        <f>VLOOKUP($O165,PercentFHGoalStats!$A$3:$AE$998,13,FALSE)</f>
        <v>#REF!</v>
      </c>
      <c r="V165" s="57" t="e">
        <f>VLOOKUP($O165,PercentFHGoalStats!$A$3:$AE$998,14,FALSE)</f>
        <v>#REF!</v>
      </c>
      <c r="W165" s="57" t="e">
        <f>VLOOKUP($O165,PercentFHGoalStats!$A$3:$AE$998,16,FALSE)</f>
        <v>#REF!</v>
      </c>
      <c r="X165" s="57" t="e">
        <f>VLOOKUP($O165,PercentFHGoalStats!$A$3:$AE$998,17,FALSE)</f>
        <v>#REF!</v>
      </c>
      <c r="Y165" s="57" t="e">
        <f>VLOOKUP($O165,PercentFHGoalStats!$A$3:$AE$998,19,FALSE)</f>
        <v>#REF!</v>
      </c>
      <c r="Z165" s="57" t="e">
        <f>VLOOKUP($O165,PercentFHGoalStats!$A$3:$AE$998,20,FALSE)</f>
        <v>#REF!</v>
      </c>
      <c r="AA165" s="57" t="e">
        <f>VLOOKUP($O165,PercentFHGoalStats!$A$3:$AE$998,22,FALSE)</f>
        <v>#REF!</v>
      </c>
    </row>
    <row r="166" spans="1:27" hidden="1" x14ac:dyDescent="0.3">
      <c r="A166" s="57" t="e">
        <f>VLOOKUP($M166,PercentFHGoalStats!$A$3:$AE$998,5,FALSE)</f>
        <v>#REF!</v>
      </c>
      <c r="B166" s="57" t="e">
        <f>VLOOKUP($M166,PercentFHGoalStats!$A$3:$AE$998,6,FALSE)</f>
        <v>#REF!</v>
      </c>
      <c r="C166" s="57" t="e">
        <f>VLOOKUP($M166,PercentFHGoalStats!$A$3:$AE$998,8,FALSE)</f>
        <v>#REF!</v>
      </c>
      <c r="D166" s="57" t="e">
        <f>VLOOKUP($M166,PercentFHGoalStats!$A$3:$AE$998,9,FALSE)</f>
        <v>#REF!</v>
      </c>
      <c r="E166" s="57" t="e">
        <f>VLOOKUP($M166,PercentFHGoalStats!$A$3:$AE$998,11,FALSE)</f>
        <v>#REF!</v>
      </c>
      <c r="F166" s="57" t="e">
        <f>VLOOKUP($M166,PercentFHGoalStats!$A$3:$AE$998,12,FALSE)</f>
        <v>#REF!</v>
      </c>
      <c r="G166" s="57" t="e">
        <f>VLOOKUP($M166,PercentFHGoalStats!$A$3:$AE$998,14,FALSE)</f>
        <v>#REF!</v>
      </c>
      <c r="H166" s="57" t="e">
        <f>VLOOKUP($M166,PercentFHGoalStats!$A$3:$AE$998,15,FALSE)</f>
        <v>#REF!</v>
      </c>
      <c r="I166" s="57" t="e">
        <f>VLOOKUP($M166,PercentFHGoalStats!$A$3:$AE$998,17,FALSE)</f>
        <v>#REF!</v>
      </c>
      <c r="J166" s="57" t="e">
        <f>VLOOKUP($M166,PercentFHGoalStats!$A$3:$AE$998,18,FALSE)</f>
        <v>#REF!</v>
      </c>
      <c r="K166" s="57" t="e">
        <f>VLOOKUP($M166,PercentFHGoalStats!$A$3:$AE$998,20,FALSE)</f>
        <v>#REF!</v>
      </c>
      <c r="L166" s="57" t="e">
        <f>VLOOKUP($M166,PercentFHGoalStats!$A$3:$AE$998,21,FALSE)</f>
        <v>#REF!</v>
      </c>
      <c r="M166" s="53" t="e">
        <f>Fixtures!#REF!</f>
        <v>#REF!</v>
      </c>
      <c r="N166" s="54" t="e">
        <f>Fixtures!#REF!</f>
        <v>#REF!</v>
      </c>
      <c r="O166" s="53" t="e">
        <f>Fixtures!#REF!</f>
        <v>#REF!</v>
      </c>
      <c r="P166" s="57" t="e">
        <f>VLOOKUP($O166,PercentFHGoalStats!$A$3:$AE$998,5,FALSE)</f>
        <v>#REF!</v>
      </c>
      <c r="Q166" s="57" t="e">
        <f>VLOOKUP($O166,PercentFHGoalStats!$A$3:$AE$998,7,FALSE)</f>
        <v>#REF!</v>
      </c>
      <c r="R166" s="57" t="e">
        <f>VLOOKUP($O166,PercentFHGoalStats!$A$3:$AE$998,8,FALSE)</f>
        <v>#REF!</v>
      </c>
      <c r="S166" s="57" t="e">
        <f>VLOOKUP($O166,PercentFHGoalStats!$A$3:$AE$998,10,FALSE)</f>
        <v>#REF!</v>
      </c>
      <c r="T166" s="57" t="e">
        <f>VLOOKUP($O166,PercentFHGoalStats!$A$3:$AE$998,11,FALSE)</f>
        <v>#REF!</v>
      </c>
      <c r="U166" s="57" t="e">
        <f>VLOOKUP($O166,PercentFHGoalStats!$A$3:$AE$998,13,FALSE)</f>
        <v>#REF!</v>
      </c>
      <c r="V166" s="57" t="e">
        <f>VLOOKUP($O166,PercentFHGoalStats!$A$3:$AE$998,14,FALSE)</f>
        <v>#REF!</v>
      </c>
      <c r="W166" s="57" t="e">
        <f>VLOOKUP($O166,PercentFHGoalStats!$A$3:$AE$998,16,FALSE)</f>
        <v>#REF!</v>
      </c>
      <c r="X166" s="57" t="e">
        <f>VLOOKUP($O166,PercentFHGoalStats!$A$3:$AE$998,17,FALSE)</f>
        <v>#REF!</v>
      </c>
      <c r="Y166" s="57" t="e">
        <f>VLOOKUP($O166,PercentFHGoalStats!$A$3:$AE$998,19,FALSE)</f>
        <v>#REF!</v>
      </c>
      <c r="Z166" s="57" t="e">
        <f>VLOOKUP($O166,PercentFHGoalStats!$A$3:$AE$998,20,FALSE)</f>
        <v>#REF!</v>
      </c>
      <c r="AA166" s="57" t="e">
        <f>VLOOKUP($O166,PercentFHGoalStats!$A$3:$AE$998,22,FALSE)</f>
        <v>#REF!</v>
      </c>
    </row>
    <row r="167" spans="1:27" hidden="1" x14ac:dyDescent="0.3">
      <c r="A167" s="57" t="e">
        <f>VLOOKUP($M167,PercentFHGoalStats!$A$3:$AE$998,5,FALSE)</f>
        <v>#REF!</v>
      </c>
      <c r="B167" s="57" t="e">
        <f>VLOOKUP($M167,PercentFHGoalStats!$A$3:$AE$998,6,FALSE)</f>
        <v>#REF!</v>
      </c>
      <c r="C167" s="57" t="e">
        <f>VLOOKUP($M167,PercentFHGoalStats!$A$3:$AE$998,8,FALSE)</f>
        <v>#REF!</v>
      </c>
      <c r="D167" s="57" t="e">
        <f>VLOOKUP($M167,PercentFHGoalStats!$A$3:$AE$998,9,FALSE)</f>
        <v>#REF!</v>
      </c>
      <c r="E167" s="57" t="e">
        <f>VLOOKUP($M167,PercentFHGoalStats!$A$3:$AE$998,11,FALSE)</f>
        <v>#REF!</v>
      </c>
      <c r="F167" s="57" t="e">
        <f>VLOOKUP($M167,PercentFHGoalStats!$A$3:$AE$998,12,FALSE)</f>
        <v>#REF!</v>
      </c>
      <c r="G167" s="57" t="e">
        <f>VLOOKUP($M167,PercentFHGoalStats!$A$3:$AE$998,14,FALSE)</f>
        <v>#REF!</v>
      </c>
      <c r="H167" s="57" t="e">
        <f>VLOOKUP($M167,PercentFHGoalStats!$A$3:$AE$998,15,FALSE)</f>
        <v>#REF!</v>
      </c>
      <c r="I167" s="57" t="e">
        <f>VLOOKUP($M167,PercentFHGoalStats!$A$3:$AE$998,17,FALSE)</f>
        <v>#REF!</v>
      </c>
      <c r="J167" s="57" t="e">
        <f>VLOOKUP($M167,PercentFHGoalStats!$A$3:$AE$998,18,FALSE)</f>
        <v>#REF!</v>
      </c>
      <c r="K167" s="57" t="e">
        <f>VLOOKUP($M167,PercentFHGoalStats!$A$3:$AE$998,20,FALSE)</f>
        <v>#REF!</v>
      </c>
      <c r="L167" s="57" t="e">
        <f>VLOOKUP($M167,PercentFHGoalStats!$A$3:$AE$998,21,FALSE)</f>
        <v>#REF!</v>
      </c>
      <c r="M167" s="53" t="e">
        <f>Fixtures!#REF!</f>
        <v>#REF!</v>
      </c>
      <c r="N167" s="54" t="e">
        <f>Fixtures!#REF!</f>
        <v>#REF!</v>
      </c>
      <c r="O167" s="53" t="e">
        <f>Fixtures!#REF!</f>
        <v>#REF!</v>
      </c>
      <c r="P167" s="57" t="e">
        <f>VLOOKUP($O167,PercentFHGoalStats!$A$3:$AE$998,5,FALSE)</f>
        <v>#REF!</v>
      </c>
      <c r="Q167" s="57" t="e">
        <f>VLOOKUP($O167,PercentFHGoalStats!$A$3:$AE$998,7,FALSE)</f>
        <v>#REF!</v>
      </c>
      <c r="R167" s="57" t="e">
        <f>VLOOKUP($O167,PercentFHGoalStats!$A$3:$AE$998,8,FALSE)</f>
        <v>#REF!</v>
      </c>
      <c r="S167" s="57" t="e">
        <f>VLOOKUP($O167,PercentFHGoalStats!$A$3:$AE$998,10,FALSE)</f>
        <v>#REF!</v>
      </c>
      <c r="T167" s="57" t="e">
        <f>VLOOKUP($O167,PercentFHGoalStats!$A$3:$AE$998,11,FALSE)</f>
        <v>#REF!</v>
      </c>
      <c r="U167" s="57" t="e">
        <f>VLOOKUP($O167,PercentFHGoalStats!$A$3:$AE$998,13,FALSE)</f>
        <v>#REF!</v>
      </c>
      <c r="V167" s="57" t="e">
        <f>VLOOKUP($O167,PercentFHGoalStats!$A$3:$AE$998,14,FALSE)</f>
        <v>#REF!</v>
      </c>
      <c r="W167" s="57" t="e">
        <f>VLOOKUP($O167,PercentFHGoalStats!$A$3:$AE$998,16,FALSE)</f>
        <v>#REF!</v>
      </c>
      <c r="X167" s="57" t="e">
        <f>VLOOKUP($O167,PercentFHGoalStats!$A$3:$AE$998,17,FALSE)</f>
        <v>#REF!</v>
      </c>
      <c r="Y167" s="57" t="e">
        <f>VLOOKUP($O167,PercentFHGoalStats!$A$3:$AE$998,19,FALSE)</f>
        <v>#REF!</v>
      </c>
      <c r="Z167" s="57" t="e">
        <f>VLOOKUP($O167,PercentFHGoalStats!$A$3:$AE$998,20,FALSE)</f>
        <v>#REF!</v>
      </c>
      <c r="AA167" s="57" t="e">
        <f>VLOOKUP($O167,PercentFHGoalStats!$A$3:$AE$998,22,FALSE)</f>
        <v>#REF!</v>
      </c>
    </row>
    <row r="168" spans="1:27" hidden="1" x14ac:dyDescent="0.3">
      <c r="A168" s="57" t="e">
        <f>VLOOKUP($M168,PercentFHGoalStats!$A$3:$AE$998,5,FALSE)</f>
        <v>#REF!</v>
      </c>
      <c r="B168" s="57" t="e">
        <f>VLOOKUP($M168,PercentFHGoalStats!$A$3:$AE$998,6,FALSE)</f>
        <v>#REF!</v>
      </c>
      <c r="C168" s="57" t="e">
        <f>VLOOKUP($M168,PercentFHGoalStats!$A$3:$AE$998,8,FALSE)</f>
        <v>#REF!</v>
      </c>
      <c r="D168" s="57" t="e">
        <f>VLOOKUP($M168,PercentFHGoalStats!$A$3:$AE$998,9,FALSE)</f>
        <v>#REF!</v>
      </c>
      <c r="E168" s="57" t="e">
        <f>VLOOKUP($M168,PercentFHGoalStats!$A$3:$AE$998,11,FALSE)</f>
        <v>#REF!</v>
      </c>
      <c r="F168" s="57" t="e">
        <f>VLOOKUP($M168,PercentFHGoalStats!$A$3:$AE$998,12,FALSE)</f>
        <v>#REF!</v>
      </c>
      <c r="G168" s="57" t="e">
        <f>VLOOKUP($M168,PercentFHGoalStats!$A$3:$AE$998,14,FALSE)</f>
        <v>#REF!</v>
      </c>
      <c r="H168" s="57" t="e">
        <f>VLOOKUP($M168,PercentFHGoalStats!$A$3:$AE$998,15,FALSE)</f>
        <v>#REF!</v>
      </c>
      <c r="I168" s="57" t="e">
        <f>VLOOKUP($M168,PercentFHGoalStats!$A$3:$AE$998,17,FALSE)</f>
        <v>#REF!</v>
      </c>
      <c r="J168" s="57" t="e">
        <f>VLOOKUP($M168,PercentFHGoalStats!$A$3:$AE$998,18,FALSE)</f>
        <v>#REF!</v>
      </c>
      <c r="K168" s="57" t="e">
        <f>VLOOKUP($M168,PercentFHGoalStats!$A$3:$AE$998,20,FALSE)</f>
        <v>#REF!</v>
      </c>
      <c r="L168" s="57" t="e">
        <f>VLOOKUP($M168,PercentFHGoalStats!$A$3:$AE$998,21,FALSE)</f>
        <v>#REF!</v>
      </c>
      <c r="M168" s="53" t="e">
        <f>Fixtures!#REF!</f>
        <v>#REF!</v>
      </c>
      <c r="N168" s="54" t="e">
        <f>Fixtures!#REF!</f>
        <v>#REF!</v>
      </c>
      <c r="O168" s="53" t="e">
        <f>Fixtures!#REF!</f>
        <v>#REF!</v>
      </c>
      <c r="P168" s="57" t="e">
        <f>VLOOKUP($O168,PercentFHGoalStats!$A$3:$AE$998,5,FALSE)</f>
        <v>#REF!</v>
      </c>
      <c r="Q168" s="57" t="e">
        <f>VLOOKUP($O168,PercentFHGoalStats!$A$3:$AE$998,7,FALSE)</f>
        <v>#REF!</v>
      </c>
      <c r="R168" s="57" t="e">
        <f>VLOOKUP($O168,PercentFHGoalStats!$A$3:$AE$998,8,FALSE)</f>
        <v>#REF!</v>
      </c>
      <c r="S168" s="57" t="e">
        <f>VLOOKUP($O168,PercentFHGoalStats!$A$3:$AE$998,10,FALSE)</f>
        <v>#REF!</v>
      </c>
      <c r="T168" s="57" t="e">
        <f>VLOOKUP($O168,PercentFHGoalStats!$A$3:$AE$998,11,FALSE)</f>
        <v>#REF!</v>
      </c>
      <c r="U168" s="57" t="e">
        <f>VLOOKUP($O168,PercentFHGoalStats!$A$3:$AE$998,13,FALSE)</f>
        <v>#REF!</v>
      </c>
      <c r="V168" s="57" t="e">
        <f>VLOOKUP($O168,PercentFHGoalStats!$A$3:$AE$998,14,FALSE)</f>
        <v>#REF!</v>
      </c>
      <c r="W168" s="57" t="e">
        <f>VLOOKUP($O168,PercentFHGoalStats!$A$3:$AE$998,16,FALSE)</f>
        <v>#REF!</v>
      </c>
      <c r="X168" s="57" t="e">
        <f>VLOOKUP($O168,PercentFHGoalStats!$A$3:$AE$998,17,FALSE)</f>
        <v>#REF!</v>
      </c>
      <c r="Y168" s="57" t="e">
        <f>VLOOKUP($O168,PercentFHGoalStats!$A$3:$AE$998,19,FALSE)</f>
        <v>#REF!</v>
      </c>
      <c r="Z168" s="57" t="e">
        <f>VLOOKUP($O168,PercentFHGoalStats!$A$3:$AE$998,20,FALSE)</f>
        <v>#REF!</v>
      </c>
      <c r="AA168" s="57" t="e">
        <f>VLOOKUP($O168,PercentFHGoalStats!$A$3:$AE$998,22,FALSE)</f>
        <v>#REF!</v>
      </c>
    </row>
    <row r="169" spans="1:27" hidden="1" x14ac:dyDescent="0.3">
      <c r="A169" s="57" t="e">
        <f>VLOOKUP($M169,PercentFHGoalStats!$A$3:$AE$998,5,FALSE)</f>
        <v>#REF!</v>
      </c>
      <c r="B169" s="57" t="e">
        <f>VLOOKUP($M169,PercentFHGoalStats!$A$3:$AE$998,6,FALSE)</f>
        <v>#REF!</v>
      </c>
      <c r="C169" s="57" t="e">
        <f>VLOOKUP($M169,PercentFHGoalStats!$A$3:$AE$998,8,FALSE)</f>
        <v>#REF!</v>
      </c>
      <c r="D169" s="57" t="e">
        <f>VLOOKUP($M169,PercentFHGoalStats!$A$3:$AE$998,9,FALSE)</f>
        <v>#REF!</v>
      </c>
      <c r="E169" s="57" t="e">
        <f>VLOOKUP($M169,PercentFHGoalStats!$A$3:$AE$998,11,FALSE)</f>
        <v>#REF!</v>
      </c>
      <c r="F169" s="57" t="e">
        <f>VLOOKUP($M169,PercentFHGoalStats!$A$3:$AE$998,12,FALSE)</f>
        <v>#REF!</v>
      </c>
      <c r="G169" s="57" t="e">
        <f>VLOOKUP($M169,PercentFHGoalStats!$A$3:$AE$998,14,FALSE)</f>
        <v>#REF!</v>
      </c>
      <c r="H169" s="57" t="e">
        <f>VLOOKUP($M169,PercentFHGoalStats!$A$3:$AE$998,15,FALSE)</f>
        <v>#REF!</v>
      </c>
      <c r="I169" s="57" t="e">
        <f>VLOOKUP($M169,PercentFHGoalStats!$A$3:$AE$998,17,FALSE)</f>
        <v>#REF!</v>
      </c>
      <c r="J169" s="57" t="e">
        <f>VLOOKUP($M169,PercentFHGoalStats!$A$3:$AE$998,18,FALSE)</f>
        <v>#REF!</v>
      </c>
      <c r="K169" s="57" t="e">
        <f>VLOOKUP($M169,PercentFHGoalStats!$A$3:$AE$998,20,FALSE)</f>
        <v>#REF!</v>
      </c>
      <c r="L169" s="57" t="e">
        <f>VLOOKUP($M169,PercentFHGoalStats!$A$3:$AE$998,21,FALSE)</f>
        <v>#REF!</v>
      </c>
      <c r="M169" s="53" t="e">
        <f>Fixtures!#REF!</f>
        <v>#REF!</v>
      </c>
      <c r="N169" s="54" t="e">
        <f>Fixtures!#REF!</f>
        <v>#REF!</v>
      </c>
      <c r="O169" s="53" t="e">
        <f>Fixtures!#REF!</f>
        <v>#REF!</v>
      </c>
      <c r="P169" s="57" t="e">
        <f>VLOOKUP($O169,PercentFHGoalStats!$A$3:$AE$998,5,FALSE)</f>
        <v>#REF!</v>
      </c>
      <c r="Q169" s="57" t="e">
        <f>VLOOKUP($O169,PercentFHGoalStats!$A$3:$AE$998,7,FALSE)</f>
        <v>#REF!</v>
      </c>
      <c r="R169" s="57" t="e">
        <f>VLOOKUP($O169,PercentFHGoalStats!$A$3:$AE$998,8,FALSE)</f>
        <v>#REF!</v>
      </c>
      <c r="S169" s="57" t="e">
        <f>VLOOKUP($O169,PercentFHGoalStats!$A$3:$AE$998,10,FALSE)</f>
        <v>#REF!</v>
      </c>
      <c r="T169" s="57" t="e">
        <f>VLOOKUP($O169,PercentFHGoalStats!$A$3:$AE$998,11,FALSE)</f>
        <v>#REF!</v>
      </c>
      <c r="U169" s="57" t="e">
        <f>VLOOKUP($O169,PercentFHGoalStats!$A$3:$AE$998,13,FALSE)</f>
        <v>#REF!</v>
      </c>
      <c r="V169" s="57" t="e">
        <f>VLOOKUP($O169,PercentFHGoalStats!$A$3:$AE$998,14,FALSE)</f>
        <v>#REF!</v>
      </c>
      <c r="W169" s="57" t="e">
        <f>VLOOKUP($O169,PercentFHGoalStats!$A$3:$AE$998,16,FALSE)</f>
        <v>#REF!</v>
      </c>
      <c r="X169" s="57" t="e">
        <f>VLOOKUP($O169,PercentFHGoalStats!$A$3:$AE$998,17,FALSE)</f>
        <v>#REF!</v>
      </c>
      <c r="Y169" s="57" t="e">
        <f>VLOOKUP($O169,PercentFHGoalStats!$A$3:$AE$998,19,FALSE)</f>
        <v>#REF!</v>
      </c>
      <c r="Z169" s="57" t="e">
        <f>VLOOKUP($O169,PercentFHGoalStats!$A$3:$AE$998,20,FALSE)</f>
        <v>#REF!</v>
      </c>
      <c r="AA169" s="57" t="e">
        <f>VLOOKUP($O169,PercentFHGoalStats!$A$3:$AE$998,22,FALSE)</f>
        <v>#REF!</v>
      </c>
    </row>
    <row r="170" spans="1:27" hidden="1" x14ac:dyDescent="0.3">
      <c r="A170" s="57" t="e">
        <f>VLOOKUP($M170,PercentFHGoalStats!$A$3:$AE$998,5,FALSE)</f>
        <v>#REF!</v>
      </c>
      <c r="B170" s="57" t="e">
        <f>VLOOKUP($M170,PercentFHGoalStats!$A$3:$AE$998,6,FALSE)</f>
        <v>#REF!</v>
      </c>
      <c r="C170" s="57" t="e">
        <f>VLOOKUP($M170,PercentFHGoalStats!$A$3:$AE$998,8,FALSE)</f>
        <v>#REF!</v>
      </c>
      <c r="D170" s="57" t="e">
        <f>VLOOKUP($M170,PercentFHGoalStats!$A$3:$AE$998,9,FALSE)</f>
        <v>#REF!</v>
      </c>
      <c r="E170" s="57" t="e">
        <f>VLOOKUP($M170,PercentFHGoalStats!$A$3:$AE$998,11,FALSE)</f>
        <v>#REF!</v>
      </c>
      <c r="F170" s="57" t="e">
        <f>VLOOKUP($M170,PercentFHGoalStats!$A$3:$AE$998,12,FALSE)</f>
        <v>#REF!</v>
      </c>
      <c r="G170" s="57" t="e">
        <f>VLOOKUP($M170,PercentFHGoalStats!$A$3:$AE$998,14,FALSE)</f>
        <v>#REF!</v>
      </c>
      <c r="H170" s="57" t="e">
        <f>VLOOKUP($M170,PercentFHGoalStats!$A$3:$AE$998,15,FALSE)</f>
        <v>#REF!</v>
      </c>
      <c r="I170" s="57" t="e">
        <f>VLOOKUP($M170,PercentFHGoalStats!$A$3:$AE$998,17,FALSE)</f>
        <v>#REF!</v>
      </c>
      <c r="J170" s="57" t="e">
        <f>VLOOKUP($M170,PercentFHGoalStats!$A$3:$AE$998,18,FALSE)</f>
        <v>#REF!</v>
      </c>
      <c r="K170" s="57" t="e">
        <f>VLOOKUP($M170,PercentFHGoalStats!$A$3:$AE$998,20,FALSE)</f>
        <v>#REF!</v>
      </c>
      <c r="L170" s="57" t="e">
        <f>VLOOKUP($M170,PercentFHGoalStats!$A$3:$AE$998,21,FALSE)</f>
        <v>#REF!</v>
      </c>
      <c r="M170" s="53" t="e">
        <f>Fixtures!#REF!</f>
        <v>#REF!</v>
      </c>
      <c r="N170" s="54" t="e">
        <f>Fixtures!#REF!</f>
        <v>#REF!</v>
      </c>
      <c r="O170" s="53" t="e">
        <f>Fixtures!#REF!</f>
        <v>#REF!</v>
      </c>
      <c r="P170" s="57" t="e">
        <f>VLOOKUP($O170,PercentFHGoalStats!$A$3:$AE$998,5,FALSE)</f>
        <v>#REF!</v>
      </c>
      <c r="Q170" s="57" t="e">
        <f>VLOOKUP($O170,PercentFHGoalStats!$A$3:$AE$998,7,FALSE)</f>
        <v>#REF!</v>
      </c>
      <c r="R170" s="57" t="e">
        <f>VLOOKUP($O170,PercentFHGoalStats!$A$3:$AE$998,8,FALSE)</f>
        <v>#REF!</v>
      </c>
      <c r="S170" s="57" t="e">
        <f>VLOOKUP($O170,PercentFHGoalStats!$A$3:$AE$998,10,FALSE)</f>
        <v>#REF!</v>
      </c>
      <c r="T170" s="57" t="e">
        <f>VLOOKUP($O170,PercentFHGoalStats!$A$3:$AE$998,11,FALSE)</f>
        <v>#REF!</v>
      </c>
      <c r="U170" s="57" t="e">
        <f>VLOOKUP($O170,PercentFHGoalStats!$A$3:$AE$998,13,FALSE)</f>
        <v>#REF!</v>
      </c>
      <c r="V170" s="57" t="e">
        <f>VLOOKUP($O170,PercentFHGoalStats!$A$3:$AE$998,14,FALSE)</f>
        <v>#REF!</v>
      </c>
      <c r="W170" s="57" t="e">
        <f>VLOOKUP($O170,PercentFHGoalStats!$A$3:$AE$998,16,FALSE)</f>
        <v>#REF!</v>
      </c>
      <c r="X170" s="57" t="e">
        <f>VLOOKUP($O170,PercentFHGoalStats!$A$3:$AE$998,17,FALSE)</f>
        <v>#REF!</v>
      </c>
      <c r="Y170" s="57" t="e">
        <f>VLOOKUP($O170,PercentFHGoalStats!$A$3:$AE$998,19,FALSE)</f>
        <v>#REF!</v>
      </c>
      <c r="Z170" s="57" t="e">
        <f>VLOOKUP($O170,PercentFHGoalStats!$A$3:$AE$998,20,FALSE)</f>
        <v>#REF!</v>
      </c>
      <c r="AA170" s="57" t="e">
        <f>VLOOKUP($O170,PercentFHGoalStats!$A$3:$AE$998,22,FALSE)</f>
        <v>#REF!</v>
      </c>
    </row>
    <row r="171" spans="1:27" hidden="1" x14ac:dyDescent="0.3">
      <c r="A171" s="57" t="e">
        <f>VLOOKUP($M171,PercentFHGoalStats!$A$3:$AE$998,5,FALSE)</f>
        <v>#REF!</v>
      </c>
      <c r="B171" s="57" t="e">
        <f>VLOOKUP($M171,PercentFHGoalStats!$A$3:$AE$998,6,FALSE)</f>
        <v>#REF!</v>
      </c>
      <c r="C171" s="57" t="e">
        <f>VLOOKUP($M171,PercentFHGoalStats!$A$3:$AE$998,8,FALSE)</f>
        <v>#REF!</v>
      </c>
      <c r="D171" s="57" t="e">
        <f>VLOOKUP($M171,PercentFHGoalStats!$A$3:$AE$998,9,FALSE)</f>
        <v>#REF!</v>
      </c>
      <c r="E171" s="57" t="e">
        <f>VLOOKUP($M171,PercentFHGoalStats!$A$3:$AE$998,11,FALSE)</f>
        <v>#REF!</v>
      </c>
      <c r="F171" s="57" t="e">
        <f>VLOOKUP($M171,PercentFHGoalStats!$A$3:$AE$998,12,FALSE)</f>
        <v>#REF!</v>
      </c>
      <c r="G171" s="57" t="e">
        <f>VLOOKUP($M171,PercentFHGoalStats!$A$3:$AE$998,14,FALSE)</f>
        <v>#REF!</v>
      </c>
      <c r="H171" s="57" t="e">
        <f>VLOOKUP($M171,PercentFHGoalStats!$A$3:$AE$998,15,FALSE)</f>
        <v>#REF!</v>
      </c>
      <c r="I171" s="57" t="e">
        <f>VLOOKUP($M171,PercentFHGoalStats!$A$3:$AE$998,17,FALSE)</f>
        <v>#REF!</v>
      </c>
      <c r="J171" s="57" t="e">
        <f>VLOOKUP($M171,PercentFHGoalStats!$A$3:$AE$998,18,FALSE)</f>
        <v>#REF!</v>
      </c>
      <c r="K171" s="57" t="e">
        <f>VLOOKUP($M171,PercentFHGoalStats!$A$3:$AE$998,20,FALSE)</f>
        <v>#REF!</v>
      </c>
      <c r="L171" s="57" t="e">
        <f>VLOOKUP($M171,PercentFHGoalStats!$A$3:$AE$998,21,FALSE)</f>
        <v>#REF!</v>
      </c>
      <c r="M171" s="53" t="e">
        <f>Fixtures!#REF!</f>
        <v>#REF!</v>
      </c>
      <c r="N171" s="54" t="e">
        <f>Fixtures!#REF!</f>
        <v>#REF!</v>
      </c>
      <c r="O171" s="53" t="e">
        <f>Fixtures!#REF!</f>
        <v>#REF!</v>
      </c>
      <c r="P171" s="57" t="e">
        <f>VLOOKUP($O171,PercentFHGoalStats!$A$3:$AE$998,5,FALSE)</f>
        <v>#REF!</v>
      </c>
      <c r="Q171" s="57" t="e">
        <f>VLOOKUP($O171,PercentFHGoalStats!$A$3:$AE$998,7,FALSE)</f>
        <v>#REF!</v>
      </c>
      <c r="R171" s="57" t="e">
        <f>VLOOKUP($O171,PercentFHGoalStats!$A$3:$AE$998,8,FALSE)</f>
        <v>#REF!</v>
      </c>
      <c r="S171" s="57" t="e">
        <f>VLOOKUP($O171,PercentFHGoalStats!$A$3:$AE$998,10,FALSE)</f>
        <v>#REF!</v>
      </c>
      <c r="T171" s="57" t="e">
        <f>VLOOKUP($O171,PercentFHGoalStats!$A$3:$AE$998,11,FALSE)</f>
        <v>#REF!</v>
      </c>
      <c r="U171" s="57" t="e">
        <f>VLOOKUP($O171,PercentFHGoalStats!$A$3:$AE$998,13,FALSE)</f>
        <v>#REF!</v>
      </c>
      <c r="V171" s="57" t="e">
        <f>VLOOKUP($O171,PercentFHGoalStats!$A$3:$AE$998,14,FALSE)</f>
        <v>#REF!</v>
      </c>
      <c r="W171" s="57" t="e">
        <f>VLOOKUP($O171,PercentFHGoalStats!$A$3:$AE$998,16,FALSE)</f>
        <v>#REF!</v>
      </c>
      <c r="X171" s="57" t="e">
        <f>VLOOKUP($O171,PercentFHGoalStats!$A$3:$AE$998,17,FALSE)</f>
        <v>#REF!</v>
      </c>
      <c r="Y171" s="57" t="e">
        <f>VLOOKUP($O171,PercentFHGoalStats!$A$3:$AE$998,19,FALSE)</f>
        <v>#REF!</v>
      </c>
      <c r="Z171" s="57" t="e">
        <f>VLOOKUP($O171,PercentFHGoalStats!$A$3:$AE$998,20,FALSE)</f>
        <v>#REF!</v>
      </c>
      <c r="AA171" s="57" t="e">
        <f>VLOOKUP($O171,PercentFHGoalStats!$A$3:$AE$998,22,FALSE)</f>
        <v>#REF!</v>
      </c>
    </row>
    <row r="172" spans="1:27" hidden="1" x14ac:dyDescent="0.3">
      <c r="A172" s="57" t="e">
        <f>VLOOKUP($M172,PercentFHGoalStats!$A$3:$AE$998,5,FALSE)</f>
        <v>#REF!</v>
      </c>
      <c r="B172" s="57" t="e">
        <f>VLOOKUP($M172,PercentFHGoalStats!$A$3:$AE$998,6,FALSE)</f>
        <v>#REF!</v>
      </c>
      <c r="C172" s="57" t="e">
        <f>VLOOKUP($M172,PercentFHGoalStats!$A$3:$AE$998,8,FALSE)</f>
        <v>#REF!</v>
      </c>
      <c r="D172" s="57" t="e">
        <f>VLOOKUP($M172,PercentFHGoalStats!$A$3:$AE$998,9,FALSE)</f>
        <v>#REF!</v>
      </c>
      <c r="E172" s="57" t="e">
        <f>VLOOKUP($M172,PercentFHGoalStats!$A$3:$AE$998,11,FALSE)</f>
        <v>#REF!</v>
      </c>
      <c r="F172" s="57" t="e">
        <f>VLOOKUP($M172,PercentFHGoalStats!$A$3:$AE$998,12,FALSE)</f>
        <v>#REF!</v>
      </c>
      <c r="G172" s="57" t="e">
        <f>VLOOKUP($M172,PercentFHGoalStats!$A$3:$AE$998,14,FALSE)</f>
        <v>#REF!</v>
      </c>
      <c r="H172" s="57" t="e">
        <f>VLOOKUP($M172,PercentFHGoalStats!$A$3:$AE$998,15,FALSE)</f>
        <v>#REF!</v>
      </c>
      <c r="I172" s="57" t="e">
        <f>VLOOKUP($M172,PercentFHGoalStats!$A$3:$AE$998,17,FALSE)</f>
        <v>#REF!</v>
      </c>
      <c r="J172" s="57" t="e">
        <f>VLOOKUP($M172,PercentFHGoalStats!$A$3:$AE$998,18,FALSE)</f>
        <v>#REF!</v>
      </c>
      <c r="K172" s="57" t="e">
        <f>VLOOKUP($M172,PercentFHGoalStats!$A$3:$AE$998,20,FALSE)</f>
        <v>#REF!</v>
      </c>
      <c r="L172" s="57" t="e">
        <f>VLOOKUP($M172,PercentFHGoalStats!$A$3:$AE$998,21,FALSE)</f>
        <v>#REF!</v>
      </c>
      <c r="M172" s="53" t="e">
        <f>Fixtures!#REF!</f>
        <v>#REF!</v>
      </c>
      <c r="N172" s="54" t="e">
        <f>Fixtures!#REF!</f>
        <v>#REF!</v>
      </c>
      <c r="O172" s="53" t="e">
        <f>Fixtures!#REF!</f>
        <v>#REF!</v>
      </c>
      <c r="P172" s="57" t="e">
        <f>VLOOKUP($O172,PercentFHGoalStats!$A$3:$AE$998,5,FALSE)</f>
        <v>#REF!</v>
      </c>
      <c r="Q172" s="57" t="e">
        <f>VLOOKUP($O172,PercentFHGoalStats!$A$3:$AE$998,7,FALSE)</f>
        <v>#REF!</v>
      </c>
      <c r="R172" s="57" t="e">
        <f>VLOOKUP($O172,PercentFHGoalStats!$A$3:$AE$998,8,FALSE)</f>
        <v>#REF!</v>
      </c>
      <c r="S172" s="57" t="e">
        <f>VLOOKUP($O172,PercentFHGoalStats!$A$3:$AE$998,10,FALSE)</f>
        <v>#REF!</v>
      </c>
      <c r="T172" s="57" t="e">
        <f>VLOOKUP($O172,PercentFHGoalStats!$A$3:$AE$998,11,FALSE)</f>
        <v>#REF!</v>
      </c>
      <c r="U172" s="57" t="e">
        <f>VLOOKUP($O172,PercentFHGoalStats!$A$3:$AE$998,13,FALSE)</f>
        <v>#REF!</v>
      </c>
      <c r="V172" s="57" t="e">
        <f>VLOOKUP($O172,PercentFHGoalStats!$A$3:$AE$998,14,FALSE)</f>
        <v>#REF!</v>
      </c>
      <c r="W172" s="57" t="e">
        <f>VLOOKUP($O172,PercentFHGoalStats!$A$3:$AE$998,16,FALSE)</f>
        <v>#REF!</v>
      </c>
      <c r="X172" s="57" t="e">
        <f>VLOOKUP($O172,PercentFHGoalStats!$A$3:$AE$998,17,FALSE)</f>
        <v>#REF!</v>
      </c>
      <c r="Y172" s="57" t="e">
        <f>VLOOKUP($O172,PercentFHGoalStats!$A$3:$AE$998,19,FALSE)</f>
        <v>#REF!</v>
      </c>
      <c r="Z172" s="57" t="e">
        <f>VLOOKUP($O172,PercentFHGoalStats!$A$3:$AE$998,20,FALSE)</f>
        <v>#REF!</v>
      </c>
      <c r="AA172" s="57" t="e">
        <f>VLOOKUP($O172,PercentFHGoalStats!$A$3:$AE$998,22,FALSE)</f>
        <v>#REF!</v>
      </c>
    </row>
    <row r="173" spans="1:27" hidden="1" x14ac:dyDescent="0.3">
      <c r="A173" s="57" t="e">
        <f>VLOOKUP($M173,PercentFHGoalStats!$A$3:$AE$998,5,FALSE)</f>
        <v>#REF!</v>
      </c>
      <c r="B173" s="57" t="e">
        <f>VLOOKUP($M173,PercentFHGoalStats!$A$3:$AE$998,6,FALSE)</f>
        <v>#REF!</v>
      </c>
      <c r="C173" s="57" t="e">
        <f>VLOOKUP($M173,PercentFHGoalStats!$A$3:$AE$998,8,FALSE)</f>
        <v>#REF!</v>
      </c>
      <c r="D173" s="57" t="e">
        <f>VLOOKUP($M173,PercentFHGoalStats!$A$3:$AE$998,9,FALSE)</f>
        <v>#REF!</v>
      </c>
      <c r="E173" s="57" t="e">
        <f>VLOOKUP($M173,PercentFHGoalStats!$A$3:$AE$998,11,FALSE)</f>
        <v>#REF!</v>
      </c>
      <c r="F173" s="57" t="e">
        <f>VLOOKUP($M173,PercentFHGoalStats!$A$3:$AE$998,12,FALSE)</f>
        <v>#REF!</v>
      </c>
      <c r="G173" s="57" t="e">
        <f>VLOOKUP($M173,PercentFHGoalStats!$A$3:$AE$998,14,FALSE)</f>
        <v>#REF!</v>
      </c>
      <c r="H173" s="57" t="e">
        <f>VLOOKUP($M173,PercentFHGoalStats!$A$3:$AE$998,15,FALSE)</f>
        <v>#REF!</v>
      </c>
      <c r="I173" s="57" t="e">
        <f>VLOOKUP($M173,PercentFHGoalStats!$A$3:$AE$998,17,FALSE)</f>
        <v>#REF!</v>
      </c>
      <c r="J173" s="57" t="e">
        <f>VLOOKUP($M173,PercentFHGoalStats!$A$3:$AE$998,18,FALSE)</f>
        <v>#REF!</v>
      </c>
      <c r="K173" s="57" t="e">
        <f>VLOOKUP($M173,PercentFHGoalStats!$A$3:$AE$998,20,FALSE)</f>
        <v>#REF!</v>
      </c>
      <c r="L173" s="57" t="e">
        <f>VLOOKUP($M173,PercentFHGoalStats!$A$3:$AE$998,21,FALSE)</f>
        <v>#REF!</v>
      </c>
      <c r="M173" s="53" t="e">
        <f>Fixtures!#REF!</f>
        <v>#REF!</v>
      </c>
      <c r="N173" s="54" t="e">
        <f>Fixtures!#REF!</f>
        <v>#REF!</v>
      </c>
      <c r="O173" s="53" t="e">
        <f>Fixtures!#REF!</f>
        <v>#REF!</v>
      </c>
      <c r="P173" s="57" t="e">
        <f>VLOOKUP($O173,PercentFHGoalStats!$A$3:$AE$998,5,FALSE)</f>
        <v>#REF!</v>
      </c>
      <c r="Q173" s="57" t="e">
        <f>VLOOKUP($O173,PercentFHGoalStats!$A$3:$AE$998,7,FALSE)</f>
        <v>#REF!</v>
      </c>
      <c r="R173" s="57" t="e">
        <f>VLOOKUP($O173,PercentFHGoalStats!$A$3:$AE$998,8,FALSE)</f>
        <v>#REF!</v>
      </c>
      <c r="S173" s="57" t="e">
        <f>VLOOKUP($O173,PercentFHGoalStats!$A$3:$AE$998,10,FALSE)</f>
        <v>#REF!</v>
      </c>
      <c r="T173" s="57" t="e">
        <f>VLOOKUP($O173,PercentFHGoalStats!$A$3:$AE$998,11,FALSE)</f>
        <v>#REF!</v>
      </c>
      <c r="U173" s="57" t="e">
        <f>VLOOKUP($O173,PercentFHGoalStats!$A$3:$AE$998,13,FALSE)</f>
        <v>#REF!</v>
      </c>
      <c r="V173" s="57" t="e">
        <f>VLOOKUP($O173,PercentFHGoalStats!$A$3:$AE$998,14,FALSE)</f>
        <v>#REF!</v>
      </c>
      <c r="W173" s="57" t="e">
        <f>VLOOKUP($O173,PercentFHGoalStats!$A$3:$AE$998,16,FALSE)</f>
        <v>#REF!</v>
      </c>
      <c r="X173" s="57" t="e">
        <f>VLOOKUP($O173,PercentFHGoalStats!$A$3:$AE$998,17,FALSE)</f>
        <v>#REF!</v>
      </c>
      <c r="Y173" s="57" t="e">
        <f>VLOOKUP($O173,PercentFHGoalStats!$A$3:$AE$998,19,FALSE)</f>
        <v>#REF!</v>
      </c>
      <c r="Z173" s="57" t="e">
        <f>VLOOKUP($O173,PercentFHGoalStats!$A$3:$AE$998,20,FALSE)</f>
        <v>#REF!</v>
      </c>
      <c r="AA173" s="57" t="e">
        <f>VLOOKUP($O173,PercentFHGoalStats!$A$3:$AE$998,22,FALSE)</f>
        <v>#REF!</v>
      </c>
    </row>
    <row r="174" spans="1:27" hidden="1" x14ac:dyDescent="0.3">
      <c r="A174" s="57" t="e">
        <f>VLOOKUP($M174,PercentFHGoalStats!$A$3:$AE$998,5,FALSE)</f>
        <v>#REF!</v>
      </c>
      <c r="B174" s="57" t="e">
        <f>VLOOKUP($M174,PercentFHGoalStats!$A$3:$AE$998,6,FALSE)</f>
        <v>#REF!</v>
      </c>
      <c r="C174" s="57" t="e">
        <f>VLOOKUP($M174,PercentFHGoalStats!$A$3:$AE$998,8,FALSE)</f>
        <v>#REF!</v>
      </c>
      <c r="D174" s="57" t="e">
        <f>VLOOKUP($M174,PercentFHGoalStats!$A$3:$AE$998,9,FALSE)</f>
        <v>#REF!</v>
      </c>
      <c r="E174" s="57" t="e">
        <f>VLOOKUP($M174,PercentFHGoalStats!$A$3:$AE$998,11,FALSE)</f>
        <v>#REF!</v>
      </c>
      <c r="F174" s="57" t="e">
        <f>VLOOKUP($M174,PercentFHGoalStats!$A$3:$AE$998,12,FALSE)</f>
        <v>#REF!</v>
      </c>
      <c r="G174" s="57" t="e">
        <f>VLOOKUP($M174,PercentFHGoalStats!$A$3:$AE$998,14,FALSE)</f>
        <v>#REF!</v>
      </c>
      <c r="H174" s="57" t="e">
        <f>VLOOKUP($M174,PercentFHGoalStats!$A$3:$AE$998,15,FALSE)</f>
        <v>#REF!</v>
      </c>
      <c r="I174" s="57" t="e">
        <f>VLOOKUP($M174,PercentFHGoalStats!$A$3:$AE$998,17,FALSE)</f>
        <v>#REF!</v>
      </c>
      <c r="J174" s="57" t="e">
        <f>VLOOKUP($M174,PercentFHGoalStats!$A$3:$AE$998,18,FALSE)</f>
        <v>#REF!</v>
      </c>
      <c r="K174" s="57" t="e">
        <f>VLOOKUP($M174,PercentFHGoalStats!$A$3:$AE$998,20,FALSE)</f>
        <v>#REF!</v>
      </c>
      <c r="L174" s="57" t="e">
        <f>VLOOKUP($M174,PercentFHGoalStats!$A$3:$AE$998,21,FALSE)</f>
        <v>#REF!</v>
      </c>
      <c r="M174" s="53" t="e">
        <f>Fixtures!#REF!</f>
        <v>#REF!</v>
      </c>
      <c r="N174" s="54" t="e">
        <f>Fixtures!#REF!</f>
        <v>#REF!</v>
      </c>
      <c r="O174" s="53" t="e">
        <f>Fixtures!#REF!</f>
        <v>#REF!</v>
      </c>
      <c r="P174" s="57" t="e">
        <f>VLOOKUP($O174,PercentFHGoalStats!$A$3:$AE$998,5,FALSE)</f>
        <v>#REF!</v>
      </c>
      <c r="Q174" s="57" t="e">
        <f>VLOOKUP($O174,PercentFHGoalStats!$A$3:$AE$998,7,FALSE)</f>
        <v>#REF!</v>
      </c>
      <c r="R174" s="57" t="e">
        <f>VLOOKUP($O174,PercentFHGoalStats!$A$3:$AE$998,8,FALSE)</f>
        <v>#REF!</v>
      </c>
      <c r="S174" s="57" t="e">
        <f>VLOOKUP($O174,PercentFHGoalStats!$A$3:$AE$998,10,FALSE)</f>
        <v>#REF!</v>
      </c>
      <c r="T174" s="57" t="e">
        <f>VLOOKUP($O174,PercentFHGoalStats!$A$3:$AE$998,11,FALSE)</f>
        <v>#REF!</v>
      </c>
      <c r="U174" s="57" t="e">
        <f>VLOOKUP($O174,PercentFHGoalStats!$A$3:$AE$998,13,FALSE)</f>
        <v>#REF!</v>
      </c>
      <c r="V174" s="57" t="e">
        <f>VLOOKUP($O174,PercentFHGoalStats!$A$3:$AE$998,14,FALSE)</f>
        <v>#REF!</v>
      </c>
      <c r="W174" s="57" t="e">
        <f>VLOOKUP($O174,PercentFHGoalStats!$A$3:$AE$998,16,FALSE)</f>
        <v>#REF!</v>
      </c>
      <c r="X174" s="57" t="e">
        <f>VLOOKUP($O174,PercentFHGoalStats!$A$3:$AE$998,17,FALSE)</f>
        <v>#REF!</v>
      </c>
      <c r="Y174" s="57" t="e">
        <f>VLOOKUP($O174,PercentFHGoalStats!$A$3:$AE$998,19,FALSE)</f>
        <v>#REF!</v>
      </c>
      <c r="Z174" s="57" t="e">
        <f>VLOOKUP($O174,PercentFHGoalStats!$A$3:$AE$998,20,FALSE)</f>
        <v>#REF!</v>
      </c>
      <c r="AA174" s="57" t="e">
        <f>VLOOKUP($O174,PercentFHGoalStats!$A$3:$AE$998,22,FALSE)</f>
        <v>#REF!</v>
      </c>
    </row>
    <row r="175" spans="1:27" hidden="1" x14ac:dyDescent="0.3">
      <c r="A175" s="57" t="e">
        <f>VLOOKUP($M175,PercentFHGoalStats!$A$3:$AE$998,5,FALSE)</f>
        <v>#REF!</v>
      </c>
      <c r="B175" s="57" t="e">
        <f>VLOOKUP($M175,PercentFHGoalStats!$A$3:$AE$998,6,FALSE)</f>
        <v>#REF!</v>
      </c>
      <c r="C175" s="57" t="e">
        <f>VLOOKUP($M175,PercentFHGoalStats!$A$3:$AE$998,8,FALSE)</f>
        <v>#REF!</v>
      </c>
      <c r="D175" s="57" t="e">
        <f>VLOOKUP($M175,PercentFHGoalStats!$A$3:$AE$998,9,FALSE)</f>
        <v>#REF!</v>
      </c>
      <c r="E175" s="57" t="e">
        <f>VLOOKUP($M175,PercentFHGoalStats!$A$3:$AE$998,11,FALSE)</f>
        <v>#REF!</v>
      </c>
      <c r="F175" s="57" t="e">
        <f>VLOOKUP($M175,PercentFHGoalStats!$A$3:$AE$998,12,FALSE)</f>
        <v>#REF!</v>
      </c>
      <c r="G175" s="57" t="e">
        <f>VLOOKUP($M175,PercentFHGoalStats!$A$3:$AE$998,14,FALSE)</f>
        <v>#REF!</v>
      </c>
      <c r="H175" s="57" t="e">
        <f>VLOOKUP($M175,PercentFHGoalStats!$A$3:$AE$998,15,FALSE)</f>
        <v>#REF!</v>
      </c>
      <c r="I175" s="57" t="e">
        <f>VLOOKUP($M175,PercentFHGoalStats!$A$3:$AE$998,17,FALSE)</f>
        <v>#REF!</v>
      </c>
      <c r="J175" s="57" t="e">
        <f>VLOOKUP($M175,PercentFHGoalStats!$A$3:$AE$998,18,FALSE)</f>
        <v>#REF!</v>
      </c>
      <c r="K175" s="57" t="e">
        <f>VLOOKUP($M175,PercentFHGoalStats!$A$3:$AE$998,20,FALSE)</f>
        <v>#REF!</v>
      </c>
      <c r="L175" s="57" t="e">
        <f>VLOOKUP($M175,PercentFHGoalStats!$A$3:$AE$998,21,FALSE)</f>
        <v>#REF!</v>
      </c>
      <c r="M175" s="53" t="e">
        <f>Fixtures!#REF!</f>
        <v>#REF!</v>
      </c>
      <c r="N175" s="54" t="e">
        <f>Fixtures!#REF!</f>
        <v>#REF!</v>
      </c>
      <c r="O175" s="53" t="e">
        <f>Fixtures!#REF!</f>
        <v>#REF!</v>
      </c>
      <c r="P175" s="57" t="e">
        <f>VLOOKUP($O175,PercentFHGoalStats!$A$3:$AE$998,5,FALSE)</f>
        <v>#REF!</v>
      </c>
      <c r="Q175" s="57" t="e">
        <f>VLOOKUP($O175,PercentFHGoalStats!$A$3:$AE$998,7,FALSE)</f>
        <v>#REF!</v>
      </c>
      <c r="R175" s="57" t="e">
        <f>VLOOKUP($O175,PercentFHGoalStats!$A$3:$AE$998,8,FALSE)</f>
        <v>#REF!</v>
      </c>
      <c r="S175" s="57" t="e">
        <f>VLOOKUP($O175,PercentFHGoalStats!$A$3:$AE$998,10,FALSE)</f>
        <v>#REF!</v>
      </c>
      <c r="T175" s="57" t="e">
        <f>VLOOKUP($O175,PercentFHGoalStats!$A$3:$AE$998,11,FALSE)</f>
        <v>#REF!</v>
      </c>
      <c r="U175" s="57" t="e">
        <f>VLOOKUP($O175,PercentFHGoalStats!$A$3:$AE$998,13,FALSE)</f>
        <v>#REF!</v>
      </c>
      <c r="V175" s="57" t="e">
        <f>VLOOKUP($O175,PercentFHGoalStats!$A$3:$AE$998,14,FALSE)</f>
        <v>#REF!</v>
      </c>
      <c r="W175" s="57" t="e">
        <f>VLOOKUP($O175,PercentFHGoalStats!$A$3:$AE$998,16,FALSE)</f>
        <v>#REF!</v>
      </c>
      <c r="X175" s="57" t="e">
        <f>VLOOKUP($O175,PercentFHGoalStats!$A$3:$AE$998,17,FALSE)</f>
        <v>#REF!</v>
      </c>
      <c r="Y175" s="57" t="e">
        <f>VLOOKUP($O175,PercentFHGoalStats!$A$3:$AE$998,19,FALSE)</f>
        <v>#REF!</v>
      </c>
      <c r="Z175" s="57" t="e">
        <f>VLOOKUP($O175,PercentFHGoalStats!$A$3:$AE$998,20,FALSE)</f>
        <v>#REF!</v>
      </c>
      <c r="AA175" s="57" t="e">
        <f>VLOOKUP($O175,PercentFHGoalStats!$A$3:$AE$998,22,FALSE)</f>
        <v>#REF!</v>
      </c>
    </row>
    <row r="176" spans="1:27" hidden="1" x14ac:dyDescent="0.3">
      <c r="A176" s="57" t="e">
        <f>VLOOKUP($M176,PercentFHGoalStats!$A$3:$AE$998,5,FALSE)</f>
        <v>#REF!</v>
      </c>
      <c r="B176" s="57" t="e">
        <f>VLOOKUP($M176,PercentFHGoalStats!$A$3:$AE$998,6,FALSE)</f>
        <v>#REF!</v>
      </c>
      <c r="C176" s="57" t="e">
        <f>VLOOKUP($M176,PercentFHGoalStats!$A$3:$AE$998,8,FALSE)</f>
        <v>#REF!</v>
      </c>
      <c r="D176" s="57" t="e">
        <f>VLOOKUP($M176,PercentFHGoalStats!$A$3:$AE$998,9,FALSE)</f>
        <v>#REF!</v>
      </c>
      <c r="E176" s="57" t="e">
        <f>VLOOKUP($M176,PercentFHGoalStats!$A$3:$AE$998,11,FALSE)</f>
        <v>#REF!</v>
      </c>
      <c r="F176" s="57" t="e">
        <f>VLOOKUP($M176,PercentFHGoalStats!$A$3:$AE$998,12,FALSE)</f>
        <v>#REF!</v>
      </c>
      <c r="G176" s="57" t="e">
        <f>VLOOKUP($M176,PercentFHGoalStats!$A$3:$AE$998,14,FALSE)</f>
        <v>#REF!</v>
      </c>
      <c r="H176" s="57" t="e">
        <f>VLOOKUP($M176,PercentFHGoalStats!$A$3:$AE$998,15,FALSE)</f>
        <v>#REF!</v>
      </c>
      <c r="I176" s="57" t="e">
        <f>VLOOKUP($M176,PercentFHGoalStats!$A$3:$AE$998,17,FALSE)</f>
        <v>#REF!</v>
      </c>
      <c r="J176" s="57" t="e">
        <f>VLOOKUP($M176,PercentFHGoalStats!$A$3:$AE$998,18,FALSE)</f>
        <v>#REF!</v>
      </c>
      <c r="K176" s="57" t="e">
        <f>VLOOKUP($M176,PercentFHGoalStats!$A$3:$AE$998,20,FALSE)</f>
        <v>#REF!</v>
      </c>
      <c r="L176" s="57" t="e">
        <f>VLOOKUP($M176,PercentFHGoalStats!$A$3:$AE$998,21,FALSE)</f>
        <v>#REF!</v>
      </c>
      <c r="M176" s="53" t="e">
        <f>Fixtures!#REF!</f>
        <v>#REF!</v>
      </c>
      <c r="N176" s="54" t="e">
        <f>Fixtures!#REF!</f>
        <v>#REF!</v>
      </c>
      <c r="O176" s="53" t="e">
        <f>Fixtures!#REF!</f>
        <v>#REF!</v>
      </c>
      <c r="P176" s="57" t="e">
        <f>VLOOKUP($O176,PercentFHGoalStats!$A$3:$AE$998,5,FALSE)</f>
        <v>#REF!</v>
      </c>
      <c r="Q176" s="57" t="e">
        <f>VLOOKUP($O176,PercentFHGoalStats!$A$3:$AE$998,7,FALSE)</f>
        <v>#REF!</v>
      </c>
      <c r="R176" s="57" t="e">
        <f>VLOOKUP($O176,PercentFHGoalStats!$A$3:$AE$998,8,FALSE)</f>
        <v>#REF!</v>
      </c>
      <c r="S176" s="57" t="e">
        <f>VLOOKUP($O176,PercentFHGoalStats!$A$3:$AE$998,10,FALSE)</f>
        <v>#REF!</v>
      </c>
      <c r="T176" s="57" t="e">
        <f>VLOOKUP($O176,PercentFHGoalStats!$A$3:$AE$998,11,FALSE)</f>
        <v>#REF!</v>
      </c>
      <c r="U176" s="57" t="e">
        <f>VLOOKUP($O176,PercentFHGoalStats!$A$3:$AE$998,13,FALSE)</f>
        <v>#REF!</v>
      </c>
      <c r="V176" s="57" t="e">
        <f>VLOOKUP($O176,PercentFHGoalStats!$A$3:$AE$998,14,FALSE)</f>
        <v>#REF!</v>
      </c>
      <c r="W176" s="57" t="e">
        <f>VLOOKUP($O176,PercentFHGoalStats!$A$3:$AE$998,16,FALSE)</f>
        <v>#REF!</v>
      </c>
      <c r="X176" s="57" t="e">
        <f>VLOOKUP($O176,PercentFHGoalStats!$A$3:$AE$998,17,FALSE)</f>
        <v>#REF!</v>
      </c>
      <c r="Y176" s="57" t="e">
        <f>VLOOKUP($O176,PercentFHGoalStats!$A$3:$AE$998,19,FALSE)</f>
        <v>#REF!</v>
      </c>
      <c r="Z176" s="57" t="e">
        <f>VLOOKUP($O176,PercentFHGoalStats!$A$3:$AE$998,20,FALSE)</f>
        <v>#REF!</v>
      </c>
      <c r="AA176" s="57" t="e">
        <f>VLOOKUP($O176,PercentFHGoalStats!$A$3:$AE$998,22,FALSE)</f>
        <v>#REF!</v>
      </c>
    </row>
    <row r="177" spans="1:27" hidden="1" x14ac:dyDescent="0.3">
      <c r="A177" s="57" t="e">
        <f>VLOOKUP($M177,PercentFHGoalStats!$A$3:$AE$998,5,FALSE)</f>
        <v>#REF!</v>
      </c>
      <c r="B177" s="57" t="e">
        <f>VLOOKUP($M177,PercentFHGoalStats!$A$3:$AE$998,6,FALSE)</f>
        <v>#REF!</v>
      </c>
      <c r="C177" s="57" t="e">
        <f>VLOOKUP($M177,PercentFHGoalStats!$A$3:$AE$998,8,FALSE)</f>
        <v>#REF!</v>
      </c>
      <c r="D177" s="57" t="e">
        <f>VLOOKUP($M177,PercentFHGoalStats!$A$3:$AE$998,9,FALSE)</f>
        <v>#REF!</v>
      </c>
      <c r="E177" s="57" t="e">
        <f>VLOOKUP($M177,PercentFHGoalStats!$A$3:$AE$998,11,FALSE)</f>
        <v>#REF!</v>
      </c>
      <c r="F177" s="57" t="e">
        <f>VLOOKUP($M177,PercentFHGoalStats!$A$3:$AE$998,12,FALSE)</f>
        <v>#REF!</v>
      </c>
      <c r="G177" s="57" t="e">
        <f>VLOOKUP($M177,PercentFHGoalStats!$A$3:$AE$998,14,FALSE)</f>
        <v>#REF!</v>
      </c>
      <c r="H177" s="57" t="e">
        <f>VLOOKUP($M177,PercentFHGoalStats!$A$3:$AE$998,15,FALSE)</f>
        <v>#REF!</v>
      </c>
      <c r="I177" s="57" t="e">
        <f>VLOOKUP($M177,PercentFHGoalStats!$A$3:$AE$998,17,FALSE)</f>
        <v>#REF!</v>
      </c>
      <c r="J177" s="57" t="e">
        <f>VLOOKUP($M177,PercentFHGoalStats!$A$3:$AE$998,18,FALSE)</f>
        <v>#REF!</v>
      </c>
      <c r="K177" s="57" t="e">
        <f>VLOOKUP($M177,PercentFHGoalStats!$A$3:$AE$998,20,FALSE)</f>
        <v>#REF!</v>
      </c>
      <c r="L177" s="57" t="e">
        <f>VLOOKUP($M177,PercentFHGoalStats!$A$3:$AE$998,21,FALSE)</f>
        <v>#REF!</v>
      </c>
      <c r="M177" s="53" t="e">
        <f>Fixtures!#REF!</f>
        <v>#REF!</v>
      </c>
      <c r="N177" s="54" t="e">
        <f>Fixtures!#REF!</f>
        <v>#REF!</v>
      </c>
      <c r="O177" s="53" t="e">
        <f>Fixtures!#REF!</f>
        <v>#REF!</v>
      </c>
      <c r="P177" s="57" t="e">
        <f>VLOOKUP($O177,PercentFHGoalStats!$A$3:$AE$998,5,FALSE)</f>
        <v>#REF!</v>
      </c>
      <c r="Q177" s="57" t="e">
        <f>VLOOKUP($O177,PercentFHGoalStats!$A$3:$AE$998,7,FALSE)</f>
        <v>#REF!</v>
      </c>
      <c r="R177" s="57" t="e">
        <f>VLOOKUP($O177,PercentFHGoalStats!$A$3:$AE$998,8,FALSE)</f>
        <v>#REF!</v>
      </c>
      <c r="S177" s="57" t="e">
        <f>VLOOKUP($O177,PercentFHGoalStats!$A$3:$AE$998,10,FALSE)</f>
        <v>#REF!</v>
      </c>
      <c r="T177" s="57" t="e">
        <f>VLOOKUP($O177,PercentFHGoalStats!$A$3:$AE$998,11,FALSE)</f>
        <v>#REF!</v>
      </c>
      <c r="U177" s="57" t="e">
        <f>VLOOKUP($O177,PercentFHGoalStats!$A$3:$AE$998,13,FALSE)</f>
        <v>#REF!</v>
      </c>
      <c r="V177" s="57" t="e">
        <f>VLOOKUP($O177,PercentFHGoalStats!$A$3:$AE$998,14,FALSE)</f>
        <v>#REF!</v>
      </c>
      <c r="W177" s="57" t="e">
        <f>VLOOKUP($O177,PercentFHGoalStats!$A$3:$AE$998,16,FALSE)</f>
        <v>#REF!</v>
      </c>
      <c r="X177" s="57" t="e">
        <f>VLOOKUP($O177,PercentFHGoalStats!$A$3:$AE$998,17,FALSE)</f>
        <v>#REF!</v>
      </c>
      <c r="Y177" s="57" t="e">
        <f>VLOOKUP($O177,PercentFHGoalStats!$A$3:$AE$998,19,FALSE)</f>
        <v>#REF!</v>
      </c>
      <c r="Z177" s="57" t="e">
        <f>VLOOKUP($O177,PercentFHGoalStats!$A$3:$AE$998,20,FALSE)</f>
        <v>#REF!</v>
      </c>
      <c r="AA177" s="57" t="e">
        <f>VLOOKUP($O177,PercentFHGoalStats!$A$3:$AE$998,22,FALSE)</f>
        <v>#REF!</v>
      </c>
    </row>
    <row r="178" spans="1:27" hidden="1" x14ac:dyDescent="0.3">
      <c r="A178" s="57" t="e">
        <f>VLOOKUP($M178,PercentFHGoalStats!$A$3:$AE$998,5,FALSE)</f>
        <v>#REF!</v>
      </c>
      <c r="B178" s="57" t="e">
        <f>VLOOKUP($M178,PercentFHGoalStats!$A$3:$AE$998,6,FALSE)</f>
        <v>#REF!</v>
      </c>
      <c r="C178" s="57" t="e">
        <f>VLOOKUP($M178,PercentFHGoalStats!$A$3:$AE$998,8,FALSE)</f>
        <v>#REF!</v>
      </c>
      <c r="D178" s="57" t="e">
        <f>VLOOKUP($M178,PercentFHGoalStats!$A$3:$AE$998,9,FALSE)</f>
        <v>#REF!</v>
      </c>
      <c r="E178" s="57" t="e">
        <f>VLOOKUP($M178,PercentFHGoalStats!$A$3:$AE$998,11,FALSE)</f>
        <v>#REF!</v>
      </c>
      <c r="F178" s="57" t="e">
        <f>VLOOKUP($M178,PercentFHGoalStats!$A$3:$AE$998,12,FALSE)</f>
        <v>#REF!</v>
      </c>
      <c r="G178" s="57" t="e">
        <f>VLOOKUP($M178,PercentFHGoalStats!$A$3:$AE$998,14,FALSE)</f>
        <v>#REF!</v>
      </c>
      <c r="H178" s="57" t="e">
        <f>VLOOKUP($M178,PercentFHGoalStats!$A$3:$AE$998,15,FALSE)</f>
        <v>#REF!</v>
      </c>
      <c r="I178" s="57" t="e">
        <f>VLOOKUP($M178,PercentFHGoalStats!$A$3:$AE$998,17,FALSE)</f>
        <v>#REF!</v>
      </c>
      <c r="J178" s="57" t="e">
        <f>VLOOKUP($M178,PercentFHGoalStats!$A$3:$AE$998,18,FALSE)</f>
        <v>#REF!</v>
      </c>
      <c r="K178" s="57" t="e">
        <f>VLOOKUP($M178,PercentFHGoalStats!$A$3:$AE$998,20,FALSE)</f>
        <v>#REF!</v>
      </c>
      <c r="L178" s="57" t="e">
        <f>VLOOKUP($M178,PercentFHGoalStats!$A$3:$AE$998,21,FALSE)</f>
        <v>#REF!</v>
      </c>
      <c r="M178" s="53" t="e">
        <f>Fixtures!#REF!</f>
        <v>#REF!</v>
      </c>
      <c r="N178" s="54" t="e">
        <f>Fixtures!#REF!</f>
        <v>#REF!</v>
      </c>
      <c r="O178" s="53" t="e">
        <f>Fixtures!#REF!</f>
        <v>#REF!</v>
      </c>
      <c r="P178" s="57" t="e">
        <f>VLOOKUP($O178,PercentFHGoalStats!$A$3:$AE$998,5,FALSE)</f>
        <v>#REF!</v>
      </c>
      <c r="Q178" s="57" t="e">
        <f>VLOOKUP($O178,PercentFHGoalStats!$A$3:$AE$998,7,FALSE)</f>
        <v>#REF!</v>
      </c>
      <c r="R178" s="57" t="e">
        <f>VLOOKUP($O178,PercentFHGoalStats!$A$3:$AE$998,8,FALSE)</f>
        <v>#REF!</v>
      </c>
      <c r="S178" s="57" t="e">
        <f>VLOOKUP($O178,PercentFHGoalStats!$A$3:$AE$998,10,FALSE)</f>
        <v>#REF!</v>
      </c>
      <c r="T178" s="57" t="e">
        <f>VLOOKUP($O178,PercentFHGoalStats!$A$3:$AE$998,11,FALSE)</f>
        <v>#REF!</v>
      </c>
      <c r="U178" s="57" t="e">
        <f>VLOOKUP($O178,PercentFHGoalStats!$A$3:$AE$998,13,FALSE)</f>
        <v>#REF!</v>
      </c>
      <c r="V178" s="57" t="e">
        <f>VLOOKUP($O178,PercentFHGoalStats!$A$3:$AE$998,14,FALSE)</f>
        <v>#REF!</v>
      </c>
      <c r="W178" s="57" t="e">
        <f>VLOOKUP($O178,PercentFHGoalStats!$A$3:$AE$998,16,FALSE)</f>
        <v>#REF!</v>
      </c>
      <c r="X178" s="57" t="e">
        <f>VLOOKUP($O178,PercentFHGoalStats!$A$3:$AE$998,17,FALSE)</f>
        <v>#REF!</v>
      </c>
      <c r="Y178" s="57" t="e">
        <f>VLOOKUP($O178,PercentFHGoalStats!$A$3:$AE$998,19,FALSE)</f>
        <v>#REF!</v>
      </c>
      <c r="Z178" s="57" t="e">
        <f>VLOOKUP($O178,PercentFHGoalStats!$A$3:$AE$998,20,FALSE)</f>
        <v>#REF!</v>
      </c>
      <c r="AA178" s="57" t="e">
        <f>VLOOKUP($O178,PercentFHGoalStats!$A$3:$AE$998,22,FALSE)</f>
        <v>#REF!</v>
      </c>
    </row>
    <row r="179" spans="1:27" hidden="1" x14ac:dyDescent="0.3">
      <c r="A179" s="57" t="e">
        <f>VLOOKUP($M179,PercentFHGoalStats!$A$3:$AE$998,5,FALSE)</f>
        <v>#REF!</v>
      </c>
      <c r="B179" s="57" t="e">
        <f>VLOOKUP($M179,PercentFHGoalStats!$A$3:$AE$998,6,FALSE)</f>
        <v>#REF!</v>
      </c>
      <c r="C179" s="57" t="e">
        <f>VLOOKUP($M179,PercentFHGoalStats!$A$3:$AE$998,8,FALSE)</f>
        <v>#REF!</v>
      </c>
      <c r="D179" s="57" t="e">
        <f>VLOOKUP($M179,PercentFHGoalStats!$A$3:$AE$998,9,FALSE)</f>
        <v>#REF!</v>
      </c>
      <c r="E179" s="57" t="e">
        <f>VLOOKUP($M179,PercentFHGoalStats!$A$3:$AE$998,11,FALSE)</f>
        <v>#REF!</v>
      </c>
      <c r="F179" s="57" t="e">
        <f>VLOOKUP($M179,PercentFHGoalStats!$A$3:$AE$998,12,FALSE)</f>
        <v>#REF!</v>
      </c>
      <c r="G179" s="57" t="e">
        <f>VLOOKUP($M179,PercentFHGoalStats!$A$3:$AE$998,14,FALSE)</f>
        <v>#REF!</v>
      </c>
      <c r="H179" s="57" t="e">
        <f>VLOOKUP($M179,PercentFHGoalStats!$A$3:$AE$998,15,FALSE)</f>
        <v>#REF!</v>
      </c>
      <c r="I179" s="57" t="e">
        <f>VLOOKUP($M179,PercentFHGoalStats!$A$3:$AE$998,17,FALSE)</f>
        <v>#REF!</v>
      </c>
      <c r="J179" s="57" t="e">
        <f>VLOOKUP($M179,PercentFHGoalStats!$A$3:$AE$998,18,FALSE)</f>
        <v>#REF!</v>
      </c>
      <c r="K179" s="57" t="e">
        <f>VLOOKUP($M179,PercentFHGoalStats!$A$3:$AE$998,20,FALSE)</f>
        <v>#REF!</v>
      </c>
      <c r="L179" s="57" t="e">
        <f>VLOOKUP($M179,PercentFHGoalStats!$A$3:$AE$998,21,FALSE)</f>
        <v>#REF!</v>
      </c>
      <c r="M179" s="53" t="e">
        <f>Fixtures!#REF!</f>
        <v>#REF!</v>
      </c>
      <c r="N179" s="54" t="e">
        <f>Fixtures!#REF!</f>
        <v>#REF!</v>
      </c>
      <c r="O179" s="53" t="e">
        <f>Fixtures!#REF!</f>
        <v>#REF!</v>
      </c>
      <c r="P179" s="57" t="e">
        <f>VLOOKUP($O179,PercentFHGoalStats!$A$3:$AE$998,5,FALSE)</f>
        <v>#REF!</v>
      </c>
      <c r="Q179" s="57" t="e">
        <f>VLOOKUP($O179,PercentFHGoalStats!$A$3:$AE$998,7,FALSE)</f>
        <v>#REF!</v>
      </c>
      <c r="R179" s="57" t="e">
        <f>VLOOKUP($O179,PercentFHGoalStats!$A$3:$AE$998,8,FALSE)</f>
        <v>#REF!</v>
      </c>
      <c r="S179" s="57" t="e">
        <f>VLOOKUP($O179,PercentFHGoalStats!$A$3:$AE$998,10,FALSE)</f>
        <v>#REF!</v>
      </c>
      <c r="T179" s="57" t="e">
        <f>VLOOKUP($O179,PercentFHGoalStats!$A$3:$AE$998,11,FALSE)</f>
        <v>#REF!</v>
      </c>
      <c r="U179" s="57" t="e">
        <f>VLOOKUP($O179,PercentFHGoalStats!$A$3:$AE$998,13,FALSE)</f>
        <v>#REF!</v>
      </c>
      <c r="V179" s="57" t="e">
        <f>VLOOKUP($O179,PercentFHGoalStats!$A$3:$AE$998,14,FALSE)</f>
        <v>#REF!</v>
      </c>
      <c r="W179" s="57" t="e">
        <f>VLOOKUP($O179,PercentFHGoalStats!$A$3:$AE$998,16,FALSE)</f>
        <v>#REF!</v>
      </c>
      <c r="X179" s="57" t="e">
        <f>VLOOKUP($O179,PercentFHGoalStats!$A$3:$AE$998,17,FALSE)</f>
        <v>#REF!</v>
      </c>
      <c r="Y179" s="57" t="e">
        <f>VLOOKUP($O179,PercentFHGoalStats!$A$3:$AE$998,19,FALSE)</f>
        <v>#REF!</v>
      </c>
      <c r="Z179" s="57" t="e">
        <f>VLOOKUP($O179,PercentFHGoalStats!$A$3:$AE$998,20,FALSE)</f>
        <v>#REF!</v>
      </c>
      <c r="AA179" s="57" t="e">
        <f>VLOOKUP($O179,PercentFHGoalStats!$A$3:$AE$998,22,FALSE)</f>
        <v>#REF!</v>
      </c>
    </row>
    <row r="180" spans="1:27" hidden="1" x14ac:dyDescent="0.3">
      <c r="A180" s="57" t="e">
        <f>VLOOKUP($M180,PercentFHGoalStats!$A$3:$AE$998,5,FALSE)</f>
        <v>#REF!</v>
      </c>
      <c r="B180" s="57" t="e">
        <f>VLOOKUP($M180,PercentFHGoalStats!$A$3:$AE$998,6,FALSE)</f>
        <v>#REF!</v>
      </c>
      <c r="C180" s="57" t="e">
        <f>VLOOKUP($M180,PercentFHGoalStats!$A$3:$AE$998,8,FALSE)</f>
        <v>#REF!</v>
      </c>
      <c r="D180" s="57" t="e">
        <f>VLOOKUP($M180,PercentFHGoalStats!$A$3:$AE$998,9,FALSE)</f>
        <v>#REF!</v>
      </c>
      <c r="E180" s="57" t="e">
        <f>VLOOKUP($M180,PercentFHGoalStats!$A$3:$AE$998,11,FALSE)</f>
        <v>#REF!</v>
      </c>
      <c r="F180" s="57" t="e">
        <f>VLOOKUP($M180,PercentFHGoalStats!$A$3:$AE$998,12,FALSE)</f>
        <v>#REF!</v>
      </c>
      <c r="G180" s="57" t="e">
        <f>VLOOKUP($M180,PercentFHGoalStats!$A$3:$AE$998,14,FALSE)</f>
        <v>#REF!</v>
      </c>
      <c r="H180" s="57" t="e">
        <f>VLOOKUP($M180,PercentFHGoalStats!$A$3:$AE$998,15,FALSE)</f>
        <v>#REF!</v>
      </c>
      <c r="I180" s="57" t="e">
        <f>VLOOKUP($M180,PercentFHGoalStats!$A$3:$AE$998,17,FALSE)</f>
        <v>#REF!</v>
      </c>
      <c r="J180" s="57" t="e">
        <f>VLOOKUP($M180,PercentFHGoalStats!$A$3:$AE$998,18,FALSE)</f>
        <v>#REF!</v>
      </c>
      <c r="K180" s="57" t="e">
        <f>VLOOKUP($M180,PercentFHGoalStats!$A$3:$AE$998,20,FALSE)</f>
        <v>#REF!</v>
      </c>
      <c r="L180" s="57" t="e">
        <f>VLOOKUP($M180,PercentFHGoalStats!$A$3:$AE$998,21,FALSE)</f>
        <v>#REF!</v>
      </c>
      <c r="M180" s="53" t="e">
        <f>Fixtures!#REF!</f>
        <v>#REF!</v>
      </c>
      <c r="N180" s="54" t="e">
        <f>Fixtures!#REF!</f>
        <v>#REF!</v>
      </c>
      <c r="O180" s="53" t="e">
        <f>Fixtures!#REF!</f>
        <v>#REF!</v>
      </c>
      <c r="P180" s="57" t="e">
        <f>VLOOKUP($O180,PercentFHGoalStats!$A$3:$AE$998,5,FALSE)</f>
        <v>#REF!</v>
      </c>
      <c r="Q180" s="57" t="e">
        <f>VLOOKUP($O180,PercentFHGoalStats!$A$3:$AE$998,7,FALSE)</f>
        <v>#REF!</v>
      </c>
      <c r="R180" s="57" t="e">
        <f>VLOOKUP($O180,PercentFHGoalStats!$A$3:$AE$998,8,FALSE)</f>
        <v>#REF!</v>
      </c>
      <c r="S180" s="57" t="e">
        <f>VLOOKUP($O180,PercentFHGoalStats!$A$3:$AE$998,10,FALSE)</f>
        <v>#REF!</v>
      </c>
      <c r="T180" s="57" t="e">
        <f>VLOOKUP($O180,PercentFHGoalStats!$A$3:$AE$998,11,FALSE)</f>
        <v>#REF!</v>
      </c>
      <c r="U180" s="57" t="e">
        <f>VLOOKUP($O180,PercentFHGoalStats!$A$3:$AE$998,13,FALSE)</f>
        <v>#REF!</v>
      </c>
      <c r="V180" s="57" t="e">
        <f>VLOOKUP($O180,PercentFHGoalStats!$A$3:$AE$998,14,FALSE)</f>
        <v>#REF!</v>
      </c>
      <c r="W180" s="57" t="e">
        <f>VLOOKUP($O180,PercentFHGoalStats!$A$3:$AE$998,16,FALSE)</f>
        <v>#REF!</v>
      </c>
      <c r="X180" s="57" t="e">
        <f>VLOOKUP($O180,PercentFHGoalStats!$A$3:$AE$998,17,FALSE)</f>
        <v>#REF!</v>
      </c>
      <c r="Y180" s="57" t="e">
        <f>VLOOKUP($O180,PercentFHGoalStats!$A$3:$AE$998,19,FALSE)</f>
        <v>#REF!</v>
      </c>
      <c r="Z180" s="57" t="e">
        <f>VLOOKUP($O180,PercentFHGoalStats!$A$3:$AE$998,20,FALSE)</f>
        <v>#REF!</v>
      </c>
      <c r="AA180" s="57" t="e">
        <f>VLOOKUP($O180,PercentFHGoalStats!$A$3:$AE$998,22,FALSE)</f>
        <v>#REF!</v>
      </c>
    </row>
    <row r="181" spans="1:27" hidden="1" x14ac:dyDescent="0.3">
      <c r="A181" s="57" t="e">
        <f>VLOOKUP($M181,PercentFHGoalStats!$A$3:$AE$998,5,FALSE)</f>
        <v>#REF!</v>
      </c>
      <c r="B181" s="57" t="e">
        <f>VLOOKUP($M181,PercentFHGoalStats!$A$3:$AE$998,6,FALSE)</f>
        <v>#REF!</v>
      </c>
      <c r="C181" s="57" t="e">
        <f>VLOOKUP($M181,PercentFHGoalStats!$A$3:$AE$998,8,FALSE)</f>
        <v>#REF!</v>
      </c>
      <c r="D181" s="57" t="e">
        <f>VLOOKUP($M181,PercentFHGoalStats!$A$3:$AE$998,9,FALSE)</f>
        <v>#REF!</v>
      </c>
      <c r="E181" s="57" t="e">
        <f>VLOOKUP($M181,PercentFHGoalStats!$A$3:$AE$998,11,FALSE)</f>
        <v>#REF!</v>
      </c>
      <c r="F181" s="57" t="e">
        <f>VLOOKUP($M181,PercentFHGoalStats!$A$3:$AE$998,12,FALSE)</f>
        <v>#REF!</v>
      </c>
      <c r="G181" s="57" t="e">
        <f>VLOOKUP($M181,PercentFHGoalStats!$A$3:$AE$998,14,FALSE)</f>
        <v>#REF!</v>
      </c>
      <c r="H181" s="57" t="e">
        <f>VLOOKUP($M181,PercentFHGoalStats!$A$3:$AE$998,15,FALSE)</f>
        <v>#REF!</v>
      </c>
      <c r="I181" s="57" t="e">
        <f>VLOOKUP($M181,PercentFHGoalStats!$A$3:$AE$998,17,FALSE)</f>
        <v>#REF!</v>
      </c>
      <c r="J181" s="57" t="e">
        <f>VLOOKUP($M181,PercentFHGoalStats!$A$3:$AE$998,18,FALSE)</f>
        <v>#REF!</v>
      </c>
      <c r="K181" s="57" t="e">
        <f>VLOOKUP($M181,PercentFHGoalStats!$A$3:$AE$998,20,FALSE)</f>
        <v>#REF!</v>
      </c>
      <c r="L181" s="57" t="e">
        <f>VLOOKUP($M181,PercentFHGoalStats!$A$3:$AE$998,21,FALSE)</f>
        <v>#REF!</v>
      </c>
      <c r="M181" s="53" t="e">
        <f>Fixtures!#REF!</f>
        <v>#REF!</v>
      </c>
      <c r="N181" s="54" t="e">
        <f>Fixtures!#REF!</f>
        <v>#REF!</v>
      </c>
      <c r="O181" s="53" t="e">
        <f>Fixtures!#REF!</f>
        <v>#REF!</v>
      </c>
      <c r="P181" s="57" t="e">
        <f>VLOOKUP($O181,PercentFHGoalStats!$A$3:$AE$998,5,FALSE)</f>
        <v>#REF!</v>
      </c>
      <c r="Q181" s="57" t="e">
        <f>VLOOKUP($O181,PercentFHGoalStats!$A$3:$AE$998,7,FALSE)</f>
        <v>#REF!</v>
      </c>
      <c r="R181" s="57" t="e">
        <f>VLOOKUP($O181,PercentFHGoalStats!$A$3:$AE$998,8,FALSE)</f>
        <v>#REF!</v>
      </c>
      <c r="S181" s="57" t="e">
        <f>VLOOKUP($O181,PercentFHGoalStats!$A$3:$AE$998,10,FALSE)</f>
        <v>#REF!</v>
      </c>
      <c r="T181" s="57" t="e">
        <f>VLOOKUP($O181,PercentFHGoalStats!$A$3:$AE$998,11,FALSE)</f>
        <v>#REF!</v>
      </c>
      <c r="U181" s="57" t="e">
        <f>VLOOKUP($O181,PercentFHGoalStats!$A$3:$AE$998,13,FALSE)</f>
        <v>#REF!</v>
      </c>
      <c r="V181" s="57" t="e">
        <f>VLOOKUP($O181,PercentFHGoalStats!$A$3:$AE$998,14,FALSE)</f>
        <v>#REF!</v>
      </c>
      <c r="W181" s="57" t="e">
        <f>VLOOKUP($O181,PercentFHGoalStats!$A$3:$AE$998,16,FALSE)</f>
        <v>#REF!</v>
      </c>
      <c r="X181" s="57" t="e">
        <f>VLOOKUP($O181,PercentFHGoalStats!$A$3:$AE$998,17,FALSE)</f>
        <v>#REF!</v>
      </c>
      <c r="Y181" s="57" t="e">
        <f>VLOOKUP($O181,PercentFHGoalStats!$A$3:$AE$998,19,FALSE)</f>
        <v>#REF!</v>
      </c>
      <c r="Z181" s="57" t="e">
        <f>VLOOKUP($O181,PercentFHGoalStats!$A$3:$AE$998,20,FALSE)</f>
        <v>#REF!</v>
      </c>
      <c r="AA181" s="57" t="e">
        <f>VLOOKUP($O181,PercentFHGoalStats!$A$3:$AE$998,22,FALSE)</f>
        <v>#REF!</v>
      </c>
    </row>
    <row r="182" spans="1:27" hidden="1" x14ac:dyDescent="0.3">
      <c r="A182" s="57" t="e">
        <f>VLOOKUP($M182,PercentFHGoalStats!$A$3:$AE$998,5,FALSE)</f>
        <v>#REF!</v>
      </c>
      <c r="B182" s="57" t="e">
        <f>VLOOKUP($M182,PercentFHGoalStats!$A$3:$AE$998,6,FALSE)</f>
        <v>#REF!</v>
      </c>
      <c r="C182" s="57" t="e">
        <f>VLOOKUP($M182,PercentFHGoalStats!$A$3:$AE$998,8,FALSE)</f>
        <v>#REF!</v>
      </c>
      <c r="D182" s="57" t="e">
        <f>VLOOKUP($M182,PercentFHGoalStats!$A$3:$AE$998,9,FALSE)</f>
        <v>#REF!</v>
      </c>
      <c r="E182" s="57" t="e">
        <f>VLOOKUP($M182,PercentFHGoalStats!$A$3:$AE$998,11,FALSE)</f>
        <v>#REF!</v>
      </c>
      <c r="F182" s="57" t="e">
        <f>VLOOKUP($M182,PercentFHGoalStats!$A$3:$AE$998,12,FALSE)</f>
        <v>#REF!</v>
      </c>
      <c r="G182" s="57" t="e">
        <f>VLOOKUP($M182,PercentFHGoalStats!$A$3:$AE$998,14,FALSE)</f>
        <v>#REF!</v>
      </c>
      <c r="H182" s="57" t="e">
        <f>VLOOKUP($M182,PercentFHGoalStats!$A$3:$AE$998,15,FALSE)</f>
        <v>#REF!</v>
      </c>
      <c r="I182" s="57" t="e">
        <f>VLOOKUP($M182,PercentFHGoalStats!$A$3:$AE$998,17,FALSE)</f>
        <v>#REF!</v>
      </c>
      <c r="J182" s="57" t="e">
        <f>VLOOKUP($M182,PercentFHGoalStats!$A$3:$AE$998,18,FALSE)</f>
        <v>#REF!</v>
      </c>
      <c r="K182" s="57" t="e">
        <f>VLOOKUP($M182,PercentFHGoalStats!$A$3:$AE$998,20,FALSE)</f>
        <v>#REF!</v>
      </c>
      <c r="L182" s="57" t="e">
        <f>VLOOKUP($M182,PercentFHGoalStats!$A$3:$AE$998,21,FALSE)</f>
        <v>#REF!</v>
      </c>
      <c r="M182" s="53" t="e">
        <f>Fixtures!#REF!</f>
        <v>#REF!</v>
      </c>
      <c r="N182" s="54" t="e">
        <f>Fixtures!#REF!</f>
        <v>#REF!</v>
      </c>
      <c r="O182" s="53" t="e">
        <f>Fixtures!#REF!</f>
        <v>#REF!</v>
      </c>
      <c r="P182" s="57" t="e">
        <f>VLOOKUP($O182,PercentFHGoalStats!$A$3:$AE$998,5,FALSE)</f>
        <v>#REF!</v>
      </c>
      <c r="Q182" s="57" t="e">
        <f>VLOOKUP($O182,PercentFHGoalStats!$A$3:$AE$998,7,FALSE)</f>
        <v>#REF!</v>
      </c>
      <c r="R182" s="57" t="e">
        <f>VLOOKUP($O182,PercentFHGoalStats!$A$3:$AE$998,8,FALSE)</f>
        <v>#REF!</v>
      </c>
      <c r="S182" s="57" t="e">
        <f>VLOOKUP($O182,PercentFHGoalStats!$A$3:$AE$998,10,FALSE)</f>
        <v>#REF!</v>
      </c>
      <c r="T182" s="57" t="e">
        <f>VLOOKUP($O182,PercentFHGoalStats!$A$3:$AE$998,11,FALSE)</f>
        <v>#REF!</v>
      </c>
      <c r="U182" s="57" t="e">
        <f>VLOOKUP($O182,PercentFHGoalStats!$A$3:$AE$998,13,FALSE)</f>
        <v>#REF!</v>
      </c>
      <c r="V182" s="57" t="e">
        <f>VLOOKUP($O182,PercentFHGoalStats!$A$3:$AE$998,14,FALSE)</f>
        <v>#REF!</v>
      </c>
      <c r="W182" s="57" t="e">
        <f>VLOOKUP($O182,PercentFHGoalStats!$A$3:$AE$998,16,FALSE)</f>
        <v>#REF!</v>
      </c>
      <c r="X182" s="57" t="e">
        <f>VLOOKUP($O182,PercentFHGoalStats!$A$3:$AE$998,17,FALSE)</f>
        <v>#REF!</v>
      </c>
      <c r="Y182" s="57" t="e">
        <f>VLOOKUP($O182,PercentFHGoalStats!$A$3:$AE$998,19,FALSE)</f>
        <v>#REF!</v>
      </c>
      <c r="Z182" s="57" t="e">
        <f>VLOOKUP($O182,PercentFHGoalStats!$A$3:$AE$998,20,FALSE)</f>
        <v>#REF!</v>
      </c>
      <c r="AA182" s="57" t="e">
        <f>VLOOKUP($O182,PercentFHGoalStats!$A$3:$AE$998,22,FALSE)</f>
        <v>#REF!</v>
      </c>
    </row>
    <row r="183" spans="1:27" hidden="1" x14ac:dyDescent="0.3">
      <c r="A183" s="57" t="e">
        <f>VLOOKUP($M183,PercentFHGoalStats!$A$3:$AE$998,5,FALSE)</f>
        <v>#REF!</v>
      </c>
      <c r="B183" s="57" t="e">
        <f>VLOOKUP($M183,PercentFHGoalStats!$A$3:$AE$998,6,FALSE)</f>
        <v>#REF!</v>
      </c>
      <c r="C183" s="57" t="e">
        <f>VLOOKUP($M183,PercentFHGoalStats!$A$3:$AE$998,8,FALSE)</f>
        <v>#REF!</v>
      </c>
      <c r="D183" s="57" t="e">
        <f>VLOOKUP($M183,PercentFHGoalStats!$A$3:$AE$998,9,FALSE)</f>
        <v>#REF!</v>
      </c>
      <c r="E183" s="57" t="e">
        <f>VLOOKUP($M183,PercentFHGoalStats!$A$3:$AE$998,11,FALSE)</f>
        <v>#REF!</v>
      </c>
      <c r="F183" s="57" t="e">
        <f>VLOOKUP($M183,PercentFHGoalStats!$A$3:$AE$998,12,FALSE)</f>
        <v>#REF!</v>
      </c>
      <c r="G183" s="57" t="e">
        <f>VLOOKUP($M183,PercentFHGoalStats!$A$3:$AE$998,14,FALSE)</f>
        <v>#REF!</v>
      </c>
      <c r="H183" s="57" t="e">
        <f>VLOOKUP($M183,PercentFHGoalStats!$A$3:$AE$998,15,FALSE)</f>
        <v>#REF!</v>
      </c>
      <c r="I183" s="57" t="e">
        <f>VLOOKUP($M183,PercentFHGoalStats!$A$3:$AE$998,17,FALSE)</f>
        <v>#REF!</v>
      </c>
      <c r="J183" s="57" t="e">
        <f>VLOOKUP($M183,PercentFHGoalStats!$A$3:$AE$998,18,FALSE)</f>
        <v>#REF!</v>
      </c>
      <c r="K183" s="57" t="e">
        <f>VLOOKUP($M183,PercentFHGoalStats!$A$3:$AE$998,20,FALSE)</f>
        <v>#REF!</v>
      </c>
      <c r="L183" s="57" t="e">
        <f>VLOOKUP($M183,PercentFHGoalStats!$A$3:$AE$998,21,FALSE)</f>
        <v>#REF!</v>
      </c>
      <c r="M183" s="53" t="e">
        <f>Fixtures!#REF!</f>
        <v>#REF!</v>
      </c>
      <c r="N183" s="54" t="e">
        <f>Fixtures!#REF!</f>
        <v>#REF!</v>
      </c>
      <c r="O183" s="53" t="e">
        <f>Fixtures!#REF!</f>
        <v>#REF!</v>
      </c>
      <c r="P183" s="57" t="e">
        <f>VLOOKUP($O183,PercentFHGoalStats!$A$3:$AE$998,5,FALSE)</f>
        <v>#REF!</v>
      </c>
      <c r="Q183" s="57" t="e">
        <f>VLOOKUP($O183,PercentFHGoalStats!$A$3:$AE$998,7,FALSE)</f>
        <v>#REF!</v>
      </c>
      <c r="R183" s="57" t="e">
        <f>VLOOKUP($O183,PercentFHGoalStats!$A$3:$AE$998,8,FALSE)</f>
        <v>#REF!</v>
      </c>
      <c r="S183" s="57" t="e">
        <f>VLOOKUP($O183,PercentFHGoalStats!$A$3:$AE$998,10,FALSE)</f>
        <v>#REF!</v>
      </c>
      <c r="T183" s="57" t="e">
        <f>VLOOKUP($O183,PercentFHGoalStats!$A$3:$AE$998,11,FALSE)</f>
        <v>#REF!</v>
      </c>
      <c r="U183" s="57" t="e">
        <f>VLOOKUP($O183,PercentFHGoalStats!$A$3:$AE$998,13,FALSE)</f>
        <v>#REF!</v>
      </c>
      <c r="V183" s="57" t="e">
        <f>VLOOKUP($O183,PercentFHGoalStats!$A$3:$AE$998,14,FALSE)</f>
        <v>#REF!</v>
      </c>
      <c r="W183" s="57" t="e">
        <f>VLOOKUP($O183,PercentFHGoalStats!$A$3:$AE$998,16,FALSE)</f>
        <v>#REF!</v>
      </c>
      <c r="X183" s="57" t="e">
        <f>VLOOKUP($O183,PercentFHGoalStats!$A$3:$AE$998,17,FALSE)</f>
        <v>#REF!</v>
      </c>
      <c r="Y183" s="57" t="e">
        <f>VLOOKUP($O183,PercentFHGoalStats!$A$3:$AE$998,19,FALSE)</f>
        <v>#REF!</v>
      </c>
      <c r="Z183" s="57" t="e">
        <f>VLOOKUP($O183,PercentFHGoalStats!$A$3:$AE$998,20,FALSE)</f>
        <v>#REF!</v>
      </c>
      <c r="AA183" s="57" t="e">
        <f>VLOOKUP($O183,PercentFHGoalStats!$A$3:$AE$998,22,FALSE)</f>
        <v>#REF!</v>
      </c>
    </row>
    <row r="184" spans="1:27" hidden="1" x14ac:dyDescent="0.3">
      <c r="A184" s="57" t="e">
        <f>VLOOKUP($M184,PercentFHGoalStats!$A$3:$AE$998,5,FALSE)</f>
        <v>#REF!</v>
      </c>
      <c r="B184" s="57" t="e">
        <f>VLOOKUP($M184,PercentFHGoalStats!$A$3:$AE$998,6,FALSE)</f>
        <v>#REF!</v>
      </c>
      <c r="C184" s="57" t="e">
        <f>VLOOKUP($M184,PercentFHGoalStats!$A$3:$AE$998,8,FALSE)</f>
        <v>#REF!</v>
      </c>
      <c r="D184" s="57" t="e">
        <f>VLOOKUP($M184,PercentFHGoalStats!$A$3:$AE$998,9,FALSE)</f>
        <v>#REF!</v>
      </c>
      <c r="E184" s="57" t="e">
        <f>VLOOKUP($M184,PercentFHGoalStats!$A$3:$AE$998,11,FALSE)</f>
        <v>#REF!</v>
      </c>
      <c r="F184" s="57" t="e">
        <f>VLOOKUP($M184,PercentFHGoalStats!$A$3:$AE$998,12,FALSE)</f>
        <v>#REF!</v>
      </c>
      <c r="G184" s="57" t="e">
        <f>VLOOKUP($M184,PercentFHGoalStats!$A$3:$AE$998,14,FALSE)</f>
        <v>#REF!</v>
      </c>
      <c r="H184" s="57" t="e">
        <f>VLOOKUP($M184,PercentFHGoalStats!$A$3:$AE$998,15,FALSE)</f>
        <v>#REF!</v>
      </c>
      <c r="I184" s="57" t="e">
        <f>VLOOKUP($M184,PercentFHGoalStats!$A$3:$AE$998,17,FALSE)</f>
        <v>#REF!</v>
      </c>
      <c r="J184" s="57" t="e">
        <f>VLOOKUP($M184,PercentFHGoalStats!$A$3:$AE$998,18,FALSE)</f>
        <v>#REF!</v>
      </c>
      <c r="K184" s="57" t="e">
        <f>VLOOKUP($M184,PercentFHGoalStats!$A$3:$AE$998,20,FALSE)</f>
        <v>#REF!</v>
      </c>
      <c r="L184" s="57" t="e">
        <f>VLOOKUP($M184,PercentFHGoalStats!$A$3:$AE$998,21,FALSE)</f>
        <v>#REF!</v>
      </c>
      <c r="M184" s="53" t="e">
        <f>Fixtures!#REF!</f>
        <v>#REF!</v>
      </c>
      <c r="N184" s="54" t="e">
        <f>Fixtures!#REF!</f>
        <v>#REF!</v>
      </c>
      <c r="O184" s="53" t="e">
        <f>Fixtures!#REF!</f>
        <v>#REF!</v>
      </c>
      <c r="P184" s="57" t="e">
        <f>VLOOKUP($O184,PercentFHGoalStats!$A$3:$AE$998,5,FALSE)</f>
        <v>#REF!</v>
      </c>
      <c r="Q184" s="57" t="e">
        <f>VLOOKUP($O184,PercentFHGoalStats!$A$3:$AE$998,7,FALSE)</f>
        <v>#REF!</v>
      </c>
      <c r="R184" s="57" t="e">
        <f>VLOOKUP($O184,PercentFHGoalStats!$A$3:$AE$998,8,FALSE)</f>
        <v>#REF!</v>
      </c>
      <c r="S184" s="57" t="e">
        <f>VLOOKUP($O184,PercentFHGoalStats!$A$3:$AE$998,10,FALSE)</f>
        <v>#REF!</v>
      </c>
      <c r="T184" s="57" t="e">
        <f>VLOOKUP($O184,PercentFHGoalStats!$A$3:$AE$998,11,FALSE)</f>
        <v>#REF!</v>
      </c>
      <c r="U184" s="57" t="e">
        <f>VLOOKUP($O184,PercentFHGoalStats!$A$3:$AE$998,13,FALSE)</f>
        <v>#REF!</v>
      </c>
      <c r="V184" s="57" t="e">
        <f>VLOOKUP($O184,PercentFHGoalStats!$A$3:$AE$998,14,FALSE)</f>
        <v>#REF!</v>
      </c>
      <c r="W184" s="57" t="e">
        <f>VLOOKUP($O184,PercentFHGoalStats!$A$3:$AE$998,16,FALSE)</f>
        <v>#REF!</v>
      </c>
      <c r="X184" s="57" t="e">
        <f>VLOOKUP($O184,PercentFHGoalStats!$A$3:$AE$998,17,FALSE)</f>
        <v>#REF!</v>
      </c>
      <c r="Y184" s="57" t="e">
        <f>VLOOKUP($O184,PercentFHGoalStats!$A$3:$AE$998,19,FALSE)</f>
        <v>#REF!</v>
      </c>
      <c r="Z184" s="57" t="e">
        <f>VLOOKUP($O184,PercentFHGoalStats!$A$3:$AE$998,20,FALSE)</f>
        <v>#REF!</v>
      </c>
      <c r="AA184" s="57" t="e">
        <f>VLOOKUP($O184,PercentFHGoalStats!$A$3:$AE$998,22,FALSE)</f>
        <v>#REF!</v>
      </c>
    </row>
    <row r="185" spans="1:27" hidden="1" x14ac:dyDescent="0.3">
      <c r="A185" s="57" t="e">
        <f>VLOOKUP($M185,PercentFHGoalStats!$A$3:$AE$998,5,FALSE)</f>
        <v>#REF!</v>
      </c>
      <c r="B185" s="57" t="e">
        <f>VLOOKUP($M185,PercentFHGoalStats!$A$3:$AE$998,6,FALSE)</f>
        <v>#REF!</v>
      </c>
      <c r="C185" s="57" t="e">
        <f>VLOOKUP($M185,PercentFHGoalStats!$A$3:$AE$998,8,FALSE)</f>
        <v>#REF!</v>
      </c>
      <c r="D185" s="57" t="e">
        <f>VLOOKUP($M185,PercentFHGoalStats!$A$3:$AE$998,9,FALSE)</f>
        <v>#REF!</v>
      </c>
      <c r="E185" s="57" t="e">
        <f>VLOOKUP($M185,PercentFHGoalStats!$A$3:$AE$998,11,FALSE)</f>
        <v>#REF!</v>
      </c>
      <c r="F185" s="57" t="e">
        <f>VLOOKUP($M185,PercentFHGoalStats!$A$3:$AE$998,12,FALSE)</f>
        <v>#REF!</v>
      </c>
      <c r="G185" s="57" t="e">
        <f>VLOOKUP($M185,PercentFHGoalStats!$A$3:$AE$998,14,FALSE)</f>
        <v>#REF!</v>
      </c>
      <c r="H185" s="57" t="e">
        <f>VLOOKUP($M185,PercentFHGoalStats!$A$3:$AE$998,15,FALSE)</f>
        <v>#REF!</v>
      </c>
      <c r="I185" s="57" t="e">
        <f>VLOOKUP($M185,PercentFHGoalStats!$A$3:$AE$998,17,FALSE)</f>
        <v>#REF!</v>
      </c>
      <c r="J185" s="57" t="e">
        <f>VLOOKUP($M185,PercentFHGoalStats!$A$3:$AE$998,18,FALSE)</f>
        <v>#REF!</v>
      </c>
      <c r="K185" s="57" t="e">
        <f>VLOOKUP($M185,PercentFHGoalStats!$A$3:$AE$998,20,FALSE)</f>
        <v>#REF!</v>
      </c>
      <c r="L185" s="57" t="e">
        <f>VLOOKUP($M185,PercentFHGoalStats!$A$3:$AE$998,21,FALSE)</f>
        <v>#REF!</v>
      </c>
      <c r="M185" s="53" t="e">
        <f>Fixtures!#REF!</f>
        <v>#REF!</v>
      </c>
      <c r="N185" s="54" t="e">
        <f>Fixtures!#REF!</f>
        <v>#REF!</v>
      </c>
      <c r="O185" s="53" t="e">
        <f>Fixtures!#REF!</f>
        <v>#REF!</v>
      </c>
      <c r="P185" s="57" t="e">
        <f>VLOOKUP($O185,PercentFHGoalStats!$A$3:$AE$998,5,FALSE)</f>
        <v>#REF!</v>
      </c>
      <c r="Q185" s="57" t="e">
        <f>VLOOKUP($O185,PercentFHGoalStats!$A$3:$AE$998,7,FALSE)</f>
        <v>#REF!</v>
      </c>
      <c r="R185" s="57" t="e">
        <f>VLOOKUP($O185,PercentFHGoalStats!$A$3:$AE$998,8,FALSE)</f>
        <v>#REF!</v>
      </c>
      <c r="S185" s="57" t="e">
        <f>VLOOKUP($O185,PercentFHGoalStats!$A$3:$AE$998,10,FALSE)</f>
        <v>#REF!</v>
      </c>
      <c r="T185" s="57" t="e">
        <f>VLOOKUP($O185,PercentFHGoalStats!$A$3:$AE$998,11,FALSE)</f>
        <v>#REF!</v>
      </c>
      <c r="U185" s="57" t="e">
        <f>VLOOKUP($O185,PercentFHGoalStats!$A$3:$AE$998,13,FALSE)</f>
        <v>#REF!</v>
      </c>
      <c r="V185" s="57" t="e">
        <f>VLOOKUP($O185,PercentFHGoalStats!$A$3:$AE$998,14,FALSE)</f>
        <v>#REF!</v>
      </c>
      <c r="W185" s="57" t="e">
        <f>VLOOKUP($O185,PercentFHGoalStats!$A$3:$AE$998,16,FALSE)</f>
        <v>#REF!</v>
      </c>
      <c r="X185" s="57" t="e">
        <f>VLOOKUP($O185,PercentFHGoalStats!$A$3:$AE$998,17,FALSE)</f>
        <v>#REF!</v>
      </c>
      <c r="Y185" s="57" t="e">
        <f>VLOOKUP($O185,PercentFHGoalStats!$A$3:$AE$998,19,FALSE)</f>
        <v>#REF!</v>
      </c>
      <c r="Z185" s="57" t="e">
        <f>VLOOKUP($O185,PercentFHGoalStats!$A$3:$AE$998,20,FALSE)</f>
        <v>#REF!</v>
      </c>
      <c r="AA185" s="57" t="e">
        <f>VLOOKUP($O185,PercentFHGoalStats!$A$3:$AE$998,22,FALSE)</f>
        <v>#REF!</v>
      </c>
    </row>
    <row r="186" spans="1:27" hidden="1" x14ac:dyDescent="0.3">
      <c r="A186" s="57" t="e">
        <f>VLOOKUP($M186,PercentFHGoalStats!$A$3:$AE$998,5,FALSE)</f>
        <v>#REF!</v>
      </c>
      <c r="B186" s="57" t="e">
        <f>VLOOKUP($M186,PercentFHGoalStats!$A$3:$AE$998,6,FALSE)</f>
        <v>#REF!</v>
      </c>
      <c r="C186" s="57" t="e">
        <f>VLOOKUP($M186,PercentFHGoalStats!$A$3:$AE$998,8,FALSE)</f>
        <v>#REF!</v>
      </c>
      <c r="D186" s="57" t="e">
        <f>VLOOKUP($M186,PercentFHGoalStats!$A$3:$AE$998,9,FALSE)</f>
        <v>#REF!</v>
      </c>
      <c r="E186" s="57" t="e">
        <f>VLOOKUP($M186,PercentFHGoalStats!$A$3:$AE$998,11,FALSE)</f>
        <v>#REF!</v>
      </c>
      <c r="F186" s="57" t="e">
        <f>VLOOKUP($M186,PercentFHGoalStats!$A$3:$AE$998,12,FALSE)</f>
        <v>#REF!</v>
      </c>
      <c r="G186" s="57" t="e">
        <f>VLOOKUP($M186,PercentFHGoalStats!$A$3:$AE$998,14,FALSE)</f>
        <v>#REF!</v>
      </c>
      <c r="H186" s="57" t="e">
        <f>VLOOKUP($M186,PercentFHGoalStats!$A$3:$AE$998,15,FALSE)</f>
        <v>#REF!</v>
      </c>
      <c r="I186" s="57" t="e">
        <f>VLOOKUP($M186,PercentFHGoalStats!$A$3:$AE$998,17,FALSE)</f>
        <v>#REF!</v>
      </c>
      <c r="J186" s="57" t="e">
        <f>VLOOKUP($M186,PercentFHGoalStats!$A$3:$AE$998,18,FALSE)</f>
        <v>#REF!</v>
      </c>
      <c r="K186" s="57" t="e">
        <f>VLOOKUP($M186,PercentFHGoalStats!$A$3:$AE$998,20,FALSE)</f>
        <v>#REF!</v>
      </c>
      <c r="L186" s="57" t="e">
        <f>VLOOKUP($M186,PercentFHGoalStats!$A$3:$AE$998,21,FALSE)</f>
        <v>#REF!</v>
      </c>
      <c r="M186" s="53" t="e">
        <f>Fixtures!#REF!</f>
        <v>#REF!</v>
      </c>
      <c r="N186" s="54" t="e">
        <f>Fixtures!#REF!</f>
        <v>#REF!</v>
      </c>
      <c r="O186" s="53" t="e">
        <f>Fixtures!#REF!</f>
        <v>#REF!</v>
      </c>
      <c r="P186" s="57" t="e">
        <f>VLOOKUP($O186,PercentFHGoalStats!$A$3:$AE$998,5,FALSE)</f>
        <v>#REF!</v>
      </c>
      <c r="Q186" s="57" t="e">
        <f>VLOOKUP($O186,PercentFHGoalStats!$A$3:$AE$998,7,FALSE)</f>
        <v>#REF!</v>
      </c>
      <c r="R186" s="57" t="e">
        <f>VLOOKUP($O186,PercentFHGoalStats!$A$3:$AE$998,8,FALSE)</f>
        <v>#REF!</v>
      </c>
      <c r="S186" s="57" t="e">
        <f>VLOOKUP($O186,PercentFHGoalStats!$A$3:$AE$998,10,FALSE)</f>
        <v>#REF!</v>
      </c>
      <c r="T186" s="57" t="e">
        <f>VLOOKUP($O186,PercentFHGoalStats!$A$3:$AE$998,11,FALSE)</f>
        <v>#REF!</v>
      </c>
      <c r="U186" s="57" t="e">
        <f>VLOOKUP($O186,PercentFHGoalStats!$A$3:$AE$998,13,FALSE)</f>
        <v>#REF!</v>
      </c>
      <c r="V186" s="57" t="e">
        <f>VLOOKUP($O186,PercentFHGoalStats!$A$3:$AE$998,14,FALSE)</f>
        <v>#REF!</v>
      </c>
      <c r="W186" s="57" t="e">
        <f>VLOOKUP($O186,PercentFHGoalStats!$A$3:$AE$998,16,FALSE)</f>
        <v>#REF!</v>
      </c>
      <c r="X186" s="57" t="e">
        <f>VLOOKUP($O186,PercentFHGoalStats!$A$3:$AE$998,17,FALSE)</f>
        <v>#REF!</v>
      </c>
      <c r="Y186" s="57" t="e">
        <f>VLOOKUP($O186,PercentFHGoalStats!$A$3:$AE$998,19,FALSE)</f>
        <v>#REF!</v>
      </c>
      <c r="Z186" s="57" t="e">
        <f>VLOOKUP($O186,PercentFHGoalStats!$A$3:$AE$998,20,FALSE)</f>
        <v>#REF!</v>
      </c>
      <c r="AA186" s="57" t="e">
        <f>VLOOKUP($O186,PercentFHGoalStats!$A$3:$AE$998,22,FALSE)</f>
        <v>#REF!</v>
      </c>
    </row>
    <row r="187" spans="1:27" hidden="1" x14ac:dyDescent="0.3">
      <c r="A187" s="57" t="e">
        <f>VLOOKUP($M187,PercentFHGoalStats!$A$3:$AE$998,5,FALSE)</f>
        <v>#REF!</v>
      </c>
      <c r="B187" s="57" t="e">
        <f>VLOOKUP($M187,PercentFHGoalStats!$A$3:$AE$998,6,FALSE)</f>
        <v>#REF!</v>
      </c>
      <c r="C187" s="57" t="e">
        <f>VLOOKUP($M187,PercentFHGoalStats!$A$3:$AE$998,8,FALSE)</f>
        <v>#REF!</v>
      </c>
      <c r="D187" s="57" t="e">
        <f>VLOOKUP($M187,PercentFHGoalStats!$A$3:$AE$998,9,FALSE)</f>
        <v>#REF!</v>
      </c>
      <c r="E187" s="57" t="e">
        <f>VLOOKUP($M187,PercentFHGoalStats!$A$3:$AE$998,11,FALSE)</f>
        <v>#REF!</v>
      </c>
      <c r="F187" s="57" t="e">
        <f>VLOOKUP($M187,PercentFHGoalStats!$A$3:$AE$998,12,FALSE)</f>
        <v>#REF!</v>
      </c>
      <c r="G187" s="57" t="e">
        <f>VLOOKUP($M187,PercentFHGoalStats!$A$3:$AE$998,14,FALSE)</f>
        <v>#REF!</v>
      </c>
      <c r="H187" s="57" t="e">
        <f>VLOOKUP($M187,PercentFHGoalStats!$A$3:$AE$998,15,FALSE)</f>
        <v>#REF!</v>
      </c>
      <c r="I187" s="57" t="e">
        <f>VLOOKUP($M187,PercentFHGoalStats!$A$3:$AE$998,17,FALSE)</f>
        <v>#REF!</v>
      </c>
      <c r="J187" s="57" t="e">
        <f>VLOOKUP($M187,PercentFHGoalStats!$A$3:$AE$998,18,FALSE)</f>
        <v>#REF!</v>
      </c>
      <c r="K187" s="57" t="e">
        <f>VLOOKUP($M187,PercentFHGoalStats!$A$3:$AE$998,20,FALSE)</f>
        <v>#REF!</v>
      </c>
      <c r="L187" s="57" t="e">
        <f>VLOOKUP($M187,PercentFHGoalStats!$A$3:$AE$998,21,FALSE)</f>
        <v>#REF!</v>
      </c>
      <c r="M187" s="53" t="e">
        <f>Fixtures!#REF!</f>
        <v>#REF!</v>
      </c>
      <c r="N187" s="54" t="e">
        <f>Fixtures!#REF!</f>
        <v>#REF!</v>
      </c>
      <c r="O187" s="53" t="e">
        <f>Fixtures!#REF!</f>
        <v>#REF!</v>
      </c>
      <c r="P187" s="57" t="e">
        <f>VLOOKUP($O187,PercentFHGoalStats!$A$3:$AE$998,5,FALSE)</f>
        <v>#REF!</v>
      </c>
      <c r="Q187" s="57" t="e">
        <f>VLOOKUP($O187,PercentFHGoalStats!$A$3:$AE$998,7,FALSE)</f>
        <v>#REF!</v>
      </c>
      <c r="R187" s="57" t="e">
        <f>VLOOKUP($O187,PercentFHGoalStats!$A$3:$AE$998,8,FALSE)</f>
        <v>#REF!</v>
      </c>
      <c r="S187" s="57" t="e">
        <f>VLOOKUP($O187,PercentFHGoalStats!$A$3:$AE$998,10,FALSE)</f>
        <v>#REF!</v>
      </c>
      <c r="T187" s="57" t="e">
        <f>VLOOKUP($O187,PercentFHGoalStats!$A$3:$AE$998,11,FALSE)</f>
        <v>#REF!</v>
      </c>
      <c r="U187" s="57" t="e">
        <f>VLOOKUP($O187,PercentFHGoalStats!$A$3:$AE$998,13,FALSE)</f>
        <v>#REF!</v>
      </c>
      <c r="V187" s="57" t="e">
        <f>VLOOKUP($O187,PercentFHGoalStats!$A$3:$AE$998,14,FALSE)</f>
        <v>#REF!</v>
      </c>
      <c r="W187" s="57" t="e">
        <f>VLOOKUP($O187,PercentFHGoalStats!$A$3:$AE$998,16,FALSE)</f>
        <v>#REF!</v>
      </c>
      <c r="X187" s="57" t="e">
        <f>VLOOKUP($O187,PercentFHGoalStats!$A$3:$AE$998,17,FALSE)</f>
        <v>#REF!</v>
      </c>
      <c r="Y187" s="57" t="e">
        <f>VLOOKUP($O187,PercentFHGoalStats!$A$3:$AE$998,19,FALSE)</f>
        <v>#REF!</v>
      </c>
      <c r="Z187" s="57" t="e">
        <f>VLOOKUP($O187,PercentFHGoalStats!$A$3:$AE$998,20,FALSE)</f>
        <v>#REF!</v>
      </c>
      <c r="AA187" s="57" t="e">
        <f>VLOOKUP($O187,PercentFHGoalStats!$A$3:$AE$998,22,FALSE)</f>
        <v>#REF!</v>
      </c>
    </row>
    <row r="188" spans="1:27" hidden="1" x14ac:dyDescent="0.3">
      <c r="A188" s="57" t="e">
        <f>VLOOKUP($M188,PercentFHGoalStats!$A$3:$AE$998,5,FALSE)</f>
        <v>#REF!</v>
      </c>
      <c r="B188" s="57" t="e">
        <f>VLOOKUP($M188,PercentFHGoalStats!$A$3:$AE$998,6,FALSE)</f>
        <v>#REF!</v>
      </c>
      <c r="C188" s="57" t="e">
        <f>VLOOKUP($M188,PercentFHGoalStats!$A$3:$AE$998,8,FALSE)</f>
        <v>#REF!</v>
      </c>
      <c r="D188" s="57" t="e">
        <f>VLOOKUP($M188,PercentFHGoalStats!$A$3:$AE$998,9,FALSE)</f>
        <v>#REF!</v>
      </c>
      <c r="E188" s="57" t="e">
        <f>VLOOKUP($M188,PercentFHGoalStats!$A$3:$AE$998,11,FALSE)</f>
        <v>#REF!</v>
      </c>
      <c r="F188" s="57" t="e">
        <f>VLOOKUP($M188,PercentFHGoalStats!$A$3:$AE$998,12,FALSE)</f>
        <v>#REF!</v>
      </c>
      <c r="G188" s="57" t="e">
        <f>VLOOKUP($M188,PercentFHGoalStats!$A$3:$AE$998,14,FALSE)</f>
        <v>#REF!</v>
      </c>
      <c r="H188" s="57" t="e">
        <f>VLOOKUP($M188,PercentFHGoalStats!$A$3:$AE$998,15,FALSE)</f>
        <v>#REF!</v>
      </c>
      <c r="I188" s="57" t="e">
        <f>VLOOKUP($M188,PercentFHGoalStats!$A$3:$AE$998,17,FALSE)</f>
        <v>#REF!</v>
      </c>
      <c r="J188" s="57" t="e">
        <f>VLOOKUP($M188,PercentFHGoalStats!$A$3:$AE$998,18,FALSE)</f>
        <v>#REF!</v>
      </c>
      <c r="K188" s="57" t="e">
        <f>VLOOKUP($M188,PercentFHGoalStats!$A$3:$AE$998,20,FALSE)</f>
        <v>#REF!</v>
      </c>
      <c r="L188" s="57" t="e">
        <f>VLOOKUP($M188,PercentFHGoalStats!$A$3:$AE$998,21,FALSE)</f>
        <v>#REF!</v>
      </c>
      <c r="M188" s="53" t="e">
        <f>Fixtures!#REF!</f>
        <v>#REF!</v>
      </c>
      <c r="N188" s="54" t="e">
        <f>Fixtures!#REF!</f>
        <v>#REF!</v>
      </c>
      <c r="O188" s="53" t="e">
        <f>Fixtures!#REF!</f>
        <v>#REF!</v>
      </c>
      <c r="P188" s="57" t="e">
        <f>VLOOKUP($O188,PercentFHGoalStats!$A$3:$AE$998,5,FALSE)</f>
        <v>#REF!</v>
      </c>
      <c r="Q188" s="57" t="e">
        <f>VLOOKUP($O188,PercentFHGoalStats!$A$3:$AE$998,7,FALSE)</f>
        <v>#REF!</v>
      </c>
      <c r="R188" s="57" t="e">
        <f>VLOOKUP($O188,PercentFHGoalStats!$A$3:$AE$998,8,FALSE)</f>
        <v>#REF!</v>
      </c>
      <c r="S188" s="57" t="e">
        <f>VLOOKUP($O188,PercentFHGoalStats!$A$3:$AE$998,10,FALSE)</f>
        <v>#REF!</v>
      </c>
      <c r="T188" s="57" t="e">
        <f>VLOOKUP($O188,PercentFHGoalStats!$A$3:$AE$998,11,FALSE)</f>
        <v>#REF!</v>
      </c>
      <c r="U188" s="57" t="e">
        <f>VLOOKUP($O188,PercentFHGoalStats!$A$3:$AE$998,13,FALSE)</f>
        <v>#REF!</v>
      </c>
      <c r="V188" s="57" t="e">
        <f>VLOOKUP($O188,PercentFHGoalStats!$A$3:$AE$998,14,FALSE)</f>
        <v>#REF!</v>
      </c>
      <c r="W188" s="57" t="e">
        <f>VLOOKUP($O188,PercentFHGoalStats!$A$3:$AE$998,16,FALSE)</f>
        <v>#REF!</v>
      </c>
      <c r="X188" s="57" t="e">
        <f>VLOOKUP($O188,PercentFHGoalStats!$A$3:$AE$998,17,FALSE)</f>
        <v>#REF!</v>
      </c>
      <c r="Y188" s="57" t="e">
        <f>VLOOKUP($O188,PercentFHGoalStats!$A$3:$AE$998,19,FALSE)</f>
        <v>#REF!</v>
      </c>
      <c r="Z188" s="57" t="e">
        <f>VLOOKUP($O188,PercentFHGoalStats!$A$3:$AE$998,20,FALSE)</f>
        <v>#REF!</v>
      </c>
      <c r="AA188" s="57" t="e">
        <f>VLOOKUP($O188,PercentFHGoalStats!$A$3:$AE$998,22,FALSE)</f>
        <v>#REF!</v>
      </c>
    </row>
    <row r="189" spans="1:27" hidden="1" x14ac:dyDescent="0.3">
      <c r="A189" s="57" t="e">
        <f>VLOOKUP($M189,PercentFHGoalStats!$A$3:$AE$998,5,FALSE)</f>
        <v>#REF!</v>
      </c>
      <c r="B189" s="57" t="e">
        <f>VLOOKUP($M189,PercentFHGoalStats!$A$3:$AE$998,6,FALSE)</f>
        <v>#REF!</v>
      </c>
      <c r="C189" s="57" t="e">
        <f>VLOOKUP($M189,PercentFHGoalStats!$A$3:$AE$998,8,FALSE)</f>
        <v>#REF!</v>
      </c>
      <c r="D189" s="57" t="e">
        <f>VLOOKUP($M189,PercentFHGoalStats!$A$3:$AE$998,9,FALSE)</f>
        <v>#REF!</v>
      </c>
      <c r="E189" s="57" t="e">
        <f>VLOOKUP($M189,PercentFHGoalStats!$A$3:$AE$998,11,FALSE)</f>
        <v>#REF!</v>
      </c>
      <c r="F189" s="57" t="e">
        <f>VLOOKUP($M189,PercentFHGoalStats!$A$3:$AE$998,12,FALSE)</f>
        <v>#REF!</v>
      </c>
      <c r="G189" s="57" t="e">
        <f>VLOOKUP($M189,PercentFHGoalStats!$A$3:$AE$998,14,FALSE)</f>
        <v>#REF!</v>
      </c>
      <c r="H189" s="57" t="e">
        <f>VLOOKUP($M189,PercentFHGoalStats!$A$3:$AE$998,15,FALSE)</f>
        <v>#REF!</v>
      </c>
      <c r="I189" s="57" t="e">
        <f>VLOOKUP($M189,PercentFHGoalStats!$A$3:$AE$998,17,FALSE)</f>
        <v>#REF!</v>
      </c>
      <c r="J189" s="57" t="e">
        <f>VLOOKUP($M189,PercentFHGoalStats!$A$3:$AE$998,18,FALSE)</f>
        <v>#REF!</v>
      </c>
      <c r="K189" s="57" t="e">
        <f>VLOOKUP($M189,PercentFHGoalStats!$A$3:$AE$998,20,FALSE)</f>
        <v>#REF!</v>
      </c>
      <c r="L189" s="57" t="e">
        <f>VLOOKUP($M189,PercentFHGoalStats!$A$3:$AE$998,21,FALSE)</f>
        <v>#REF!</v>
      </c>
      <c r="M189" s="53" t="e">
        <f>Fixtures!#REF!</f>
        <v>#REF!</v>
      </c>
      <c r="N189" s="54" t="e">
        <f>Fixtures!#REF!</f>
        <v>#REF!</v>
      </c>
      <c r="O189" s="53" t="e">
        <f>Fixtures!#REF!</f>
        <v>#REF!</v>
      </c>
      <c r="P189" s="57" t="e">
        <f>VLOOKUP($O189,PercentFHGoalStats!$A$3:$AE$998,5,FALSE)</f>
        <v>#REF!</v>
      </c>
      <c r="Q189" s="57" t="e">
        <f>VLOOKUP($O189,PercentFHGoalStats!$A$3:$AE$998,7,FALSE)</f>
        <v>#REF!</v>
      </c>
      <c r="R189" s="57" t="e">
        <f>VLOOKUP($O189,PercentFHGoalStats!$A$3:$AE$998,8,FALSE)</f>
        <v>#REF!</v>
      </c>
      <c r="S189" s="57" t="e">
        <f>VLOOKUP($O189,PercentFHGoalStats!$A$3:$AE$998,10,FALSE)</f>
        <v>#REF!</v>
      </c>
      <c r="T189" s="57" t="e">
        <f>VLOOKUP($O189,PercentFHGoalStats!$A$3:$AE$998,11,FALSE)</f>
        <v>#REF!</v>
      </c>
      <c r="U189" s="57" t="e">
        <f>VLOOKUP($O189,PercentFHGoalStats!$A$3:$AE$998,13,FALSE)</f>
        <v>#REF!</v>
      </c>
      <c r="V189" s="57" t="e">
        <f>VLOOKUP($O189,PercentFHGoalStats!$A$3:$AE$998,14,FALSE)</f>
        <v>#REF!</v>
      </c>
      <c r="W189" s="57" t="e">
        <f>VLOOKUP($O189,PercentFHGoalStats!$A$3:$AE$998,16,FALSE)</f>
        <v>#REF!</v>
      </c>
      <c r="X189" s="57" t="e">
        <f>VLOOKUP($O189,PercentFHGoalStats!$A$3:$AE$998,17,FALSE)</f>
        <v>#REF!</v>
      </c>
      <c r="Y189" s="57" t="e">
        <f>VLOOKUP($O189,PercentFHGoalStats!$A$3:$AE$998,19,FALSE)</f>
        <v>#REF!</v>
      </c>
      <c r="Z189" s="57" t="e">
        <f>VLOOKUP($O189,PercentFHGoalStats!$A$3:$AE$998,20,FALSE)</f>
        <v>#REF!</v>
      </c>
      <c r="AA189" s="57" t="e">
        <f>VLOOKUP($O189,PercentFHGoalStats!$A$3:$AE$998,22,FALSE)</f>
        <v>#REF!</v>
      </c>
    </row>
    <row r="190" spans="1:27" hidden="1" x14ac:dyDescent="0.3">
      <c r="A190" s="57" t="e">
        <f>VLOOKUP($M190,PercentFHGoalStats!$A$3:$AE$998,5,FALSE)</f>
        <v>#REF!</v>
      </c>
      <c r="B190" s="57" t="e">
        <f>VLOOKUP($M190,PercentFHGoalStats!$A$3:$AE$998,6,FALSE)</f>
        <v>#REF!</v>
      </c>
      <c r="C190" s="57" t="e">
        <f>VLOOKUP($M190,PercentFHGoalStats!$A$3:$AE$998,8,FALSE)</f>
        <v>#REF!</v>
      </c>
      <c r="D190" s="57" t="e">
        <f>VLOOKUP($M190,PercentFHGoalStats!$A$3:$AE$998,9,FALSE)</f>
        <v>#REF!</v>
      </c>
      <c r="E190" s="57" t="e">
        <f>VLOOKUP($M190,PercentFHGoalStats!$A$3:$AE$998,11,FALSE)</f>
        <v>#REF!</v>
      </c>
      <c r="F190" s="57" t="e">
        <f>VLOOKUP($M190,PercentFHGoalStats!$A$3:$AE$998,12,FALSE)</f>
        <v>#REF!</v>
      </c>
      <c r="G190" s="57" t="e">
        <f>VLOOKUP($M190,PercentFHGoalStats!$A$3:$AE$998,14,FALSE)</f>
        <v>#REF!</v>
      </c>
      <c r="H190" s="57" t="e">
        <f>VLOOKUP($M190,PercentFHGoalStats!$A$3:$AE$998,15,FALSE)</f>
        <v>#REF!</v>
      </c>
      <c r="I190" s="57" t="e">
        <f>VLOOKUP($M190,PercentFHGoalStats!$A$3:$AE$998,17,FALSE)</f>
        <v>#REF!</v>
      </c>
      <c r="J190" s="57" t="e">
        <f>VLOOKUP($M190,PercentFHGoalStats!$A$3:$AE$998,18,FALSE)</f>
        <v>#REF!</v>
      </c>
      <c r="K190" s="57" t="e">
        <f>VLOOKUP($M190,PercentFHGoalStats!$A$3:$AE$998,20,FALSE)</f>
        <v>#REF!</v>
      </c>
      <c r="L190" s="57" t="e">
        <f>VLOOKUP($M190,PercentFHGoalStats!$A$3:$AE$998,21,FALSE)</f>
        <v>#REF!</v>
      </c>
      <c r="M190" s="53" t="e">
        <f>Fixtures!#REF!</f>
        <v>#REF!</v>
      </c>
      <c r="N190" s="54" t="e">
        <f>Fixtures!#REF!</f>
        <v>#REF!</v>
      </c>
      <c r="O190" s="53" t="e">
        <f>Fixtures!#REF!</f>
        <v>#REF!</v>
      </c>
      <c r="P190" s="57" t="e">
        <f>VLOOKUP($O190,PercentFHGoalStats!$A$3:$AE$998,5,FALSE)</f>
        <v>#REF!</v>
      </c>
      <c r="Q190" s="57" t="e">
        <f>VLOOKUP($O190,PercentFHGoalStats!$A$3:$AE$998,7,FALSE)</f>
        <v>#REF!</v>
      </c>
      <c r="R190" s="57" t="e">
        <f>VLOOKUP($O190,PercentFHGoalStats!$A$3:$AE$998,8,FALSE)</f>
        <v>#REF!</v>
      </c>
      <c r="S190" s="57" t="e">
        <f>VLOOKUP($O190,PercentFHGoalStats!$A$3:$AE$998,10,FALSE)</f>
        <v>#REF!</v>
      </c>
      <c r="T190" s="57" t="e">
        <f>VLOOKUP($O190,PercentFHGoalStats!$A$3:$AE$998,11,FALSE)</f>
        <v>#REF!</v>
      </c>
      <c r="U190" s="57" t="e">
        <f>VLOOKUP($O190,PercentFHGoalStats!$A$3:$AE$998,13,FALSE)</f>
        <v>#REF!</v>
      </c>
      <c r="V190" s="57" t="e">
        <f>VLOOKUP($O190,PercentFHGoalStats!$A$3:$AE$998,14,FALSE)</f>
        <v>#REF!</v>
      </c>
      <c r="W190" s="57" t="e">
        <f>VLOOKUP($O190,PercentFHGoalStats!$A$3:$AE$998,16,FALSE)</f>
        <v>#REF!</v>
      </c>
      <c r="X190" s="57" t="e">
        <f>VLOOKUP($O190,PercentFHGoalStats!$A$3:$AE$998,17,FALSE)</f>
        <v>#REF!</v>
      </c>
      <c r="Y190" s="57" t="e">
        <f>VLOOKUP($O190,PercentFHGoalStats!$A$3:$AE$998,19,FALSE)</f>
        <v>#REF!</v>
      </c>
      <c r="Z190" s="57" t="e">
        <f>VLOOKUP($O190,PercentFHGoalStats!$A$3:$AE$998,20,FALSE)</f>
        <v>#REF!</v>
      </c>
      <c r="AA190" s="57" t="e">
        <f>VLOOKUP($O190,PercentFHGoalStats!$A$3:$AE$998,22,FALSE)</f>
        <v>#REF!</v>
      </c>
    </row>
    <row r="191" spans="1:27" hidden="1" x14ac:dyDescent="0.3">
      <c r="A191" s="57" t="e">
        <f>VLOOKUP($M191,PercentFHGoalStats!$A$3:$AE$998,5,FALSE)</f>
        <v>#REF!</v>
      </c>
      <c r="B191" s="57" t="e">
        <f>VLOOKUP($M191,PercentFHGoalStats!$A$3:$AE$998,6,FALSE)</f>
        <v>#REF!</v>
      </c>
      <c r="C191" s="57" t="e">
        <f>VLOOKUP($M191,PercentFHGoalStats!$A$3:$AE$998,8,FALSE)</f>
        <v>#REF!</v>
      </c>
      <c r="D191" s="57" t="e">
        <f>VLOOKUP($M191,PercentFHGoalStats!$A$3:$AE$998,9,FALSE)</f>
        <v>#REF!</v>
      </c>
      <c r="E191" s="57" t="e">
        <f>VLOOKUP($M191,PercentFHGoalStats!$A$3:$AE$998,11,FALSE)</f>
        <v>#REF!</v>
      </c>
      <c r="F191" s="57" t="e">
        <f>VLOOKUP($M191,PercentFHGoalStats!$A$3:$AE$998,12,FALSE)</f>
        <v>#REF!</v>
      </c>
      <c r="G191" s="57" t="e">
        <f>VLOOKUP($M191,PercentFHGoalStats!$A$3:$AE$998,14,FALSE)</f>
        <v>#REF!</v>
      </c>
      <c r="H191" s="57" t="e">
        <f>VLOOKUP($M191,PercentFHGoalStats!$A$3:$AE$998,15,FALSE)</f>
        <v>#REF!</v>
      </c>
      <c r="I191" s="57" t="e">
        <f>VLOOKUP($M191,PercentFHGoalStats!$A$3:$AE$998,17,FALSE)</f>
        <v>#REF!</v>
      </c>
      <c r="J191" s="57" t="e">
        <f>VLOOKUP($M191,PercentFHGoalStats!$A$3:$AE$998,18,FALSE)</f>
        <v>#REF!</v>
      </c>
      <c r="K191" s="57" t="e">
        <f>VLOOKUP($M191,PercentFHGoalStats!$A$3:$AE$998,20,FALSE)</f>
        <v>#REF!</v>
      </c>
      <c r="L191" s="57" t="e">
        <f>VLOOKUP($M191,PercentFHGoalStats!$A$3:$AE$998,21,FALSE)</f>
        <v>#REF!</v>
      </c>
      <c r="M191" s="53" t="e">
        <f>Fixtures!#REF!</f>
        <v>#REF!</v>
      </c>
      <c r="N191" s="54" t="e">
        <f>Fixtures!#REF!</f>
        <v>#REF!</v>
      </c>
      <c r="O191" s="53" t="e">
        <f>Fixtures!#REF!</f>
        <v>#REF!</v>
      </c>
      <c r="P191" s="57" t="e">
        <f>VLOOKUP($O191,PercentFHGoalStats!$A$3:$AE$998,5,FALSE)</f>
        <v>#REF!</v>
      </c>
      <c r="Q191" s="57" t="e">
        <f>VLOOKUP($O191,PercentFHGoalStats!$A$3:$AE$998,7,FALSE)</f>
        <v>#REF!</v>
      </c>
      <c r="R191" s="57" t="e">
        <f>VLOOKUP($O191,PercentFHGoalStats!$A$3:$AE$998,8,FALSE)</f>
        <v>#REF!</v>
      </c>
      <c r="S191" s="57" t="e">
        <f>VLOOKUP($O191,PercentFHGoalStats!$A$3:$AE$998,10,FALSE)</f>
        <v>#REF!</v>
      </c>
      <c r="T191" s="57" t="e">
        <f>VLOOKUP($O191,PercentFHGoalStats!$A$3:$AE$998,11,FALSE)</f>
        <v>#REF!</v>
      </c>
      <c r="U191" s="57" t="e">
        <f>VLOOKUP($O191,PercentFHGoalStats!$A$3:$AE$998,13,FALSE)</f>
        <v>#REF!</v>
      </c>
      <c r="V191" s="57" t="e">
        <f>VLOOKUP($O191,PercentFHGoalStats!$A$3:$AE$998,14,FALSE)</f>
        <v>#REF!</v>
      </c>
      <c r="W191" s="57" t="e">
        <f>VLOOKUP($O191,PercentFHGoalStats!$A$3:$AE$998,16,FALSE)</f>
        <v>#REF!</v>
      </c>
      <c r="X191" s="57" t="e">
        <f>VLOOKUP($O191,PercentFHGoalStats!$A$3:$AE$998,17,FALSE)</f>
        <v>#REF!</v>
      </c>
      <c r="Y191" s="57" t="e">
        <f>VLOOKUP($O191,PercentFHGoalStats!$A$3:$AE$998,19,FALSE)</f>
        <v>#REF!</v>
      </c>
      <c r="Z191" s="57" t="e">
        <f>VLOOKUP($O191,PercentFHGoalStats!$A$3:$AE$998,20,FALSE)</f>
        <v>#REF!</v>
      </c>
      <c r="AA191" s="57" t="e">
        <f>VLOOKUP($O191,PercentFHGoalStats!$A$3:$AE$998,22,FALSE)</f>
        <v>#REF!</v>
      </c>
    </row>
    <row r="192" spans="1:27" hidden="1" x14ac:dyDescent="0.3">
      <c r="A192" s="57" t="e">
        <f>VLOOKUP($M192,PercentFHGoalStats!$A$3:$AE$998,5,FALSE)</f>
        <v>#REF!</v>
      </c>
      <c r="B192" s="57" t="e">
        <f>VLOOKUP($M192,PercentFHGoalStats!$A$3:$AE$998,6,FALSE)</f>
        <v>#REF!</v>
      </c>
      <c r="C192" s="57" t="e">
        <f>VLOOKUP($M192,PercentFHGoalStats!$A$3:$AE$998,8,FALSE)</f>
        <v>#REF!</v>
      </c>
      <c r="D192" s="57" t="e">
        <f>VLOOKUP($M192,PercentFHGoalStats!$A$3:$AE$998,9,FALSE)</f>
        <v>#REF!</v>
      </c>
      <c r="E192" s="57" t="e">
        <f>VLOOKUP($M192,PercentFHGoalStats!$A$3:$AE$998,11,FALSE)</f>
        <v>#REF!</v>
      </c>
      <c r="F192" s="57" t="e">
        <f>VLOOKUP($M192,PercentFHGoalStats!$A$3:$AE$998,12,FALSE)</f>
        <v>#REF!</v>
      </c>
      <c r="G192" s="57" t="e">
        <f>VLOOKUP($M192,PercentFHGoalStats!$A$3:$AE$998,14,FALSE)</f>
        <v>#REF!</v>
      </c>
      <c r="H192" s="57" t="e">
        <f>VLOOKUP($M192,PercentFHGoalStats!$A$3:$AE$998,15,FALSE)</f>
        <v>#REF!</v>
      </c>
      <c r="I192" s="57" t="e">
        <f>VLOOKUP($M192,PercentFHGoalStats!$A$3:$AE$998,17,FALSE)</f>
        <v>#REF!</v>
      </c>
      <c r="J192" s="57" t="e">
        <f>VLOOKUP($M192,PercentFHGoalStats!$A$3:$AE$998,18,FALSE)</f>
        <v>#REF!</v>
      </c>
      <c r="K192" s="57" t="e">
        <f>VLOOKUP($M192,PercentFHGoalStats!$A$3:$AE$998,20,FALSE)</f>
        <v>#REF!</v>
      </c>
      <c r="L192" s="57" t="e">
        <f>VLOOKUP($M192,PercentFHGoalStats!$A$3:$AE$998,21,FALSE)</f>
        <v>#REF!</v>
      </c>
      <c r="M192" s="53" t="e">
        <f>Fixtures!#REF!</f>
        <v>#REF!</v>
      </c>
      <c r="N192" s="54" t="e">
        <f>Fixtures!#REF!</f>
        <v>#REF!</v>
      </c>
      <c r="O192" s="53" t="e">
        <f>Fixtures!#REF!</f>
        <v>#REF!</v>
      </c>
      <c r="P192" s="57" t="e">
        <f>VLOOKUP($O192,PercentFHGoalStats!$A$3:$AE$998,5,FALSE)</f>
        <v>#REF!</v>
      </c>
      <c r="Q192" s="57" t="e">
        <f>VLOOKUP($O192,PercentFHGoalStats!$A$3:$AE$998,7,FALSE)</f>
        <v>#REF!</v>
      </c>
      <c r="R192" s="57" t="e">
        <f>VLOOKUP($O192,PercentFHGoalStats!$A$3:$AE$998,8,FALSE)</f>
        <v>#REF!</v>
      </c>
      <c r="S192" s="57" t="e">
        <f>VLOOKUP($O192,PercentFHGoalStats!$A$3:$AE$998,10,FALSE)</f>
        <v>#REF!</v>
      </c>
      <c r="T192" s="57" t="e">
        <f>VLOOKUP($O192,PercentFHGoalStats!$A$3:$AE$998,11,FALSE)</f>
        <v>#REF!</v>
      </c>
      <c r="U192" s="57" t="e">
        <f>VLOOKUP($O192,PercentFHGoalStats!$A$3:$AE$998,13,FALSE)</f>
        <v>#REF!</v>
      </c>
      <c r="V192" s="57" t="e">
        <f>VLOOKUP($O192,PercentFHGoalStats!$A$3:$AE$998,14,FALSE)</f>
        <v>#REF!</v>
      </c>
      <c r="W192" s="57" t="e">
        <f>VLOOKUP($O192,PercentFHGoalStats!$A$3:$AE$998,16,FALSE)</f>
        <v>#REF!</v>
      </c>
      <c r="X192" s="57" t="e">
        <f>VLOOKUP($O192,PercentFHGoalStats!$A$3:$AE$998,17,FALSE)</f>
        <v>#REF!</v>
      </c>
      <c r="Y192" s="57" t="e">
        <f>VLOOKUP($O192,PercentFHGoalStats!$A$3:$AE$998,19,FALSE)</f>
        <v>#REF!</v>
      </c>
      <c r="Z192" s="57" t="e">
        <f>VLOOKUP($O192,PercentFHGoalStats!$A$3:$AE$998,20,FALSE)</f>
        <v>#REF!</v>
      </c>
      <c r="AA192" s="57" t="e">
        <f>VLOOKUP($O192,PercentFHGoalStats!$A$3:$AE$998,22,FALSE)</f>
        <v>#REF!</v>
      </c>
    </row>
    <row r="193" spans="1:27" hidden="1" x14ac:dyDescent="0.3">
      <c r="A193" s="57" t="e">
        <f>VLOOKUP($M193,PercentFHGoalStats!$A$3:$AE$998,5,FALSE)</f>
        <v>#REF!</v>
      </c>
      <c r="B193" s="57" t="e">
        <f>VLOOKUP($M193,PercentFHGoalStats!$A$3:$AE$998,6,FALSE)</f>
        <v>#REF!</v>
      </c>
      <c r="C193" s="57" t="e">
        <f>VLOOKUP($M193,PercentFHGoalStats!$A$3:$AE$998,8,FALSE)</f>
        <v>#REF!</v>
      </c>
      <c r="D193" s="57" t="e">
        <f>VLOOKUP($M193,PercentFHGoalStats!$A$3:$AE$998,9,FALSE)</f>
        <v>#REF!</v>
      </c>
      <c r="E193" s="57" t="e">
        <f>VLOOKUP($M193,PercentFHGoalStats!$A$3:$AE$998,11,FALSE)</f>
        <v>#REF!</v>
      </c>
      <c r="F193" s="57" t="e">
        <f>VLOOKUP($M193,PercentFHGoalStats!$A$3:$AE$998,12,FALSE)</f>
        <v>#REF!</v>
      </c>
      <c r="G193" s="57" t="e">
        <f>VLOOKUP($M193,PercentFHGoalStats!$A$3:$AE$998,14,FALSE)</f>
        <v>#REF!</v>
      </c>
      <c r="H193" s="57" t="e">
        <f>VLOOKUP($M193,PercentFHGoalStats!$A$3:$AE$998,15,FALSE)</f>
        <v>#REF!</v>
      </c>
      <c r="I193" s="57" t="e">
        <f>VLOOKUP($M193,PercentFHGoalStats!$A$3:$AE$998,17,FALSE)</f>
        <v>#REF!</v>
      </c>
      <c r="J193" s="57" t="e">
        <f>VLOOKUP($M193,PercentFHGoalStats!$A$3:$AE$998,18,FALSE)</f>
        <v>#REF!</v>
      </c>
      <c r="K193" s="57" t="e">
        <f>VLOOKUP($M193,PercentFHGoalStats!$A$3:$AE$998,20,FALSE)</f>
        <v>#REF!</v>
      </c>
      <c r="L193" s="57" t="e">
        <f>VLOOKUP($M193,PercentFHGoalStats!$A$3:$AE$998,21,FALSE)</f>
        <v>#REF!</v>
      </c>
      <c r="M193" s="53" t="e">
        <f>Fixtures!#REF!</f>
        <v>#REF!</v>
      </c>
      <c r="N193" s="54" t="e">
        <f>Fixtures!#REF!</f>
        <v>#REF!</v>
      </c>
      <c r="O193" s="53" t="e">
        <f>Fixtures!#REF!</f>
        <v>#REF!</v>
      </c>
      <c r="P193" s="57" t="e">
        <f>VLOOKUP($O193,PercentFHGoalStats!$A$3:$AE$998,5,FALSE)</f>
        <v>#REF!</v>
      </c>
      <c r="Q193" s="57" t="e">
        <f>VLOOKUP($O193,PercentFHGoalStats!$A$3:$AE$998,7,FALSE)</f>
        <v>#REF!</v>
      </c>
      <c r="R193" s="57" t="e">
        <f>VLOOKUP($O193,PercentFHGoalStats!$A$3:$AE$998,8,FALSE)</f>
        <v>#REF!</v>
      </c>
      <c r="S193" s="57" t="e">
        <f>VLOOKUP($O193,PercentFHGoalStats!$A$3:$AE$998,10,FALSE)</f>
        <v>#REF!</v>
      </c>
      <c r="T193" s="57" t="e">
        <f>VLOOKUP($O193,PercentFHGoalStats!$A$3:$AE$998,11,FALSE)</f>
        <v>#REF!</v>
      </c>
      <c r="U193" s="57" t="e">
        <f>VLOOKUP($O193,PercentFHGoalStats!$A$3:$AE$998,13,FALSE)</f>
        <v>#REF!</v>
      </c>
      <c r="V193" s="57" t="e">
        <f>VLOOKUP($O193,PercentFHGoalStats!$A$3:$AE$998,14,FALSE)</f>
        <v>#REF!</v>
      </c>
      <c r="W193" s="57" t="e">
        <f>VLOOKUP($O193,PercentFHGoalStats!$A$3:$AE$998,16,FALSE)</f>
        <v>#REF!</v>
      </c>
      <c r="X193" s="57" t="e">
        <f>VLOOKUP($O193,PercentFHGoalStats!$A$3:$AE$998,17,FALSE)</f>
        <v>#REF!</v>
      </c>
      <c r="Y193" s="57" t="e">
        <f>VLOOKUP($O193,PercentFHGoalStats!$A$3:$AE$998,19,FALSE)</f>
        <v>#REF!</v>
      </c>
      <c r="Z193" s="57" t="e">
        <f>VLOOKUP($O193,PercentFHGoalStats!$A$3:$AE$998,20,FALSE)</f>
        <v>#REF!</v>
      </c>
      <c r="AA193" s="57" t="e">
        <f>VLOOKUP($O193,PercentFHGoalStats!$A$3:$AE$998,22,FALSE)</f>
        <v>#REF!</v>
      </c>
    </row>
    <row r="194" spans="1:27" hidden="1" x14ac:dyDescent="0.3">
      <c r="A194" s="57" t="e">
        <f>VLOOKUP($M194,PercentFHGoalStats!$A$3:$AE$998,5,FALSE)</f>
        <v>#REF!</v>
      </c>
      <c r="B194" s="57" t="e">
        <f>VLOOKUP($M194,PercentFHGoalStats!$A$3:$AE$998,6,FALSE)</f>
        <v>#REF!</v>
      </c>
      <c r="C194" s="57" t="e">
        <f>VLOOKUP($M194,PercentFHGoalStats!$A$3:$AE$998,8,FALSE)</f>
        <v>#REF!</v>
      </c>
      <c r="D194" s="57" t="e">
        <f>VLOOKUP($M194,PercentFHGoalStats!$A$3:$AE$998,9,FALSE)</f>
        <v>#REF!</v>
      </c>
      <c r="E194" s="57" t="e">
        <f>VLOOKUP($M194,PercentFHGoalStats!$A$3:$AE$998,11,FALSE)</f>
        <v>#REF!</v>
      </c>
      <c r="F194" s="57" t="e">
        <f>VLOOKUP($M194,PercentFHGoalStats!$A$3:$AE$998,12,FALSE)</f>
        <v>#REF!</v>
      </c>
      <c r="G194" s="57" t="e">
        <f>VLOOKUP($M194,PercentFHGoalStats!$A$3:$AE$998,14,FALSE)</f>
        <v>#REF!</v>
      </c>
      <c r="H194" s="57" t="e">
        <f>VLOOKUP($M194,PercentFHGoalStats!$A$3:$AE$998,15,FALSE)</f>
        <v>#REF!</v>
      </c>
      <c r="I194" s="57" t="e">
        <f>VLOOKUP($M194,PercentFHGoalStats!$A$3:$AE$998,17,FALSE)</f>
        <v>#REF!</v>
      </c>
      <c r="J194" s="57" t="e">
        <f>VLOOKUP($M194,PercentFHGoalStats!$A$3:$AE$998,18,FALSE)</f>
        <v>#REF!</v>
      </c>
      <c r="K194" s="57" t="e">
        <f>VLOOKUP($M194,PercentFHGoalStats!$A$3:$AE$998,20,FALSE)</f>
        <v>#REF!</v>
      </c>
      <c r="L194" s="57" t="e">
        <f>VLOOKUP($M194,PercentFHGoalStats!$A$3:$AE$998,21,FALSE)</f>
        <v>#REF!</v>
      </c>
      <c r="M194" s="53" t="e">
        <f>Fixtures!#REF!</f>
        <v>#REF!</v>
      </c>
      <c r="N194" s="54" t="e">
        <f>Fixtures!#REF!</f>
        <v>#REF!</v>
      </c>
      <c r="O194" s="53" t="e">
        <f>Fixtures!#REF!</f>
        <v>#REF!</v>
      </c>
      <c r="P194" s="57" t="e">
        <f>VLOOKUP($O194,PercentFHGoalStats!$A$3:$AE$998,5,FALSE)</f>
        <v>#REF!</v>
      </c>
      <c r="Q194" s="57" t="e">
        <f>VLOOKUP($O194,PercentFHGoalStats!$A$3:$AE$998,7,FALSE)</f>
        <v>#REF!</v>
      </c>
      <c r="R194" s="57" t="e">
        <f>VLOOKUP($O194,PercentFHGoalStats!$A$3:$AE$998,8,FALSE)</f>
        <v>#REF!</v>
      </c>
      <c r="S194" s="57" t="e">
        <f>VLOOKUP($O194,PercentFHGoalStats!$A$3:$AE$998,10,FALSE)</f>
        <v>#REF!</v>
      </c>
      <c r="T194" s="57" t="e">
        <f>VLOOKUP($O194,PercentFHGoalStats!$A$3:$AE$998,11,FALSE)</f>
        <v>#REF!</v>
      </c>
      <c r="U194" s="57" t="e">
        <f>VLOOKUP($O194,PercentFHGoalStats!$A$3:$AE$998,13,FALSE)</f>
        <v>#REF!</v>
      </c>
      <c r="V194" s="57" t="e">
        <f>VLOOKUP($O194,PercentFHGoalStats!$A$3:$AE$998,14,FALSE)</f>
        <v>#REF!</v>
      </c>
      <c r="W194" s="57" t="e">
        <f>VLOOKUP($O194,PercentFHGoalStats!$A$3:$AE$998,16,FALSE)</f>
        <v>#REF!</v>
      </c>
      <c r="X194" s="57" t="e">
        <f>VLOOKUP($O194,PercentFHGoalStats!$A$3:$AE$998,17,FALSE)</f>
        <v>#REF!</v>
      </c>
      <c r="Y194" s="57" t="e">
        <f>VLOOKUP($O194,PercentFHGoalStats!$A$3:$AE$998,19,FALSE)</f>
        <v>#REF!</v>
      </c>
      <c r="Z194" s="57" t="e">
        <f>VLOOKUP($O194,PercentFHGoalStats!$A$3:$AE$998,20,FALSE)</f>
        <v>#REF!</v>
      </c>
      <c r="AA194" s="57" t="e">
        <f>VLOOKUP($O194,PercentFHGoalStats!$A$3:$AE$998,22,FALSE)</f>
        <v>#REF!</v>
      </c>
    </row>
    <row r="195" spans="1:27" hidden="1" x14ac:dyDescent="0.3">
      <c r="A195" s="57" t="e">
        <f>VLOOKUP($M195,PercentFHGoalStats!$A$3:$AE$998,5,FALSE)</f>
        <v>#REF!</v>
      </c>
      <c r="B195" s="57" t="e">
        <f>VLOOKUP($M195,PercentFHGoalStats!$A$3:$AE$998,6,FALSE)</f>
        <v>#REF!</v>
      </c>
      <c r="C195" s="57" t="e">
        <f>VLOOKUP($M195,PercentFHGoalStats!$A$3:$AE$998,8,FALSE)</f>
        <v>#REF!</v>
      </c>
      <c r="D195" s="57" t="e">
        <f>VLOOKUP($M195,PercentFHGoalStats!$A$3:$AE$998,9,FALSE)</f>
        <v>#REF!</v>
      </c>
      <c r="E195" s="57" t="e">
        <f>VLOOKUP($M195,PercentFHGoalStats!$A$3:$AE$998,11,FALSE)</f>
        <v>#REF!</v>
      </c>
      <c r="F195" s="57" t="e">
        <f>VLOOKUP($M195,PercentFHGoalStats!$A$3:$AE$998,12,FALSE)</f>
        <v>#REF!</v>
      </c>
      <c r="G195" s="57" t="e">
        <f>VLOOKUP($M195,PercentFHGoalStats!$A$3:$AE$998,14,FALSE)</f>
        <v>#REF!</v>
      </c>
      <c r="H195" s="57" t="e">
        <f>VLOOKUP($M195,PercentFHGoalStats!$A$3:$AE$998,15,FALSE)</f>
        <v>#REF!</v>
      </c>
      <c r="I195" s="57" t="e">
        <f>VLOOKUP($M195,PercentFHGoalStats!$A$3:$AE$998,17,FALSE)</f>
        <v>#REF!</v>
      </c>
      <c r="J195" s="57" t="e">
        <f>VLOOKUP($M195,PercentFHGoalStats!$A$3:$AE$998,18,FALSE)</f>
        <v>#REF!</v>
      </c>
      <c r="K195" s="57" t="e">
        <f>VLOOKUP($M195,PercentFHGoalStats!$A$3:$AE$998,20,FALSE)</f>
        <v>#REF!</v>
      </c>
      <c r="L195" s="57" t="e">
        <f>VLOOKUP($M195,PercentFHGoalStats!$A$3:$AE$998,21,FALSE)</f>
        <v>#REF!</v>
      </c>
      <c r="M195" s="53" t="e">
        <f>Fixtures!#REF!</f>
        <v>#REF!</v>
      </c>
      <c r="N195" s="54" t="e">
        <f>Fixtures!#REF!</f>
        <v>#REF!</v>
      </c>
      <c r="O195" s="53" t="e">
        <f>Fixtures!#REF!</f>
        <v>#REF!</v>
      </c>
      <c r="P195" s="57" t="e">
        <f>VLOOKUP($O195,PercentFHGoalStats!$A$3:$AE$998,5,FALSE)</f>
        <v>#REF!</v>
      </c>
      <c r="Q195" s="57" t="e">
        <f>VLOOKUP($O195,PercentFHGoalStats!$A$3:$AE$998,7,FALSE)</f>
        <v>#REF!</v>
      </c>
      <c r="R195" s="57" t="e">
        <f>VLOOKUP($O195,PercentFHGoalStats!$A$3:$AE$998,8,FALSE)</f>
        <v>#REF!</v>
      </c>
      <c r="S195" s="57" t="e">
        <f>VLOOKUP($O195,PercentFHGoalStats!$A$3:$AE$998,10,FALSE)</f>
        <v>#REF!</v>
      </c>
      <c r="T195" s="57" t="e">
        <f>VLOOKUP($O195,PercentFHGoalStats!$A$3:$AE$998,11,FALSE)</f>
        <v>#REF!</v>
      </c>
      <c r="U195" s="57" t="e">
        <f>VLOOKUP($O195,PercentFHGoalStats!$A$3:$AE$998,13,FALSE)</f>
        <v>#REF!</v>
      </c>
      <c r="V195" s="57" t="e">
        <f>VLOOKUP($O195,PercentFHGoalStats!$A$3:$AE$998,14,FALSE)</f>
        <v>#REF!</v>
      </c>
      <c r="W195" s="57" t="e">
        <f>VLOOKUP($O195,PercentFHGoalStats!$A$3:$AE$998,16,FALSE)</f>
        <v>#REF!</v>
      </c>
      <c r="X195" s="57" t="e">
        <f>VLOOKUP($O195,PercentFHGoalStats!$A$3:$AE$998,17,FALSE)</f>
        <v>#REF!</v>
      </c>
      <c r="Y195" s="57" t="e">
        <f>VLOOKUP($O195,PercentFHGoalStats!$A$3:$AE$998,19,FALSE)</f>
        <v>#REF!</v>
      </c>
      <c r="Z195" s="57" t="e">
        <f>VLOOKUP($O195,PercentFHGoalStats!$A$3:$AE$998,20,FALSE)</f>
        <v>#REF!</v>
      </c>
      <c r="AA195" s="57" t="e">
        <f>VLOOKUP($O195,PercentFHGoalStats!$A$3:$AE$998,22,FALSE)</f>
        <v>#REF!</v>
      </c>
    </row>
    <row r="196" spans="1:27" hidden="1" x14ac:dyDescent="0.3">
      <c r="A196" s="57" t="e">
        <f>VLOOKUP($M196,PercentFHGoalStats!$A$3:$AE$998,5,FALSE)</f>
        <v>#REF!</v>
      </c>
      <c r="B196" s="57" t="e">
        <f>VLOOKUP($M196,PercentFHGoalStats!$A$3:$AE$998,6,FALSE)</f>
        <v>#REF!</v>
      </c>
      <c r="C196" s="57" t="e">
        <f>VLOOKUP($M196,PercentFHGoalStats!$A$3:$AE$998,8,FALSE)</f>
        <v>#REF!</v>
      </c>
      <c r="D196" s="57" t="e">
        <f>VLOOKUP($M196,PercentFHGoalStats!$A$3:$AE$998,9,FALSE)</f>
        <v>#REF!</v>
      </c>
      <c r="E196" s="57" t="e">
        <f>VLOOKUP($M196,PercentFHGoalStats!$A$3:$AE$998,11,FALSE)</f>
        <v>#REF!</v>
      </c>
      <c r="F196" s="57" t="e">
        <f>VLOOKUP($M196,PercentFHGoalStats!$A$3:$AE$998,12,FALSE)</f>
        <v>#REF!</v>
      </c>
      <c r="G196" s="57" t="e">
        <f>VLOOKUP($M196,PercentFHGoalStats!$A$3:$AE$998,14,FALSE)</f>
        <v>#REF!</v>
      </c>
      <c r="H196" s="57" t="e">
        <f>VLOOKUP($M196,PercentFHGoalStats!$A$3:$AE$998,15,FALSE)</f>
        <v>#REF!</v>
      </c>
      <c r="I196" s="57" t="e">
        <f>VLOOKUP($M196,PercentFHGoalStats!$A$3:$AE$998,17,FALSE)</f>
        <v>#REF!</v>
      </c>
      <c r="J196" s="57" t="e">
        <f>VLOOKUP($M196,PercentFHGoalStats!$A$3:$AE$998,18,FALSE)</f>
        <v>#REF!</v>
      </c>
      <c r="K196" s="57" t="e">
        <f>VLOOKUP($M196,PercentFHGoalStats!$A$3:$AE$998,20,FALSE)</f>
        <v>#REF!</v>
      </c>
      <c r="L196" s="57" t="e">
        <f>VLOOKUP($M196,PercentFHGoalStats!$A$3:$AE$998,21,FALSE)</f>
        <v>#REF!</v>
      </c>
      <c r="M196" s="53" t="e">
        <f>Fixtures!#REF!</f>
        <v>#REF!</v>
      </c>
      <c r="N196" s="54" t="e">
        <f>Fixtures!#REF!</f>
        <v>#REF!</v>
      </c>
      <c r="O196" s="53" t="e">
        <f>Fixtures!#REF!</f>
        <v>#REF!</v>
      </c>
      <c r="P196" s="57" t="e">
        <f>VLOOKUP($O196,PercentFHGoalStats!$A$3:$AE$998,5,FALSE)</f>
        <v>#REF!</v>
      </c>
      <c r="Q196" s="57" t="e">
        <f>VLOOKUP($O196,PercentFHGoalStats!$A$3:$AE$998,7,FALSE)</f>
        <v>#REF!</v>
      </c>
      <c r="R196" s="57" t="e">
        <f>VLOOKUP($O196,PercentFHGoalStats!$A$3:$AE$998,8,FALSE)</f>
        <v>#REF!</v>
      </c>
      <c r="S196" s="57" t="e">
        <f>VLOOKUP($O196,PercentFHGoalStats!$A$3:$AE$998,10,FALSE)</f>
        <v>#REF!</v>
      </c>
      <c r="T196" s="57" t="e">
        <f>VLOOKUP($O196,PercentFHGoalStats!$A$3:$AE$998,11,FALSE)</f>
        <v>#REF!</v>
      </c>
      <c r="U196" s="57" t="e">
        <f>VLOOKUP($O196,PercentFHGoalStats!$A$3:$AE$998,13,FALSE)</f>
        <v>#REF!</v>
      </c>
      <c r="V196" s="57" t="e">
        <f>VLOOKUP($O196,PercentFHGoalStats!$A$3:$AE$998,14,FALSE)</f>
        <v>#REF!</v>
      </c>
      <c r="W196" s="57" t="e">
        <f>VLOOKUP($O196,PercentFHGoalStats!$A$3:$AE$998,16,FALSE)</f>
        <v>#REF!</v>
      </c>
      <c r="X196" s="57" t="e">
        <f>VLOOKUP($O196,PercentFHGoalStats!$A$3:$AE$998,17,FALSE)</f>
        <v>#REF!</v>
      </c>
      <c r="Y196" s="57" t="e">
        <f>VLOOKUP($O196,PercentFHGoalStats!$A$3:$AE$998,19,FALSE)</f>
        <v>#REF!</v>
      </c>
      <c r="Z196" s="57" t="e">
        <f>VLOOKUP($O196,PercentFHGoalStats!$A$3:$AE$998,20,FALSE)</f>
        <v>#REF!</v>
      </c>
      <c r="AA196" s="57" t="e">
        <f>VLOOKUP($O196,PercentFHGoalStats!$A$3:$AE$998,22,FALSE)</f>
        <v>#REF!</v>
      </c>
    </row>
    <row r="197" spans="1:27" hidden="1" x14ac:dyDescent="0.3">
      <c r="A197" s="57" t="e">
        <f>VLOOKUP($M197,PercentFHGoalStats!$A$3:$AE$998,5,FALSE)</f>
        <v>#REF!</v>
      </c>
      <c r="B197" s="57" t="e">
        <f>VLOOKUP($M197,PercentFHGoalStats!$A$3:$AE$998,6,FALSE)</f>
        <v>#REF!</v>
      </c>
      <c r="C197" s="57" t="e">
        <f>VLOOKUP($M197,PercentFHGoalStats!$A$3:$AE$998,8,FALSE)</f>
        <v>#REF!</v>
      </c>
      <c r="D197" s="57" t="e">
        <f>VLOOKUP($M197,PercentFHGoalStats!$A$3:$AE$998,9,FALSE)</f>
        <v>#REF!</v>
      </c>
      <c r="E197" s="57" t="e">
        <f>VLOOKUP($M197,PercentFHGoalStats!$A$3:$AE$998,11,FALSE)</f>
        <v>#REF!</v>
      </c>
      <c r="F197" s="57" t="e">
        <f>VLOOKUP($M197,PercentFHGoalStats!$A$3:$AE$998,12,FALSE)</f>
        <v>#REF!</v>
      </c>
      <c r="G197" s="57" t="e">
        <f>VLOOKUP($M197,PercentFHGoalStats!$A$3:$AE$998,14,FALSE)</f>
        <v>#REF!</v>
      </c>
      <c r="H197" s="57" t="e">
        <f>VLOOKUP($M197,PercentFHGoalStats!$A$3:$AE$998,15,FALSE)</f>
        <v>#REF!</v>
      </c>
      <c r="I197" s="57" t="e">
        <f>VLOOKUP($M197,PercentFHGoalStats!$A$3:$AE$998,17,FALSE)</f>
        <v>#REF!</v>
      </c>
      <c r="J197" s="57" t="e">
        <f>VLOOKUP($M197,PercentFHGoalStats!$A$3:$AE$998,18,FALSE)</f>
        <v>#REF!</v>
      </c>
      <c r="K197" s="57" t="e">
        <f>VLOOKUP($M197,PercentFHGoalStats!$A$3:$AE$998,20,FALSE)</f>
        <v>#REF!</v>
      </c>
      <c r="L197" s="57" t="e">
        <f>VLOOKUP($M197,PercentFHGoalStats!$A$3:$AE$998,21,FALSE)</f>
        <v>#REF!</v>
      </c>
      <c r="M197" s="53" t="e">
        <f>Fixtures!#REF!</f>
        <v>#REF!</v>
      </c>
      <c r="N197" s="54" t="e">
        <f>Fixtures!#REF!</f>
        <v>#REF!</v>
      </c>
      <c r="O197" s="53" t="e">
        <f>Fixtures!#REF!</f>
        <v>#REF!</v>
      </c>
      <c r="P197" s="57" t="e">
        <f>VLOOKUP($O197,PercentFHGoalStats!$A$3:$AE$998,5,FALSE)</f>
        <v>#REF!</v>
      </c>
      <c r="Q197" s="57" t="e">
        <f>VLOOKUP($O197,PercentFHGoalStats!$A$3:$AE$998,7,FALSE)</f>
        <v>#REF!</v>
      </c>
      <c r="R197" s="57" t="e">
        <f>VLOOKUP($O197,PercentFHGoalStats!$A$3:$AE$998,8,FALSE)</f>
        <v>#REF!</v>
      </c>
      <c r="S197" s="57" t="e">
        <f>VLOOKUP($O197,PercentFHGoalStats!$A$3:$AE$998,10,FALSE)</f>
        <v>#REF!</v>
      </c>
      <c r="T197" s="57" t="e">
        <f>VLOOKUP($O197,PercentFHGoalStats!$A$3:$AE$998,11,FALSE)</f>
        <v>#REF!</v>
      </c>
      <c r="U197" s="57" t="e">
        <f>VLOOKUP($O197,PercentFHGoalStats!$A$3:$AE$998,13,FALSE)</f>
        <v>#REF!</v>
      </c>
      <c r="V197" s="57" t="e">
        <f>VLOOKUP($O197,PercentFHGoalStats!$A$3:$AE$998,14,FALSE)</f>
        <v>#REF!</v>
      </c>
      <c r="W197" s="57" t="e">
        <f>VLOOKUP($O197,PercentFHGoalStats!$A$3:$AE$998,16,FALSE)</f>
        <v>#REF!</v>
      </c>
      <c r="X197" s="57" t="e">
        <f>VLOOKUP($O197,PercentFHGoalStats!$A$3:$AE$998,17,FALSE)</f>
        <v>#REF!</v>
      </c>
      <c r="Y197" s="57" t="e">
        <f>VLOOKUP($O197,PercentFHGoalStats!$A$3:$AE$998,19,FALSE)</f>
        <v>#REF!</v>
      </c>
      <c r="Z197" s="57" t="e">
        <f>VLOOKUP($O197,PercentFHGoalStats!$A$3:$AE$998,20,FALSE)</f>
        <v>#REF!</v>
      </c>
      <c r="AA197" s="57" t="e">
        <f>VLOOKUP($O197,PercentFHGoalStats!$A$3:$AE$998,22,FALSE)</f>
        <v>#REF!</v>
      </c>
    </row>
    <row r="198" spans="1:27" hidden="1" x14ac:dyDescent="0.3">
      <c r="A198" s="57" t="e">
        <f>VLOOKUP($M198,PercentFHGoalStats!$A$3:$AE$998,5,FALSE)</f>
        <v>#REF!</v>
      </c>
      <c r="B198" s="57" t="e">
        <f>VLOOKUP($M198,PercentFHGoalStats!$A$3:$AE$998,6,FALSE)</f>
        <v>#REF!</v>
      </c>
      <c r="C198" s="57" t="e">
        <f>VLOOKUP($M198,PercentFHGoalStats!$A$3:$AE$998,8,FALSE)</f>
        <v>#REF!</v>
      </c>
      <c r="D198" s="57" t="e">
        <f>VLOOKUP($M198,PercentFHGoalStats!$A$3:$AE$998,9,FALSE)</f>
        <v>#REF!</v>
      </c>
      <c r="E198" s="57" t="e">
        <f>VLOOKUP($M198,PercentFHGoalStats!$A$3:$AE$998,11,FALSE)</f>
        <v>#REF!</v>
      </c>
      <c r="F198" s="57" t="e">
        <f>VLOOKUP($M198,PercentFHGoalStats!$A$3:$AE$998,12,FALSE)</f>
        <v>#REF!</v>
      </c>
      <c r="G198" s="57" t="e">
        <f>VLOOKUP($M198,PercentFHGoalStats!$A$3:$AE$998,14,FALSE)</f>
        <v>#REF!</v>
      </c>
      <c r="H198" s="57" t="e">
        <f>VLOOKUP($M198,PercentFHGoalStats!$A$3:$AE$998,15,FALSE)</f>
        <v>#REF!</v>
      </c>
      <c r="I198" s="57" t="e">
        <f>VLOOKUP($M198,PercentFHGoalStats!$A$3:$AE$998,17,FALSE)</f>
        <v>#REF!</v>
      </c>
      <c r="J198" s="57" t="e">
        <f>VLOOKUP($M198,PercentFHGoalStats!$A$3:$AE$998,18,FALSE)</f>
        <v>#REF!</v>
      </c>
      <c r="K198" s="57" t="e">
        <f>VLOOKUP($M198,PercentFHGoalStats!$A$3:$AE$998,20,FALSE)</f>
        <v>#REF!</v>
      </c>
      <c r="L198" s="57" t="e">
        <f>VLOOKUP($M198,PercentFHGoalStats!$A$3:$AE$998,21,FALSE)</f>
        <v>#REF!</v>
      </c>
      <c r="M198" s="53" t="e">
        <f>Fixtures!#REF!</f>
        <v>#REF!</v>
      </c>
      <c r="N198" s="54" t="e">
        <f>Fixtures!#REF!</f>
        <v>#REF!</v>
      </c>
      <c r="O198" s="53" t="e">
        <f>Fixtures!#REF!</f>
        <v>#REF!</v>
      </c>
      <c r="P198" s="57" t="e">
        <f>VLOOKUP($O198,PercentFHGoalStats!$A$3:$AE$998,5,FALSE)</f>
        <v>#REF!</v>
      </c>
      <c r="Q198" s="57" t="e">
        <f>VLOOKUP($O198,PercentFHGoalStats!$A$3:$AE$998,7,FALSE)</f>
        <v>#REF!</v>
      </c>
      <c r="R198" s="57" t="e">
        <f>VLOOKUP($O198,PercentFHGoalStats!$A$3:$AE$998,8,FALSE)</f>
        <v>#REF!</v>
      </c>
      <c r="S198" s="57" t="e">
        <f>VLOOKUP($O198,PercentFHGoalStats!$A$3:$AE$998,10,FALSE)</f>
        <v>#REF!</v>
      </c>
      <c r="T198" s="57" t="e">
        <f>VLOOKUP($O198,PercentFHGoalStats!$A$3:$AE$998,11,FALSE)</f>
        <v>#REF!</v>
      </c>
      <c r="U198" s="57" t="e">
        <f>VLOOKUP($O198,PercentFHGoalStats!$A$3:$AE$998,13,FALSE)</f>
        <v>#REF!</v>
      </c>
      <c r="V198" s="57" t="e">
        <f>VLOOKUP($O198,PercentFHGoalStats!$A$3:$AE$998,14,FALSE)</f>
        <v>#REF!</v>
      </c>
      <c r="W198" s="57" t="e">
        <f>VLOOKUP($O198,PercentFHGoalStats!$A$3:$AE$998,16,FALSE)</f>
        <v>#REF!</v>
      </c>
      <c r="X198" s="57" t="e">
        <f>VLOOKUP($O198,PercentFHGoalStats!$A$3:$AE$998,17,FALSE)</f>
        <v>#REF!</v>
      </c>
      <c r="Y198" s="57" t="e">
        <f>VLOOKUP($O198,PercentFHGoalStats!$A$3:$AE$998,19,FALSE)</f>
        <v>#REF!</v>
      </c>
      <c r="Z198" s="57" t="e">
        <f>VLOOKUP($O198,PercentFHGoalStats!$A$3:$AE$998,20,FALSE)</f>
        <v>#REF!</v>
      </c>
      <c r="AA198" s="57" t="e">
        <f>VLOOKUP($O198,PercentFHGoalStats!$A$3:$AE$998,22,FALSE)</f>
        <v>#REF!</v>
      </c>
    </row>
    <row r="199" spans="1:27" hidden="1" x14ac:dyDescent="0.3">
      <c r="A199" s="57" t="e">
        <f>VLOOKUP($M199,PercentFHGoalStats!$A$3:$AE$998,5,FALSE)</f>
        <v>#REF!</v>
      </c>
      <c r="B199" s="57" t="e">
        <f>VLOOKUP($M199,PercentFHGoalStats!$A$3:$AE$998,6,FALSE)</f>
        <v>#REF!</v>
      </c>
      <c r="C199" s="57" t="e">
        <f>VLOOKUP($M199,PercentFHGoalStats!$A$3:$AE$998,8,FALSE)</f>
        <v>#REF!</v>
      </c>
      <c r="D199" s="57" t="e">
        <f>VLOOKUP($M199,PercentFHGoalStats!$A$3:$AE$998,9,FALSE)</f>
        <v>#REF!</v>
      </c>
      <c r="E199" s="57" t="e">
        <f>VLOOKUP($M199,PercentFHGoalStats!$A$3:$AE$998,11,FALSE)</f>
        <v>#REF!</v>
      </c>
      <c r="F199" s="57" t="e">
        <f>VLOOKUP($M199,PercentFHGoalStats!$A$3:$AE$998,12,FALSE)</f>
        <v>#REF!</v>
      </c>
      <c r="G199" s="57" t="e">
        <f>VLOOKUP($M199,PercentFHGoalStats!$A$3:$AE$998,14,FALSE)</f>
        <v>#REF!</v>
      </c>
      <c r="H199" s="57" t="e">
        <f>VLOOKUP($M199,PercentFHGoalStats!$A$3:$AE$998,15,FALSE)</f>
        <v>#REF!</v>
      </c>
      <c r="I199" s="57" t="e">
        <f>VLOOKUP($M199,PercentFHGoalStats!$A$3:$AE$998,17,FALSE)</f>
        <v>#REF!</v>
      </c>
      <c r="J199" s="57" t="e">
        <f>VLOOKUP($M199,PercentFHGoalStats!$A$3:$AE$998,18,FALSE)</f>
        <v>#REF!</v>
      </c>
      <c r="K199" s="57" t="e">
        <f>VLOOKUP($M199,PercentFHGoalStats!$A$3:$AE$998,20,FALSE)</f>
        <v>#REF!</v>
      </c>
      <c r="L199" s="57" t="e">
        <f>VLOOKUP($M199,PercentFHGoalStats!$A$3:$AE$998,21,FALSE)</f>
        <v>#REF!</v>
      </c>
      <c r="M199" s="53" t="e">
        <f>Fixtures!#REF!</f>
        <v>#REF!</v>
      </c>
      <c r="N199" s="54" t="e">
        <f>Fixtures!#REF!</f>
        <v>#REF!</v>
      </c>
      <c r="O199" s="53" t="e">
        <f>Fixtures!#REF!</f>
        <v>#REF!</v>
      </c>
      <c r="P199" s="57" t="e">
        <f>VLOOKUP($O199,PercentFHGoalStats!$A$3:$AE$998,5,FALSE)</f>
        <v>#REF!</v>
      </c>
      <c r="Q199" s="57" t="e">
        <f>VLOOKUP($O199,PercentFHGoalStats!$A$3:$AE$998,7,FALSE)</f>
        <v>#REF!</v>
      </c>
      <c r="R199" s="57" t="e">
        <f>VLOOKUP($O199,PercentFHGoalStats!$A$3:$AE$998,8,FALSE)</f>
        <v>#REF!</v>
      </c>
      <c r="S199" s="57" t="e">
        <f>VLOOKUP($O199,PercentFHGoalStats!$A$3:$AE$998,10,FALSE)</f>
        <v>#REF!</v>
      </c>
      <c r="T199" s="57" t="e">
        <f>VLOOKUP($O199,PercentFHGoalStats!$A$3:$AE$998,11,FALSE)</f>
        <v>#REF!</v>
      </c>
      <c r="U199" s="57" t="e">
        <f>VLOOKUP($O199,PercentFHGoalStats!$A$3:$AE$998,13,FALSE)</f>
        <v>#REF!</v>
      </c>
      <c r="V199" s="57" t="e">
        <f>VLOOKUP($O199,PercentFHGoalStats!$A$3:$AE$998,14,FALSE)</f>
        <v>#REF!</v>
      </c>
      <c r="W199" s="57" t="e">
        <f>VLOOKUP($O199,PercentFHGoalStats!$A$3:$AE$998,16,FALSE)</f>
        <v>#REF!</v>
      </c>
      <c r="X199" s="57" t="e">
        <f>VLOOKUP($O199,PercentFHGoalStats!$A$3:$AE$998,17,FALSE)</f>
        <v>#REF!</v>
      </c>
      <c r="Y199" s="57" t="e">
        <f>VLOOKUP($O199,PercentFHGoalStats!$A$3:$AE$998,19,FALSE)</f>
        <v>#REF!</v>
      </c>
      <c r="Z199" s="57" t="e">
        <f>VLOOKUP($O199,PercentFHGoalStats!$A$3:$AE$998,20,FALSE)</f>
        <v>#REF!</v>
      </c>
      <c r="AA199" s="57" t="e">
        <f>VLOOKUP($O199,PercentFHGoalStats!$A$3:$AE$998,22,FALSE)</f>
        <v>#REF!</v>
      </c>
    </row>
    <row r="200" spans="1:27" hidden="1" x14ac:dyDescent="0.3">
      <c r="A200" s="57" t="e">
        <f>VLOOKUP($M200,PercentFHGoalStats!$A$3:$AE$998,5,FALSE)</f>
        <v>#REF!</v>
      </c>
      <c r="B200" s="57" t="e">
        <f>VLOOKUP($M200,PercentFHGoalStats!$A$3:$AE$998,6,FALSE)</f>
        <v>#REF!</v>
      </c>
      <c r="C200" s="57" t="e">
        <f>VLOOKUP($M200,PercentFHGoalStats!$A$3:$AE$998,8,FALSE)</f>
        <v>#REF!</v>
      </c>
      <c r="D200" s="57" t="e">
        <f>VLOOKUP($M200,PercentFHGoalStats!$A$3:$AE$998,9,FALSE)</f>
        <v>#REF!</v>
      </c>
      <c r="E200" s="57" t="e">
        <f>VLOOKUP($M200,PercentFHGoalStats!$A$3:$AE$998,11,FALSE)</f>
        <v>#REF!</v>
      </c>
      <c r="F200" s="57" t="e">
        <f>VLOOKUP($M200,PercentFHGoalStats!$A$3:$AE$998,12,FALSE)</f>
        <v>#REF!</v>
      </c>
      <c r="G200" s="57" t="e">
        <f>VLOOKUP($M200,PercentFHGoalStats!$A$3:$AE$998,14,FALSE)</f>
        <v>#REF!</v>
      </c>
      <c r="H200" s="57" t="e">
        <f>VLOOKUP($M200,PercentFHGoalStats!$A$3:$AE$998,15,FALSE)</f>
        <v>#REF!</v>
      </c>
      <c r="I200" s="57" t="e">
        <f>VLOOKUP($M200,PercentFHGoalStats!$A$3:$AE$998,17,FALSE)</f>
        <v>#REF!</v>
      </c>
      <c r="J200" s="57" t="e">
        <f>VLOOKUP($M200,PercentFHGoalStats!$A$3:$AE$998,18,FALSE)</f>
        <v>#REF!</v>
      </c>
      <c r="K200" s="57" t="e">
        <f>VLOOKUP($M200,PercentFHGoalStats!$A$3:$AE$998,20,FALSE)</f>
        <v>#REF!</v>
      </c>
      <c r="L200" s="57" t="e">
        <f>VLOOKUP($M200,PercentFHGoalStats!$A$3:$AE$998,21,FALSE)</f>
        <v>#REF!</v>
      </c>
      <c r="M200" s="53" t="e">
        <f>Fixtures!#REF!</f>
        <v>#REF!</v>
      </c>
      <c r="N200" s="54" t="e">
        <f>Fixtures!#REF!</f>
        <v>#REF!</v>
      </c>
      <c r="O200" s="53" t="e">
        <f>Fixtures!#REF!</f>
        <v>#REF!</v>
      </c>
      <c r="P200" s="57" t="e">
        <f>VLOOKUP($O200,PercentFHGoalStats!$A$3:$AE$998,5,FALSE)</f>
        <v>#REF!</v>
      </c>
      <c r="Q200" s="57" t="e">
        <f>VLOOKUP($O200,PercentFHGoalStats!$A$3:$AE$998,7,FALSE)</f>
        <v>#REF!</v>
      </c>
      <c r="R200" s="57" t="e">
        <f>VLOOKUP($O200,PercentFHGoalStats!$A$3:$AE$998,8,FALSE)</f>
        <v>#REF!</v>
      </c>
      <c r="S200" s="57" t="e">
        <f>VLOOKUP($O200,PercentFHGoalStats!$A$3:$AE$998,10,FALSE)</f>
        <v>#REF!</v>
      </c>
      <c r="T200" s="57" t="e">
        <f>VLOOKUP($O200,PercentFHGoalStats!$A$3:$AE$998,11,FALSE)</f>
        <v>#REF!</v>
      </c>
      <c r="U200" s="57" t="e">
        <f>VLOOKUP($O200,PercentFHGoalStats!$A$3:$AE$998,13,FALSE)</f>
        <v>#REF!</v>
      </c>
      <c r="V200" s="57" t="e">
        <f>VLOOKUP($O200,PercentFHGoalStats!$A$3:$AE$998,14,FALSE)</f>
        <v>#REF!</v>
      </c>
      <c r="W200" s="57" t="e">
        <f>VLOOKUP($O200,PercentFHGoalStats!$A$3:$AE$998,16,FALSE)</f>
        <v>#REF!</v>
      </c>
      <c r="X200" s="57" t="e">
        <f>VLOOKUP($O200,PercentFHGoalStats!$A$3:$AE$998,17,FALSE)</f>
        <v>#REF!</v>
      </c>
      <c r="Y200" s="57" t="e">
        <f>VLOOKUP($O200,PercentFHGoalStats!$A$3:$AE$998,19,FALSE)</f>
        <v>#REF!</v>
      </c>
      <c r="Z200" s="57" t="e">
        <f>VLOOKUP($O200,PercentFHGoalStats!$A$3:$AE$998,20,FALSE)</f>
        <v>#REF!</v>
      </c>
      <c r="AA200" s="57" t="e">
        <f>VLOOKUP($O200,PercentFHGoalStats!$A$3:$AE$998,22,FALSE)</f>
        <v>#REF!</v>
      </c>
    </row>
    <row r="201" spans="1:27" hidden="1" x14ac:dyDescent="0.3">
      <c r="A201" s="57" t="e">
        <f>VLOOKUP($M201,PercentFHGoalStats!$A$3:$AE$998,5,FALSE)</f>
        <v>#REF!</v>
      </c>
      <c r="B201" s="57" t="e">
        <f>VLOOKUP($M201,PercentFHGoalStats!$A$3:$AE$998,6,FALSE)</f>
        <v>#REF!</v>
      </c>
      <c r="C201" s="57" t="e">
        <f>VLOOKUP($M201,PercentFHGoalStats!$A$3:$AE$998,8,FALSE)</f>
        <v>#REF!</v>
      </c>
      <c r="D201" s="57" t="e">
        <f>VLOOKUP($M201,PercentFHGoalStats!$A$3:$AE$998,9,FALSE)</f>
        <v>#REF!</v>
      </c>
      <c r="E201" s="57" t="e">
        <f>VLOOKUP($M201,PercentFHGoalStats!$A$3:$AE$998,11,FALSE)</f>
        <v>#REF!</v>
      </c>
      <c r="F201" s="57" t="e">
        <f>VLOOKUP($M201,PercentFHGoalStats!$A$3:$AE$998,12,FALSE)</f>
        <v>#REF!</v>
      </c>
      <c r="G201" s="57" t="e">
        <f>VLOOKUP($M201,PercentFHGoalStats!$A$3:$AE$998,14,FALSE)</f>
        <v>#REF!</v>
      </c>
      <c r="H201" s="57" t="e">
        <f>VLOOKUP($M201,PercentFHGoalStats!$A$3:$AE$998,15,FALSE)</f>
        <v>#REF!</v>
      </c>
      <c r="I201" s="57" t="e">
        <f>VLOOKUP($M201,PercentFHGoalStats!$A$3:$AE$998,17,FALSE)</f>
        <v>#REF!</v>
      </c>
      <c r="J201" s="57" t="e">
        <f>VLOOKUP($M201,PercentFHGoalStats!$A$3:$AE$998,18,FALSE)</f>
        <v>#REF!</v>
      </c>
      <c r="K201" s="57" t="e">
        <f>VLOOKUP($M201,PercentFHGoalStats!$A$3:$AE$998,20,FALSE)</f>
        <v>#REF!</v>
      </c>
      <c r="L201" s="57" t="e">
        <f>VLOOKUP($M201,PercentFHGoalStats!$A$3:$AE$998,21,FALSE)</f>
        <v>#REF!</v>
      </c>
      <c r="M201" s="53" t="e">
        <f>Fixtures!#REF!</f>
        <v>#REF!</v>
      </c>
      <c r="N201" s="54" t="e">
        <f>Fixtures!#REF!</f>
        <v>#REF!</v>
      </c>
      <c r="O201" s="53" t="e">
        <f>Fixtures!#REF!</f>
        <v>#REF!</v>
      </c>
      <c r="P201" s="57" t="e">
        <f>VLOOKUP($O201,PercentFHGoalStats!$A$3:$AE$998,5,FALSE)</f>
        <v>#REF!</v>
      </c>
      <c r="Q201" s="57" t="e">
        <f>VLOOKUP($O201,PercentFHGoalStats!$A$3:$AE$998,7,FALSE)</f>
        <v>#REF!</v>
      </c>
      <c r="R201" s="57" t="e">
        <f>VLOOKUP($O201,PercentFHGoalStats!$A$3:$AE$998,8,FALSE)</f>
        <v>#REF!</v>
      </c>
      <c r="S201" s="57" t="e">
        <f>VLOOKUP($O201,PercentFHGoalStats!$A$3:$AE$998,10,FALSE)</f>
        <v>#REF!</v>
      </c>
      <c r="T201" s="57" t="e">
        <f>VLOOKUP($O201,PercentFHGoalStats!$A$3:$AE$998,11,FALSE)</f>
        <v>#REF!</v>
      </c>
      <c r="U201" s="57" t="e">
        <f>VLOOKUP($O201,PercentFHGoalStats!$A$3:$AE$998,13,FALSE)</f>
        <v>#REF!</v>
      </c>
      <c r="V201" s="57" t="e">
        <f>VLOOKUP($O201,PercentFHGoalStats!$A$3:$AE$998,14,FALSE)</f>
        <v>#REF!</v>
      </c>
      <c r="W201" s="57" t="e">
        <f>VLOOKUP($O201,PercentFHGoalStats!$A$3:$AE$998,16,FALSE)</f>
        <v>#REF!</v>
      </c>
      <c r="X201" s="57" t="e">
        <f>VLOOKUP($O201,PercentFHGoalStats!$A$3:$AE$998,17,FALSE)</f>
        <v>#REF!</v>
      </c>
      <c r="Y201" s="57" t="e">
        <f>VLOOKUP($O201,PercentFHGoalStats!$A$3:$AE$998,19,FALSE)</f>
        <v>#REF!</v>
      </c>
      <c r="Z201" s="57" t="e">
        <f>VLOOKUP($O201,PercentFHGoalStats!$A$3:$AE$998,20,FALSE)</f>
        <v>#REF!</v>
      </c>
      <c r="AA201" s="57" t="e">
        <f>VLOOKUP($O201,PercentFHGoalStats!$A$3:$AE$998,22,FALSE)</f>
        <v>#REF!</v>
      </c>
    </row>
    <row r="202" spans="1:27" hidden="1" x14ac:dyDescent="0.3">
      <c r="A202" s="57" t="e">
        <f>VLOOKUP($M202,PercentFHGoalStats!$A$3:$AE$998,5,FALSE)</f>
        <v>#REF!</v>
      </c>
      <c r="B202" s="57" t="e">
        <f>VLOOKUP($M202,PercentFHGoalStats!$A$3:$AE$998,6,FALSE)</f>
        <v>#REF!</v>
      </c>
      <c r="C202" s="57" t="e">
        <f>VLOOKUP($M202,PercentFHGoalStats!$A$3:$AE$998,8,FALSE)</f>
        <v>#REF!</v>
      </c>
      <c r="D202" s="57" t="e">
        <f>VLOOKUP($M202,PercentFHGoalStats!$A$3:$AE$998,9,FALSE)</f>
        <v>#REF!</v>
      </c>
      <c r="E202" s="57" t="e">
        <f>VLOOKUP($M202,PercentFHGoalStats!$A$3:$AE$998,11,FALSE)</f>
        <v>#REF!</v>
      </c>
      <c r="F202" s="57" t="e">
        <f>VLOOKUP($M202,PercentFHGoalStats!$A$3:$AE$998,12,FALSE)</f>
        <v>#REF!</v>
      </c>
      <c r="G202" s="57" t="e">
        <f>VLOOKUP($M202,PercentFHGoalStats!$A$3:$AE$998,14,FALSE)</f>
        <v>#REF!</v>
      </c>
      <c r="H202" s="57" t="e">
        <f>VLOOKUP($M202,PercentFHGoalStats!$A$3:$AE$998,15,FALSE)</f>
        <v>#REF!</v>
      </c>
      <c r="I202" s="57" t="e">
        <f>VLOOKUP($M202,PercentFHGoalStats!$A$3:$AE$998,17,FALSE)</f>
        <v>#REF!</v>
      </c>
      <c r="J202" s="57" t="e">
        <f>VLOOKUP($M202,PercentFHGoalStats!$A$3:$AE$998,18,FALSE)</f>
        <v>#REF!</v>
      </c>
      <c r="K202" s="57" t="e">
        <f>VLOOKUP($M202,PercentFHGoalStats!$A$3:$AE$998,20,FALSE)</f>
        <v>#REF!</v>
      </c>
      <c r="L202" s="57" t="e">
        <f>VLOOKUP($M202,PercentFHGoalStats!$A$3:$AE$998,21,FALSE)</f>
        <v>#REF!</v>
      </c>
      <c r="M202" s="53" t="e">
        <f>Fixtures!#REF!</f>
        <v>#REF!</v>
      </c>
      <c r="N202" s="54" t="e">
        <f>Fixtures!#REF!</f>
        <v>#REF!</v>
      </c>
      <c r="O202" s="53" t="e">
        <f>Fixtures!#REF!</f>
        <v>#REF!</v>
      </c>
      <c r="P202" s="57" t="e">
        <f>VLOOKUP($O202,PercentFHGoalStats!$A$3:$AE$998,5,FALSE)</f>
        <v>#REF!</v>
      </c>
      <c r="Q202" s="57" t="e">
        <f>VLOOKUP($O202,PercentFHGoalStats!$A$3:$AE$998,7,FALSE)</f>
        <v>#REF!</v>
      </c>
      <c r="R202" s="57" t="e">
        <f>VLOOKUP($O202,PercentFHGoalStats!$A$3:$AE$998,8,FALSE)</f>
        <v>#REF!</v>
      </c>
      <c r="S202" s="57" t="e">
        <f>VLOOKUP($O202,PercentFHGoalStats!$A$3:$AE$998,10,FALSE)</f>
        <v>#REF!</v>
      </c>
      <c r="T202" s="57" t="e">
        <f>VLOOKUP($O202,PercentFHGoalStats!$A$3:$AE$998,11,FALSE)</f>
        <v>#REF!</v>
      </c>
      <c r="U202" s="57" t="e">
        <f>VLOOKUP($O202,PercentFHGoalStats!$A$3:$AE$998,13,FALSE)</f>
        <v>#REF!</v>
      </c>
      <c r="V202" s="57" t="e">
        <f>VLOOKUP($O202,PercentFHGoalStats!$A$3:$AE$998,14,FALSE)</f>
        <v>#REF!</v>
      </c>
      <c r="W202" s="57" t="e">
        <f>VLOOKUP($O202,PercentFHGoalStats!$A$3:$AE$998,16,FALSE)</f>
        <v>#REF!</v>
      </c>
      <c r="X202" s="57" t="e">
        <f>VLOOKUP($O202,PercentFHGoalStats!$A$3:$AE$998,17,FALSE)</f>
        <v>#REF!</v>
      </c>
      <c r="Y202" s="57" t="e">
        <f>VLOOKUP($O202,PercentFHGoalStats!$A$3:$AE$998,19,FALSE)</f>
        <v>#REF!</v>
      </c>
      <c r="Z202" s="57" t="e">
        <f>VLOOKUP($O202,PercentFHGoalStats!$A$3:$AE$998,20,FALSE)</f>
        <v>#REF!</v>
      </c>
      <c r="AA202" s="57" t="e">
        <f>VLOOKUP($O202,PercentFHGoalStats!$A$3:$AE$998,22,FALSE)</f>
        <v>#REF!</v>
      </c>
    </row>
    <row r="203" spans="1:27" hidden="1" x14ac:dyDescent="0.3">
      <c r="A203" s="57" t="e">
        <f>VLOOKUP($M203,PercentFHGoalStats!$A$3:$AE$998,5,FALSE)</f>
        <v>#REF!</v>
      </c>
      <c r="B203" s="57" t="e">
        <f>VLOOKUP($M203,PercentFHGoalStats!$A$3:$AE$998,6,FALSE)</f>
        <v>#REF!</v>
      </c>
      <c r="C203" s="57" t="e">
        <f>VLOOKUP($M203,PercentFHGoalStats!$A$3:$AE$998,8,FALSE)</f>
        <v>#REF!</v>
      </c>
      <c r="D203" s="57" t="e">
        <f>VLOOKUP($M203,PercentFHGoalStats!$A$3:$AE$998,9,FALSE)</f>
        <v>#REF!</v>
      </c>
      <c r="E203" s="57" t="e">
        <f>VLOOKUP($M203,PercentFHGoalStats!$A$3:$AE$998,11,FALSE)</f>
        <v>#REF!</v>
      </c>
      <c r="F203" s="57" t="e">
        <f>VLOOKUP($M203,PercentFHGoalStats!$A$3:$AE$998,12,FALSE)</f>
        <v>#REF!</v>
      </c>
      <c r="G203" s="57" t="e">
        <f>VLOOKUP($M203,PercentFHGoalStats!$A$3:$AE$998,14,FALSE)</f>
        <v>#REF!</v>
      </c>
      <c r="H203" s="57" t="e">
        <f>VLOOKUP($M203,PercentFHGoalStats!$A$3:$AE$998,15,FALSE)</f>
        <v>#REF!</v>
      </c>
      <c r="I203" s="57" t="e">
        <f>VLOOKUP($M203,PercentFHGoalStats!$A$3:$AE$998,17,FALSE)</f>
        <v>#REF!</v>
      </c>
      <c r="J203" s="57" t="e">
        <f>VLOOKUP($M203,PercentFHGoalStats!$A$3:$AE$998,18,FALSE)</f>
        <v>#REF!</v>
      </c>
      <c r="K203" s="57" t="e">
        <f>VLOOKUP($M203,PercentFHGoalStats!$A$3:$AE$998,20,FALSE)</f>
        <v>#REF!</v>
      </c>
      <c r="L203" s="57" t="e">
        <f>VLOOKUP($M203,PercentFHGoalStats!$A$3:$AE$998,21,FALSE)</f>
        <v>#REF!</v>
      </c>
      <c r="M203" s="53" t="e">
        <f>Fixtures!#REF!</f>
        <v>#REF!</v>
      </c>
      <c r="N203" s="54" t="e">
        <f>Fixtures!#REF!</f>
        <v>#REF!</v>
      </c>
      <c r="O203" s="53" t="e">
        <f>Fixtures!#REF!</f>
        <v>#REF!</v>
      </c>
      <c r="P203" s="57" t="e">
        <f>VLOOKUP($O203,PercentFHGoalStats!$A$3:$AE$998,5,FALSE)</f>
        <v>#REF!</v>
      </c>
      <c r="Q203" s="57" t="e">
        <f>VLOOKUP($O203,PercentFHGoalStats!$A$3:$AE$998,7,FALSE)</f>
        <v>#REF!</v>
      </c>
      <c r="R203" s="57" t="e">
        <f>VLOOKUP($O203,PercentFHGoalStats!$A$3:$AE$998,8,FALSE)</f>
        <v>#REF!</v>
      </c>
      <c r="S203" s="57" t="e">
        <f>VLOOKUP($O203,PercentFHGoalStats!$A$3:$AE$998,10,FALSE)</f>
        <v>#REF!</v>
      </c>
      <c r="T203" s="57" t="e">
        <f>VLOOKUP($O203,PercentFHGoalStats!$A$3:$AE$998,11,FALSE)</f>
        <v>#REF!</v>
      </c>
      <c r="U203" s="57" t="e">
        <f>VLOOKUP($O203,PercentFHGoalStats!$A$3:$AE$998,13,FALSE)</f>
        <v>#REF!</v>
      </c>
      <c r="V203" s="57" t="e">
        <f>VLOOKUP($O203,PercentFHGoalStats!$A$3:$AE$998,14,FALSE)</f>
        <v>#REF!</v>
      </c>
      <c r="W203" s="57" t="e">
        <f>VLOOKUP($O203,PercentFHGoalStats!$A$3:$AE$998,16,FALSE)</f>
        <v>#REF!</v>
      </c>
      <c r="X203" s="57" t="e">
        <f>VLOOKUP($O203,PercentFHGoalStats!$A$3:$AE$998,17,FALSE)</f>
        <v>#REF!</v>
      </c>
      <c r="Y203" s="57" t="e">
        <f>VLOOKUP($O203,PercentFHGoalStats!$A$3:$AE$998,19,FALSE)</f>
        <v>#REF!</v>
      </c>
      <c r="Z203" s="57" t="e">
        <f>VLOOKUP($O203,PercentFHGoalStats!$A$3:$AE$998,20,FALSE)</f>
        <v>#REF!</v>
      </c>
      <c r="AA203" s="57" t="e">
        <f>VLOOKUP($O203,PercentFHGoalStats!$A$3:$AE$998,22,FALSE)</f>
        <v>#REF!</v>
      </c>
    </row>
    <row r="204" spans="1:27" hidden="1" x14ac:dyDescent="0.3">
      <c r="A204" s="57" t="e">
        <f>VLOOKUP($M204,PercentFHGoalStats!$A$3:$AE$998,5,FALSE)</f>
        <v>#REF!</v>
      </c>
      <c r="B204" s="57" t="e">
        <f>VLOOKUP($M204,PercentFHGoalStats!$A$3:$AE$998,6,FALSE)</f>
        <v>#REF!</v>
      </c>
      <c r="C204" s="57" t="e">
        <f>VLOOKUP($M204,PercentFHGoalStats!$A$3:$AE$998,8,FALSE)</f>
        <v>#REF!</v>
      </c>
      <c r="D204" s="57" t="e">
        <f>VLOOKUP($M204,PercentFHGoalStats!$A$3:$AE$998,9,FALSE)</f>
        <v>#REF!</v>
      </c>
      <c r="E204" s="57" t="e">
        <f>VLOOKUP($M204,PercentFHGoalStats!$A$3:$AE$998,11,FALSE)</f>
        <v>#REF!</v>
      </c>
      <c r="F204" s="57" t="e">
        <f>VLOOKUP($M204,PercentFHGoalStats!$A$3:$AE$998,12,FALSE)</f>
        <v>#REF!</v>
      </c>
      <c r="G204" s="57" t="e">
        <f>VLOOKUP($M204,PercentFHGoalStats!$A$3:$AE$998,14,FALSE)</f>
        <v>#REF!</v>
      </c>
      <c r="H204" s="57" t="e">
        <f>VLOOKUP($M204,PercentFHGoalStats!$A$3:$AE$998,15,FALSE)</f>
        <v>#REF!</v>
      </c>
      <c r="I204" s="57" t="e">
        <f>VLOOKUP($M204,PercentFHGoalStats!$A$3:$AE$998,17,FALSE)</f>
        <v>#REF!</v>
      </c>
      <c r="J204" s="57" t="e">
        <f>VLOOKUP($M204,PercentFHGoalStats!$A$3:$AE$998,18,FALSE)</f>
        <v>#REF!</v>
      </c>
      <c r="K204" s="57" t="e">
        <f>VLOOKUP($M204,PercentFHGoalStats!$A$3:$AE$998,20,FALSE)</f>
        <v>#REF!</v>
      </c>
      <c r="L204" s="57" t="e">
        <f>VLOOKUP($M204,PercentFHGoalStats!$A$3:$AE$998,21,FALSE)</f>
        <v>#REF!</v>
      </c>
      <c r="M204" s="53" t="e">
        <f>Fixtures!#REF!</f>
        <v>#REF!</v>
      </c>
      <c r="N204" s="54" t="e">
        <f>Fixtures!#REF!</f>
        <v>#REF!</v>
      </c>
      <c r="O204" s="53" t="e">
        <f>Fixtures!#REF!</f>
        <v>#REF!</v>
      </c>
      <c r="P204" s="57" t="e">
        <f>VLOOKUP($O204,PercentFHGoalStats!$A$3:$AE$998,5,FALSE)</f>
        <v>#REF!</v>
      </c>
      <c r="Q204" s="57" t="e">
        <f>VLOOKUP($O204,PercentFHGoalStats!$A$3:$AE$998,7,FALSE)</f>
        <v>#REF!</v>
      </c>
      <c r="R204" s="57" t="e">
        <f>VLOOKUP($O204,PercentFHGoalStats!$A$3:$AE$998,8,FALSE)</f>
        <v>#REF!</v>
      </c>
      <c r="S204" s="57" t="e">
        <f>VLOOKUP($O204,PercentFHGoalStats!$A$3:$AE$998,10,FALSE)</f>
        <v>#REF!</v>
      </c>
      <c r="T204" s="57" t="e">
        <f>VLOOKUP($O204,PercentFHGoalStats!$A$3:$AE$998,11,FALSE)</f>
        <v>#REF!</v>
      </c>
      <c r="U204" s="57" t="e">
        <f>VLOOKUP($O204,PercentFHGoalStats!$A$3:$AE$998,13,FALSE)</f>
        <v>#REF!</v>
      </c>
      <c r="V204" s="57" t="e">
        <f>VLOOKUP($O204,PercentFHGoalStats!$A$3:$AE$998,14,FALSE)</f>
        <v>#REF!</v>
      </c>
      <c r="W204" s="57" t="e">
        <f>VLOOKUP($O204,PercentFHGoalStats!$A$3:$AE$998,16,FALSE)</f>
        <v>#REF!</v>
      </c>
      <c r="X204" s="57" t="e">
        <f>VLOOKUP($O204,PercentFHGoalStats!$A$3:$AE$998,17,FALSE)</f>
        <v>#REF!</v>
      </c>
      <c r="Y204" s="57" t="e">
        <f>VLOOKUP($O204,PercentFHGoalStats!$A$3:$AE$998,19,FALSE)</f>
        <v>#REF!</v>
      </c>
      <c r="Z204" s="57" t="e">
        <f>VLOOKUP($O204,PercentFHGoalStats!$A$3:$AE$998,20,FALSE)</f>
        <v>#REF!</v>
      </c>
      <c r="AA204" s="57" t="e">
        <f>VLOOKUP($O204,PercentFHGoalStats!$A$3:$AE$998,22,FALSE)</f>
        <v>#REF!</v>
      </c>
    </row>
    <row r="205" spans="1:27" hidden="1" x14ac:dyDescent="0.3">
      <c r="A205" s="57" t="e">
        <f>VLOOKUP($M205,PercentFHGoalStats!$A$3:$AE$998,5,FALSE)</f>
        <v>#REF!</v>
      </c>
      <c r="B205" s="57" t="e">
        <f>VLOOKUP($M205,PercentFHGoalStats!$A$3:$AE$998,6,FALSE)</f>
        <v>#REF!</v>
      </c>
      <c r="C205" s="57" t="e">
        <f>VLOOKUP($M205,PercentFHGoalStats!$A$3:$AE$998,8,FALSE)</f>
        <v>#REF!</v>
      </c>
      <c r="D205" s="57" t="e">
        <f>VLOOKUP($M205,PercentFHGoalStats!$A$3:$AE$998,9,FALSE)</f>
        <v>#REF!</v>
      </c>
      <c r="E205" s="57" t="e">
        <f>VLOOKUP($M205,PercentFHGoalStats!$A$3:$AE$998,11,FALSE)</f>
        <v>#REF!</v>
      </c>
      <c r="F205" s="57" t="e">
        <f>VLOOKUP($M205,PercentFHGoalStats!$A$3:$AE$998,12,FALSE)</f>
        <v>#REF!</v>
      </c>
      <c r="G205" s="57" t="e">
        <f>VLOOKUP($M205,PercentFHGoalStats!$A$3:$AE$998,14,FALSE)</f>
        <v>#REF!</v>
      </c>
      <c r="H205" s="57" t="e">
        <f>VLOOKUP($M205,PercentFHGoalStats!$A$3:$AE$998,15,FALSE)</f>
        <v>#REF!</v>
      </c>
      <c r="I205" s="57" t="e">
        <f>VLOOKUP($M205,PercentFHGoalStats!$A$3:$AE$998,17,FALSE)</f>
        <v>#REF!</v>
      </c>
      <c r="J205" s="57" t="e">
        <f>VLOOKUP($M205,PercentFHGoalStats!$A$3:$AE$998,18,FALSE)</f>
        <v>#REF!</v>
      </c>
      <c r="K205" s="57" t="e">
        <f>VLOOKUP($M205,PercentFHGoalStats!$A$3:$AE$998,20,FALSE)</f>
        <v>#REF!</v>
      </c>
      <c r="L205" s="57" t="e">
        <f>VLOOKUP($M205,PercentFHGoalStats!$A$3:$AE$998,21,FALSE)</f>
        <v>#REF!</v>
      </c>
      <c r="M205" s="53" t="e">
        <f>Fixtures!#REF!</f>
        <v>#REF!</v>
      </c>
      <c r="N205" s="54" t="e">
        <f>Fixtures!#REF!</f>
        <v>#REF!</v>
      </c>
      <c r="O205" s="53" t="e">
        <f>Fixtures!#REF!</f>
        <v>#REF!</v>
      </c>
      <c r="P205" s="57" t="e">
        <f>VLOOKUP($O205,PercentFHGoalStats!$A$3:$AE$998,5,FALSE)</f>
        <v>#REF!</v>
      </c>
      <c r="Q205" s="57" t="e">
        <f>VLOOKUP($O205,PercentFHGoalStats!$A$3:$AE$998,7,FALSE)</f>
        <v>#REF!</v>
      </c>
      <c r="R205" s="57" t="e">
        <f>VLOOKUP($O205,PercentFHGoalStats!$A$3:$AE$998,8,FALSE)</f>
        <v>#REF!</v>
      </c>
      <c r="S205" s="57" t="e">
        <f>VLOOKUP($O205,PercentFHGoalStats!$A$3:$AE$998,10,FALSE)</f>
        <v>#REF!</v>
      </c>
      <c r="T205" s="57" t="e">
        <f>VLOOKUP($O205,PercentFHGoalStats!$A$3:$AE$998,11,FALSE)</f>
        <v>#REF!</v>
      </c>
      <c r="U205" s="57" t="e">
        <f>VLOOKUP($O205,PercentFHGoalStats!$A$3:$AE$998,13,FALSE)</f>
        <v>#REF!</v>
      </c>
      <c r="V205" s="57" t="e">
        <f>VLOOKUP($O205,PercentFHGoalStats!$A$3:$AE$998,14,FALSE)</f>
        <v>#REF!</v>
      </c>
      <c r="W205" s="57" t="e">
        <f>VLOOKUP($O205,PercentFHGoalStats!$A$3:$AE$998,16,FALSE)</f>
        <v>#REF!</v>
      </c>
      <c r="X205" s="57" t="e">
        <f>VLOOKUP($O205,PercentFHGoalStats!$A$3:$AE$998,17,FALSE)</f>
        <v>#REF!</v>
      </c>
      <c r="Y205" s="57" t="e">
        <f>VLOOKUP($O205,PercentFHGoalStats!$A$3:$AE$998,19,FALSE)</f>
        <v>#REF!</v>
      </c>
      <c r="Z205" s="57" t="e">
        <f>VLOOKUP($O205,PercentFHGoalStats!$A$3:$AE$998,20,FALSE)</f>
        <v>#REF!</v>
      </c>
      <c r="AA205" s="57" t="e">
        <f>VLOOKUP($O205,PercentFHGoalStats!$A$3:$AE$998,22,FALSE)</f>
        <v>#REF!</v>
      </c>
    </row>
    <row r="206" spans="1:27" hidden="1" x14ac:dyDescent="0.3">
      <c r="A206" s="57" t="e">
        <f>VLOOKUP($M206,PercentFHGoalStats!$A$3:$AE$998,5,FALSE)</f>
        <v>#REF!</v>
      </c>
      <c r="B206" s="57" t="e">
        <f>VLOOKUP($M206,PercentFHGoalStats!$A$3:$AE$998,6,FALSE)</f>
        <v>#REF!</v>
      </c>
      <c r="C206" s="57" t="e">
        <f>VLOOKUP($M206,PercentFHGoalStats!$A$3:$AE$998,8,FALSE)</f>
        <v>#REF!</v>
      </c>
      <c r="D206" s="57" t="e">
        <f>VLOOKUP($M206,PercentFHGoalStats!$A$3:$AE$998,9,FALSE)</f>
        <v>#REF!</v>
      </c>
      <c r="E206" s="57" t="e">
        <f>VLOOKUP($M206,PercentFHGoalStats!$A$3:$AE$998,11,FALSE)</f>
        <v>#REF!</v>
      </c>
      <c r="F206" s="57" t="e">
        <f>VLOOKUP($M206,PercentFHGoalStats!$A$3:$AE$998,12,FALSE)</f>
        <v>#REF!</v>
      </c>
      <c r="G206" s="57" t="e">
        <f>VLOOKUP($M206,PercentFHGoalStats!$A$3:$AE$998,14,FALSE)</f>
        <v>#REF!</v>
      </c>
      <c r="H206" s="57" t="e">
        <f>VLOOKUP($M206,PercentFHGoalStats!$A$3:$AE$998,15,FALSE)</f>
        <v>#REF!</v>
      </c>
      <c r="I206" s="57" t="e">
        <f>VLOOKUP($M206,PercentFHGoalStats!$A$3:$AE$998,17,FALSE)</f>
        <v>#REF!</v>
      </c>
      <c r="J206" s="57" t="e">
        <f>VLOOKUP($M206,PercentFHGoalStats!$A$3:$AE$998,18,FALSE)</f>
        <v>#REF!</v>
      </c>
      <c r="K206" s="57" t="e">
        <f>VLOOKUP($M206,PercentFHGoalStats!$A$3:$AE$998,20,FALSE)</f>
        <v>#REF!</v>
      </c>
      <c r="L206" s="57" t="e">
        <f>VLOOKUP($M206,PercentFHGoalStats!$A$3:$AE$998,21,FALSE)</f>
        <v>#REF!</v>
      </c>
      <c r="M206" s="53" t="e">
        <f>Fixtures!#REF!</f>
        <v>#REF!</v>
      </c>
      <c r="N206" s="54" t="e">
        <f>Fixtures!#REF!</f>
        <v>#REF!</v>
      </c>
      <c r="O206" s="53" t="e">
        <f>Fixtures!#REF!</f>
        <v>#REF!</v>
      </c>
      <c r="P206" s="57" t="e">
        <f>VLOOKUP($O206,PercentFHGoalStats!$A$3:$AE$998,5,FALSE)</f>
        <v>#REF!</v>
      </c>
      <c r="Q206" s="57" t="e">
        <f>VLOOKUP($O206,PercentFHGoalStats!$A$3:$AE$998,7,FALSE)</f>
        <v>#REF!</v>
      </c>
      <c r="R206" s="57" t="e">
        <f>VLOOKUP($O206,PercentFHGoalStats!$A$3:$AE$998,8,FALSE)</f>
        <v>#REF!</v>
      </c>
      <c r="S206" s="57" t="e">
        <f>VLOOKUP($O206,PercentFHGoalStats!$A$3:$AE$998,10,FALSE)</f>
        <v>#REF!</v>
      </c>
      <c r="T206" s="57" t="e">
        <f>VLOOKUP($O206,PercentFHGoalStats!$A$3:$AE$998,11,FALSE)</f>
        <v>#REF!</v>
      </c>
      <c r="U206" s="57" t="e">
        <f>VLOOKUP($O206,PercentFHGoalStats!$A$3:$AE$998,13,FALSE)</f>
        <v>#REF!</v>
      </c>
      <c r="V206" s="57" t="e">
        <f>VLOOKUP($O206,PercentFHGoalStats!$A$3:$AE$998,14,FALSE)</f>
        <v>#REF!</v>
      </c>
      <c r="W206" s="57" t="e">
        <f>VLOOKUP($O206,PercentFHGoalStats!$A$3:$AE$998,16,FALSE)</f>
        <v>#REF!</v>
      </c>
      <c r="X206" s="57" t="e">
        <f>VLOOKUP($O206,PercentFHGoalStats!$A$3:$AE$998,17,FALSE)</f>
        <v>#REF!</v>
      </c>
      <c r="Y206" s="57" t="e">
        <f>VLOOKUP($O206,PercentFHGoalStats!$A$3:$AE$998,19,FALSE)</f>
        <v>#REF!</v>
      </c>
      <c r="Z206" s="57" t="e">
        <f>VLOOKUP($O206,PercentFHGoalStats!$A$3:$AE$998,20,FALSE)</f>
        <v>#REF!</v>
      </c>
      <c r="AA206" s="57" t="e">
        <f>VLOOKUP($O206,PercentFHGoalStats!$A$3:$AE$998,22,FALSE)</f>
        <v>#REF!</v>
      </c>
    </row>
    <row r="207" spans="1:27" hidden="1" x14ac:dyDescent="0.3">
      <c r="A207" s="57" t="e">
        <f>VLOOKUP($M207,PercentFHGoalStats!$A$3:$AE$998,5,FALSE)</f>
        <v>#REF!</v>
      </c>
      <c r="B207" s="57" t="e">
        <f>VLOOKUP($M207,PercentFHGoalStats!$A$3:$AE$998,6,FALSE)</f>
        <v>#REF!</v>
      </c>
      <c r="C207" s="57" t="e">
        <f>VLOOKUP($M207,PercentFHGoalStats!$A$3:$AE$998,8,FALSE)</f>
        <v>#REF!</v>
      </c>
      <c r="D207" s="57" t="e">
        <f>VLOOKUP($M207,PercentFHGoalStats!$A$3:$AE$998,9,FALSE)</f>
        <v>#REF!</v>
      </c>
      <c r="E207" s="57" t="e">
        <f>VLOOKUP($M207,PercentFHGoalStats!$A$3:$AE$998,11,FALSE)</f>
        <v>#REF!</v>
      </c>
      <c r="F207" s="57" t="e">
        <f>VLOOKUP($M207,PercentFHGoalStats!$A$3:$AE$998,12,FALSE)</f>
        <v>#REF!</v>
      </c>
      <c r="G207" s="57" t="e">
        <f>VLOOKUP($M207,PercentFHGoalStats!$A$3:$AE$998,14,FALSE)</f>
        <v>#REF!</v>
      </c>
      <c r="H207" s="57" t="e">
        <f>VLOOKUP($M207,PercentFHGoalStats!$A$3:$AE$998,15,FALSE)</f>
        <v>#REF!</v>
      </c>
      <c r="I207" s="57" t="e">
        <f>VLOOKUP($M207,PercentFHGoalStats!$A$3:$AE$998,17,FALSE)</f>
        <v>#REF!</v>
      </c>
      <c r="J207" s="57" t="e">
        <f>VLOOKUP($M207,PercentFHGoalStats!$A$3:$AE$998,18,FALSE)</f>
        <v>#REF!</v>
      </c>
      <c r="K207" s="57" t="e">
        <f>VLOOKUP($M207,PercentFHGoalStats!$A$3:$AE$998,20,FALSE)</f>
        <v>#REF!</v>
      </c>
      <c r="L207" s="57" t="e">
        <f>VLOOKUP($M207,PercentFHGoalStats!$A$3:$AE$998,21,FALSE)</f>
        <v>#REF!</v>
      </c>
      <c r="M207" s="53" t="e">
        <f>Fixtures!#REF!</f>
        <v>#REF!</v>
      </c>
      <c r="N207" s="54" t="e">
        <f>Fixtures!#REF!</f>
        <v>#REF!</v>
      </c>
      <c r="O207" s="53" t="e">
        <f>Fixtures!#REF!</f>
        <v>#REF!</v>
      </c>
      <c r="P207" s="57" t="e">
        <f>VLOOKUP($O207,PercentFHGoalStats!$A$3:$AE$998,5,FALSE)</f>
        <v>#REF!</v>
      </c>
      <c r="Q207" s="57" t="e">
        <f>VLOOKUP($O207,PercentFHGoalStats!$A$3:$AE$998,7,FALSE)</f>
        <v>#REF!</v>
      </c>
      <c r="R207" s="57" t="e">
        <f>VLOOKUP($O207,PercentFHGoalStats!$A$3:$AE$998,8,FALSE)</f>
        <v>#REF!</v>
      </c>
      <c r="S207" s="57" t="e">
        <f>VLOOKUP($O207,PercentFHGoalStats!$A$3:$AE$998,10,FALSE)</f>
        <v>#REF!</v>
      </c>
      <c r="T207" s="57" t="e">
        <f>VLOOKUP($O207,PercentFHGoalStats!$A$3:$AE$998,11,FALSE)</f>
        <v>#REF!</v>
      </c>
      <c r="U207" s="57" t="e">
        <f>VLOOKUP($O207,PercentFHGoalStats!$A$3:$AE$998,13,FALSE)</f>
        <v>#REF!</v>
      </c>
      <c r="V207" s="57" t="e">
        <f>VLOOKUP($O207,PercentFHGoalStats!$A$3:$AE$998,14,FALSE)</f>
        <v>#REF!</v>
      </c>
      <c r="W207" s="57" t="e">
        <f>VLOOKUP($O207,PercentFHGoalStats!$A$3:$AE$998,16,FALSE)</f>
        <v>#REF!</v>
      </c>
      <c r="X207" s="57" t="e">
        <f>VLOOKUP($O207,PercentFHGoalStats!$A$3:$AE$998,17,FALSE)</f>
        <v>#REF!</v>
      </c>
      <c r="Y207" s="57" t="e">
        <f>VLOOKUP($O207,PercentFHGoalStats!$A$3:$AE$998,19,FALSE)</f>
        <v>#REF!</v>
      </c>
      <c r="Z207" s="57" t="e">
        <f>VLOOKUP($O207,PercentFHGoalStats!$A$3:$AE$998,20,FALSE)</f>
        <v>#REF!</v>
      </c>
      <c r="AA207" s="57" t="e">
        <f>VLOOKUP($O207,PercentFHGoalStats!$A$3:$AE$998,22,FALSE)</f>
        <v>#REF!</v>
      </c>
    </row>
    <row r="208" spans="1:27" hidden="1" x14ac:dyDescent="0.3">
      <c r="A208" s="57" t="e">
        <f>VLOOKUP($M208,PercentFHGoalStats!$A$3:$AE$998,5,FALSE)</f>
        <v>#REF!</v>
      </c>
      <c r="B208" s="57" t="e">
        <f>VLOOKUP($M208,PercentFHGoalStats!$A$3:$AE$998,6,FALSE)</f>
        <v>#REF!</v>
      </c>
      <c r="C208" s="57" t="e">
        <f>VLOOKUP($M208,PercentFHGoalStats!$A$3:$AE$998,8,FALSE)</f>
        <v>#REF!</v>
      </c>
      <c r="D208" s="57" t="e">
        <f>VLOOKUP($M208,PercentFHGoalStats!$A$3:$AE$998,9,FALSE)</f>
        <v>#REF!</v>
      </c>
      <c r="E208" s="57" t="e">
        <f>VLOOKUP($M208,PercentFHGoalStats!$A$3:$AE$998,11,FALSE)</f>
        <v>#REF!</v>
      </c>
      <c r="F208" s="57" t="e">
        <f>VLOOKUP($M208,PercentFHGoalStats!$A$3:$AE$998,12,FALSE)</f>
        <v>#REF!</v>
      </c>
      <c r="G208" s="57" t="e">
        <f>VLOOKUP($M208,PercentFHGoalStats!$A$3:$AE$998,14,FALSE)</f>
        <v>#REF!</v>
      </c>
      <c r="H208" s="57" t="e">
        <f>VLOOKUP($M208,PercentFHGoalStats!$A$3:$AE$998,15,FALSE)</f>
        <v>#REF!</v>
      </c>
      <c r="I208" s="57" t="e">
        <f>VLOOKUP($M208,PercentFHGoalStats!$A$3:$AE$998,17,FALSE)</f>
        <v>#REF!</v>
      </c>
      <c r="J208" s="57" t="e">
        <f>VLOOKUP($M208,PercentFHGoalStats!$A$3:$AE$998,18,FALSE)</f>
        <v>#REF!</v>
      </c>
      <c r="K208" s="57" t="e">
        <f>VLOOKUP($M208,PercentFHGoalStats!$A$3:$AE$998,20,FALSE)</f>
        <v>#REF!</v>
      </c>
      <c r="L208" s="57" t="e">
        <f>VLOOKUP($M208,PercentFHGoalStats!$A$3:$AE$998,21,FALSE)</f>
        <v>#REF!</v>
      </c>
      <c r="M208" s="53" t="e">
        <f>Fixtures!#REF!</f>
        <v>#REF!</v>
      </c>
      <c r="N208" s="54" t="e">
        <f>Fixtures!#REF!</f>
        <v>#REF!</v>
      </c>
      <c r="O208" s="53" t="e">
        <f>Fixtures!#REF!</f>
        <v>#REF!</v>
      </c>
      <c r="P208" s="57" t="e">
        <f>VLOOKUP($O208,PercentFHGoalStats!$A$3:$AE$998,5,FALSE)</f>
        <v>#REF!</v>
      </c>
      <c r="Q208" s="57" t="e">
        <f>VLOOKUP($O208,PercentFHGoalStats!$A$3:$AE$998,7,FALSE)</f>
        <v>#REF!</v>
      </c>
      <c r="R208" s="57" t="e">
        <f>VLOOKUP($O208,PercentFHGoalStats!$A$3:$AE$998,8,FALSE)</f>
        <v>#REF!</v>
      </c>
      <c r="S208" s="57" t="e">
        <f>VLOOKUP($O208,PercentFHGoalStats!$A$3:$AE$998,10,FALSE)</f>
        <v>#REF!</v>
      </c>
      <c r="T208" s="57" t="e">
        <f>VLOOKUP($O208,PercentFHGoalStats!$A$3:$AE$998,11,FALSE)</f>
        <v>#REF!</v>
      </c>
      <c r="U208" s="57" t="e">
        <f>VLOOKUP($O208,PercentFHGoalStats!$A$3:$AE$998,13,FALSE)</f>
        <v>#REF!</v>
      </c>
      <c r="V208" s="57" t="e">
        <f>VLOOKUP($O208,PercentFHGoalStats!$A$3:$AE$998,14,FALSE)</f>
        <v>#REF!</v>
      </c>
      <c r="W208" s="57" t="e">
        <f>VLOOKUP($O208,PercentFHGoalStats!$A$3:$AE$998,16,FALSE)</f>
        <v>#REF!</v>
      </c>
      <c r="X208" s="57" t="e">
        <f>VLOOKUP($O208,PercentFHGoalStats!$A$3:$AE$998,17,FALSE)</f>
        <v>#REF!</v>
      </c>
      <c r="Y208" s="57" t="e">
        <f>VLOOKUP($O208,PercentFHGoalStats!$A$3:$AE$998,19,FALSE)</f>
        <v>#REF!</v>
      </c>
      <c r="Z208" s="57" t="e">
        <f>VLOOKUP($O208,PercentFHGoalStats!$A$3:$AE$998,20,FALSE)</f>
        <v>#REF!</v>
      </c>
      <c r="AA208" s="57" t="e">
        <f>VLOOKUP($O208,PercentFHGoalStats!$A$3:$AE$998,22,FALSE)</f>
        <v>#REF!</v>
      </c>
    </row>
    <row r="209" spans="1:27" hidden="1" x14ac:dyDescent="0.3">
      <c r="A209" s="57" t="e">
        <f>VLOOKUP($M209,PercentFHGoalStats!$A$3:$AE$998,5,FALSE)</f>
        <v>#REF!</v>
      </c>
      <c r="B209" s="57" t="e">
        <f>VLOOKUP($M209,PercentFHGoalStats!$A$3:$AE$998,6,FALSE)</f>
        <v>#REF!</v>
      </c>
      <c r="C209" s="57" t="e">
        <f>VLOOKUP($M209,PercentFHGoalStats!$A$3:$AE$998,8,FALSE)</f>
        <v>#REF!</v>
      </c>
      <c r="D209" s="57" t="e">
        <f>VLOOKUP($M209,PercentFHGoalStats!$A$3:$AE$998,9,FALSE)</f>
        <v>#REF!</v>
      </c>
      <c r="E209" s="57" t="e">
        <f>VLOOKUP($M209,PercentFHGoalStats!$A$3:$AE$998,11,FALSE)</f>
        <v>#REF!</v>
      </c>
      <c r="F209" s="57" t="e">
        <f>VLOOKUP($M209,PercentFHGoalStats!$A$3:$AE$998,12,FALSE)</f>
        <v>#REF!</v>
      </c>
      <c r="G209" s="57" t="e">
        <f>VLOOKUP($M209,PercentFHGoalStats!$A$3:$AE$998,14,FALSE)</f>
        <v>#REF!</v>
      </c>
      <c r="H209" s="57" t="e">
        <f>VLOOKUP($M209,PercentFHGoalStats!$A$3:$AE$998,15,FALSE)</f>
        <v>#REF!</v>
      </c>
      <c r="I209" s="57" t="e">
        <f>VLOOKUP($M209,PercentFHGoalStats!$A$3:$AE$998,17,FALSE)</f>
        <v>#REF!</v>
      </c>
      <c r="J209" s="57" t="e">
        <f>VLOOKUP($M209,PercentFHGoalStats!$A$3:$AE$998,18,FALSE)</f>
        <v>#REF!</v>
      </c>
      <c r="K209" s="57" t="e">
        <f>VLOOKUP($M209,PercentFHGoalStats!$A$3:$AE$998,20,FALSE)</f>
        <v>#REF!</v>
      </c>
      <c r="L209" s="57" t="e">
        <f>VLOOKUP($M209,PercentFHGoalStats!$A$3:$AE$998,21,FALSE)</f>
        <v>#REF!</v>
      </c>
      <c r="M209" s="53" t="e">
        <f>Fixtures!#REF!</f>
        <v>#REF!</v>
      </c>
      <c r="N209" s="54" t="e">
        <f>Fixtures!#REF!</f>
        <v>#REF!</v>
      </c>
      <c r="O209" s="53" t="e">
        <f>Fixtures!#REF!</f>
        <v>#REF!</v>
      </c>
      <c r="P209" s="57" t="e">
        <f>VLOOKUP($O209,PercentFHGoalStats!$A$3:$AE$998,5,FALSE)</f>
        <v>#REF!</v>
      </c>
      <c r="Q209" s="57" t="e">
        <f>VLOOKUP($O209,PercentFHGoalStats!$A$3:$AE$998,7,FALSE)</f>
        <v>#REF!</v>
      </c>
      <c r="R209" s="57" t="e">
        <f>VLOOKUP($O209,PercentFHGoalStats!$A$3:$AE$998,8,FALSE)</f>
        <v>#REF!</v>
      </c>
      <c r="S209" s="57" t="e">
        <f>VLOOKUP($O209,PercentFHGoalStats!$A$3:$AE$998,10,FALSE)</f>
        <v>#REF!</v>
      </c>
      <c r="T209" s="57" t="e">
        <f>VLOOKUP($O209,PercentFHGoalStats!$A$3:$AE$998,11,FALSE)</f>
        <v>#REF!</v>
      </c>
      <c r="U209" s="57" t="e">
        <f>VLOOKUP($O209,PercentFHGoalStats!$A$3:$AE$998,13,FALSE)</f>
        <v>#REF!</v>
      </c>
      <c r="V209" s="57" t="e">
        <f>VLOOKUP($O209,PercentFHGoalStats!$A$3:$AE$998,14,FALSE)</f>
        <v>#REF!</v>
      </c>
      <c r="W209" s="57" t="e">
        <f>VLOOKUP($O209,PercentFHGoalStats!$A$3:$AE$998,16,FALSE)</f>
        <v>#REF!</v>
      </c>
      <c r="X209" s="57" t="e">
        <f>VLOOKUP($O209,PercentFHGoalStats!$A$3:$AE$998,17,FALSE)</f>
        <v>#REF!</v>
      </c>
      <c r="Y209" s="57" t="e">
        <f>VLOOKUP($O209,PercentFHGoalStats!$A$3:$AE$998,19,FALSE)</f>
        <v>#REF!</v>
      </c>
      <c r="Z209" s="57" t="e">
        <f>VLOOKUP($O209,PercentFHGoalStats!$A$3:$AE$998,20,FALSE)</f>
        <v>#REF!</v>
      </c>
      <c r="AA209" s="57" t="e">
        <f>VLOOKUP($O209,PercentFHGoalStats!$A$3:$AE$998,22,FALSE)</f>
        <v>#REF!</v>
      </c>
    </row>
    <row r="210" spans="1:27" hidden="1" x14ac:dyDescent="0.3">
      <c r="A210" s="57" t="e">
        <f>VLOOKUP($M210,PercentFHGoalStats!$A$3:$AE$998,5,FALSE)</f>
        <v>#REF!</v>
      </c>
      <c r="B210" s="57" t="e">
        <f>VLOOKUP($M210,PercentFHGoalStats!$A$3:$AE$998,6,FALSE)</f>
        <v>#REF!</v>
      </c>
      <c r="C210" s="57" t="e">
        <f>VLOOKUP($M210,PercentFHGoalStats!$A$3:$AE$998,8,FALSE)</f>
        <v>#REF!</v>
      </c>
      <c r="D210" s="57" t="e">
        <f>VLOOKUP($M210,PercentFHGoalStats!$A$3:$AE$998,9,FALSE)</f>
        <v>#REF!</v>
      </c>
      <c r="E210" s="57" t="e">
        <f>VLOOKUP($M210,PercentFHGoalStats!$A$3:$AE$998,11,FALSE)</f>
        <v>#REF!</v>
      </c>
      <c r="F210" s="57" t="e">
        <f>VLOOKUP($M210,PercentFHGoalStats!$A$3:$AE$998,12,FALSE)</f>
        <v>#REF!</v>
      </c>
      <c r="G210" s="57" t="e">
        <f>VLOOKUP($M210,PercentFHGoalStats!$A$3:$AE$998,14,FALSE)</f>
        <v>#REF!</v>
      </c>
      <c r="H210" s="57" t="e">
        <f>VLOOKUP($M210,PercentFHGoalStats!$A$3:$AE$998,15,FALSE)</f>
        <v>#REF!</v>
      </c>
      <c r="I210" s="57" t="e">
        <f>VLOOKUP($M210,PercentFHGoalStats!$A$3:$AE$998,17,FALSE)</f>
        <v>#REF!</v>
      </c>
      <c r="J210" s="57" t="e">
        <f>VLOOKUP($M210,PercentFHGoalStats!$A$3:$AE$998,18,FALSE)</f>
        <v>#REF!</v>
      </c>
      <c r="K210" s="57" t="e">
        <f>VLOOKUP($M210,PercentFHGoalStats!$A$3:$AE$998,20,FALSE)</f>
        <v>#REF!</v>
      </c>
      <c r="L210" s="57" t="e">
        <f>VLOOKUP($M210,PercentFHGoalStats!$A$3:$AE$998,21,FALSE)</f>
        <v>#REF!</v>
      </c>
      <c r="M210" s="53" t="e">
        <f>Fixtures!#REF!</f>
        <v>#REF!</v>
      </c>
      <c r="N210" s="54" t="e">
        <f>Fixtures!#REF!</f>
        <v>#REF!</v>
      </c>
      <c r="O210" s="53" t="e">
        <f>Fixtures!#REF!</f>
        <v>#REF!</v>
      </c>
      <c r="P210" s="57" t="e">
        <f>VLOOKUP($O210,PercentFHGoalStats!$A$3:$AE$998,5,FALSE)</f>
        <v>#REF!</v>
      </c>
      <c r="Q210" s="57" t="e">
        <f>VLOOKUP($O210,PercentFHGoalStats!$A$3:$AE$998,7,FALSE)</f>
        <v>#REF!</v>
      </c>
      <c r="R210" s="57" t="e">
        <f>VLOOKUP($O210,PercentFHGoalStats!$A$3:$AE$998,8,FALSE)</f>
        <v>#REF!</v>
      </c>
      <c r="S210" s="57" t="e">
        <f>VLOOKUP($O210,PercentFHGoalStats!$A$3:$AE$998,10,FALSE)</f>
        <v>#REF!</v>
      </c>
      <c r="T210" s="57" t="e">
        <f>VLOOKUP($O210,PercentFHGoalStats!$A$3:$AE$998,11,FALSE)</f>
        <v>#REF!</v>
      </c>
      <c r="U210" s="57" t="e">
        <f>VLOOKUP($O210,PercentFHGoalStats!$A$3:$AE$998,13,FALSE)</f>
        <v>#REF!</v>
      </c>
      <c r="V210" s="57" t="e">
        <f>VLOOKUP($O210,PercentFHGoalStats!$A$3:$AE$998,14,FALSE)</f>
        <v>#REF!</v>
      </c>
      <c r="W210" s="57" t="e">
        <f>VLOOKUP($O210,PercentFHGoalStats!$A$3:$AE$998,16,FALSE)</f>
        <v>#REF!</v>
      </c>
      <c r="X210" s="57" t="e">
        <f>VLOOKUP($O210,PercentFHGoalStats!$A$3:$AE$998,17,FALSE)</f>
        <v>#REF!</v>
      </c>
      <c r="Y210" s="57" t="e">
        <f>VLOOKUP($O210,PercentFHGoalStats!$A$3:$AE$998,19,FALSE)</f>
        <v>#REF!</v>
      </c>
      <c r="Z210" s="57" t="e">
        <f>VLOOKUP($O210,PercentFHGoalStats!$A$3:$AE$998,20,FALSE)</f>
        <v>#REF!</v>
      </c>
      <c r="AA210" s="57" t="e">
        <f>VLOOKUP($O210,PercentFHGoalStats!$A$3:$AE$998,22,FALSE)</f>
        <v>#REF!</v>
      </c>
    </row>
    <row r="211" spans="1:27" hidden="1" x14ac:dyDescent="0.3">
      <c r="A211" s="57" t="e">
        <f>VLOOKUP($M211,PercentFHGoalStats!$A$3:$AE$998,5,FALSE)</f>
        <v>#REF!</v>
      </c>
      <c r="B211" s="57" t="e">
        <f>VLOOKUP($M211,PercentFHGoalStats!$A$3:$AE$998,6,FALSE)</f>
        <v>#REF!</v>
      </c>
      <c r="C211" s="57" t="e">
        <f>VLOOKUP($M211,PercentFHGoalStats!$A$3:$AE$998,8,FALSE)</f>
        <v>#REF!</v>
      </c>
      <c r="D211" s="57" t="e">
        <f>VLOOKUP($M211,PercentFHGoalStats!$A$3:$AE$998,9,FALSE)</f>
        <v>#REF!</v>
      </c>
      <c r="E211" s="57" t="e">
        <f>VLOOKUP($M211,PercentFHGoalStats!$A$3:$AE$998,11,FALSE)</f>
        <v>#REF!</v>
      </c>
      <c r="F211" s="57" t="e">
        <f>VLOOKUP($M211,PercentFHGoalStats!$A$3:$AE$998,12,FALSE)</f>
        <v>#REF!</v>
      </c>
      <c r="G211" s="57" t="e">
        <f>VLOOKUP($M211,PercentFHGoalStats!$A$3:$AE$998,14,FALSE)</f>
        <v>#REF!</v>
      </c>
      <c r="H211" s="57" t="e">
        <f>VLOOKUP($M211,PercentFHGoalStats!$A$3:$AE$998,15,FALSE)</f>
        <v>#REF!</v>
      </c>
      <c r="I211" s="57" t="e">
        <f>VLOOKUP($M211,PercentFHGoalStats!$A$3:$AE$998,17,FALSE)</f>
        <v>#REF!</v>
      </c>
      <c r="J211" s="57" t="e">
        <f>VLOOKUP($M211,PercentFHGoalStats!$A$3:$AE$998,18,FALSE)</f>
        <v>#REF!</v>
      </c>
      <c r="K211" s="57" t="e">
        <f>VLOOKUP($M211,PercentFHGoalStats!$A$3:$AE$998,20,FALSE)</f>
        <v>#REF!</v>
      </c>
      <c r="L211" s="57" t="e">
        <f>VLOOKUP($M211,PercentFHGoalStats!$A$3:$AE$998,21,FALSE)</f>
        <v>#REF!</v>
      </c>
      <c r="M211" s="53" t="e">
        <f>Fixtures!#REF!</f>
        <v>#REF!</v>
      </c>
      <c r="N211" s="54" t="e">
        <f>Fixtures!#REF!</f>
        <v>#REF!</v>
      </c>
      <c r="O211" s="53" t="e">
        <f>Fixtures!#REF!</f>
        <v>#REF!</v>
      </c>
      <c r="P211" s="57" t="e">
        <f>VLOOKUP($O211,PercentFHGoalStats!$A$3:$AE$998,5,FALSE)</f>
        <v>#REF!</v>
      </c>
      <c r="Q211" s="57" t="e">
        <f>VLOOKUP($O211,PercentFHGoalStats!$A$3:$AE$998,7,FALSE)</f>
        <v>#REF!</v>
      </c>
      <c r="R211" s="57" t="e">
        <f>VLOOKUP($O211,PercentFHGoalStats!$A$3:$AE$998,8,FALSE)</f>
        <v>#REF!</v>
      </c>
      <c r="S211" s="57" t="e">
        <f>VLOOKUP($O211,PercentFHGoalStats!$A$3:$AE$998,10,FALSE)</f>
        <v>#REF!</v>
      </c>
      <c r="T211" s="57" t="e">
        <f>VLOOKUP($O211,PercentFHGoalStats!$A$3:$AE$998,11,FALSE)</f>
        <v>#REF!</v>
      </c>
      <c r="U211" s="57" t="e">
        <f>VLOOKUP($O211,PercentFHGoalStats!$A$3:$AE$998,13,FALSE)</f>
        <v>#REF!</v>
      </c>
      <c r="V211" s="57" t="e">
        <f>VLOOKUP($O211,PercentFHGoalStats!$A$3:$AE$998,14,FALSE)</f>
        <v>#REF!</v>
      </c>
      <c r="W211" s="57" t="e">
        <f>VLOOKUP($O211,PercentFHGoalStats!$A$3:$AE$998,16,FALSE)</f>
        <v>#REF!</v>
      </c>
      <c r="X211" s="57" t="e">
        <f>VLOOKUP($O211,PercentFHGoalStats!$A$3:$AE$998,17,FALSE)</f>
        <v>#REF!</v>
      </c>
      <c r="Y211" s="57" t="e">
        <f>VLOOKUP($O211,PercentFHGoalStats!$A$3:$AE$998,19,FALSE)</f>
        <v>#REF!</v>
      </c>
      <c r="Z211" s="57" t="e">
        <f>VLOOKUP($O211,PercentFHGoalStats!$A$3:$AE$998,20,FALSE)</f>
        <v>#REF!</v>
      </c>
      <c r="AA211" s="57" t="e">
        <f>VLOOKUP($O211,PercentFHGoalStats!$A$3:$AE$998,22,FALSE)</f>
        <v>#REF!</v>
      </c>
    </row>
    <row r="212" spans="1:27" hidden="1" x14ac:dyDescent="0.3">
      <c r="A212" s="57" t="e">
        <f>VLOOKUP($M212,PercentFHGoalStats!$A$3:$AE$998,5,FALSE)</f>
        <v>#REF!</v>
      </c>
      <c r="B212" s="57" t="e">
        <f>VLOOKUP($M212,PercentFHGoalStats!$A$3:$AE$998,6,FALSE)</f>
        <v>#REF!</v>
      </c>
      <c r="C212" s="57" t="e">
        <f>VLOOKUP($M212,PercentFHGoalStats!$A$3:$AE$998,8,FALSE)</f>
        <v>#REF!</v>
      </c>
      <c r="D212" s="57" t="e">
        <f>VLOOKUP($M212,PercentFHGoalStats!$A$3:$AE$998,9,FALSE)</f>
        <v>#REF!</v>
      </c>
      <c r="E212" s="57" t="e">
        <f>VLOOKUP($M212,PercentFHGoalStats!$A$3:$AE$998,11,FALSE)</f>
        <v>#REF!</v>
      </c>
      <c r="F212" s="57" t="e">
        <f>VLOOKUP($M212,PercentFHGoalStats!$A$3:$AE$998,12,FALSE)</f>
        <v>#REF!</v>
      </c>
      <c r="G212" s="57" t="e">
        <f>VLOOKUP($M212,PercentFHGoalStats!$A$3:$AE$998,14,FALSE)</f>
        <v>#REF!</v>
      </c>
      <c r="H212" s="57" t="e">
        <f>VLOOKUP($M212,PercentFHGoalStats!$A$3:$AE$998,15,FALSE)</f>
        <v>#REF!</v>
      </c>
      <c r="I212" s="57" t="e">
        <f>VLOOKUP($M212,PercentFHGoalStats!$A$3:$AE$998,17,FALSE)</f>
        <v>#REF!</v>
      </c>
      <c r="J212" s="57" t="e">
        <f>VLOOKUP($M212,PercentFHGoalStats!$A$3:$AE$998,18,FALSE)</f>
        <v>#REF!</v>
      </c>
      <c r="K212" s="57" t="e">
        <f>VLOOKUP($M212,PercentFHGoalStats!$A$3:$AE$998,20,FALSE)</f>
        <v>#REF!</v>
      </c>
      <c r="L212" s="57" t="e">
        <f>VLOOKUP($M212,PercentFHGoalStats!$A$3:$AE$998,21,FALSE)</f>
        <v>#REF!</v>
      </c>
      <c r="M212" s="53" t="e">
        <f>Fixtures!#REF!</f>
        <v>#REF!</v>
      </c>
      <c r="N212" s="54" t="e">
        <f>Fixtures!#REF!</f>
        <v>#REF!</v>
      </c>
      <c r="O212" s="53" t="e">
        <f>Fixtures!#REF!</f>
        <v>#REF!</v>
      </c>
      <c r="P212" s="57" t="e">
        <f>VLOOKUP($O212,PercentFHGoalStats!$A$3:$AE$998,5,FALSE)</f>
        <v>#REF!</v>
      </c>
      <c r="Q212" s="57" t="e">
        <f>VLOOKUP($O212,PercentFHGoalStats!$A$3:$AE$998,7,FALSE)</f>
        <v>#REF!</v>
      </c>
      <c r="R212" s="57" t="e">
        <f>VLOOKUP($O212,PercentFHGoalStats!$A$3:$AE$998,8,FALSE)</f>
        <v>#REF!</v>
      </c>
      <c r="S212" s="57" t="e">
        <f>VLOOKUP($O212,PercentFHGoalStats!$A$3:$AE$998,10,FALSE)</f>
        <v>#REF!</v>
      </c>
      <c r="T212" s="57" t="e">
        <f>VLOOKUP($O212,PercentFHGoalStats!$A$3:$AE$998,11,FALSE)</f>
        <v>#REF!</v>
      </c>
      <c r="U212" s="57" t="e">
        <f>VLOOKUP($O212,PercentFHGoalStats!$A$3:$AE$998,13,FALSE)</f>
        <v>#REF!</v>
      </c>
      <c r="V212" s="57" t="e">
        <f>VLOOKUP($O212,PercentFHGoalStats!$A$3:$AE$998,14,FALSE)</f>
        <v>#REF!</v>
      </c>
      <c r="W212" s="57" t="e">
        <f>VLOOKUP($O212,PercentFHGoalStats!$A$3:$AE$998,16,FALSE)</f>
        <v>#REF!</v>
      </c>
      <c r="X212" s="57" t="e">
        <f>VLOOKUP($O212,PercentFHGoalStats!$A$3:$AE$998,17,FALSE)</f>
        <v>#REF!</v>
      </c>
      <c r="Y212" s="57" t="e">
        <f>VLOOKUP($O212,PercentFHGoalStats!$A$3:$AE$998,19,FALSE)</f>
        <v>#REF!</v>
      </c>
      <c r="Z212" s="57" t="e">
        <f>VLOOKUP($O212,PercentFHGoalStats!$A$3:$AE$998,20,FALSE)</f>
        <v>#REF!</v>
      </c>
      <c r="AA212" s="57" t="e">
        <f>VLOOKUP($O212,PercentFHGoalStats!$A$3:$AE$998,22,FALSE)</f>
        <v>#REF!</v>
      </c>
    </row>
    <row r="213" spans="1:27" hidden="1" x14ac:dyDescent="0.3">
      <c r="A213" s="57" t="e">
        <f>VLOOKUP($M213,PercentFHGoalStats!$A$3:$AE$998,5,FALSE)</f>
        <v>#REF!</v>
      </c>
      <c r="B213" s="57" t="e">
        <f>VLOOKUP($M213,PercentFHGoalStats!$A$3:$AE$998,6,FALSE)</f>
        <v>#REF!</v>
      </c>
      <c r="C213" s="57" t="e">
        <f>VLOOKUP($M213,PercentFHGoalStats!$A$3:$AE$998,8,FALSE)</f>
        <v>#REF!</v>
      </c>
      <c r="D213" s="57" t="e">
        <f>VLOOKUP($M213,PercentFHGoalStats!$A$3:$AE$998,9,FALSE)</f>
        <v>#REF!</v>
      </c>
      <c r="E213" s="57" t="e">
        <f>VLOOKUP($M213,PercentFHGoalStats!$A$3:$AE$998,11,FALSE)</f>
        <v>#REF!</v>
      </c>
      <c r="F213" s="57" t="e">
        <f>VLOOKUP($M213,PercentFHGoalStats!$A$3:$AE$998,12,FALSE)</f>
        <v>#REF!</v>
      </c>
      <c r="G213" s="57" t="e">
        <f>VLOOKUP($M213,PercentFHGoalStats!$A$3:$AE$998,14,FALSE)</f>
        <v>#REF!</v>
      </c>
      <c r="H213" s="57" t="e">
        <f>VLOOKUP($M213,PercentFHGoalStats!$A$3:$AE$998,15,FALSE)</f>
        <v>#REF!</v>
      </c>
      <c r="I213" s="57" t="e">
        <f>VLOOKUP($M213,PercentFHGoalStats!$A$3:$AE$998,17,FALSE)</f>
        <v>#REF!</v>
      </c>
      <c r="J213" s="57" t="e">
        <f>VLOOKUP($M213,PercentFHGoalStats!$A$3:$AE$998,18,FALSE)</f>
        <v>#REF!</v>
      </c>
      <c r="K213" s="57" t="e">
        <f>VLOOKUP($M213,PercentFHGoalStats!$A$3:$AE$998,20,FALSE)</f>
        <v>#REF!</v>
      </c>
      <c r="L213" s="57" t="e">
        <f>VLOOKUP($M213,PercentFHGoalStats!$A$3:$AE$998,21,FALSE)</f>
        <v>#REF!</v>
      </c>
      <c r="M213" s="53" t="e">
        <f>Fixtures!#REF!</f>
        <v>#REF!</v>
      </c>
      <c r="N213" s="54" t="e">
        <f>Fixtures!#REF!</f>
        <v>#REF!</v>
      </c>
      <c r="O213" s="53" t="e">
        <f>Fixtures!#REF!</f>
        <v>#REF!</v>
      </c>
      <c r="P213" s="57" t="e">
        <f>VLOOKUP($O213,PercentFHGoalStats!$A$3:$AE$998,5,FALSE)</f>
        <v>#REF!</v>
      </c>
      <c r="Q213" s="57" t="e">
        <f>VLOOKUP($O213,PercentFHGoalStats!$A$3:$AE$998,7,FALSE)</f>
        <v>#REF!</v>
      </c>
      <c r="R213" s="57" t="e">
        <f>VLOOKUP($O213,PercentFHGoalStats!$A$3:$AE$998,8,FALSE)</f>
        <v>#REF!</v>
      </c>
      <c r="S213" s="57" t="e">
        <f>VLOOKUP($O213,PercentFHGoalStats!$A$3:$AE$998,10,FALSE)</f>
        <v>#REF!</v>
      </c>
      <c r="T213" s="57" t="e">
        <f>VLOOKUP($O213,PercentFHGoalStats!$A$3:$AE$998,11,FALSE)</f>
        <v>#REF!</v>
      </c>
      <c r="U213" s="57" t="e">
        <f>VLOOKUP($O213,PercentFHGoalStats!$A$3:$AE$998,13,FALSE)</f>
        <v>#REF!</v>
      </c>
      <c r="V213" s="57" t="e">
        <f>VLOOKUP($O213,PercentFHGoalStats!$A$3:$AE$998,14,FALSE)</f>
        <v>#REF!</v>
      </c>
      <c r="W213" s="57" t="e">
        <f>VLOOKUP($O213,PercentFHGoalStats!$A$3:$AE$998,16,FALSE)</f>
        <v>#REF!</v>
      </c>
      <c r="X213" s="57" t="e">
        <f>VLOOKUP($O213,PercentFHGoalStats!$A$3:$AE$998,17,FALSE)</f>
        <v>#REF!</v>
      </c>
      <c r="Y213" s="57" t="e">
        <f>VLOOKUP($O213,PercentFHGoalStats!$A$3:$AE$998,19,FALSE)</f>
        <v>#REF!</v>
      </c>
      <c r="Z213" s="57" t="e">
        <f>VLOOKUP($O213,PercentFHGoalStats!$A$3:$AE$998,20,FALSE)</f>
        <v>#REF!</v>
      </c>
      <c r="AA213" s="57" t="e">
        <f>VLOOKUP($O213,PercentFHGoalStats!$A$3:$AE$998,22,FALSE)</f>
        <v>#REF!</v>
      </c>
    </row>
    <row r="214" spans="1:27" hidden="1" x14ac:dyDescent="0.3">
      <c r="A214" s="57" t="e">
        <f>VLOOKUP($M214,PercentFHGoalStats!$A$3:$AE$998,5,FALSE)</f>
        <v>#REF!</v>
      </c>
      <c r="B214" s="57" t="e">
        <f>VLOOKUP($M214,PercentFHGoalStats!$A$3:$AE$998,6,FALSE)</f>
        <v>#REF!</v>
      </c>
      <c r="C214" s="57" t="e">
        <f>VLOOKUP($M214,PercentFHGoalStats!$A$3:$AE$998,8,FALSE)</f>
        <v>#REF!</v>
      </c>
      <c r="D214" s="57" t="e">
        <f>VLOOKUP($M214,PercentFHGoalStats!$A$3:$AE$998,9,FALSE)</f>
        <v>#REF!</v>
      </c>
      <c r="E214" s="57" t="e">
        <f>VLOOKUP($M214,PercentFHGoalStats!$A$3:$AE$998,11,FALSE)</f>
        <v>#REF!</v>
      </c>
      <c r="F214" s="57" t="e">
        <f>VLOOKUP($M214,PercentFHGoalStats!$A$3:$AE$998,12,FALSE)</f>
        <v>#REF!</v>
      </c>
      <c r="G214" s="57" t="e">
        <f>VLOOKUP($M214,PercentFHGoalStats!$A$3:$AE$998,14,FALSE)</f>
        <v>#REF!</v>
      </c>
      <c r="H214" s="57" t="e">
        <f>VLOOKUP($M214,PercentFHGoalStats!$A$3:$AE$998,15,FALSE)</f>
        <v>#REF!</v>
      </c>
      <c r="I214" s="57" t="e">
        <f>VLOOKUP($M214,PercentFHGoalStats!$A$3:$AE$998,17,FALSE)</f>
        <v>#REF!</v>
      </c>
      <c r="J214" s="57" t="e">
        <f>VLOOKUP($M214,PercentFHGoalStats!$A$3:$AE$998,18,FALSE)</f>
        <v>#REF!</v>
      </c>
      <c r="K214" s="57" t="e">
        <f>VLOOKUP($M214,PercentFHGoalStats!$A$3:$AE$998,20,FALSE)</f>
        <v>#REF!</v>
      </c>
      <c r="L214" s="57" t="e">
        <f>VLOOKUP($M214,PercentFHGoalStats!$A$3:$AE$998,21,FALSE)</f>
        <v>#REF!</v>
      </c>
      <c r="M214" s="53" t="e">
        <f>Fixtures!#REF!</f>
        <v>#REF!</v>
      </c>
      <c r="N214" s="54" t="e">
        <f>Fixtures!#REF!</f>
        <v>#REF!</v>
      </c>
      <c r="O214" s="53" t="e">
        <f>Fixtures!#REF!</f>
        <v>#REF!</v>
      </c>
      <c r="P214" s="57" t="e">
        <f>VLOOKUP($O214,PercentFHGoalStats!$A$3:$AE$998,5,FALSE)</f>
        <v>#REF!</v>
      </c>
      <c r="Q214" s="57" t="e">
        <f>VLOOKUP($O214,PercentFHGoalStats!$A$3:$AE$998,7,FALSE)</f>
        <v>#REF!</v>
      </c>
      <c r="R214" s="57" t="e">
        <f>VLOOKUP($O214,PercentFHGoalStats!$A$3:$AE$998,8,FALSE)</f>
        <v>#REF!</v>
      </c>
      <c r="S214" s="57" t="e">
        <f>VLOOKUP($O214,PercentFHGoalStats!$A$3:$AE$998,10,FALSE)</f>
        <v>#REF!</v>
      </c>
      <c r="T214" s="57" t="e">
        <f>VLOOKUP($O214,PercentFHGoalStats!$A$3:$AE$998,11,FALSE)</f>
        <v>#REF!</v>
      </c>
      <c r="U214" s="57" t="e">
        <f>VLOOKUP($O214,PercentFHGoalStats!$A$3:$AE$998,13,FALSE)</f>
        <v>#REF!</v>
      </c>
      <c r="V214" s="57" t="e">
        <f>VLOOKUP($O214,PercentFHGoalStats!$A$3:$AE$998,14,FALSE)</f>
        <v>#REF!</v>
      </c>
      <c r="W214" s="57" t="e">
        <f>VLOOKUP($O214,PercentFHGoalStats!$A$3:$AE$998,16,FALSE)</f>
        <v>#REF!</v>
      </c>
      <c r="X214" s="57" t="e">
        <f>VLOOKUP($O214,PercentFHGoalStats!$A$3:$AE$998,17,FALSE)</f>
        <v>#REF!</v>
      </c>
      <c r="Y214" s="57" t="e">
        <f>VLOOKUP($O214,PercentFHGoalStats!$A$3:$AE$998,19,FALSE)</f>
        <v>#REF!</v>
      </c>
      <c r="Z214" s="57" t="e">
        <f>VLOOKUP($O214,PercentFHGoalStats!$A$3:$AE$998,20,FALSE)</f>
        <v>#REF!</v>
      </c>
      <c r="AA214" s="57" t="e">
        <f>VLOOKUP($O214,PercentFHGoalStats!$A$3:$AE$998,22,FALSE)</f>
        <v>#REF!</v>
      </c>
    </row>
    <row r="215" spans="1:27" hidden="1" x14ac:dyDescent="0.3">
      <c r="A215" s="57" t="e">
        <f>VLOOKUP($M215,PercentFHGoalStats!$A$3:$AE$998,5,FALSE)</f>
        <v>#REF!</v>
      </c>
      <c r="B215" s="57" t="e">
        <f>VLOOKUP($M215,PercentFHGoalStats!$A$3:$AE$998,6,FALSE)</f>
        <v>#REF!</v>
      </c>
      <c r="C215" s="57" t="e">
        <f>VLOOKUP($M215,PercentFHGoalStats!$A$3:$AE$998,8,FALSE)</f>
        <v>#REF!</v>
      </c>
      <c r="D215" s="57" t="e">
        <f>VLOOKUP($M215,PercentFHGoalStats!$A$3:$AE$998,9,FALSE)</f>
        <v>#REF!</v>
      </c>
      <c r="E215" s="57" t="e">
        <f>VLOOKUP($M215,PercentFHGoalStats!$A$3:$AE$998,11,FALSE)</f>
        <v>#REF!</v>
      </c>
      <c r="F215" s="57" t="e">
        <f>VLOOKUP($M215,PercentFHGoalStats!$A$3:$AE$998,12,FALSE)</f>
        <v>#REF!</v>
      </c>
      <c r="G215" s="57" t="e">
        <f>VLOOKUP($M215,PercentFHGoalStats!$A$3:$AE$998,14,FALSE)</f>
        <v>#REF!</v>
      </c>
      <c r="H215" s="57" t="e">
        <f>VLOOKUP($M215,PercentFHGoalStats!$A$3:$AE$998,15,FALSE)</f>
        <v>#REF!</v>
      </c>
      <c r="I215" s="57" t="e">
        <f>VLOOKUP($M215,PercentFHGoalStats!$A$3:$AE$998,17,FALSE)</f>
        <v>#REF!</v>
      </c>
      <c r="J215" s="57" t="e">
        <f>VLOOKUP($M215,PercentFHGoalStats!$A$3:$AE$998,18,FALSE)</f>
        <v>#REF!</v>
      </c>
      <c r="K215" s="57" t="e">
        <f>VLOOKUP($M215,PercentFHGoalStats!$A$3:$AE$998,20,FALSE)</f>
        <v>#REF!</v>
      </c>
      <c r="L215" s="57" t="e">
        <f>VLOOKUP($M215,PercentFHGoalStats!$A$3:$AE$998,21,FALSE)</f>
        <v>#REF!</v>
      </c>
      <c r="M215" s="53" t="e">
        <f>Fixtures!#REF!</f>
        <v>#REF!</v>
      </c>
      <c r="N215" s="54" t="e">
        <f>Fixtures!#REF!</f>
        <v>#REF!</v>
      </c>
      <c r="O215" s="53" t="e">
        <f>Fixtures!#REF!</f>
        <v>#REF!</v>
      </c>
      <c r="P215" s="57" t="e">
        <f>VLOOKUP($O215,PercentFHGoalStats!$A$3:$AE$998,5,FALSE)</f>
        <v>#REF!</v>
      </c>
      <c r="Q215" s="57" t="e">
        <f>VLOOKUP($O215,PercentFHGoalStats!$A$3:$AE$998,7,FALSE)</f>
        <v>#REF!</v>
      </c>
      <c r="R215" s="57" t="e">
        <f>VLOOKUP($O215,PercentFHGoalStats!$A$3:$AE$998,8,FALSE)</f>
        <v>#REF!</v>
      </c>
      <c r="S215" s="57" t="e">
        <f>VLOOKUP($O215,PercentFHGoalStats!$A$3:$AE$998,10,FALSE)</f>
        <v>#REF!</v>
      </c>
      <c r="T215" s="57" t="e">
        <f>VLOOKUP($O215,PercentFHGoalStats!$A$3:$AE$998,11,FALSE)</f>
        <v>#REF!</v>
      </c>
      <c r="U215" s="57" t="e">
        <f>VLOOKUP($O215,PercentFHGoalStats!$A$3:$AE$998,13,FALSE)</f>
        <v>#REF!</v>
      </c>
      <c r="V215" s="57" t="e">
        <f>VLOOKUP($O215,PercentFHGoalStats!$A$3:$AE$998,14,FALSE)</f>
        <v>#REF!</v>
      </c>
      <c r="W215" s="57" t="e">
        <f>VLOOKUP($O215,PercentFHGoalStats!$A$3:$AE$998,16,FALSE)</f>
        <v>#REF!</v>
      </c>
      <c r="X215" s="57" t="e">
        <f>VLOOKUP($O215,PercentFHGoalStats!$A$3:$AE$998,17,FALSE)</f>
        <v>#REF!</v>
      </c>
      <c r="Y215" s="57" t="e">
        <f>VLOOKUP($O215,PercentFHGoalStats!$A$3:$AE$998,19,FALSE)</f>
        <v>#REF!</v>
      </c>
      <c r="Z215" s="57" t="e">
        <f>VLOOKUP($O215,PercentFHGoalStats!$A$3:$AE$998,20,FALSE)</f>
        <v>#REF!</v>
      </c>
      <c r="AA215" s="57" t="e">
        <f>VLOOKUP($O215,PercentFHGoalStats!$A$3:$AE$998,22,FALSE)</f>
        <v>#REF!</v>
      </c>
    </row>
    <row r="216" spans="1:27" hidden="1" x14ac:dyDescent="0.3">
      <c r="A216" s="57" t="e">
        <f>VLOOKUP($M216,PercentFHGoalStats!$A$3:$AE$998,5,FALSE)</f>
        <v>#REF!</v>
      </c>
      <c r="B216" s="57" t="e">
        <f>VLOOKUP($M216,PercentFHGoalStats!$A$3:$AE$998,6,FALSE)</f>
        <v>#REF!</v>
      </c>
      <c r="C216" s="57" t="e">
        <f>VLOOKUP($M216,PercentFHGoalStats!$A$3:$AE$998,8,FALSE)</f>
        <v>#REF!</v>
      </c>
      <c r="D216" s="57" t="e">
        <f>VLOOKUP($M216,PercentFHGoalStats!$A$3:$AE$998,9,FALSE)</f>
        <v>#REF!</v>
      </c>
      <c r="E216" s="57" t="e">
        <f>VLOOKUP($M216,PercentFHGoalStats!$A$3:$AE$998,11,FALSE)</f>
        <v>#REF!</v>
      </c>
      <c r="F216" s="57" t="e">
        <f>VLOOKUP($M216,PercentFHGoalStats!$A$3:$AE$998,12,FALSE)</f>
        <v>#REF!</v>
      </c>
      <c r="G216" s="57" t="e">
        <f>VLOOKUP($M216,PercentFHGoalStats!$A$3:$AE$998,14,FALSE)</f>
        <v>#REF!</v>
      </c>
      <c r="H216" s="57" t="e">
        <f>VLOOKUP($M216,PercentFHGoalStats!$A$3:$AE$998,15,FALSE)</f>
        <v>#REF!</v>
      </c>
      <c r="I216" s="57" t="e">
        <f>VLOOKUP($M216,PercentFHGoalStats!$A$3:$AE$998,17,FALSE)</f>
        <v>#REF!</v>
      </c>
      <c r="J216" s="57" t="e">
        <f>VLOOKUP($M216,PercentFHGoalStats!$A$3:$AE$998,18,FALSE)</f>
        <v>#REF!</v>
      </c>
      <c r="K216" s="57" t="e">
        <f>VLOOKUP($M216,PercentFHGoalStats!$A$3:$AE$998,20,FALSE)</f>
        <v>#REF!</v>
      </c>
      <c r="L216" s="57" t="e">
        <f>VLOOKUP($M216,PercentFHGoalStats!$A$3:$AE$998,21,FALSE)</f>
        <v>#REF!</v>
      </c>
      <c r="M216" s="53" t="e">
        <f>Fixtures!#REF!</f>
        <v>#REF!</v>
      </c>
      <c r="N216" s="54" t="e">
        <f>Fixtures!#REF!</f>
        <v>#REF!</v>
      </c>
      <c r="O216" s="53" t="e">
        <f>Fixtures!#REF!</f>
        <v>#REF!</v>
      </c>
      <c r="P216" s="57" t="e">
        <f>VLOOKUP($O216,PercentFHGoalStats!$A$3:$AE$998,5,FALSE)</f>
        <v>#REF!</v>
      </c>
      <c r="Q216" s="57" t="e">
        <f>VLOOKUP($O216,PercentFHGoalStats!$A$3:$AE$998,7,FALSE)</f>
        <v>#REF!</v>
      </c>
      <c r="R216" s="57" t="e">
        <f>VLOOKUP($O216,PercentFHGoalStats!$A$3:$AE$998,8,FALSE)</f>
        <v>#REF!</v>
      </c>
      <c r="S216" s="57" t="e">
        <f>VLOOKUP($O216,PercentFHGoalStats!$A$3:$AE$998,10,FALSE)</f>
        <v>#REF!</v>
      </c>
      <c r="T216" s="57" t="e">
        <f>VLOOKUP($O216,PercentFHGoalStats!$A$3:$AE$998,11,FALSE)</f>
        <v>#REF!</v>
      </c>
      <c r="U216" s="57" t="e">
        <f>VLOOKUP($O216,PercentFHGoalStats!$A$3:$AE$998,13,FALSE)</f>
        <v>#REF!</v>
      </c>
      <c r="V216" s="57" t="e">
        <f>VLOOKUP($O216,PercentFHGoalStats!$A$3:$AE$998,14,FALSE)</f>
        <v>#REF!</v>
      </c>
      <c r="W216" s="57" t="e">
        <f>VLOOKUP($O216,PercentFHGoalStats!$A$3:$AE$998,16,FALSE)</f>
        <v>#REF!</v>
      </c>
      <c r="X216" s="57" t="e">
        <f>VLOOKUP($O216,PercentFHGoalStats!$A$3:$AE$998,17,FALSE)</f>
        <v>#REF!</v>
      </c>
      <c r="Y216" s="57" t="e">
        <f>VLOOKUP($O216,PercentFHGoalStats!$A$3:$AE$998,19,FALSE)</f>
        <v>#REF!</v>
      </c>
      <c r="Z216" s="57" t="e">
        <f>VLOOKUP($O216,PercentFHGoalStats!$A$3:$AE$998,20,FALSE)</f>
        <v>#REF!</v>
      </c>
      <c r="AA216" s="57" t="e">
        <f>VLOOKUP($O216,PercentFHGoalStats!$A$3:$AE$998,22,FALSE)</f>
        <v>#REF!</v>
      </c>
    </row>
  </sheetData>
  <autoFilter ref="N1:N216" xr:uid="{D7D84BE0-3867-4C56-86F7-0368DC1BF376}">
    <filterColumn colId="0">
      <filters>
        <dateGroupItem year="2019" month="1" day="15" dateTimeGrouping="day"/>
      </filters>
    </filterColumn>
  </autoFilter>
  <conditionalFormatting sqref="P1:AA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AA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L216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AA216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CC5FE-4944-4808-9F87-6D9986C3301E}">
  <dimension ref="A1:AF380"/>
  <sheetViews>
    <sheetView topLeftCell="A366" workbookViewId="0">
      <selection activeCell="A66" sqref="A66:AM66"/>
    </sheetView>
  </sheetViews>
  <sheetFormatPr defaultRowHeight="14.4" x14ac:dyDescent="0.3"/>
  <cols>
    <col min="1" max="1" width="23.88671875" style="4" bestFit="1" customWidth="1"/>
    <col min="2" max="2" width="5.88671875" style="9" bestFit="1" customWidth="1"/>
    <col min="3" max="3" width="5.44140625" style="4" bestFit="1" customWidth="1"/>
    <col min="4" max="4" width="5.21875" style="4" bestFit="1" customWidth="1"/>
    <col min="5" max="5" width="7.33203125" style="9" bestFit="1" customWidth="1"/>
    <col min="6" max="7" width="8" style="4" bestFit="1" customWidth="1"/>
    <col min="8" max="8" width="7.33203125" style="9" bestFit="1" customWidth="1"/>
    <col min="9" max="9" width="7.33203125" style="4" bestFit="1" customWidth="1"/>
    <col min="10" max="10" width="8" style="4" bestFit="1" customWidth="1"/>
    <col min="11" max="11" width="7.33203125" style="9" bestFit="1" customWidth="1"/>
    <col min="12" max="12" width="8" style="4" bestFit="1" customWidth="1"/>
    <col min="13" max="13" width="7.33203125" style="4" bestFit="1" customWidth="1"/>
    <col min="14" max="14" width="7.33203125" style="9" bestFit="1" customWidth="1"/>
    <col min="15" max="15" width="7" style="4" bestFit="1" customWidth="1"/>
    <col min="16" max="16" width="7.33203125" style="4" bestFit="1" customWidth="1"/>
    <col min="17" max="17" width="7.33203125" style="9" bestFit="1" customWidth="1"/>
    <col min="18" max="18" width="7.33203125" style="4" bestFit="1" customWidth="1"/>
    <col min="19" max="19" width="8" style="4" bestFit="1" customWidth="1"/>
    <col min="20" max="20" width="7" style="9" bestFit="1" customWidth="1"/>
    <col min="21" max="22" width="7.33203125" style="4" bestFit="1" customWidth="1"/>
    <col min="23" max="23" width="8.88671875" style="9"/>
    <col min="24" max="16384" width="8.88671875" style="4"/>
  </cols>
  <sheetData>
    <row r="1" spans="1:32" s="2" customFormat="1" ht="15.6" thickTop="1" thickBot="1" x14ac:dyDescent="0.35">
      <c r="A1" s="64" t="s">
        <v>23</v>
      </c>
      <c r="B1" s="63" t="s">
        <v>27</v>
      </c>
      <c r="C1" s="63"/>
      <c r="D1" s="63"/>
      <c r="E1" s="63" t="s">
        <v>52</v>
      </c>
      <c r="F1" s="63"/>
      <c r="G1" s="63"/>
      <c r="H1" s="63" t="s">
        <v>53</v>
      </c>
      <c r="I1" s="63"/>
      <c r="J1" s="63"/>
      <c r="K1" s="63" t="s">
        <v>54</v>
      </c>
      <c r="L1" s="63"/>
      <c r="M1" s="63"/>
      <c r="N1" s="63" t="s">
        <v>55</v>
      </c>
      <c r="O1" s="63"/>
      <c r="P1" s="63"/>
      <c r="Q1" s="63" t="s">
        <v>56</v>
      </c>
      <c r="R1" s="63"/>
      <c r="S1" s="63"/>
      <c r="T1" s="63" t="s">
        <v>57</v>
      </c>
      <c r="U1" s="63"/>
      <c r="V1" s="63"/>
      <c r="W1" s="13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4"/>
      <c r="B2" s="17" t="s">
        <v>24</v>
      </c>
      <c r="C2" s="18" t="s">
        <v>29</v>
      </c>
      <c r="D2" s="19" t="s">
        <v>28</v>
      </c>
      <c r="E2" s="20" t="s">
        <v>28</v>
      </c>
      <c r="F2" s="21" t="s">
        <v>24</v>
      </c>
      <c r="G2" s="18" t="s">
        <v>29</v>
      </c>
      <c r="H2" s="20" t="s">
        <v>28</v>
      </c>
      <c r="I2" s="21" t="s">
        <v>24</v>
      </c>
      <c r="J2" s="18" t="s">
        <v>29</v>
      </c>
      <c r="K2" s="20" t="s">
        <v>28</v>
      </c>
      <c r="L2" s="21" t="s">
        <v>24</v>
      </c>
      <c r="M2" s="18" t="s">
        <v>29</v>
      </c>
      <c r="N2" s="20" t="s">
        <v>28</v>
      </c>
      <c r="O2" s="21" t="s">
        <v>24</v>
      </c>
      <c r="P2" s="18" t="s">
        <v>29</v>
      </c>
      <c r="Q2" s="20" t="s">
        <v>28</v>
      </c>
      <c r="R2" s="21" t="s">
        <v>24</v>
      </c>
      <c r="S2" s="18" t="s">
        <v>29</v>
      </c>
      <c r="T2" s="20" t="s">
        <v>28</v>
      </c>
      <c r="U2" s="21" t="s">
        <v>24</v>
      </c>
      <c r="V2" s="18" t="s">
        <v>29</v>
      </c>
      <c r="W2" s="23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s="4" t="s">
        <v>5</v>
      </c>
      <c r="B3" s="9">
        <f>COUNTIF(Sta!A:A,A3)</f>
        <v>0</v>
      </c>
      <c r="C3" s="4">
        <f>COUNTIF(Sta!B:B,A3)</f>
        <v>0</v>
      </c>
      <c r="D3" s="4">
        <f>B3+C3</f>
        <v>0</v>
      </c>
      <c r="E3" s="12" t="e">
        <f>(COUNTIFS(Sta!$A:$A,$A3,Sta!$Q:$Q,"&gt;0.5") +COUNTIFS(Sta!$B:$B,$A3,Sta!$Q:$Q,"&gt;0.5"))/$D3</f>
        <v>#DIV/0!</v>
      </c>
      <c r="F3" s="7" t="e">
        <f>COUNTIFS(Sta!$A:$A,$A3,Sta!$Q:$Q,"&gt;0.5")/$B3</f>
        <v>#DIV/0!</v>
      </c>
      <c r="G3" s="7" t="e">
        <f>COUNTIFS(Sta!$B:$B,$A3,Sta!$Q:$Q,"&gt;0.5")/$C3</f>
        <v>#DIV/0!</v>
      </c>
      <c r="H3" s="12" t="e">
        <f>(COUNTIFS(Sta!$A:$A,$A3,Sta!$Q:$Q,"&gt;1.5") +COUNTIFS(Sta!$B:$B,$A3,Sta!$Q:$Q,"&gt;1.5"))/$D3</f>
        <v>#DIV/0!</v>
      </c>
      <c r="I3" s="7" t="e">
        <f>COUNTIFS(Sta!$A:$A,$A3,Sta!$Q:$Q,"&gt;1.5")/$B3</f>
        <v>#DIV/0!</v>
      </c>
      <c r="J3" s="7" t="e">
        <f>COUNTIFS(Sta!$B:$B,$A3,Sta!$Q:$Q,"&gt;1.5")/$C3</f>
        <v>#DIV/0!</v>
      </c>
      <c r="K3" s="12" t="e">
        <f>(COUNTIFS(Sta!$A:$A,$A3,Sta!$M:$M,"&gt;0.5") +COUNTIFS(Sta!$B:$B,$A3,Sta!$O:$O,"&gt;0.5"))/$D3</f>
        <v>#DIV/0!</v>
      </c>
      <c r="L3" s="7" t="e">
        <f>COUNTIFS(Sta!$A:$A,$A3,Sta!$M:$M,"&gt;0.5")/$B3</f>
        <v>#DIV/0!</v>
      </c>
      <c r="M3" s="7" t="e">
        <f>COUNTIFS(Sta!$B:$B,$A3,Sta!$O:$O,"&gt;0.5")/$C3</f>
        <v>#DIV/0!</v>
      </c>
      <c r="N3" s="12" t="e">
        <f>(COUNTIFS(Sta!$A:$A,$A3,Sta!$M:$M,"&gt;1.5") +COUNTIFS(Sta!$B:$B,$A3,Sta!$O:$O,"&gt;1.5"))/$D3</f>
        <v>#DIV/0!</v>
      </c>
      <c r="O3" s="7" t="e">
        <f>COUNTIFS(Sta!$A:$A,$A3,Sta!$M:$M,"&gt;1.5")/$B3</f>
        <v>#DIV/0!</v>
      </c>
      <c r="P3" s="7" t="e">
        <f>COUNTIFS(Sta!$B:$B,$A3,Sta!$O:$O,"&gt;1.5")/$C3</f>
        <v>#DIV/0!</v>
      </c>
      <c r="Q3" s="12" t="e">
        <f>(COUNTIFS(Sta!$A:$A,$A3,Sta!$N:$N,"&gt;0.5") +COUNTIFS(Sta!$B:$B,$A3,Sta!$P:$P,"&gt;0.5"))/$D3</f>
        <v>#DIV/0!</v>
      </c>
      <c r="R3" s="7" t="e">
        <f>COUNTIFS(Sta!$A:$A,$A3,Sta!$N:$N,"&gt;0.5")/$B3</f>
        <v>#DIV/0!</v>
      </c>
      <c r="S3" s="7" t="e">
        <f>COUNTIFS(Sta!$B:$B,$A3,Sta!$P:$P,"&gt;0.5")/$C3</f>
        <v>#DIV/0!</v>
      </c>
      <c r="T3" s="12" t="e">
        <f>(COUNTIFS(Sta!$A:$A,$A3,Sta!$N:$N,"&gt;1.5") +COUNTIFS(Sta!$B:$B,$A3,Sta!$P:$P,"&gt;1.5"))/$D3</f>
        <v>#DIV/0!</v>
      </c>
      <c r="U3" s="7" t="e">
        <f>COUNTIFS(Sta!$A:$A,$A3,Sta!$N:$N,"&gt;1.5")/$B3</f>
        <v>#DIV/0!</v>
      </c>
      <c r="V3" s="7" t="e">
        <f>COUNTIFS(Sta!$B:$B,$A3,Sta!$P:$P,"&gt;1.5")/$C3</f>
        <v>#DIV/0!</v>
      </c>
    </row>
    <row r="4" spans="1:32" x14ac:dyDescent="0.3">
      <c r="A4" s="4" t="s">
        <v>3</v>
      </c>
      <c r="B4" s="9">
        <f>COUNTIF(Sta!A:A,A4)</f>
        <v>0</v>
      </c>
      <c r="C4" s="4">
        <f>COUNTIF(Sta!B:B,A4)</f>
        <v>0</v>
      </c>
      <c r="D4" s="4">
        <f t="shared" ref="D4:D22" si="0">B4+C4</f>
        <v>0</v>
      </c>
      <c r="E4" s="12" t="e">
        <f>(COUNTIFS(Sta!$A:$A,$A4,Sta!$Q:$Q,"&gt;0.5") +COUNTIFS(Sta!$B:$B,$A4,Sta!$Q:$Q,"&gt;0.5"))/$D4</f>
        <v>#DIV/0!</v>
      </c>
      <c r="F4" s="7" t="e">
        <f>COUNTIFS(Sta!$A:$A,$A4,Sta!$Q:$Q,"&gt;0.5")/$B4</f>
        <v>#DIV/0!</v>
      </c>
      <c r="G4" s="7" t="e">
        <f>COUNTIFS(Sta!$B:$B,$A4,Sta!$Q:$Q,"&gt;0.5")/$C4</f>
        <v>#DIV/0!</v>
      </c>
      <c r="H4" s="12" t="e">
        <f>(COUNTIFS(Sta!$A:$A,$A4,Sta!$Q:$Q,"&gt;1.5") +COUNTIFS(Sta!$B:$B,$A4,Sta!$Q:$Q,"&gt;1.5"))/$D4</f>
        <v>#DIV/0!</v>
      </c>
      <c r="I4" s="7" t="e">
        <f>COUNTIFS(Sta!$A:$A,$A4,Sta!$Q:$Q,"&gt;1.5")/$B4</f>
        <v>#DIV/0!</v>
      </c>
      <c r="J4" s="7" t="e">
        <f>COUNTIFS(Sta!$B:$B,$A4,Sta!$Q:$Q,"&gt;1.5")/$C4</f>
        <v>#DIV/0!</v>
      </c>
      <c r="K4" s="12" t="e">
        <f>(COUNTIFS(Sta!$A:$A,$A4,Sta!$M:$M,"&gt;0.5") +COUNTIFS(Sta!$B:$B,$A4,Sta!$O:$O,"&gt;0.5"))/$D4</f>
        <v>#DIV/0!</v>
      </c>
      <c r="L4" s="7" t="e">
        <f>COUNTIFS(Sta!$A:$A,$A4,Sta!$M:$M,"&gt;0.5")/$B4</f>
        <v>#DIV/0!</v>
      </c>
      <c r="M4" s="7" t="e">
        <f>COUNTIFS(Sta!$B:$B,$A4,Sta!$O:$O,"&gt;0.5")/$C4</f>
        <v>#DIV/0!</v>
      </c>
      <c r="N4" s="12" t="e">
        <f>(COUNTIFS(Sta!$A:$A,$A4,Sta!$M:$M,"&gt;1.5") +COUNTIFS(Sta!$B:$B,$A4,Sta!$O:$O,"&gt;1.5"))/$D4</f>
        <v>#DIV/0!</v>
      </c>
      <c r="O4" s="7" t="e">
        <f>COUNTIFS(Sta!$A:$A,$A4,Sta!$M:$M,"&gt;1.5")/$B4</f>
        <v>#DIV/0!</v>
      </c>
      <c r="P4" s="7" t="e">
        <f>COUNTIFS(Sta!$B:$B,$A4,Sta!$O:$O,"&gt;1.5")/$C4</f>
        <v>#DIV/0!</v>
      </c>
      <c r="Q4" s="12" t="e">
        <f>(COUNTIFS(Sta!$A:$A,$A4,Sta!$N:$N,"&gt;0.5") +COUNTIFS(Sta!$B:$B,$A4,Sta!$P:$P,"&gt;0.5"))/$D4</f>
        <v>#DIV/0!</v>
      </c>
      <c r="R4" s="7" t="e">
        <f>COUNTIFS(Sta!$A:$A,$A4,Sta!$N:$N,"&gt;0.5")/$B4</f>
        <v>#DIV/0!</v>
      </c>
      <c r="S4" s="7" t="e">
        <f>COUNTIFS(Sta!$B:$B,$A4,Sta!$P:$P,"&gt;0.5")/$C4</f>
        <v>#DIV/0!</v>
      </c>
      <c r="T4" s="12" t="e">
        <f>(COUNTIFS(Sta!$A:$A,$A4,Sta!$N:$N,"&gt;1.5") +COUNTIFS(Sta!$B:$B,$A4,Sta!$P:$P,"&gt;1.5"))/$D4</f>
        <v>#DIV/0!</v>
      </c>
      <c r="U4" s="7" t="e">
        <f>COUNTIFS(Sta!$A:$A,$A4,Sta!$N:$N,"&gt;1.5")/$B4</f>
        <v>#DIV/0!</v>
      </c>
      <c r="V4" s="7" t="e">
        <f>COUNTIFS(Sta!$B:$B,$A4,Sta!$P:$P,"&gt;1.5")/$C4</f>
        <v>#DIV/0!</v>
      </c>
    </row>
    <row r="5" spans="1:32" x14ac:dyDescent="0.3">
      <c r="A5" s="4" t="s">
        <v>20</v>
      </c>
      <c r="B5" s="9">
        <f>COUNTIF(Sta!A:A,A5)</f>
        <v>0</v>
      </c>
      <c r="C5" s="4">
        <f>COUNTIF(Sta!B:B,A5)</f>
        <v>0</v>
      </c>
      <c r="D5" s="4">
        <f t="shared" si="0"/>
        <v>0</v>
      </c>
      <c r="E5" s="12" t="e">
        <f>(COUNTIFS(Sta!$A:$A,$A5,Sta!$Q:$Q,"&gt;0.5") +COUNTIFS(Sta!$B:$B,$A5,Sta!$Q:$Q,"&gt;0.5"))/$D5</f>
        <v>#DIV/0!</v>
      </c>
      <c r="F5" s="7" t="e">
        <f>COUNTIFS(Sta!$A:$A,$A5,Sta!$Q:$Q,"&gt;0.5")/$B5</f>
        <v>#DIV/0!</v>
      </c>
      <c r="G5" s="7" t="e">
        <f>COUNTIFS(Sta!$B:$B,$A5,Sta!$Q:$Q,"&gt;0.5")/$C5</f>
        <v>#DIV/0!</v>
      </c>
      <c r="H5" s="12" t="e">
        <f>(COUNTIFS(Sta!$A:$A,$A5,Sta!$Q:$Q,"&gt;1.5") +COUNTIFS(Sta!$B:$B,$A5,Sta!$Q:$Q,"&gt;1.5"))/$D5</f>
        <v>#DIV/0!</v>
      </c>
      <c r="I5" s="7" t="e">
        <f>COUNTIFS(Sta!$A:$A,$A5,Sta!$Q:$Q,"&gt;1.5")/$B5</f>
        <v>#DIV/0!</v>
      </c>
      <c r="J5" s="7" t="e">
        <f>COUNTIFS(Sta!$B:$B,$A5,Sta!$Q:$Q,"&gt;1.5")/$C5</f>
        <v>#DIV/0!</v>
      </c>
      <c r="K5" s="12" t="e">
        <f>(COUNTIFS(Sta!$A:$A,$A5,Sta!$M:$M,"&gt;0.5") +COUNTIFS(Sta!$B:$B,$A5,Sta!$O:$O,"&gt;0.5"))/$D5</f>
        <v>#DIV/0!</v>
      </c>
      <c r="L5" s="7" t="e">
        <f>COUNTIFS(Sta!$A:$A,$A5,Sta!$M:$M,"&gt;0.5")/$B5</f>
        <v>#DIV/0!</v>
      </c>
      <c r="M5" s="7" t="e">
        <f>COUNTIFS(Sta!$B:$B,$A5,Sta!$O:$O,"&gt;0.5")/$C5</f>
        <v>#DIV/0!</v>
      </c>
      <c r="N5" s="12" t="e">
        <f>(COUNTIFS(Sta!$A:$A,$A5,Sta!$M:$M,"&gt;1.5") +COUNTIFS(Sta!$B:$B,$A5,Sta!$O:$O,"&gt;1.5"))/$D5</f>
        <v>#DIV/0!</v>
      </c>
      <c r="O5" s="7" t="e">
        <f>COUNTIFS(Sta!$A:$A,$A5,Sta!$M:$M,"&gt;1.5")/$B5</f>
        <v>#DIV/0!</v>
      </c>
      <c r="P5" s="7" t="e">
        <f>COUNTIFS(Sta!$B:$B,$A5,Sta!$O:$O,"&gt;1.5")/$C5</f>
        <v>#DIV/0!</v>
      </c>
      <c r="Q5" s="12" t="e">
        <f>(COUNTIFS(Sta!$A:$A,$A5,Sta!$N:$N,"&gt;0.5") +COUNTIFS(Sta!$B:$B,$A5,Sta!$P:$P,"&gt;0.5"))/$D5</f>
        <v>#DIV/0!</v>
      </c>
      <c r="R5" s="7" t="e">
        <f>COUNTIFS(Sta!$A:$A,$A5,Sta!$N:$N,"&gt;0.5")/$B5</f>
        <v>#DIV/0!</v>
      </c>
      <c r="S5" s="7" t="e">
        <f>COUNTIFS(Sta!$B:$B,$A5,Sta!$P:$P,"&gt;0.5")/$C5</f>
        <v>#DIV/0!</v>
      </c>
      <c r="T5" s="12" t="e">
        <f>(COUNTIFS(Sta!$A:$A,$A5,Sta!$N:$N,"&gt;1.5") +COUNTIFS(Sta!$B:$B,$A5,Sta!$P:$P,"&gt;1.5"))/$D5</f>
        <v>#DIV/0!</v>
      </c>
      <c r="U5" s="7" t="e">
        <f>COUNTIFS(Sta!$A:$A,$A5,Sta!$N:$N,"&gt;1.5")/$B5</f>
        <v>#DIV/0!</v>
      </c>
      <c r="V5" s="7" t="e">
        <f>COUNTIFS(Sta!$B:$B,$A5,Sta!$P:$P,"&gt;1.5")/$C5</f>
        <v>#DIV/0!</v>
      </c>
    </row>
    <row r="6" spans="1:32" x14ac:dyDescent="0.3">
      <c r="A6" s="4" t="s">
        <v>18</v>
      </c>
      <c r="B6" s="9">
        <f>COUNTIF(Sta!A:A,A6)</f>
        <v>0</v>
      </c>
      <c r="C6" s="4">
        <f>COUNTIF(Sta!B:B,A6)</f>
        <v>0</v>
      </c>
      <c r="D6" s="4">
        <f t="shared" si="0"/>
        <v>0</v>
      </c>
      <c r="E6" s="12" t="e">
        <f>(COUNTIFS(Sta!$A:$A,$A6,Sta!$Q:$Q,"&gt;0.5") +COUNTIFS(Sta!$B:$B,$A6,Sta!$Q:$Q,"&gt;0.5"))/$D6</f>
        <v>#DIV/0!</v>
      </c>
      <c r="F6" s="7" t="e">
        <f>COUNTIFS(Sta!$A:$A,$A6,Sta!$Q:$Q,"&gt;0.5")/$B6</f>
        <v>#DIV/0!</v>
      </c>
      <c r="G6" s="7" t="e">
        <f>COUNTIFS(Sta!$B:$B,$A6,Sta!$Q:$Q,"&gt;0.5")/$C6</f>
        <v>#DIV/0!</v>
      </c>
      <c r="H6" s="12" t="e">
        <f>(COUNTIFS(Sta!$A:$A,$A6,Sta!$Q:$Q,"&gt;1.5") +COUNTIFS(Sta!$B:$B,$A6,Sta!$Q:$Q,"&gt;1.5"))/$D6</f>
        <v>#DIV/0!</v>
      </c>
      <c r="I6" s="7" t="e">
        <f>COUNTIFS(Sta!$A:$A,$A6,Sta!$Q:$Q,"&gt;1.5")/$B6</f>
        <v>#DIV/0!</v>
      </c>
      <c r="J6" s="7" t="e">
        <f>COUNTIFS(Sta!$B:$B,$A6,Sta!$Q:$Q,"&gt;1.5")/$C6</f>
        <v>#DIV/0!</v>
      </c>
      <c r="K6" s="12" t="e">
        <f>(COUNTIFS(Sta!$A:$A,$A6,Sta!$M:$M,"&gt;0.5") +COUNTIFS(Sta!$B:$B,$A6,Sta!$O:$O,"&gt;0.5"))/$D6</f>
        <v>#DIV/0!</v>
      </c>
      <c r="L6" s="7" t="e">
        <f>COUNTIFS(Sta!$A:$A,$A6,Sta!$M:$M,"&gt;0.5")/$B6</f>
        <v>#DIV/0!</v>
      </c>
      <c r="M6" s="7" t="e">
        <f>COUNTIFS(Sta!$B:$B,$A6,Sta!$O:$O,"&gt;0.5")/$C6</f>
        <v>#DIV/0!</v>
      </c>
      <c r="N6" s="12" t="e">
        <f>(COUNTIFS(Sta!$A:$A,$A6,Sta!$M:$M,"&gt;1.5") +COUNTIFS(Sta!$B:$B,$A6,Sta!$O:$O,"&gt;1.5"))/$D6</f>
        <v>#DIV/0!</v>
      </c>
      <c r="O6" s="7" t="e">
        <f>COUNTIFS(Sta!$A:$A,$A6,Sta!$M:$M,"&gt;1.5")/$B6</f>
        <v>#DIV/0!</v>
      </c>
      <c r="P6" s="7" t="e">
        <f>COUNTIFS(Sta!$B:$B,$A6,Sta!$O:$O,"&gt;1.5")/$C6</f>
        <v>#DIV/0!</v>
      </c>
      <c r="Q6" s="12" t="e">
        <f>(COUNTIFS(Sta!$A:$A,$A6,Sta!$N:$N,"&gt;0.5") +COUNTIFS(Sta!$B:$B,$A6,Sta!$P:$P,"&gt;0.5"))/$D6</f>
        <v>#DIV/0!</v>
      </c>
      <c r="R6" s="7" t="e">
        <f>COUNTIFS(Sta!$A:$A,$A6,Sta!$N:$N,"&gt;0.5")/$B6</f>
        <v>#DIV/0!</v>
      </c>
      <c r="S6" s="7" t="e">
        <f>COUNTIFS(Sta!$B:$B,$A6,Sta!$P:$P,"&gt;0.5")/$C6</f>
        <v>#DIV/0!</v>
      </c>
      <c r="T6" s="12" t="e">
        <f>(COUNTIFS(Sta!$A:$A,$A6,Sta!$N:$N,"&gt;1.5") +COUNTIFS(Sta!$B:$B,$A6,Sta!$P:$P,"&gt;1.5"))/$D6</f>
        <v>#DIV/0!</v>
      </c>
      <c r="U6" s="7" t="e">
        <f>COUNTIFS(Sta!$A:$A,$A6,Sta!$N:$N,"&gt;1.5")/$B6</f>
        <v>#DIV/0!</v>
      </c>
      <c r="V6" s="7" t="e">
        <f>COUNTIFS(Sta!$B:$B,$A6,Sta!$P:$P,"&gt;1.5")/$C6</f>
        <v>#DIV/0!</v>
      </c>
    </row>
    <row r="7" spans="1:32" x14ac:dyDescent="0.3">
      <c r="A7" s="4" t="s">
        <v>4</v>
      </c>
      <c r="B7" s="9">
        <f>COUNTIF(Sta!A:A,A7)</f>
        <v>0</v>
      </c>
      <c r="C7" s="4">
        <f>COUNTIF(Sta!B:B,A7)</f>
        <v>0</v>
      </c>
      <c r="D7" s="4">
        <f t="shared" si="0"/>
        <v>0</v>
      </c>
      <c r="E7" s="12" t="e">
        <f>(COUNTIFS(Sta!$A:$A,$A7,Sta!$Q:$Q,"&gt;0.5") +COUNTIFS(Sta!$B:$B,$A7,Sta!$Q:$Q,"&gt;0.5"))/$D7</f>
        <v>#DIV/0!</v>
      </c>
      <c r="F7" s="7" t="e">
        <f>COUNTIFS(Sta!$A:$A,$A7,Sta!$Q:$Q,"&gt;0.5")/$B7</f>
        <v>#DIV/0!</v>
      </c>
      <c r="G7" s="7" t="e">
        <f>COUNTIFS(Sta!$B:$B,$A7,Sta!$Q:$Q,"&gt;0.5")/$C7</f>
        <v>#DIV/0!</v>
      </c>
      <c r="H7" s="12" t="e">
        <f>(COUNTIFS(Sta!$A:$A,$A7,Sta!$Q:$Q,"&gt;1.5") +COUNTIFS(Sta!$B:$B,$A7,Sta!$Q:$Q,"&gt;1.5"))/$D7</f>
        <v>#DIV/0!</v>
      </c>
      <c r="I7" s="7" t="e">
        <f>COUNTIFS(Sta!$A:$A,$A7,Sta!$Q:$Q,"&gt;1.5")/$B7</f>
        <v>#DIV/0!</v>
      </c>
      <c r="J7" s="7" t="e">
        <f>COUNTIFS(Sta!$B:$B,$A7,Sta!$Q:$Q,"&gt;1.5")/$C7</f>
        <v>#DIV/0!</v>
      </c>
      <c r="K7" s="12" t="e">
        <f>(COUNTIFS(Sta!$A:$A,$A7,Sta!$M:$M,"&gt;0.5") +COUNTIFS(Sta!$B:$B,$A7,Sta!$O:$O,"&gt;0.5"))/$D7</f>
        <v>#DIV/0!</v>
      </c>
      <c r="L7" s="7" t="e">
        <f>COUNTIFS(Sta!$A:$A,$A7,Sta!$M:$M,"&gt;0.5")/$B7</f>
        <v>#DIV/0!</v>
      </c>
      <c r="M7" s="7" t="e">
        <f>COUNTIFS(Sta!$B:$B,$A7,Sta!$O:$O,"&gt;0.5")/$C7</f>
        <v>#DIV/0!</v>
      </c>
      <c r="N7" s="12" t="e">
        <f>(COUNTIFS(Sta!$A:$A,$A7,Sta!$M:$M,"&gt;1.5") +COUNTIFS(Sta!$B:$B,$A7,Sta!$O:$O,"&gt;1.5"))/$D7</f>
        <v>#DIV/0!</v>
      </c>
      <c r="O7" s="7" t="e">
        <f>COUNTIFS(Sta!$A:$A,$A7,Sta!$M:$M,"&gt;1.5")/$B7</f>
        <v>#DIV/0!</v>
      </c>
      <c r="P7" s="7" t="e">
        <f>COUNTIFS(Sta!$B:$B,$A7,Sta!$O:$O,"&gt;1.5")/$C7</f>
        <v>#DIV/0!</v>
      </c>
      <c r="Q7" s="12" t="e">
        <f>(COUNTIFS(Sta!$A:$A,$A7,Sta!$N:$N,"&gt;0.5") +COUNTIFS(Sta!$B:$B,$A7,Sta!$P:$P,"&gt;0.5"))/$D7</f>
        <v>#DIV/0!</v>
      </c>
      <c r="R7" s="7" t="e">
        <f>COUNTIFS(Sta!$A:$A,$A7,Sta!$N:$N,"&gt;0.5")/$B7</f>
        <v>#DIV/0!</v>
      </c>
      <c r="S7" s="7" t="e">
        <f>COUNTIFS(Sta!$B:$B,$A7,Sta!$P:$P,"&gt;0.5")/$C7</f>
        <v>#DIV/0!</v>
      </c>
      <c r="T7" s="12" t="e">
        <f>(COUNTIFS(Sta!$A:$A,$A7,Sta!$N:$N,"&gt;1.5") +COUNTIFS(Sta!$B:$B,$A7,Sta!$P:$P,"&gt;1.5"))/$D7</f>
        <v>#DIV/0!</v>
      </c>
      <c r="U7" s="7" t="e">
        <f>COUNTIFS(Sta!$A:$A,$A7,Sta!$N:$N,"&gt;1.5")/$B7</f>
        <v>#DIV/0!</v>
      </c>
      <c r="V7" s="7" t="e">
        <f>COUNTIFS(Sta!$B:$B,$A7,Sta!$P:$P,"&gt;1.5")/$C7</f>
        <v>#DIV/0!</v>
      </c>
    </row>
    <row r="8" spans="1:32" x14ac:dyDescent="0.3">
      <c r="A8" s="4" t="s">
        <v>10</v>
      </c>
      <c r="B8" s="9">
        <f>COUNTIF(Sta!A:A,A8)</f>
        <v>0</v>
      </c>
      <c r="C8" s="4">
        <f>COUNTIF(Sta!B:B,A8)</f>
        <v>0</v>
      </c>
      <c r="D8" s="4">
        <f t="shared" si="0"/>
        <v>0</v>
      </c>
      <c r="E8" s="12" t="e">
        <f>(COUNTIFS(Sta!$A:$A,$A8,Sta!$Q:$Q,"&gt;0.5") +COUNTIFS(Sta!$B:$B,$A8,Sta!$Q:$Q,"&gt;0.5"))/$D8</f>
        <v>#DIV/0!</v>
      </c>
      <c r="F8" s="7" t="e">
        <f>COUNTIFS(Sta!$A:$A,$A8,Sta!$Q:$Q,"&gt;0.5")/$B8</f>
        <v>#DIV/0!</v>
      </c>
      <c r="G8" s="7" t="e">
        <f>COUNTIFS(Sta!$B:$B,$A8,Sta!$Q:$Q,"&gt;0.5")/$C8</f>
        <v>#DIV/0!</v>
      </c>
      <c r="H8" s="12" t="e">
        <f>(COUNTIFS(Sta!$A:$A,$A8,Sta!$Q:$Q,"&gt;1.5") +COUNTIFS(Sta!$B:$B,$A8,Sta!$Q:$Q,"&gt;1.5"))/$D8</f>
        <v>#DIV/0!</v>
      </c>
      <c r="I8" s="7" t="e">
        <f>COUNTIFS(Sta!$A:$A,$A8,Sta!$Q:$Q,"&gt;1.5")/$B8</f>
        <v>#DIV/0!</v>
      </c>
      <c r="J8" s="7" t="e">
        <f>COUNTIFS(Sta!$B:$B,$A8,Sta!$Q:$Q,"&gt;1.5")/$C8</f>
        <v>#DIV/0!</v>
      </c>
      <c r="K8" s="12" t="e">
        <f>(COUNTIFS(Sta!$A:$A,$A8,Sta!$M:$M,"&gt;0.5") +COUNTIFS(Sta!$B:$B,$A8,Sta!$O:$O,"&gt;0.5"))/$D8</f>
        <v>#DIV/0!</v>
      </c>
      <c r="L8" s="7" t="e">
        <f>COUNTIFS(Sta!$A:$A,$A8,Sta!$M:$M,"&gt;0.5")/$B8</f>
        <v>#DIV/0!</v>
      </c>
      <c r="M8" s="7" t="e">
        <f>COUNTIFS(Sta!$B:$B,$A8,Sta!$O:$O,"&gt;0.5")/$C8</f>
        <v>#DIV/0!</v>
      </c>
      <c r="N8" s="12" t="e">
        <f>(COUNTIFS(Sta!$A:$A,$A8,Sta!$M:$M,"&gt;1.5") +COUNTIFS(Sta!$B:$B,$A8,Sta!$O:$O,"&gt;1.5"))/$D8</f>
        <v>#DIV/0!</v>
      </c>
      <c r="O8" s="7" t="e">
        <f>COUNTIFS(Sta!$A:$A,$A8,Sta!$M:$M,"&gt;1.5")/$B8</f>
        <v>#DIV/0!</v>
      </c>
      <c r="P8" s="7" t="e">
        <f>COUNTIFS(Sta!$B:$B,$A8,Sta!$O:$O,"&gt;1.5")/$C8</f>
        <v>#DIV/0!</v>
      </c>
      <c r="Q8" s="12" t="e">
        <f>(COUNTIFS(Sta!$A:$A,$A8,Sta!$N:$N,"&gt;0.5") +COUNTIFS(Sta!$B:$B,$A8,Sta!$P:$P,"&gt;0.5"))/$D8</f>
        <v>#DIV/0!</v>
      </c>
      <c r="R8" s="7" t="e">
        <f>COUNTIFS(Sta!$A:$A,$A8,Sta!$N:$N,"&gt;0.5")/$B8</f>
        <v>#DIV/0!</v>
      </c>
      <c r="S8" s="7" t="e">
        <f>COUNTIFS(Sta!$B:$B,$A8,Sta!$P:$P,"&gt;0.5")/$C8</f>
        <v>#DIV/0!</v>
      </c>
      <c r="T8" s="12" t="e">
        <f>(COUNTIFS(Sta!$A:$A,$A8,Sta!$N:$N,"&gt;1.5") +COUNTIFS(Sta!$B:$B,$A8,Sta!$P:$P,"&gt;1.5"))/$D8</f>
        <v>#DIV/0!</v>
      </c>
      <c r="U8" s="7" t="e">
        <f>COUNTIFS(Sta!$A:$A,$A8,Sta!$N:$N,"&gt;1.5")/$B8</f>
        <v>#DIV/0!</v>
      </c>
      <c r="V8" s="7" t="e">
        <f>COUNTIFS(Sta!$B:$B,$A8,Sta!$P:$P,"&gt;1.5")/$C8</f>
        <v>#DIV/0!</v>
      </c>
    </row>
    <row r="9" spans="1:32" x14ac:dyDescent="0.3">
      <c r="A9" s="4" t="s">
        <v>8</v>
      </c>
      <c r="B9" s="9">
        <f>COUNTIF(Sta!A:A,A9)</f>
        <v>0</v>
      </c>
      <c r="C9" s="4">
        <f>COUNTIF(Sta!B:B,A9)</f>
        <v>0</v>
      </c>
      <c r="D9" s="4">
        <f t="shared" si="0"/>
        <v>0</v>
      </c>
      <c r="E9" s="12" t="e">
        <f>(COUNTIFS(Sta!$A:$A,$A9,Sta!$Q:$Q,"&gt;0.5") +COUNTIFS(Sta!$B:$B,$A9,Sta!$Q:$Q,"&gt;0.5"))/$D9</f>
        <v>#DIV/0!</v>
      </c>
      <c r="F9" s="7" t="e">
        <f>COUNTIFS(Sta!$A:$A,$A9,Sta!$Q:$Q,"&gt;0.5")/$B9</f>
        <v>#DIV/0!</v>
      </c>
      <c r="G9" s="7" t="e">
        <f>COUNTIFS(Sta!$B:$B,$A9,Sta!$Q:$Q,"&gt;0.5")/$C9</f>
        <v>#DIV/0!</v>
      </c>
      <c r="H9" s="12" t="e">
        <f>(COUNTIFS(Sta!$A:$A,$A9,Sta!$Q:$Q,"&gt;1.5") +COUNTIFS(Sta!$B:$B,$A9,Sta!$Q:$Q,"&gt;1.5"))/$D9</f>
        <v>#DIV/0!</v>
      </c>
      <c r="I9" s="7" t="e">
        <f>COUNTIFS(Sta!$A:$A,$A9,Sta!$Q:$Q,"&gt;1.5")/$B9</f>
        <v>#DIV/0!</v>
      </c>
      <c r="J9" s="7" t="e">
        <f>COUNTIFS(Sta!$B:$B,$A9,Sta!$Q:$Q,"&gt;1.5")/$C9</f>
        <v>#DIV/0!</v>
      </c>
      <c r="K9" s="12" t="e">
        <f>(COUNTIFS(Sta!$A:$A,$A9,Sta!$M:$M,"&gt;0.5") +COUNTIFS(Sta!$B:$B,$A9,Sta!$O:$O,"&gt;0.5"))/$D9</f>
        <v>#DIV/0!</v>
      </c>
      <c r="L9" s="7" t="e">
        <f>COUNTIFS(Sta!$A:$A,$A9,Sta!$M:$M,"&gt;0.5")/$B9</f>
        <v>#DIV/0!</v>
      </c>
      <c r="M9" s="7" t="e">
        <f>COUNTIFS(Sta!$B:$B,$A9,Sta!$O:$O,"&gt;0.5")/$C9</f>
        <v>#DIV/0!</v>
      </c>
      <c r="N9" s="12" t="e">
        <f>(COUNTIFS(Sta!$A:$A,$A9,Sta!$M:$M,"&gt;1.5") +COUNTIFS(Sta!$B:$B,$A9,Sta!$O:$O,"&gt;1.5"))/$D9</f>
        <v>#DIV/0!</v>
      </c>
      <c r="O9" s="7" t="e">
        <f>COUNTIFS(Sta!$A:$A,$A9,Sta!$M:$M,"&gt;1.5")/$B9</f>
        <v>#DIV/0!</v>
      </c>
      <c r="P9" s="7" t="e">
        <f>COUNTIFS(Sta!$B:$B,$A9,Sta!$O:$O,"&gt;1.5")/$C9</f>
        <v>#DIV/0!</v>
      </c>
      <c r="Q9" s="12" t="e">
        <f>(COUNTIFS(Sta!$A:$A,$A9,Sta!$N:$N,"&gt;0.5") +COUNTIFS(Sta!$B:$B,$A9,Sta!$P:$P,"&gt;0.5"))/$D9</f>
        <v>#DIV/0!</v>
      </c>
      <c r="R9" s="7" t="e">
        <f>COUNTIFS(Sta!$A:$A,$A9,Sta!$N:$N,"&gt;0.5")/$B9</f>
        <v>#DIV/0!</v>
      </c>
      <c r="S9" s="7" t="e">
        <f>COUNTIFS(Sta!$B:$B,$A9,Sta!$P:$P,"&gt;0.5")/$C9</f>
        <v>#DIV/0!</v>
      </c>
      <c r="T9" s="12" t="e">
        <f>(COUNTIFS(Sta!$A:$A,$A9,Sta!$N:$N,"&gt;1.5") +COUNTIFS(Sta!$B:$B,$A9,Sta!$P:$P,"&gt;1.5"))/$D9</f>
        <v>#DIV/0!</v>
      </c>
      <c r="U9" s="7" t="e">
        <f>COUNTIFS(Sta!$A:$A,$A9,Sta!$N:$N,"&gt;1.5")/$B9</f>
        <v>#DIV/0!</v>
      </c>
      <c r="V9" s="7" t="e">
        <f>COUNTIFS(Sta!$B:$B,$A9,Sta!$P:$P,"&gt;1.5")/$C9</f>
        <v>#DIV/0!</v>
      </c>
    </row>
    <row r="10" spans="1:32" x14ac:dyDescent="0.3">
      <c r="A10" s="4" t="s">
        <v>22</v>
      </c>
      <c r="B10" s="9">
        <f>COUNTIF(Sta!A:A,A10)</f>
        <v>0</v>
      </c>
      <c r="C10" s="4">
        <f>COUNTIF(Sta!B:B,A10)</f>
        <v>0</v>
      </c>
      <c r="D10" s="4">
        <f t="shared" si="0"/>
        <v>0</v>
      </c>
      <c r="E10" s="12" t="e">
        <f>(COUNTIFS(Sta!$A:$A,$A10,Sta!$Q:$Q,"&gt;0.5") +COUNTIFS(Sta!$B:$B,$A10,Sta!$Q:$Q,"&gt;0.5"))/$D10</f>
        <v>#DIV/0!</v>
      </c>
      <c r="F10" s="7" t="e">
        <f>COUNTIFS(Sta!$A:$A,$A10,Sta!$Q:$Q,"&gt;0.5")/$B10</f>
        <v>#DIV/0!</v>
      </c>
      <c r="G10" s="7" t="e">
        <f>COUNTIFS(Sta!$B:$B,$A10,Sta!$Q:$Q,"&gt;0.5")/$C10</f>
        <v>#DIV/0!</v>
      </c>
      <c r="H10" s="12" t="e">
        <f>(COUNTIFS(Sta!$A:$A,$A10,Sta!$Q:$Q,"&gt;1.5") +COUNTIFS(Sta!$B:$B,$A10,Sta!$Q:$Q,"&gt;1.5"))/$D10</f>
        <v>#DIV/0!</v>
      </c>
      <c r="I10" s="7" t="e">
        <f>COUNTIFS(Sta!$A:$A,$A10,Sta!$Q:$Q,"&gt;1.5")/$B10</f>
        <v>#DIV/0!</v>
      </c>
      <c r="J10" s="7" t="e">
        <f>COUNTIFS(Sta!$B:$B,$A10,Sta!$Q:$Q,"&gt;1.5")/$C10</f>
        <v>#DIV/0!</v>
      </c>
      <c r="K10" s="12" t="e">
        <f>(COUNTIFS(Sta!$A:$A,$A10,Sta!$M:$M,"&gt;0.5") +COUNTIFS(Sta!$B:$B,$A10,Sta!$O:$O,"&gt;0.5"))/$D10</f>
        <v>#DIV/0!</v>
      </c>
      <c r="L10" s="7" t="e">
        <f>COUNTIFS(Sta!$A:$A,$A10,Sta!$M:$M,"&gt;0.5")/$B10</f>
        <v>#DIV/0!</v>
      </c>
      <c r="M10" s="7" t="e">
        <f>COUNTIFS(Sta!$B:$B,$A10,Sta!$O:$O,"&gt;0.5")/$C10</f>
        <v>#DIV/0!</v>
      </c>
      <c r="N10" s="12" t="e">
        <f>(COUNTIFS(Sta!$A:$A,$A10,Sta!$M:$M,"&gt;1.5") +COUNTIFS(Sta!$B:$B,$A10,Sta!$O:$O,"&gt;1.5"))/$D10</f>
        <v>#DIV/0!</v>
      </c>
      <c r="O10" s="7" t="e">
        <f>COUNTIFS(Sta!$A:$A,$A10,Sta!$M:$M,"&gt;1.5")/$B10</f>
        <v>#DIV/0!</v>
      </c>
      <c r="P10" s="7" t="e">
        <f>COUNTIFS(Sta!$B:$B,$A10,Sta!$O:$O,"&gt;1.5")/$C10</f>
        <v>#DIV/0!</v>
      </c>
      <c r="Q10" s="12" t="e">
        <f>(COUNTIFS(Sta!$A:$A,$A10,Sta!$N:$N,"&gt;0.5") +COUNTIFS(Sta!$B:$B,$A10,Sta!$P:$P,"&gt;0.5"))/$D10</f>
        <v>#DIV/0!</v>
      </c>
      <c r="R10" s="7" t="e">
        <f>COUNTIFS(Sta!$A:$A,$A10,Sta!$N:$N,"&gt;0.5")/$B10</f>
        <v>#DIV/0!</v>
      </c>
      <c r="S10" s="7" t="e">
        <f>COUNTIFS(Sta!$B:$B,$A10,Sta!$P:$P,"&gt;0.5")/$C10</f>
        <v>#DIV/0!</v>
      </c>
      <c r="T10" s="12" t="e">
        <f>(COUNTIFS(Sta!$A:$A,$A10,Sta!$N:$N,"&gt;1.5") +COUNTIFS(Sta!$B:$B,$A10,Sta!$P:$P,"&gt;1.5"))/$D10</f>
        <v>#DIV/0!</v>
      </c>
      <c r="U10" s="7" t="e">
        <f>COUNTIFS(Sta!$A:$A,$A10,Sta!$N:$N,"&gt;1.5")/$B10</f>
        <v>#DIV/0!</v>
      </c>
      <c r="V10" s="7" t="e">
        <f>COUNTIFS(Sta!$B:$B,$A10,Sta!$P:$P,"&gt;1.5")/$C10</f>
        <v>#DIV/0!</v>
      </c>
    </row>
    <row r="11" spans="1:32" x14ac:dyDescent="0.3">
      <c r="A11" s="4" t="s">
        <v>7</v>
      </c>
      <c r="B11" s="9">
        <f>COUNTIF(Sta!A:A,A11)</f>
        <v>0</v>
      </c>
      <c r="C11" s="4">
        <f>COUNTIF(Sta!B:B,A11)</f>
        <v>0</v>
      </c>
      <c r="D11" s="4">
        <f t="shared" si="0"/>
        <v>0</v>
      </c>
      <c r="E11" s="12" t="e">
        <f>(COUNTIFS(Sta!$A:$A,$A11,Sta!$Q:$Q,"&gt;0.5") +COUNTIFS(Sta!$B:$B,$A11,Sta!$Q:$Q,"&gt;0.5"))/$D11</f>
        <v>#DIV/0!</v>
      </c>
      <c r="F11" s="7" t="e">
        <f>COUNTIFS(Sta!$A:$A,$A11,Sta!$Q:$Q,"&gt;0.5")/$B11</f>
        <v>#DIV/0!</v>
      </c>
      <c r="G11" s="7" t="e">
        <f>COUNTIFS(Sta!$B:$B,$A11,Sta!$Q:$Q,"&gt;0.5")/$C11</f>
        <v>#DIV/0!</v>
      </c>
      <c r="H11" s="12" t="e">
        <f>(COUNTIFS(Sta!$A:$A,$A11,Sta!$Q:$Q,"&gt;1.5") +COUNTIFS(Sta!$B:$B,$A11,Sta!$Q:$Q,"&gt;1.5"))/$D11</f>
        <v>#DIV/0!</v>
      </c>
      <c r="I11" s="7" t="e">
        <f>COUNTIFS(Sta!$A:$A,$A11,Sta!$Q:$Q,"&gt;1.5")/$B11</f>
        <v>#DIV/0!</v>
      </c>
      <c r="J11" s="7" t="e">
        <f>COUNTIFS(Sta!$B:$B,$A11,Sta!$Q:$Q,"&gt;1.5")/$C11</f>
        <v>#DIV/0!</v>
      </c>
      <c r="K11" s="12" t="e">
        <f>(COUNTIFS(Sta!$A:$A,$A11,Sta!$M:$M,"&gt;0.5") +COUNTIFS(Sta!$B:$B,$A11,Sta!$O:$O,"&gt;0.5"))/$D11</f>
        <v>#DIV/0!</v>
      </c>
      <c r="L11" s="7" t="e">
        <f>COUNTIFS(Sta!$A:$A,$A11,Sta!$M:$M,"&gt;0.5")/$B11</f>
        <v>#DIV/0!</v>
      </c>
      <c r="M11" s="7" t="e">
        <f>COUNTIFS(Sta!$B:$B,$A11,Sta!$O:$O,"&gt;0.5")/$C11</f>
        <v>#DIV/0!</v>
      </c>
      <c r="N11" s="12" t="e">
        <f>(COUNTIFS(Sta!$A:$A,$A11,Sta!$M:$M,"&gt;1.5") +COUNTIFS(Sta!$B:$B,$A11,Sta!$O:$O,"&gt;1.5"))/$D11</f>
        <v>#DIV/0!</v>
      </c>
      <c r="O11" s="7" t="e">
        <f>COUNTIFS(Sta!$A:$A,$A11,Sta!$M:$M,"&gt;1.5")/$B11</f>
        <v>#DIV/0!</v>
      </c>
      <c r="P11" s="7" t="e">
        <f>COUNTIFS(Sta!$B:$B,$A11,Sta!$O:$O,"&gt;1.5")/$C11</f>
        <v>#DIV/0!</v>
      </c>
      <c r="Q11" s="12" t="e">
        <f>(COUNTIFS(Sta!$A:$A,$A11,Sta!$N:$N,"&gt;0.5") +COUNTIFS(Sta!$B:$B,$A11,Sta!$P:$P,"&gt;0.5"))/$D11</f>
        <v>#DIV/0!</v>
      </c>
      <c r="R11" s="7" t="e">
        <f>COUNTIFS(Sta!$A:$A,$A11,Sta!$N:$N,"&gt;0.5")/$B11</f>
        <v>#DIV/0!</v>
      </c>
      <c r="S11" s="7" t="e">
        <f>COUNTIFS(Sta!$B:$B,$A11,Sta!$P:$P,"&gt;0.5")/$C11</f>
        <v>#DIV/0!</v>
      </c>
      <c r="T11" s="12" t="e">
        <f>(COUNTIFS(Sta!$A:$A,$A11,Sta!$N:$N,"&gt;1.5") +COUNTIFS(Sta!$B:$B,$A11,Sta!$P:$P,"&gt;1.5"))/$D11</f>
        <v>#DIV/0!</v>
      </c>
      <c r="U11" s="7" t="e">
        <f>COUNTIFS(Sta!$A:$A,$A11,Sta!$N:$N,"&gt;1.5")/$B11</f>
        <v>#DIV/0!</v>
      </c>
      <c r="V11" s="7" t="e">
        <f>COUNTIFS(Sta!$B:$B,$A11,Sta!$P:$P,"&gt;1.5")/$C11</f>
        <v>#DIV/0!</v>
      </c>
    </row>
    <row r="12" spans="1:32" x14ac:dyDescent="0.3">
      <c r="A12" s="4" t="s">
        <v>9</v>
      </c>
      <c r="B12" s="9">
        <f>COUNTIF(Sta!A:A,A12)</f>
        <v>0</v>
      </c>
      <c r="C12" s="4">
        <f>COUNTIF(Sta!B:B,A12)</f>
        <v>0</v>
      </c>
      <c r="D12" s="4">
        <f t="shared" si="0"/>
        <v>0</v>
      </c>
      <c r="E12" s="12" t="e">
        <f>(COUNTIFS(Sta!$A:$A,$A12,Sta!$Q:$Q,"&gt;0.5") +COUNTIFS(Sta!$B:$B,$A12,Sta!$Q:$Q,"&gt;0.5"))/$D12</f>
        <v>#DIV/0!</v>
      </c>
      <c r="F12" s="7" t="e">
        <f>COUNTIFS(Sta!$A:$A,$A12,Sta!$Q:$Q,"&gt;0.5")/$B12</f>
        <v>#DIV/0!</v>
      </c>
      <c r="G12" s="7" t="e">
        <f>COUNTIFS(Sta!$B:$B,$A12,Sta!$Q:$Q,"&gt;0.5")/$C12</f>
        <v>#DIV/0!</v>
      </c>
      <c r="H12" s="12" t="e">
        <f>(COUNTIFS(Sta!$A:$A,$A12,Sta!$Q:$Q,"&gt;1.5") +COUNTIFS(Sta!$B:$B,$A12,Sta!$Q:$Q,"&gt;1.5"))/$D12</f>
        <v>#DIV/0!</v>
      </c>
      <c r="I12" s="7" t="e">
        <f>COUNTIFS(Sta!$A:$A,$A12,Sta!$Q:$Q,"&gt;1.5")/$B12</f>
        <v>#DIV/0!</v>
      </c>
      <c r="J12" s="7" t="e">
        <f>COUNTIFS(Sta!$B:$B,$A12,Sta!$Q:$Q,"&gt;1.5")/$C12</f>
        <v>#DIV/0!</v>
      </c>
      <c r="K12" s="12" t="e">
        <f>(COUNTIFS(Sta!$A:$A,$A12,Sta!$M:$M,"&gt;0.5") +COUNTIFS(Sta!$B:$B,$A12,Sta!$O:$O,"&gt;0.5"))/$D12</f>
        <v>#DIV/0!</v>
      </c>
      <c r="L12" s="7" t="e">
        <f>COUNTIFS(Sta!$A:$A,$A12,Sta!$M:$M,"&gt;0.5")/$B12</f>
        <v>#DIV/0!</v>
      </c>
      <c r="M12" s="7" t="e">
        <f>COUNTIFS(Sta!$B:$B,$A12,Sta!$O:$O,"&gt;0.5")/$C12</f>
        <v>#DIV/0!</v>
      </c>
      <c r="N12" s="12" t="e">
        <f>(COUNTIFS(Sta!$A:$A,$A12,Sta!$M:$M,"&gt;1.5") +COUNTIFS(Sta!$B:$B,$A12,Sta!$O:$O,"&gt;1.5"))/$D12</f>
        <v>#DIV/0!</v>
      </c>
      <c r="O12" s="7" t="e">
        <f>COUNTIFS(Sta!$A:$A,$A12,Sta!$M:$M,"&gt;1.5")/$B12</f>
        <v>#DIV/0!</v>
      </c>
      <c r="P12" s="7" t="e">
        <f>COUNTIFS(Sta!$B:$B,$A12,Sta!$O:$O,"&gt;1.5")/$C12</f>
        <v>#DIV/0!</v>
      </c>
      <c r="Q12" s="12" t="e">
        <f>(COUNTIFS(Sta!$A:$A,$A12,Sta!$N:$N,"&gt;0.5") +COUNTIFS(Sta!$B:$B,$A12,Sta!$P:$P,"&gt;0.5"))/$D12</f>
        <v>#DIV/0!</v>
      </c>
      <c r="R12" s="7" t="e">
        <f>COUNTIFS(Sta!$A:$A,$A12,Sta!$N:$N,"&gt;0.5")/$B12</f>
        <v>#DIV/0!</v>
      </c>
      <c r="S12" s="7" t="e">
        <f>COUNTIFS(Sta!$B:$B,$A12,Sta!$P:$P,"&gt;0.5")/$C12</f>
        <v>#DIV/0!</v>
      </c>
      <c r="T12" s="12" t="e">
        <f>(COUNTIFS(Sta!$A:$A,$A12,Sta!$N:$N,"&gt;1.5") +COUNTIFS(Sta!$B:$B,$A12,Sta!$P:$P,"&gt;1.5"))/$D12</f>
        <v>#DIV/0!</v>
      </c>
      <c r="U12" s="7" t="e">
        <f>COUNTIFS(Sta!$A:$A,$A12,Sta!$N:$N,"&gt;1.5")/$B12</f>
        <v>#DIV/0!</v>
      </c>
      <c r="V12" s="7" t="e">
        <f>COUNTIFS(Sta!$B:$B,$A12,Sta!$P:$P,"&gt;1.5")/$C12</f>
        <v>#DIV/0!</v>
      </c>
    </row>
    <row r="13" spans="1:32" x14ac:dyDescent="0.3">
      <c r="A13" s="4" t="s">
        <v>14</v>
      </c>
      <c r="B13" s="9">
        <f>COUNTIF(Sta!A:A,A13)</f>
        <v>0</v>
      </c>
      <c r="C13" s="4">
        <f>COUNTIF(Sta!B:B,A13)</f>
        <v>0</v>
      </c>
      <c r="D13" s="4">
        <f t="shared" si="0"/>
        <v>0</v>
      </c>
      <c r="E13" s="12" t="e">
        <f>(COUNTIFS(Sta!$A:$A,$A13,Sta!$Q:$Q,"&gt;0.5") +COUNTIFS(Sta!$B:$B,$A13,Sta!$Q:$Q,"&gt;0.5"))/$D13</f>
        <v>#DIV/0!</v>
      </c>
      <c r="F13" s="7" t="e">
        <f>COUNTIFS(Sta!$A:$A,$A13,Sta!$Q:$Q,"&gt;0.5")/$B13</f>
        <v>#DIV/0!</v>
      </c>
      <c r="G13" s="7" t="e">
        <f>COUNTIFS(Sta!$B:$B,$A13,Sta!$Q:$Q,"&gt;0.5")/$C13</f>
        <v>#DIV/0!</v>
      </c>
      <c r="H13" s="12" t="e">
        <f>(COUNTIFS(Sta!$A:$A,$A13,Sta!$Q:$Q,"&gt;1.5") +COUNTIFS(Sta!$B:$B,$A13,Sta!$Q:$Q,"&gt;1.5"))/$D13</f>
        <v>#DIV/0!</v>
      </c>
      <c r="I13" s="7" t="e">
        <f>COUNTIFS(Sta!$A:$A,$A13,Sta!$Q:$Q,"&gt;1.5")/$B13</f>
        <v>#DIV/0!</v>
      </c>
      <c r="J13" s="7" t="e">
        <f>COUNTIFS(Sta!$B:$B,$A13,Sta!$Q:$Q,"&gt;1.5")/$C13</f>
        <v>#DIV/0!</v>
      </c>
      <c r="K13" s="12" t="e">
        <f>(COUNTIFS(Sta!$A:$A,$A13,Sta!$M:$M,"&gt;0.5") +COUNTIFS(Sta!$B:$B,$A13,Sta!$O:$O,"&gt;0.5"))/$D13</f>
        <v>#DIV/0!</v>
      </c>
      <c r="L13" s="7" t="e">
        <f>COUNTIFS(Sta!$A:$A,$A13,Sta!$M:$M,"&gt;0.5")/$B13</f>
        <v>#DIV/0!</v>
      </c>
      <c r="M13" s="7" t="e">
        <f>COUNTIFS(Sta!$B:$B,$A13,Sta!$O:$O,"&gt;0.5")/$C13</f>
        <v>#DIV/0!</v>
      </c>
      <c r="N13" s="12" t="e">
        <f>(COUNTIFS(Sta!$A:$A,$A13,Sta!$M:$M,"&gt;1.5") +COUNTIFS(Sta!$B:$B,$A13,Sta!$O:$O,"&gt;1.5"))/$D13</f>
        <v>#DIV/0!</v>
      </c>
      <c r="O13" s="7" t="e">
        <f>COUNTIFS(Sta!$A:$A,$A13,Sta!$M:$M,"&gt;1.5")/$B13</f>
        <v>#DIV/0!</v>
      </c>
      <c r="P13" s="7" t="e">
        <f>COUNTIFS(Sta!$B:$B,$A13,Sta!$O:$O,"&gt;1.5")/$C13</f>
        <v>#DIV/0!</v>
      </c>
      <c r="Q13" s="12" t="e">
        <f>(COUNTIFS(Sta!$A:$A,$A13,Sta!$N:$N,"&gt;0.5") +COUNTIFS(Sta!$B:$B,$A13,Sta!$P:$P,"&gt;0.5"))/$D13</f>
        <v>#DIV/0!</v>
      </c>
      <c r="R13" s="7" t="e">
        <f>COUNTIFS(Sta!$A:$A,$A13,Sta!$N:$N,"&gt;0.5")/$B13</f>
        <v>#DIV/0!</v>
      </c>
      <c r="S13" s="7" t="e">
        <f>COUNTIFS(Sta!$B:$B,$A13,Sta!$P:$P,"&gt;0.5")/$C13</f>
        <v>#DIV/0!</v>
      </c>
      <c r="T13" s="12" t="e">
        <f>(COUNTIFS(Sta!$A:$A,$A13,Sta!$N:$N,"&gt;1.5") +COUNTIFS(Sta!$B:$B,$A13,Sta!$P:$P,"&gt;1.5"))/$D13</f>
        <v>#DIV/0!</v>
      </c>
      <c r="U13" s="7" t="e">
        <f>COUNTIFS(Sta!$A:$A,$A13,Sta!$N:$N,"&gt;1.5")/$B13</f>
        <v>#DIV/0!</v>
      </c>
      <c r="V13" s="7" t="e">
        <f>COUNTIFS(Sta!$B:$B,$A13,Sta!$P:$P,"&gt;1.5")/$C13</f>
        <v>#DIV/0!</v>
      </c>
    </row>
    <row r="14" spans="1:32" x14ac:dyDescent="0.3">
      <c r="A14" s="4" t="s">
        <v>11</v>
      </c>
      <c r="B14" s="9">
        <f>COUNTIF(Sta!A:A,A14)</f>
        <v>0</v>
      </c>
      <c r="C14" s="4">
        <f>COUNTIF(Sta!B:B,A14)</f>
        <v>0</v>
      </c>
      <c r="D14" s="4">
        <f t="shared" si="0"/>
        <v>0</v>
      </c>
      <c r="E14" s="12" t="e">
        <f>(COUNTIFS(Sta!$A:$A,$A14,Sta!$Q:$Q,"&gt;0.5") +COUNTIFS(Sta!$B:$B,$A14,Sta!$Q:$Q,"&gt;0.5"))/$D14</f>
        <v>#DIV/0!</v>
      </c>
      <c r="F14" s="7" t="e">
        <f>COUNTIFS(Sta!$A:$A,$A14,Sta!$Q:$Q,"&gt;0.5")/$B14</f>
        <v>#DIV/0!</v>
      </c>
      <c r="G14" s="7" t="e">
        <f>COUNTIFS(Sta!$B:$B,$A14,Sta!$Q:$Q,"&gt;0.5")/$C14</f>
        <v>#DIV/0!</v>
      </c>
      <c r="H14" s="12" t="e">
        <f>(COUNTIFS(Sta!$A:$A,$A14,Sta!$Q:$Q,"&gt;1.5") +COUNTIFS(Sta!$B:$B,$A14,Sta!$Q:$Q,"&gt;1.5"))/$D14</f>
        <v>#DIV/0!</v>
      </c>
      <c r="I14" s="7" t="e">
        <f>COUNTIFS(Sta!$A:$A,$A14,Sta!$Q:$Q,"&gt;1.5")/$B14</f>
        <v>#DIV/0!</v>
      </c>
      <c r="J14" s="7" t="e">
        <f>COUNTIFS(Sta!$B:$B,$A14,Sta!$Q:$Q,"&gt;1.5")/$C14</f>
        <v>#DIV/0!</v>
      </c>
      <c r="K14" s="12" t="e">
        <f>(COUNTIFS(Sta!$A:$A,$A14,Sta!$M:$M,"&gt;0.5") +COUNTIFS(Sta!$B:$B,$A14,Sta!$O:$O,"&gt;0.5"))/$D14</f>
        <v>#DIV/0!</v>
      </c>
      <c r="L14" s="7" t="e">
        <f>COUNTIFS(Sta!$A:$A,$A14,Sta!$M:$M,"&gt;0.5")/$B14</f>
        <v>#DIV/0!</v>
      </c>
      <c r="M14" s="7" t="e">
        <f>COUNTIFS(Sta!$B:$B,$A14,Sta!$O:$O,"&gt;0.5")/$C14</f>
        <v>#DIV/0!</v>
      </c>
      <c r="N14" s="12" t="e">
        <f>(COUNTIFS(Sta!$A:$A,$A14,Sta!$M:$M,"&gt;1.5") +COUNTIFS(Sta!$B:$B,$A14,Sta!$O:$O,"&gt;1.5"))/$D14</f>
        <v>#DIV/0!</v>
      </c>
      <c r="O14" s="7" t="e">
        <f>COUNTIFS(Sta!$A:$A,$A14,Sta!$M:$M,"&gt;1.5")/$B14</f>
        <v>#DIV/0!</v>
      </c>
      <c r="P14" s="7" t="e">
        <f>COUNTIFS(Sta!$B:$B,$A14,Sta!$O:$O,"&gt;1.5")/$C14</f>
        <v>#DIV/0!</v>
      </c>
      <c r="Q14" s="12" t="e">
        <f>(COUNTIFS(Sta!$A:$A,$A14,Sta!$N:$N,"&gt;0.5") +COUNTIFS(Sta!$B:$B,$A14,Sta!$P:$P,"&gt;0.5"))/$D14</f>
        <v>#DIV/0!</v>
      </c>
      <c r="R14" s="7" t="e">
        <f>COUNTIFS(Sta!$A:$A,$A14,Sta!$N:$N,"&gt;0.5")/$B14</f>
        <v>#DIV/0!</v>
      </c>
      <c r="S14" s="7" t="e">
        <f>COUNTIFS(Sta!$B:$B,$A14,Sta!$P:$P,"&gt;0.5")/$C14</f>
        <v>#DIV/0!</v>
      </c>
      <c r="T14" s="12" t="e">
        <f>(COUNTIFS(Sta!$A:$A,$A14,Sta!$N:$N,"&gt;1.5") +COUNTIFS(Sta!$B:$B,$A14,Sta!$P:$P,"&gt;1.5"))/$D14</f>
        <v>#DIV/0!</v>
      </c>
      <c r="U14" s="7" t="e">
        <f>COUNTIFS(Sta!$A:$A,$A14,Sta!$N:$N,"&gt;1.5")/$B14</f>
        <v>#DIV/0!</v>
      </c>
      <c r="V14" s="7" t="e">
        <f>COUNTIFS(Sta!$B:$B,$A14,Sta!$P:$P,"&gt;1.5")/$C14</f>
        <v>#DIV/0!</v>
      </c>
    </row>
    <row r="15" spans="1:32" x14ac:dyDescent="0.3">
      <c r="A15" s="4" t="s">
        <v>6</v>
      </c>
      <c r="B15" s="9">
        <f>COUNTIF(Sta!A:A,A15)</f>
        <v>0</v>
      </c>
      <c r="C15" s="4">
        <f>COUNTIF(Sta!B:B,A15)</f>
        <v>0</v>
      </c>
      <c r="D15" s="4">
        <f t="shared" si="0"/>
        <v>0</v>
      </c>
      <c r="E15" s="12" t="e">
        <f>(COUNTIFS(Sta!$A:$A,$A15,Sta!$Q:$Q,"&gt;0.5") +COUNTIFS(Sta!$B:$B,$A15,Sta!$Q:$Q,"&gt;0.5"))/$D15</f>
        <v>#DIV/0!</v>
      </c>
      <c r="F15" s="7" t="e">
        <f>COUNTIFS(Sta!$A:$A,$A15,Sta!$Q:$Q,"&gt;0.5")/$B15</f>
        <v>#DIV/0!</v>
      </c>
      <c r="G15" s="7" t="e">
        <f>COUNTIFS(Sta!$B:$B,$A15,Sta!$Q:$Q,"&gt;0.5")/$C15</f>
        <v>#DIV/0!</v>
      </c>
      <c r="H15" s="12" t="e">
        <f>(COUNTIFS(Sta!$A:$A,$A15,Sta!$Q:$Q,"&gt;1.5") +COUNTIFS(Sta!$B:$B,$A15,Sta!$Q:$Q,"&gt;1.5"))/$D15</f>
        <v>#DIV/0!</v>
      </c>
      <c r="I15" s="7" t="e">
        <f>COUNTIFS(Sta!$A:$A,$A15,Sta!$Q:$Q,"&gt;1.5")/$B15</f>
        <v>#DIV/0!</v>
      </c>
      <c r="J15" s="7" t="e">
        <f>COUNTIFS(Sta!$B:$B,$A15,Sta!$Q:$Q,"&gt;1.5")/$C15</f>
        <v>#DIV/0!</v>
      </c>
      <c r="K15" s="12" t="e">
        <f>(COUNTIFS(Sta!$A:$A,$A15,Sta!$M:$M,"&gt;0.5") +COUNTIFS(Sta!$B:$B,$A15,Sta!$O:$O,"&gt;0.5"))/$D15</f>
        <v>#DIV/0!</v>
      </c>
      <c r="L15" s="7" t="e">
        <f>COUNTIFS(Sta!$A:$A,$A15,Sta!$M:$M,"&gt;0.5")/$B15</f>
        <v>#DIV/0!</v>
      </c>
      <c r="M15" s="7" t="e">
        <f>COUNTIFS(Sta!$B:$B,$A15,Sta!$O:$O,"&gt;0.5")/$C15</f>
        <v>#DIV/0!</v>
      </c>
      <c r="N15" s="12" t="e">
        <f>(COUNTIFS(Sta!$A:$A,$A15,Sta!$M:$M,"&gt;1.5") +COUNTIFS(Sta!$B:$B,$A15,Sta!$O:$O,"&gt;1.5"))/$D15</f>
        <v>#DIV/0!</v>
      </c>
      <c r="O15" s="7" t="e">
        <f>COUNTIFS(Sta!$A:$A,$A15,Sta!$M:$M,"&gt;1.5")/$B15</f>
        <v>#DIV/0!</v>
      </c>
      <c r="P15" s="7" t="e">
        <f>COUNTIFS(Sta!$B:$B,$A15,Sta!$O:$O,"&gt;1.5")/$C15</f>
        <v>#DIV/0!</v>
      </c>
      <c r="Q15" s="12" t="e">
        <f>(COUNTIFS(Sta!$A:$A,$A15,Sta!$N:$N,"&gt;0.5") +COUNTIFS(Sta!$B:$B,$A15,Sta!$P:$P,"&gt;0.5"))/$D15</f>
        <v>#DIV/0!</v>
      </c>
      <c r="R15" s="7" t="e">
        <f>COUNTIFS(Sta!$A:$A,$A15,Sta!$N:$N,"&gt;0.5")/$B15</f>
        <v>#DIV/0!</v>
      </c>
      <c r="S15" s="7" t="e">
        <f>COUNTIFS(Sta!$B:$B,$A15,Sta!$P:$P,"&gt;0.5")/$C15</f>
        <v>#DIV/0!</v>
      </c>
      <c r="T15" s="12" t="e">
        <f>(COUNTIFS(Sta!$A:$A,$A15,Sta!$N:$N,"&gt;1.5") +COUNTIFS(Sta!$B:$B,$A15,Sta!$P:$P,"&gt;1.5"))/$D15</f>
        <v>#DIV/0!</v>
      </c>
      <c r="U15" s="7" t="e">
        <f>COUNTIFS(Sta!$A:$A,$A15,Sta!$N:$N,"&gt;1.5")/$B15</f>
        <v>#DIV/0!</v>
      </c>
      <c r="V15" s="7" t="e">
        <f>COUNTIFS(Sta!$B:$B,$A15,Sta!$P:$P,"&gt;1.5")/$C15</f>
        <v>#DIV/0!</v>
      </c>
    </row>
    <row r="16" spans="1:32" x14ac:dyDescent="0.3">
      <c r="A16" s="4" t="s">
        <v>13</v>
      </c>
      <c r="B16" s="9">
        <f>COUNTIF(Sta!A:A,A16)</f>
        <v>0</v>
      </c>
      <c r="C16" s="4">
        <f>COUNTIF(Sta!B:B,A16)</f>
        <v>0</v>
      </c>
      <c r="D16" s="4">
        <f t="shared" si="0"/>
        <v>0</v>
      </c>
      <c r="E16" s="12" t="e">
        <f>(COUNTIFS(Sta!$A:$A,$A16,Sta!$Q:$Q,"&gt;0.5") +COUNTIFS(Sta!$B:$B,$A16,Sta!$Q:$Q,"&gt;0.5"))/$D16</f>
        <v>#DIV/0!</v>
      </c>
      <c r="F16" s="7" t="e">
        <f>COUNTIFS(Sta!$A:$A,$A16,Sta!$Q:$Q,"&gt;0.5")/$B16</f>
        <v>#DIV/0!</v>
      </c>
      <c r="G16" s="7" t="e">
        <f>COUNTIFS(Sta!$B:$B,$A16,Sta!$Q:$Q,"&gt;0.5")/$C16</f>
        <v>#DIV/0!</v>
      </c>
      <c r="H16" s="12" t="e">
        <f>(COUNTIFS(Sta!$A:$A,$A16,Sta!$Q:$Q,"&gt;1.5") +COUNTIFS(Sta!$B:$B,$A16,Sta!$Q:$Q,"&gt;1.5"))/$D16</f>
        <v>#DIV/0!</v>
      </c>
      <c r="I16" s="7" t="e">
        <f>COUNTIFS(Sta!$A:$A,$A16,Sta!$Q:$Q,"&gt;1.5")/$B16</f>
        <v>#DIV/0!</v>
      </c>
      <c r="J16" s="7" t="e">
        <f>COUNTIFS(Sta!$B:$B,$A16,Sta!$Q:$Q,"&gt;1.5")/$C16</f>
        <v>#DIV/0!</v>
      </c>
      <c r="K16" s="12" t="e">
        <f>(COUNTIFS(Sta!$A:$A,$A16,Sta!$M:$M,"&gt;0.5") +COUNTIFS(Sta!$B:$B,$A16,Sta!$O:$O,"&gt;0.5"))/$D16</f>
        <v>#DIV/0!</v>
      </c>
      <c r="L16" s="7" t="e">
        <f>COUNTIFS(Sta!$A:$A,$A16,Sta!$M:$M,"&gt;0.5")/$B16</f>
        <v>#DIV/0!</v>
      </c>
      <c r="M16" s="7" t="e">
        <f>COUNTIFS(Sta!$B:$B,$A16,Sta!$O:$O,"&gt;0.5")/$C16</f>
        <v>#DIV/0!</v>
      </c>
      <c r="N16" s="12" t="e">
        <f>(COUNTIFS(Sta!$A:$A,$A16,Sta!$M:$M,"&gt;1.5") +COUNTIFS(Sta!$B:$B,$A16,Sta!$O:$O,"&gt;1.5"))/$D16</f>
        <v>#DIV/0!</v>
      </c>
      <c r="O16" s="7" t="e">
        <f>COUNTIFS(Sta!$A:$A,$A16,Sta!$M:$M,"&gt;1.5")/$B16</f>
        <v>#DIV/0!</v>
      </c>
      <c r="P16" s="7" t="e">
        <f>COUNTIFS(Sta!$B:$B,$A16,Sta!$O:$O,"&gt;1.5")/$C16</f>
        <v>#DIV/0!</v>
      </c>
      <c r="Q16" s="12" t="e">
        <f>(COUNTIFS(Sta!$A:$A,$A16,Sta!$N:$N,"&gt;0.5") +COUNTIFS(Sta!$B:$B,$A16,Sta!$P:$P,"&gt;0.5"))/$D16</f>
        <v>#DIV/0!</v>
      </c>
      <c r="R16" s="7" t="e">
        <f>COUNTIFS(Sta!$A:$A,$A16,Sta!$N:$N,"&gt;0.5")/$B16</f>
        <v>#DIV/0!</v>
      </c>
      <c r="S16" s="7" t="e">
        <f>COUNTIFS(Sta!$B:$B,$A16,Sta!$P:$P,"&gt;0.5")/$C16</f>
        <v>#DIV/0!</v>
      </c>
      <c r="T16" s="12" t="e">
        <f>(COUNTIFS(Sta!$A:$A,$A16,Sta!$N:$N,"&gt;1.5") +COUNTIFS(Sta!$B:$B,$A16,Sta!$P:$P,"&gt;1.5"))/$D16</f>
        <v>#DIV/0!</v>
      </c>
      <c r="U16" s="7" t="e">
        <f>COUNTIFS(Sta!$A:$A,$A16,Sta!$N:$N,"&gt;1.5")/$B16</f>
        <v>#DIV/0!</v>
      </c>
      <c r="V16" s="7" t="e">
        <f>COUNTIFS(Sta!$B:$B,$A16,Sta!$P:$P,"&gt;1.5")/$C16</f>
        <v>#DIV/0!</v>
      </c>
    </row>
    <row r="17" spans="1:22" x14ac:dyDescent="0.3">
      <c r="A17" s="5" t="s">
        <v>15</v>
      </c>
      <c r="B17" s="9">
        <f>COUNTIF(Sta!A:A,A17)</f>
        <v>0</v>
      </c>
      <c r="C17" s="4">
        <f>COUNTIF(Sta!B:B,A17)</f>
        <v>0</v>
      </c>
      <c r="D17" s="4">
        <f t="shared" si="0"/>
        <v>0</v>
      </c>
      <c r="E17" s="12" t="e">
        <f>(COUNTIFS(Sta!$A:$A,$A17,Sta!$Q:$Q,"&gt;0.5") +COUNTIFS(Sta!$B:$B,$A17,Sta!$Q:$Q,"&gt;0.5"))/$D17</f>
        <v>#DIV/0!</v>
      </c>
      <c r="F17" s="7" t="e">
        <f>COUNTIFS(Sta!$A:$A,$A17,Sta!$Q:$Q,"&gt;0.5")/$B17</f>
        <v>#DIV/0!</v>
      </c>
      <c r="G17" s="7" t="e">
        <f>COUNTIFS(Sta!$B:$B,$A17,Sta!$Q:$Q,"&gt;0.5")/$C17</f>
        <v>#DIV/0!</v>
      </c>
      <c r="H17" s="12" t="e">
        <f>(COUNTIFS(Sta!$A:$A,$A17,Sta!$Q:$Q,"&gt;1.5") +COUNTIFS(Sta!$B:$B,$A17,Sta!$Q:$Q,"&gt;1.5"))/$D17</f>
        <v>#DIV/0!</v>
      </c>
      <c r="I17" s="7" t="e">
        <f>COUNTIFS(Sta!$A:$A,$A17,Sta!$Q:$Q,"&gt;1.5")/$B17</f>
        <v>#DIV/0!</v>
      </c>
      <c r="J17" s="7" t="e">
        <f>COUNTIFS(Sta!$B:$B,$A17,Sta!$Q:$Q,"&gt;1.5")/$C17</f>
        <v>#DIV/0!</v>
      </c>
      <c r="K17" s="12" t="e">
        <f>(COUNTIFS(Sta!$A:$A,$A17,Sta!$M:$M,"&gt;0.5") +COUNTIFS(Sta!$B:$B,$A17,Sta!$O:$O,"&gt;0.5"))/$D17</f>
        <v>#DIV/0!</v>
      </c>
      <c r="L17" s="7" t="e">
        <f>COUNTIFS(Sta!$A:$A,$A17,Sta!$M:$M,"&gt;0.5")/$B17</f>
        <v>#DIV/0!</v>
      </c>
      <c r="M17" s="7" t="e">
        <f>COUNTIFS(Sta!$B:$B,$A17,Sta!$O:$O,"&gt;0.5")/$C17</f>
        <v>#DIV/0!</v>
      </c>
      <c r="N17" s="12" t="e">
        <f>(COUNTIFS(Sta!$A:$A,$A17,Sta!$M:$M,"&gt;1.5") +COUNTIFS(Sta!$B:$B,$A17,Sta!$O:$O,"&gt;1.5"))/$D17</f>
        <v>#DIV/0!</v>
      </c>
      <c r="O17" s="7" t="e">
        <f>COUNTIFS(Sta!$A:$A,$A17,Sta!$M:$M,"&gt;1.5")/$B17</f>
        <v>#DIV/0!</v>
      </c>
      <c r="P17" s="7" t="e">
        <f>COUNTIFS(Sta!$B:$B,$A17,Sta!$O:$O,"&gt;1.5")/$C17</f>
        <v>#DIV/0!</v>
      </c>
      <c r="Q17" s="12" t="e">
        <f>(COUNTIFS(Sta!$A:$A,$A17,Sta!$N:$N,"&gt;0.5") +COUNTIFS(Sta!$B:$B,$A17,Sta!$P:$P,"&gt;0.5"))/$D17</f>
        <v>#DIV/0!</v>
      </c>
      <c r="R17" s="7" t="e">
        <f>COUNTIFS(Sta!$A:$A,$A17,Sta!$N:$N,"&gt;0.5")/$B17</f>
        <v>#DIV/0!</v>
      </c>
      <c r="S17" s="7" t="e">
        <f>COUNTIFS(Sta!$B:$B,$A17,Sta!$P:$P,"&gt;0.5")/$C17</f>
        <v>#DIV/0!</v>
      </c>
      <c r="T17" s="12" t="e">
        <f>(COUNTIFS(Sta!$A:$A,$A17,Sta!$N:$N,"&gt;1.5") +COUNTIFS(Sta!$B:$B,$A17,Sta!$P:$P,"&gt;1.5"))/$D17</f>
        <v>#DIV/0!</v>
      </c>
      <c r="U17" s="7" t="e">
        <f>COUNTIFS(Sta!$A:$A,$A17,Sta!$N:$N,"&gt;1.5")/$B17</f>
        <v>#DIV/0!</v>
      </c>
      <c r="V17" s="7" t="e">
        <f>COUNTIFS(Sta!$B:$B,$A17,Sta!$P:$P,"&gt;1.5")/$C17</f>
        <v>#DIV/0!</v>
      </c>
    </row>
    <row r="18" spans="1:22" x14ac:dyDescent="0.3">
      <c r="A18" s="4" t="s">
        <v>17</v>
      </c>
      <c r="B18" s="9">
        <f>COUNTIF(Sta!A:A,A18)</f>
        <v>0</v>
      </c>
      <c r="C18" s="4">
        <f>COUNTIF(Sta!B:B,A18)</f>
        <v>0</v>
      </c>
      <c r="D18" s="4">
        <f t="shared" si="0"/>
        <v>0</v>
      </c>
      <c r="E18" s="12" t="e">
        <f>(COUNTIFS(Sta!$A:$A,$A18,Sta!$Q:$Q,"&gt;0.5") +COUNTIFS(Sta!$B:$B,$A18,Sta!$Q:$Q,"&gt;0.5"))/$D18</f>
        <v>#DIV/0!</v>
      </c>
      <c r="F18" s="7" t="e">
        <f>COUNTIFS(Sta!$A:$A,$A18,Sta!$Q:$Q,"&gt;0.5")/$B18</f>
        <v>#DIV/0!</v>
      </c>
      <c r="G18" s="7" t="e">
        <f>COUNTIFS(Sta!$B:$B,$A18,Sta!$Q:$Q,"&gt;0.5")/$C18</f>
        <v>#DIV/0!</v>
      </c>
      <c r="H18" s="12" t="e">
        <f>(COUNTIFS(Sta!$A:$A,$A18,Sta!$Q:$Q,"&gt;1.5") +COUNTIFS(Sta!$B:$B,$A18,Sta!$Q:$Q,"&gt;1.5"))/$D18</f>
        <v>#DIV/0!</v>
      </c>
      <c r="I18" s="7" t="e">
        <f>COUNTIFS(Sta!$A:$A,$A18,Sta!$Q:$Q,"&gt;1.5")/$B18</f>
        <v>#DIV/0!</v>
      </c>
      <c r="J18" s="7" t="e">
        <f>COUNTIFS(Sta!$B:$B,$A18,Sta!$Q:$Q,"&gt;1.5")/$C18</f>
        <v>#DIV/0!</v>
      </c>
      <c r="K18" s="12" t="e">
        <f>(COUNTIFS(Sta!$A:$A,$A18,Sta!$M:$M,"&gt;0.5") +COUNTIFS(Sta!$B:$B,$A18,Sta!$O:$O,"&gt;0.5"))/$D18</f>
        <v>#DIV/0!</v>
      </c>
      <c r="L18" s="7" t="e">
        <f>COUNTIFS(Sta!$A:$A,$A18,Sta!$M:$M,"&gt;0.5")/$B18</f>
        <v>#DIV/0!</v>
      </c>
      <c r="M18" s="7" t="e">
        <f>COUNTIFS(Sta!$B:$B,$A18,Sta!$O:$O,"&gt;0.5")/$C18</f>
        <v>#DIV/0!</v>
      </c>
      <c r="N18" s="12" t="e">
        <f>(COUNTIFS(Sta!$A:$A,$A18,Sta!$M:$M,"&gt;1.5") +COUNTIFS(Sta!$B:$B,$A18,Sta!$O:$O,"&gt;1.5"))/$D18</f>
        <v>#DIV/0!</v>
      </c>
      <c r="O18" s="7" t="e">
        <f>COUNTIFS(Sta!$A:$A,$A18,Sta!$M:$M,"&gt;1.5")/$B18</f>
        <v>#DIV/0!</v>
      </c>
      <c r="P18" s="7" t="e">
        <f>COUNTIFS(Sta!$B:$B,$A18,Sta!$O:$O,"&gt;1.5")/$C18</f>
        <v>#DIV/0!</v>
      </c>
      <c r="Q18" s="12" t="e">
        <f>(COUNTIFS(Sta!$A:$A,$A18,Sta!$N:$N,"&gt;0.5") +COUNTIFS(Sta!$B:$B,$A18,Sta!$P:$P,"&gt;0.5"))/$D18</f>
        <v>#DIV/0!</v>
      </c>
      <c r="R18" s="7" t="e">
        <f>COUNTIFS(Sta!$A:$A,$A18,Sta!$N:$N,"&gt;0.5")/$B18</f>
        <v>#DIV/0!</v>
      </c>
      <c r="S18" s="7" t="e">
        <f>COUNTIFS(Sta!$B:$B,$A18,Sta!$P:$P,"&gt;0.5")/$C18</f>
        <v>#DIV/0!</v>
      </c>
      <c r="T18" s="12" t="e">
        <f>(COUNTIFS(Sta!$A:$A,$A18,Sta!$N:$N,"&gt;1.5") +COUNTIFS(Sta!$B:$B,$A18,Sta!$P:$P,"&gt;1.5"))/$D18</f>
        <v>#DIV/0!</v>
      </c>
      <c r="U18" s="7" t="e">
        <f>COUNTIFS(Sta!$A:$A,$A18,Sta!$N:$N,"&gt;1.5")/$B18</f>
        <v>#DIV/0!</v>
      </c>
      <c r="V18" s="7" t="e">
        <f>COUNTIFS(Sta!$B:$B,$A18,Sta!$P:$P,"&gt;1.5")/$C18</f>
        <v>#DIV/0!</v>
      </c>
    </row>
    <row r="19" spans="1:22" x14ac:dyDescent="0.3">
      <c r="A19" s="4" t="s">
        <v>16</v>
      </c>
      <c r="B19" s="9">
        <f>COUNTIF(Sta!A:A,A19)</f>
        <v>0</v>
      </c>
      <c r="C19" s="4">
        <f>COUNTIF(Sta!B:B,A19)</f>
        <v>0</v>
      </c>
      <c r="D19" s="4">
        <f t="shared" si="0"/>
        <v>0</v>
      </c>
      <c r="E19" s="12" t="e">
        <f>(COUNTIFS(Sta!$A:$A,$A19,Sta!$Q:$Q,"&gt;0.5") +COUNTIFS(Sta!$B:$B,$A19,Sta!$Q:$Q,"&gt;0.5"))/$D19</f>
        <v>#DIV/0!</v>
      </c>
      <c r="F19" s="7" t="e">
        <f>COUNTIFS(Sta!$A:$A,$A19,Sta!$Q:$Q,"&gt;0.5")/$B19</f>
        <v>#DIV/0!</v>
      </c>
      <c r="G19" s="7" t="e">
        <f>COUNTIFS(Sta!$B:$B,$A19,Sta!$Q:$Q,"&gt;0.5")/$C19</f>
        <v>#DIV/0!</v>
      </c>
      <c r="H19" s="12" t="e">
        <f>(COUNTIFS(Sta!$A:$A,$A19,Sta!$Q:$Q,"&gt;1.5") +COUNTIFS(Sta!$B:$B,$A19,Sta!$Q:$Q,"&gt;1.5"))/$D19</f>
        <v>#DIV/0!</v>
      </c>
      <c r="I19" s="7" t="e">
        <f>COUNTIFS(Sta!$A:$A,$A19,Sta!$Q:$Q,"&gt;1.5")/$B19</f>
        <v>#DIV/0!</v>
      </c>
      <c r="J19" s="7" t="e">
        <f>COUNTIFS(Sta!$B:$B,$A19,Sta!$Q:$Q,"&gt;1.5")/$C19</f>
        <v>#DIV/0!</v>
      </c>
      <c r="K19" s="12" t="e">
        <f>(COUNTIFS(Sta!$A:$A,$A19,Sta!$M:$M,"&gt;0.5") +COUNTIFS(Sta!$B:$B,$A19,Sta!$O:$O,"&gt;0.5"))/$D19</f>
        <v>#DIV/0!</v>
      </c>
      <c r="L19" s="7" t="e">
        <f>COUNTIFS(Sta!$A:$A,$A19,Sta!$M:$M,"&gt;0.5")/$B19</f>
        <v>#DIV/0!</v>
      </c>
      <c r="M19" s="7" t="e">
        <f>COUNTIFS(Sta!$B:$B,$A19,Sta!$O:$O,"&gt;0.5")/$C19</f>
        <v>#DIV/0!</v>
      </c>
      <c r="N19" s="12" t="e">
        <f>(COUNTIFS(Sta!$A:$A,$A19,Sta!$M:$M,"&gt;1.5") +COUNTIFS(Sta!$B:$B,$A19,Sta!$O:$O,"&gt;1.5"))/$D19</f>
        <v>#DIV/0!</v>
      </c>
      <c r="O19" s="7" t="e">
        <f>COUNTIFS(Sta!$A:$A,$A19,Sta!$M:$M,"&gt;1.5")/$B19</f>
        <v>#DIV/0!</v>
      </c>
      <c r="P19" s="7" t="e">
        <f>COUNTIFS(Sta!$B:$B,$A19,Sta!$O:$O,"&gt;1.5")/$C19</f>
        <v>#DIV/0!</v>
      </c>
      <c r="Q19" s="12" t="e">
        <f>(COUNTIFS(Sta!$A:$A,$A19,Sta!$N:$N,"&gt;0.5") +COUNTIFS(Sta!$B:$B,$A19,Sta!$P:$P,"&gt;0.5"))/$D19</f>
        <v>#DIV/0!</v>
      </c>
      <c r="R19" s="7" t="e">
        <f>COUNTIFS(Sta!$A:$A,$A19,Sta!$N:$N,"&gt;0.5")/$B19</f>
        <v>#DIV/0!</v>
      </c>
      <c r="S19" s="7" t="e">
        <f>COUNTIFS(Sta!$B:$B,$A19,Sta!$P:$P,"&gt;0.5")/$C19</f>
        <v>#DIV/0!</v>
      </c>
      <c r="T19" s="12" t="e">
        <f>(COUNTIFS(Sta!$A:$A,$A19,Sta!$N:$N,"&gt;1.5") +COUNTIFS(Sta!$B:$B,$A19,Sta!$P:$P,"&gt;1.5"))/$D19</f>
        <v>#DIV/0!</v>
      </c>
      <c r="U19" s="7" t="e">
        <f>COUNTIFS(Sta!$A:$A,$A19,Sta!$N:$N,"&gt;1.5")/$B19</f>
        <v>#DIV/0!</v>
      </c>
      <c r="V19" s="7" t="e">
        <f>COUNTIFS(Sta!$B:$B,$A19,Sta!$P:$P,"&gt;1.5")/$C19</f>
        <v>#DIV/0!</v>
      </c>
    </row>
    <row r="20" spans="1:22" x14ac:dyDescent="0.3">
      <c r="A20" s="4" t="s">
        <v>19</v>
      </c>
      <c r="B20" s="9">
        <f>COUNTIF(Sta!A:A,A20)</f>
        <v>0</v>
      </c>
      <c r="C20" s="4">
        <f>COUNTIF(Sta!B:B,A20)</f>
        <v>0</v>
      </c>
      <c r="D20" s="4">
        <f t="shared" si="0"/>
        <v>0</v>
      </c>
      <c r="E20" s="12" t="e">
        <f>(COUNTIFS(Sta!$A:$A,$A20,Sta!$Q:$Q,"&gt;0.5") +COUNTIFS(Sta!$B:$B,$A20,Sta!$Q:$Q,"&gt;0.5"))/$D20</f>
        <v>#DIV/0!</v>
      </c>
      <c r="F20" s="7" t="e">
        <f>COUNTIFS(Sta!$A:$A,$A20,Sta!$Q:$Q,"&gt;0.5")/$B20</f>
        <v>#DIV/0!</v>
      </c>
      <c r="G20" s="7" t="e">
        <f>COUNTIFS(Sta!$B:$B,$A20,Sta!$Q:$Q,"&gt;0.5")/$C20</f>
        <v>#DIV/0!</v>
      </c>
      <c r="H20" s="12" t="e">
        <f>(COUNTIFS(Sta!$A:$A,$A20,Sta!$Q:$Q,"&gt;1.5") +COUNTIFS(Sta!$B:$B,$A20,Sta!$Q:$Q,"&gt;1.5"))/$D20</f>
        <v>#DIV/0!</v>
      </c>
      <c r="I20" s="7" t="e">
        <f>COUNTIFS(Sta!$A:$A,$A20,Sta!$Q:$Q,"&gt;1.5")/$B20</f>
        <v>#DIV/0!</v>
      </c>
      <c r="J20" s="7" t="e">
        <f>COUNTIFS(Sta!$B:$B,$A20,Sta!$Q:$Q,"&gt;1.5")/$C20</f>
        <v>#DIV/0!</v>
      </c>
      <c r="K20" s="12" t="e">
        <f>(COUNTIFS(Sta!$A:$A,$A20,Sta!$M:$M,"&gt;0.5") +COUNTIFS(Sta!$B:$B,$A20,Sta!$O:$O,"&gt;0.5"))/$D20</f>
        <v>#DIV/0!</v>
      </c>
      <c r="L20" s="7" t="e">
        <f>COUNTIFS(Sta!$A:$A,$A20,Sta!$M:$M,"&gt;0.5")/$B20</f>
        <v>#DIV/0!</v>
      </c>
      <c r="M20" s="7" t="e">
        <f>COUNTIFS(Sta!$B:$B,$A20,Sta!$O:$O,"&gt;0.5")/$C20</f>
        <v>#DIV/0!</v>
      </c>
      <c r="N20" s="12" t="e">
        <f>(COUNTIFS(Sta!$A:$A,$A20,Sta!$M:$M,"&gt;1.5") +COUNTIFS(Sta!$B:$B,$A20,Sta!$O:$O,"&gt;1.5"))/$D20</f>
        <v>#DIV/0!</v>
      </c>
      <c r="O20" s="7" t="e">
        <f>COUNTIFS(Sta!$A:$A,$A20,Sta!$M:$M,"&gt;1.5")/$B20</f>
        <v>#DIV/0!</v>
      </c>
      <c r="P20" s="7" t="e">
        <f>COUNTIFS(Sta!$B:$B,$A20,Sta!$O:$O,"&gt;1.5")/$C20</f>
        <v>#DIV/0!</v>
      </c>
      <c r="Q20" s="12" t="e">
        <f>(COUNTIFS(Sta!$A:$A,$A20,Sta!$N:$N,"&gt;0.5") +COUNTIFS(Sta!$B:$B,$A20,Sta!$P:$P,"&gt;0.5"))/$D20</f>
        <v>#DIV/0!</v>
      </c>
      <c r="R20" s="7" t="e">
        <f>COUNTIFS(Sta!$A:$A,$A20,Sta!$N:$N,"&gt;0.5")/$B20</f>
        <v>#DIV/0!</v>
      </c>
      <c r="S20" s="7" t="e">
        <f>COUNTIFS(Sta!$B:$B,$A20,Sta!$P:$P,"&gt;0.5")/$C20</f>
        <v>#DIV/0!</v>
      </c>
      <c r="T20" s="12" t="e">
        <f>(COUNTIFS(Sta!$A:$A,$A20,Sta!$N:$N,"&gt;1.5") +COUNTIFS(Sta!$B:$B,$A20,Sta!$P:$P,"&gt;1.5"))/$D20</f>
        <v>#DIV/0!</v>
      </c>
      <c r="U20" s="7" t="e">
        <f>COUNTIFS(Sta!$A:$A,$A20,Sta!$N:$N,"&gt;1.5")/$B20</f>
        <v>#DIV/0!</v>
      </c>
      <c r="V20" s="7" t="e">
        <f>COUNTIFS(Sta!$B:$B,$A20,Sta!$P:$P,"&gt;1.5")/$C20</f>
        <v>#DIV/0!</v>
      </c>
    </row>
    <row r="21" spans="1:22" x14ac:dyDescent="0.3">
      <c r="A21" s="4" t="s">
        <v>12</v>
      </c>
      <c r="B21" s="9">
        <f>COUNTIF(Sta!A:A,A21)</f>
        <v>0</v>
      </c>
      <c r="C21" s="4">
        <f>COUNTIF(Sta!B:B,A21)</f>
        <v>0</v>
      </c>
      <c r="D21" s="4">
        <f t="shared" si="0"/>
        <v>0</v>
      </c>
      <c r="E21" s="12" t="e">
        <f>(COUNTIFS(Sta!$A:$A,$A21,Sta!$Q:$Q,"&gt;0.5") +COUNTIFS(Sta!$B:$B,$A21,Sta!$Q:$Q,"&gt;0.5"))/$D21</f>
        <v>#DIV/0!</v>
      </c>
      <c r="F21" s="7" t="e">
        <f>COUNTIFS(Sta!$A:$A,$A21,Sta!$Q:$Q,"&gt;0.5")/$B21</f>
        <v>#DIV/0!</v>
      </c>
      <c r="G21" s="7" t="e">
        <f>COUNTIFS(Sta!$B:$B,$A21,Sta!$Q:$Q,"&gt;0.5")/$C21</f>
        <v>#DIV/0!</v>
      </c>
      <c r="H21" s="12" t="e">
        <f>(COUNTIFS(Sta!$A:$A,$A21,Sta!$Q:$Q,"&gt;1.5") +COUNTIFS(Sta!$B:$B,$A21,Sta!$Q:$Q,"&gt;1.5"))/$D21</f>
        <v>#DIV/0!</v>
      </c>
      <c r="I21" s="7" t="e">
        <f>COUNTIFS(Sta!$A:$A,$A21,Sta!$Q:$Q,"&gt;1.5")/$B21</f>
        <v>#DIV/0!</v>
      </c>
      <c r="J21" s="7" t="e">
        <f>COUNTIFS(Sta!$B:$B,$A21,Sta!$Q:$Q,"&gt;1.5")/$C21</f>
        <v>#DIV/0!</v>
      </c>
      <c r="K21" s="12" t="e">
        <f>(COUNTIFS(Sta!$A:$A,$A21,Sta!$M:$M,"&gt;0.5") +COUNTIFS(Sta!$B:$B,$A21,Sta!$O:$O,"&gt;0.5"))/$D21</f>
        <v>#DIV/0!</v>
      </c>
      <c r="L21" s="7" t="e">
        <f>COUNTIFS(Sta!$A:$A,$A21,Sta!$M:$M,"&gt;0.5")/$B21</f>
        <v>#DIV/0!</v>
      </c>
      <c r="M21" s="7" t="e">
        <f>COUNTIFS(Sta!$B:$B,$A21,Sta!$O:$O,"&gt;0.5")/$C21</f>
        <v>#DIV/0!</v>
      </c>
      <c r="N21" s="12" t="e">
        <f>(COUNTIFS(Sta!$A:$A,$A21,Sta!$M:$M,"&gt;1.5") +COUNTIFS(Sta!$B:$B,$A21,Sta!$O:$O,"&gt;1.5"))/$D21</f>
        <v>#DIV/0!</v>
      </c>
      <c r="O21" s="7" t="e">
        <f>COUNTIFS(Sta!$A:$A,$A21,Sta!$M:$M,"&gt;1.5")/$B21</f>
        <v>#DIV/0!</v>
      </c>
      <c r="P21" s="7" t="e">
        <f>COUNTIFS(Sta!$B:$B,$A21,Sta!$O:$O,"&gt;1.5")/$C21</f>
        <v>#DIV/0!</v>
      </c>
      <c r="Q21" s="12" t="e">
        <f>(COUNTIFS(Sta!$A:$A,$A21,Sta!$N:$N,"&gt;0.5") +COUNTIFS(Sta!$B:$B,$A21,Sta!$P:$P,"&gt;0.5"))/$D21</f>
        <v>#DIV/0!</v>
      </c>
      <c r="R21" s="7" t="e">
        <f>COUNTIFS(Sta!$A:$A,$A21,Sta!$N:$N,"&gt;0.5")/$B21</f>
        <v>#DIV/0!</v>
      </c>
      <c r="S21" s="7" t="e">
        <f>COUNTIFS(Sta!$B:$B,$A21,Sta!$P:$P,"&gt;0.5")/$C21</f>
        <v>#DIV/0!</v>
      </c>
      <c r="T21" s="12" t="e">
        <f>(COUNTIFS(Sta!$A:$A,$A21,Sta!$N:$N,"&gt;1.5") +COUNTIFS(Sta!$B:$B,$A21,Sta!$P:$P,"&gt;1.5"))/$D21</f>
        <v>#DIV/0!</v>
      </c>
      <c r="U21" s="7" t="e">
        <f>COUNTIFS(Sta!$A:$A,$A21,Sta!$N:$N,"&gt;1.5")/$B21</f>
        <v>#DIV/0!</v>
      </c>
      <c r="V21" s="7" t="e">
        <f>COUNTIFS(Sta!$B:$B,$A21,Sta!$P:$P,"&gt;1.5")/$C21</f>
        <v>#DIV/0!</v>
      </c>
    </row>
    <row r="22" spans="1:22" x14ac:dyDescent="0.3">
      <c r="A22" s="4" t="s">
        <v>21</v>
      </c>
      <c r="B22" s="9">
        <f>COUNTIF(Sta!A:A,A22)</f>
        <v>0</v>
      </c>
      <c r="C22" s="4">
        <f>COUNTIF(Sta!B:B,A22)</f>
        <v>0</v>
      </c>
      <c r="D22" s="4">
        <f t="shared" si="0"/>
        <v>0</v>
      </c>
      <c r="E22" s="12" t="e">
        <f>(COUNTIFS(Sta!$A:$A,$A22,Sta!$Q:$Q,"&gt;0.5") +COUNTIFS(Sta!$B:$B,$A22,Sta!$Q:$Q,"&gt;0.5"))/$D22</f>
        <v>#DIV/0!</v>
      </c>
      <c r="F22" s="7" t="e">
        <f>COUNTIFS(Sta!$A:$A,$A22,Sta!$Q:$Q,"&gt;0.5")/$B22</f>
        <v>#DIV/0!</v>
      </c>
      <c r="G22" s="7" t="e">
        <f>COUNTIFS(Sta!$B:$B,$A22,Sta!$Q:$Q,"&gt;0.5")/$C22</f>
        <v>#DIV/0!</v>
      </c>
      <c r="H22" s="12" t="e">
        <f>(COUNTIFS(Sta!$A:$A,$A22,Sta!$Q:$Q,"&gt;1.5") +COUNTIFS(Sta!$B:$B,$A22,Sta!$Q:$Q,"&gt;1.5"))/$D22</f>
        <v>#DIV/0!</v>
      </c>
      <c r="I22" s="7" t="e">
        <f>COUNTIFS(Sta!$A:$A,$A22,Sta!$Q:$Q,"&gt;1.5")/$B22</f>
        <v>#DIV/0!</v>
      </c>
      <c r="J22" s="7" t="e">
        <f>COUNTIFS(Sta!$B:$B,$A22,Sta!$Q:$Q,"&gt;1.5")/$C22</f>
        <v>#DIV/0!</v>
      </c>
      <c r="K22" s="12" t="e">
        <f>(COUNTIFS(Sta!$A:$A,$A22,Sta!$M:$M,"&gt;0.5") +COUNTIFS(Sta!$B:$B,$A22,Sta!$O:$O,"&gt;0.5"))/$D22</f>
        <v>#DIV/0!</v>
      </c>
      <c r="L22" s="7" t="e">
        <f>COUNTIFS(Sta!$A:$A,$A22,Sta!$M:$M,"&gt;0.5")/$B22</f>
        <v>#DIV/0!</v>
      </c>
      <c r="M22" s="7" t="e">
        <f>COUNTIFS(Sta!$B:$B,$A22,Sta!$O:$O,"&gt;0.5")/$C22</f>
        <v>#DIV/0!</v>
      </c>
      <c r="N22" s="12" t="e">
        <f>(COUNTIFS(Sta!$A:$A,$A22,Sta!$M:$M,"&gt;1.5") +COUNTIFS(Sta!$B:$B,$A22,Sta!$O:$O,"&gt;1.5"))/$D22</f>
        <v>#DIV/0!</v>
      </c>
      <c r="O22" s="7" t="e">
        <f>COUNTIFS(Sta!$A:$A,$A22,Sta!$M:$M,"&gt;1.5")/$B22</f>
        <v>#DIV/0!</v>
      </c>
      <c r="P22" s="7" t="e">
        <f>COUNTIFS(Sta!$B:$B,$A22,Sta!$O:$O,"&gt;1.5")/$C22</f>
        <v>#DIV/0!</v>
      </c>
      <c r="Q22" s="12" t="e">
        <f>(COUNTIFS(Sta!$A:$A,$A22,Sta!$N:$N,"&gt;0.5") +COUNTIFS(Sta!$B:$B,$A22,Sta!$P:$P,"&gt;0.5"))/$D22</f>
        <v>#DIV/0!</v>
      </c>
      <c r="R22" s="7" t="e">
        <f>COUNTIFS(Sta!$A:$A,$A22,Sta!$N:$N,"&gt;0.5")/$B22</f>
        <v>#DIV/0!</v>
      </c>
      <c r="S22" s="7" t="e">
        <f>COUNTIFS(Sta!$B:$B,$A22,Sta!$P:$P,"&gt;0.5")/$C22</f>
        <v>#DIV/0!</v>
      </c>
      <c r="T22" s="12" t="e">
        <f>(COUNTIFS(Sta!$A:$A,$A22,Sta!$N:$N,"&gt;1.5") +COUNTIFS(Sta!$B:$B,$A22,Sta!$P:$P,"&gt;1.5"))/$D22</f>
        <v>#DIV/0!</v>
      </c>
      <c r="U22" s="7" t="e">
        <f>COUNTIFS(Sta!$A:$A,$A22,Sta!$N:$N,"&gt;1.5")/$B22</f>
        <v>#DIV/0!</v>
      </c>
      <c r="V22" s="7" t="e">
        <f>COUNTIFS(Sta!$B:$B,$A22,Sta!$P:$P,"&gt;1.5")/$C22</f>
        <v>#DIV/0!</v>
      </c>
    </row>
    <row r="23" spans="1:22" x14ac:dyDescent="0.3">
      <c r="A23" s="4" t="s">
        <v>94</v>
      </c>
      <c r="B23" s="9">
        <f>COUNTIF(Sta!A:A,A23)</f>
        <v>0</v>
      </c>
      <c r="C23" s="4">
        <f>COUNTIF(Sta!B:B,A23)</f>
        <v>0</v>
      </c>
      <c r="D23" s="4">
        <f t="shared" ref="D23:D42" si="1">B23+C23</f>
        <v>0</v>
      </c>
      <c r="E23" s="12" t="e">
        <f>(COUNTIFS(Sta!$A:$A,$A23,Sta!$Q:$Q,"&gt;0.5") +COUNTIFS(Sta!$B:$B,$A23,Sta!$Q:$Q,"&gt;0.5"))/$D23</f>
        <v>#DIV/0!</v>
      </c>
      <c r="F23" s="7" t="e">
        <f>COUNTIFS(Sta!$A:$A,$A23,Sta!$Q:$Q,"&gt;0.5")/$B23</f>
        <v>#DIV/0!</v>
      </c>
      <c r="G23" s="7" t="e">
        <f>COUNTIFS(Sta!$B:$B,$A23,Sta!$Q:$Q,"&gt;0.5")/$C23</f>
        <v>#DIV/0!</v>
      </c>
      <c r="H23" s="12" t="e">
        <f>(COUNTIFS(Sta!$A:$A,$A23,Sta!$Q:$Q,"&gt;1.5") +COUNTIFS(Sta!$B:$B,$A23,Sta!$Q:$Q,"&gt;1.5"))/$D23</f>
        <v>#DIV/0!</v>
      </c>
      <c r="I23" s="7" t="e">
        <f>COUNTIFS(Sta!$A:$A,$A23,Sta!$Q:$Q,"&gt;1.5")/$B23</f>
        <v>#DIV/0!</v>
      </c>
      <c r="J23" s="7" t="e">
        <f>COUNTIFS(Sta!$B:$B,$A23,Sta!$Q:$Q,"&gt;1.5")/$C23</f>
        <v>#DIV/0!</v>
      </c>
      <c r="K23" s="12" t="e">
        <f>(COUNTIFS(Sta!$A:$A,$A23,Sta!$M:$M,"&gt;0.5") +COUNTIFS(Sta!$B:$B,$A23,Sta!$O:$O,"&gt;0.5"))/$D23</f>
        <v>#DIV/0!</v>
      </c>
      <c r="L23" s="7" t="e">
        <f>COUNTIFS(Sta!$A:$A,$A23,Sta!$M:$M,"&gt;0.5")/$B23</f>
        <v>#DIV/0!</v>
      </c>
      <c r="M23" s="7" t="e">
        <f>COUNTIFS(Sta!$B:$B,$A23,Sta!$O:$O,"&gt;0.5")/$C23</f>
        <v>#DIV/0!</v>
      </c>
      <c r="N23" s="12" t="e">
        <f>(COUNTIFS(Sta!$A:$A,$A23,Sta!$M:$M,"&gt;1.5") +COUNTIFS(Sta!$B:$B,$A23,Sta!$O:$O,"&gt;1.5"))/$D23</f>
        <v>#DIV/0!</v>
      </c>
      <c r="O23" s="7" t="e">
        <f>COUNTIFS(Sta!$A:$A,$A23,Sta!$M:$M,"&gt;1.5")/$B23</f>
        <v>#DIV/0!</v>
      </c>
      <c r="P23" s="7" t="e">
        <f>COUNTIFS(Sta!$B:$B,$A23,Sta!$O:$O,"&gt;1.5")/$C23</f>
        <v>#DIV/0!</v>
      </c>
      <c r="Q23" s="12" t="e">
        <f>(COUNTIFS(Sta!$A:$A,$A23,Sta!$N:$N,"&gt;0.5") +COUNTIFS(Sta!$B:$B,$A23,Sta!$P:$P,"&gt;0.5"))/$D23</f>
        <v>#DIV/0!</v>
      </c>
      <c r="R23" s="7" t="e">
        <f>COUNTIFS(Sta!$A:$A,$A23,Sta!$N:$N,"&gt;0.5")/$B23</f>
        <v>#DIV/0!</v>
      </c>
      <c r="S23" s="7" t="e">
        <f>COUNTIFS(Sta!$B:$B,$A23,Sta!$P:$P,"&gt;0.5")/$C23</f>
        <v>#DIV/0!</v>
      </c>
      <c r="T23" s="12" t="e">
        <f>(COUNTIFS(Sta!$A:$A,$A23,Sta!$N:$N,"&gt;1.5") +COUNTIFS(Sta!$B:$B,$A23,Sta!$P:$P,"&gt;1.5"))/$D23</f>
        <v>#DIV/0!</v>
      </c>
      <c r="U23" s="7" t="e">
        <f>COUNTIFS(Sta!$A:$A,$A23,Sta!$N:$N,"&gt;1.5")/$B23</f>
        <v>#DIV/0!</v>
      </c>
      <c r="V23" s="7" t="e">
        <f>COUNTIFS(Sta!$B:$B,$A23,Sta!$P:$P,"&gt;1.5")/$C23</f>
        <v>#DIV/0!</v>
      </c>
    </row>
    <row r="24" spans="1:22" x14ac:dyDescent="0.3">
      <c r="A24" s="4" t="s">
        <v>103</v>
      </c>
      <c r="B24" s="9">
        <f>COUNTIF(Sta!A:A,A24)</f>
        <v>0</v>
      </c>
      <c r="C24" s="4">
        <f>COUNTIF(Sta!B:B,A24)</f>
        <v>0</v>
      </c>
      <c r="D24" s="4">
        <f t="shared" si="1"/>
        <v>0</v>
      </c>
      <c r="E24" s="12" t="e">
        <f>(COUNTIFS(Sta!$A:$A,$A24,Sta!$Q:$Q,"&gt;0.5") +COUNTIFS(Sta!$B:$B,$A24,Sta!$Q:$Q,"&gt;0.5"))/$D24</f>
        <v>#DIV/0!</v>
      </c>
      <c r="F24" s="7" t="e">
        <f>COUNTIFS(Sta!$A:$A,$A24,Sta!$Q:$Q,"&gt;0.5")/$B24</f>
        <v>#DIV/0!</v>
      </c>
      <c r="G24" s="7" t="e">
        <f>COUNTIFS(Sta!$B:$B,$A24,Sta!$Q:$Q,"&gt;0.5")/$C24</f>
        <v>#DIV/0!</v>
      </c>
      <c r="H24" s="12" t="e">
        <f>(COUNTIFS(Sta!$A:$A,$A24,Sta!$Q:$Q,"&gt;1.5") +COUNTIFS(Sta!$B:$B,$A24,Sta!$Q:$Q,"&gt;1.5"))/$D24</f>
        <v>#DIV/0!</v>
      </c>
      <c r="I24" s="7" t="e">
        <f>COUNTIFS(Sta!$A:$A,$A24,Sta!$Q:$Q,"&gt;1.5")/$B24</f>
        <v>#DIV/0!</v>
      </c>
      <c r="J24" s="7" t="e">
        <f>COUNTIFS(Sta!$B:$B,$A24,Sta!$Q:$Q,"&gt;1.5")/$C24</f>
        <v>#DIV/0!</v>
      </c>
      <c r="K24" s="12" t="e">
        <f>(COUNTIFS(Sta!$A:$A,$A24,Sta!$M:$M,"&gt;0.5") +COUNTIFS(Sta!$B:$B,$A24,Sta!$O:$O,"&gt;0.5"))/$D24</f>
        <v>#DIV/0!</v>
      </c>
      <c r="L24" s="7" t="e">
        <f>COUNTIFS(Sta!$A:$A,$A24,Sta!$M:$M,"&gt;0.5")/$B24</f>
        <v>#DIV/0!</v>
      </c>
      <c r="M24" s="7" t="e">
        <f>COUNTIFS(Sta!$B:$B,$A24,Sta!$O:$O,"&gt;0.5")/$C24</f>
        <v>#DIV/0!</v>
      </c>
      <c r="N24" s="12" t="e">
        <f>(COUNTIFS(Sta!$A:$A,$A24,Sta!$M:$M,"&gt;1.5") +COUNTIFS(Sta!$B:$B,$A24,Sta!$O:$O,"&gt;1.5"))/$D24</f>
        <v>#DIV/0!</v>
      </c>
      <c r="O24" s="7" t="e">
        <f>COUNTIFS(Sta!$A:$A,$A24,Sta!$M:$M,"&gt;1.5")/$B24</f>
        <v>#DIV/0!</v>
      </c>
      <c r="P24" s="7" t="e">
        <f>COUNTIFS(Sta!$B:$B,$A24,Sta!$O:$O,"&gt;1.5")/$C24</f>
        <v>#DIV/0!</v>
      </c>
      <c r="Q24" s="12" t="e">
        <f>(COUNTIFS(Sta!$A:$A,$A24,Sta!$N:$N,"&gt;0.5") +COUNTIFS(Sta!$B:$B,$A24,Sta!$P:$P,"&gt;0.5"))/$D24</f>
        <v>#DIV/0!</v>
      </c>
      <c r="R24" s="7" t="e">
        <f>COUNTIFS(Sta!$A:$A,$A24,Sta!$N:$N,"&gt;0.5")/$B24</f>
        <v>#DIV/0!</v>
      </c>
      <c r="S24" s="7" t="e">
        <f>COUNTIFS(Sta!$B:$B,$A24,Sta!$P:$P,"&gt;0.5")/$C24</f>
        <v>#DIV/0!</v>
      </c>
      <c r="T24" s="12" t="e">
        <f>(COUNTIFS(Sta!$A:$A,$A24,Sta!$N:$N,"&gt;1.5") +COUNTIFS(Sta!$B:$B,$A24,Sta!$P:$P,"&gt;1.5"))/$D24</f>
        <v>#DIV/0!</v>
      </c>
      <c r="U24" s="7" t="e">
        <f>COUNTIFS(Sta!$A:$A,$A24,Sta!$N:$N,"&gt;1.5")/$B24</f>
        <v>#DIV/0!</v>
      </c>
      <c r="V24" s="7" t="e">
        <f>COUNTIFS(Sta!$B:$B,$A24,Sta!$P:$P,"&gt;1.5")/$C24</f>
        <v>#DIV/0!</v>
      </c>
    </row>
    <row r="25" spans="1:22" x14ac:dyDescent="0.3">
      <c r="A25" s="4" t="s">
        <v>98</v>
      </c>
      <c r="B25" s="9">
        <f>COUNTIF(Sta!A:A,A25)</f>
        <v>0</v>
      </c>
      <c r="C25" s="4">
        <f>COUNTIF(Sta!B:B,A25)</f>
        <v>0</v>
      </c>
      <c r="D25" s="4">
        <f t="shared" si="1"/>
        <v>0</v>
      </c>
      <c r="E25" s="12" t="e">
        <f>(COUNTIFS(Sta!$A:$A,$A25,Sta!$Q:$Q,"&gt;0.5") +COUNTIFS(Sta!$B:$B,$A25,Sta!$Q:$Q,"&gt;0.5"))/$D25</f>
        <v>#DIV/0!</v>
      </c>
      <c r="F25" s="7" t="e">
        <f>COUNTIFS(Sta!$A:$A,$A25,Sta!$Q:$Q,"&gt;0.5")/$B25</f>
        <v>#DIV/0!</v>
      </c>
      <c r="G25" s="7" t="e">
        <f>COUNTIFS(Sta!$B:$B,$A25,Sta!$Q:$Q,"&gt;0.5")/$C25</f>
        <v>#DIV/0!</v>
      </c>
      <c r="H25" s="12" t="e">
        <f>(COUNTIFS(Sta!$A:$A,$A25,Sta!$Q:$Q,"&gt;1.5") +COUNTIFS(Sta!$B:$B,$A25,Sta!$Q:$Q,"&gt;1.5"))/$D25</f>
        <v>#DIV/0!</v>
      </c>
      <c r="I25" s="7" t="e">
        <f>COUNTIFS(Sta!$A:$A,$A25,Sta!$Q:$Q,"&gt;1.5")/$B25</f>
        <v>#DIV/0!</v>
      </c>
      <c r="J25" s="7" t="e">
        <f>COUNTIFS(Sta!$B:$B,$A25,Sta!$Q:$Q,"&gt;1.5")/$C25</f>
        <v>#DIV/0!</v>
      </c>
      <c r="K25" s="12" t="e">
        <f>(COUNTIFS(Sta!$A:$A,$A25,Sta!$M:$M,"&gt;0.5") +COUNTIFS(Sta!$B:$B,$A25,Sta!$O:$O,"&gt;0.5"))/$D25</f>
        <v>#DIV/0!</v>
      </c>
      <c r="L25" s="7" t="e">
        <f>COUNTIFS(Sta!$A:$A,$A25,Sta!$M:$M,"&gt;0.5")/$B25</f>
        <v>#DIV/0!</v>
      </c>
      <c r="M25" s="7" t="e">
        <f>COUNTIFS(Sta!$B:$B,$A25,Sta!$O:$O,"&gt;0.5")/$C25</f>
        <v>#DIV/0!</v>
      </c>
      <c r="N25" s="12" t="e">
        <f>(COUNTIFS(Sta!$A:$A,$A25,Sta!$M:$M,"&gt;1.5") +COUNTIFS(Sta!$B:$B,$A25,Sta!$O:$O,"&gt;1.5"))/$D25</f>
        <v>#DIV/0!</v>
      </c>
      <c r="O25" s="7" t="e">
        <f>COUNTIFS(Sta!$A:$A,$A25,Sta!$M:$M,"&gt;1.5")/$B25</f>
        <v>#DIV/0!</v>
      </c>
      <c r="P25" s="7" t="e">
        <f>COUNTIFS(Sta!$B:$B,$A25,Sta!$O:$O,"&gt;1.5")/$C25</f>
        <v>#DIV/0!</v>
      </c>
      <c r="Q25" s="12" t="e">
        <f>(COUNTIFS(Sta!$A:$A,$A25,Sta!$N:$N,"&gt;0.5") +COUNTIFS(Sta!$B:$B,$A25,Sta!$P:$P,"&gt;0.5"))/$D25</f>
        <v>#DIV/0!</v>
      </c>
      <c r="R25" s="7" t="e">
        <f>COUNTIFS(Sta!$A:$A,$A25,Sta!$N:$N,"&gt;0.5")/$B25</f>
        <v>#DIV/0!</v>
      </c>
      <c r="S25" s="7" t="e">
        <f>COUNTIFS(Sta!$B:$B,$A25,Sta!$P:$P,"&gt;0.5")/$C25</f>
        <v>#DIV/0!</v>
      </c>
      <c r="T25" s="12" t="e">
        <f>(COUNTIFS(Sta!$A:$A,$A25,Sta!$N:$N,"&gt;1.5") +COUNTIFS(Sta!$B:$B,$A25,Sta!$P:$P,"&gt;1.5"))/$D25</f>
        <v>#DIV/0!</v>
      </c>
      <c r="U25" s="7" t="e">
        <f>COUNTIFS(Sta!$A:$A,$A25,Sta!$N:$N,"&gt;1.5")/$B25</f>
        <v>#DIV/0!</v>
      </c>
      <c r="V25" s="7" t="e">
        <f>COUNTIFS(Sta!$B:$B,$A25,Sta!$P:$P,"&gt;1.5")/$C25</f>
        <v>#DIV/0!</v>
      </c>
    </row>
    <row r="26" spans="1:22" x14ac:dyDescent="0.3">
      <c r="A26" s="4" t="s">
        <v>105</v>
      </c>
      <c r="B26" s="9">
        <f>COUNTIF(Sta!A:A,A26)</f>
        <v>0</v>
      </c>
      <c r="C26" s="4">
        <f>COUNTIF(Sta!B:B,A26)</f>
        <v>0</v>
      </c>
      <c r="D26" s="4">
        <f t="shared" si="1"/>
        <v>0</v>
      </c>
      <c r="E26" s="12" t="e">
        <f>(COUNTIFS(Sta!$A:$A,$A26,Sta!$Q:$Q,"&gt;0.5") +COUNTIFS(Sta!$B:$B,$A26,Sta!$Q:$Q,"&gt;0.5"))/$D26</f>
        <v>#DIV/0!</v>
      </c>
      <c r="F26" s="7" t="e">
        <f>COUNTIFS(Sta!$A:$A,$A26,Sta!$Q:$Q,"&gt;0.5")/$B26</f>
        <v>#DIV/0!</v>
      </c>
      <c r="G26" s="7" t="e">
        <f>COUNTIFS(Sta!$B:$B,$A26,Sta!$Q:$Q,"&gt;0.5")/$C26</f>
        <v>#DIV/0!</v>
      </c>
      <c r="H26" s="12" t="e">
        <f>(COUNTIFS(Sta!$A:$A,$A26,Sta!$Q:$Q,"&gt;1.5") +COUNTIFS(Sta!$B:$B,$A26,Sta!$Q:$Q,"&gt;1.5"))/$D26</f>
        <v>#DIV/0!</v>
      </c>
      <c r="I26" s="7" t="e">
        <f>COUNTIFS(Sta!$A:$A,$A26,Sta!$Q:$Q,"&gt;1.5")/$B26</f>
        <v>#DIV/0!</v>
      </c>
      <c r="J26" s="7" t="e">
        <f>COUNTIFS(Sta!$B:$B,$A26,Sta!$Q:$Q,"&gt;1.5")/$C26</f>
        <v>#DIV/0!</v>
      </c>
      <c r="K26" s="12" t="e">
        <f>(COUNTIFS(Sta!$A:$A,$A26,Sta!$M:$M,"&gt;0.5") +COUNTIFS(Sta!$B:$B,$A26,Sta!$O:$O,"&gt;0.5"))/$D26</f>
        <v>#DIV/0!</v>
      </c>
      <c r="L26" s="7" t="e">
        <f>COUNTIFS(Sta!$A:$A,$A26,Sta!$M:$M,"&gt;0.5")/$B26</f>
        <v>#DIV/0!</v>
      </c>
      <c r="M26" s="7" t="e">
        <f>COUNTIFS(Sta!$B:$B,$A26,Sta!$O:$O,"&gt;0.5")/$C26</f>
        <v>#DIV/0!</v>
      </c>
      <c r="N26" s="12" t="e">
        <f>(COUNTIFS(Sta!$A:$A,$A26,Sta!$M:$M,"&gt;1.5") +COUNTIFS(Sta!$B:$B,$A26,Sta!$O:$O,"&gt;1.5"))/$D26</f>
        <v>#DIV/0!</v>
      </c>
      <c r="O26" s="7" t="e">
        <f>COUNTIFS(Sta!$A:$A,$A26,Sta!$M:$M,"&gt;1.5")/$B26</f>
        <v>#DIV/0!</v>
      </c>
      <c r="P26" s="7" t="e">
        <f>COUNTIFS(Sta!$B:$B,$A26,Sta!$O:$O,"&gt;1.5")/$C26</f>
        <v>#DIV/0!</v>
      </c>
      <c r="Q26" s="12" t="e">
        <f>(COUNTIFS(Sta!$A:$A,$A26,Sta!$N:$N,"&gt;0.5") +COUNTIFS(Sta!$B:$B,$A26,Sta!$P:$P,"&gt;0.5"))/$D26</f>
        <v>#DIV/0!</v>
      </c>
      <c r="R26" s="7" t="e">
        <f>COUNTIFS(Sta!$A:$A,$A26,Sta!$N:$N,"&gt;0.5")/$B26</f>
        <v>#DIV/0!</v>
      </c>
      <c r="S26" s="7" t="e">
        <f>COUNTIFS(Sta!$B:$B,$A26,Sta!$P:$P,"&gt;0.5")/$C26</f>
        <v>#DIV/0!</v>
      </c>
      <c r="T26" s="12" t="e">
        <f>(COUNTIFS(Sta!$A:$A,$A26,Sta!$N:$N,"&gt;1.5") +COUNTIFS(Sta!$B:$B,$A26,Sta!$P:$P,"&gt;1.5"))/$D26</f>
        <v>#DIV/0!</v>
      </c>
      <c r="U26" s="7" t="e">
        <f>COUNTIFS(Sta!$A:$A,$A26,Sta!$N:$N,"&gt;1.5")/$B26</f>
        <v>#DIV/0!</v>
      </c>
      <c r="V26" s="7" t="e">
        <f>COUNTIFS(Sta!$B:$B,$A26,Sta!$P:$P,"&gt;1.5")/$C26</f>
        <v>#DIV/0!</v>
      </c>
    </row>
    <row r="27" spans="1:22" x14ac:dyDescent="0.3">
      <c r="A27" s="4" t="s">
        <v>101</v>
      </c>
      <c r="B27" s="9">
        <f>COUNTIF(Sta!A:A,A27)</f>
        <v>0</v>
      </c>
      <c r="C27" s="4">
        <f>COUNTIF(Sta!B:B,A27)</f>
        <v>0</v>
      </c>
      <c r="D27" s="4">
        <f t="shared" si="1"/>
        <v>0</v>
      </c>
      <c r="E27" s="12" t="e">
        <f>(COUNTIFS(Sta!$A:$A,$A27,Sta!$Q:$Q,"&gt;0.5") +COUNTIFS(Sta!$B:$B,$A27,Sta!$Q:$Q,"&gt;0.5"))/$D27</f>
        <v>#DIV/0!</v>
      </c>
      <c r="F27" s="7" t="e">
        <f>COUNTIFS(Sta!$A:$A,$A27,Sta!$Q:$Q,"&gt;0.5")/$B27</f>
        <v>#DIV/0!</v>
      </c>
      <c r="G27" s="7" t="e">
        <f>COUNTIFS(Sta!$B:$B,$A27,Sta!$Q:$Q,"&gt;0.5")/$C27</f>
        <v>#DIV/0!</v>
      </c>
      <c r="H27" s="12" t="e">
        <f>(COUNTIFS(Sta!$A:$A,$A27,Sta!$Q:$Q,"&gt;1.5") +COUNTIFS(Sta!$B:$B,$A27,Sta!$Q:$Q,"&gt;1.5"))/$D27</f>
        <v>#DIV/0!</v>
      </c>
      <c r="I27" s="7" t="e">
        <f>COUNTIFS(Sta!$A:$A,$A27,Sta!$Q:$Q,"&gt;1.5")/$B27</f>
        <v>#DIV/0!</v>
      </c>
      <c r="J27" s="7" t="e">
        <f>COUNTIFS(Sta!$B:$B,$A27,Sta!$Q:$Q,"&gt;1.5")/$C27</f>
        <v>#DIV/0!</v>
      </c>
      <c r="K27" s="12" t="e">
        <f>(COUNTIFS(Sta!$A:$A,$A27,Sta!$M:$M,"&gt;0.5") +COUNTIFS(Sta!$B:$B,$A27,Sta!$O:$O,"&gt;0.5"))/$D27</f>
        <v>#DIV/0!</v>
      </c>
      <c r="L27" s="7" t="e">
        <f>COUNTIFS(Sta!$A:$A,$A27,Sta!$M:$M,"&gt;0.5")/$B27</f>
        <v>#DIV/0!</v>
      </c>
      <c r="M27" s="7" t="e">
        <f>COUNTIFS(Sta!$B:$B,$A27,Sta!$O:$O,"&gt;0.5")/$C27</f>
        <v>#DIV/0!</v>
      </c>
      <c r="N27" s="12" t="e">
        <f>(COUNTIFS(Sta!$A:$A,$A27,Sta!$M:$M,"&gt;1.5") +COUNTIFS(Sta!$B:$B,$A27,Sta!$O:$O,"&gt;1.5"))/$D27</f>
        <v>#DIV/0!</v>
      </c>
      <c r="O27" s="7" t="e">
        <f>COUNTIFS(Sta!$A:$A,$A27,Sta!$M:$M,"&gt;1.5")/$B27</f>
        <v>#DIV/0!</v>
      </c>
      <c r="P27" s="7" t="e">
        <f>COUNTIFS(Sta!$B:$B,$A27,Sta!$O:$O,"&gt;1.5")/$C27</f>
        <v>#DIV/0!</v>
      </c>
      <c r="Q27" s="12" t="e">
        <f>(COUNTIFS(Sta!$A:$A,$A27,Sta!$N:$N,"&gt;0.5") +COUNTIFS(Sta!$B:$B,$A27,Sta!$P:$P,"&gt;0.5"))/$D27</f>
        <v>#DIV/0!</v>
      </c>
      <c r="R27" s="7" t="e">
        <f>COUNTIFS(Sta!$A:$A,$A27,Sta!$N:$N,"&gt;0.5")/$B27</f>
        <v>#DIV/0!</v>
      </c>
      <c r="S27" s="7" t="e">
        <f>COUNTIFS(Sta!$B:$B,$A27,Sta!$P:$P,"&gt;0.5")/$C27</f>
        <v>#DIV/0!</v>
      </c>
      <c r="T27" s="12" t="e">
        <f>(COUNTIFS(Sta!$A:$A,$A27,Sta!$N:$N,"&gt;1.5") +COUNTIFS(Sta!$B:$B,$A27,Sta!$P:$P,"&gt;1.5"))/$D27</f>
        <v>#DIV/0!</v>
      </c>
      <c r="U27" s="7" t="e">
        <f>COUNTIFS(Sta!$A:$A,$A27,Sta!$N:$N,"&gt;1.5")/$B27</f>
        <v>#DIV/0!</v>
      </c>
      <c r="V27" s="7" t="e">
        <f>COUNTIFS(Sta!$B:$B,$A27,Sta!$P:$P,"&gt;1.5")/$C27</f>
        <v>#DIV/0!</v>
      </c>
    </row>
    <row r="28" spans="1:22" x14ac:dyDescent="0.3">
      <c r="A28" s="4" t="s">
        <v>95</v>
      </c>
      <c r="B28" s="9">
        <f>COUNTIF(Sta!A:A,A28)</f>
        <v>0</v>
      </c>
      <c r="C28" s="4">
        <f>COUNTIF(Sta!B:B,A28)</f>
        <v>0</v>
      </c>
      <c r="D28" s="4">
        <f t="shared" si="1"/>
        <v>0</v>
      </c>
      <c r="E28" s="12" t="e">
        <f>(COUNTIFS(Sta!$A:$A,$A28,Sta!$Q:$Q,"&gt;0.5") +COUNTIFS(Sta!$B:$B,$A28,Sta!$Q:$Q,"&gt;0.5"))/$D28</f>
        <v>#DIV/0!</v>
      </c>
      <c r="F28" s="7" t="e">
        <f>COUNTIFS(Sta!$A:$A,$A28,Sta!$Q:$Q,"&gt;0.5")/$B28</f>
        <v>#DIV/0!</v>
      </c>
      <c r="G28" s="7" t="e">
        <f>COUNTIFS(Sta!$B:$B,$A28,Sta!$Q:$Q,"&gt;0.5")/$C28</f>
        <v>#DIV/0!</v>
      </c>
      <c r="H28" s="12" t="e">
        <f>(COUNTIFS(Sta!$A:$A,$A28,Sta!$Q:$Q,"&gt;1.5") +COUNTIFS(Sta!$B:$B,$A28,Sta!$Q:$Q,"&gt;1.5"))/$D28</f>
        <v>#DIV/0!</v>
      </c>
      <c r="I28" s="7" t="e">
        <f>COUNTIFS(Sta!$A:$A,$A28,Sta!$Q:$Q,"&gt;1.5")/$B28</f>
        <v>#DIV/0!</v>
      </c>
      <c r="J28" s="7" t="e">
        <f>COUNTIFS(Sta!$B:$B,$A28,Sta!$Q:$Q,"&gt;1.5")/$C28</f>
        <v>#DIV/0!</v>
      </c>
      <c r="K28" s="12" t="e">
        <f>(COUNTIFS(Sta!$A:$A,$A28,Sta!$M:$M,"&gt;0.5") +COUNTIFS(Sta!$B:$B,$A28,Sta!$O:$O,"&gt;0.5"))/$D28</f>
        <v>#DIV/0!</v>
      </c>
      <c r="L28" s="7" t="e">
        <f>COUNTIFS(Sta!$A:$A,$A28,Sta!$M:$M,"&gt;0.5")/$B28</f>
        <v>#DIV/0!</v>
      </c>
      <c r="M28" s="7" t="e">
        <f>COUNTIFS(Sta!$B:$B,$A28,Sta!$O:$O,"&gt;0.5")/$C28</f>
        <v>#DIV/0!</v>
      </c>
      <c r="N28" s="12" t="e">
        <f>(COUNTIFS(Sta!$A:$A,$A28,Sta!$M:$M,"&gt;1.5") +COUNTIFS(Sta!$B:$B,$A28,Sta!$O:$O,"&gt;1.5"))/$D28</f>
        <v>#DIV/0!</v>
      </c>
      <c r="O28" s="7" t="e">
        <f>COUNTIFS(Sta!$A:$A,$A28,Sta!$M:$M,"&gt;1.5")/$B28</f>
        <v>#DIV/0!</v>
      </c>
      <c r="P28" s="7" t="e">
        <f>COUNTIFS(Sta!$B:$B,$A28,Sta!$O:$O,"&gt;1.5")/$C28</f>
        <v>#DIV/0!</v>
      </c>
      <c r="Q28" s="12" t="e">
        <f>(COUNTIFS(Sta!$A:$A,$A28,Sta!$N:$N,"&gt;0.5") +COUNTIFS(Sta!$B:$B,$A28,Sta!$P:$P,"&gt;0.5"))/$D28</f>
        <v>#DIV/0!</v>
      </c>
      <c r="R28" s="7" t="e">
        <f>COUNTIFS(Sta!$A:$A,$A28,Sta!$N:$N,"&gt;0.5")/$B28</f>
        <v>#DIV/0!</v>
      </c>
      <c r="S28" s="7" t="e">
        <f>COUNTIFS(Sta!$B:$B,$A28,Sta!$P:$P,"&gt;0.5")/$C28</f>
        <v>#DIV/0!</v>
      </c>
      <c r="T28" s="12" t="e">
        <f>(COUNTIFS(Sta!$A:$A,$A28,Sta!$N:$N,"&gt;1.5") +COUNTIFS(Sta!$B:$B,$A28,Sta!$P:$P,"&gt;1.5"))/$D28</f>
        <v>#DIV/0!</v>
      </c>
      <c r="U28" s="7" t="e">
        <f>COUNTIFS(Sta!$A:$A,$A28,Sta!$N:$N,"&gt;1.5")/$B28</f>
        <v>#DIV/0!</v>
      </c>
      <c r="V28" s="7" t="e">
        <f>COUNTIFS(Sta!$B:$B,$A28,Sta!$P:$P,"&gt;1.5")/$C28</f>
        <v>#DIV/0!</v>
      </c>
    </row>
    <row r="29" spans="1:22" x14ac:dyDescent="0.3">
      <c r="A29" s="4" t="s">
        <v>104</v>
      </c>
      <c r="B29" s="9">
        <f>COUNTIF(Sta!A:A,A29)</f>
        <v>0</v>
      </c>
      <c r="C29" s="4">
        <f>COUNTIF(Sta!B:B,A29)</f>
        <v>0</v>
      </c>
      <c r="D29" s="4">
        <f t="shared" si="1"/>
        <v>0</v>
      </c>
      <c r="E29" s="12" t="e">
        <f>(COUNTIFS(Sta!$A:$A,$A29,Sta!$Q:$Q,"&gt;0.5") +COUNTIFS(Sta!$B:$B,$A29,Sta!$Q:$Q,"&gt;0.5"))/$D29</f>
        <v>#DIV/0!</v>
      </c>
      <c r="F29" s="7" t="e">
        <f>COUNTIFS(Sta!$A:$A,$A29,Sta!$Q:$Q,"&gt;0.5")/$B29</f>
        <v>#DIV/0!</v>
      </c>
      <c r="G29" s="7" t="e">
        <f>COUNTIFS(Sta!$B:$B,$A29,Sta!$Q:$Q,"&gt;0.5")/$C29</f>
        <v>#DIV/0!</v>
      </c>
      <c r="H29" s="12" t="e">
        <f>(COUNTIFS(Sta!$A:$A,$A29,Sta!$Q:$Q,"&gt;1.5") +COUNTIFS(Sta!$B:$B,$A29,Sta!$Q:$Q,"&gt;1.5"))/$D29</f>
        <v>#DIV/0!</v>
      </c>
      <c r="I29" s="7" t="e">
        <f>COUNTIFS(Sta!$A:$A,$A29,Sta!$Q:$Q,"&gt;1.5")/$B29</f>
        <v>#DIV/0!</v>
      </c>
      <c r="J29" s="7" t="e">
        <f>COUNTIFS(Sta!$B:$B,$A29,Sta!$Q:$Q,"&gt;1.5")/$C29</f>
        <v>#DIV/0!</v>
      </c>
      <c r="K29" s="12" t="e">
        <f>(COUNTIFS(Sta!$A:$A,$A29,Sta!$M:$M,"&gt;0.5") +COUNTIFS(Sta!$B:$B,$A29,Sta!$O:$O,"&gt;0.5"))/$D29</f>
        <v>#DIV/0!</v>
      </c>
      <c r="L29" s="7" t="e">
        <f>COUNTIFS(Sta!$A:$A,$A29,Sta!$M:$M,"&gt;0.5")/$B29</f>
        <v>#DIV/0!</v>
      </c>
      <c r="M29" s="7" t="e">
        <f>COUNTIFS(Sta!$B:$B,$A29,Sta!$O:$O,"&gt;0.5")/$C29</f>
        <v>#DIV/0!</v>
      </c>
      <c r="N29" s="12" t="e">
        <f>(COUNTIFS(Sta!$A:$A,$A29,Sta!$M:$M,"&gt;1.5") +COUNTIFS(Sta!$B:$B,$A29,Sta!$O:$O,"&gt;1.5"))/$D29</f>
        <v>#DIV/0!</v>
      </c>
      <c r="O29" s="7" t="e">
        <f>COUNTIFS(Sta!$A:$A,$A29,Sta!$M:$M,"&gt;1.5")/$B29</f>
        <v>#DIV/0!</v>
      </c>
      <c r="P29" s="7" t="e">
        <f>COUNTIFS(Sta!$B:$B,$A29,Sta!$O:$O,"&gt;1.5")/$C29</f>
        <v>#DIV/0!</v>
      </c>
      <c r="Q29" s="12" t="e">
        <f>(COUNTIFS(Sta!$A:$A,$A29,Sta!$N:$N,"&gt;0.5") +COUNTIFS(Sta!$B:$B,$A29,Sta!$P:$P,"&gt;0.5"))/$D29</f>
        <v>#DIV/0!</v>
      </c>
      <c r="R29" s="7" t="e">
        <f>COUNTIFS(Sta!$A:$A,$A29,Sta!$N:$N,"&gt;0.5")/$B29</f>
        <v>#DIV/0!</v>
      </c>
      <c r="S29" s="7" t="e">
        <f>COUNTIFS(Sta!$B:$B,$A29,Sta!$P:$P,"&gt;0.5")/$C29</f>
        <v>#DIV/0!</v>
      </c>
      <c r="T29" s="12" t="e">
        <f>(COUNTIFS(Sta!$A:$A,$A29,Sta!$N:$N,"&gt;1.5") +COUNTIFS(Sta!$B:$B,$A29,Sta!$P:$P,"&gt;1.5"))/$D29</f>
        <v>#DIV/0!</v>
      </c>
      <c r="U29" s="7" t="e">
        <f>COUNTIFS(Sta!$A:$A,$A29,Sta!$N:$N,"&gt;1.5")/$B29</f>
        <v>#DIV/0!</v>
      </c>
      <c r="V29" s="7" t="e">
        <f>COUNTIFS(Sta!$B:$B,$A29,Sta!$P:$P,"&gt;1.5")/$C29</f>
        <v>#DIV/0!</v>
      </c>
    </row>
    <row r="30" spans="1:22" x14ac:dyDescent="0.3">
      <c r="A30" s="4" t="s">
        <v>99</v>
      </c>
      <c r="B30" s="9">
        <f>COUNTIF(Sta!A:A,A30)</f>
        <v>0</v>
      </c>
      <c r="C30" s="4">
        <f>COUNTIF(Sta!B:B,A30)</f>
        <v>0</v>
      </c>
      <c r="D30" s="4">
        <f t="shared" si="1"/>
        <v>0</v>
      </c>
      <c r="E30" s="12" t="e">
        <f>(COUNTIFS(Sta!$A:$A,$A30,Sta!$Q:$Q,"&gt;0.5") +COUNTIFS(Sta!$B:$B,$A30,Sta!$Q:$Q,"&gt;0.5"))/$D30</f>
        <v>#DIV/0!</v>
      </c>
      <c r="F30" s="7" t="e">
        <f>COUNTIFS(Sta!$A:$A,$A30,Sta!$Q:$Q,"&gt;0.5")/$B30</f>
        <v>#DIV/0!</v>
      </c>
      <c r="G30" s="7" t="e">
        <f>COUNTIFS(Sta!$B:$B,$A30,Sta!$Q:$Q,"&gt;0.5")/$C30</f>
        <v>#DIV/0!</v>
      </c>
      <c r="H30" s="12" t="e">
        <f>(COUNTIFS(Sta!$A:$A,$A30,Sta!$Q:$Q,"&gt;1.5") +COUNTIFS(Sta!$B:$B,$A30,Sta!$Q:$Q,"&gt;1.5"))/$D30</f>
        <v>#DIV/0!</v>
      </c>
      <c r="I30" s="7" t="e">
        <f>COUNTIFS(Sta!$A:$A,$A30,Sta!$Q:$Q,"&gt;1.5")/$B30</f>
        <v>#DIV/0!</v>
      </c>
      <c r="J30" s="7" t="e">
        <f>COUNTIFS(Sta!$B:$B,$A30,Sta!$Q:$Q,"&gt;1.5")/$C30</f>
        <v>#DIV/0!</v>
      </c>
      <c r="K30" s="12" t="e">
        <f>(COUNTIFS(Sta!$A:$A,$A30,Sta!$M:$M,"&gt;0.5") +COUNTIFS(Sta!$B:$B,$A30,Sta!$O:$O,"&gt;0.5"))/$D30</f>
        <v>#DIV/0!</v>
      </c>
      <c r="L30" s="7" t="e">
        <f>COUNTIFS(Sta!$A:$A,$A30,Sta!$M:$M,"&gt;0.5")/$B30</f>
        <v>#DIV/0!</v>
      </c>
      <c r="M30" s="7" t="e">
        <f>COUNTIFS(Sta!$B:$B,$A30,Sta!$O:$O,"&gt;0.5")/$C30</f>
        <v>#DIV/0!</v>
      </c>
      <c r="N30" s="12" t="e">
        <f>(COUNTIFS(Sta!$A:$A,$A30,Sta!$M:$M,"&gt;1.5") +COUNTIFS(Sta!$B:$B,$A30,Sta!$O:$O,"&gt;1.5"))/$D30</f>
        <v>#DIV/0!</v>
      </c>
      <c r="O30" s="7" t="e">
        <f>COUNTIFS(Sta!$A:$A,$A30,Sta!$M:$M,"&gt;1.5")/$B30</f>
        <v>#DIV/0!</v>
      </c>
      <c r="P30" s="7" t="e">
        <f>COUNTIFS(Sta!$B:$B,$A30,Sta!$O:$O,"&gt;1.5")/$C30</f>
        <v>#DIV/0!</v>
      </c>
      <c r="Q30" s="12" t="e">
        <f>(COUNTIFS(Sta!$A:$A,$A30,Sta!$N:$N,"&gt;0.5") +COUNTIFS(Sta!$B:$B,$A30,Sta!$P:$P,"&gt;0.5"))/$D30</f>
        <v>#DIV/0!</v>
      </c>
      <c r="R30" s="7" t="e">
        <f>COUNTIFS(Sta!$A:$A,$A30,Sta!$N:$N,"&gt;0.5")/$B30</f>
        <v>#DIV/0!</v>
      </c>
      <c r="S30" s="7" t="e">
        <f>COUNTIFS(Sta!$B:$B,$A30,Sta!$P:$P,"&gt;0.5")/$C30</f>
        <v>#DIV/0!</v>
      </c>
      <c r="T30" s="12" t="e">
        <f>(COUNTIFS(Sta!$A:$A,$A30,Sta!$N:$N,"&gt;1.5") +COUNTIFS(Sta!$B:$B,$A30,Sta!$P:$P,"&gt;1.5"))/$D30</f>
        <v>#DIV/0!</v>
      </c>
      <c r="U30" s="7" t="e">
        <f>COUNTIFS(Sta!$A:$A,$A30,Sta!$N:$N,"&gt;1.5")/$B30</f>
        <v>#DIV/0!</v>
      </c>
      <c r="V30" s="7" t="e">
        <f>COUNTIFS(Sta!$B:$B,$A30,Sta!$P:$P,"&gt;1.5")/$C30</f>
        <v>#DIV/0!</v>
      </c>
    </row>
    <row r="31" spans="1:22" x14ac:dyDescent="0.3">
      <c r="A31" s="4" t="s">
        <v>88</v>
      </c>
      <c r="B31" s="9">
        <f>COUNTIF(Sta!A:A,A31)</f>
        <v>0</v>
      </c>
      <c r="C31" s="4">
        <f>COUNTIF(Sta!B:B,A31)</f>
        <v>0</v>
      </c>
      <c r="D31" s="4">
        <f t="shared" si="1"/>
        <v>0</v>
      </c>
      <c r="E31" s="12" t="e">
        <f>(COUNTIFS(Sta!$A:$A,$A31,Sta!$Q:$Q,"&gt;0.5") +COUNTIFS(Sta!$B:$B,$A31,Sta!$Q:$Q,"&gt;0.5"))/$D31</f>
        <v>#DIV/0!</v>
      </c>
      <c r="F31" s="7" t="e">
        <f>COUNTIFS(Sta!$A:$A,$A31,Sta!$Q:$Q,"&gt;0.5")/$B31</f>
        <v>#DIV/0!</v>
      </c>
      <c r="G31" s="7" t="e">
        <f>COUNTIFS(Sta!$B:$B,$A31,Sta!$Q:$Q,"&gt;0.5")/$C31</f>
        <v>#DIV/0!</v>
      </c>
      <c r="H31" s="12" t="e">
        <f>(COUNTIFS(Sta!$A:$A,$A31,Sta!$Q:$Q,"&gt;1.5") +COUNTIFS(Sta!$B:$B,$A31,Sta!$Q:$Q,"&gt;1.5"))/$D31</f>
        <v>#DIV/0!</v>
      </c>
      <c r="I31" s="7" t="e">
        <f>COUNTIFS(Sta!$A:$A,$A31,Sta!$Q:$Q,"&gt;1.5")/$B31</f>
        <v>#DIV/0!</v>
      </c>
      <c r="J31" s="7" t="e">
        <f>COUNTIFS(Sta!$B:$B,$A31,Sta!$Q:$Q,"&gt;1.5")/$C31</f>
        <v>#DIV/0!</v>
      </c>
      <c r="K31" s="12" t="e">
        <f>(COUNTIFS(Sta!$A:$A,$A31,Sta!$M:$M,"&gt;0.5") +COUNTIFS(Sta!$B:$B,$A31,Sta!$O:$O,"&gt;0.5"))/$D31</f>
        <v>#DIV/0!</v>
      </c>
      <c r="L31" s="7" t="e">
        <f>COUNTIFS(Sta!$A:$A,$A31,Sta!$M:$M,"&gt;0.5")/$B31</f>
        <v>#DIV/0!</v>
      </c>
      <c r="M31" s="7" t="e">
        <f>COUNTIFS(Sta!$B:$B,$A31,Sta!$O:$O,"&gt;0.5")/$C31</f>
        <v>#DIV/0!</v>
      </c>
      <c r="N31" s="12" t="e">
        <f>(COUNTIFS(Sta!$A:$A,$A31,Sta!$M:$M,"&gt;1.5") +COUNTIFS(Sta!$B:$B,$A31,Sta!$O:$O,"&gt;1.5"))/$D31</f>
        <v>#DIV/0!</v>
      </c>
      <c r="O31" s="7" t="e">
        <f>COUNTIFS(Sta!$A:$A,$A31,Sta!$M:$M,"&gt;1.5")/$B31</f>
        <v>#DIV/0!</v>
      </c>
      <c r="P31" s="7" t="e">
        <f>COUNTIFS(Sta!$B:$B,$A31,Sta!$O:$O,"&gt;1.5")/$C31</f>
        <v>#DIV/0!</v>
      </c>
      <c r="Q31" s="12" t="e">
        <f>(COUNTIFS(Sta!$A:$A,$A31,Sta!$N:$N,"&gt;0.5") +COUNTIFS(Sta!$B:$B,$A31,Sta!$P:$P,"&gt;0.5"))/$D31</f>
        <v>#DIV/0!</v>
      </c>
      <c r="R31" s="7" t="e">
        <f>COUNTIFS(Sta!$A:$A,$A31,Sta!$N:$N,"&gt;0.5")/$B31</f>
        <v>#DIV/0!</v>
      </c>
      <c r="S31" s="7" t="e">
        <f>COUNTIFS(Sta!$B:$B,$A31,Sta!$P:$P,"&gt;0.5")/$C31</f>
        <v>#DIV/0!</v>
      </c>
      <c r="T31" s="12" t="e">
        <f>(COUNTIFS(Sta!$A:$A,$A31,Sta!$N:$N,"&gt;1.5") +COUNTIFS(Sta!$B:$B,$A31,Sta!$P:$P,"&gt;1.5"))/$D31</f>
        <v>#DIV/0!</v>
      </c>
      <c r="U31" s="7" t="e">
        <f>COUNTIFS(Sta!$A:$A,$A31,Sta!$N:$N,"&gt;1.5")/$B31</f>
        <v>#DIV/0!</v>
      </c>
      <c r="V31" s="7" t="e">
        <f>COUNTIFS(Sta!$B:$B,$A31,Sta!$P:$P,"&gt;1.5")/$C31</f>
        <v>#DIV/0!</v>
      </c>
    </row>
    <row r="32" spans="1:22" x14ac:dyDescent="0.3">
      <c r="A32" s="4" t="s">
        <v>86</v>
      </c>
      <c r="B32" s="9">
        <f>COUNTIF(Sta!A:A,A32)</f>
        <v>0</v>
      </c>
      <c r="C32" s="4">
        <f>COUNTIF(Sta!B:B,A32)</f>
        <v>0</v>
      </c>
      <c r="D32" s="4">
        <f t="shared" si="1"/>
        <v>0</v>
      </c>
      <c r="E32" s="12" t="e">
        <f>(COUNTIFS(Sta!$A:$A,$A32,Sta!$Q:$Q,"&gt;0.5") +COUNTIFS(Sta!$B:$B,$A32,Sta!$Q:$Q,"&gt;0.5"))/$D32</f>
        <v>#DIV/0!</v>
      </c>
      <c r="F32" s="7" t="e">
        <f>COUNTIFS(Sta!$A:$A,$A32,Sta!$Q:$Q,"&gt;0.5")/$B32</f>
        <v>#DIV/0!</v>
      </c>
      <c r="G32" s="7" t="e">
        <f>COUNTIFS(Sta!$B:$B,$A32,Sta!$Q:$Q,"&gt;0.5")/$C32</f>
        <v>#DIV/0!</v>
      </c>
      <c r="H32" s="12" t="e">
        <f>(COUNTIFS(Sta!$A:$A,$A32,Sta!$Q:$Q,"&gt;1.5") +COUNTIFS(Sta!$B:$B,$A32,Sta!$Q:$Q,"&gt;1.5"))/$D32</f>
        <v>#DIV/0!</v>
      </c>
      <c r="I32" s="7" t="e">
        <f>COUNTIFS(Sta!$A:$A,$A32,Sta!$Q:$Q,"&gt;1.5")/$B32</f>
        <v>#DIV/0!</v>
      </c>
      <c r="J32" s="7" t="e">
        <f>COUNTIFS(Sta!$B:$B,$A32,Sta!$Q:$Q,"&gt;1.5")/$C32</f>
        <v>#DIV/0!</v>
      </c>
      <c r="K32" s="12" t="e">
        <f>(COUNTIFS(Sta!$A:$A,$A32,Sta!$M:$M,"&gt;0.5") +COUNTIFS(Sta!$B:$B,$A32,Sta!$O:$O,"&gt;0.5"))/$D32</f>
        <v>#DIV/0!</v>
      </c>
      <c r="L32" s="7" t="e">
        <f>COUNTIFS(Sta!$A:$A,$A32,Sta!$M:$M,"&gt;0.5")/$B32</f>
        <v>#DIV/0!</v>
      </c>
      <c r="M32" s="7" t="e">
        <f>COUNTIFS(Sta!$B:$B,$A32,Sta!$O:$O,"&gt;0.5")/$C32</f>
        <v>#DIV/0!</v>
      </c>
      <c r="N32" s="12" t="e">
        <f>(COUNTIFS(Sta!$A:$A,$A32,Sta!$M:$M,"&gt;1.5") +COUNTIFS(Sta!$B:$B,$A32,Sta!$O:$O,"&gt;1.5"))/$D32</f>
        <v>#DIV/0!</v>
      </c>
      <c r="O32" s="7" t="e">
        <f>COUNTIFS(Sta!$A:$A,$A32,Sta!$M:$M,"&gt;1.5")/$B32</f>
        <v>#DIV/0!</v>
      </c>
      <c r="P32" s="7" t="e">
        <f>COUNTIFS(Sta!$B:$B,$A32,Sta!$O:$O,"&gt;1.5")/$C32</f>
        <v>#DIV/0!</v>
      </c>
      <c r="Q32" s="12" t="e">
        <f>(COUNTIFS(Sta!$A:$A,$A32,Sta!$N:$N,"&gt;0.5") +COUNTIFS(Sta!$B:$B,$A32,Sta!$P:$P,"&gt;0.5"))/$D32</f>
        <v>#DIV/0!</v>
      </c>
      <c r="R32" s="7" t="e">
        <f>COUNTIFS(Sta!$A:$A,$A32,Sta!$N:$N,"&gt;0.5")/$B32</f>
        <v>#DIV/0!</v>
      </c>
      <c r="S32" s="7" t="e">
        <f>COUNTIFS(Sta!$B:$B,$A32,Sta!$P:$P,"&gt;0.5")/$C32</f>
        <v>#DIV/0!</v>
      </c>
      <c r="T32" s="12" t="e">
        <f>(COUNTIFS(Sta!$A:$A,$A32,Sta!$N:$N,"&gt;1.5") +COUNTIFS(Sta!$B:$B,$A32,Sta!$P:$P,"&gt;1.5"))/$D32</f>
        <v>#DIV/0!</v>
      </c>
      <c r="U32" s="7" t="e">
        <f>COUNTIFS(Sta!$A:$A,$A32,Sta!$N:$N,"&gt;1.5")/$B32</f>
        <v>#DIV/0!</v>
      </c>
      <c r="V32" s="7" t="e">
        <f>COUNTIFS(Sta!$B:$B,$A32,Sta!$P:$P,"&gt;1.5")/$C32</f>
        <v>#DIV/0!</v>
      </c>
    </row>
    <row r="33" spans="1:22" x14ac:dyDescent="0.3">
      <c r="A33" s="4" t="s">
        <v>89</v>
      </c>
      <c r="B33" s="9">
        <f>COUNTIF(Sta!A:A,A33)</f>
        <v>0</v>
      </c>
      <c r="C33" s="4">
        <f>COUNTIF(Sta!B:B,A33)</f>
        <v>0</v>
      </c>
      <c r="D33" s="4">
        <f t="shared" si="1"/>
        <v>0</v>
      </c>
      <c r="E33" s="12" t="e">
        <f>(COUNTIFS(Sta!$A:$A,$A33,Sta!$Q:$Q,"&gt;0.5") +COUNTIFS(Sta!$B:$B,$A33,Sta!$Q:$Q,"&gt;0.5"))/$D33</f>
        <v>#DIV/0!</v>
      </c>
      <c r="F33" s="7" t="e">
        <f>COUNTIFS(Sta!$A:$A,$A33,Sta!$Q:$Q,"&gt;0.5")/$B33</f>
        <v>#DIV/0!</v>
      </c>
      <c r="G33" s="7" t="e">
        <f>COUNTIFS(Sta!$B:$B,$A33,Sta!$Q:$Q,"&gt;0.5")/$C33</f>
        <v>#DIV/0!</v>
      </c>
      <c r="H33" s="12" t="e">
        <f>(COUNTIFS(Sta!$A:$A,$A33,Sta!$Q:$Q,"&gt;1.5") +COUNTIFS(Sta!$B:$B,$A33,Sta!$Q:$Q,"&gt;1.5"))/$D33</f>
        <v>#DIV/0!</v>
      </c>
      <c r="I33" s="7" t="e">
        <f>COUNTIFS(Sta!$A:$A,$A33,Sta!$Q:$Q,"&gt;1.5")/$B33</f>
        <v>#DIV/0!</v>
      </c>
      <c r="J33" s="7" t="e">
        <f>COUNTIFS(Sta!$B:$B,$A33,Sta!$Q:$Q,"&gt;1.5")/$C33</f>
        <v>#DIV/0!</v>
      </c>
      <c r="K33" s="12" t="e">
        <f>(COUNTIFS(Sta!$A:$A,$A33,Sta!$M:$M,"&gt;0.5") +COUNTIFS(Sta!$B:$B,$A33,Sta!$O:$O,"&gt;0.5"))/$D33</f>
        <v>#DIV/0!</v>
      </c>
      <c r="L33" s="7" t="e">
        <f>COUNTIFS(Sta!$A:$A,$A33,Sta!$M:$M,"&gt;0.5")/$B33</f>
        <v>#DIV/0!</v>
      </c>
      <c r="M33" s="7" t="e">
        <f>COUNTIFS(Sta!$B:$B,$A33,Sta!$O:$O,"&gt;0.5")/$C33</f>
        <v>#DIV/0!</v>
      </c>
      <c r="N33" s="12" t="e">
        <f>(COUNTIFS(Sta!$A:$A,$A33,Sta!$M:$M,"&gt;1.5") +COUNTIFS(Sta!$B:$B,$A33,Sta!$O:$O,"&gt;1.5"))/$D33</f>
        <v>#DIV/0!</v>
      </c>
      <c r="O33" s="7" t="e">
        <f>COUNTIFS(Sta!$A:$A,$A33,Sta!$M:$M,"&gt;1.5")/$B33</f>
        <v>#DIV/0!</v>
      </c>
      <c r="P33" s="7" t="e">
        <f>COUNTIFS(Sta!$B:$B,$A33,Sta!$O:$O,"&gt;1.5")/$C33</f>
        <v>#DIV/0!</v>
      </c>
      <c r="Q33" s="12" t="e">
        <f>(COUNTIFS(Sta!$A:$A,$A33,Sta!$N:$N,"&gt;0.5") +COUNTIFS(Sta!$B:$B,$A33,Sta!$P:$P,"&gt;0.5"))/$D33</f>
        <v>#DIV/0!</v>
      </c>
      <c r="R33" s="7" t="e">
        <f>COUNTIFS(Sta!$A:$A,$A33,Sta!$N:$N,"&gt;0.5")/$B33</f>
        <v>#DIV/0!</v>
      </c>
      <c r="S33" s="7" t="e">
        <f>COUNTIFS(Sta!$B:$B,$A33,Sta!$P:$P,"&gt;0.5")/$C33</f>
        <v>#DIV/0!</v>
      </c>
      <c r="T33" s="12" t="e">
        <f>(COUNTIFS(Sta!$A:$A,$A33,Sta!$N:$N,"&gt;1.5") +COUNTIFS(Sta!$B:$B,$A33,Sta!$P:$P,"&gt;1.5"))/$D33</f>
        <v>#DIV/0!</v>
      </c>
      <c r="U33" s="7" t="e">
        <f>COUNTIFS(Sta!$A:$A,$A33,Sta!$N:$N,"&gt;1.5")/$B33</f>
        <v>#DIV/0!</v>
      </c>
      <c r="V33" s="7" t="e">
        <f>COUNTIFS(Sta!$B:$B,$A33,Sta!$P:$P,"&gt;1.5")/$C33</f>
        <v>#DIV/0!</v>
      </c>
    </row>
    <row r="34" spans="1:22" x14ac:dyDescent="0.3">
      <c r="A34" s="4" t="s">
        <v>91</v>
      </c>
      <c r="B34" s="9">
        <f>COUNTIF(Sta!A:A,A34)</f>
        <v>0</v>
      </c>
      <c r="C34" s="4">
        <f>COUNTIF(Sta!B:B,A34)</f>
        <v>0</v>
      </c>
      <c r="D34" s="4">
        <f t="shared" si="1"/>
        <v>0</v>
      </c>
      <c r="E34" s="12" t="e">
        <f>(COUNTIFS(Sta!$A:$A,$A34,Sta!$Q:$Q,"&gt;0.5") +COUNTIFS(Sta!$B:$B,$A34,Sta!$Q:$Q,"&gt;0.5"))/$D34</f>
        <v>#DIV/0!</v>
      </c>
      <c r="F34" s="7" t="e">
        <f>COUNTIFS(Sta!$A:$A,$A34,Sta!$Q:$Q,"&gt;0.5")/$B34</f>
        <v>#DIV/0!</v>
      </c>
      <c r="G34" s="7" t="e">
        <f>COUNTIFS(Sta!$B:$B,$A34,Sta!$Q:$Q,"&gt;0.5")/$C34</f>
        <v>#DIV/0!</v>
      </c>
      <c r="H34" s="12" t="e">
        <f>(COUNTIFS(Sta!$A:$A,$A34,Sta!$Q:$Q,"&gt;1.5") +COUNTIFS(Sta!$B:$B,$A34,Sta!$Q:$Q,"&gt;1.5"))/$D34</f>
        <v>#DIV/0!</v>
      </c>
      <c r="I34" s="7" t="e">
        <f>COUNTIFS(Sta!$A:$A,$A34,Sta!$Q:$Q,"&gt;1.5")/$B34</f>
        <v>#DIV/0!</v>
      </c>
      <c r="J34" s="7" t="e">
        <f>COUNTIFS(Sta!$B:$B,$A34,Sta!$Q:$Q,"&gt;1.5")/$C34</f>
        <v>#DIV/0!</v>
      </c>
      <c r="K34" s="12" t="e">
        <f>(COUNTIFS(Sta!$A:$A,$A34,Sta!$M:$M,"&gt;0.5") +COUNTIFS(Sta!$B:$B,$A34,Sta!$O:$O,"&gt;0.5"))/$D34</f>
        <v>#DIV/0!</v>
      </c>
      <c r="L34" s="7" t="e">
        <f>COUNTIFS(Sta!$A:$A,$A34,Sta!$M:$M,"&gt;0.5")/$B34</f>
        <v>#DIV/0!</v>
      </c>
      <c r="M34" s="7" t="e">
        <f>COUNTIFS(Sta!$B:$B,$A34,Sta!$O:$O,"&gt;0.5")/$C34</f>
        <v>#DIV/0!</v>
      </c>
      <c r="N34" s="12" t="e">
        <f>(COUNTIFS(Sta!$A:$A,$A34,Sta!$M:$M,"&gt;1.5") +COUNTIFS(Sta!$B:$B,$A34,Sta!$O:$O,"&gt;1.5"))/$D34</f>
        <v>#DIV/0!</v>
      </c>
      <c r="O34" s="7" t="e">
        <f>COUNTIFS(Sta!$A:$A,$A34,Sta!$M:$M,"&gt;1.5")/$B34</f>
        <v>#DIV/0!</v>
      </c>
      <c r="P34" s="7" t="e">
        <f>COUNTIFS(Sta!$B:$B,$A34,Sta!$O:$O,"&gt;1.5")/$C34</f>
        <v>#DIV/0!</v>
      </c>
      <c r="Q34" s="12" t="e">
        <f>(COUNTIFS(Sta!$A:$A,$A34,Sta!$N:$N,"&gt;0.5") +COUNTIFS(Sta!$B:$B,$A34,Sta!$P:$P,"&gt;0.5"))/$D34</f>
        <v>#DIV/0!</v>
      </c>
      <c r="R34" s="7" t="e">
        <f>COUNTIFS(Sta!$A:$A,$A34,Sta!$N:$N,"&gt;0.5")/$B34</f>
        <v>#DIV/0!</v>
      </c>
      <c r="S34" s="7" t="e">
        <f>COUNTIFS(Sta!$B:$B,$A34,Sta!$P:$P,"&gt;0.5")/$C34</f>
        <v>#DIV/0!</v>
      </c>
      <c r="T34" s="12" t="e">
        <f>(COUNTIFS(Sta!$A:$A,$A34,Sta!$N:$N,"&gt;1.5") +COUNTIFS(Sta!$B:$B,$A34,Sta!$P:$P,"&gt;1.5"))/$D34</f>
        <v>#DIV/0!</v>
      </c>
      <c r="U34" s="7" t="e">
        <f>COUNTIFS(Sta!$A:$A,$A34,Sta!$N:$N,"&gt;1.5")/$B34</f>
        <v>#DIV/0!</v>
      </c>
      <c r="V34" s="7" t="e">
        <f>COUNTIFS(Sta!$B:$B,$A34,Sta!$P:$P,"&gt;1.5")/$C34</f>
        <v>#DIV/0!</v>
      </c>
    </row>
    <row r="35" spans="1:22" x14ac:dyDescent="0.3">
      <c r="A35" s="4" t="s">
        <v>87</v>
      </c>
      <c r="B35" s="9">
        <f>COUNTIF(Sta!A:A,A35)</f>
        <v>0</v>
      </c>
      <c r="C35" s="4">
        <f>COUNTIF(Sta!B:B,A35)</f>
        <v>0</v>
      </c>
      <c r="D35" s="4">
        <f t="shared" si="1"/>
        <v>0</v>
      </c>
      <c r="E35" s="12" t="e">
        <f>(COUNTIFS(Sta!$A:$A,$A35,Sta!$Q:$Q,"&gt;0.5") +COUNTIFS(Sta!$B:$B,$A35,Sta!$Q:$Q,"&gt;0.5"))/$D35</f>
        <v>#DIV/0!</v>
      </c>
      <c r="F35" s="7" t="e">
        <f>COUNTIFS(Sta!$A:$A,$A35,Sta!$Q:$Q,"&gt;0.5")/$B35</f>
        <v>#DIV/0!</v>
      </c>
      <c r="G35" s="7" t="e">
        <f>COUNTIFS(Sta!$B:$B,$A35,Sta!$Q:$Q,"&gt;0.5")/$C35</f>
        <v>#DIV/0!</v>
      </c>
      <c r="H35" s="12" t="e">
        <f>(COUNTIFS(Sta!$A:$A,$A35,Sta!$Q:$Q,"&gt;1.5") +COUNTIFS(Sta!$B:$B,$A35,Sta!$Q:$Q,"&gt;1.5"))/$D35</f>
        <v>#DIV/0!</v>
      </c>
      <c r="I35" s="7" t="e">
        <f>COUNTIFS(Sta!$A:$A,$A35,Sta!$Q:$Q,"&gt;1.5")/$B35</f>
        <v>#DIV/0!</v>
      </c>
      <c r="J35" s="7" t="e">
        <f>COUNTIFS(Sta!$B:$B,$A35,Sta!$Q:$Q,"&gt;1.5")/$C35</f>
        <v>#DIV/0!</v>
      </c>
      <c r="K35" s="12" t="e">
        <f>(COUNTIFS(Sta!$A:$A,$A35,Sta!$M:$M,"&gt;0.5") +COUNTIFS(Sta!$B:$B,$A35,Sta!$O:$O,"&gt;0.5"))/$D35</f>
        <v>#DIV/0!</v>
      </c>
      <c r="L35" s="7" t="e">
        <f>COUNTIFS(Sta!$A:$A,$A35,Sta!$M:$M,"&gt;0.5")/$B35</f>
        <v>#DIV/0!</v>
      </c>
      <c r="M35" s="7" t="e">
        <f>COUNTIFS(Sta!$B:$B,$A35,Sta!$O:$O,"&gt;0.5")/$C35</f>
        <v>#DIV/0!</v>
      </c>
      <c r="N35" s="12" t="e">
        <f>(COUNTIFS(Sta!$A:$A,$A35,Sta!$M:$M,"&gt;1.5") +COUNTIFS(Sta!$B:$B,$A35,Sta!$O:$O,"&gt;1.5"))/$D35</f>
        <v>#DIV/0!</v>
      </c>
      <c r="O35" s="7" t="e">
        <f>COUNTIFS(Sta!$A:$A,$A35,Sta!$M:$M,"&gt;1.5")/$B35</f>
        <v>#DIV/0!</v>
      </c>
      <c r="P35" s="7" t="e">
        <f>COUNTIFS(Sta!$B:$B,$A35,Sta!$O:$O,"&gt;1.5")/$C35</f>
        <v>#DIV/0!</v>
      </c>
      <c r="Q35" s="12" t="e">
        <f>(COUNTIFS(Sta!$A:$A,$A35,Sta!$N:$N,"&gt;0.5") +COUNTIFS(Sta!$B:$B,$A35,Sta!$P:$P,"&gt;0.5"))/$D35</f>
        <v>#DIV/0!</v>
      </c>
      <c r="R35" s="7" t="e">
        <f>COUNTIFS(Sta!$A:$A,$A35,Sta!$N:$N,"&gt;0.5")/$B35</f>
        <v>#DIV/0!</v>
      </c>
      <c r="S35" s="7" t="e">
        <f>COUNTIFS(Sta!$B:$B,$A35,Sta!$P:$P,"&gt;0.5")/$C35</f>
        <v>#DIV/0!</v>
      </c>
      <c r="T35" s="12" t="e">
        <f>(COUNTIFS(Sta!$A:$A,$A35,Sta!$N:$N,"&gt;1.5") +COUNTIFS(Sta!$B:$B,$A35,Sta!$P:$P,"&gt;1.5"))/$D35</f>
        <v>#DIV/0!</v>
      </c>
      <c r="U35" s="7" t="e">
        <f>COUNTIFS(Sta!$A:$A,$A35,Sta!$N:$N,"&gt;1.5")/$B35</f>
        <v>#DIV/0!</v>
      </c>
      <c r="V35" s="7" t="e">
        <f>COUNTIFS(Sta!$B:$B,$A35,Sta!$P:$P,"&gt;1.5")/$C35</f>
        <v>#DIV/0!</v>
      </c>
    </row>
    <row r="36" spans="1:22" x14ac:dyDescent="0.3">
      <c r="A36" s="4" t="s">
        <v>97</v>
      </c>
      <c r="B36" s="9">
        <f>COUNTIF(Sta!A:A,A36)</f>
        <v>0</v>
      </c>
      <c r="C36" s="4">
        <f>COUNTIF(Sta!B:B,A36)</f>
        <v>0</v>
      </c>
      <c r="D36" s="4">
        <f t="shared" si="1"/>
        <v>0</v>
      </c>
      <c r="E36" s="12" t="e">
        <f>(COUNTIFS(Sta!$A:$A,$A36,Sta!$Q:$Q,"&gt;0.5") +COUNTIFS(Sta!$B:$B,$A36,Sta!$Q:$Q,"&gt;0.5"))/$D36</f>
        <v>#DIV/0!</v>
      </c>
      <c r="F36" s="7" t="e">
        <f>COUNTIFS(Sta!$A:$A,$A36,Sta!$Q:$Q,"&gt;0.5")/$B36</f>
        <v>#DIV/0!</v>
      </c>
      <c r="G36" s="7" t="e">
        <f>COUNTIFS(Sta!$B:$B,$A36,Sta!$Q:$Q,"&gt;0.5")/$C36</f>
        <v>#DIV/0!</v>
      </c>
      <c r="H36" s="12" t="e">
        <f>(COUNTIFS(Sta!$A:$A,$A36,Sta!$Q:$Q,"&gt;1.5") +COUNTIFS(Sta!$B:$B,$A36,Sta!$Q:$Q,"&gt;1.5"))/$D36</f>
        <v>#DIV/0!</v>
      </c>
      <c r="I36" s="7" t="e">
        <f>COUNTIFS(Sta!$A:$A,$A36,Sta!$Q:$Q,"&gt;1.5")/$B36</f>
        <v>#DIV/0!</v>
      </c>
      <c r="J36" s="7" t="e">
        <f>COUNTIFS(Sta!$B:$B,$A36,Sta!$Q:$Q,"&gt;1.5")/$C36</f>
        <v>#DIV/0!</v>
      </c>
      <c r="K36" s="12" t="e">
        <f>(COUNTIFS(Sta!$A:$A,$A36,Sta!$M:$M,"&gt;0.5") +COUNTIFS(Sta!$B:$B,$A36,Sta!$O:$O,"&gt;0.5"))/$D36</f>
        <v>#DIV/0!</v>
      </c>
      <c r="L36" s="7" t="e">
        <f>COUNTIFS(Sta!$A:$A,$A36,Sta!$M:$M,"&gt;0.5")/$B36</f>
        <v>#DIV/0!</v>
      </c>
      <c r="M36" s="7" t="e">
        <f>COUNTIFS(Sta!$B:$B,$A36,Sta!$O:$O,"&gt;0.5")/$C36</f>
        <v>#DIV/0!</v>
      </c>
      <c r="N36" s="12" t="e">
        <f>(COUNTIFS(Sta!$A:$A,$A36,Sta!$M:$M,"&gt;1.5") +COUNTIFS(Sta!$B:$B,$A36,Sta!$O:$O,"&gt;1.5"))/$D36</f>
        <v>#DIV/0!</v>
      </c>
      <c r="O36" s="7" t="e">
        <f>COUNTIFS(Sta!$A:$A,$A36,Sta!$M:$M,"&gt;1.5")/$B36</f>
        <v>#DIV/0!</v>
      </c>
      <c r="P36" s="7" t="e">
        <f>COUNTIFS(Sta!$B:$B,$A36,Sta!$O:$O,"&gt;1.5")/$C36</f>
        <v>#DIV/0!</v>
      </c>
      <c r="Q36" s="12" t="e">
        <f>(COUNTIFS(Sta!$A:$A,$A36,Sta!$N:$N,"&gt;0.5") +COUNTIFS(Sta!$B:$B,$A36,Sta!$P:$P,"&gt;0.5"))/$D36</f>
        <v>#DIV/0!</v>
      </c>
      <c r="R36" s="7" t="e">
        <f>COUNTIFS(Sta!$A:$A,$A36,Sta!$N:$N,"&gt;0.5")/$B36</f>
        <v>#DIV/0!</v>
      </c>
      <c r="S36" s="7" t="e">
        <f>COUNTIFS(Sta!$B:$B,$A36,Sta!$P:$P,"&gt;0.5")/$C36</f>
        <v>#DIV/0!</v>
      </c>
      <c r="T36" s="12" t="e">
        <f>(COUNTIFS(Sta!$A:$A,$A36,Sta!$N:$N,"&gt;1.5") +COUNTIFS(Sta!$B:$B,$A36,Sta!$P:$P,"&gt;1.5"))/$D36</f>
        <v>#DIV/0!</v>
      </c>
      <c r="U36" s="7" t="e">
        <f>COUNTIFS(Sta!$A:$A,$A36,Sta!$N:$N,"&gt;1.5")/$B36</f>
        <v>#DIV/0!</v>
      </c>
      <c r="V36" s="7" t="e">
        <f>COUNTIFS(Sta!$B:$B,$A36,Sta!$P:$P,"&gt;1.5")/$C36</f>
        <v>#DIV/0!</v>
      </c>
    </row>
    <row r="37" spans="1:22" x14ac:dyDescent="0.3">
      <c r="A37" s="4" t="s">
        <v>92</v>
      </c>
      <c r="B37" s="9">
        <f>COUNTIF(Sta!A:A,A37)</f>
        <v>0</v>
      </c>
      <c r="C37" s="4">
        <f>COUNTIF(Sta!B:B,A37)</f>
        <v>0</v>
      </c>
      <c r="D37" s="4">
        <f t="shared" si="1"/>
        <v>0</v>
      </c>
      <c r="E37" s="12" t="e">
        <f>(COUNTIFS(Sta!$A:$A,$A37,Sta!$Q:$Q,"&gt;0.5") +COUNTIFS(Sta!$B:$B,$A37,Sta!$Q:$Q,"&gt;0.5"))/$D37</f>
        <v>#DIV/0!</v>
      </c>
      <c r="F37" s="7" t="e">
        <f>COUNTIFS(Sta!$A:$A,$A37,Sta!$Q:$Q,"&gt;0.5")/$B37</f>
        <v>#DIV/0!</v>
      </c>
      <c r="G37" s="7" t="e">
        <f>COUNTIFS(Sta!$B:$B,$A37,Sta!$Q:$Q,"&gt;0.5")/$C37</f>
        <v>#DIV/0!</v>
      </c>
      <c r="H37" s="12" t="e">
        <f>(COUNTIFS(Sta!$A:$A,$A37,Sta!$Q:$Q,"&gt;1.5") +COUNTIFS(Sta!$B:$B,$A37,Sta!$Q:$Q,"&gt;1.5"))/$D37</f>
        <v>#DIV/0!</v>
      </c>
      <c r="I37" s="7" t="e">
        <f>COUNTIFS(Sta!$A:$A,$A37,Sta!$Q:$Q,"&gt;1.5")/$B37</f>
        <v>#DIV/0!</v>
      </c>
      <c r="J37" s="7" t="e">
        <f>COUNTIFS(Sta!$B:$B,$A37,Sta!$Q:$Q,"&gt;1.5")/$C37</f>
        <v>#DIV/0!</v>
      </c>
      <c r="K37" s="12" t="e">
        <f>(COUNTIFS(Sta!$A:$A,$A37,Sta!$M:$M,"&gt;0.5") +COUNTIFS(Sta!$B:$B,$A37,Sta!$O:$O,"&gt;0.5"))/$D37</f>
        <v>#DIV/0!</v>
      </c>
      <c r="L37" s="7" t="e">
        <f>COUNTIFS(Sta!$A:$A,$A37,Sta!$M:$M,"&gt;0.5")/$B37</f>
        <v>#DIV/0!</v>
      </c>
      <c r="M37" s="7" t="e">
        <f>COUNTIFS(Sta!$B:$B,$A37,Sta!$O:$O,"&gt;0.5")/$C37</f>
        <v>#DIV/0!</v>
      </c>
      <c r="N37" s="12" t="e">
        <f>(COUNTIFS(Sta!$A:$A,$A37,Sta!$M:$M,"&gt;1.5") +COUNTIFS(Sta!$B:$B,$A37,Sta!$O:$O,"&gt;1.5"))/$D37</f>
        <v>#DIV/0!</v>
      </c>
      <c r="O37" s="7" t="e">
        <f>COUNTIFS(Sta!$A:$A,$A37,Sta!$M:$M,"&gt;1.5")/$B37</f>
        <v>#DIV/0!</v>
      </c>
      <c r="P37" s="7" t="e">
        <f>COUNTIFS(Sta!$B:$B,$A37,Sta!$O:$O,"&gt;1.5")/$C37</f>
        <v>#DIV/0!</v>
      </c>
      <c r="Q37" s="12" t="e">
        <f>(COUNTIFS(Sta!$A:$A,$A37,Sta!$N:$N,"&gt;0.5") +COUNTIFS(Sta!$B:$B,$A37,Sta!$P:$P,"&gt;0.5"))/$D37</f>
        <v>#DIV/0!</v>
      </c>
      <c r="R37" s="7" t="e">
        <f>COUNTIFS(Sta!$A:$A,$A37,Sta!$N:$N,"&gt;0.5")/$B37</f>
        <v>#DIV/0!</v>
      </c>
      <c r="S37" s="7" t="e">
        <f>COUNTIFS(Sta!$B:$B,$A37,Sta!$P:$P,"&gt;0.5")/$C37</f>
        <v>#DIV/0!</v>
      </c>
      <c r="T37" s="12" t="e">
        <f>(COUNTIFS(Sta!$A:$A,$A37,Sta!$N:$N,"&gt;1.5") +COUNTIFS(Sta!$B:$B,$A37,Sta!$P:$P,"&gt;1.5"))/$D37</f>
        <v>#DIV/0!</v>
      </c>
      <c r="U37" s="7" t="e">
        <f>COUNTIFS(Sta!$A:$A,$A37,Sta!$N:$N,"&gt;1.5")/$B37</f>
        <v>#DIV/0!</v>
      </c>
      <c r="V37" s="7" t="e">
        <f>COUNTIFS(Sta!$B:$B,$A37,Sta!$P:$P,"&gt;1.5")/$C37</f>
        <v>#DIV/0!</v>
      </c>
    </row>
    <row r="38" spans="1:22" x14ac:dyDescent="0.3">
      <c r="A38" s="4" t="s">
        <v>90</v>
      </c>
      <c r="B38" s="9">
        <f>COUNTIF(Sta!A:A,A38)</f>
        <v>0</v>
      </c>
      <c r="C38" s="4">
        <f>COUNTIF(Sta!B:B,A38)</f>
        <v>0</v>
      </c>
      <c r="D38" s="4">
        <f t="shared" si="1"/>
        <v>0</v>
      </c>
      <c r="E38" s="12" t="e">
        <f>(COUNTIFS(Sta!$A:$A,$A38,Sta!$Q:$Q,"&gt;0.5") +COUNTIFS(Sta!$B:$B,$A38,Sta!$Q:$Q,"&gt;0.5"))/$D38</f>
        <v>#DIV/0!</v>
      </c>
      <c r="F38" s="7" t="e">
        <f>COUNTIFS(Sta!$A:$A,$A38,Sta!$Q:$Q,"&gt;0.5")/$B38</f>
        <v>#DIV/0!</v>
      </c>
      <c r="G38" s="7" t="e">
        <f>COUNTIFS(Sta!$B:$B,$A38,Sta!$Q:$Q,"&gt;0.5")/$C38</f>
        <v>#DIV/0!</v>
      </c>
      <c r="H38" s="12" t="e">
        <f>(COUNTIFS(Sta!$A:$A,$A38,Sta!$Q:$Q,"&gt;1.5") +COUNTIFS(Sta!$B:$B,$A38,Sta!$Q:$Q,"&gt;1.5"))/$D38</f>
        <v>#DIV/0!</v>
      </c>
      <c r="I38" s="7" t="e">
        <f>COUNTIFS(Sta!$A:$A,$A38,Sta!$Q:$Q,"&gt;1.5")/$B38</f>
        <v>#DIV/0!</v>
      </c>
      <c r="J38" s="7" t="e">
        <f>COUNTIFS(Sta!$B:$B,$A38,Sta!$Q:$Q,"&gt;1.5")/$C38</f>
        <v>#DIV/0!</v>
      </c>
      <c r="K38" s="12" t="e">
        <f>(COUNTIFS(Sta!$A:$A,$A38,Sta!$M:$M,"&gt;0.5") +COUNTIFS(Sta!$B:$B,$A38,Sta!$O:$O,"&gt;0.5"))/$D38</f>
        <v>#DIV/0!</v>
      </c>
      <c r="L38" s="7" t="e">
        <f>COUNTIFS(Sta!$A:$A,$A38,Sta!$M:$M,"&gt;0.5")/$B38</f>
        <v>#DIV/0!</v>
      </c>
      <c r="M38" s="7" t="e">
        <f>COUNTIFS(Sta!$B:$B,$A38,Sta!$O:$O,"&gt;0.5")/$C38</f>
        <v>#DIV/0!</v>
      </c>
      <c r="N38" s="12" t="e">
        <f>(COUNTIFS(Sta!$A:$A,$A38,Sta!$M:$M,"&gt;1.5") +COUNTIFS(Sta!$B:$B,$A38,Sta!$O:$O,"&gt;1.5"))/$D38</f>
        <v>#DIV/0!</v>
      </c>
      <c r="O38" s="7" t="e">
        <f>COUNTIFS(Sta!$A:$A,$A38,Sta!$M:$M,"&gt;1.5")/$B38</f>
        <v>#DIV/0!</v>
      </c>
      <c r="P38" s="7" t="e">
        <f>COUNTIFS(Sta!$B:$B,$A38,Sta!$O:$O,"&gt;1.5")/$C38</f>
        <v>#DIV/0!</v>
      </c>
      <c r="Q38" s="12" t="e">
        <f>(COUNTIFS(Sta!$A:$A,$A38,Sta!$N:$N,"&gt;0.5") +COUNTIFS(Sta!$B:$B,$A38,Sta!$P:$P,"&gt;0.5"))/$D38</f>
        <v>#DIV/0!</v>
      </c>
      <c r="R38" s="7" t="e">
        <f>COUNTIFS(Sta!$A:$A,$A38,Sta!$N:$N,"&gt;0.5")/$B38</f>
        <v>#DIV/0!</v>
      </c>
      <c r="S38" s="7" t="e">
        <f>COUNTIFS(Sta!$B:$B,$A38,Sta!$P:$P,"&gt;0.5")/$C38</f>
        <v>#DIV/0!</v>
      </c>
      <c r="T38" s="12" t="e">
        <f>(COUNTIFS(Sta!$A:$A,$A38,Sta!$N:$N,"&gt;1.5") +COUNTIFS(Sta!$B:$B,$A38,Sta!$P:$P,"&gt;1.5"))/$D38</f>
        <v>#DIV/0!</v>
      </c>
      <c r="U38" s="7" t="e">
        <f>COUNTIFS(Sta!$A:$A,$A38,Sta!$N:$N,"&gt;1.5")/$B38</f>
        <v>#DIV/0!</v>
      </c>
      <c r="V38" s="7" t="e">
        <f>COUNTIFS(Sta!$B:$B,$A38,Sta!$P:$P,"&gt;1.5")/$C38</f>
        <v>#DIV/0!</v>
      </c>
    </row>
    <row r="39" spans="1:22" x14ac:dyDescent="0.3">
      <c r="A39" s="4" t="s">
        <v>96</v>
      </c>
      <c r="B39" s="9">
        <f>COUNTIF(Sta!A:A,A39)</f>
        <v>0</v>
      </c>
      <c r="C39" s="4">
        <f>COUNTIF(Sta!B:B,A39)</f>
        <v>0</v>
      </c>
      <c r="D39" s="4">
        <f t="shared" si="1"/>
        <v>0</v>
      </c>
      <c r="E39" s="12" t="e">
        <f>(COUNTIFS(Sta!$A:$A,$A39,Sta!$Q:$Q,"&gt;0.5") +COUNTIFS(Sta!$B:$B,$A39,Sta!$Q:$Q,"&gt;0.5"))/$D39</f>
        <v>#DIV/0!</v>
      </c>
      <c r="F39" s="7" t="e">
        <f>COUNTIFS(Sta!$A:$A,$A39,Sta!$Q:$Q,"&gt;0.5")/$B39</f>
        <v>#DIV/0!</v>
      </c>
      <c r="G39" s="7" t="e">
        <f>COUNTIFS(Sta!$B:$B,$A39,Sta!$Q:$Q,"&gt;0.5")/$C39</f>
        <v>#DIV/0!</v>
      </c>
      <c r="H39" s="12" t="e">
        <f>(COUNTIFS(Sta!$A:$A,$A39,Sta!$Q:$Q,"&gt;1.5") +COUNTIFS(Sta!$B:$B,$A39,Sta!$Q:$Q,"&gt;1.5"))/$D39</f>
        <v>#DIV/0!</v>
      </c>
      <c r="I39" s="7" t="e">
        <f>COUNTIFS(Sta!$A:$A,$A39,Sta!$Q:$Q,"&gt;1.5")/$B39</f>
        <v>#DIV/0!</v>
      </c>
      <c r="J39" s="7" t="e">
        <f>COUNTIFS(Sta!$B:$B,$A39,Sta!$Q:$Q,"&gt;1.5")/$C39</f>
        <v>#DIV/0!</v>
      </c>
      <c r="K39" s="12" t="e">
        <f>(COUNTIFS(Sta!$A:$A,$A39,Sta!$M:$M,"&gt;0.5") +COUNTIFS(Sta!$B:$B,$A39,Sta!$O:$O,"&gt;0.5"))/$D39</f>
        <v>#DIV/0!</v>
      </c>
      <c r="L39" s="7" t="e">
        <f>COUNTIFS(Sta!$A:$A,$A39,Sta!$M:$M,"&gt;0.5")/$B39</f>
        <v>#DIV/0!</v>
      </c>
      <c r="M39" s="7" t="e">
        <f>COUNTIFS(Sta!$B:$B,$A39,Sta!$O:$O,"&gt;0.5")/$C39</f>
        <v>#DIV/0!</v>
      </c>
      <c r="N39" s="12" t="e">
        <f>(COUNTIFS(Sta!$A:$A,$A39,Sta!$M:$M,"&gt;1.5") +COUNTIFS(Sta!$B:$B,$A39,Sta!$O:$O,"&gt;1.5"))/$D39</f>
        <v>#DIV/0!</v>
      </c>
      <c r="O39" s="7" t="e">
        <f>COUNTIFS(Sta!$A:$A,$A39,Sta!$M:$M,"&gt;1.5")/$B39</f>
        <v>#DIV/0!</v>
      </c>
      <c r="P39" s="7" t="e">
        <f>COUNTIFS(Sta!$B:$B,$A39,Sta!$O:$O,"&gt;1.5")/$C39</f>
        <v>#DIV/0!</v>
      </c>
      <c r="Q39" s="12" t="e">
        <f>(COUNTIFS(Sta!$A:$A,$A39,Sta!$N:$N,"&gt;0.5") +COUNTIFS(Sta!$B:$B,$A39,Sta!$P:$P,"&gt;0.5"))/$D39</f>
        <v>#DIV/0!</v>
      </c>
      <c r="R39" s="7" t="e">
        <f>COUNTIFS(Sta!$A:$A,$A39,Sta!$N:$N,"&gt;0.5")/$B39</f>
        <v>#DIV/0!</v>
      </c>
      <c r="S39" s="7" t="e">
        <f>COUNTIFS(Sta!$B:$B,$A39,Sta!$P:$P,"&gt;0.5")/$C39</f>
        <v>#DIV/0!</v>
      </c>
      <c r="T39" s="12" t="e">
        <f>(COUNTIFS(Sta!$A:$A,$A39,Sta!$N:$N,"&gt;1.5") +COUNTIFS(Sta!$B:$B,$A39,Sta!$P:$P,"&gt;1.5"))/$D39</f>
        <v>#DIV/0!</v>
      </c>
      <c r="U39" s="7" t="e">
        <f>COUNTIFS(Sta!$A:$A,$A39,Sta!$N:$N,"&gt;1.5")/$B39</f>
        <v>#DIV/0!</v>
      </c>
      <c r="V39" s="7" t="e">
        <f>COUNTIFS(Sta!$B:$B,$A39,Sta!$P:$P,"&gt;1.5")/$C39</f>
        <v>#DIV/0!</v>
      </c>
    </row>
    <row r="40" spans="1:22" x14ac:dyDescent="0.3">
      <c r="A40" s="4" t="s">
        <v>100</v>
      </c>
      <c r="B40" s="9">
        <f>COUNTIF(Sta!A:A,A40)</f>
        <v>0</v>
      </c>
      <c r="C40" s="4">
        <f>COUNTIF(Sta!B:B,A40)</f>
        <v>0</v>
      </c>
      <c r="D40" s="4">
        <f t="shared" si="1"/>
        <v>0</v>
      </c>
      <c r="E40" s="12" t="e">
        <f>(COUNTIFS(Sta!$A:$A,$A40,Sta!$Q:$Q,"&gt;0.5") +COUNTIFS(Sta!$B:$B,$A40,Sta!$Q:$Q,"&gt;0.5"))/$D40</f>
        <v>#DIV/0!</v>
      </c>
      <c r="F40" s="7" t="e">
        <f>COUNTIFS(Sta!$A:$A,$A40,Sta!$Q:$Q,"&gt;0.5")/$B40</f>
        <v>#DIV/0!</v>
      </c>
      <c r="G40" s="7" t="e">
        <f>COUNTIFS(Sta!$B:$B,$A40,Sta!$Q:$Q,"&gt;0.5")/$C40</f>
        <v>#DIV/0!</v>
      </c>
      <c r="H40" s="12" t="e">
        <f>(COUNTIFS(Sta!$A:$A,$A40,Sta!$Q:$Q,"&gt;1.5") +COUNTIFS(Sta!$B:$B,$A40,Sta!$Q:$Q,"&gt;1.5"))/$D40</f>
        <v>#DIV/0!</v>
      </c>
      <c r="I40" s="7" t="e">
        <f>COUNTIFS(Sta!$A:$A,$A40,Sta!$Q:$Q,"&gt;1.5")/$B40</f>
        <v>#DIV/0!</v>
      </c>
      <c r="J40" s="7" t="e">
        <f>COUNTIFS(Sta!$B:$B,$A40,Sta!$Q:$Q,"&gt;1.5")/$C40</f>
        <v>#DIV/0!</v>
      </c>
      <c r="K40" s="12" t="e">
        <f>(COUNTIFS(Sta!$A:$A,$A40,Sta!$M:$M,"&gt;0.5") +COUNTIFS(Sta!$B:$B,$A40,Sta!$O:$O,"&gt;0.5"))/$D40</f>
        <v>#DIV/0!</v>
      </c>
      <c r="L40" s="7" t="e">
        <f>COUNTIFS(Sta!$A:$A,$A40,Sta!$M:$M,"&gt;0.5")/$B40</f>
        <v>#DIV/0!</v>
      </c>
      <c r="M40" s="7" t="e">
        <f>COUNTIFS(Sta!$B:$B,$A40,Sta!$O:$O,"&gt;0.5")/$C40</f>
        <v>#DIV/0!</v>
      </c>
      <c r="N40" s="12" t="e">
        <f>(COUNTIFS(Sta!$A:$A,$A40,Sta!$M:$M,"&gt;1.5") +COUNTIFS(Sta!$B:$B,$A40,Sta!$O:$O,"&gt;1.5"))/$D40</f>
        <v>#DIV/0!</v>
      </c>
      <c r="O40" s="7" t="e">
        <f>COUNTIFS(Sta!$A:$A,$A40,Sta!$M:$M,"&gt;1.5")/$B40</f>
        <v>#DIV/0!</v>
      </c>
      <c r="P40" s="7" t="e">
        <f>COUNTIFS(Sta!$B:$B,$A40,Sta!$O:$O,"&gt;1.5")/$C40</f>
        <v>#DIV/0!</v>
      </c>
      <c r="Q40" s="12" t="e">
        <f>(COUNTIFS(Sta!$A:$A,$A40,Sta!$N:$N,"&gt;0.5") +COUNTIFS(Sta!$B:$B,$A40,Sta!$P:$P,"&gt;0.5"))/$D40</f>
        <v>#DIV/0!</v>
      </c>
      <c r="R40" s="7" t="e">
        <f>COUNTIFS(Sta!$A:$A,$A40,Sta!$N:$N,"&gt;0.5")/$B40</f>
        <v>#DIV/0!</v>
      </c>
      <c r="S40" s="7" t="e">
        <f>COUNTIFS(Sta!$B:$B,$A40,Sta!$P:$P,"&gt;0.5")/$C40</f>
        <v>#DIV/0!</v>
      </c>
      <c r="T40" s="12" t="e">
        <f>(COUNTIFS(Sta!$A:$A,$A40,Sta!$N:$N,"&gt;1.5") +COUNTIFS(Sta!$B:$B,$A40,Sta!$P:$P,"&gt;1.5"))/$D40</f>
        <v>#DIV/0!</v>
      </c>
      <c r="U40" s="7" t="e">
        <f>COUNTIFS(Sta!$A:$A,$A40,Sta!$N:$N,"&gt;1.5")/$B40</f>
        <v>#DIV/0!</v>
      </c>
      <c r="V40" s="7" t="e">
        <f>COUNTIFS(Sta!$B:$B,$A40,Sta!$P:$P,"&gt;1.5")/$C40</f>
        <v>#DIV/0!</v>
      </c>
    </row>
    <row r="41" spans="1:22" x14ac:dyDescent="0.3">
      <c r="A41" s="4" t="s">
        <v>93</v>
      </c>
      <c r="B41" s="9">
        <f>COUNTIF(Sta!A:A,A41)</f>
        <v>0</v>
      </c>
      <c r="C41" s="4">
        <f>COUNTIF(Sta!B:B,A41)</f>
        <v>0</v>
      </c>
      <c r="D41" s="4">
        <f t="shared" si="1"/>
        <v>0</v>
      </c>
      <c r="E41" s="12" t="e">
        <f>(COUNTIFS(Sta!$A:$A,$A41,Sta!$Q:$Q,"&gt;0.5") +COUNTIFS(Sta!$B:$B,$A41,Sta!$Q:$Q,"&gt;0.5"))/$D41</f>
        <v>#DIV/0!</v>
      </c>
      <c r="F41" s="7" t="e">
        <f>COUNTIFS(Sta!$A:$A,$A41,Sta!$Q:$Q,"&gt;0.5")/$B41</f>
        <v>#DIV/0!</v>
      </c>
      <c r="G41" s="7" t="e">
        <f>COUNTIFS(Sta!$B:$B,$A41,Sta!$Q:$Q,"&gt;0.5")/$C41</f>
        <v>#DIV/0!</v>
      </c>
      <c r="H41" s="12" t="e">
        <f>(COUNTIFS(Sta!$A:$A,$A41,Sta!$Q:$Q,"&gt;1.5") +COUNTIFS(Sta!$B:$B,$A41,Sta!$Q:$Q,"&gt;1.5"))/$D41</f>
        <v>#DIV/0!</v>
      </c>
      <c r="I41" s="7" t="e">
        <f>COUNTIFS(Sta!$A:$A,$A41,Sta!$Q:$Q,"&gt;1.5")/$B41</f>
        <v>#DIV/0!</v>
      </c>
      <c r="J41" s="7" t="e">
        <f>COUNTIFS(Sta!$B:$B,$A41,Sta!$Q:$Q,"&gt;1.5")/$C41</f>
        <v>#DIV/0!</v>
      </c>
      <c r="K41" s="12" t="e">
        <f>(COUNTIFS(Sta!$A:$A,$A41,Sta!$M:$M,"&gt;0.5") +COUNTIFS(Sta!$B:$B,$A41,Sta!$O:$O,"&gt;0.5"))/$D41</f>
        <v>#DIV/0!</v>
      </c>
      <c r="L41" s="7" t="e">
        <f>COUNTIFS(Sta!$A:$A,$A41,Sta!$M:$M,"&gt;0.5")/$B41</f>
        <v>#DIV/0!</v>
      </c>
      <c r="M41" s="7" t="e">
        <f>COUNTIFS(Sta!$B:$B,$A41,Sta!$O:$O,"&gt;0.5")/$C41</f>
        <v>#DIV/0!</v>
      </c>
      <c r="N41" s="12" t="e">
        <f>(COUNTIFS(Sta!$A:$A,$A41,Sta!$M:$M,"&gt;1.5") +COUNTIFS(Sta!$B:$B,$A41,Sta!$O:$O,"&gt;1.5"))/$D41</f>
        <v>#DIV/0!</v>
      </c>
      <c r="O41" s="7" t="e">
        <f>COUNTIFS(Sta!$A:$A,$A41,Sta!$M:$M,"&gt;1.5")/$B41</f>
        <v>#DIV/0!</v>
      </c>
      <c r="P41" s="7" t="e">
        <f>COUNTIFS(Sta!$B:$B,$A41,Sta!$O:$O,"&gt;1.5")/$C41</f>
        <v>#DIV/0!</v>
      </c>
      <c r="Q41" s="12" t="e">
        <f>(COUNTIFS(Sta!$A:$A,$A41,Sta!$N:$N,"&gt;0.5") +COUNTIFS(Sta!$B:$B,$A41,Sta!$P:$P,"&gt;0.5"))/$D41</f>
        <v>#DIV/0!</v>
      </c>
      <c r="R41" s="7" t="e">
        <f>COUNTIFS(Sta!$A:$A,$A41,Sta!$N:$N,"&gt;0.5")/$B41</f>
        <v>#DIV/0!</v>
      </c>
      <c r="S41" s="7" t="e">
        <f>COUNTIFS(Sta!$B:$B,$A41,Sta!$P:$P,"&gt;0.5")/$C41</f>
        <v>#DIV/0!</v>
      </c>
      <c r="T41" s="12" t="e">
        <f>(COUNTIFS(Sta!$A:$A,$A41,Sta!$N:$N,"&gt;1.5") +COUNTIFS(Sta!$B:$B,$A41,Sta!$P:$P,"&gt;1.5"))/$D41</f>
        <v>#DIV/0!</v>
      </c>
      <c r="U41" s="7" t="e">
        <f>COUNTIFS(Sta!$A:$A,$A41,Sta!$N:$N,"&gt;1.5")/$B41</f>
        <v>#DIV/0!</v>
      </c>
      <c r="V41" s="7" t="e">
        <f>COUNTIFS(Sta!$B:$B,$A41,Sta!$P:$P,"&gt;1.5")/$C41</f>
        <v>#DIV/0!</v>
      </c>
    </row>
    <row r="42" spans="1:22" x14ac:dyDescent="0.3">
      <c r="A42" s="4" t="s">
        <v>102</v>
      </c>
      <c r="B42" s="9">
        <f>COUNTIF(Sta!A:A,A42)</f>
        <v>0</v>
      </c>
      <c r="C42" s="4">
        <f>COUNTIF(Sta!B:B,A42)</f>
        <v>0</v>
      </c>
      <c r="D42" s="4">
        <f t="shared" si="1"/>
        <v>0</v>
      </c>
      <c r="E42" s="12" t="e">
        <f>(COUNTIFS(Sta!$A:$A,$A42,Sta!$Q:$Q,"&gt;0.5") +COUNTIFS(Sta!$B:$B,$A42,Sta!$Q:$Q,"&gt;0.5"))/$D42</f>
        <v>#DIV/0!</v>
      </c>
      <c r="F42" s="7" t="e">
        <f>COUNTIFS(Sta!$A:$A,$A42,Sta!$Q:$Q,"&gt;0.5")/$B42</f>
        <v>#DIV/0!</v>
      </c>
      <c r="G42" s="7" t="e">
        <f>COUNTIFS(Sta!$B:$B,$A42,Sta!$Q:$Q,"&gt;0.5")/$C42</f>
        <v>#DIV/0!</v>
      </c>
      <c r="H42" s="12" t="e">
        <f>(COUNTIFS(Sta!$A:$A,$A42,Sta!$Q:$Q,"&gt;1.5") +COUNTIFS(Sta!$B:$B,$A42,Sta!$Q:$Q,"&gt;1.5"))/$D42</f>
        <v>#DIV/0!</v>
      </c>
      <c r="I42" s="7" t="e">
        <f>COUNTIFS(Sta!$A:$A,$A42,Sta!$Q:$Q,"&gt;1.5")/$B42</f>
        <v>#DIV/0!</v>
      </c>
      <c r="J42" s="7" t="e">
        <f>COUNTIFS(Sta!$B:$B,$A42,Sta!$Q:$Q,"&gt;1.5")/$C42</f>
        <v>#DIV/0!</v>
      </c>
      <c r="K42" s="12" t="e">
        <f>(COUNTIFS(Sta!$A:$A,$A42,Sta!$M:$M,"&gt;0.5") +COUNTIFS(Sta!$B:$B,$A42,Sta!$O:$O,"&gt;0.5"))/$D42</f>
        <v>#DIV/0!</v>
      </c>
      <c r="L42" s="7" t="e">
        <f>COUNTIFS(Sta!$A:$A,$A42,Sta!$M:$M,"&gt;0.5")/$B42</f>
        <v>#DIV/0!</v>
      </c>
      <c r="M42" s="7" t="e">
        <f>COUNTIFS(Sta!$B:$B,$A42,Sta!$O:$O,"&gt;0.5")/$C42</f>
        <v>#DIV/0!</v>
      </c>
      <c r="N42" s="12" t="e">
        <f>(COUNTIFS(Sta!$A:$A,$A42,Sta!$M:$M,"&gt;1.5") +COUNTIFS(Sta!$B:$B,$A42,Sta!$O:$O,"&gt;1.5"))/$D42</f>
        <v>#DIV/0!</v>
      </c>
      <c r="O42" s="7" t="e">
        <f>COUNTIFS(Sta!$A:$A,$A42,Sta!$M:$M,"&gt;1.5")/$B42</f>
        <v>#DIV/0!</v>
      </c>
      <c r="P42" s="7" t="e">
        <f>COUNTIFS(Sta!$B:$B,$A42,Sta!$O:$O,"&gt;1.5")/$C42</f>
        <v>#DIV/0!</v>
      </c>
      <c r="Q42" s="12" t="e">
        <f>(COUNTIFS(Sta!$A:$A,$A42,Sta!$N:$N,"&gt;0.5") +COUNTIFS(Sta!$B:$B,$A42,Sta!$P:$P,"&gt;0.5"))/$D42</f>
        <v>#DIV/0!</v>
      </c>
      <c r="R42" s="7" t="e">
        <f>COUNTIFS(Sta!$A:$A,$A42,Sta!$N:$N,"&gt;0.5")/$B42</f>
        <v>#DIV/0!</v>
      </c>
      <c r="S42" s="7" t="e">
        <f>COUNTIFS(Sta!$B:$B,$A42,Sta!$P:$P,"&gt;0.5")/$C42</f>
        <v>#DIV/0!</v>
      </c>
      <c r="T42" s="12" t="e">
        <f>(COUNTIFS(Sta!$A:$A,$A42,Sta!$N:$N,"&gt;1.5") +COUNTIFS(Sta!$B:$B,$A42,Sta!$P:$P,"&gt;1.5"))/$D42</f>
        <v>#DIV/0!</v>
      </c>
      <c r="U42" s="7" t="e">
        <f>COUNTIFS(Sta!$A:$A,$A42,Sta!$N:$N,"&gt;1.5")/$B42</f>
        <v>#DIV/0!</v>
      </c>
      <c r="V42" s="7" t="e">
        <f>COUNTIFS(Sta!$B:$B,$A42,Sta!$P:$P,"&gt;1.5")/$C42</f>
        <v>#DIV/0!</v>
      </c>
    </row>
    <row r="43" spans="1:22" x14ac:dyDescent="0.3">
      <c r="A43" s="4" t="s">
        <v>162</v>
      </c>
      <c r="B43" s="9">
        <f>COUNTIF(Sta!A:A,A43)</f>
        <v>0</v>
      </c>
      <c r="C43" s="4">
        <f>COUNTIF(Sta!B:B,A43)</f>
        <v>0</v>
      </c>
      <c r="D43" s="4">
        <f t="shared" ref="D43:D60" si="2">B43+C43</f>
        <v>0</v>
      </c>
      <c r="E43" s="12" t="e">
        <f>(COUNTIFS(Sta!$A:$A,$A43,Sta!$Q:$Q,"&gt;0.5") +COUNTIFS(Sta!$B:$B,$A43,Sta!$Q:$Q,"&gt;0.5"))/$D43</f>
        <v>#DIV/0!</v>
      </c>
      <c r="F43" s="7" t="e">
        <f>COUNTIFS(Sta!$A:$A,$A43,Sta!$Q:$Q,"&gt;0.5")/$B43</f>
        <v>#DIV/0!</v>
      </c>
      <c r="G43" s="7" t="e">
        <f>COUNTIFS(Sta!$B:$B,$A43,Sta!$Q:$Q,"&gt;0.5")/$C43</f>
        <v>#DIV/0!</v>
      </c>
      <c r="H43" s="12" t="e">
        <f>(COUNTIFS(Sta!$A:$A,$A43,Sta!$Q:$Q,"&gt;1.5") +COUNTIFS(Sta!$B:$B,$A43,Sta!$Q:$Q,"&gt;1.5"))/$D43</f>
        <v>#DIV/0!</v>
      </c>
      <c r="I43" s="7" t="e">
        <f>COUNTIFS(Sta!$A:$A,$A43,Sta!$Q:$Q,"&gt;1.5")/$B43</f>
        <v>#DIV/0!</v>
      </c>
      <c r="J43" s="7" t="e">
        <f>COUNTIFS(Sta!$B:$B,$A43,Sta!$Q:$Q,"&gt;1.5")/$C43</f>
        <v>#DIV/0!</v>
      </c>
      <c r="K43" s="12" t="e">
        <f>(COUNTIFS(Sta!$A:$A,$A43,Sta!$M:$M,"&gt;0.5") +COUNTIFS(Sta!$B:$B,$A43,Sta!$O:$O,"&gt;0.5"))/$D43</f>
        <v>#DIV/0!</v>
      </c>
      <c r="L43" s="7" t="e">
        <f>COUNTIFS(Sta!$A:$A,$A43,Sta!$M:$M,"&gt;0.5")/$B43</f>
        <v>#DIV/0!</v>
      </c>
      <c r="M43" s="7" t="e">
        <f>COUNTIFS(Sta!$B:$B,$A43,Sta!$O:$O,"&gt;0.5")/$C43</f>
        <v>#DIV/0!</v>
      </c>
      <c r="N43" s="12" t="e">
        <f>(COUNTIFS(Sta!$A:$A,$A43,Sta!$M:$M,"&gt;1.5") +COUNTIFS(Sta!$B:$B,$A43,Sta!$O:$O,"&gt;1.5"))/$D43</f>
        <v>#DIV/0!</v>
      </c>
      <c r="O43" s="7" t="e">
        <f>COUNTIFS(Sta!$A:$A,$A43,Sta!$M:$M,"&gt;1.5")/$B43</f>
        <v>#DIV/0!</v>
      </c>
      <c r="P43" s="7" t="e">
        <f>COUNTIFS(Sta!$B:$B,$A43,Sta!$O:$O,"&gt;1.5")/$C43</f>
        <v>#DIV/0!</v>
      </c>
      <c r="Q43" s="12" t="e">
        <f>(COUNTIFS(Sta!$A:$A,$A43,Sta!$N:$N,"&gt;0.5") +COUNTIFS(Sta!$B:$B,$A43,Sta!$P:$P,"&gt;0.5"))/$D43</f>
        <v>#DIV/0!</v>
      </c>
      <c r="R43" s="7" t="e">
        <f>COUNTIFS(Sta!$A:$A,$A43,Sta!$N:$N,"&gt;0.5")/$B43</f>
        <v>#DIV/0!</v>
      </c>
      <c r="S43" s="7" t="e">
        <f>COUNTIFS(Sta!$B:$B,$A43,Sta!$P:$P,"&gt;0.5")/$C43</f>
        <v>#DIV/0!</v>
      </c>
      <c r="T43" s="12" t="e">
        <f>(COUNTIFS(Sta!$A:$A,$A43,Sta!$N:$N,"&gt;1.5") +COUNTIFS(Sta!$B:$B,$A43,Sta!$P:$P,"&gt;1.5"))/$D43</f>
        <v>#DIV/0!</v>
      </c>
      <c r="U43" s="7" t="e">
        <f>COUNTIFS(Sta!$A:$A,$A43,Sta!$N:$N,"&gt;1.5")/$B43</f>
        <v>#DIV/0!</v>
      </c>
      <c r="V43" s="7" t="e">
        <f>COUNTIFS(Sta!$B:$B,$A43,Sta!$P:$P,"&gt;1.5")/$C43</f>
        <v>#DIV/0!</v>
      </c>
    </row>
    <row r="44" spans="1:22" x14ac:dyDescent="0.3">
      <c r="A44" s="4" t="s">
        <v>138</v>
      </c>
      <c r="B44" s="9">
        <f>COUNTIF(Sta!A:A,A44)</f>
        <v>0</v>
      </c>
      <c r="C44" s="4">
        <f>COUNTIF(Sta!B:B,A44)</f>
        <v>0</v>
      </c>
      <c r="D44" s="4">
        <f t="shared" si="2"/>
        <v>0</v>
      </c>
      <c r="E44" s="12" t="e">
        <f>(COUNTIFS(Sta!$A:$A,$A44,Sta!$Q:$Q,"&gt;0.5") +COUNTIFS(Sta!$B:$B,$A44,Sta!$Q:$Q,"&gt;0.5"))/$D44</f>
        <v>#DIV/0!</v>
      </c>
      <c r="F44" s="7" t="e">
        <f>COUNTIFS(Sta!$A:$A,$A44,Sta!$Q:$Q,"&gt;0.5")/$B44</f>
        <v>#DIV/0!</v>
      </c>
      <c r="G44" s="7" t="e">
        <f>COUNTIFS(Sta!$B:$B,$A44,Sta!$Q:$Q,"&gt;0.5")/$C44</f>
        <v>#DIV/0!</v>
      </c>
      <c r="H44" s="12" t="e">
        <f>(COUNTIFS(Sta!$A:$A,$A44,Sta!$Q:$Q,"&gt;1.5") +COUNTIFS(Sta!$B:$B,$A44,Sta!$Q:$Q,"&gt;1.5"))/$D44</f>
        <v>#DIV/0!</v>
      </c>
      <c r="I44" s="7" t="e">
        <f>COUNTIFS(Sta!$A:$A,$A44,Sta!$Q:$Q,"&gt;1.5")/$B44</f>
        <v>#DIV/0!</v>
      </c>
      <c r="J44" s="7" t="e">
        <f>COUNTIFS(Sta!$B:$B,$A44,Sta!$Q:$Q,"&gt;1.5")/$C44</f>
        <v>#DIV/0!</v>
      </c>
      <c r="K44" s="12" t="e">
        <f>(COUNTIFS(Sta!$A:$A,$A44,Sta!$M:$M,"&gt;0.5") +COUNTIFS(Sta!$B:$B,$A44,Sta!$O:$O,"&gt;0.5"))/$D44</f>
        <v>#DIV/0!</v>
      </c>
      <c r="L44" s="7" t="e">
        <f>COUNTIFS(Sta!$A:$A,$A44,Sta!$M:$M,"&gt;0.5")/$B44</f>
        <v>#DIV/0!</v>
      </c>
      <c r="M44" s="7" t="e">
        <f>COUNTIFS(Sta!$B:$B,$A44,Sta!$O:$O,"&gt;0.5")/$C44</f>
        <v>#DIV/0!</v>
      </c>
      <c r="N44" s="12" t="e">
        <f>(COUNTIFS(Sta!$A:$A,$A44,Sta!$M:$M,"&gt;1.5") +COUNTIFS(Sta!$B:$B,$A44,Sta!$O:$O,"&gt;1.5"))/$D44</f>
        <v>#DIV/0!</v>
      </c>
      <c r="O44" s="7" t="e">
        <f>COUNTIFS(Sta!$A:$A,$A44,Sta!$M:$M,"&gt;1.5")/$B44</f>
        <v>#DIV/0!</v>
      </c>
      <c r="P44" s="7" t="e">
        <f>COUNTIFS(Sta!$B:$B,$A44,Sta!$O:$O,"&gt;1.5")/$C44</f>
        <v>#DIV/0!</v>
      </c>
      <c r="Q44" s="12" t="e">
        <f>(COUNTIFS(Sta!$A:$A,$A44,Sta!$N:$N,"&gt;0.5") +COUNTIFS(Sta!$B:$B,$A44,Sta!$P:$P,"&gt;0.5"))/$D44</f>
        <v>#DIV/0!</v>
      </c>
      <c r="R44" s="7" t="e">
        <f>COUNTIFS(Sta!$A:$A,$A44,Sta!$N:$N,"&gt;0.5")/$B44</f>
        <v>#DIV/0!</v>
      </c>
      <c r="S44" s="7" t="e">
        <f>COUNTIFS(Sta!$B:$B,$A44,Sta!$P:$P,"&gt;0.5")/$C44</f>
        <v>#DIV/0!</v>
      </c>
      <c r="T44" s="12" t="e">
        <f>(COUNTIFS(Sta!$A:$A,$A44,Sta!$N:$N,"&gt;1.5") +COUNTIFS(Sta!$B:$B,$A44,Sta!$P:$P,"&gt;1.5"))/$D44</f>
        <v>#DIV/0!</v>
      </c>
      <c r="U44" s="7" t="e">
        <f>COUNTIFS(Sta!$A:$A,$A44,Sta!$N:$N,"&gt;1.5")/$B44</f>
        <v>#DIV/0!</v>
      </c>
      <c r="V44" s="7" t="e">
        <f>COUNTIFS(Sta!$B:$B,$A44,Sta!$P:$P,"&gt;1.5")/$C44</f>
        <v>#DIV/0!</v>
      </c>
    </row>
    <row r="45" spans="1:22" x14ac:dyDescent="0.3">
      <c r="A45" s="4" t="s">
        <v>158</v>
      </c>
      <c r="B45" s="9">
        <f>COUNTIF(Sta!A:A,A45)</f>
        <v>0</v>
      </c>
      <c r="C45" s="4">
        <f>COUNTIF(Sta!B:B,A45)</f>
        <v>0</v>
      </c>
      <c r="D45" s="4">
        <f t="shared" si="2"/>
        <v>0</v>
      </c>
      <c r="E45" s="12" t="e">
        <f>(COUNTIFS(Sta!$A:$A,$A45,Sta!$Q:$Q,"&gt;0.5") +COUNTIFS(Sta!$B:$B,$A45,Sta!$Q:$Q,"&gt;0.5"))/$D45</f>
        <v>#DIV/0!</v>
      </c>
      <c r="F45" s="7" t="e">
        <f>COUNTIFS(Sta!$A:$A,$A45,Sta!$Q:$Q,"&gt;0.5")/$B45</f>
        <v>#DIV/0!</v>
      </c>
      <c r="G45" s="7" t="e">
        <f>COUNTIFS(Sta!$B:$B,$A45,Sta!$Q:$Q,"&gt;0.5")/$C45</f>
        <v>#DIV/0!</v>
      </c>
      <c r="H45" s="12" t="e">
        <f>(COUNTIFS(Sta!$A:$A,$A45,Sta!$Q:$Q,"&gt;1.5") +COUNTIFS(Sta!$B:$B,$A45,Sta!$Q:$Q,"&gt;1.5"))/$D45</f>
        <v>#DIV/0!</v>
      </c>
      <c r="I45" s="7" t="e">
        <f>COUNTIFS(Sta!$A:$A,$A45,Sta!$Q:$Q,"&gt;1.5")/$B45</f>
        <v>#DIV/0!</v>
      </c>
      <c r="J45" s="7" t="e">
        <f>COUNTIFS(Sta!$B:$B,$A45,Sta!$Q:$Q,"&gt;1.5")/$C45</f>
        <v>#DIV/0!</v>
      </c>
      <c r="K45" s="12" t="e">
        <f>(COUNTIFS(Sta!$A:$A,$A45,Sta!$M:$M,"&gt;0.5") +COUNTIFS(Sta!$B:$B,$A45,Sta!$O:$O,"&gt;0.5"))/$D45</f>
        <v>#DIV/0!</v>
      </c>
      <c r="L45" s="7" t="e">
        <f>COUNTIFS(Sta!$A:$A,$A45,Sta!$M:$M,"&gt;0.5")/$B45</f>
        <v>#DIV/0!</v>
      </c>
      <c r="M45" s="7" t="e">
        <f>COUNTIFS(Sta!$B:$B,$A45,Sta!$O:$O,"&gt;0.5")/$C45</f>
        <v>#DIV/0!</v>
      </c>
      <c r="N45" s="12" t="e">
        <f>(COUNTIFS(Sta!$A:$A,$A45,Sta!$M:$M,"&gt;1.5") +COUNTIFS(Sta!$B:$B,$A45,Sta!$O:$O,"&gt;1.5"))/$D45</f>
        <v>#DIV/0!</v>
      </c>
      <c r="O45" s="7" t="e">
        <f>COUNTIFS(Sta!$A:$A,$A45,Sta!$M:$M,"&gt;1.5")/$B45</f>
        <v>#DIV/0!</v>
      </c>
      <c r="P45" s="7" t="e">
        <f>COUNTIFS(Sta!$B:$B,$A45,Sta!$O:$O,"&gt;1.5")/$C45</f>
        <v>#DIV/0!</v>
      </c>
      <c r="Q45" s="12" t="e">
        <f>(COUNTIFS(Sta!$A:$A,$A45,Sta!$N:$N,"&gt;0.5") +COUNTIFS(Sta!$B:$B,$A45,Sta!$P:$P,"&gt;0.5"))/$D45</f>
        <v>#DIV/0!</v>
      </c>
      <c r="R45" s="7" t="e">
        <f>COUNTIFS(Sta!$A:$A,$A45,Sta!$N:$N,"&gt;0.5")/$B45</f>
        <v>#DIV/0!</v>
      </c>
      <c r="S45" s="7" t="e">
        <f>COUNTIFS(Sta!$B:$B,$A45,Sta!$P:$P,"&gt;0.5")/$C45</f>
        <v>#DIV/0!</v>
      </c>
      <c r="T45" s="12" t="e">
        <f>(COUNTIFS(Sta!$A:$A,$A45,Sta!$N:$N,"&gt;1.5") +COUNTIFS(Sta!$B:$B,$A45,Sta!$P:$P,"&gt;1.5"))/$D45</f>
        <v>#DIV/0!</v>
      </c>
      <c r="U45" s="7" t="e">
        <f>COUNTIFS(Sta!$A:$A,$A45,Sta!$N:$N,"&gt;1.5")/$B45</f>
        <v>#DIV/0!</v>
      </c>
      <c r="V45" s="7" t="e">
        <f>COUNTIFS(Sta!$B:$B,$A45,Sta!$P:$P,"&gt;1.5")/$C45</f>
        <v>#DIV/0!</v>
      </c>
    </row>
    <row r="46" spans="1:22" x14ac:dyDescent="0.3">
      <c r="A46" s="4" t="s">
        <v>168</v>
      </c>
      <c r="B46" s="9">
        <f>COUNTIF(Sta!A:A,A46)</f>
        <v>0</v>
      </c>
      <c r="C46" s="4">
        <f>COUNTIF(Sta!B:B,A46)</f>
        <v>0</v>
      </c>
      <c r="D46" s="4">
        <f t="shared" si="2"/>
        <v>0</v>
      </c>
      <c r="E46" s="12" t="e">
        <f>(COUNTIFS(Sta!$A:$A,$A46,Sta!$Q:$Q,"&gt;0.5") +COUNTIFS(Sta!$B:$B,$A46,Sta!$Q:$Q,"&gt;0.5"))/$D46</f>
        <v>#DIV/0!</v>
      </c>
      <c r="F46" s="7" t="e">
        <f>COUNTIFS(Sta!$A:$A,$A46,Sta!$Q:$Q,"&gt;0.5")/$B46</f>
        <v>#DIV/0!</v>
      </c>
      <c r="G46" s="7" t="e">
        <f>COUNTIFS(Sta!$B:$B,$A46,Sta!$Q:$Q,"&gt;0.5")/$C46</f>
        <v>#DIV/0!</v>
      </c>
      <c r="H46" s="12" t="e">
        <f>(COUNTIFS(Sta!$A:$A,$A46,Sta!$Q:$Q,"&gt;1.5") +COUNTIFS(Sta!$B:$B,$A46,Sta!$Q:$Q,"&gt;1.5"))/$D46</f>
        <v>#DIV/0!</v>
      </c>
      <c r="I46" s="7" t="e">
        <f>COUNTIFS(Sta!$A:$A,$A46,Sta!$Q:$Q,"&gt;1.5")/$B46</f>
        <v>#DIV/0!</v>
      </c>
      <c r="J46" s="7" t="e">
        <f>COUNTIFS(Sta!$B:$B,$A46,Sta!$Q:$Q,"&gt;1.5")/$C46</f>
        <v>#DIV/0!</v>
      </c>
      <c r="K46" s="12" t="e">
        <f>(COUNTIFS(Sta!$A:$A,$A46,Sta!$M:$M,"&gt;0.5") +COUNTIFS(Sta!$B:$B,$A46,Sta!$O:$O,"&gt;0.5"))/$D46</f>
        <v>#DIV/0!</v>
      </c>
      <c r="L46" s="7" t="e">
        <f>COUNTIFS(Sta!$A:$A,$A46,Sta!$M:$M,"&gt;0.5")/$B46</f>
        <v>#DIV/0!</v>
      </c>
      <c r="M46" s="7" t="e">
        <f>COUNTIFS(Sta!$B:$B,$A46,Sta!$O:$O,"&gt;0.5")/$C46</f>
        <v>#DIV/0!</v>
      </c>
      <c r="N46" s="12" t="e">
        <f>(COUNTIFS(Sta!$A:$A,$A46,Sta!$M:$M,"&gt;1.5") +COUNTIFS(Sta!$B:$B,$A46,Sta!$O:$O,"&gt;1.5"))/$D46</f>
        <v>#DIV/0!</v>
      </c>
      <c r="O46" s="7" t="e">
        <f>COUNTIFS(Sta!$A:$A,$A46,Sta!$M:$M,"&gt;1.5")/$B46</f>
        <v>#DIV/0!</v>
      </c>
      <c r="P46" s="7" t="e">
        <f>COUNTIFS(Sta!$B:$B,$A46,Sta!$O:$O,"&gt;1.5")/$C46</f>
        <v>#DIV/0!</v>
      </c>
      <c r="Q46" s="12" t="e">
        <f>(COUNTIFS(Sta!$A:$A,$A46,Sta!$N:$N,"&gt;0.5") +COUNTIFS(Sta!$B:$B,$A46,Sta!$P:$P,"&gt;0.5"))/$D46</f>
        <v>#DIV/0!</v>
      </c>
      <c r="R46" s="7" t="e">
        <f>COUNTIFS(Sta!$A:$A,$A46,Sta!$N:$N,"&gt;0.5")/$B46</f>
        <v>#DIV/0!</v>
      </c>
      <c r="S46" s="7" t="e">
        <f>COUNTIFS(Sta!$B:$B,$A46,Sta!$P:$P,"&gt;0.5")/$C46</f>
        <v>#DIV/0!</v>
      </c>
      <c r="T46" s="12" t="e">
        <f>(COUNTIFS(Sta!$A:$A,$A46,Sta!$N:$N,"&gt;1.5") +COUNTIFS(Sta!$B:$B,$A46,Sta!$P:$P,"&gt;1.5"))/$D46</f>
        <v>#DIV/0!</v>
      </c>
      <c r="U46" s="7" t="e">
        <f>COUNTIFS(Sta!$A:$A,$A46,Sta!$N:$N,"&gt;1.5")/$B46</f>
        <v>#DIV/0!</v>
      </c>
      <c r="V46" s="7" t="e">
        <f>COUNTIFS(Sta!$B:$B,$A46,Sta!$P:$P,"&gt;1.5")/$C46</f>
        <v>#DIV/0!</v>
      </c>
    </row>
    <row r="47" spans="1:22" x14ac:dyDescent="0.3">
      <c r="A47" s="4" t="s">
        <v>164</v>
      </c>
      <c r="B47" s="9">
        <f>COUNTIF(Sta!A:A,A47)</f>
        <v>0</v>
      </c>
      <c r="C47" s="4">
        <f>COUNTIF(Sta!B:B,A47)</f>
        <v>0</v>
      </c>
      <c r="D47" s="4">
        <f t="shared" si="2"/>
        <v>0</v>
      </c>
      <c r="E47" s="12" t="e">
        <f>(COUNTIFS(Sta!$A:$A,$A47,Sta!$Q:$Q,"&gt;0.5") +COUNTIFS(Sta!$B:$B,$A47,Sta!$Q:$Q,"&gt;0.5"))/$D47</f>
        <v>#DIV/0!</v>
      </c>
      <c r="F47" s="7" t="e">
        <f>COUNTIFS(Sta!$A:$A,$A47,Sta!$Q:$Q,"&gt;0.5")/$B47</f>
        <v>#DIV/0!</v>
      </c>
      <c r="G47" s="7" t="e">
        <f>COUNTIFS(Sta!$B:$B,$A47,Sta!$Q:$Q,"&gt;0.5")/$C47</f>
        <v>#DIV/0!</v>
      </c>
      <c r="H47" s="12" t="e">
        <f>(COUNTIFS(Sta!$A:$A,$A47,Sta!$Q:$Q,"&gt;1.5") +COUNTIFS(Sta!$B:$B,$A47,Sta!$Q:$Q,"&gt;1.5"))/$D47</f>
        <v>#DIV/0!</v>
      </c>
      <c r="I47" s="7" t="e">
        <f>COUNTIFS(Sta!$A:$A,$A47,Sta!$Q:$Q,"&gt;1.5")/$B47</f>
        <v>#DIV/0!</v>
      </c>
      <c r="J47" s="7" t="e">
        <f>COUNTIFS(Sta!$B:$B,$A47,Sta!$Q:$Q,"&gt;1.5")/$C47</f>
        <v>#DIV/0!</v>
      </c>
      <c r="K47" s="12" t="e">
        <f>(COUNTIFS(Sta!$A:$A,$A47,Sta!$M:$M,"&gt;0.5") +COUNTIFS(Sta!$B:$B,$A47,Sta!$O:$O,"&gt;0.5"))/$D47</f>
        <v>#DIV/0!</v>
      </c>
      <c r="L47" s="7" t="e">
        <f>COUNTIFS(Sta!$A:$A,$A47,Sta!$M:$M,"&gt;0.5")/$B47</f>
        <v>#DIV/0!</v>
      </c>
      <c r="M47" s="7" t="e">
        <f>COUNTIFS(Sta!$B:$B,$A47,Sta!$O:$O,"&gt;0.5")/$C47</f>
        <v>#DIV/0!</v>
      </c>
      <c r="N47" s="12" t="e">
        <f>(COUNTIFS(Sta!$A:$A,$A47,Sta!$M:$M,"&gt;1.5") +COUNTIFS(Sta!$B:$B,$A47,Sta!$O:$O,"&gt;1.5"))/$D47</f>
        <v>#DIV/0!</v>
      </c>
      <c r="O47" s="7" t="e">
        <f>COUNTIFS(Sta!$A:$A,$A47,Sta!$M:$M,"&gt;1.5")/$B47</f>
        <v>#DIV/0!</v>
      </c>
      <c r="P47" s="7" t="e">
        <f>COUNTIFS(Sta!$B:$B,$A47,Sta!$O:$O,"&gt;1.5")/$C47</f>
        <v>#DIV/0!</v>
      </c>
      <c r="Q47" s="12" t="e">
        <f>(COUNTIFS(Sta!$A:$A,$A47,Sta!$N:$N,"&gt;0.5") +COUNTIFS(Sta!$B:$B,$A47,Sta!$P:$P,"&gt;0.5"))/$D47</f>
        <v>#DIV/0!</v>
      </c>
      <c r="R47" s="7" t="e">
        <f>COUNTIFS(Sta!$A:$A,$A47,Sta!$N:$N,"&gt;0.5")/$B47</f>
        <v>#DIV/0!</v>
      </c>
      <c r="S47" s="7" t="e">
        <f>COUNTIFS(Sta!$B:$B,$A47,Sta!$P:$P,"&gt;0.5")/$C47</f>
        <v>#DIV/0!</v>
      </c>
      <c r="T47" s="12" t="e">
        <f>(COUNTIFS(Sta!$A:$A,$A47,Sta!$N:$N,"&gt;1.5") +COUNTIFS(Sta!$B:$B,$A47,Sta!$P:$P,"&gt;1.5"))/$D47</f>
        <v>#DIV/0!</v>
      </c>
      <c r="U47" s="7" t="e">
        <f>COUNTIFS(Sta!$A:$A,$A47,Sta!$N:$N,"&gt;1.5")/$B47</f>
        <v>#DIV/0!</v>
      </c>
      <c r="V47" s="7" t="e">
        <f>COUNTIFS(Sta!$B:$B,$A47,Sta!$P:$P,"&gt;1.5")/$C47</f>
        <v>#DIV/0!</v>
      </c>
    </row>
    <row r="48" spans="1:22" x14ac:dyDescent="0.3">
      <c r="A48" s="4" t="s">
        <v>169</v>
      </c>
      <c r="B48" s="9">
        <f>COUNTIF(Sta!A:A,A48)</f>
        <v>0</v>
      </c>
      <c r="C48" s="4">
        <f>COUNTIF(Sta!B:B,A48)</f>
        <v>0</v>
      </c>
      <c r="D48" s="4">
        <f t="shared" si="2"/>
        <v>0</v>
      </c>
      <c r="E48" s="12" t="e">
        <f>(COUNTIFS(Sta!$A:$A,$A48,Sta!$Q:$Q,"&gt;0.5") +COUNTIFS(Sta!$B:$B,$A48,Sta!$Q:$Q,"&gt;0.5"))/$D48</f>
        <v>#DIV/0!</v>
      </c>
      <c r="F48" s="7" t="e">
        <f>COUNTIFS(Sta!$A:$A,$A48,Sta!$Q:$Q,"&gt;0.5")/$B48</f>
        <v>#DIV/0!</v>
      </c>
      <c r="G48" s="7" t="e">
        <f>COUNTIFS(Sta!$B:$B,$A48,Sta!$Q:$Q,"&gt;0.5")/$C48</f>
        <v>#DIV/0!</v>
      </c>
      <c r="H48" s="12" t="e">
        <f>(COUNTIFS(Sta!$A:$A,$A48,Sta!$Q:$Q,"&gt;1.5") +COUNTIFS(Sta!$B:$B,$A48,Sta!$Q:$Q,"&gt;1.5"))/$D48</f>
        <v>#DIV/0!</v>
      </c>
      <c r="I48" s="7" t="e">
        <f>COUNTIFS(Sta!$A:$A,$A48,Sta!$Q:$Q,"&gt;1.5")/$B48</f>
        <v>#DIV/0!</v>
      </c>
      <c r="J48" s="7" t="e">
        <f>COUNTIFS(Sta!$B:$B,$A48,Sta!$Q:$Q,"&gt;1.5")/$C48</f>
        <v>#DIV/0!</v>
      </c>
      <c r="K48" s="12" t="e">
        <f>(COUNTIFS(Sta!$A:$A,$A48,Sta!$M:$M,"&gt;0.5") +COUNTIFS(Sta!$B:$B,$A48,Sta!$O:$O,"&gt;0.5"))/$D48</f>
        <v>#DIV/0!</v>
      </c>
      <c r="L48" s="7" t="e">
        <f>COUNTIFS(Sta!$A:$A,$A48,Sta!$M:$M,"&gt;0.5")/$B48</f>
        <v>#DIV/0!</v>
      </c>
      <c r="M48" s="7" t="e">
        <f>COUNTIFS(Sta!$B:$B,$A48,Sta!$O:$O,"&gt;0.5")/$C48</f>
        <v>#DIV/0!</v>
      </c>
      <c r="N48" s="12" t="e">
        <f>(COUNTIFS(Sta!$A:$A,$A48,Sta!$M:$M,"&gt;1.5") +COUNTIFS(Sta!$B:$B,$A48,Sta!$O:$O,"&gt;1.5"))/$D48</f>
        <v>#DIV/0!</v>
      </c>
      <c r="O48" s="7" t="e">
        <f>COUNTIFS(Sta!$A:$A,$A48,Sta!$M:$M,"&gt;1.5")/$B48</f>
        <v>#DIV/0!</v>
      </c>
      <c r="P48" s="7" t="e">
        <f>COUNTIFS(Sta!$B:$B,$A48,Sta!$O:$O,"&gt;1.5")/$C48</f>
        <v>#DIV/0!</v>
      </c>
      <c r="Q48" s="12" t="e">
        <f>(COUNTIFS(Sta!$A:$A,$A48,Sta!$N:$N,"&gt;0.5") +COUNTIFS(Sta!$B:$B,$A48,Sta!$P:$P,"&gt;0.5"))/$D48</f>
        <v>#DIV/0!</v>
      </c>
      <c r="R48" s="7" t="e">
        <f>COUNTIFS(Sta!$A:$A,$A48,Sta!$N:$N,"&gt;0.5")/$B48</f>
        <v>#DIV/0!</v>
      </c>
      <c r="S48" s="7" t="e">
        <f>COUNTIFS(Sta!$B:$B,$A48,Sta!$P:$P,"&gt;0.5")/$C48</f>
        <v>#DIV/0!</v>
      </c>
      <c r="T48" s="12" t="e">
        <f>(COUNTIFS(Sta!$A:$A,$A48,Sta!$N:$N,"&gt;1.5") +COUNTIFS(Sta!$B:$B,$A48,Sta!$P:$P,"&gt;1.5"))/$D48</f>
        <v>#DIV/0!</v>
      </c>
      <c r="U48" s="7" t="e">
        <f>COUNTIFS(Sta!$A:$A,$A48,Sta!$N:$N,"&gt;1.5")/$B48</f>
        <v>#DIV/0!</v>
      </c>
      <c r="V48" s="7" t="e">
        <f>COUNTIFS(Sta!$B:$B,$A48,Sta!$P:$P,"&gt;1.5")/$C48</f>
        <v>#DIV/0!</v>
      </c>
    </row>
    <row r="49" spans="1:22" x14ac:dyDescent="0.3">
      <c r="A49" s="4" t="s">
        <v>154</v>
      </c>
      <c r="B49" s="9">
        <f>COUNTIF(Sta!A:A,A49)</f>
        <v>0</v>
      </c>
      <c r="C49" s="4">
        <f>COUNTIF(Sta!B:B,A49)</f>
        <v>0</v>
      </c>
      <c r="D49" s="4">
        <f t="shared" si="2"/>
        <v>0</v>
      </c>
      <c r="E49" s="12" t="e">
        <f>(COUNTIFS(Sta!$A:$A,$A49,Sta!$Q:$Q,"&gt;0.5") +COUNTIFS(Sta!$B:$B,$A49,Sta!$Q:$Q,"&gt;0.5"))/$D49</f>
        <v>#DIV/0!</v>
      </c>
      <c r="F49" s="7" t="e">
        <f>COUNTIFS(Sta!$A:$A,$A49,Sta!$Q:$Q,"&gt;0.5")/$B49</f>
        <v>#DIV/0!</v>
      </c>
      <c r="G49" s="7" t="e">
        <f>COUNTIFS(Sta!$B:$B,$A49,Sta!$Q:$Q,"&gt;0.5")/$C49</f>
        <v>#DIV/0!</v>
      </c>
      <c r="H49" s="12" t="e">
        <f>(COUNTIFS(Sta!$A:$A,$A49,Sta!$Q:$Q,"&gt;1.5") +COUNTIFS(Sta!$B:$B,$A49,Sta!$Q:$Q,"&gt;1.5"))/$D49</f>
        <v>#DIV/0!</v>
      </c>
      <c r="I49" s="7" t="e">
        <f>COUNTIFS(Sta!$A:$A,$A49,Sta!$Q:$Q,"&gt;1.5")/$B49</f>
        <v>#DIV/0!</v>
      </c>
      <c r="J49" s="7" t="e">
        <f>COUNTIFS(Sta!$B:$B,$A49,Sta!$Q:$Q,"&gt;1.5")/$C49</f>
        <v>#DIV/0!</v>
      </c>
      <c r="K49" s="12" t="e">
        <f>(COUNTIFS(Sta!$A:$A,$A49,Sta!$M:$M,"&gt;0.5") +COUNTIFS(Sta!$B:$B,$A49,Sta!$O:$O,"&gt;0.5"))/$D49</f>
        <v>#DIV/0!</v>
      </c>
      <c r="L49" s="7" t="e">
        <f>COUNTIFS(Sta!$A:$A,$A49,Sta!$M:$M,"&gt;0.5")/$B49</f>
        <v>#DIV/0!</v>
      </c>
      <c r="M49" s="7" t="e">
        <f>COUNTIFS(Sta!$B:$B,$A49,Sta!$O:$O,"&gt;0.5")/$C49</f>
        <v>#DIV/0!</v>
      </c>
      <c r="N49" s="12" t="e">
        <f>(COUNTIFS(Sta!$A:$A,$A49,Sta!$M:$M,"&gt;1.5") +COUNTIFS(Sta!$B:$B,$A49,Sta!$O:$O,"&gt;1.5"))/$D49</f>
        <v>#DIV/0!</v>
      </c>
      <c r="O49" s="7" t="e">
        <f>COUNTIFS(Sta!$A:$A,$A49,Sta!$M:$M,"&gt;1.5")/$B49</f>
        <v>#DIV/0!</v>
      </c>
      <c r="P49" s="7" t="e">
        <f>COUNTIFS(Sta!$B:$B,$A49,Sta!$O:$O,"&gt;1.5")/$C49</f>
        <v>#DIV/0!</v>
      </c>
      <c r="Q49" s="12" t="e">
        <f>(COUNTIFS(Sta!$A:$A,$A49,Sta!$N:$N,"&gt;0.5") +COUNTIFS(Sta!$B:$B,$A49,Sta!$P:$P,"&gt;0.5"))/$D49</f>
        <v>#DIV/0!</v>
      </c>
      <c r="R49" s="7" t="e">
        <f>COUNTIFS(Sta!$A:$A,$A49,Sta!$N:$N,"&gt;0.5")/$B49</f>
        <v>#DIV/0!</v>
      </c>
      <c r="S49" s="7" t="e">
        <f>COUNTIFS(Sta!$B:$B,$A49,Sta!$P:$P,"&gt;0.5")/$C49</f>
        <v>#DIV/0!</v>
      </c>
      <c r="T49" s="12" t="e">
        <f>(COUNTIFS(Sta!$A:$A,$A49,Sta!$N:$N,"&gt;1.5") +COUNTIFS(Sta!$B:$B,$A49,Sta!$P:$P,"&gt;1.5"))/$D49</f>
        <v>#DIV/0!</v>
      </c>
      <c r="U49" s="7" t="e">
        <f>COUNTIFS(Sta!$A:$A,$A49,Sta!$N:$N,"&gt;1.5")/$B49</f>
        <v>#DIV/0!</v>
      </c>
      <c r="V49" s="7" t="e">
        <f>COUNTIFS(Sta!$B:$B,$A49,Sta!$P:$P,"&gt;1.5")/$C49</f>
        <v>#DIV/0!</v>
      </c>
    </row>
    <row r="50" spans="1:22" x14ac:dyDescent="0.3">
      <c r="A50" s="4" t="s">
        <v>160</v>
      </c>
      <c r="B50" s="9">
        <f>COUNTIF(Sta!A:A,A50)</f>
        <v>0</v>
      </c>
      <c r="C50" s="4">
        <f>COUNTIF(Sta!B:B,A50)</f>
        <v>0</v>
      </c>
      <c r="D50" s="4">
        <f t="shared" si="2"/>
        <v>0</v>
      </c>
      <c r="E50" s="12" t="e">
        <f>(COUNTIFS(Sta!$A:$A,$A50,Sta!$Q:$Q,"&gt;0.5") +COUNTIFS(Sta!$B:$B,$A50,Sta!$Q:$Q,"&gt;0.5"))/$D50</f>
        <v>#DIV/0!</v>
      </c>
      <c r="F50" s="7" t="e">
        <f>COUNTIFS(Sta!$A:$A,$A50,Sta!$Q:$Q,"&gt;0.5")/$B50</f>
        <v>#DIV/0!</v>
      </c>
      <c r="G50" s="7" t="e">
        <f>COUNTIFS(Sta!$B:$B,$A50,Sta!$Q:$Q,"&gt;0.5")/$C50</f>
        <v>#DIV/0!</v>
      </c>
      <c r="H50" s="12" t="e">
        <f>(COUNTIFS(Sta!$A:$A,$A50,Sta!$Q:$Q,"&gt;1.5") +COUNTIFS(Sta!$B:$B,$A50,Sta!$Q:$Q,"&gt;1.5"))/$D50</f>
        <v>#DIV/0!</v>
      </c>
      <c r="I50" s="7" t="e">
        <f>COUNTIFS(Sta!$A:$A,$A50,Sta!$Q:$Q,"&gt;1.5")/$B50</f>
        <v>#DIV/0!</v>
      </c>
      <c r="J50" s="7" t="e">
        <f>COUNTIFS(Sta!$B:$B,$A50,Sta!$Q:$Q,"&gt;1.5")/$C50</f>
        <v>#DIV/0!</v>
      </c>
      <c r="K50" s="12" t="e">
        <f>(COUNTIFS(Sta!$A:$A,$A50,Sta!$M:$M,"&gt;0.5") +COUNTIFS(Sta!$B:$B,$A50,Sta!$O:$O,"&gt;0.5"))/$D50</f>
        <v>#DIV/0!</v>
      </c>
      <c r="L50" s="7" t="e">
        <f>COUNTIFS(Sta!$A:$A,$A50,Sta!$M:$M,"&gt;0.5")/$B50</f>
        <v>#DIV/0!</v>
      </c>
      <c r="M50" s="7" t="e">
        <f>COUNTIFS(Sta!$B:$B,$A50,Sta!$O:$O,"&gt;0.5")/$C50</f>
        <v>#DIV/0!</v>
      </c>
      <c r="N50" s="12" t="e">
        <f>(COUNTIFS(Sta!$A:$A,$A50,Sta!$M:$M,"&gt;1.5") +COUNTIFS(Sta!$B:$B,$A50,Sta!$O:$O,"&gt;1.5"))/$D50</f>
        <v>#DIV/0!</v>
      </c>
      <c r="O50" s="7" t="e">
        <f>COUNTIFS(Sta!$A:$A,$A50,Sta!$M:$M,"&gt;1.5")/$B50</f>
        <v>#DIV/0!</v>
      </c>
      <c r="P50" s="7" t="e">
        <f>COUNTIFS(Sta!$B:$B,$A50,Sta!$O:$O,"&gt;1.5")/$C50</f>
        <v>#DIV/0!</v>
      </c>
      <c r="Q50" s="12" t="e">
        <f>(COUNTIFS(Sta!$A:$A,$A50,Sta!$N:$N,"&gt;0.5") +COUNTIFS(Sta!$B:$B,$A50,Sta!$P:$P,"&gt;0.5"))/$D50</f>
        <v>#DIV/0!</v>
      </c>
      <c r="R50" s="7" t="e">
        <f>COUNTIFS(Sta!$A:$A,$A50,Sta!$N:$N,"&gt;0.5")/$B50</f>
        <v>#DIV/0!</v>
      </c>
      <c r="S50" s="7" t="e">
        <f>COUNTIFS(Sta!$B:$B,$A50,Sta!$P:$P,"&gt;0.5")/$C50</f>
        <v>#DIV/0!</v>
      </c>
      <c r="T50" s="12" t="e">
        <f>(COUNTIFS(Sta!$A:$A,$A50,Sta!$N:$N,"&gt;1.5") +COUNTIFS(Sta!$B:$B,$A50,Sta!$P:$P,"&gt;1.5"))/$D50</f>
        <v>#DIV/0!</v>
      </c>
      <c r="U50" s="7" t="e">
        <f>COUNTIFS(Sta!$A:$A,$A50,Sta!$N:$N,"&gt;1.5")/$B50</f>
        <v>#DIV/0!</v>
      </c>
      <c r="V50" s="7" t="e">
        <f>COUNTIFS(Sta!$B:$B,$A50,Sta!$P:$P,"&gt;1.5")/$C50</f>
        <v>#DIV/0!</v>
      </c>
    </row>
    <row r="51" spans="1:22" x14ac:dyDescent="0.3">
      <c r="A51" s="4" t="s">
        <v>165</v>
      </c>
      <c r="B51" s="9">
        <f>COUNTIF(Sta!A:A,A51)</f>
        <v>0</v>
      </c>
      <c r="C51" s="4">
        <f>COUNTIF(Sta!B:B,A51)</f>
        <v>0</v>
      </c>
      <c r="D51" s="4">
        <f t="shared" si="2"/>
        <v>0</v>
      </c>
      <c r="E51" s="12" t="e">
        <f>(COUNTIFS(Sta!$A:$A,$A51,Sta!$Q:$Q,"&gt;0.5") +COUNTIFS(Sta!$B:$B,$A51,Sta!$Q:$Q,"&gt;0.5"))/$D51</f>
        <v>#DIV/0!</v>
      </c>
      <c r="F51" s="7" t="e">
        <f>COUNTIFS(Sta!$A:$A,$A51,Sta!$Q:$Q,"&gt;0.5")/$B51</f>
        <v>#DIV/0!</v>
      </c>
      <c r="G51" s="7" t="e">
        <f>COUNTIFS(Sta!$B:$B,$A51,Sta!$Q:$Q,"&gt;0.5")/$C51</f>
        <v>#DIV/0!</v>
      </c>
      <c r="H51" s="12" t="e">
        <f>(COUNTIFS(Sta!$A:$A,$A51,Sta!$Q:$Q,"&gt;1.5") +COUNTIFS(Sta!$B:$B,$A51,Sta!$Q:$Q,"&gt;1.5"))/$D51</f>
        <v>#DIV/0!</v>
      </c>
      <c r="I51" s="7" t="e">
        <f>COUNTIFS(Sta!$A:$A,$A51,Sta!$Q:$Q,"&gt;1.5")/$B51</f>
        <v>#DIV/0!</v>
      </c>
      <c r="J51" s="7" t="e">
        <f>COUNTIFS(Sta!$B:$B,$A51,Sta!$Q:$Q,"&gt;1.5")/$C51</f>
        <v>#DIV/0!</v>
      </c>
      <c r="K51" s="12" t="e">
        <f>(COUNTIFS(Sta!$A:$A,$A51,Sta!$M:$M,"&gt;0.5") +COUNTIFS(Sta!$B:$B,$A51,Sta!$O:$O,"&gt;0.5"))/$D51</f>
        <v>#DIV/0!</v>
      </c>
      <c r="L51" s="7" t="e">
        <f>COUNTIFS(Sta!$A:$A,$A51,Sta!$M:$M,"&gt;0.5")/$B51</f>
        <v>#DIV/0!</v>
      </c>
      <c r="M51" s="7" t="e">
        <f>COUNTIFS(Sta!$B:$B,$A51,Sta!$O:$O,"&gt;0.5")/$C51</f>
        <v>#DIV/0!</v>
      </c>
      <c r="N51" s="12" t="e">
        <f>(COUNTIFS(Sta!$A:$A,$A51,Sta!$M:$M,"&gt;1.5") +COUNTIFS(Sta!$B:$B,$A51,Sta!$O:$O,"&gt;1.5"))/$D51</f>
        <v>#DIV/0!</v>
      </c>
      <c r="O51" s="7" t="e">
        <f>COUNTIFS(Sta!$A:$A,$A51,Sta!$M:$M,"&gt;1.5")/$B51</f>
        <v>#DIV/0!</v>
      </c>
      <c r="P51" s="7" t="e">
        <f>COUNTIFS(Sta!$B:$B,$A51,Sta!$O:$O,"&gt;1.5")/$C51</f>
        <v>#DIV/0!</v>
      </c>
      <c r="Q51" s="12" t="e">
        <f>(COUNTIFS(Sta!$A:$A,$A51,Sta!$N:$N,"&gt;0.5") +COUNTIFS(Sta!$B:$B,$A51,Sta!$P:$P,"&gt;0.5"))/$D51</f>
        <v>#DIV/0!</v>
      </c>
      <c r="R51" s="7" t="e">
        <f>COUNTIFS(Sta!$A:$A,$A51,Sta!$N:$N,"&gt;0.5")/$B51</f>
        <v>#DIV/0!</v>
      </c>
      <c r="S51" s="7" t="e">
        <f>COUNTIFS(Sta!$B:$B,$A51,Sta!$P:$P,"&gt;0.5")/$C51</f>
        <v>#DIV/0!</v>
      </c>
      <c r="T51" s="12" t="e">
        <f>(COUNTIFS(Sta!$A:$A,$A51,Sta!$N:$N,"&gt;1.5") +COUNTIFS(Sta!$B:$B,$A51,Sta!$P:$P,"&gt;1.5"))/$D51</f>
        <v>#DIV/0!</v>
      </c>
      <c r="U51" s="7" t="e">
        <f>COUNTIFS(Sta!$A:$A,$A51,Sta!$N:$N,"&gt;1.5")/$B51</f>
        <v>#DIV/0!</v>
      </c>
      <c r="V51" s="7" t="e">
        <f>COUNTIFS(Sta!$B:$B,$A51,Sta!$P:$P,"&gt;1.5")/$C51</f>
        <v>#DIV/0!</v>
      </c>
    </row>
    <row r="52" spans="1:22" x14ac:dyDescent="0.3">
      <c r="A52" s="4" t="s">
        <v>161</v>
      </c>
      <c r="B52" s="9">
        <f>COUNTIF(Sta!A:A,A52)</f>
        <v>0</v>
      </c>
      <c r="C52" s="4">
        <f>COUNTIF(Sta!B:B,A52)</f>
        <v>0</v>
      </c>
      <c r="D52" s="4">
        <f t="shared" si="2"/>
        <v>0</v>
      </c>
      <c r="E52" s="12" t="e">
        <f>(COUNTIFS(Sta!$A:$A,$A52,Sta!$Q:$Q,"&gt;0.5") +COUNTIFS(Sta!$B:$B,$A52,Sta!$Q:$Q,"&gt;0.5"))/$D52</f>
        <v>#DIV/0!</v>
      </c>
      <c r="F52" s="7" t="e">
        <f>COUNTIFS(Sta!$A:$A,$A52,Sta!$Q:$Q,"&gt;0.5")/$B52</f>
        <v>#DIV/0!</v>
      </c>
      <c r="G52" s="7" t="e">
        <f>COUNTIFS(Sta!$B:$B,$A52,Sta!$Q:$Q,"&gt;0.5")/$C52</f>
        <v>#DIV/0!</v>
      </c>
      <c r="H52" s="12" t="e">
        <f>(COUNTIFS(Sta!$A:$A,$A52,Sta!$Q:$Q,"&gt;1.5") +COUNTIFS(Sta!$B:$B,$A52,Sta!$Q:$Q,"&gt;1.5"))/$D52</f>
        <v>#DIV/0!</v>
      </c>
      <c r="I52" s="7" t="e">
        <f>COUNTIFS(Sta!$A:$A,$A52,Sta!$Q:$Q,"&gt;1.5")/$B52</f>
        <v>#DIV/0!</v>
      </c>
      <c r="J52" s="7" t="e">
        <f>COUNTIFS(Sta!$B:$B,$A52,Sta!$Q:$Q,"&gt;1.5")/$C52</f>
        <v>#DIV/0!</v>
      </c>
      <c r="K52" s="12" t="e">
        <f>(COUNTIFS(Sta!$A:$A,$A52,Sta!$M:$M,"&gt;0.5") +COUNTIFS(Sta!$B:$B,$A52,Sta!$O:$O,"&gt;0.5"))/$D52</f>
        <v>#DIV/0!</v>
      </c>
      <c r="L52" s="7" t="e">
        <f>COUNTIFS(Sta!$A:$A,$A52,Sta!$M:$M,"&gt;0.5")/$B52</f>
        <v>#DIV/0!</v>
      </c>
      <c r="M52" s="7" t="e">
        <f>COUNTIFS(Sta!$B:$B,$A52,Sta!$O:$O,"&gt;0.5")/$C52</f>
        <v>#DIV/0!</v>
      </c>
      <c r="N52" s="12" t="e">
        <f>(COUNTIFS(Sta!$A:$A,$A52,Sta!$M:$M,"&gt;1.5") +COUNTIFS(Sta!$B:$B,$A52,Sta!$O:$O,"&gt;1.5"))/$D52</f>
        <v>#DIV/0!</v>
      </c>
      <c r="O52" s="7" t="e">
        <f>COUNTIFS(Sta!$A:$A,$A52,Sta!$M:$M,"&gt;1.5")/$B52</f>
        <v>#DIV/0!</v>
      </c>
      <c r="P52" s="7" t="e">
        <f>COUNTIFS(Sta!$B:$B,$A52,Sta!$O:$O,"&gt;1.5")/$C52</f>
        <v>#DIV/0!</v>
      </c>
      <c r="Q52" s="12" t="e">
        <f>(COUNTIFS(Sta!$A:$A,$A52,Sta!$N:$N,"&gt;0.5") +COUNTIFS(Sta!$B:$B,$A52,Sta!$P:$P,"&gt;0.5"))/$D52</f>
        <v>#DIV/0!</v>
      </c>
      <c r="R52" s="7" t="e">
        <f>COUNTIFS(Sta!$A:$A,$A52,Sta!$N:$N,"&gt;0.5")/$B52</f>
        <v>#DIV/0!</v>
      </c>
      <c r="S52" s="7" t="e">
        <f>COUNTIFS(Sta!$B:$B,$A52,Sta!$P:$P,"&gt;0.5")/$C52</f>
        <v>#DIV/0!</v>
      </c>
      <c r="T52" s="12" t="e">
        <f>(COUNTIFS(Sta!$A:$A,$A52,Sta!$N:$N,"&gt;1.5") +COUNTIFS(Sta!$B:$B,$A52,Sta!$P:$P,"&gt;1.5"))/$D52</f>
        <v>#DIV/0!</v>
      </c>
      <c r="U52" s="7" t="e">
        <f>COUNTIFS(Sta!$A:$A,$A52,Sta!$N:$N,"&gt;1.5")/$B52</f>
        <v>#DIV/0!</v>
      </c>
      <c r="V52" s="7" t="e">
        <f>COUNTIFS(Sta!$B:$B,$A52,Sta!$P:$P,"&gt;1.5")/$C52</f>
        <v>#DIV/0!</v>
      </c>
    </row>
    <row r="53" spans="1:22" x14ac:dyDescent="0.3">
      <c r="A53" s="4" t="s">
        <v>157</v>
      </c>
      <c r="B53" s="9">
        <f>COUNTIF(Sta!A:A,A53)</f>
        <v>0</v>
      </c>
      <c r="C53" s="4">
        <f>COUNTIF(Sta!B:B,A53)</f>
        <v>0</v>
      </c>
      <c r="D53" s="4">
        <f t="shared" si="2"/>
        <v>0</v>
      </c>
      <c r="E53" s="12" t="e">
        <f>(COUNTIFS(Sta!$A:$A,$A53,Sta!$Q:$Q,"&gt;0.5") +COUNTIFS(Sta!$B:$B,$A53,Sta!$Q:$Q,"&gt;0.5"))/$D53</f>
        <v>#DIV/0!</v>
      </c>
      <c r="F53" s="7" t="e">
        <f>COUNTIFS(Sta!$A:$A,$A53,Sta!$Q:$Q,"&gt;0.5")/$B53</f>
        <v>#DIV/0!</v>
      </c>
      <c r="G53" s="7" t="e">
        <f>COUNTIFS(Sta!$B:$B,$A53,Sta!$Q:$Q,"&gt;0.5")/$C53</f>
        <v>#DIV/0!</v>
      </c>
      <c r="H53" s="12" t="e">
        <f>(COUNTIFS(Sta!$A:$A,$A53,Sta!$Q:$Q,"&gt;1.5") +COUNTIFS(Sta!$B:$B,$A53,Sta!$Q:$Q,"&gt;1.5"))/$D53</f>
        <v>#DIV/0!</v>
      </c>
      <c r="I53" s="7" t="e">
        <f>COUNTIFS(Sta!$A:$A,$A53,Sta!$Q:$Q,"&gt;1.5")/$B53</f>
        <v>#DIV/0!</v>
      </c>
      <c r="J53" s="7" t="e">
        <f>COUNTIFS(Sta!$B:$B,$A53,Sta!$Q:$Q,"&gt;1.5")/$C53</f>
        <v>#DIV/0!</v>
      </c>
      <c r="K53" s="12" t="e">
        <f>(COUNTIFS(Sta!$A:$A,$A53,Sta!$M:$M,"&gt;0.5") +COUNTIFS(Sta!$B:$B,$A53,Sta!$O:$O,"&gt;0.5"))/$D53</f>
        <v>#DIV/0!</v>
      </c>
      <c r="L53" s="7" t="e">
        <f>COUNTIFS(Sta!$A:$A,$A53,Sta!$M:$M,"&gt;0.5")/$B53</f>
        <v>#DIV/0!</v>
      </c>
      <c r="M53" s="7" t="e">
        <f>COUNTIFS(Sta!$B:$B,$A53,Sta!$O:$O,"&gt;0.5")/$C53</f>
        <v>#DIV/0!</v>
      </c>
      <c r="N53" s="12" t="e">
        <f>(COUNTIFS(Sta!$A:$A,$A53,Sta!$M:$M,"&gt;1.5") +COUNTIFS(Sta!$B:$B,$A53,Sta!$O:$O,"&gt;1.5"))/$D53</f>
        <v>#DIV/0!</v>
      </c>
      <c r="O53" s="7" t="e">
        <f>COUNTIFS(Sta!$A:$A,$A53,Sta!$M:$M,"&gt;1.5")/$B53</f>
        <v>#DIV/0!</v>
      </c>
      <c r="P53" s="7" t="e">
        <f>COUNTIFS(Sta!$B:$B,$A53,Sta!$O:$O,"&gt;1.5")/$C53</f>
        <v>#DIV/0!</v>
      </c>
      <c r="Q53" s="12" t="e">
        <f>(COUNTIFS(Sta!$A:$A,$A53,Sta!$N:$N,"&gt;0.5") +COUNTIFS(Sta!$B:$B,$A53,Sta!$P:$P,"&gt;0.5"))/$D53</f>
        <v>#DIV/0!</v>
      </c>
      <c r="R53" s="7" t="e">
        <f>COUNTIFS(Sta!$A:$A,$A53,Sta!$N:$N,"&gt;0.5")/$B53</f>
        <v>#DIV/0!</v>
      </c>
      <c r="S53" s="7" t="e">
        <f>COUNTIFS(Sta!$B:$B,$A53,Sta!$P:$P,"&gt;0.5")/$C53</f>
        <v>#DIV/0!</v>
      </c>
      <c r="T53" s="12" t="e">
        <f>(COUNTIFS(Sta!$A:$A,$A53,Sta!$N:$N,"&gt;1.5") +COUNTIFS(Sta!$B:$B,$A53,Sta!$P:$P,"&gt;1.5"))/$D53</f>
        <v>#DIV/0!</v>
      </c>
      <c r="U53" s="7" t="e">
        <f>COUNTIFS(Sta!$A:$A,$A53,Sta!$N:$N,"&gt;1.5")/$B53</f>
        <v>#DIV/0!</v>
      </c>
      <c r="V53" s="7" t="e">
        <f>COUNTIFS(Sta!$B:$B,$A53,Sta!$P:$P,"&gt;1.5")/$C53</f>
        <v>#DIV/0!</v>
      </c>
    </row>
    <row r="54" spans="1:22" x14ac:dyDescent="0.3">
      <c r="A54" s="4" t="s">
        <v>167</v>
      </c>
      <c r="B54" s="9">
        <f>COUNTIF(Sta!A:A,A54)</f>
        <v>0</v>
      </c>
      <c r="C54" s="4">
        <f>COUNTIF(Sta!B:B,A54)</f>
        <v>0</v>
      </c>
      <c r="D54" s="4">
        <f t="shared" si="2"/>
        <v>0</v>
      </c>
      <c r="E54" s="12" t="e">
        <f>(COUNTIFS(Sta!$A:$A,$A54,Sta!$Q:$Q,"&gt;0.5") +COUNTIFS(Sta!$B:$B,$A54,Sta!$Q:$Q,"&gt;0.5"))/$D54</f>
        <v>#DIV/0!</v>
      </c>
      <c r="F54" s="7" t="e">
        <f>COUNTIFS(Sta!$A:$A,$A54,Sta!$Q:$Q,"&gt;0.5")/$B54</f>
        <v>#DIV/0!</v>
      </c>
      <c r="G54" s="7" t="e">
        <f>COUNTIFS(Sta!$B:$B,$A54,Sta!$Q:$Q,"&gt;0.5")/$C54</f>
        <v>#DIV/0!</v>
      </c>
      <c r="H54" s="12" t="e">
        <f>(COUNTIFS(Sta!$A:$A,$A54,Sta!$Q:$Q,"&gt;1.5") +COUNTIFS(Sta!$B:$B,$A54,Sta!$Q:$Q,"&gt;1.5"))/$D54</f>
        <v>#DIV/0!</v>
      </c>
      <c r="I54" s="7" t="e">
        <f>COUNTIFS(Sta!$A:$A,$A54,Sta!$Q:$Q,"&gt;1.5")/$B54</f>
        <v>#DIV/0!</v>
      </c>
      <c r="J54" s="7" t="e">
        <f>COUNTIFS(Sta!$B:$B,$A54,Sta!$Q:$Q,"&gt;1.5")/$C54</f>
        <v>#DIV/0!</v>
      </c>
      <c r="K54" s="12" t="e">
        <f>(COUNTIFS(Sta!$A:$A,$A54,Sta!$M:$M,"&gt;0.5") +COUNTIFS(Sta!$B:$B,$A54,Sta!$O:$O,"&gt;0.5"))/$D54</f>
        <v>#DIV/0!</v>
      </c>
      <c r="L54" s="7" t="e">
        <f>COUNTIFS(Sta!$A:$A,$A54,Sta!$M:$M,"&gt;0.5")/$B54</f>
        <v>#DIV/0!</v>
      </c>
      <c r="M54" s="7" t="e">
        <f>COUNTIFS(Sta!$B:$B,$A54,Sta!$O:$O,"&gt;0.5")/$C54</f>
        <v>#DIV/0!</v>
      </c>
      <c r="N54" s="12" t="e">
        <f>(COUNTIFS(Sta!$A:$A,$A54,Sta!$M:$M,"&gt;1.5") +COUNTIFS(Sta!$B:$B,$A54,Sta!$O:$O,"&gt;1.5"))/$D54</f>
        <v>#DIV/0!</v>
      </c>
      <c r="O54" s="7" t="e">
        <f>COUNTIFS(Sta!$A:$A,$A54,Sta!$M:$M,"&gt;1.5")/$B54</f>
        <v>#DIV/0!</v>
      </c>
      <c r="P54" s="7" t="e">
        <f>COUNTIFS(Sta!$B:$B,$A54,Sta!$O:$O,"&gt;1.5")/$C54</f>
        <v>#DIV/0!</v>
      </c>
      <c r="Q54" s="12" t="e">
        <f>(COUNTIFS(Sta!$A:$A,$A54,Sta!$N:$N,"&gt;0.5") +COUNTIFS(Sta!$B:$B,$A54,Sta!$P:$P,"&gt;0.5"))/$D54</f>
        <v>#DIV/0!</v>
      </c>
      <c r="R54" s="7" t="e">
        <f>COUNTIFS(Sta!$A:$A,$A54,Sta!$N:$N,"&gt;0.5")/$B54</f>
        <v>#DIV/0!</v>
      </c>
      <c r="S54" s="7" t="e">
        <f>COUNTIFS(Sta!$B:$B,$A54,Sta!$P:$P,"&gt;0.5")/$C54</f>
        <v>#DIV/0!</v>
      </c>
      <c r="T54" s="12" t="e">
        <f>(COUNTIFS(Sta!$A:$A,$A54,Sta!$N:$N,"&gt;1.5") +COUNTIFS(Sta!$B:$B,$A54,Sta!$P:$P,"&gt;1.5"))/$D54</f>
        <v>#DIV/0!</v>
      </c>
      <c r="U54" s="7" t="e">
        <f>COUNTIFS(Sta!$A:$A,$A54,Sta!$N:$N,"&gt;1.5")/$B54</f>
        <v>#DIV/0!</v>
      </c>
      <c r="V54" s="7" t="e">
        <f>COUNTIFS(Sta!$B:$B,$A54,Sta!$P:$P,"&gt;1.5")/$C54</f>
        <v>#DIV/0!</v>
      </c>
    </row>
    <row r="55" spans="1:22" x14ac:dyDescent="0.3">
      <c r="A55" s="4" t="s">
        <v>166</v>
      </c>
      <c r="B55" s="9">
        <f>COUNTIF(Sta!A:A,A55)</f>
        <v>0</v>
      </c>
      <c r="C55" s="4">
        <f>COUNTIF(Sta!B:B,A55)</f>
        <v>0</v>
      </c>
      <c r="D55" s="4">
        <f t="shared" si="2"/>
        <v>0</v>
      </c>
      <c r="E55" s="12" t="e">
        <f>(COUNTIFS(Sta!$A:$A,$A55,Sta!$Q:$Q,"&gt;0.5") +COUNTIFS(Sta!$B:$B,$A55,Sta!$Q:$Q,"&gt;0.5"))/$D55</f>
        <v>#DIV/0!</v>
      </c>
      <c r="F55" s="7" t="e">
        <f>COUNTIFS(Sta!$A:$A,$A55,Sta!$Q:$Q,"&gt;0.5")/$B55</f>
        <v>#DIV/0!</v>
      </c>
      <c r="G55" s="7" t="e">
        <f>COUNTIFS(Sta!$B:$B,$A55,Sta!$Q:$Q,"&gt;0.5")/$C55</f>
        <v>#DIV/0!</v>
      </c>
      <c r="H55" s="12" t="e">
        <f>(COUNTIFS(Sta!$A:$A,$A55,Sta!$Q:$Q,"&gt;1.5") +COUNTIFS(Sta!$B:$B,$A55,Sta!$Q:$Q,"&gt;1.5"))/$D55</f>
        <v>#DIV/0!</v>
      </c>
      <c r="I55" s="7" t="e">
        <f>COUNTIFS(Sta!$A:$A,$A55,Sta!$Q:$Q,"&gt;1.5")/$B55</f>
        <v>#DIV/0!</v>
      </c>
      <c r="J55" s="7" t="e">
        <f>COUNTIFS(Sta!$B:$B,$A55,Sta!$Q:$Q,"&gt;1.5")/$C55</f>
        <v>#DIV/0!</v>
      </c>
      <c r="K55" s="12" t="e">
        <f>(COUNTIFS(Sta!$A:$A,$A55,Sta!$M:$M,"&gt;0.5") +COUNTIFS(Sta!$B:$B,$A55,Sta!$O:$O,"&gt;0.5"))/$D55</f>
        <v>#DIV/0!</v>
      </c>
      <c r="L55" s="7" t="e">
        <f>COUNTIFS(Sta!$A:$A,$A55,Sta!$M:$M,"&gt;0.5")/$B55</f>
        <v>#DIV/0!</v>
      </c>
      <c r="M55" s="7" t="e">
        <f>COUNTIFS(Sta!$B:$B,$A55,Sta!$O:$O,"&gt;0.5")/$C55</f>
        <v>#DIV/0!</v>
      </c>
      <c r="N55" s="12" t="e">
        <f>(COUNTIFS(Sta!$A:$A,$A55,Sta!$M:$M,"&gt;1.5") +COUNTIFS(Sta!$B:$B,$A55,Sta!$O:$O,"&gt;1.5"))/$D55</f>
        <v>#DIV/0!</v>
      </c>
      <c r="O55" s="7" t="e">
        <f>COUNTIFS(Sta!$A:$A,$A55,Sta!$M:$M,"&gt;1.5")/$B55</f>
        <v>#DIV/0!</v>
      </c>
      <c r="P55" s="7" t="e">
        <f>COUNTIFS(Sta!$B:$B,$A55,Sta!$O:$O,"&gt;1.5")/$C55</f>
        <v>#DIV/0!</v>
      </c>
      <c r="Q55" s="12" t="e">
        <f>(COUNTIFS(Sta!$A:$A,$A55,Sta!$N:$N,"&gt;0.5") +COUNTIFS(Sta!$B:$B,$A55,Sta!$P:$P,"&gt;0.5"))/$D55</f>
        <v>#DIV/0!</v>
      </c>
      <c r="R55" s="7" t="e">
        <f>COUNTIFS(Sta!$A:$A,$A55,Sta!$N:$N,"&gt;0.5")/$B55</f>
        <v>#DIV/0!</v>
      </c>
      <c r="S55" s="7" t="e">
        <f>COUNTIFS(Sta!$B:$B,$A55,Sta!$P:$P,"&gt;0.5")/$C55</f>
        <v>#DIV/0!</v>
      </c>
      <c r="T55" s="12" t="e">
        <f>(COUNTIFS(Sta!$A:$A,$A55,Sta!$N:$N,"&gt;1.5") +COUNTIFS(Sta!$B:$B,$A55,Sta!$P:$P,"&gt;1.5"))/$D55</f>
        <v>#DIV/0!</v>
      </c>
      <c r="U55" s="7" t="e">
        <f>COUNTIFS(Sta!$A:$A,$A55,Sta!$N:$N,"&gt;1.5")/$B55</f>
        <v>#DIV/0!</v>
      </c>
      <c r="V55" s="7" t="e">
        <f>COUNTIFS(Sta!$B:$B,$A55,Sta!$P:$P,"&gt;1.5")/$C55</f>
        <v>#DIV/0!</v>
      </c>
    </row>
    <row r="56" spans="1:22" x14ac:dyDescent="0.3">
      <c r="A56" s="4" t="s">
        <v>153</v>
      </c>
      <c r="B56" s="9">
        <f>COUNTIF(Sta!A:A,A56)</f>
        <v>0</v>
      </c>
      <c r="C56" s="4">
        <f>COUNTIF(Sta!B:B,A56)</f>
        <v>0</v>
      </c>
      <c r="D56" s="4">
        <f t="shared" si="2"/>
        <v>0</v>
      </c>
      <c r="E56" s="12" t="e">
        <f>(COUNTIFS(Sta!$A:$A,$A56,Sta!$Q:$Q,"&gt;0.5") +COUNTIFS(Sta!$B:$B,$A56,Sta!$Q:$Q,"&gt;0.5"))/$D56</f>
        <v>#DIV/0!</v>
      </c>
      <c r="F56" s="7" t="e">
        <f>COUNTIFS(Sta!$A:$A,$A56,Sta!$Q:$Q,"&gt;0.5")/$B56</f>
        <v>#DIV/0!</v>
      </c>
      <c r="G56" s="7" t="e">
        <f>COUNTIFS(Sta!$B:$B,$A56,Sta!$Q:$Q,"&gt;0.5")/$C56</f>
        <v>#DIV/0!</v>
      </c>
      <c r="H56" s="12" t="e">
        <f>(COUNTIFS(Sta!$A:$A,$A56,Sta!$Q:$Q,"&gt;1.5") +COUNTIFS(Sta!$B:$B,$A56,Sta!$Q:$Q,"&gt;1.5"))/$D56</f>
        <v>#DIV/0!</v>
      </c>
      <c r="I56" s="7" t="e">
        <f>COUNTIFS(Sta!$A:$A,$A56,Sta!$Q:$Q,"&gt;1.5")/$B56</f>
        <v>#DIV/0!</v>
      </c>
      <c r="J56" s="7" t="e">
        <f>COUNTIFS(Sta!$B:$B,$A56,Sta!$Q:$Q,"&gt;1.5")/$C56</f>
        <v>#DIV/0!</v>
      </c>
      <c r="K56" s="12" t="e">
        <f>(COUNTIFS(Sta!$A:$A,$A56,Sta!$M:$M,"&gt;0.5") +COUNTIFS(Sta!$B:$B,$A56,Sta!$O:$O,"&gt;0.5"))/$D56</f>
        <v>#DIV/0!</v>
      </c>
      <c r="L56" s="7" t="e">
        <f>COUNTIFS(Sta!$A:$A,$A56,Sta!$M:$M,"&gt;0.5")/$B56</f>
        <v>#DIV/0!</v>
      </c>
      <c r="M56" s="7" t="e">
        <f>COUNTIFS(Sta!$B:$B,$A56,Sta!$O:$O,"&gt;0.5")/$C56</f>
        <v>#DIV/0!</v>
      </c>
      <c r="N56" s="12" t="e">
        <f>(COUNTIFS(Sta!$A:$A,$A56,Sta!$M:$M,"&gt;1.5") +COUNTIFS(Sta!$B:$B,$A56,Sta!$O:$O,"&gt;1.5"))/$D56</f>
        <v>#DIV/0!</v>
      </c>
      <c r="O56" s="7" t="e">
        <f>COUNTIFS(Sta!$A:$A,$A56,Sta!$M:$M,"&gt;1.5")/$B56</f>
        <v>#DIV/0!</v>
      </c>
      <c r="P56" s="7" t="e">
        <f>COUNTIFS(Sta!$B:$B,$A56,Sta!$O:$O,"&gt;1.5")/$C56</f>
        <v>#DIV/0!</v>
      </c>
      <c r="Q56" s="12" t="e">
        <f>(COUNTIFS(Sta!$A:$A,$A56,Sta!$N:$N,"&gt;0.5") +COUNTIFS(Sta!$B:$B,$A56,Sta!$P:$P,"&gt;0.5"))/$D56</f>
        <v>#DIV/0!</v>
      </c>
      <c r="R56" s="7" t="e">
        <f>COUNTIFS(Sta!$A:$A,$A56,Sta!$N:$N,"&gt;0.5")/$B56</f>
        <v>#DIV/0!</v>
      </c>
      <c r="S56" s="7" t="e">
        <f>COUNTIFS(Sta!$B:$B,$A56,Sta!$P:$P,"&gt;0.5")/$C56</f>
        <v>#DIV/0!</v>
      </c>
      <c r="T56" s="12" t="e">
        <f>(COUNTIFS(Sta!$A:$A,$A56,Sta!$N:$N,"&gt;1.5") +COUNTIFS(Sta!$B:$B,$A56,Sta!$P:$P,"&gt;1.5"))/$D56</f>
        <v>#DIV/0!</v>
      </c>
      <c r="U56" s="7" t="e">
        <f>COUNTIFS(Sta!$A:$A,$A56,Sta!$N:$N,"&gt;1.5")/$B56</f>
        <v>#DIV/0!</v>
      </c>
      <c r="V56" s="7" t="e">
        <f>COUNTIFS(Sta!$B:$B,$A56,Sta!$P:$P,"&gt;1.5")/$C56</f>
        <v>#DIV/0!</v>
      </c>
    </row>
    <row r="57" spans="1:22" x14ac:dyDescent="0.3">
      <c r="A57" s="4" t="s">
        <v>155</v>
      </c>
      <c r="B57" s="9">
        <f>COUNTIF(Sta!A:A,A57)</f>
        <v>0</v>
      </c>
      <c r="C57" s="4">
        <f>COUNTIF(Sta!B:B,A57)</f>
        <v>0</v>
      </c>
      <c r="D57" s="4">
        <f t="shared" si="2"/>
        <v>0</v>
      </c>
      <c r="E57" s="12" t="e">
        <f>(COUNTIFS(Sta!$A:$A,$A57,Sta!$Q:$Q,"&gt;0.5") +COUNTIFS(Sta!$B:$B,$A57,Sta!$Q:$Q,"&gt;0.5"))/$D57</f>
        <v>#DIV/0!</v>
      </c>
      <c r="F57" s="7" t="e">
        <f>COUNTIFS(Sta!$A:$A,$A57,Sta!$Q:$Q,"&gt;0.5")/$B57</f>
        <v>#DIV/0!</v>
      </c>
      <c r="G57" s="7" t="e">
        <f>COUNTIFS(Sta!$B:$B,$A57,Sta!$Q:$Q,"&gt;0.5")/$C57</f>
        <v>#DIV/0!</v>
      </c>
      <c r="H57" s="12" t="e">
        <f>(COUNTIFS(Sta!$A:$A,$A57,Sta!$Q:$Q,"&gt;1.5") +COUNTIFS(Sta!$B:$B,$A57,Sta!$Q:$Q,"&gt;1.5"))/$D57</f>
        <v>#DIV/0!</v>
      </c>
      <c r="I57" s="7" t="e">
        <f>COUNTIFS(Sta!$A:$A,$A57,Sta!$Q:$Q,"&gt;1.5")/$B57</f>
        <v>#DIV/0!</v>
      </c>
      <c r="J57" s="7" t="e">
        <f>COUNTIFS(Sta!$B:$B,$A57,Sta!$Q:$Q,"&gt;1.5")/$C57</f>
        <v>#DIV/0!</v>
      </c>
      <c r="K57" s="12" t="e">
        <f>(COUNTIFS(Sta!$A:$A,$A57,Sta!$M:$M,"&gt;0.5") +COUNTIFS(Sta!$B:$B,$A57,Sta!$O:$O,"&gt;0.5"))/$D57</f>
        <v>#DIV/0!</v>
      </c>
      <c r="L57" s="7" t="e">
        <f>COUNTIFS(Sta!$A:$A,$A57,Sta!$M:$M,"&gt;0.5")/$B57</f>
        <v>#DIV/0!</v>
      </c>
      <c r="M57" s="7" t="e">
        <f>COUNTIFS(Sta!$B:$B,$A57,Sta!$O:$O,"&gt;0.5")/$C57</f>
        <v>#DIV/0!</v>
      </c>
      <c r="N57" s="12" t="e">
        <f>(COUNTIFS(Sta!$A:$A,$A57,Sta!$M:$M,"&gt;1.5") +COUNTIFS(Sta!$B:$B,$A57,Sta!$O:$O,"&gt;1.5"))/$D57</f>
        <v>#DIV/0!</v>
      </c>
      <c r="O57" s="7" t="e">
        <f>COUNTIFS(Sta!$A:$A,$A57,Sta!$M:$M,"&gt;1.5")/$B57</f>
        <v>#DIV/0!</v>
      </c>
      <c r="P57" s="7" t="e">
        <f>COUNTIFS(Sta!$B:$B,$A57,Sta!$O:$O,"&gt;1.5")/$C57</f>
        <v>#DIV/0!</v>
      </c>
      <c r="Q57" s="12" t="e">
        <f>(COUNTIFS(Sta!$A:$A,$A57,Sta!$N:$N,"&gt;0.5") +COUNTIFS(Sta!$B:$B,$A57,Sta!$P:$P,"&gt;0.5"))/$D57</f>
        <v>#DIV/0!</v>
      </c>
      <c r="R57" s="7" t="e">
        <f>COUNTIFS(Sta!$A:$A,$A57,Sta!$N:$N,"&gt;0.5")/$B57</f>
        <v>#DIV/0!</v>
      </c>
      <c r="S57" s="7" t="e">
        <f>COUNTIFS(Sta!$B:$B,$A57,Sta!$P:$P,"&gt;0.5")/$C57</f>
        <v>#DIV/0!</v>
      </c>
      <c r="T57" s="12" t="e">
        <f>(COUNTIFS(Sta!$A:$A,$A57,Sta!$N:$N,"&gt;1.5") +COUNTIFS(Sta!$B:$B,$A57,Sta!$P:$P,"&gt;1.5"))/$D57</f>
        <v>#DIV/0!</v>
      </c>
      <c r="U57" s="7" t="e">
        <f>COUNTIFS(Sta!$A:$A,$A57,Sta!$N:$N,"&gt;1.5")/$B57</f>
        <v>#DIV/0!</v>
      </c>
      <c r="V57" s="7" t="e">
        <f>COUNTIFS(Sta!$B:$B,$A57,Sta!$P:$P,"&gt;1.5")/$C57</f>
        <v>#DIV/0!</v>
      </c>
    </row>
    <row r="58" spans="1:22" x14ac:dyDescent="0.3">
      <c r="A58" s="4" t="s">
        <v>156</v>
      </c>
      <c r="B58" s="9">
        <f>COUNTIF(Sta!A:A,A58)</f>
        <v>0</v>
      </c>
      <c r="C58" s="4">
        <f>COUNTIF(Sta!B:B,A58)</f>
        <v>0</v>
      </c>
      <c r="D58" s="4">
        <f t="shared" si="2"/>
        <v>0</v>
      </c>
      <c r="E58" s="12" t="e">
        <f>(COUNTIFS(Sta!$A:$A,$A58,Sta!$Q:$Q,"&gt;0.5") +COUNTIFS(Sta!$B:$B,$A58,Sta!$Q:$Q,"&gt;0.5"))/$D58</f>
        <v>#DIV/0!</v>
      </c>
      <c r="F58" s="7" t="e">
        <f>COUNTIFS(Sta!$A:$A,$A58,Sta!$Q:$Q,"&gt;0.5")/$B58</f>
        <v>#DIV/0!</v>
      </c>
      <c r="G58" s="7" t="e">
        <f>COUNTIFS(Sta!$B:$B,$A58,Sta!$Q:$Q,"&gt;0.5")/$C58</f>
        <v>#DIV/0!</v>
      </c>
      <c r="H58" s="12" t="e">
        <f>(COUNTIFS(Sta!$A:$A,$A58,Sta!$Q:$Q,"&gt;1.5") +COUNTIFS(Sta!$B:$B,$A58,Sta!$Q:$Q,"&gt;1.5"))/$D58</f>
        <v>#DIV/0!</v>
      </c>
      <c r="I58" s="7" t="e">
        <f>COUNTIFS(Sta!$A:$A,$A58,Sta!$Q:$Q,"&gt;1.5")/$B58</f>
        <v>#DIV/0!</v>
      </c>
      <c r="J58" s="7" t="e">
        <f>COUNTIFS(Sta!$B:$B,$A58,Sta!$Q:$Q,"&gt;1.5")/$C58</f>
        <v>#DIV/0!</v>
      </c>
      <c r="K58" s="12" t="e">
        <f>(COUNTIFS(Sta!$A:$A,$A58,Sta!$M:$M,"&gt;0.5") +COUNTIFS(Sta!$B:$B,$A58,Sta!$O:$O,"&gt;0.5"))/$D58</f>
        <v>#DIV/0!</v>
      </c>
      <c r="L58" s="7" t="e">
        <f>COUNTIFS(Sta!$A:$A,$A58,Sta!$M:$M,"&gt;0.5")/$B58</f>
        <v>#DIV/0!</v>
      </c>
      <c r="M58" s="7" t="e">
        <f>COUNTIFS(Sta!$B:$B,$A58,Sta!$O:$O,"&gt;0.5")/$C58</f>
        <v>#DIV/0!</v>
      </c>
      <c r="N58" s="12" t="e">
        <f>(COUNTIFS(Sta!$A:$A,$A58,Sta!$M:$M,"&gt;1.5") +COUNTIFS(Sta!$B:$B,$A58,Sta!$O:$O,"&gt;1.5"))/$D58</f>
        <v>#DIV/0!</v>
      </c>
      <c r="O58" s="7" t="e">
        <f>COUNTIFS(Sta!$A:$A,$A58,Sta!$M:$M,"&gt;1.5")/$B58</f>
        <v>#DIV/0!</v>
      </c>
      <c r="P58" s="7" t="e">
        <f>COUNTIFS(Sta!$B:$B,$A58,Sta!$O:$O,"&gt;1.5")/$C58</f>
        <v>#DIV/0!</v>
      </c>
      <c r="Q58" s="12" t="e">
        <f>(COUNTIFS(Sta!$A:$A,$A58,Sta!$N:$N,"&gt;0.5") +COUNTIFS(Sta!$B:$B,$A58,Sta!$P:$P,"&gt;0.5"))/$D58</f>
        <v>#DIV/0!</v>
      </c>
      <c r="R58" s="7" t="e">
        <f>COUNTIFS(Sta!$A:$A,$A58,Sta!$N:$N,"&gt;0.5")/$B58</f>
        <v>#DIV/0!</v>
      </c>
      <c r="S58" s="7" t="e">
        <f>COUNTIFS(Sta!$B:$B,$A58,Sta!$P:$P,"&gt;0.5")/$C58</f>
        <v>#DIV/0!</v>
      </c>
      <c r="T58" s="12" t="e">
        <f>(COUNTIFS(Sta!$A:$A,$A58,Sta!$N:$N,"&gt;1.5") +COUNTIFS(Sta!$B:$B,$A58,Sta!$P:$P,"&gt;1.5"))/$D58</f>
        <v>#DIV/0!</v>
      </c>
      <c r="U58" s="7" t="e">
        <f>COUNTIFS(Sta!$A:$A,$A58,Sta!$N:$N,"&gt;1.5")/$B58</f>
        <v>#DIV/0!</v>
      </c>
      <c r="V58" s="7" t="e">
        <f>COUNTIFS(Sta!$B:$B,$A58,Sta!$P:$P,"&gt;1.5")/$C58</f>
        <v>#DIV/0!</v>
      </c>
    </row>
    <row r="59" spans="1:22" x14ac:dyDescent="0.3">
      <c r="A59" s="4" t="s">
        <v>159</v>
      </c>
      <c r="B59" s="9">
        <f>COUNTIF(Sta!A:A,A59)</f>
        <v>0</v>
      </c>
      <c r="C59" s="4">
        <f>COUNTIF(Sta!B:B,A59)</f>
        <v>0</v>
      </c>
      <c r="D59" s="4">
        <f t="shared" si="2"/>
        <v>0</v>
      </c>
      <c r="E59" s="12" t="e">
        <f>(COUNTIFS(Sta!$A:$A,$A59,Sta!$Q:$Q,"&gt;0.5") +COUNTIFS(Sta!$B:$B,$A59,Sta!$Q:$Q,"&gt;0.5"))/$D59</f>
        <v>#DIV/0!</v>
      </c>
      <c r="F59" s="7" t="e">
        <f>COUNTIFS(Sta!$A:$A,$A59,Sta!$Q:$Q,"&gt;0.5")/$B59</f>
        <v>#DIV/0!</v>
      </c>
      <c r="G59" s="7" t="e">
        <f>COUNTIFS(Sta!$B:$B,$A59,Sta!$Q:$Q,"&gt;0.5")/$C59</f>
        <v>#DIV/0!</v>
      </c>
      <c r="H59" s="12" t="e">
        <f>(COUNTIFS(Sta!$A:$A,$A59,Sta!$Q:$Q,"&gt;1.5") +COUNTIFS(Sta!$B:$B,$A59,Sta!$Q:$Q,"&gt;1.5"))/$D59</f>
        <v>#DIV/0!</v>
      </c>
      <c r="I59" s="7" t="e">
        <f>COUNTIFS(Sta!$A:$A,$A59,Sta!$Q:$Q,"&gt;1.5")/$B59</f>
        <v>#DIV/0!</v>
      </c>
      <c r="J59" s="7" t="e">
        <f>COUNTIFS(Sta!$B:$B,$A59,Sta!$Q:$Q,"&gt;1.5")/$C59</f>
        <v>#DIV/0!</v>
      </c>
      <c r="K59" s="12" t="e">
        <f>(COUNTIFS(Sta!$A:$A,$A59,Sta!$M:$M,"&gt;0.5") +COUNTIFS(Sta!$B:$B,$A59,Sta!$O:$O,"&gt;0.5"))/$D59</f>
        <v>#DIV/0!</v>
      </c>
      <c r="L59" s="7" t="e">
        <f>COUNTIFS(Sta!$A:$A,$A59,Sta!$M:$M,"&gt;0.5")/$B59</f>
        <v>#DIV/0!</v>
      </c>
      <c r="M59" s="7" t="e">
        <f>COUNTIFS(Sta!$B:$B,$A59,Sta!$O:$O,"&gt;0.5")/$C59</f>
        <v>#DIV/0!</v>
      </c>
      <c r="N59" s="12" t="e">
        <f>(COUNTIFS(Sta!$A:$A,$A59,Sta!$M:$M,"&gt;1.5") +COUNTIFS(Sta!$B:$B,$A59,Sta!$O:$O,"&gt;1.5"))/$D59</f>
        <v>#DIV/0!</v>
      </c>
      <c r="O59" s="7" t="e">
        <f>COUNTIFS(Sta!$A:$A,$A59,Sta!$M:$M,"&gt;1.5")/$B59</f>
        <v>#DIV/0!</v>
      </c>
      <c r="P59" s="7" t="e">
        <f>COUNTIFS(Sta!$B:$B,$A59,Sta!$O:$O,"&gt;1.5")/$C59</f>
        <v>#DIV/0!</v>
      </c>
      <c r="Q59" s="12" t="e">
        <f>(COUNTIFS(Sta!$A:$A,$A59,Sta!$N:$N,"&gt;0.5") +COUNTIFS(Sta!$B:$B,$A59,Sta!$P:$P,"&gt;0.5"))/$D59</f>
        <v>#DIV/0!</v>
      </c>
      <c r="R59" s="7" t="e">
        <f>COUNTIFS(Sta!$A:$A,$A59,Sta!$N:$N,"&gt;0.5")/$B59</f>
        <v>#DIV/0!</v>
      </c>
      <c r="S59" s="7" t="e">
        <f>COUNTIFS(Sta!$B:$B,$A59,Sta!$P:$P,"&gt;0.5")/$C59</f>
        <v>#DIV/0!</v>
      </c>
      <c r="T59" s="12" t="e">
        <f>(COUNTIFS(Sta!$A:$A,$A59,Sta!$N:$N,"&gt;1.5") +COUNTIFS(Sta!$B:$B,$A59,Sta!$P:$P,"&gt;1.5"))/$D59</f>
        <v>#DIV/0!</v>
      </c>
      <c r="U59" s="7" t="e">
        <f>COUNTIFS(Sta!$A:$A,$A59,Sta!$N:$N,"&gt;1.5")/$B59</f>
        <v>#DIV/0!</v>
      </c>
      <c r="V59" s="7" t="e">
        <f>COUNTIFS(Sta!$B:$B,$A59,Sta!$P:$P,"&gt;1.5")/$C59</f>
        <v>#DIV/0!</v>
      </c>
    </row>
    <row r="60" spans="1:22" x14ac:dyDescent="0.3">
      <c r="A60" s="4" t="s">
        <v>163</v>
      </c>
      <c r="B60" s="9">
        <f>COUNTIF(Sta!A:A,A60)</f>
        <v>0</v>
      </c>
      <c r="C60" s="4">
        <f>COUNTIF(Sta!B:B,A60)</f>
        <v>0</v>
      </c>
      <c r="D60" s="4">
        <f t="shared" si="2"/>
        <v>0</v>
      </c>
      <c r="E60" s="12" t="e">
        <f>(COUNTIFS(Sta!$A:$A,$A60,Sta!$Q:$Q,"&gt;0.5") +COUNTIFS(Sta!$B:$B,$A60,Sta!$Q:$Q,"&gt;0.5"))/$D60</f>
        <v>#DIV/0!</v>
      </c>
      <c r="F60" s="7" t="e">
        <f>COUNTIFS(Sta!$A:$A,$A60,Sta!$Q:$Q,"&gt;0.5")/$B60</f>
        <v>#DIV/0!</v>
      </c>
      <c r="G60" s="7" t="e">
        <f>COUNTIFS(Sta!$B:$B,$A60,Sta!$Q:$Q,"&gt;0.5")/$C60</f>
        <v>#DIV/0!</v>
      </c>
      <c r="H60" s="12" t="e">
        <f>(COUNTIFS(Sta!$A:$A,$A60,Sta!$Q:$Q,"&gt;1.5") +COUNTIFS(Sta!$B:$B,$A60,Sta!$Q:$Q,"&gt;1.5"))/$D60</f>
        <v>#DIV/0!</v>
      </c>
      <c r="I60" s="7" t="e">
        <f>COUNTIFS(Sta!$A:$A,$A60,Sta!$Q:$Q,"&gt;1.5")/$B60</f>
        <v>#DIV/0!</v>
      </c>
      <c r="J60" s="7" t="e">
        <f>COUNTIFS(Sta!$B:$B,$A60,Sta!$Q:$Q,"&gt;1.5")/$C60</f>
        <v>#DIV/0!</v>
      </c>
      <c r="K60" s="12" t="e">
        <f>(COUNTIFS(Sta!$A:$A,$A60,Sta!$M:$M,"&gt;0.5") +COUNTIFS(Sta!$B:$B,$A60,Sta!$O:$O,"&gt;0.5"))/$D60</f>
        <v>#DIV/0!</v>
      </c>
      <c r="L60" s="7" t="e">
        <f>COUNTIFS(Sta!$A:$A,$A60,Sta!$M:$M,"&gt;0.5")/$B60</f>
        <v>#DIV/0!</v>
      </c>
      <c r="M60" s="7" t="e">
        <f>COUNTIFS(Sta!$B:$B,$A60,Sta!$O:$O,"&gt;0.5")/$C60</f>
        <v>#DIV/0!</v>
      </c>
      <c r="N60" s="12" t="e">
        <f>(COUNTIFS(Sta!$A:$A,$A60,Sta!$M:$M,"&gt;1.5") +COUNTIFS(Sta!$B:$B,$A60,Sta!$O:$O,"&gt;1.5"))/$D60</f>
        <v>#DIV/0!</v>
      </c>
      <c r="O60" s="7" t="e">
        <f>COUNTIFS(Sta!$A:$A,$A60,Sta!$M:$M,"&gt;1.5")/$B60</f>
        <v>#DIV/0!</v>
      </c>
      <c r="P60" s="7" t="e">
        <f>COUNTIFS(Sta!$B:$B,$A60,Sta!$O:$O,"&gt;1.5")/$C60</f>
        <v>#DIV/0!</v>
      </c>
      <c r="Q60" s="12" t="e">
        <f>(COUNTIFS(Sta!$A:$A,$A60,Sta!$N:$N,"&gt;0.5") +COUNTIFS(Sta!$B:$B,$A60,Sta!$P:$P,"&gt;0.5"))/$D60</f>
        <v>#DIV/0!</v>
      </c>
      <c r="R60" s="7" t="e">
        <f>COUNTIFS(Sta!$A:$A,$A60,Sta!$N:$N,"&gt;0.5")/$B60</f>
        <v>#DIV/0!</v>
      </c>
      <c r="S60" s="7" t="e">
        <f>COUNTIFS(Sta!$B:$B,$A60,Sta!$P:$P,"&gt;0.5")/$C60</f>
        <v>#DIV/0!</v>
      </c>
      <c r="T60" s="12" t="e">
        <f>(COUNTIFS(Sta!$A:$A,$A60,Sta!$N:$N,"&gt;1.5") +COUNTIFS(Sta!$B:$B,$A60,Sta!$P:$P,"&gt;1.5"))/$D60</f>
        <v>#DIV/0!</v>
      </c>
      <c r="U60" s="7" t="e">
        <f>COUNTIFS(Sta!$A:$A,$A60,Sta!$N:$N,"&gt;1.5")/$B60</f>
        <v>#DIV/0!</v>
      </c>
      <c r="V60" s="7" t="e">
        <f>COUNTIFS(Sta!$B:$B,$A60,Sta!$P:$P,"&gt;1.5")/$C60</f>
        <v>#DIV/0!</v>
      </c>
    </row>
    <row r="61" spans="1:22" x14ac:dyDescent="0.3">
      <c r="A61" t="s">
        <v>178</v>
      </c>
      <c r="B61" s="9">
        <f>COUNTIF(Sta!A:A,A61)</f>
        <v>0</v>
      </c>
      <c r="C61" s="4">
        <f>COUNTIF(Sta!B:B,A61)</f>
        <v>0</v>
      </c>
      <c r="D61" s="4">
        <f t="shared" ref="D61:D124" si="3">B61+C61</f>
        <v>0</v>
      </c>
      <c r="E61" s="12" t="e">
        <f>(COUNTIFS(Sta!$A:$A,$A61,Sta!$Q:$Q,"&gt;0.5") +COUNTIFS(Sta!$B:$B,$A61,Sta!$Q:$Q,"&gt;0.5"))/$D61</f>
        <v>#DIV/0!</v>
      </c>
      <c r="F61" s="7" t="e">
        <f>COUNTIFS(Sta!$A:$A,$A61,Sta!$Q:$Q,"&gt;0.5")/$B61</f>
        <v>#DIV/0!</v>
      </c>
      <c r="G61" s="7" t="e">
        <f>COUNTIFS(Sta!$B:$B,$A61,Sta!$Q:$Q,"&gt;0.5")/$C61</f>
        <v>#DIV/0!</v>
      </c>
      <c r="H61" s="12" t="e">
        <f>(COUNTIFS(Sta!$A:$A,$A61,Sta!$Q:$Q,"&gt;1.5") +COUNTIFS(Sta!$B:$B,$A61,Sta!$Q:$Q,"&gt;1.5"))/$D61</f>
        <v>#DIV/0!</v>
      </c>
      <c r="I61" s="7" t="e">
        <f>COUNTIFS(Sta!$A:$A,$A61,Sta!$Q:$Q,"&gt;1.5")/$B61</f>
        <v>#DIV/0!</v>
      </c>
      <c r="J61" s="7" t="e">
        <f>COUNTIFS(Sta!$B:$B,$A61,Sta!$Q:$Q,"&gt;1.5")/$C61</f>
        <v>#DIV/0!</v>
      </c>
      <c r="K61" s="12" t="e">
        <f>(COUNTIFS(Sta!$A:$A,$A61,Sta!$M:$M,"&gt;0.5") +COUNTIFS(Sta!$B:$B,$A61,Sta!$O:$O,"&gt;0.5"))/$D61</f>
        <v>#DIV/0!</v>
      </c>
      <c r="L61" s="7" t="e">
        <f>COUNTIFS(Sta!$A:$A,$A61,Sta!$M:$M,"&gt;0.5")/$B61</f>
        <v>#DIV/0!</v>
      </c>
      <c r="M61" s="7" t="e">
        <f>COUNTIFS(Sta!$B:$B,$A61,Sta!$O:$O,"&gt;0.5")/$C61</f>
        <v>#DIV/0!</v>
      </c>
      <c r="N61" s="12" t="e">
        <f>(COUNTIFS(Sta!$A:$A,$A61,Sta!$M:$M,"&gt;1.5") +COUNTIFS(Sta!$B:$B,$A61,Sta!$O:$O,"&gt;1.5"))/$D61</f>
        <v>#DIV/0!</v>
      </c>
      <c r="O61" s="7" t="e">
        <f>COUNTIFS(Sta!$A:$A,$A61,Sta!$M:$M,"&gt;1.5")/$B61</f>
        <v>#DIV/0!</v>
      </c>
      <c r="P61" s="7" t="e">
        <f>COUNTIFS(Sta!$B:$B,$A61,Sta!$O:$O,"&gt;1.5")/$C61</f>
        <v>#DIV/0!</v>
      </c>
      <c r="Q61" s="12" t="e">
        <f>(COUNTIFS(Sta!$A:$A,$A61,Sta!$N:$N,"&gt;0.5") +COUNTIFS(Sta!$B:$B,$A61,Sta!$P:$P,"&gt;0.5"))/$D61</f>
        <v>#DIV/0!</v>
      </c>
      <c r="R61" s="7" t="e">
        <f>COUNTIFS(Sta!$A:$A,$A61,Sta!$N:$N,"&gt;0.5")/$B61</f>
        <v>#DIV/0!</v>
      </c>
      <c r="S61" s="7" t="e">
        <f>COUNTIFS(Sta!$B:$B,$A61,Sta!$P:$P,"&gt;0.5")/$C61</f>
        <v>#DIV/0!</v>
      </c>
      <c r="T61" s="12" t="e">
        <f>(COUNTIFS(Sta!$A:$A,$A61,Sta!$N:$N,"&gt;1.5") +COUNTIFS(Sta!$B:$B,$A61,Sta!$P:$P,"&gt;1.5"))/$D61</f>
        <v>#DIV/0!</v>
      </c>
      <c r="U61" s="7" t="e">
        <f>COUNTIFS(Sta!$A:$A,$A61,Sta!$N:$N,"&gt;1.5")/$B61</f>
        <v>#DIV/0!</v>
      </c>
      <c r="V61" s="7" t="e">
        <f>COUNTIFS(Sta!$B:$B,$A61,Sta!$P:$P,"&gt;1.5")/$C61</f>
        <v>#DIV/0!</v>
      </c>
    </row>
    <row r="62" spans="1:22" x14ac:dyDescent="0.3">
      <c r="A62" t="s">
        <v>176</v>
      </c>
      <c r="B62" s="9">
        <f>COUNTIF(Sta!A:A,A62)</f>
        <v>0</v>
      </c>
      <c r="C62" s="4">
        <f>COUNTIF(Sta!B:B,A62)</f>
        <v>0</v>
      </c>
      <c r="D62" s="4">
        <f t="shared" si="3"/>
        <v>0</v>
      </c>
      <c r="E62" s="12" t="e">
        <f>(COUNTIFS(Sta!$A:$A,$A62,Sta!$Q:$Q,"&gt;0.5") +COUNTIFS(Sta!$B:$B,$A62,Sta!$Q:$Q,"&gt;0.5"))/$D62</f>
        <v>#DIV/0!</v>
      </c>
      <c r="F62" s="7" t="e">
        <f>COUNTIFS(Sta!$A:$A,$A62,Sta!$Q:$Q,"&gt;0.5")/$B62</f>
        <v>#DIV/0!</v>
      </c>
      <c r="G62" s="7" t="e">
        <f>COUNTIFS(Sta!$B:$B,$A62,Sta!$Q:$Q,"&gt;0.5")/$C62</f>
        <v>#DIV/0!</v>
      </c>
      <c r="H62" s="12" t="e">
        <f>(COUNTIFS(Sta!$A:$A,$A62,Sta!$Q:$Q,"&gt;1.5") +COUNTIFS(Sta!$B:$B,$A62,Sta!$Q:$Q,"&gt;1.5"))/$D62</f>
        <v>#DIV/0!</v>
      </c>
      <c r="I62" s="7" t="e">
        <f>COUNTIFS(Sta!$A:$A,$A62,Sta!$Q:$Q,"&gt;1.5")/$B62</f>
        <v>#DIV/0!</v>
      </c>
      <c r="J62" s="7" t="e">
        <f>COUNTIFS(Sta!$B:$B,$A62,Sta!$Q:$Q,"&gt;1.5")/$C62</f>
        <v>#DIV/0!</v>
      </c>
      <c r="K62" s="12" t="e">
        <f>(COUNTIFS(Sta!$A:$A,$A62,Sta!$M:$M,"&gt;0.5") +COUNTIFS(Sta!$B:$B,$A62,Sta!$O:$O,"&gt;0.5"))/$D62</f>
        <v>#DIV/0!</v>
      </c>
      <c r="L62" s="7" t="e">
        <f>COUNTIFS(Sta!$A:$A,$A62,Sta!$M:$M,"&gt;0.5")/$B62</f>
        <v>#DIV/0!</v>
      </c>
      <c r="M62" s="7" t="e">
        <f>COUNTIFS(Sta!$B:$B,$A62,Sta!$O:$O,"&gt;0.5")/$C62</f>
        <v>#DIV/0!</v>
      </c>
      <c r="N62" s="12" t="e">
        <f>(COUNTIFS(Sta!$A:$A,$A62,Sta!$M:$M,"&gt;1.5") +COUNTIFS(Sta!$B:$B,$A62,Sta!$O:$O,"&gt;1.5"))/$D62</f>
        <v>#DIV/0!</v>
      </c>
      <c r="O62" s="7" t="e">
        <f>COUNTIFS(Sta!$A:$A,$A62,Sta!$M:$M,"&gt;1.5")/$B62</f>
        <v>#DIV/0!</v>
      </c>
      <c r="P62" s="7" t="e">
        <f>COUNTIFS(Sta!$B:$B,$A62,Sta!$O:$O,"&gt;1.5")/$C62</f>
        <v>#DIV/0!</v>
      </c>
      <c r="Q62" s="12" t="e">
        <f>(COUNTIFS(Sta!$A:$A,$A62,Sta!$N:$N,"&gt;0.5") +COUNTIFS(Sta!$B:$B,$A62,Sta!$P:$P,"&gt;0.5"))/$D62</f>
        <v>#DIV/0!</v>
      </c>
      <c r="R62" s="7" t="e">
        <f>COUNTIFS(Sta!$A:$A,$A62,Sta!$N:$N,"&gt;0.5")/$B62</f>
        <v>#DIV/0!</v>
      </c>
      <c r="S62" s="7" t="e">
        <f>COUNTIFS(Sta!$B:$B,$A62,Sta!$P:$P,"&gt;0.5")/$C62</f>
        <v>#DIV/0!</v>
      </c>
      <c r="T62" s="12" t="e">
        <f>(COUNTIFS(Sta!$A:$A,$A62,Sta!$N:$N,"&gt;1.5") +COUNTIFS(Sta!$B:$B,$A62,Sta!$P:$P,"&gt;1.5"))/$D62</f>
        <v>#DIV/0!</v>
      </c>
      <c r="U62" s="7" t="e">
        <f>COUNTIFS(Sta!$A:$A,$A62,Sta!$N:$N,"&gt;1.5")/$B62</f>
        <v>#DIV/0!</v>
      </c>
      <c r="V62" s="7" t="e">
        <f>COUNTIFS(Sta!$B:$B,$A62,Sta!$P:$P,"&gt;1.5")/$C62</f>
        <v>#DIV/0!</v>
      </c>
    </row>
    <row r="63" spans="1:22" x14ac:dyDescent="0.3">
      <c r="A63" t="s">
        <v>184</v>
      </c>
      <c r="B63" s="9">
        <f>COUNTIF(Sta!A:A,A63)</f>
        <v>0</v>
      </c>
      <c r="C63" s="4">
        <f>COUNTIF(Sta!B:B,A63)</f>
        <v>0</v>
      </c>
      <c r="D63" s="4">
        <f t="shared" si="3"/>
        <v>0</v>
      </c>
      <c r="E63" s="12" t="e">
        <f>(COUNTIFS(Sta!$A:$A,$A63,Sta!$Q:$Q,"&gt;0.5") +COUNTIFS(Sta!$B:$B,$A63,Sta!$Q:$Q,"&gt;0.5"))/$D63</f>
        <v>#DIV/0!</v>
      </c>
      <c r="F63" s="7" t="e">
        <f>COUNTIFS(Sta!$A:$A,$A63,Sta!$Q:$Q,"&gt;0.5")/$B63</f>
        <v>#DIV/0!</v>
      </c>
      <c r="G63" s="7" t="e">
        <f>COUNTIFS(Sta!$B:$B,$A63,Sta!$Q:$Q,"&gt;0.5")/$C63</f>
        <v>#DIV/0!</v>
      </c>
      <c r="H63" s="12" t="e">
        <f>(COUNTIFS(Sta!$A:$A,$A63,Sta!$Q:$Q,"&gt;1.5") +COUNTIFS(Sta!$B:$B,$A63,Sta!$Q:$Q,"&gt;1.5"))/$D63</f>
        <v>#DIV/0!</v>
      </c>
      <c r="I63" s="7" t="e">
        <f>COUNTIFS(Sta!$A:$A,$A63,Sta!$Q:$Q,"&gt;1.5")/$B63</f>
        <v>#DIV/0!</v>
      </c>
      <c r="J63" s="7" t="e">
        <f>COUNTIFS(Sta!$B:$B,$A63,Sta!$Q:$Q,"&gt;1.5")/$C63</f>
        <v>#DIV/0!</v>
      </c>
      <c r="K63" s="12" t="e">
        <f>(COUNTIFS(Sta!$A:$A,$A63,Sta!$M:$M,"&gt;0.5") +COUNTIFS(Sta!$B:$B,$A63,Sta!$O:$O,"&gt;0.5"))/$D63</f>
        <v>#DIV/0!</v>
      </c>
      <c r="L63" s="7" t="e">
        <f>COUNTIFS(Sta!$A:$A,$A63,Sta!$M:$M,"&gt;0.5")/$B63</f>
        <v>#DIV/0!</v>
      </c>
      <c r="M63" s="7" t="e">
        <f>COUNTIFS(Sta!$B:$B,$A63,Sta!$O:$O,"&gt;0.5")/$C63</f>
        <v>#DIV/0!</v>
      </c>
      <c r="N63" s="12" t="e">
        <f>(COUNTIFS(Sta!$A:$A,$A63,Sta!$M:$M,"&gt;1.5") +COUNTIFS(Sta!$B:$B,$A63,Sta!$O:$O,"&gt;1.5"))/$D63</f>
        <v>#DIV/0!</v>
      </c>
      <c r="O63" s="7" t="e">
        <f>COUNTIFS(Sta!$A:$A,$A63,Sta!$M:$M,"&gt;1.5")/$B63</f>
        <v>#DIV/0!</v>
      </c>
      <c r="P63" s="7" t="e">
        <f>COUNTIFS(Sta!$B:$B,$A63,Sta!$O:$O,"&gt;1.5")/$C63</f>
        <v>#DIV/0!</v>
      </c>
      <c r="Q63" s="12" t="e">
        <f>(COUNTIFS(Sta!$A:$A,$A63,Sta!$N:$N,"&gt;0.5") +COUNTIFS(Sta!$B:$B,$A63,Sta!$P:$P,"&gt;0.5"))/$D63</f>
        <v>#DIV/0!</v>
      </c>
      <c r="R63" s="7" t="e">
        <f>COUNTIFS(Sta!$A:$A,$A63,Sta!$N:$N,"&gt;0.5")/$B63</f>
        <v>#DIV/0!</v>
      </c>
      <c r="S63" s="7" t="e">
        <f>COUNTIFS(Sta!$B:$B,$A63,Sta!$P:$P,"&gt;0.5")/$C63</f>
        <v>#DIV/0!</v>
      </c>
      <c r="T63" s="12" t="e">
        <f>(COUNTIFS(Sta!$A:$A,$A63,Sta!$N:$N,"&gt;1.5") +COUNTIFS(Sta!$B:$B,$A63,Sta!$P:$P,"&gt;1.5"))/$D63</f>
        <v>#DIV/0!</v>
      </c>
      <c r="U63" s="7" t="e">
        <f>COUNTIFS(Sta!$A:$A,$A63,Sta!$N:$N,"&gt;1.5")/$B63</f>
        <v>#DIV/0!</v>
      </c>
      <c r="V63" s="7" t="e">
        <f>COUNTIFS(Sta!$B:$B,$A63,Sta!$P:$P,"&gt;1.5")/$C63</f>
        <v>#DIV/0!</v>
      </c>
    </row>
    <row r="64" spans="1:22" x14ac:dyDescent="0.3">
      <c r="A64" t="s">
        <v>190</v>
      </c>
      <c r="B64" s="9">
        <f>COUNTIF(Sta!A:A,A64)</f>
        <v>0</v>
      </c>
      <c r="C64" s="4">
        <f>COUNTIF(Sta!B:B,A64)</f>
        <v>0</v>
      </c>
      <c r="D64" s="4">
        <f t="shared" si="3"/>
        <v>0</v>
      </c>
      <c r="E64" s="12" t="e">
        <f>(COUNTIFS(Sta!$A:$A,$A64,Sta!$Q:$Q,"&gt;0.5") +COUNTIFS(Sta!$B:$B,$A64,Sta!$Q:$Q,"&gt;0.5"))/$D64</f>
        <v>#DIV/0!</v>
      </c>
      <c r="F64" s="7" t="e">
        <f>COUNTIFS(Sta!$A:$A,$A64,Sta!$Q:$Q,"&gt;0.5")/$B64</f>
        <v>#DIV/0!</v>
      </c>
      <c r="G64" s="7" t="e">
        <f>COUNTIFS(Sta!$B:$B,$A64,Sta!$Q:$Q,"&gt;0.5")/$C64</f>
        <v>#DIV/0!</v>
      </c>
      <c r="H64" s="12" t="e">
        <f>(COUNTIFS(Sta!$A:$A,$A64,Sta!$Q:$Q,"&gt;1.5") +COUNTIFS(Sta!$B:$B,$A64,Sta!$Q:$Q,"&gt;1.5"))/$D64</f>
        <v>#DIV/0!</v>
      </c>
      <c r="I64" s="7" t="e">
        <f>COUNTIFS(Sta!$A:$A,$A64,Sta!$Q:$Q,"&gt;1.5")/$B64</f>
        <v>#DIV/0!</v>
      </c>
      <c r="J64" s="7" t="e">
        <f>COUNTIFS(Sta!$B:$B,$A64,Sta!$Q:$Q,"&gt;1.5")/$C64</f>
        <v>#DIV/0!</v>
      </c>
      <c r="K64" s="12" t="e">
        <f>(COUNTIFS(Sta!$A:$A,$A64,Sta!$M:$M,"&gt;0.5") +COUNTIFS(Sta!$B:$B,$A64,Sta!$O:$O,"&gt;0.5"))/$D64</f>
        <v>#DIV/0!</v>
      </c>
      <c r="L64" s="7" t="e">
        <f>COUNTIFS(Sta!$A:$A,$A64,Sta!$M:$M,"&gt;0.5")/$B64</f>
        <v>#DIV/0!</v>
      </c>
      <c r="M64" s="7" t="e">
        <f>COUNTIFS(Sta!$B:$B,$A64,Sta!$O:$O,"&gt;0.5")/$C64</f>
        <v>#DIV/0!</v>
      </c>
      <c r="N64" s="12" t="e">
        <f>(COUNTIFS(Sta!$A:$A,$A64,Sta!$M:$M,"&gt;1.5") +COUNTIFS(Sta!$B:$B,$A64,Sta!$O:$O,"&gt;1.5"))/$D64</f>
        <v>#DIV/0!</v>
      </c>
      <c r="O64" s="7" t="e">
        <f>COUNTIFS(Sta!$A:$A,$A64,Sta!$M:$M,"&gt;1.5")/$B64</f>
        <v>#DIV/0!</v>
      </c>
      <c r="P64" s="7" t="e">
        <f>COUNTIFS(Sta!$B:$B,$A64,Sta!$O:$O,"&gt;1.5")/$C64</f>
        <v>#DIV/0!</v>
      </c>
      <c r="Q64" s="12" t="e">
        <f>(COUNTIFS(Sta!$A:$A,$A64,Sta!$N:$N,"&gt;0.5") +COUNTIFS(Sta!$B:$B,$A64,Sta!$P:$P,"&gt;0.5"))/$D64</f>
        <v>#DIV/0!</v>
      </c>
      <c r="R64" s="7" t="e">
        <f>COUNTIFS(Sta!$A:$A,$A64,Sta!$N:$N,"&gt;0.5")/$B64</f>
        <v>#DIV/0!</v>
      </c>
      <c r="S64" s="7" t="e">
        <f>COUNTIFS(Sta!$B:$B,$A64,Sta!$P:$P,"&gt;0.5")/$C64</f>
        <v>#DIV/0!</v>
      </c>
      <c r="T64" s="12" t="e">
        <f>(COUNTIFS(Sta!$A:$A,$A64,Sta!$N:$N,"&gt;1.5") +COUNTIFS(Sta!$B:$B,$A64,Sta!$P:$P,"&gt;1.5"))/$D64</f>
        <v>#DIV/0!</v>
      </c>
      <c r="U64" s="7" t="e">
        <f>COUNTIFS(Sta!$A:$A,$A64,Sta!$N:$N,"&gt;1.5")/$B64</f>
        <v>#DIV/0!</v>
      </c>
      <c r="V64" s="7" t="e">
        <f>COUNTIFS(Sta!$B:$B,$A64,Sta!$P:$P,"&gt;1.5")/$C64</f>
        <v>#DIV/0!</v>
      </c>
    </row>
    <row r="65" spans="1:22" x14ac:dyDescent="0.3">
      <c r="A65" t="s">
        <v>187</v>
      </c>
      <c r="B65" s="9">
        <f>COUNTIF(Sta!A:A,A65)</f>
        <v>0</v>
      </c>
      <c r="C65" s="4">
        <f>COUNTIF(Sta!B:B,A65)</f>
        <v>0</v>
      </c>
      <c r="D65" s="4">
        <f t="shared" si="3"/>
        <v>0</v>
      </c>
      <c r="E65" s="12" t="e">
        <f>(COUNTIFS(Sta!$A:$A,$A65,Sta!$Q:$Q,"&gt;0.5") +COUNTIFS(Sta!$B:$B,$A65,Sta!$Q:$Q,"&gt;0.5"))/$D65</f>
        <v>#DIV/0!</v>
      </c>
      <c r="F65" s="7" t="e">
        <f>COUNTIFS(Sta!$A:$A,$A65,Sta!$Q:$Q,"&gt;0.5")/$B65</f>
        <v>#DIV/0!</v>
      </c>
      <c r="G65" s="7" t="e">
        <f>COUNTIFS(Sta!$B:$B,$A65,Sta!$Q:$Q,"&gt;0.5")/$C65</f>
        <v>#DIV/0!</v>
      </c>
      <c r="H65" s="12" t="e">
        <f>(COUNTIFS(Sta!$A:$A,$A65,Sta!$Q:$Q,"&gt;1.5") +COUNTIFS(Sta!$B:$B,$A65,Sta!$Q:$Q,"&gt;1.5"))/$D65</f>
        <v>#DIV/0!</v>
      </c>
      <c r="I65" s="7" t="e">
        <f>COUNTIFS(Sta!$A:$A,$A65,Sta!$Q:$Q,"&gt;1.5")/$B65</f>
        <v>#DIV/0!</v>
      </c>
      <c r="J65" s="7" t="e">
        <f>COUNTIFS(Sta!$B:$B,$A65,Sta!$Q:$Q,"&gt;1.5")/$C65</f>
        <v>#DIV/0!</v>
      </c>
      <c r="K65" s="12" t="e">
        <f>(COUNTIFS(Sta!$A:$A,$A65,Sta!$M:$M,"&gt;0.5") +COUNTIFS(Sta!$B:$B,$A65,Sta!$O:$O,"&gt;0.5"))/$D65</f>
        <v>#DIV/0!</v>
      </c>
      <c r="L65" s="7" t="e">
        <f>COUNTIFS(Sta!$A:$A,$A65,Sta!$M:$M,"&gt;0.5")/$B65</f>
        <v>#DIV/0!</v>
      </c>
      <c r="M65" s="7" t="e">
        <f>COUNTIFS(Sta!$B:$B,$A65,Sta!$O:$O,"&gt;0.5")/$C65</f>
        <v>#DIV/0!</v>
      </c>
      <c r="N65" s="12" t="e">
        <f>(COUNTIFS(Sta!$A:$A,$A65,Sta!$M:$M,"&gt;1.5") +COUNTIFS(Sta!$B:$B,$A65,Sta!$O:$O,"&gt;1.5"))/$D65</f>
        <v>#DIV/0!</v>
      </c>
      <c r="O65" s="7" t="e">
        <f>COUNTIFS(Sta!$A:$A,$A65,Sta!$M:$M,"&gt;1.5")/$B65</f>
        <v>#DIV/0!</v>
      </c>
      <c r="P65" s="7" t="e">
        <f>COUNTIFS(Sta!$B:$B,$A65,Sta!$O:$O,"&gt;1.5")/$C65</f>
        <v>#DIV/0!</v>
      </c>
      <c r="Q65" s="12" t="e">
        <f>(COUNTIFS(Sta!$A:$A,$A65,Sta!$N:$N,"&gt;0.5") +COUNTIFS(Sta!$B:$B,$A65,Sta!$P:$P,"&gt;0.5"))/$D65</f>
        <v>#DIV/0!</v>
      </c>
      <c r="R65" s="7" t="e">
        <f>COUNTIFS(Sta!$A:$A,$A65,Sta!$N:$N,"&gt;0.5")/$B65</f>
        <v>#DIV/0!</v>
      </c>
      <c r="S65" s="7" t="e">
        <f>COUNTIFS(Sta!$B:$B,$A65,Sta!$P:$P,"&gt;0.5")/$C65</f>
        <v>#DIV/0!</v>
      </c>
      <c r="T65" s="12" t="e">
        <f>(COUNTIFS(Sta!$A:$A,$A65,Sta!$N:$N,"&gt;1.5") +COUNTIFS(Sta!$B:$B,$A65,Sta!$P:$P,"&gt;1.5"))/$D65</f>
        <v>#DIV/0!</v>
      </c>
      <c r="U65" s="7" t="e">
        <f>COUNTIFS(Sta!$A:$A,$A65,Sta!$N:$N,"&gt;1.5")/$B65</f>
        <v>#DIV/0!</v>
      </c>
      <c r="V65" s="7" t="e">
        <f>COUNTIFS(Sta!$B:$B,$A65,Sta!$P:$P,"&gt;1.5")/$C65</f>
        <v>#DIV/0!</v>
      </c>
    </row>
    <row r="66" spans="1:22" x14ac:dyDescent="0.3">
      <c r="A66" t="s">
        <v>180</v>
      </c>
      <c r="B66" s="9">
        <f>COUNTIF(Sta!A:A,A66)</f>
        <v>0</v>
      </c>
      <c r="C66" s="4">
        <f>COUNTIF(Sta!B:B,A66)</f>
        <v>0</v>
      </c>
      <c r="D66" s="4">
        <f t="shared" si="3"/>
        <v>0</v>
      </c>
      <c r="E66" s="12" t="e">
        <f>(COUNTIFS(Sta!$A:$A,$A66,Sta!$Q:$Q,"&gt;0.5") +COUNTIFS(Sta!$B:$B,$A66,Sta!$Q:$Q,"&gt;0.5"))/$D66</f>
        <v>#DIV/0!</v>
      </c>
      <c r="F66" s="7" t="e">
        <f>COUNTIFS(Sta!$A:$A,$A66,Sta!$Q:$Q,"&gt;0.5")/$B66</f>
        <v>#DIV/0!</v>
      </c>
      <c r="G66" s="7" t="e">
        <f>COUNTIFS(Sta!$B:$B,$A66,Sta!$Q:$Q,"&gt;0.5")/$C66</f>
        <v>#DIV/0!</v>
      </c>
      <c r="H66" s="12" t="e">
        <f>(COUNTIFS(Sta!$A:$A,$A66,Sta!$Q:$Q,"&gt;1.5") +COUNTIFS(Sta!$B:$B,$A66,Sta!$Q:$Q,"&gt;1.5"))/$D66</f>
        <v>#DIV/0!</v>
      </c>
      <c r="I66" s="7" t="e">
        <f>COUNTIFS(Sta!$A:$A,$A66,Sta!$Q:$Q,"&gt;1.5")/$B66</f>
        <v>#DIV/0!</v>
      </c>
      <c r="J66" s="7" t="e">
        <f>COUNTIFS(Sta!$B:$B,$A66,Sta!$Q:$Q,"&gt;1.5")/$C66</f>
        <v>#DIV/0!</v>
      </c>
      <c r="K66" s="12" t="e">
        <f>(COUNTIFS(Sta!$A:$A,$A66,Sta!$M:$M,"&gt;0.5") +COUNTIFS(Sta!$B:$B,$A66,Sta!$O:$O,"&gt;0.5"))/$D66</f>
        <v>#DIV/0!</v>
      </c>
      <c r="L66" s="7" t="e">
        <f>COUNTIFS(Sta!$A:$A,$A66,Sta!$M:$M,"&gt;0.5")/$B66</f>
        <v>#DIV/0!</v>
      </c>
      <c r="M66" s="7" t="e">
        <f>COUNTIFS(Sta!$B:$B,$A66,Sta!$O:$O,"&gt;0.5")/$C66</f>
        <v>#DIV/0!</v>
      </c>
      <c r="N66" s="12" t="e">
        <f>(COUNTIFS(Sta!$A:$A,$A66,Sta!$M:$M,"&gt;1.5") +COUNTIFS(Sta!$B:$B,$A66,Sta!$O:$O,"&gt;1.5"))/$D66</f>
        <v>#DIV/0!</v>
      </c>
      <c r="O66" s="7" t="e">
        <f>COUNTIFS(Sta!$A:$A,$A66,Sta!$M:$M,"&gt;1.5")/$B66</f>
        <v>#DIV/0!</v>
      </c>
      <c r="P66" s="7" t="e">
        <f>COUNTIFS(Sta!$B:$B,$A66,Sta!$O:$O,"&gt;1.5")/$C66</f>
        <v>#DIV/0!</v>
      </c>
      <c r="Q66" s="12" t="e">
        <f>(COUNTIFS(Sta!$A:$A,$A66,Sta!$N:$N,"&gt;0.5") +COUNTIFS(Sta!$B:$B,$A66,Sta!$P:$P,"&gt;0.5"))/$D66</f>
        <v>#DIV/0!</v>
      </c>
      <c r="R66" s="7" t="e">
        <f>COUNTIFS(Sta!$A:$A,$A66,Sta!$N:$N,"&gt;0.5")/$B66</f>
        <v>#DIV/0!</v>
      </c>
      <c r="S66" s="7" t="e">
        <f>COUNTIFS(Sta!$B:$B,$A66,Sta!$P:$P,"&gt;0.5")/$C66</f>
        <v>#DIV/0!</v>
      </c>
      <c r="T66" s="12" t="e">
        <f>(COUNTIFS(Sta!$A:$A,$A66,Sta!$N:$N,"&gt;1.5") +COUNTIFS(Sta!$B:$B,$A66,Sta!$P:$P,"&gt;1.5"))/$D66</f>
        <v>#DIV/0!</v>
      </c>
      <c r="U66" s="7" t="e">
        <f>COUNTIFS(Sta!$A:$A,$A66,Sta!$N:$N,"&gt;1.5")/$B66</f>
        <v>#DIV/0!</v>
      </c>
      <c r="V66" s="7" t="e">
        <f>COUNTIFS(Sta!$B:$B,$A66,Sta!$P:$P,"&gt;1.5")/$C66</f>
        <v>#DIV/0!</v>
      </c>
    </row>
    <row r="67" spans="1:22" x14ac:dyDescent="0.3">
      <c r="A67" t="s">
        <v>175</v>
      </c>
      <c r="B67" s="9">
        <f>COUNTIF(Sta!A:A,A67)</f>
        <v>0</v>
      </c>
      <c r="C67" s="4">
        <f>COUNTIF(Sta!B:B,A67)</f>
        <v>0</v>
      </c>
      <c r="D67" s="4">
        <f t="shared" si="3"/>
        <v>0</v>
      </c>
      <c r="E67" s="12" t="e">
        <f>(COUNTIFS(Sta!$A:$A,$A67,Sta!$Q:$Q,"&gt;0.5") +COUNTIFS(Sta!$B:$B,$A67,Sta!$Q:$Q,"&gt;0.5"))/$D67</f>
        <v>#DIV/0!</v>
      </c>
      <c r="F67" s="7" t="e">
        <f>COUNTIFS(Sta!$A:$A,$A67,Sta!$Q:$Q,"&gt;0.5")/$B67</f>
        <v>#DIV/0!</v>
      </c>
      <c r="G67" s="7" t="e">
        <f>COUNTIFS(Sta!$B:$B,$A67,Sta!$Q:$Q,"&gt;0.5")/$C67</f>
        <v>#DIV/0!</v>
      </c>
      <c r="H67" s="12" t="e">
        <f>(COUNTIFS(Sta!$A:$A,$A67,Sta!$Q:$Q,"&gt;1.5") +COUNTIFS(Sta!$B:$B,$A67,Sta!$Q:$Q,"&gt;1.5"))/$D67</f>
        <v>#DIV/0!</v>
      </c>
      <c r="I67" s="7" t="e">
        <f>COUNTIFS(Sta!$A:$A,$A67,Sta!$Q:$Q,"&gt;1.5")/$B67</f>
        <v>#DIV/0!</v>
      </c>
      <c r="J67" s="7" t="e">
        <f>COUNTIFS(Sta!$B:$B,$A67,Sta!$Q:$Q,"&gt;1.5")/$C67</f>
        <v>#DIV/0!</v>
      </c>
      <c r="K67" s="12" t="e">
        <f>(COUNTIFS(Sta!$A:$A,$A67,Sta!$M:$M,"&gt;0.5") +COUNTIFS(Sta!$B:$B,$A67,Sta!$O:$O,"&gt;0.5"))/$D67</f>
        <v>#DIV/0!</v>
      </c>
      <c r="L67" s="7" t="e">
        <f>COUNTIFS(Sta!$A:$A,$A67,Sta!$M:$M,"&gt;0.5")/$B67</f>
        <v>#DIV/0!</v>
      </c>
      <c r="M67" s="7" t="e">
        <f>COUNTIFS(Sta!$B:$B,$A67,Sta!$O:$O,"&gt;0.5")/$C67</f>
        <v>#DIV/0!</v>
      </c>
      <c r="N67" s="12" t="e">
        <f>(COUNTIFS(Sta!$A:$A,$A67,Sta!$M:$M,"&gt;1.5") +COUNTIFS(Sta!$B:$B,$A67,Sta!$O:$O,"&gt;1.5"))/$D67</f>
        <v>#DIV/0!</v>
      </c>
      <c r="O67" s="7" t="e">
        <f>COUNTIFS(Sta!$A:$A,$A67,Sta!$M:$M,"&gt;1.5")/$B67</f>
        <v>#DIV/0!</v>
      </c>
      <c r="P67" s="7" t="e">
        <f>COUNTIFS(Sta!$B:$B,$A67,Sta!$O:$O,"&gt;1.5")/$C67</f>
        <v>#DIV/0!</v>
      </c>
      <c r="Q67" s="12" t="e">
        <f>(COUNTIFS(Sta!$A:$A,$A67,Sta!$N:$N,"&gt;0.5") +COUNTIFS(Sta!$B:$B,$A67,Sta!$P:$P,"&gt;0.5"))/$D67</f>
        <v>#DIV/0!</v>
      </c>
      <c r="R67" s="7" t="e">
        <f>COUNTIFS(Sta!$A:$A,$A67,Sta!$N:$N,"&gt;0.5")/$B67</f>
        <v>#DIV/0!</v>
      </c>
      <c r="S67" s="7" t="e">
        <f>COUNTIFS(Sta!$B:$B,$A67,Sta!$P:$P,"&gt;0.5")/$C67</f>
        <v>#DIV/0!</v>
      </c>
      <c r="T67" s="12" t="e">
        <f>(COUNTIFS(Sta!$A:$A,$A67,Sta!$N:$N,"&gt;1.5") +COUNTIFS(Sta!$B:$B,$A67,Sta!$P:$P,"&gt;1.5"))/$D67</f>
        <v>#DIV/0!</v>
      </c>
      <c r="U67" s="7" t="e">
        <f>COUNTIFS(Sta!$A:$A,$A67,Sta!$N:$N,"&gt;1.5")/$B67</f>
        <v>#DIV/0!</v>
      </c>
      <c r="V67" s="7" t="e">
        <f>COUNTIFS(Sta!$B:$B,$A67,Sta!$P:$P,"&gt;1.5")/$C67</f>
        <v>#DIV/0!</v>
      </c>
    </row>
    <row r="68" spans="1:22" x14ac:dyDescent="0.3">
      <c r="A68" t="s">
        <v>183</v>
      </c>
      <c r="B68" s="9">
        <f>COUNTIF(Sta!A:A,A68)</f>
        <v>0</v>
      </c>
      <c r="C68" s="4">
        <f>COUNTIF(Sta!B:B,A68)</f>
        <v>0</v>
      </c>
      <c r="D68" s="4">
        <f t="shared" si="3"/>
        <v>0</v>
      </c>
      <c r="E68" s="12" t="e">
        <f>(COUNTIFS(Sta!$A:$A,$A68,Sta!$Q:$Q,"&gt;0.5") +COUNTIFS(Sta!$B:$B,$A68,Sta!$Q:$Q,"&gt;0.5"))/$D68</f>
        <v>#DIV/0!</v>
      </c>
      <c r="F68" s="7" t="e">
        <f>COUNTIFS(Sta!$A:$A,$A68,Sta!$Q:$Q,"&gt;0.5")/$B68</f>
        <v>#DIV/0!</v>
      </c>
      <c r="G68" s="7" t="e">
        <f>COUNTIFS(Sta!$B:$B,$A68,Sta!$Q:$Q,"&gt;0.5")/$C68</f>
        <v>#DIV/0!</v>
      </c>
      <c r="H68" s="12" t="e">
        <f>(COUNTIFS(Sta!$A:$A,$A68,Sta!$Q:$Q,"&gt;1.5") +COUNTIFS(Sta!$B:$B,$A68,Sta!$Q:$Q,"&gt;1.5"))/$D68</f>
        <v>#DIV/0!</v>
      </c>
      <c r="I68" s="7" t="e">
        <f>COUNTIFS(Sta!$A:$A,$A68,Sta!$Q:$Q,"&gt;1.5")/$B68</f>
        <v>#DIV/0!</v>
      </c>
      <c r="J68" s="7" t="e">
        <f>COUNTIFS(Sta!$B:$B,$A68,Sta!$Q:$Q,"&gt;1.5")/$C68</f>
        <v>#DIV/0!</v>
      </c>
      <c r="K68" s="12" t="e">
        <f>(COUNTIFS(Sta!$A:$A,$A68,Sta!$M:$M,"&gt;0.5") +COUNTIFS(Sta!$B:$B,$A68,Sta!$O:$O,"&gt;0.5"))/$D68</f>
        <v>#DIV/0!</v>
      </c>
      <c r="L68" s="7" t="e">
        <f>COUNTIFS(Sta!$A:$A,$A68,Sta!$M:$M,"&gt;0.5")/$B68</f>
        <v>#DIV/0!</v>
      </c>
      <c r="M68" s="7" t="e">
        <f>COUNTIFS(Sta!$B:$B,$A68,Sta!$O:$O,"&gt;0.5")/$C68</f>
        <v>#DIV/0!</v>
      </c>
      <c r="N68" s="12" t="e">
        <f>(COUNTIFS(Sta!$A:$A,$A68,Sta!$M:$M,"&gt;1.5") +COUNTIFS(Sta!$B:$B,$A68,Sta!$O:$O,"&gt;1.5"))/$D68</f>
        <v>#DIV/0!</v>
      </c>
      <c r="O68" s="7" t="e">
        <f>COUNTIFS(Sta!$A:$A,$A68,Sta!$M:$M,"&gt;1.5")/$B68</f>
        <v>#DIV/0!</v>
      </c>
      <c r="P68" s="7" t="e">
        <f>COUNTIFS(Sta!$B:$B,$A68,Sta!$O:$O,"&gt;1.5")/$C68</f>
        <v>#DIV/0!</v>
      </c>
      <c r="Q68" s="12" t="e">
        <f>(COUNTIFS(Sta!$A:$A,$A68,Sta!$N:$N,"&gt;0.5") +COUNTIFS(Sta!$B:$B,$A68,Sta!$P:$P,"&gt;0.5"))/$D68</f>
        <v>#DIV/0!</v>
      </c>
      <c r="R68" s="7" t="e">
        <f>COUNTIFS(Sta!$A:$A,$A68,Sta!$N:$N,"&gt;0.5")/$B68</f>
        <v>#DIV/0!</v>
      </c>
      <c r="S68" s="7" t="e">
        <f>COUNTIFS(Sta!$B:$B,$A68,Sta!$P:$P,"&gt;0.5")/$C68</f>
        <v>#DIV/0!</v>
      </c>
      <c r="T68" s="12" t="e">
        <f>(COUNTIFS(Sta!$A:$A,$A68,Sta!$N:$N,"&gt;1.5") +COUNTIFS(Sta!$B:$B,$A68,Sta!$P:$P,"&gt;1.5"))/$D68</f>
        <v>#DIV/0!</v>
      </c>
      <c r="U68" s="7" t="e">
        <f>COUNTIFS(Sta!$A:$A,$A68,Sta!$N:$N,"&gt;1.5")/$B68</f>
        <v>#DIV/0!</v>
      </c>
      <c r="V68" s="7" t="e">
        <f>COUNTIFS(Sta!$B:$B,$A68,Sta!$P:$P,"&gt;1.5")/$C68</f>
        <v>#DIV/0!</v>
      </c>
    </row>
    <row r="69" spans="1:22" x14ac:dyDescent="0.3">
      <c r="A69" t="s">
        <v>193</v>
      </c>
      <c r="B69" s="9">
        <f>COUNTIF(Sta!A:A,A69)</f>
        <v>0</v>
      </c>
      <c r="C69" s="4">
        <f>COUNTIF(Sta!B:B,A69)</f>
        <v>0</v>
      </c>
      <c r="D69" s="4">
        <f t="shared" si="3"/>
        <v>0</v>
      </c>
      <c r="E69" s="12" t="e">
        <f>(COUNTIFS(Sta!$A:$A,$A69,Sta!$Q:$Q,"&gt;0.5") +COUNTIFS(Sta!$B:$B,$A69,Sta!$Q:$Q,"&gt;0.5"))/$D69</f>
        <v>#DIV/0!</v>
      </c>
      <c r="F69" s="7" t="e">
        <f>COUNTIFS(Sta!$A:$A,$A69,Sta!$Q:$Q,"&gt;0.5")/$B69</f>
        <v>#DIV/0!</v>
      </c>
      <c r="G69" s="7" t="e">
        <f>COUNTIFS(Sta!$B:$B,$A69,Sta!$Q:$Q,"&gt;0.5")/$C69</f>
        <v>#DIV/0!</v>
      </c>
      <c r="H69" s="12" t="e">
        <f>(COUNTIFS(Sta!$A:$A,$A69,Sta!$Q:$Q,"&gt;1.5") +COUNTIFS(Sta!$B:$B,$A69,Sta!$Q:$Q,"&gt;1.5"))/$D69</f>
        <v>#DIV/0!</v>
      </c>
      <c r="I69" s="7" t="e">
        <f>COUNTIFS(Sta!$A:$A,$A69,Sta!$Q:$Q,"&gt;1.5")/$B69</f>
        <v>#DIV/0!</v>
      </c>
      <c r="J69" s="7" t="e">
        <f>COUNTIFS(Sta!$B:$B,$A69,Sta!$Q:$Q,"&gt;1.5")/$C69</f>
        <v>#DIV/0!</v>
      </c>
      <c r="K69" s="12" t="e">
        <f>(COUNTIFS(Sta!$A:$A,$A69,Sta!$M:$M,"&gt;0.5") +COUNTIFS(Sta!$B:$B,$A69,Sta!$O:$O,"&gt;0.5"))/$D69</f>
        <v>#DIV/0!</v>
      </c>
      <c r="L69" s="7" t="e">
        <f>COUNTIFS(Sta!$A:$A,$A69,Sta!$M:$M,"&gt;0.5")/$B69</f>
        <v>#DIV/0!</v>
      </c>
      <c r="M69" s="7" t="e">
        <f>COUNTIFS(Sta!$B:$B,$A69,Sta!$O:$O,"&gt;0.5")/$C69</f>
        <v>#DIV/0!</v>
      </c>
      <c r="N69" s="12" t="e">
        <f>(COUNTIFS(Sta!$A:$A,$A69,Sta!$M:$M,"&gt;1.5") +COUNTIFS(Sta!$B:$B,$A69,Sta!$O:$O,"&gt;1.5"))/$D69</f>
        <v>#DIV/0!</v>
      </c>
      <c r="O69" s="7" t="e">
        <f>COUNTIFS(Sta!$A:$A,$A69,Sta!$M:$M,"&gt;1.5")/$B69</f>
        <v>#DIV/0!</v>
      </c>
      <c r="P69" s="7" t="e">
        <f>COUNTIFS(Sta!$B:$B,$A69,Sta!$O:$O,"&gt;1.5")/$C69</f>
        <v>#DIV/0!</v>
      </c>
      <c r="Q69" s="12" t="e">
        <f>(COUNTIFS(Sta!$A:$A,$A69,Sta!$N:$N,"&gt;0.5") +COUNTIFS(Sta!$B:$B,$A69,Sta!$P:$P,"&gt;0.5"))/$D69</f>
        <v>#DIV/0!</v>
      </c>
      <c r="R69" s="7" t="e">
        <f>COUNTIFS(Sta!$A:$A,$A69,Sta!$N:$N,"&gt;0.5")/$B69</f>
        <v>#DIV/0!</v>
      </c>
      <c r="S69" s="7" t="e">
        <f>COUNTIFS(Sta!$B:$B,$A69,Sta!$P:$P,"&gt;0.5")/$C69</f>
        <v>#DIV/0!</v>
      </c>
      <c r="T69" s="12" t="e">
        <f>(COUNTIFS(Sta!$A:$A,$A69,Sta!$N:$N,"&gt;1.5") +COUNTIFS(Sta!$B:$B,$A69,Sta!$P:$P,"&gt;1.5"))/$D69</f>
        <v>#DIV/0!</v>
      </c>
      <c r="U69" s="7" t="e">
        <f>COUNTIFS(Sta!$A:$A,$A69,Sta!$N:$N,"&gt;1.5")/$B69</f>
        <v>#DIV/0!</v>
      </c>
      <c r="V69" s="7" t="e">
        <f>COUNTIFS(Sta!$B:$B,$A69,Sta!$P:$P,"&gt;1.5")/$C69</f>
        <v>#DIV/0!</v>
      </c>
    </row>
    <row r="70" spans="1:22" x14ac:dyDescent="0.3">
      <c r="A70" t="s">
        <v>170</v>
      </c>
      <c r="B70" s="9">
        <f>COUNTIF(Sta!A:A,A70)</f>
        <v>0</v>
      </c>
      <c r="C70" s="4">
        <f>COUNTIF(Sta!B:B,A70)</f>
        <v>0</v>
      </c>
      <c r="D70" s="4">
        <f t="shared" si="3"/>
        <v>0</v>
      </c>
      <c r="E70" s="12" t="e">
        <f>(COUNTIFS(Sta!$A:$A,$A70,Sta!$Q:$Q,"&gt;0.5") +COUNTIFS(Sta!$B:$B,$A70,Sta!$Q:$Q,"&gt;0.5"))/$D70</f>
        <v>#DIV/0!</v>
      </c>
      <c r="F70" s="7" t="e">
        <f>COUNTIFS(Sta!$A:$A,$A70,Sta!$Q:$Q,"&gt;0.5")/$B70</f>
        <v>#DIV/0!</v>
      </c>
      <c r="G70" s="7" t="e">
        <f>COUNTIFS(Sta!$B:$B,$A70,Sta!$Q:$Q,"&gt;0.5")/$C70</f>
        <v>#DIV/0!</v>
      </c>
      <c r="H70" s="12" t="e">
        <f>(COUNTIFS(Sta!$A:$A,$A70,Sta!$Q:$Q,"&gt;1.5") +COUNTIFS(Sta!$B:$B,$A70,Sta!$Q:$Q,"&gt;1.5"))/$D70</f>
        <v>#DIV/0!</v>
      </c>
      <c r="I70" s="7" t="e">
        <f>COUNTIFS(Sta!$A:$A,$A70,Sta!$Q:$Q,"&gt;1.5")/$B70</f>
        <v>#DIV/0!</v>
      </c>
      <c r="J70" s="7" t="e">
        <f>COUNTIFS(Sta!$B:$B,$A70,Sta!$Q:$Q,"&gt;1.5")/$C70</f>
        <v>#DIV/0!</v>
      </c>
      <c r="K70" s="12" t="e">
        <f>(COUNTIFS(Sta!$A:$A,$A70,Sta!$M:$M,"&gt;0.5") +COUNTIFS(Sta!$B:$B,$A70,Sta!$O:$O,"&gt;0.5"))/$D70</f>
        <v>#DIV/0!</v>
      </c>
      <c r="L70" s="7" t="e">
        <f>COUNTIFS(Sta!$A:$A,$A70,Sta!$M:$M,"&gt;0.5")/$B70</f>
        <v>#DIV/0!</v>
      </c>
      <c r="M70" s="7" t="e">
        <f>COUNTIFS(Sta!$B:$B,$A70,Sta!$O:$O,"&gt;0.5")/$C70</f>
        <v>#DIV/0!</v>
      </c>
      <c r="N70" s="12" t="e">
        <f>(COUNTIFS(Sta!$A:$A,$A70,Sta!$M:$M,"&gt;1.5") +COUNTIFS(Sta!$B:$B,$A70,Sta!$O:$O,"&gt;1.5"))/$D70</f>
        <v>#DIV/0!</v>
      </c>
      <c r="O70" s="7" t="e">
        <f>COUNTIFS(Sta!$A:$A,$A70,Sta!$M:$M,"&gt;1.5")/$B70</f>
        <v>#DIV/0!</v>
      </c>
      <c r="P70" s="7" t="e">
        <f>COUNTIFS(Sta!$B:$B,$A70,Sta!$O:$O,"&gt;1.5")/$C70</f>
        <v>#DIV/0!</v>
      </c>
      <c r="Q70" s="12" t="e">
        <f>(COUNTIFS(Sta!$A:$A,$A70,Sta!$N:$N,"&gt;0.5") +COUNTIFS(Sta!$B:$B,$A70,Sta!$P:$P,"&gt;0.5"))/$D70</f>
        <v>#DIV/0!</v>
      </c>
      <c r="R70" s="7" t="e">
        <f>COUNTIFS(Sta!$A:$A,$A70,Sta!$N:$N,"&gt;0.5")/$B70</f>
        <v>#DIV/0!</v>
      </c>
      <c r="S70" s="7" t="e">
        <f>COUNTIFS(Sta!$B:$B,$A70,Sta!$P:$P,"&gt;0.5")/$C70</f>
        <v>#DIV/0!</v>
      </c>
      <c r="T70" s="12" t="e">
        <f>(COUNTIFS(Sta!$A:$A,$A70,Sta!$N:$N,"&gt;1.5") +COUNTIFS(Sta!$B:$B,$A70,Sta!$P:$P,"&gt;1.5"))/$D70</f>
        <v>#DIV/0!</v>
      </c>
      <c r="U70" s="7" t="e">
        <f>COUNTIFS(Sta!$A:$A,$A70,Sta!$N:$N,"&gt;1.5")/$B70</f>
        <v>#DIV/0!</v>
      </c>
      <c r="V70" s="7" t="e">
        <f>COUNTIFS(Sta!$B:$B,$A70,Sta!$P:$P,"&gt;1.5")/$C70</f>
        <v>#DIV/0!</v>
      </c>
    </row>
    <row r="71" spans="1:22" x14ac:dyDescent="0.3">
      <c r="A71" t="s">
        <v>174</v>
      </c>
      <c r="B71" s="9">
        <f>COUNTIF(Sta!A:A,A71)</f>
        <v>0</v>
      </c>
      <c r="C71" s="4">
        <f>COUNTIF(Sta!B:B,A71)</f>
        <v>0</v>
      </c>
      <c r="D71" s="4">
        <f t="shared" si="3"/>
        <v>0</v>
      </c>
      <c r="E71" s="12" t="e">
        <f>(COUNTIFS(Sta!$A:$A,$A71,Sta!$Q:$Q,"&gt;0.5") +COUNTIFS(Sta!$B:$B,$A71,Sta!$Q:$Q,"&gt;0.5"))/$D71</f>
        <v>#DIV/0!</v>
      </c>
      <c r="F71" s="7" t="e">
        <f>COUNTIFS(Sta!$A:$A,$A71,Sta!$Q:$Q,"&gt;0.5")/$B71</f>
        <v>#DIV/0!</v>
      </c>
      <c r="G71" s="7" t="e">
        <f>COUNTIFS(Sta!$B:$B,$A71,Sta!$Q:$Q,"&gt;0.5")/$C71</f>
        <v>#DIV/0!</v>
      </c>
      <c r="H71" s="12" t="e">
        <f>(COUNTIFS(Sta!$A:$A,$A71,Sta!$Q:$Q,"&gt;1.5") +COUNTIFS(Sta!$B:$B,$A71,Sta!$Q:$Q,"&gt;1.5"))/$D71</f>
        <v>#DIV/0!</v>
      </c>
      <c r="I71" s="7" t="e">
        <f>COUNTIFS(Sta!$A:$A,$A71,Sta!$Q:$Q,"&gt;1.5")/$B71</f>
        <v>#DIV/0!</v>
      </c>
      <c r="J71" s="7" t="e">
        <f>COUNTIFS(Sta!$B:$B,$A71,Sta!$Q:$Q,"&gt;1.5")/$C71</f>
        <v>#DIV/0!</v>
      </c>
      <c r="K71" s="12" t="e">
        <f>(COUNTIFS(Sta!$A:$A,$A71,Sta!$M:$M,"&gt;0.5") +COUNTIFS(Sta!$B:$B,$A71,Sta!$O:$O,"&gt;0.5"))/$D71</f>
        <v>#DIV/0!</v>
      </c>
      <c r="L71" s="7" t="e">
        <f>COUNTIFS(Sta!$A:$A,$A71,Sta!$M:$M,"&gt;0.5")/$B71</f>
        <v>#DIV/0!</v>
      </c>
      <c r="M71" s="7" t="e">
        <f>COUNTIFS(Sta!$B:$B,$A71,Sta!$O:$O,"&gt;0.5")/$C71</f>
        <v>#DIV/0!</v>
      </c>
      <c r="N71" s="12" t="e">
        <f>(COUNTIFS(Sta!$A:$A,$A71,Sta!$M:$M,"&gt;1.5") +COUNTIFS(Sta!$B:$B,$A71,Sta!$O:$O,"&gt;1.5"))/$D71</f>
        <v>#DIV/0!</v>
      </c>
      <c r="O71" s="7" t="e">
        <f>COUNTIFS(Sta!$A:$A,$A71,Sta!$M:$M,"&gt;1.5")/$B71</f>
        <v>#DIV/0!</v>
      </c>
      <c r="P71" s="7" t="e">
        <f>COUNTIFS(Sta!$B:$B,$A71,Sta!$O:$O,"&gt;1.5")/$C71</f>
        <v>#DIV/0!</v>
      </c>
      <c r="Q71" s="12" t="e">
        <f>(COUNTIFS(Sta!$A:$A,$A71,Sta!$N:$N,"&gt;0.5") +COUNTIFS(Sta!$B:$B,$A71,Sta!$P:$P,"&gt;0.5"))/$D71</f>
        <v>#DIV/0!</v>
      </c>
      <c r="R71" s="7" t="e">
        <f>COUNTIFS(Sta!$A:$A,$A71,Sta!$N:$N,"&gt;0.5")/$B71</f>
        <v>#DIV/0!</v>
      </c>
      <c r="S71" s="7" t="e">
        <f>COUNTIFS(Sta!$B:$B,$A71,Sta!$P:$P,"&gt;0.5")/$C71</f>
        <v>#DIV/0!</v>
      </c>
      <c r="T71" s="12" t="e">
        <f>(COUNTIFS(Sta!$A:$A,$A71,Sta!$N:$N,"&gt;1.5") +COUNTIFS(Sta!$B:$B,$A71,Sta!$P:$P,"&gt;1.5"))/$D71</f>
        <v>#DIV/0!</v>
      </c>
      <c r="U71" s="7" t="e">
        <f>COUNTIFS(Sta!$A:$A,$A71,Sta!$N:$N,"&gt;1.5")/$B71</f>
        <v>#DIV/0!</v>
      </c>
      <c r="V71" s="7" t="e">
        <f>COUNTIFS(Sta!$B:$B,$A71,Sta!$P:$P,"&gt;1.5")/$C71</f>
        <v>#DIV/0!</v>
      </c>
    </row>
    <row r="72" spans="1:22" x14ac:dyDescent="0.3">
      <c r="A72" t="s">
        <v>189</v>
      </c>
      <c r="B72" s="9">
        <f>COUNTIF(Sta!A:A,A72)</f>
        <v>0</v>
      </c>
      <c r="C72" s="4">
        <f>COUNTIF(Sta!B:B,A72)</f>
        <v>0</v>
      </c>
      <c r="D72" s="4">
        <f t="shared" si="3"/>
        <v>0</v>
      </c>
      <c r="E72" s="12" t="e">
        <f>(COUNTIFS(Sta!$A:$A,$A72,Sta!$Q:$Q,"&gt;0.5") +COUNTIFS(Sta!$B:$B,$A72,Sta!$Q:$Q,"&gt;0.5"))/$D72</f>
        <v>#DIV/0!</v>
      </c>
      <c r="F72" s="7" t="e">
        <f>COUNTIFS(Sta!$A:$A,$A72,Sta!$Q:$Q,"&gt;0.5")/$B72</f>
        <v>#DIV/0!</v>
      </c>
      <c r="G72" s="7" t="e">
        <f>COUNTIFS(Sta!$B:$B,$A72,Sta!$Q:$Q,"&gt;0.5")/$C72</f>
        <v>#DIV/0!</v>
      </c>
      <c r="H72" s="12" t="e">
        <f>(COUNTIFS(Sta!$A:$A,$A72,Sta!$Q:$Q,"&gt;1.5") +COUNTIFS(Sta!$B:$B,$A72,Sta!$Q:$Q,"&gt;1.5"))/$D72</f>
        <v>#DIV/0!</v>
      </c>
      <c r="I72" s="7" t="e">
        <f>COUNTIFS(Sta!$A:$A,$A72,Sta!$Q:$Q,"&gt;1.5")/$B72</f>
        <v>#DIV/0!</v>
      </c>
      <c r="J72" s="7" t="e">
        <f>COUNTIFS(Sta!$B:$B,$A72,Sta!$Q:$Q,"&gt;1.5")/$C72</f>
        <v>#DIV/0!</v>
      </c>
      <c r="K72" s="12" t="e">
        <f>(COUNTIFS(Sta!$A:$A,$A72,Sta!$M:$M,"&gt;0.5") +COUNTIFS(Sta!$B:$B,$A72,Sta!$O:$O,"&gt;0.5"))/$D72</f>
        <v>#DIV/0!</v>
      </c>
      <c r="L72" s="7" t="e">
        <f>COUNTIFS(Sta!$A:$A,$A72,Sta!$M:$M,"&gt;0.5")/$B72</f>
        <v>#DIV/0!</v>
      </c>
      <c r="M72" s="7" t="e">
        <f>COUNTIFS(Sta!$B:$B,$A72,Sta!$O:$O,"&gt;0.5")/$C72</f>
        <v>#DIV/0!</v>
      </c>
      <c r="N72" s="12" t="e">
        <f>(COUNTIFS(Sta!$A:$A,$A72,Sta!$M:$M,"&gt;1.5") +COUNTIFS(Sta!$B:$B,$A72,Sta!$O:$O,"&gt;1.5"))/$D72</f>
        <v>#DIV/0!</v>
      </c>
      <c r="O72" s="7" t="e">
        <f>COUNTIFS(Sta!$A:$A,$A72,Sta!$M:$M,"&gt;1.5")/$B72</f>
        <v>#DIV/0!</v>
      </c>
      <c r="P72" s="7" t="e">
        <f>COUNTIFS(Sta!$B:$B,$A72,Sta!$O:$O,"&gt;1.5")/$C72</f>
        <v>#DIV/0!</v>
      </c>
      <c r="Q72" s="12" t="e">
        <f>(COUNTIFS(Sta!$A:$A,$A72,Sta!$N:$N,"&gt;0.5") +COUNTIFS(Sta!$B:$B,$A72,Sta!$P:$P,"&gt;0.5"))/$D72</f>
        <v>#DIV/0!</v>
      </c>
      <c r="R72" s="7" t="e">
        <f>COUNTIFS(Sta!$A:$A,$A72,Sta!$N:$N,"&gt;0.5")/$B72</f>
        <v>#DIV/0!</v>
      </c>
      <c r="S72" s="7" t="e">
        <f>COUNTIFS(Sta!$B:$B,$A72,Sta!$P:$P,"&gt;0.5")/$C72</f>
        <v>#DIV/0!</v>
      </c>
      <c r="T72" s="12" t="e">
        <f>(COUNTIFS(Sta!$A:$A,$A72,Sta!$N:$N,"&gt;1.5") +COUNTIFS(Sta!$B:$B,$A72,Sta!$P:$P,"&gt;1.5"))/$D72</f>
        <v>#DIV/0!</v>
      </c>
      <c r="U72" s="7" t="e">
        <f>COUNTIFS(Sta!$A:$A,$A72,Sta!$N:$N,"&gt;1.5")/$B72</f>
        <v>#DIV/0!</v>
      </c>
      <c r="V72" s="7" t="e">
        <f>COUNTIFS(Sta!$B:$B,$A72,Sta!$P:$P,"&gt;1.5")/$C72</f>
        <v>#DIV/0!</v>
      </c>
    </row>
    <row r="73" spans="1:22" x14ac:dyDescent="0.3">
      <c r="A73" t="s">
        <v>171</v>
      </c>
      <c r="B73" s="9">
        <f>COUNTIF(Sta!A:A,A73)</f>
        <v>0</v>
      </c>
      <c r="C73" s="4">
        <f>COUNTIF(Sta!B:B,A73)</f>
        <v>0</v>
      </c>
      <c r="D73" s="4">
        <f t="shared" si="3"/>
        <v>0</v>
      </c>
      <c r="E73" s="12" t="e">
        <f>(COUNTIFS(Sta!$A:$A,$A73,Sta!$Q:$Q,"&gt;0.5") +COUNTIFS(Sta!$B:$B,$A73,Sta!$Q:$Q,"&gt;0.5"))/$D73</f>
        <v>#DIV/0!</v>
      </c>
      <c r="F73" s="7" t="e">
        <f>COUNTIFS(Sta!$A:$A,$A73,Sta!$Q:$Q,"&gt;0.5")/$B73</f>
        <v>#DIV/0!</v>
      </c>
      <c r="G73" s="7" t="e">
        <f>COUNTIFS(Sta!$B:$B,$A73,Sta!$Q:$Q,"&gt;0.5")/$C73</f>
        <v>#DIV/0!</v>
      </c>
      <c r="H73" s="12" t="e">
        <f>(COUNTIFS(Sta!$A:$A,$A73,Sta!$Q:$Q,"&gt;1.5") +COUNTIFS(Sta!$B:$B,$A73,Sta!$Q:$Q,"&gt;1.5"))/$D73</f>
        <v>#DIV/0!</v>
      </c>
      <c r="I73" s="7" t="e">
        <f>COUNTIFS(Sta!$A:$A,$A73,Sta!$Q:$Q,"&gt;1.5")/$B73</f>
        <v>#DIV/0!</v>
      </c>
      <c r="J73" s="7" t="e">
        <f>COUNTIFS(Sta!$B:$B,$A73,Sta!$Q:$Q,"&gt;1.5")/$C73</f>
        <v>#DIV/0!</v>
      </c>
      <c r="K73" s="12" t="e">
        <f>(COUNTIFS(Sta!$A:$A,$A73,Sta!$M:$M,"&gt;0.5") +COUNTIFS(Sta!$B:$B,$A73,Sta!$O:$O,"&gt;0.5"))/$D73</f>
        <v>#DIV/0!</v>
      </c>
      <c r="L73" s="7" t="e">
        <f>COUNTIFS(Sta!$A:$A,$A73,Sta!$M:$M,"&gt;0.5")/$B73</f>
        <v>#DIV/0!</v>
      </c>
      <c r="M73" s="7" t="e">
        <f>COUNTIFS(Sta!$B:$B,$A73,Sta!$O:$O,"&gt;0.5")/$C73</f>
        <v>#DIV/0!</v>
      </c>
      <c r="N73" s="12" t="e">
        <f>(COUNTIFS(Sta!$A:$A,$A73,Sta!$M:$M,"&gt;1.5") +COUNTIFS(Sta!$B:$B,$A73,Sta!$O:$O,"&gt;1.5"))/$D73</f>
        <v>#DIV/0!</v>
      </c>
      <c r="O73" s="7" t="e">
        <f>COUNTIFS(Sta!$A:$A,$A73,Sta!$M:$M,"&gt;1.5")/$B73</f>
        <v>#DIV/0!</v>
      </c>
      <c r="P73" s="7" t="e">
        <f>COUNTIFS(Sta!$B:$B,$A73,Sta!$O:$O,"&gt;1.5")/$C73</f>
        <v>#DIV/0!</v>
      </c>
      <c r="Q73" s="12" t="e">
        <f>(COUNTIFS(Sta!$A:$A,$A73,Sta!$N:$N,"&gt;0.5") +COUNTIFS(Sta!$B:$B,$A73,Sta!$P:$P,"&gt;0.5"))/$D73</f>
        <v>#DIV/0!</v>
      </c>
      <c r="R73" s="7" t="e">
        <f>COUNTIFS(Sta!$A:$A,$A73,Sta!$N:$N,"&gt;0.5")/$B73</f>
        <v>#DIV/0!</v>
      </c>
      <c r="S73" s="7" t="e">
        <f>COUNTIFS(Sta!$B:$B,$A73,Sta!$P:$P,"&gt;0.5")/$C73</f>
        <v>#DIV/0!</v>
      </c>
      <c r="T73" s="12" t="e">
        <f>(COUNTIFS(Sta!$A:$A,$A73,Sta!$N:$N,"&gt;1.5") +COUNTIFS(Sta!$B:$B,$A73,Sta!$P:$P,"&gt;1.5"))/$D73</f>
        <v>#DIV/0!</v>
      </c>
      <c r="U73" s="7" t="e">
        <f>COUNTIFS(Sta!$A:$A,$A73,Sta!$N:$N,"&gt;1.5")/$B73</f>
        <v>#DIV/0!</v>
      </c>
      <c r="V73" s="7" t="e">
        <f>COUNTIFS(Sta!$B:$B,$A73,Sta!$P:$P,"&gt;1.5")/$C73</f>
        <v>#DIV/0!</v>
      </c>
    </row>
    <row r="74" spans="1:22" x14ac:dyDescent="0.3">
      <c r="A74" t="s">
        <v>179</v>
      </c>
      <c r="B74" s="9">
        <f>COUNTIF(Sta!A:A,A74)</f>
        <v>0</v>
      </c>
      <c r="C74" s="4">
        <f>COUNTIF(Sta!B:B,A74)</f>
        <v>0</v>
      </c>
      <c r="D74" s="4">
        <f t="shared" si="3"/>
        <v>0</v>
      </c>
      <c r="E74" s="12" t="e">
        <f>(COUNTIFS(Sta!$A:$A,$A74,Sta!$Q:$Q,"&gt;0.5") +COUNTIFS(Sta!$B:$B,$A74,Sta!$Q:$Q,"&gt;0.5"))/$D74</f>
        <v>#DIV/0!</v>
      </c>
      <c r="F74" s="7" t="e">
        <f>COUNTIFS(Sta!$A:$A,$A74,Sta!$Q:$Q,"&gt;0.5")/$B74</f>
        <v>#DIV/0!</v>
      </c>
      <c r="G74" s="7" t="e">
        <f>COUNTIFS(Sta!$B:$B,$A74,Sta!$Q:$Q,"&gt;0.5")/$C74</f>
        <v>#DIV/0!</v>
      </c>
      <c r="H74" s="12" t="e">
        <f>(COUNTIFS(Sta!$A:$A,$A74,Sta!$Q:$Q,"&gt;1.5") +COUNTIFS(Sta!$B:$B,$A74,Sta!$Q:$Q,"&gt;1.5"))/$D74</f>
        <v>#DIV/0!</v>
      </c>
      <c r="I74" s="7" t="e">
        <f>COUNTIFS(Sta!$A:$A,$A74,Sta!$Q:$Q,"&gt;1.5")/$B74</f>
        <v>#DIV/0!</v>
      </c>
      <c r="J74" s="7" t="e">
        <f>COUNTIFS(Sta!$B:$B,$A74,Sta!$Q:$Q,"&gt;1.5")/$C74</f>
        <v>#DIV/0!</v>
      </c>
      <c r="K74" s="12" t="e">
        <f>(COUNTIFS(Sta!$A:$A,$A74,Sta!$M:$M,"&gt;0.5") +COUNTIFS(Sta!$B:$B,$A74,Sta!$O:$O,"&gt;0.5"))/$D74</f>
        <v>#DIV/0!</v>
      </c>
      <c r="L74" s="7" t="e">
        <f>COUNTIFS(Sta!$A:$A,$A74,Sta!$M:$M,"&gt;0.5")/$B74</f>
        <v>#DIV/0!</v>
      </c>
      <c r="M74" s="7" t="e">
        <f>COUNTIFS(Sta!$B:$B,$A74,Sta!$O:$O,"&gt;0.5")/$C74</f>
        <v>#DIV/0!</v>
      </c>
      <c r="N74" s="12" t="e">
        <f>(COUNTIFS(Sta!$A:$A,$A74,Sta!$M:$M,"&gt;1.5") +COUNTIFS(Sta!$B:$B,$A74,Sta!$O:$O,"&gt;1.5"))/$D74</f>
        <v>#DIV/0!</v>
      </c>
      <c r="O74" s="7" t="e">
        <f>COUNTIFS(Sta!$A:$A,$A74,Sta!$M:$M,"&gt;1.5")/$B74</f>
        <v>#DIV/0!</v>
      </c>
      <c r="P74" s="7" t="e">
        <f>COUNTIFS(Sta!$B:$B,$A74,Sta!$O:$O,"&gt;1.5")/$C74</f>
        <v>#DIV/0!</v>
      </c>
      <c r="Q74" s="12" t="e">
        <f>(COUNTIFS(Sta!$A:$A,$A74,Sta!$N:$N,"&gt;0.5") +COUNTIFS(Sta!$B:$B,$A74,Sta!$P:$P,"&gt;0.5"))/$D74</f>
        <v>#DIV/0!</v>
      </c>
      <c r="R74" s="7" t="e">
        <f>COUNTIFS(Sta!$A:$A,$A74,Sta!$N:$N,"&gt;0.5")/$B74</f>
        <v>#DIV/0!</v>
      </c>
      <c r="S74" s="7" t="e">
        <f>COUNTIFS(Sta!$B:$B,$A74,Sta!$P:$P,"&gt;0.5")/$C74</f>
        <v>#DIV/0!</v>
      </c>
      <c r="T74" s="12" t="e">
        <f>(COUNTIFS(Sta!$A:$A,$A74,Sta!$N:$N,"&gt;1.5") +COUNTIFS(Sta!$B:$B,$A74,Sta!$P:$P,"&gt;1.5"))/$D74</f>
        <v>#DIV/0!</v>
      </c>
      <c r="U74" s="7" t="e">
        <f>COUNTIFS(Sta!$A:$A,$A74,Sta!$N:$N,"&gt;1.5")/$B74</f>
        <v>#DIV/0!</v>
      </c>
      <c r="V74" s="7" t="e">
        <f>COUNTIFS(Sta!$B:$B,$A74,Sta!$P:$P,"&gt;1.5")/$C74</f>
        <v>#DIV/0!</v>
      </c>
    </row>
    <row r="75" spans="1:22" x14ac:dyDescent="0.3">
      <c r="A75" t="s">
        <v>186</v>
      </c>
      <c r="B75" s="9">
        <f>COUNTIF(Sta!A:A,A75)</f>
        <v>0</v>
      </c>
      <c r="C75" s="4">
        <f>COUNTIF(Sta!B:B,A75)</f>
        <v>0</v>
      </c>
      <c r="D75" s="4">
        <f t="shared" si="3"/>
        <v>0</v>
      </c>
      <c r="E75" s="12" t="e">
        <f>(COUNTIFS(Sta!$A:$A,$A75,Sta!$Q:$Q,"&gt;0.5") +COUNTIFS(Sta!$B:$B,$A75,Sta!$Q:$Q,"&gt;0.5"))/$D75</f>
        <v>#DIV/0!</v>
      </c>
      <c r="F75" s="7" t="e">
        <f>COUNTIFS(Sta!$A:$A,$A75,Sta!$Q:$Q,"&gt;0.5")/$B75</f>
        <v>#DIV/0!</v>
      </c>
      <c r="G75" s="7" t="e">
        <f>COUNTIFS(Sta!$B:$B,$A75,Sta!$Q:$Q,"&gt;0.5")/$C75</f>
        <v>#DIV/0!</v>
      </c>
      <c r="H75" s="12" t="e">
        <f>(COUNTIFS(Sta!$A:$A,$A75,Sta!$Q:$Q,"&gt;1.5") +COUNTIFS(Sta!$B:$B,$A75,Sta!$Q:$Q,"&gt;1.5"))/$D75</f>
        <v>#DIV/0!</v>
      </c>
      <c r="I75" s="7" t="e">
        <f>COUNTIFS(Sta!$A:$A,$A75,Sta!$Q:$Q,"&gt;1.5")/$B75</f>
        <v>#DIV/0!</v>
      </c>
      <c r="J75" s="7" t="e">
        <f>COUNTIFS(Sta!$B:$B,$A75,Sta!$Q:$Q,"&gt;1.5")/$C75</f>
        <v>#DIV/0!</v>
      </c>
      <c r="K75" s="12" t="e">
        <f>(COUNTIFS(Sta!$A:$A,$A75,Sta!$M:$M,"&gt;0.5") +COUNTIFS(Sta!$B:$B,$A75,Sta!$O:$O,"&gt;0.5"))/$D75</f>
        <v>#DIV/0!</v>
      </c>
      <c r="L75" s="7" t="e">
        <f>COUNTIFS(Sta!$A:$A,$A75,Sta!$M:$M,"&gt;0.5")/$B75</f>
        <v>#DIV/0!</v>
      </c>
      <c r="M75" s="7" t="e">
        <f>COUNTIFS(Sta!$B:$B,$A75,Sta!$O:$O,"&gt;0.5")/$C75</f>
        <v>#DIV/0!</v>
      </c>
      <c r="N75" s="12" t="e">
        <f>(COUNTIFS(Sta!$A:$A,$A75,Sta!$M:$M,"&gt;1.5") +COUNTIFS(Sta!$B:$B,$A75,Sta!$O:$O,"&gt;1.5"))/$D75</f>
        <v>#DIV/0!</v>
      </c>
      <c r="O75" s="7" t="e">
        <f>COUNTIFS(Sta!$A:$A,$A75,Sta!$M:$M,"&gt;1.5")/$B75</f>
        <v>#DIV/0!</v>
      </c>
      <c r="P75" s="7" t="e">
        <f>COUNTIFS(Sta!$B:$B,$A75,Sta!$O:$O,"&gt;1.5")/$C75</f>
        <v>#DIV/0!</v>
      </c>
      <c r="Q75" s="12" t="e">
        <f>(COUNTIFS(Sta!$A:$A,$A75,Sta!$N:$N,"&gt;0.5") +COUNTIFS(Sta!$B:$B,$A75,Sta!$P:$P,"&gt;0.5"))/$D75</f>
        <v>#DIV/0!</v>
      </c>
      <c r="R75" s="7" t="e">
        <f>COUNTIFS(Sta!$A:$A,$A75,Sta!$N:$N,"&gt;0.5")/$B75</f>
        <v>#DIV/0!</v>
      </c>
      <c r="S75" s="7" t="e">
        <f>COUNTIFS(Sta!$B:$B,$A75,Sta!$P:$P,"&gt;0.5")/$C75</f>
        <v>#DIV/0!</v>
      </c>
      <c r="T75" s="12" t="e">
        <f>(COUNTIFS(Sta!$A:$A,$A75,Sta!$N:$N,"&gt;1.5") +COUNTIFS(Sta!$B:$B,$A75,Sta!$P:$P,"&gt;1.5"))/$D75</f>
        <v>#DIV/0!</v>
      </c>
      <c r="U75" s="7" t="e">
        <f>COUNTIFS(Sta!$A:$A,$A75,Sta!$N:$N,"&gt;1.5")/$B75</f>
        <v>#DIV/0!</v>
      </c>
      <c r="V75" s="7" t="e">
        <f>COUNTIFS(Sta!$B:$B,$A75,Sta!$P:$P,"&gt;1.5")/$C75</f>
        <v>#DIV/0!</v>
      </c>
    </row>
    <row r="76" spans="1:22" x14ac:dyDescent="0.3">
      <c r="A76" t="s">
        <v>177</v>
      </c>
      <c r="B76" s="9">
        <f>COUNTIF(Sta!A:A,A76)</f>
        <v>0</v>
      </c>
      <c r="C76" s="4">
        <f>COUNTIF(Sta!B:B,A76)</f>
        <v>0</v>
      </c>
      <c r="D76" s="4">
        <f t="shared" si="3"/>
        <v>0</v>
      </c>
      <c r="E76" s="12" t="e">
        <f>(COUNTIFS(Sta!$A:$A,$A76,Sta!$Q:$Q,"&gt;0.5") +COUNTIFS(Sta!$B:$B,$A76,Sta!$Q:$Q,"&gt;0.5"))/$D76</f>
        <v>#DIV/0!</v>
      </c>
      <c r="F76" s="7" t="e">
        <f>COUNTIFS(Sta!$A:$A,$A76,Sta!$Q:$Q,"&gt;0.5")/$B76</f>
        <v>#DIV/0!</v>
      </c>
      <c r="G76" s="7" t="e">
        <f>COUNTIFS(Sta!$B:$B,$A76,Sta!$Q:$Q,"&gt;0.5")/$C76</f>
        <v>#DIV/0!</v>
      </c>
      <c r="H76" s="12" t="e">
        <f>(COUNTIFS(Sta!$A:$A,$A76,Sta!$Q:$Q,"&gt;1.5") +COUNTIFS(Sta!$B:$B,$A76,Sta!$Q:$Q,"&gt;1.5"))/$D76</f>
        <v>#DIV/0!</v>
      </c>
      <c r="I76" s="7" t="e">
        <f>COUNTIFS(Sta!$A:$A,$A76,Sta!$Q:$Q,"&gt;1.5")/$B76</f>
        <v>#DIV/0!</v>
      </c>
      <c r="J76" s="7" t="e">
        <f>COUNTIFS(Sta!$B:$B,$A76,Sta!$Q:$Q,"&gt;1.5")/$C76</f>
        <v>#DIV/0!</v>
      </c>
      <c r="K76" s="12" t="e">
        <f>(COUNTIFS(Sta!$A:$A,$A76,Sta!$M:$M,"&gt;0.5") +COUNTIFS(Sta!$B:$B,$A76,Sta!$O:$O,"&gt;0.5"))/$D76</f>
        <v>#DIV/0!</v>
      </c>
      <c r="L76" s="7" t="e">
        <f>COUNTIFS(Sta!$A:$A,$A76,Sta!$M:$M,"&gt;0.5")/$B76</f>
        <v>#DIV/0!</v>
      </c>
      <c r="M76" s="7" t="e">
        <f>COUNTIFS(Sta!$B:$B,$A76,Sta!$O:$O,"&gt;0.5")/$C76</f>
        <v>#DIV/0!</v>
      </c>
      <c r="N76" s="12" t="e">
        <f>(COUNTIFS(Sta!$A:$A,$A76,Sta!$M:$M,"&gt;1.5") +COUNTIFS(Sta!$B:$B,$A76,Sta!$O:$O,"&gt;1.5"))/$D76</f>
        <v>#DIV/0!</v>
      </c>
      <c r="O76" s="7" t="e">
        <f>COUNTIFS(Sta!$A:$A,$A76,Sta!$M:$M,"&gt;1.5")/$B76</f>
        <v>#DIV/0!</v>
      </c>
      <c r="P76" s="7" t="e">
        <f>COUNTIFS(Sta!$B:$B,$A76,Sta!$O:$O,"&gt;1.5")/$C76</f>
        <v>#DIV/0!</v>
      </c>
      <c r="Q76" s="12" t="e">
        <f>(COUNTIFS(Sta!$A:$A,$A76,Sta!$N:$N,"&gt;0.5") +COUNTIFS(Sta!$B:$B,$A76,Sta!$P:$P,"&gt;0.5"))/$D76</f>
        <v>#DIV/0!</v>
      </c>
      <c r="R76" s="7" t="e">
        <f>COUNTIFS(Sta!$A:$A,$A76,Sta!$N:$N,"&gt;0.5")/$B76</f>
        <v>#DIV/0!</v>
      </c>
      <c r="S76" s="7" t="e">
        <f>COUNTIFS(Sta!$B:$B,$A76,Sta!$P:$P,"&gt;0.5")/$C76</f>
        <v>#DIV/0!</v>
      </c>
      <c r="T76" s="12" t="e">
        <f>(COUNTIFS(Sta!$A:$A,$A76,Sta!$N:$N,"&gt;1.5") +COUNTIFS(Sta!$B:$B,$A76,Sta!$P:$P,"&gt;1.5"))/$D76</f>
        <v>#DIV/0!</v>
      </c>
      <c r="U76" s="7" t="e">
        <f>COUNTIFS(Sta!$A:$A,$A76,Sta!$N:$N,"&gt;1.5")/$B76</f>
        <v>#DIV/0!</v>
      </c>
      <c r="V76" s="7" t="e">
        <f>COUNTIFS(Sta!$B:$B,$A76,Sta!$P:$P,"&gt;1.5")/$C76</f>
        <v>#DIV/0!</v>
      </c>
    </row>
    <row r="77" spans="1:22" x14ac:dyDescent="0.3">
      <c r="A77" t="s">
        <v>192</v>
      </c>
      <c r="B77" s="9">
        <f>COUNTIF(Sta!A:A,A77)</f>
        <v>0</v>
      </c>
      <c r="C77" s="4">
        <f>COUNTIF(Sta!B:B,A77)</f>
        <v>0</v>
      </c>
      <c r="D77" s="4">
        <f t="shared" si="3"/>
        <v>0</v>
      </c>
      <c r="E77" s="12" t="e">
        <f>(COUNTIFS(Sta!$A:$A,$A77,Sta!$Q:$Q,"&gt;0.5") +COUNTIFS(Sta!$B:$B,$A77,Sta!$Q:$Q,"&gt;0.5"))/$D77</f>
        <v>#DIV/0!</v>
      </c>
      <c r="F77" s="7" t="e">
        <f>COUNTIFS(Sta!$A:$A,$A77,Sta!$Q:$Q,"&gt;0.5")/$B77</f>
        <v>#DIV/0!</v>
      </c>
      <c r="G77" s="7" t="e">
        <f>COUNTIFS(Sta!$B:$B,$A77,Sta!$Q:$Q,"&gt;0.5")/$C77</f>
        <v>#DIV/0!</v>
      </c>
      <c r="H77" s="12" t="e">
        <f>(COUNTIFS(Sta!$A:$A,$A77,Sta!$Q:$Q,"&gt;1.5") +COUNTIFS(Sta!$B:$B,$A77,Sta!$Q:$Q,"&gt;1.5"))/$D77</f>
        <v>#DIV/0!</v>
      </c>
      <c r="I77" s="7" t="e">
        <f>COUNTIFS(Sta!$A:$A,$A77,Sta!$Q:$Q,"&gt;1.5")/$B77</f>
        <v>#DIV/0!</v>
      </c>
      <c r="J77" s="7" t="e">
        <f>COUNTIFS(Sta!$B:$B,$A77,Sta!$Q:$Q,"&gt;1.5")/$C77</f>
        <v>#DIV/0!</v>
      </c>
      <c r="K77" s="12" t="e">
        <f>(COUNTIFS(Sta!$A:$A,$A77,Sta!$M:$M,"&gt;0.5") +COUNTIFS(Sta!$B:$B,$A77,Sta!$O:$O,"&gt;0.5"))/$D77</f>
        <v>#DIV/0!</v>
      </c>
      <c r="L77" s="7" t="e">
        <f>COUNTIFS(Sta!$A:$A,$A77,Sta!$M:$M,"&gt;0.5")/$B77</f>
        <v>#DIV/0!</v>
      </c>
      <c r="M77" s="7" t="e">
        <f>COUNTIFS(Sta!$B:$B,$A77,Sta!$O:$O,"&gt;0.5")/$C77</f>
        <v>#DIV/0!</v>
      </c>
      <c r="N77" s="12" t="e">
        <f>(COUNTIFS(Sta!$A:$A,$A77,Sta!$M:$M,"&gt;1.5") +COUNTIFS(Sta!$B:$B,$A77,Sta!$O:$O,"&gt;1.5"))/$D77</f>
        <v>#DIV/0!</v>
      </c>
      <c r="O77" s="7" t="e">
        <f>COUNTIFS(Sta!$A:$A,$A77,Sta!$M:$M,"&gt;1.5")/$B77</f>
        <v>#DIV/0!</v>
      </c>
      <c r="P77" s="7" t="e">
        <f>COUNTIFS(Sta!$B:$B,$A77,Sta!$O:$O,"&gt;1.5")/$C77</f>
        <v>#DIV/0!</v>
      </c>
      <c r="Q77" s="12" t="e">
        <f>(COUNTIFS(Sta!$A:$A,$A77,Sta!$N:$N,"&gt;0.5") +COUNTIFS(Sta!$B:$B,$A77,Sta!$P:$P,"&gt;0.5"))/$D77</f>
        <v>#DIV/0!</v>
      </c>
      <c r="R77" s="7" t="e">
        <f>COUNTIFS(Sta!$A:$A,$A77,Sta!$N:$N,"&gt;0.5")/$B77</f>
        <v>#DIV/0!</v>
      </c>
      <c r="S77" s="7" t="e">
        <f>COUNTIFS(Sta!$B:$B,$A77,Sta!$P:$P,"&gt;0.5")/$C77</f>
        <v>#DIV/0!</v>
      </c>
      <c r="T77" s="12" t="e">
        <f>(COUNTIFS(Sta!$A:$A,$A77,Sta!$N:$N,"&gt;1.5") +COUNTIFS(Sta!$B:$B,$A77,Sta!$P:$P,"&gt;1.5"))/$D77</f>
        <v>#DIV/0!</v>
      </c>
      <c r="U77" s="7" t="e">
        <f>COUNTIFS(Sta!$A:$A,$A77,Sta!$N:$N,"&gt;1.5")/$B77</f>
        <v>#DIV/0!</v>
      </c>
      <c r="V77" s="7" t="e">
        <f>COUNTIFS(Sta!$B:$B,$A77,Sta!$P:$P,"&gt;1.5")/$C77</f>
        <v>#DIV/0!</v>
      </c>
    </row>
    <row r="78" spans="1:22" x14ac:dyDescent="0.3">
      <c r="A78" t="s">
        <v>191</v>
      </c>
      <c r="B78" s="9">
        <f>COUNTIF(Sta!A:A,A78)</f>
        <v>0</v>
      </c>
      <c r="C78" s="4">
        <f>COUNTIF(Sta!B:B,A78)</f>
        <v>0</v>
      </c>
      <c r="D78" s="4">
        <f t="shared" si="3"/>
        <v>0</v>
      </c>
      <c r="E78" s="12" t="e">
        <f>(COUNTIFS(Sta!$A:$A,$A78,Sta!$Q:$Q,"&gt;0.5") +COUNTIFS(Sta!$B:$B,$A78,Sta!$Q:$Q,"&gt;0.5"))/$D78</f>
        <v>#DIV/0!</v>
      </c>
      <c r="F78" s="7" t="e">
        <f>COUNTIFS(Sta!$A:$A,$A78,Sta!$Q:$Q,"&gt;0.5")/$B78</f>
        <v>#DIV/0!</v>
      </c>
      <c r="G78" s="7" t="e">
        <f>COUNTIFS(Sta!$B:$B,$A78,Sta!$Q:$Q,"&gt;0.5")/$C78</f>
        <v>#DIV/0!</v>
      </c>
      <c r="H78" s="12" t="e">
        <f>(COUNTIFS(Sta!$A:$A,$A78,Sta!$Q:$Q,"&gt;1.5") +COUNTIFS(Sta!$B:$B,$A78,Sta!$Q:$Q,"&gt;1.5"))/$D78</f>
        <v>#DIV/0!</v>
      </c>
      <c r="I78" s="7" t="e">
        <f>COUNTIFS(Sta!$A:$A,$A78,Sta!$Q:$Q,"&gt;1.5")/$B78</f>
        <v>#DIV/0!</v>
      </c>
      <c r="J78" s="7" t="e">
        <f>COUNTIFS(Sta!$B:$B,$A78,Sta!$Q:$Q,"&gt;1.5")/$C78</f>
        <v>#DIV/0!</v>
      </c>
      <c r="K78" s="12" t="e">
        <f>(COUNTIFS(Sta!$A:$A,$A78,Sta!$M:$M,"&gt;0.5") +COUNTIFS(Sta!$B:$B,$A78,Sta!$O:$O,"&gt;0.5"))/$D78</f>
        <v>#DIV/0!</v>
      </c>
      <c r="L78" s="7" t="e">
        <f>COUNTIFS(Sta!$A:$A,$A78,Sta!$M:$M,"&gt;0.5")/$B78</f>
        <v>#DIV/0!</v>
      </c>
      <c r="M78" s="7" t="e">
        <f>COUNTIFS(Sta!$B:$B,$A78,Sta!$O:$O,"&gt;0.5")/$C78</f>
        <v>#DIV/0!</v>
      </c>
      <c r="N78" s="12" t="e">
        <f>(COUNTIFS(Sta!$A:$A,$A78,Sta!$M:$M,"&gt;1.5") +COUNTIFS(Sta!$B:$B,$A78,Sta!$O:$O,"&gt;1.5"))/$D78</f>
        <v>#DIV/0!</v>
      </c>
      <c r="O78" s="7" t="e">
        <f>COUNTIFS(Sta!$A:$A,$A78,Sta!$M:$M,"&gt;1.5")/$B78</f>
        <v>#DIV/0!</v>
      </c>
      <c r="P78" s="7" t="e">
        <f>COUNTIFS(Sta!$B:$B,$A78,Sta!$O:$O,"&gt;1.5")/$C78</f>
        <v>#DIV/0!</v>
      </c>
      <c r="Q78" s="12" t="e">
        <f>(COUNTIFS(Sta!$A:$A,$A78,Sta!$N:$N,"&gt;0.5") +COUNTIFS(Sta!$B:$B,$A78,Sta!$P:$P,"&gt;0.5"))/$D78</f>
        <v>#DIV/0!</v>
      </c>
      <c r="R78" s="7" t="e">
        <f>COUNTIFS(Sta!$A:$A,$A78,Sta!$N:$N,"&gt;0.5")/$B78</f>
        <v>#DIV/0!</v>
      </c>
      <c r="S78" s="7" t="e">
        <f>COUNTIFS(Sta!$B:$B,$A78,Sta!$P:$P,"&gt;0.5")/$C78</f>
        <v>#DIV/0!</v>
      </c>
      <c r="T78" s="12" t="e">
        <f>(COUNTIFS(Sta!$A:$A,$A78,Sta!$N:$N,"&gt;1.5") +COUNTIFS(Sta!$B:$B,$A78,Sta!$P:$P,"&gt;1.5"))/$D78</f>
        <v>#DIV/0!</v>
      </c>
      <c r="U78" s="7" t="e">
        <f>COUNTIFS(Sta!$A:$A,$A78,Sta!$N:$N,"&gt;1.5")/$B78</f>
        <v>#DIV/0!</v>
      </c>
      <c r="V78" s="7" t="e">
        <f>COUNTIFS(Sta!$B:$B,$A78,Sta!$P:$P,"&gt;1.5")/$C78</f>
        <v>#DIV/0!</v>
      </c>
    </row>
    <row r="79" spans="1:22" x14ac:dyDescent="0.3">
      <c r="A79" t="s">
        <v>173</v>
      </c>
      <c r="B79" s="9">
        <f>COUNTIF(Sta!A:A,A79)</f>
        <v>0</v>
      </c>
      <c r="C79" s="4">
        <f>COUNTIF(Sta!B:B,A79)</f>
        <v>0</v>
      </c>
      <c r="D79" s="4">
        <f t="shared" si="3"/>
        <v>0</v>
      </c>
      <c r="E79" s="12" t="e">
        <f>(COUNTIFS(Sta!$A:$A,$A79,Sta!$Q:$Q,"&gt;0.5") +COUNTIFS(Sta!$B:$B,$A79,Sta!$Q:$Q,"&gt;0.5"))/$D79</f>
        <v>#DIV/0!</v>
      </c>
      <c r="F79" s="7" t="e">
        <f>COUNTIFS(Sta!$A:$A,$A79,Sta!$Q:$Q,"&gt;0.5")/$B79</f>
        <v>#DIV/0!</v>
      </c>
      <c r="G79" s="7" t="e">
        <f>COUNTIFS(Sta!$B:$B,$A79,Sta!$Q:$Q,"&gt;0.5")/$C79</f>
        <v>#DIV/0!</v>
      </c>
      <c r="H79" s="12" t="e">
        <f>(COUNTIFS(Sta!$A:$A,$A79,Sta!$Q:$Q,"&gt;1.5") +COUNTIFS(Sta!$B:$B,$A79,Sta!$Q:$Q,"&gt;1.5"))/$D79</f>
        <v>#DIV/0!</v>
      </c>
      <c r="I79" s="7" t="e">
        <f>COUNTIFS(Sta!$A:$A,$A79,Sta!$Q:$Q,"&gt;1.5")/$B79</f>
        <v>#DIV/0!</v>
      </c>
      <c r="J79" s="7" t="e">
        <f>COUNTIFS(Sta!$B:$B,$A79,Sta!$Q:$Q,"&gt;1.5")/$C79</f>
        <v>#DIV/0!</v>
      </c>
      <c r="K79" s="12" t="e">
        <f>(COUNTIFS(Sta!$A:$A,$A79,Sta!$M:$M,"&gt;0.5") +COUNTIFS(Sta!$B:$B,$A79,Sta!$O:$O,"&gt;0.5"))/$D79</f>
        <v>#DIV/0!</v>
      </c>
      <c r="L79" s="7" t="e">
        <f>COUNTIFS(Sta!$A:$A,$A79,Sta!$M:$M,"&gt;0.5")/$B79</f>
        <v>#DIV/0!</v>
      </c>
      <c r="M79" s="7" t="e">
        <f>COUNTIFS(Sta!$B:$B,$A79,Sta!$O:$O,"&gt;0.5")/$C79</f>
        <v>#DIV/0!</v>
      </c>
      <c r="N79" s="12" t="e">
        <f>(COUNTIFS(Sta!$A:$A,$A79,Sta!$M:$M,"&gt;1.5") +COUNTIFS(Sta!$B:$B,$A79,Sta!$O:$O,"&gt;1.5"))/$D79</f>
        <v>#DIV/0!</v>
      </c>
      <c r="O79" s="7" t="e">
        <f>COUNTIFS(Sta!$A:$A,$A79,Sta!$M:$M,"&gt;1.5")/$B79</f>
        <v>#DIV/0!</v>
      </c>
      <c r="P79" s="7" t="e">
        <f>COUNTIFS(Sta!$B:$B,$A79,Sta!$O:$O,"&gt;1.5")/$C79</f>
        <v>#DIV/0!</v>
      </c>
      <c r="Q79" s="12" t="e">
        <f>(COUNTIFS(Sta!$A:$A,$A79,Sta!$N:$N,"&gt;0.5") +COUNTIFS(Sta!$B:$B,$A79,Sta!$P:$P,"&gt;0.5"))/$D79</f>
        <v>#DIV/0!</v>
      </c>
      <c r="R79" s="7" t="e">
        <f>COUNTIFS(Sta!$A:$A,$A79,Sta!$N:$N,"&gt;0.5")/$B79</f>
        <v>#DIV/0!</v>
      </c>
      <c r="S79" s="7" t="e">
        <f>COUNTIFS(Sta!$B:$B,$A79,Sta!$P:$P,"&gt;0.5")/$C79</f>
        <v>#DIV/0!</v>
      </c>
      <c r="T79" s="12" t="e">
        <f>(COUNTIFS(Sta!$A:$A,$A79,Sta!$N:$N,"&gt;1.5") +COUNTIFS(Sta!$B:$B,$A79,Sta!$P:$P,"&gt;1.5"))/$D79</f>
        <v>#DIV/0!</v>
      </c>
      <c r="U79" s="7" t="e">
        <f>COUNTIFS(Sta!$A:$A,$A79,Sta!$N:$N,"&gt;1.5")/$B79</f>
        <v>#DIV/0!</v>
      </c>
      <c r="V79" s="7" t="e">
        <f>COUNTIFS(Sta!$B:$B,$A79,Sta!$P:$P,"&gt;1.5")/$C79</f>
        <v>#DIV/0!</v>
      </c>
    </row>
    <row r="80" spans="1:22" x14ac:dyDescent="0.3">
      <c r="A80" t="s">
        <v>185</v>
      </c>
      <c r="B80" s="9">
        <f>COUNTIF(Sta!A:A,A80)</f>
        <v>0</v>
      </c>
      <c r="C80" s="4">
        <f>COUNTIF(Sta!B:B,A80)</f>
        <v>0</v>
      </c>
      <c r="D80" s="4">
        <f t="shared" si="3"/>
        <v>0</v>
      </c>
      <c r="E80" s="12" t="e">
        <f>(COUNTIFS(Sta!$A:$A,$A80,Sta!$Q:$Q,"&gt;0.5") +COUNTIFS(Sta!$B:$B,$A80,Sta!$Q:$Q,"&gt;0.5"))/$D80</f>
        <v>#DIV/0!</v>
      </c>
      <c r="F80" s="7" t="e">
        <f>COUNTIFS(Sta!$A:$A,$A80,Sta!$Q:$Q,"&gt;0.5")/$B80</f>
        <v>#DIV/0!</v>
      </c>
      <c r="G80" s="7" t="e">
        <f>COUNTIFS(Sta!$B:$B,$A80,Sta!$Q:$Q,"&gt;0.5")/$C80</f>
        <v>#DIV/0!</v>
      </c>
      <c r="H80" s="12" t="e">
        <f>(COUNTIFS(Sta!$A:$A,$A80,Sta!$Q:$Q,"&gt;1.5") +COUNTIFS(Sta!$B:$B,$A80,Sta!$Q:$Q,"&gt;1.5"))/$D80</f>
        <v>#DIV/0!</v>
      </c>
      <c r="I80" s="7" t="e">
        <f>COUNTIFS(Sta!$A:$A,$A80,Sta!$Q:$Q,"&gt;1.5")/$B80</f>
        <v>#DIV/0!</v>
      </c>
      <c r="J80" s="7" t="e">
        <f>COUNTIFS(Sta!$B:$B,$A80,Sta!$Q:$Q,"&gt;1.5")/$C80</f>
        <v>#DIV/0!</v>
      </c>
      <c r="K80" s="12" t="e">
        <f>(COUNTIFS(Sta!$A:$A,$A80,Sta!$M:$M,"&gt;0.5") +COUNTIFS(Sta!$B:$B,$A80,Sta!$O:$O,"&gt;0.5"))/$D80</f>
        <v>#DIV/0!</v>
      </c>
      <c r="L80" s="7" t="e">
        <f>COUNTIFS(Sta!$A:$A,$A80,Sta!$M:$M,"&gt;0.5")/$B80</f>
        <v>#DIV/0!</v>
      </c>
      <c r="M80" s="7" t="e">
        <f>COUNTIFS(Sta!$B:$B,$A80,Sta!$O:$O,"&gt;0.5")/$C80</f>
        <v>#DIV/0!</v>
      </c>
      <c r="N80" s="12" t="e">
        <f>(COUNTIFS(Sta!$A:$A,$A80,Sta!$M:$M,"&gt;1.5") +COUNTIFS(Sta!$B:$B,$A80,Sta!$O:$O,"&gt;1.5"))/$D80</f>
        <v>#DIV/0!</v>
      </c>
      <c r="O80" s="7" t="e">
        <f>COUNTIFS(Sta!$A:$A,$A80,Sta!$M:$M,"&gt;1.5")/$B80</f>
        <v>#DIV/0!</v>
      </c>
      <c r="P80" s="7" t="e">
        <f>COUNTIFS(Sta!$B:$B,$A80,Sta!$O:$O,"&gt;1.5")/$C80</f>
        <v>#DIV/0!</v>
      </c>
      <c r="Q80" s="12" t="e">
        <f>(COUNTIFS(Sta!$A:$A,$A80,Sta!$N:$N,"&gt;0.5") +COUNTIFS(Sta!$B:$B,$A80,Sta!$P:$P,"&gt;0.5"))/$D80</f>
        <v>#DIV/0!</v>
      </c>
      <c r="R80" s="7" t="e">
        <f>COUNTIFS(Sta!$A:$A,$A80,Sta!$N:$N,"&gt;0.5")/$B80</f>
        <v>#DIV/0!</v>
      </c>
      <c r="S80" s="7" t="e">
        <f>COUNTIFS(Sta!$B:$B,$A80,Sta!$P:$P,"&gt;0.5")/$C80</f>
        <v>#DIV/0!</v>
      </c>
      <c r="T80" s="12" t="e">
        <f>(COUNTIFS(Sta!$A:$A,$A80,Sta!$N:$N,"&gt;1.5") +COUNTIFS(Sta!$B:$B,$A80,Sta!$P:$P,"&gt;1.5"))/$D80</f>
        <v>#DIV/0!</v>
      </c>
      <c r="U80" s="7" t="e">
        <f>COUNTIFS(Sta!$A:$A,$A80,Sta!$N:$N,"&gt;1.5")/$B80</f>
        <v>#DIV/0!</v>
      </c>
      <c r="V80" s="7" t="e">
        <f>COUNTIFS(Sta!$B:$B,$A80,Sta!$P:$P,"&gt;1.5")/$C80</f>
        <v>#DIV/0!</v>
      </c>
    </row>
    <row r="81" spans="1:22" x14ac:dyDescent="0.3">
      <c r="A81" t="s">
        <v>181</v>
      </c>
      <c r="B81" s="9">
        <f>COUNTIF(Sta!A:A,A81)</f>
        <v>0</v>
      </c>
      <c r="C81" s="4">
        <f>COUNTIF(Sta!B:B,A81)</f>
        <v>0</v>
      </c>
      <c r="D81" s="4">
        <f t="shared" si="3"/>
        <v>0</v>
      </c>
      <c r="E81" s="12" t="e">
        <f>(COUNTIFS(Sta!$A:$A,$A81,Sta!$Q:$Q,"&gt;0.5") +COUNTIFS(Sta!$B:$B,$A81,Sta!$Q:$Q,"&gt;0.5"))/$D81</f>
        <v>#DIV/0!</v>
      </c>
      <c r="F81" s="7" t="e">
        <f>COUNTIFS(Sta!$A:$A,$A81,Sta!$Q:$Q,"&gt;0.5")/$B81</f>
        <v>#DIV/0!</v>
      </c>
      <c r="G81" s="7" t="e">
        <f>COUNTIFS(Sta!$B:$B,$A81,Sta!$Q:$Q,"&gt;0.5")/$C81</f>
        <v>#DIV/0!</v>
      </c>
      <c r="H81" s="12" t="e">
        <f>(COUNTIFS(Sta!$A:$A,$A81,Sta!$Q:$Q,"&gt;1.5") +COUNTIFS(Sta!$B:$B,$A81,Sta!$Q:$Q,"&gt;1.5"))/$D81</f>
        <v>#DIV/0!</v>
      </c>
      <c r="I81" s="7" t="e">
        <f>COUNTIFS(Sta!$A:$A,$A81,Sta!$Q:$Q,"&gt;1.5")/$B81</f>
        <v>#DIV/0!</v>
      </c>
      <c r="J81" s="7" t="e">
        <f>COUNTIFS(Sta!$B:$B,$A81,Sta!$Q:$Q,"&gt;1.5")/$C81</f>
        <v>#DIV/0!</v>
      </c>
      <c r="K81" s="12" t="e">
        <f>(COUNTIFS(Sta!$A:$A,$A81,Sta!$M:$M,"&gt;0.5") +COUNTIFS(Sta!$B:$B,$A81,Sta!$O:$O,"&gt;0.5"))/$D81</f>
        <v>#DIV/0!</v>
      </c>
      <c r="L81" s="7" t="e">
        <f>COUNTIFS(Sta!$A:$A,$A81,Sta!$M:$M,"&gt;0.5")/$B81</f>
        <v>#DIV/0!</v>
      </c>
      <c r="M81" s="7" t="e">
        <f>COUNTIFS(Sta!$B:$B,$A81,Sta!$O:$O,"&gt;0.5")/$C81</f>
        <v>#DIV/0!</v>
      </c>
      <c r="N81" s="12" t="e">
        <f>(COUNTIFS(Sta!$A:$A,$A81,Sta!$M:$M,"&gt;1.5") +COUNTIFS(Sta!$B:$B,$A81,Sta!$O:$O,"&gt;1.5"))/$D81</f>
        <v>#DIV/0!</v>
      </c>
      <c r="O81" s="7" t="e">
        <f>COUNTIFS(Sta!$A:$A,$A81,Sta!$M:$M,"&gt;1.5")/$B81</f>
        <v>#DIV/0!</v>
      </c>
      <c r="P81" s="7" t="e">
        <f>COUNTIFS(Sta!$B:$B,$A81,Sta!$O:$O,"&gt;1.5")/$C81</f>
        <v>#DIV/0!</v>
      </c>
      <c r="Q81" s="12" t="e">
        <f>(COUNTIFS(Sta!$A:$A,$A81,Sta!$N:$N,"&gt;0.5") +COUNTIFS(Sta!$B:$B,$A81,Sta!$P:$P,"&gt;0.5"))/$D81</f>
        <v>#DIV/0!</v>
      </c>
      <c r="R81" s="7" t="e">
        <f>COUNTIFS(Sta!$A:$A,$A81,Sta!$N:$N,"&gt;0.5")/$B81</f>
        <v>#DIV/0!</v>
      </c>
      <c r="S81" s="7" t="e">
        <f>COUNTIFS(Sta!$B:$B,$A81,Sta!$P:$P,"&gt;0.5")/$C81</f>
        <v>#DIV/0!</v>
      </c>
      <c r="T81" s="12" t="e">
        <f>(COUNTIFS(Sta!$A:$A,$A81,Sta!$N:$N,"&gt;1.5") +COUNTIFS(Sta!$B:$B,$A81,Sta!$P:$P,"&gt;1.5"))/$D81</f>
        <v>#DIV/0!</v>
      </c>
      <c r="U81" s="7" t="e">
        <f>COUNTIFS(Sta!$A:$A,$A81,Sta!$N:$N,"&gt;1.5")/$B81</f>
        <v>#DIV/0!</v>
      </c>
      <c r="V81" s="7" t="e">
        <f>COUNTIFS(Sta!$B:$B,$A81,Sta!$P:$P,"&gt;1.5")/$C81</f>
        <v>#DIV/0!</v>
      </c>
    </row>
    <row r="82" spans="1:22" x14ac:dyDescent="0.3">
      <c r="A82" t="s">
        <v>182</v>
      </c>
      <c r="B82" s="9">
        <f>COUNTIF(Sta!A:A,A82)</f>
        <v>0</v>
      </c>
      <c r="C82" s="4">
        <f>COUNTIF(Sta!B:B,A82)</f>
        <v>0</v>
      </c>
      <c r="D82" s="4">
        <f t="shared" si="3"/>
        <v>0</v>
      </c>
      <c r="E82" s="12" t="e">
        <f>(COUNTIFS(Sta!$A:$A,$A82,Sta!$Q:$Q,"&gt;0.5") +COUNTIFS(Sta!$B:$B,$A82,Sta!$Q:$Q,"&gt;0.5"))/$D82</f>
        <v>#DIV/0!</v>
      </c>
      <c r="F82" s="7" t="e">
        <f>COUNTIFS(Sta!$A:$A,$A82,Sta!$Q:$Q,"&gt;0.5")/$B82</f>
        <v>#DIV/0!</v>
      </c>
      <c r="G82" s="7" t="e">
        <f>COUNTIFS(Sta!$B:$B,$A82,Sta!$Q:$Q,"&gt;0.5")/$C82</f>
        <v>#DIV/0!</v>
      </c>
      <c r="H82" s="12" t="e">
        <f>(COUNTIFS(Sta!$A:$A,$A82,Sta!$Q:$Q,"&gt;1.5") +COUNTIFS(Sta!$B:$B,$A82,Sta!$Q:$Q,"&gt;1.5"))/$D82</f>
        <v>#DIV/0!</v>
      </c>
      <c r="I82" s="7" t="e">
        <f>COUNTIFS(Sta!$A:$A,$A82,Sta!$Q:$Q,"&gt;1.5")/$B82</f>
        <v>#DIV/0!</v>
      </c>
      <c r="J82" s="7" t="e">
        <f>COUNTIFS(Sta!$B:$B,$A82,Sta!$Q:$Q,"&gt;1.5")/$C82</f>
        <v>#DIV/0!</v>
      </c>
      <c r="K82" s="12" t="e">
        <f>(COUNTIFS(Sta!$A:$A,$A82,Sta!$M:$M,"&gt;0.5") +COUNTIFS(Sta!$B:$B,$A82,Sta!$O:$O,"&gt;0.5"))/$D82</f>
        <v>#DIV/0!</v>
      </c>
      <c r="L82" s="7" t="e">
        <f>COUNTIFS(Sta!$A:$A,$A82,Sta!$M:$M,"&gt;0.5")/$B82</f>
        <v>#DIV/0!</v>
      </c>
      <c r="M82" s="7" t="e">
        <f>COUNTIFS(Sta!$B:$B,$A82,Sta!$O:$O,"&gt;0.5")/$C82</f>
        <v>#DIV/0!</v>
      </c>
      <c r="N82" s="12" t="e">
        <f>(COUNTIFS(Sta!$A:$A,$A82,Sta!$M:$M,"&gt;1.5") +COUNTIFS(Sta!$B:$B,$A82,Sta!$O:$O,"&gt;1.5"))/$D82</f>
        <v>#DIV/0!</v>
      </c>
      <c r="O82" s="7" t="e">
        <f>COUNTIFS(Sta!$A:$A,$A82,Sta!$M:$M,"&gt;1.5")/$B82</f>
        <v>#DIV/0!</v>
      </c>
      <c r="P82" s="7" t="e">
        <f>COUNTIFS(Sta!$B:$B,$A82,Sta!$O:$O,"&gt;1.5")/$C82</f>
        <v>#DIV/0!</v>
      </c>
      <c r="Q82" s="12" t="e">
        <f>(COUNTIFS(Sta!$A:$A,$A82,Sta!$N:$N,"&gt;0.5") +COUNTIFS(Sta!$B:$B,$A82,Sta!$P:$P,"&gt;0.5"))/$D82</f>
        <v>#DIV/0!</v>
      </c>
      <c r="R82" s="7" t="e">
        <f>COUNTIFS(Sta!$A:$A,$A82,Sta!$N:$N,"&gt;0.5")/$B82</f>
        <v>#DIV/0!</v>
      </c>
      <c r="S82" s="7" t="e">
        <f>COUNTIFS(Sta!$B:$B,$A82,Sta!$P:$P,"&gt;0.5")/$C82</f>
        <v>#DIV/0!</v>
      </c>
      <c r="T82" s="12" t="e">
        <f>(COUNTIFS(Sta!$A:$A,$A82,Sta!$N:$N,"&gt;1.5") +COUNTIFS(Sta!$B:$B,$A82,Sta!$P:$P,"&gt;1.5"))/$D82</f>
        <v>#DIV/0!</v>
      </c>
      <c r="U82" s="7" t="e">
        <f>COUNTIFS(Sta!$A:$A,$A82,Sta!$N:$N,"&gt;1.5")/$B82</f>
        <v>#DIV/0!</v>
      </c>
      <c r="V82" s="7" t="e">
        <f>COUNTIFS(Sta!$B:$B,$A82,Sta!$P:$P,"&gt;1.5")/$C82</f>
        <v>#DIV/0!</v>
      </c>
    </row>
    <row r="83" spans="1:22" x14ac:dyDescent="0.3">
      <c r="A83" t="s">
        <v>172</v>
      </c>
      <c r="B83" s="9">
        <f>COUNTIF(Sta!A:A,A83)</f>
        <v>0</v>
      </c>
      <c r="C83" s="4">
        <f>COUNTIF(Sta!B:B,A83)</f>
        <v>0</v>
      </c>
      <c r="D83" s="4">
        <f t="shared" si="3"/>
        <v>0</v>
      </c>
      <c r="E83" s="12" t="e">
        <f>(COUNTIFS(Sta!$A:$A,$A83,Sta!$Q:$Q,"&gt;0.5") +COUNTIFS(Sta!$B:$B,$A83,Sta!$Q:$Q,"&gt;0.5"))/$D83</f>
        <v>#DIV/0!</v>
      </c>
      <c r="F83" s="7" t="e">
        <f>COUNTIFS(Sta!$A:$A,$A83,Sta!$Q:$Q,"&gt;0.5")/$B83</f>
        <v>#DIV/0!</v>
      </c>
      <c r="G83" s="7" t="e">
        <f>COUNTIFS(Sta!$B:$B,$A83,Sta!$Q:$Q,"&gt;0.5")/$C83</f>
        <v>#DIV/0!</v>
      </c>
      <c r="H83" s="12" t="e">
        <f>(COUNTIFS(Sta!$A:$A,$A83,Sta!$Q:$Q,"&gt;1.5") +COUNTIFS(Sta!$B:$B,$A83,Sta!$Q:$Q,"&gt;1.5"))/$D83</f>
        <v>#DIV/0!</v>
      </c>
      <c r="I83" s="7" t="e">
        <f>COUNTIFS(Sta!$A:$A,$A83,Sta!$Q:$Q,"&gt;1.5")/$B83</f>
        <v>#DIV/0!</v>
      </c>
      <c r="J83" s="7" t="e">
        <f>COUNTIFS(Sta!$B:$B,$A83,Sta!$Q:$Q,"&gt;1.5")/$C83</f>
        <v>#DIV/0!</v>
      </c>
      <c r="K83" s="12" t="e">
        <f>(COUNTIFS(Sta!$A:$A,$A83,Sta!$M:$M,"&gt;0.5") +COUNTIFS(Sta!$B:$B,$A83,Sta!$O:$O,"&gt;0.5"))/$D83</f>
        <v>#DIV/0!</v>
      </c>
      <c r="L83" s="7" t="e">
        <f>COUNTIFS(Sta!$A:$A,$A83,Sta!$M:$M,"&gt;0.5")/$B83</f>
        <v>#DIV/0!</v>
      </c>
      <c r="M83" s="7" t="e">
        <f>COUNTIFS(Sta!$B:$B,$A83,Sta!$O:$O,"&gt;0.5")/$C83</f>
        <v>#DIV/0!</v>
      </c>
      <c r="N83" s="12" t="e">
        <f>(COUNTIFS(Sta!$A:$A,$A83,Sta!$M:$M,"&gt;1.5") +COUNTIFS(Sta!$B:$B,$A83,Sta!$O:$O,"&gt;1.5"))/$D83</f>
        <v>#DIV/0!</v>
      </c>
      <c r="O83" s="7" t="e">
        <f>COUNTIFS(Sta!$A:$A,$A83,Sta!$M:$M,"&gt;1.5")/$B83</f>
        <v>#DIV/0!</v>
      </c>
      <c r="P83" s="7" t="e">
        <f>COUNTIFS(Sta!$B:$B,$A83,Sta!$O:$O,"&gt;1.5")/$C83</f>
        <v>#DIV/0!</v>
      </c>
      <c r="Q83" s="12" t="e">
        <f>(COUNTIFS(Sta!$A:$A,$A83,Sta!$N:$N,"&gt;0.5") +COUNTIFS(Sta!$B:$B,$A83,Sta!$P:$P,"&gt;0.5"))/$D83</f>
        <v>#DIV/0!</v>
      </c>
      <c r="R83" s="7" t="e">
        <f>COUNTIFS(Sta!$A:$A,$A83,Sta!$N:$N,"&gt;0.5")/$B83</f>
        <v>#DIV/0!</v>
      </c>
      <c r="S83" s="7" t="e">
        <f>COUNTIFS(Sta!$B:$B,$A83,Sta!$P:$P,"&gt;0.5")/$C83</f>
        <v>#DIV/0!</v>
      </c>
      <c r="T83" s="12" t="e">
        <f>(COUNTIFS(Sta!$A:$A,$A83,Sta!$N:$N,"&gt;1.5") +COUNTIFS(Sta!$B:$B,$A83,Sta!$P:$P,"&gt;1.5"))/$D83</f>
        <v>#DIV/0!</v>
      </c>
      <c r="U83" s="7" t="e">
        <f>COUNTIFS(Sta!$A:$A,$A83,Sta!$N:$N,"&gt;1.5")/$B83</f>
        <v>#DIV/0!</v>
      </c>
      <c r="V83" s="7" t="e">
        <f>COUNTIFS(Sta!$B:$B,$A83,Sta!$P:$P,"&gt;1.5")/$C83</f>
        <v>#DIV/0!</v>
      </c>
    </row>
    <row r="84" spans="1:22" x14ac:dyDescent="0.3">
      <c r="A84" t="s">
        <v>188</v>
      </c>
      <c r="B84" s="9">
        <f>COUNTIF(Sta!A:A,A84)</f>
        <v>0</v>
      </c>
      <c r="C84" s="4">
        <f>COUNTIF(Sta!B:B,A84)</f>
        <v>0</v>
      </c>
      <c r="D84" s="4">
        <f t="shared" si="3"/>
        <v>0</v>
      </c>
      <c r="E84" s="12" t="e">
        <f>(COUNTIFS(Sta!$A:$A,$A84,Sta!$Q:$Q,"&gt;0.5") +COUNTIFS(Sta!$B:$B,$A84,Sta!$Q:$Q,"&gt;0.5"))/$D84</f>
        <v>#DIV/0!</v>
      </c>
      <c r="F84" s="7" t="e">
        <f>COUNTIFS(Sta!$A:$A,$A84,Sta!$Q:$Q,"&gt;0.5")/$B84</f>
        <v>#DIV/0!</v>
      </c>
      <c r="G84" s="7" t="e">
        <f>COUNTIFS(Sta!$B:$B,$A84,Sta!$Q:$Q,"&gt;0.5")/$C84</f>
        <v>#DIV/0!</v>
      </c>
      <c r="H84" s="12" t="e">
        <f>(COUNTIFS(Sta!$A:$A,$A84,Sta!$Q:$Q,"&gt;1.5") +COUNTIFS(Sta!$B:$B,$A84,Sta!$Q:$Q,"&gt;1.5"))/$D84</f>
        <v>#DIV/0!</v>
      </c>
      <c r="I84" s="7" t="e">
        <f>COUNTIFS(Sta!$A:$A,$A84,Sta!$Q:$Q,"&gt;1.5")/$B84</f>
        <v>#DIV/0!</v>
      </c>
      <c r="J84" s="7" t="e">
        <f>COUNTIFS(Sta!$B:$B,$A84,Sta!$Q:$Q,"&gt;1.5")/$C84</f>
        <v>#DIV/0!</v>
      </c>
      <c r="K84" s="12" t="e">
        <f>(COUNTIFS(Sta!$A:$A,$A84,Sta!$M:$M,"&gt;0.5") +COUNTIFS(Sta!$B:$B,$A84,Sta!$O:$O,"&gt;0.5"))/$D84</f>
        <v>#DIV/0!</v>
      </c>
      <c r="L84" s="7" t="e">
        <f>COUNTIFS(Sta!$A:$A,$A84,Sta!$M:$M,"&gt;0.5")/$B84</f>
        <v>#DIV/0!</v>
      </c>
      <c r="M84" s="7" t="e">
        <f>COUNTIFS(Sta!$B:$B,$A84,Sta!$O:$O,"&gt;0.5")/$C84</f>
        <v>#DIV/0!</v>
      </c>
      <c r="N84" s="12" t="e">
        <f>(COUNTIFS(Sta!$A:$A,$A84,Sta!$M:$M,"&gt;1.5") +COUNTIFS(Sta!$B:$B,$A84,Sta!$O:$O,"&gt;1.5"))/$D84</f>
        <v>#DIV/0!</v>
      </c>
      <c r="O84" s="7" t="e">
        <f>COUNTIFS(Sta!$A:$A,$A84,Sta!$M:$M,"&gt;1.5")/$B84</f>
        <v>#DIV/0!</v>
      </c>
      <c r="P84" s="7" t="e">
        <f>COUNTIFS(Sta!$B:$B,$A84,Sta!$O:$O,"&gt;1.5")/$C84</f>
        <v>#DIV/0!</v>
      </c>
      <c r="Q84" s="12" t="e">
        <f>(COUNTIFS(Sta!$A:$A,$A84,Sta!$N:$N,"&gt;0.5") +COUNTIFS(Sta!$B:$B,$A84,Sta!$P:$P,"&gt;0.5"))/$D84</f>
        <v>#DIV/0!</v>
      </c>
      <c r="R84" s="7" t="e">
        <f>COUNTIFS(Sta!$A:$A,$A84,Sta!$N:$N,"&gt;0.5")/$B84</f>
        <v>#DIV/0!</v>
      </c>
      <c r="S84" s="7" t="e">
        <f>COUNTIFS(Sta!$B:$B,$A84,Sta!$P:$P,"&gt;0.5")/$C84</f>
        <v>#DIV/0!</v>
      </c>
      <c r="T84" s="12" t="e">
        <f>(COUNTIFS(Sta!$A:$A,$A84,Sta!$N:$N,"&gt;1.5") +COUNTIFS(Sta!$B:$B,$A84,Sta!$P:$P,"&gt;1.5"))/$D84</f>
        <v>#DIV/0!</v>
      </c>
      <c r="U84" s="7" t="e">
        <f>COUNTIFS(Sta!$A:$A,$A84,Sta!$N:$N,"&gt;1.5")/$B84</f>
        <v>#DIV/0!</v>
      </c>
      <c r="V84" s="7" t="e">
        <f>COUNTIFS(Sta!$B:$B,$A84,Sta!$P:$P,"&gt;1.5")/$C84</f>
        <v>#DIV/0!</v>
      </c>
    </row>
    <row r="85" spans="1:22" x14ac:dyDescent="0.3">
      <c r="A85" t="s">
        <v>203</v>
      </c>
      <c r="B85" s="9">
        <f>COUNTIF(Sta!A:A,A85)</f>
        <v>0</v>
      </c>
      <c r="C85" s="4">
        <f>COUNTIF(Sta!B:B,A85)</f>
        <v>0</v>
      </c>
      <c r="D85" s="4">
        <f t="shared" si="3"/>
        <v>0</v>
      </c>
      <c r="E85" s="12" t="e">
        <f>(COUNTIFS(Sta!$A:$A,$A85,Sta!$Q:$Q,"&gt;0.5") +COUNTIFS(Sta!$B:$B,$A85,Sta!$Q:$Q,"&gt;0.5"))/$D85</f>
        <v>#DIV/0!</v>
      </c>
      <c r="F85" s="7" t="e">
        <f>COUNTIFS(Sta!$A:$A,$A85,Sta!$Q:$Q,"&gt;0.5")/$B85</f>
        <v>#DIV/0!</v>
      </c>
      <c r="G85" s="7" t="e">
        <f>COUNTIFS(Sta!$B:$B,$A85,Sta!$Q:$Q,"&gt;0.5")/$C85</f>
        <v>#DIV/0!</v>
      </c>
      <c r="H85" s="12" t="e">
        <f>(COUNTIFS(Sta!$A:$A,$A85,Sta!$Q:$Q,"&gt;1.5") +COUNTIFS(Sta!$B:$B,$A85,Sta!$Q:$Q,"&gt;1.5"))/$D85</f>
        <v>#DIV/0!</v>
      </c>
      <c r="I85" s="7" t="e">
        <f>COUNTIFS(Sta!$A:$A,$A85,Sta!$Q:$Q,"&gt;1.5")/$B85</f>
        <v>#DIV/0!</v>
      </c>
      <c r="J85" s="7" t="e">
        <f>COUNTIFS(Sta!$B:$B,$A85,Sta!$Q:$Q,"&gt;1.5")/$C85</f>
        <v>#DIV/0!</v>
      </c>
      <c r="K85" s="12" t="e">
        <f>(COUNTIFS(Sta!$A:$A,$A85,Sta!$M:$M,"&gt;0.5") +COUNTIFS(Sta!$B:$B,$A85,Sta!$O:$O,"&gt;0.5"))/$D85</f>
        <v>#DIV/0!</v>
      </c>
      <c r="L85" s="7" t="e">
        <f>COUNTIFS(Sta!$A:$A,$A85,Sta!$M:$M,"&gt;0.5")/$B85</f>
        <v>#DIV/0!</v>
      </c>
      <c r="M85" s="7" t="e">
        <f>COUNTIFS(Sta!$B:$B,$A85,Sta!$O:$O,"&gt;0.5")/$C85</f>
        <v>#DIV/0!</v>
      </c>
      <c r="N85" s="12" t="e">
        <f>(COUNTIFS(Sta!$A:$A,$A85,Sta!$M:$M,"&gt;1.5") +COUNTIFS(Sta!$B:$B,$A85,Sta!$O:$O,"&gt;1.5"))/$D85</f>
        <v>#DIV/0!</v>
      </c>
      <c r="O85" s="7" t="e">
        <f>COUNTIFS(Sta!$A:$A,$A85,Sta!$M:$M,"&gt;1.5")/$B85</f>
        <v>#DIV/0!</v>
      </c>
      <c r="P85" s="7" t="e">
        <f>COUNTIFS(Sta!$B:$B,$A85,Sta!$O:$O,"&gt;1.5")/$C85</f>
        <v>#DIV/0!</v>
      </c>
      <c r="Q85" s="12" t="e">
        <f>(COUNTIFS(Sta!$A:$A,$A85,Sta!$N:$N,"&gt;0.5") +COUNTIFS(Sta!$B:$B,$A85,Sta!$P:$P,"&gt;0.5"))/$D85</f>
        <v>#DIV/0!</v>
      </c>
      <c r="R85" s="7" t="e">
        <f>COUNTIFS(Sta!$A:$A,$A85,Sta!$N:$N,"&gt;0.5")/$B85</f>
        <v>#DIV/0!</v>
      </c>
      <c r="S85" s="7" t="e">
        <f>COUNTIFS(Sta!$B:$B,$A85,Sta!$P:$P,"&gt;0.5")/$C85</f>
        <v>#DIV/0!</v>
      </c>
      <c r="T85" s="12" t="e">
        <f>(COUNTIFS(Sta!$A:$A,$A85,Sta!$N:$N,"&gt;1.5") +COUNTIFS(Sta!$B:$B,$A85,Sta!$P:$P,"&gt;1.5"))/$D85</f>
        <v>#DIV/0!</v>
      </c>
      <c r="U85" s="7" t="e">
        <f>COUNTIFS(Sta!$A:$A,$A85,Sta!$N:$N,"&gt;1.5")/$B85</f>
        <v>#DIV/0!</v>
      </c>
      <c r="V85" s="7" t="e">
        <f>COUNTIFS(Sta!$B:$B,$A85,Sta!$P:$P,"&gt;1.5")/$C85</f>
        <v>#DIV/0!</v>
      </c>
    </row>
    <row r="86" spans="1:22" x14ac:dyDescent="0.3">
      <c r="A86" t="s">
        <v>216</v>
      </c>
      <c r="B86" s="9">
        <f>COUNTIF(Sta!A:A,A86)</f>
        <v>0</v>
      </c>
      <c r="C86" s="4">
        <f>COUNTIF(Sta!B:B,A86)</f>
        <v>0</v>
      </c>
      <c r="D86" s="4">
        <f t="shared" si="3"/>
        <v>0</v>
      </c>
      <c r="E86" s="12" t="e">
        <f>(COUNTIFS(Sta!$A:$A,$A86,Sta!$Q:$Q,"&gt;0.5") +COUNTIFS(Sta!$B:$B,$A86,Sta!$Q:$Q,"&gt;0.5"))/$D86</f>
        <v>#DIV/0!</v>
      </c>
      <c r="F86" s="7" t="e">
        <f>COUNTIFS(Sta!$A:$A,$A86,Sta!$Q:$Q,"&gt;0.5")/$B86</f>
        <v>#DIV/0!</v>
      </c>
      <c r="G86" s="7" t="e">
        <f>COUNTIFS(Sta!$B:$B,$A86,Sta!$Q:$Q,"&gt;0.5")/$C86</f>
        <v>#DIV/0!</v>
      </c>
      <c r="H86" s="12" t="e">
        <f>(COUNTIFS(Sta!$A:$A,$A86,Sta!$Q:$Q,"&gt;1.5") +COUNTIFS(Sta!$B:$B,$A86,Sta!$Q:$Q,"&gt;1.5"))/$D86</f>
        <v>#DIV/0!</v>
      </c>
      <c r="I86" s="7" t="e">
        <f>COUNTIFS(Sta!$A:$A,$A86,Sta!$Q:$Q,"&gt;1.5")/$B86</f>
        <v>#DIV/0!</v>
      </c>
      <c r="J86" s="7" t="e">
        <f>COUNTIFS(Sta!$B:$B,$A86,Sta!$Q:$Q,"&gt;1.5")/$C86</f>
        <v>#DIV/0!</v>
      </c>
      <c r="K86" s="12" t="e">
        <f>(COUNTIFS(Sta!$A:$A,$A86,Sta!$M:$M,"&gt;0.5") +COUNTIFS(Sta!$B:$B,$A86,Sta!$O:$O,"&gt;0.5"))/$D86</f>
        <v>#DIV/0!</v>
      </c>
      <c r="L86" s="7" t="e">
        <f>COUNTIFS(Sta!$A:$A,$A86,Sta!$M:$M,"&gt;0.5")/$B86</f>
        <v>#DIV/0!</v>
      </c>
      <c r="M86" s="7" t="e">
        <f>COUNTIFS(Sta!$B:$B,$A86,Sta!$O:$O,"&gt;0.5")/$C86</f>
        <v>#DIV/0!</v>
      </c>
      <c r="N86" s="12" t="e">
        <f>(COUNTIFS(Sta!$A:$A,$A86,Sta!$M:$M,"&gt;1.5") +COUNTIFS(Sta!$B:$B,$A86,Sta!$O:$O,"&gt;1.5"))/$D86</f>
        <v>#DIV/0!</v>
      </c>
      <c r="O86" s="7" t="e">
        <f>COUNTIFS(Sta!$A:$A,$A86,Sta!$M:$M,"&gt;1.5")/$B86</f>
        <v>#DIV/0!</v>
      </c>
      <c r="P86" s="7" t="e">
        <f>COUNTIFS(Sta!$B:$B,$A86,Sta!$O:$O,"&gt;1.5")/$C86</f>
        <v>#DIV/0!</v>
      </c>
      <c r="Q86" s="12" t="e">
        <f>(COUNTIFS(Sta!$A:$A,$A86,Sta!$N:$N,"&gt;0.5") +COUNTIFS(Sta!$B:$B,$A86,Sta!$P:$P,"&gt;0.5"))/$D86</f>
        <v>#DIV/0!</v>
      </c>
      <c r="R86" s="7" t="e">
        <f>COUNTIFS(Sta!$A:$A,$A86,Sta!$N:$N,"&gt;0.5")/$B86</f>
        <v>#DIV/0!</v>
      </c>
      <c r="S86" s="7" t="e">
        <f>COUNTIFS(Sta!$B:$B,$A86,Sta!$P:$P,"&gt;0.5")/$C86</f>
        <v>#DIV/0!</v>
      </c>
      <c r="T86" s="12" t="e">
        <f>(COUNTIFS(Sta!$A:$A,$A86,Sta!$N:$N,"&gt;1.5") +COUNTIFS(Sta!$B:$B,$A86,Sta!$P:$P,"&gt;1.5"))/$D86</f>
        <v>#DIV/0!</v>
      </c>
      <c r="U86" s="7" t="e">
        <f>COUNTIFS(Sta!$A:$A,$A86,Sta!$N:$N,"&gt;1.5")/$B86</f>
        <v>#DIV/0!</v>
      </c>
      <c r="V86" s="7" t="e">
        <f>COUNTIFS(Sta!$B:$B,$A86,Sta!$P:$P,"&gt;1.5")/$C86</f>
        <v>#DIV/0!</v>
      </c>
    </row>
    <row r="87" spans="1:22" x14ac:dyDescent="0.3">
      <c r="A87" t="s">
        <v>197</v>
      </c>
      <c r="B87" s="9">
        <f>COUNTIF(Sta!A:A,A87)</f>
        <v>0</v>
      </c>
      <c r="C87" s="4">
        <f>COUNTIF(Sta!B:B,A87)</f>
        <v>0</v>
      </c>
      <c r="D87" s="4">
        <f t="shared" si="3"/>
        <v>0</v>
      </c>
      <c r="E87" s="12" t="e">
        <f>(COUNTIFS(Sta!$A:$A,$A87,Sta!$Q:$Q,"&gt;0.5") +COUNTIFS(Sta!$B:$B,$A87,Sta!$Q:$Q,"&gt;0.5"))/$D87</f>
        <v>#DIV/0!</v>
      </c>
      <c r="F87" s="7" t="e">
        <f>COUNTIFS(Sta!$A:$A,$A87,Sta!$Q:$Q,"&gt;0.5")/$B87</f>
        <v>#DIV/0!</v>
      </c>
      <c r="G87" s="7" t="e">
        <f>COUNTIFS(Sta!$B:$B,$A87,Sta!$Q:$Q,"&gt;0.5")/$C87</f>
        <v>#DIV/0!</v>
      </c>
      <c r="H87" s="12" t="e">
        <f>(COUNTIFS(Sta!$A:$A,$A87,Sta!$Q:$Q,"&gt;1.5") +COUNTIFS(Sta!$B:$B,$A87,Sta!$Q:$Q,"&gt;1.5"))/$D87</f>
        <v>#DIV/0!</v>
      </c>
      <c r="I87" s="7" t="e">
        <f>COUNTIFS(Sta!$A:$A,$A87,Sta!$Q:$Q,"&gt;1.5")/$B87</f>
        <v>#DIV/0!</v>
      </c>
      <c r="J87" s="7" t="e">
        <f>COUNTIFS(Sta!$B:$B,$A87,Sta!$Q:$Q,"&gt;1.5")/$C87</f>
        <v>#DIV/0!</v>
      </c>
      <c r="K87" s="12" t="e">
        <f>(COUNTIFS(Sta!$A:$A,$A87,Sta!$M:$M,"&gt;0.5") +COUNTIFS(Sta!$B:$B,$A87,Sta!$O:$O,"&gt;0.5"))/$D87</f>
        <v>#DIV/0!</v>
      </c>
      <c r="L87" s="7" t="e">
        <f>COUNTIFS(Sta!$A:$A,$A87,Sta!$M:$M,"&gt;0.5")/$B87</f>
        <v>#DIV/0!</v>
      </c>
      <c r="M87" s="7" t="e">
        <f>COUNTIFS(Sta!$B:$B,$A87,Sta!$O:$O,"&gt;0.5")/$C87</f>
        <v>#DIV/0!</v>
      </c>
      <c r="N87" s="12" t="e">
        <f>(COUNTIFS(Sta!$A:$A,$A87,Sta!$M:$M,"&gt;1.5") +COUNTIFS(Sta!$B:$B,$A87,Sta!$O:$O,"&gt;1.5"))/$D87</f>
        <v>#DIV/0!</v>
      </c>
      <c r="O87" s="7" t="e">
        <f>COUNTIFS(Sta!$A:$A,$A87,Sta!$M:$M,"&gt;1.5")/$B87</f>
        <v>#DIV/0!</v>
      </c>
      <c r="P87" s="7" t="e">
        <f>COUNTIFS(Sta!$B:$B,$A87,Sta!$O:$O,"&gt;1.5")/$C87</f>
        <v>#DIV/0!</v>
      </c>
      <c r="Q87" s="12" t="e">
        <f>(COUNTIFS(Sta!$A:$A,$A87,Sta!$N:$N,"&gt;0.5") +COUNTIFS(Sta!$B:$B,$A87,Sta!$P:$P,"&gt;0.5"))/$D87</f>
        <v>#DIV/0!</v>
      </c>
      <c r="R87" s="7" t="e">
        <f>COUNTIFS(Sta!$A:$A,$A87,Sta!$N:$N,"&gt;0.5")/$B87</f>
        <v>#DIV/0!</v>
      </c>
      <c r="S87" s="7" t="e">
        <f>COUNTIFS(Sta!$B:$B,$A87,Sta!$P:$P,"&gt;0.5")/$C87</f>
        <v>#DIV/0!</v>
      </c>
      <c r="T87" s="12" t="e">
        <f>(COUNTIFS(Sta!$A:$A,$A87,Sta!$N:$N,"&gt;1.5") +COUNTIFS(Sta!$B:$B,$A87,Sta!$P:$P,"&gt;1.5"))/$D87</f>
        <v>#DIV/0!</v>
      </c>
      <c r="U87" s="7" t="e">
        <f>COUNTIFS(Sta!$A:$A,$A87,Sta!$N:$N,"&gt;1.5")/$B87</f>
        <v>#DIV/0!</v>
      </c>
      <c r="V87" s="7" t="e">
        <f>COUNTIFS(Sta!$B:$B,$A87,Sta!$P:$P,"&gt;1.5")/$C87</f>
        <v>#DIV/0!</v>
      </c>
    </row>
    <row r="88" spans="1:22" x14ac:dyDescent="0.3">
      <c r="A88" t="s">
        <v>201</v>
      </c>
      <c r="B88" s="9">
        <f>COUNTIF(Sta!A:A,A88)</f>
        <v>0</v>
      </c>
      <c r="C88" s="4">
        <f>COUNTIF(Sta!B:B,A88)</f>
        <v>0</v>
      </c>
      <c r="D88" s="4">
        <f t="shared" si="3"/>
        <v>0</v>
      </c>
      <c r="E88" s="12" t="e">
        <f>(COUNTIFS(Sta!$A:$A,$A88,Sta!$Q:$Q,"&gt;0.5") +COUNTIFS(Sta!$B:$B,$A88,Sta!$Q:$Q,"&gt;0.5"))/$D88</f>
        <v>#DIV/0!</v>
      </c>
      <c r="F88" s="7" t="e">
        <f>COUNTIFS(Sta!$A:$A,$A88,Sta!$Q:$Q,"&gt;0.5")/$B88</f>
        <v>#DIV/0!</v>
      </c>
      <c r="G88" s="7" t="e">
        <f>COUNTIFS(Sta!$B:$B,$A88,Sta!$Q:$Q,"&gt;0.5")/$C88</f>
        <v>#DIV/0!</v>
      </c>
      <c r="H88" s="12" t="e">
        <f>(COUNTIFS(Sta!$A:$A,$A88,Sta!$Q:$Q,"&gt;1.5") +COUNTIFS(Sta!$B:$B,$A88,Sta!$Q:$Q,"&gt;1.5"))/$D88</f>
        <v>#DIV/0!</v>
      </c>
      <c r="I88" s="7" t="e">
        <f>COUNTIFS(Sta!$A:$A,$A88,Sta!$Q:$Q,"&gt;1.5")/$B88</f>
        <v>#DIV/0!</v>
      </c>
      <c r="J88" s="7" t="e">
        <f>COUNTIFS(Sta!$B:$B,$A88,Sta!$Q:$Q,"&gt;1.5")/$C88</f>
        <v>#DIV/0!</v>
      </c>
      <c r="K88" s="12" t="e">
        <f>(COUNTIFS(Sta!$A:$A,$A88,Sta!$M:$M,"&gt;0.5") +COUNTIFS(Sta!$B:$B,$A88,Sta!$O:$O,"&gt;0.5"))/$D88</f>
        <v>#DIV/0!</v>
      </c>
      <c r="L88" s="7" t="e">
        <f>COUNTIFS(Sta!$A:$A,$A88,Sta!$M:$M,"&gt;0.5")/$B88</f>
        <v>#DIV/0!</v>
      </c>
      <c r="M88" s="7" t="e">
        <f>COUNTIFS(Sta!$B:$B,$A88,Sta!$O:$O,"&gt;0.5")/$C88</f>
        <v>#DIV/0!</v>
      </c>
      <c r="N88" s="12" t="e">
        <f>(COUNTIFS(Sta!$A:$A,$A88,Sta!$M:$M,"&gt;1.5") +COUNTIFS(Sta!$B:$B,$A88,Sta!$O:$O,"&gt;1.5"))/$D88</f>
        <v>#DIV/0!</v>
      </c>
      <c r="O88" s="7" t="e">
        <f>COUNTIFS(Sta!$A:$A,$A88,Sta!$M:$M,"&gt;1.5")/$B88</f>
        <v>#DIV/0!</v>
      </c>
      <c r="P88" s="7" t="e">
        <f>COUNTIFS(Sta!$B:$B,$A88,Sta!$O:$O,"&gt;1.5")/$C88</f>
        <v>#DIV/0!</v>
      </c>
      <c r="Q88" s="12" t="e">
        <f>(COUNTIFS(Sta!$A:$A,$A88,Sta!$N:$N,"&gt;0.5") +COUNTIFS(Sta!$B:$B,$A88,Sta!$P:$P,"&gt;0.5"))/$D88</f>
        <v>#DIV/0!</v>
      </c>
      <c r="R88" s="7" t="e">
        <f>COUNTIFS(Sta!$A:$A,$A88,Sta!$N:$N,"&gt;0.5")/$B88</f>
        <v>#DIV/0!</v>
      </c>
      <c r="S88" s="7" t="e">
        <f>COUNTIFS(Sta!$B:$B,$A88,Sta!$P:$P,"&gt;0.5")/$C88</f>
        <v>#DIV/0!</v>
      </c>
      <c r="T88" s="12" t="e">
        <f>(COUNTIFS(Sta!$A:$A,$A88,Sta!$N:$N,"&gt;1.5") +COUNTIFS(Sta!$B:$B,$A88,Sta!$P:$P,"&gt;1.5"))/$D88</f>
        <v>#DIV/0!</v>
      </c>
      <c r="U88" s="7" t="e">
        <f>COUNTIFS(Sta!$A:$A,$A88,Sta!$N:$N,"&gt;1.5")/$B88</f>
        <v>#DIV/0!</v>
      </c>
      <c r="V88" s="7" t="e">
        <f>COUNTIFS(Sta!$B:$B,$A88,Sta!$P:$P,"&gt;1.5")/$C88</f>
        <v>#DIV/0!</v>
      </c>
    </row>
    <row r="89" spans="1:22" x14ac:dyDescent="0.3">
      <c r="A89" t="s">
        <v>214</v>
      </c>
      <c r="B89" s="9">
        <f>COUNTIF(Sta!A:A,A89)</f>
        <v>0</v>
      </c>
      <c r="C89" s="4">
        <f>COUNTIF(Sta!B:B,A89)</f>
        <v>0</v>
      </c>
      <c r="D89" s="4">
        <f t="shared" si="3"/>
        <v>0</v>
      </c>
      <c r="E89" s="12" t="e">
        <f>(COUNTIFS(Sta!$A:$A,$A89,Sta!$Q:$Q,"&gt;0.5") +COUNTIFS(Sta!$B:$B,$A89,Sta!$Q:$Q,"&gt;0.5"))/$D89</f>
        <v>#DIV/0!</v>
      </c>
      <c r="F89" s="7" t="e">
        <f>COUNTIFS(Sta!$A:$A,$A89,Sta!$Q:$Q,"&gt;0.5")/$B89</f>
        <v>#DIV/0!</v>
      </c>
      <c r="G89" s="7" t="e">
        <f>COUNTIFS(Sta!$B:$B,$A89,Sta!$Q:$Q,"&gt;0.5")/$C89</f>
        <v>#DIV/0!</v>
      </c>
      <c r="H89" s="12" t="e">
        <f>(COUNTIFS(Sta!$A:$A,$A89,Sta!$Q:$Q,"&gt;1.5") +COUNTIFS(Sta!$B:$B,$A89,Sta!$Q:$Q,"&gt;1.5"))/$D89</f>
        <v>#DIV/0!</v>
      </c>
      <c r="I89" s="7" t="e">
        <f>COUNTIFS(Sta!$A:$A,$A89,Sta!$Q:$Q,"&gt;1.5")/$B89</f>
        <v>#DIV/0!</v>
      </c>
      <c r="J89" s="7" t="e">
        <f>COUNTIFS(Sta!$B:$B,$A89,Sta!$Q:$Q,"&gt;1.5")/$C89</f>
        <v>#DIV/0!</v>
      </c>
      <c r="K89" s="12" t="e">
        <f>(COUNTIFS(Sta!$A:$A,$A89,Sta!$M:$M,"&gt;0.5") +COUNTIFS(Sta!$B:$B,$A89,Sta!$O:$O,"&gt;0.5"))/$D89</f>
        <v>#DIV/0!</v>
      </c>
      <c r="L89" s="7" t="e">
        <f>COUNTIFS(Sta!$A:$A,$A89,Sta!$M:$M,"&gt;0.5")/$B89</f>
        <v>#DIV/0!</v>
      </c>
      <c r="M89" s="7" t="e">
        <f>COUNTIFS(Sta!$B:$B,$A89,Sta!$O:$O,"&gt;0.5")/$C89</f>
        <v>#DIV/0!</v>
      </c>
      <c r="N89" s="12" t="e">
        <f>(COUNTIFS(Sta!$A:$A,$A89,Sta!$M:$M,"&gt;1.5") +COUNTIFS(Sta!$B:$B,$A89,Sta!$O:$O,"&gt;1.5"))/$D89</f>
        <v>#DIV/0!</v>
      </c>
      <c r="O89" s="7" t="e">
        <f>COUNTIFS(Sta!$A:$A,$A89,Sta!$M:$M,"&gt;1.5")/$B89</f>
        <v>#DIV/0!</v>
      </c>
      <c r="P89" s="7" t="e">
        <f>COUNTIFS(Sta!$B:$B,$A89,Sta!$O:$O,"&gt;1.5")/$C89</f>
        <v>#DIV/0!</v>
      </c>
      <c r="Q89" s="12" t="e">
        <f>(COUNTIFS(Sta!$A:$A,$A89,Sta!$N:$N,"&gt;0.5") +COUNTIFS(Sta!$B:$B,$A89,Sta!$P:$P,"&gt;0.5"))/$D89</f>
        <v>#DIV/0!</v>
      </c>
      <c r="R89" s="7" t="e">
        <f>COUNTIFS(Sta!$A:$A,$A89,Sta!$N:$N,"&gt;0.5")/$B89</f>
        <v>#DIV/0!</v>
      </c>
      <c r="S89" s="7" t="e">
        <f>COUNTIFS(Sta!$B:$B,$A89,Sta!$P:$P,"&gt;0.5")/$C89</f>
        <v>#DIV/0!</v>
      </c>
      <c r="T89" s="12" t="e">
        <f>(COUNTIFS(Sta!$A:$A,$A89,Sta!$N:$N,"&gt;1.5") +COUNTIFS(Sta!$B:$B,$A89,Sta!$P:$P,"&gt;1.5"))/$D89</f>
        <v>#DIV/0!</v>
      </c>
      <c r="U89" s="7" t="e">
        <f>COUNTIFS(Sta!$A:$A,$A89,Sta!$N:$N,"&gt;1.5")/$B89</f>
        <v>#DIV/0!</v>
      </c>
      <c r="V89" s="7" t="e">
        <f>COUNTIFS(Sta!$B:$B,$A89,Sta!$P:$P,"&gt;1.5")/$C89</f>
        <v>#DIV/0!</v>
      </c>
    </row>
    <row r="90" spans="1:22" x14ac:dyDescent="0.3">
      <c r="A90" t="s">
        <v>212</v>
      </c>
      <c r="B90" s="9">
        <f>COUNTIF(Sta!A:A,A90)</f>
        <v>0</v>
      </c>
      <c r="C90" s="4">
        <f>COUNTIF(Sta!B:B,A90)</f>
        <v>0</v>
      </c>
      <c r="D90" s="4">
        <f t="shared" si="3"/>
        <v>0</v>
      </c>
      <c r="E90" s="12" t="e">
        <f>(COUNTIFS(Sta!$A:$A,$A90,Sta!$Q:$Q,"&gt;0.5") +COUNTIFS(Sta!$B:$B,$A90,Sta!$Q:$Q,"&gt;0.5"))/$D90</f>
        <v>#DIV/0!</v>
      </c>
      <c r="F90" s="7" t="e">
        <f>COUNTIFS(Sta!$A:$A,$A90,Sta!$Q:$Q,"&gt;0.5")/$B90</f>
        <v>#DIV/0!</v>
      </c>
      <c r="G90" s="7" t="e">
        <f>COUNTIFS(Sta!$B:$B,$A90,Sta!$Q:$Q,"&gt;0.5")/$C90</f>
        <v>#DIV/0!</v>
      </c>
      <c r="H90" s="12" t="e">
        <f>(COUNTIFS(Sta!$A:$A,$A90,Sta!$Q:$Q,"&gt;1.5") +COUNTIFS(Sta!$B:$B,$A90,Sta!$Q:$Q,"&gt;1.5"))/$D90</f>
        <v>#DIV/0!</v>
      </c>
      <c r="I90" s="7" t="e">
        <f>COUNTIFS(Sta!$A:$A,$A90,Sta!$Q:$Q,"&gt;1.5")/$B90</f>
        <v>#DIV/0!</v>
      </c>
      <c r="J90" s="7" t="e">
        <f>COUNTIFS(Sta!$B:$B,$A90,Sta!$Q:$Q,"&gt;1.5")/$C90</f>
        <v>#DIV/0!</v>
      </c>
      <c r="K90" s="12" t="e">
        <f>(COUNTIFS(Sta!$A:$A,$A90,Sta!$M:$M,"&gt;0.5") +COUNTIFS(Sta!$B:$B,$A90,Sta!$O:$O,"&gt;0.5"))/$D90</f>
        <v>#DIV/0!</v>
      </c>
      <c r="L90" s="7" t="e">
        <f>COUNTIFS(Sta!$A:$A,$A90,Sta!$M:$M,"&gt;0.5")/$B90</f>
        <v>#DIV/0!</v>
      </c>
      <c r="M90" s="7" t="e">
        <f>COUNTIFS(Sta!$B:$B,$A90,Sta!$O:$O,"&gt;0.5")/$C90</f>
        <v>#DIV/0!</v>
      </c>
      <c r="N90" s="12" t="e">
        <f>(COUNTIFS(Sta!$A:$A,$A90,Sta!$M:$M,"&gt;1.5") +COUNTIFS(Sta!$B:$B,$A90,Sta!$O:$O,"&gt;1.5"))/$D90</f>
        <v>#DIV/0!</v>
      </c>
      <c r="O90" s="7" t="e">
        <f>COUNTIFS(Sta!$A:$A,$A90,Sta!$M:$M,"&gt;1.5")/$B90</f>
        <v>#DIV/0!</v>
      </c>
      <c r="P90" s="7" t="e">
        <f>COUNTIFS(Sta!$B:$B,$A90,Sta!$O:$O,"&gt;1.5")/$C90</f>
        <v>#DIV/0!</v>
      </c>
      <c r="Q90" s="12" t="e">
        <f>(COUNTIFS(Sta!$A:$A,$A90,Sta!$N:$N,"&gt;0.5") +COUNTIFS(Sta!$B:$B,$A90,Sta!$P:$P,"&gt;0.5"))/$D90</f>
        <v>#DIV/0!</v>
      </c>
      <c r="R90" s="7" t="e">
        <f>COUNTIFS(Sta!$A:$A,$A90,Sta!$N:$N,"&gt;0.5")/$B90</f>
        <v>#DIV/0!</v>
      </c>
      <c r="S90" s="7" t="e">
        <f>COUNTIFS(Sta!$B:$B,$A90,Sta!$P:$P,"&gt;0.5")/$C90</f>
        <v>#DIV/0!</v>
      </c>
      <c r="T90" s="12" t="e">
        <f>(COUNTIFS(Sta!$A:$A,$A90,Sta!$N:$N,"&gt;1.5") +COUNTIFS(Sta!$B:$B,$A90,Sta!$P:$P,"&gt;1.5"))/$D90</f>
        <v>#DIV/0!</v>
      </c>
      <c r="U90" s="7" t="e">
        <f>COUNTIFS(Sta!$A:$A,$A90,Sta!$N:$N,"&gt;1.5")/$B90</f>
        <v>#DIV/0!</v>
      </c>
      <c r="V90" s="7" t="e">
        <f>COUNTIFS(Sta!$B:$B,$A90,Sta!$P:$P,"&gt;1.5")/$C90</f>
        <v>#DIV/0!</v>
      </c>
    </row>
    <row r="91" spans="1:22" x14ac:dyDescent="0.3">
      <c r="A91" t="s">
        <v>208</v>
      </c>
      <c r="B91" s="9">
        <f>COUNTIF(Sta!A:A,A91)</f>
        <v>0</v>
      </c>
      <c r="C91" s="4">
        <f>COUNTIF(Sta!B:B,A91)</f>
        <v>0</v>
      </c>
      <c r="D91" s="4">
        <f t="shared" si="3"/>
        <v>0</v>
      </c>
      <c r="E91" s="12" t="e">
        <f>(COUNTIFS(Sta!$A:$A,$A91,Sta!$Q:$Q,"&gt;0.5") +COUNTIFS(Sta!$B:$B,$A91,Sta!$Q:$Q,"&gt;0.5"))/$D91</f>
        <v>#DIV/0!</v>
      </c>
      <c r="F91" s="7" t="e">
        <f>COUNTIFS(Sta!$A:$A,$A91,Sta!$Q:$Q,"&gt;0.5")/$B91</f>
        <v>#DIV/0!</v>
      </c>
      <c r="G91" s="7" t="e">
        <f>COUNTIFS(Sta!$B:$B,$A91,Sta!$Q:$Q,"&gt;0.5")/$C91</f>
        <v>#DIV/0!</v>
      </c>
      <c r="H91" s="12" t="e">
        <f>(COUNTIFS(Sta!$A:$A,$A91,Sta!$Q:$Q,"&gt;1.5") +COUNTIFS(Sta!$B:$B,$A91,Sta!$Q:$Q,"&gt;1.5"))/$D91</f>
        <v>#DIV/0!</v>
      </c>
      <c r="I91" s="7" t="e">
        <f>COUNTIFS(Sta!$A:$A,$A91,Sta!$Q:$Q,"&gt;1.5")/$B91</f>
        <v>#DIV/0!</v>
      </c>
      <c r="J91" s="7" t="e">
        <f>COUNTIFS(Sta!$B:$B,$A91,Sta!$Q:$Q,"&gt;1.5")/$C91</f>
        <v>#DIV/0!</v>
      </c>
      <c r="K91" s="12" t="e">
        <f>(COUNTIFS(Sta!$A:$A,$A91,Sta!$M:$M,"&gt;0.5") +COUNTIFS(Sta!$B:$B,$A91,Sta!$O:$O,"&gt;0.5"))/$D91</f>
        <v>#DIV/0!</v>
      </c>
      <c r="L91" s="7" t="e">
        <f>COUNTIFS(Sta!$A:$A,$A91,Sta!$M:$M,"&gt;0.5")/$B91</f>
        <v>#DIV/0!</v>
      </c>
      <c r="M91" s="7" t="e">
        <f>COUNTIFS(Sta!$B:$B,$A91,Sta!$O:$O,"&gt;0.5")/$C91</f>
        <v>#DIV/0!</v>
      </c>
      <c r="N91" s="12" t="e">
        <f>(COUNTIFS(Sta!$A:$A,$A91,Sta!$M:$M,"&gt;1.5") +COUNTIFS(Sta!$B:$B,$A91,Sta!$O:$O,"&gt;1.5"))/$D91</f>
        <v>#DIV/0!</v>
      </c>
      <c r="O91" s="7" t="e">
        <f>COUNTIFS(Sta!$A:$A,$A91,Sta!$M:$M,"&gt;1.5")/$B91</f>
        <v>#DIV/0!</v>
      </c>
      <c r="P91" s="7" t="e">
        <f>COUNTIFS(Sta!$B:$B,$A91,Sta!$O:$O,"&gt;1.5")/$C91</f>
        <v>#DIV/0!</v>
      </c>
      <c r="Q91" s="12" t="e">
        <f>(COUNTIFS(Sta!$A:$A,$A91,Sta!$N:$N,"&gt;0.5") +COUNTIFS(Sta!$B:$B,$A91,Sta!$P:$P,"&gt;0.5"))/$D91</f>
        <v>#DIV/0!</v>
      </c>
      <c r="R91" s="7" t="e">
        <f>COUNTIFS(Sta!$A:$A,$A91,Sta!$N:$N,"&gt;0.5")/$B91</f>
        <v>#DIV/0!</v>
      </c>
      <c r="S91" s="7" t="e">
        <f>COUNTIFS(Sta!$B:$B,$A91,Sta!$P:$P,"&gt;0.5")/$C91</f>
        <v>#DIV/0!</v>
      </c>
      <c r="T91" s="12" t="e">
        <f>(COUNTIFS(Sta!$A:$A,$A91,Sta!$N:$N,"&gt;1.5") +COUNTIFS(Sta!$B:$B,$A91,Sta!$P:$P,"&gt;1.5"))/$D91</f>
        <v>#DIV/0!</v>
      </c>
      <c r="U91" s="7" t="e">
        <f>COUNTIFS(Sta!$A:$A,$A91,Sta!$N:$N,"&gt;1.5")/$B91</f>
        <v>#DIV/0!</v>
      </c>
      <c r="V91" s="7" t="e">
        <f>COUNTIFS(Sta!$B:$B,$A91,Sta!$P:$P,"&gt;1.5")/$C91</f>
        <v>#DIV/0!</v>
      </c>
    </row>
    <row r="92" spans="1:22" x14ac:dyDescent="0.3">
      <c r="A92" t="s">
        <v>199</v>
      </c>
      <c r="B92" s="9">
        <f>COUNTIF(Sta!A:A,A92)</f>
        <v>0</v>
      </c>
      <c r="C92" s="4">
        <f>COUNTIF(Sta!B:B,A92)</f>
        <v>0</v>
      </c>
      <c r="D92" s="4">
        <f t="shared" si="3"/>
        <v>0</v>
      </c>
      <c r="E92" s="12" t="e">
        <f>(COUNTIFS(Sta!$A:$A,$A92,Sta!$Q:$Q,"&gt;0.5") +COUNTIFS(Sta!$B:$B,$A92,Sta!$Q:$Q,"&gt;0.5"))/$D92</f>
        <v>#DIV/0!</v>
      </c>
      <c r="F92" s="7" t="e">
        <f>COUNTIFS(Sta!$A:$A,$A92,Sta!$Q:$Q,"&gt;0.5")/$B92</f>
        <v>#DIV/0!</v>
      </c>
      <c r="G92" s="7" t="e">
        <f>COUNTIFS(Sta!$B:$B,$A92,Sta!$Q:$Q,"&gt;0.5")/$C92</f>
        <v>#DIV/0!</v>
      </c>
      <c r="H92" s="12" t="e">
        <f>(COUNTIFS(Sta!$A:$A,$A92,Sta!$Q:$Q,"&gt;1.5") +COUNTIFS(Sta!$B:$B,$A92,Sta!$Q:$Q,"&gt;1.5"))/$D92</f>
        <v>#DIV/0!</v>
      </c>
      <c r="I92" s="7" t="e">
        <f>COUNTIFS(Sta!$A:$A,$A92,Sta!$Q:$Q,"&gt;1.5")/$B92</f>
        <v>#DIV/0!</v>
      </c>
      <c r="J92" s="7" t="e">
        <f>COUNTIFS(Sta!$B:$B,$A92,Sta!$Q:$Q,"&gt;1.5")/$C92</f>
        <v>#DIV/0!</v>
      </c>
      <c r="K92" s="12" t="e">
        <f>(COUNTIFS(Sta!$A:$A,$A92,Sta!$M:$M,"&gt;0.5") +COUNTIFS(Sta!$B:$B,$A92,Sta!$O:$O,"&gt;0.5"))/$D92</f>
        <v>#DIV/0!</v>
      </c>
      <c r="L92" s="7" t="e">
        <f>COUNTIFS(Sta!$A:$A,$A92,Sta!$M:$M,"&gt;0.5")/$B92</f>
        <v>#DIV/0!</v>
      </c>
      <c r="M92" s="7" t="e">
        <f>COUNTIFS(Sta!$B:$B,$A92,Sta!$O:$O,"&gt;0.5")/$C92</f>
        <v>#DIV/0!</v>
      </c>
      <c r="N92" s="12" t="e">
        <f>(COUNTIFS(Sta!$A:$A,$A92,Sta!$M:$M,"&gt;1.5") +COUNTIFS(Sta!$B:$B,$A92,Sta!$O:$O,"&gt;1.5"))/$D92</f>
        <v>#DIV/0!</v>
      </c>
      <c r="O92" s="7" t="e">
        <f>COUNTIFS(Sta!$A:$A,$A92,Sta!$M:$M,"&gt;1.5")/$B92</f>
        <v>#DIV/0!</v>
      </c>
      <c r="P92" s="7" t="e">
        <f>COUNTIFS(Sta!$B:$B,$A92,Sta!$O:$O,"&gt;1.5")/$C92</f>
        <v>#DIV/0!</v>
      </c>
      <c r="Q92" s="12" t="e">
        <f>(COUNTIFS(Sta!$A:$A,$A92,Sta!$N:$N,"&gt;0.5") +COUNTIFS(Sta!$B:$B,$A92,Sta!$P:$P,"&gt;0.5"))/$D92</f>
        <v>#DIV/0!</v>
      </c>
      <c r="R92" s="7" t="e">
        <f>COUNTIFS(Sta!$A:$A,$A92,Sta!$N:$N,"&gt;0.5")/$B92</f>
        <v>#DIV/0!</v>
      </c>
      <c r="S92" s="7" t="e">
        <f>COUNTIFS(Sta!$B:$B,$A92,Sta!$P:$P,"&gt;0.5")/$C92</f>
        <v>#DIV/0!</v>
      </c>
      <c r="T92" s="12" t="e">
        <f>(COUNTIFS(Sta!$A:$A,$A92,Sta!$N:$N,"&gt;1.5") +COUNTIFS(Sta!$B:$B,$A92,Sta!$P:$P,"&gt;1.5"))/$D92</f>
        <v>#DIV/0!</v>
      </c>
      <c r="U92" s="7" t="e">
        <f>COUNTIFS(Sta!$A:$A,$A92,Sta!$N:$N,"&gt;1.5")/$B92</f>
        <v>#DIV/0!</v>
      </c>
      <c r="V92" s="7" t="e">
        <f>COUNTIFS(Sta!$B:$B,$A92,Sta!$P:$P,"&gt;1.5")/$C92</f>
        <v>#DIV/0!</v>
      </c>
    </row>
    <row r="93" spans="1:22" x14ac:dyDescent="0.3">
      <c r="A93" t="s">
        <v>202</v>
      </c>
      <c r="B93" s="9">
        <f>COUNTIF(Sta!A:A,A93)</f>
        <v>0</v>
      </c>
      <c r="C93" s="4">
        <f>COUNTIF(Sta!B:B,A93)</f>
        <v>0</v>
      </c>
      <c r="D93" s="4">
        <f t="shared" si="3"/>
        <v>0</v>
      </c>
      <c r="E93" s="12" t="e">
        <f>(COUNTIFS(Sta!$A:$A,$A93,Sta!$Q:$Q,"&gt;0.5") +COUNTIFS(Sta!$B:$B,$A93,Sta!$Q:$Q,"&gt;0.5"))/$D93</f>
        <v>#DIV/0!</v>
      </c>
      <c r="F93" s="7" t="e">
        <f>COUNTIFS(Sta!$A:$A,$A93,Sta!$Q:$Q,"&gt;0.5")/$B93</f>
        <v>#DIV/0!</v>
      </c>
      <c r="G93" s="7" t="e">
        <f>COUNTIFS(Sta!$B:$B,$A93,Sta!$Q:$Q,"&gt;0.5")/$C93</f>
        <v>#DIV/0!</v>
      </c>
      <c r="H93" s="12" t="e">
        <f>(COUNTIFS(Sta!$A:$A,$A93,Sta!$Q:$Q,"&gt;1.5") +COUNTIFS(Sta!$B:$B,$A93,Sta!$Q:$Q,"&gt;1.5"))/$D93</f>
        <v>#DIV/0!</v>
      </c>
      <c r="I93" s="7" t="e">
        <f>COUNTIFS(Sta!$A:$A,$A93,Sta!$Q:$Q,"&gt;1.5")/$B93</f>
        <v>#DIV/0!</v>
      </c>
      <c r="J93" s="7" t="e">
        <f>COUNTIFS(Sta!$B:$B,$A93,Sta!$Q:$Q,"&gt;1.5")/$C93</f>
        <v>#DIV/0!</v>
      </c>
      <c r="K93" s="12" t="e">
        <f>(COUNTIFS(Sta!$A:$A,$A93,Sta!$M:$M,"&gt;0.5") +COUNTIFS(Sta!$B:$B,$A93,Sta!$O:$O,"&gt;0.5"))/$D93</f>
        <v>#DIV/0!</v>
      </c>
      <c r="L93" s="7" t="e">
        <f>COUNTIFS(Sta!$A:$A,$A93,Sta!$M:$M,"&gt;0.5")/$B93</f>
        <v>#DIV/0!</v>
      </c>
      <c r="M93" s="7" t="e">
        <f>COUNTIFS(Sta!$B:$B,$A93,Sta!$O:$O,"&gt;0.5")/$C93</f>
        <v>#DIV/0!</v>
      </c>
      <c r="N93" s="12" t="e">
        <f>(COUNTIFS(Sta!$A:$A,$A93,Sta!$M:$M,"&gt;1.5") +COUNTIFS(Sta!$B:$B,$A93,Sta!$O:$O,"&gt;1.5"))/$D93</f>
        <v>#DIV/0!</v>
      </c>
      <c r="O93" s="7" t="e">
        <f>COUNTIFS(Sta!$A:$A,$A93,Sta!$M:$M,"&gt;1.5")/$B93</f>
        <v>#DIV/0!</v>
      </c>
      <c r="P93" s="7" t="e">
        <f>COUNTIFS(Sta!$B:$B,$A93,Sta!$O:$O,"&gt;1.5")/$C93</f>
        <v>#DIV/0!</v>
      </c>
      <c r="Q93" s="12" t="e">
        <f>(COUNTIFS(Sta!$A:$A,$A93,Sta!$N:$N,"&gt;0.5") +COUNTIFS(Sta!$B:$B,$A93,Sta!$P:$P,"&gt;0.5"))/$D93</f>
        <v>#DIV/0!</v>
      </c>
      <c r="R93" s="7" t="e">
        <f>COUNTIFS(Sta!$A:$A,$A93,Sta!$N:$N,"&gt;0.5")/$B93</f>
        <v>#DIV/0!</v>
      </c>
      <c r="S93" s="7" t="e">
        <f>COUNTIFS(Sta!$B:$B,$A93,Sta!$P:$P,"&gt;0.5")/$C93</f>
        <v>#DIV/0!</v>
      </c>
      <c r="T93" s="12" t="e">
        <f>(COUNTIFS(Sta!$A:$A,$A93,Sta!$N:$N,"&gt;1.5") +COUNTIFS(Sta!$B:$B,$A93,Sta!$P:$P,"&gt;1.5"))/$D93</f>
        <v>#DIV/0!</v>
      </c>
      <c r="U93" s="7" t="e">
        <f>COUNTIFS(Sta!$A:$A,$A93,Sta!$N:$N,"&gt;1.5")/$B93</f>
        <v>#DIV/0!</v>
      </c>
      <c r="V93" s="7" t="e">
        <f>COUNTIFS(Sta!$B:$B,$A93,Sta!$P:$P,"&gt;1.5")/$C93</f>
        <v>#DIV/0!</v>
      </c>
    </row>
    <row r="94" spans="1:22" x14ac:dyDescent="0.3">
      <c r="A94" t="s">
        <v>200</v>
      </c>
      <c r="B94" s="9">
        <f>COUNTIF(Sta!A:A,A94)</f>
        <v>0</v>
      </c>
      <c r="C94" s="4">
        <f>COUNTIF(Sta!B:B,A94)</f>
        <v>0</v>
      </c>
      <c r="D94" s="4">
        <f t="shared" si="3"/>
        <v>0</v>
      </c>
      <c r="E94" s="12" t="e">
        <f>(COUNTIFS(Sta!$A:$A,$A94,Sta!$Q:$Q,"&gt;0.5") +COUNTIFS(Sta!$B:$B,$A94,Sta!$Q:$Q,"&gt;0.5"))/$D94</f>
        <v>#DIV/0!</v>
      </c>
      <c r="F94" s="7" t="e">
        <f>COUNTIFS(Sta!$A:$A,$A94,Sta!$Q:$Q,"&gt;0.5")/$B94</f>
        <v>#DIV/0!</v>
      </c>
      <c r="G94" s="7" t="e">
        <f>COUNTIFS(Sta!$B:$B,$A94,Sta!$Q:$Q,"&gt;0.5")/$C94</f>
        <v>#DIV/0!</v>
      </c>
      <c r="H94" s="12" t="e">
        <f>(COUNTIFS(Sta!$A:$A,$A94,Sta!$Q:$Q,"&gt;1.5") +COUNTIFS(Sta!$B:$B,$A94,Sta!$Q:$Q,"&gt;1.5"))/$D94</f>
        <v>#DIV/0!</v>
      </c>
      <c r="I94" s="7" t="e">
        <f>COUNTIFS(Sta!$A:$A,$A94,Sta!$Q:$Q,"&gt;1.5")/$B94</f>
        <v>#DIV/0!</v>
      </c>
      <c r="J94" s="7" t="e">
        <f>COUNTIFS(Sta!$B:$B,$A94,Sta!$Q:$Q,"&gt;1.5")/$C94</f>
        <v>#DIV/0!</v>
      </c>
      <c r="K94" s="12" t="e">
        <f>(COUNTIFS(Sta!$A:$A,$A94,Sta!$M:$M,"&gt;0.5") +COUNTIFS(Sta!$B:$B,$A94,Sta!$O:$O,"&gt;0.5"))/$D94</f>
        <v>#DIV/0!</v>
      </c>
      <c r="L94" s="7" t="e">
        <f>COUNTIFS(Sta!$A:$A,$A94,Sta!$M:$M,"&gt;0.5")/$B94</f>
        <v>#DIV/0!</v>
      </c>
      <c r="M94" s="7" t="e">
        <f>COUNTIFS(Sta!$B:$B,$A94,Sta!$O:$O,"&gt;0.5")/$C94</f>
        <v>#DIV/0!</v>
      </c>
      <c r="N94" s="12" t="e">
        <f>(COUNTIFS(Sta!$A:$A,$A94,Sta!$M:$M,"&gt;1.5") +COUNTIFS(Sta!$B:$B,$A94,Sta!$O:$O,"&gt;1.5"))/$D94</f>
        <v>#DIV/0!</v>
      </c>
      <c r="O94" s="7" t="e">
        <f>COUNTIFS(Sta!$A:$A,$A94,Sta!$M:$M,"&gt;1.5")/$B94</f>
        <v>#DIV/0!</v>
      </c>
      <c r="P94" s="7" t="e">
        <f>COUNTIFS(Sta!$B:$B,$A94,Sta!$O:$O,"&gt;1.5")/$C94</f>
        <v>#DIV/0!</v>
      </c>
      <c r="Q94" s="12" t="e">
        <f>(COUNTIFS(Sta!$A:$A,$A94,Sta!$N:$N,"&gt;0.5") +COUNTIFS(Sta!$B:$B,$A94,Sta!$P:$P,"&gt;0.5"))/$D94</f>
        <v>#DIV/0!</v>
      </c>
      <c r="R94" s="7" t="e">
        <f>COUNTIFS(Sta!$A:$A,$A94,Sta!$N:$N,"&gt;0.5")/$B94</f>
        <v>#DIV/0!</v>
      </c>
      <c r="S94" s="7" t="e">
        <f>COUNTIFS(Sta!$B:$B,$A94,Sta!$P:$P,"&gt;0.5")/$C94</f>
        <v>#DIV/0!</v>
      </c>
      <c r="T94" s="12" t="e">
        <f>(COUNTIFS(Sta!$A:$A,$A94,Sta!$N:$N,"&gt;1.5") +COUNTIFS(Sta!$B:$B,$A94,Sta!$P:$P,"&gt;1.5"))/$D94</f>
        <v>#DIV/0!</v>
      </c>
      <c r="U94" s="7" t="e">
        <f>COUNTIFS(Sta!$A:$A,$A94,Sta!$N:$N,"&gt;1.5")/$B94</f>
        <v>#DIV/0!</v>
      </c>
      <c r="V94" s="7" t="e">
        <f>COUNTIFS(Sta!$B:$B,$A94,Sta!$P:$P,"&gt;1.5")/$C94</f>
        <v>#DIV/0!</v>
      </c>
    </row>
    <row r="95" spans="1:22" x14ac:dyDescent="0.3">
      <c r="A95" t="s">
        <v>204</v>
      </c>
      <c r="B95" s="9">
        <f>COUNTIF(Sta!A:A,A95)</f>
        <v>0</v>
      </c>
      <c r="C95" s="4">
        <f>COUNTIF(Sta!B:B,A95)</f>
        <v>0</v>
      </c>
      <c r="D95" s="4">
        <f t="shared" si="3"/>
        <v>0</v>
      </c>
      <c r="E95" s="12" t="e">
        <f>(COUNTIFS(Sta!$A:$A,$A95,Sta!$Q:$Q,"&gt;0.5") +COUNTIFS(Sta!$B:$B,$A95,Sta!$Q:$Q,"&gt;0.5"))/$D95</f>
        <v>#DIV/0!</v>
      </c>
      <c r="F95" s="7" t="e">
        <f>COUNTIFS(Sta!$A:$A,$A95,Sta!$Q:$Q,"&gt;0.5")/$B95</f>
        <v>#DIV/0!</v>
      </c>
      <c r="G95" s="7" t="e">
        <f>COUNTIFS(Sta!$B:$B,$A95,Sta!$Q:$Q,"&gt;0.5")/$C95</f>
        <v>#DIV/0!</v>
      </c>
      <c r="H95" s="12" t="e">
        <f>(COUNTIFS(Sta!$A:$A,$A95,Sta!$Q:$Q,"&gt;1.5") +COUNTIFS(Sta!$B:$B,$A95,Sta!$Q:$Q,"&gt;1.5"))/$D95</f>
        <v>#DIV/0!</v>
      </c>
      <c r="I95" s="7" t="e">
        <f>COUNTIFS(Sta!$A:$A,$A95,Sta!$Q:$Q,"&gt;1.5")/$B95</f>
        <v>#DIV/0!</v>
      </c>
      <c r="J95" s="7" t="e">
        <f>COUNTIFS(Sta!$B:$B,$A95,Sta!$Q:$Q,"&gt;1.5")/$C95</f>
        <v>#DIV/0!</v>
      </c>
      <c r="K95" s="12" t="e">
        <f>(COUNTIFS(Sta!$A:$A,$A95,Sta!$M:$M,"&gt;0.5") +COUNTIFS(Sta!$B:$B,$A95,Sta!$O:$O,"&gt;0.5"))/$D95</f>
        <v>#DIV/0!</v>
      </c>
      <c r="L95" s="7" t="e">
        <f>COUNTIFS(Sta!$A:$A,$A95,Sta!$M:$M,"&gt;0.5")/$B95</f>
        <v>#DIV/0!</v>
      </c>
      <c r="M95" s="7" t="e">
        <f>COUNTIFS(Sta!$B:$B,$A95,Sta!$O:$O,"&gt;0.5")/$C95</f>
        <v>#DIV/0!</v>
      </c>
      <c r="N95" s="12" t="e">
        <f>(COUNTIFS(Sta!$A:$A,$A95,Sta!$M:$M,"&gt;1.5") +COUNTIFS(Sta!$B:$B,$A95,Sta!$O:$O,"&gt;1.5"))/$D95</f>
        <v>#DIV/0!</v>
      </c>
      <c r="O95" s="7" t="e">
        <f>COUNTIFS(Sta!$A:$A,$A95,Sta!$M:$M,"&gt;1.5")/$B95</f>
        <v>#DIV/0!</v>
      </c>
      <c r="P95" s="7" t="e">
        <f>COUNTIFS(Sta!$B:$B,$A95,Sta!$O:$O,"&gt;1.5")/$C95</f>
        <v>#DIV/0!</v>
      </c>
      <c r="Q95" s="12" t="e">
        <f>(COUNTIFS(Sta!$A:$A,$A95,Sta!$N:$N,"&gt;0.5") +COUNTIFS(Sta!$B:$B,$A95,Sta!$P:$P,"&gt;0.5"))/$D95</f>
        <v>#DIV/0!</v>
      </c>
      <c r="R95" s="7" t="e">
        <f>COUNTIFS(Sta!$A:$A,$A95,Sta!$N:$N,"&gt;0.5")/$B95</f>
        <v>#DIV/0!</v>
      </c>
      <c r="S95" s="7" t="e">
        <f>COUNTIFS(Sta!$B:$B,$A95,Sta!$P:$P,"&gt;0.5")/$C95</f>
        <v>#DIV/0!</v>
      </c>
      <c r="T95" s="12" t="e">
        <f>(COUNTIFS(Sta!$A:$A,$A95,Sta!$N:$N,"&gt;1.5") +COUNTIFS(Sta!$B:$B,$A95,Sta!$P:$P,"&gt;1.5"))/$D95</f>
        <v>#DIV/0!</v>
      </c>
      <c r="U95" s="7" t="e">
        <f>COUNTIFS(Sta!$A:$A,$A95,Sta!$N:$N,"&gt;1.5")/$B95</f>
        <v>#DIV/0!</v>
      </c>
      <c r="V95" s="7" t="e">
        <f>COUNTIFS(Sta!$B:$B,$A95,Sta!$P:$P,"&gt;1.5")/$C95</f>
        <v>#DIV/0!</v>
      </c>
    </row>
    <row r="96" spans="1:22" x14ac:dyDescent="0.3">
      <c r="A96" t="s">
        <v>211</v>
      </c>
      <c r="B96" s="9">
        <f>COUNTIF(Sta!A:A,A96)</f>
        <v>0</v>
      </c>
      <c r="C96" s="4">
        <f>COUNTIF(Sta!B:B,A96)</f>
        <v>0</v>
      </c>
      <c r="D96" s="4">
        <f t="shared" si="3"/>
        <v>0</v>
      </c>
      <c r="E96" s="12" t="e">
        <f>(COUNTIFS(Sta!$A:$A,$A96,Sta!$Q:$Q,"&gt;0.5") +COUNTIFS(Sta!$B:$B,$A96,Sta!$Q:$Q,"&gt;0.5"))/$D96</f>
        <v>#DIV/0!</v>
      </c>
      <c r="F96" s="7" t="e">
        <f>COUNTIFS(Sta!$A:$A,$A96,Sta!$Q:$Q,"&gt;0.5")/$B96</f>
        <v>#DIV/0!</v>
      </c>
      <c r="G96" s="7" t="e">
        <f>COUNTIFS(Sta!$B:$B,$A96,Sta!$Q:$Q,"&gt;0.5")/$C96</f>
        <v>#DIV/0!</v>
      </c>
      <c r="H96" s="12" t="e">
        <f>(COUNTIFS(Sta!$A:$A,$A96,Sta!$Q:$Q,"&gt;1.5") +COUNTIFS(Sta!$B:$B,$A96,Sta!$Q:$Q,"&gt;1.5"))/$D96</f>
        <v>#DIV/0!</v>
      </c>
      <c r="I96" s="7" t="e">
        <f>COUNTIFS(Sta!$A:$A,$A96,Sta!$Q:$Q,"&gt;1.5")/$B96</f>
        <v>#DIV/0!</v>
      </c>
      <c r="J96" s="7" t="e">
        <f>COUNTIFS(Sta!$B:$B,$A96,Sta!$Q:$Q,"&gt;1.5")/$C96</f>
        <v>#DIV/0!</v>
      </c>
      <c r="K96" s="12" t="e">
        <f>(COUNTIFS(Sta!$A:$A,$A96,Sta!$M:$M,"&gt;0.5") +COUNTIFS(Sta!$B:$B,$A96,Sta!$O:$O,"&gt;0.5"))/$D96</f>
        <v>#DIV/0!</v>
      </c>
      <c r="L96" s="7" t="e">
        <f>COUNTIFS(Sta!$A:$A,$A96,Sta!$M:$M,"&gt;0.5")/$B96</f>
        <v>#DIV/0!</v>
      </c>
      <c r="M96" s="7" t="e">
        <f>COUNTIFS(Sta!$B:$B,$A96,Sta!$O:$O,"&gt;0.5")/$C96</f>
        <v>#DIV/0!</v>
      </c>
      <c r="N96" s="12" t="e">
        <f>(COUNTIFS(Sta!$A:$A,$A96,Sta!$M:$M,"&gt;1.5") +COUNTIFS(Sta!$B:$B,$A96,Sta!$O:$O,"&gt;1.5"))/$D96</f>
        <v>#DIV/0!</v>
      </c>
      <c r="O96" s="7" t="e">
        <f>COUNTIFS(Sta!$A:$A,$A96,Sta!$M:$M,"&gt;1.5")/$B96</f>
        <v>#DIV/0!</v>
      </c>
      <c r="P96" s="7" t="e">
        <f>COUNTIFS(Sta!$B:$B,$A96,Sta!$O:$O,"&gt;1.5")/$C96</f>
        <v>#DIV/0!</v>
      </c>
      <c r="Q96" s="12" t="e">
        <f>(COUNTIFS(Sta!$A:$A,$A96,Sta!$N:$N,"&gt;0.5") +COUNTIFS(Sta!$B:$B,$A96,Sta!$P:$P,"&gt;0.5"))/$D96</f>
        <v>#DIV/0!</v>
      </c>
      <c r="R96" s="7" t="e">
        <f>COUNTIFS(Sta!$A:$A,$A96,Sta!$N:$N,"&gt;0.5")/$B96</f>
        <v>#DIV/0!</v>
      </c>
      <c r="S96" s="7" t="e">
        <f>COUNTIFS(Sta!$B:$B,$A96,Sta!$P:$P,"&gt;0.5")/$C96</f>
        <v>#DIV/0!</v>
      </c>
      <c r="T96" s="12" t="e">
        <f>(COUNTIFS(Sta!$A:$A,$A96,Sta!$N:$N,"&gt;1.5") +COUNTIFS(Sta!$B:$B,$A96,Sta!$P:$P,"&gt;1.5"))/$D96</f>
        <v>#DIV/0!</v>
      </c>
      <c r="U96" s="7" t="e">
        <f>COUNTIFS(Sta!$A:$A,$A96,Sta!$N:$N,"&gt;1.5")/$B96</f>
        <v>#DIV/0!</v>
      </c>
      <c r="V96" s="7" t="e">
        <f>COUNTIFS(Sta!$B:$B,$A96,Sta!$P:$P,"&gt;1.5")/$C96</f>
        <v>#DIV/0!</v>
      </c>
    </row>
    <row r="97" spans="1:22" x14ac:dyDescent="0.3">
      <c r="A97" t="s">
        <v>195</v>
      </c>
      <c r="B97" s="9">
        <f>COUNTIF(Sta!A:A,A97)</f>
        <v>0</v>
      </c>
      <c r="C97" s="4">
        <f>COUNTIF(Sta!B:B,A97)</f>
        <v>0</v>
      </c>
      <c r="D97" s="4">
        <f t="shared" si="3"/>
        <v>0</v>
      </c>
      <c r="E97" s="12" t="e">
        <f>(COUNTIFS(Sta!$A:$A,$A97,Sta!$Q:$Q,"&gt;0.5") +COUNTIFS(Sta!$B:$B,$A97,Sta!$Q:$Q,"&gt;0.5"))/$D97</f>
        <v>#DIV/0!</v>
      </c>
      <c r="F97" s="7" t="e">
        <f>COUNTIFS(Sta!$A:$A,$A97,Sta!$Q:$Q,"&gt;0.5")/$B97</f>
        <v>#DIV/0!</v>
      </c>
      <c r="G97" s="7" t="e">
        <f>COUNTIFS(Sta!$B:$B,$A97,Sta!$Q:$Q,"&gt;0.5")/$C97</f>
        <v>#DIV/0!</v>
      </c>
      <c r="H97" s="12" t="e">
        <f>(COUNTIFS(Sta!$A:$A,$A97,Sta!$Q:$Q,"&gt;1.5") +COUNTIFS(Sta!$B:$B,$A97,Sta!$Q:$Q,"&gt;1.5"))/$D97</f>
        <v>#DIV/0!</v>
      </c>
      <c r="I97" s="7" t="e">
        <f>COUNTIFS(Sta!$A:$A,$A97,Sta!$Q:$Q,"&gt;1.5")/$B97</f>
        <v>#DIV/0!</v>
      </c>
      <c r="J97" s="7" t="e">
        <f>COUNTIFS(Sta!$B:$B,$A97,Sta!$Q:$Q,"&gt;1.5")/$C97</f>
        <v>#DIV/0!</v>
      </c>
      <c r="K97" s="12" t="e">
        <f>(COUNTIFS(Sta!$A:$A,$A97,Sta!$M:$M,"&gt;0.5") +COUNTIFS(Sta!$B:$B,$A97,Sta!$O:$O,"&gt;0.5"))/$D97</f>
        <v>#DIV/0!</v>
      </c>
      <c r="L97" s="7" t="e">
        <f>COUNTIFS(Sta!$A:$A,$A97,Sta!$M:$M,"&gt;0.5")/$B97</f>
        <v>#DIV/0!</v>
      </c>
      <c r="M97" s="7" t="e">
        <f>COUNTIFS(Sta!$B:$B,$A97,Sta!$O:$O,"&gt;0.5")/$C97</f>
        <v>#DIV/0!</v>
      </c>
      <c r="N97" s="12" t="e">
        <f>(COUNTIFS(Sta!$A:$A,$A97,Sta!$M:$M,"&gt;1.5") +COUNTIFS(Sta!$B:$B,$A97,Sta!$O:$O,"&gt;1.5"))/$D97</f>
        <v>#DIV/0!</v>
      </c>
      <c r="O97" s="7" t="e">
        <f>COUNTIFS(Sta!$A:$A,$A97,Sta!$M:$M,"&gt;1.5")/$B97</f>
        <v>#DIV/0!</v>
      </c>
      <c r="P97" s="7" t="e">
        <f>COUNTIFS(Sta!$B:$B,$A97,Sta!$O:$O,"&gt;1.5")/$C97</f>
        <v>#DIV/0!</v>
      </c>
      <c r="Q97" s="12" t="e">
        <f>(COUNTIFS(Sta!$A:$A,$A97,Sta!$N:$N,"&gt;0.5") +COUNTIFS(Sta!$B:$B,$A97,Sta!$P:$P,"&gt;0.5"))/$D97</f>
        <v>#DIV/0!</v>
      </c>
      <c r="R97" s="7" t="e">
        <f>COUNTIFS(Sta!$A:$A,$A97,Sta!$N:$N,"&gt;0.5")/$B97</f>
        <v>#DIV/0!</v>
      </c>
      <c r="S97" s="7" t="e">
        <f>COUNTIFS(Sta!$B:$B,$A97,Sta!$P:$P,"&gt;0.5")/$C97</f>
        <v>#DIV/0!</v>
      </c>
      <c r="T97" s="12" t="e">
        <f>(COUNTIFS(Sta!$A:$A,$A97,Sta!$N:$N,"&gt;1.5") +COUNTIFS(Sta!$B:$B,$A97,Sta!$P:$P,"&gt;1.5"))/$D97</f>
        <v>#DIV/0!</v>
      </c>
      <c r="U97" s="7" t="e">
        <f>COUNTIFS(Sta!$A:$A,$A97,Sta!$N:$N,"&gt;1.5")/$B97</f>
        <v>#DIV/0!</v>
      </c>
      <c r="V97" s="7" t="e">
        <f>COUNTIFS(Sta!$B:$B,$A97,Sta!$P:$P,"&gt;1.5")/$C97</f>
        <v>#DIV/0!</v>
      </c>
    </row>
    <row r="98" spans="1:22" x14ac:dyDescent="0.3">
      <c r="A98" t="s">
        <v>213</v>
      </c>
      <c r="B98" s="9">
        <f>COUNTIF(Sta!A:A,A98)</f>
        <v>0</v>
      </c>
      <c r="C98" s="4">
        <f>COUNTIF(Sta!B:B,A98)</f>
        <v>0</v>
      </c>
      <c r="D98" s="4">
        <f t="shared" si="3"/>
        <v>0</v>
      </c>
      <c r="E98" s="12" t="e">
        <f>(COUNTIFS(Sta!$A:$A,$A98,Sta!$Q:$Q,"&gt;0.5") +COUNTIFS(Sta!$B:$B,$A98,Sta!$Q:$Q,"&gt;0.5"))/$D98</f>
        <v>#DIV/0!</v>
      </c>
      <c r="F98" s="7" t="e">
        <f>COUNTIFS(Sta!$A:$A,$A98,Sta!$Q:$Q,"&gt;0.5")/$B98</f>
        <v>#DIV/0!</v>
      </c>
      <c r="G98" s="7" t="e">
        <f>COUNTIFS(Sta!$B:$B,$A98,Sta!$Q:$Q,"&gt;0.5")/$C98</f>
        <v>#DIV/0!</v>
      </c>
      <c r="H98" s="12" t="e">
        <f>(COUNTIFS(Sta!$A:$A,$A98,Sta!$Q:$Q,"&gt;1.5") +COUNTIFS(Sta!$B:$B,$A98,Sta!$Q:$Q,"&gt;1.5"))/$D98</f>
        <v>#DIV/0!</v>
      </c>
      <c r="I98" s="7" t="e">
        <f>COUNTIFS(Sta!$A:$A,$A98,Sta!$Q:$Q,"&gt;1.5")/$B98</f>
        <v>#DIV/0!</v>
      </c>
      <c r="J98" s="7" t="e">
        <f>COUNTIFS(Sta!$B:$B,$A98,Sta!$Q:$Q,"&gt;1.5")/$C98</f>
        <v>#DIV/0!</v>
      </c>
      <c r="K98" s="12" t="e">
        <f>(COUNTIFS(Sta!$A:$A,$A98,Sta!$M:$M,"&gt;0.5") +COUNTIFS(Sta!$B:$B,$A98,Sta!$O:$O,"&gt;0.5"))/$D98</f>
        <v>#DIV/0!</v>
      </c>
      <c r="L98" s="7" t="e">
        <f>COUNTIFS(Sta!$A:$A,$A98,Sta!$M:$M,"&gt;0.5")/$B98</f>
        <v>#DIV/0!</v>
      </c>
      <c r="M98" s="7" t="e">
        <f>COUNTIFS(Sta!$B:$B,$A98,Sta!$O:$O,"&gt;0.5")/$C98</f>
        <v>#DIV/0!</v>
      </c>
      <c r="N98" s="12" t="e">
        <f>(COUNTIFS(Sta!$A:$A,$A98,Sta!$M:$M,"&gt;1.5") +COUNTIFS(Sta!$B:$B,$A98,Sta!$O:$O,"&gt;1.5"))/$D98</f>
        <v>#DIV/0!</v>
      </c>
      <c r="O98" s="7" t="e">
        <f>COUNTIFS(Sta!$A:$A,$A98,Sta!$M:$M,"&gt;1.5")/$B98</f>
        <v>#DIV/0!</v>
      </c>
      <c r="P98" s="7" t="e">
        <f>COUNTIFS(Sta!$B:$B,$A98,Sta!$O:$O,"&gt;1.5")/$C98</f>
        <v>#DIV/0!</v>
      </c>
      <c r="Q98" s="12" t="e">
        <f>(COUNTIFS(Sta!$A:$A,$A98,Sta!$N:$N,"&gt;0.5") +COUNTIFS(Sta!$B:$B,$A98,Sta!$P:$P,"&gt;0.5"))/$D98</f>
        <v>#DIV/0!</v>
      </c>
      <c r="R98" s="7" t="e">
        <f>COUNTIFS(Sta!$A:$A,$A98,Sta!$N:$N,"&gt;0.5")/$B98</f>
        <v>#DIV/0!</v>
      </c>
      <c r="S98" s="7" t="e">
        <f>COUNTIFS(Sta!$B:$B,$A98,Sta!$P:$P,"&gt;0.5")/$C98</f>
        <v>#DIV/0!</v>
      </c>
      <c r="T98" s="12" t="e">
        <f>(COUNTIFS(Sta!$A:$A,$A98,Sta!$N:$N,"&gt;1.5") +COUNTIFS(Sta!$B:$B,$A98,Sta!$P:$P,"&gt;1.5"))/$D98</f>
        <v>#DIV/0!</v>
      </c>
      <c r="U98" s="7" t="e">
        <f>COUNTIFS(Sta!$A:$A,$A98,Sta!$N:$N,"&gt;1.5")/$B98</f>
        <v>#DIV/0!</v>
      </c>
      <c r="V98" s="7" t="e">
        <f>COUNTIFS(Sta!$B:$B,$A98,Sta!$P:$P,"&gt;1.5")/$C98</f>
        <v>#DIV/0!</v>
      </c>
    </row>
    <row r="99" spans="1:22" x14ac:dyDescent="0.3">
      <c r="A99" t="s">
        <v>198</v>
      </c>
      <c r="B99" s="9">
        <f>COUNTIF(Sta!A:A,A99)</f>
        <v>0</v>
      </c>
      <c r="C99" s="4">
        <f>COUNTIF(Sta!B:B,A99)</f>
        <v>0</v>
      </c>
      <c r="D99" s="4">
        <f t="shared" si="3"/>
        <v>0</v>
      </c>
      <c r="E99" s="12" t="e">
        <f>(COUNTIFS(Sta!$A:$A,$A99,Sta!$Q:$Q,"&gt;0.5") +COUNTIFS(Sta!$B:$B,$A99,Sta!$Q:$Q,"&gt;0.5"))/$D99</f>
        <v>#DIV/0!</v>
      </c>
      <c r="F99" s="7" t="e">
        <f>COUNTIFS(Sta!$A:$A,$A99,Sta!$Q:$Q,"&gt;0.5")/$B99</f>
        <v>#DIV/0!</v>
      </c>
      <c r="G99" s="7" t="e">
        <f>COUNTIFS(Sta!$B:$B,$A99,Sta!$Q:$Q,"&gt;0.5")/$C99</f>
        <v>#DIV/0!</v>
      </c>
      <c r="H99" s="12" t="e">
        <f>(COUNTIFS(Sta!$A:$A,$A99,Sta!$Q:$Q,"&gt;1.5") +COUNTIFS(Sta!$B:$B,$A99,Sta!$Q:$Q,"&gt;1.5"))/$D99</f>
        <v>#DIV/0!</v>
      </c>
      <c r="I99" s="7" t="e">
        <f>COUNTIFS(Sta!$A:$A,$A99,Sta!$Q:$Q,"&gt;1.5")/$B99</f>
        <v>#DIV/0!</v>
      </c>
      <c r="J99" s="7" t="e">
        <f>COUNTIFS(Sta!$B:$B,$A99,Sta!$Q:$Q,"&gt;1.5")/$C99</f>
        <v>#DIV/0!</v>
      </c>
      <c r="K99" s="12" t="e">
        <f>(COUNTIFS(Sta!$A:$A,$A99,Sta!$M:$M,"&gt;0.5") +COUNTIFS(Sta!$B:$B,$A99,Sta!$O:$O,"&gt;0.5"))/$D99</f>
        <v>#DIV/0!</v>
      </c>
      <c r="L99" s="7" t="e">
        <f>COUNTIFS(Sta!$A:$A,$A99,Sta!$M:$M,"&gt;0.5")/$B99</f>
        <v>#DIV/0!</v>
      </c>
      <c r="M99" s="7" t="e">
        <f>COUNTIFS(Sta!$B:$B,$A99,Sta!$O:$O,"&gt;0.5")/$C99</f>
        <v>#DIV/0!</v>
      </c>
      <c r="N99" s="12" t="e">
        <f>(COUNTIFS(Sta!$A:$A,$A99,Sta!$M:$M,"&gt;1.5") +COUNTIFS(Sta!$B:$B,$A99,Sta!$O:$O,"&gt;1.5"))/$D99</f>
        <v>#DIV/0!</v>
      </c>
      <c r="O99" s="7" t="e">
        <f>COUNTIFS(Sta!$A:$A,$A99,Sta!$M:$M,"&gt;1.5")/$B99</f>
        <v>#DIV/0!</v>
      </c>
      <c r="P99" s="7" t="e">
        <f>COUNTIFS(Sta!$B:$B,$A99,Sta!$O:$O,"&gt;1.5")/$C99</f>
        <v>#DIV/0!</v>
      </c>
      <c r="Q99" s="12" t="e">
        <f>(COUNTIFS(Sta!$A:$A,$A99,Sta!$N:$N,"&gt;0.5") +COUNTIFS(Sta!$B:$B,$A99,Sta!$P:$P,"&gt;0.5"))/$D99</f>
        <v>#DIV/0!</v>
      </c>
      <c r="R99" s="7" t="e">
        <f>COUNTIFS(Sta!$A:$A,$A99,Sta!$N:$N,"&gt;0.5")/$B99</f>
        <v>#DIV/0!</v>
      </c>
      <c r="S99" s="7" t="e">
        <f>COUNTIFS(Sta!$B:$B,$A99,Sta!$P:$P,"&gt;0.5")/$C99</f>
        <v>#DIV/0!</v>
      </c>
      <c r="T99" s="12" t="e">
        <f>(COUNTIFS(Sta!$A:$A,$A99,Sta!$N:$N,"&gt;1.5") +COUNTIFS(Sta!$B:$B,$A99,Sta!$P:$P,"&gt;1.5"))/$D99</f>
        <v>#DIV/0!</v>
      </c>
      <c r="U99" s="7" t="e">
        <f>COUNTIFS(Sta!$A:$A,$A99,Sta!$N:$N,"&gt;1.5")/$B99</f>
        <v>#DIV/0!</v>
      </c>
      <c r="V99" s="7" t="e">
        <f>COUNTIFS(Sta!$B:$B,$A99,Sta!$P:$P,"&gt;1.5")/$C99</f>
        <v>#DIV/0!</v>
      </c>
    </row>
    <row r="100" spans="1:22" x14ac:dyDescent="0.3">
      <c r="A100" t="s">
        <v>217</v>
      </c>
      <c r="B100" s="9">
        <f>COUNTIF(Sta!A:A,A100)</f>
        <v>0</v>
      </c>
      <c r="C100" s="4">
        <f>COUNTIF(Sta!B:B,A100)</f>
        <v>0</v>
      </c>
      <c r="D100" s="4">
        <f t="shared" si="3"/>
        <v>0</v>
      </c>
      <c r="E100" s="12" t="e">
        <f>(COUNTIFS(Sta!$A:$A,$A100,Sta!$Q:$Q,"&gt;0.5") +COUNTIFS(Sta!$B:$B,$A100,Sta!$Q:$Q,"&gt;0.5"))/$D100</f>
        <v>#DIV/0!</v>
      </c>
      <c r="F100" s="7" t="e">
        <f>COUNTIFS(Sta!$A:$A,$A100,Sta!$Q:$Q,"&gt;0.5")/$B100</f>
        <v>#DIV/0!</v>
      </c>
      <c r="G100" s="7" t="e">
        <f>COUNTIFS(Sta!$B:$B,$A100,Sta!$Q:$Q,"&gt;0.5")/$C100</f>
        <v>#DIV/0!</v>
      </c>
      <c r="H100" s="12" t="e">
        <f>(COUNTIFS(Sta!$A:$A,$A100,Sta!$Q:$Q,"&gt;1.5") +COUNTIFS(Sta!$B:$B,$A100,Sta!$Q:$Q,"&gt;1.5"))/$D100</f>
        <v>#DIV/0!</v>
      </c>
      <c r="I100" s="7" t="e">
        <f>COUNTIFS(Sta!$A:$A,$A100,Sta!$Q:$Q,"&gt;1.5")/$B100</f>
        <v>#DIV/0!</v>
      </c>
      <c r="J100" s="7" t="e">
        <f>COUNTIFS(Sta!$B:$B,$A100,Sta!$Q:$Q,"&gt;1.5")/$C100</f>
        <v>#DIV/0!</v>
      </c>
      <c r="K100" s="12" t="e">
        <f>(COUNTIFS(Sta!$A:$A,$A100,Sta!$M:$M,"&gt;0.5") +COUNTIFS(Sta!$B:$B,$A100,Sta!$O:$O,"&gt;0.5"))/$D100</f>
        <v>#DIV/0!</v>
      </c>
      <c r="L100" s="7" t="e">
        <f>COUNTIFS(Sta!$A:$A,$A100,Sta!$M:$M,"&gt;0.5")/$B100</f>
        <v>#DIV/0!</v>
      </c>
      <c r="M100" s="7" t="e">
        <f>COUNTIFS(Sta!$B:$B,$A100,Sta!$O:$O,"&gt;0.5")/$C100</f>
        <v>#DIV/0!</v>
      </c>
      <c r="N100" s="12" t="e">
        <f>(COUNTIFS(Sta!$A:$A,$A100,Sta!$M:$M,"&gt;1.5") +COUNTIFS(Sta!$B:$B,$A100,Sta!$O:$O,"&gt;1.5"))/$D100</f>
        <v>#DIV/0!</v>
      </c>
      <c r="O100" s="7" t="e">
        <f>COUNTIFS(Sta!$A:$A,$A100,Sta!$M:$M,"&gt;1.5")/$B100</f>
        <v>#DIV/0!</v>
      </c>
      <c r="P100" s="7" t="e">
        <f>COUNTIFS(Sta!$B:$B,$A100,Sta!$O:$O,"&gt;1.5")/$C100</f>
        <v>#DIV/0!</v>
      </c>
      <c r="Q100" s="12" t="e">
        <f>(COUNTIFS(Sta!$A:$A,$A100,Sta!$N:$N,"&gt;0.5") +COUNTIFS(Sta!$B:$B,$A100,Sta!$P:$P,"&gt;0.5"))/$D100</f>
        <v>#DIV/0!</v>
      </c>
      <c r="R100" s="7" t="e">
        <f>COUNTIFS(Sta!$A:$A,$A100,Sta!$N:$N,"&gt;0.5")/$B100</f>
        <v>#DIV/0!</v>
      </c>
      <c r="S100" s="7" t="e">
        <f>COUNTIFS(Sta!$B:$B,$A100,Sta!$P:$P,"&gt;0.5")/$C100</f>
        <v>#DIV/0!</v>
      </c>
      <c r="T100" s="12" t="e">
        <f>(COUNTIFS(Sta!$A:$A,$A100,Sta!$N:$N,"&gt;1.5") +COUNTIFS(Sta!$B:$B,$A100,Sta!$P:$P,"&gt;1.5"))/$D100</f>
        <v>#DIV/0!</v>
      </c>
      <c r="U100" s="7" t="e">
        <f>COUNTIFS(Sta!$A:$A,$A100,Sta!$N:$N,"&gt;1.5")/$B100</f>
        <v>#DIV/0!</v>
      </c>
      <c r="V100" s="7" t="e">
        <f>COUNTIFS(Sta!$B:$B,$A100,Sta!$P:$P,"&gt;1.5")/$C100</f>
        <v>#DIV/0!</v>
      </c>
    </row>
    <row r="101" spans="1:22" x14ac:dyDescent="0.3">
      <c r="A101" t="s">
        <v>194</v>
      </c>
      <c r="B101" s="9">
        <f>COUNTIF(Sta!A:A,A101)</f>
        <v>0</v>
      </c>
      <c r="C101" s="4">
        <f>COUNTIF(Sta!B:B,A101)</f>
        <v>0</v>
      </c>
      <c r="D101" s="4">
        <f t="shared" si="3"/>
        <v>0</v>
      </c>
      <c r="E101" s="12" t="e">
        <f>(COUNTIFS(Sta!$A:$A,$A101,Sta!$Q:$Q,"&gt;0.5") +COUNTIFS(Sta!$B:$B,$A101,Sta!$Q:$Q,"&gt;0.5"))/$D101</f>
        <v>#DIV/0!</v>
      </c>
      <c r="F101" s="7" t="e">
        <f>COUNTIFS(Sta!$A:$A,$A101,Sta!$Q:$Q,"&gt;0.5")/$B101</f>
        <v>#DIV/0!</v>
      </c>
      <c r="G101" s="7" t="e">
        <f>COUNTIFS(Sta!$B:$B,$A101,Sta!$Q:$Q,"&gt;0.5")/$C101</f>
        <v>#DIV/0!</v>
      </c>
      <c r="H101" s="12" t="e">
        <f>(COUNTIFS(Sta!$A:$A,$A101,Sta!$Q:$Q,"&gt;1.5") +COUNTIFS(Sta!$B:$B,$A101,Sta!$Q:$Q,"&gt;1.5"))/$D101</f>
        <v>#DIV/0!</v>
      </c>
      <c r="I101" s="7" t="e">
        <f>COUNTIFS(Sta!$A:$A,$A101,Sta!$Q:$Q,"&gt;1.5")/$B101</f>
        <v>#DIV/0!</v>
      </c>
      <c r="J101" s="7" t="e">
        <f>COUNTIFS(Sta!$B:$B,$A101,Sta!$Q:$Q,"&gt;1.5")/$C101</f>
        <v>#DIV/0!</v>
      </c>
      <c r="K101" s="12" t="e">
        <f>(COUNTIFS(Sta!$A:$A,$A101,Sta!$M:$M,"&gt;0.5") +COUNTIFS(Sta!$B:$B,$A101,Sta!$O:$O,"&gt;0.5"))/$D101</f>
        <v>#DIV/0!</v>
      </c>
      <c r="L101" s="7" t="e">
        <f>COUNTIFS(Sta!$A:$A,$A101,Sta!$M:$M,"&gt;0.5")/$B101</f>
        <v>#DIV/0!</v>
      </c>
      <c r="M101" s="7" t="e">
        <f>COUNTIFS(Sta!$B:$B,$A101,Sta!$O:$O,"&gt;0.5")/$C101</f>
        <v>#DIV/0!</v>
      </c>
      <c r="N101" s="12" t="e">
        <f>(COUNTIFS(Sta!$A:$A,$A101,Sta!$M:$M,"&gt;1.5") +COUNTIFS(Sta!$B:$B,$A101,Sta!$O:$O,"&gt;1.5"))/$D101</f>
        <v>#DIV/0!</v>
      </c>
      <c r="O101" s="7" t="e">
        <f>COUNTIFS(Sta!$A:$A,$A101,Sta!$M:$M,"&gt;1.5")/$B101</f>
        <v>#DIV/0!</v>
      </c>
      <c r="P101" s="7" t="e">
        <f>COUNTIFS(Sta!$B:$B,$A101,Sta!$O:$O,"&gt;1.5")/$C101</f>
        <v>#DIV/0!</v>
      </c>
      <c r="Q101" s="12" t="e">
        <f>(COUNTIFS(Sta!$A:$A,$A101,Sta!$N:$N,"&gt;0.5") +COUNTIFS(Sta!$B:$B,$A101,Sta!$P:$P,"&gt;0.5"))/$D101</f>
        <v>#DIV/0!</v>
      </c>
      <c r="R101" s="7" t="e">
        <f>COUNTIFS(Sta!$A:$A,$A101,Sta!$N:$N,"&gt;0.5")/$B101</f>
        <v>#DIV/0!</v>
      </c>
      <c r="S101" s="7" t="e">
        <f>COUNTIFS(Sta!$B:$B,$A101,Sta!$P:$P,"&gt;0.5")/$C101</f>
        <v>#DIV/0!</v>
      </c>
      <c r="T101" s="12" t="e">
        <f>(COUNTIFS(Sta!$A:$A,$A101,Sta!$N:$N,"&gt;1.5") +COUNTIFS(Sta!$B:$B,$A101,Sta!$P:$P,"&gt;1.5"))/$D101</f>
        <v>#DIV/0!</v>
      </c>
      <c r="U101" s="7" t="e">
        <f>COUNTIFS(Sta!$A:$A,$A101,Sta!$N:$N,"&gt;1.5")/$B101</f>
        <v>#DIV/0!</v>
      </c>
      <c r="V101" s="7" t="e">
        <f>COUNTIFS(Sta!$B:$B,$A101,Sta!$P:$P,"&gt;1.5")/$C101</f>
        <v>#DIV/0!</v>
      </c>
    </row>
    <row r="102" spans="1:22" x14ac:dyDescent="0.3">
      <c r="A102" t="s">
        <v>209</v>
      </c>
      <c r="B102" s="9">
        <f>COUNTIF(Sta!A:A,A102)</f>
        <v>0</v>
      </c>
      <c r="C102" s="4">
        <f>COUNTIF(Sta!B:B,A102)</f>
        <v>0</v>
      </c>
      <c r="D102" s="4">
        <f t="shared" si="3"/>
        <v>0</v>
      </c>
      <c r="E102" s="12" t="e">
        <f>(COUNTIFS(Sta!$A:$A,$A102,Sta!$Q:$Q,"&gt;0.5") +COUNTIFS(Sta!$B:$B,$A102,Sta!$Q:$Q,"&gt;0.5"))/$D102</f>
        <v>#DIV/0!</v>
      </c>
      <c r="F102" s="7" t="e">
        <f>COUNTIFS(Sta!$A:$A,$A102,Sta!$Q:$Q,"&gt;0.5")/$B102</f>
        <v>#DIV/0!</v>
      </c>
      <c r="G102" s="7" t="e">
        <f>COUNTIFS(Sta!$B:$B,$A102,Sta!$Q:$Q,"&gt;0.5")/$C102</f>
        <v>#DIV/0!</v>
      </c>
      <c r="H102" s="12" t="e">
        <f>(COUNTIFS(Sta!$A:$A,$A102,Sta!$Q:$Q,"&gt;1.5") +COUNTIFS(Sta!$B:$B,$A102,Sta!$Q:$Q,"&gt;1.5"))/$D102</f>
        <v>#DIV/0!</v>
      </c>
      <c r="I102" s="7" t="e">
        <f>COUNTIFS(Sta!$A:$A,$A102,Sta!$Q:$Q,"&gt;1.5")/$B102</f>
        <v>#DIV/0!</v>
      </c>
      <c r="J102" s="7" t="e">
        <f>COUNTIFS(Sta!$B:$B,$A102,Sta!$Q:$Q,"&gt;1.5")/$C102</f>
        <v>#DIV/0!</v>
      </c>
      <c r="K102" s="12" t="e">
        <f>(COUNTIFS(Sta!$A:$A,$A102,Sta!$M:$M,"&gt;0.5") +COUNTIFS(Sta!$B:$B,$A102,Sta!$O:$O,"&gt;0.5"))/$D102</f>
        <v>#DIV/0!</v>
      </c>
      <c r="L102" s="7" t="e">
        <f>COUNTIFS(Sta!$A:$A,$A102,Sta!$M:$M,"&gt;0.5")/$B102</f>
        <v>#DIV/0!</v>
      </c>
      <c r="M102" s="7" t="e">
        <f>COUNTIFS(Sta!$B:$B,$A102,Sta!$O:$O,"&gt;0.5")/$C102</f>
        <v>#DIV/0!</v>
      </c>
      <c r="N102" s="12" t="e">
        <f>(COUNTIFS(Sta!$A:$A,$A102,Sta!$M:$M,"&gt;1.5") +COUNTIFS(Sta!$B:$B,$A102,Sta!$O:$O,"&gt;1.5"))/$D102</f>
        <v>#DIV/0!</v>
      </c>
      <c r="O102" s="7" t="e">
        <f>COUNTIFS(Sta!$A:$A,$A102,Sta!$M:$M,"&gt;1.5")/$B102</f>
        <v>#DIV/0!</v>
      </c>
      <c r="P102" s="7" t="e">
        <f>COUNTIFS(Sta!$B:$B,$A102,Sta!$O:$O,"&gt;1.5")/$C102</f>
        <v>#DIV/0!</v>
      </c>
      <c r="Q102" s="12" t="e">
        <f>(COUNTIFS(Sta!$A:$A,$A102,Sta!$N:$N,"&gt;0.5") +COUNTIFS(Sta!$B:$B,$A102,Sta!$P:$P,"&gt;0.5"))/$D102</f>
        <v>#DIV/0!</v>
      </c>
      <c r="R102" s="7" t="e">
        <f>COUNTIFS(Sta!$A:$A,$A102,Sta!$N:$N,"&gt;0.5")/$B102</f>
        <v>#DIV/0!</v>
      </c>
      <c r="S102" s="7" t="e">
        <f>COUNTIFS(Sta!$B:$B,$A102,Sta!$P:$P,"&gt;0.5")/$C102</f>
        <v>#DIV/0!</v>
      </c>
      <c r="T102" s="12" t="e">
        <f>(COUNTIFS(Sta!$A:$A,$A102,Sta!$N:$N,"&gt;1.5") +COUNTIFS(Sta!$B:$B,$A102,Sta!$P:$P,"&gt;1.5"))/$D102</f>
        <v>#DIV/0!</v>
      </c>
      <c r="U102" s="7" t="e">
        <f>COUNTIFS(Sta!$A:$A,$A102,Sta!$N:$N,"&gt;1.5")/$B102</f>
        <v>#DIV/0!</v>
      </c>
      <c r="V102" s="7" t="e">
        <f>COUNTIFS(Sta!$B:$B,$A102,Sta!$P:$P,"&gt;1.5")/$C102</f>
        <v>#DIV/0!</v>
      </c>
    </row>
    <row r="103" spans="1:22" x14ac:dyDescent="0.3">
      <c r="A103" t="s">
        <v>215</v>
      </c>
      <c r="B103" s="9">
        <f>COUNTIF(Sta!A:A,A103)</f>
        <v>0</v>
      </c>
      <c r="C103" s="4">
        <f>COUNTIF(Sta!B:B,A103)</f>
        <v>0</v>
      </c>
      <c r="D103" s="4">
        <f t="shared" si="3"/>
        <v>0</v>
      </c>
      <c r="E103" s="12" t="e">
        <f>(COUNTIFS(Sta!$A:$A,$A103,Sta!$Q:$Q,"&gt;0.5") +COUNTIFS(Sta!$B:$B,$A103,Sta!$Q:$Q,"&gt;0.5"))/$D103</f>
        <v>#DIV/0!</v>
      </c>
      <c r="F103" s="7" t="e">
        <f>COUNTIFS(Sta!$A:$A,$A103,Sta!$Q:$Q,"&gt;0.5")/$B103</f>
        <v>#DIV/0!</v>
      </c>
      <c r="G103" s="7" t="e">
        <f>COUNTIFS(Sta!$B:$B,$A103,Sta!$Q:$Q,"&gt;0.5")/$C103</f>
        <v>#DIV/0!</v>
      </c>
      <c r="H103" s="12" t="e">
        <f>(COUNTIFS(Sta!$A:$A,$A103,Sta!$Q:$Q,"&gt;1.5") +COUNTIFS(Sta!$B:$B,$A103,Sta!$Q:$Q,"&gt;1.5"))/$D103</f>
        <v>#DIV/0!</v>
      </c>
      <c r="I103" s="7" t="e">
        <f>COUNTIFS(Sta!$A:$A,$A103,Sta!$Q:$Q,"&gt;1.5")/$B103</f>
        <v>#DIV/0!</v>
      </c>
      <c r="J103" s="7" t="e">
        <f>COUNTIFS(Sta!$B:$B,$A103,Sta!$Q:$Q,"&gt;1.5")/$C103</f>
        <v>#DIV/0!</v>
      </c>
      <c r="K103" s="12" t="e">
        <f>(COUNTIFS(Sta!$A:$A,$A103,Sta!$M:$M,"&gt;0.5") +COUNTIFS(Sta!$B:$B,$A103,Sta!$O:$O,"&gt;0.5"))/$D103</f>
        <v>#DIV/0!</v>
      </c>
      <c r="L103" s="7" t="e">
        <f>COUNTIFS(Sta!$A:$A,$A103,Sta!$M:$M,"&gt;0.5")/$B103</f>
        <v>#DIV/0!</v>
      </c>
      <c r="M103" s="7" t="e">
        <f>COUNTIFS(Sta!$B:$B,$A103,Sta!$O:$O,"&gt;0.5")/$C103</f>
        <v>#DIV/0!</v>
      </c>
      <c r="N103" s="12" t="e">
        <f>(COUNTIFS(Sta!$A:$A,$A103,Sta!$M:$M,"&gt;1.5") +COUNTIFS(Sta!$B:$B,$A103,Sta!$O:$O,"&gt;1.5"))/$D103</f>
        <v>#DIV/0!</v>
      </c>
      <c r="O103" s="7" t="e">
        <f>COUNTIFS(Sta!$A:$A,$A103,Sta!$M:$M,"&gt;1.5")/$B103</f>
        <v>#DIV/0!</v>
      </c>
      <c r="P103" s="7" t="e">
        <f>COUNTIFS(Sta!$B:$B,$A103,Sta!$O:$O,"&gt;1.5")/$C103</f>
        <v>#DIV/0!</v>
      </c>
      <c r="Q103" s="12" t="e">
        <f>(COUNTIFS(Sta!$A:$A,$A103,Sta!$N:$N,"&gt;0.5") +COUNTIFS(Sta!$B:$B,$A103,Sta!$P:$P,"&gt;0.5"))/$D103</f>
        <v>#DIV/0!</v>
      </c>
      <c r="R103" s="7" t="e">
        <f>COUNTIFS(Sta!$A:$A,$A103,Sta!$N:$N,"&gt;0.5")/$B103</f>
        <v>#DIV/0!</v>
      </c>
      <c r="S103" s="7" t="e">
        <f>COUNTIFS(Sta!$B:$B,$A103,Sta!$P:$P,"&gt;0.5")/$C103</f>
        <v>#DIV/0!</v>
      </c>
      <c r="T103" s="12" t="e">
        <f>(COUNTIFS(Sta!$A:$A,$A103,Sta!$N:$N,"&gt;1.5") +COUNTIFS(Sta!$B:$B,$A103,Sta!$P:$P,"&gt;1.5"))/$D103</f>
        <v>#DIV/0!</v>
      </c>
      <c r="U103" s="7" t="e">
        <f>COUNTIFS(Sta!$A:$A,$A103,Sta!$N:$N,"&gt;1.5")/$B103</f>
        <v>#DIV/0!</v>
      </c>
      <c r="V103" s="7" t="e">
        <f>COUNTIFS(Sta!$B:$B,$A103,Sta!$P:$P,"&gt;1.5")/$C103</f>
        <v>#DIV/0!</v>
      </c>
    </row>
    <row r="104" spans="1:22" x14ac:dyDescent="0.3">
      <c r="A104" t="s">
        <v>210</v>
      </c>
      <c r="B104" s="9">
        <f>COUNTIF(Sta!A:A,A104)</f>
        <v>0</v>
      </c>
      <c r="C104" s="4">
        <f>COUNTIF(Sta!B:B,A104)</f>
        <v>0</v>
      </c>
      <c r="D104" s="4">
        <f t="shared" si="3"/>
        <v>0</v>
      </c>
      <c r="E104" s="12" t="e">
        <f>(COUNTIFS(Sta!$A:$A,$A104,Sta!$Q:$Q,"&gt;0.5") +COUNTIFS(Sta!$B:$B,$A104,Sta!$Q:$Q,"&gt;0.5"))/$D104</f>
        <v>#DIV/0!</v>
      </c>
      <c r="F104" s="7" t="e">
        <f>COUNTIFS(Sta!$A:$A,$A104,Sta!$Q:$Q,"&gt;0.5")/$B104</f>
        <v>#DIV/0!</v>
      </c>
      <c r="G104" s="7" t="e">
        <f>COUNTIFS(Sta!$B:$B,$A104,Sta!$Q:$Q,"&gt;0.5")/$C104</f>
        <v>#DIV/0!</v>
      </c>
      <c r="H104" s="12" t="e">
        <f>(COUNTIFS(Sta!$A:$A,$A104,Sta!$Q:$Q,"&gt;1.5") +COUNTIFS(Sta!$B:$B,$A104,Sta!$Q:$Q,"&gt;1.5"))/$D104</f>
        <v>#DIV/0!</v>
      </c>
      <c r="I104" s="7" t="e">
        <f>COUNTIFS(Sta!$A:$A,$A104,Sta!$Q:$Q,"&gt;1.5")/$B104</f>
        <v>#DIV/0!</v>
      </c>
      <c r="J104" s="7" t="e">
        <f>COUNTIFS(Sta!$B:$B,$A104,Sta!$Q:$Q,"&gt;1.5")/$C104</f>
        <v>#DIV/0!</v>
      </c>
      <c r="K104" s="12" t="e">
        <f>(COUNTIFS(Sta!$A:$A,$A104,Sta!$M:$M,"&gt;0.5") +COUNTIFS(Sta!$B:$B,$A104,Sta!$O:$O,"&gt;0.5"))/$D104</f>
        <v>#DIV/0!</v>
      </c>
      <c r="L104" s="7" t="e">
        <f>COUNTIFS(Sta!$A:$A,$A104,Sta!$M:$M,"&gt;0.5")/$B104</f>
        <v>#DIV/0!</v>
      </c>
      <c r="M104" s="7" t="e">
        <f>COUNTIFS(Sta!$B:$B,$A104,Sta!$O:$O,"&gt;0.5")/$C104</f>
        <v>#DIV/0!</v>
      </c>
      <c r="N104" s="12" t="e">
        <f>(COUNTIFS(Sta!$A:$A,$A104,Sta!$M:$M,"&gt;1.5") +COUNTIFS(Sta!$B:$B,$A104,Sta!$O:$O,"&gt;1.5"))/$D104</f>
        <v>#DIV/0!</v>
      </c>
      <c r="O104" s="7" t="e">
        <f>COUNTIFS(Sta!$A:$A,$A104,Sta!$M:$M,"&gt;1.5")/$B104</f>
        <v>#DIV/0!</v>
      </c>
      <c r="P104" s="7" t="e">
        <f>COUNTIFS(Sta!$B:$B,$A104,Sta!$O:$O,"&gt;1.5")/$C104</f>
        <v>#DIV/0!</v>
      </c>
      <c r="Q104" s="12" t="e">
        <f>(COUNTIFS(Sta!$A:$A,$A104,Sta!$N:$N,"&gt;0.5") +COUNTIFS(Sta!$B:$B,$A104,Sta!$P:$P,"&gt;0.5"))/$D104</f>
        <v>#DIV/0!</v>
      </c>
      <c r="R104" s="7" t="e">
        <f>COUNTIFS(Sta!$A:$A,$A104,Sta!$N:$N,"&gt;0.5")/$B104</f>
        <v>#DIV/0!</v>
      </c>
      <c r="S104" s="7" t="e">
        <f>COUNTIFS(Sta!$B:$B,$A104,Sta!$P:$P,"&gt;0.5")/$C104</f>
        <v>#DIV/0!</v>
      </c>
      <c r="T104" s="12" t="e">
        <f>(COUNTIFS(Sta!$A:$A,$A104,Sta!$N:$N,"&gt;1.5") +COUNTIFS(Sta!$B:$B,$A104,Sta!$P:$P,"&gt;1.5"))/$D104</f>
        <v>#DIV/0!</v>
      </c>
      <c r="U104" s="7" t="e">
        <f>COUNTIFS(Sta!$A:$A,$A104,Sta!$N:$N,"&gt;1.5")/$B104</f>
        <v>#DIV/0!</v>
      </c>
      <c r="V104" s="7" t="e">
        <f>COUNTIFS(Sta!$B:$B,$A104,Sta!$P:$P,"&gt;1.5")/$C104</f>
        <v>#DIV/0!</v>
      </c>
    </row>
    <row r="105" spans="1:22" x14ac:dyDescent="0.3">
      <c r="A105" t="s">
        <v>205</v>
      </c>
      <c r="B105" s="9">
        <f>COUNTIF(Sta!A:A,A105)</f>
        <v>0</v>
      </c>
      <c r="C105" s="4">
        <f>COUNTIF(Sta!B:B,A105)</f>
        <v>0</v>
      </c>
      <c r="D105" s="4">
        <f t="shared" si="3"/>
        <v>0</v>
      </c>
      <c r="E105" s="12" t="e">
        <f>(COUNTIFS(Sta!$A:$A,$A105,Sta!$Q:$Q,"&gt;0.5") +COUNTIFS(Sta!$B:$B,$A105,Sta!$Q:$Q,"&gt;0.5"))/$D105</f>
        <v>#DIV/0!</v>
      </c>
      <c r="F105" s="7" t="e">
        <f>COUNTIFS(Sta!$A:$A,$A105,Sta!$Q:$Q,"&gt;0.5")/$B105</f>
        <v>#DIV/0!</v>
      </c>
      <c r="G105" s="7" t="e">
        <f>COUNTIFS(Sta!$B:$B,$A105,Sta!$Q:$Q,"&gt;0.5")/$C105</f>
        <v>#DIV/0!</v>
      </c>
      <c r="H105" s="12" t="e">
        <f>(COUNTIFS(Sta!$A:$A,$A105,Sta!$Q:$Q,"&gt;1.5") +COUNTIFS(Sta!$B:$B,$A105,Sta!$Q:$Q,"&gt;1.5"))/$D105</f>
        <v>#DIV/0!</v>
      </c>
      <c r="I105" s="7" t="e">
        <f>COUNTIFS(Sta!$A:$A,$A105,Sta!$Q:$Q,"&gt;1.5")/$B105</f>
        <v>#DIV/0!</v>
      </c>
      <c r="J105" s="7" t="e">
        <f>COUNTIFS(Sta!$B:$B,$A105,Sta!$Q:$Q,"&gt;1.5")/$C105</f>
        <v>#DIV/0!</v>
      </c>
      <c r="K105" s="12" t="e">
        <f>(COUNTIFS(Sta!$A:$A,$A105,Sta!$M:$M,"&gt;0.5") +COUNTIFS(Sta!$B:$B,$A105,Sta!$O:$O,"&gt;0.5"))/$D105</f>
        <v>#DIV/0!</v>
      </c>
      <c r="L105" s="7" t="e">
        <f>COUNTIFS(Sta!$A:$A,$A105,Sta!$M:$M,"&gt;0.5")/$B105</f>
        <v>#DIV/0!</v>
      </c>
      <c r="M105" s="7" t="e">
        <f>COUNTIFS(Sta!$B:$B,$A105,Sta!$O:$O,"&gt;0.5")/$C105</f>
        <v>#DIV/0!</v>
      </c>
      <c r="N105" s="12" t="e">
        <f>(COUNTIFS(Sta!$A:$A,$A105,Sta!$M:$M,"&gt;1.5") +COUNTIFS(Sta!$B:$B,$A105,Sta!$O:$O,"&gt;1.5"))/$D105</f>
        <v>#DIV/0!</v>
      </c>
      <c r="O105" s="7" t="e">
        <f>COUNTIFS(Sta!$A:$A,$A105,Sta!$M:$M,"&gt;1.5")/$B105</f>
        <v>#DIV/0!</v>
      </c>
      <c r="P105" s="7" t="e">
        <f>COUNTIFS(Sta!$B:$B,$A105,Sta!$O:$O,"&gt;1.5")/$C105</f>
        <v>#DIV/0!</v>
      </c>
      <c r="Q105" s="12" t="e">
        <f>(COUNTIFS(Sta!$A:$A,$A105,Sta!$N:$N,"&gt;0.5") +COUNTIFS(Sta!$B:$B,$A105,Sta!$P:$P,"&gt;0.5"))/$D105</f>
        <v>#DIV/0!</v>
      </c>
      <c r="R105" s="7" t="e">
        <f>COUNTIFS(Sta!$A:$A,$A105,Sta!$N:$N,"&gt;0.5")/$B105</f>
        <v>#DIV/0!</v>
      </c>
      <c r="S105" s="7" t="e">
        <f>COUNTIFS(Sta!$B:$B,$A105,Sta!$P:$P,"&gt;0.5")/$C105</f>
        <v>#DIV/0!</v>
      </c>
      <c r="T105" s="12" t="e">
        <f>(COUNTIFS(Sta!$A:$A,$A105,Sta!$N:$N,"&gt;1.5") +COUNTIFS(Sta!$B:$B,$A105,Sta!$P:$P,"&gt;1.5"))/$D105</f>
        <v>#DIV/0!</v>
      </c>
      <c r="U105" s="7" t="e">
        <f>COUNTIFS(Sta!$A:$A,$A105,Sta!$N:$N,"&gt;1.5")/$B105</f>
        <v>#DIV/0!</v>
      </c>
      <c r="V105" s="7" t="e">
        <f>COUNTIFS(Sta!$B:$B,$A105,Sta!$P:$P,"&gt;1.5")/$C105</f>
        <v>#DIV/0!</v>
      </c>
    </row>
    <row r="106" spans="1:22" x14ac:dyDescent="0.3">
      <c r="A106" t="s">
        <v>196</v>
      </c>
      <c r="B106" s="9">
        <f>COUNTIF(Sta!A:A,A106)</f>
        <v>0</v>
      </c>
      <c r="C106" s="4">
        <f>COUNTIF(Sta!B:B,A106)</f>
        <v>0</v>
      </c>
      <c r="D106" s="4">
        <f t="shared" si="3"/>
        <v>0</v>
      </c>
      <c r="E106" s="12" t="e">
        <f>(COUNTIFS(Sta!$A:$A,$A106,Sta!$Q:$Q,"&gt;0.5") +COUNTIFS(Sta!$B:$B,$A106,Sta!$Q:$Q,"&gt;0.5"))/$D106</f>
        <v>#DIV/0!</v>
      </c>
      <c r="F106" s="7" t="e">
        <f>COUNTIFS(Sta!$A:$A,$A106,Sta!$Q:$Q,"&gt;0.5")/$B106</f>
        <v>#DIV/0!</v>
      </c>
      <c r="G106" s="7" t="e">
        <f>COUNTIFS(Sta!$B:$B,$A106,Sta!$Q:$Q,"&gt;0.5")/$C106</f>
        <v>#DIV/0!</v>
      </c>
      <c r="H106" s="12" t="e">
        <f>(COUNTIFS(Sta!$A:$A,$A106,Sta!$Q:$Q,"&gt;1.5") +COUNTIFS(Sta!$B:$B,$A106,Sta!$Q:$Q,"&gt;1.5"))/$D106</f>
        <v>#DIV/0!</v>
      </c>
      <c r="I106" s="7" t="e">
        <f>COUNTIFS(Sta!$A:$A,$A106,Sta!$Q:$Q,"&gt;1.5")/$B106</f>
        <v>#DIV/0!</v>
      </c>
      <c r="J106" s="7" t="e">
        <f>COUNTIFS(Sta!$B:$B,$A106,Sta!$Q:$Q,"&gt;1.5")/$C106</f>
        <v>#DIV/0!</v>
      </c>
      <c r="K106" s="12" t="e">
        <f>(COUNTIFS(Sta!$A:$A,$A106,Sta!$M:$M,"&gt;0.5") +COUNTIFS(Sta!$B:$B,$A106,Sta!$O:$O,"&gt;0.5"))/$D106</f>
        <v>#DIV/0!</v>
      </c>
      <c r="L106" s="7" t="e">
        <f>COUNTIFS(Sta!$A:$A,$A106,Sta!$M:$M,"&gt;0.5")/$B106</f>
        <v>#DIV/0!</v>
      </c>
      <c r="M106" s="7" t="e">
        <f>COUNTIFS(Sta!$B:$B,$A106,Sta!$O:$O,"&gt;0.5")/$C106</f>
        <v>#DIV/0!</v>
      </c>
      <c r="N106" s="12" t="e">
        <f>(COUNTIFS(Sta!$A:$A,$A106,Sta!$M:$M,"&gt;1.5") +COUNTIFS(Sta!$B:$B,$A106,Sta!$O:$O,"&gt;1.5"))/$D106</f>
        <v>#DIV/0!</v>
      </c>
      <c r="O106" s="7" t="e">
        <f>COUNTIFS(Sta!$A:$A,$A106,Sta!$M:$M,"&gt;1.5")/$B106</f>
        <v>#DIV/0!</v>
      </c>
      <c r="P106" s="7" t="e">
        <f>COUNTIFS(Sta!$B:$B,$A106,Sta!$O:$O,"&gt;1.5")/$C106</f>
        <v>#DIV/0!</v>
      </c>
      <c r="Q106" s="12" t="e">
        <f>(COUNTIFS(Sta!$A:$A,$A106,Sta!$N:$N,"&gt;0.5") +COUNTIFS(Sta!$B:$B,$A106,Sta!$P:$P,"&gt;0.5"))/$D106</f>
        <v>#DIV/0!</v>
      </c>
      <c r="R106" s="7" t="e">
        <f>COUNTIFS(Sta!$A:$A,$A106,Sta!$N:$N,"&gt;0.5")/$B106</f>
        <v>#DIV/0!</v>
      </c>
      <c r="S106" s="7" t="e">
        <f>COUNTIFS(Sta!$B:$B,$A106,Sta!$P:$P,"&gt;0.5")/$C106</f>
        <v>#DIV/0!</v>
      </c>
      <c r="T106" s="12" t="e">
        <f>(COUNTIFS(Sta!$A:$A,$A106,Sta!$N:$N,"&gt;1.5") +COUNTIFS(Sta!$B:$B,$A106,Sta!$P:$P,"&gt;1.5"))/$D106</f>
        <v>#DIV/0!</v>
      </c>
      <c r="U106" s="7" t="e">
        <f>COUNTIFS(Sta!$A:$A,$A106,Sta!$N:$N,"&gt;1.5")/$B106</f>
        <v>#DIV/0!</v>
      </c>
      <c r="V106" s="7" t="e">
        <f>COUNTIFS(Sta!$B:$B,$A106,Sta!$P:$P,"&gt;1.5")/$C106</f>
        <v>#DIV/0!</v>
      </c>
    </row>
    <row r="107" spans="1:22" x14ac:dyDescent="0.3">
      <c r="A107" t="s">
        <v>207</v>
      </c>
      <c r="B107" s="9">
        <f>COUNTIF(Sta!A:A,A107)</f>
        <v>0</v>
      </c>
      <c r="C107" s="4">
        <f>COUNTIF(Sta!B:B,A107)</f>
        <v>0</v>
      </c>
      <c r="D107" s="4">
        <f t="shared" si="3"/>
        <v>0</v>
      </c>
      <c r="E107" s="12" t="e">
        <f>(COUNTIFS(Sta!$A:$A,$A107,Sta!$Q:$Q,"&gt;0.5") +COUNTIFS(Sta!$B:$B,$A107,Sta!$Q:$Q,"&gt;0.5"))/$D107</f>
        <v>#DIV/0!</v>
      </c>
      <c r="F107" s="7" t="e">
        <f>COUNTIFS(Sta!$A:$A,$A107,Sta!$Q:$Q,"&gt;0.5")/$B107</f>
        <v>#DIV/0!</v>
      </c>
      <c r="G107" s="7" t="e">
        <f>COUNTIFS(Sta!$B:$B,$A107,Sta!$Q:$Q,"&gt;0.5")/$C107</f>
        <v>#DIV/0!</v>
      </c>
      <c r="H107" s="12" t="e">
        <f>(COUNTIFS(Sta!$A:$A,$A107,Sta!$Q:$Q,"&gt;1.5") +COUNTIFS(Sta!$B:$B,$A107,Sta!$Q:$Q,"&gt;1.5"))/$D107</f>
        <v>#DIV/0!</v>
      </c>
      <c r="I107" s="7" t="e">
        <f>COUNTIFS(Sta!$A:$A,$A107,Sta!$Q:$Q,"&gt;1.5")/$B107</f>
        <v>#DIV/0!</v>
      </c>
      <c r="J107" s="7" t="e">
        <f>COUNTIFS(Sta!$B:$B,$A107,Sta!$Q:$Q,"&gt;1.5")/$C107</f>
        <v>#DIV/0!</v>
      </c>
      <c r="K107" s="12" t="e">
        <f>(COUNTIFS(Sta!$A:$A,$A107,Sta!$M:$M,"&gt;0.5") +COUNTIFS(Sta!$B:$B,$A107,Sta!$O:$O,"&gt;0.5"))/$D107</f>
        <v>#DIV/0!</v>
      </c>
      <c r="L107" s="7" t="e">
        <f>COUNTIFS(Sta!$A:$A,$A107,Sta!$M:$M,"&gt;0.5")/$B107</f>
        <v>#DIV/0!</v>
      </c>
      <c r="M107" s="7" t="e">
        <f>COUNTIFS(Sta!$B:$B,$A107,Sta!$O:$O,"&gt;0.5")/$C107</f>
        <v>#DIV/0!</v>
      </c>
      <c r="N107" s="12" t="e">
        <f>(COUNTIFS(Sta!$A:$A,$A107,Sta!$M:$M,"&gt;1.5") +COUNTIFS(Sta!$B:$B,$A107,Sta!$O:$O,"&gt;1.5"))/$D107</f>
        <v>#DIV/0!</v>
      </c>
      <c r="O107" s="7" t="e">
        <f>COUNTIFS(Sta!$A:$A,$A107,Sta!$M:$M,"&gt;1.5")/$B107</f>
        <v>#DIV/0!</v>
      </c>
      <c r="P107" s="7" t="e">
        <f>COUNTIFS(Sta!$B:$B,$A107,Sta!$O:$O,"&gt;1.5")/$C107</f>
        <v>#DIV/0!</v>
      </c>
      <c r="Q107" s="12" t="e">
        <f>(COUNTIFS(Sta!$A:$A,$A107,Sta!$N:$N,"&gt;0.5") +COUNTIFS(Sta!$B:$B,$A107,Sta!$P:$P,"&gt;0.5"))/$D107</f>
        <v>#DIV/0!</v>
      </c>
      <c r="R107" s="7" t="e">
        <f>COUNTIFS(Sta!$A:$A,$A107,Sta!$N:$N,"&gt;0.5")/$B107</f>
        <v>#DIV/0!</v>
      </c>
      <c r="S107" s="7" t="e">
        <f>COUNTIFS(Sta!$B:$B,$A107,Sta!$P:$P,"&gt;0.5")/$C107</f>
        <v>#DIV/0!</v>
      </c>
      <c r="T107" s="12" t="e">
        <f>(COUNTIFS(Sta!$A:$A,$A107,Sta!$N:$N,"&gt;1.5") +COUNTIFS(Sta!$B:$B,$A107,Sta!$P:$P,"&gt;1.5"))/$D107</f>
        <v>#DIV/0!</v>
      </c>
      <c r="U107" s="7" t="e">
        <f>COUNTIFS(Sta!$A:$A,$A107,Sta!$N:$N,"&gt;1.5")/$B107</f>
        <v>#DIV/0!</v>
      </c>
      <c r="V107" s="7" t="e">
        <f>COUNTIFS(Sta!$B:$B,$A107,Sta!$P:$P,"&gt;1.5")/$C107</f>
        <v>#DIV/0!</v>
      </c>
    </row>
    <row r="108" spans="1:22" x14ac:dyDescent="0.3">
      <c r="A108" t="s">
        <v>206</v>
      </c>
      <c r="B108" s="9">
        <f>COUNTIF(Sta!A:A,A108)</f>
        <v>0</v>
      </c>
      <c r="C108" s="4">
        <f>COUNTIF(Sta!B:B,A108)</f>
        <v>0</v>
      </c>
      <c r="D108" s="4">
        <f t="shared" si="3"/>
        <v>0</v>
      </c>
      <c r="E108" s="12" t="e">
        <f>(COUNTIFS(Sta!$A:$A,$A108,Sta!$Q:$Q,"&gt;0.5") +COUNTIFS(Sta!$B:$B,$A108,Sta!$Q:$Q,"&gt;0.5"))/$D108</f>
        <v>#DIV/0!</v>
      </c>
      <c r="F108" s="7" t="e">
        <f>COUNTIFS(Sta!$A:$A,$A108,Sta!$Q:$Q,"&gt;0.5")/$B108</f>
        <v>#DIV/0!</v>
      </c>
      <c r="G108" s="7" t="e">
        <f>COUNTIFS(Sta!$B:$B,$A108,Sta!$Q:$Q,"&gt;0.5")/$C108</f>
        <v>#DIV/0!</v>
      </c>
      <c r="H108" s="12" t="e">
        <f>(COUNTIFS(Sta!$A:$A,$A108,Sta!$Q:$Q,"&gt;1.5") +COUNTIFS(Sta!$B:$B,$A108,Sta!$Q:$Q,"&gt;1.5"))/$D108</f>
        <v>#DIV/0!</v>
      </c>
      <c r="I108" s="7" t="e">
        <f>COUNTIFS(Sta!$A:$A,$A108,Sta!$Q:$Q,"&gt;1.5")/$B108</f>
        <v>#DIV/0!</v>
      </c>
      <c r="J108" s="7" t="e">
        <f>COUNTIFS(Sta!$B:$B,$A108,Sta!$Q:$Q,"&gt;1.5")/$C108</f>
        <v>#DIV/0!</v>
      </c>
      <c r="K108" s="12" t="e">
        <f>(COUNTIFS(Sta!$A:$A,$A108,Sta!$M:$M,"&gt;0.5") +COUNTIFS(Sta!$B:$B,$A108,Sta!$O:$O,"&gt;0.5"))/$D108</f>
        <v>#DIV/0!</v>
      </c>
      <c r="L108" s="7" t="e">
        <f>COUNTIFS(Sta!$A:$A,$A108,Sta!$M:$M,"&gt;0.5")/$B108</f>
        <v>#DIV/0!</v>
      </c>
      <c r="M108" s="7" t="e">
        <f>COUNTIFS(Sta!$B:$B,$A108,Sta!$O:$O,"&gt;0.5")/$C108</f>
        <v>#DIV/0!</v>
      </c>
      <c r="N108" s="12" t="e">
        <f>(COUNTIFS(Sta!$A:$A,$A108,Sta!$M:$M,"&gt;1.5") +COUNTIFS(Sta!$B:$B,$A108,Sta!$O:$O,"&gt;1.5"))/$D108</f>
        <v>#DIV/0!</v>
      </c>
      <c r="O108" s="7" t="e">
        <f>COUNTIFS(Sta!$A:$A,$A108,Sta!$M:$M,"&gt;1.5")/$B108</f>
        <v>#DIV/0!</v>
      </c>
      <c r="P108" s="7" t="e">
        <f>COUNTIFS(Sta!$B:$B,$A108,Sta!$O:$O,"&gt;1.5")/$C108</f>
        <v>#DIV/0!</v>
      </c>
      <c r="Q108" s="12" t="e">
        <f>(COUNTIFS(Sta!$A:$A,$A108,Sta!$N:$N,"&gt;0.5") +COUNTIFS(Sta!$B:$B,$A108,Sta!$P:$P,"&gt;0.5"))/$D108</f>
        <v>#DIV/0!</v>
      </c>
      <c r="R108" s="7" t="e">
        <f>COUNTIFS(Sta!$A:$A,$A108,Sta!$N:$N,"&gt;0.5")/$B108</f>
        <v>#DIV/0!</v>
      </c>
      <c r="S108" s="7" t="e">
        <f>COUNTIFS(Sta!$B:$B,$A108,Sta!$P:$P,"&gt;0.5")/$C108</f>
        <v>#DIV/0!</v>
      </c>
      <c r="T108" s="12" t="e">
        <f>(COUNTIFS(Sta!$A:$A,$A108,Sta!$N:$N,"&gt;1.5") +COUNTIFS(Sta!$B:$B,$A108,Sta!$P:$P,"&gt;1.5"))/$D108</f>
        <v>#DIV/0!</v>
      </c>
      <c r="U108" s="7" t="e">
        <f>COUNTIFS(Sta!$A:$A,$A108,Sta!$N:$N,"&gt;1.5")/$B108</f>
        <v>#DIV/0!</v>
      </c>
      <c r="V108" s="7" t="e">
        <f>COUNTIFS(Sta!$B:$B,$A108,Sta!$P:$P,"&gt;1.5")/$C108</f>
        <v>#DIV/0!</v>
      </c>
    </row>
    <row r="109" spans="1:22" x14ac:dyDescent="0.3">
      <c r="A109" t="s">
        <v>222</v>
      </c>
      <c r="B109" s="9">
        <f>COUNTIF(Sta!A:A,A109)</f>
        <v>0</v>
      </c>
      <c r="C109" s="4">
        <f>COUNTIF(Sta!B:B,A109)</f>
        <v>0</v>
      </c>
      <c r="D109" s="4">
        <f t="shared" si="3"/>
        <v>0</v>
      </c>
      <c r="E109" s="12" t="e">
        <f>(COUNTIFS(Sta!$A:$A,$A109,Sta!$Q:$Q,"&gt;0.5") +COUNTIFS(Sta!$B:$B,$A109,Sta!$Q:$Q,"&gt;0.5"))/$D109</f>
        <v>#DIV/0!</v>
      </c>
      <c r="F109" s="7" t="e">
        <f>COUNTIFS(Sta!$A:$A,$A109,Sta!$Q:$Q,"&gt;0.5")/$B109</f>
        <v>#DIV/0!</v>
      </c>
      <c r="G109" s="7" t="e">
        <f>COUNTIFS(Sta!$B:$B,$A109,Sta!$Q:$Q,"&gt;0.5")/$C109</f>
        <v>#DIV/0!</v>
      </c>
      <c r="H109" s="12" t="e">
        <f>(COUNTIFS(Sta!$A:$A,$A109,Sta!$Q:$Q,"&gt;1.5") +COUNTIFS(Sta!$B:$B,$A109,Sta!$Q:$Q,"&gt;1.5"))/$D109</f>
        <v>#DIV/0!</v>
      </c>
      <c r="I109" s="7" t="e">
        <f>COUNTIFS(Sta!$A:$A,$A109,Sta!$Q:$Q,"&gt;1.5")/$B109</f>
        <v>#DIV/0!</v>
      </c>
      <c r="J109" s="7" t="e">
        <f>COUNTIFS(Sta!$B:$B,$A109,Sta!$Q:$Q,"&gt;1.5")/$C109</f>
        <v>#DIV/0!</v>
      </c>
      <c r="K109" s="12" t="e">
        <f>(COUNTIFS(Sta!$A:$A,$A109,Sta!$M:$M,"&gt;0.5") +COUNTIFS(Sta!$B:$B,$A109,Sta!$O:$O,"&gt;0.5"))/$D109</f>
        <v>#DIV/0!</v>
      </c>
      <c r="L109" s="7" t="e">
        <f>COUNTIFS(Sta!$A:$A,$A109,Sta!$M:$M,"&gt;0.5")/$B109</f>
        <v>#DIV/0!</v>
      </c>
      <c r="M109" s="7" t="e">
        <f>COUNTIFS(Sta!$B:$B,$A109,Sta!$O:$O,"&gt;0.5")/$C109</f>
        <v>#DIV/0!</v>
      </c>
      <c r="N109" s="12" t="e">
        <f>(COUNTIFS(Sta!$A:$A,$A109,Sta!$M:$M,"&gt;1.5") +COUNTIFS(Sta!$B:$B,$A109,Sta!$O:$O,"&gt;1.5"))/$D109</f>
        <v>#DIV/0!</v>
      </c>
      <c r="O109" s="7" t="e">
        <f>COUNTIFS(Sta!$A:$A,$A109,Sta!$M:$M,"&gt;1.5")/$B109</f>
        <v>#DIV/0!</v>
      </c>
      <c r="P109" s="7" t="e">
        <f>COUNTIFS(Sta!$B:$B,$A109,Sta!$O:$O,"&gt;1.5")/$C109</f>
        <v>#DIV/0!</v>
      </c>
      <c r="Q109" s="12" t="e">
        <f>(COUNTIFS(Sta!$A:$A,$A109,Sta!$N:$N,"&gt;0.5") +COUNTIFS(Sta!$B:$B,$A109,Sta!$P:$P,"&gt;0.5"))/$D109</f>
        <v>#DIV/0!</v>
      </c>
      <c r="R109" s="7" t="e">
        <f>COUNTIFS(Sta!$A:$A,$A109,Sta!$N:$N,"&gt;0.5")/$B109</f>
        <v>#DIV/0!</v>
      </c>
      <c r="S109" s="7" t="e">
        <f>COUNTIFS(Sta!$B:$B,$A109,Sta!$P:$P,"&gt;0.5")/$C109</f>
        <v>#DIV/0!</v>
      </c>
      <c r="T109" s="12" t="e">
        <f>(COUNTIFS(Sta!$A:$A,$A109,Sta!$N:$N,"&gt;1.5") +COUNTIFS(Sta!$B:$B,$A109,Sta!$P:$P,"&gt;1.5"))/$D109</f>
        <v>#DIV/0!</v>
      </c>
      <c r="U109" s="7" t="e">
        <f>COUNTIFS(Sta!$A:$A,$A109,Sta!$N:$N,"&gt;1.5")/$B109</f>
        <v>#DIV/0!</v>
      </c>
      <c r="V109" s="7" t="e">
        <f>COUNTIFS(Sta!$B:$B,$A109,Sta!$P:$P,"&gt;1.5")/$C109</f>
        <v>#DIV/0!</v>
      </c>
    </row>
    <row r="110" spans="1:22" x14ac:dyDescent="0.3">
      <c r="A110" t="s">
        <v>239</v>
      </c>
      <c r="B110" s="9">
        <f>COUNTIF(Sta!A:A,A110)</f>
        <v>0</v>
      </c>
      <c r="C110" s="4">
        <f>COUNTIF(Sta!B:B,A110)</f>
        <v>0</v>
      </c>
      <c r="D110" s="4">
        <f t="shared" si="3"/>
        <v>0</v>
      </c>
      <c r="E110" s="12" t="e">
        <f>(COUNTIFS(Sta!$A:$A,$A110,Sta!$Q:$Q,"&gt;0.5") +COUNTIFS(Sta!$B:$B,$A110,Sta!$Q:$Q,"&gt;0.5"))/$D110</f>
        <v>#DIV/0!</v>
      </c>
      <c r="F110" s="7" t="e">
        <f>COUNTIFS(Sta!$A:$A,$A110,Sta!$Q:$Q,"&gt;0.5")/$B110</f>
        <v>#DIV/0!</v>
      </c>
      <c r="G110" s="7" t="e">
        <f>COUNTIFS(Sta!$B:$B,$A110,Sta!$Q:$Q,"&gt;0.5")/$C110</f>
        <v>#DIV/0!</v>
      </c>
      <c r="H110" s="12" t="e">
        <f>(COUNTIFS(Sta!$A:$A,$A110,Sta!$Q:$Q,"&gt;1.5") +COUNTIFS(Sta!$B:$B,$A110,Sta!$Q:$Q,"&gt;1.5"))/$D110</f>
        <v>#DIV/0!</v>
      </c>
      <c r="I110" s="7" t="e">
        <f>COUNTIFS(Sta!$A:$A,$A110,Sta!$Q:$Q,"&gt;1.5")/$B110</f>
        <v>#DIV/0!</v>
      </c>
      <c r="J110" s="7" t="e">
        <f>COUNTIFS(Sta!$B:$B,$A110,Sta!$Q:$Q,"&gt;1.5")/$C110</f>
        <v>#DIV/0!</v>
      </c>
      <c r="K110" s="12" t="e">
        <f>(COUNTIFS(Sta!$A:$A,$A110,Sta!$M:$M,"&gt;0.5") +COUNTIFS(Sta!$B:$B,$A110,Sta!$O:$O,"&gt;0.5"))/$D110</f>
        <v>#DIV/0!</v>
      </c>
      <c r="L110" s="7" t="e">
        <f>COUNTIFS(Sta!$A:$A,$A110,Sta!$M:$M,"&gt;0.5")/$B110</f>
        <v>#DIV/0!</v>
      </c>
      <c r="M110" s="7" t="e">
        <f>COUNTIFS(Sta!$B:$B,$A110,Sta!$O:$O,"&gt;0.5")/$C110</f>
        <v>#DIV/0!</v>
      </c>
      <c r="N110" s="12" t="e">
        <f>(COUNTIFS(Sta!$A:$A,$A110,Sta!$M:$M,"&gt;1.5") +COUNTIFS(Sta!$B:$B,$A110,Sta!$O:$O,"&gt;1.5"))/$D110</f>
        <v>#DIV/0!</v>
      </c>
      <c r="O110" s="7" t="e">
        <f>COUNTIFS(Sta!$A:$A,$A110,Sta!$M:$M,"&gt;1.5")/$B110</f>
        <v>#DIV/0!</v>
      </c>
      <c r="P110" s="7" t="e">
        <f>COUNTIFS(Sta!$B:$B,$A110,Sta!$O:$O,"&gt;1.5")/$C110</f>
        <v>#DIV/0!</v>
      </c>
      <c r="Q110" s="12" t="e">
        <f>(COUNTIFS(Sta!$A:$A,$A110,Sta!$N:$N,"&gt;0.5") +COUNTIFS(Sta!$B:$B,$A110,Sta!$P:$P,"&gt;0.5"))/$D110</f>
        <v>#DIV/0!</v>
      </c>
      <c r="R110" s="7" t="e">
        <f>COUNTIFS(Sta!$A:$A,$A110,Sta!$N:$N,"&gt;0.5")/$B110</f>
        <v>#DIV/0!</v>
      </c>
      <c r="S110" s="7" t="e">
        <f>COUNTIFS(Sta!$B:$B,$A110,Sta!$P:$P,"&gt;0.5")/$C110</f>
        <v>#DIV/0!</v>
      </c>
      <c r="T110" s="12" t="e">
        <f>(COUNTIFS(Sta!$A:$A,$A110,Sta!$N:$N,"&gt;1.5") +COUNTIFS(Sta!$B:$B,$A110,Sta!$P:$P,"&gt;1.5"))/$D110</f>
        <v>#DIV/0!</v>
      </c>
      <c r="U110" s="7" t="e">
        <f>COUNTIFS(Sta!$A:$A,$A110,Sta!$N:$N,"&gt;1.5")/$B110</f>
        <v>#DIV/0!</v>
      </c>
      <c r="V110" s="7" t="e">
        <f>COUNTIFS(Sta!$B:$B,$A110,Sta!$P:$P,"&gt;1.5")/$C110</f>
        <v>#DIV/0!</v>
      </c>
    </row>
    <row r="111" spans="1:22" x14ac:dyDescent="0.3">
      <c r="A111" t="s">
        <v>225</v>
      </c>
      <c r="B111" s="9">
        <f>COUNTIF(Sta!A:A,A111)</f>
        <v>0</v>
      </c>
      <c r="C111" s="4">
        <f>COUNTIF(Sta!B:B,A111)</f>
        <v>0</v>
      </c>
      <c r="D111" s="4">
        <f t="shared" si="3"/>
        <v>0</v>
      </c>
      <c r="E111" s="12" t="e">
        <f>(COUNTIFS(Sta!$A:$A,$A111,Sta!$Q:$Q,"&gt;0.5") +COUNTIFS(Sta!$B:$B,$A111,Sta!$Q:$Q,"&gt;0.5"))/$D111</f>
        <v>#DIV/0!</v>
      </c>
      <c r="F111" s="7" t="e">
        <f>COUNTIFS(Sta!$A:$A,$A111,Sta!$Q:$Q,"&gt;0.5")/$B111</f>
        <v>#DIV/0!</v>
      </c>
      <c r="G111" s="7" t="e">
        <f>COUNTIFS(Sta!$B:$B,$A111,Sta!$Q:$Q,"&gt;0.5")/$C111</f>
        <v>#DIV/0!</v>
      </c>
      <c r="H111" s="12" t="e">
        <f>(COUNTIFS(Sta!$A:$A,$A111,Sta!$Q:$Q,"&gt;1.5") +COUNTIFS(Sta!$B:$B,$A111,Sta!$Q:$Q,"&gt;1.5"))/$D111</f>
        <v>#DIV/0!</v>
      </c>
      <c r="I111" s="7" t="e">
        <f>COUNTIFS(Sta!$A:$A,$A111,Sta!$Q:$Q,"&gt;1.5")/$B111</f>
        <v>#DIV/0!</v>
      </c>
      <c r="J111" s="7" t="e">
        <f>COUNTIFS(Sta!$B:$B,$A111,Sta!$Q:$Q,"&gt;1.5")/$C111</f>
        <v>#DIV/0!</v>
      </c>
      <c r="K111" s="12" t="e">
        <f>(COUNTIFS(Sta!$A:$A,$A111,Sta!$M:$M,"&gt;0.5") +COUNTIFS(Sta!$B:$B,$A111,Sta!$O:$O,"&gt;0.5"))/$D111</f>
        <v>#DIV/0!</v>
      </c>
      <c r="L111" s="7" t="e">
        <f>COUNTIFS(Sta!$A:$A,$A111,Sta!$M:$M,"&gt;0.5")/$B111</f>
        <v>#DIV/0!</v>
      </c>
      <c r="M111" s="7" t="e">
        <f>COUNTIFS(Sta!$B:$B,$A111,Sta!$O:$O,"&gt;0.5")/$C111</f>
        <v>#DIV/0!</v>
      </c>
      <c r="N111" s="12" t="e">
        <f>(COUNTIFS(Sta!$A:$A,$A111,Sta!$M:$M,"&gt;1.5") +COUNTIFS(Sta!$B:$B,$A111,Sta!$O:$O,"&gt;1.5"))/$D111</f>
        <v>#DIV/0!</v>
      </c>
      <c r="O111" s="7" t="e">
        <f>COUNTIFS(Sta!$A:$A,$A111,Sta!$M:$M,"&gt;1.5")/$B111</f>
        <v>#DIV/0!</v>
      </c>
      <c r="P111" s="7" t="e">
        <f>COUNTIFS(Sta!$B:$B,$A111,Sta!$O:$O,"&gt;1.5")/$C111</f>
        <v>#DIV/0!</v>
      </c>
      <c r="Q111" s="12" t="e">
        <f>(COUNTIFS(Sta!$A:$A,$A111,Sta!$N:$N,"&gt;0.5") +COUNTIFS(Sta!$B:$B,$A111,Sta!$P:$P,"&gt;0.5"))/$D111</f>
        <v>#DIV/0!</v>
      </c>
      <c r="R111" s="7" t="e">
        <f>COUNTIFS(Sta!$A:$A,$A111,Sta!$N:$N,"&gt;0.5")/$B111</f>
        <v>#DIV/0!</v>
      </c>
      <c r="S111" s="7" t="e">
        <f>COUNTIFS(Sta!$B:$B,$A111,Sta!$P:$P,"&gt;0.5")/$C111</f>
        <v>#DIV/0!</v>
      </c>
      <c r="T111" s="12" t="e">
        <f>(COUNTIFS(Sta!$A:$A,$A111,Sta!$N:$N,"&gt;1.5") +COUNTIFS(Sta!$B:$B,$A111,Sta!$P:$P,"&gt;1.5"))/$D111</f>
        <v>#DIV/0!</v>
      </c>
      <c r="U111" s="7" t="e">
        <f>COUNTIFS(Sta!$A:$A,$A111,Sta!$N:$N,"&gt;1.5")/$B111</f>
        <v>#DIV/0!</v>
      </c>
      <c r="V111" s="7" t="e">
        <f>COUNTIFS(Sta!$B:$B,$A111,Sta!$P:$P,"&gt;1.5")/$C111</f>
        <v>#DIV/0!</v>
      </c>
    </row>
    <row r="112" spans="1:22" x14ac:dyDescent="0.3">
      <c r="A112" t="s">
        <v>236</v>
      </c>
      <c r="B112" s="9">
        <f>COUNTIF(Sta!A:A,A112)</f>
        <v>0</v>
      </c>
      <c r="C112" s="4">
        <f>COUNTIF(Sta!B:B,A112)</f>
        <v>0</v>
      </c>
      <c r="D112" s="4">
        <f t="shared" si="3"/>
        <v>0</v>
      </c>
      <c r="E112" s="12" t="e">
        <f>(COUNTIFS(Sta!$A:$A,$A112,Sta!$Q:$Q,"&gt;0.5") +COUNTIFS(Sta!$B:$B,$A112,Sta!$Q:$Q,"&gt;0.5"))/$D112</f>
        <v>#DIV/0!</v>
      </c>
      <c r="F112" s="7" t="e">
        <f>COUNTIFS(Sta!$A:$A,$A112,Sta!$Q:$Q,"&gt;0.5")/$B112</f>
        <v>#DIV/0!</v>
      </c>
      <c r="G112" s="7" t="e">
        <f>COUNTIFS(Sta!$B:$B,$A112,Sta!$Q:$Q,"&gt;0.5")/$C112</f>
        <v>#DIV/0!</v>
      </c>
      <c r="H112" s="12" t="e">
        <f>(COUNTIFS(Sta!$A:$A,$A112,Sta!$Q:$Q,"&gt;1.5") +COUNTIFS(Sta!$B:$B,$A112,Sta!$Q:$Q,"&gt;1.5"))/$D112</f>
        <v>#DIV/0!</v>
      </c>
      <c r="I112" s="7" t="e">
        <f>COUNTIFS(Sta!$A:$A,$A112,Sta!$Q:$Q,"&gt;1.5")/$B112</f>
        <v>#DIV/0!</v>
      </c>
      <c r="J112" s="7" t="e">
        <f>COUNTIFS(Sta!$B:$B,$A112,Sta!$Q:$Q,"&gt;1.5")/$C112</f>
        <v>#DIV/0!</v>
      </c>
      <c r="K112" s="12" t="e">
        <f>(COUNTIFS(Sta!$A:$A,$A112,Sta!$M:$M,"&gt;0.5") +COUNTIFS(Sta!$B:$B,$A112,Sta!$O:$O,"&gt;0.5"))/$D112</f>
        <v>#DIV/0!</v>
      </c>
      <c r="L112" s="7" t="e">
        <f>COUNTIFS(Sta!$A:$A,$A112,Sta!$M:$M,"&gt;0.5")/$B112</f>
        <v>#DIV/0!</v>
      </c>
      <c r="M112" s="7" t="e">
        <f>COUNTIFS(Sta!$B:$B,$A112,Sta!$O:$O,"&gt;0.5")/$C112</f>
        <v>#DIV/0!</v>
      </c>
      <c r="N112" s="12" t="e">
        <f>(COUNTIFS(Sta!$A:$A,$A112,Sta!$M:$M,"&gt;1.5") +COUNTIFS(Sta!$B:$B,$A112,Sta!$O:$O,"&gt;1.5"))/$D112</f>
        <v>#DIV/0!</v>
      </c>
      <c r="O112" s="7" t="e">
        <f>COUNTIFS(Sta!$A:$A,$A112,Sta!$M:$M,"&gt;1.5")/$B112</f>
        <v>#DIV/0!</v>
      </c>
      <c r="P112" s="7" t="e">
        <f>COUNTIFS(Sta!$B:$B,$A112,Sta!$O:$O,"&gt;1.5")/$C112</f>
        <v>#DIV/0!</v>
      </c>
      <c r="Q112" s="12" t="e">
        <f>(COUNTIFS(Sta!$A:$A,$A112,Sta!$N:$N,"&gt;0.5") +COUNTIFS(Sta!$B:$B,$A112,Sta!$P:$P,"&gt;0.5"))/$D112</f>
        <v>#DIV/0!</v>
      </c>
      <c r="R112" s="7" t="e">
        <f>COUNTIFS(Sta!$A:$A,$A112,Sta!$N:$N,"&gt;0.5")/$B112</f>
        <v>#DIV/0!</v>
      </c>
      <c r="S112" s="7" t="e">
        <f>COUNTIFS(Sta!$B:$B,$A112,Sta!$P:$P,"&gt;0.5")/$C112</f>
        <v>#DIV/0!</v>
      </c>
      <c r="T112" s="12" t="e">
        <f>(COUNTIFS(Sta!$A:$A,$A112,Sta!$N:$N,"&gt;1.5") +COUNTIFS(Sta!$B:$B,$A112,Sta!$P:$P,"&gt;1.5"))/$D112</f>
        <v>#DIV/0!</v>
      </c>
      <c r="U112" s="7" t="e">
        <f>COUNTIFS(Sta!$A:$A,$A112,Sta!$N:$N,"&gt;1.5")/$B112</f>
        <v>#DIV/0!</v>
      </c>
      <c r="V112" s="7" t="e">
        <f>COUNTIFS(Sta!$B:$B,$A112,Sta!$P:$P,"&gt;1.5")/$C112</f>
        <v>#DIV/0!</v>
      </c>
    </row>
    <row r="113" spans="1:22" x14ac:dyDescent="0.3">
      <c r="A113" t="s">
        <v>221</v>
      </c>
      <c r="B113" s="9">
        <f>COUNTIF(Sta!A:A,A113)</f>
        <v>0</v>
      </c>
      <c r="C113" s="4">
        <f>COUNTIF(Sta!B:B,A113)</f>
        <v>0</v>
      </c>
      <c r="D113" s="4">
        <f t="shared" si="3"/>
        <v>0</v>
      </c>
      <c r="E113" s="12" t="e">
        <f>(COUNTIFS(Sta!$A:$A,$A113,Sta!$Q:$Q,"&gt;0.5") +COUNTIFS(Sta!$B:$B,$A113,Sta!$Q:$Q,"&gt;0.5"))/$D113</f>
        <v>#DIV/0!</v>
      </c>
      <c r="F113" s="7" t="e">
        <f>COUNTIFS(Sta!$A:$A,$A113,Sta!$Q:$Q,"&gt;0.5")/$B113</f>
        <v>#DIV/0!</v>
      </c>
      <c r="G113" s="7" t="e">
        <f>COUNTIFS(Sta!$B:$B,$A113,Sta!$Q:$Q,"&gt;0.5")/$C113</f>
        <v>#DIV/0!</v>
      </c>
      <c r="H113" s="12" t="e">
        <f>(COUNTIFS(Sta!$A:$A,$A113,Sta!$Q:$Q,"&gt;1.5") +COUNTIFS(Sta!$B:$B,$A113,Sta!$Q:$Q,"&gt;1.5"))/$D113</f>
        <v>#DIV/0!</v>
      </c>
      <c r="I113" s="7" t="e">
        <f>COUNTIFS(Sta!$A:$A,$A113,Sta!$Q:$Q,"&gt;1.5")/$B113</f>
        <v>#DIV/0!</v>
      </c>
      <c r="J113" s="7" t="e">
        <f>COUNTIFS(Sta!$B:$B,$A113,Sta!$Q:$Q,"&gt;1.5")/$C113</f>
        <v>#DIV/0!</v>
      </c>
      <c r="K113" s="12" t="e">
        <f>(COUNTIFS(Sta!$A:$A,$A113,Sta!$M:$M,"&gt;0.5") +COUNTIFS(Sta!$B:$B,$A113,Sta!$O:$O,"&gt;0.5"))/$D113</f>
        <v>#DIV/0!</v>
      </c>
      <c r="L113" s="7" t="e">
        <f>COUNTIFS(Sta!$A:$A,$A113,Sta!$M:$M,"&gt;0.5")/$B113</f>
        <v>#DIV/0!</v>
      </c>
      <c r="M113" s="7" t="e">
        <f>COUNTIFS(Sta!$B:$B,$A113,Sta!$O:$O,"&gt;0.5")/$C113</f>
        <v>#DIV/0!</v>
      </c>
      <c r="N113" s="12" t="e">
        <f>(COUNTIFS(Sta!$A:$A,$A113,Sta!$M:$M,"&gt;1.5") +COUNTIFS(Sta!$B:$B,$A113,Sta!$O:$O,"&gt;1.5"))/$D113</f>
        <v>#DIV/0!</v>
      </c>
      <c r="O113" s="7" t="e">
        <f>COUNTIFS(Sta!$A:$A,$A113,Sta!$M:$M,"&gt;1.5")/$B113</f>
        <v>#DIV/0!</v>
      </c>
      <c r="P113" s="7" t="e">
        <f>COUNTIFS(Sta!$B:$B,$A113,Sta!$O:$O,"&gt;1.5")/$C113</f>
        <v>#DIV/0!</v>
      </c>
      <c r="Q113" s="12" t="e">
        <f>(COUNTIFS(Sta!$A:$A,$A113,Sta!$N:$N,"&gt;0.5") +COUNTIFS(Sta!$B:$B,$A113,Sta!$P:$P,"&gt;0.5"))/$D113</f>
        <v>#DIV/0!</v>
      </c>
      <c r="R113" s="7" t="e">
        <f>COUNTIFS(Sta!$A:$A,$A113,Sta!$N:$N,"&gt;0.5")/$B113</f>
        <v>#DIV/0!</v>
      </c>
      <c r="S113" s="7" t="e">
        <f>COUNTIFS(Sta!$B:$B,$A113,Sta!$P:$P,"&gt;0.5")/$C113</f>
        <v>#DIV/0!</v>
      </c>
      <c r="T113" s="12" t="e">
        <f>(COUNTIFS(Sta!$A:$A,$A113,Sta!$N:$N,"&gt;1.5") +COUNTIFS(Sta!$B:$B,$A113,Sta!$P:$P,"&gt;1.5"))/$D113</f>
        <v>#DIV/0!</v>
      </c>
      <c r="U113" s="7" t="e">
        <f>COUNTIFS(Sta!$A:$A,$A113,Sta!$N:$N,"&gt;1.5")/$B113</f>
        <v>#DIV/0!</v>
      </c>
      <c r="V113" s="7" t="e">
        <f>COUNTIFS(Sta!$B:$B,$A113,Sta!$P:$P,"&gt;1.5")/$C113</f>
        <v>#DIV/0!</v>
      </c>
    </row>
    <row r="114" spans="1:22" x14ac:dyDescent="0.3">
      <c r="A114" t="s">
        <v>235</v>
      </c>
      <c r="B114" s="9">
        <f>COUNTIF(Sta!A:A,A114)</f>
        <v>0</v>
      </c>
      <c r="C114" s="4">
        <f>COUNTIF(Sta!B:B,A114)</f>
        <v>0</v>
      </c>
      <c r="D114" s="4">
        <f t="shared" si="3"/>
        <v>0</v>
      </c>
      <c r="E114" s="12" t="e">
        <f>(COUNTIFS(Sta!$A:$A,$A114,Sta!$Q:$Q,"&gt;0.5") +COUNTIFS(Sta!$B:$B,$A114,Sta!$Q:$Q,"&gt;0.5"))/$D114</f>
        <v>#DIV/0!</v>
      </c>
      <c r="F114" s="7" t="e">
        <f>COUNTIFS(Sta!$A:$A,$A114,Sta!$Q:$Q,"&gt;0.5")/$B114</f>
        <v>#DIV/0!</v>
      </c>
      <c r="G114" s="7" t="e">
        <f>COUNTIFS(Sta!$B:$B,$A114,Sta!$Q:$Q,"&gt;0.5")/$C114</f>
        <v>#DIV/0!</v>
      </c>
      <c r="H114" s="12" t="e">
        <f>(COUNTIFS(Sta!$A:$A,$A114,Sta!$Q:$Q,"&gt;1.5") +COUNTIFS(Sta!$B:$B,$A114,Sta!$Q:$Q,"&gt;1.5"))/$D114</f>
        <v>#DIV/0!</v>
      </c>
      <c r="I114" s="7" t="e">
        <f>COUNTIFS(Sta!$A:$A,$A114,Sta!$Q:$Q,"&gt;1.5")/$B114</f>
        <v>#DIV/0!</v>
      </c>
      <c r="J114" s="7" t="e">
        <f>COUNTIFS(Sta!$B:$B,$A114,Sta!$Q:$Q,"&gt;1.5")/$C114</f>
        <v>#DIV/0!</v>
      </c>
      <c r="K114" s="12" t="e">
        <f>(COUNTIFS(Sta!$A:$A,$A114,Sta!$M:$M,"&gt;0.5") +COUNTIFS(Sta!$B:$B,$A114,Sta!$O:$O,"&gt;0.5"))/$D114</f>
        <v>#DIV/0!</v>
      </c>
      <c r="L114" s="7" t="e">
        <f>COUNTIFS(Sta!$A:$A,$A114,Sta!$M:$M,"&gt;0.5")/$B114</f>
        <v>#DIV/0!</v>
      </c>
      <c r="M114" s="7" t="e">
        <f>COUNTIFS(Sta!$B:$B,$A114,Sta!$O:$O,"&gt;0.5")/$C114</f>
        <v>#DIV/0!</v>
      </c>
      <c r="N114" s="12" t="e">
        <f>(COUNTIFS(Sta!$A:$A,$A114,Sta!$M:$M,"&gt;1.5") +COUNTIFS(Sta!$B:$B,$A114,Sta!$O:$O,"&gt;1.5"))/$D114</f>
        <v>#DIV/0!</v>
      </c>
      <c r="O114" s="7" t="e">
        <f>COUNTIFS(Sta!$A:$A,$A114,Sta!$M:$M,"&gt;1.5")/$B114</f>
        <v>#DIV/0!</v>
      </c>
      <c r="P114" s="7" t="e">
        <f>COUNTIFS(Sta!$B:$B,$A114,Sta!$O:$O,"&gt;1.5")/$C114</f>
        <v>#DIV/0!</v>
      </c>
      <c r="Q114" s="12" t="e">
        <f>(COUNTIFS(Sta!$A:$A,$A114,Sta!$N:$N,"&gt;0.5") +COUNTIFS(Sta!$B:$B,$A114,Sta!$P:$P,"&gt;0.5"))/$D114</f>
        <v>#DIV/0!</v>
      </c>
      <c r="R114" s="7" t="e">
        <f>COUNTIFS(Sta!$A:$A,$A114,Sta!$N:$N,"&gt;0.5")/$B114</f>
        <v>#DIV/0!</v>
      </c>
      <c r="S114" s="7" t="e">
        <f>COUNTIFS(Sta!$B:$B,$A114,Sta!$P:$P,"&gt;0.5")/$C114</f>
        <v>#DIV/0!</v>
      </c>
      <c r="T114" s="12" t="e">
        <f>(COUNTIFS(Sta!$A:$A,$A114,Sta!$N:$N,"&gt;1.5") +COUNTIFS(Sta!$B:$B,$A114,Sta!$P:$P,"&gt;1.5"))/$D114</f>
        <v>#DIV/0!</v>
      </c>
      <c r="U114" s="7" t="e">
        <f>COUNTIFS(Sta!$A:$A,$A114,Sta!$N:$N,"&gt;1.5")/$B114</f>
        <v>#DIV/0!</v>
      </c>
      <c r="V114" s="7" t="e">
        <f>COUNTIFS(Sta!$B:$B,$A114,Sta!$P:$P,"&gt;1.5")/$C114</f>
        <v>#DIV/0!</v>
      </c>
    </row>
    <row r="115" spans="1:22" x14ac:dyDescent="0.3">
      <c r="A115" t="s">
        <v>232</v>
      </c>
      <c r="B115" s="9">
        <f>COUNTIF(Sta!A:A,A115)</f>
        <v>0</v>
      </c>
      <c r="C115" s="4">
        <f>COUNTIF(Sta!B:B,A115)</f>
        <v>0</v>
      </c>
      <c r="D115" s="4">
        <f t="shared" si="3"/>
        <v>0</v>
      </c>
      <c r="E115" s="12" t="e">
        <f>(COUNTIFS(Sta!$A:$A,$A115,Sta!$Q:$Q,"&gt;0.5") +COUNTIFS(Sta!$B:$B,$A115,Sta!$Q:$Q,"&gt;0.5"))/$D115</f>
        <v>#DIV/0!</v>
      </c>
      <c r="F115" s="7" t="e">
        <f>COUNTIFS(Sta!$A:$A,$A115,Sta!$Q:$Q,"&gt;0.5")/$B115</f>
        <v>#DIV/0!</v>
      </c>
      <c r="G115" s="7" t="e">
        <f>COUNTIFS(Sta!$B:$B,$A115,Sta!$Q:$Q,"&gt;0.5")/$C115</f>
        <v>#DIV/0!</v>
      </c>
      <c r="H115" s="12" t="e">
        <f>(COUNTIFS(Sta!$A:$A,$A115,Sta!$Q:$Q,"&gt;1.5") +COUNTIFS(Sta!$B:$B,$A115,Sta!$Q:$Q,"&gt;1.5"))/$D115</f>
        <v>#DIV/0!</v>
      </c>
      <c r="I115" s="7" t="e">
        <f>COUNTIFS(Sta!$A:$A,$A115,Sta!$Q:$Q,"&gt;1.5")/$B115</f>
        <v>#DIV/0!</v>
      </c>
      <c r="J115" s="7" t="e">
        <f>COUNTIFS(Sta!$B:$B,$A115,Sta!$Q:$Q,"&gt;1.5")/$C115</f>
        <v>#DIV/0!</v>
      </c>
      <c r="K115" s="12" t="e">
        <f>(COUNTIFS(Sta!$A:$A,$A115,Sta!$M:$M,"&gt;0.5") +COUNTIFS(Sta!$B:$B,$A115,Sta!$O:$O,"&gt;0.5"))/$D115</f>
        <v>#DIV/0!</v>
      </c>
      <c r="L115" s="7" t="e">
        <f>COUNTIFS(Sta!$A:$A,$A115,Sta!$M:$M,"&gt;0.5")/$B115</f>
        <v>#DIV/0!</v>
      </c>
      <c r="M115" s="7" t="e">
        <f>COUNTIFS(Sta!$B:$B,$A115,Sta!$O:$O,"&gt;0.5")/$C115</f>
        <v>#DIV/0!</v>
      </c>
      <c r="N115" s="12" t="e">
        <f>(COUNTIFS(Sta!$A:$A,$A115,Sta!$M:$M,"&gt;1.5") +COUNTIFS(Sta!$B:$B,$A115,Sta!$O:$O,"&gt;1.5"))/$D115</f>
        <v>#DIV/0!</v>
      </c>
      <c r="O115" s="7" t="e">
        <f>COUNTIFS(Sta!$A:$A,$A115,Sta!$M:$M,"&gt;1.5")/$B115</f>
        <v>#DIV/0!</v>
      </c>
      <c r="P115" s="7" t="e">
        <f>COUNTIFS(Sta!$B:$B,$A115,Sta!$O:$O,"&gt;1.5")/$C115</f>
        <v>#DIV/0!</v>
      </c>
      <c r="Q115" s="12" t="e">
        <f>(COUNTIFS(Sta!$A:$A,$A115,Sta!$N:$N,"&gt;0.5") +COUNTIFS(Sta!$B:$B,$A115,Sta!$P:$P,"&gt;0.5"))/$D115</f>
        <v>#DIV/0!</v>
      </c>
      <c r="R115" s="7" t="e">
        <f>COUNTIFS(Sta!$A:$A,$A115,Sta!$N:$N,"&gt;0.5")/$B115</f>
        <v>#DIV/0!</v>
      </c>
      <c r="S115" s="7" t="e">
        <f>COUNTIFS(Sta!$B:$B,$A115,Sta!$P:$P,"&gt;0.5")/$C115</f>
        <v>#DIV/0!</v>
      </c>
      <c r="T115" s="12" t="e">
        <f>(COUNTIFS(Sta!$A:$A,$A115,Sta!$N:$N,"&gt;1.5") +COUNTIFS(Sta!$B:$B,$A115,Sta!$P:$P,"&gt;1.5"))/$D115</f>
        <v>#DIV/0!</v>
      </c>
      <c r="U115" s="7" t="e">
        <f>COUNTIFS(Sta!$A:$A,$A115,Sta!$N:$N,"&gt;1.5")/$B115</f>
        <v>#DIV/0!</v>
      </c>
      <c r="V115" s="7" t="e">
        <f>COUNTIFS(Sta!$B:$B,$A115,Sta!$P:$P,"&gt;1.5")/$C115</f>
        <v>#DIV/0!</v>
      </c>
    </row>
    <row r="116" spans="1:22" x14ac:dyDescent="0.3">
      <c r="A116" t="s">
        <v>224</v>
      </c>
      <c r="B116" s="9">
        <f>COUNTIF(Sta!A:A,A116)</f>
        <v>0</v>
      </c>
      <c r="C116" s="4">
        <f>COUNTIF(Sta!B:B,A116)</f>
        <v>0</v>
      </c>
      <c r="D116" s="4">
        <f t="shared" si="3"/>
        <v>0</v>
      </c>
      <c r="E116" s="12" t="e">
        <f>(COUNTIFS(Sta!$A:$A,$A116,Sta!$Q:$Q,"&gt;0.5") +COUNTIFS(Sta!$B:$B,$A116,Sta!$Q:$Q,"&gt;0.5"))/$D116</f>
        <v>#DIV/0!</v>
      </c>
      <c r="F116" s="7" t="e">
        <f>COUNTIFS(Sta!$A:$A,$A116,Sta!$Q:$Q,"&gt;0.5")/$B116</f>
        <v>#DIV/0!</v>
      </c>
      <c r="G116" s="7" t="e">
        <f>COUNTIFS(Sta!$B:$B,$A116,Sta!$Q:$Q,"&gt;0.5")/$C116</f>
        <v>#DIV/0!</v>
      </c>
      <c r="H116" s="12" t="e">
        <f>(COUNTIFS(Sta!$A:$A,$A116,Sta!$Q:$Q,"&gt;1.5") +COUNTIFS(Sta!$B:$B,$A116,Sta!$Q:$Q,"&gt;1.5"))/$D116</f>
        <v>#DIV/0!</v>
      </c>
      <c r="I116" s="7" t="e">
        <f>COUNTIFS(Sta!$A:$A,$A116,Sta!$Q:$Q,"&gt;1.5")/$B116</f>
        <v>#DIV/0!</v>
      </c>
      <c r="J116" s="7" t="e">
        <f>COUNTIFS(Sta!$B:$B,$A116,Sta!$Q:$Q,"&gt;1.5")/$C116</f>
        <v>#DIV/0!</v>
      </c>
      <c r="K116" s="12" t="e">
        <f>(COUNTIFS(Sta!$A:$A,$A116,Sta!$M:$M,"&gt;0.5") +COUNTIFS(Sta!$B:$B,$A116,Sta!$O:$O,"&gt;0.5"))/$D116</f>
        <v>#DIV/0!</v>
      </c>
      <c r="L116" s="7" t="e">
        <f>COUNTIFS(Sta!$A:$A,$A116,Sta!$M:$M,"&gt;0.5")/$B116</f>
        <v>#DIV/0!</v>
      </c>
      <c r="M116" s="7" t="e">
        <f>COUNTIFS(Sta!$B:$B,$A116,Sta!$O:$O,"&gt;0.5")/$C116</f>
        <v>#DIV/0!</v>
      </c>
      <c r="N116" s="12" t="e">
        <f>(COUNTIFS(Sta!$A:$A,$A116,Sta!$M:$M,"&gt;1.5") +COUNTIFS(Sta!$B:$B,$A116,Sta!$O:$O,"&gt;1.5"))/$D116</f>
        <v>#DIV/0!</v>
      </c>
      <c r="O116" s="7" t="e">
        <f>COUNTIFS(Sta!$A:$A,$A116,Sta!$M:$M,"&gt;1.5")/$B116</f>
        <v>#DIV/0!</v>
      </c>
      <c r="P116" s="7" t="e">
        <f>COUNTIFS(Sta!$B:$B,$A116,Sta!$O:$O,"&gt;1.5")/$C116</f>
        <v>#DIV/0!</v>
      </c>
      <c r="Q116" s="12" t="e">
        <f>(COUNTIFS(Sta!$A:$A,$A116,Sta!$N:$N,"&gt;0.5") +COUNTIFS(Sta!$B:$B,$A116,Sta!$P:$P,"&gt;0.5"))/$D116</f>
        <v>#DIV/0!</v>
      </c>
      <c r="R116" s="7" t="e">
        <f>COUNTIFS(Sta!$A:$A,$A116,Sta!$N:$N,"&gt;0.5")/$B116</f>
        <v>#DIV/0!</v>
      </c>
      <c r="S116" s="7" t="e">
        <f>COUNTIFS(Sta!$B:$B,$A116,Sta!$P:$P,"&gt;0.5")/$C116</f>
        <v>#DIV/0!</v>
      </c>
      <c r="T116" s="12" t="e">
        <f>(COUNTIFS(Sta!$A:$A,$A116,Sta!$N:$N,"&gt;1.5") +COUNTIFS(Sta!$B:$B,$A116,Sta!$P:$P,"&gt;1.5"))/$D116</f>
        <v>#DIV/0!</v>
      </c>
      <c r="U116" s="7" t="e">
        <f>COUNTIFS(Sta!$A:$A,$A116,Sta!$N:$N,"&gt;1.5")/$B116</f>
        <v>#DIV/0!</v>
      </c>
      <c r="V116" s="7" t="e">
        <f>COUNTIFS(Sta!$B:$B,$A116,Sta!$P:$P,"&gt;1.5")/$C116</f>
        <v>#DIV/0!</v>
      </c>
    </row>
    <row r="117" spans="1:22" x14ac:dyDescent="0.3">
      <c r="A117" t="s">
        <v>223</v>
      </c>
      <c r="B117" s="9">
        <f>COUNTIF(Sta!A:A,A117)</f>
        <v>0</v>
      </c>
      <c r="C117" s="4">
        <f>COUNTIF(Sta!B:B,A117)</f>
        <v>0</v>
      </c>
      <c r="D117" s="4">
        <f t="shared" si="3"/>
        <v>0</v>
      </c>
      <c r="E117" s="12" t="e">
        <f>(COUNTIFS(Sta!$A:$A,$A117,Sta!$Q:$Q,"&gt;0.5") +COUNTIFS(Sta!$B:$B,$A117,Sta!$Q:$Q,"&gt;0.5"))/$D117</f>
        <v>#DIV/0!</v>
      </c>
      <c r="F117" s="7" t="e">
        <f>COUNTIFS(Sta!$A:$A,$A117,Sta!$Q:$Q,"&gt;0.5")/$B117</f>
        <v>#DIV/0!</v>
      </c>
      <c r="G117" s="7" t="e">
        <f>COUNTIFS(Sta!$B:$B,$A117,Sta!$Q:$Q,"&gt;0.5")/$C117</f>
        <v>#DIV/0!</v>
      </c>
      <c r="H117" s="12" t="e">
        <f>(COUNTIFS(Sta!$A:$A,$A117,Sta!$Q:$Q,"&gt;1.5") +COUNTIFS(Sta!$B:$B,$A117,Sta!$Q:$Q,"&gt;1.5"))/$D117</f>
        <v>#DIV/0!</v>
      </c>
      <c r="I117" s="7" t="e">
        <f>COUNTIFS(Sta!$A:$A,$A117,Sta!$Q:$Q,"&gt;1.5")/$B117</f>
        <v>#DIV/0!</v>
      </c>
      <c r="J117" s="7" t="e">
        <f>COUNTIFS(Sta!$B:$B,$A117,Sta!$Q:$Q,"&gt;1.5")/$C117</f>
        <v>#DIV/0!</v>
      </c>
      <c r="K117" s="12" t="e">
        <f>(COUNTIFS(Sta!$A:$A,$A117,Sta!$M:$M,"&gt;0.5") +COUNTIFS(Sta!$B:$B,$A117,Sta!$O:$O,"&gt;0.5"))/$D117</f>
        <v>#DIV/0!</v>
      </c>
      <c r="L117" s="7" t="e">
        <f>COUNTIFS(Sta!$A:$A,$A117,Sta!$M:$M,"&gt;0.5")/$B117</f>
        <v>#DIV/0!</v>
      </c>
      <c r="M117" s="7" t="e">
        <f>COUNTIFS(Sta!$B:$B,$A117,Sta!$O:$O,"&gt;0.5")/$C117</f>
        <v>#DIV/0!</v>
      </c>
      <c r="N117" s="12" t="e">
        <f>(COUNTIFS(Sta!$A:$A,$A117,Sta!$M:$M,"&gt;1.5") +COUNTIFS(Sta!$B:$B,$A117,Sta!$O:$O,"&gt;1.5"))/$D117</f>
        <v>#DIV/0!</v>
      </c>
      <c r="O117" s="7" t="e">
        <f>COUNTIFS(Sta!$A:$A,$A117,Sta!$M:$M,"&gt;1.5")/$B117</f>
        <v>#DIV/0!</v>
      </c>
      <c r="P117" s="7" t="e">
        <f>COUNTIFS(Sta!$B:$B,$A117,Sta!$O:$O,"&gt;1.5")/$C117</f>
        <v>#DIV/0!</v>
      </c>
      <c r="Q117" s="12" t="e">
        <f>(COUNTIFS(Sta!$A:$A,$A117,Sta!$N:$N,"&gt;0.5") +COUNTIFS(Sta!$B:$B,$A117,Sta!$P:$P,"&gt;0.5"))/$D117</f>
        <v>#DIV/0!</v>
      </c>
      <c r="R117" s="7" t="e">
        <f>COUNTIFS(Sta!$A:$A,$A117,Sta!$N:$N,"&gt;0.5")/$B117</f>
        <v>#DIV/0!</v>
      </c>
      <c r="S117" s="7" t="e">
        <f>COUNTIFS(Sta!$B:$B,$A117,Sta!$P:$P,"&gt;0.5")/$C117</f>
        <v>#DIV/0!</v>
      </c>
      <c r="T117" s="12" t="e">
        <f>(COUNTIFS(Sta!$A:$A,$A117,Sta!$N:$N,"&gt;1.5") +COUNTIFS(Sta!$B:$B,$A117,Sta!$P:$P,"&gt;1.5"))/$D117</f>
        <v>#DIV/0!</v>
      </c>
      <c r="U117" s="7" t="e">
        <f>COUNTIFS(Sta!$A:$A,$A117,Sta!$N:$N,"&gt;1.5")/$B117</f>
        <v>#DIV/0!</v>
      </c>
      <c r="V117" s="7" t="e">
        <f>COUNTIFS(Sta!$B:$B,$A117,Sta!$P:$P,"&gt;1.5")/$C117</f>
        <v>#DIV/0!</v>
      </c>
    </row>
    <row r="118" spans="1:22" x14ac:dyDescent="0.3">
      <c r="A118" t="s">
        <v>230</v>
      </c>
      <c r="B118" s="9">
        <f>COUNTIF(Sta!A:A,A118)</f>
        <v>0</v>
      </c>
      <c r="C118" s="4">
        <f>COUNTIF(Sta!B:B,A118)</f>
        <v>0</v>
      </c>
      <c r="D118" s="4">
        <f t="shared" si="3"/>
        <v>0</v>
      </c>
      <c r="E118" s="12" t="e">
        <f>(COUNTIFS(Sta!$A:$A,$A118,Sta!$Q:$Q,"&gt;0.5") +COUNTIFS(Sta!$B:$B,$A118,Sta!$Q:$Q,"&gt;0.5"))/$D118</f>
        <v>#DIV/0!</v>
      </c>
      <c r="F118" s="7" t="e">
        <f>COUNTIFS(Sta!$A:$A,$A118,Sta!$Q:$Q,"&gt;0.5")/$B118</f>
        <v>#DIV/0!</v>
      </c>
      <c r="G118" s="7" t="e">
        <f>COUNTIFS(Sta!$B:$B,$A118,Sta!$Q:$Q,"&gt;0.5")/$C118</f>
        <v>#DIV/0!</v>
      </c>
      <c r="H118" s="12" t="e">
        <f>(COUNTIFS(Sta!$A:$A,$A118,Sta!$Q:$Q,"&gt;1.5") +COUNTIFS(Sta!$B:$B,$A118,Sta!$Q:$Q,"&gt;1.5"))/$D118</f>
        <v>#DIV/0!</v>
      </c>
      <c r="I118" s="7" t="e">
        <f>COUNTIFS(Sta!$A:$A,$A118,Sta!$Q:$Q,"&gt;1.5")/$B118</f>
        <v>#DIV/0!</v>
      </c>
      <c r="J118" s="7" t="e">
        <f>COUNTIFS(Sta!$B:$B,$A118,Sta!$Q:$Q,"&gt;1.5")/$C118</f>
        <v>#DIV/0!</v>
      </c>
      <c r="K118" s="12" t="e">
        <f>(COUNTIFS(Sta!$A:$A,$A118,Sta!$M:$M,"&gt;0.5") +COUNTIFS(Sta!$B:$B,$A118,Sta!$O:$O,"&gt;0.5"))/$D118</f>
        <v>#DIV/0!</v>
      </c>
      <c r="L118" s="7" t="e">
        <f>COUNTIFS(Sta!$A:$A,$A118,Sta!$M:$M,"&gt;0.5")/$B118</f>
        <v>#DIV/0!</v>
      </c>
      <c r="M118" s="7" t="e">
        <f>COUNTIFS(Sta!$B:$B,$A118,Sta!$O:$O,"&gt;0.5")/$C118</f>
        <v>#DIV/0!</v>
      </c>
      <c r="N118" s="12" t="e">
        <f>(COUNTIFS(Sta!$A:$A,$A118,Sta!$M:$M,"&gt;1.5") +COUNTIFS(Sta!$B:$B,$A118,Sta!$O:$O,"&gt;1.5"))/$D118</f>
        <v>#DIV/0!</v>
      </c>
      <c r="O118" s="7" t="e">
        <f>COUNTIFS(Sta!$A:$A,$A118,Sta!$M:$M,"&gt;1.5")/$B118</f>
        <v>#DIV/0!</v>
      </c>
      <c r="P118" s="7" t="e">
        <f>COUNTIFS(Sta!$B:$B,$A118,Sta!$O:$O,"&gt;1.5")/$C118</f>
        <v>#DIV/0!</v>
      </c>
      <c r="Q118" s="12" t="e">
        <f>(COUNTIFS(Sta!$A:$A,$A118,Sta!$N:$N,"&gt;0.5") +COUNTIFS(Sta!$B:$B,$A118,Sta!$P:$P,"&gt;0.5"))/$D118</f>
        <v>#DIV/0!</v>
      </c>
      <c r="R118" s="7" t="e">
        <f>COUNTIFS(Sta!$A:$A,$A118,Sta!$N:$N,"&gt;0.5")/$B118</f>
        <v>#DIV/0!</v>
      </c>
      <c r="S118" s="7" t="e">
        <f>COUNTIFS(Sta!$B:$B,$A118,Sta!$P:$P,"&gt;0.5")/$C118</f>
        <v>#DIV/0!</v>
      </c>
      <c r="T118" s="12" t="e">
        <f>(COUNTIFS(Sta!$A:$A,$A118,Sta!$N:$N,"&gt;1.5") +COUNTIFS(Sta!$B:$B,$A118,Sta!$P:$P,"&gt;1.5"))/$D118</f>
        <v>#DIV/0!</v>
      </c>
      <c r="U118" s="7" t="e">
        <f>COUNTIFS(Sta!$A:$A,$A118,Sta!$N:$N,"&gt;1.5")/$B118</f>
        <v>#DIV/0!</v>
      </c>
      <c r="V118" s="7" t="e">
        <f>COUNTIFS(Sta!$B:$B,$A118,Sta!$P:$P,"&gt;1.5")/$C118</f>
        <v>#DIV/0!</v>
      </c>
    </row>
    <row r="119" spans="1:22" x14ac:dyDescent="0.3">
      <c r="A119" t="s">
        <v>218</v>
      </c>
      <c r="B119" s="9">
        <f>COUNTIF(Sta!A:A,A119)</f>
        <v>0</v>
      </c>
      <c r="C119" s="4">
        <f>COUNTIF(Sta!B:B,A119)</f>
        <v>0</v>
      </c>
      <c r="D119" s="4">
        <f t="shared" si="3"/>
        <v>0</v>
      </c>
      <c r="E119" s="12" t="e">
        <f>(COUNTIFS(Sta!$A:$A,$A119,Sta!$Q:$Q,"&gt;0.5") +COUNTIFS(Sta!$B:$B,$A119,Sta!$Q:$Q,"&gt;0.5"))/$D119</f>
        <v>#DIV/0!</v>
      </c>
      <c r="F119" s="7" t="e">
        <f>COUNTIFS(Sta!$A:$A,$A119,Sta!$Q:$Q,"&gt;0.5")/$B119</f>
        <v>#DIV/0!</v>
      </c>
      <c r="G119" s="7" t="e">
        <f>COUNTIFS(Sta!$B:$B,$A119,Sta!$Q:$Q,"&gt;0.5")/$C119</f>
        <v>#DIV/0!</v>
      </c>
      <c r="H119" s="12" t="e">
        <f>(COUNTIFS(Sta!$A:$A,$A119,Sta!$Q:$Q,"&gt;1.5") +COUNTIFS(Sta!$B:$B,$A119,Sta!$Q:$Q,"&gt;1.5"))/$D119</f>
        <v>#DIV/0!</v>
      </c>
      <c r="I119" s="7" t="e">
        <f>COUNTIFS(Sta!$A:$A,$A119,Sta!$Q:$Q,"&gt;1.5")/$B119</f>
        <v>#DIV/0!</v>
      </c>
      <c r="J119" s="7" t="e">
        <f>COUNTIFS(Sta!$B:$B,$A119,Sta!$Q:$Q,"&gt;1.5")/$C119</f>
        <v>#DIV/0!</v>
      </c>
      <c r="K119" s="12" t="e">
        <f>(COUNTIFS(Sta!$A:$A,$A119,Sta!$M:$M,"&gt;0.5") +COUNTIFS(Sta!$B:$B,$A119,Sta!$O:$O,"&gt;0.5"))/$D119</f>
        <v>#DIV/0!</v>
      </c>
      <c r="L119" s="7" t="e">
        <f>COUNTIFS(Sta!$A:$A,$A119,Sta!$M:$M,"&gt;0.5")/$B119</f>
        <v>#DIV/0!</v>
      </c>
      <c r="M119" s="7" t="e">
        <f>COUNTIFS(Sta!$B:$B,$A119,Sta!$O:$O,"&gt;0.5")/$C119</f>
        <v>#DIV/0!</v>
      </c>
      <c r="N119" s="12" t="e">
        <f>(COUNTIFS(Sta!$A:$A,$A119,Sta!$M:$M,"&gt;1.5") +COUNTIFS(Sta!$B:$B,$A119,Sta!$O:$O,"&gt;1.5"))/$D119</f>
        <v>#DIV/0!</v>
      </c>
      <c r="O119" s="7" t="e">
        <f>COUNTIFS(Sta!$A:$A,$A119,Sta!$M:$M,"&gt;1.5")/$B119</f>
        <v>#DIV/0!</v>
      </c>
      <c r="P119" s="7" t="e">
        <f>COUNTIFS(Sta!$B:$B,$A119,Sta!$O:$O,"&gt;1.5")/$C119</f>
        <v>#DIV/0!</v>
      </c>
      <c r="Q119" s="12" t="e">
        <f>(COUNTIFS(Sta!$A:$A,$A119,Sta!$N:$N,"&gt;0.5") +COUNTIFS(Sta!$B:$B,$A119,Sta!$P:$P,"&gt;0.5"))/$D119</f>
        <v>#DIV/0!</v>
      </c>
      <c r="R119" s="7" t="e">
        <f>COUNTIFS(Sta!$A:$A,$A119,Sta!$N:$N,"&gt;0.5")/$B119</f>
        <v>#DIV/0!</v>
      </c>
      <c r="S119" s="7" t="e">
        <f>COUNTIFS(Sta!$B:$B,$A119,Sta!$P:$P,"&gt;0.5")/$C119</f>
        <v>#DIV/0!</v>
      </c>
      <c r="T119" s="12" t="e">
        <f>(COUNTIFS(Sta!$A:$A,$A119,Sta!$N:$N,"&gt;1.5") +COUNTIFS(Sta!$B:$B,$A119,Sta!$P:$P,"&gt;1.5"))/$D119</f>
        <v>#DIV/0!</v>
      </c>
      <c r="U119" s="7" t="e">
        <f>COUNTIFS(Sta!$A:$A,$A119,Sta!$N:$N,"&gt;1.5")/$B119</f>
        <v>#DIV/0!</v>
      </c>
      <c r="V119" s="7" t="e">
        <f>COUNTIFS(Sta!$B:$B,$A119,Sta!$P:$P,"&gt;1.5")/$C119</f>
        <v>#DIV/0!</v>
      </c>
    </row>
    <row r="120" spans="1:22" x14ac:dyDescent="0.3">
      <c r="A120" t="s">
        <v>240</v>
      </c>
      <c r="B120" s="9">
        <f>COUNTIF(Sta!A:A,A120)</f>
        <v>0</v>
      </c>
      <c r="C120" s="4">
        <f>COUNTIF(Sta!B:B,A120)</f>
        <v>0</v>
      </c>
      <c r="D120" s="4">
        <f t="shared" si="3"/>
        <v>0</v>
      </c>
      <c r="E120" s="12" t="e">
        <f>(COUNTIFS(Sta!$A:$A,$A120,Sta!$Q:$Q,"&gt;0.5") +COUNTIFS(Sta!$B:$B,$A120,Sta!$Q:$Q,"&gt;0.5"))/$D120</f>
        <v>#DIV/0!</v>
      </c>
      <c r="F120" s="7" t="e">
        <f>COUNTIFS(Sta!$A:$A,$A120,Sta!$Q:$Q,"&gt;0.5")/$B120</f>
        <v>#DIV/0!</v>
      </c>
      <c r="G120" s="7" t="e">
        <f>COUNTIFS(Sta!$B:$B,$A120,Sta!$Q:$Q,"&gt;0.5")/$C120</f>
        <v>#DIV/0!</v>
      </c>
      <c r="H120" s="12" t="e">
        <f>(COUNTIFS(Sta!$A:$A,$A120,Sta!$Q:$Q,"&gt;1.5") +COUNTIFS(Sta!$B:$B,$A120,Sta!$Q:$Q,"&gt;1.5"))/$D120</f>
        <v>#DIV/0!</v>
      </c>
      <c r="I120" s="7" t="e">
        <f>COUNTIFS(Sta!$A:$A,$A120,Sta!$Q:$Q,"&gt;1.5")/$B120</f>
        <v>#DIV/0!</v>
      </c>
      <c r="J120" s="7" t="e">
        <f>COUNTIFS(Sta!$B:$B,$A120,Sta!$Q:$Q,"&gt;1.5")/$C120</f>
        <v>#DIV/0!</v>
      </c>
      <c r="K120" s="12" t="e">
        <f>(COUNTIFS(Sta!$A:$A,$A120,Sta!$M:$M,"&gt;0.5") +COUNTIFS(Sta!$B:$B,$A120,Sta!$O:$O,"&gt;0.5"))/$D120</f>
        <v>#DIV/0!</v>
      </c>
      <c r="L120" s="7" t="e">
        <f>COUNTIFS(Sta!$A:$A,$A120,Sta!$M:$M,"&gt;0.5")/$B120</f>
        <v>#DIV/0!</v>
      </c>
      <c r="M120" s="7" t="e">
        <f>COUNTIFS(Sta!$B:$B,$A120,Sta!$O:$O,"&gt;0.5")/$C120</f>
        <v>#DIV/0!</v>
      </c>
      <c r="N120" s="12" t="e">
        <f>(COUNTIFS(Sta!$A:$A,$A120,Sta!$M:$M,"&gt;1.5") +COUNTIFS(Sta!$B:$B,$A120,Sta!$O:$O,"&gt;1.5"))/$D120</f>
        <v>#DIV/0!</v>
      </c>
      <c r="O120" s="7" t="e">
        <f>COUNTIFS(Sta!$A:$A,$A120,Sta!$M:$M,"&gt;1.5")/$B120</f>
        <v>#DIV/0!</v>
      </c>
      <c r="P120" s="7" t="e">
        <f>COUNTIFS(Sta!$B:$B,$A120,Sta!$O:$O,"&gt;1.5")/$C120</f>
        <v>#DIV/0!</v>
      </c>
      <c r="Q120" s="12" t="e">
        <f>(COUNTIFS(Sta!$A:$A,$A120,Sta!$N:$N,"&gt;0.5") +COUNTIFS(Sta!$B:$B,$A120,Sta!$P:$P,"&gt;0.5"))/$D120</f>
        <v>#DIV/0!</v>
      </c>
      <c r="R120" s="7" t="e">
        <f>COUNTIFS(Sta!$A:$A,$A120,Sta!$N:$N,"&gt;0.5")/$B120</f>
        <v>#DIV/0!</v>
      </c>
      <c r="S120" s="7" t="e">
        <f>COUNTIFS(Sta!$B:$B,$A120,Sta!$P:$P,"&gt;0.5")/$C120</f>
        <v>#DIV/0!</v>
      </c>
      <c r="T120" s="12" t="e">
        <f>(COUNTIFS(Sta!$A:$A,$A120,Sta!$N:$N,"&gt;1.5") +COUNTIFS(Sta!$B:$B,$A120,Sta!$P:$P,"&gt;1.5"))/$D120</f>
        <v>#DIV/0!</v>
      </c>
      <c r="U120" s="7" t="e">
        <f>COUNTIFS(Sta!$A:$A,$A120,Sta!$N:$N,"&gt;1.5")/$B120</f>
        <v>#DIV/0!</v>
      </c>
      <c r="V120" s="7" t="e">
        <f>COUNTIFS(Sta!$B:$B,$A120,Sta!$P:$P,"&gt;1.5")/$C120</f>
        <v>#DIV/0!</v>
      </c>
    </row>
    <row r="121" spans="1:22" x14ac:dyDescent="0.3">
      <c r="A121" t="s">
        <v>220</v>
      </c>
      <c r="B121" s="9">
        <f>COUNTIF(Sta!A:A,A121)</f>
        <v>0</v>
      </c>
      <c r="C121" s="4">
        <f>COUNTIF(Sta!B:B,A121)</f>
        <v>0</v>
      </c>
      <c r="D121" s="4">
        <f t="shared" si="3"/>
        <v>0</v>
      </c>
      <c r="E121" s="12" t="e">
        <f>(COUNTIFS(Sta!$A:$A,$A121,Sta!$Q:$Q,"&gt;0.5") +COUNTIFS(Sta!$B:$B,$A121,Sta!$Q:$Q,"&gt;0.5"))/$D121</f>
        <v>#DIV/0!</v>
      </c>
      <c r="F121" s="7" t="e">
        <f>COUNTIFS(Sta!$A:$A,$A121,Sta!$Q:$Q,"&gt;0.5")/$B121</f>
        <v>#DIV/0!</v>
      </c>
      <c r="G121" s="7" t="e">
        <f>COUNTIFS(Sta!$B:$B,$A121,Sta!$Q:$Q,"&gt;0.5")/$C121</f>
        <v>#DIV/0!</v>
      </c>
      <c r="H121" s="12" t="e">
        <f>(COUNTIFS(Sta!$A:$A,$A121,Sta!$Q:$Q,"&gt;1.5") +COUNTIFS(Sta!$B:$B,$A121,Sta!$Q:$Q,"&gt;1.5"))/$D121</f>
        <v>#DIV/0!</v>
      </c>
      <c r="I121" s="7" t="e">
        <f>COUNTIFS(Sta!$A:$A,$A121,Sta!$Q:$Q,"&gt;1.5")/$B121</f>
        <v>#DIV/0!</v>
      </c>
      <c r="J121" s="7" t="e">
        <f>COUNTIFS(Sta!$B:$B,$A121,Sta!$Q:$Q,"&gt;1.5")/$C121</f>
        <v>#DIV/0!</v>
      </c>
      <c r="K121" s="12" t="e">
        <f>(COUNTIFS(Sta!$A:$A,$A121,Sta!$M:$M,"&gt;0.5") +COUNTIFS(Sta!$B:$B,$A121,Sta!$O:$O,"&gt;0.5"))/$D121</f>
        <v>#DIV/0!</v>
      </c>
      <c r="L121" s="7" t="e">
        <f>COUNTIFS(Sta!$A:$A,$A121,Sta!$M:$M,"&gt;0.5")/$B121</f>
        <v>#DIV/0!</v>
      </c>
      <c r="M121" s="7" t="e">
        <f>COUNTIFS(Sta!$B:$B,$A121,Sta!$O:$O,"&gt;0.5")/$C121</f>
        <v>#DIV/0!</v>
      </c>
      <c r="N121" s="12" t="e">
        <f>(COUNTIFS(Sta!$A:$A,$A121,Sta!$M:$M,"&gt;1.5") +COUNTIFS(Sta!$B:$B,$A121,Sta!$O:$O,"&gt;1.5"))/$D121</f>
        <v>#DIV/0!</v>
      </c>
      <c r="O121" s="7" t="e">
        <f>COUNTIFS(Sta!$A:$A,$A121,Sta!$M:$M,"&gt;1.5")/$B121</f>
        <v>#DIV/0!</v>
      </c>
      <c r="P121" s="7" t="e">
        <f>COUNTIFS(Sta!$B:$B,$A121,Sta!$O:$O,"&gt;1.5")/$C121</f>
        <v>#DIV/0!</v>
      </c>
      <c r="Q121" s="12" t="e">
        <f>(COUNTIFS(Sta!$A:$A,$A121,Sta!$N:$N,"&gt;0.5") +COUNTIFS(Sta!$B:$B,$A121,Sta!$P:$P,"&gt;0.5"))/$D121</f>
        <v>#DIV/0!</v>
      </c>
      <c r="R121" s="7" t="e">
        <f>COUNTIFS(Sta!$A:$A,$A121,Sta!$N:$N,"&gt;0.5")/$B121</f>
        <v>#DIV/0!</v>
      </c>
      <c r="S121" s="7" t="e">
        <f>COUNTIFS(Sta!$B:$B,$A121,Sta!$P:$P,"&gt;0.5")/$C121</f>
        <v>#DIV/0!</v>
      </c>
      <c r="T121" s="12" t="e">
        <f>(COUNTIFS(Sta!$A:$A,$A121,Sta!$N:$N,"&gt;1.5") +COUNTIFS(Sta!$B:$B,$A121,Sta!$P:$P,"&gt;1.5"))/$D121</f>
        <v>#DIV/0!</v>
      </c>
      <c r="U121" s="7" t="e">
        <f>COUNTIFS(Sta!$A:$A,$A121,Sta!$N:$N,"&gt;1.5")/$B121</f>
        <v>#DIV/0!</v>
      </c>
      <c r="V121" s="7" t="e">
        <f>COUNTIFS(Sta!$B:$B,$A121,Sta!$P:$P,"&gt;1.5")/$C121</f>
        <v>#DIV/0!</v>
      </c>
    </row>
    <row r="122" spans="1:22" x14ac:dyDescent="0.3">
      <c r="A122" t="s">
        <v>219</v>
      </c>
      <c r="B122" s="9">
        <f>COUNTIF(Sta!A:A,A122)</f>
        <v>0</v>
      </c>
      <c r="C122" s="4">
        <f>COUNTIF(Sta!B:B,A122)</f>
        <v>0</v>
      </c>
      <c r="D122" s="4">
        <f t="shared" si="3"/>
        <v>0</v>
      </c>
      <c r="E122" s="12" t="e">
        <f>(COUNTIFS(Sta!$A:$A,$A122,Sta!$Q:$Q,"&gt;0.5") +COUNTIFS(Sta!$B:$B,$A122,Sta!$Q:$Q,"&gt;0.5"))/$D122</f>
        <v>#DIV/0!</v>
      </c>
      <c r="F122" s="7" t="e">
        <f>COUNTIFS(Sta!$A:$A,$A122,Sta!$Q:$Q,"&gt;0.5")/$B122</f>
        <v>#DIV/0!</v>
      </c>
      <c r="G122" s="7" t="e">
        <f>COUNTIFS(Sta!$B:$B,$A122,Sta!$Q:$Q,"&gt;0.5")/$C122</f>
        <v>#DIV/0!</v>
      </c>
      <c r="H122" s="12" t="e">
        <f>(COUNTIFS(Sta!$A:$A,$A122,Sta!$Q:$Q,"&gt;1.5") +COUNTIFS(Sta!$B:$B,$A122,Sta!$Q:$Q,"&gt;1.5"))/$D122</f>
        <v>#DIV/0!</v>
      </c>
      <c r="I122" s="7" t="e">
        <f>COUNTIFS(Sta!$A:$A,$A122,Sta!$Q:$Q,"&gt;1.5")/$B122</f>
        <v>#DIV/0!</v>
      </c>
      <c r="J122" s="7" t="e">
        <f>COUNTIFS(Sta!$B:$B,$A122,Sta!$Q:$Q,"&gt;1.5")/$C122</f>
        <v>#DIV/0!</v>
      </c>
      <c r="K122" s="12" t="e">
        <f>(COUNTIFS(Sta!$A:$A,$A122,Sta!$M:$M,"&gt;0.5") +COUNTIFS(Sta!$B:$B,$A122,Sta!$O:$O,"&gt;0.5"))/$D122</f>
        <v>#DIV/0!</v>
      </c>
      <c r="L122" s="7" t="e">
        <f>COUNTIFS(Sta!$A:$A,$A122,Sta!$M:$M,"&gt;0.5")/$B122</f>
        <v>#DIV/0!</v>
      </c>
      <c r="M122" s="7" t="e">
        <f>COUNTIFS(Sta!$B:$B,$A122,Sta!$O:$O,"&gt;0.5")/$C122</f>
        <v>#DIV/0!</v>
      </c>
      <c r="N122" s="12" t="e">
        <f>(COUNTIFS(Sta!$A:$A,$A122,Sta!$M:$M,"&gt;1.5") +COUNTIFS(Sta!$B:$B,$A122,Sta!$O:$O,"&gt;1.5"))/$D122</f>
        <v>#DIV/0!</v>
      </c>
      <c r="O122" s="7" t="e">
        <f>COUNTIFS(Sta!$A:$A,$A122,Sta!$M:$M,"&gt;1.5")/$B122</f>
        <v>#DIV/0!</v>
      </c>
      <c r="P122" s="7" t="e">
        <f>COUNTIFS(Sta!$B:$B,$A122,Sta!$O:$O,"&gt;1.5")/$C122</f>
        <v>#DIV/0!</v>
      </c>
      <c r="Q122" s="12" t="e">
        <f>(COUNTIFS(Sta!$A:$A,$A122,Sta!$N:$N,"&gt;0.5") +COUNTIFS(Sta!$B:$B,$A122,Sta!$P:$P,"&gt;0.5"))/$D122</f>
        <v>#DIV/0!</v>
      </c>
      <c r="R122" s="7" t="e">
        <f>COUNTIFS(Sta!$A:$A,$A122,Sta!$N:$N,"&gt;0.5")/$B122</f>
        <v>#DIV/0!</v>
      </c>
      <c r="S122" s="7" t="e">
        <f>COUNTIFS(Sta!$B:$B,$A122,Sta!$P:$P,"&gt;0.5")/$C122</f>
        <v>#DIV/0!</v>
      </c>
      <c r="T122" s="12" t="e">
        <f>(COUNTIFS(Sta!$A:$A,$A122,Sta!$N:$N,"&gt;1.5") +COUNTIFS(Sta!$B:$B,$A122,Sta!$P:$P,"&gt;1.5"))/$D122</f>
        <v>#DIV/0!</v>
      </c>
      <c r="U122" s="7" t="e">
        <f>COUNTIFS(Sta!$A:$A,$A122,Sta!$N:$N,"&gt;1.5")/$B122</f>
        <v>#DIV/0!</v>
      </c>
      <c r="V122" s="7" t="e">
        <f>COUNTIFS(Sta!$B:$B,$A122,Sta!$P:$P,"&gt;1.5")/$C122</f>
        <v>#DIV/0!</v>
      </c>
    </row>
    <row r="123" spans="1:22" x14ac:dyDescent="0.3">
      <c r="A123" t="s">
        <v>237</v>
      </c>
      <c r="B123" s="9">
        <f>COUNTIF(Sta!A:A,A123)</f>
        <v>0</v>
      </c>
      <c r="C123" s="4">
        <f>COUNTIF(Sta!B:B,A123)</f>
        <v>0</v>
      </c>
      <c r="D123" s="4">
        <f t="shared" si="3"/>
        <v>0</v>
      </c>
      <c r="E123" s="12" t="e">
        <f>(COUNTIFS(Sta!$A:$A,$A123,Sta!$Q:$Q,"&gt;0.5") +COUNTIFS(Sta!$B:$B,$A123,Sta!$Q:$Q,"&gt;0.5"))/$D123</f>
        <v>#DIV/0!</v>
      </c>
      <c r="F123" s="7" t="e">
        <f>COUNTIFS(Sta!$A:$A,$A123,Sta!$Q:$Q,"&gt;0.5")/$B123</f>
        <v>#DIV/0!</v>
      </c>
      <c r="G123" s="7" t="e">
        <f>COUNTIFS(Sta!$B:$B,$A123,Sta!$Q:$Q,"&gt;0.5")/$C123</f>
        <v>#DIV/0!</v>
      </c>
      <c r="H123" s="12" t="e">
        <f>(COUNTIFS(Sta!$A:$A,$A123,Sta!$Q:$Q,"&gt;1.5") +COUNTIFS(Sta!$B:$B,$A123,Sta!$Q:$Q,"&gt;1.5"))/$D123</f>
        <v>#DIV/0!</v>
      </c>
      <c r="I123" s="7" t="e">
        <f>COUNTIFS(Sta!$A:$A,$A123,Sta!$Q:$Q,"&gt;1.5")/$B123</f>
        <v>#DIV/0!</v>
      </c>
      <c r="J123" s="7" t="e">
        <f>COUNTIFS(Sta!$B:$B,$A123,Sta!$Q:$Q,"&gt;1.5")/$C123</f>
        <v>#DIV/0!</v>
      </c>
      <c r="K123" s="12" t="e">
        <f>(COUNTIFS(Sta!$A:$A,$A123,Sta!$M:$M,"&gt;0.5") +COUNTIFS(Sta!$B:$B,$A123,Sta!$O:$O,"&gt;0.5"))/$D123</f>
        <v>#DIV/0!</v>
      </c>
      <c r="L123" s="7" t="e">
        <f>COUNTIFS(Sta!$A:$A,$A123,Sta!$M:$M,"&gt;0.5")/$B123</f>
        <v>#DIV/0!</v>
      </c>
      <c r="M123" s="7" t="e">
        <f>COUNTIFS(Sta!$B:$B,$A123,Sta!$O:$O,"&gt;0.5")/$C123</f>
        <v>#DIV/0!</v>
      </c>
      <c r="N123" s="12" t="e">
        <f>(COUNTIFS(Sta!$A:$A,$A123,Sta!$M:$M,"&gt;1.5") +COUNTIFS(Sta!$B:$B,$A123,Sta!$O:$O,"&gt;1.5"))/$D123</f>
        <v>#DIV/0!</v>
      </c>
      <c r="O123" s="7" t="e">
        <f>COUNTIFS(Sta!$A:$A,$A123,Sta!$M:$M,"&gt;1.5")/$B123</f>
        <v>#DIV/0!</v>
      </c>
      <c r="P123" s="7" t="e">
        <f>COUNTIFS(Sta!$B:$B,$A123,Sta!$O:$O,"&gt;1.5")/$C123</f>
        <v>#DIV/0!</v>
      </c>
      <c r="Q123" s="12" t="e">
        <f>(COUNTIFS(Sta!$A:$A,$A123,Sta!$N:$N,"&gt;0.5") +COUNTIFS(Sta!$B:$B,$A123,Sta!$P:$P,"&gt;0.5"))/$D123</f>
        <v>#DIV/0!</v>
      </c>
      <c r="R123" s="7" t="e">
        <f>COUNTIFS(Sta!$A:$A,$A123,Sta!$N:$N,"&gt;0.5")/$B123</f>
        <v>#DIV/0!</v>
      </c>
      <c r="S123" s="7" t="e">
        <f>COUNTIFS(Sta!$B:$B,$A123,Sta!$P:$P,"&gt;0.5")/$C123</f>
        <v>#DIV/0!</v>
      </c>
      <c r="T123" s="12" t="e">
        <f>(COUNTIFS(Sta!$A:$A,$A123,Sta!$N:$N,"&gt;1.5") +COUNTIFS(Sta!$B:$B,$A123,Sta!$P:$P,"&gt;1.5"))/$D123</f>
        <v>#DIV/0!</v>
      </c>
      <c r="U123" s="7" t="e">
        <f>COUNTIFS(Sta!$A:$A,$A123,Sta!$N:$N,"&gt;1.5")/$B123</f>
        <v>#DIV/0!</v>
      </c>
      <c r="V123" s="7" t="e">
        <f>COUNTIFS(Sta!$B:$B,$A123,Sta!$P:$P,"&gt;1.5")/$C123</f>
        <v>#DIV/0!</v>
      </c>
    </row>
    <row r="124" spans="1:22" x14ac:dyDescent="0.3">
      <c r="A124" t="s">
        <v>227</v>
      </c>
      <c r="B124" s="9">
        <f>COUNTIF(Sta!A:A,A124)</f>
        <v>0</v>
      </c>
      <c r="C124" s="4">
        <f>COUNTIF(Sta!B:B,A124)</f>
        <v>0</v>
      </c>
      <c r="D124" s="4">
        <f t="shared" si="3"/>
        <v>0</v>
      </c>
      <c r="E124" s="12" t="e">
        <f>(COUNTIFS(Sta!$A:$A,$A124,Sta!$Q:$Q,"&gt;0.5") +COUNTIFS(Sta!$B:$B,$A124,Sta!$Q:$Q,"&gt;0.5"))/$D124</f>
        <v>#DIV/0!</v>
      </c>
      <c r="F124" s="7" t="e">
        <f>COUNTIFS(Sta!$A:$A,$A124,Sta!$Q:$Q,"&gt;0.5")/$B124</f>
        <v>#DIV/0!</v>
      </c>
      <c r="G124" s="7" t="e">
        <f>COUNTIFS(Sta!$B:$B,$A124,Sta!$Q:$Q,"&gt;0.5")/$C124</f>
        <v>#DIV/0!</v>
      </c>
      <c r="H124" s="12" t="e">
        <f>(COUNTIFS(Sta!$A:$A,$A124,Sta!$Q:$Q,"&gt;1.5") +COUNTIFS(Sta!$B:$B,$A124,Sta!$Q:$Q,"&gt;1.5"))/$D124</f>
        <v>#DIV/0!</v>
      </c>
      <c r="I124" s="7" t="e">
        <f>COUNTIFS(Sta!$A:$A,$A124,Sta!$Q:$Q,"&gt;1.5")/$B124</f>
        <v>#DIV/0!</v>
      </c>
      <c r="J124" s="7" t="e">
        <f>COUNTIFS(Sta!$B:$B,$A124,Sta!$Q:$Q,"&gt;1.5")/$C124</f>
        <v>#DIV/0!</v>
      </c>
      <c r="K124" s="12" t="e">
        <f>(COUNTIFS(Sta!$A:$A,$A124,Sta!$M:$M,"&gt;0.5") +COUNTIFS(Sta!$B:$B,$A124,Sta!$O:$O,"&gt;0.5"))/$D124</f>
        <v>#DIV/0!</v>
      </c>
      <c r="L124" s="7" t="e">
        <f>COUNTIFS(Sta!$A:$A,$A124,Sta!$M:$M,"&gt;0.5")/$B124</f>
        <v>#DIV/0!</v>
      </c>
      <c r="M124" s="7" t="e">
        <f>COUNTIFS(Sta!$B:$B,$A124,Sta!$O:$O,"&gt;0.5")/$C124</f>
        <v>#DIV/0!</v>
      </c>
      <c r="N124" s="12" t="e">
        <f>(COUNTIFS(Sta!$A:$A,$A124,Sta!$M:$M,"&gt;1.5") +COUNTIFS(Sta!$B:$B,$A124,Sta!$O:$O,"&gt;1.5"))/$D124</f>
        <v>#DIV/0!</v>
      </c>
      <c r="O124" s="7" t="e">
        <f>COUNTIFS(Sta!$A:$A,$A124,Sta!$M:$M,"&gt;1.5")/$B124</f>
        <v>#DIV/0!</v>
      </c>
      <c r="P124" s="7" t="e">
        <f>COUNTIFS(Sta!$B:$B,$A124,Sta!$O:$O,"&gt;1.5")/$C124</f>
        <v>#DIV/0!</v>
      </c>
      <c r="Q124" s="12" t="e">
        <f>(COUNTIFS(Sta!$A:$A,$A124,Sta!$N:$N,"&gt;0.5") +COUNTIFS(Sta!$B:$B,$A124,Sta!$P:$P,"&gt;0.5"))/$D124</f>
        <v>#DIV/0!</v>
      </c>
      <c r="R124" s="7" t="e">
        <f>COUNTIFS(Sta!$A:$A,$A124,Sta!$N:$N,"&gt;0.5")/$B124</f>
        <v>#DIV/0!</v>
      </c>
      <c r="S124" s="7" t="e">
        <f>COUNTIFS(Sta!$B:$B,$A124,Sta!$P:$P,"&gt;0.5")/$C124</f>
        <v>#DIV/0!</v>
      </c>
      <c r="T124" s="12" t="e">
        <f>(COUNTIFS(Sta!$A:$A,$A124,Sta!$N:$N,"&gt;1.5") +COUNTIFS(Sta!$B:$B,$A124,Sta!$P:$P,"&gt;1.5"))/$D124</f>
        <v>#DIV/0!</v>
      </c>
      <c r="U124" s="7" t="e">
        <f>COUNTIFS(Sta!$A:$A,$A124,Sta!$N:$N,"&gt;1.5")/$B124</f>
        <v>#DIV/0!</v>
      </c>
      <c r="V124" s="7" t="e">
        <f>COUNTIFS(Sta!$B:$B,$A124,Sta!$P:$P,"&gt;1.5")/$C124</f>
        <v>#DIV/0!</v>
      </c>
    </row>
    <row r="125" spans="1:22" x14ac:dyDescent="0.3">
      <c r="A125" t="s">
        <v>233</v>
      </c>
      <c r="B125" s="9">
        <f>COUNTIF(Sta!A:A,A125)</f>
        <v>0</v>
      </c>
      <c r="C125" s="4">
        <f>COUNTIF(Sta!B:B,A125)</f>
        <v>0</v>
      </c>
      <c r="D125" s="4">
        <f t="shared" ref="D125:D132" si="4">B125+C125</f>
        <v>0</v>
      </c>
      <c r="E125" s="12" t="e">
        <f>(COUNTIFS(Sta!$A:$A,$A125,Sta!$Q:$Q,"&gt;0.5") +COUNTIFS(Sta!$B:$B,$A125,Sta!$Q:$Q,"&gt;0.5"))/$D125</f>
        <v>#DIV/0!</v>
      </c>
      <c r="F125" s="7" t="e">
        <f>COUNTIFS(Sta!$A:$A,$A125,Sta!$Q:$Q,"&gt;0.5")/$B125</f>
        <v>#DIV/0!</v>
      </c>
      <c r="G125" s="7" t="e">
        <f>COUNTIFS(Sta!$B:$B,$A125,Sta!$Q:$Q,"&gt;0.5")/$C125</f>
        <v>#DIV/0!</v>
      </c>
      <c r="H125" s="12" t="e">
        <f>(COUNTIFS(Sta!$A:$A,$A125,Sta!$Q:$Q,"&gt;1.5") +COUNTIFS(Sta!$B:$B,$A125,Sta!$Q:$Q,"&gt;1.5"))/$D125</f>
        <v>#DIV/0!</v>
      </c>
      <c r="I125" s="7" t="e">
        <f>COUNTIFS(Sta!$A:$A,$A125,Sta!$Q:$Q,"&gt;1.5")/$B125</f>
        <v>#DIV/0!</v>
      </c>
      <c r="J125" s="7" t="e">
        <f>COUNTIFS(Sta!$B:$B,$A125,Sta!$Q:$Q,"&gt;1.5")/$C125</f>
        <v>#DIV/0!</v>
      </c>
      <c r="K125" s="12" t="e">
        <f>(COUNTIFS(Sta!$A:$A,$A125,Sta!$M:$M,"&gt;0.5") +COUNTIFS(Sta!$B:$B,$A125,Sta!$O:$O,"&gt;0.5"))/$D125</f>
        <v>#DIV/0!</v>
      </c>
      <c r="L125" s="7" t="e">
        <f>COUNTIFS(Sta!$A:$A,$A125,Sta!$M:$M,"&gt;0.5")/$B125</f>
        <v>#DIV/0!</v>
      </c>
      <c r="M125" s="7" t="e">
        <f>COUNTIFS(Sta!$B:$B,$A125,Sta!$O:$O,"&gt;0.5")/$C125</f>
        <v>#DIV/0!</v>
      </c>
      <c r="N125" s="12" t="e">
        <f>(COUNTIFS(Sta!$A:$A,$A125,Sta!$M:$M,"&gt;1.5") +COUNTIFS(Sta!$B:$B,$A125,Sta!$O:$O,"&gt;1.5"))/$D125</f>
        <v>#DIV/0!</v>
      </c>
      <c r="O125" s="7" t="e">
        <f>COUNTIFS(Sta!$A:$A,$A125,Sta!$M:$M,"&gt;1.5")/$B125</f>
        <v>#DIV/0!</v>
      </c>
      <c r="P125" s="7" t="e">
        <f>COUNTIFS(Sta!$B:$B,$A125,Sta!$O:$O,"&gt;1.5")/$C125</f>
        <v>#DIV/0!</v>
      </c>
      <c r="Q125" s="12" t="e">
        <f>(COUNTIFS(Sta!$A:$A,$A125,Sta!$N:$N,"&gt;0.5") +COUNTIFS(Sta!$B:$B,$A125,Sta!$P:$P,"&gt;0.5"))/$D125</f>
        <v>#DIV/0!</v>
      </c>
      <c r="R125" s="7" t="e">
        <f>COUNTIFS(Sta!$A:$A,$A125,Sta!$N:$N,"&gt;0.5")/$B125</f>
        <v>#DIV/0!</v>
      </c>
      <c r="S125" s="7" t="e">
        <f>COUNTIFS(Sta!$B:$B,$A125,Sta!$P:$P,"&gt;0.5")/$C125</f>
        <v>#DIV/0!</v>
      </c>
      <c r="T125" s="12" t="e">
        <f>(COUNTIFS(Sta!$A:$A,$A125,Sta!$N:$N,"&gt;1.5") +COUNTIFS(Sta!$B:$B,$A125,Sta!$P:$P,"&gt;1.5"))/$D125</f>
        <v>#DIV/0!</v>
      </c>
      <c r="U125" s="7" t="e">
        <f>COUNTIFS(Sta!$A:$A,$A125,Sta!$N:$N,"&gt;1.5")/$B125</f>
        <v>#DIV/0!</v>
      </c>
      <c r="V125" s="7" t="e">
        <f>COUNTIFS(Sta!$B:$B,$A125,Sta!$P:$P,"&gt;1.5")/$C125</f>
        <v>#DIV/0!</v>
      </c>
    </row>
    <row r="126" spans="1:22" x14ac:dyDescent="0.3">
      <c r="A126" t="s">
        <v>241</v>
      </c>
      <c r="B126" s="9">
        <f>COUNTIF(Sta!A:A,A126)</f>
        <v>0</v>
      </c>
      <c r="C126" s="4">
        <f>COUNTIF(Sta!B:B,A126)</f>
        <v>0</v>
      </c>
      <c r="D126" s="4">
        <f t="shared" si="4"/>
        <v>0</v>
      </c>
      <c r="E126" s="12" t="e">
        <f>(COUNTIFS(Sta!$A:$A,$A126,Sta!$Q:$Q,"&gt;0.5") +COUNTIFS(Sta!$B:$B,$A126,Sta!$Q:$Q,"&gt;0.5"))/$D126</f>
        <v>#DIV/0!</v>
      </c>
      <c r="F126" s="7" t="e">
        <f>COUNTIFS(Sta!$A:$A,$A126,Sta!$Q:$Q,"&gt;0.5")/$B126</f>
        <v>#DIV/0!</v>
      </c>
      <c r="G126" s="7" t="e">
        <f>COUNTIFS(Sta!$B:$B,$A126,Sta!$Q:$Q,"&gt;0.5")/$C126</f>
        <v>#DIV/0!</v>
      </c>
      <c r="H126" s="12" t="e">
        <f>(COUNTIFS(Sta!$A:$A,$A126,Sta!$Q:$Q,"&gt;1.5") +COUNTIFS(Sta!$B:$B,$A126,Sta!$Q:$Q,"&gt;1.5"))/$D126</f>
        <v>#DIV/0!</v>
      </c>
      <c r="I126" s="7" t="e">
        <f>COUNTIFS(Sta!$A:$A,$A126,Sta!$Q:$Q,"&gt;1.5")/$B126</f>
        <v>#DIV/0!</v>
      </c>
      <c r="J126" s="7" t="e">
        <f>COUNTIFS(Sta!$B:$B,$A126,Sta!$Q:$Q,"&gt;1.5")/$C126</f>
        <v>#DIV/0!</v>
      </c>
      <c r="K126" s="12" t="e">
        <f>(COUNTIFS(Sta!$A:$A,$A126,Sta!$M:$M,"&gt;0.5") +COUNTIFS(Sta!$B:$B,$A126,Sta!$O:$O,"&gt;0.5"))/$D126</f>
        <v>#DIV/0!</v>
      </c>
      <c r="L126" s="7" t="e">
        <f>COUNTIFS(Sta!$A:$A,$A126,Sta!$M:$M,"&gt;0.5")/$B126</f>
        <v>#DIV/0!</v>
      </c>
      <c r="M126" s="7" t="e">
        <f>COUNTIFS(Sta!$B:$B,$A126,Sta!$O:$O,"&gt;0.5")/$C126</f>
        <v>#DIV/0!</v>
      </c>
      <c r="N126" s="12" t="e">
        <f>(COUNTIFS(Sta!$A:$A,$A126,Sta!$M:$M,"&gt;1.5") +COUNTIFS(Sta!$B:$B,$A126,Sta!$O:$O,"&gt;1.5"))/$D126</f>
        <v>#DIV/0!</v>
      </c>
      <c r="O126" s="7" t="e">
        <f>COUNTIFS(Sta!$A:$A,$A126,Sta!$M:$M,"&gt;1.5")/$B126</f>
        <v>#DIV/0!</v>
      </c>
      <c r="P126" s="7" t="e">
        <f>COUNTIFS(Sta!$B:$B,$A126,Sta!$O:$O,"&gt;1.5")/$C126</f>
        <v>#DIV/0!</v>
      </c>
      <c r="Q126" s="12" t="e">
        <f>(COUNTIFS(Sta!$A:$A,$A126,Sta!$N:$N,"&gt;0.5") +COUNTIFS(Sta!$B:$B,$A126,Sta!$P:$P,"&gt;0.5"))/$D126</f>
        <v>#DIV/0!</v>
      </c>
      <c r="R126" s="7" t="e">
        <f>COUNTIFS(Sta!$A:$A,$A126,Sta!$N:$N,"&gt;0.5")/$B126</f>
        <v>#DIV/0!</v>
      </c>
      <c r="S126" s="7" t="e">
        <f>COUNTIFS(Sta!$B:$B,$A126,Sta!$P:$P,"&gt;0.5")/$C126</f>
        <v>#DIV/0!</v>
      </c>
      <c r="T126" s="12" t="e">
        <f>(COUNTIFS(Sta!$A:$A,$A126,Sta!$N:$N,"&gt;1.5") +COUNTIFS(Sta!$B:$B,$A126,Sta!$P:$P,"&gt;1.5"))/$D126</f>
        <v>#DIV/0!</v>
      </c>
      <c r="U126" s="7" t="e">
        <f>COUNTIFS(Sta!$A:$A,$A126,Sta!$N:$N,"&gt;1.5")/$B126</f>
        <v>#DIV/0!</v>
      </c>
      <c r="V126" s="7" t="e">
        <f>COUNTIFS(Sta!$B:$B,$A126,Sta!$P:$P,"&gt;1.5")/$C126</f>
        <v>#DIV/0!</v>
      </c>
    </row>
    <row r="127" spans="1:22" x14ac:dyDescent="0.3">
      <c r="A127" t="s">
        <v>228</v>
      </c>
      <c r="B127" s="9">
        <f>COUNTIF(Sta!A:A,A127)</f>
        <v>0</v>
      </c>
      <c r="C127" s="4">
        <f>COUNTIF(Sta!B:B,A127)</f>
        <v>0</v>
      </c>
      <c r="D127" s="4">
        <f t="shared" si="4"/>
        <v>0</v>
      </c>
      <c r="E127" s="12" t="e">
        <f>(COUNTIFS(Sta!$A:$A,$A127,Sta!$Q:$Q,"&gt;0.5") +COUNTIFS(Sta!$B:$B,$A127,Sta!$Q:$Q,"&gt;0.5"))/$D127</f>
        <v>#DIV/0!</v>
      </c>
      <c r="F127" s="7" t="e">
        <f>COUNTIFS(Sta!$A:$A,$A127,Sta!$Q:$Q,"&gt;0.5")/$B127</f>
        <v>#DIV/0!</v>
      </c>
      <c r="G127" s="7" t="e">
        <f>COUNTIFS(Sta!$B:$B,$A127,Sta!$Q:$Q,"&gt;0.5")/$C127</f>
        <v>#DIV/0!</v>
      </c>
      <c r="H127" s="12" t="e">
        <f>(COUNTIFS(Sta!$A:$A,$A127,Sta!$Q:$Q,"&gt;1.5") +COUNTIFS(Sta!$B:$B,$A127,Sta!$Q:$Q,"&gt;1.5"))/$D127</f>
        <v>#DIV/0!</v>
      </c>
      <c r="I127" s="7" t="e">
        <f>COUNTIFS(Sta!$A:$A,$A127,Sta!$Q:$Q,"&gt;1.5")/$B127</f>
        <v>#DIV/0!</v>
      </c>
      <c r="J127" s="7" t="e">
        <f>COUNTIFS(Sta!$B:$B,$A127,Sta!$Q:$Q,"&gt;1.5")/$C127</f>
        <v>#DIV/0!</v>
      </c>
      <c r="K127" s="12" t="e">
        <f>(COUNTIFS(Sta!$A:$A,$A127,Sta!$M:$M,"&gt;0.5") +COUNTIFS(Sta!$B:$B,$A127,Sta!$O:$O,"&gt;0.5"))/$D127</f>
        <v>#DIV/0!</v>
      </c>
      <c r="L127" s="7" t="e">
        <f>COUNTIFS(Sta!$A:$A,$A127,Sta!$M:$M,"&gt;0.5")/$B127</f>
        <v>#DIV/0!</v>
      </c>
      <c r="M127" s="7" t="e">
        <f>COUNTIFS(Sta!$B:$B,$A127,Sta!$O:$O,"&gt;0.5")/$C127</f>
        <v>#DIV/0!</v>
      </c>
      <c r="N127" s="12" t="e">
        <f>(COUNTIFS(Sta!$A:$A,$A127,Sta!$M:$M,"&gt;1.5") +COUNTIFS(Sta!$B:$B,$A127,Sta!$O:$O,"&gt;1.5"))/$D127</f>
        <v>#DIV/0!</v>
      </c>
      <c r="O127" s="7" t="e">
        <f>COUNTIFS(Sta!$A:$A,$A127,Sta!$M:$M,"&gt;1.5")/$B127</f>
        <v>#DIV/0!</v>
      </c>
      <c r="P127" s="7" t="e">
        <f>COUNTIFS(Sta!$B:$B,$A127,Sta!$O:$O,"&gt;1.5")/$C127</f>
        <v>#DIV/0!</v>
      </c>
      <c r="Q127" s="12" t="e">
        <f>(COUNTIFS(Sta!$A:$A,$A127,Sta!$N:$N,"&gt;0.5") +COUNTIFS(Sta!$B:$B,$A127,Sta!$P:$P,"&gt;0.5"))/$D127</f>
        <v>#DIV/0!</v>
      </c>
      <c r="R127" s="7" t="e">
        <f>COUNTIFS(Sta!$A:$A,$A127,Sta!$N:$N,"&gt;0.5")/$B127</f>
        <v>#DIV/0!</v>
      </c>
      <c r="S127" s="7" t="e">
        <f>COUNTIFS(Sta!$B:$B,$A127,Sta!$P:$P,"&gt;0.5")/$C127</f>
        <v>#DIV/0!</v>
      </c>
      <c r="T127" s="12" t="e">
        <f>(COUNTIFS(Sta!$A:$A,$A127,Sta!$N:$N,"&gt;1.5") +COUNTIFS(Sta!$B:$B,$A127,Sta!$P:$P,"&gt;1.5"))/$D127</f>
        <v>#DIV/0!</v>
      </c>
      <c r="U127" s="7" t="e">
        <f>COUNTIFS(Sta!$A:$A,$A127,Sta!$N:$N,"&gt;1.5")/$B127</f>
        <v>#DIV/0!</v>
      </c>
      <c r="V127" s="7" t="e">
        <f>COUNTIFS(Sta!$B:$B,$A127,Sta!$P:$P,"&gt;1.5")/$C127</f>
        <v>#DIV/0!</v>
      </c>
    </row>
    <row r="128" spans="1:22" x14ac:dyDescent="0.3">
      <c r="A128" t="s">
        <v>234</v>
      </c>
      <c r="B128" s="9">
        <f>COUNTIF(Sta!A:A,A128)</f>
        <v>0</v>
      </c>
      <c r="C128" s="4">
        <f>COUNTIF(Sta!B:B,A128)</f>
        <v>0</v>
      </c>
      <c r="D128" s="4">
        <f t="shared" si="4"/>
        <v>0</v>
      </c>
      <c r="E128" s="12" t="e">
        <f>(COUNTIFS(Sta!$A:$A,$A128,Sta!$Q:$Q,"&gt;0.5") +COUNTIFS(Sta!$B:$B,$A128,Sta!$Q:$Q,"&gt;0.5"))/$D128</f>
        <v>#DIV/0!</v>
      </c>
      <c r="F128" s="7" t="e">
        <f>COUNTIFS(Sta!$A:$A,$A128,Sta!$Q:$Q,"&gt;0.5")/$B128</f>
        <v>#DIV/0!</v>
      </c>
      <c r="G128" s="7" t="e">
        <f>COUNTIFS(Sta!$B:$B,$A128,Sta!$Q:$Q,"&gt;0.5")/$C128</f>
        <v>#DIV/0!</v>
      </c>
      <c r="H128" s="12" t="e">
        <f>(COUNTIFS(Sta!$A:$A,$A128,Sta!$Q:$Q,"&gt;1.5") +COUNTIFS(Sta!$B:$B,$A128,Sta!$Q:$Q,"&gt;1.5"))/$D128</f>
        <v>#DIV/0!</v>
      </c>
      <c r="I128" s="7" t="e">
        <f>COUNTIFS(Sta!$A:$A,$A128,Sta!$Q:$Q,"&gt;1.5")/$B128</f>
        <v>#DIV/0!</v>
      </c>
      <c r="J128" s="7" t="e">
        <f>COUNTIFS(Sta!$B:$B,$A128,Sta!$Q:$Q,"&gt;1.5")/$C128</f>
        <v>#DIV/0!</v>
      </c>
      <c r="K128" s="12" t="e">
        <f>(COUNTIFS(Sta!$A:$A,$A128,Sta!$M:$M,"&gt;0.5") +COUNTIFS(Sta!$B:$B,$A128,Sta!$O:$O,"&gt;0.5"))/$D128</f>
        <v>#DIV/0!</v>
      </c>
      <c r="L128" s="7" t="e">
        <f>COUNTIFS(Sta!$A:$A,$A128,Sta!$M:$M,"&gt;0.5")/$B128</f>
        <v>#DIV/0!</v>
      </c>
      <c r="M128" s="7" t="e">
        <f>COUNTIFS(Sta!$B:$B,$A128,Sta!$O:$O,"&gt;0.5")/$C128</f>
        <v>#DIV/0!</v>
      </c>
      <c r="N128" s="12" t="e">
        <f>(COUNTIFS(Sta!$A:$A,$A128,Sta!$M:$M,"&gt;1.5") +COUNTIFS(Sta!$B:$B,$A128,Sta!$O:$O,"&gt;1.5"))/$D128</f>
        <v>#DIV/0!</v>
      </c>
      <c r="O128" s="7" t="e">
        <f>COUNTIFS(Sta!$A:$A,$A128,Sta!$M:$M,"&gt;1.5")/$B128</f>
        <v>#DIV/0!</v>
      </c>
      <c r="P128" s="7" t="e">
        <f>COUNTIFS(Sta!$B:$B,$A128,Sta!$O:$O,"&gt;1.5")/$C128</f>
        <v>#DIV/0!</v>
      </c>
      <c r="Q128" s="12" t="e">
        <f>(COUNTIFS(Sta!$A:$A,$A128,Sta!$N:$N,"&gt;0.5") +COUNTIFS(Sta!$B:$B,$A128,Sta!$P:$P,"&gt;0.5"))/$D128</f>
        <v>#DIV/0!</v>
      </c>
      <c r="R128" s="7" t="e">
        <f>COUNTIFS(Sta!$A:$A,$A128,Sta!$N:$N,"&gt;0.5")/$B128</f>
        <v>#DIV/0!</v>
      </c>
      <c r="S128" s="7" t="e">
        <f>COUNTIFS(Sta!$B:$B,$A128,Sta!$P:$P,"&gt;0.5")/$C128</f>
        <v>#DIV/0!</v>
      </c>
      <c r="T128" s="12" t="e">
        <f>(COUNTIFS(Sta!$A:$A,$A128,Sta!$N:$N,"&gt;1.5") +COUNTIFS(Sta!$B:$B,$A128,Sta!$P:$P,"&gt;1.5"))/$D128</f>
        <v>#DIV/0!</v>
      </c>
      <c r="U128" s="7" t="e">
        <f>COUNTIFS(Sta!$A:$A,$A128,Sta!$N:$N,"&gt;1.5")/$B128</f>
        <v>#DIV/0!</v>
      </c>
      <c r="V128" s="7" t="e">
        <f>COUNTIFS(Sta!$B:$B,$A128,Sta!$P:$P,"&gt;1.5")/$C128</f>
        <v>#DIV/0!</v>
      </c>
    </row>
    <row r="129" spans="1:22" x14ac:dyDescent="0.3">
      <c r="A129" t="s">
        <v>229</v>
      </c>
      <c r="B129" s="9">
        <f>COUNTIF(Sta!A:A,A129)</f>
        <v>0</v>
      </c>
      <c r="C129" s="4">
        <f>COUNTIF(Sta!B:B,A129)</f>
        <v>0</v>
      </c>
      <c r="D129" s="4">
        <f t="shared" si="4"/>
        <v>0</v>
      </c>
      <c r="E129" s="12" t="e">
        <f>(COUNTIFS(Sta!$A:$A,$A129,Sta!$Q:$Q,"&gt;0.5") +COUNTIFS(Sta!$B:$B,$A129,Sta!$Q:$Q,"&gt;0.5"))/$D129</f>
        <v>#DIV/0!</v>
      </c>
      <c r="F129" s="7" t="e">
        <f>COUNTIFS(Sta!$A:$A,$A129,Sta!$Q:$Q,"&gt;0.5")/$B129</f>
        <v>#DIV/0!</v>
      </c>
      <c r="G129" s="7" t="e">
        <f>COUNTIFS(Sta!$B:$B,$A129,Sta!$Q:$Q,"&gt;0.5")/$C129</f>
        <v>#DIV/0!</v>
      </c>
      <c r="H129" s="12" t="e">
        <f>(COUNTIFS(Sta!$A:$A,$A129,Sta!$Q:$Q,"&gt;1.5") +COUNTIFS(Sta!$B:$B,$A129,Sta!$Q:$Q,"&gt;1.5"))/$D129</f>
        <v>#DIV/0!</v>
      </c>
      <c r="I129" s="7" t="e">
        <f>COUNTIFS(Sta!$A:$A,$A129,Sta!$Q:$Q,"&gt;1.5")/$B129</f>
        <v>#DIV/0!</v>
      </c>
      <c r="J129" s="7" t="e">
        <f>COUNTIFS(Sta!$B:$B,$A129,Sta!$Q:$Q,"&gt;1.5")/$C129</f>
        <v>#DIV/0!</v>
      </c>
      <c r="K129" s="12" t="e">
        <f>(COUNTIFS(Sta!$A:$A,$A129,Sta!$M:$M,"&gt;0.5") +COUNTIFS(Sta!$B:$B,$A129,Sta!$O:$O,"&gt;0.5"))/$D129</f>
        <v>#DIV/0!</v>
      </c>
      <c r="L129" s="7" t="e">
        <f>COUNTIFS(Sta!$A:$A,$A129,Sta!$M:$M,"&gt;0.5")/$B129</f>
        <v>#DIV/0!</v>
      </c>
      <c r="M129" s="7" t="e">
        <f>COUNTIFS(Sta!$B:$B,$A129,Sta!$O:$O,"&gt;0.5")/$C129</f>
        <v>#DIV/0!</v>
      </c>
      <c r="N129" s="12" t="e">
        <f>(COUNTIFS(Sta!$A:$A,$A129,Sta!$M:$M,"&gt;1.5") +COUNTIFS(Sta!$B:$B,$A129,Sta!$O:$O,"&gt;1.5"))/$D129</f>
        <v>#DIV/0!</v>
      </c>
      <c r="O129" s="7" t="e">
        <f>COUNTIFS(Sta!$A:$A,$A129,Sta!$M:$M,"&gt;1.5")/$B129</f>
        <v>#DIV/0!</v>
      </c>
      <c r="P129" s="7" t="e">
        <f>COUNTIFS(Sta!$B:$B,$A129,Sta!$O:$O,"&gt;1.5")/$C129</f>
        <v>#DIV/0!</v>
      </c>
      <c r="Q129" s="12" t="e">
        <f>(COUNTIFS(Sta!$A:$A,$A129,Sta!$N:$N,"&gt;0.5") +COUNTIFS(Sta!$B:$B,$A129,Sta!$P:$P,"&gt;0.5"))/$D129</f>
        <v>#DIV/0!</v>
      </c>
      <c r="R129" s="7" t="e">
        <f>COUNTIFS(Sta!$A:$A,$A129,Sta!$N:$N,"&gt;0.5")/$B129</f>
        <v>#DIV/0!</v>
      </c>
      <c r="S129" s="7" t="e">
        <f>COUNTIFS(Sta!$B:$B,$A129,Sta!$P:$P,"&gt;0.5")/$C129</f>
        <v>#DIV/0!</v>
      </c>
      <c r="T129" s="12" t="e">
        <f>(COUNTIFS(Sta!$A:$A,$A129,Sta!$N:$N,"&gt;1.5") +COUNTIFS(Sta!$B:$B,$A129,Sta!$P:$P,"&gt;1.5"))/$D129</f>
        <v>#DIV/0!</v>
      </c>
      <c r="U129" s="7" t="e">
        <f>COUNTIFS(Sta!$A:$A,$A129,Sta!$N:$N,"&gt;1.5")/$B129</f>
        <v>#DIV/0!</v>
      </c>
      <c r="V129" s="7" t="e">
        <f>COUNTIFS(Sta!$B:$B,$A129,Sta!$P:$P,"&gt;1.5")/$C129</f>
        <v>#DIV/0!</v>
      </c>
    </row>
    <row r="130" spans="1:22" x14ac:dyDescent="0.3">
      <c r="A130" t="s">
        <v>231</v>
      </c>
      <c r="B130" s="9">
        <f>COUNTIF(Sta!A:A,A130)</f>
        <v>0</v>
      </c>
      <c r="C130" s="4">
        <f>COUNTIF(Sta!B:B,A130)</f>
        <v>0</v>
      </c>
      <c r="D130" s="4">
        <f t="shared" si="4"/>
        <v>0</v>
      </c>
      <c r="E130" s="12" t="e">
        <f>(COUNTIFS(Sta!$A:$A,$A130,Sta!$Q:$Q,"&gt;0.5") +COUNTIFS(Sta!$B:$B,$A130,Sta!$Q:$Q,"&gt;0.5"))/$D130</f>
        <v>#DIV/0!</v>
      </c>
      <c r="F130" s="7" t="e">
        <f>COUNTIFS(Sta!$A:$A,$A130,Sta!$Q:$Q,"&gt;0.5")/$B130</f>
        <v>#DIV/0!</v>
      </c>
      <c r="G130" s="7" t="e">
        <f>COUNTIFS(Sta!$B:$B,$A130,Sta!$Q:$Q,"&gt;0.5")/$C130</f>
        <v>#DIV/0!</v>
      </c>
      <c r="H130" s="12" t="e">
        <f>(COUNTIFS(Sta!$A:$A,$A130,Sta!$Q:$Q,"&gt;1.5") +COUNTIFS(Sta!$B:$B,$A130,Sta!$Q:$Q,"&gt;1.5"))/$D130</f>
        <v>#DIV/0!</v>
      </c>
      <c r="I130" s="7" t="e">
        <f>COUNTIFS(Sta!$A:$A,$A130,Sta!$Q:$Q,"&gt;1.5")/$B130</f>
        <v>#DIV/0!</v>
      </c>
      <c r="J130" s="7" t="e">
        <f>COUNTIFS(Sta!$B:$B,$A130,Sta!$Q:$Q,"&gt;1.5")/$C130</f>
        <v>#DIV/0!</v>
      </c>
      <c r="K130" s="12" t="e">
        <f>(COUNTIFS(Sta!$A:$A,$A130,Sta!$M:$M,"&gt;0.5") +COUNTIFS(Sta!$B:$B,$A130,Sta!$O:$O,"&gt;0.5"))/$D130</f>
        <v>#DIV/0!</v>
      </c>
      <c r="L130" s="7" t="e">
        <f>COUNTIFS(Sta!$A:$A,$A130,Sta!$M:$M,"&gt;0.5")/$B130</f>
        <v>#DIV/0!</v>
      </c>
      <c r="M130" s="7" t="e">
        <f>COUNTIFS(Sta!$B:$B,$A130,Sta!$O:$O,"&gt;0.5")/$C130</f>
        <v>#DIV/0!</v>
      </c>
      <c r="N130" s="12" t="e">
        <f>(COUNTIFS(Sta!$A:$A,$A130,Sta!$M:$M,"&gt;1.5") +COUNTIFS(Sta!$B:$B,$A130,Sta!$O:$O,"&gt;1.5"))/$D130</f>
        <v>#DIV/0!</v>
      </c>
      <c r="O130" s="7" t="e">
        <f>COUNTIFS(Sta!$A:$A,$A130,Sta!$M:$M,"&gt;1.5")/$B130</f>
        <v>#DIV/0!</v>
      </c>
      <c r="P130" s="7" t="e">
        <f>COUNTIFS(Sta!$B:$B,$A130,Sta!$O:$O,"&gt;1.5")/$C130</f>
        <v>#DIV/0!</v>
      </c>
      <c r="Q130" s="12" t="e">
        <f>(COUNTIFS(Sta!$A:$A,$A130,Sta!$N:$N,"&gt;0.5") +COUNTIFS(Sta!$B:$B,$A130,Sta!$P:$P,"&gt;0.5"))/$D130</f>
        <v>#DIV/0!</v>
      </c>
      <c r="R130" s="7" t="e">
        <f>COUNTIFS(Sta!$A:$A,$A130,Sta!$N:$N,"&gt;0.5")/$B130</f>
        <v>#DIV/0!</v>
      </c>
      <c r="S130" s="7" t="e">
        <f>COUNTIFS(Sta!$B:$B,$A130,Sta!$P:$P,"&gt;0.5")/$C130</f>
        <v>#DIV/0!</v>
      </c>
      <c r="T130" s="12" t="e">
        <f>(COUNTIFS(Sta!$A:$A,$A130,Sta!$N:$N,"&gt;1.5") +COUNTIFS(Sta!$B:$B,$A130,Sta!$P:$P,"&gt;1.5"))/$D130</f>
        <v>#DIV/0!</v>
      </c>
      <c r="U130" s="7" t="e">
        <f>COUNTIFS(Sta!$A:$A,$A130,Sta!$N:$N,"&gt;1.5")/$B130</f>
        <v>#DIV/0!</v>
      </c>
      <c r="V130" s="7" t="e">
        <f>COUNTIFS(Sta!$B:$B,$A130,Sta!$P:$P,"&gt;1.5")/$C130</f>
        <v>#DIV/0!</v>
      </c>
    </row>
    <row r="131" spans="1:22" x14ac:dyDescent="0.3">
      <c r="A131" t="s">
        <v>226</v>
      </c>
      <c r="B131" s="9">
        <f>COUNTIF(Sta!A:A,A131)</f>
        <v>0</v>
      </c>
      <c r="C131" s="4">
        <f>COUNTIF(Sta!B:B,A131)</f>
        <v>0</v>
      </c>
      <c r="D131" s="4">
        <f t="shared" si="4"/>
        <v>0</v>
      </c>
      <c r="E131" s="12" t="e">
        <f>(COUNTIFS(Sta!$A:$A,$A131,Sta!$Q:$Q,"&gt;0.5") +COUNTIFS(Sta!$B:$B,$A131,Sta!$Q:$Q,"&gt;0.5"))/$D131</f>
        <v>#DIV/0!</v>
      </c>
      <c r="F131" s="7" t="e">
        <f>COUNTIFS(Sta!$A:$A,$A131,Sta!$Q:$Q,"&gt;0.5")/$B131</f>
        <v>#DIV/0!</v>
      </c>
      <c r="G131" s="7" t="e">
        <f>COUNTIFS(Sta!$B:$B,$A131,Sta!$Q:$Q,"&gt;0.5")/$C131</f>
        <v>#DIV/0!</v>
      </c>
      <c r="H131" s="12" t="e">
        <f>(COUNTIFS(Sta!$A:$A,$A131,Sta!$Q:$Q,"&gt;1.5") +COUNTIFS(Sta!$B:$B,$A131,Sta!$Q:$Q,"&gt;1.5"))/$D131</f>
        <v>#DIV/0!</v>
      </c>
      <c r="I131" s="7" t="e">
        <f>COUNTIFS(Sta!$A:$A,$A131,Sta!$Q:$Q,"&gt;1.5")/$B131</f>
        <v>#DIV/0!</v>
      </c>
      <c r="J131" s="7" t="e">
        <f>COUNTIFS(Sta!$B:$B,$A131,Sta!$Q:$Q,"&gt;1.5")/$C131</f>
        <v>#DIV/0!</v>
      </c>
      <c r="K131" s="12" t="e">
        <f>(COUNTIFS(Sta!$A:$A,$A131,Sta!$M:$M,"&gt;0.5") +COUNTIFS(Sta!$B:$B,$A131,Sta!$O:$O,"&gt;0.5"))/$D131</f>
        <v>#DIV/0!</v>
      </c>
      <c r="L131" s="7" t="e">
        <f>COUNTIFS(Sta!$A:$A,$A131,Sta!$M:$M,"&gt;0.5")/$B131</f>
        <v>#DIV/0!</v>
      </c>
      <c r="M131" s="7" t="e">
        <f>COUNTIFS(Sta!$B:$B,$A131,Sta!$O:$O,"&gt;0.5")/$C131</f>
        <v>#DIV/0!</v>
      </c>
      <c r="N131" s="12" t="e">
        <f>(COUNTIFS(Sta!$A:$A,$A131,Sta!$M:$M,"&gt;1.5") +COUNTIFS(Sta!$B:$B,$A131,Sta!$O:$O,"&gt;1.5"))/$D131</f>
        <v>#DIV/0!</v>
      </c>
      <c r="O131" s="7" t="e">
        <f>COUNTIFS(Sta!$A:$A,$A131,Sta!$M:$M,"&gt;1.5")/$B131</f>
        <v>#DIV/0!</v>
      </c>
      <c r="P131" s="7" t="e">
        <f>COUNTIFS(Sta!$B:$B,$A131,Sta!$O:$O,"&gt;1.5")/$C131</f>
        <v>#DIV/0!</v>
      </c>
      <c r="Q131" s="12" t="e">
        <f>(COUNTIFS(Sta!$A:$A,$A131,Sta!$N:$N,"&gt;0.5") +COUNTIFS(Sta!$B:$B,$A131,Sta!$P:$P,"&gt;0.5"))/$D131</f>
        <v>#DIV/0!</v>
      </c>
      <c r="R131" s="7" t="e">
        <f>COUNTIFS(Sta!$A:$A,$A131,Sta!$N:$N,"&gt;0.5")/$B131</f>
        <v>#DIV/0!</v>
      </c>
      <c r="S131" s="7" t="e">
        <f>COUNTIFS(Sta!$B:$B,$A131,Sta!$P:$P,"&gt;0.5")/$C131</f>
        <v>#DIV/0!</v>
      </c>
      <c r="T131" s="12" t="e">
        <f>(COUNTIFS(Sta!$A:$A,$A131,Sta!$N:$N,"&gt;1.5") +COUNTIFS(Sta!$B:$B,$A131,Sta!$P:$P,"&gt;1.5"))/$D131</f>
        <v>#DIV/0!</v>
      </c>
      <c r="U131" s="7" t="e">
        <f>COUNTIFS(Sta!$A:$A,$A131,Sta!$N:$N,"&gt;1.5")/$B131</f>
        <v>#DIV/0!</v>
      </c>
      <c r="V131" s="7" t="e">
        <f>COUNTIFS(Sta!$B:$B,$A131,Sta!$P:$P,"&gt;1.5")/$C131</f>
        <v>#DIV/0!</v>
      </c>
    </row>
    <row r="132" spans="1:22" x14ac:dyDescent="0.3">
      <c r="A132" t="s">
        <v>238</v>
      </c>
      <c r="B132" s="9">
        <f>COUNTIF(Sta!A:A,A132)</f>
        <v>0</v>
      </c>
      <c r="C132" s="4">
        <f>COUNTIF(Sta!B:B,A132)</f>
        <v>0</v>
      </c>
      <c r="D132" s="4">
        <f t="shared" si="4"/>
        <v>0</v>
      </c>
      <c r="E132" s="12" t="e">
        <f>(COUNTIFS(Sta!$A:$A,$A132,Sta!$Q:$Q,"&gt;0.5") +COUNTIFS(Sta!$B:$B,$A132,Sta!$Q:$Q,"&gt;0.5"))/$D132</f>
        <v>#DIV/0!</v>
      </c>
      <c r="F132" s="7" t="e">
        <f>COUNTIFS(Sta!$A:$A,$A132,Sta!$Q:$Q,"&gt;0.5")/$B132</f>
        <v>#DIV/0!</v>
      </c>
      <c r="G132" s="7" t="e">
        <f>COUNTIFS(Sta!$B:$B,$A132,Sta!$Q:$Q,"&gt;0.5")/$C132</f>
        <v>#DIV/0!</v>
      </c>
      <c r="H132" s="12" t="e">
        <f>(COUNTIFS(Sta!$A:$A,$A132,Sta!$Q:$Q,"&gt;1.5") +COUNTIFS(Sta!$B:$B,$A132,Sta!$Q:$Q,"&gt;1.5"))/$D132</f>
        <v>#DIV/0!</v>
      </c>
      <c r="I132" s="7" t="e">
        <f>COUNTIFS(Sta!$A:$A,$A132,Sta!$Q:$Q,"&gt;1.5")/$B132</f>
        <v>#DIV/0!</v>
      </c>
      <c r="J132" s="7" t="e">
        <f>COUNTIFS(Sta!$B:$B,$A132,Sta!$Q:$Q,"&gt;1.5")/$C132</f>
        <v>#DIV/0!</v>
      </c>
      <c r="K132" s="12" t="e">
        <f>(COUNTIFS(Sta!$A:$A,$A132,Sta!$M:$M,"&gt;0.5") +COUNTIFS(Sta!$B:$B,$A132,Sta!$O:$O,"&gt;0.5"))/$D132</f>
        <v>#DIV/0!</v>
      </c>
      <c r="L132" s="7" t="e">
        <f>COUNTIFS(Sta!$A:$A,$A132,Sta!$M:$M,"&gt;0.5")/$B132</f>
        <v>#DIV/0!</v>
      </c>
      <c r="M132" s="7" t="e">
        <f>COUNTIFS(Sta!$B:$B,$A132,Sta!$O:$O,"&gt;0.5")/$C132</f>
        <v>#DIV/0!</v>
      </c>
      <c r="N132" s="12" t="e">
        <f>(COUNTIFS(Sta!$A:$A,$A132,Sta!$M:$M,"&gt;1.5") +COUNTIFS(Sta!$B:$B,$A132,Sta!$O:$O,"&gt;1.5"))/$D132</f>
        <v>#DIV/0!</v>
      </c>
      <c r="O132" s="7" t="e">
        <f>COUNTIFS(Sta!$A:$A,$A132,Sta!$M:$M,"&gt;1.5")/$B132</f>
        <v>#DIV/0!</v>
      </c>
      <c r="P132" s="7" t="e">
        <f>COUNTIFS(Sta!$B:$B,$A132,Sta!$O:$O,"&gt;1.5")/$C132</f>
        <v>#DIV/0!</v>
      </c>
      <c r="Q132" s="12" t="e">
        <f>(COUNTIFS(Sta!$A:$A,$A132,Sta!$N:$N,"&gt;0.5") +COUNTIFS(Sta!$B:$B,$A132,Sta!$P:$P,"&gt;0.5"))/$D132</f>
        <v>#DIV/0!</v>
      </c>
      <c r="R132" s="7" t="e">
        <f>COUNTIFS(Sta!$A:$A,$A132,Sta!$N:$N,"&gt;0.5")/$B132</f>
        <v>#DIV/0!</v>
      </c>
      <c r="S132" s="7" t="e">
        <f>COUNTIFS(Sta!$B:$B,$A132,Sta!$P:$P,"&gt;0.5")/$C132</f>
        <v>#DIV/0!</v>
      </c>
      <c r="T132" s="12" t="e">
        <f>(COUNTIFS(Sta!$A:$A,$A132,Sta!$N:$N,"&gt;1.5") +COUNTIFS(Sta!$B:$B,$A132,Sta!$P:$P,"&gt;1.5"))/$D132</f>
        <v>#DIV/0!</v>
      </c>
      <c r="U132" s="7" t="e">
        <f>COUNTIFS(Sta!$A:$A,$A132,Sta!$N:$N,"&gt;1.5")/$B132</f>
        <v>#DIV/0!</v>
      </c>
      <c r="V132" s="7" t="e">
        <f>COUNTIFS(Sta!$B:$B,$A132,Sta!$P:$P,"&gt;1.5")/$C132</f>
        <v>#DIV/0!</v>
      </c>
    </row>
    <row r="133" spans="1:22" x14ac:dyDescent="0.3">
      <c r="A133" s="62" t="s">
        <v>256</v>
      </c>
      <c r="B133" s="9">
        <f>COUNTIF(Sta!A:A,A133)</f>
        <v>0</v>
      </c>
      <c r="C133" s="4">
        <f>COUNTIF(Sta!B:B,A133)</f>
        <v>0</v>
      </c>
      <c r="D133" s="4">
        <f t="shared" ref="D133:D195" si="5">B133+C133</f>
        <v>0</v>
      </c>
      <c r="E133" s="12" t="e">
        <f>(COUNTIFS(Sta!$A:$A,$A133,Sta!$Q:$Q,"&gt;0.5") +COUNTIFS(Sta!$B:$B,$A133,Sta!$Q:$Q,"&gt;0.5"))/$D133</f>
        <v>#DIV/0!</v>
      </c>
      <c r="F133" s="7" t="e">
        <f>COUNTIFS(Sta!$A:$A,$A133,Sta!$Q:$Q,"&gt;0.5")/$B133</f>
        <v>#DIV/0!</v>
      </c>
      <c r="G133" s="7" t="e">
        <f>COUNTIFS(Sta!$B:$B,$A133,Sta!$Q:$Q,"&gt;0.5")/$C133</f>
        <v>#DIV/0!</v>
      </c>
      <c r="H133" s="12" t="e">
        <f>(COUNTIFS(Sta!$A:$A,$A133,Sta!$Q:$Q,"&gt;1.5") +COUNTIFS(Sta!$B:$B,$A133,Sta!$Q:$Q,"&gt;1.5"))/$D133</f>
        <v>#DIV/0!</v>
      </c>
      <c r="I133" s="7" t="e">
        <f>COUNTIFS(Sta!$A:$A,$A133,Sta!$Q:$Q,"&gt;1.5")/$B133</f>
        <v>#DIV/0!</v>
      </c>
      <c r="J133" s="7" t="e">
        <f>COUNTIFS(Sta!$B:$B,$A133,Sta!$Q:$Q,"&gt;1.5")/$C133</f>
        <v>#DIV/0!</v>
      </c>
      <c r="K133" s="12" t="e">
        <f>(COUNTIFS(Sta!$A:$A,$A133,Sta!$M:$M,"&gt;0.5") +COUNTIFS(Sta!$B:$B,$A133,Sta!$O:$O,"&gt;0.5"))/$D133</f>
        <v>#DIV/0!</v>
      </c>
      <c r="L133" s="7" t="e">
        <f>COUNTIFS(Sta!$A:$A,$A133,Sta!$M:$M,"&gt;0.5")/$B133</f>
        <v>#DIV/0!</v>
      </c>
      <c r="M133" s="7" t="e">
        <f>COUNTIFS(Sta!$B:$B,$A133,Sta!$O:$O,"&gt;0.5")/$C133</f>
        <v>#DIV/0!</v>
      </c>
      <c r="N133" s="12" t="e">
        <f>(COUNTIFS(Sta!$A:$A,$A133,Sta!$M:$M,"&gt;1.5") +COUNTIFS(Sta!$B:$B,$A133,Sta!$O:$O,"&gt;1.5"))/$D133</f>
        <v>#DIV/0!</v>
      </c>
      <c r="O133" s="7" t="e">
        <f>COUNTIFS(Sta!$A:$A,$A133,Sta!$M:$M,"&gt;1.5")/$B133</f>
        <v>#DIV/0!</v>
      </c>
      <c r="P133" s="7" t="e">
        <f>COUNTIFS(Sta!$B:$B,$A133,Sta!$O:$O,"&gt;1.5")/$C133</f>
        <v>#DIV/0!</v>
      </c>
      <c r="Q133" s="12" t="e">
        <f>(COUNTIFS(Sta!$A:$A,$A133,Sta!$N:$N,"&gt;0.5") +COUNTIFS(Sta!$B:$B,$A133,Sta!$P:$P,"&gt;0.5"))/$D133</f>
        <v>#DIV/0!</v>
      </c>
      <c r="R133" s="7" t="e">
        <f>COUNTIFS(Sta!$A:$A,$A133,Sta!$N:$N,"&gt;0.5")/$B133</f>
        <v>#DIV/0!</v>
      </c>
      <c r="S133" s="7" t="e">
        <f>COUNTIFS(Sta!$B:$B,$A133,Sta!$P:$P,"&gt;0.5")/$C133</f>
        <v>#DIV/0!</v>
      </c>
      <c r="T133" s="12" t="e">
        <f>(COUNTIFS(Sta!$A:$A,$A133,Sta!$N:$N,"&gt;1.5") +COUNTIFS(Sta!$B:$B,$A133,Sta!$P:$P,"&gt;1.5"))/$D133</f>
        <v>#DIV/0!</v>
      </c>
      <c r="U133" s="7" t="e">
        <f>COUNTIFS(Sta!$A:$A,$A133,Sta!$N:$N,"&gt;1.5")/$B133</f>
        <v>#DIV/0!</v>
      </c>
      <c r="V133" s="7" t="e">
        <f>COUNTIFS(Sta!$B:$B,$A133,Sta!$P:$P,"&gt;1.5")/$C133</f>
        <v>#DIV/0!</v>
      </c>
    </row>
    <row r="134" spans="1:22" x14ac:dyDescent="0.3">
      <c r="A134" s="62" t="s">
        <v>246</v>
      </c>
      <c r="B134" s="9">
        <f>COUNTIF(Sta!A:A,A134)</f>
        <v>0</v>
      </c>
      <c r="C134" s="4">
        <f>COUNTIF(Sta!B:B,A134)</f>
        <v>0</v>
      </c>
      <c r="D134" s="4">
        <f t="shared" si="5"/>
        <v>0</v>
      </c>
      <c r="E134" s="12" t="e">
        <f>(COUNTIFS(Sta!$A:$A,$A134,Sta!$Q:$Q,"&gt;0.5") +COUNTIFS(Sta!$B:$B,$A134,Sta!$Q:$Q,"&gt;0.5"))/$D134</f>
        <v>#DIV/0!</v>
      </c>
      <c r="F134" s="7" t="e">
        <f>COUNTIFS(Sta!$A:$A,$A134,Sta!$Q:$Q,"&gt;0.5")/$B134</f>
        <v>#DIV/0!</v>
      </c>
      <c r="G134" s="7" t="e">
        <f>COUNTIFS(Sta!$B:$B,$A134,Sta!$Q:$Q,"&gt;0.5")/$C134</f>
        <v>#DIV/0!</v>
      </c>
      <c r="H134" s="12" t="e">
        <f>(COUNTIFS(Sta!$A:$A,$A134,Sta!$Q:$Q,"&gt;1.5") +COUNTIFS(Sta!$B:$B,$A134,Sta!$Q:$Q,"&gt;1.5"))/$D134</f>
        <v>#DIV/0!</v>
      </c>
      <c r="I134" s="7" t="e">
        <f>COUNTIFS(Sta!$A:$A,$A134,Sta!$Q:$Q,"&gt;1.5")/$B134</f>
        <v>#DIV/0!</v>
      </c>
      <c r="J134" s="7" t="e">
        <f>COUNTIFS(Sta!$B:$B,$A134,Sta!$Q:$Q,"&gt;1.5")/$C134</f>
        <v>#DIV/0!</v>
      </c>
      <c r="K134" s="12" t="e">
        <f>(COUNTIFS(Sta!$A:$A,$A134,Sta!$M:$M,"&gt;0.5") +COUNTIFS(Sta!$B:$B,$A134,Sta!$O:$O,"&gt;0.5"))/$D134</f>
        <v>#DIV/0!</v>
      </c>
      <c r="L134" s="7" t="e">
        <f>COUNTIFS(Sta!$A:$A,$A134,Sta!$M:$M,"&gt;0.5")/$B134</f>
        <v>#DIV/0!</v>
      </c>
      <c r="M134" s="7" t="e">
        <f>COUNTIFS(Sta!$B:$B,$A134,Sta!$O:$O,"&gt;0.5")/$C134</f>
        <v>#DIV/0!</v>
      </c>
      <c r="N134" s="12" t="e">
        <f>(COUNTIFS(Sta!$A:$A,$A134,Sta!$M:$M,"&gt;1.5") +COUNTIFS(Sta!$B:$B,$A134,Sta!$O:$O,"&gt;1.5"))/$D134</f>
        <v>#DIV/0!</v>
      </c>
      <c r="O134" s="7" t="e">
        <f>COUNTIFS(Sta!$A:$A,$A134,Sta!$M:$M,"&gt;1.5")/$B134</f>
        <v>#DIV/0!</v>
      </c>
      <c r="P134" s="7" t="e">
        <f>COUNTIFS(Sta!$B:$B,$A134,Sta!$O:$O,"&gt;1.5")/$C134</f>
        <v>#DIV/0!</v>
      </c>
      <c r="Q134" s="12" t="e">
        <f>(COUNTIFS(Sta!$A:$A,$A134,Sta!$N:$N,"&gt;0.5") +COUNTIFS(Sta!$B:$B,$A134,Sta!$P:$P,"&gt;0.5"))/$D134</f>
        <v>#DIV/0!</v>
      </c>
      <c r="R134" s="7" t="e">
        <f>COUNTIFS(Sta!$A:$A,$A134,Sta!$N:$N,"&gt;0.5")/$B134</f>
        <v>#DIV/0!</v>
      </c>
      <c r="S134" s="7" t="e">
        <f>COUNTIFS(Sta!$B:$B,$A134,Sta!$P:$P,"&gt;0.5")/$C134</f>
        <v>#DIV/0!</v>
      </c>
      <c r="T134" s="12" t="e">
        <f>(COUNTIFS(Sta!$A:$A,$A134,Sta!$N:$N,"&gt;1.5") +COUNTIFS(Sta!$B:$B,$A134,Sta!$P:$P,"&gt;1.5"))/$D134</f>
        <v>#DIV/0!</v>
      </c>
      <c r="U134" s="7" t="e">
        <f>COUNTIFS(Sta!$A:$A,$A134,Sta!$N:$N,"&gt;1.5")/$B134</f>
        <v>#DIV/0!</v>
      </c>
      <c r="V134" s="7" t="e">
        <f>COUNTIFS(Sta!$B:$B,$A134,Sta!$P:$P,"&gt;1.5")/$C134</f>
        <v>#DIV/0!</v>
      </c>
    </row>
    <row r="135" spans="1:22" x14ac:dyDescent="0.3">
      <c r="A135" s="62" t="s">
        <v>255</v>
      </c>
      <c r="B135" s="9">
        <f>COUNTIF(Sta!A:A,A135)</f>
        <v>0</v>
      </c>
      <c r="C135" s="4">
        <f>COUNTIF(Sta!B:B,A135)</f>
        <v>0</v>
      </c>
      <c r="D135" s="4">
        <f t="shared" si="5"/>
        <v>0</v>
      </c>
      <c r="E135" s="12" t="e">
        <f>(COUNTIFS(Sta!$A:$A,$A135,Sta!$Q:$Q,"&gt;0.5") +COUNTIFS(Sta!$B:$B,$A135,Sta!$Q:$Q,"&gt;0.5"))/$D135</f>
        <v>#DIV/0!</v>
      </c>
      <c r="F135" s="7" t="e">
        <f>COUNTIFS(Sta!$A:$A,$A135,Sta!$Q:$Q,"&gt;0.5")/$B135</f>
        <v>#DIV/0!</v>
      </c>
      <c r="G135" s="7" t="e">
        <f>COUNTIFS(Sta!$B:$B,$A135,Sta!$Q:$Q,"&gt;0.5")/$C135</f>
        <v>#DIV/0!</v>
      </c>
      <c r="H135" s="12" t="e">
        <f>(COUNTIFS(Sta!$A:$A,$A135,Sta!$Q:$Q,"&gt;1.5") +COUNTIFS(Sta!$B:$B,$A135,Sta!$Q:$Q,"&gt;1.5"))/$D135</f>
        <v>#DIV/0!</v>
      </c>
      <c r="I135" s="7" t="e">
        <f>COUNTIFS(Sta!$A:$A,$A135,Sta!$Q:$Q,"&gt;1.5")/$B135</f>
        <v>#DIV/0!</v>
      </c>
      <c r="J135" s="7" t="e">
        <f>COUNTIFS(Sta!$B:$B,$A135,Sta!$Q:$Q,"&gt;1.5")/$C135</f>
        <v>#DIV/0!</v>
      </c>
      <c r="K135" s="12" t="e">
        <f>(COUNTIFS(Sta!$A:$A,$A135,Sta!$M:$M,"&gt;0.5") +COUNTIFS(Sta!$B:$B,$A135,Sta!$O:$O,"&gt;0.5"))/$D135</f>
        <v>#DIV/0!</v>
      </c>
      <c r="L135" s="7" t="e">
        <f>COUNTIFS(Sta!$A:$A,$A135,Sta!$M:$M,"&gt;0.5")/$B135</f>
        <v>#DIV/0!</v>
      </c>
      <c r="M135" s="7" t="e">
        <f>COUNTIFS(Sta!$B:$B,$A135,Sta!$O:$O,"&gt;0.5")/$C135</f>
        <v>#DIV/0!</v>
      </c>
      <c r="N135" s="12" t="e">
        <f>(COUNTIFS(Sta!$A:$A,$A135,Sta!$M:$M,"&gt;1.5") +COUNTIFS(Sta!$B:$B,$A135,Sta!$O:$O,"&gt;1.5"))/$D135</f>
        <v>#DIV/0!</v>
      </c>
      <c r="O135" s="7" t="e">
        <f>COUNTIFS(Sta!$A:$A,$A135,Sta!$M:$M,"&gt;1.5")/$B135</f>
        <v>#DIV/0!</v>
      </c>
      <c r="P135" s="7" t="e">
        <f>COUNTIFS(Sta!$B:$B,$A135,Sta!$O:$O,"&gt;1.5")/$C135</f>
        <v>#DIV/0!</v>
      </c>
      <c r="Q135" s="12" t="e">
        <f>(COUNTIFS(Sta!$A:$A,$A135,Sta!$N:$N,"&gt;0.5") +COUNTIFS(Sta!$B:$B,$A135,Sta!$P:$P,"&gt;0.5"))/$D135</f>
        <v>#DIV/0!</v>
      </c>
      <c r="R135" s="7" t="e">
        <f>COUNTIFS(Sta!$A:$A,$A135,Sta!$N:$N,"&gt;0.5")/$B135</f>
        <v>#DIV/0!</v>
      </c>
      <c r="S135" s="7" t="e">
        <f>COUNTIFS(Sta!$B:$B,$A135,Sta!$P:$P,"&gt;0.5")/$C135</f>
        <v>#DIV/0!</v>
      </c>
      <c r="T135" s="12" t="e">
        <f>(COUNTIFS(Sta!$A:$A,$A135,Sta!$N:$N,"&gt;1.5") +COUNTIFS(Sta!$B:$B,$A135,Sta!$P:$P,"&gt;1.5"))/$D135</f>
        <v>#DIV/0!</v>
      </c>
      <c r="U135" s="7" t="e">
        <f>COUNTIFS(Sta!$A:$A,$A135,Sta!$N:$N,"&gt;1.5")/$B135</f>
        <v>#DIV/0!</v>
      </c>
      <c r="V135" s="7" t="e">
        <f>COUNTIFS(Sta!$B:$B,$A135,Sta!$P:$P,"&gt;1.5")/$C135</f>
        <v>#DIV/0!</v>
      </c>
    </row>
    <row r="136" spans="1:22" x14ac:dyDescent="0.3">
      <c r="A136" s="62" t="s">
        <v>245</v>
      </c>
      <c r="B136" s="9">
        <f>COUNTIF(Sta!A:A,A136)</f>
        <v>0</v>
      </c>
      <c r="C136" s="4">
        <f>COUNTIF(Sta!B:B,A136)</f>
        <v>0</v>
      </c>
      <c r="D136" s="4">
        <f t="shared" si="5"/>
        <v>0</v>
      </c>
      <c r="E136" s="12" t="e">
        <f>(COUNTIFS(Sta!$A:$A,$A136,Sta!$Q:$Q,"&gt;0.5") +COUNTIFS(Sta!$B:$B,$A136,Sta!$Q:$Q,"&gt;0.5"))/$D136</f>
        <v>#DIV/0!</v>
      </c>
      <c r="F136" s="7" t="e">
        <f>COUNTIFS(Sta!$A:$A,$A136,Sta!$Q:$Q,"&gt;0.5")/$B136</f>
        <v>#DIV/0!</v>
      </c>
      <c r="G136" s="7" t="e">
        <f>COUNTIFS(Sta!$B:$B,$A136,Sta!$Q:$Q,"&gt;0.5")/$C136</f>
        <v>#DIV/0!</v>
      </c>
      <c r="H136" s="12" t="e">
        <f>(COUNTIFS(Sta!$A:$A,$A136,Sta!$Q:$Q,"&gt;1.5") +COUNTIFS(Sta!$B:$B,$A136,Sta!$Q:$Q,"&gt;1.5"))/$D136</f>
        <v>#DIV/0!</v>
      </c>
      <c r="I136" s="7" t="e">
        <f>COUNTIFS(Sta!$A:$A,$A136,Sta!$Q:$Q,"&gt;1.5")/$B136</f>
        <v>#DIV/0!</v>
      </c>
      <c r="J136" s="7" t="e">
        <f>COUNTIFS(Sta!$B:$B,$A136,Sta!$Q:$Q,"&gt;1.5")/$C136</f>
        <v>#DIV/0!</v>
      </c>
      <c r="K136" s="12" t="e">
        <f>(COUNTIFS(Sta!$A:$A,$A136,Sta!$M:$M,"&gt;0.5") +COUNTIFS(Sta!$B:$B,$A136,Sta!$O:$O,"&gt;0.5"))/$D136</f>
        <v>#DIV/0!</v>
      </c>
      <c r="L136" s="7" t="e">
        <f>COUNTIFS(Sta!$A:$A,$A136,Sta!$M:$M,"&gt;0.5")/$B136</f>
        <v>#DIV/0!</v>
      </c>
      <c r="M136" s="7" t="e">
        <f>COUNTIFS(Sta!$B:$B,$A136,Sta!$O:$O,"&gt;0.5")/$C136</f>
        <v>#DIV/0!</v>
      </c>
      <c r="N136" s="12" t="e">
        <f>(COUNTIFS(Sta!$A:$A,$A136,Sta!$M:$M,"&gt;1.5") +COUNTIFS(Sta!$B:$B,$A136,Sta!$O:$O,"&gt;1.5"))/$D136</f>
        <v>#DIV/0!</v>
      </c>
      <c r="O136" s="7" t="e">
        <f>COUNTIFS(Sta!$A:$A,$A136,Sta!$M:$M,"&gt;1.5")/$B136</f>
        <v>#DIV/0!</v>
      </c>
      <c r="P136" s="7" t="e">
        <f>COUNTIFS(Sta!$B:$B,$A136,Sta!$O:$O,"&gt;1.5")/$C136</f>
        <v>#DIV/0!</v>
      </c>
      <c r="Q136" s="12" t="e">
        <f>(COUNTIFS(Sta!$A:$A,$A136,Sta!$N:$N,"&gt;0.5") +COUNTIFS(Sta!$B:$B,$A136,Sta!$P:$P,"&gt;0.5"))/$D136</f>
        <v>#DIV/0!</v>
      </c>
      <c r="R136" s="7" t="e">
        <f>COUNTIFS(Sta!$A:$A,$A136,Sta!$N:$N,"&gt;0.5")/$B136</f>
        <v>#DIV/0!</v>
      </c>
      <c r="S136" s="7" t="e">
        <f>COUNTIFS(Sta!$B:$B,$A136,Sta!$P:$P,"&gt;0.5")/$C136</f>
        <v>#DIV/0!</v>
      </c>
      <c r="T136" s="12" t="e">
        <f>(COUNTIFS(Sta!$A:$A,$A136,Sta!$N:$N,"&gt;1.5") +COUNTIFS(Sta!$B:$B,$A136,Sta!$P:$P,"&gt;1.5"))/$D136</f>
        <v>#DIV/0!</v>
      </c>
      <c r="U136" s="7" t="e">
        <f>COUNTIFS(Sta!$A:$A,$A136,Sta!$N:$N,"&gt;1.5")/$B136</f>
        <v>#DIV/0!</v>
      </c>
      <c r="V136" s="7" t="e">
        <f>COUNTIFS(Sta!$B:$B,$A136,Sta!$P:$P,"&gt;1.5")/$C136</f>
        <v>#DIV/0!</v>
      </c>
    </row>
    <row r="137" spans="1:22" x14ac:dyDescent="0.3">
      <c r="A137" t="s">
        <v>317</v>
      </c>
      <c r="B137" s="9">
        <f>COUNTIF(Sta!A:A,A137)</f>
        <v>0</v>
      </c>
      <c r="C137" s="4">
        <f>COUNTIF(Sta!B:B,A137)</f>
        <v>0</v>
      </c>
      <c r="D137" s="4">
        <f t="shared" si="5"/>
        <v>0</v>
      </c>
      <c r="E137" s="12" t="e">
        <f>(COUNTIFS(Sta!$A:$A,$A137,Sta!$Q:$Q,"&gt;0.5") +COUNTIFS(Sta!$B:$B,$A137,Sta!$Q:$Q,"&gt;0.5"))/$D137</f>
        <v>#DIV/0!</v>
      </c>
      <c r="F137" s="7" t="e">
        <f>COUNTIFS(Sta!$A:$A,$A137,Sta!$Q:$Q,"&gt;0.5")/$B137</f>
        <v>#DIV/0!</v>
      </c>
      <c r="G137" s="7" t="e">
        <f>COUNTIFS(Sta!$B:$B,$A137,Sta!$Q:$Q,"&gt;0.5")/$C137</f>
        <v>#DIV/0!</v>
      </c>
      <c r="H137" s="12" t="e">
        <f>(COUNTIFS(Sta!$A:$A,$A137,Sta!$Q:$Q,"&gt;1.5") +COUNTIFS(Sta!$B:$B,$A137,Sta!$Q:$Q,"&gt;1.5"))/$D137</f>
        <v>#DIV/0!</v>
      </c>
      <c r="I137" s="7" t="e">
        <f>COUNTIFS(Sta!$A:$A,$A137,Sta!$Q:$Q,"&gt;1.5")/$B137</f>
        <v>#DIV/0!</v>
      </c>
      <c r="J137" s="7" t="e">
        <f>COUNTIFS(Sta!$B:$B,$A137,Sta!$Q:$Q,"&gt;1.5")/$C137</f>
        <v>#DIV/0!</v>
      </c>
      <c r="K137" s="12" t="e">
        <f>(COUNTIFS(Sta!$A:$A,$A137,Sta!$M:$M,"&gt;0.5") +COUNTIFS(Sta!$B:$B,$A137,Sta!$O:$O,"&gt;0.5"))/$D137</f>
        <v>#DIV/0!</v>
      </c>
      <c r="L137" s="7" t="e">
        <f>COUNTIFS(Sta!$A:$A,$A137,Sta!$M:$M,"&gt;0.5")/$B137</f>
        <v>#DIV/0!</v>
      </c>
      <c r="M137" s="7" t="e">
        <f>COUNTIFS(Sta!$B:$B,$A137,Sta!$O:$O,"&gt;0.5")/$C137</f>
        <v>#DIV/0!</v>
      </c>
      <c r="N137" s="12" t="e">
        <f>(COUNTIFS(Sta!$A:$A,$A137,Sta!$M:$M,"&gt;1.5") +COUNTIFS(Sta!$B:$B,$A137,Sta!$O:$O,"&gt;1.5"))/$D137</f>
        <v>#DIV/0!</v>
      </c>
      <c r="O137" s="7" t="e">
        <f>COUNTIFS(Sta!$A:$A,$A137,Sta!$M:$M,"&gt;1.5")/$B137</f>
        <v>#DIV/0!</v>
      </c>
      <c r="P137" s="7" t="e">
        <f>COUNTIFS(Sta!$B:$B,$A137,Sta!$O:$O,"&gt;1.5")/$C137</f>
        <v>#DIV/0!</v>
      </c>
      <c r="Q137" s="12" t="e">
        <f>(COUNTIFS(Sta!$A:$A,$A137,Sta!$N:$N,"&gt;0.5") +COUNTIFS(Sta!$B:$B,$A137,Sta!$P:$P,"&gt;0.5"))/$D137</f>
        <v>#DIV/0!</v>
      </c>
      <c r="R137" s="7" t="e">
        <f>COUNTIFS(Sta!$A:$A,$A137,Sta!$N:$N,"&gt;0.5")/$B137</f>
        <v>#DIV/0!</v>
      </c>
      <c r="S137" s="7" t="e">
        <f>COUNTIFS(Sta!$B:$B,$A137,Sta!$P:$P,"&gt;0.5")/$C137</f>
        <v>#DIV/0!</v>
      </c>
      <c r="T137" s="12" t="e">
        <f>(COUNTIFS(Sta!$A:$A,$A137,Sta!$N:$N,"&gt;1.5") +COUNTIFS(Sta!$B:$B,$A137,Sta!$P:$P,"&gt;1.5"))/$D137</f>
        <v>#DIV/0!</v>
      </c>
      <c r="U137" s="7" t="e">
        <f>COUNTIFS(Sta!$A:$A,$A137,Sta!$N:$N,"&gt;1.5")/$B137</f>
        <v>#DIV/0!</v>
      </c>
      <c r="V137" s="7" t="e">
        <f>COUNTIFS(Sta!$B:$B,$A137,Sta!$P:$P,"&gt;1.5")/$C137</f>
        <v>#DIV/0!</v>
      </c>
    </row>
    <row r="138" spans="1:22" x14ac:dyDescent="0.3">
      <c r="A138" s="62" t="s">
        <v>318</v>
      </c>
      <c r="B138" s="9">
        <f>COUNTIF(Sta!A:A,A138)</f>
        <v>0</v>
      </c>
      <c r="C138" s="4">
        <f>COUNTIF(Sta!B:B,A138)</f>
        <v>0</v>
      </c>
      <c r="D138" s="4">
        <f t="shared" si="5"/>
        <v>0</v>
      </c>
      <c r="E138" s="12" t="e">
        <f>(COUNTIFS(Sta!$A:$A,$A138,Sta!$Q:$Q,"&gt;0.5") +COUNTIFS(Sta!$B:$B,$A138,Sta!$Q:$Q,"&gt;0.5"))/$D138</f>
        <v>#DIV/0!</v>
      </c>
      <c r="F138" s="7" t="e">
        <f>COUNTIFS(Sta!$A:$A,$A138,Sta!$Q:$Q,"&gt;0.5")/$B138</f>
        <v>#DIV/0!</v>
      </c>
      <c r="G138" s="7" t="e">
        <f>COUNTIFS(Sta!$B:$B,$A138,Sta!$Q:$Q,"&gt;0.5")/$C138</f>
        <v>#DIV/0!</v>
      </c>
      <c r="H138" s="12" t="e">
        <f>(COUNTIFS(Sta!$A:$A,$A138,Sta!$Q:$Q,"&gt;1.5") +COUNTIFS(Sta!$B:$B,$A138,Sta!$Q:$Q,"&gt;1.5"))/$D138</f>
        <v>#DIV/0!</v>
      </c>
      <c r="I138" s="7" t="e">
        <f>COUNTIFS(Sta!$A:$A,$A138,Sta!$Q:$Q,"&gt;1.5")/$B138</f>
        <v>#DIV/0!</v>
      </c>
      <c r="J138" s="7" t="e">
        <f>COUNTIFS(Sta!$B:$B,$A138,Sta!$Q:$Q,"&gt;1.5")/$C138</f>
        <v>#DIV/0!</v>
      </c>
      <c r="K138" s="12" t="e">
        <f>(COUNTIFS(Sta!$A:$A,$A138,Sta!$M:$M,"&gt;0.5") +COUNTIFS(Sta!$B:$B,$A138,Sta!$O:$O,"&gt;0.5"))/$D138</f>
        <v>#DIV/0!</v>
      </c>
      <c r="L138" s="7" t="e">
        <f>COUNTIFS(Sta!$A:$A,$A138,Sta!$M:$M,"&gt;0.5")/$B138</f>
        <v>#DIV/0!</v>
      </c>
      <c r="M138" s="7" t="e">
        <f>COUNTIFS(Sta!$B:$B,$A138,Sta!$O:$O,"&gt;0.5")/$C138</f>
        <v>#DIV/0!</v>
      </c>
      <c r="N138" s="12" t="e">
        <f>(COUNTIFS(Sta!$A:$A,$A138,Sta!$M:$M,"&gt;1.5") +COUNTIFS(Sta!$B:$B,$A138,Sta!$O:$O,"&gt;1.5"))/$D138</f>
        <v>#DIV/0!</v>
      </c>
      <c r="O138" s="7" t="e">
        <f>COUNTIFS(Sta!$A:$A,$A138,Sta!$M:$M,"&gt;1.5")/$B138</f>
        <v>#DIV/0!</v>
      </c>
      <c r="P138" s="7" t="e">
        <f>COUNTIFS(Sta!$B:$B,$A138,Sta!$O:$O,"&gt;1.5")/$C138</f>
        <v>#DIV/0!</v>
      </c>
      <c r="Q138" s="12" t="e">
        <f>(COUNTIFS(Sta!$A:$A,$A138,Sta!$N:$N,"&gt;0.5") +COUNTIFS(Sta!$B:$B,$A138,Sta!$P:$P,"&gt;0.5"))/$D138</f>
        <v>#DIV/0!</v>
      </c>
      <c r="R138" s="7" t="e">
        <f>COUNTIFS(Sta!$A:$A,$A138,Sta!$N:$N,"&gt;0.5")/$B138</f>
        <v>#DIV/0!</v>
      </c>
      <c r="S138" s="7" t="e">
        <f>COUNTIFS(Sta!$B:$B,$A138,Sta!$P:$P,"&gt;0.5")/$C138</f>
        <v>#DIV/0!</v>
      </c>
      <c r="T138" s="12" t="e">
        <f>(COUNTIFS(Sta!$A:$A,$A138,Sta!$N:$N,"&gt;1.5") +COUNTIFS(Sta!$B:$B,$A138,Sta!$P:$P,"&gt;1.5"))/$D138</f>
        <v>#DIV/0!</v>
      </c>
      <c r="U138" s="7" t="e">
        <f>COUNTIFS(Sta!$A:$A,$A138,Sta!$N:$N,"&gt;1.5")/$B138</f>
        <v>#DIV/0!</v>
      </c>
      <c r="V138" s="7" t="e">
        <f>COUNTIFS(Sta!$B:$B,$A138,Sta!$P:$P,"&gt;1.5")/$C138</f>
        <v>#DIV/0!</v>
      </c>
    </row>
    <row r="139" spans="1:22" x14ac:dyDescent="0.3">
      <c r="A139" s="62" t="s">
        <v>254</v>
      </c>
      <c r="B139" s="9">
        <f>COUNTIF(Sta!A:A,A139)</f>
        <v>0</v>
      </c>
      <c r="C139" s="4">
        <f>COUNTIF(Sta!B:B,A139)</f>
        <v>0</v>
      </c>
      <c r="D139" s="4">
        <f t="shared" si="5"/>
        <v>0</v>
      </c>
      <c r="E139" s="12" t="e">
        <f>(COUNTIFS(Sta!$A:$A,$A139,Sta!$Q:$Q,"&gt;0.5") +COUNTIFS(Sta!$B:$B,$A139,Sta!$Q:$Q,"&gt;0.5"))/$D139</f>
        <v>#DIV/0!</v>
      </c>
      <c r="F139" s="7" t="e">
        <f>COUNTIFS(Sta!$A:$A,$A139,Sta!$Q:$Q,"&gt;0.5")/$B139</f>
        <v>#DIV/0!</v>
      </c>
      <c r="G139" s="7" t="e">
        <f>COUNTIFS(Sta!$B:$B,$A139,Sta!$Q:$Q,"&gt;0.5")/$C139</f>
        <v>#DIV/0!</v>
      </c>
      <c r="H139" s="12" t="e">
        <f>(COUNTIFS(Sta!$A:$A,$A139,Sta!$Q:$Q,"&gt;1.5") +COUNTIFS(Sta!$B:$B,$A139,Sta!$Q:$Q,"&gt;1.5"))/$D139</f>
        <v>#DIV/0!</v>
      </c>
      <c r="I139" s="7" t="e">
        <f>COUNTIFS(Sta!$A:$A,$A139,Sta!$Q:$Q,"&gt;1.5")/$B139</f>
        <v>#DIV/0!</v>
      </c>
      <c r="J139" s="7" t="e">
        <f>COUNTIFS(Sta!$B:$B,$A139,Sta!$Q:$Q,"&gt;1.5")/$C139</f>
        <v>#DIV/0!</v>
      </c>
      <c r="K139" s="12" t="e">
        <f>(COUNTIFS(Sta!$A:$A,$A139,Sta!$M:$M,"&gt;0.5") +COUNTIFS(Sta!$B:$B,$A139,Sta!$O:$O,"&gt;0.5"))/$D139</f>
        <v>#DIV/0!</v>
      </c>
      <c r="L139" s="7" t="e">
        <f>COUNTIFS(Sta!$A:$A,$A139,Sta!$M:$M,"&gt;0.5")/$B139</f>
        <v>#DIV/0!</v>
      </c>
      <c r="M139" s="7" t="e">
        <f>COUNTIFS(Sta!$B:$B,$A139,Sta!$O:$O,"&gt;0.5")/$C139</f>
        <v>#DIV/0!</v>
      </c>
      <c r="N139" s="12" t="e">
        <f>(COUNTIFS(Sta!$A:$A,$A139,Sta!$M:$M,"&gt;1.5") +COUNTIFS(Sta!$B:$B,$A139,Sta!$O:$O,"&gt;1.5"))/$D139</f>
        <v>#DIV/0!</v>
      </c>
      <c r="O139" s="7" t="e">
        <f>COUNTIFS(Sta!$A:$A,$A139,Sta!$M:$M,"&gt;1.5")/$B139</f>
        <v>#DIV/0!</v>
      </c>
      <c r="P139" s="7" t="e">
        <f>COUNTIFS(Sta!$B:$B,$A139,Sta!$O:$O,"&gt;1.5")/$C139</f>
        <v>#DIV/0!</v>
      </c>
      <c r="Q139" s="12" t="e">
        <f>(COUNTIFS(Sta!$A:$A,$A139,Sta!$N:$N,"&gt;0.5") +COUNTIFS(Sta!$B:$B,$A139,Sta!$P:$P,"&gt;0.5"))/$D139</f>
        <v>#DIV/0!</v>
      </c>
      <c r="R139" s="7" t="e">
        <f>COUNTIFS(Sta!$A:$A,$A139,Sta!$N:$N,"&gt;0.5")/$B139</f>
        <v>#DIV/0!</v>
      </c>
      <c r="S139" s="7" t="e">
        <f>COUNTIFS(Sta!$B:$B,$A139,Sta!$P:$P,"&gt;0.5")/$C139</f>
        <v>#DIV/0!</v>
      </c>
      <c r="T139" s="12" t="e">
        <f>(COUNTIFS(Sta!$A:$A,$A139,Sta!$N:$N,"&gt;1.5") +COUNTIFS(Sta!$B:$B,$A139,Sta!$P:$P,"&gt;1.5"))/$D139</f>
        <v>#DIV/0!</v>
      </c>
      <c r="U139" s="7" t="e">
        <f>COUNTIFS(Sta!$A:$A,$A139,Sta!$N:$N,"&gt;1.5")/$B139</f>
        <v>#DIV/0!</v>
      </c>
      <c r="V139" s="7" t="e">
        <f>COUNTIFS(Sta!$B:$B,$A139,Sta!$P:$P,"&gt;1.5")/$C139</f>
        <v>#DIV/0!</v>
      </c>
    </row>
    <row r="140" spans="1:22" x14ac:dyDescent="0.3">
      <c r="A140" s="62" t="s">
        <v>249</v>
      </c>
      <c r="B140" s="9">
        <f>COUNTIF(Sta!A:A,A140)</f>
        <v>0</v>
      </c>
      <c r="C140" s="4">
        <f>COUNTIF(Sta!B:B,A140)</f>
        <v>0</v>
      </c>
      <c r="D140" s="4">
        <f t="shared" si="5"/>
        <v>0</v>
      </c>
      <c r="E140" s="12" t="e">
        <f>(COUNTIFS(Sta!$A:$A,$A140,Sta!$Q:$Q,"&gt;0.5") +COUNTIFS(Sta!$B:$B,$A140,Sta!$Q:$Q,"&gt;0.5"))/$D140</f>
        <v>#DIV/0!</v>
      </c>
      <c r="F140" s="7" t="e">
        <f>COUNTIFS(Sta!$A:$A,$A140,Sta!$Q:$Q,"&gt;0.5")/$B140</f>
        <v>#DIV/0!</v>
      </c>
      <c r="G140" s="7" t="e">
        <f>COUNTIFS(Sta!$B:$B,$A140,Sta!$Q:$Q,"&gt;0.5")/$C140</f>
        <v>#DIV/0!</v>
      </c>
      <c r="H140" s="12" t="e">
        <f>(COUNTIFS(Sta!$A:$A,$A140,Sta!$Q:$Q,"&gt;1.5") +COUNTIFS(Sta!$B:$B,$A140,Sta!$Q:$Q,"&gt;1.5"))/$D140</f>
        <v>#DIV/0!</v>
      </c>
      <c r="I140" s="7" t="e">
        <f>COUNTIFS(Sta!$A:$A,$A140,Sta!$Q:$Q,"&gt;1.5")/$B140</f>
        <v>#DIV/0!</v>
      </c>
      <c r="J140" s="7" t="e">
        <f>COUNTIFS(Sta!$B:$B,$A140,Sta!$Q:$Q,"&gt;1.5")/$C140</f>
        <v>#DIV/0!</v>
      </c>
      <c r="K140" s="12" t="e">
        <f>(COUNTIFS(Sta!$A:$A,$A140,Sta!$M:$M,"&gt;0.5") +COUNTIFS(Sta!$B:$B,$A140,Sta!$O:$O,"&gt;0.5"))/$D140</f>
        <v>#DIV/0!</v>
      </c>
      <c r="L140" s="7" t="e">
        <f>COUNTIFS(Sta!$A:$A,$A140,Sta!$M:$M,"&gt;0.5")/$B140</f>
        <v>#DIV/0!</v>
      </c>
      <c r="M140" s="7" t="e">
        <f>COUNTIFS(Sta!$B:$B,$A140,Sta!$O:$O,"&gt;0.5")/$C140</f>
        <v>#DIV/0!</v>
      </c>
      <c r="N140" s="12" t="e">
        <f>(COUNTIFS(Sta!$A:$A,$A140,Sta!$M:$M,"&gt;1.5") +COUNTIFS(Sta!$B:$B,$A140,Sta!$O:$O,"&gt;1.5"))/$D140</f>
        <v>#DIV/0!</v>
      </c>
      <c r="O140" s="7" t="e">
        <f>COUNTIFS(Sta!$A:$A,$A140,Sta!$M:$M,"&gt;1.5")/$B140</f>
        <v>#DIV/0!</v>
      </c>
      <c r="P140" s="7" t="e">
        <f>COUNTIFS(Sta!$B:$B,$A140,Sta!$O:$O,"&gt;1.5")/$C140</f>
        <v>#DIV/0!</v>
      </c>
      <c r="Q140" s="12" t="e">
        <f>(COUNTIFS(Sta!$A:$A,$A140,Sta!$N:$N,"&gt;0.5") +COUNTIFS(Sta!$B:$B,$A140,Sta!$P:$P,"&gt;0.5"))/$D140</f>
        <v>#DIV/0!</v>
      </c>
      <c r="R140" s="7" t="e">
        <f>COUNTIFS(Sta!$A:$A,$A140,Sta!$N:$N,"&gt;0.5")/$B140</f>
        <v>#DIV/0!</v>
      </c>
      <c r="S140" s="7" t="e">
        <f>COUNTIFS(Sta!$B:$B,$A140,Sta!$P:$P,"&gt;0.5")/$C140</f>
        <v>#DIV/0!</v>
      </c>
      <c r="T140" s="12" t="e">
        <f>(COUNTIFS(Sta!$A:$A,$A140,Sta!$N:$N,"&gt;1.5") +COUNTIFS(Sta!$B:$B,$A140,Sta!$P:$P,"&gt;1.5"))/$D140</f>
        <v>#DIV/0!</v>
      </c>
      <c r="U140" s="7" t="e">
        <f>COUNTIFS(Sta!$A:$A,$A140,Sta!$N:$N,"&gt;1.5")/$B140</f>
        <v>#DIV/0!</v>
      </c>
      <c r="V140" s="7" t="e">
        <f>COUNTIFS(Sta!$B:$B,$A140,Sta!$P:$P,"&gt;1.5")/$C140</f>
        <v>#DIV/0!</v>
      </c>
    </row>
    <row r="141" spans="1:22" x14ac:dyDescent="0.3">
      <c r="A141" s="62" t="s">
        <v>253</v>
      </c>
      <c r="B141" s="9">
        <f>COUNTIF(Sta!A:A,A141)</f>
        <v>0</v>
      </c>
      <c r="C141" s="4">
        <f>COUNTIF(Sta!B:B,A141)</f>
        <v>0</v>
      </c>
      <c r="D141" s="4">
        <f t="shared" si="5"/>
        <v>0</v>
      </c>
      <c r="E141" s="12" t="e">
        <f>(COUNTIFS(Sta!$A:$A,$A141,Sta!$Q:$Q,"&gt;0.5") +COUNTIFS(Sta!$B:$B,$A141,Sta!$Q:$Q,"&gt;0.5"))/$D141</f>
        <v>#DIV/0!</v>
      </c>
      <c r="F141" s="7" t="e">
        <f>COUNTIFS(Sta!$A:$A,$A141,Sta!$Q:$Q,"&gt;0.5")/$B141</f>
        <v>#DIV/0!</v>
      </c>
      <c r="G141" s="7" t="e">
        <f>COUNTIFS(Sta!$B:$B,$A141,Sta!$Q:$Q,"&gt;0.5")/$C141</f>
        <v>#DIV/0!</v>
      </c>
      <c r="H141" s="12" t="e">
        <f>(COUNTIFS(Sta!$A:$A,$A141,Sta!$Q:$Q,"&gt;1.5") +COUNTIFS(Sta!$B:$B,$A141,Sta!$Q:$Q,"&gt;1.5"))/$D141</f>
        <v>#DIV/0!</v>
      </c>
      <c r="I141" s="7" t="e">
        <f>COUNTIFS(Sta!$A:$A,$A141,Sta!$Q:$Q,"&gt;1.5")/$B141</f>
        <v>#DIV/0!</v>
      </c>
      <c r="J141" s="7" t="e">
        <f>COUNTIFS(Sta!$B:$B,$A141,Sta!$Q:$Q,"&gt;1.5")/$C141</f>
        <v>#DIV/0!</v>
      </c>
      <c r="K141" s="12" t="e">
        <f>(COUNTIFS(Sta!$A:$A,$A141,Sta!$M:$M,"&gt;0.5") +COUNTIFS(Sta!$B:$B,$A141,Sta!$O:$O,"&gt;0.5"))/$D141</f>
        <v>#DIV/0!</v>
      </c>
      <c r="L141" s="7" t="e">
        <f>COUNTIFS(Sta!$A:$A,$A141,Sta!$M:$M,"&gt;0.5")/$B141</f>
        <v>#DIV/0!</v>
      </c>
      <c r="M141" s="7" t="e">
        <f>COUNTIFS(Sta!$B:$B,$A141,Sta!$O:$O,"&gt;0.5")/$C141</f>
        <v>#DIV/0!</v>
      </c>
      <c r="N141" s="12" t="e">
        <f>(COUNTIFS(Sta!$A:$A,$A141,Sta!$M:$M,"&gt;1.5") +COUNTIFS(Sta!$B:$B,$A141,Sta!$O:$O,"&gt;1.5"))/$D141</f>
        <v>#DIV/0!</v>
      </c>
      <c r="O141" s="7" t="e">
        <f>COUNTIFS(Sta!$A:$A,$A141,Sta!$M:$M,"&gt;1.5")/$B141</f>
        <v>#DIV/0!</v>
      </c>
      <c r="P141" s="7" t="e">
        <f>COUNTIFS(Sta!$B:$B,$A141,Sta!$O:$O,"&gt;1.5")/$C141</f>
        <v>#DIV/0!</v>
      </c>
      <c r="Q141" s="12" t="e">
        <f>(COUNTIFS(Sta!$A:$A,$A141,Sta!$N:$N,"&gt;0.5") +COUNTIFS(Sta!$B:$B,$A141,Sta!$P:$P,"&gt;0.5"))/$D141</f>
        <v>#DIV/0!</v>
      </c>
      <c r="R141" s="7" t="e">
        <f>COUNTIFS(Sta!$A:$A,$A141,Sta!$N:$N,"&gt;0.5")/$B141</f>
        <v>#DIV/0!</v>
      </c>
      <c r="S141" s="7" t="e">
        <f>COUNTIFS(Sta!$B:$B,$A141,Sta!$P:$P,"&gt;0.5")/$C141</f>
        <v>#DIV/0!</v>
      </c>
      <c r="T141" s="12" t="e">
        <f>(COUNTIFS(Sta!$A:$A,$A141,Sta!$N:$N,"&gt;1.5") +COUNTIFS(Sta!$B:$B,$A141,Sta!$P:$P,"&gt;1.5"))/$D141</f>
        <v>#DIV/0!</v>
      </c>
      <c r="U141" s="7" t="e">
        <f>COUNTIFS(Sta!$A:$A,$A141,Sta!$N:$N,"&gt;1.5")/$B141</f>
        <v>#DIV/0!</v>
      </c>
      <c r="V141" s="7" t="e">
        <f>COUNTIFS(Sta!$B:$B,$A141,Sta!$P:$P,"&gt;1.5")/$C141</f>
        <v>#DIV/0!</v>
      </c>
    </row>
    <row r="142" spans="1:22" x14ac:dyDescent="0.3">
      <c r="A142" s="62" t="s">
        <v>247</v>
      </c>
      <c r="B142" s="9">
        <f>COUNTIF(Sta!A:A,A142)</f>
        <v>0</v>
      </c>
      <c r="C142" s="4">
        <f>COUNTIF(Sta!B:B,A142)</f>
        <v>0</v>
      </c>
      <c r="D142" s="4">
        <f t="shared" si="5"/>
        <v>0</v>
      </c>
      <c r="E142" s="12" t="e">
        <f>(COUNTIFS(Sta!$A:$A,$A142,Sta!$Q:$Q,"&gt;0.5") +COUNTIFS(Sta!$B:$B,$A142,Sta!$Q:$Q,"&gt;0.5"))/$D142</f>
        <v>#DIV/0!</v>
      </c>
      <c r="F142" s="7" t="e">
        <f>COUNTIFS(Sta!$A:$A,$A142,Sta!$Q:$Q,"&gt;0.5")/$B142</f>
        <v>#DIV/0!</v>
      </c>
      <c r="G142" s="7" t="e">
        <f>COUNTIFS(Sta!$B:$B,$A142,Sta!$Q:$Q,"&gt;0.5")/$C142</f>
        <v>#DIV/0!</v>
      </c>
      <c r="H142" s="12" t="e">
        <f>(COUNTIFS(Sta!$A:$A,$A142,Sta!$Q:$Q,"&gt;1.5") +COUNTIFS(Sta!$B:$B,$A142,Sta!$Q:$Q,"&gt;1.5"))/$D142</f>
        <v>#DIV/0!</v>
      </c>
      <c r="I142" s="7" t="e">
        <f>COUNTIFS(Sta!$A:$A,$A142,Sta!$Q:$Q,"&gt;1.5")/$B142</f>
        <v>#DIV/0!</v>
      </c>
      <c r="J142" s="7" t="e">
        <f>COUNTIFS(Sta!$B:$B,$A142,Sta!$Q:$Q,"&gt;1.5")/$C142</f>
        <v>#DIV/0!</v>
      </c>
      <c r="K142" s="12" t="e">
        <f>(COUNTIFS(Sta!$A:$A,$A142,Sta!$M:$M,"&gt;0.5") +COUNTIFS(Sta!$B:$B,$A142,Sta!$O:$O,"&gt;0.5"))/$D142</f>
        <v>#DIV/0!</v>
      </c>
      <c r="L142" s="7" t="e">
        <f>COUNTIFS(Sta!$A:$A,$A142,Sta!$M:$M,"&gt;0.5")/$B142</f>
        <v>#DIV/0!</v>
      </c>
      <c r="M142" s="7" t="e">
        <f>COUNTIFS(Sta!$B:$B,$A142,Sta!$O:$O,"&gt;0.5")/$C142</f>
        <v>#DIV/0!</v>
      </c>
      <c r="N142" s="12" t="e">
        <f>(COUNTIFS(Sta!$A:$A,$A142,Sta!$M:$M,"&gt;1.5") +COUNTIFS(Sta!$B:$B,$A142,Sta!$O:$O,"&gt;1.5"))/$D142</f>
        <v>#DIV/0!</v>
      </c>
      <c r="O142" s="7" t="e">
        <f>COUNTIFS(Sta!$A:$A,$A142,Sta!$M:$M,"&gt;1.5")/$B142</f>
        <v>#DIV/0!</v>
      </c>
      <c r="P142" s="7" t="e">
        <f>COUNTIFS(Sta!$B:$B,$A142,Sta!$O:$O,"&gt;1.5")/$C142</f>
        <v>#DIV/0!</v>
      </c>
      <c r="Q142" s="12" t="e">
        <f>(COUNTIFS(Sta!$A:$A,$A142,Sta!$N:$N,"&gt;0.5") +COUNTIFS(Sta!$B:$B,$A142,Sta!$P:$P,"&gt;0.5"))/$D142</f>
        <v>#DIV/0!</v>
      </c>
      <c r="R142" s="7" t="e">
        <f>COUNTIFS(Sta!$A:$A,$A142,Sta!$N:$N,"&gt;0.5")/$B142</f>
        <v>#DIV/0!</v>
      </c>
      <c r="S142" s="7" t="e">
        <f>COUNTIFS(Sta!$B:$B,$A142,Sta!$P:$P,"&gt;0.5")/$C142</f>
        <v>#DIV/0!</v>
      </c>
      <c r="T142" s="12" t="e">
        <f>(COUNTIFS(Sta!$A:$A,$A142,Sta!$N:$N,"&gt;1.5") +COUNTIFS(Sta!$B:$B,$A142,Sta!$P:$P,"&gt;1.5"))/$D142</f>
        <v>#DIV/0!</v>
      </c>
      <c r="U142" s="7" t="e">
        <f>COUNTIFS(Sta!$A:$A,$A142,Sta!$N:$N,"&gt;1.5")/$B142</f>
        <v>#DIV/0!</v>
      </c>
      <c r="V142" s="7" t="e">
        <f>COUNTIFS(Sta!$B:$B,$A142,Sta!$P:$P,"&gt;1.5")/$C142</f>
        <v>#DIV/0!</v>
      </c>
    </row>
    <row r="143" spans="1:22" x14ac:dyDescent="0.3">
      <c r="A143" s="62" t="s">
        <v>244</v>
      </c>
      <c r="B143" s="9">
        <f>COUNTIF(Sta!A:A,A143)</f>
        <v>0</v>
      </c>
      <c r="C143" s="4">
        <f>COUNTIF(Sta!B:B,A143)</f>
        <v>0</v>
      </c>
      <c r="D143" s="4">
        <f t="shared" si="5"/>
        <v>0</v>
      </c>
      <c r="E143" s="12" t="e">
        <f>(COUNTIFS(Sta!$A:$A,$A143,Sta!$Q:$Q,"&gt;0.5") +COUNTIFS(Sta!$B:$B,$A143,Sta!$Q:$Q,"&gt;0.5"))/$D143</f>
        <v>#DIV/0!</v>
      </c>
      <c r="F143" s="7" t="e">
        <f>COUNTIFS(Sta!$A:$A,$A143,Sta!$Q:$Q,"&gt;0.5")/$B143</f>
        <v>#DIV/0!</v>
      </c>
      <c r="G143" s="7" t="e">
        <f>COUNTIFS(Sta!$B:$B,$A143,Sta!$Q:$Q,"&gt;0.5")/$C143</f>
        <v>#DIV/0!</v>
      </c>
      <c r="H143" s="12" t="e">
        <f>(COUNTIFS(Sta!$A:$A,$A143,Sta!$Q:$Q,"&gt;1.5") +COUNTIFS(Sta!$B:$B,$A143,Sta!$Q:$Q,"&gt;1.5"))/$D143</f>
        <v>#DIV/0!</v>
      </c>
      <c r="I143" s="7" t="e">
        <f>COUNTIFS(Sta!$A:$A,$A143,Sta!$Q:$Q,"&gt;1.5")/$B143</f>
        <v>#DIV/0!</v>
      </c>
      <c r="J143" s="7" t="e">
        <f>COUNTIFS(Sta!$B:$B,$A143,Sta!$Q:$Q,"&gt;1.5")/$C143</f>
        <v>#DIV/0!</v>
      </c>
      <c r="K143" s="12" t="e">
        <f>(COUNTIFS(Sta!$A:$A,$A143,Sta!$M:$M,"&gt;0.5") +COUNTIFS(Sta!$B:$B,$A143,Sta!$O:$O,"&gt;0.5"))/$D143</f>
        <v>#DIV/0!</v>
      </c>
      <c r="L143" s="7" t="e">
        <f>COUNTIFS(Sta!$A:$A,$A143,Sta!$M:$M,"&gt;0.5")/$B143</f>
        <v>#DIV/0!</v>
      </c>
      <c r="M143" s="7" t="e">
        <f>COUNTIFS(Sta!$B:$B,$A143,Sta!$O:$O,"&gt;0.5")/$C143</f>
        <v>#DIV/0!</v>
      </c>
      <c r="N143" s="12" t="e">
        <f>(COUNTIFS(Sta!$A:$A,$A143,Sta!$M:$M,"&gt;1.5") +COUNTIFS(Sta!$B:$B,$A143,Sta!$O:$O,"&gt;1.5"))/$D143</f>
        <v>#DIV/0!</v>
      </c>
      <c r="O143" s="7" t="e">
        <f>COUNTIFS(Sta!$A:$A,$A143,Sta!$M:$M,"&gt;1.5")/$B143</f>
        <v>#DIV/0!</v>
      </c>
      <c r="P143" s="7" t="e">
        <f>COUNTIFS(Sta!$B:$B,$A143,Sta!$O:$O,"&gt;1.5")/$C143</f>
        <v>#DIV/0!</v>
      </c>
      <c r="Q143" s="12" t="e">
        <f>(COUNTIFS(Sta!$A:$A,$A143,Sta!$N:$N,"&gt;0.5") +COUNTIFS(Sta!$B:$B,$A143,Sta!$P:$P,"&gt;0.5"))/$D143</f>
        <v>#DIV/0!</v>
      </c>
      <c r="R143" s="7" t="e">
        <f>COUNTIFS(Sta!$A:$A,$A143,Sta!$N:$N,"&gt;0.5")/$B143</f>
        <v>#DIV/0!</v>
      </c>
      <c r="S143" s="7" t="e">
        <f>COUNTIFS(Sta!$B:$B,$A143,Sta!$P:$P,"&gt;0.5")/$C143</f>
        <v>#DIV/0!</v>
      </c>
      <c r="T143" s="12" t="e">
        <f>(COUNTIFS(Sta!$A:$A,$A143,Sta!$N:$N,"&gt;1.5") +COUNTIFS(Sta!$B:$B,$A143,Sta!$P:$P,"&gt;1.5"))/$D143</f>
        <v>#DIV/0!</v>
      </c>
      <c r="U143" s="7" t="e">
        <f>COUNTIFS(Sta!$A:$A,$A143,Sta!$N:$N,"&gt;1.5")/$B143</f>
        <v>#DIV/0!</v>
      </c>
      <c r="V143" s="7" t="e">
        <f>COUNTIFS(Sta!$B:$B,$A143,Sta!$P:$P,"&gt;1.5")/$C143</f>
        <v>#DIV/0!</v>
      </c>
    </row>
    <row r="144" spans="1:22" x14ac:dyDescent="0.3">
      <c r="A144" s="62" t="s">
        <v>258</v>
      </c>
      <c r="B144" s="9">
        <f>COUNTIF(Sta!A:A,A144)</f>
        <v>0</v>
      </c>
      <c r="C144" s="4">
        <f>COUNTIF(Sta!B:B,A144)</f>
        <v>0</v>
      </c>
      <c r="D144" s="4">
        <f t="shared" si="5"/>
        <v>0</v>
      </c>
      <c r="E144" s="12" t="e">
        <f>(COUNTIFS(Sta!$A:$A,$A144,Sta!$Q:$Q,"&gt;0.5") +COUNTIFS(Sta!$B:$B,$A144,Sta!$Q:$Q,"&gt;0.5"))/$D144</f>
        <v>#DIV/0!</v>
      </c>
      <c r="F144" s="7" t="e">
        <f>COUNTIFS(Sta!$A:$A,$A144,Sta!$Q:$Q,"&gt;0.5")/$B144</f>
        <v>#DIV/0!</v>
      </c>
      <c r="G144" s="7" t="e">
        <f>COUNTIFS(Sta!$B:$B,$A144,Sta!$Q:$Q,"&gt;0.5")/$C144</f>
        <v>#DIV/0!</v>
      </c>
      <c r="H144" s="12" t="e">
        <f>(COUNTIFS(Sta!$A:$A,$A144,Sta!$Q:$Q,"&gt;1.5") +COUNTIFS(Sta!$B:$B,$A144,Sta!$Q:$Q,"&gt;1.5"))/$D144</f>
        <v>#DIV/0!</v>
      </c>
      <c r="I144" s="7" t="e">
        <f>COUNTIFS(Sta!$A:$A,$A144,Sta!$Q:$Q,"&gt;1.5")/$B144</f>
        <v>#DIV/0!</v>
      </c>
      <c r="J144" s="7" t="e">
        <f>COUNTIFS(Sta!$B:$B,$A144,Sta!$Q:$Q,"&gt;1.5")/$C144</f>
        <v>#DIV/0!</v>
      </c>
      <c r="K144" s="12" t="e">
        <f>(COUNTIFS(Sta!$A:$A,$A144,Sta!$M:$M,"&gt;0.5") +COUNTIFS(Sta!$B:$B,$A144,Sta!$O:$O,"&gt;0.5"))/$D144</f>
        <v>#DIV/0!</v>
      </c>
      <c r="L144" s="7" t="e">
        <f>COUNTIFS(Sta!$A:$A,$A144,Sta!$M:$M,"&gt;0.5")/$B144</f>
        <v>#DIV/0!</v>
      </c>
      <c r="M144" s="7" t="e">
        <f>COUNTIFS(Sta!$B:$B,$A144,Sta!$O:$O,"&gt;0.5")/$C144</f>
        <v>#DIV/0!</v>
      </c>
      <c r="N144" s="12" t="e">
        <f>(COUNTIFS(Sta!$A:$A,$A144,Sta!$M:$M,"&gt;1.5") +COUNTIFS(Sta!$B:$B,$A144,Sta!$O:$O,"&gt;1.5"))/$D144</f>
        <v>#DIV/0!</v>
      </c>
      <c r="O144" s="7" t="e">
        <f>COUNTIFS(Sta!$A:$A,$A144,Sta!$M:$M,"&gt;1.5")/$B144</f>
        <v>#DIV/0!</v>
      </c>
      <c r="P144" s="7" t="e">
        <f>COUNTIFS(Sta!$B:$B,$A144,Sta!$O:$O,"&gt;1.5")/$C144</f>
        <v>#DIV/0!</v>
      </c>
      <c r="Q144" s="12" t="e">
        <f>(COUNTIFS(Sta!$A:$A,$A144,Sta!$N:$N,"&gt;0.5") +COUNTIFS(Sta!$B:$B,$A144,Sta!$P:$P,"&gt;0.5"))/$D144</f>
        <v>#DIV/0!</v>
      </c>
      <c r="R144" s="7" t="e">
        <f>COUNTIFS(Sta!$A:$A,$A144,Sta!$N:$N,"&gt;0.5")/$B144</f>
        <v>#DIV/0!</v>
      </c>
      <c r="S144" s="7" t="e">
        <f>COUNTIFS(Sta!$B:$B,$A144,Sta!$P:$P,"&gt;0.5")/$C144</f>
        <v>#DIV/0!</v>
      </c>
      <c r="T144" s="12" t="e">
        <f>(COUNTIFS(Sta!$A:$A,$A144,Sta!$N:$N,"&gt;1.5") +COUNTIFS(Sta!$B:$B,$A144,Sta!$P:$P,"&gt;1.5"))/$D144</f>
        <v>#DIV/0!</v>
      </c>
      <c r="U144" s="7" t="e">
        <f>COUNTIFS(Sta!$A:$A,$A144,Sta!$N:$N,"&gt;1.5")/$B144</f>
        <v>#DIV/0!</v>
      </c>
      <c r="V144" s="7" t="e">
        <f>COUNTIFS(Sta!$B:$B,$A144,Sta!$P:$P,"&gt;1.5")/$C144</f>
        <v>#DIV/0!</v>
      </c>
    </row>
    <row r="145" spans="1:22" x14ac:dyDescent="0.3">
      <c r="A145" s="62" t="s">
        <v>248</v>
      </c>
      <c r="B145" s="9">
        <f>COUNTIF(Sta!A:A,A145)</f>
        <v>0</v>
      </c>
      <c r="C145" s="4">
        <f>COUNTIF(Sta!B:B,A145)</f>
        <v>0</v>
      </c>
      <c r="D145" s="4">
        <f t="shared" si="5"/>
        <v>0</v>
      </c>
      <c r="E145" s="12" t="e">
        <f>(COUNTIFS(Sta!$A:$A,$A145,Sta!$Q:$Q,"&gt;0.5") +COUNTIFS(Sta!$B:$B,$A145,Sta!$Q:$Q,"&gt;0.5"))/$D145</f>
        <v>#DIV/0!</v>
      </c>
      <c r="F145" s="7" t="e">
        <f>COUNTIFS(Sta!$A:$A,$A145,Sta!$Q:$Q,"&gt;0.5")/$B145</f>
        <v>#DIV/0!</v>
      </c>
      <c r="G145" s="7" t="e">
        <f>COUNTIFS(Sta!$B:$B,$A145,Sta!$Q:$Q,"&gt;0.5")/$C145</f>
        <v>#DIV/0!</v>
      </c>
      <c r="H145" s="12" t="e">
        <f>(COUNTIFS(Sta!$A:$A,$A145,Sta!$Q:$Q,"&gt;1.5") +COUNTIFS(Sta!$B:$B,$A145,Sta!$Q:$Q,"&gt;1.5"))/$D145</f>
        <v>#DIV/0!</v>
      </c>
      <c r="I145" s="7" t="e">
        <f>COUNTIFS(Sta!$A:$A,$A145,Sta!$Q:$Q,"&gt;1.5")/$B145</f>
        <v>#DIV/0!</v>
      </c>
      <c r="J145" s="7" t="e">
        <f>COUNTIFS(Sta!$B:$B,$A145,Sta!$Q:$Q,"&gt;1.5")/$C145</f>
        <v>#DIV/0!</v>
      </c>
      <c r="K145" s="12" t="e">
        <f>(COUNTIFS(Sta!$A:$A,$A145,Sta!$M:$M,"&gt;0.5") +COUNTIFS(Sta!$B:$B,$A145,Sta!$O:$O,"&gt;0.5"))/$D145</f>
        <v>#DIV/0!</v>
      </c>
      <c r="L145" s="7" t="e">
        <f>COUNTIFS(Sta!$A:$A,$A145,Sta!$M:$M,"&gt;0.5")/$B145</f>
        <v>#DIV/0!</v>
      </c>
      <c r="M145" s="7" t="e">
        <f>COUNTIFS(Sta!$B:$B,$A145,Sta!$O:$O,"&gt;0.5")/$C145</f>
        <v>#DIV/0!</v>
      </c>
      <c r="N145" s="12" t="e">
        <f>(COUNTIFS(Sta!$A:$A,$A145,Sta!$M:$M,"&gt;1.5") +COUNTIFS(Sta!$B:$B,$A145,Sta!$O:$O,"&gt;1.5"))/$D145</f>
        <v>#DIV/0!</v>
      </c>
      <c r="O145" s="7" t="e">
        <f>COUNTIFS(Sta!$A:$A,$A145,Sta!$M:$M,"&gt;1.5")/$B145</f>
        <v>#DIV/0!</v>
      </c>
      <c r="P145" s="7" t="e">
        <f>COUNTIFS(Sta!$B:$B,$A145,Sta!$O:$O,"&gt;1.5")/$C145</f>
        <v>#DIV/0!</v>
      </c>
      <c r="Q145" s="12" t="e">
        <f>(COUNTIFS(Sta!$A:$A,$A145,Sta!$N:$N,"&gt;0.5") +COUNTIFS(Sta!$B:$B,$A145,Sta!$P:$P,"&gt;0.5"))/$D145</f>
        <v>#DIV/0!</v>
      </c>
      <c r="R145" s="7" t="e">
        <f>COUNTIFS(Sta!$A:$A,$A145,Sta!$N:$N,"&gt;0.5")/$B145</f>
        <v>#DIV/0!</v>
      </c>
      <c r="S145" s="7" t="e">
        <f>COUNTIFS(Sta!$B:$B,$A145,Sta!$P:$P,"&gt;0.5")/$C145</f>
        <v>#DIV/0!</v>
      </c>
      <c r="T145" s="12" t="e">
        <f>(COUNTIFS(Sta!$A:$A,$A145,Sta!$N:$N,"&gt;1.5") +COUNTIFS(Sta!$B:$B,$A145,Sta!$P:$P,"&gt;1.5"))/$D145</f>
        <v>#DIV/0!</v>
      </c>
      <c r="U145" s="7" t="e">
        <f>COUNTIFS(Sta!$A:$A,$A145,Sta!$N:$N,"&gt;1.5")/$B145</f>
        <v>#DIV/0!</v>
      </c>
      <c r="V145" s="7" t="e">
        <f>COUNTIFS(Sta!$B:$B,$A145,Sta!$P:$P,"&gt;1.5")/$C145</f>
        <v>#DIV/0!</v>
      </c>
    </row>
    <row r="146" spans="1:22" x14ac:dyDescent="0.3">
      <c r="A146" s="62" t="s">
        <v>250</v>
      </c>
      <c r="B146" s="9">
        <f>COUNTIF(Sta!A:A,A146)</f>
        <v>0</v>
      </c>
      <c r="C146" s="4">
        <f>COUNTIF(Sta!B:B,A146)</f>
        <v>0</v>
      </c>
      <c r="D146" s="4">
        <f t="shared" si="5"/>
        <v>0</v>
      </c>
      <c r="E146" s="12" t="e">
        <f>(COUNTIFS(Sta!$A:$A,$A146,Sta!$Q:$Q,"&gt;0.5") +COUNTIFS(Sta!$B:$B,$A146,Sta!$Q:$Q,"&gt;0.5"))/$D146</f>
        <v>#DIV/0!</v>
      </c>
      <c r="F146" s="7" t="e">
        <f>COUNTIFS(Sta!$A:$A,$A146,Sta!$Q:$Q,"&gt;0.5")/$B146</f>
        <v>#DIV/0!</v>
      </c>
      <c r="G146" s="7" t="e">
        <f>COUNTIFS(Sta!$B:$B,$A146,Sta!$Q:$Q,"&gt;0.5")/$C146</f>
        <v>#DIV/0!</v>
      </c>
      <c r="H146" s="12" t="e">
        <f>(COUNTIFS(Sta!$A:$A,$A146,Sta!$Q:$Q,"&gt;1.5") +COUNTIFS(Sta!$B:$B,$A146,Sta!$Q:$Q,"&gt;1.5"))/$D146</f>
        <v>#DIV/0!</v>
      </c>
      <c r="I146" s="7" t="e">
        <f>COUNTIFS(Sta!$A:$A,$A146,Sta!$Q:$Q,"&gt;1.5")/$B146</f>
        <v>#DIV/0!</v>
      </c>
      <c r="J146" s="7" t="e">
        <f>COUNTIFS(Sta!$B:$B,$A146,Sta!$Q:$Q,"&gt;1.5")/$C146</f>
        <v>#DIV/0!</v>
      </c>
      <c r="K146" s="12" t="e">
        <f>(COUNTIFS(Sta!$A:$A,$A146,Sta!$M:$M,"&gt;0.5") +COUNTIFS(Sta!$B:$B,$A146,Sta!$O:$O,"&gt;0.5"))/$D146</f>
        <v>#DIV/0!</v>
      </c>
      <c r="L146" s="7" t="e">
        <f>COUNTIFS(Sta!$A:$A,$A146,Sta!$M:$M,"&gt;0.5")/$B146</f>
        <v>#DIV/0!</v>
      </c>
      <c r="M146" s="7" t="e">
        <f>COUNTIFS(Sta!$B:$B,$A146,Sta!$O:$O,"&gt;0.5")/$C146</f>
        <v>#DIV/0!</v>
      </c>
      <c r="N146" s="12" t="e">
        <f>(COUNTIFS(Sta!$A:$A,$A146,Sta!$M:$M,"&gt;1.5") +COUNTIFS(Sta!$B:$B,$A146,Sta!$O:$O,"&gt;1.5"))/$D146</f>
        <v>#DIV/0!</v>
      </c>
      <c r="O146" s="7" t="e">
        <f>COUNTIFS(Sta!$A:$A,$A146,Sta!$M:$M,"&gt;1.5")/$B146</f>
        <v>#DIV/0!</v>
      </c>
      <c r="P146" s="7" t="e">
        <f>COUNTIFS(Sta!$B:$B,$A146,Sta!$O:$O,"&gt;1.5")/$C146</f>
        <v>#DIV/0!</v>
      </c>
      <c r="Q146" s="12" t="e">
        <f>(COUNTIFS(Sta!$A:$A,$A146,Sta!$N:$N,"&gt;0.5") +COUNTIFS(Sta!$B:$B,$A146,Sta!$P:$P,"&gt;0.5"))/$D146</f>
        <v>#DIV/0!</v>
      </c>
      <c r="R146" s="7" t="e">
        <f>COUNTIFS(Sta!$A:$A,$A146,Sta!$N:$N,"&gt;0.5")/$B146</f>
        <v>#DIV/0!</v>
      </c>
      <c r="S146" s="7" t="e">
        <f>COUNTIFS(Sta!$B:$B,$A146,Sta!$P:$P,"&gt;0.5")/$C146</f>
        <v>#DIV/0!</v>
      </c>
      <c r="T146" s="12" t="e">
        <f>(COUNTIFS(Sta!$A:$A,$A146,Sta!$N:$N,"&gt;1.5") +COUNTIFS(Sta!$B:$B,$A146,Sta!$P:$P,"&gt;1.5"))/$D146</f>
        <v>#DIV/0!</v>
      </c>
      <c r="U146" s="7" t="e">
        <f>COUNTIFS(Sta!$A:$A,$A146,Sta!$N:$N,"&gt;1.5")/$B146</f>
        <v>#DIV/0!</v>
      </c>
      <c r="V146" s="7" t="e">
        <f>COUNTIFS(Sta!$B:$B,$A146,Sta!$P:$P,"&gt;1.5")/$C146</f>
        <v>#DIV/0!</v>
      </c>
    </row>
    <row r="147" spans="1:22" x14ac:dyDescent="0.3">
      <c r="A147" s="62" t="s">
        <v>252</v>
      </c>
      <c r="B147" s="9">
        <f>COUNTIF(Sta!A:A,A147)</f>
        <v>0</v>
      </c>
      <c r="C147" s="4">
        <f>COUNTIF(Sta!B:B,A147)</f>
        <v>0</v>
      </c>
      <c r="D147" s="4">
        <f t="shared" si="5"/>
        <v>0</v>
      </c>
      <c r="E147" s="12" t="e">
        <f>(COUNTIFS(Sta!$A:$A,$A147,Sta!$Q:$Q,"&gt;0.5") +COUNTIFS(Sta!$B:$B,$A147,Sta!$Q:$Q,"&gt;0.5"))/$D147</f>
        <v>#DIV/0!</v>
      </c>
      <c r="F147" s="7" t="e">
        <f>COUNTIFS(Sta!$A:$A,$A147,Sta!$Q:$Q,"&gt;0.5")/$B147</f>
        <v>#DIV/0!</v>
      </c>
      <c r="G147" s="7" t="e">
        <f>COUNTIFS(Sta!$B:$B,$A147,Sta!$Q:$Q,"&gt;0.5")/$C147</f>
        <v>#DIV/0!</v>
      </c>
      <c r="H147" s="12" t="e">
        <f>(COUNTIFS(Sta!$A:$A,$A147,Sta!$Q:$Q,"&gt;1.5") +COUNTIFS(Sta!$B:$B,$A147,Sta!$Q:$Q,"&gt;1.5"))/$D147</f>
        <v>#DIV/0!</v>
      </c>
      <c r="I147" s="7" t="e">
        <f>COUNTIFS(Sta!$A:$A,$A147,Sta!$Q:$Q,"&gt;1.5")/$B147</f>
        <v>#DIV/0!</v>
      </c>
      <c r="J147" s="7" t="e">
        <f>COUNTIFS(Sta!$B:$B,$A147,Sta!$Q:$Q,"&gt;1.5")/$C147</f>
        <v>#DIV/0!</v>
      </c>
      <c r="K147" s="12" t="e">
        <f>(COUNTIFS(Sta!$A:$A,$A147,Sta!$M:$M,"&gt;0.5") +COUNTIFS(Sta!$B:$B,$A147,Sta!$O:$O,"&gt;0.5"))/$D147</f>
        <v>#DIV/0!</v>
      </c>
      <c r="L147" s="7" t="e">
        <f>COUNTIFS(Sta!$A:$A,$A147,Sta!$M:$M,"&gt;0.5")/$B147</f>
        <v>#DIV/0!</v>
      </c>
      <c r="M147" s="7" t="e">
        <f>COUNTIFS(Sta!$B:$B,$A147,Sta!$O:$O,"&gt;0.5")/$C147</f>
        <v>#DIV/0!</v>
      </c>
      <c r="N147" s="12" t="e">
        <f>(COUNTIFS(Sta!$A:$A,$A147,Sta!$M:$M,"&gt;1.5") +COUNTIFS(Sta!$B:$B,$A147,Sta!$O:$O,"&gt;1.5"))/$D147</f>
        <v>#DIV/0!</v>
      </c>
      <c r="O147" s="7" t="e">
        <f>COUNTIFS(Sta!$A:$A,$A147,Sta!$M:$M,"&gt;1.5")/$B147</f>
        <v>#DIV/0!</v>
      </c>
      <c r="P147" s="7" t="e">
        <f>COUNTIFS(Sta!$B:$B,$A147,Sta!$O:$O,"&gt;1.5")/$C147</f>
        <v>#DIV/0!</v>
      </c>
      <c r="Q147" s="12" t="e">
        <f>(COUNTIFS(Sta!$A:$A,$A147,Sta!$N:$N,"&gt;0.5") +COUNTIFS(Sta!$B:$B,$A147,Sta!$P:$P,"&gt;0.5"))/$D147</f>
        <v>#DIV/0!</v>
      </c>
      <c r="R147" s="7" t="e">
        <f>COUNTIFS(Sta!$A:$A,$A147,Sta!$N:$N,"&gt;0.5")/$B147</f>
        <v>#DIV/0!</v>
      </c>
      <c r="S147" s="7" t="e">
        <f>COUNTIFS(Sta!$B:$B,$A147,Sta!$P:$P,"&gt;0.5")/$C147</f>
        <v>#DIV/0!</v>
      </c>
      <c r="T147" s="12" t="e">
        <f>(COUNTIFS(Sta!$A:$A,$A147,Sta!$N:$N,"&gt;1.5") +COUNTIFS(Sta!$B:$B,$A147,Sta!$P:$P,"&gt;1.5"))/$D147</f>
        <v>#DIV/0!</v>
      </c>
      <c r="U147" s="7" t="e">
        <f>COUNTIFS(Sta!$A:$A,$A147,Sta!$N:$N,"&gt;1.5")/$B147</f>
        <v>#DIV/0!</v>
      </c>
      <c r="V147" s="7" t="e">
        <f>COUNTIFS(Sta!$B:$B,$A147,Sta!$P:$P,"&gt;1.5")/$C147</f>
        <v>#DIV/0!</v>
      </c>
    </row>
    <row r="148" spans="1:22" x14ac:dyDescent="0.3">
      <c r="A148" s="62" t="s">
        <v>251</v>
      </c>
      <c r="B148" s="9">
        <f>COUNTIF(Sta!A:A,A148)</f>
        <v>0</v>
      </c>
      <c r="C148" s="4">
        <f>COUNTIF(Sta!B:B,A148)</f>
        <v>0</v>
      </c>
      <c r="D148" s="4">
        <f t="shared" si="5"/>
        <v>0</v>
      </c>
      <c r="E148" s="12" t="e">
        <f>(COUNTIFS(Sta!$A:$A,$A148,Sta!$Q:$Q,"&gt;0.5") +COUNTIFS(Sta!$B:$B,$A148,Sta!$Q:$Q,"&gt;0.5"))/$D148</f>
        <v>#DIV/0!</v>
      </c>
      <c r="F148" s="7" t="e">
        <f>COUNTIFS(Sta!$A:$A,$A148,Sta!$Q:$Q,"&gt;0.5")/$B148</f>
        <v>#DIV/0!</v>
      </c>
      <c r="G148" s="7" t="e">
        <f>COUNTIFS(Sta!$B:$B,$A148,Sta!$Q:$Q,"&gt;0.5")/$C148</f>
        <v>#DIV/0!</v>
      </c>
      <c r="H148" s="12" t="e">
        <f>(COUNTIFS(Sta!$A:$A,$A148,Sta!$Q:$Q,"&gt;1.5") +COUNTIFS(Sta!$B:$B,$A148,Sta!$Q:$Q,"&gt;1.5"))/$D148</f>
        <v>#DIV/0!</v>
      </c>
      <c r="I148" s="7" t="e">
        <f>COUNTIFS(Sta!$A:$A,$A148,Sta!$Q:$Q,"&gt;1.5")/$B148</f>
        <v>#DIV/0!</v>
      </c>
      <c r="J148" s="7" t="e">
        <f>COUNTIFS(Sta!$B:$B,$A148,Sta!$Q:$Q,"&gt;1.5")/$C148</f>
        <v>#DIV/0!</v>
      </c>
      <c r="K148" s="12" t="e">
        <f>(COUNTIFS(Sta!$A:$A,$A148,Sta!$M:$M,"&gt;0.5") +COUNTIFS(Sta!$B:$B,$A148,Sta!$O:$O,"&gt;0.5"))/$D148</f>
        <v>#DIV/0!</v>
      </c>
      <c r="L148" s="7" t="e">
        <f>COUNTIFS(Sta!$A:$A,$A148,Sta!$M:$M,"&gt;0.5")/$B148</f>
        <v>#DIV/0!</v>
      </c>
      <c r="M148" s="7" t="e">
        <f>COUNTIFS(Sta!$B:$B,$A148,Sta!$O:$O,"&gt;0.5")/$C148</f>
        <v>#DIV/0!</v>
      </c>
      <c r="N148" s="12" t="e">
        <f>(COUNTIFS(Sta!$A:$A,$A148,Sta!$M:$M,"&gt;1.5") +COUNTIFS(Sta!$B:$B,$A148,Sta!$O:$O,"&gt;1.5"))/$D148</f>
        <v>#DIV/0!</v>
      </c>
      <c r="O148" s="7" t="e">
        <f>COUNTIFS(Sta!$A:$A,$A148,Sta!$M:$M,"&gt;1.5")/$B148</f>
        <v>#DIV/0!</v>
      </c>
      <c r="P148" s="7" t="e">
        <f>COUNTIFS(Sta!$B:$B,$A148,Sta!$O:$O,"&gt;1.5")/$C148</f>
        <v>#DIV/0!</v>
      </c>
      <c r="Q148" s="12" t="e">
        <f>(COUNTIFS(Sta!$A:$A,$A148,Sta!$N:$N,"&gt;0.5") +COUNTIFS(Sta!$B:$B,$A148,Sta!$P:$P,"&gt;0.5"))/$D148</f>
        <v>#DIV/0!</v>
      </c>
      <c r="R148" s="7" t="e">
        <f>COUNTIFS(Sta!$A:$A,$A148,Sta!$N:$N,"&gt;0.5")/$B148</f>
        <v>#DIV/0!</v>
      </c>
      <c r="S148" s="7" t="e">
        <f>COUNTIFS(Sta!$B:$B,$A148,Sta!$P:$P,"&gt;0.5")/$C148</f>
        <v>#DIV/0!</v>
      </c>
      <c r="T148" s="12" t="e">
        <f>(COUNTIFS(Sta!$A:$A,$A148,Sta!$N:$N,"&gt;1.5") +COUNTIFS(Sta!$B:$B,$A148,Sta!$P:$P,"&gt;1.5"))/$D148</f>
        <v>#DIV/0!</v>
      </c>
      <c r="U148" s="7" t="e">
        <f>COUNTIFS(Sta!$A:$A,$A148,Sta!$N:$N,"&gt;1.5")/$B148</f>
        <v>#DIV/0!</v>
      </c>
      <c r="V148" s="7" t="e">
        <f>COUNTIFS(Sta!$B:$B,$A148,Sta!$P:$P,"&gt;1.5")/$C148</f>
        <v>#DIV/0!</v>
      </c>
    </row>
    <row r="149" spans="1:22" x14ac:dyDescent="0.3">
      <c r="A149" s="62" t="s">
        <v>243</v>
      </c>
      <c r="B149" s="9">
        <f>COUNTIF(Sta!A:A,A149)</f>
        <v>0</v>
      </c>
      <c r="C149" s="4">
        <f>COUNTIF(Sta!B:B,A149)</f>
        <v>0</v>
      </c>
      <c r="D149" s="4">
        <f t="shared" si="5"/>
        <v>0</v>
      </c>
      <c r="E149" s="12" t="e">
        <f>(COUNTIFS(Sta!$A:$A,$A149,Sta!$Q:$Q,"&gt;0.5") +COUNTIFS(Sta!$B:$B,$A149,Sta!$Q:$Q,"&gt;0.5"))/$D149</f>
        <v>#DIV/0!</v>
      </c>
      <c r="F149" s="7" t="e">
        <f>COUNTIFS(Sta!$A:$A,$A149,Sta!$Q:$Q,"&gt;0.5")/$B149</f>
        <v>#DIV/0!</v>
      </c>
      <c r="G149" s="7" t="e">
        <f>COUNTIFS(Sta!$B:$B,$A149,Sta!$Q:$Q,"&gt;0.5")/$C149</f>
        <v>#DIV/0!</v>
      </c>
      <c r="H149" s="12" t="e">
        <f>(COUNTIFS(Sta!$A:$A,$A149,Sta!$Q:$Q,"&gt;1.5") +COUNTIFS(Sta!$B:$B,$A149,Sta!$Q:$Q,"&gt;1.5"))/$D149</f>
        <v>#DIV/0!</v>
      </c>
      <c r="I149" s="7" t="e">
        <f>COUNTIFS(Sta!$A:$A,$A149,Sta!$Q:$Q,"&gt;1.5")/$B149</f>
        <v>#DIV/0!</v>
      </c>
      <c r="J149" s="7" t="e">
        <f>COUNTIFS(Sta!$B:$B,$A149,Sta!$Q:$Q,"&gt;1.5")/$C149</f>
        <v>#DIV/0!</v>
      </c>
      <c r="K149" s="12" t="e">
        <f>(COUNTIFS(Sta!$A:$A,$A149,Sta!$M:$M,"&gt;0.5") +COUNTIFS(Sta!$B:$B,$A149,Sta!$O:$O,"&gt;0.5"))/$D149</f>
        <v>#DIV/0!</v>
      </c>
      <c r="L149" s="7" t="e">
        <f>COUNTIFS(Sta!$A:$A,$A149,Sta!$M:$M,"&gt;0.5")/$B149</f>
        <v>#DIV/0!</v>
      </c>
      <c r="M149" s="7" t="e">
        <f>COUNTIFS(Sta!$B:$B,$A149,Sta!$O:$O,"&gt;0.5")/$C149</f>
        <v>#DIV/0!</v>
      </c>
      <c r="N149" s="12" t="e">
        <f>(COUNTIFS(Sta!$A:$A,$A149,Sta!$M:$M,"&gt;1.5") +COUNTIFS(Sta!$B:$B,$A149,Sta!$O:$O,"&gt;1.5"))/$D149</f>
        <v>#DIV/0!</v>
      </c>
      <c r="O149" s="7" t="e">
        <f>COUNTIFS(Sta!$A:$A,$A149,Sta!$M:$M,"&gt;1.5")/$B149</f>
        <v>#DIV/0!</v>
      </c>
      <c r="P149" s="7" t="e">
        <f>COUNTIFS(Sta!$B:$B,$A149,Sta!$O:$O,"&gt;1.5")/$C149</f>
        <v>#DIV/0!</v>
      </c>
      <c r="Q149" s="12" t="e">
        <f>(COUNTIFS(Sta!$A:$A,$A149,Sta!$N:$N,"&gt;0.5") +COUNTIFS(Sta!$B:$B,$A149,Sta!$P:$P,"&gt;0.5"))/$D149</f>
        <v>#DIV/0!</v>
      </c>
      <c r="R149" s="7" t="e">
        <f>COUNTIFS(Sta!$A:$A,$A149,Sta!$N:$N,"&gt;0.5")/$B149</f>
        <v>#DIV/0!</v>
      </c>
      <c r="S149" s="7" t="e">
        <f>COUNTIFS(Sta!$B:$B,$A149,Sta!$P:$P,"&gt;0.5")/$C149</f>
        <v>#DIV/0!</v>
      </c>
      <c r="T149" s="12" t="e">
        <f>(COUNTIFS(Sta!$A:$A,$A149,Sta!$N:$N,"&gt;1.5") +COUNTIFS(Sta!$B:$B,$A149,Sta!$P:$P,"&gt;1.5"))/$D149</f>
        <v>#DIV/0!</v>
      </c>
      <c r="U149" s="7" t="e">
        <f>COUNTIFS(Sta!$A:$A,$A149,Sta!$N:$N,"&gt;1.5")/$B149</f>
        <v>#DIV/0!</v>
      </c>
      <c r="V149" s="7" t="e">
        <f>COUNTIFS(Sta!$B:$B,$A149,Sta!$P:$P,"&gt;1.5")/$C149</f>
        <v>#DIV/0!</v>
      </c>
    </row>
    <row r="150" spans="1:22" x14ac:dyDescent="0.3">
      <c r="A150" s="62" t="s">
        <v>257</v>
      </c>
      <c r="B150" s="9">
        <f>COUNTIF(Sta!A:A,A150)</f>
        <v>0</v>
      </c>
      <c r="C150" s="4">
        <f>COUNTIF(Sta!B:B,A150)</f>
        <v>0</v>
      </c>
      <c r="D150" s="4">
        <f t="shared" si="5"/>
        <v>0</v>
      </c>
      <c r="E150" s="12" t="e">
        <f>(COUNTIFS(Sta!$A:$A,$A150,Sta!$Q:$Q,"&gt;0.5") +COUNTIFS(Sta!$B:$B,$A150,Sta!$Q:$Q,"&gt;0.5"))/$D150</f>
        <v>#DIV/0!</v>
      </c>
      <c r="F150" s="7" t="e">
        <f>COUNTIFS(Sta!$A:$A,$A150,Sta!$Q:$Q,"&gt;0.5")/$B150</f>
        <v>#DIV/0!</v>
      </c>
      <c r="G150" s="7" t="e">
        <f>COUNTIFS(Sta!$B:$B,$A150,Sta!$Q:$Q,"&gt;0.5")/$C150</f>
        <v>#DIV/0!</v>
      </c>
      <c r="H150" s="12" t="e">
        <f>(COUNTIFS(Sta!$A:$A,$A150,Sta!$Q:$Q,"&gt;1.5") +COUNTIFS(Sta!$B:$B,$A150,Sta!$Q:$Q,"&gt;1.5"))/$D150</f>
        <v>#DIV/0!</v>
      </c>
      <c r="I150" s="7" t="e">
        <f>COUNTIFS(Sta!$A:$A,$A150,Sta!$Q:$Q,"&gt;1.5")/$B150</f>
        <v>#DIV/0!</v>
      </c>
      <c r="J150" s="7" t="e">
        <f>COUNTIFS(Sta!$B:$B,$A150,Sta!$Q:$Q,"&gt;1.5")/$C150</f>
        <v>#DIV/0!</v>
      </c>
      <c r="K150" s="12" t="e">
        <f>(COUNTIFS(Sta!$A:$A,$A150,Sta!$M:$M,"&gt;0.5") +COUNTIFS(Sta!$B:$B,$A150,Sta!$O:$O,"&gt;0.5"))/$D150</f>
        <v>#DIV/0!</v>
      </c>
      <c r="L150" s="7" t="e">
        <f>COUNTIFS(Sta!$A:$A,$A150,Sta!$M:$M,"&gt;0.5")/$B150</f>
        <v>#DIV/0!</v>
      </c>
      <c r="M150" s="7" t="e">
        <f>COUNTIFS(Sta!$B:$B,$A150,Sta!$O:$O,"&gt;0.5")/$C150</f>
        <v>#DIV/0!</v>
      </c>
      <c r="N150" s="12" t="e">
        <f>(COUNTIFS(Sta!$A:$A,$A150,Sta!$M:$M,"&gt;1.5") +COUNTIFS(Sta!$B:$B,$A150,Sta!$O:$O,"&gt;1.5"))/$D150</f>
        <v>#DIV/0!</v>
      </c>
      <c r="O150" s="7" t="e">
        <f>COUNTIFS(Sta!$A:$A,$A150,Sta!$M:$M,"&gt;1.5")/$B150</f>
        <v>#DIV/0!</v>
      </c>
      <c r="P150" s="7" t="e">
        <f>COUNTIFS(Sta!$B:$B,$A150,Sta!$O:$O,"&gt;1.5")/$C150</f>
        <v>#DIV/0!</v>
      </c>
      <c r="Q150" s="12" t="e">
        <f>(COUNTIFS(Sta!$A:$A,$A150,Sta!$N:$N,"&gt;0.5") +COUNTIFS(Sta!$B:$B,$A150,Sta!$P:$P,"&gt;0.5"))/$D150</f>
        <v>#DIV/0!</v>
      </c>
      <c r="R150" s="7" t="e">
        <f>COUNTIFS(Sta!$A:$A,$A150,Sta!$N:$N,"&gt;0.5")/$B150</f>
        <v>#DIV/0!</v>
      </c>
      <c r="S150" s="7" t="e">
        <f>COUNTIFS(Sta!$B:$B,$A150,Sta!$P:$P,"&gt;0.5")/$C150</f>
        <v>#DIV/0!</v>
      </c>
      <c r="T150" s="12" t="e">
        <f>(COUNTIFS(Sta!$A:$A,$A150,Sta!$N:$N,"&gt;1.5") +COUNTIFS(Sta!$B:$B,$A150,Sta!$P:$P,"&gt;1.5"))/$D150</f>
        <v>#DIV/0!</v>
      </c>
      <c r="U150" s="7" t="e">
        <f>COUNTIFS(Sta!$A:$A,$A150,Sta!$N:$N,"&gt;1.5")/$B150</f>
        <v>#DIV/0!</v>
      </c>
      <c r="V150" s="7" t="e">
        <f>COUNTIFS(Sta!$B:$B,$A150,Sta!$P:$P,"&gt;1.5")/$C150</f>
        <v>#DIV/0!</v>
      </c>
    </row>
    <row r="151" spans="1:22" x14ac:dyDescent="0.3">
      <c r="A151" s="62" t="s">
        <v>274</v>
      </c>
      <c r="B151" s="9">
        <f>COUNTIF(Sta!A:A,A151)</f>
        <v>0</v>
      </c>
      <c r="C151" s="4">
        <f>COUNTIF(Sta!B:B,A151)</f>
        <v>0</v>
      </c>
      <c r="D151" s="4">
        <f t="shared" si="5"/>
        <v>0</v>
      </c>
      <c r="E151" s="12" t="e">
        <f>(COUNTIFS(Sta!$A:$A,$A151,Sta!$Q:$Q,"&gt;0.5") +COUNTIFS(Sta!$B:$B,$A151,Sta!$Q:$Q,"&gt;0.5"))/$D151</f>
        <v>#DIV/0!</v>
      </c>
      <c r="F151" s="7" t="e">
        <f>COUNTIFS(Sta!$A:$A,$A151,Sta!$Q:$Q,"&gt;0.5")/$B151</f>
        <v>#DIV/0!</v>
      </c>
      <c r="G151" s="7" t="e">
        <f>COUNTIFS(Sta!$B:$B,$A151,Sta!$Q:$Q,"&gt;0.5")/$C151</f>
        <v>#DIV/0!</v>
      </c>
      <c r="H151" s="12" t="e">
        <f>(COUNTIFS(Sta!$A:$A,$A151,Sta!$Q:$Q,"&gt;1.5") +COUNTIFS(Sta!$B:$B,$A151,Sta!$Q:$Q,"&gt;1.5"))/$D151</f>
        <v>#DIV/0!</v>
      </c>
      <c r="I151" s="7" t="e">
        <f>COUNTIFS(Sta!$A:$A,$A151,Sta!$Q:$Q,"&gt;1.5")/$B151</f>
        <v>#DIV/0!</v>
      </c>
      <c r="J151" s="7" t="e">
        <f>COUNTIFS(Sta!$B:$B,$A151,Sta!$Q:$Q,"&gt;1.5")/$C151</f>
        <v>#DIV/0!</v>
      </c>
      <c r="K151" s="12" t="e">
        <f>(COUNTIFS(Sta!$A:$A,$A151,Sta!$M:$M,"&gt;0.5") +COUNTIFS(Sta!$B:$B,$A151,Sta!$O:$O,"&gt;0.5"))/$D151</f>
        <v>#DIV/0!</v>
      </c>
      <c r="L151" s="7" t="e">
        <f>COUNTIFS(Sta!$A:$A,$A151,Sta!$M:$M,"&gt;0.5")/$B151</f>
        <v>#DIV/0!</v>
      </c>
      <c r="M151" s="7" t="e">
        <f>COUNTIFS(Sta!$B:$B,$A151,Sta!$O:$O,"&gt;0.5")/$C151</f>
        <v>#DIV/0!</v>
      </c>
      <c r="N151" s="12" t="e">
        <f>(COUNTIFS(Sta!$A:$A,$A151,Sta!$M:$M,"&gt;1.5") +COUNTIFS(Sta!$B:$B,$A151,Sta!$O:$O,"&gt;1.5"))/$D151</f>
        <v>#DIV/0!</v>
      </c>
      <c r="O151" s="7" t="e">
        <f>COUNTIFS(Sta!$A:$A,$A151,Sta!$M:$M,"&gt;1.5")/$B151</f>
        <v>#DIV/0!</v>
      </c>
      <c r="P151" s="7" t="e">
        <f>COUNTIFS(Sta!$B:$B,$A151,Sta!$O:$O,"&gt;1.5")/$C151</f>
        <v>#DIV/0!</v>
      </c>
      <c r="Q151" s="12" t="e">
        <f>(COUNTIFS(Sta!$A:$A,$A151,Sta!$N:$N,"&gt;0.5") +COUNTIFS(Sta!$B:$B,$A151,Sta!$P:$P,"&gt;0.5"))/$D151</f>
        <v>#DIV/0!</v>
      </c>
      <c r="R151" s="7" t="e">
        <f>COUNTIFS(Sta!$A:$A,$A151,Sta!$N:$N,"&gt;0.5")/$B151</f>
        <v>#DIV/0!</v>
      </c>
      <c r="S151" s="7" t="e">
        <f>COUNTIFS(Sta!$B:$B,$A151,Sta!$P:$P,"&gt;0.5")/$C151</f>
        <v>#DIV/0!</v>
      </c>
      <c r="T151" s="12" t="e">
        <f>(COUNTIFS(Sta!$A:$A,$A151,Sta!$N:$N,"&gt;1.5") +COUNTIFS(Sta!$B:$B,$A151,Sta!$P:$P,"&gt;1.5"))/$D151</f>
        <v>#DIV/0!</v>
      </c>
      <c r="U151" s="7" t="e">
        <f>COUNTIFS(Sta!$A:$A,$A151,Sta!$N:$N,"&gt;1.5")/$B151</f>
        <v>#DIV/0!</v>
      </c>
      <c r="V151" s="7" t="e">
        <f>COUNTIFS(Sta!$B:$B,$A151,Sta!$P:$P,"&gt;1.5")/$C151</f>
        <v>#DIV/0!</v>
      </c>
    </row>
    <row r="152" spans="1:22" x14ac:dyDescent="0.3">
      <c r="A152" s="62" t="s">
        <v>269</v>
      </c>
      <c r="B152" s="9">
        <f>COUNTIF(Sta!A:A,A152)</f>
        <v>0</v>
      </c>
      <c r="C152" s="4">
        <f>COUNTIF(Sta!B:B,A152)</f>
        <v>0</v>
      </c>
      <c r="D152" s="4">
        <f t="shared" si="5"/>
        <v>0</v>
      </c>
      <c r="E152" s="12" t="e">
        <f>(COUNTIFS(Sta!$A:$A,$A152,Sta!$Q:$Q,"&gt;0.5") +COUNTIFS(Sta!$B:$B,$A152,Sta!$Q:$Q,"&gt;0.5"))/$D152</f>
        <v>#DIV/0!</v>
      </c>
      <c r="F152" s="7" t="e">
        <f>COUNTIFS(Sta!$A:$A,$A152,Sta!$Q:$Q,"&gt;0.5")/$B152</f>
        <v>#DIV/0!</v>
      </c>
      <c r="G152" s="7" t="e">
        <f>COUNTIFS(Sta!$B:$B,$A152,Sta!$Q:$Q,"&gt;0.5")/$C152</f>
        <v>#DIV/0!</v>
      </c>
      <c r="H152" s="12" t="e">
        <f>(COUNTIFS(Sta!$A:$A,$A152,Sta!$Q:$Q,"&gt;1.5") +COUNTIFS(Sta!$B:$B,$A152,Sta!$Q:$Q,"&gt;1.5"))/$D152</f>
        <v>#DIV/0!</v>
      </c>
      <c r="I152" s="7" t="e">
        <f>COUNTIFS(Sta!$A:$A,$A152,Sta!$Q:$Q,"&gt;1.5")/$B152</f>
        <v>#DIV/0!</v>
      </c>
      <c r="J152" s="7" t="e">
        <f>COUNTIFS(Sta!$B:$B,$A152,Sta!$Q:$Q,"&gt;1.5")/$C152</f>
        <v>#DIV/0!</v>
      </c>
      <c r="K152" s="12" t="e">
        <f>(COUNTIFS(Sta!$A:$A,$A152,Sta!$M:$M,"&gt;0.5") +COUNTIFS(Sta!$B:$B,$A152,Sta!$O:$O,"&gt;0.5"))/$D152</f>
        <v>#DIV/0!</v>
      </c>
      <c r="L152" s="7" t="e">
        <f>COUNTIFS(Sta!$A:$A,$A152,Sta!$M:$M,"&gt;0.5")/$B152</f>
        <v>#DIV/0!</v>
      </c>
      <c r="M152" s="7" t="e">
        <f>COUNTIFS(Sta!$B:$B,$A152,Sta!$O:$O,"&gt;0.5")/$C152</f>
        <v>#DIV/0!</v>
      </c>
      <c r="N152" s="12" t="e">
        <f>(COUNTIFS(Sta!$A:$A,$A152,Sta!$M:$M,"&gt;1.5") +COUNTIFS(Sta!$B:$B,$A152,Sta!$O:$O,"&gt;1.5"))/$D152</f>
        <v>#DIV/0!</v>
      </c>
      <c r="O152" s="7" t="e">
        <f>COUNTIFS(Sta!$A:$A,$A152,Sta!$M:$M,"&gt;1.5")/$B152</f>
        <v>#DIV/0!</v>
      </c>
      <c r="P152" s="7" t="e">
        <f>COUNTIFS(Sta!$B:$B,$A152,Sta!$O:$O,"&gt;1.5")/$C152</f>
        <v>#DIV/0!</v>
      </c>
      <c r="Q152" s="12" t="e">
        <f>(COUNTIFS(Sta!$A:$A,$A152,Sta!$N:$N,"&gt;0.5") +COUNTIFS(Sta!$B:$B,$A152,Sta!$P:$P,"&gt;0.5"))/$D152</f>
        <v>#DIV/0!</v>
      </c>
      <c r="R152" s="7" t="e">
        <f>COUNTIFS(Sta!$A:$A,$A152,Sta!$N:$N,"&gt;0.5")/$B152</f>
        <v>#DIV/0!</v>
      </c>
      <c r="S152" s="7" t="e">
        <f>COUNTIFS(Sta!$B:$B,$A152,Sta!$P:$P,"&gt;0.5")/$C152</f>
        <v>#DIV/0!</v>
      </c>
      <c r="T152" s="12" t="e">
        <f>(COUNTIFS(Sta!$A:$A,$A152,Sta!$N:$N,"&gt;1.5") +COUNTIFS(Sta!$B:$B,$A152,Sta!$P:$P,"&gt;1.5"))/$D152</f>
        <v>#DIV/0!</v>
      </c>
      <c r="U152" s="7" t="e">
        <f>COUNTIFS(Sta!$A:$A,$A152,Sta!$N:$N,"&gt;1.5")/$B152</f>
        <v>#DIV/0!</v>
      </c>
      <c r="V152" s="7" t="e">
        <f>COUNTIFS(Sta!$B:$B,$A152,Sta!$P:$P,"&gt;1.5")/$C152</f>
        <v>#DIV/0!</v>
      </c>
    </row>
    <row r="153" spans="1:22" x14ac:dyDescent="0.3">
      <c r="A153" s="62" t="s">
        <v>264</v>
      </c>
      <c r="B153" s="9">
        <f>COUNTIF(Sta!A:A,A153)</f>
        <v>0</v>
      </c>
      <c r="C153" s="4">
        <f>COUNTIF(Sta!B:B,A153)</f>
        <v>0</v>
      </c>
      <c r="D153" s="4">
        <f t="shared" si="5"/>
        <v>0</v>
      </c>
      <c r="E153" s="12" t="e">
        <f>(COUNTIFS(Sta!$A:$A,$A153,Sta!$Q:$Q,"&gt;0.5") +COUNTIFS(Sta!$B:$B,$A153,Sta!$Q:$Q,"&gt;0.5"))/$D153</f>
        <v>#DIV/0!</v>
      </c>
      <c r="F153" s="7" t="e">
        <f>COUNTIFS(Sta!$A:$A,$A153,Sta!$Q:$Q,"&gt;0.5")/$B153</f>
        <v>#DIV/0!</v>
      </c>
      <c r="G153" s="7" t="e">
        <f>COUNTIFS(Sta!$B:$B,$A153,Sta!$Q:$Q,"&gt;0.5")/$C153</f>
        <v>#DIV/0!</v>
      </c>
      <c r="H153" s="12" t="e">
        <f>(COUNTIFS(Sta!$A:$A,$A153,Sta!$Q:$Q,"&gt;1.5") +COUNTIFS(Sta!$B:$B,$A153,Sta!$Q:$Q,"&gt;1.5"))/$D153</f>
        <v>#DIV/0!</v>
      </c>
      <c r="I153" s="7" t="e">
        <f>COUNTIFS(Sta!$A:$A,$A153,Sta!$Q:$Q,"&gt;1.5")/$B153</f>
        <v>#DIV/0!</v>
      </c>
      <c r="J153" s="7" t="e">
        <f>COUNTIFS(Sta!$B:$B,$A153,Sta!$Q:$Q,"&gt;1.5")/$C153</f>
        <v>#DIV/0!</v>
      </c>
      <c r="K153" s="12" t="e">
        <f>(COUNTIFS(Sta!$A:$A,$A153,Sta!$M:$M,"&gt;0.5") +COUNTIFS(Sta!$B:$B,$A153,Sta!$O:$O,"&gt;0.5"))/$D153</f>
        <v>#DIV/0!</v>
      </c>
      <c r="L153" s="7" t="e">
        <f>COUNTIFS(Sta!$A:$A,$A153,Sta!$M:$M,"&gt;0.5")/$B153</f>
        <v>#DIV/0!</v>
      </c>
      <c r="M153" s="7" t="e">
        <f>COUNTIFS(Sta!$B:$B,$A153,Sta!$O:$O,"&gt;0.5")/$C153</f>
        <v>#DIV/0!</v>
      </c>
      <c r="N153" s="12" t="e">
        <f>(COUNTIFS(Sta!$A:$A,$A153,Sta!$M:$M,"&gt;1.5") +COUNTIFS(Sta!$B:$B,$A153,Sta!$O:$O,"&gt;1.5"))/$D153</f>
        <v>#DIV/0!</v>
      </c>
      <c r="O153" s="7" t="e">
        <f>COUNTIFS(Sta!$A:$A,$A153,Sta!$M:$M,"&gt;1.5")/$B153</f>
        <v>#DIV/0!</v>
      </c>
      <c r="P153" s="7" t="e">
        <f>COUNTIFS(Sta!$B:$B,$A153,Sta!$O:$O,"&gt;1.5")/$C153</f>
        <v>#DIV/0!</v>
      </c>
      <c r="Q153" s="12" t="e">
        <f>(COUNTIFS(Sta!$A:$A,$A153,Sta!$N:$N,"&gt;0.5") +COUNTIFS(Sta!$B:$B,$A153,Sta!$P:$P,"&gt;0.5"))/$D153</f>
        <v>#DIV/0!</v>
      </c>
      <c r="R153" s="7" t="e">
        <f>COUNTIFS(Sta!$A:$A,$A153,Sta!$N:$N,"&gt;0.5")/$B153</f>
        <v>#DIV/0!</v>
      </c>
      <c r="S153" s="7" t="e">
        <f>COUNTIFS(Sta!$B:$B,$A153,Sta!$P:$P,"&gt;0.5")/$C153</f>
        <v>#DIV/0!</v>
      </c>
      <c r="T153" s="12" t="e">
        <f>(COUNTIFS(Sta!$A:$A,$A153,Sta!$N:$N,"&gt;1.5") +COUNTIFS(Sta!$B:$B,$A153,Sta!$P:$P,"&gt;1.5"))/$D153</f>
        <v>#DIV/0!</v>
      </c>
      <c r="U153" s="7" t="e">
        <f>COUNTIFS(Sta!$A:$A,$A153,Sta!$N:$N,"&gt;1.5")/$B153</f>
        <v>#DIV/0!</v>
      </c>
      <c r="V153" s="7" t="e">
        <f>COUNTIFS(Sta!$B:$B,$A153,Sta!$P:$P,"&gt;1.5")/$C153</f>
        <v>#DIV/0!</v>
      </c>
    </row>
    <row r="154" spans="1:22" x14ac:dyDescent="0.3">
      <c r="A154" s="62" t="s">
        <v>272</v>
      </c>
      <c r="B154" s="9">
        <f>COUNTIF(Sta!A:A,A154)</f>
        <v>0</v>
      </c>
      <c r="C154" s="4">
        <f>COUNTIF(Sta!B:B,A154)</f>
        <v>0</v>
      </c>
      <c r="D154" s="4">
        <f t="shared" si="5"/>
        <v>0</v>
      </c>
      <c r="E154" s="12" t="e">
        <f>(COUNTIFS(Sta!$A:$A,$A154,Sta!$Q:$Q,"&gt;0.5") +COUNTIFS(Sta!$B:$B,$A154,Sta!$Q:$Q,"&gt;0.5"))/$D154</f>
        <v>#DIV/0!</v>
      </c>
      <c r="F154" s="7" t="e">
        <f>COUNTIFS(Sta!$A:$A,$A154,Sta!$Q:$Q,"&gt;0.5")/$B154</f>
        <v>#DIV/0!</v>
      </c>
      <c r="G154" s="7" t="e">
        <f>COUNTIFS(Sta!$B:$B,$A154,Sta!$Q:$Q,"&gt;0.5")/$C154</f>
        <v>#DIV/0!</v>
      </c>
      <c r="H154" s="12" t="e">
        <f>(COUNTIFS(Sta!$A:$A,$A154,Sta!$Q:$Q,"&gt;1.5") +COUNTIFS(Sta!$B:$B,$A154,Sta!$Q:$Q,"&gt;1.5"))/$D154</f>
        <v>#DIV/0!</v>
      </c>
      <c r="I154" s="7" t="e">
        <f>COUNTIFS(Sta!$A:$A,$A154,Sta!$Q:$Q,"&gt;1.5")/$B154</f>
        <v>#DIV/0!</v>
      </c>
      <c r="J154" s="7" t="e">
        <f>COUNTIFS(Sta!$B:$B,$A154,Sta!$Q:$Q,"&gt;1.5")/$C154</f>
        <v>#DIV/0!</v>
      </c>
      <c r="K154" s="12" t="e">
        <f>(COUNTIFS(Sta!$A:$A,$A154,Sta!$M:$M,"&gt;0.5") +COUNTIFS(Sta!$B:$B,$A154,Sta!$O:$O,"&gt;0.5"))/$D154</f>
        <v>#DIV/0!</v>
      </c>
      <c r="L154" s="7" t="e">
        <f>COUNTIFS(Sta!$A:$A,$A154,Sta!$M:$M,"&gt;0.5")/$B154</f>
        <v>#DIV/0!</v>
      </c>
      <c r="M154" s="7" t="e">
        <f>COUNTIFS(Sta!$B:$B,$A154,Sta!$O:$O,"&gt;0.5")/$C154</f>
        <v>#DIV/0!</v>
      </c>
      <c r="N154" s="12" t="e">
        <f>(COUNTIFS(Sta!$A:$A,$A154,Sta!$M:$M,"&gt;1.5") +COUNTIFS(Sta!$B:$B,$A154,Sta!$O:$O,"&gt;1.5"))/$D154</f>
        <v>#DIV/0!</v>
      </c>
      <c r="O154" s="7" t="e">
        <f>COUNTIFS(Sta!$A:$A,$A154,Sta!$M:$M,"&gt;1.5")/$B154</f>
        <v>#DIV/0!</v>
      </c>
      <c r="P154" s="7" t="e">
        <f>COUNTIFS(Sta!$B:$B,$A154,Sta!$O:$O,"&gt;1.5")/$C154</f>
        <v>#DIV/0!</v>
      </c>
      <c r="Q154" s="12" t="e">
        <f>(COUNTIFS(Sta!$A:$A,$A154,Sta!$N:$N,"&gt;0.5") +COUNTIFS(Sta!$B:$B,$A154,Sta!$P:$P,"&gt;0.5"))/$D154</f>
        <v>#DIV/0!</v>
      </c>
      <c r="R154" s="7" t="e">
        <f>COUNTIFS(Sta!$A:$A,$A154,Sta!$N:$N,"&gt;0.5")/$B154</f>
        <v>#DIV/0!</v>
      </c>
      <c r="S154" s="7" t="e">
        <f>COUNTIFS(Sta!$B:$B,$A154,Sta!$P:$P,"&gt;0.5")/$C154</f>
        <v>#DIV/0!</v>
      </c>
      <c r="T154" s="12" t="e">
        <f>(COUNTIFS(Sta!$A:$A,$A154,Sta!$N:$N,"&gt;1.5") +COUNTIFS(Sta!$B:$B,$A154,Sta!$P:$P,"&gt;1.5"))/$D154</f>
        <v>#DIV/0!</v>
      </c>
      <c r="U154" s="7" t="e">
        <f>COUNTIFS(Sta!$A:$A,$A154,Sta!$N:$N,"&gt;1.5")/$B154</f>
        <v>#DIV/0!</v>
      </c>
      <c r="V154" s="7" t="e">
        <f>COUNTIFS(Sta!$B:$B,$A154,Sta!$P:$P,"&gt;1.5")/$C154</f>
        <v>#DIV/0!</v>
      </c>
    </row>
    <row r="155" spans="1:22" x14ac:dyDescent="0.3">
      <c r="A155" s="62" t="s">
        <v>275</v>
      </c>
      <c r="B155" s="9">
        <f>COUNTIF(Sta!A:A,A155)</f>
        <v>0</v>
      </c>
      <c r="C155" s="4">
        <f>COUNTIF(Sta!B:B,A155)</f>
        <v>0</v>
      </c>
      <c r="D155" s="4">
        <f t="shared" si="5"/>
        <v>0</v>
      </c>
      <c r="E155" s="12" t="e">
        <f>(COUNTIFS(Sta!$A:$A,$A155,Sta!$Q:$Q,"&gt;0.5") +COUNTIFS(Sta!$B:$B,$A155,Sta!$Q:$Q,"&gt;0.5"))/$D155</f>
        <v>#DIV/0!</v>
      </c>
      <c r="F155" s="7" t="e">
        <f>COUNTIFS(Sta!$A:$A,$A155,Sta!$Q:$Q,"&gt;0.5")/$B155</f>
        <v>#DIV/0!</v>
      </c>
      <c r="G155" s="7" t="e">
        <f>COUNTIFS(Sta!$B:$B,$A155,Sta!$Q:$Q,"&gt;0.5")/$C155</f>
        <v>#DIV/0!</v>
      </c>
      <c r="H155" s="12" t="e">
        <f>(COUNTIFS(Sta!$A:$A,$A155,Sta!$Q:$Q,"&gt;1.5") +COUNTIFS(Sta!$B:$B,$A155,Sta!$Q:$Q,"&gt;1.5"))/$D155</f>
        <v>#DIV/0!</v>
      </c>
      <c r="I155" s="7" t="e">
        <f>COUNTIFS(Sta!$A:$A,$A155,Sta!$Q:$Q,"&gt;1.5")/$B155</f>
        <v>#DIV/0!</v>
      </c>
      <c r="J155" s="7" t="e">
        <f>COUNTIFS(Sta!$B:$B,$A155,Sta!$Q:$Q,"&gt;1.5")/$C155</f>
        <v>#DIV/0!</v>
      </c>
      <c r="K155" s="12" t="e">
        <f>(COUNTIFS(Sta!$A:$A,$A155,Sta!$M:$M,"&gt;0.5") +COUNTIFS(Sta!$B:$B,$A155,Sta!$O:$O,"&gt;0.5"))/$D155</f>
        <v>#DIV/0!</v>
      </c>
      <c r="L155" s="7" t="e">
        <f>COUNTIFS(Sta!$A:$A,$A155,Sta!$M:$M,"&gt;0.5")/$B155</f>
        <v>#DIV/0!</v>
      </c>
      <c r="M155" s="7" t="e">
        <f>COUNTIFS(Sta!$B:$B,$A155,Sta!$O:$O,"&gt;0.5")/$C155</f>
        <v>#DIV/0!</v>
      </c>
      <c r="N155" s="12" t="e">
        <f>(COUNTIFS(Sta!$A:$A,$A155,Sta!$M:$M,"&gt;1.5") +COUNTIFS(Sta!$B:$B,$A155,Sta!$O:$O,"&gt;1.5"))/$D155</f>
        <v>#DIV/0!</v>
      </c>
      <c r="O155" s="7" t="e">
        <f>COUNTIFS(Sta!$A:$A,$A155,Sta!$M:$M,"&gt;1.5")/$B155</f>
        <v>#DIV/0!</v>
      </c>
      <c r="P155" s="7" t="e">
        <f>COUNTIFS(Sta!$B:$B,$A155,Sta!$O:$O,"&gt;1.5")/$C155</f>
        <v>#DIV/0!</v>
      </c>
      <c r="Q155" s="12" t="e">
        <f>(COUNTIFS(Sta!$A:$A,$A155,Sta!$N:$N,"&gt;0.5") +COUNTIFS(Sta!$B:$B,$A155,Sta!$P:$P,"&gt;0.5"))/$D155</f>
        <v>#DIV/0!</v>
      </c>
      <c r="R155" s="7" t="e">
        <f>COUNTIFS(Sta!$A:$A,$A155,Sta!$N:$N,"&gt;0.5")/$B155</f>
        <v>#DIV/0!</v>
      </c>
      <c r="S155" s="7" t="e">
        <f>COUNTIFS(Sta!$B:$B,$A155,Sta!$P:$P,"&gt;0.5")/$C155</f>
        <v>#DIV/0!</v>
      </c>
      <c r="T155" s="12" t="e">
        <f>(COUNTIFS(Sta!$A:$A,$A155,Sta!$N:$N,"&gt;1.5") +COUNTIFS(Sta!$B:$B,$A155,Sta!$P:$P,"&gt;1.5"))/$D155</f>
        <v>#DIV/0!</v>
      </c>
      <c r="U155" s="7" t="e">
        <f>COUNTIFS(Sta!$A:$A,$A155,Sta!$N:$N,"&gt;1.5")/$B155</f>
        <v>#DIV/0!</v>
      </c>
      <c r="V155" s="7" t="e">
        <f>COUNTIFS(Sta!$B:$B,$A155,Sta!$P:$P,"&gt;1.5")/$C155</f>
        <v>#DIV/0!</v>
      </c>
    </row>
    <row r="156" spans="1:22" x14ac:dyDescent="0.3">
      <c r="A156" s="62" t="s">
        <v>273</v>
      </c>
      <c r="B156" s="9">
        <f>COUNTIF(Sta!A:A,A156)</f>
        <v>0</v>
      </c>
      <c r="C156" s="4">
        <f>COUNTIF(Sta!B:B,A156)</f>
        <v>0</v>
      </c>
      <c r="D156" s="4">
        <f t="shared" si="5"/>
        <v>0</v>
      </c>
      <c r="E156" s="12" t="e">
        <f>(COUNTIFS(Sta!$A:$A,$A156,Sta!$Q:$Q,"&gt;0.5") +COUNTIFS(Sta!$B:$B,$A156,Sta!$Q:$Q,"&gt;0.5"))/$D156</f>
        <v>#DIV/0!</v>
      </c>
      <c r="F156" s="7" t="e">
        <f>COUNTIFS(Sta!$A:$A,$A156,Sta!$Q:$Q,"&gt;0.5")/$B156</f>
        <v>#DIV/0!</v>
      </c>
      <c r="G156" s="7" t="e">
        <f>COUNTIFS(Sta!$B:$B,$A156,Sta!$Q:$Q,"&gt;0.5")/$C156</f>
        <v>#DIV/0!</v>
      </c>
      <c r="H156" s="12" t="e">
        <f>(COUNTIFS(Sta!$A:$A,$A156,Sta!$Q:$Q,"&gt;1.5") +COUNTIFS(Sta!$B:$B,$A156,Sta!$Q:$Q,"&gt;1.5"))/$D156</f>
        <v>#DIV/0!</v>
      </c>
      <c r="I156" s="7" t="e">
        <f>COUNTIFS(Sta!$A:$A,$A156,Sta!$Q:$Q,"&gt;1.5")/$B156</f>
        <v>#DIV/0!</v>
      </c>
      <c r="J156" s="7" t="e">
        <f>COUNTIFS(Sta!$B:$B,$A156,Sta!$Q:$Q,"&gt;1.5")/$C156</f>
        <v>#DIV/0!</v>
      </c>
      <c r="K156" s="12" t="e">
        <f>(COUNTIFS(Sta!$A:$A,$A156,Sta!$M:$M,"&gt;0.5") +COUNTIFS(Sta!$B:$B,$A156,Sta!$O:$O,"&gt;0.5"))/$D156</f>
        <v>#DIV/0!</v>
      </c>
      <c r="L156" s="7" t="e">
        <f>COUNTIFS(Sta!$A:$A,$A156,Sta!$M:$M,"&gt;0.5")/$B156</f>
        <v>#DIV/0!</v>
      </c>
      <c r="M156" s="7" t="e">
        <f>COUNTIFS(Sta!$B:$B,$A156,Sta!$O:$O,"&gt;0.5")/$C156</f>
        <v>#DIV/0!</v>
      </c>
      <c r="N156" s="12" t="e">
        <f>(COUNTIFS(Sta!$A:$A,$A156,Sta!$M:$M,"&gt;1.5") +COUNTIFS(Sta!$B:$B,$A156,Sta!$O:$O,"&gt;1.5"))/$D156</f>
        <v>#DIV/0!</v>
      </c>
      <c r="O156" s="7" t="e">
        <f>COUNTIFS(Sta!$A:$A,$A156,Sta!$M:$M,"&gt;1.5")/$B156</f>
        <v>#DIV/0!</v>
      </c>
      <c r="P156" s="7" t="e">
        <f>COUNTIFS(Sta!$B:$B,$A156,Sta!$O:$O,"&gt;1.5")/$C156</f>
        <v>#DIV/0!</v>
      </c>
      <c r="Q156" s="12" t="e">
        <f>(COUNTIFS(Sta!$A:$A,$A156,Sta!$N:$N,"&gt;0.5") +COUNTIFS(Sta!$B:$B,$A156,Sta!$P:$P,"&gt;0.5"))/$D156</f>
        <v>#DIV/0!</v>
      </c>
      <c r="R156" s="7" t="e">
        <f>COUNTIFS(Sta!$A:$A,$A156,Sta!$N:$N,"&gt;0.5")/$B156</f>
        <v>#DIV/0!</v>
      </c>
      <c r="S156" s="7" t="e">
        <f>COUNTIFS(Sta!$B:$B,$A156,Sta!$P:$P,"&gt;0.5")/$C156</f>
        <v>#DIV/0!</v>
      </c>
      <c r="T156" s="12" t="e">
        <f>(COUNTIFS(Sta!$A:$A,$A156,Sta!$N:$N,"&gt;1.5") +COUNTIFS(Sta!$B:$B,$A156,Sta!$P:$P,"&gt;1.5"))/$D156</f>
        <v>#DIV/0!</v>
      </c>
      <c r="U156" s="7" t="e">
        <f>COUNTIFS(Sta!$A:$A,$A156,Sta!$N:$N,"&gt;1.5")/$B156</f>
        <v>#DIV/0!</v>
      </c>
      <c r="V156" s="7" t="e">
        <f>COUNTIFS(Sta!$B:$B,$A156,Sta!$P:$P,"&gt;1.5")/$C156</f>
        <v>#DIV/0!</v>
      </c>
    </row>
    <row r="157" spans="1:22" x14ac:dyDescent="0.3">
      <c r="A157" s="62" t="s">
        <v>267</v>
      </c>
      <c r="B157" s="9">
        <f>COUNTIF(Sta!A:A,A157)</f>
        <v>0</v>
      </c>
      <c r="C157" s="4">
        <f>COUNTIF(Sta!B:B,A157)</f>
        <v>0</v>
      </c>
      <c r="D157" s="4">
        <f t="shared" si="5"/>
        <v>0</v>
      </c>
      <c r="E157" s="12" t="e">
        <f>(COUNTIFS(Sta!$A:$A,$A157,Sta!$Q:$Q,"&gt;0.5") +COUNTIFS(Sta!$B:$B,$A157,Sta!$Q:$Q,"&gt;0.5"))/$D157</f>
        <v>#DIV/0!</v>
      </c>
      <c r="F157" s="7" t="e">
        <f>COUNTIFS(Sta!$A:$A,$A157,Sta!$Q:$Q,"&gt;0.5")/$B157</f>
        <v>#DIV/0!</v>
      </c>
      <c r="G157" s="7" t="e">
        <f>COUNTIFS(Sta!$B:$B,$A157,Sta!$Q:$Q,"&gt;0.5")/$C157</f>
        <v>#DIV/0!</v>
      </c>
      <c r="H157" s="12" t="e">
        <f>(COUNTIFS(Sta!$A:$A,$A157,Sta!$Q:$Q,"&gt;1.5") +COUNTIFS(Sta!$B:$B,$A157,Sta!$Q:$Q,"&gt;1.5"))/$D157</f>
        <v>#DIV/0!</v>
      </c>
      <c r="I157" s="7" t="e">
        <f>COUNTIFS(Sta!$A:$A,$A157,Sta!$Q:$Q,"&gt;1.5")/$B157</f>
        <v>#DIV/0!</v>
      </c>
      <c r="J157" s="7" t="e">
        <f>COUNTIFS(Sta!$B:$B,$A157,Sta!$Q:$Q,"&gt;1.5")/$C157</f>
        <v>#DIV/0!</v>
      </c>
      <c r="K157" s="12" t="e">
        <f>(COUNTIFS(Sta!$A:$A,$A157,Sta!$M:$M,"&gt;0.5") +COUNTIFS(Sta!$B:$B,$A157,Sta!$O:$O,"&gt;0.5"))/$D157</f>
        <v>#DIV/0!</v>
      </c>
      <c r="L157" s="7" t="e">
        <f>COUNTIFS(Sta!$A:$A,$A157,Sta!$M:$M,"&gt;0.5")/$B157</f>
        <v>#DIV/0!</v>
      </c>
      <c r="M157" s="7" t="e">
        <f>COUNTIFS(Sta!$B:$B,$A157,Sta!$O:$O,"&gt;0.5")/$C157</f>
        <v>#DIV/0!</v>
      </c>
      <c r="N157" s="12" t="e">
        <f>(COUNTIFS(Sta!$A:$A,$A157,Sta!$M:$M,"&gt;1.5") +COUNTIFS(Sta!$B:$B,$A157,Sta!$O:$O,"&gt;1.5"))/$D157</f>
        <v>#DIV/0!</v>
      </c>
      <c r="O157" s="7" t="e">
        <f>COUNTIFS(Sta!$A:$A,$A157,Sta!$M:$M,"&gt;1.5")/$B157</f>
        <v>#DIV/0!</v>
      </c>
      <c r="P157" s="7" t="e">
        <f>COUNTIFS(Sta!$B:$B,$A157,Sta!$O:$O,"&gt;1.5")/$C157</f>
        <v>#DIV/0!</v>
      </c>
      <c r="Q157" s="12" t="e">
        <f>(COUNTIFS(Sta!$A:$A,$A157,Sta!$N:$N,"&gt;0.5") +COUNTIFS(Sta!$B:$B,$A157,Sta!$P:$P,"&gt;0.5"))/$D157</f>
        <v>#DIV/0!</v>
      </c>
      <c r="R157" s="7" t="e">
        <f>COUNTIFS(Sta!$A:$A,$A157,Sta!$N:$N,"&gt;0.5")/$B157</f>
        <v>#DIV/0!</v>
      </c>
      <c r="S157" s="7" t="e">
        <f>COUNTIFS(Sta!$B:$B,$A157,Sta!$P:$P,"&gt;0.5")/$C157</f>
        <v>#DIV/0!</v>
      </c>
      <c r="T157" s="12" t="e">
        <f>(COUNTIFS(Sta!$A:$A,$A157,Sta!$N:$N,"&gt;1.5") +COUNTIFS(Sta!$B:$B,$A157,Sta!$P:$P,"&gt;1.5"))/$D157</f>
        <v>#DIV/0!</v>
      </c>
      <c r="U157" s="7" t="e">
        <f>COUNTIFS(Sta!$A:$A,$A157,Sta!$N:$N,"&gt;1.5")/$B157</f>
        <v>#DIV/0!</v>
      </c>
      <c r="V157" s="7" t="e">
        <f>COUNTIFS(Sta!$B:$B,$A157,Sta!$P:$P,"&gt;1.5")/$C157</f>
        <v>#DIV/0!</v>
      </c>
    </row>
    <row r="158" spans="1:22" x14ac:dyDescent="0.3">
      <c r="A158" s="62" t="s">
        <v>271</v>
      </c>
      <c r="B158" s="9">
        <f>COUNTIF(Sta!A:A,A158)</f>
        <v>0</v>
      </c>
      <c r="C158" s="4">
        <f>COUNTIF(Sta!B:B,A158)</f>
        <v>0</v>
      </c>
      <c r="D158" s="4">
        <f t="shared" si="5"/>
        <v>0</v>
      </c>
      <c r="E158" s="12" t="e">
        <f>(COUNTIFS(Sta!$A:$A,$A158,Sta!$Q:$Q,"&gt;0.5") +COUNTIFS(Sta!$B:$B,$A158,Sta!$Q:$Q,"&gt;0.5"))/$D158</f>
        <v>#DIV/0!</v>
      </c>
      <c r="F158" s="7" t="e">
        <f>COUNTIFS(Sta!$A:$A,$A158,Sta!$Q:$Q,"&gt;0.5")/$B158</f>
        <v>#DIV/0!</v>
      </c>
      <c r="G158" s="7" t="e">
        <f>COUNTIFS(Sta!$B:$B,$A158,Sta!$Q:$Q,"&gt;0.5")/$C158</f>
        <v>#DIV/0!</v>
      </c>
      <c r="H158" s="12" t="e">
        <f>(COUNTIFS(Sta!$A:$A,$A158,Sta!$Q:$Q,"&gt;1.5") +COUNTIFS(Sta!$B:$B,$A158,Sta!$Q:$Q,"&gt;1.5"))/$D158</f>
        <v>#DIV/0!</v>
      </c>
      <c r="I158" s="7" t="e">
        <f>COUNTIFS(Sta!$A:$A,$A158,Sta!$Q:$Q,"&gt;1.5")/$B158</f>
        <v>#DIV/0!</v>
      </c>
      <c r="J158" s="7" t="e">
        <f>COUNTIFS(Sta!$B:$B,$A158,Sta!$Q:$Q,"&gt;1.5")/$C158</f>
        <v>#DIV/0!</v>
      </c>
      <c r="K158" s="12" t="e">
        <f>(COUNTIFS(Sta!$A:$A,$A158,Sta!$M:$M,"&gt;0.5") +COUNTIFS(Sta!$B:$B,$A158,Sta!$O:$O,"&gt;0.5"))/$D158</f>
        <v>#DIV/0!</v>
      </c>
      <c r="L158" s="7" t="e">
        <f>COUNTIFS(Sta!$A:$A,$A158,Sta!$M:$M,"&gt;0.5")/$B158</f>
        <v>#DIV/0!</v>
      </c>
      <c r="M158" s="7" t="e">
        <f>COUNTIFS(Sta!$B:$B,$A158,Sta!$O:$O,"&gt;0.5")/$C158</f>
        <v>#DIV/0!</v>
      </c>
      <c r="N158" s="12" t="e">
        <f>(COUNTIFS(Sta!$A:$A,$A158,Sta!$M:$M,"&gt;1.5") +COUNTIFS(Sta!$B:$B,$A158,Sta!$O:$O,"&gt;1.5"))/$D158</f>
        <v>#DIV/0!</v>
      </c>
      <c r="O158" s="7" t="e">
        <f>COUNTIFS(Sta!$A:$A,$A158,Sta!$M:$M,"&gt;1.5")/$B158</f>
        <v>#DIV/0!</v>
      </c>
      <c r="P158" s="7" t="e">
        <f>COUNTIFS(Sta!$B:$B,$A158,Sta!$O:$O,"&gt;1.5")/$C158</f>
        <v>#DIV/0!</v>
      </c>
      <c r="Q158" s="12" t="e">
        <f>(COUNTIFS(Sta!$A:$A,$A158,Sta!$N:$N,"&gt;0.5") +COUNTIFS(Sta!$B:$B,$A158,Sta!$P:$P,"&gt;0.5"))/$D158</f>
        <v>#DIV/0!</v>
      </c>
      <c r="R158" s="7" t="e">
        <f>COUNTIFS(Sta!$A:$A,$A158,Sta!$N:$N,"&gt;0.5")/$B158</f>
        <v>#DIV/0!</v>
      </c>
      <c r="S158" s="7" t="e">
        <f>COUNTIFS(Sta!$B:$B,$A158,Sta!$P:$P,"&gt;0.5")/$C158</f>
        <v>#DIV/0!</v>
      </c>
      <c r="T158" s="12" t="e">
        <f>(COUNTIFS(Sta!$A:$A,$A158,Sta!$N:$N,"&gt;1.5") +COUNTIFS(Sta!$B:$B,$A158,Sta!$P:$P,"&gt;1.5"))/$D158</f>
        <v>#DIV/0!</v>
      </c>
      <c r="U158" s="7" t="e">
        <f>COUNTIFS(Sta!$A:$A,$A158,Sta!$N:$N,"&gt;1.5")/$B158</f>
        <v>#DIV/0!</v>
      </c>
      <c r="V158" s="7" t="e">
        <f>COUNTIFS(Sta!$B:$B,$A158,Sta!$P:$P,"&gt;1.5")/$C158</f>
        <v>#DIV/0!</v>
      </c>
    </row>
    <row r="159" spans="1:22" x14ac:dyDescent="0.3">
      <c r="A159" s="62" t="s">
        <v>263</v>
      </c>
      <c r="B159" s="9">
        <f>COUNTIF(Sta!A:A,A159)</f>
        <v>0</v>
      </c>
      <c r="C159" s="4">
        <f>COUNTIF(Sta!B:B,A159)</f>
        <v>0</v>
      </c>
      <c r="D159" s="4">
        <f t="shared" si="5"/>
        <v>0</v>
      </c>
      <c r="E159" s="12" t="e">
        <f>(COUNTIFS(Sta!$A:$A,$A159,Sta!$Q:$Q,"&gt;0.5") +COUNTIFS(Sta!$B:$B,$A159,Sta!$Q:$Q,"&gt;0.5"))/$D159</f>
        <v>#DIV/0!</v>
      </c>
      <c r="F159" s="7" t="e">
        <f>COUNTIFS(Sta!$A:$A,$A159,Sta!$Q:$Q,"&gt;0.5")/$B159</f>
        <v>#DIV/0!</v>
      </c>
      <c r="G159" s="7" t="e">
        <f>COUNTIFS(Sta!$B:$B,$A159,Sta!$Q:$Q,"&gt;0.5")/$C159</f>
        <v>#DIV/0!</v>
      </c>
      <c r="H159" s="12" t="e">
        <f>(COUNTIFS(Sta!$A:$A,$A159,Sta!$Q:$Q,"&gt;1.5") +COUNTIFS(Sta!$B:$B,$A159,Sta!$Q:$Q,"&gt;1.5"))/$D159</f>
        <v>#DIV/0!</v>
      </c>
      <c r="I159" s="7" t="e">
        <f>COUNTIFS(Sta!$A:$A,$A159,Sta!$Q:$Q,"&gt;1.5")/$B159</f>
        <v>#DIV/0!</v>
      </c>
      <c r="J159" s="7" t="e">
        <f>COUNTIFS(Sta!$B:$B,$A159,Sta!$Q:$Q,"&gt;1.5")/$C159</f>
        <v>#DIV/0!</v>
      </c>
      <c r="K159" s="12" t="e">
        <f>(COUNTIFS(Sta!$A:$A,$A159,Sta!$M:$M,"&gt;0.5") +COUNTIFS(Sta!$B:$B,$A159,Sta!$O:$O,"&gt;0.5"))/$D159</f>
        <v>#DIV/0!</v>
      </c>
      <c r="L159" s="7" t="e">
        <f>COUNTIFS(Sta!$A:$A,$A159,Sta!$M:$M,"&gt;0.5")/$B159</f>
        <v>#DIV/0!</v>
      </c>
      <c r="M159" s="7" t="e">
        <f>COUNTIFS(Sta!$B:$B,$A159,Sta!$O:$O,"&gt;0.5")/$C159</f>
        <v>#DIV/0!</v>
      </c>
      <c r="N159" s="12" t="e">
        <f>(COUNTIFS(Sta!$A:$A,$A159,Sta!$M:$M,"&gt;1.5") +COUNTIFS(Sta!$B:$B,$A159,Sta!$O:$O,"&gt;1.5"))/$D159</f>
        <v>#DIV/0!</v>
      </c>
      <c r="O159" s="7" t="e">
        <f>COUNTIFS(Sta!$A:$A,$A159,Sta!$M:$M,"&gt;1.5")/$B159</f>
        <v>#DIV/0!</v>
      </c>
      <c r="P159" s="7" t="e">
        <f>COUNTIFS(Sta!$B:$B,$A159,Sta!$O:$O,"&gt;1.5")/$C159</f>
        <v>#DIV/0!</v>
      </c>
      <c r="Q159" s="12" t="e">
        <f>(COUNTIFS(Sta!$A:$A,$A159,Sta!$N:$N,"&gt;0.5") +COUNTIFS(Sta!$B:$B,$A159,Sta!$P:$P,"&gt;0.5"))/$D159</f>
        <v>#DIV/0!</v>
      </c>
      <c r="R159" s="7" t="e">
        <f>COUNTIFS(Sta!$A:$A,$A159,Sta!$N:$N,"&gt;0.5")/$B159</f>
        <v>#DIV/0!</v>
      </c>
      <c r="S159" s="7" t="e">
        <f>COUNTIFS(Sta!$B:$B,$A159,Sta!$P:$P,"&gt;0.5")/$C159</f>
        <v>#DIV/0!</v>
      </c>
      <c r="T159" s="12" t="e">
        <f>(COUNTIFS(Sta!$A:$A,$A159,Sta!$N:$N,"&gt;1.5") +COUNTIFS(Sta!$B:$B,$A159,Sta!$P:$P,"&gt;1.5"))/$D159</f>
        <v>#DIV/0!</v>
      </c>
      <c r="U159" s="7" t="e">
        <f>COUNTIFS(Sta!$A:$A,$A159,Sta!$N:$N,"&gt;1.5")/$B159</f>
        <v>#DIV/0!</v>
      </c>
      <c r="V159" s="7" t="e">
        <f>COUNTIFS(Sta!$B:$B,$A159,Sta!$P:$P,"&gt;1.5")/$C159</f>
        <v>#DIV/0!</v>
      </c>
    </row>
    <row r="160" spans="1:22" x14ac:dyDescent="0.3">
      <c r="A160" s="62" t="s">
        <v>268</v>
      </c>
      <c r="B160" s="9">
        <f>COUNTIF(Sta!A:A,A160)</f>
        <v>0</v>
      </c>
      <c r="C160" s="4">
        <f>COUNTIF(Sta!B:B,A160)</f>
        <v>0</v>
      </c>
      <c r="D160" s="4">
        <f t="shared" si="5"/>
        <v>0</v>
      </c>
      <c r="E160" s="12" t="e">
        <f>(COUNTIFS(Sta!$A:$A,$A160,Sta!$Q:$Q,"&gt;0.5") +COUNTIFS(Sta!$B:$B,$A160,Sta!$Q:$Q,"&gt;0.5"))/$D160</f>
        <v>#DIV/0!</v>
      </c>
      <c r="F160" s="7" t="e">
        <f>COUNTIFS(Sta!$A:$A,$A160,Sta!$Q:$Q,"&gt;0.5")/$B160</f>
        <v>#DIV/0!</v>
      </c>
      <c r="G160" s="7" t="e">
        <f>COUNTIFS(Sta!$B:$B,$A160,Sta!$Q:$Q,"&gt;0.5")/$C160</f>
        <v>#DIV/0!</v>
      </c>
      <c r="H160" s="12" t="e">
        <f>(COUNTIFS(Sta!$A:$A,$A160,Sta!$Q:$Q,"&gt;1.5") +COUNTIFS(Sta!$B:$B,$A160,Sta!$Q:$Q,"&gt;1.5"))/$D160</f>
        <v>#DIV/0!</v>
      </c>
      <c r="I160" s="7" t="e">
        <f>COUNTIFS(Sta!$A:$A,$A160,Sta!$Q:$Q,"&gt;1.5")/$B160</f>
        <v>#DIV/0!</v>
      </c>
      <c r="J160" s="7" t="e">
        <f>COUNTIFS(Sta!$B:$B,$A160,Sta!$Q:$Q,"&gt;1.5")/$C160</f>
        <v>#DIV/0!</v>
      </c>
      <c r="K160" s="12" t="e">
        <f>(COUNTIFS(Sta!$A:$A,$A160,Sta!$M:$M,"&gt;0.5") +COUNTIFS(Sta!$B:$B,$A160,Sta!$O:$O,"&gt;0.5"))/$D160</f>
        <v>#DIV/0!</v>
      </c>
      <c r="L160" s="7" t="e">
        <f>COUNTIFS(Sta!$A:$A,$A160,Sta!$M:$M,"&gt;0.5")/$B160</f>
        <v>#DIV/0!</v>
      </c>
      <c r="M160" s="7" t="e">
        <f>COUNTIFS(Sta!$B:$B,$A160,Sta!$O:$O,"&gt;0.5")/$C160</f>
        <v>#DIV/0!</v>
      </c>
      <c r="N160" s="12" t="e">
        <f>(COUNTIFS(Sta!$A:$A,$A160,Sta!$M:$M,"&gt;1.5") +COUNTIFS(Sta!$B:$B,$A160,Sta!$O:$O,"&gt;1.5"))/$D160</f>
        <v>#DIV/0!</v>
      </c>
      <c r="O160" s="7" t="e">
        <f>COUNTIFS(Sta!$A:$A,$A160,Sta!$M:$M,"&gt;1.5")/$B160</f>
        <v>#DIV/0!</v>
      </c>
      <c r="P160" s="7" t="e">
        <f>COUNTIFS(Sta!$B:$B,$A160,Sta!$O:$O,"&gt;1.5")/$C160</f>
        <v>#DIV/0!</v>
      </c>
      <c r="Q160" s="12" t="e">
        <f>(COUNTIFS(Sta!$A:$A,$A160,Sta!$N:$N,"&gt;0.5") +COUNTIFS(Sta!$B:$B,$A160,Sta!$P:$P,"&gt;0.5"))/$D160</f>
        <v>#DIV/0!</v>
      </c>
      <c r="R160" s="7" t="e">
        <f>COUNTIFS(Sta!$A:$A,$A160,Sta!$N:$N,"&gt;0.5")/$B160</f>
        <v>#DIV/0!</v>
      </c>
      <c r="S160" s="7" t="e">
        <f>COUNTIFS(Sta!$B:$B,$A160,Sta!$P:$P,"&gt;0.5")/$C160</f>
        <v>#DIV/0!</v>
      </c>
      <c r="T160" s="12" t="e">
        <f>(COUNTIFS(Sta!$A:$A,$A160,Sta!$N:$N,"&gt;1.5") +COUNTIFS(Sta!$B:$B,$A160,Sta!$P:$P,"&gt;1.5"))/$D160</f>
        <v>#DIV/0!</v>
      </c>
      <c r="U160" s="7" t="e">
        <f>COUNTIFS(Sta!$A:$A,$A160,Sta!$N:$N,"&gt;1.5")/$B160</f>
        <v>#DIV/0!</v>
      </c>
      <c r="V160" s="7" t="e">
        <f>COUNTIFS(Sta!$B:$B,$A160,Sta!$P:$P,"&gt;1.5")/$C160</f>
        <v>#DIV/0!</v>
      </c>
    </row>
    <row r="161" spans="1:22" x14ac:dyDescent="0.3">
      <c r="A161" s="62" t="s">
        <v>276</v>
      </c>
      <c r="B161" s="9">
        <f>COUNTIF(Sta!A:A,A161)</f>
        <v>0</v>
      </c>
      <c r="C161" s="4">
        <f>COUNTIF(Sta!B:B,A161)</f>
        <v>0</v>
      </c>
      <c r="D161" s="4">
        <f t="shared" si="5"/>
        <v>0</v>
      </c>
      <c r="E161" s="12" t="e">
        <f>(COUNTIFS(Sta!$A:$A,$A161,Sta!$Q:$Q,"&gt;0.5") +COUNTIFS(Sta!$B:$B,$A161,Sta!$Q:$Q,"&gt;0.5"))/$D161</f>
        <v>#DIV/0!</v>
      </c>
      <c r="F161" s="7" t="e">
        <f>COUNTIFS(Sta!$A:$A,$A161,Sta!$Q:$Q,"&gt;0.5")/$B161</f>
        <v>#DIV/0!</v>
      </c>
      <c r="G161" s="7" t="e">
        <f>COUNTIFS(Sta!$B:$B,$A161,Sta!$Q:$Q,"&gt;0.5")/$C161</f>
        <v>#DIV/0!</v>
      </c>
      <c r="H161" s="12" t="e">
        <f>(COUNTIFS(Sta!$A:$A,$A161,Sta!$Q:$Q,"&gt;1.5") +COUNTIFS(Sta!$B:$B,$A161,Sta!$Q:$Q,"&gt;1.5"))/$D161</f>
        <v>#DIV/0!</v>
      </c>
      <c r="I161" s="7" t="e">
        <f>COUNTIFS(Sta!$A:$A,$A161,Sta!$Q:$Q,"&gt;1.5")/$B161</f>
        <v>#DIV/0!</v>
      </c>
      <c r="J161" s="7" t="e">
        <f>COUNTIFS(Sta!$B:$B,$A161,Sta!$Q:$Q,"&gt;1.5")/$C161</f>
        <v>#DIV/0!</v>
      </c>
      <c r="K161" s="12" t="e">
        <f>(COUNTIFS(Sta!$A:$A,$A161,Sta!$M:$M,"&gt;0.5") +COUNTIFS(Sta!$B:$B,$A161,Sta!$O:$O,"&gt;0.5"))/$D161</f>
        <v>#DIV/0!</v>
      </c>
      <c r="L161" s="7" t="e">
        <f>COUNTIFS(Sta!$A:$A,$A161,Sta!$M:$M,"&gt;0.5")/$B161</f>
        <v>#DIV/0!</v>
      </c>
      <c r="M161" s="7" t="e">
        <f>COUNTIFS(Sta!$B:$B,$A161,Sta!$O:$O,"&gt;0.5")/$C161</f>
        <v>#DIV/0!</v>
      </c>
      <c r="N161" s="12" t="e">
        <f>(COUNTIFS(Sta!$A:$A,$A161,Sta!$M:$M,"&gt;1.5") +COUNTIFS(Sta!$B:$B,$A161,Sta!$O:$O,"&gt;1.5"))/$D161</f>
        <v>#DIV/0!</v>
      </c>
      <c r="O161" s="7" t="e">
        <f>COUNTIFS(Sta!$A:$A,$A161,Sta!$M:$M,"&gt;1.5")/$B161</f>
        <v>#DIV/0!</v>
      </c>
      <c r="P161" s="7" t="e">
        <f>COUNTIFS(Sta!$B:$B,$A161,Sta!$O:$O,"&gt;1.5")/$C161</f>
        <v>#DIV/0!</v>
      </c>
      <c r="Q161" s="12" t="e">
        <f>(COUNTIFS(Sta!$A:$A,$A161,Sta!$N:$N,"&gt;0.5") +COUNTIFS(Sta!$B:$B,$A161,Sta!$P:$P,"&gt;0.5"))/$D161</f>
        <v>#DIV/0!</v>
      </c>
      <c r="R161" s="7" t="e">
        <f>COUNTIFS(Sta!$A:$A,$A161,Sta!$N:$N,"&gt;0.5")/$B161</f>
        <v>#DIV/0!</v>
      </c>
      <c r="S161" s="7" t="e">
        <f>COUNTIFS(Sta!$B:$B,$A161,Sta!$P:$P,"&gt;0.5")/$C161</f>
        <v>#DIV/0!</v>
      </c>
      <c r="T161" s="12" t="e">
        <f>(COUNTIFS(Sta!$A:$A,$A161,Sta!$N:$N,"&gt;1.5") +COUNTIFS(Sta!$B:$B,$A161,Sta!$P:$P,"&gt;1.5"))/$D161</f>
        <v>#DIV/0!</v>
      </c>
      <c r="U161" s="7" t="e">
        <f>COUNTIFS(Sta!$A:$A,$A161,Sta!$N:$N,"&gt;1.5")/$B161</f>
        <v>#DIV/0!</v>
      </c>
      <c r="V161" s="7" t="e">
        <f>COUNTIFS(Sta!$B:$B,$A161,Sta!$P:$P,"&gt;1.5")/$C161</f>
        <v>#DIV/0!</v>
      </c>
    </row>
    <row r="162" spans="1:22" x14ac:dyDescent="0.3">
      <c r="A162" s="62" t="s">
        <v>270</v>
      </c>
      <c r="B162" s="9">
        <f>COUNTIF(Sta!A:A,A162)</f>
        <v>0</v>
      </c>
      <c r="C162" s="4">
        <f>COUNTIF(Sta!B:B,A162)</f>
        <v>0</v>
      </c>
      <c r="D162" s="4">
        <f t="shared" si="5"/>
        <v>0</v>
      </c>
      <c r="E162" s="12" t="e">
        <f>(COUNTIFS(Sta!$A:$A,$A162,Sta!$Q:$Q,"&gt;0.5") +COUNTIFS(Sta!$B:$B,$A162,Sta!$Q:$Q,"&gt;0.5"))/$D162</f>
        <v>#DIV/0!</v>
      </c>
      <c r="F162" s="7" t="e">
        <f>COUNTIFS(Sta!$A:$A,$A162,Sta!$Q:$Q,"&gt;0.5")/$B162</f>
        <v>#DIV/0!</v>
      </c>
      <c r="G162" s="7" t="e">
        <f>COUNTIFS(Sta!$B:$B,$A162,Sta!$Q:$Q,"&gt;0.5")/$C162</f>
        <v>#DIV/0!</v>
      </c>
      <c r="H162" s="12" t="e">
        <f>(COUNTIFS(Sta!$A:$A,$A162,Sta!$Q:$Q,"&gt;1.5") +COUNTIFS(Sta!$B:$B,$A162,Sta!$Q:$Q,"&gt;1.5"))/$D162</f>
        <v>#DIV/0!</v>
      </c>
      <c r="I162" s="7" t="e">
        <f>COUNTIFS(Sta!$A:$A,$A162,Sta!$Q:$Q,"&gt;1.5")/$B162</f>
        <v>#DIV/0!</v>
      </c>
      <c r="J162" s="7" t="e">
        <f>COUNTIFS(Sta!$B:$B,$A162,Sta!$Q:$Q,"&gt;1.5")/$C162</f>
        <v>#DIV/0!</v>
      </c>
      <c r="K162" s="12" t="e">
        <f>(COUNTIFS(Sta!$A:$A,$A162,Sta!$M:$M,"&gt;0.5") +COUNTIFS(Sta!$B:$B,$A162,Sta!$O:$O,"&gt;0.5"))/$D162</f>
        <v>#DIV/0!</v>
      </c>
      <c r="L162" s="7" t="e">
        <f>COUNTIFS(Sta!$A:$A,$A162,Sta!$M:$M,"&gt;0.5")/$B162</f>
        <v>#DIV/0!</v>
      </c>
      <c r="M162" s="7" t="e">
        <f>COUNTIFS(Sta!$B:$B,$A162,Sta!$O:$O,"&gt;0.5")/$C162</f>
        <v>#DIV/0!</v>
      </c>
      <c r="N162" s="12" t="e">
        <f>(COUNTIFS(Sta!$A:$A,$A162,Sta!$M:$M,"&gt;1.5") +COUNTIFS(Sta!$B:$B,$A162,Sta!$O:$O,"&gt;1.5"))/$D162</f>
        <v>#DIV/0!</v>
      </c>
      <c r="O162" s="7" t="e">
        <f>COUNTIFS(Sta!$A:$A,$A162,Sta!$M:$M,"&gt;1.5")/$B162</f>
        <v>#DIV/0!</v>
      </c>
      <c r="P162" s="7" t="e">
        <f>COUNTIFS(Sta!$B:$B,$A162,Sta!$O:$O,"&gt;1.5")/$C162</f>
        <v>#DIV/0!</v>
      </c>
      <c r="Q162" s="12" t="e">
        <f>(COUNTIFS(Sta!$A:$A,$A162,Sta!$N:$N,"&gt;0.5") +COUNTIFS(Sta!$B:$B,$A162,Sta!$P:$P,"&gt;0.5"))/$D162</f>
        <v>#DIV/0!</v>
      </c>
      <c r="R162" s="7" t="e">
        <f>COUNTIFS(Sta!$A:$A,$A162,Sta!$N:$N,"&gt;0.5")/$B162</f>
        <v>#DIV/0!</v>
      </c>
      <c r="S162" s="7" t="e">
        <f>COUNTIFS(Sta!$B:$B,$A162,Sta!$P:$P,"&gt;0.5")/$C162</f>
        <v>#DIV/0!</v>
      </c>
      <c r="T162" s="12" t="e">
        <f>(COUNTIFS(Sta!$A:$A,$A162,Sta!$N:$N,"&gt;1.5") +COUNTIFS(Sta!$B:$B,$A162,Sta!$P:$P,"&gt;1.5"))/$D162</f>
        <v>#DIV/0!</v>
      </c>
      <c r="U162" s="7" t="e">
        <f>COUNTIFS(Sta!$A:$A,$A162,Sta!$N:$N,"&gt;1.5")/$B162</f>
        <v>#DIV/0!</v>
      </c>
      <c r="V162" s="7" t="e">
        <f>COUNTIFS(Sta!$B:$B,$A162,Sta!$P:$P,"&gt;1.5")/$C162</f>
        <v>#DIV/0!</v>
      </c>
    </row>
    <row r="163" spans="1:22" x14ac:dyDescent="0.3">
      <c r="A163" s="62" t="s">
        <v>261</v>
      </c>
      <c r="B163" s="9">
        <f>COUNTIF(Sta!A:A,A163)</f>
        <v>0</v>
      </c>
      <c r="C163" s="4">
        <f>COUNTIF(Sta!B:B,A163)</f>
        <v>0</v>
      </c>
      <c r="D163" s="4">
        <f t="shared" si="5"/>
        <v>0</v>
      </c>
      <c r="E163" s="12" t="e">
        <f>(COUNTIFS(Sta!$A:$A,$A163,Sta!$Q:$Q,"&gt;0.5") +COUNTIFS(Sta!$B:$B,$A163,Sta!$Q:$Q,"&gt;0.5"))/$D163</f>
        <v>#DIV/0!</v>
      </c>
      <c r="F163" s="7" t="e">
        <f>COUNTIFS(Sta!$A:$A,$A163,Sta!$Q:$Q,"&gt;0.5")/$B163</f>
        <v>#DIV/0!</v>
      </c>
      <c r="G163" s="7" t="e">
        <f>COUNTIFS(Sta!$B:$B,$A163,Sta!$Q:$Q,"&gt;0.5")/$C163</f>
        <v>#DIV/0!</v>
      </c>
      <c r="H163" s="12" t="e">
        <f>(COUNTIFS(Sta!$A:$A,$A163,Sta!$Q:$Q,"&gt;1.5") +COUNTIFS(Sta!$B:$B,$A163,Sta!$Q:$Q,"&gt;1.5"))/$D163</f>
        <v>#DIV/0!</v>
      </c>
      <c r="I163" s="7" t="e">
        <f>COUNTIFS(Sta!$A:$A,$A163,Sta!$Q:$Q,"&gt;1.5")/$B163</f>
        <v>#DIV/0!</v>
      </c>
      <c r="J163" s="7" t="e">
        <f>COUNTIFS(Sta!$B:$B,$A163,Sta!$Q:$Q,"&gt;1.5")/$C163</f>
        <v>#DIV/0!</v>
      </c>
      <c r="K163" s="12" t="e">
        <f>(COUNTIFS(Sta!$A:$A,$A163,Sta!$M:$M,"&gt;0.5") +COUNTIFS(Sta!$B:$B,$A163,Sta!$O:$O,"&gt;0.5"))/$D163</f>
        <v>#DIV/0!</v>
      </c>
      <c r="L163" s="7" t="e">
        <f>COUNTIFS(Sta!$A:$A,$A163,Sta!$M:$M,"&gt;0.5")/$B163</f>
        <v>#DIV/0!</v>
      </c>
      <c r="M163" s="7" t="e">
        <f>COUNTIFS(Sta!$B:$B,$A163,Sta!$O:$O,"&gt;0.5")/$C163</f>
        <v>#DIV/0!</v>
      </c>
      <c r="N163" s="12" t="e">
        <f>(COUNTIFS(Sta!$A:$A,$A163,Sta!$M:$M,"&gt;1.5") +COUNTIFS(Sta!$B:$B,$A163,Sta!$O:$O,"&gt;1.5"))/$D163</f>
        <v>#DIV/0!</v>
      </c>
      <c r="O163" s="7" t="e">
        <f>COUNTIFS(Sta!$A:$A,$A163,Sta!$M:$M,"&gt;1.5")/$B163</f>
        <v>#DIV/0!</v>
      </c>
      <c r="P163" s="7" t="e">
        <f>COUNTIFS(Sta!$B:$B,$A163,Sta!$O:$O,"&gt;1.5")/$C163</f>
        <v>#DIV/0!</v>
      </c>
      <c r="Q163" s="12" t="e">
        <f>(COUNTIFS(Sta!$A:$A,$A163,Sta!$N:$N,"&gt;0.5") +COUNTIFS(Sta!$B:$B,$A163,Sta!$P:$P,"&gt;0.5"))/$D163</f>
        <v>#DIV/0!</v>
      </c>
      <c r="R163" s="7" t="e">
        <f>COUNTIFS(Sta!$A:$A,$A163,Sta!$N:$N,"&gt;0.5")/$B163</f>
        <v>#DIV/0!</v>
      </c>
      <c r="S163" s="7" t="e">
        <f>COUNTIFS(Sta!$B:$B,$A163,Sta!$P:$P,"&gt;0.5")/$C163</f>
        <v>#DIV/0!</v>
      </c>
      <c r="T163" s="12" t="e">
        <f>(COUNTIFS(Sta!$A:$A,$A163,Sta!$N:$N,"&gt;1.5") +COUNTIFS(Sta!$B:$B,$A163,Sta!$P:$P,"&gt;1.5"))/$D163</f>
        <v>#DIV/0!</v>
      </c>
      <c r="U163" s="7" t="e">
        <f>COUNTIFS(Sta!$A:$A,$A163,Sta!$N:$N,"&gt;1.5")/$B163</f>
        <v>#DIV/0!</v>
      </c>
      <c r="V163" s="7" t="e">
        <f>COUNTIFS(Sta!$B:$B,$A163,Sta!$P:$P,"&gt;1.5")/$C163</f>
        <v>#DIV/0!</v>
      </c>
    </row>
    <row r="164" spans="1:22" x14ac:dyDescent="0.3">
      <c r="A164" s="62" t="s">
        <v>266</v>
      </c>
      <c r="B164" s="9">
        <f>COUNTIF(Sta!A:A,A164)</f>
        <v>0</v>
      </c>
      <c r="C164" s="4">
        <f>COUNTIF(Sta!B:B,A164)</f>
        <v>0</v>
      </c>
      <c r="D164" s="4">
        <f t="shared" si="5"/>
        <v>0</v>
      </c>
      <c r="E164" s="12" t="e">
        <f>(COUNTIFS(Sta!$A:$A,$A164,Sta!$Q:$Q,"&gt;0.5") +COUNTIFS(Sta!$B:$B,$A164,Sta!$Q:$Q,"&gt;0.5"))/$D164</f>
        <v>#DIV/0!</v>
      </c>
      <c r="F164" s="7" t="e">
        <f>COUNTIFS(Sta!$A:$A,$A164,Sta!$Q:$Q,"&gt;0.5")/$B164</f>
        <v>#DIV/0!</v>
      </c>
      <c r="G164" s="7" t="e">
        <f>COUNTIFS(Sta!$B:$B,$A164,Sta!$Q:$Q,"&gt;0.5")/$C164</f>
        <v>#DIV/0!</v>
      </c>
      <c r="H164" s="12" t="e">
        <f>(COUNTIFS(Sta!$A:$A,$A164,Sta!$Q:$Q,"&gt;1.5") +COUNTIFS(Sta!$B:$B,$A164,Sta!$Q:$Q,"&gt;1.5"))/$D164</f>
        <v>#DIV/0!</v>
      </c>
      <c r="I164" s="7" t="e">
        <f>COUNTIFS(Sta!$A:$A,$A164,Sta!$Q:$Q,"&gt;1.5")/$B164</f>
        <v>#DIV/0!</v>
      </c>
      <c r="J164" s="7" t="e">
        <f>COUNTIFS(Sta!$B:$B,$A164,Sta!$Q:$Q,"&gt;1.5")/$C164</f>
        <v>#DIV/0!</v>
      </c>
      <c r="K164" s="12" t="e">
        <f>(COUNTIFS(Sta!$A:$A,$A164,Sta!$M:$M,"&gt;0.5") +COUNTIFS(Sta!$B:$B,$A164,Sta!$O:$O,"&gt;0.5"))/$D164</f>
        <v>#DIV/0!</v>
      </c>
      <c r="L164" s="7" t="e">
        <f>COUNTIFS(Sta!$A:$A,$A164,Sta!$M:$M,"&gt;0.5")/$B164</f>
        <v>#DIV/0!</v>
      </c>
      <c r="M164" s="7" t="e">
        <f>COUNTIFS(Sta!$B:$B,$A164,Sta!$O:$O,"&gt;0.5")/$C164</f>
        <v>#DIV/0!</v>
      </c>
      <c r="N164" s="12" t="e">
        <f>(COUNTIFS(Sta!$A:$A,$A164,Sta!$M:$M,"&gt;1.5") +COUNTIFS(Sta!$B:$B,$A164,Sta!$O:$O,"&gt;1.5"))/$D164</f>
        <v>#DIV/0!</v>
      </c>
      <c r="O164" s="7" t="e">
        <f>COUNTIFS(Sta!$A:$A,$A164,Sta!$M:$M,"&gt;1.5")/$B164</f>
        <v>#DIV/0!</v>
      </c>
      <c r="P164" s="7" t="e">
        <f>COUNTIFS(Sta!$B:$B,$A164,Sta!$O:$O,"&gt;1.5")/$C164</f>
        <v>#DIV/0!</v>
      </c>
      <c r="Q164" s="12" t="e">
        <f>(COUNTIFS(Sta!$A:$A,$A164,Sta!$N:$N,"&gt;0.5") +COUNTIFS(Sta!$B:$B,$A164,Sta!$P:$P,"&gt;0.5"))/$D164</f>
        <v>#DIV/0!</v>
      </c>
      <c r="R164" s="7" t="e">
        <f>COUNTIFS(Sta!$A:$A,$A164,Sta!$N:$N,"&gt;0.5")/$B164</f>
        <v>#DIV/0!</v>
      </c>
      <c r="S164" s="7" t="e">
        <f>COUNTIFS(Sta!$B:$B,$A164,Sta!$P:$P,"&gt;0.5")/$C164</f>
        <v>#DIV/0!</v>
      </c>
      <c r="T164" s="12" t="e">
        <f>(COUNTIFS(Sta!$A:$A,$A164,Sta!$N:$N,"&gt;1.5") +COUNTIFS(Sta!$B:$B,$A164,Sta!$P:$P,"&gt;1.5"))/$D164</f>
        <v>#DIV/0!</v>
      </c>
      <c r="U164" s="7" t="e">
        <f>COUNTIFS(Sta!$A:$A,$A164,Sta!$N:$N,"&gt;1.5")/$B164</f>
        <v>#DIV/0!</v>
      </c>
      <c r="V164" s="7" t="e">
        <f>COUNTIFS(Sta!$B:$B,$A164,Sta!$P:$P,"&gt;1.5")/$C164</f>
        <v>#DIV/0!</v>
      </c>
    </row>
    <row r="165" spans="1:22" x14ac:dyDescent="0.3">
      <c r="A165" s="62" t="s">
        <v>260</v>
      </c>
      <c r="B165" s="9">
        <f>COUNTIF(Sta!A:A,A165)</f>
        <v>0</v>
      </c>
      <c r="C165" s="4">
        <f>COUNTIF(Sta!B:B,A165)</f>
        <v>0</v>
      </c>
      <c r="D165" s="4">
        <f t="shared" si="5"/>
        <v>0</v>
      </c>
      <c r="E165" s="12" t="e">
        <f>(COUNTIFS(Sta!$A:$A,$A165,Sta!$Q:$Q,"&gt;0.5") +COUNTIFS(Sta!$B:$B,$A165,Sta!$Q:$Q,"&gt;0.5"))/$D165</f>
        <v>#DIV/0!</v>
      </c>
      <c r="F165" s="7" t="e">
        <f>COUNTIFS(Sta!$A:$A,$A165,Sta!$Q:$Q,"&gt;0.5")/$B165</f>
        <v>#DIV/0!</v>
      </c>
      <c r="G165" s="7" t="e">
        <f>COUNTIFS(Sta!$B:$B,$A165,Sta!$Q:$Q,"&gt;0.5")/$C165</f>
        <v>#DIV/0!</v>
      </c>
      <c r="H165" s="12" t="e">
        <f>(COUNTIFS(Sta!$A:$A,$A165,Sta!$Q:$Q,"&gt;1.5") +COUNTIFS(Sta!$B:$B,$A165,Sta!$Q:$Q,"&gt;1.5"))/$D165</f>
        <v>#DIV/0!</v>
      </c>
      <c r="I165" s="7" t="e">
        <f>COUNTIFS(Sta!$A:$A,$A165,Sta!$Q:$Q,"&gt;1.5")/$B165</f>
        <v>#DIV/0!</v>
      </c>
      <c r="J165" s="7" t="e">
        <f>COUNTIFS(Sta!$B:$B,$A165,Sta!$Q:$Q,"&gt;1.5")/$C165</f>
        <v>#DIV/0!</v>
      </c>
      <c r="K165" s="12" t="e">
        <f>(COUNTIFS(Sta!$A:$A,$A165,Sta!$M:$M,"&gt;0.5") +COUNTIFS(Sta!$B:$B,$A165,Sta!$O:$O,"&gt;0.5"))/$D165</f>
        <v>#DIV/0!</v>
      </c>
      <c r="L165" s="7" t="e">
        <f>COUNTIFS(Sta!$A:$A,$A165,Sta!$M:$M,"&gt;0.5")/$B165</f>
        <v>#DIV/0!</v>
      </c>
      <c r="M165" s="7" t="e">
        <f>COUNTIFS(Sta!$B:$B,$A165,Sta!$O:$O,"&gt;0.5")/$C165</f>
        <v>#DIV/0!</v>
      </c>
      <c r="N165" s="12" t="e">
        <f>(COUNTIFS(Sta!$A:$A,$A165,Sta!$M:$M,"&gt;1.5") +COUNTIFS(Sta!$B:$B,$A165,Sta!$O:$O,"&gt;1.5"))/$D165</f>
        <v>#DIV/0!</v>
      </c>
      <c r="O165" s="7" t="e">
        <f>COUNTIFS(Sta!$A:$A,$A165,Sta!$M:$M,"&gt;1.5")/$B165</f>
        <v>#DIV/0!</v>
      </c>
      <c r="P165" s="7" t="e">
        <f>COUNTIFS(Sta!$B:$B,$A165,Sta!$O:$O,"&gt;1.5")/$C165</f>
        <v>#DIV/0!</v>
      </c>
      <c r="Q165" s="12" t="e">
        <f>(COUNTIFS(Sta!$A:$A,$A165,Sta!$N:$N,"&gt;0.5") +COUNTIFS(Sta!$B:$B,$A165,Sta!$P:$P,"&gt;0.5"))/$D165</f>
        <v>#DIV/0!</v>
      </c>
      <c r="R165" s="7" t="e">
        <f>COUNTIFS(Sta!$A:$A,$A165,Sta!$N:$N,"&gt;0.5")/$B165</f>
        <v>#DIV/0!</v>
      </c>
      <c r="S165" s="7" t="e">
        <f>COUNTIFS(Sta!$B:$B,$A165,Sta!$P:$P,"&gt;0.5")/$C165</f>
        <v>#DIV/0!</v>
      </c>
      <c r="T165" s="12" t="e">
        <f>(COUNTIFS(Sta!$A:$A,$A165,Sta!$N:$N,"&gt;1.5") +COUNTIFS(Sta!$B:$B,$A165,Sta!$P:$P,"&gt;1.5"))/$D165</f>
        <v>#DIV/0!</v>
      </c>
      <c r="U165" s="7" t="e">
        <f>COUNTIFS(Sta!$A:$A,$A165,Sta!$N:$N,"&gt;1.5")/$B165</f>
        <v>#DIV/0!</v>
      </c>
      <c r="V165" s="7" t="e">
        <f>COUNTIFS(Sta!$B:$B,$A165,Sta!$P:$P,"&gt;1.5")/$C165</f>
        <v>#DIV/0!</v>
      </c>
    </row>
    <row r="166" spans="1:22" x14ac:dyDescent="0.3">
      <c r="A166" s="62" t="s">
        <v>262</v>
      </c>
      <c r="B166" s="9">
        <f>COUNTIF(Sta!A:A,A166)</f>
        <v>0</v>
      </c>
      <c r="C166" s="4">
        <f>COUNTIF(Sta!B:B,A166)</f>
        <v>0</v>
      </c>
      <c r="D166" s="4">
        <f t="shared" si="5"/>
        <v>0</v>
      </c>
      <c r="E166" s="12" t="e">
        <f>(COUNTIFS(Sta!$A:$A,$A166,Sta!$Q:$Q,"&gt;0.5") +COUNTIFS(Sta!$B:$B,$A166,Sta!$Q:$Q,"&gt;0.5"))/$D166</f>
        <v>#DIV/0!</v>
      </c>
      <c r="F166" s="7" t="e">
        <f>COUNTIFS(Sta!$A:$A,$A166,Sta!$Q:$Q,"&gt;0.5")/$B166</f>
        <v>#DIV/0!</v>
      </c>
      <c r="G166" s="7" t="e">
        <f>COUNTIFS(Sta!$B:$B,$A166,Sta!$Q:$Q,"&gt;0.5")/$C166</f>
        <v>#DIV/0!</v>
      </c>
      <c r="H166" s="12" t="e">
        <f>(COUNTIFS(Sta!$A:$A,$A166,Sta!$Q:$Q,"&gt;1.5") +COUNTIFS(Sta!$B:$B,$A166,Sta!$Q:$Q,"&gt;1.5"))/$D166</f>
        <v>#DIV/0!</v>
      </c>
      <c r="I166" s="7" t="e">
        <f>COUNTIFS(Sta!$A:$A,$A166,Sta!$Q:$Q,"&gt;1.5")/$B166</f>
        <v>#DIV/0!</v>
      </c>
      <c r="J166" s="7" t="e">
        <f>COUNTIFS(Sta!$B:$B,$A166,Sta!$Q:$Q,"&gt;1.5")/$C166</f>
        <v>#DIV/0!</v>
      </c>
      <c r="K166" s="12" t="e">
        <f>(COUNTIFS(Sta!$A:$A,$A166,Sta!$M:$M,"&gt;0.5") +COUNTIFS(Sta!$B:$B,$A166,Sta!$O:$O,"&gt;0.5"))/$D166</f>
        <v>#DIV/0!</v>
      </c>
      <c r="L166" s="7" t="e">
        <f>COUNTIFS(Sta!$A:$A,$A166,Sta!$M:$M,"&gt;0.5")/$B166</f>
        <v>#DIV/0!</v>
      </c>
      <c r="M166" s="7" t="e">
        <f>COUNTIFS(Sta!$B:$B,$A166,Sta!$O:$O,"&gt;0.5")/$C166</f>
        <v>#DIV/0!</v>
      </c>
      <c r="N166" s="12" t="e">
        <f>(COUNTIFS(Sta!$A:$A,$A166,Sta!$M:$M,"&gt;1.5") +COUNTIFS(Sta!$B:$B,$A166,Sta!$O:$O,"&gt;1.5"))/$D166</f>
        <v>#DIV/0!</v>
      </c>
      <c r="O166" s="7" t="e">
        <f>COUNTIFS(Sta!$A:$A,$A166,Sta!$M:$M,"&gt;1.5")/$B166</f>
        <v>#DIV/0!</v>
      </c>
      <c r="P166" s="7" t="e">
        <f>COUNTIFS(Sta!$B:$B,$A166,Sta!$O:$O,"&gt;1.5")/$C166</f>
        <v>#DIV/0!</v>
      </c>
      <c r="Q166" s="12" t="e">
        <f>(COUNTIFS(Sta!$A:$A,$A166,Sta!$N:$N,"&gt;0.5") +COUNTIFS(Sta!$B:$B,$A166,Sta!$P:$P,"&gt;0.5"))/$D166</f>
        <v>#DIV/0!</v>
      </c>
      <c r="R166" s="7" t="e">
        <f>COUNTIFS(Sta!$A:$A,$A166,Sta!$N:$N,"&gt;0.5")/$B166</f>
        <v>#DIV/0!</v>
      </c>
      <c r="S166" s="7" t="e">
        <f>COUNTIFS(Sta!$B:$B,$A166,Sta!$P:$P,"&gt;0.5")/$C166</f>
        <v>#DIV/0!</v>
      </c>
      <c r="T166" s="12" t="e">
        <f>(COUNTIFS(Sta!$A:$A,$A166,Sta!$N:$N,"&gt;1.5") +COUNTIFS(Sta!$B:$B,$A166,Sta!$P:$P,"&gt;1.5"))/$D166</f>
        <v>#DIV/0!</v>
      </c>
      <c r="U166" s="7" t="e">
        <f>COUNTIFS(Sta!$A:$A,$A166,Sta!$N:$N,"&gt;1.5")/$B166</f>
        <v>#DIV/0!</v>
      </c>
      <c r="V166" s="7" t="e">
        <f>COUNTIFS(Sta!$B:$B,$A166,Sta!$P:$P,"&gt;1.5")/$C166</f>
        <v>#DIV/0!</v>
      </c>
    </row>
    <row r="167" spans="1:22" x14ac:dyDescent="0.3">
      <c r="A167" s="62" t="s">
        <v>259</v>
      </c>
      <c r="B167" s="9">
        <f>COUNTIF(Sta!A:A,A167)</f>
        <v>0</v>
      </c>
      <c r="C167" s="4">
        <f>COUNTIF(Sta!B:B,A167)</f>
        <v>0</v>
      </c>
      <c r="D167" s="4">
        <f t="shared" si="5"/>
        <v>0</v>
      </c>
      <c r="E167" s="12" t="e">
        <f>(COUNTIFS(Sta!$A:$A,$A167,Sta!$Q:$Q,"&gt;0.5") +COUNTIFS(Sta!$B:$B,$A167,Sta!$Q:$Q,"&gt;0.5"))/$D167</f>
        <v>#DIV/0!</v>
      </c>
      <c r="F167" s="7" t="e">
        <f>COUNTIFS(Sta!$A:$A,$A167,Sta!$Q:$Q,"&gt;0.5")/$B167</f>
        <v>#DIV/0!</v>
      </c>
      <c r="G167" s="7" t="e">
        <f>COUNTIFS(Sta!$B:$B,$A167,Sta!$Q:$Q,"&gt;0.5")/$C167</f>
        <v>#DIV/0!</v>
      </c>
      <c r="H167" s="12" t="e">
        <f>(COUNTIFS(Sta!$A:$A,$A167,Sta!$Q:$Q,"&gt;1.5") +COUNTIFS(Sta!$B:$B,$A167,Sta!$Q:$Q,"&gt;1.5"))/$D167</f>
        <v>#DIV/0!</v>
      </c>
      <c r="I167" s="7" t="e">
        <f>COUNTIFS(Sta!$A:$A,$A167,Sta!$Q:$Q,"&gt;1.5")/$B167</f>
        <v>#DIV/0!</v>
      </c>
      <c r="J167" s="7" t="e">
        <f>COUNTIFS(Sta!$B:$B,$A167,Sta!$Q:$Q,"&gt;1.5")/$C167</f>
        <v>#DIV/0!</v>
      </c>
      <c r="K167" s="12" t="e">
        <f>(COUNTIFS(Sta!$A:$A,$A167,Sta!$M:$M,"&gt;0.5") +COUNTIFS(Sta!$B:$B,$A167,Sta!$O:$O,"&gt;0.5"))/$D167</f>
        <v>#DIV/0!</v>
      </c>
      <c r="L167" s="7" t="e">
        <f>COUNTIFS(Sta!$A:$A,$A167,Sta!$M:$M,"&gt;0.5")/$B167</f>
        <v>#DIV/0!</v>
      </c>
      <c r="M167" s="7" t="e">
        <f>COUNTIFS(Sta!$B:$B,$A167,Sta!$O:$O,"&gt;0.5")/$C167</f>
        <v>#DIV/0!</v>
      </c>
      <c r="N167" s="12" t="e">
        <f>(COUNTIFS(Sta!$A:$A,$A167,Sta!$M:$M,"&gt;1.5") +COUNTIFS(Sta!$B:$B,$A167,Sta!$O:$O,"&gt;1.5"))/$D167</f>
        <v>#DIV/0!</v>
      </c>
      <c r="O167" s="7" t="e">
        <f>COUNTIFS(Sta!$A:$A,$A167,Sta!$M:$M,"&gt;1.5")/$B167</f>
        <v>#DIV/0!</v>
      </c>
      <c r="P167" s="7" t="e">
        <f>COUNTIFS(Sta!$B:$B,$A167,Sta!$O:$O,"&gt;1.5")/$C167</f>
        <v>#DIV/0!</v>
      </c>
      <c r="Q167" s="12" t="e">
        <f>(COUNTIFS(Sta!$A:$A,$A167,Sta!$N:$N,"&gt;0.5") +COUNTIFS(Sta!$B:$B,$A167,Sta!$P:$P,"&gt;0.5"))/$D167</f>
        <v>#DIV/0!</v>
      </c>
      <c r="R167" s="7" t="e">
        <f>COUNTIFS(Sta!$A:$A,$A167,Sta!$N:$N,"&gt;0.5")/$B167</f>
        <v>#DIV/0!</v>
      </c>
      <c r="S167" s="7" t="e">
        <f>COUNTIFS(Sta!$B:$B,$A167,Sta!$P:$P,"&gt;0.5")/$C167</f>
        <v>#DIV/0!</v>
      </c>
      <c r="T167" s="12" t="e">
        <f>(COUNTIFS(Sta!$A:$A,$A167,Sta!$N:$N,"&gt;1.5") +COUNTIFS(Sta!$B:$B,$A167,Sta!$P:$P,"&gt;1.5"))/$D167</f>
        <v>#DIV/0!</v>
      </c>
      <c r="U167" s="7" t="e">
        <f>COUNTIFS(Sta!$A:$A,$A167,Sta!$N:$N,"&gt;1.5")/$B167</f>
        <v>#DIV/0!</v>
      </c>
      <c r="V167" s="7" t="e">
        <f>COUNTIFS(Sta!$B:$B,$A167,Sta!$P:$P,"&gt;1.5")/$C167</f>
        <v>#DIV/0!</v>
      </c>
    </row>
    <row r="168" spans="1:22" x14ac:dyDescent="0.3">
      <c r="A168" s="62" t="s">
        <v>265</v>
      </c>
      <c r="B168" s="9">
        <f>COUNTIF(Sta!A:A,A168)</f>
        <v>0</v>
      </c>
      <c r="C168" s="4">
        <f>COUNTIF(Sta!B:B,A168)</f>
        <v>0</v>
      </c>
      <c r="D168" s="4">
        <f t="shared" si="5"/>
        <v>0</v>
      </c>
      <c r="E168" s="12" t="e">
        <f>(COUNTIFS(Sta!$A:$A,$A168,Sta!$Q:$Q,"&gt;0.5") +COUNTIFS(Sta!$B:$B,$A168,Sta!$Q:$Q,"&gt;0.5"))/$D168</f>
        <v>#DIV/0!</v>
      </c>
      <c r="F168" s="7" t="e">
        <f>COUNTIFS(Sta!$A:$A,$A168,Sta!$Q:$Q,"&gt;0.5")/$B168</f>
        <v>#DIV/0!</v>
      </c>
      <c r="G168" s="7" t="e">
        <f>COUNTIFS(Sta!$B:$B,$A168,Sta!$Q:$Q,"&gt;0.5")/$C168</f>
        <v>#DIV/0!</v>
      </c>
      <c r="H168" s="12" t="e">
        <f>(COUNTIFS(Sta!$A:$A,$A168,Sta!$Q:$Q,"&gt;1.5") +COUNTIFS(Sta!$B:$B,$A168,Sta!$Q:$Q,"&gt;1.5"))/$D168</f>
        <v>#DIV/0!</v>
      </c>
      <c r="I168" s="7" t="e">
        <f>COUNTIFS(Sta!$A:$A,$A168,Sta!$Q:$Q,"&gt;1.5")/$B168</f>
        <v>#DIV/0!</v>
      </c>
      <c r="J168" s="7" t="e">
        <f>COUNTIFS(Sta!$B:$B,$A168,Sta!$Q:$Q,"&gt;1.5")/$C168</f>
        <v>#DIV/0!</v>
      </c>
      <c r="K168" s="12" t="e">
        <f>(COUNTIFS(Sta!$A:$A,$A168,Sta!$M:$M,"&gt;0.5") +COUNTIFS(Sta!$B:$B,$A168,Sta!$O:$O,"&gt;0.5"))/$D168</f>
        <v>#DIV/0!</v>
      </c>
      <c r="L168" s="7" t="e">
        <f>COUNTIFS(Sta!$A:$A,$A168,Sta!$M:$M,"&gt;0.5")/$B168</f>
        <v>#DIV/0!</v>
      </c>
      <c r="M168" s="7" t="e">
        <f>COUNTIFS(Sta!$B:$B,$A168,Sta!$O:$O,"&gt;0.5")/$C168</f>
        <v>#DIV/0!</v>
      </c>
      <c r="N168" s="12" t="e">
        <f>(COUNTIFS(Sta!$A:$A,$A168,Sta!$M:$M,"&gt;1.5") +COUNTIFS(Sta!$B:$B,$A168,Sta!$O:$O,"&gt;1.5"))/$D168</f>
        <v>#DIV/0!</v>
      </c>
      <c r="O168" s="7" t="e">
        <f>COUNTIFS(Sta!$A:$A,$A168,Sta!$M:$M,"&gt;1.5")/$B168</f>
        <v>#DIV/0!</v>
      </c>
      <c r="P168" s="7" t="e">
        <f>COUNTIFS(Sta!$B:$B,$A168,Sta!$O:$O,"&gt;1.5")/$C168</f>
        <v>#DIV/0!</v>
      </c>
      <c r="Q168" s="12" t="e">
        <f>(COUNTIFS(Sta!$A:$A,$A168,Sta!$N:$N,"&gt;0.5") +COUNTIFS(Sta!$B:$B,$A168,Sta!$P:$P,"&gt;0.5"))/$D168</f>
        <v>#DIV/0!</v>
      </c>
      <c r="R168" s="7" t="e">
        <f>COUNTIFS(Sta!$A:$A,$A168,Sta!$N:$N,"&gt;0.5")/$B168</f>
        <v>#DIV/0!</v>
      </c>
      <c r="S168" s="7" t="e">
        <f>COUNTIFS(Sta!$B:$B,$A168,Sta!$P:$P,"&gt;0.5")/$C168</f>
        <v>#DIV/0!</v>
      </c>
      <c r="T168" s="12" t="e">
        <f>(COUNTIFS(Sta!$A:$A,$A168,Sta!$N:$N,"&gt;1.5") +COUNTIFS(Sta!$B:$B,$A168,Sta!$P:$P,"&gt;1.5"))/$D168</f>
        <v>#DIV/0!</v>
      </c>
      <c r="U168" s="7" t="e">
        <f>COUNTIFS(Sta!$A:$A,$A168,Sta!$N:$N,"&gt;1.5")/$B168</f>
        <v>#DIV/0!</v>
      </c>
      <c r="V168" s="7" t="e">
        <f>COUNTIFS(Sta!$B:$B,$A168,Sta!$P:$P,"&gt;1.5")/$C168</f>
        <v>#DIV/0!</v>
      </c>
    </row>
    <row r="169" spans="1:22" x14ac:dyDescent="0.3">
      <c r="A169" s="62" t="s">
        <v>295</v>
      </c>
      <c r="B169" s="9">
        <f>COUNTIF(Sta!A:A,A169)</f>
        <v>0</v>
      </c>
      <c r="C169" s="4">
        <f>COUNTIF(Sta!B:B,A169)</f>
        <v>0</v>
      </c>
      <c r="D169" s="4">
        <f t="shared" si="5"/>
        <v>0</v>
      </c>
      <c r="E169" s="12" t="e">
        <f>(COUNTIFS(Sta!$A:$A,$A169,Sta!$Q:$Q,"&gt;0.5") +COUNTIFS(Sta!$B:$B,$A169,Sta!$Q:$Q,"&gt;0.5"))/$D169</f>
        <v>#DIV/0!</v>
      </c>
      <c r="F169" s="7" t="e">
        <f>COUNTIFS(Sta!$A:$A,$A169,Sta!$Q:$Q,"&gt;0.5")/$B169</f>
        <v>#DIV/0!</v>
      </c>
      <c r="G169" s="7" t="e">
        <f>COUNTIFS(Sta!$B:$B,$A169,Sta!$Q:$Q,"&gt;0.5")/$C169</f>
        <v>#DIV/0!</v>
      </c>
      <c r="H169" s="12" t="e">
        <f>(COUNTIFS(Sta!$A:$A,$A169,Sta!$Q:$Q,"&gt;1.5") +COUNTIFS(Sta!$B:$B,$A169,Sta!$Q:$Q,"&gt;1.5"))/$D169</f>
        <v>#DIV/0!</v>
      </c>
      <c r="I169" s="7" t="e">
        <f>COUNTIFS(Sta!$A:$A,$A169,Sta!$Q:$Q,"&gt;1.5")/$B169</f>
        <v>#DIV/0!</v>
      </c>
      <c r="J169" s="7" t="e">
        <f>COUNTIFS(Sta!$B:$B,$A169,Sta!$Q:$Q,"&gt;1.5")/$C169</f>
        <v>#DIV/0!</v>
      </c>
      <c r="K169" s="12" t="e">
        <f>(COUNTIFS(Sta!$A:$A,$A169,Sta!$M:$M,"&gt;0.5") +COUNTIFS(Sta!$B:$B,$A169,Sta!$O:$O,"&gt;0.5"))/$D169</f>
        <v>#DIV/0!</v>
      </c>
      <c r="L169" s="7" t="e">
        <f>COUNTIFS(Sta!$A:$A,$A169,Sta!$M:$M,"&gt;0.5")/$B169</f>
        <v>#DIV/0!</v>
      </c>
      <c r="M169" s="7" t="e">
        <f>COUNTIFS(Sta!$B:$B,$A169,Sta!$O:$O,"&gt;0.5")/$C169</f>
        <v>#DIV/0!</v>
      </c>
      <c r="N169" s="12" t="e">
        <f>(COUNTIFS(Sta!$A:$A,$A169,Sta!$M:$M,"&gt;1.5") +COUNTIFS(Sta!$B:$B,$A169,Sta!$O:$O,"&gt;1.5"))/$D169</f>
        <v>#DIV/0!</v>
      </c>
      <c r="O169" s="7" t="e">
        <f>COUNTIFS(Sta!$A:$A,$A169,Sta!$M:$M,"&gt;1.5")/$B169</f>
        <v>#DIV/0!</v>
      </c>
      <c r="P169" s="7" t="e">
        <f>COUNTIFS(Sta!$B:$B,$A169,Sta!$O:$O,"&gt;1.5")/$C169</f>
        <v>#DIV/0!</v>
      </c>
      <c r="Q169" s="12" t="e">
        <f>(COUNTIFS(Sta!$A:$A,$A169,Sta!$N:$N,"&gt;0.5") +COUNTIFS(Sta!$B:$B,$A169,Sta!$P:$P,"&gt;0.5"))/$D169</f>
        <v>#DIV/0!</v>
      </c>
      <c r="R169" s="7" t="e">
        <f>COUNTIFS(Sta!$A:$A,$A169,Sta!$N:$N,"&gt;0.5")/$B169</f>
        <v>#DIV/0!</v>
      </c>
      <c r="S169" s="7" t="e">
        <f>COUNTIFS(Sta!$B:$B,$A169,Sta!$P:$P,"&gt;0.5")/$C169</f>
        <v>#DIV/0!</v>
      </c>
      <c r="T169" s="12" t="e">
        <f>(COUNTIFS(Sta!$A:$A,$A169,Sta!$N:$N,"&gt;1.5") +COUNTIFS(Sta!$B:$B,$A169,Sta!$P:$P,"&gt;1.5"))/$D169</f>
        <v>#DIV/0!</v>
      </c>
      <c r="U169" s="7" t="e">
        <f>COUNTIFS(Sta!$A:$A,$A169,Sta!$N:$N,"&gt;1.5")/$B169</f>
        <v>#DIV/0!</v>
      </c>
      <c r="V169" s="7" t="e">
        <f>COUNTIFS(Sta!$B:$B,$A169,Sta!$P:$P,"&gt;1.5")/$C169</f>
        <v>#DIV/0!</v>
      </c>
    </row>
    <row r="170" spans="1:22" x14ac:dyDescent="0.3">
      <c r="A170" s="62" t="s">
        <v>285</v>
      </c>
      <c r="B170" s="9">
        <f>COUNTIF(Sta!A:A,A170)</f>
        <v>0</v>
      </c>
      <c r="C170" s="4">
        <f>COUNTIF(Sta!B:B,A170)</f>
        <v>0</v>
      </c>
      <c r="D170" s="4">
        <f t="shared" si="5"/>
        <v>0</v>
      </c>
      <c r="E170" s="12" t="e">
        <f>(COUNTIFS(Sta!$A:$A,$A170,Sta!$Q:$Q,"&gt;0.5") +COUNTIFS(Sta!$B:$B,$A170,Sta!$Q:$Q,"&gt;0.5"))/$D170</f>
        <v>#DIV/0!</v>
      </c>
      <c r="F170" s="7" t="e">
        <f>COUNTIFS(Sta!$A:$A,$A170,Sta!$Q:$Q,"&gt;0.5")/$B170</f>
        <v>#DIV/0!</v>
      </c>
      <c r="G170" s="7" t="e">
        <f>COUNTIFS(Sta!$B:$B,$A170,Sta!$Q:$Q,"&gt;0.5")/$C170</f>
        <v>#DIV/0!</v>
      </c>
      <c r="H170" s="12" t="e">
        <f>(COUNTIFS(Sta!$A:$A,$A170,Sta!$Q:$Q,"&gt;1.5") +COUNTIFS(Sta!$B:$B,$A170,Sta!$Q:$Q,"&gt;1.5"))/$D170</f>
        <v>#DIV/0!</v>
      </c>
      <c r="I170" s="7" t="e">
        <f>COUNTIFS(Sta!$A:$A,$A170,Sta!$Q:$Q,"&gt;1.5")/$B170</f>
        <v>#DIV/0!</v>
      </c>
      <c r="J170" s="7" t="e">
        <f>COUNTIFS(Sta!$B:$B,$A170,Sta!$Q:$Q,"&gt;1.5")/$C170</f>
        <v>#DIV/0!</v>
      </c>
      <c r="K170" s="12" t="e">
        <f>(COUNTIFS(Sta!$A:$A,$A170,Sta!$M:$M,"&gt;0.5") +COUNTIFS(Sta!$B:$B,$A170,Sta!$O:$O,"&gt;0.5"))/$D170</f>
        <v>#DIV/0!</v>
      </c>
      <c r="L170" s="7" t="e">
        <f>COUNTIFS(Sta!$A:$A,$A170,Sta!$M:$M,"&gt;0.5")/$B170</f>
        <v>#DIV/0!</v>
      </c>
      <c r="M170" s="7" t="e">
        <f>COUNTIFS(Sta!$B:$B,$A170,Sta!$O:$O,"&gt;0.5")/$C170</f>
        <v>#DIV/0!</v>
      </c>
      <c r="N170" s="12" t="e">
        <f>(COUNTIFS(Sta!$A:$A,$A170,Sta!$M:$M,"&gt;1.5") +COUNTIFS(Sta!$B:$B,$A170,Sta!$O:$O,"&gt;1.5"))/$D170</f>
        <v>#DIV/0!</v>
      </c>
      <c r="O170" s="7" t="e">
        <f>COUNTIFS(Sta!$A:$A,$A170,Sta!$M:$M,"&gt;1.5")/$B170</f>
        <v>#DIV/0!</v>
      </c>
      <c r="P170" s="7" t="e">
        <f>COUNTIFS(Sta!$B:$B,$A170,Sta!$O:$O,"&gt;1.5")/$C170</f>
        <v>#DIV/0!</v>
      </c>
      <c r="Q170" s="12" t="e">
        <f>(COUNTIFS(Sta!$A:$A,$A170,Sta!$N:$N,"&gt;0.5") +COUNTIFS(Sta!$B:$B,$A170,Sta!$P:$P,"&gt;0.5"))/$D170</f>
        <v>#DIV/0!</v>
      </c>
      <c r="R170" s="7" t="e">
        <f>COUNTIFS(Sta!$A:$A,$A170,Sta!$N:$N,"&gt;0.5")/$B170</f>
        <v>#DIV/0!</v>
      </c>
      <c r="S170" s="7" t="e">
        <f>COUNTIFS(Sta!$B:$B,$A170,Sta!$P:$P,"&gt;0.5")/$C170</f>
        <v>#DIV/0!</v>
      </c>
      <c r="T170" s="12" t="e">
        <f>(COUNTIFS(Sta!$A:$A,$A170,Sta!$N:$N,"&gt;1.5") +COUNTIFS(Sta!$B:$B,$A170,Sta!$P:$P,"&gt;1.5"))/$D170</f>
        <v>#DIV/0!</v>
      </c>
      <c r="U170" s="7" t="e">
        <f>COUNTIFS(Sta!$A:$A,$A170,Sta!$N:$N,"&gt;1.5")/$B170</f>
        <v>#DIV/0!</v>
      </c>
      <c r="V170" s="7" t="e">
        <f>COUNTIFS(Sta!$B:$B,$A170,Sta!$P:$P,"&gt;1.5")/$C170</f>
        <v>#DIV/0!</v>
      </c>
    </row>
    <row r="171" spans="1:22" x14ac:dyDescent="0.3">
      <c r="A171" s="62" t="s">
        <v>294</v>
      </c>
      <c r="B171" s="9">
        <f>COUNTIF(Sta!A:A,A171)</f>
        <v>0</v>
      </c>
      <c r="C171" s="4">
        <f>COUNTIF(Sta!B:B,A171)</f>
        <v>0</v>
      </c>
      <c r="D171" s="4">
        <f t="shared" si="5"/>
        <v>0</v>
      </c>
      <c r="E171" s="12" t="e">
        <f>(COUNTIFS(Sta!$A:$A,$A171,Sta!$Q:$Q,"&gt;0.5") +COUNTIFS(Sta!$B:$B,$A171,Sta!$Q:$Q,"&gt;0.5"))/$D171</f>
        <v>#DIV/0!</v>
      </c>
      <c r="F171" s="7" t="e">
        <f>COUNTIFS(Sta!$A:$A,$A171,Sta!$Q:$Q,"&gt;0.5")/$B171</f>
        <v>#DIV/0!</v>
      </c>
      <c r="G171" s="7" t="e">
        <f>COUNTIFS(Sta!$B:$B,$A171,Sta!$Q:$Q,"&gt;0.5")/$C171</f>
        <v>#DIV/0!</v>
      </c>
      <c r="H171" s="12" t="e">
        <f>(COUNTIFS(Sta!$A:$A,$A171,Sta!$Q:$Q,"&gt;1.5") +COUNTIFS(Sta!$B:$B,$A171,Sta!$Q:$Q,"&gt;1.5"))/$D171</f>
        <v>#DIV/0!</v>
      </c>
      <c r="I171" s="7" t="e">
        <f>COUNTIFS(Sta!$A:$A,$A171,Sta!$Q:$Q,"&gt;1.5")/$B171</f>
        <v>#DIV/0!</v>
      </c>
      <c r="J171" s="7" t="e">
        <f>COUNTIFS(Sta!$B:$B,$A171,Sta!$Q:$Q,"&gt;1.5")/$C171</f>
        <v>#DIV/0!</v>
      </c>
      <c r="K171" s="12" t="e">
        <f>(COUNTIFS(Sta!$A:$A,$A171,Sta!$M:$M,"&gt;0.5") +COUNTIFS(Sta!$B:$B,$A171,Sta!$O:$O,"&gt;0.5"))/$D171</f>
        <v>#DIV/0!</v>
      </c>
      <c r="L171" s="7" t="e">
        <f>COUNTIFS(Sta!$A:$A,$A171,Sta!$M:$M,"&gt;0.5")/$B171</f>
        <v>#DIV/0!</v>
      </c>
      <c r="M171" s="7" t="e">
        <f>COUNTIFS(Sta!$B:$B,$A171,Sta!$O:$O,"&gt;0.5")/$C171</f>
        <v>#DIV/0!</v>
      </c>
      <c r="N171" s="12" t="e">
        <f>(COUNTIFS(Sta!$A:$A,$A171,Sta!$M:$M,"&gt;1.5") +COUNTIFS(Sta!$B:$B,$A171,Sta!$O:$O,"&gt;1.5"))/$D171</f>
        <v>#DIV/0!</v>
      </c>
      <c r="O171" s="7" t="e">
        <f>COUNTIFS(Sta!$A:$A,$A171,Sta!$M:$M,"&gt;1.5")/$B171</f>
        <v>#DIV/0!</v>
      </c>
      <c r="P171" s="7" t="e">
        <f>COUNTIFS(Sta!$B:$B,$A171,Sta!$O:$O,"&gt;1.5")/$C171</f>
        <v>#DIV/0!</v>
      </c>
      <c r="Q171" s="12" t="e">
        <f>(COUNTIFS(Sta!$A:$A,$A171,Sta!$N:$N,"&gt;0.5") +COUNTIFS(Sta!$B:$B,$A171,Sta!$P:$P,"&gt;0.5"))/$D171</f>
        <v>#DIV/0!</v>
      </c>
      <c r="R171" s="7" t="e">
        <f>COUNTIFS(Sta!$A:$A,$A171,Sta!$N:$N,"&gt;0.5")/$B171</f>
        <v>#DIV/0!</v>
      </c>
      <c r="S171" s="7" t="e">
        <f>COUNTIFS(Sta!$B:$B,$A171,Sta!$P:$P,"&gt;0.5")/$C171</f>
        <v>#DIV/0!</v>
      </c>
      <c r="T171" s="12" t="e">
        <f>(COUNTIFS(Sta!$A:$A,$A171,Sta!$N:$N,"&gt;1.5") +COUNTIFS(Sta!$B:$B,$A171,Sta!$P:$P,"&gt;1.5"))/$D171</f>
        <v>#DIV/0!</v>
      </c>
      <c r="U171" s="7" t="e">
        <f>COUNTIFS(Sta!$A:$A,$A171,Sta!$N:$N,"&gt;1.5")/$B171</f>
        <v>#DIV/0!</v>
      </c>
      <c r="V171" s="7" t="e">
        <f>COUNTIFS(Sta!$B:$B,$A171,Sta!$P:$P,"&gt;1.5")/$C171</f>
        <v>#DIV/0!</v>
      </c>
    </row>
    <row r="172" spans="1:22" x14ac:dyDescent="0.3">
      <c r="A172" s="62" t="s">
        <v>282</v>
      </c>
      <c r="B172" s="9">
        <f>COUNTIF(Sta!A:A,A172)</f>
        <v>0</v>
      </c>
      <c r="C172" s="4">
        <f>COUNTIF(Sta!B:B,A172)</f>
        <v>0</v>
      </c>
      <c r="D172" s="4">
        <f t="shared" si="5"/>
        <v>0</v>
      </c>
      <c r="E172" s="12" t="e">
        <f>(COUNTIFS(Sta!$A:$A,$A172,Sta!$Q:$Q,"&gt;0.5") +COUNTIFS(Sta!$B:$B,$A172,Sta!$Q:$Q,"&gt;0.5"))/$D172</f>
        <v>#DIV/0!</v>
      </c>
      <c r="F172" s="7" t="e">
        <f>COUNTIFS(Sta!$A:$A,$A172,Sta!$Q:$Q,"&gt;0.5")/$B172</f>
        <v>#DIV/0!</v>
      </c>
      <c r="G172" s="7" t="e">
        <f>COUNTIFS(Sta!$B:$B,$A172,Sta!$Q:$Q,"&gt;0.5")/$C172</f>
        <v>#DIV/0!</v>
      </c>
      <c r="H172" s="12" t="e">
        <f>(COUNTIFS(Sta!$A:$A,$A172,Sta!$Q:$Q,"&gt;1.5") +COUNTIFS(Sta!$B:$B,$A172,Sta!$Q:$Q,"&gt;1.5"))/$D172</f>
        <v>#DIV/0!</v>
      </c>
      <c r="I172" s="7" t="e">
        <f>COUNTIFS(Sta!$A:$A,$A172,Sta!$Q:$Q,"&gt;1.5")/$B172</f>
        <v>#DIV/0!</v>
      </c>
      <c r="J172" s="7" t="e">
        <f>COUNTIFS(Sta!$B:$B,$A172,Sta!$Q:$Q,"&gt;1.5")/$C172</f>
        <v>#DIV/0!</v>
      </c>
      <c r="K172" s="12" t="e">
        <f>(COUNTIFS(Sta!$A:$A,$A172,Sta!$M:$M,"&gt;0.5") +COUNTIFS(Sta!$B:$B,$A172,Sta!$O:$O,"&gt;0.5"))/$D172</f>
        <v>#DIV/0!</v>
      </c>
      <c r="L172" s="7" t="e">
        <f>COUNTIFS(Sta!$A:$A,$A172,Sta!$M:$M,"&gt;0.5")/$B172</f>
        <v>#DIV/0!</v>
      </c>
      <c r="M172" s="7" t="e">
        <f>COUNTIFS(Sta!$B:$B,$A172,Sta!$O:$O,"&gt;0.5")/$C172</f>
        <v>#DIV/0!</v>
      </c>
      <c r="N172" s="12" t="e">
        <f>(COUNTIFS(Sta!$A:$A,$A172,Sta!$M:$M,"&gt;1.5") +COUNTIFS(Sta!$B:$B,$A172,Sta!$O:$O,"&gt;1.5"))/$D172</f>
        <v>#DIV/0!</v>
      </c>
      <c r="O172" s="7" t="e">
        <f>COUNTIFS(Sta!$A:$A,$A172,Sta!$M:$M,"&gt;1.5")/$B172</f>
        <v>#DIV/0!</v>
      </c>
      <c r="P172" s="7" t="e">
        <f>COUNTIFS(Sta!$B:$B,$A172,Sta!$O:$O,"&gt;1.5")/$C172</f>
        <v>#DIV/0!</v>
      </c>
      <c r="Q172" s="12" t="e">
        <f>(COUNTIFS(Sta!$A:$A,$A172,Sta!$N:$N,"&gt;0.5") +COUNTIFS(Sta!$B:$B,$A172,Sta!$P:$P,"&gt;0.5"))/$D172</f>
        <v>#DIV/0!</v>
      </c>
      <c r="R172" s="7" t="e">
        <f>COUNTIFS(Sta!$A:$A,$A172,Sta!$N:$N,"&gt;0.5")/$B172</f>
        <v>#DIV/0!</v>
      </c>
      <c r="S172" s="7" t="e">
        <f>COUNTIFS(Sta!$B:$B,$A172,Sta!$P:$P,"&gt;0.5")/$C172</f>
        <v>#DIV/0!</v>
      </c>
      <c r="T172" s="12" t="e">
        <f>(COUNTIFS(Sta!$A:$A,$A172,Sta!$N:$N,"&gt;1.5") +COUNTIFS(Sta!$B:$B,$A172,Sta!$P:$P,"&gt;1.5"))/$D172</f>
        <v>#DIV/0!</v>
      </c>
      <c r="U172" s="7" t="e">
        <f>COUNTIFS(Sta!$A:$A,$A172,Sta!$N:$N,"&gt;1.5")/$B172</f>
        <v>#DIV/0!</v>
      </c>
      <c r="V172" s="7" t="e">
        <f>COUNTIFS(Sta!$B:$B,$A172,Sta!$P:$P,"&gt;1.5")/$C172</f>
        <v>#DIV/0!</v>
      </c>
    </row>
    <row r="173" spans="1:22" x14ac:dyDescent="0.3">
      <c r="A173" s="62" t="s">
        <v>293</v>
      </c>
      <c r="B173" s="9">
        <f>COUNTIF(Sta!A:A,A173)</f>
        <v>0</v>
      </c>
      <c r="C173" s="4">
        <f>COUNTIF(Sta!B:B,A173)</f>
        <v>0</v>
      </c>
      <c r="D173" s="4">
        <f t="shared" si="5"/>
        <v>0</v>
      </c>
      <c r="E173" s="12" t="e">
        <f>(COUNTIFS(Sta!$A:$A,$A173,Sta!$Q:$Q,"&gt;0.5") +COUNTIFS(Sta!$B:$B,$A173,Sta!$Q:$Q,"&gt;0.5"))/$D173</f>
        <v>#DIV/0!</v>
      </c>
      <c r="F173" s="7" t="e">
        <f>COUNTIFS(Sta!$A:$A,$A173,Sta!$Q:$Q,"&gt;0.5")/$B173</f>
        <v>#DIV/0!</v>
      </c>
      <c r="G173" s="7" t="e">
        <f>COUNTIFS(Sta!$B:$B,$A173,Sta!$Q:$Q,"&gt;0.5")/$C173</f>
        <v>#DIV/0!</v>
      </c>
      <c r="H173" s="12" t="e">
        <f>(COUNTIFS(Sta!$A:$A,$A173,Sta!$Q:$Q,"&gt;1.5") +COUNTIFS(Sta!$B:$B,$A173,Sta!$Q:$Q,"&gt;1.5"))/$D173</f>
        <v>#DIV/0!</v>
      </c>
      <c r="I173" s="7" t="e">
        <f>COUNTIFS(Sta!$A:$A,$A173,Sta!$Q:$Q,"&gt;1.5")/$B173</f>
        <v>#DIV/0!</v>
      </c>
      <c r="J173" s="7" t="e">
        <f>COUNTIFS(Sta!$B:$B,$A173,Sta!$Q:$Q,"&gt;1.5")/$C173</f>
        <v>#DIV/0!</v>
      </c>
      <c r="K173" s="12" t="e">
        <f>(COUNTIFS(Sta!$A:$A,$A173,Sta!$M:$M,"&gt;0.5") +COUNTIFS(Sta!$B:$B,$A173,Sta!$O:$O,"&gt;0.5"))/$D173</f>
        <v>#DIV/0!</v>
      </c>
      <c r="L173" s="7" t="e">
        <f>COUNTIFS(Sta!$A:$A,$A173,Sta!$M:$M,"&gt;0.5")/$B173</f>
        <v>#DIV/0!</v>
      </c>
      <c r="M173" s="7" t="e">
        <f>COUNTIFS(Sta!$B:$B,$A173,Sta!$O:$O,"&gt;0.5")/$C173</f>
        <v>#DIV/0!</v>
      </c>
      <c r="N173" s="12" t="e">
        <f>(COUNTIFS(Sta!$A:$A,$A173,Sta!$M:$M,"&gt;1.5") +COUNTIFS(Sta!$B:$B,$A173,Sta!$O:$O,"&gt;1.5"))/$D173</f>
        <v>#DIV/0!</v>
      </c>
      <c r="O173" s="7" t="e">
        <f>COUNTIFS(Sta!$A:$A,$A173,Sta!$M:$M,"&gt;1.5")/$B173</f>
        <v>#DIV/0!</v>
      </c>
      <c r="P173" s="7" t="e">
        <f>COUNTIFS(Sta!$B:$B,$A173,Sta!$O:$O,"&gt;1.5")/$C173</f>
        <v>#DIV/0!</v>
      </c>
      <c r="Q173" s="12" t="e">
        <f>(COUNTIFS(Sta!$A:$A,$A173,Sta!$N:$N,"&gt;0.5") +COUNTIFS(Sta!$B:$B,$A173,Sta!$P:$P,"&gt;0.5"))/$D173</f>
        <v>#DIV/0!</v>
      </c>
      <c r="R173" s="7" t="e">
        <f>COUNTIFS(Sta!$A:$A,$A173,Sta!$N:$N,"&gt;0.5")/$B173</f>
        <v>#DIV/0!</v>
      </c>
      <c r="S173" s="7" t="e">
        <f>COUNTIFS(Sta!$B:$B,$A173,Sta!$P:$P,"&gt;0.5")/$C173</f>
        <v>#DIV/0!</v>
      </c>
      <c r="T173" s="12" t="e">
        <f>(COUNTIFS(Sta!$A:$A,$A173,Sta!$N:$N,"&gt;1.5") +COUNTIFS(Sta!$B:$B,$A173,Sta!$P:$P,"&gt;1.5"))/$D173</f>
        <v>#DIV/0!</v>
      </c>
      <c r="U173" s="7" t="e">
        <f>COUNTIFS(Sta!$A:$A,$A173,Sta!$N:$N,"&gt;1.5")/$B173</f>
        <v>#DIV/0!</v>
      </c>
      <c r="V173" s="7" t="e">
        <f>COUNTIFS(Sta!$B:$B,$A173,Sta!$P:$P,"&gt;1.5")/$C173</f>
        <v>#DIV/0!</v>
      </c>
    </row>
    <row r="174" spans="1:22" x14ac:dyDescent="0.3">
      <c r="A174" s="62" t="s">
        <v>291</v>
      </c>
      <c r="B174" s="9">
        <f>COUNTIF(Sta!A:A,A174)</f>
        <v>0</v>
      </c>
      <c r="C174" s="4">
        <f>COUNTIF(Sta!B:B,A174)</f>
        <v>0</v>
      </c>
      <c r="D174" s="4">
        <f t="shared" si="5"/>
        <v>0</v>
      </c>
      <c r="E174" s="12" t="e">
        <f>(COUNTIFS(Sta!$A:$A,$A174,Sta!$Q:$Q,"&gt;0.5") +COUNTIFS(Sta!$B:$B,$A174,Sta!$Q:$Q,"&gt;0.5"))/$D174</f>
        <v>#DIV/0!</v>
      </c>
      <c r="F174" s="7" t="e">
        <f>COUNTIFS(Sta!$A:$A,$A174,Sta!$Q:$Q,"&gt;0.5")/$B174</f>
        <v>#DIV/0!</v>
      </c>
      <c r="G174" s="7" t="e">
        <f>COUNTIFS(Sta!$B:$B,$A174,Sta!$Q:$Q,"&gt;0.5")/$C174</f>
        <v>#DIV/0!</v>
      </c>
      <c r="H174" s="12" t="e">
        <f>(COUNTIFS(Sta!$A:$A,$A174,Sta!$Q:$Q,"&gt;1.5") +COUNTIFS(Sta!$B:$B,$A174,Sta!$Q:$Q,"&gt;1.5"))/$D174</f>
        <v>#DIV/0!</v>
      </c>
      <c r="I174" s="7" t="e">
        <f>COUNTIFS(Sta!$A:$A,$A174,Sta!$Q:$Q,"&gt;1.5")/$B174</f>
        <v>#DIV/0!</v>
      </c>
      <c r="J174" s="7" t="e">
        <f>COUNTIFS(Sta!$B:$B,$A174,Sta!$Q:$Q,"&gt;1.5")/$C174</f>
        <v>#DIV/0!</v>
      </c>
      <c r="K174" s="12" t="e">
        <f>(COUNTIFS(Sta!$A:$A,$A174,Sta!$M:$M,"&gt;0.5") +COUNTIFS(Sta!$B:$B,$A174,Sta!$O:$O,"&gt;0.5"))/$D174</f>
        <v>#DIV/0!</v>
      </c>
      <c r="L174" s="7" t="e">
        <f>COUNTIFS(Sta!$A:$A,$A174,Sta!$M:$M,"&gt;0.5")/$B174</f>
        <v>#DIV/0!</v>
      </c>
      <c r="M174" s="7" t="e">
        <f>COUNTIFS(Sta!$B:$B,$A174,Sta!$O:$O,"&gt;0.5")/$C174</f>
        <v>#DIV/0!</v>
      </c>
      <c r="N174" s="12" t="e">
        <f>(COUNTIFS(Sta!$A:$A,$A174,Sta!$M:$M,"&gt;1.5") +COUNTIFS(Sta!$B:$B,$A174,Sta!$O:$O,"&gt;1.5"))/$D174</f>
        <v>#DIV/0!</v>
      </c>
      <c r="O174" s="7" t="e">
        <f>COUNTIFS(Sta!$A:$A,$A174,Sta!$M:$M,"&gt;1.5")/$B174</f>
        <v>#DIV/0!</v>
      </c>
      <c r="P174" s="7" t="e">
        <f>COUNTIFS(Sta!$B:$B,$A174,Sta!$O:$O,"&gt;1.5")/$C174</f>
        <v>#DIV/0!</v>
      </c>
      <c r="Q174" s="12" t="e">
        <f>(COUNTIFS(Sta!$A:$A,$A174,Sta!$N:$N,"&gt;0.5") +COUNTIFS(Sta!$B:$B,$A174,Sta!$P:$P,"&gt;0.5"))/$D174</f>
        <v>#DIV/0!</v>
      </c>
      <c r="R174" s="7" t="e">
        <f>COUNTIFS(Sta!$A:$A,$A174,Sta!$N:$N,"&gt;0.5")/$B174</f>
        <v>#DIV/0!</v>
      </c>
      <c r="S174" s="7" t="e">
        <f>COUNTIFS(Sta!$B:$B,$A174,Sta!$P:$P,"&gt;0.5")/$C174</f>
        <v>#DIV/0!</v>
      </c>
      <c r="T174" s="12" t="e">
        <f>(COUNTIFS(Sta!$A:$A,$A174,Sta!$N:$N,"&gt;1.5") +COUNTIFS(Sta!$B:$B,$A174,Sta!$P:$P,"&gt;1.5"))/$D174</f>
        <v>#DIV/0!</v>
      </c>
      <c r="U174" s="7" t="e">
        <f>COUNTIFS(Sta!$A:$A,$A174,Sta!$N:$N,"&gt;1.5")/$B174</f>
        <v>#DIV/0!</v>
      </c>
      <c r="V174" s="7" t="e">
        <f>COUNTIFS(Sta!$B:$B,$A174,Sta!$P:$P,"&gt;1.5")/$C174</f>
        <v>#DIV/0!</v>
      </c>
    </row>
    <row r="175" spans="1:22" x14ac:dyDescent="0.3">
      <c r="A175" s="62" t="s">
        <v>279</v>
      </c>
      <c r="B175" s="9">
        <f>COUNTIF(Sta!A:A,A175)</f>
        <v>0</v>
      </c>
      <c r="C175" s="4">
        <f>COUNTIF(Sta!B:B,A175)</f>
        <v>0</v>
      </c>
      <c r="D175" s="4">
        <f t="shared" si="5"/>
        <v>0</v>
      </c>
      <c r="E175" s="12" t="e">
        <f>(COUNTIFS(Sta!$A:$A,$A175,Sta!$Q:$Q,"&gt;0.5") +COUNTIFS(Sta!$B:$B,$A175,Sta!$Q:$Q,"&gt;0.5"))/$D175</f>
        <v>#DIV/0!</v>
      </c>
      <c r="F175" s="7" t="e">
        <f>COUNTIFS(Sta!$A:$A,$A175,Sta!$Q:$Q,"&gt;0.5")/$B175</f>
        <v>#DIV/0!</v>
      </c>
      <c r="G175" s="7" t="e">
        <f>COUNTIFS(Sta!$B:$B,$A175,Sta!$Q:$Q,"&gt;0.5")/$C175</f>
        <v>#DIV/0!</v>
      </c>
      <c r="H175" s="12" t="e">
        <f>(COUNTIFS(Sta!$A:$A,$A175,Sta!$Q:$Q,"&gt;1.5") +COUNTIFS(Sta!$B:$B,$A175,Sta!$Q:$Q,"&gt;1.5"))/$D175</f>
        <v>#DIV/0!</v>
      </c>
      <c r="I175" s="7" t="e">
        <f>COUNTIFS(Sta!$A:$A,$A175,Sta!$Q:$Q,"&gt;1.5")/$B175</f>
        <v>#DIV/0!</v>
      </c>
      <c r="J175" s="7" t="e">
        <f>COUNTIFS(Sta!$B:$B,$A175,Sta!$Q:$Q,"&gt;1.5")/$C175</f>
        <v>#DIV/0!</v>
      </c>
      <c r="K175" s="12" t="e">
        <f>(COUNTIFS(Sta!$A:$A,$A175,Sta!$M:$M,"&gt;0.5") +COUNTIFS(Sta!$B:$B,$A175,Sta!$O:$O,"&gt;0.5"))/$D175</f>
        <v>#DIV/0!</v>
      </c>
      <c r="L175" s="7" t="e">
        <f>COUNTIFS(Sta!$A:$A,$A175,Sta!$M:$M,"&gt;0.5")/$B175</f>
        <v>#DIV/0!</v>
      </c>
      <c r="M175" s="7" t="e">
        <f>COUNTIFS(Sta!$B:$B,$A175,Sta!$O:$O,"&gt;0.5")/$C175</f>
        <v>#DIV/0!</v>
      </c>
      <c r="N175" s="12" t="e">
        <f>(COUNTIFS(Sta!$A:$A,$A175,Sta!$M:$M,"&gt;1.5") +COUNTIFS(Sta!$B:$B,$A175,Sta!$O:$O,"&gt;1.5"))/$D175</f>
        <v>#DIV/0!</v>
      </c>
      <c r="O175" s="7" t="e">
        <f>COUNTIFS(Sta!$A:$A,$A175,Sta!$M:$M,"&gt;1.5")/$B175</f>
        <v>#DIV/0!</v>
      </c>
      <c r="P175" s="7" t="e">
        <f>COUNTIFS(Sta!$B:$B,$A175,Sta!$O:$O,"&gt;1.5")/$C175</f>
        <v>#DIV/0!</v>
      </c>
      <c r="Q175" s="12" t="e">
        <f>(COUNTIFS(Sta!$A:$A,$A175,Sta!$N:$N,"&gt;0.5") +COUNTIFS(Sta!$B:$B,$A175,Sta!$P:$P,"&gt;0.5"))/$D175</f>
        <v>#DIV/0!</v>
      </c>
      <c r="R175" s="7" t="e">
        <f>COUNTIFS(Sta!$A:$A,$A175,Sta!$N:$N,"&gt;0.5")/$B175</f>
        <v>#DIV/0!</v>
      </c>
      <c r="S175" s="7" t="e">
        <f>COUNTIFS(Sta!$B:$B,$A175,Sta!$P:$P,"&gt;0.5")/$C175</f>
        <v>#DIV/0!</v>
      </c>
      <c r="T175" s="12" t="e">
        <f>(COUNTIFS(Sta!$A:$A,$A175,Sta!$N:$N,"&gt;1.5") +COUNTIFS(Sta!$B:$B,$A175,Sta!$P:$P,"&gt;1.5"))/$D175</f>
        <v>#DIV/0!</v>
      </c>
      <c r="U175" s="7" t="e">
        <f>COUNTIFS(Sta!$A:$A,$A175,Sta!$N:$N,"&gt;1.5")/$B175</f>
        <v>#DIV/0!</v>
      </c>
      <c r="V175" s="7" t="e">
        <f>COUNTIFS(Sta!$B:$B,$A175,Sta!$P:$P,"&gt;1.5")/$C175</f>
        <v>#DIV/0!</v>
      </c>
    </row>
    <row r="176" spans="1:22" x14ac:dyDescent="0.3">
      <c r="A176" s="62" t="s">
        <v>290</v>
      </c>
      <c r="B176" s="9">
        <f>COUNTIF(Sta!A:A,A176)</f>
        <v>0</v>
      </c>
      <c r="C176" s="4">
        <f>COUNTIF(Sta!B:B,A176)</f>
        <v>0</v>
      </c>
      <c r="D176" s="4">
        <f t="shared" si="5"/>
        <v>0</v>
      </c>
      <c r="E176" s="12" t="e">
        <f>(COUNTIFS(Sta!$A:$A,$A176,Sta!$Q:$Q,"&gt;0.5") +COUNTIFS(Sta!$B:$B,$A176,Sta!$Q:$Q,"&gt;0.5"))/$D176</f>
        <v>#DIV/0!</v>
      </c>
      <c r="F176" s="7" t="e">
        <f>COUNTIFS(Sta!$A:$A,$A176,Sta!$Q:$Q,"&gt;0.5")/$B176</f>
        <v>#DIV/0!</v>
      </c>
      <c r="G176" s="7" t="e">
        <f>COUNTIFS(Sta!$B:$B,$A176,Sta!$Q:$Q,"&gt;0.5")/$C176</f>
        <v>#DIV/0!</v>
      </c>
      <c r="H176" s="12" t="e">
        <f>(COUNTIFS(Sta!$A:$A,$A176,Sta!$Q:$Q,"&gt;1.5") +COUNTIFS(Sta!$B:$B,$A176,Sta!$Q:$Q,"&gt;1.5"))/$D176</f>
        <v>#DIV/0!</v>
      </c>
      <c r="I176" s="7" t="e">
        <f>COUNTIFS(Sta!$A:$A,$A176,Sta!$Q:$Q,"&gt;1.5")/$B176</f>
        <v>#DIV/0!</v>
      </c>
      <c r="J176" s="7" t="e">
        <f>COUNTIFS(Sta!$B:$B,$A176,Sta!$Q:$Q,"&gt;1.5")/$C176</f>
        <v>#DIV/0!</v>
      </c>
      <c r="K176" s="12" t="e">
        <f>(COUNTIFS(Sta!$A:$A,$A176,Sta!$M:$M,"&gt;0.5") +COUNTIFS(Sta!$B:$B,$A176,Sta!$O:$O,"&gt;0.5"))/$D176</f>
        <v>#DIV/0!</v>
      </c>
      <c r="L176" s="7" t="e">
        <f>COUNTIFS(Sta!$A:$A,$A176,Sta!$M:$M,"&gt;0.5")/$B176</f>
        <v>#DIV/0!</v>
      </c>
      <c r="M176" s="7" t="e">
        <f>COUNTIFS(Sta!$B:$B,$A176,Sta!$O:$O,"&gt;0.5")/$C176</f>
        <v>#DIV/0!</v>
      </c>
      <c r="N176" s="12" t="e">
        <f>(COUNTIFS(Sta!$A:$A,$A176,Sta!$M:$M,"&gt;1.5") +COUNTIFS(Sta!$B:$B,$A176,Sta!$O:$O,"&gt;1.5"))/$D176</f>
        <v>#DIV/0!</v>
      </c>
      <c r="O176" s="7" t="e">
        <f>COUNTIFS(Sta!$A:$A,$A176,Sta!$M:$M,"&gt;1.5")/$B176</f>
        <v>#DIV/0!</v>
      </c>
      <c r="P176" s="7" t="e">
        <f>COUNTIFS(Sta!$B:$B,$A176,Sta!$O:$O,"&gt;1.5")/$C176</f>
        <v>#DIV/0!</v>
      </c>
      <c r="Q176" s="12" t="e">
        <f>(COUNTIFS(Sta!$A:$A,$A176,Sta!$N:$N,"&gt;0.5") +COUNTIFS(Sta!$B:$B,$A176,Sta!$P:$P,"&gt;0.5"))/$D176</f>
        <v>#DIV/0!</v>
      </c>
      <c r="R176" s="7" t="e">
        <f>COUNTIFS(Sta!$A:$A,$A176,Sta!$N:$N,"&gt;0.5")/$B176</f>
        <v>#DIV/0!</v>
      </c>
      <c r="S176" s="7" t="e">
        <f>COUNTIFS(Sta!$B:$B,$A176,Sta!$P:$P,"&gt;0.5")/$C176</f>
        <v>#DIV/0!</v>
      </c>
      <c r="T176" s="12" t="e">
        <f>(COUNTIFS(Sta!$A:$A,$A176,Sta!$N:$N,"&gt;1.5") +COUNTIFS(Sta!$B:$B,$A176,Sta!$P:$P,"&gt;1.5"))/$D176</f>
        <v>#DIV/0!</v>
      </c>
      <c r="U176" s="7" t="e">
        <f>COUNTIFS(Sta!$A:$A,$A176,Sta!$N:$N,"&gt;1.5")/$B176</f>
        <v>#DIV/0!</v>
      </c>
      <c r="V176" s="7" t="e">
        <f>COUNTIFS(Sta!$B:$B,$A176,Sta!$P:$P,"&gt;1.5")/$C176</f>
        <v>#DIV/0!</v>
      </c>
    </row>
    <row r="177" spans="1:22" x14ac:dyDescent="0.3">
      <c r="A177" s="62" t="s">
        <v>286</v>
      </c>
      <c r="B177" s="9">
        <f>COUNTIF(Sta!A:A,A177)</f>
        <v>0</v>
      </c>
      <c r="C177" s="4">
        <f>COUNTIF(Sta!B:B,A177)</f>
        <v>0</v>
      </c>
      <c r="D177" s="4">
        <f t="shared" si="5"/>
        <v>0</v>
      </c>
      <c r="E177" s="12" t="e">
        <f>(COUNTIFS(Sta!$A:$A,$A177,Sta!$Q:$Q,"&gt;0.5") +COUNTIFS(Sta!$B:$B,$A177,Sta!$Q:$Q,"&gt;0.5"))/$D177</f>
        <v>#DIV/0!</v>
      </c>
      <c r="F177" s="7" t="e">
        <f>COUNTIFS(Sta!$A:$A,$A177,Sta!$Q:$Q,"&gt;0.5")/$B177</f>
        <v>#DIV/0!</v>
      </c>
      <c r="G177" s="7" t="e">
        <f>COUNTIFS(Sta!$B:$B,$A177,Sta!$Q:$Q,"&gt;0.5")/$C177</f>
        <v>#DIV/0!</v>
      </c>
      <c r="H177" s="12" t="e">
        <f>(COUNTIFS(Sta!$A:$A,$A177,Sta!$Q:$Q,"&gt;1.5") +COUNTIFS(Sta!$B:$B,$A177,Sta!$Q:$Q,"&gt;1.5"))/$D177</f>
        <v>#DIV/0!</v>
      </c>
      <c r="I177" s="7" t="e">
        <f>COUNTIFS(Sta!$A:$A,$A177,Sta!$Q:$Q,"&gt;1.5")/$B177</f>
        <v>#DIV/0!</v>
      </c>
      <c r="J177" s="7" t="e">
        <f>COUNTIFS(Sta!$B:$B,$A177,Sta!$Q:$Q,"&gt;1.5")/$C177</f>
        <v>#DIV/0!</v>
      </c>
      <c r="K177" s="12" t="e">
        <f>(COUNTIFS(Sta!$A:$A,$A177,Sta!$M:$M,"&gt;0.5") +COUNTIFS(Sta!$B:$B,$A177,Sta!$O:$O,"&gt;0.5"))/$D177</f>
        <v>#DIV/0!</v>
      </c>
      <c r="L177" s="7" t="e">
        <f>COUNTIFS(Sta!$A:$A,$A177,Sta!$M:$M,"&gt;0.5")/$B177</f>
        <v>#DIV/0!</v>
      </c>
      <c r="M177" s="7" t="e">
        <f>COUNTIFS(Sta!$B:$B,$A177,Sta!$O:$O,"&gt;0.5")/$C177</f>
        <v>#DIV/0!</v>
      </c>
      <c r="N177" s="12" t="e">
        <f>(COUNTIFS(Sta!$A:$A,$A177,Sta!$M:$M,"&gt;1.5") +COUNTIFS(Sta!$B:$B,$A177,Sta!$O:$O,"&gt;1.5"))/$D177</f>
        <v>#DIV/0!</v>
      </c>
      <c r="O177" s="7" t="e">
        <f>COUNTIFS(Sta!$A:$A,$A177,Sta!$M:$M,"&gt;1.5")/$B177</f>
        <v>#DIV/0!</v>
      </c>
      <c r="P177" s="7" t="e">
        <f>COUNTIFS(Sta!$B:$B,$A177,Sta!$O:$O,"&gt;1.5")/$C177</f>
        <v>#DIV/0!</v>
      </c>
      <c r="Q177" s="12" t="e">
        <f>(COUNTIFS(Sta!$A:$A,$A177,Sta!$N:$N,"&gt;0.5") +COUNTIFS(Sta!$B:$B,$A177,Sta!$P:$P,"&gt;0.5"))/$D177</f>
        <v>#DIV/0!</v>
      </c>
      <c r="R177" s="7" t="e">
        <f>COUNTIFS(Sta!$A:$A,$A177,Sta!$N:$N,"&gt;0.5")/$B177</f>
        <v>#DIV/0!</v>
      </c>
      <c r="S177" s="7" t="e">
        <f>COUNTIFS(Sta!$B:$B,$A177,Sta!$P:$P,"&gt;0.5")/$C177</f>
        <v>#DIV/0!</v>
      </c>
      <c r="T177" s="12" t="e">
        <f>(COUNTIFS(Sta!$A:$A,$A177,Sta!$N:$N,"&gt;1.5") +COUNTIFS(Sta!$B:$B,$A177,Sta!$P:$P,"&gt;1.5"))/$D177</f>
        <v>#DIV/0!</v>
      </c>
      <c r="U177" s="7" t="e">
        <f>COUNTIFS(Sta!$A:$A,$A177,Sta!$N:$N,"&gt;1.5")/$B177</f>
        <v>#DIV/0!</v>
      </c>
      <c r="V177" s="7" t="e">
        <f>COUNTIFS(Sta!$B:$B,$A177,Sta!$P:$P,"&gt;1.5")/$C177</f>
        <v>#DIV/0!</v>
      </c>
    </row>
    <row r="178" spans="1:22" x14ac:dyDescent="0.3">
      <c r="A178" s="62" t="s">
        <v>278</v>
      </c>
      <c r="B178" s="9">
        <f>COUNTIF(Sta!A:A,A178)</f>
        <v>0</v>
      </c>
      <c r="C178" s="4">
        <f>COUNTIF(Sta!B:B,A178)</f>
        <v>0</v>
      </c>
      <c r="D178" s="4">
        <f t="shared" si="5"/>
        <v>0</v>
      </c>
      <c r="E178" s="12" t="e">
        <f>(COUNTIFS(Sta!$A:$A,$A178,Sta!$Q:$Q,"&gt;0.5") +COUNTIFS(Sta!$B:$B,$A178,Sta!$Q:$Q,"&gt;0.5"))/$D178</f>
        <v>#DIV/0!</v>
      </c>
      <c r="F178" s="7" t="e">
        <f>COUNTIFS(Sta!$A:$A,$A178,Sta!$Q:$Q,"&gt;0.5")/$B178</f>
        <v>#DIV/0!</v>
      </c>
      <c r="G178" s="7" t="e">
        <f>COUNTIFS(Sta!$B:$B,$A178,Sta!$Q:$Q,"&gt;0.5")/$C178</f>
        <v>#DIV/0!</v>
      </c>
      <c r="H178" s="12" t="e">
        <f>(COUNTIFS(Sta!$A:$A,$A178,Sta!$Q:$Q,"&gt;1.5") +COUNTIFS(Sta!$B:$B,$A178,Sta!$Q:$Q,"&gt;1.5"))/$D178</f>
        <v>#DIV/0!</v>
      </c>
      <c r="I178" s="7" t="e">
        <f>COUNTIFS(Sta!$A:$A,$A178,Sta!$Q:$Q,"&gt;1.5")/$B178</f>
        <v>#DIV/0!</v>
      </c>
      <c r="J178" s="7" t="e">
        <f>COUNTIFS(Sta!$B:$B,$A178,Sta!$Q:$Q,"&gt;1.5")/$C178</f>
        <v>#DIV/0!</v>
      </c>
      <c r="K178" s="12" t="e">
        <f>(COUNTIFS(Sta!$A:$A,$A178,Sta!$M:$M,"&gt;0.5") +COUNTIFS(Sta!$B:$B,$A178,Sta!$O:$O,"&gt;0.5"))/$D178</f>
        <v>#DIV/0!</v>
      </c>
      <c r="L178" s="7" t="e">
        <f>COUNTIFS(Sta!$A:$A,$A178,Sta!$M:$M,"&gt;0.5")/$B178</f>
        <v>#DIV/0!</v>
      </c>
      <c r="M178" s="7" t="e">
        <f>COUNTIFS(Sta!$B:$B,$A178,Sta!$O:$O,"&gt;0.5")/$C178</f>
        <v>#DIV/0!</v>
      </c>
      <c r="N178" s="12" t="e">
        <f>(COUNTIFS(Sta!$A:$A,$A178,Sta!$M:$M,"&gt;1.5") +COUNTIFS(Sta!$B:$B,$A178,Sta!$O:$O,"&gt;1.5"))/$D178</f>
        <v>#DIV/0!</v>
      </c>
      <c r="O178" s="7" t="e">
        <f>COUNTIFS(Sta!$A:$A,$A178,Sta!$M:$M,"&gt;1.5")/$B178</f>
        <v>#DIV/0!</v>
      </c>
      <c r="P178" s="7" t="e">
        <f>COUNTIFS(Sta!$B:$B,$A178,Sta!$O:$O,"&gt;1.5")/$C178</f>
        <v>#DIV/0!</v>
      </c>
      <c r="Q178" s="12" t="e">
        <f>(COUNTIFS(Sta!$A:$A,$A178,Sta!$N:$N,"&gt;0.5") +COUNTIFS(Sta!$B:$B,$A178,Sta!$P:$P,"&gt;0.5"))/$D178</f>
        <v>#DIV/0!</v>
      </c>
      <c r="R178" s="7" t="e">
        <f>COUNTIFS(Sta!$A:$A,$A178,Sta!$N:$N,"&gt;0.5")/$B178</f>
        <v>#DIV/0!</v>
      </c>
      <c r="S178" s="7" t="e">
        <f>COUNTIFS(Sta!$B:$B,$A178,Sta!$P:$P,"&gt;0.5")/$C178</f>
        <v>#DIV/0!</v>
      </c>
      <c r="T178" s="12" t="e">
        <f>(COUNTIFS(Sta!$A:$A,$A178,Sta!$N:$N,"&gt;1.5") +COUNTIFS(Sta!$B:$B,$A178,Sta!$P:$P,"&gt;1.5"))/$D178</f>
        <v>#DIV/0!</v>
      </c>
      <c r="U178" s="7" t="e">
        <f>COUNTIFS(Sta!$A:$A,$A178,Sta!$N:$N,"&gt;1.5")/$B178</f>
        <v>#DIV/0!</v>
      </c>
      <c r="V178" s="7" t="e">
        <f>COUNTIFS(Sta!$B:$B,$A178,Sta!$P:$P,"&gt;1.5")/$C178</f>
        <v>#DIV/0!</v>
      </c>
    </row>
    <row r="179" spans="1:22" x14ac:dyDescent="0.3">
      <c r="A179" s="62" t="s">
        <v>284</v>
      </c>
      <c r="B179" s="9">
        <f>COUNTIF(Sta!A:A,A179)</f>
        <v>0</v>
      </c>
      <c r="C179" s="4">
        <f>COUNTIF(Sta!B:B,A179)</f>
        <v>0</v>
      </c>
      <c r="D179" s="4">
        <f t="shared" si="5"/>
        <v>0</v>
      </c>
      <c r="E179" s="12" t="e">
        <f>(COUNTIFS(Sta!$A:$A,$A179,Sta!$Q:$Q,"&gt;0.5") +COUNTIFS(Sta!$B:$B,$A179,Sta!$Q:$Q,"&gt;0.5"))/$D179</f>
        <v>#DIV/0!</v>
      </c>
      <c r="F179" s="7" t="e">
        <f>COUNTIFS(Sta!$A:$A,$A179,Sta!$Q:$Q,"&gt;0.5")/$B179</f>
        <v>#DIV/0!</v>
      </c>
      <c r="G179" s="7" t="e">
        <f>COUNTIFS(Sta!$B:$B,$A179,Sta!$Q:$Q,"&gt;0.5")/$C179</f>
        <v>#DIV/0!</v>
      </c>
      <c r="H179" s="12" t="e">
        <f>(COUNTIFS(Sta!$A:$A,$A179,Sta!$Q:$Q,"&gt;1.5") +COUNTIFS(Sta!$B:$B,$A179,Sta!$Q:$Q,"&gt;1.5"))/$D179</f>
        <v>#DIV/0!</v>
      </c>
      <c r="I179" s="7" t="e">
        <f>COUNTIFS(Sta!$A:$A,$A179,Sta!$Q:$Q,"&gt;1.5")/$B179</f>
        <v>#DIV/0!</v>
      </c>
      <c r="J179" s="7" t="e">
        <f>COUNTIFS(Sta!$B:$B,$A179,Sta!$Q:$Q,"&gt;1.5")/$C179</f>
        <v>#DIV/0!</v>
      </c>
      <c r="K179" s="12" t="e">
        <f>(COUNTIFS(Sta!$A:$A,$A179,Sta!$M:$M,"&gt;0.5") +COUNTIFS(Sta!$B:$B,$A179,Sta!$O:$O,"&gt;0.5"))/$D179</f>
        <v>#DIV/0!</v>
      </c>
      <c r="L179" s="7" t="e">
        <f>COUNTIFS(Sta!$A:$A,$A179,Sta!$M:$M,"&gt;0.5")/$B179</f>
        <v>#DIV/0!</v>
      </c>
      <c r="M179" s="7" t="e">
        <f>COUNTIFS(Sta!$B:$B,$A179,Sta!$O:$O,"&gt;0.5")/$C179</f>
        <v>#DIV/0!</v>
      </c>
      <c r="N179" s="12" t="e">
        <f>(COUNTIFS(Sta!$A:$A,$A179,Sta!$M:$M,"&gt;1.5") +COUNTIFS(Sta!$B:$B,$A179,Sta!$O:$O,"&gt;1.5"))/$D179</f>
        <v>#DIV/0!</v>
      </c>
      <c r="O179" s="7" t="e">
        <f>COUNTIFS(Sta!$A:$A,$A179,Sta!$M:$M,"&gt;1.5")/$B179</f>
        <v>#DIV/0!</v>
      </c>
      <c r="P179" s="7" t="e">
        <f>COUNTIFS(Sta!$B:$B,$A179,Sta!$O:$O,"&gt;1.5")/$C179</f>
        <v>#DIV/0!</v>
      </c>
      <c r="Q179" s="12" t="e">
        <f>(COUNTIFS(Sta!$A:$A,$A179,Sta!$N:$N,"&gt;0.5") +COUNTIFS(Sta!$B:$B,$A179,Sta!$P:$P,"&gt;0.5"))/$D179</f>
        <v>#DIV/0!</v>
      </c>
      <c r="R179" s="7" t="e">
        <f>COUNTIFS(Sta!$A:$A,$A179,Sta!$N:$N,"&gt;0.5")/$B179</f>
        <v>#DIV/0!</v>
      </c>
      <c r="S179" s="7" t="e">
        <f>COUNTIFS(Sta!$B:$B,$A179,Sta!$P:$P,"&gt;0.5")/$C179</f>
        <v>#DIV/0!</v>
      </c>
      <c r="T179" s="12" t="e">
        <f>(COUNTIFS(Sta!$A:$A,$A179,Sta!$N:$N,"&gt;1.5") +COUNTIFS(Sta!$B:$B,$A179,Sta!$P:$P,"&gt;1.5"))/$D179</f>
        <v>#DIV/0!</v>
      </c>
      <c r="U179" s="7" t="e">
        <f>COUNTIFS(Sta!$A:$A,$A179,Sta!$N:$N,"&gt;1.5")/$B179</f>
        <v>#DIV/0!</v>
      </c>
      <c r="V179" s="7" t="e">
        <f>COUNTIFS(Sta!$B:$B,$A179,Sta!$P:$P,"&gt;1.5")/$C179</f>
        <v>#DIV/0!</v>
      </c>
    </row>
    <row r="180" spans="1:22" x14ac:dyDescent="0.3">
      <c r="A180" s="62" t="s">
        <v>289</v>
      </c>
      <c r="B180" s="9">
        <f>COUNTIF(Sta!A:A,A180)</f>
        <v>0</v>
      </c>
      <c r="C180" s="4">
        <f>COUNTIF(Sta!B:B,A180)</f>
        <v>0</v>
      </c>
      <c r="D180" s="4">
        <f t="shared" si="5"/>
        <v>0</v>
      </c>
      <c r="E180" s="12" t="e">
        <f>(COUNTIFS(Sta!$A:$A,$A180,Sta!$Q:$Q,"&gt;0.5") +COUNTIFS(Sta!$B:$B,$A180,Sta!$Q:$Q,"&gt;0.5"))/$D180</f>
        <v>#DIV/0!</v>
      </c>
      <c r="F180" s="7" t="e">
        <f>COUNTIFS(Sta!$A:$A,$A180,Sta!$Q:$Q,"&gt;0.5")/$B180</f>
        <v>#DIV/0!</v>
      </c>
      <c r="G180" s="7" t="e">
        <f>COUNTIFS(Sta!$B:$B,$A180,Sta!$Q:$Q,"&gt;0.5")/$C180</f>
        <v>#DIV/0!</v>
      </c>
      <c r="H180" s="12" t="e">
        <f>(COUNTIFS(Sta!$A:$A,$A180,Sta!$Q:$Q,"&gt;1.5") +COUNTIFS(Sta!$B:$B,$A180,Sta!$Q:$Q,"&gt;1.5"))/$D180</f>
        <v>#DIV/0!</v>
      </c>
      <c r="I180" s="7" t="e">
        <f>COUNTIFS(Sta!$A:$A,$A180,Sta!$Q:$Q,"&gt;1.5")/$B180</f>
        <v>#DIV/0!</v>
      </c>
      <c r="J180" s="7" t="e">
        <f>COUNTIFS(Sta!$B:$B,$A180,Sta!$Q:$Q,"&gt;1.5")/$C180</f>
        <v>#DIV/0!</v>
      </c>
      <c r="K180" s="12" t="e">
        <f>(COUNTIFS(Sta!$A:$A,$A180,Sta!$M:$M,"&gt;0.5") +COUNTIFS(Sta!$B:$B,$A180,Sta!$O:$O,"&gt;0.5"))/$D180</f>
        <v>#DIV/0!</v>
      </c>
      <c r="L180" s="7" t="e">
        <f>COUNTIFS(Sta!$A:$A,$A180,Sta!$M:$M,"&gt;0.5")/$B180</f>
        <v>#DIV/0!</v>
      </c>
      <c r="M180" s="7" t="e">
        <f>COUNTIFS(Sta!$B:$B,$A180,Sta!$O:$O,"&gt;0.5")/$C180</f>
        <v>#DIV/0!</v>
      </c>
      <c r="N180" s="12" t="e">
        <f>(COUNTIFS(Sta!$A:$A,$A180,Sta!$M:$M,"&gt;1.5") +COUNTIFS(Sta!$B:$B,$A180,Sta!$O:$O,"&gt;1.5"))/$D180</f>
        <v>#DIV/0!</v>
      </c>
      <c r="O180" s="7" t="e">
        <f>COUNTIFS(Sta!$A:$A,$A180,Sta!$M:$M,"&gt;1.5")/$B180</f>
        <v>#DIV/0!</v>
      </c>
      <c r="P180" s="7" t="e">
        <f>COUNTIFS(Sta!$B:$B,$A180,Sta!$O:$O,"&gt;1.5")/$C180</f>
        <v>#DIV/0!</v>
      </c>
      <c r="Q180" s="12" t="e">
        <f>(COUNTIFS(Sta!$A:$A,$A180,Sta!$N:$N,"&gt;0.5") +COUNTIFS(Sta!$B:$B,$A180,Sta!$P:$P,"&gt;0.5"))/$D180</f>
        <v>#DIV/0!</v>
      </c>
      <c r="R180" s="7" t="e">
        <f>COUNTIFS(Sta!$A:$A,$A180,Sta!$N:$N,"&gt;0.5")/$B180</f>
        <v>#DIV/0!</v>
      </c>
      <c r="S180" s="7" t="e">
        <f>COUNTIFS(Sta!$B:$B,$A180,Sta!$P:$P,"&gt;0.5")/$C180</f>
        <v>#DIV/0!</v>
      </c>
      <c r="T180" s="12" t="e">
        <f>(COUNTIFS(Sta!$A:$A,$A180,Sta!$N:$N,"&gt;1.5") +COUNTIFS(Sta!$B:$B,$A180,Sta!$P:$P,"&gt;1.5"))/$D180</f>
        <v>#DIV/0!</v>
      </c>
      <c r="U180" s="7" t="e">
        <f>COUNTIFS(Sta!$A:$A,$A180,Sta!$N:$N,"&gt;1.5")/$B180</f>
        <v>#DIV/0!</v>
      </c>
      <c r="V180" s="7" t="e">
        <f>COUNTIFS(Sta!$B:$B,$A180,Sta!$P:$P,"&gt;1.5")/$C180</f>
        <v>#DIV/0!</v>
      </c>
    </row>
    <row r="181" spans="1:22" x14ac:dyDescent="0.3">
      <c r="A181" s="62" t="s">
        <v>287</v>
      </c>
      <c r="B181" s="9">
        <f>COUNTIF(Sta!A:A,A181)</f>
        <v>0</v>
      </c>
      <c r="C181" s="4">
        <f>COUNTIF(Sta!B:B,A181)</f>
        <v>0</v>
      </c>
      <c r="D181" s="4">
        <f t="shared" si="5"/>
        <v>0</v>
      </c>
      <c r="E181" s="12" t="e">
        <f>(COUNTIFS(Sta!$A:$A,$A181,Sta!$Q:$Q,"&gt;0.5") +COUNTIFS(Sta!$B:$B,$A181,Sta!$Q:$Q,"&gt;0.5"))/$D181</f>
        <v>#DIV/0!</v>
      </c>
      <c r="F181" s="7" t="e">
        <f>COUNTIFS(Sta!$A:$A,$A181,Sta!$Q:$Q,"&gt;0.5")/$B181</f>
        <v>#DIV/0!</v>
      </c>
      <c r="G181" s="7" t="e">
        <f>COUNTIFS(Sta!$B:$B,$A181,Sta!$Q:$Q,"&gt;0.5")/$C181</f>
        <v>#DIV/0!</v>
      </c>
      <c r="H181" s="12" t="e">
        <f>(COUNTIFS(Sta!$A:$A,$A181,Sta!$Q:$Q,"&gt;1.5") +COUNTIFS(Sta!$B:$B,$A181,Sta!$Q:$Q,"&gt;1.5"))/$D181</f>
        <v>#DIV/0!</v>
      </c>
      <c r="I181" s="7" t="e">
        <f>COUNTIFS(Sta!$A:$A,$A181,Sta!$Q:$Q,"&gt;1.5")/$B181</f>
        <v>#DIV/0!</v>
      </c>
      <c r="J181" s="7" t="e">
        <f>COUNTIFS(Sta!$B:$B,$A181,Sta!$Q:$Q,"&gt;1.5")/$C181</f>
        <v>#DIV/0!</v>
      </c>
      <c r="K181" s="12" t="e">
        <f>(COUNTIFS(Sta!$A:$A,$A181,Sta!$M:$M,"&gt;0.5") +COUNTIFS(Sta!$B:$B,$A181,Sta!$O:$O,"&gt;0.5"))/$D181</f>
        <v>#DIV/0!</v>
      </c>
      <c r="L181" s="7" t="e">
        <f>COUNTIFS(Sta!$A:$A,$A181,Sta!$M:$M,"&gt;0.5")/$B181</f>
        <v>#DIV/0!</v>
      </c>
      <c r="M181" s="7" t="e">
        <f>COUNTIFS(Sta!$B:$B,$A181,Sta!$O:$O,"&gt;0.5")/$C181</f>
        <v>#DIV/0!</v>
      </c>
      <c r="N181" s="12" t="e">
        <f>(COUNTIFS(Sta!$A:$A,$A181,Sta!$M:$M,"&gt;1.5") +COUNTIFS(Sta!$B:$B,$A181,Sta!$O:$O,"&gt;1.5"))/$D181</f>
        <v>#DIV/0!</v>
      </c>
      <c r="O181" s="7" t="e">
        <f>COUNTIFS(Sta!$A:$A,$A181,Sta!$M:$M,"&gt;1.5")/$B181</f>
        <v>#DIV/0!</v>
      </c>
      <c r="P181" s="7" t="e">
        <f>COUNTIFS(Sta!$B:$B,$A181,Sta!$O:$O,"&gt;1.5")/$C181</f>
        <v>#DIV/0!</v>
      </c>
      <c r="Q181" s="12" t="e">
        <f>(COUNTIFS(Sta!$A:$A,$A181,Sta!$N:$N,"&gt;0.5") +COUNTIFS(Sta!$B:$B,$A181,Sta!$P:$P,"&gt;0.5"))/$D181</f>
        <v>#DIV/0!</v>
      </c>
      <c r="R181" s="7" t="e">
        <f>COUNTIFS(Sta!$A:$A,$A181,Sta!$N:$N,"&gt;0.5")/$B181</f>
        <v>#DIV/0!</v>
      </c>
      <c r="S181" s="7" t="e">
        <f>COUNTIFS(Sta!$B:$B,$A181,Sta!$P:$P,"&gt;0.5")/$C181</f>
        <v>#DIV/0!</v>
      </c>
      <c r="T181" s="12" t="e">
        <f>(COUNTIFS(Sta!$A:$A,$A181,Sta!$N:$N,"&gt;1.5") +COUNTIFS(Sta!$B:$B,$A181,Sta!$P:$P,"&gt;1.5"))/$D181</f>
        <v>#DIV/0!</v>
      </c>
      <c r="U181" s="7" t="e">
        <f>COUNTIFS(Sta!$A:$A,$A181,Sta!$N:$N,"&gt;1.5")/$B181</f>
        <v>#DIV/0!</v>
      </c>
      <c r="V181" s="7" t="e">
        <f>COUNTIFS(Sta!$B:$B,$A181,Sta!$P:$P,"&gt;1.5")/$C181</f>
        <v>#DIV/0!</v>
      </c>
    </row>
    <row r="182" spans="1:22" x14ac:dyDescent="0.3">
      <c r="A182" s="62" t="s">
        <v>316</v>
      </c>
      <c r="B182" s="9">
        <f>COUNTIF(Sta!A:A,A182)</f>
        <v>0</v>
      </c>
      <c r="C182" s="4">
        <f>COUNTIF(Sta!B:B,A182)</f>
        <v>0</v>
      </c>
      <c r="D182" s="4">
        <f t="shared" si="5"/>
        <v>0</v>
      </c>
      <c r="E182" s="12" t="e">
        <f>(COUNTIFS(Sta!$A:$A,$A182,Sta!$Q:$Q,"&gt;0.5") +COUNTIFS(Sta!$B:$B,$A182,Sta!$Q:$Q,"&gt;0.5"))/$D182</f>
        <v>#DIV/0!</v>
      </c>
      <c r="F182" s="7" t="e">
        <f>COUNTIFS(Sta!$A:$A,$A182,Sta!$Q:$Q,"&gt;0.5")/$B182</f>
        <v>#DIV/0!</v>
      </c>
      <c r="G182" s="7" t="e">
        <f>COUNTIFS(Sta!$B:$B,$A182,Sta!$Q:$Q,"&gt;0.5")/$C182</f>
        <v>#DIV/0!</v>
      </c>
      <c r="H182" s="12" t="e">
        <f>(COUNTIFS(Sta!$A:$A,$A182,Sta!$Q:$Q,"&gt;1.5") +COUNTIFS(Sta!$B:$B,$A182,Sta!$Q:$Q,"&gt;1.5"))/$D182</f>
        <v>#DIV/0!</v>
      </c>
      <c r="I182" s="7" t="e">
        <f>COUNTIFS(Sta!$A:$A,$A182,Sta!$Q:$Q,"&gt;1.5")/$B182</f>
        <v>#DIV/0!</v>
      </c>
      <c r="J182" s="7" t="e">
        <f>COUNTIFS(Sta!$B:$B,$A182,Sta!$Q:$Q,"&gt;1.5")/$C182</f>
        <v>#DIV/0!</v>
      </c>
      <c r="K182" s="12" t="e">
        <f>(COUNTIFS(Sta!$A:$A,$A182,Sta!$M:$M,"&gt;0.5") +COUNTIFS(Sta!$B:$B,$A182,Sta!$O:$O,"&gt;0.5"))/$D182</f>
        <v>#DIV/0!</v>
      </c>
      <c r="L182" s="7" t="e">
        <f>COUNTIFS(Sta!$A:$A,$A182,Sta!$M:$M,"&gt;0.5")/$B182</f>
        <v>#DIV/0!</v>
      </c>
      <c r="M182" s="7" t="e">
        <f>COUNTIFS(Sta!$B:$B,$A182,Sta!$O:$O,"&gt;0.5")/$C182</f>
        <v>#DIV/0!</v>
      </c>
      <c r="N182" s="12" t="e">
        <f>(COUNTIFS(Sta!$A:$A,$A182,Sta!$M:$M,"&gt;1.5") +COUNTIFS(Sta!$B:$B,$A182,Sta!$O:$O,"&gt;1.5"))/$D182</f>
        <v>#DIV/0!</v>
      </c>
      <c r="O182" s="7" t="e">
        <f>COUNTIFS(Sta!$A:$A,$A182,Sta!$M:$M,"&gt;1.5")/$B182</f>
        <v>#DIV/0!</v>
      </c>
      <c r="P182" s="7" t="e">
        <f>COUNTIFS(Sta!$B:$B,$A182,Sta!$O:$O,"&gt;1.5")/$C182</f>
        <v>#DIV/0!</v>
      </c>
      <c r="Q182" s="12" t="e">
        <f>(COUNTIFS(Sta!$A:$A,$A182,Sta!$N:$N,"&gt;0.5") +COUNTIFS(Sta!$B:$B,$A182,Sta!$P:$P,"&gt;0.5"))/$D182</f>
        <v>#DIV/0!</v>
      </c>
      <c r="R182" s="7" t="e">
        <f>COUNTIFS(Sta!$A:$A,$A182,Sta!$N:$N,"&gt;0.5")/$B182</f>
        <v>#DIV/0!</v>
      </c>
      <c r="S182" s="7" t="e">
        <f>COUNTIFS(Sta!$B:$B,$A182,Sta!$P:$P,"&gt;0.5")/$C182</f>
        <v>#DIV/0!</v>
      </c>
      <c r="T182" s="12" t="e">
        <f>(COUNTIFS(Sta!$A:$A,$A182,Sta!$N:$N,"&gt;1.5") +COUNTIFS(Sta!$B:$B,$A182,Sta!$P:$P,"&gt;1.5"))/$D182</f>
        <v>#DIV/0!</v>
      </c>
      <c r="U182" s="7" t="e">
        <f>COUNTIFS(Sta!$A:$A,$A182,Sta!$N:$N,"&gt;1.5")/$B182</f>
        <v>#DIV/0!</v>
      </c>
      <c r="V182" s="7" t="e">
        <f>COUNTIFS(Sta!$B:$B,$A182,Sta!$P:$P,"&gt;1.5")/$C182</f>
        <v>#DIV/0!</v>
      </c>
    </row>
    <row r="183" spans="1:22" x14ac:dyDescent="0.3">
      <c r="A183" s="62" t="s">
        <v>277</v>
      </c>
      <c r="B183" s="9">
        <f>COUNTIF(Sta!A:A,A183)</f>
        <v>0</v>
      </c>
      <c r="C183" s="4">
        <f>COUNTIF(Sta!B:B,A183)</f>
        <v>0</v>
      </c>
      <c r="D183" s="4">
        <f t="shared" si="5"/>
        <v>0</v>
      </c>
      <c r="E183" s="12" t="e">
        <f>(COUNTIFS(Sta!$A:$A,$A183,Sta!$Q:$Q,"&gt;0.5") +COUNTIFS(Sta!$B:$B,$A183,Sta!$Q:$Q,"&gt;0.5"))/$D183</f>
        <v>#DIV/0!</v>
      </c>
      <c r="F183" s="7" t="e">
        <f>COUNTIFS(Sta!$A:$A,$A183,Sta!$Q:$Q,"&gt;0.5")/$B183</f>
        <v>#DIV/0!</v>
      </c>
      <c r="G183" s="7" t="e">
        <f>COUNTIFS(Sta!$B:$B,$A183,Sta!$Q:$Q,"&gt;0.5")/$C183</f>
        <v>#DIV/0!</v>
      </c>
      <c r="H183" s="12" t="e">
        <f>(COUNTIFS(Sta!$A:$A,$A183,Sta!$Q:$Q,"&gt;1.5") +COUNTIFS(Sta!$B:$B,$A183,Sta!$Q:$Q,"&gt;1.5"))/$D183</f>
        <v>#DIV/0!</v>
      </c>
      <c r="I183" s="7" t="e">
        <f>COUNTIFS(Sta!$A:$A,$A183,Sta!$Q:$Q,"&gt;1.5")/$B183</f>
        <v>#DIV/0!</v>
      </c>
      <c r="J183" s="7" t="e">
        <f>COUNTIFS(Sta!$B:$B,$A183,Sta!$Q:$Q,"&gt;1.5")/$C183</f>
        <v>#DIV/0!</v>
      </c>
      <c r="K183" s="12" t="e">
        <f>(COUNTIFS(Sta!$A:$A,$A183,Sta!$M:$M,"&gt;0.5") +COUNTIFS(Sta!$B:$B,$A183,Sta!$O:$O,"&gt;0.5"))/$D183</f>
        <v>#DIV/0!</v>
      </c>
      <c r="L183" s="7" t="e">
        <f>COUNTIFS(Sta!$A:$A,$A183,Sta!$M:$M,"&gt;0.5")/$B183</f>
        <v>#DIV/0!</v>
      </c>
      <c r="M183" s="7" t="e">
        <f>COUNTIFS(Sta!$B:$B,$A183,Sta!$O:$O,"&gt;0.5")/$C183</f>
        <v>#DIV/0!</v>
      </c>
      <c r="N183" s="12" t="e">
        <f>(COUNTIFS(Sta!$A:$A,$A183,Sta!$M:$M,"&gt;1.5") +COUNTIFS(Sta!$B:$B,$A183,Sta!$O:$O,"&gt;1.5"))/$D183</f>
        <v>#DIV/0!</v>
      </c>
      <c r="O183" s="7" t="e">
        <f>COUNTIFS(Sta!$A:$A,$A183,Sta!$M:$M,"&gt;1.5")/$B183</f>
        <v>#DIV/0!</v>
      </c>
      <c r="P183" s="7" t="e">
        <f>COUNTIFS(Sta!$B:$B,$A183,Sta!$O:$O,"&gt;1.5")/$C183</f>
        <v>#DIV/0!</v>
      </c>
      <c r="Q183" s="12" t="e">
        <f>(COUNTIFS(Sta!$A:$A,$A183,Sta!$N:$N,"&gt;0.5") +COUNTIFS(Sta!$B:$B,$A183,Sta!$P:$P,"&gt;0.5"))/$D183</f>
        <v>#DIV/0!</v>
      </c>
      <c r="R183" s="7" t="e">
        <f>COUNTIFS(Sta!$A:$A,$A183,Sta!$N:$N,"&gt;0.5")/$B183</f>
        <v>#DIV/0!</v>
      </c>
      <c r="S183" s="7" t="e">
        <f>COUNTIFS(Sta!$B:$B,$A183,Sta!$P:$P,"&gt;0.5")/$C183</f>
        <v>#DIV/0!</v>
      </c>
      <c r="T183" s="12" t="e">
        <f>(COUNTIFS(Sta!$A:$A,$A183,Sta!$N:$N,"&gt;1.5") +COUNTIFS(Sta!$B:$B,$A183,Sta!$P:$P,"&gt;1.5"))/$D183</f>
        <v>#DIV/0!</v>
      </c>
      <c r="U183" s="7" t="e">
        <f>COUNTIFS(Sta!$A:$A,$A183,Sta!$N:$N,"&gt;1.5")/$B183</f>
        <v>#DIV/0!</v>
      </c>
      <c r="V183" s="7" t="e">
        <f>COUNTIFS(Sta!$B:$B,$A183,Sta!$P:$P,"&gt;1.5")/$C183</f>
        <v>#DIV/0!</v>
      </c>
    </row>
    <row r="184" spans="1:22" x14ac:dyDescent="0.3">
      <c r="A184" s="62" t="s">
        <v>281</v>
      </c>
      <c r="B184" s="9">
        <f>COUNTIF(Sta!A:A,A184)</f>
        <v>0</v>
      </c>
      <c r="C184" s="4">
        <f>COUNTIF(Sta!B:B,A184)</f>
        <v>0</v>
      </c>
      <c r="D184" s="4">
        <f t="shared" si="5"/>
        <v>0</v>
      </c>
      <c r="E184" s="12" t="e">
        <f>(COUNTIFS(Sta!$A:$A,$A184,Sta!$Q:$Q,"&gt;0.5") +COUNTIFS(Sta!$B:$B,$A184,Sta!$Q:$Q,"&gt;0.5"))/$D184</f>
        <v>#DIV/0!</v>
      </c>
      <c r="F184" s="7" t="e">
        <f>COUNTIFS(Sta!$A:$A,$A184,Sta!$Q:$Q,"&gt;0.5")/$B184</f>
        <v>#DIV/0!</v>
      </c>
      <c r="G184" s="7" t="e">
        <f>COUNTIFS(Sta!$B:$B,$A184,Sta!$Q:$Q,"&gt;0.5")/$C184</f>
        <v>#DIV/0!</v>
      </c>
      <c r="H184" s="12" t="e">
        <f>(COUNTIFS(Sta!$A:$A,$A184,Sta!$Q:$Q,"&gt;1.5") +COUNTIFS(Sta!$B:$B,$A184,Sta!$Q:$Q,"&gt;1.5"))/$D184</f>
        <v>#DIV/0!</v>
      </c>
      <c r="I184" s="7" t="e">
        <f>COUNTIFS(Sta!$A:$A,$A184,Sta!$Q:$Q,"&gt;1.5")/$B184</f>
        <v>#DIV/0!</v>
      </c>
      <c r="J184" s="7" t="e">
        <f>COUNTIFS(Sta!$B:$B,$A184,Sta!$Q:$Q,"&gt;1.5")/$C184</f>
        <v>#DIV/0!</v>
      </c>
      <c r="K184" s="12" t="e">
        <f>(COUNTIFS(Sta!$A:$A,$A184,Sta!$M:$M,"&gt;0.5") +COUNTIFS(Sta!$B:$B,$A184,Sta!$O:$O,"&gt;0.5"))/$D184</f>
        <v>#DIV/0!</v>
      </c>
      <c r="L184" s="7" t="e">
        <f>COUNTIFS(Sta!$A:$A,$A184,Sta!$M:$M,"&gt;0.5")/$B184</f>
        <v>#DIV/0!</v>
      </c>
      <c r="M184" s="7" t="e">
        <f>COUNTIFS(Sta!$B:$B,$A184,Sta!$O:$O,"&gt;0.5")/$C184</f>
        <v>#DIV/0!</v>
      </c>
      <c r="N184" s="12" t="e">
        <f>(COUNTIFS(Sta!$A:$A,$A184,Sta!$M:$M,"&gt;1.5") +COUNTIFS(Sta!$B:$B,$A184,Sta!$O:$O,"&gt;1.5"))/$D184</f>
        <v>#DIV/0!</v>
      </c>
      <c r="O184" s="7" t="e">
        <f>COUNTIFS(Sta!$A:$A,$A184,Sta!$M:$M,"&gt;1.5")/$B184</f>
        <v>#DIV/0!</v>
      </c>
      <c r="P184" s="7" t="e">
        <f>COUNTIFS(Sta!$B:$B,$A184,Sta!$O:$O,"&gt;1.5")/$C184</f>
        <v>#DIV/0!</v>
      </c>
      <c r="Q184" s="12" t="e">
        <f>(COUNTIFS(Sta!$A:$A,$A184,Sta!$N:$N,"&gt;0.5") +COUNTIFS(Sta!$B:$B,$A184,Sta!$P:$P,"&gt;0.5"))/$D184</f>
        <v>#DIV/0!</v>
      </c>
      <c r="R184" s="7" t="e">
        <f>COUNTIFS(Sta!$A:$A,$A184,Sta!$N:$N,"&gt;0.5")/$B184</f>
        <v>#DIV/0!</v>
      </c>
      <c r="S184" s="7" t="e">
        <f>COUNTIFS(Sta!$B:$B,$A184,Sta!$P:$P,"&gt;0.5")/$C184</f>
        <v>#DIV/0!</v>
      </c>
      <c r="T184" s="12" t="e">
        <f>(COUNTIFS(Sta!$A:$A,$A184,Sta!$N:$N,"&gt;1.5") +COUNTIFS(Sta!$B:$B,$A184,Sta!$P:$P,"&gt;1.5"))/$D184</f>
        <v>#DIV/0!</v>
      </c>
      <c r="U184" s="7" t="e">
        <f>COUNTIFS(Sta!$A:$A,$A184,Sta!$N:$N,"&gt;1.5")/$B184</f>
        <v>#DIV/0!</v>
      </c>
      <c r="V184" s="7" t="e">
        <f>COUNTIFS(Sta!$B:$B,$A184,Sta!$P:$P,"&gt;1.5")/$C184</f>
        <v>#DIV/0!</v>
      </c>
    </row>
    <row r="185" spans="1:22" x14ac:dyDescent="0.3">
      <c r="A185" s="62" t="s">
        <v>288</v>
      </c>
      <c r="B185" s="9">
        <f>COUNTIF(Sta!A:A,A185)</f>
        <v>0</v>
      </c>
      <c r="C185" s="4">
        <f>COUNTIF(Sta!B:B,A185)</f>
        <v>0</v>
      </c>
      <c r="D185" s="4">
        <f t="shared" si="5"/>
        <v>0</v>
      </c>
      <c r="E185" s="12" t="e">
        <f>(COUNTIFS(Sta!$A:$A,$A185,Sta!$Q:$Q,"&gt;0.5") +COUNTIFS(Sta!$B:$B,$A185,Sta!$Q:$Q,"&gt;0.5"))/$D185</f>
        <v>#DIV/0!</v>
      </c>
      <c r="F185" s="7" t="e">
        <f>COUNTIFS(Sta!$A:$A,$A185,Sta!$Q:$Q,"&gt;0.5")/$B185</f>
        <v>#DIV/0!</v>
      </c>
      <c r="G185" s="7" t="e">
        <f>COUNTIFS(Sta!$B:$B,$A185,Sta!$Q:$Q,"&gt;0.5")/$C185</f>
        <v>#DIV/0!</v>
      </c>
      <c r="H185" s="12" t="e">
        <f>(COUNTIFS(Sta!$A:$A,$A185,Sta!$Q:$Q,"&gt;1.5") +COUNTIFS(Sta!$B:$B,$A185,Sta!$Q:$Q,"&gt;1.5"))/$D185</f>
        <v>#DIV/0!</v>
      </c>
      <c r="I185" s="7" t="e">
        <f>COUNTIFS(Sta!$A:$A,$A185,Sta!$Q:$Q,"&gt;1.5")/$B185</f>
        <v>#DIV/0!</v>
      </c>
      <c r="J185" s="7" t="e">
        <f>COUNTIFS(Sta!$B:$B,$A185,Sta!$Q:$Q,"&gt;1.5")/$C185</f>
        <v>#DIV/0!</v>
      </c>
      <c r="K185" s="12" t="e">
        <f>(COUNTIFS(Sta!$A:$A,$A185,Sta!$M:$M,"&gt;0.5") +COUNTIFS(Sta!$B:$B,$A185,Sta!$O:$O,"&gt;0.5"))/$D185</f>
        <v>#DIV/0!</v>
      </c>
      <c r="L185" s="7" t="e">
        <f>COUNTIFS(Sta!$A:$A,$A185,Sta!$M:$M,"&gt;0.5")/$B185</f>
        <v>#DIV/0!</v>
      </c>
      <c r="M185" s="7" t="e">
        <f>COUNTIFS(Sta!$B:$B,$A185,Sta!$O:$O,"&gt;0.5")/$C185</f>
        <v>#DIV/0!</v>
      </c>
      <c r="N185" s="12" t="e">
        <f>(COUNTIFS(Sta!$A:$A,$A185,Sta!$M:$M,"&gt;1.5") +COUNTIFS(Sta!$B:$B,$A185,Sta!$O:$O,"&gt;1.5"))/$D185</f>
        <v>#DIV/0!</v>
      </c>
      <c r="O185" s="7" t="e">
        <f>COUNTIFS(Sta!$A:$A,$A185,Sta!$M:$M,"&gt;1.5")/$B185</f>
        <v>#DIV/0!</v>
      </c>
      <c r="P185" s="7" t="e">
        <f>COUNTIFS(Sta!$B:$B,$A185,Sta!$O:$O,"&gt;1.5")/$C185</f>
        <v>#DIV/0!</v>
      </c>
      <c r="Q185" s="12" t="e">
        <f>(COUNTIFS(Sta!$A:$A,$A185,Sta!$N:$N,"&gt;0.5") +COUNTIFS(Sta!$B:$B,$A185,Sta!$P:$P,"&gt;0.5"))/$D185</f>
        <v>#DIV/0!</v>
      </c>
      <c r="R185" s="7" t="e">
        <f>COUNTIFS(Sta!$A:$A,$A185,Sta!$N:$N,"&gt;0.5")/$B185</f>
        <v>#DIV/0!</v>
      </c>
      <c r="S185" s="7" t="e">
        <f>COUNTIFS(Sta!$B:$B,$A185,Sta!$P:$P,"&gt;0.5")/$C185</f>
        <v>#DIV/0!</v>
      </c>
      <c r="T185" s="12" t="e">
        <f>(COUNTIFS(Sta!$A:$A,$A185,Sta!$N:$N,"&gt;1.5") +COUNTIFS(Sta!$B:$B,$A185,Sta!$P:$P,"&gt;1.5"))/$D185</f>
        <v>#DIV/0!</v>
      </c>
      <c r="U185" s="7" t="e">
        <f>COUNTIFS(Sta!$A:$A,$A185,Sta!$N:$N,"&gt;1.5")/$B185</f>
        <v>#DIV/0!</v>
      </c>
      <c r="V185" s="7" t="e">
        <f>COUNTIFS(Sta!$B:$B,$A185,Sta!$P:$P,"&gt;1.5")/$C185</f>
        <v>#DIV/0!</v>
      </c>
    </row>
    <row r="186" spans="1:22" x14ac:dyDescent="0.3">
      <c r="A186" s="62" t="s">
        <v>292</v>
      </c>
      <c r="B186" s="9">
        <f>COUNTIF(Sta!A:A,A186)</f>
        <v>0</v>
      </c>
      <c r="C186" s="4">
        <f>COUNTIF(Sta!B:B,A186)</f>
        <v>0</v>
      </c>
      <c r="D186" s="4">
        <f t="shared" si="5"/>
        <v>0</v>
      </c>
      <c r="E186" s="12" t="e">
        <f>(COUNTIFS(Sta!$A:$A,$A186,Sta!$Q:$Q,"&gt;0.5") +COUNTIFS(Sta!$B:$B,$A186,Sta!$Q:$Q,"&gt;0.5"))/$D186</f>
        <v>#DIV/0!</v>
      </c>
      <c r="F186" s="7" t="e">
        <f>COUNTIFS(Sta!$A:$A,$A186,Sta!$Q:$Q,"&gt;0.5")/$B186</f>
        <v>#DIV/0!</v>
      </c>
      <c r="G186" s="7" t="e">
        <f>COUNTIFS(Sta!$B:$B,$A186,Sta!$Q:$Q,"&gt;0.5")/$C186</f>
        <v>#DIV/0!</v>
      </c>
      <c r="H186" s="12" t="e">
        <f>(COUNTIFS(Sta!$A:$A,$A186,Sta!$Q:$Q,"&gt;1.5") +COUNTIFS(Sta!$B:$B,$A186,Sta!$Q:$Q,"&gt;1.5"))/$D186</f>
        <v>#DIV/0!</v>
      </c>
      <c r="I186" s="7" t="e">
        <f>COUNTIFS(Sta!$A:$A,$A186,Sta!$Q:$Q,"&gt;1.5")/$B186</f>
        <v>#DIV/0!</v>
      </c>
      <c r="J186" s="7" t="e">
        <f>COUNTIFS(Sta!$B:$B,$A186,Sta!$Q:$Q,"&gt;1.5")/$C186</f>
        <v>#DIV/0!</v>
      </c>
      <c r="K186" s="12" t="e">
        <f>(COUNTIFS(Sta!$A:$A,$A186,Sta!$M:$M,"&gt;0.5") +COUNTIFS(Sta!$B:$B,$A186,Sta!$O:$O,"&gt;0.5"))/$D186</f>
        <v>#DIV/0!</v>
      </c>
      <c r="L186" s="7" t="e">
        <f>COUNTIFS(Sta!$A:$A,$A186,Sta!$M:$M,"&gt;0.5")/$B186</f>
        <v>#DIV/0!</v>
      </c>
      <c r="M186" s="7" t="e">
        <f>COUNTIFS(Sta!$B:$B,$A186,Sta!$O:$O,"&gt;0.5")/$C186</f>
        <v>#DIV/0!</v>
      </c>
      <c r="N186" s="12" t="e">
        <f>(COUNTIFS(Sta!$A:$A,$A186,Sta!$M:$M,"&gt;1.5") +COUNTIFS(Sta!$B:$B,$A186,Sta!$O:$O,"&gt;1.5"))/$D186</f>
        <v>#DIV/0!</v>
      </c>
      <c r="O186" s="7" t="e">
        <f>COUNTIFS(Sta!$A:$A,$A186,Sta!$M:$M,"&gt;1.5")/$B186</f>
        <v>#DIV/0!</v>
      </c>
      <c r="P186" s="7" t="e">
        <f>COUNTIFS(Sta!$B:$B,$A186,Sta!$O:$O,"&gt;1.5")/$C186</f>
        <v>#DIV/0!</v>
      </c>
      <c r="Q186" s="12" t="e">
        <f>(COUNTIFS(Sta!$A:$A,$A186,Sta!$N:$N,"&gt;0.5") +COUNTIFS(Sta!$B:$B,$A186,Sta!$P:$P,"&gt;0.5"))/$D186</f>
        <v>#DIV/0!</v>
      </c>
      <c r="R186" s="7" t="e">
        <f>COUNTIFS(Sta!$A:$A,$A186,Sta!$N:$N,"&gt;0.5")/$B186</f>
        <v>#DIV/0!</v>
      </c>
      <c r="S186" s="7" t="e">
        <f>COUNTIFS(Sta!$B:$B,$A186,Sta!$P:$P,"&gt;0.5")/$C186</f>
        <v>#DIV/0!</v>
      </c>
      <c r="T186" s="12" t="e">
        <f>(COUNTIFS(Sta!$A:$A,$A186,Sta!$N:$N,"&gt;1.5") +COUNTIFS(Sta!$B:$B,$A186,Sta!$P:$P,"&gt;1.5"))/$D186</f>
        <v>#DIV/0!</v>
      </c>
      <c r="U186" s="7" t="e">
        <f>COUNTIFS(Sta!$A:$A,$A186,Sta!$N:$N,"&gt;1.5")/$B186</f>
        <v>#DIV/0!</v>
      </c>
      <c r="V186" s="7" t="e">
        <f>COUNTIFS(Sta!$B:$B,$A186,Sta!$P:$P,"&gt;1.5")/$C186</f>
        <v>#DIV/0!</v>
      </c>
    </row>
    <row r="187" spans="1:22" x14ac:dyDescent="0.3">
      <c r="A187" s="62" t="s">
        <v>283</v>
      </c>
      <c r="B187" s="9">
        <f>COUNTIF(Sta!A:A,A187)</f>
        <v>0</v>
      </c>
      <c r="C187" s="4">
        <f>COUNTIF(Sta!B:B,A187)</f>
        <v>0</v>
      </c>
      <c r="D187" s="4">
        <f t="shared" si="5"/>
        <v>0</v>
      </c>
      <c r="E187" s="12" t="e">
        <f>(COUNTIFS(Sta!$A:$A,$A187,Sta!$Q:$Q,"&gt;0.5") +COUNTIFS(Sta!$B:$B,$A187,Sta!$Q:$Q,"&gt;0.5"))/$D187</f>
        <v>#DIV/0!</v>
      </c>
      <c r="F187" s="7" t="e">
        <f>COUNTIFS(Sta!$A:$A,$A187,Sta!$Q:$Q,"&gt;0.5")/$B187</f>
        <v>#DIV/0!</v>
      </c>
      <c r="G187" s="7" t="e">
        <f>COUNTIFS(Sta!$B:$B,$A187,Sta!$Q:$Q,"&gt;0.5")/$C187</f>
        <v>#DIV/0!</v>
      </c>
      <c r="H187" s="12" t="e">
        <f>(COUNTIFS(Sta!$A:$A,$A187,Sta!$Q:$Q,"&gt;1.5") +COUNTIFS(Sta!$B:$B,$A187,Sta!$Q:$Q,"&gt;1.5"))/$D187</f>
        <v>#DIV/0!</v>
      </c>
      <c r="I187" s="7" t="e">
        <f>COUNTIFS(Sta!$A:$A,$A187,Sta!$Q:$Q,"&gt;1.5")/$B187</f>
        <v>#DIV/0!</v>
      </c>
      <c r="J187" s="7" t="e">
        <f>COUNTIFS(Sta!$B:$B,$A187,Sta!$Q:$Q,"&gt;1.5")/$C187</f>
        <v>#DIV/0!</v>
      </c>
      <c r="K187" s="12" t="e">
        <f>(COUNTIFS(Sta!$A:$A,$A187,Sta!$M:$M,"&gt;0.5") +COUNTIFS(Sta!$B:$B,$A187,Sta!$O:$O,"&gt;0.5"))/$D187</f>
        <v>#DIV/0!</v>
      </c>
      <c r="L187" s="7" t="e">
        <f>COUNTIFS(Sta!$A:$A,$A187,Sta!$M:$M,"&gt;0.5")/$B187</f>
        <v>#DIV/0!</v>
      </c>
      <c r="M187" s="7" t="e">
        <f>COUNTIFS(Sta!$B:$B,$A187,Sta!$O:$O,"&gt;0.5")/$C187</f>
        <v>#DIV/0!</v>
      </c>
      <c r="N187" s="12" t="e">
        <f>(COUNTIFS(Sta!$A:$A,$A187,Sta!$M:$M,"&gt;1.5") +COUNTIFS(Sta!$B:$B,$A187,Sta!$O:$O,"&gt;1.5"))/$D187</f>
        <v>#DIV/0!</v>
      </c>
      <c r="O187" s="7" t="e">
        <f>COUNTIFS(Sta!$A:$A,$A187,Sta!$M:$M,"&gt;1.5")/$B187</f>
        <v>#DIV/0!</v>
      </c>
      <c r="P187" s="7" t="e">
        <f>COUNTIFS(Sta!$B:$B,$A187,Sta!$O:$O,"&gt;1.5")/$C187</f>
        <v>#DIV/0!</v>
      </c>
      <c r="Q187" s="12" t="e">
        <f>(COUNTIFS(Sta!$A:$A,$A187,Sta!$N:$N,"&gt;0.5") +COUNTIFS(Sta!$B:$B,$A187,Sta!$P:$P,"&gt;0.5"))/$D187</f>
        <v>#DIV/0!</v>
      </c>
      <c r="R187" s="7" t="e">
        <f>COUNTIFS(Sta!$A:$A,$A187,Sta!$N:$N,"&gt;0.5")/$B187</f>
        <v>#DIV/0!</v>
      </c>
      <c r="S187" s="7" t="e">
        <f>COUNTIFS(Sta!$B:$B,$A187,Sta!$P:$P,"&gt;0.5")/$C187</f>
        <v>#DIV/0!</v>
      </c>
      <c r="T187" s="12" t="e">
        <f>(COUNTIFS(Sta!$A:$A,$A187,Sta!$N:$N,"&gt;1.5") +COUNTIFS(Sta!$B:$B,$A187,Sta!$P:$P,"&gt;1.5"))/$D187</f>
        <v>#DIV/0!</v>
      </c>
      <c r="U187" s="7" t="e">
        <f>COUNTIFS(Sta!$A:$A,$A187,Sta!$N:$N,"&gt;1.5")/$B187</f>
        <v>#DIV/0!</v>
      </c>
      <c r="V187" s="7" t="e">
        <f>COUNTIFS(Sta!$B:$B,$A187,Sta!$P:$P,"&gt;1.5")/$C187</f>
        <v>#DIV/0!</v>
      </c>
    </row>
    <row r="188" spans="1:22" x14ac:dyDescent="0.3">
      <c r="A188" s="62" t="s">
        <v>280</v>
      </c>
      <c r="B188" s="9">
        <f>COUNTIF(Sta!A:A,A188)</f>
        <v>0</v>
      </c>
      <c r="C188" s="4">
        <f>COUNTIF(Sta!B:B,A188)</f>
        <v>0</v>
      </c>
      <c r="D188" s="4">
        <f t="shared" si="5"/>
        <v>0</v>
      </c>
      <c r="E188" s="12" t="e">
        <f>(COUNTIFS(Sta!$A:$A,$A188,Sta!$Q:$Q,"&gt;0.5") +COUNTIFS(Sta!$B:$B,$A188,Sta!$Q:$Q,"&gt;0.5"))/$D188</f>
        <v>#DIV/0!</v>
      </c>
      <c r="F188" s="7" t="e">
        <f>COUNTIFS(Sta!$A:$A,$A188,Sta!$Q:$Q,"&gt;0.5")/$B188</f>
        <v>#DIV/0!</v>
      </c>
      <c r="G188" s="7" t="e">
        <f>COUNTIFS(Sta!$B:$B,$A188,Sta!$Q:$Q,"&gt;0.5")/$C188</f>
        <v>#DIV/0!</v>
      </c>
      <c r="H188" s="12" t="e">
        <f>(COUNTIFS(Sta!$A:$A,$A188,Sta!$Q:$Q,"&gt;1.5") +COUNTIFS(Sta!$B:$B,$A188,Sta!$Q:$Q,"&gt;1.5"))/$D188</f>
        <v>#DIV/0!</v>
      </c>
      <c r="I188" s="7" t="e">
        <f>COUNTIFS(Sta!$A:$A,$A188,Sta!$Q:$Q,"&gt;1.5")/$B188</f>
        <v>#DIV/0!</v>
      </c>
      <c r="J188" s="7" t="e">
        <f>COUNTIFS(Sta!$B:$B,$A188,Sta!$Q:$Q,"&gt;1.5")/$C188</f>
        <v>#DIV/0!</v>
      </c>
      <c r="K188" s="12" t="e">
        <f>(COUNTIFS(Sta!$A:$A,$A188,Sta!$M:$M,"&gt;0.5") +COUNTIFS(Sta!$B:$B,$A188,Sta!$O:$O,"&gt;0.5"))/$D188</f>
        <v>#DIV/0!</v>
      </c>
      <c r="L188" s="7" t="e">
        <f>COUNTIFS(Sta!$A:$A,$A188,Sta!$M:$M,"&gt;0.5")/$B188</f>
        <v>#DIV/0!</v>
      </c>
      <c r="M188" s="7" t="e">
        <f>COUNTIFS(Sta!$B:$B,$A188,Sta!$O:$O,"&gt;0.5")/$C188</f>
        <v>#DIV/0!</v>
      </c>
      <c r="N188" s="12" t="e">
        <f>(COUNTIFS(Sta!$A:$A,$A188,Sta!$M:$M,"&gt;1.5") +COUNTIFS(Sta!$B:$B,$A188,Sta!$O:$O,"&gt;1.5"))/$D188</f>
        <v>#DIV/0!</v>
      </c>
      <c r="O188" s="7" t="e">
        <f>COUNTIFS(Sta!$A:$A,$A188,Sta!$M:$M,"&gt;1.5")/$B188</f>
        <v>#DIV/0!</v>
      </c>
      <c r="P188" s="7" t="e">
        <f>COUNTIFS(Sta!$B:$B,$A188,Sta!$O:$O,"&gt;1.5")/$C188</f>
        <v>#DIV/0!</v>
      </c>
      <c r="Q188" s="12" t="e">
        <f>(COUNTIFS(Sta!$A:$A,$A188,Sta!$N:$N,"&gt;0.5") +COUNTIFS(Sta!$B:$B,$A188,Sta!$P:$P,"&gt;0.5"))/$D188</f>
        <v>#DIV/0!</v>
      </c>
      <c r="R188" s="7" t="e">
        <f>COUNTIFS(Sta!$A:$A,$A188,Sta!$N:$N,"&gt;0.5")/$B188</f>
        <v>#DIV/0!</v>
      </c>
      <c r="S188" s="7" t="e">
        <f>COUNTIFS(Sta!$B:$B,$A188,Sta!$P:$P,"&gt;0.5")/$C188</f>
        <v>#DIV/0!</v>
      </c>
      <c r="T188" s="12" t="e">
        <f>(COUNTIFS(Sta!$A:$A,$A188,Sta!$N:$N,"&gt;1.5") +COUNTIFS(Sta!$B:$B,$A188,Sta!$P:$P,"&gt;1.5"))/$D188</f>
        <v>#DIV/0!</v>
      </c>
      <c r="U188" s="7" t="e">
        <f>COUNTIFS(Sta!$A:$A,$A188,Sta!$N:$N,"&gt;1.5")/$B188</f>
        <v>#DIV/0!</v>
      </c>
      <c r="V188" s="7" t="e">
        <f>COUNTIFS(Sta!$B:$B,$A188,Sta!$P:$P,"&gt;1.5")/$C188</f>
        <v>#DIV/0!</v>
      </c>
    </row>
    <row r="189" spans="1:22" x14ac:dyDescent="0.3">
      <c r="A189" s="62" t="s">
        <v>302</v>
      </c>
      <c r="B189" s="9">
        <f>COUNTIF(Sta!A:A,A189)</f>
        <v>0</v>
      </c>
      <c r="C189" s="4">
        <f>COUNTIF(Sta!B:B,A189)</f>
        <v>0</v>
      </c>
      <c r="D189" s="4">
        <f t="shared" si="5"/>
        <v>0</v>
      </c>
      <c r="E189" s="12" t="e">
        <f>(COUNTIFS(Sta!$A:$A,$A189,Sta!$Q:$Q,"&gt;0.5") +COUNTIFS(Sta!$B:$B,$A189,Sta!$Q:$Q,"&gt;0.5"))/$D189</f>
        <v>#DIV/0!</v>
      </c>
      <c r="F189" s="7" t="e">
        <f>COUNTIFS(Sta!$A:$A,$A189,Sta!$Q:$Q,"&gt;0.5")/$B189</f>
        <v>#DIV/0!</v>
      </c>
      <c r="G189" s="7" t="e">
        <f>COUNTIFS(Sta!$B:$B,$A189,Sta!$Q:$Q,"&gt;0.5")/$C189</f>
        <v>#DIV/0!</v>
      </c>
      <c r="H189" s="12" t="e">
        <f>(COUNTIFS(Sta!$A:$A,$A189,Sta!$Q:$Q,"&gt;1.5") +COUNTIFS(Sta!$B:$B,$A189,Sta!$Q:$Q,"&gt;1.5"))/$D189</f>
        <v>#DIV/0!</v>
      </c>
      <c r="I189" s="7" t="e">
        <f>COUNTIFS(Sta!$A:$A,$A189,Sta!$Q:$Q,"&gt;1.5")/$B189</f>
        <v>#DIV/0!</v>
      </c>
      <c r="J189" s="7" t="e">
        <f>COUNTIFS(Sta!$B:$B,$A189,Sta!$Q:$Q,"&gt;1.5")/$C189</f>
        <v>#DIV/0!</v>
      </c>
      <c r="K189" s="12" t="e">
        <f>(COUNTIFS(Sta!$A:$A,$A189,Sta!$M:$M,"&gt;0.5") +COUNTIFS(Sta!$B:$B,$A189,Sta!$O:$O,"&gt;0.5"))/$D189</f>
        <v>#DIV/0!</v>
      </c>
      <c r="L189" s="7" t="e">
        <f>COUNTIFS(Sta!$A:$A,$A189,Sta!$M:$M,"&gt;0.5")/$B189</f>
        <v>#DIV/0!</v>
      </c>
      <c r="M189" s="7" t="e">
        <f>COUNTIFS(Sta!$B:$B,$A189,Sta!$O:$O,"&gt;0.5")/$C189</f>
        <v>#DIV/0!</v>
      </c>
      <c r="N189" s="12" t="e">
        <f>(COUNTIFS(Sta!$A:$A,$A189,Sta!$M:$M,"&gt;1.5") +COUNTIFS(Sta!$B:$B,$A189,Sta!$O:$O,"&gt;1.5"))/$D189</f>
        <v>#DIV/0!</v>
      </c>
      <c r="O189" s="7" t="e">
        <f>COUNTIFS(Sta!$A:$A,$A189,Sta!$M:$M,"&gt;1.5")/$B189</f>
        <v>#DIV/0!</v>
      </c>
      <c r="P189" s="7" t="e">
        <f>COUNTIFS(Sta!$B:$B,$A189,Sta!$O:$O,"&gt;1.5")/$C189</f>
        <v>#DIV/0!</v>
      </c>
      <c r="Q189" s="12" t="e">
        <f>(COUNTIFS(Sta!$A:$A,$A189,Sta!$N:$N,"&gt;0.5") +COUNTIFS(Sta!$B:$B,$A189,Sta!$P:$P,"&gt;0.5"))/$D189</f>
        <v>#DIV/0!</v>
      </c>
      <c r="R189" s="7" t="e">
        <f>COUNTIFS(Sta!$A:$A,$A189,Sta!$N:$N,"&gt;0.5")/$B189</f>
        <v>#DIV/0!</v>
      </c>
      <c r="S189" s="7" t="e">
        <f>COUNTIFS(Sta!$B:$B,$A189,Sta!$P:$P,"&gt;0.5")/$C189</f>
        <v>#DIV/0!</v>
      </c>
      <c r="T189" s="12" t="e">
        <f>(COUNTIFS(Sta!$A:$A,$A189,Sta!$N:$N,"&gt;1.5") +COUNTIFS(Sta!$B:$B,$A189,Sta!$P:$P,"&gt;1.5"))/$D189</f>
        <v>#DIV/0!</v>
      </c>
      <c r="U189" s="7" t="e">
        <f>COUNTIFS(Sta!$A:$A,$A189,Sta!$N:$N,"&gt;1.5")/$B189</f>
        <v>#DIV/0!</v>
      </c>
      <c r="V189" s="7" t="e">
        <f>COUNTIFS(Sta!$B:$B,$A189,Sta!$P:$P,"&gt;1.5")/$C189</f>
        <v>#DIV/0!</v>
      </c>
    </row>
    <row r="190" spans="1:22" x14ac:dyDescent="0.3">
      <c r="A190" s="62" t="s">
        <v>298</v>
      </c>
      <c r="B190" s="9">
        <f>COUNTIF(Sta!A:A,A190)</f>
        <v>0</v>
      </c>
      <c r="C190" s="4">
        <f>COUNTIF(Sta!B:B,A190)</f>
        <v>0</v>
      </c>
      <c r="D190" s="4">
        <f t="shared" si="5"/>
        <v>0</v>
      </c>
      <c r="E190" s="12" t="e">
        <f>(COUNTIFS(Sta!$A:$A,$A190,Sta!$Q:$Q,"&gt;0.5") +COUNTIFS(Sta!$B:$B,$A190,Sta!$Q:$Q,"&gt;0.5"))/$D190</f>
        <v>#DIV/0!</v>
      </c>
      <c r="F190" s="7" t="e">
        <f>COUNTIFS(Sta!$A:$A,$A190,Sta!$Q:$Q,"&gt;0.5")/$B190</f>
        <v>#DIV/0!</v>
      </c>
      <c r="G190" s="7" t="e">
        <f>COUNTIFS(Sta!$B:$B,$A190,Sta!$Q:$Q,"&gt;0.5")/$C190</f>
        <v>#DIV/0!</v>
      </c>
      <c r="H190" s="12" t="e">
        <f>(COUNTIFS(Sta!$A:$A,$A190,Sta!$Q:$Q,"&gt;1.5") +COUNTIFS(Sta!$B:$B,$A190,Sta!$Q:$Q,"&gt;1.5"))/$D190</f>
        <v>#DIV/0!</v>
      </c>
      <c r="I190" s="7" t="e">
        <f>COUNTIFS(Sta!$A:$A,$A190,Sta!$Q:$Q,"&gt;1.5")/$B190</f>
        <v>#DIV/0!</v>
      </c>
      <c r="J190" s="7" t="e">
        <f>COUNTIFS(Sta!$B:$B,$A190,Sta!$Q:$Q,"&gt;1.5")/$C190</f>
        <v>#DIV/0!</v>
      </c>
      <c r="K190" s="12" t="e">
        <f>(COUNTIFS(Sta!$A:$A,$A190,Sta!$M:$M,"&gt;0.5") +COUNTIFS(Sta!$B:$B,$A190,Sta!$O:$O,"&gt;0.5"))/$D190</f>
        <v>#DIV/0!</v>
      </c>
      <c r="L190" s="7" t="e">
        <f>COUNTIFS(Sta!$A:$A,$A190,Sta!$M:$M,"&gt;0.5")/$B190</f>
        <v>#DIV/0!</v>
      </c>
      <c r="M190" s="7" t="e">
        <f>COUNTIFS(Sta!$B:$B,$A190,Sta!$O:$O,"&gt;0.5")/$C190</f>
        <v>#DIV/0!</v>
      </c>
      <c r="N190" s="12" t="e">
        <f>(COUNTIFS(Sta!$A:$A,$A190,Sta!$M:$M,"&gt;1.5") +COUNTIFS(Sta!$B:$B,$A190,Sta!$O:$O,"&gt;1.5"))/$D190</f>
        <v>#DIV/0!</v>
      </c>
      <c r="O190" s="7" t="e">
        <f>COUNTIFS(Sta!$A:$A,$A190,Sta!$M:$M,"&gt;1.5")/$B190</f>
        <v>#DIV/0!</v>
      </c>
      <c r="P190" s="7" t="e">
        <f>COUNTIFS(Sta!$B:$B,$A190,Sta!$O:$O,"&gt;1.5")/$C190</f>
        <v>#DIV/0!</v>
      </c>
      <c r="Q190" s="12" t="e">
        <f>(COUNTIFS(Sta!$A:$A,$A190,Sta!$N:$N,"&gt;0.5") +COUNTIFS(Sta!$B:$B,$A190,Sta!$P:$P,"&gt;0.5"))/$D190</f>
        <v>#DIV/0!</v>
      </c>
      <c r="R190" s="7" t="e">
        <f>COUNTIFS(Sta!$A:$A,$A190,Sta!$N:$N,"&gt;0.5")/$B190</f>
        <v>#DIV/0!</v>
      </c>
      <c r="S190" s="7" t="e">
        <f>COUNTIFS(Sta!$B:$B,$A190,Sta!$P:$P,"&gt;0.5")/$C190</f>
        <v>#DIV/0!</v>
      </c>
      <c r="T190" s="12" t="e">
        <f>(COUNTIFS(Sta!$A:$A,$A190,Sta!$N:$N,"&gt;1.5") +COUNTIFS(Sta!$B:$B,$A190,Sta!$P:$P,"&gt;1.5"))/$D190</f>
        <v>#DIV/0!</v>
      </c>
      <c r="U190" s="7" t="e">
        <f>COUNTIFS(Sta!$A:$A,$A190,Sta!$N:$N,"&gt;1.5")/$B190</f>
        <v>#DIV/0!</v>
      </c>
      <c r="V190" s="7" t="e">
        <f>COUNTIFS(Sta!$B:$B,$A190,Sta!$P:$P,"&gt;1.5")/$C190</f>
        <v>#DIV/0!</v>
      </c>
    </row>
    <row r="191" spans="1:22" x14ac:dyDescent="0.3">
      <c r="A191" s="62" t="s">
        <v>300</v>
      </c>
      <c r="B191" s="9">
        <f>COUNTIF(Sta!A:A,A191)</f>
        <v>0</v>
      </c>
      <c r="C191" s="4">
        <f>COUNTIF(Sta!B:B,A191)</f>
        <v>0</v>
      </c>
      <c r="D191" s="4">
        <f t="shared" si="5"/>
        <v>0</v>
      </c>
      <c r="E191" s="12" t="e">
        <f>(COUNTIFS(Sta!$A:$A,$A191,Sta!$Q:$Q,"&gt;0.5") +COUNTIFS(Sta!$B:$B,$A191,Sta!$Q:$Q,"&gt;0.5"))/$D191</f>
        <v>#DIV/0!</v>
      </c>
      <c r="F191" s="7" t="e">
        <f>COUNTIFS(Sta!$A:$A,$A191,Sta!$Q:$Q,"&gt;0.5")/$B191</f>
        <v>#DIV/0!</v>
      </c>
      <c r="G191" s="7" t="e">
        <f>COUNTIFS(Sta!$B:$B,$A191,Sta!$Q:$Q,"&gt;0.5")/$C191</f>
        <v>#DIV/0!</v>
      </c>
      <c r="H191" s="12" t="e">
        <f>(COUNTIFS(Sta!$A:$A,$A191,Sta!$Q:$Q,"&gt;1.5") +COUNTIFS(Sta!$B:$B,$A191,Sta!$Q:$Q,"&gt;1.5"))/$D191</f>
        <v>#DIV/0!</v>
      </c>
      <c r="I191" s="7" t="e">
        <f>COUNTIFS(Sta!$A:$A,$A191,Sta!$Q:$Q,"&gt;1.5")/$B191</f>
        <v>#DIV/0!</v>
      </c>
      <c r="J191" s="7" t="e">
        <f>COUNTIFS(Sta!$B:$B,$A191,Sta!$Q:$Q,"&gt;1.5")/$C191</f>
        <v>#DIV/0!</v>
      </c>
      <c r="K191" s="12" t="e">
        <f>(COUNTIFS(Sta!$A:$A,$A191,Sta!$M:$M,"&gt;0.5") +COUNTIFS(Sta!$B:$B,$A191,Sta!$O:$O,"&gt;0.5"))/$D191</f>
        <v>#DIV/0!</v>
      </c>
      <c r="L191" s="7" t="e">
        <f>COUNTIFS(Sta!$A:$A,$A191,Sta!$M:$M,"&gt;0.5")/$B191</f>
        <v>#DIV/0!</v>
      </c>
      <c r="M191" s="7" t="e">
        <f>COUNTIFS(Sta!$B:$B,$A191,Sta!$O:$O,"&gt;0.5")/$C191</f>
        <v>#DIV/0!</v>
      </c>
      <c r="N191" s="12" t="e">
        <f>(COUNTIFS(Sta!$A:$A,$A191,Sta!$M:$M,"&gt;1.5") +COUNTIFS(Sta!$B:$B,$A191,Sta!$O:$O,"&gt;1.5"))/$D191</f>
        <v>#DIV/0!</v>
      </c>
      <c r="O191" s="7" t="e">
        <f>COUNTIFS(Sta!$A:$A,$A191,Sta!$M:$M,"&gt;1.5")/$B191</f>
        <v>#DIV/0!</v>
      </c>
      <c r="P191" s="7" t="e">
        <f>COUNTIFS(Sta!$B:$B,$A191,Sta!$O:$O,"&gt;1.5")/$C191</f>
        <v>#DIV/0!</v>
      </c>
      <c r="Q191" s="12" t="e">
        <f>(COUNTIFS(Sta!$A:$A,$A191,Sta!$N:$N,"&gt;0.5") +COUNTIFS(Sta!$B:$B,$A191,Sta!$P:$P,"&gt;0.5"))/$D191</f>
        <v>#DIV/0!</v>
      </c>
      <c r="R191" s="7" t="e">
        <f>COUNTIFS(Sta!$A:$A,$A191,Sta!$N:$N,"&gt;0.5")/$B191</f>
        <v>#DIV/0!</v>
      </c>
      <c r="S191" s="7" t="e">
        <f>COUNTIFS(Sta!$B:$B,$A191,Sta!$P:$P,"&gt;0.5")/$C191</f>
        <v>#DIV/0!</v>
      </c>
      <c r="T191" s="12" t="e">
        <f>(COUNTIFS(Sta!$A:$A,$A191,Sta!$N:$N,"&gt;1.5") +COUNTIFS(Sta!$B:$B,$A191,Sta!$P:$P,"&gt;1.5"))/$D191</f>
        <v>#DIV/0!</v>
      </c>
      <c r="U191" s="7" t="e">
        <f>COUNTIFS(Sta!$A:$A,$A191,Sta!$N:$N,"&gt;1.5")/$B191</f>
        <v>#DIV/0!</v>
      </c>
      <c r="V191" s="7" t="e">
        <f>COUNTIFS(Sta!$B:$B,$A191,Sta!$P:$P,"&gt;1.5")/$C191</f>
        <v>#DIV/0!</v>
      </c>
    </row>
    <row r="192" spans="1:22" x14ac:dyDescent="0.3">
      <c r="A192" s="62" t="s">
        <v>301</v>
      </c>
      <c r="B192" s="9">
        <f>COUNTIF(Sta!A:A,A192)</f>
        <v>0</v>
      </c>
      <c r="C192" s="4">
        <f>COUNTIF(Sta!B:B,A192)</f>
        <v>0</v>
      </c>
      <c r="D192" s="4">
        <f t="shared" si="5"/>
        <v>0</v>
      </c>
      <c r="E192" s="12" t="e">
        <f>(COUNTIFS(Sta!$A:$A,$A192,Sta!$Q:$Q,"&gt;0.5") +COUNTIFS(Sta!$B:$B,$A192,Sta!$Q:$Q,"&gt;0.5"))/$D192</f>
        <v>#DIV/0!</v>
      </c>
      <c r="F192" s="7" t="e">
        <f>COUNTIFS(Sta!$A:$A,$A192,Sta!$Q:$Q,"&gt;0.5")/$B192</f>
        <v>#DIV/0!</v>
      </c>
      <c r="G192" s="7" t="e">
        <f>COUNTIFS(Sta!$B:$B,$A192,Sta!$Q:$Q,"&gt;0.5")/$C192</f>
        <v>#DIV/0!</v>
      </c>
      <c r="H192" s="12" t="e">
        <f>(COUNTIFS(Sta!$A:$A,$A192,Sta!$Q:$Q,"&gt;1.5") +COUNTIFS(Sta!$B:$B,$A192,Sta!$Q:$Q,"&gt;1.5"))/$D192</f>
        <v>#DIV/0!</v>
      </c>
      <c r="I192" s="7" t="e">
        <f>COUNTIFS(Sta!$A:$A,$A192,Sta!$Q:$Q,"&gt;1.5")/$B192</f>
        <v>#DIV/0!</v>
      </c>
      <c r="J192" s="7" t="e">
        <f>COUNTIFS(Sta!$B:$B,$A192,Sta!$Q:$Q,"&gt;1.5")/$C192</f>
        <v>#DIV/0!</v>
      </c>
      <c r="K192" s="12" t="e">
        <f>(COUNTIFS(Sta!$A:$A,$A192,Sta!$M:$M,"&gt;0.5") +COUNTIFS(Sta!$B:$B,$A192,Sta!$O:$O,"&gt;0.5"))/$D192</f>
        <v>#DIV/0!</v>
      </c>
      <c r="L192" s="7" t="e">
        <f>COUNTIFS(Sta!$A:$A,$A192,Sta!$M:$M,"&gt;0.5")/$B192</f>
        <v>#DIV/0!</v>
      </c>
      <c r="M192" s="7" t="e">
        <f>COUNTIFS(Sta!$B:$B,$A192,Sta!$O:$O,"&gt;0.5")/$C192</f>
        <v>#DIV/0!</v>
      </c>
      <c r="N192" s="12" t="e">
        <f>(COUNTIFS(Sta!$A:$A,$A192,Sta!$M:$M,"&gt;1.5") +COUNTIFS(Sta!$B:$B,$A192,Sta!$O:$O,"&gt;1.5"))/$D192</f>
        <v>#DIV/0!</v>
      </c>
      <c r="O192" s="7" t="e">
        <f>COUNTIFS(Sta!$A:$A,$A192,Sta!$M:$M,"&gt;1.5")/$B192</f>
        <v>#DIV/0!</v>
      </c>
      <c r="P192" s="7" t="e">
        <f>COUNTIFS(Sta!$B:$B,$A192,Sta!$O:$O,"&gt;1.5")/$C192</f>
        <v>#DIV/0!</v>
      </c>
      <c r="Q192" s="12" t="e">
        <f>(COUNTIFS(Sta!$A:$A,$A192,Sta!$N:$N,"&gt;0.5") +COUNTIFS(Sta!$B:$B,$A192,Sta!$P:$P,"&gt;0.5"))/$D192</f>
        <v>#DIV/0!</v>
      </c>
      <c r="R192" s="7" t="e">
        <f>COUNTIFS(Sta!$A:$A,$A192,Sta!$N:$N,"&gt;0.5")/$B192</f>
        <v>#DIV/0!</v>
      </c>
      <c r="S192" s="7" t="e">
        <f>COUNTIFS(Sta!$B:$B,$A192,Sta!$P:$P,"&gt;0.5")/$C192</f>
        <v>#DIV/0!</v>
      </c>
      <c r="T192" s="12" t="e">
        <f>(COUNTIFS(Sta!$A:$A,$A192,Sta!$N:$N,"&gt;1.5") +COUNTIFS(Sta!$B:$B,$A192,Sta!$P:$P,"&gt;1.5"))/$D192</f>
        <v>#DIV/0!</v>
      </c>
      <c r="U192" s="7" t="e">
        <f>COUNTIFS(Sta!$A:$A,$A192,Sta!$N:$N,"&gt;1.5")/$B192</f>
        <v>#DIV/0!</v>
      </c>
      <c r="V192" s="7" t="e">
        <f>COUNTIFS(Sta!$B:$B,$A192,Sta!$P:$P,"&gt;1.5")/$C192</f>
        <v>#DIV/0!</v>
      </c>
    </row>
    <row r="193" spans="1:22" x14ac:dyDescent="0.3">
      <c r="A193" s="62" t="s">
        <v>313</v>
      </c>
      <c r="B193" s="9">
        <f>COUNTIF(Sta!A:A,A193)</f>
        <v>0</v>
      </c>
      <c r="C193" s="4">
        <f>COUNTIF(Sta!B:B,A193)</f>
        <v>0</v>
      </c>
      <c r="D193" s="4">
        <f>B193+C193</f>
        <v>0</v>
      </c>
      <c r="E193" s="12" t="e">
        <f>(COUNTIFS(Sta!$A:$A,$A193,Sta!$Q:$Q,"&gt;0.5") +COUNTIFS(Sta!$B:$B,$A193,Sta!$Q:$Q,"&gt;0.5"))/$D193</f>
        <v>#DIV/0!</v>
      </c>
      <c r="F193" s="7" t="e">
        <f>COUNTIFS(Sta!$A:$A,$A193,Sta!$Q:$Q,"&gt;0.5")/$B193</f>
        <v>#DIV/0!</v>
      </c>
      <c r="G193" s="7" t="e">
        <f>COUNTIFS(Sta!$B:$B,$A193,Sta!$Q:$Q,"&gt;0.5")/$C193</f>
        <v>#DIV/0!</v>
      </c>
      <c r="H193" s="12" t="e">
        <f>(COUNTIFS(Sta!$A:$A,$A193,Sta!$Q:$Q,"&gt;1.5") +COUNTIFS(Sta!$B:$B,$A193,Sta!$Q:$Q,"&gt;1.5"))/$D193</f>
        <v>#DIV/0!</v>
      </c>
      <c r="I193" s="7" t="e">
        <f>COUNTIFS(Sta!$A:$A,$A193,Sta!$Q:$Q,"&gt;1.5")/$B193</f>
        <v>#DIV/0!</v>
      </c>
      <c r="J193" s="7" t="e">
        <f>COUNTIFS(Sta!$B:$B,$A193,Sta!$Q:$Q,"&gt;1.5")/$C193</f>
        <v>#DIV/0!</v>
      </c>
      <c r="K193" s="12" t="e">
        <f>(COUNTIFS(Sta!$A:$A,$A193,Sta!$M:$M,"&gt;0.5") +COUNTIFS(Sta!$B:$B,$A193,Sta!$O:$O,"&gt;0.5"))/$D193</f>
        <v>#DIV/0!</v>
      </c>
      <c r="L193" s="7" t="e">
        <f>COUNTIFS(Sta!$A:$A,$A193,Sta!$M:$M,"&gt;0.5")/$B193</f>
        <v>#DIV/0!</v>
      </c>
      <c r="M193" s="7" t="e">
        <f>COUNTIFS(Sta!$B:$B,$A193,Sta!$O:$O,"&gt;0.5")/$C193</f>
        <v>#DIV/0!</v>
      </c>
      <c r="N193" s="12" t="e">
        <f>(COUNTIFS(Sta!$A:$A,$A193,Sta!$M:$M,"&gt;1.5") +COUNTIFS(Sta!$B:$B,$A193,Sta!$O:$O,"&gt;1.5"))/$D193</f>
        <v>#DIV/0!</v>
      </c>
      <c r="O193" s="7" t="e">
        <f>COUNTIFS(Sta!$A:$A,$A193,Sta!$M:$M,"&gt;1.5")/$B193</f>
        <v>#DIV/0!</v>
      </c>
      <c r="P193" s="7" t="e">
        <f>COUNTIFS(Sta!$B:$B,$A193,Sta!$O:$O,"&gt;1.5")/$C193</f>
        <v>#DIV/0!</v>
      </c>
      <c r="Q193" s="12" t="e">
        <f>(COUNTIFS(Sta!$A:$A,$A193,Sta!$N:$N,"&gt;0.5") +COUNTIFS(Sta!$B:$B,$A193,Sta!$P:$P,"&gt;0.5"))/$D193</f>
        <v>#DIV/0!</v>
      </c>
      <c r="R193" s="7" t="e">
        <f>COUNTIFS(Sta!$A:$A,$A193,Sta!$N:$N,"&gt;0.5")/$B193</f>
        <v>#DIV/0!</v>
      </c>
      <c r="S193" s="7" t="e">
        <f>COUNTIFS(Sta!$B:$B,$A193,Sta!$P:$P,"&gt;0.5")/$C193</f>
        <v>#DIV/0!</v>
      </c>
      <c r="T193" s="12" t="e">
        <f>(COUNTIFS(Sta!$A:$A,$A193,Sta!$N:$N,"&gt;1.5") +COUNTIFS(Sta!$B:$B,$A193,Sta!$P:$P,"&gt;1.5"))/$D193</f>
        <v>#DIV/0!</v>
      </c>
      <c r="U193" s="7" t="e">
        <f>COUNTIFS(Sta!$A:$A,$A193,Sta!$N:$N,"&gt;1.5")/$B193</f>
        <v>#DIV/0!</v>
      </c>
      <c r="V193" s="7" t="e">
        <f>COUNTIFS(Sta!$B:$B,$A193,Sta!$P:$P,"&gt;1.5")/$C193</f>
        <v>#DIV/0!</v>
      </c>
    </row>
    <row r="194" spans="1:22" x14ac:dyDescent="0.3">
      <c r="A194" s="62" t="s">
        <v>297</v>
      </c>
      <c r="B194" s="9">
        <f>COUNTIF(Sta!A:A,A194)</f>
        <v>0</v>
      </c>
      <c r="C194" s="4">
        <f>COUNTIF(Sta!B:B,A194)</f>
        <v>0</v>
      </c>
      <c r="D194" s="4">
        <f t="shared" si="5"/>
        <v>0</v>
      </c>
      <c r="E194" s="12" t="e">
        <f>(COUNTIFS(Sta!$A:$A,$A194,Sta!$Q:$Q,"&gt;0.5") +COUNTIFS(Sta!$B:$B,$A194,Sta!$Q:$Q,"&gt;0.5"))/$D194</f>
        <v>#DIV/0!</v>
      </c>
      <c r="F194" s="7" t="e">
        <f>COUNTIFS(Sta!$A:$A,$A194,Sta!$Q:$Q,"&gt;0.5")/$B194</f>
        <v>#DIV/0!</v>
      </c>
      <c r="G194" s="7" t="e">
        <f>COUNTIFS(Sta!$B:$B,$A194,Sta!$Q:$Q,"&gt;0.5")/$C194</f>
        <v>#DIV/0!</v>
      </c>
      <c r="H194" s="12" t="e">
        <f>(COUNTIFS(Sta!$A:$A,$A194,Sta!$Q:$Q,"&gt;1.5") +COUNTIFS(Sta!$B:$B,$A194,Sta!$Q:$Q,"&gt;1.5"))/$D194</f>
        <v>#DIV/0!</v>
      </c>
      <c r="I194" s="7" t="e">
        <f>COUNTIFS(Sta!$A:$A,$A194,Sta!$Q:$Q,"&gt;1.5")/$B194</f>
        <v>#DIV/0!</v>
      </c>
      <c r="J194" s="7" t="e">
        <f>COUNTIFS(Sta!$B:$B,$A194,Sta!$Q:$Q,"&gt;1.5")/$C194</f>
        <v>#DIV/0!</v>
      </c>
      <c r="K194" s="12" t="e">
        <f>(COUNTIFS(Sta!$A:$A,$A194,Sta!$M:$M,"&gt;0.5") +COUNTIFS(Sta!$B:$B,$A194,Sta!$O:$O,"&gt;0.5"))/$D194</f>
        <v>#DIV/0!</v>
      </c>
      <c r="L194" s="7" t="e">
        <f>COUNTIFS(Sta!$A:$A,$A194,Sta!$M:$M,"&gt;0.5")/$B194</f>
        <v>#DIV/0!</v>
      </c>
      <c r="M194" s="7" t="e">
        <f>COUNTIFS(Sta!$B:$B,$A194,Sta!$O:$O,"&gt;0.5")/$C194</f>
        <v>#DIV/0!</v>
      </c>
      <c r="N194" s="12" t="e">
        <f>(COUNTIFS(Sta!$A:$A,$A194,Sta!$M:$M,"&gt;1.5") +COUNTIFS(Sta!$B:$B,$A194,Sta!$O:$O,"&gt;1.5"))/$D194</f>
        <v>#DIV/0!</v>
      </c>
      <c r="O194" s="7" t="e">
        <f>COUNTIFS(Sta!$A:$A,$A194,Sta!$M:$M,"&gt;1.5")/$B194</f>
        <v>#DIV/0!</v>
      </c>
      <c r="P194" s="7" t="e">
        <f>COUNTIFS(Sta!$B:$B,$A194,Sta!$O:$O,"&gt;1.5")/$C194</f>
        <v>#DIV/0!</v>
      </c>
      <c r="Q194" s="12" t="e">
        <f>(COUNTIFS(Sta!$A:$A,$A194,Sta!$N:$N,"&gt;0.5") +COUNTIFS(Sta!$B:$B,$A194,Sta!$P:$P,"&gt;0.5"))/$D194</f>
        <v>#DIV/0!</v>
      </c>
      <c r="R194" s="7" t="e">
        <f>COUNTIFS(Sta!$A:$A,$A194,Sta!$N:$N,"&gt;0.5")/$B194</f>
        <v>#DIV/0!</v>
      </c>
      <c r="S194" s="7" t="e">
        <f>COUNTIFS(Sta!$B:$B,$A194,Sta!$P:$P,"&gt;0.5")/$C194</f>
        <v>#DIV/0!</v>
      </c>
      <c r="T194" s="12" t="e">
        <f>(COUNTIFS(Sta!$A:$A,$A194,Sta!$N:$N,"&gt;1.5") +COUNTIFS(Sta!$B:$B,$A194,Sta!$P:$P,"&gt;1.5"))/$D194</f>
        <v>#DIV/0!</v>
      </c>
      <c r="U194" s="7" t="e">
        <f>COUNTIFS(Sta!$A:$A,$A194,Sta!$N:$N,"&gt;1.5")/$B194</f>
        <v>#DIV/0!</v>
      </c>
      <c r="V194" s="7" t="e">
        <f>COUNTIFS(Sta!$B:$B,$A194,Sta!$P:$P,"&gt;1.5")/$C194</f>
        <v>#DIV/0!</v>
      </c>
    </row>
    <row r="195" spans="1:22" x14ac:dyDescent="0.3">
      <c r="A195" s="62" t="s">
        <v>299</v>
      </c>
      <c r="B195" s="9">
        <f>COUNTIF(Sta!A:A,A195)</f>
        <v>0</v>
      </c>
      <c r="C195" s="4">
        <f>COUNTIF(Sta!B:B,A195)</f>
        <v>0</v>
      </c>
      <c r="D195" s="4">
        <f t="shared" si="5"/>
        <v>0</v>
      </c>
      <c r="E195" s="12" t="e">
        <f>(COUNTIFS(Sta!$A:$A,$A195,Sta!$Q:$Q,"&gt;0.5") +COUNTIFS(Sta!$B:$B,$A195,Sta!$Q:$Q,"&gt;0.5"))/$D195</f>
        <v>#DIV/0!</v>
      </c>
      <c r="F195" s="7" t="e">
        <f>COUNTIFS(Sta!$A:$A,$A195,Sta!$Q:$Q,"&gt;0.5")/$B195</f>
        <v>#DIV/0!</v>
      </c>
      <c r="G195" s="7" t="e">
        <f>COUNTIFS(Sta!$B:$B,$A195,Sta!$Q:$Q,"&gt;0.5")/$C195</f>
        <v>#DIV/0!</v>
      </c>
      <c r="H195" s="12" t="e">
        <f>(COUNTIFS(Sta!$A:$A,$A195,Sta!$Q:$Q,"&gt;1.5") +COUNTIFS(Sta!$B:$B,$A195,Sta!$Q:$Q,"&gt;1.5"))/$D195</f>
        <v>#DIV/0!</v>
      </c>
      <c r="I195" s="7" t="e">
        <f>COUNTIFS(Sta!$A:$A,$A195,Sta!$Q:$Q,"&gt;1.5")/$B195</f>
        <v>#DIV/0!</v>
      </c>
      <c r="J195" s="7" t="e">
        <f>COUNTIFS(Sta!$B:$B,$A195,Sta!$Q:$Q,"&gt;1.5")/$C195</f>
        <v>#DIV/0!</v>
      </c>
      <c r="K195" s="12" t="e">
        <f>(COUNTIFS(Sta!$A:$A,$A195,Sta!$M:$M,"&gt;0.5") +COUNTIFS(Sta!$B:$B,$A195,Sta!$O:$O,"&gt;0.5"))/$D195</f>
        <v>#DIV/0!</v>
      </c>
      <c r="L195" s="7" t="e">
        <f>COUNTIFS(Sta!$A:$A,$A195,Sta!$M:$M,"&gt;0.5")/$B195</f>
        <v>#DIV/0!</v>
      </c>
      <c r="M195" s="7" t="e">
        <f>COUNTIFS(Sta!$B:$B,$A195,Sta!$O:$O,"&gt;0.5")/$C195</f>
        <v>#DIV/0!</v>
      </c>
      <c r="N195" s="12" t="e">
        <f>(COUNTIFS(Sta!$A:$A,$A195,Sta!$M:$M,"&gt;1.5") +COUNTIFS(Sta!$B:$B,$A195,Sta!$O:$O,"&gt;1.5"))/$D195</f>
        <v>#DIV/0!</v>
      </c>
      <c r="O195" s="7" t="e">
        <f>COUNTIFS(Sta!$A:$A,$A195,Sta!$M:$M,"&gt;1.5")/$B195</f>
        <v>#DIV/0!</v>
      </c>
      <c r="P195" s="7" t="e">
        <f>COUNTIFS(Sta!$B:$B,$A195,Sta!$O:$O,"&gt;1.5")/$C195</f>
        <v>#DIV/0!</v>
      </c>
      <c r="Q195" s="12" t="e">
        <f>(COUNTIFS(Sta!$A:$A,$A195,Sta!$N:$N,"&gt;0.5") +COUNTIFS(Sta!$B:$B,$A195,Sta!$P:$P,"&gt;0.5"))/$D195</f>
        <v>#DIV/0!</v>
      </c>
      <c r="R195" s="7" t="e">
        <f>COUNTIFS(Sta!$A:$A,$A195,Sta!$N:$N,"&gt;0.5")/$B195</f>
        <v>#DIV/0!</v>
      </c>
      <c r="S195" s="7" t="e">
        <f>COUNTIFS(Sta!$B:$B,$A195,Sta!$P:$P,"&gt;0.5")/$C195</f>
        <v>#DIV/0!</v>
      </c>
      <c r="T195" s="12" t="e">
        <f>(COUNTIFS(Sta!$A:$A,$A195,Sta!$N:$N,"&gt;1.5") +COUNTIFS(Sta!$B:$B,$A195,Sta!$P:$P,"&gt;1.5"))/$D195</f>
        <v>#DIV/0!</v>
      </c>
      <c r="U195" s="7" t="e">
        <f>COUNTIFS(Sta!$A:$A,$A195,Sta!$N:$N,"&gt;1.5")/$B195</f>
        <v>#DIV/0!</v>
      </c>
      <c r="V195" s="7" t="e">
        <f>COUNTIFS(Sta!$B:$B,$A195,Sta!$P:$P,"&gt;1.5")/$C195</f>
        <v>#DIV/0!</v>
      </c>
    </row>
    <row r="196" spans="1:22" x14ac:dyDescent="0.3">
      <c r="A196" s="62" t="s">
        <v>314</v>
      </c>
      <c r="B196" s="9">
        <f>COUNTIF(Sta!A:A,A196)</f>
        <v>0</v>
      </c>
      <c r="C196" s="4">
        <f>COUNTIF(Sta!B:B,A196)</f>
        <v>0</v>
      </c>
      <c r="D196" s="4">
        <f>B196+C196</f>
        <v>0</v>
      </c>
      <c r="E196" s="12" t="e">
        <f>(COUNTIFS(Sta!$A:$A,$A196,Sta!$Q:$Q,"&gt;0.5") +COUNTIFS(Sta!$B:$B,$A196,Sta!$Q:$Q,"&gt;0.5"))/$D196</f>
        <v>#DIV/0!</v>
      </c>
      <c r="F196" s="7" t="e">
        <f>COUNTIFS(Sta!$A:$A,$A196,Sta!$Q:$Q,"&gt;0.5")/$B196</f>
        <v>#DIV/0!</v>
      </c>
      <c r="G196" s="7" t="e">
        <f>COUNTIFS(Sta!$B:$B,$A196,Sta!$Q:$Q,"&gt;0.5")/$C196</f>
        <v>#DIV/0!</v>
      </c>
      <c r="H196" s="12" t="e">
        <f>(COUNTIFS(Sta!$A:$A,$A196,Sta!$Q:$Q,"&gt;1.5") +COUNTIFS(Sta!$B:$B,$A196,Sta!$Q:$Q,"&gt;1.5"))/$D196</f>
        <v>#DIV/0!</v>
      </c>
      <c r="I196" s="7" t="e">
        <f>COUNTIFS(Sta!$A:$A,$A196,Sta!$Q:$Q,"&gt;1.5")/$B196</f>
        <v>#DIV/0!</v>
      </c>
      <c r="J196" s="7" t="e">
        <f>COUNTIFS(Sta!$B:$B,$A196,Sta!$Q:$Q,"&gt;1.5")/$C196</f>
        <v>#DIV/0!</v>
      </c>
      <c r="K196" s="12" t="e">
        <f>(COUNTIFS(Sta!$A:$A,$A196,Sta!$M:$M,"&gt;0.5") +COUNTIFS(Sta!$B:$B,$A196,Sta!$O:$O,"&gt;0.5"))/$D196</f>
        <v>#DIV/0!</v>
      </c>
      <c r="L196" s="7" t="e">
        <f>COUNTIFS(Sta!$A:$A,$A196,Sta!$M:$M,"&gt;0.5")/$B196</f>
        <v>#DIV/0!</v>
      </c>
      <c r="M196" s="7" t="e">
        <f>COUNTIFS(Sta!$B:$B,$A196,Sta!$O:$O,"&gt;0.5")/$C196</f>
        <v>#DIV/0!</v>
      </c>
      <c r="N196" s="12" t="e">
        <f>(COUNTIFS(Sta!$A:$A,$A196,Sta!$M:$M,"&gt;1.5") +COUNTIFS(Sta!$B:$B,$A196,Sta!$O:$O,"&gt;1.5"))/$D196</f>
        <v>#DIV/0!</v>
      </c>
      <c r="O196" s="7" t="e">
        <f>COUNTIFS(Sta!$A:$A,$A196,Sta!$M:$M,"&gt;1.5")/$B196</f>
        <v>#DIV/0!</v>
      </c>
      <c r="P196" s="7" t="e">
        <f>COUNTIFS(Sta!$B:$B,$A196,Sta!$O:$O,"&gt;1.5")/$C196</f>
        <v>#DIV/0!</v>
      </c>
      <c r="Q196" s="12" t="e">
        <f>(COUNTIFS(Sta!$A:$A,$A196,Sta!$N:$N,"&gt;0.5") +COUNTIFS(Sta!$B:$B,$A196,Sta!$P:$P,"&gt;0.5"))/$D196</f>
        <v>#DIV/0!</v>
      </c>
      <c r="R196" s="7" t="e">
        <f>COUNTIFS(Sta!$A:$A,$A196,Sta!$N:$N,"&gt;0.5")/$B196</f>
        <v>#DIV/0!</v>
      </c>
      <c r="S196" s="7" t="e">
        <f>COUNTIFS(Sta!$B:$B,$A196,Sta!$P:$P,"&gt;0.5")/$C196</f>
        <v>#DIV/0!</v>
      </c>
      <c r="T196" s="12" t="e">
        <f>(COUNTIFS(Sta!$A:$A,$A196,Sta!$N:$N,"&gt;1.5") +COUNTIFS(Sta!$B:$B,$A196,Sta!$P:$P,"&gt;1.5"))/$D196</f>
        <v>#DIV/0!</v>
      </c>
      <c r="U196" s="7" t="e">
        <f>COUNTIFS(Sta!$A:$A,$A196,Sta!$N:$N,"&gt;1.5")/$B196</f>
        <v>#DIV/0!</v>
      </c>
      <c r="V196" s="7" t="e">
        <f>COUNTIFS(Sta!$B:$B,$A196,Sta!$P:$P,"&gt;1.5")/$C196</f>
        <v>#DIV/0!</v>
      </c>
    </row>
    <row r="197" spans="1:22" x14ac:dyDescent="0.3">
      <c r="A197" s="62" t="s">
        <v>312</v>
      </c>
      <c r="B197" s="9">
        <f>COUNTIF(Sta!A:A,A197)</f>
        <v>0</v>
      </c>
      <c r="C197" s="4">
        <f>COUNTIF(Sta!B:B,A197)</f>
        <v>0</v>
      </c>
      <c r="D197" s="4">
        <f t="shared" ref="D197:D208" si="6">B197+C197</f>
        <v>0</v>
      </c>
      <c r="E197" s="12" t="e">
        <f>(COUNTIFS(Sta!$A:$A,$A197,Sta!$Q:$Q,"&gt;0.5") +COUNTIFS(Sta!$B:$B,$A197,Sta!$Q:$Q,"&gt;0.5"))/$D197</f>
        <v>#DIV/0!</v>
      </c>
      <c r="F197" s="7" t="e">
        <f>COUNTIFS(Sta!$A:$A,$A197,Sta!$Q:$Q,"&gt;0.5")/$B197</f>
        <v>#DIV/0!</v>
      </c>
      <c r="G197" s="7" t="e">
        <f>COUNTIFS(Sta!$B:$B,$A197,Sta!$Q:$Q,"&gt;0.5")/$C197</f>
        <v>#DIV/0!</v>
      </c>
      <c r="H197" s="12" t="e">
        <f>(COUNTIFS(Sta!$A:$A,$A197,Sta!$Q:$Q,"&gt;1.5") +COUNTIFS(Sta!$B:$B,$A197,Sta!$Q:$Q,"&gt;1.5"))/$D197</f>
        <v>#DIV/0!</v>
      </c>
      <c r="I197" s="7" t="e">
        <f>COUNTIFS(Sta!$A:$A,$A197,Sta!$Q:$Q,"&gt;1.5")/$B197</f>
        <v>#DIV/0!</v>
      </c>
      <c r="J197" s="7" t="e">
        <f>COUNTIFS(Sta!$B:$B,$A197,Sta!$Q:$Q,"&gt;1.5")/$C197</f>
        <v>#DIV/0!</v>
      </c>
      <c r="K197" s="12" t="e">
        <f>(COUNTIFS(Sta!$A:$A,$A197,Sta!$M:$M,"&gt;0.5") +COUNTIFS(Sta!$B:$B,$A197,Sta!$O:$O,"&gt;0.5"))/$D197</f>
        <v>#DIV/0!</v>
      </c>
      <c r="L197" s="7" t="e">
        <f>COUNTIFS(Sta!$A:$A,$A197,Sta!$M:$M,"&gt;0.5")/$B197</f>
        <v>#DIV/0!</v>
      </c>
      <c r="M197" s="7" t="e">
        <f>COUNTIFS(Sta!$B:$B,$A197,Sta!$O:$O,"&gt;0.5")/$C197</f>
        <v>#DIV/0!</v>
      </c>
      <c r="N197" s="12" t="e">
        <f>(COUNTIFS(Sta!$A:$A,$A197,Sta!$M:$M,"&gt;1.5") +COUNTIFS(Sta!$B:$B,$A197,Sta!$O:$O,"&gt;1.5"))/$D197</f>
        <v>#DIV/0!</v>
      </c>
      <c r="O197" s="7" t="e">
        <f>COUNTIFS(Sta!$A:$A,$A197,Sta!$M:$M,"&gt;1.5")/$B197</f>
        <v>#DIV/0!</v>
      </c>
      <c r="P197" s="7" t="e">
        <f>COUNTIFS(Sta!$B:$B,$A197,Sta!$O:$O,"&gt;1.5")/$C197</f>
        <v>#DIV/0!</v>
      </c>
      <c r="Q197" s="12" t="e">
        <f>(COUNTIFS(Sta!$A:$A,$A197,Sta!$N:$N,"&gt;0.5") +COUNTIFS(Sta!$B:$B,$A197,Sta!$P:$P,"&gt;0.5"))/$D197</f>
        <v>#DIV/0!</v>
      </c>
      <c r="R197" s="7" t="e">
        <f>COUNTIFS(Sta!$A:$A,$A197,Sta!$N:$N,"&gt;0.5")/$B197</f>
        <v>#DIV/0!</v>
      </c>
      <c r="S197" s="7" t="e">
        <f>COUNTIFS(Sta!$B:$B,$A197,Sta!$P:$P,"&gt;0.5")/$C197</f>
        <v>#DIV/0!</v>
      </c>
      <c r="T197" s="12" t="e">
        <f>(COUNTIFS(Sta!$A:$A,$A197,Sta!$N:$N,"&gt;1.5") +COUNTIFS(Sta!$B:$B,$A197,Sta!$P:$P,"&gt;1.5"))/$D197</f>
        <v>#DIV/0!</v>
      </c>
      <c r="U197" s="7" t="e">
        <f>COUNTIFS(Sta!$A:$A,$A197,Sta!$N:$N,"&gt;1.5")/$B197</f>
        <v>#DIV/0!</v>
      </c>
      <c r="V197" s="7" t="e">
        <f>COUNTIFS(Sta!$B:$B,$A197,Sta!$P:$P,"&gt;1.5")/$C197</f>
        <v>#DIV/0!</v>
      </c>
    </row>
    <row r="198" spans="1:22" x14ac:dyDescent="0.3">
      <c r="A198" s="62" t="s">
        <v>305</v>
      </c>
      <c r="B198" s="9">
        <f>COUNTIF(Sta!A:A,A198)</f>
        <v>0</v>
      </c>
      <c r="C198" s="4">
        <f>COUNTIF(Sta!B:B,A198)</f>
        <v>0</v>
      </c>
      <c r="D198" s="4">
        <f t="shared" si="6"/>
        <v>0</v>
      </c>
      <c r="E198" s="12" t="e">
        <f>(COUNTIFS(Sta!$A:$A,$A198,Sta!$Q:$Q,"&gt;0.5") +COUNTIFS(Sta!$B:$B,$A198,Sta!$Q:$Q,"&gt;0.5"))/$D198</f>
        <v>#DIV/0!</v>
      </c>
      <c r="F198" s="7" t="e">
        <f>COUNTIFS(Sta!$A:$A,$A198,Sta!$Q:$Q,"&gt;0.5")/$B198</f>
        <v>#DIV/0!</v>
      </c>
      <c r="G198" s="7" t="e">
        <f>COUNTIFS(Sta!$B:$B,$A198,Sta!$Q:$Q,"&gt;0.5")/$C198</f>
        <v>#DIV/0!</v>
      </c>
      <c r="H198" s="12" t="e">
        <f>(COUNTIFS(Sta!$A:$A,$A198,Sta!$Q:$Q,"&gt;1.5") +COUNTIFS(Sta!$B:$B,$A198,Sta!$Q:$Q,"&gt;1.5"))/$D198</f>
        <v>#DIV/0!</v>
      </c>
      <c r="I198" s="7" t="e">
        <f>COUNTIFS(Sta!$A:$A,$A198,Sta!$Q:$Q,"&gt;1.5")/$B198</f>
        <v>#DIV/0!</v>
      </c>
      <c r="J198" s="7" t="e">
        <f>COUNTIFS(Sta!$B:$B,$A198,Sta!$Q:$Q,"&gt;1.5")/$C198</f>
        <v>#DIV/0!</v>
      </c>
      <c r="K198" s="12" t="e">
        <f>(COUNTIFS(Sta!$A:$A,$A198,Sta!$M:$M,"&gt;0.5") +COUNTIFS(Sta!$B:$B,$A198,Sta!$O:$O,"&gt;0.5"))/$D198</f>
        <v>#DIV/0!</v>
      </c>
      <c r="L198" s="7" t="e">
        <f>COUNTIFS(Sta!$A:$A,$A198,Sta!$M:$M,"&gt;0.5")/$B198</f>
        <v>#DIV/0!</v>
      </c>
      <c r="M198" s="7" t="e">
        <f>COUNTIFS(Sta!$B:$B,$A198,Sta!$O:$O,"&gt;0.5")/$C198</f>
        <v>#DIV/0!</v>
      </c>
      <c r="N198" s="12" t="e">
        <f>(COUNTIFS(Sta!$A:$A,$A198,Sta!$M:$M,"&gt;1.5") +COUNTIFS(Sta!$B:$B,$A198,Sta!$O:$O,"&gt;1.5"))/$D198</f>
        <v>#DIV/0!</v>
      </c>
      <c r="O198" s="7" t="e">
        <f>COUNTIFS(Sta!$A:$A,$A198,Sta!$M:$M,"&gt;1.5")/$B198</f>
        <v>#DIV/0!</v>
      </c>
      <c r="P198" s="7" t="e">
        <f>COUNTIFS(Sta!$B:$B,$A198,Sta!$O:$O,"&gt;1.5")/$C198</f>
        <v>#DIV/0!</v>
      </c>
      <c r="Q198" s="12" t="e">
        <f>(COUNTIFS(Sta!$A:$A,$A198,Sta!$N:$N,"&gt;0.5") +COUNTIFS(Sta!$B:$B,$A198,Sta!$P:$P,"&gt;0.5"))/$D198</f>
        <v>#DIV/0!</v>
      </c>
      <c r="R198" s="7" t="e">
        <f>COUNTIFS(Sta!$A:$A,$A198,Sta!$N:$N,"&gt;0.5")/$B198</f>
        <v>#DIV/0!</v>
      </c>
      <c r="S198" s="7" t="e">
        <f>COUNTIFS(Sta!$B:$B,$A198,Sta!$P:$P,"&gt;0.5")/$C198</f>
        <v>#DIV/0!</v>
      </c>
      <c r="T198" s="12" t="e">
        <f>(COUNTIFS(Sta!$A:$A,$A198,Sta!$N:$N,"&gt;1.5") +COUNTIFS(Sta!$B:$B,$A198,Sta!$P:$P,"&gt;1.5"))/$D198</f>
        <v>#DIV/0!</v>
      </c>
      <c r="U198" s="7" t="e">
        <f>COUNTIFS(Sta!$A:$A,$A198,Sta!$N:$N,"&gt;1.5")/$B198</f>
        <v>#DIV/0!</v>
      </c>
      <c r="V198" s="7" t="e">
        <f>COUNTIFS(Sta!$B:$B,$A198,Sta!$P:$P,"&gt;1.5")/$C198</f>
        <v>#DIV/0!</v>
      </c>
    </row>
    <row r="199" spans="1:22" x14ac:dyDescent="0.3">
      <c r="A199" s="62" t="s">
        <v>306</v>
      </c>
      <c r="B199" s="9">
        <f>COUNTIF(Sta!A:A,A199)</f>
        <v>0</v>
      </c>
      <c r="C199" s="4">
        <f>COUNTIF(Sta!B:B,A199)</f>
        <v>0</v>
      </c>
      <c r="D199" s="4">
        <f t="shared" si="6"/>
        <v>0</v>
      </c>
      <c r="E199" s="12" t="e">
        <f>(COUNTIFS(Sta!$A:$A,$A199,Sta!$Q:$Q,"&gt;0.5") +COUNTIFS(Sta!$B:$B,$A199,Sta!$Q:$Q,"&gt;0.5"))/$D199</f>
        <v>#DIV/0!</v>
      </c>
      <c r="F199" s="7" t="e">
        <f>COUNTIFS(Sta!$A:$A,$A199,Sta!$Q:$Q,"&gt;0.5")/$B199</f>
        <v>#DIV/0!</v>
      </c>
      <c r="G199" s="7" t="e">
        <f>COUNTIFS(Sta!$B:$B,$A199,Sta!$Q:$Q,"&gt;0.5")/$C199</f>
        <v>#DIV/0!</v>
      </c>
      <c r="H199" s="12" t="e">
        <f>(COUNTIFS(Sta!$A:$A,$A199,Sta!$Q:$Q,"&gt;1.5") +COUNTIFS(Sta!$B:$B,$A199,Sta!$Q:$Q,"&gt;1.5"))/$D199</f>
        <v>#DIV/0!</v>
      </c>
      <c r="I199" s="7" t="e">
        <f>COUNTIFS(Sta!$A:$A,$A199,Sta!$Q:$Q,"&gt;1.5")/$B199</f>
        <v>#DIV/0!</v>
      </c>
      <c r="J199" s="7" t="e">
        <f>COUNTIFS(Sta!$B:$B,$A199,Sta!$Q:$Q,"&gt;1.5")/$C199</f>
        <v>#DIV/0!</v>
      </c>
      <c r="K199" s="12" t="e">
        <f>(COUNTIFS(Sta!$A:$A,$A199,Sta!$M:$M,"&gt;0.5") +COUNTIFS(Sta!$B:$B,$A199,Sta!$O:$O,"&gt;0.5"))/$D199</f>
        <v>#DIV/0!</v>
      </c>
      <c r="L199" s="7" t="e">
        <f>COUNTIFS(Sta!$A:$A,$A199,Sta!$M:$M,"&gt;0.5")/$B199</f>
        <v>#DIV/0!</v>
      </c>
      <c r="M199" s="7" t="e">
        <f>COUNTIFS(Sta!$B:$B,$A199,Sta!$O:$O,"&gt;0.5")/$C199</f>
        <v>#DIV/0!</v>
      </c>
      <c r="N199" s="12" t="e">
        <f>(COUNTIFS(Sta!$A:$A,$A199,Sta!$M:$M,"&gt;1.5") +COUNTIFS(Sta!$B:$B,$A199,Sta!$O:$O,"&gt;1.5"))/$D199</f>
        <v>#DIV/0!</v>
      </c>
      <c r="O199" s="7" t="e">
        <f>COUNTIFS(Sta!$A:$A,$A199,Sta!$M:$M,"&gt;1.5")/$B199</f>
        <v>#DIV/0!</v>
      </c>
      <c r="P199" s="7" t="e">
        <f>COUNTIFS(Sta!$B:$B,$A199,Sta!$O:$O,"&gt;1.5")/$C199</f>
        <v>#DIV/0!</v>
      </c>
      <c r="Q199" s="12" t="e">
        <f>(COUNTIFS(Sta!$A:$A,$A199,Sta!$N:$N,"&gt;0.5") +COUNTIFS(Sta!$B:$B,$A199,Sta!$P:$P,"&gt;0.5"))/$D199</f>
        <v>#DIV/0!</v>
      </c>
      <c r="R199" s="7" t="e">
        <f>COUNTIFS(Sta!$A:$A,$A199,Sta!$N:$N,"&gt;0.5")/$B199</f>
        <v>#DIV/0!</v>
      </c>
      <c r="S199" s="7" t="e">
        <f>COUNTIFS(Sta!$B:$B,$A199,Sta!$P:$P,"&gt;0.5")/$C199</f>
        <v>#DIV/0!</v>
      </c>
      <c r="T199" s="12" t="e">
        <f>(COUNTIFS(Sta!$A:$A,$A199,Sta!$N:$N,"&gt;1.5") +COUNTIFS(Sta!$B:$B,$A199,Sta!$P:$P,"&gt;1.5"))/$D199</f>
        <v>#DIV/0!</v>
      </c>
      <c r="U199" s="7" t="e">
        <f>COUNTIFS(Sta!$A:$A,$A199,Sta!$N:$N,"&gt;1.5")/$B199</f>
        <v>#DIV/0!</v>
      </c>
      <c r="V199" s="7" t="e">
        <f>COUNTIFS(Sta!$B:$B,$A199,Sta!$P:$P,"&gt;1.5")/$C199</f>
        <v>#DIV/0!</v>
      </c>
    </row>
    <row r="200" spans="1:22" x14ac:dyDescent="0.3">
      <c r="A200" s="62" t="s">
        <v>309</v>
      </c>
      <c r="B200" s="9">
        <f>COUNTIF(Sta!A:A,A200)</f>
        <v>0</v>
      </c>
      <c r="C200" s="4">
        <f>COUNTIF(Sta!B:B,A200)</f>
        <v>0</v>
      </c>
      <c r="D200" s="4">
        <f t="shared" si="6"/>
        <v>0</v>
      </c>
      <c r="E200" s="12" t="e">
        <f>(COUNTIFS(Sta!$A:$A,$A200,Sta!$Q:$Q,"&gt;0.5") +COUNTIFS(Sta!$B:$B,$A200,Sta!$Q:$Q,"&gt;0.5"))/$D200</f>
        <v>#DIV/0!</v>
      </c>
      <c r="F200" s="7" t="e">
        <f>COUNTIFS(Sta!$A:$A,$A200,Sta!$Q:$Q,"&gt;0.5")/$B200</f>
        <v>#DIV/0!</v>
      </c>
      <c r="G200" s="7" t="e">
        <f>COUNTIFS(Sta!$B:$B,$A200,Sta!$Q:$Q,"&gt;0.5")/$C200</f>
        <v>#DIV/0!</v>
      </c>
      <c r="H200" s="12" t="e">
        <f>(COUNTIFS(Sta!$A:$A,$A200,Sta!$Q:$Q,"&gt;1.5") +COUNTIFS(Sta!$B:$B,$A200,Sta!$Q:$Q,"&gt;1.5"))/$D200</f>
        <v>#DIV/0!</v>
      </c>
      <c r="I200" s="7" t="e">
        <f>COUNTIFS(Sta!$A:$A,$A200,Sta!$Q:$Q,"&gt;1.5")/$B200</f>
        <v>#DIV/0!</v>
      </c>
      <c r="J200" s="7" t="e">
        <f>COUNTIFS(Sta!$B:$B,$A200,Sta!$Q:$Q,"&gt;1.5")/$C200</f>
        <v>#DIV/0!</v>
      </c>
      <c r="K200" s="12" t="e">
        <f>(COUNTIFS(Sta!$A:$A,$A200,Sta!$M:$M,"&gt;0.5") +COUNTIFS(Sta!$B:$B,$A200,Sta!$O:$O,"&gt;0.5"))/$D200</f>
        <v>#DIV/0!</v>
      </c>
      <c r="L200" s="7" t="e">
        <f>COUNTIFS(Sta!$A:$A,$A200,Sta!$M:$M,"&gt;0.5")/$B200</f>
        <v>#DIV/0!</v>
      </c>
      <c r="M200" s="7" t="e">
        <f>COUNTIFS(Sta!$B:$B,$A200,Sta!$O:$O,"&gt;0.5")/$C200</f>
        <v>#DIV/0!</v>
      </c>
      <c r="N200" s="12" t="e">
        <f>(COUNTIFS(Sta!$A:$A,$A200,Sta!$M:$M,"&gt;1.5") +COUNTIFS(Sta!$B:$B,$A200,Sta!$O:$O,"&gt;1.5"))/$D200</f>
        <v>#DIV/0!</v>
      </c>
      <c r="O200" s="7" t="e">
        <f>COUNTIFS(Sta!$A:$A,$A200,Sta!$M:$M,"&gt;1.5")/$B200</f>
        <v>#DIV/0!</v>
      </c>
      <c r="P200" s="7" t="e">
        <f>COUNTIFS(Sta!$B:$B,$A200,Sta!$O:$O,"&gt;1.5")/$C200</f>
        <v>#DIV/0!</v>
      </c>
      <c r="Q200" s="12" t="e">
        <f>(COUNTIFS(Sta!$A:$A,$A200,Sta!$N:$N,"&gt;0.5") +COUNTIFS(Sta!$B:$B,$A200,Sta!$P:$P,"&gt;0.5"))/$D200</f>
        <v>#DIV/0!</v>
      </c>
      <c r="R200" s="7" t="e">
        <f>COUNTIFS(Sta!$A:$A,$A200,Sta!$N:$N,"&gt;0.5")/$B200</f>
        <v>#DIV/0!</v>
      </c>
      <c r="S200" s="7" t="e">
        <f>COUNTIFS(Sta!$B:$B,$A200,Sta!$P:$P,"&gt;0.5")/$C200</f>
        <v>#DIV/0!</v>
      </c>
      <c r="T200" s="12" t="e">
        <f>(COUNTIFS(Sta!$A:$A,$A200,Sta!$N:$N,"&gt;1.5") +COUNTIFS(Sta!$B:$B,$A200,Sta!$P:$P,"&gt;1.5"))/$D200</f>
        <v>#DIV/0!</v>
      </c>
      <c r="U200" s="7" t="e">
        <f>COUNTIFS(Sta!$A:$A,$A200,Sta!$N:$N,"&gt;1.5")/$B200</f>
        <v>#DIV/0!</v>
      </c>
      <c r="V200" s="7" t="e">
        <f>COUNTIFS(Sta!$B:$B,$A200,Sta!$P:$P,"&gt;1.5")/$C200</f>
        <v>#DIV/0!</v>
      </c>
    </row>
    <row r="201" spans="1:22" x14ac:dyDescent="0.3">
      <c r="A201" s="62" t="s">
        <v>308</v>
      </c>
      <c r="B201" s="9">
        <f>COUNTIF(Sta!A:A,A201)</f>
        <v>0</v>
      </c>
      <c r="C201" s="4">
        <f>COUNTIF(Sta!B:B,A201)</f>
        <v>0</v>
      </c>
      <c r="D201" s="4">
        <f t="shared" si="6"/>
        <v>0</v>
      </c>
      <c r="E201" s="12" t="e">
        <f>(COUNTIFS(Sta!$A:$A,$A201,Sta!$Q:$Q,"&gt;0.5") +COUNTIFS(Sta!$B:$B,$A201,Sta!$Q:$Q,"&gt;0.5"))/$D201</f>
        <v>#DIV/0!</v>
      </c>
      <c r="F201" s="7" t="e">
        <f>COUNTIFS(Sta!$A:$A,$A201,Sta!$Q:$Q,"&gt;0.5")/$B201</f>
        <v>#DIV/0!</v>
      </c>
      <c r="G201" s="7" t="e">
        <f>COUNTIFS(Sta!$B:$B,$A201,Sta!$Q:$Q,"&gt;0.5")/$C201</f>
        <v>#DIV/0!</v>
      </c>
      <c r="H201" s="12" t="e">
        <f>(COUNTIFS(Sta!$A:$A,$A201,Sta!$Q:$Q,"&gt;1.5") +COUNTIFS(Sta!$B:$B,$A201,Sta!$Q:$Q,"&gt;1.5"))/$D201</f>
        <v>#DIV/0!</v>
      </c>
      <c r="I201" s="7" t="e">
        <f>COUNTIFS(Sta!$A:$A,$A201,Sta!$Q:$Q,"&gt;1.5")/$B201</f>
        <v>#DIV/0!</v>
      </c>
      <c r="J201" s="7" t="e">
        <f>COUNTIFS(Sta!$B:$B,$A201,Sta!$Q:$Q,"&gt;1.5")/$C201</f>
        <v>#DIV/0!</v>
      </c>
      <c r="K201" s="12" t="e">
        <f>(COUNTIFS(Sta!$A:$A,$A201,Sta!$M:$M,"&gt;0.5") +COUNTIFS(Sta!$B:$B,$A201,Sta!$O:$O,"&gt;0.5"))/$D201</f>
        <v>#DIV/0!</v>
      </c>
      <c r="L201" s="7" t="e">
        <f>COUNTIFS(Sta!$A:$A,$A201,Sta!$M:$M,"&gt;0.5")/$B201</f>
        <v>#DIV/0!</v>
      </c>
      <c r="M201" s="7" t="e">
        <f>COUNTIFS(Sta!$B:$B,$A201,Sta!$O:$O,"&gt;0.5")/$C201</f>
        <v>#DIV/0!</v>
      </c>
      <c r="N201" s="12" t="e">
        <f>(COUNTIFS(Sta!$A:$A,$A201,Sta!$M:$M,"&gt;1.5") +COUNTIFS(Sta!$B:$B,$A201,Sta!$O:$O,"&gt;1.5"))/$D201</f>
        <v>#DIV/0!</v>
      </c>
      <c r="O201" s="7" t="e">
        <f>COUNTIFS(Sta!$A:$A,$A201,Sta!$M:$M,"&gt;1.5")/$B201</f>
        <v>#DIV/0!</v>
      </c>
      <c r="P201" s="7" t="e">
        <f>COUNTIFS(Sta!$B:$B,$A201,Sta!$O:$O,"&gt;1.5")/$C201</f>
        <v>#DIV/0!</v>
      </c>
      <c r="Q201" s="12" t="e">
        <f>(COUNTIFS(Sta!$A:$A,$A201,Sta!$N:$N,"&gt;0.5") +COUNTIFS(Sta!$B:$B,$A201,Sta!$P:$P,"&gt;0.5"))/$D201</f>
        <v>#DIV/0!</v>
      </c>
      <c r="R201" s="7" t="e">
        <f>COUNTIFS(Sta!$A:$A,$A201,Sta!$N:$N,"&gt;0.5")/$B201</f>
        <v>#DIV/0!</v>
      </c>
      <c r="S201" s="7" t="e">
        <f>COUNTIFS(Sta!$B:$B,$A201,Sta!$P:$P,"&gt;0.5")/$C201</f>
        <v>#DIV/0!</v>
      </c>
      <c r="T201" s="12" t="e">
        <f>(COUNTIFS(Sta!$A:$A,$A201,Sta!$N:$N,"&gt;1.5") +COUNTIFS(Sta!$B:$B,$A201,Sta!$P:$P,"&gt;1.5"))/$D201</f>
        <v>#DIV/0!</v>
      </c>
      <c r="U201" s="7" t="e">
        <f>COUNTIFS(Sta!$A:$A,$A201,Sta!$N:$N,"&gt;1.5")/$B201</f>
        <v>#DIV/0!</v>
      </c>
      <c r="V201" s="7" t="e">
        <f>COUNTIFS(Sta!$B:$B,$A201,Sta!$P:$P,"&gt;1.5")/$C201</f>
        <v>#DIV/0!</v>
      </c>
    </row>
    <row r="202" spans="1:22" x14ac:dyDescent="0.3">
      <c r="A202" s="62" t="s">
        <v>296</v>
      </c>
      <c r="B202" s="9">
        <f>COUNTIF(Sta!A:A,A202)</f>
        <v>0</v>
      </c>
      <c r="C202" s="4">
        <f>COUNTIF(Sta!B:B,A202)</f>
        <v>0</v>
      </c>
      <c r="D202" s="4">
        <f t="shared" si="6"/>
        <v>0</v>
      </c>
      <c r="E202" s="12" t="e">
        <f>(COUNTIFS(Sta!$A:$A,$A202,Sta!$Q:$Q,"&gt;0.5") +COUNTIFS(Sta!$B:$B,$A202,Sta!$Q:$Q,"&gt;0.5"))/$D202</f>
        <v>#DIV/0!</v>
      </c>
      <c r="F202" s="7" t="e">
        <f>COUNTIFS(Sta!$A:$A,$A202,Sta!$Q:$Q,"&gt;0.5")/$B202</f>
        <v>#DIV/0!</v>
      </c>
      <c r="G202" s="7" t="e">
        <f>COUNTIFS(Sta!$B:$B,$A202,Sta!$Q:$Q,"&gt;0.5")/$C202</f>
        <v>#DIV/0!</v>
      </c>
      <c r="H202" s="12" t="e">
        <f>(COUNTIFS(Sta!$A:$A,$A202,Sta!$Q:$Q,"&gt;1.5") +COUNTIFS(Sta!$B:$B,$A202,Sta!$Q:$Q,"&gt;1.5"))/$D202</f>
        <v>#DIV/0!</v>
      </c>
      <c r="I202" s="7" t="e">
        <f>COUNTIFS(Sta!$A:$A,$A202,Sta!$Q:$Q,"&gt;1.5")/$B202</f>
        <v>#DIV/0!</v>
      </c>
      <c r="J202" s="7" t="e">
        <f>COUNTIFS(Sta!$B:$B,$A202,Sta!$Q:$Q,"&gt;1.5")/$C202</f>
        <v>#DIV/0!</v>
      </c>
      <c r="K202" s="12" t="e">
        <f>(COUNTIFS(Sta!$A:$A,$A202,Sta!$M:$M,"&gt;0.5") +COUNTIFS(Sta!$B:$B,$A202,Sta!$O:$O,"&gt;0.5"))/$D202</f>
        <v>#DIV/0!</v>
      </c>
      <c r="L202" s="7" t="e">
        <f>COUNTIFS(Sta!$A:$A,$A202,Sta!$M:$M,"&gt;0.5")/$B202</f>
        <v>#DIV/0!</v>
      </c>
      <c r="M202" s="7" t="e">
        <f>COUNTIFS(Sta!$B:$B,$A202,Sta!$O:$O,"&gt;0.5")/$C202</f>
        <v>#DIV/0!</v>
      </c>
      <c r="N202" s="12" t="e">
        <f>(COUNTIFS(Sta!$A:$A,$A202,Sta!$M:$M,"&gt;1.5") +COUNTIFS(Sta!$B:$B,$A202,Sta!$O:$O,"&gt;1.5"))/$D202</f>
        <v>#DIV/0!</v>
      </c>
      <c r="O202" s="7" t="e">
        <f>COUNTIFS(Sta!$A:$A,$A202,Sta!$M:$M,"&gt;1.5")/$B202</f>
        <v>#DIV/0!</v>
      </c>
      <c r="P202" s="7" t="e">
        <f>COUNTIFS(Sta!$B:$B,$A202,Sta!$O:$O,"&gt;1.5")/$C202</f>
        <v>#DIV/0!</v>
      </c>
      <c r="Q202" s="12" t="e">
        <f>(COUNTIFS(Sta!$A:$A,$A202,Sta!$N:$N,"&gt;0.5") +COUNTIFS(Sta!$B:$B,$A202,Sta!$P:$P,"&gt;0.5"))/$D202</f>
        <v>#DIV/0!</v>
      </c>
      <c r="R202" s="7" t="e">
        <f>COUNTIFS(Sta!$A:$A,$A202,Sta!$N:$N,"&gt;0.5")/$B202</f>
        <v>#DIV/0!</v>
      </c>
      <c r="S202" s="7" t="e">
        <f>COUNTIFS(Sta!$B:$B,$A202,Sta!$P:$P,"&gt;0.5")/$C202</f>
        <v>#DIV/0!</v>
      </c>
      <c r="T202" s="12" t="e">
        <f>(COUNTIFS(Sta!$A:$A,$A202,Sta!$N:$N,"&gt;1.5") +COUNTIFS(Sta!$B:$B,$A202,Sta!$P:$P,"&gt;1.5"))/$D202</f>
        <v>#DIV/0!</v>
      </c>
      <c r="U202" s="7" t="e">
        <f>COUNTIFS(Sta!$A:$A,$A202,Sta!$N:$N,"&gt;1.5")/$B202</f>
        <v>#DIV/0!</v>
      </c>
      <c r="V202" s="7" t="e">
        <f>COUNTIFS(Sta!$B:$B,$A202,Sta!$P:$P,"&gt;1.5")/$C202</f>
        <v>#DIV/0!</v>
      </c>
    </row>
    <row r="203" spans="1:22" x14ac:dyDescent="0.3">
      <c r="A203" s="62" t="s">
        <v>311</v>
      </c>
      <c r="B203" s="9">
        <f>COUNTIF(Sta!A:A,A203)</f>
        <v>0</v>
      </c>
      <c r="C203" s="4">
        <f>COUNTIF(Sta!B:B,A203)</f>
        <v>0</v>
      </c>
      <c r="D203" s="4">
        <f t="shared" si="6"/>
        <v>0</v>
      </c>
      <c r="E203" s="12" t="e">
        <f>(COUNTIFS(Sta!$A:$A,$A203,Sta!$Q:$Q,"&gt;0.5") +COUNTIFS(Sta!$B:$B,$A203,Sta!$Q:$Q,"&gt;0.5"))/$D203</f>
        <v>#DIV/0!</v>
      </c>
      <c r="F203" s="7" t="e">
        <f>COUNTIFS(Sta!$A:$A,$A203,Sta!$Q:$Q,"&gt;0.5")/$B203</f>
        <v>#DIV/0!</v>
      </c>
      <c r="G203" s="7" t="e">
        <f>COUNTIFS(Sta!$B:$B,$A203,Sta!$Q:$Q,"&gt;0.5")/$C203</f>
        <v>#DIV/0!</v>
      </c>
      <c r="H203" s="12" t="e">
        <f>(COUNTIFS(Sta!$A:$A,$A203,Sta!$Q:$Q,"&gt;1.5") +COUNTIFS(Sta!$B:$B,$A203,Sta!$Q:$Q,"&gt;1.5"))/$D203</f>
        <v>#DIV/0!</v>
      </c>
      <c r="I203" s="7" t="e">
        <f>COUNTIFS(Sta!$A:$A,$A203,Sta!$Q:$Q,"&gt;1.5")/$B203</f>
        <v>#DIV/0!</v>
      </c>
      <c r="J203" s="7" t="e">
        <f>COUNTIFS(Sta!$B:$B,$A203,Sta!$Q:$Q,"&gt;1.5")/$C203</f>
        <v>#DIV/0!</v>
      </c>
      <c r="K203" s="12" t="e">
        <f>(COUNTIFS(Sta!$A:$A,$A203,Sta!$M:$M,"&gt;0.5") +COUNTIFS(Sta!$B:$B,$A203,Sta!$O:$O,"&gt;0.5"))/$D203</f>
        <v>#DIV/0!</v>
      </c>
      <c r="L203" s="7" t="e">
        <f>COUNTIFS(Sta!$A:$A,$A203,Sta!$M:$M,"&gt;0.5")/$B203</f>
        <v>#DIV/0!</v>
      </c>
      <c r="M203" s="7" t="e">
        <f>COUNTIFS(Sta!$B:$B,$A203,Sta!$O:$O,"&gt;0.5")/$C203</f>
        <v>#DIV/0!</v>
      </c>
      <c r="N203" s="12" t="e">
        <f>(COUNTIFS(Sta!$A:$A,$A203,Sta!$M:$M,"&gt;1.5") +COUNTIFS(Sta!$B:$B,$A203,Sta!$O:$O,"&gt;1.5"))/$D203</f>
        <v>#DIV/0!</v>
      </c>
      <c r="O203" s="7" t="e">
        <f>COUNTIFS(Sta!$A:$A,$A203,Sta!$M:$M,"&gt;1.5")/$B203</f>
        <v>#DIV/0!</v>
      </c>
      <c r="P203" s="7" t="e">
        <f>COUNTIFS(Sta!$B:$B,$A203,Sta!$O:$O,"&gt;1.5")/$C203</f>
        <v>#DIV/0!</v>
      </c>
      <c r="Q203" s="12" t="e">
        <f>(COUNTIFS(Sta!$A:$A,$A203,Sta!$N:$N,"&gt;0.5") +COUNTIFS(Sta!$B:$B,$A203,Sta!$P:$P,"&gt;0.5"))/$D203</f>
        <v>#DIV/0!</v>
      </c>
      <c r="R203" s="7" t="e">
        <f>COUNTIFS(Sta!$A:$A,$A203,Sta!$N:$N,"&gt;0.5")/$B203</f>
        <v>#DIV/0!</v>
      </c>
      <c r="S203" s="7" t="e">
        <f>COUNTIFS(Sta!$B:$B,$A203,Sta!$P:$P,"&gt;0.5")/$C203</f>
        <v>#DIV/0!</v>
      </c>
      <c r="T203" s="12" t="e">
        <f>(COUNTIFS(Sta!$A:$A,$A203,Sta!$N:$N,"&gt;1.5") +COUNTIFS(Sta!$B:$B,$A203,Sta!$P:$P,"&gt;1.5"))/$D203</f>
        <v>#DIV/0!</v>
      </c>
      <c r="U203" s="7" t="e">
        <f>COUNTIFS(Sta!$A:$A,$A203,Sta!$N:$N,"&gt;1.5")/$B203</f>
        <v>#DIV/0!</v>
      </c>
      <c r="V203" s="7" t="e">
        <f>COUNTIFS(Sta!$B:$B,$A203,Sta!$P:$P,"&gt;1.5")/$C203</f>
        <v>#DIV/0!</v>
      </c>
    </row>
    <row r="204" spans="1:22" x14ac:dyDescent="0.3">
      <c r="A204" s="62" t="s">
        <v>315</v>
      </c>
      <c r="B204" s="9">
        <f>COUNTIF(Sta!A:A,A204)</f>
        <v>0</v>
      </c>
      <c r="C204" s="4">
        <f>COUNTIF(Sta!B:B,A204)</f>
        <v>0</v>
      </c>
      <c r="D204" s="4">
        <f>B204+C204</f>
        <v>0</v>
      </c>
      <c r="E204" s="12" t="e">
        <f>(COUNTIFS(Sta!$A:$A,$A204,Sta!$Q:$Q,"&gt;0.5") +COUNTIFS(Sta!$B:$B,$A204,Sta!$Q:$Q,"&gt;0.5"))/$D204</f>
        <v>#DIV/0!</v>
      </c>
      <c r="F204" s="7" t="e">
        <f>COUNTIFS(Sta!$A:$A,$A204,Sta!$Q:$Q,"&gt;0.5")/$B204</f>
        <v>#DIV/0!</v>
      </c>
      <c r="G204" s="7" t="e">
        <f>COUNTIFS(Sta!$B:$B,$A204,Sta!$Q:$Q,"&gt;0.5")/$C204</f>
        <v>#DIV/0!</v>
      </c>
      <c r="H204" s="12" t="e">
        <f>(COUNTIFS(Sta!$A:$A,$A204,Sta!$Q:$Q,"&gt;1.5") +COUNTIFS(Sta!$B:$B,$A204,Sta!$Q:$Q,"&gt;1.5"))/$D204</f>
        <v>#DIV/0!</v>
      </c>
      <c r="I204" s="7" t="e">
        <f>COUNTIFS(Sta!$A:$A,$A204,Sta!$Q:$Q,"&gt;1.5")/$B204</f>
        <v>#DIV/0!</v>
      </c>
      <c r="J204" s="7" t="e">
        <f>COUNTIFS(Sta!$B:$B,$A204,Sta!$Q:$Q,"&gt;1.5")/$C204</f>
        <v>#DIV/0!</v>
      </c>
      <c r="K204" s="12" t="e">
        <f>(COUNTIFS(Sta!$A:$A,$A204,Sta!$M:$M,"&gt;0.5") +COUNTIFS(Sta!$B:$B,$A204,Sta!$O:$O,"&gt;0.5"))/$D204</f>
        <v>#DIV/0!</v>
      </c>
      <c r="L204" s="7" t="e">
        <f>COUNTIFS(Sta!$A:$A,$A204,Sta!$M:$M,"&gt;0.5")/$B204</f>
        <v>#DIV/0!</v>
      </c>
      <c r="M204" s="7" t="e">
        <f>COUNTIFS(Sta!$B:$B,$A204,Sta!$O:$O,"&gt;0.5")/$C204</f>
        <v>#DIV/0!</v>
      </c>
      <c r="N204" s="12" t="e">
        <f>(COUNTIFS(Sta!$A:$A,$A204,Sta!$M:$M,"&gt;1.5") +COUNTIFS(Sta!$B:$B,$A204,Sta!$O:$O,"&gt;1.5"))/$D204</f>
        <v>#DIV/0!</v>
      </c>
      <c r="O204" s="7" t="e">
        <f>COUNTIFS(Sta!$A:$A,$A204,Sta!$M:$M,"&gt;1.5")/$B204</f>
        <v>#DIV/0!</v>
      </c>
      <c r="P204" s="7" t="e">
        <f>COUNTIFS(Sta!$B:$B,$A204,Sta!$O:$O,"&gt;1.5")/$C204</f>
        <v>#DIV/0!</v>
      </c>
      <c r="Q204" s="12" t="e">
        <f>(COUNTIFS(Sta!$A:$A,$A204,Sta!$N:$N,"&gt;0.5") +COUNTIFS(Sta!$B:$B,$A204,Sta!$P:$P,"&gt;0.5"))/$D204</f>
        <v>#DIV/0!</v>
      </c>
      <c r="R204" s="7" t="e">
        <f>COUNTIFS(Sta!$A:$A,$A204,Sta!$N:$N,"&gt;0.5")/$B204</f>
        <v>#DIV/0!</v>
      </c>
      <c r="S204" s="7" t="e">
        <f>COUNTIFS(Sta!$B:$B,$A204,Sta!$P:$P,"&gt;0.5")/$C204</f>
        <v>#DIV/0!</v>
      </c>
      <c r="T204" s="12" t="e">
        <f>(COUNTIFS(Sta!$A:$A,$A204,Sta!$N:$N,"&gt;1.5") +COUNTIFS(Sta!$B:$B,$A204,Sta!$P:$P,"&gt;1.5"))/$D204</f>
        <v>#DIV/0!</v>
      </c>
      <c r="U204" s="7" t="e">
        <f>COUNTIFS(Sta!$A:$A,$A204,Sta!$N:$N,"&gt;1.5")/$B204</f>
        <v>#DIV/0!</v>
      </c>
      <c r="V204" s="7" t="e">
        <f>COUNTIFS(Sta!$B:$B,$A204,Sta!$P:$P,"&gt;1.5")/$C204</f>
        <v>#DIV/0!</v>
      </c>
    </row>
    <row r="205" spans="1:22" x14ac:dyDescent="0.3">
      <c r="A205" s="62" t="s">
        <v>303</v>
      </c>
      <c r="B205" s="9">
        <f>COUNTIF(Sta!A:A,A205)</f>
        <v>0</v>
      </c>
      <c r="C205" s="4">
        <f>COUNTIF(Sta!B:B,A205)</f>
        <v>0</v>
      </c>
      <c r="D205" s="4">
        <f t="shared" si="6"/>
        <v>0</v>
      </c>
      <c r="E205" s="12" t="e">
        <f>(COUNTIFS(Sta!$A:$A,$A205,Sta!$Q:$Q,"&gt;0.5") +COUNTIFS(Sta!$B:$B,$A205,Sta!$Q:$Q,"&gt;0.5"))/$D205</f>
        <v>#DIV/0!</v>
      </c>
      <c r="F205" s="7" t="e">
        <f>COUNTIFS(Sta!$A:$A,$A205,Sta!$Q:$Q,"&gt;0.5")/$B205</f>
        <v>#DIV/0!</v>
      </c>
      <c r="G205" s="7" t="e">
        <f>COUNTIFS(Sta!$B:$B,$A205,Sta!$Q:$Q,"&gt;0.5")/$C205</f>
        <v>#DIV/0!</v>
      </c>
      <c r="H205" s="12" t="e">
        <f>(COUNTIFS(Sta!$A:$A,$A205,Sta!$Q:$Q,"&gt;1.5") +COUNTIFS(Sta!$B:$B,$A205,Sta!$Q:$Q,"&gt;1.5"))/$D205</f>
        <v>#DIV/0!</v>
      </c>
      <c r="I205" s="7" t="e">
        <f>COUNTIFS(Sta!$A:$A,$A205,Sta!$Q:$Q,"&gt;1.5")/$B205</f>
        <v>#DIV/0!</v>
      </c>
      <c r="J205" s="7" t="e">
        <f>COUNTIFS(Sta!$B:$B,$A205,Sta!$Q:$Q,"&gt;1.5")/$C205</f>
        <v>#DIV/0!</v>
      </c>
      <c r="K205" s="12" t="e">
        <f>(COUNTIFS(Sta!$A:$A,$A205,Sta!$M:$M,"&gt;0.5") +COUNTIFS(Sta!$B:$B,$A205,Sta!$O:$O,"&gt;0.5"))/$D205</f>
        <v>#DIV/0!</v>
      </c>
      <c r="L205" s="7" t="e">
        <f>COUNTIFS(Sta!$A:$A,$A205,Sta!$M:$M,"&gt;0.5")/$B205</f>
        <v>#DIV/0!</v>
      </c>
      <c r="M205" s="7" t="e">
        <f>COUNTIFS(Sta!$B:$B,$A205,Sta!$O:$O,"&gt;0.5")/$C205</f>
        <v>#DIV/0!</v>
      </c>
      <c r="N205" s="12" t="e">
        <f>(COUNTIFS(Sta!$A:$A,$A205,Sta!$M:$M,"&gt;1.5") +COUNTIFS(Sta!$B:$B,$A205,Sta!$O:$O,"&gt;1.5"))/$D205</f>
        <v>#DIV/0!</v>
      </c>
      <c r="O205" s="7" t="e">
        <f>COUNTIFS(Sta!$A:$A,$A205,Sta!$M:$M,"&gt;1.5")/$B205</f>
        <v>#DIV/0!</v>
      </c>
      <c r="P205" s="7" t="e">
        <f>COUNTIFS(Sta!$B:$B,$A205,Sta!$O:$O,"&gt;1.5")/$C205</f>
        <v>#DIV/0!</v>
      </c>
      <c r="Q205" s="12" t="e">
        <f>(COUNTIFS(Sta!$A:$A,$A205,Sta!$N:$N,"&gt;0.5") +COUNTIFS(Sta!$B:$B,$A205,Sta!$P:$P,"&gt;0.5"))/$D205</f>
        <v>#DIV/0!</v>
      </c>
      <c r="R205" s="7" t="e">
        <f>COUNTIFS(Sta!$A:$A,$A205,Sta!$N:$N,"&gt;0.5")/$B205</f>
        <v>#DIV/0!</v>
      </c>
      <c r="S205" s="7" t="e">
        <f>COUNTIFS(Sta!$B:$B,$A205,Sta!$P:$P,"&gt;0.5")/$C205</f>
        <v>#DIV/0!</v>
      </c>
      <c r="T205" s="12" t="e">
        <f>(COUNTIFS(Sta!$A:$A,$A205,Sta!$N:$N,"&gt;1.5") +COUNTIFS(Sta!$B:$B,$A205,Sta!$P:$P,"&gt;1.5"))/$D205</f>
        <v>#DIV/0!</v>
      </c>
      <c r="U205" s="7" t="e">
        <f>COUNTIFS(Sta!$A:$A,$A205,Sta!$N:$N,"&gt;1.5")/$B205</f>
        <v>#DIV/0!</v>
      </c>
      <c r="V205" s="7" t="e">
        <f>COUNTIFS(Sta!$B:$B,$A205,Sta!$P:$P,"&gt;1.5")/$C205</f>
        <v>#DIV/0!</v>
      </c>
    </row>
    <row r="206" spans="1:22" x14ac:dyDescent="0.3">
      <c r="A206" s="62" t="s">
        <v>307</v>
      </c>
      <c r="B206" s="9">
        <f>COUNTIF(Sta!A:A,A206)</f>
        <v>0</v>
      </c>
      <c r="C206" s="4">
        <f>COUNTIF(Sta!B:B,A206)</f>
        <v>0</v>
      </c>
      <c r="D206" s="4">
        <f t="shared" si="6"/>
        <v>0</v>
      </c>
      <c r="E206" s="12" t="e">
        <f>(COUNTIFS(Sta!$A:$A,$A206,Sta!$Q:$Q,"&gt;0.5") +COUNTIFS(Sta!$B:$B,$A206,Sta!$Q:$Q,"&gt;0.5"))/$D206</f>
        <v>#DIV/0!</v>
      </c>
      <c r="F206" s="7" t="e">
        <f>COUNTIFS(Sta!$A:$A,$A206,Sta!$Q:$Q,"&gt;0.5")/$B206</f>
        <v>#DIV/0!</v>
      </c>
      <c r="G206" s="7" t="e">
        <f>COUNTIFS(Sta!$B:$B,$A206,Sta!$Q:$Q,"&gt;0.5")/$C206</f>
        <v>#DIV/0!</v>
      </c>
      <c r="H206" s="12" t="e">
        <f>(COUNTIFS(Sta!$A:$A,$A206,Sta!$Q:$Q,"&gt;1.5") +COUNTIFS(Sta!$B:$B,$A206,Sta!$Q:$Q,"&gt;1.5"))/$D206</f>
        <v>#DIV/0!</v>
      </c>
      <c r="I206" s="7" t="e">
        <f>COUNTIFS(Sta!$A:$A,$A206,Sta!$Q:$Q,"&gt;1.5")/$B206</f>
        <v>#DIV/0!</v>
      </c>
      <c r="J206" s="7" t="e">
        <f>COUNTIFS(Sta!$B:$B,$A206,Sta!$Q:$Q,"&gt;1.5")/$C206</f>
        <v>#DIV/0!</v>
      </c>
      <c r="K206" s="12" t="e">
        <f>(COUNTIFS(Sta!$A:$A,$A206,Sta!$M:$M,"&gt;0.5") +COUNTIFS(Sta!$B:$B,$A206,Sta!$O:$O,"&gt;0.5"))/$D206</f>
        <v>#DIV/0!</v>
      </c>
      <c r="L206" s="7" t="e">
        <f>COUNTIFS(Sta!$A:$A,$A206,Sta!$M:$M,"&gt;0.5")/$B206</f>
        <v>#DIV/0!</v>
      </c>
      <c r="M206" s="7" t="e">
        <f>COUNTIFS(Sta!$B:$B,$A206,Sta!$O:$O,"&gt;0.5")/$C206</f>
        <v>#DIV/0!</v>
      </c>
      <c r="N206" s="12" t="e">
        <f>(COUNTIFS(Sta!$A:$A,$A206,Sta!$M:$M,"&gt;1.5") +COUNTIFS(Sta!$B:$B,$A206,Sta!$O:$O,"&gt;1.5"))/$D206</f>
        <v>#DIV/0!</v>
      </c>
      <c r="O206" s="7" t="e">
        <f>COUNTIFS(Sta!$A:$A,$A206,Sta!$M:$M,"&gt;1.5")/$B206</f>
        <v>#DIV/0!</v>
      </c>
      <c r="P206" s="7" t="e">
        <f>COUNTIFS(Sta!$B:$B,$A206,Sta!$O:$O,"&gt;1.5")/$C206</f>
        <v>#DIV/0!</v>
      </c>
      <c r="Q206" s="12" t="e">
        <f>(COUNTIFS(Sta!$A:$A,$A206,Sta!$N:$N,"&gt;0.5") +COUNTIFS(Sta!$B:$B,$A206,Sta!$P:$P,"&gt;0.5"))/$D206</f>
        <v>#DIV/0!</v>
      </c>
      <c r="R206" s="7" t="e">
        <f>COUNTIFS(Sta!$A:$A,$A206,Sta!$N:$N,"&gt;0.5")/$B206</f>
        <v>#DIV/0!</v>
      </c>
      <c r="S206" s="7" t="e">
        <f>COUNTIFS(Sta!$B:$B,$A206,Sta!$P:$P,"&gt;0.5")/$C206</f>
        <v>#DIV/0!</v>
      </c>
      <c r="T206" s="12" t="e">
        <f>(COUNTIFS(Sta!$A:$A,$A206,Sta!$N:$N,"&gt;1.5") +COUNTIFS(Sta!$B:$B,$A206,Sta!$P:$P,"&gt;1.5"))/$D206</f>
        <v>#DIV/0!</v>
      </c>
      <c r="U206" s="7" t="e">
        <f>COUNTIFS(Sta!$A:$A,$A206,Sta!$N:$N,"&gt;1.5")/$B206</f>
        <v>#DIV/0!</v>
      </c>
      <c r="V206" s="7" t="e">
        <f>COUNTIFS(Sta!$B:$B,$A206,Sta!$P:$P,"&gt;1.5")/$C206</f>
        <v>#DIV/0!</v>
      </c>
    </row>
    <row r="207" spans="1:22" x14ac:dyDescent="0.3">
      <c r="A207" s="62" t="s">
        <v>304</v>
      </c>
      <c r="B207" s="9">
        <f>COUNTIF(Sta!A:A,A207)</f>
        <v>0</v>
      </c>
      <c r="C207" s="4">
        <f>COUNTIF(Sta!B:B,A207)</f>
        <v>0</v>
      </c>
      <c r="D207" s="4">
        <f t="shared" si="6"/>
        <v>0</v>
      </c>
      <c r="E207" s="12" t="e">
        <f>(COUNTIFS(Sta!$A:$A,$A207,Sta!$Q:$Q,"&gt;0.5") +COUNTIFS(Sta!$B:$B,$A207,Sta!$Q:$Q,"&gt;0.5"))/$D207</f>
        <v>#DIV/0!</v>
      </c>
      <c r="F207" s="7" t="e">
        <f>COUNTIFS(Sta!$A:$A,$A207,Sta!$Q:$Q,"&gt;0.5")/$B207</f>
        <v>#DIV/0!</v>
      </c>
      <c r="G207" s="7" t="e">
        <f>COUNTIFS(Sta!$B:$B,$A207,Sta!$Q:$Q,"&gt;0.5")/$C207</f>
        <v>#DIV/0!</v>
      </c>
      <c r="H207" s="12" t="e">
        <f>(COUNTIFS(Sta!$A:$A,$A207,Sta!$Q:$Q,"&gt;1.5") +COUNTIFS(Sta!$B:$B,$A207,Sta!$Q:$Q,"&gt;1.5"))/$D207</f>
        <v>#DIV/0!</v>
      </c>
      <c r="I207" s="7" t="e">
        <f>COUNTIFS(Sta!$A:$A,$A207,Sta!$Q:$Q,"&gt;1.5")/$B207</f>
        <v>#DIV/0!</v>
      </c>
      <c r="J207" s="7" t="e">
        <f>COUNTIFS(Sta!$B:$B,$A207,Sta!$Q:$Q,"&gt;1.5")/$C207</f>
        <v>#DIV/0!</v>
      </c>
      <c r="K207" s="12" t="e">
        <f>(COUNTIFS(Sta!$A:$A,$A207,Sta!$M:$M,"&gt;0.5") +COUNTIFS(Sta!$B:$B,$A207,Sta!$O:$O,"&gt;0.5"))/$D207</f>
        <v>#DIV/0!</v>
      </c>
      <c r="L207" s="7" t="e">
        <f>COUNTIFS(Sta!$A:$A,$A207,Sta!$M:$M,"&gt;0.5")/$B207</f>
        <v>#DIV/0!</v>
      </c>
      <c r="M207" s="7" t="e">
        <f>COUNTIFS(Sta!$B:$B,$A207,Sta!$O:$O,"&gt;0.5")/$C207</f>
        <v>#DIV/0!</v>
      </c>
      <c r="N207" s="12" t="e">
        <f>(COUNTIFS(Sta!$A:$A,$A207,Sta!$M:$M,"&gt;1.5") +COUNTIFS(Sta!$B:$B,$A207,Sta!$O:$O,"&gt;1.5"))/$D207</f>
        <v>#DIV/0!</v>
      </c>
      <c r="O207" s="7" t="e">
        <f>COUNTIFS(Sta!$A:$A,$A207,Sta!$M:$M,"&gt;1.5")/$B207</f>
        <v>#DIV/0!</v>
      </c>
      <c r="P207" s="7" t="e">
        <f>COUNTIFS(Sta!$B:$B,$A207,Sta!$O:$O,"&gt;1.5")/$C207</f>
        <v>#DIV/0!</v>
      </c>
      <c r="Q207" s="12" t="e">
        <f>(COUNTIFS(Sta!$A:$A,$A207,Sta!$N:$N,"&gt;0.5") +COUNTIFS(Sta!$B:$B,$A207,Sta!$P:$P,"&gt;0.5"))/$D207</f>
        <v>#DIV/0!</v>
      </c>
      <c r="R207" s="7" t="e">
        <f>COUNTIFS(Sta!$A:$A,$A207,Sta!$N:$N,"&gt;0.5")/$B207</f>
        <v>#DIV/0!</v>
      </c>
      <c r="S207" s="7" t="e">
        <f>COUNTIFS(Sta!$B:$B,$A207,Sta!$P:$P,"&gt;0.5")/$C207</f>
        <v>#DIV/0!</v>
      </c>
      <c r="T207" s="12" t="e">
        <f>(COUNTIFS(Sta!$A:$A,$A207,Sta!$N:$N,"&gt;1.5") +COUNTIFS(Sta!$B:$B,$A207,Sta!$P:$P,"&gt;1.5"))/$D207</f>
        <v>#DIV/0!</v>
      </c>
      <c r="U207" s="7" t="e">
        <f>COUNTIFS(Sta!$A:$A,$A207,Sta!$N:$N,"&gt;1.5")/$B207</f>
        <v>#DIV/0!</v>
      </c>
      <c r="V207" s="7" t="e">
        <f>COUNTIFS(Sta!$B:$B,$A207,Sta!$P:$P,"&gt;1.5")/$C207</f>
        <v>#DIV/0!</v>
      </c>
    </row>
    <row r="208" spans="1:22" x14ac:dyDescent="0.3">
      <c r="A208" s="62" t="s">
        <v>310</v>
      </c>
      <c r="B208" s="9">
        <f>COUNTIF(Sta!A:A,A208)</f>
        <v>0</v>
      </c>
      <c r="C208" s="4">
        <f>COUNTIF(Sta!B:B,A208)</f>
        <v>0</v>
      </c>
      <c r="D208" s="4">
        <f t="shared" si="6"/>
        <v>0</v>
      </c>
      <c r="E208" s="12" t="e">
        <f>(COUNTIFS(Sta!$A:$A,$A208,Sta!$Q:$Q,"&gt;0.5") +COUNTIFS(Sta!$B:$B,$A208,Sta!$Q:$Q,"&gt;0.5"))/$D208</f>
        <v>#DIV/0!</v>
      </c>
      <c r="F208" s="7" t="e">
        <f>COUNTIFS(Sta!$A:$A,$A208,Sta!$Q:$Q,"&gt;0.5")/$B208</f>
        <v>#DIV/0!</v>
      </c>
      <c r="G208" s="7" t="e">
        <f>COUNTIFS(Sta!$B:$B,$A208,Sta!$Q:$Q,"&gt;0.5")/$C208</f>
        <v>#DIV/0!</v>
      </c>
      <c r="H208" s="12" t="e">
        <f>(COUNTIFS(Sta!$A:$A,$A208,Sta!$Q:$Q,"&gt;1.5") +COUNTIFS(Sta!$B:$B,$A208,Sta!$Q:$Q,"&gt;1.5"))/$D208</f>
        <v>#DIV/0!</v>
      </c>
      <c r="I208" s="7" t="e">
        <f>COUNTIFS(Sta!$A:$A,$A208,Sta!$Q:$Q,"&gt;1.5")/$B208</f>
        <v>#DIV/0!</v>
      </c>
      <c r="J208" s="7" t="e">
        <f>COUNTIFS(Sta!$B:$B,$A208,Sta!$Q:$Q,"&gt;1.5")/$C208</f>
        <v>#DIV/0!</v>
      </c>
      <c r="K208" s="12" t="e">
        <f>(COUNTIFS(Sta!$A:$A,$A208,Sta!$M:$M,"&gt;0.5") +COUNTIFS(Sta!$B:$B,$A208,Sta!$O:$O,"&gt;0.5"))/$D208</f>
        <v>#DIV/0!</v>
      </c>
      <c r="L208" s="7" t="e">
        <f>COUNTIFS(Sta!$A:$A,$A208,Sta!$M:$M,"&gt;0.5")/$B208</f>
        <v>#DIV/0!</v>
      </c>
      <c r="M208" s="7" t="e">
        <f>COUNTIFS(Sta!$B:$B,$A208,Sta!$O:$O,"&gt;0.5")/$C208</f>
        <v>#DIV/0!</v>
      </c>
      <c r="N208" s="12" t="e">
        <f>(COUNTIFS(Sta!$A:$A,$A208,Sta!$M:$M,"&gt;1.5") +COUNTIFS(Sta!$B:$B,$A208,Sta!$O:$O,"&gt;1.5"))/$D208</f>
        <v>#DIV/0!</v>
      </c>
      <c r="O208" s="7" t="e">
        <f>COUNTIFS(Sta!$A:$A,$A208,Sta!$M:$M,"&gt;1.5")/$B208</f>
        <v>#DIV/0!</v>
      </c>
      <c r="P208" s="7" t="e">
        <f>COUNTIFS(Sta!$B:$B,$A208,Sta!$O:$O,"&gt;1.5")/$C208</f>
        <v>#DIV/0!</v>
      </c>
      <c r="Q208" s="12" t="e">
        <f>(COUNTIFS(Sta!$A:$A,$A208,Sta!$N:$N,"&gt;0.5") +COUNTIFS(Sta!$B:$B,$A208,Sta!$P:$P,"&gt;0.5"))/$D208</f>
        <v>#DIV/0!</v>
      </c>
      <c r="R208" s="7" t="e">
        <f>COUNTIFS(Sta!$A:$A,$A208,Sta!$N:$N,"&gt;0.5")/$B208</f>
        <v>#DIV/0!</v>
      </c>
      <c r="S208" s="7" t="e">
        <f>COUNTIFS(Sta!$B:$B,$A208,Sta!$P:$P,"&gt;0.5")/$C208</f>
        <v>#DIV/0!</v>
      </c>
      <c r="T208" s="12" t="e">
        <f>(COUNTIFS(Sta!$A:$A,$A208,Sta!$N:$N,"&gt;1.5") +COUNTIFS(Sta!$B:$B,$A208,Sta!$P:$P,"&gt;1.5"))/$D208</f>
        <v>#DIV/0!</v>
      </c>
      <c r="U208" s="7" t="e">
        <f>COUNTIFS(Sta!$A:$A,$A208,Sta!$N:$N,"&gt;1.5")/$B208</f>
        <v>#DIV/0!</v>
      </c>
      <c r="V208" s="7" t="e">
        <f>COUNTIFS(Sta!$B:$B,$A208,Sta!$P:$P,"&gt;1.5")/$C208</f>
        <v>#DIV/0!</v>
      </c>
    </row>
    <row r="209" spans="1:22" x14ac:dyDescent="0.3">
      <c r="A209" t="s">
        <v>336</v>
      </c>
      <c r="B209" s="9">
        <f>COUNTIF(Sta!A:A,A209)</f>
        <v>0</v>
      </c>
      <c r="C209" s="4">
        <f>COUNTIF(Sta!B:B,A209)</f>
        <v>0</v>
      </c>
      <c r="D209" s="4">
        <f t="shared" ref="D209:D232" si="7">B209+C209</f>
        <v>0</v>
      </c>
      <c r="E209" s="12" t="e">
        <f>(COUNTIFS(Sta!$A:$A,$A209,Sta!$Q:$Q,"&gt;0.5") +COUNTIFS(Sta!$B:$B,$A209,Sta!$Q:$Q,"&gt;0.5"))/$D209</f>
        <v>#DIV/0!</v>
      </c>
      <c r="F209" s="7" t="e">
        <f>COUNTIFS(Sta!$A:$A,$A209,Sta!$Q:$Q,"&gt;0.5")/$B209</f>
        <v>#DIV/0!</v>
      </c>
      <c r="G209" s="7" t="e">
        <f>COUNTIFS(Sta!$B:$B,$A209,Sta!$Q:$Q,"&gt;0.5")/$C209</f>
        <v>#DIV/0!</v>
      </c>
      <c r="H209" s="12" t="e">
        <f>(COUNTIFS(Sta!$A:$A,$A209,Sta!$Q:$Q,"&gt;1.5") +COUNTIFS(Sta!$B:$B,$A209,Sta!$Q:$Q,"&gt;1.5"))/$D209</f>
        <v>#DIV/0!</v>
      </c>
      <c r="I209" s="7" t="e">
        <f>COUNTIFS(Sta!$A:$A,$A209,Sta!$Q:$Q,"&gt;1.5")/$B209</f>
        <v>#DIV/0!</v>
      </c>
      <c r="J209" s="7" t="e">
        <f>COUNTIFS(Sta!$B:$B,$A209,Sta!$Q:$Q,"&gt;1.5")/$C209</f>
        <v>#DIV/0!</v>
      </c>
      <c r="K209" s="12" t="e">
        <f>(COUNTIFS(Sta!$A:$A,$A209,Sta!$M:$M,"&gt;0.5") +COUNTIFS(Sta!$B:$B,$A209,Sta!$O:$O,"&gt;0.5"))/$D209</f>
        <v>#DIV/0!</v>
      </c>
      <c r="L209" s="7" t="e">
        <f>COUNTIFS(Sta!$A:$A,$A209,Sta!$M:$M,"&gt;0.5")/$B209</f>
        <v>#DIV/0!</v>
      </c>
      <c r="M209" s="7" t="e">
        <f>COUNTIFS(Sta!$B:$B,$A209,Sta!$O:$O,"&gt;0.5")/$C209</f>
        <v>#DIV/0!</v>
      </c>
      <c r="N209" s="12" t="e">
        <f>(COUNTIFS(Sta!$A:$A,$A209,Sta!$M:$M,"&gt;1.5") +COUNTIFS(Sta!$B:$B,$A209,Sta!$O:$O,"&gt;1.5"))/$D209</f>
        <v>#DIV/0!</v>
      </c>
      <c r="O209" s="7" t="e">
        <f>COUNTIFS(Sta!$A:$A,$A209,Sta!$M:$M,"&gt;1.5")/$B209</f>
        <v>#DIV/0!</v>
      </c>
      <c r="P209" s="7" t="e">
        <f>COUNTIFS(Sta!$B:$B,$A209,Sta!$O:$O,"&gt;1.5")/$C209</f>
        <v>#DIV/0!</v>
      </c>
      <c r="Q209" s="12" t="e">
        <f>(COUNTIFS(Sta!$A:$A,$A209,Sta!$N:$N,"&gt;0.5") +COUNTIFS(Sta!$B:$B,$A209,Sta!$P:$P,"&gt;0.5"))/$D209</f>
        <v>#DIV/0!</v>
      </c>
      <c r="R209" s="7" t="e">
        <f>COUNTIFS(Sta!$A:$A,$A209,Sta!$N:$N,"&gt;0.5")/$B209</f>
        <v>#DIV/0!</v>
      </c>
      <c r="S209" s="7" t="e">
        <f>COUNTIFS(Sta!$B:$B,$A209,Sta!$P:$P,"&gt;0.5")/$C209</f>
        <v>#DIV/0!</v>
      </c>
      <c r="T209" s="12" t="e">
        <f>(COUNTIFS(Sta!$A:$A,$A209,Sta!$N:$N,"&gt;1.5") +COUNTIFS(Sta!$B:$B,$A209,Sta!$P:$P,"&gt;1.5"))/$D209</f>
        <v>#DIV/0!</v>
      </c>
      <c r="U209" s="7" t="e">
        <f>COUNTIFS(Sta!$A:$A,$A209,Sta!$N:$N,"&gt;1.5")/$B209</f>
        <v>#DIV/0!</v>
      </c>
      <c r="V209" s="7" t="e">
        <f>COUNTIFS(Sta!$B:$B,$A209,Sta!$P:$P,"&gt;1.5")/$C209</f>
        <v>#DIV/0!</v>
      </c>
    </row>
    <row r="210" spans="1:22" x14ac:dyDescent="0.3">
      <c r="A210" t="s">
        <v>332</v>
      </c>
      <c r="B210" s="9">
        <f>COUNTIF(Sta!A:A,A210)</f>
        <v>0</v>
      </c>
      <c r="C210" s="4">
        <f>COUNTIF(Sta!B:B,A210)</f>
        <v>0</v>
      </c>
      <c r="D210" s="4">
        <f t="shared" si="7"/>
        <v>0</v>
      </c>
      <c r="E210" s="12" t="e">
        <f>(COUNTIFS(Sta!$A:$A,$A210,Sta!$Q:$Q,"&gt;0.5") +COUNTIFS(Sta!$B:$B,$A210,Sta!$Q:$Q,"&gt;0.5"))/$D210</f>
        <v>#DIV/0!</v>
      </c>
      <c r="F210" s="7" t="e">
        <f>COUNTIFS(Sta!$A:$A,$A210,Sta!$Q:$Q,"&gt;0.5")/$B210</f>
        <v>#DIV/0!</v>
      </c>
      <c r="G210" s="7" t="e">
        <f>COUNTIFS(Sta!$B:$B,$A210,Sta!$Q:$Q,"&gt;0.5")/$C210</f>
        <v>#DIV/0!</v>
      </c>
      <c r="H210" s="12" t="e">
        <f>(COUNTIFS(Sta!$A:$A,$A210,Sta!$Q:$Q,"&gt;1.5") +COUNTIFS(Sta!$B:$B,$A210,Sta!$Q:$Q,"&gt;1.5"))/$D210</f>
        <v>#DIV/0!</v>
      </c>
      <c r="I210" s="7" t="e">
        <f>COUNTIFS(Sta!$A:$A,$A210,Sta!$Q:$Q,"&gt;1.5")/$B210</f>
        <v>#DIV/0!</v>
      </c>
      <c r="J210" s="7" t="e">
        <f>COUNTIFS(Sta!$B:$B,$A210,Sta!$Q:$Q,"&gt;1.5")/$C210</f>
        <v>#DIV/0!</v>
      </c>
      <c r="K210" s="12" t="e">
        <f>(COUNTIFS(Sta!$A:$A,$A210,Sta!$M:$M,"&gt;0.5") +COUNTIFS(Sta!$B:$B,$A210,Sta!$O:$O,"&gt;0.5"))/$D210</f>
        <v>#DIV/0!</v>
      </c>
      <c r="L210" s="7" t="e">
        <f>COUNTIFS(Sta!$A:$A,$A210,Sta!$M:$M,"&gt;0.5")/$B210</f>
        <v>#DIV/0!</v>
      </c>
      <c r="M210" s="7" t="e">
        <f>COUNTIFS(Sta!$B:$B,$A210,Sta!$O:$O,"&gt;0.5")/$C210</f>
        <v>#DIV/0!</v>
      </c>
      <c r="N210" s="12" t="e">
        <f>(COUNTIFS(Sta!$A:$A,$A210,Sta!$M:$M,"&gt;1.5") +COUNTIFS(Sta!$B:$B,$A210,Sta!$O:$O,"&gt;1.5"))/$D210</f>
        <v>#DIV/0!</v>
      </c>
      <c r="O210" s="7" t="e">
        <f>COUNTIFS(Sta!$A:$A,$A210,Sta!$M:$M,"&gt;1.5")/$B210</f>
        <v>#DIV/0!</v>
      </c>
      <c r="P210" s="7" t="e">
        <f>COUNTIFS(Sta!$B:$B,$A210,Sta!$O:$O,"&gt;1.5")/$C210</f>
        <v>#DIV/0!</v>
      </c>
      <c r="Q210" s="12" t="e">
        <f>(COUNTIFS(Sta!$A:$A,$A210,Sta!$N:$N,"&gt;0.5") +COUNTIFS(Sta!$B:$B,$A210,Sta!$P:$P,"&gt;0.5"))/$D210</f>
        <v>#DIV/0!</v>
      </c>
      <c r="R210" s="7" t="e">
        <f>COUNTIFS(Sta!$A:$A,$A210,Sta!$N:$N,"&gt;0.5")/$B210</f>
        <v>#DIV/0!</v>
      </c>
      <c r="S210" s="7" t="e">
        <f>COUNTIFS(Sta!$B:$B,$A210,Sta!$P:$P,"&gt;0.5")/$C210</f>
        <v>#DIV/0!</v>
      </c>
      <c r="T210" s="12" t="e">
        <f>(COUNTIFS(Sta!$A:$A,$A210,Sta!$N:$N,"&gt;1.5") +COUNTIFS(Sta!$B:$B,$A210,Sta!$P:$P,"&gt;1.5"))/$D210</f>
        <v>#DIV/0!</v>
      </c>
      <c r="U210" s="7" t="e">
        <f>COUNTIFS(Sta!$A:$A,$A210,Sta!$N:$N,"&gt;1.5")/$B210</f>
        <v>#DIV/0!</v>
      </c>
      <c r="V210" s="7" t="e">
        <f>COUNTIFS(Sta!$B:$B,$A210,Sta!$P:$P,"&gt;1.5")/$C210</f>
        <v>#DIV/0!</v>
      </c>
    </row>
    <row r="211" spans="1:22" x14ac:dyDescent="0.3">
      <c r="A211" t="s">
        <v>329</v>
      </c>
      <c r="B211" s="9">
        <f>COUNTIF(Sta!A:A,A211)</f>
        <v>0</v>
      </c>
      <c r="C211" s="4">
        <f>COUNTIF(Sta!B:B,A211)</f>
        <v>0</v>
      </c>
      <c r="D211" s="4">
        <f t="shared" si="7"/>
        <v>0</v>
      </c>
      <c r="E211" s="12" t="e">
        <f>(COUNTIFS(Sta!$A:$A,$A211,Sta!$Q:$Q,"&gt;0.5") +COUNTIFS(Sta!$B:$B,$A211,Sta!$Q:$Q,"&gt;0.5"))/$D211</f>
        <v>#DIV/0!</v>
      </c>
      <c r="F211" s="7" t="e">
        <f>COUNTIFS(Sta!$A:$A,$A211,Sta!$Q:$Q,"&gt;0.5")/$B211</f>
        <v>#DIV/0!</v>
      </c>
      <c r="G211" s="7" t="e">
        <f>COUNTIFS(Sta!$B:$B,$A211,Sta!$Q:$Q,"&gt;0.5")/$C211</f>
        <v>#DIV/0!</v>
      </c>
      <c r="H211" s="12" t="e">
        <f>(COUNTIFS(Sta!$A:$A,$A211,Sta!$Q:$Q,"&gt;1.5") +COUNTIFS(Sta!$B:$B,$A211,Sta!$Q:$Q,"&gt;1.5"))/$D211</f>
        <v>#DIV/0!</v>
      </c>
      <c r="I211" s="7" t="e">
        <f>COUNTIFS(Sta!$A:$A,$A211,Sta!$Q:$Q,"&gt;1.5")/$B211</f>
        <v>#DIV/0!</v>
      </c>
      <c r="J211" s="7" t="e">
        <f>COUNTIFS(Sta!$B:$B,$A211,Sta!$Q:$Q,"&gt;1.5")/$C211</f>
        <v>#DIV/0!</v>
      </c>
      <c r="K211" s="12" t="e">
        <f>(COUNTIFS(Sta!$A:$A,$A211,Sta!$M:$M,"&gt;0.5") +COUNTIFS(Sta!$B:$B,$A211,Sta!$O:$O,"&gt;0.5"))/$D211</f>
        <v>#DIV/0!</v>
      </c>
      <c r="L211" s="7" t="e">
        <f>COUNTIFS(Sta!$A:$A,$A211,Sta!$M:$M,"&gt;0.5")/$B211</f>
        <v>#DIV/0!</v>
      </c>
      <c r="M211" s="7" t="e">
        <f>COUNTIFS(Sta!$B:$B,$A211,Sta!$O:$O,"&gt;0.5")/$C211</f>
        <v>#DIV/0!</v>
      </c>
      <c r="N211" s="12" t="e">
        <f>(COUNTIFS(Sta!$A:$A,$A211,Sta!$M:$M,"&gt;1.5") +COUNTIFS(Sta!$B:$B,$A211,Sta!$O:$O,"&gt;1.5"))/$D211</f>
        <v>#DIV/0!</v>
      </c>
      <c r="O211" s="7" t="e">
        <f>COUNTIFS(Sta!$A:$A,$A211,Sta!$M:$M,"&gt;1.5")/$B211</f>
        <v>#DIV/0!</v>
      </c>
      <c r="P211" s="7" t="e">
        <f>COUNTIFS(Sta!$B:$B,$A211,Sta!$O:$O,"&gt;1.5")/$C211</f>
        <v>#DIV/0!</v>
      </c>
      <c r="Q211" s="12" t="e">
        <f>(COUNTIFS(Sta!$A:$A,$A211,Sta!$N:$N,"&gt;0.5") +COUNTIFS(Sta!$B:$B,$A211,Sta!$P:$P,"&gt;0.5"))/$D211</f>
        <v>#DIV/0!</v>
      </c>
      <c r="R211" s="7" t="e">
        <f>COUNTIFS(Sta!$A:$A,$A211,Sta!$N:$N,"&gt;0.5")/$B211</f>
        <v>#DIV/0!</v>
      </c>
      <c r="S211" s="7" t="e">
        <f>COUNTIFS(Sta!$B:$B,$A211,Sta!$P:$P,"&gt;0.5")/$C211</f>
        <v>#DIV/0!</v>
      </c>
      <c r="T211" s="12" t="e">
        <f>(COUNTIFS(Sta!$A:$A,$A211,Sta!$N:$N,"&gt;1.5") +COUNTIFS(Sta!$B:$B,$A211,Sta!$P:$P,"&gt;1.5"))/$D211</f>
        <v>#DIV/0!</v>
      </c>
      <c r="U211" s="7" t="e">
        <f>COUNTIFS(Sta!$A:$A,$A211,Sta!$N:$N,"&gt;1.5")/$B211</f>
        <v>#DIV/0!</v>
      </c>
      <c r="V211" s="7" t="e">
        <f>COUNTIFS(Sta!$B:$B,$A211,Sta!$P:$P,"&gt;1.5")/$C211</f>
        <v>#DIV/0!</v>
      </c>
    </row>
    <row r="212" spans="1:22" x14ac:dyDescent="0.3">
      <c r="A212" t="s">
        <v>330</v>
      </c>
      <c r="B212" s="9">
        <f>COUNTIF(Sta!A:A,A212)</f>
        <v>0</v>
      </c>
      <c r="C212" s="4">
        <f>COUNTIF(Sta!B:B,A212)</f>
        <v>0</v>
      </c>
      <c r="D212" s="4">
        <f t="shared" si="7"/>
        <v>0</v>
      </c>
      <c r="E212" s="12" t="e">
        <f>(COUNTIFS(Sta!$A:$A,$A212,Sta!$Q:$Q,"&gt;0.5") +COUNTIFS(Sta!$B:$B,$A212,Sta!$Q:$Q,"&gt;0.5"))/$D212</f>
        <v>#DIV/0!</v>
      </c>
      <c r="F212" s="7" t="e">
        <f>COUNTIFS(Sta!$A:$A,$A212,Sta!$Q:$Q,"&gt;0.5")/$B212</f>
        <v>#DIV/0!</v>
      </c>
      <c r="G212" s="7" t="e">
        <f>COUNTIFS(Sta!$B:$B,$A212,Sta!$Q:$Q,"&gt;0.5")/$C212</f>
        <v>#DIV/0!</v>
      </c>
      <c r="H212" s="12" t="e">
        <f>(COUNTIFS(Sta!$A:$A,$A212,Sta!$Q:$Q,"&gt;1.5") +COUNTIFS(Sta!$B:$B,$A212,Sta!$Q:$Q,"&gt;1.5"))/$D212</f>
        <v>#DIV/0!</v>
      </c>
      <c r="I212" s="7" t="e">
        <f>COUNTIFS(Sta!$A:$A,$A212,Sta!$Q:$Q,"&gt;1.5")/$B212</f>
        <v>#DIV/0!</v>
      </c>
      <c r="J212" s="7" t="e">
        <f>COUNTIFS(Sta!$B:$B,$A212,Sta!$Q:$Q,"&gt;1.5")/$C212</f>
        <v>#DIV/0!</v>
      </c>
      <c r="K212" s="12" t="e">
        <f>(COUNTIFS(Sta!$A:$A,$A212,Sta!$M:$M,"&gt;0.5") +COUNTIFS(Sta!$B:$B,$A212,Sta!$O:$O,"&gt;0.5"))/$D212</f>
        <v>#DIV/0!</v>
      </c>
      <c r="L212" s="7" t="e">
        <f>COUNTIFS(Sta!$A:$A,$A212,Sta!$M:$M,"&gt;0.5")/$B212</f>
        <v>#DIV/0!</v>
      </c>
      <c r="M212" s="7" t="e">
        <f>COUNTIFS(Sta!$B:$B,$A212,Sta!$O:$O,"&gt;0.5")/$C212</f>
        <v>#DIV/0!</v>
      </c>
      <c r="N212" s="12" t="e">
        <f>(COUNTIFS(Sta!$A:$A,$A212,Sta!$M:$M,"&gt;1.5") +COUNTIFS(Sta!$B:$B,$A212,Sta!$O:$O,"&gt;1.5"))/$D212</f>
        <v>#DIV/0!</v>
      </c>
      <c r="O212" s="7" t="e">
        <f>COUNTIFS(Sta!$A:$A,$A212,Sta!$M:$M,"&gt;1.5")/$B212</f>
        <v>#DIV/0!</v>
      </c>
      <c r="P212" s="7" t="e">
        <f>COUNTIFS(Sta!$B:$B,$A212,Sta!$O:$O,"&gt;1.5")/$C212</f>
        <v>#DIV/0!</v>
      </c>
      <c r="Q212" s="12" t="e">
        <f>(COUNTIFS(Sta!$A:$A,$A212,Sta!$N:$N,"&gt;0.5") +COUNTIFS(Sta!$B:$B,$A212,Sta!$P:$P,"&gt;0.5"))/$D212</f>
        <v>#DIV/0!</v>
      </c>
      <c r="R212" s="7" t="e">
        <f>COUNTIFS(Sta!$A:$A,$A212,Sta!$N:$N,"&gt;0.5")/$B212</f>
        <v>#DIV/0!</v>
      </c>
      <c r="S212" s="7" t="e">
        <f>COUNTIFS(Sta!$B:$B,$A212,Sta!$P:$P,"&gt;0.5")/$C212</f>
        <v>#DIV/0!</v>
      </c>
      <c r="T212" s="12" t="e">
        <f>(COUNTIFS(Sta!$A:$A,$A212,Sta!$N:$N,"&gt;1.5") +COUNTIFS(Sta!$B:$B,$A212,Sta!$P:$P,"&gt;1.5"))/$D212</f>
        <v>#DIV/0!</v>
      </c>
      <c r="U212" s="7" t="e">
        <f>COUNTIFS(Sta!$A:$A,$A212,Sta!$N:$N,"&gt;1.5")/$B212</f>
        <v>#DIV/0!</v>
      </c>
      <c r="V212" s="7" t="e">
        <f>COUNTIFS(Sta!$B:$B,$A212,Sta!$P:$P,"&gt;1.5")/$C212</f>
        <v>#DIV/0!</v>
      </c>
    </row>
    <row r="213" spans="1:22" x14ac:dyDescent="0.3">
      <c r="A213" t="s">
        <v>340</v>
      </c>
      <c r="B213" s="9">
        <f>COUNTIF(Sta!A:A,A213)</f>
        <v>0</v>
      </c>
      <c r="C213" s="4">
        <f>COUNTIF(Sta!B:B,A213)</f>
        <v>0</v>
      </c>
      <c r="D213" s="4">
        <f t="shared" si="7"/>
        <v>0</v>
      </c>
      <c r="E213" s="12" t="e">
        <f>(COUNTIFS(Sta!$A:$A,$A213,Sta!$Q:$Q,"&gt;0.5") +COUNTIFS(Sta!$B:$B,$A213,Sta!$Q:$Q,"&gt;0.5"))/$D213</f>
        <v>#DIV/0!</v>
      </c>
      <c r="F213" s="7" t="e">
        <f>COUNTIFS(Sta!$A:$A,$A213,Sta!$Q:$Q,"&gt;0.5")/$B213</f>
        <v>#DIV/0!</v>
      </c>
      <c r="G213" s="7" t="e">
        <f>COUNTIFS(Sta!$B:$B,$A213,Sta!$Q:$Q,"&gt;0.5")/$C213</f>
        <v>#DIV/0!</v>
      </c>
      <c r="H213" s="12" t="e">
        <f>(COUNTIFS(Sta!$A:$A,$A213,Sta!$Q:$Q,"&gt;1.5") +COUNTIFS(Sta!$B:$B,$A213,Sta!$Q:$Q,"&gt;1.5"))/$D213</f>
        <v>#DIV/0!</v>
      </c>
      <c r="I213" s="7" t="e">
        <f>COUNTIFS(Sta!$A:$A,$A213,Sta!$Q:$Q,"&gt;1.5")/$B213</f>
        <v>#DIV/0!</v>
      </c>
      <c r="J213" s="7" t="e">
        <f>COUNTIFS(Sta!$B:$B,$A213,Sta!$Q:$Q,"&gt;1.5")/$C213</f>
        <v>#DIV/0!</v>
      </c>
      <c r="K213" s="12" t="e">
        <f>(COUNTIFS(Sta!$A:$A,$A213,Sta!$M:$M,"&gt;0.5") +COUNTIFS(Sta!$B:$B,$A213,Sta!$O:$O,"&gt;0.5"))/$D213</f>
        <v>#DIV/0!</v>
      </c>
      <c r="L213" s="7" t="e">
        <f>COUNTIFS(Sta!$A:$A,$A213,Sta!$M:$M,"&gt;0.5")/$B213</f>
        <v>#DIV/0!</v>
      </c>
      <c r="M213" s="7" t="e">
        <f>COUNTIFS(Sta!$B:$B,$A213,Sta!$O:$O,"&gt;0.5")/$C213</f>
        <v>#DIV/0!</v>
      </c>
      <c r="N213" s="12" t="e">
        <f>(COUNTIFS(Sta!$A:$A,$A213,Sta!$M:$M,"&gt;1.5") +COUNTIFS(Sta!$B:$B,$A213,Sta!$O:$O,"&gt;1.5"))/$D213</f>
        <v>#DIV/0!</v>
      </c>
      <c r="O213" s="7" t="e">
        <f>COUNTIFS(Sta!$A:$A,$A213,Sta!$M:$M,"&gt;1.5")/$B213</f>
        <v>#DIV/0!</v>
      </c>
      <c r="P213" s="7" t="e">
        <f>COUNTIFS(Sta!$B:$B,$A213,Sta!$O:$O,"&gt;1.5")/$C213</f>
        <v>#DIV/0!</v>
      </c>
      <c r="Q213" s="12" t="e">
        <f>(COUNTIFS(Sta!$A:$A,$A213,Sta!$N:$N,"&gt;0.5") +COUNTIFS(Sta!$B:$B,$A213,Sta!$P:$P,"&gt;0.5"))/$D213</f>
        <v>#DIV/0!</v>
      </c>
      <c r="R213" s="7" t="e">
        <f>COUNTIFS(Sta!$A:$A,$A213,Sta!$N:$N,"&gt;0.5")/$B213</f>
        <v>#DIV/0!</v>
      </c>
      <c r="S213" s="7" t="e">
        <f>COUNTIFS(Sta!$B:$B,$A213,Sta!$P:$P,"&gt;0.5")/$C213</f>
        <v>#DIV/0!</v>
      </c>
      <c r="T213" s="12" t="e">
        <f>(COUNTIFS(Sta!$A:$A,$A213,Sta!$N:$N,"&gt;1.5") +COUNTIFS(Sta!$B:$B,$A213,Sta!$P:$P,"&gt;1.5"))/$D213</f>
        <v>#DIV/0!</v>
      </c>
      <c r="U213" s="7" t="e">
        <f>COUNTIFS(Sta!$A:$A,$A213,Sta!$N:$N,"&gt;1.5")/$B213</f>
        <v>#DIV/0!</v>
      </c>
      <c r="V213" s="7" t="e">
        <f>COUNTIFS(Sta!$B:$B,$A213,Sta!$P:$P,"&gt;1.5")/$C213</f>
        <v>#DIV/0!</v>
      </c>
    </row>
    <row r="214" spans="1:22" x14ac:dyDescent="0.3">
      <c r="A214" t="s">
        <v>333</v>
      </c>
      <c r="B214" s="9">
        <f>COUNTIF(Sta!A:A,A214)</f>
        <v>0</v>
      </c>
      <c r="C214" s="4">
        <f>COUNTIF(Sta!B:B,A214)</f>
        <v>0</v>
      </c>
      <c r="D214" s="4">
        <f t="shared" si="7"/>
        <v>0</v>
      </c>
      <c r="E214" s="12" t="e">
        <f>(COUNTIFS(Sta!$A:$A,$A214,Sta!$Q:$Q,"&gt;0.5") +COUNTIFS(Sta!$B:$B,$A214,Sta!$Q:$Q,"&gt;0.5"))/$D214</f>
        <v>#DIV/0!</v>
      </c>
      <c r="F214" s="7" t="e">
        <f>COUNTIFS(Sta!$A:$A,$A214,Sta!$Q:$Q,"&gt;0.5")/$B214</f>
        <v>#DIV/0!</v>
      </c>
      <c r="G214" s="7" t="e">
        <f>COUNTIFS(Sta!$B:$B,$A214,Sta!$Q:$Q,"&gt;0.5")/$C214</f>
        <v>#DIV/0!</v>
      </c>
      <c r="H214" s="12" t="e">
        <f>(COUNTIFS(Sta!$A:$A,$A214,Sta!$Q:$Q,"&gt;1.5") +COUNTIFS(Sta!$B:$B,$A214,Sta!$Q:$Q,"&gt;1.5"))/$D214</f>
        <v>#DIV/0!</v>
      </c>
      <c r="I214" s="7" t="e">
        <f>COUNTIFS(Sta!$A:$A,$A214,Sta!$Q:$Q,"&gt;1.5")/$B214</f>
        <v>#DIV/0!</v>
      </c>
      <c r="J214" s="7" t="e">
        <f>COUNTIFS(Sta!$B:$B,$A214,Sta!$Q:$Q,"&gt;1.5")/$C214</f>
        <v>#DIV/0!</v>
      </c>
      <c r="K214" s="12" t="e">
        <f>(COUNTIFS(Sta!$A:$A,$A214,Sta!$M:$M,"&gt;0.5") +COUNTIFS(Sta!$B:$B,$A214,Sta!$O:$O,"&gt;0.5"))/$D214</f>
        <v>#DIV/0!</v>
      </c>
      <c r="L214" s="7" t="e">
        <f>COUNTIFS(Sta!$A:$A,$A214,Sta!$M:$M,"&gt;0.5")/$B214</f>
        <v>#DIV/0!</v>
      </c>
      <c r="M214" s="7" t="e">
        <f>COUNTIFS(Sta!$B:$B,$A214,Sta!$O:$O,"&gt;0.5")/$C214</f>
        <v>#DIV/0!</v>
      </c>
      <c r="N214" s="12" t="e">
        <f>(COUNTIFS(Sta!$A:$A,$A214,Sta!$M:$M,"&gt;1.5") +COUNTIFS(Sta!$B:$B,$A214,Sta!$O:$O,"&gt;1.5"))/$D214</f>
        <v>#DIV/0!</v>
      </c>
      <c r="O214" s="7" t="e">
        <f>COUNTIFS(Sta!$A:$A,$A214,Sta!$M:$M,"&gt;1.5")/$B214</f>
        <v>#DIV/0!</v>
      </c>
      <c r="P214" s="7" t="e">
        <f>COUNTIFS(Sta!$B:$B,$A214,Sta!$O:$O,"&gt;1.5")/$C214</f>
        <v>#DIV/0!</v>
      </c>
      <c r="Q214" s="12" t="e">
        <f>(COUNTIFS(Sta!$A:$A,$A214,Sta!$N:$N,"&gt;0.5") +COUNTIFS(Sta!$B:$B,$A214,Sta!$P:$P,"&gt;0.5"))/$D214</f>
        <v>#DIV/0!</v>
      </c>
      <c r="R214" s="7" t="e">
        <f>COUNTIFS(Sta!$A:$A,$A214,Sta!$N:$N,"&gt;0.5")/$B214</f>
        <v>#DIV/0!</v>
      </c>
      <c r="S214" s="7" t="e">
        <f>COUNTIFS(Sta!$B:$B,$A214,Sta!$P:$P,"&gt;0.5")/$C214</f>
        <v>#DIV/0!</v>
      </c>
      <c r="T214" s="12" t="e">
        <f>(COUNTIFS(Sta!$A:$A,$A214,Sta!$N:$N,"&gt;1.5") +COUNTIFS(Sta!$B:$B,$A214,Sta!$P:$P,"&gt;1.5"))/$D214</f>
        <v>#DIV/0!</v>
      </c>
      <c r="U214" s="7" t="e">
        <f>COUNTIFS(Sta!$A:$A,$A214,Sta!$N:$N,"&gt;1.5")/$B214</f>
        <v>#DIV/0!</v>
      </c>
      <c r="V214" s="7" t="e">
        <f>COUNTIFS(Sta!$B:$B,$A214,Sta!$P:$P,"&gt;1.5")/$C214</f>
        <v>#DIV/0!</v>
      </c>
    </row>
    <row r="215" spans="1:22" x14ac:dyDescent="0.3">
      <c r="A215" t="s">
        <v>337</v>
      </c>
      <c r="B215" s="9">
        <f>COUNTIF(Sta!A:A,A215)</f>
        <v>0</v>
      </c>
      <c r="C215" s="4">
        <f>COUNTIF(Sta!B:B,A215)</f>
        <v>0</v>
      </c>
      <c r="D215" s="4">
        <f t="shared" si="7"/>
        <v>0</v>
      </c>
      <c r="E215" s="12" t="e">
        <f>(COUNTIFS(Sta!$A:$A,$A215,Sta!$Q:$Q,"&gt;0.5") +COUNTIFS(Sta!$B:$B,$A215,Sta!$Q:$Q,"&gt;0.5"))/$D215</f>
        <v>#DIV/0!</v>
      </c>
      <c r="F215" s="7" t="e">
        <f>COUNTIFS(Sta!$A:$A,$A215,Sta!$Q:$Q,"&gt;0.5")/$B215</f>
        <v>#DIV/0!</v>
      </c>
      <c r="G215" s="7" t="e">
        <f>COUNTIFS(Sta!$B:$B,$A215,Sta!$Q:$Q,"&gt;0.5")/$C215</f>
        <v>#DIV/0!</v>
      </c>
      <c r="H215" s="12" t="e">
        <f>(COUNTIFS(Sta!$A:$A,$A215,Sta!$Q:$Q,"&gt;1.5") +COUNTIFS(Sta!$B:$B,$A215,Sta!$Q:$Q,"&gt;1.5"))/$D215</f>
        <v>#DIV/0!</v>
      </c>
      <c r="I215" s="7" t="e">
        <f>COUNTIFS(Sta!$A:$A,$A215,Sta!$Q:$Q,"&gt;1.5")/$B215</f>
        <v>#DIV/0!</v>
      </c>
      <c r="J215" s="7" t="e">
        <f>COUNTIFS(Sta!$B:$B,$A215,Sta!$Q:$Q,"&gt;1.5")/$C215</f>
        <v>#DIV/0!</v>
      </c>
      <c r="K215" s="12" t="e">
        <f>(COUNTIFS(Sta!$A:$A,$A215,Sta!$M:$M,"&gt;0.5") +COUNTIFS(Sta!$B:$B,$A215,Sta!$O:$O,"&gt;0.5"))/$D215</f>
        <v>#DIV/0!</v>
      </c>
      <c r="L215" s="7" t="e">
        <f>COUNTIFS(Sta!$A:$A,$A215,Sta!$M:$M,"&gt;0.5")/$B215</f>
        <v>#DIV/0!</v>
      </c>
      <c r="M215" s="7" t="e">
        <f>COUNTIFS(Sta!$B:$B,$A215,Sta!$O:$O,"&gt;0.5")/$C215</f>
        <v>#DIV/0!</v>
      </c>
      <c r="N215" s="12" t="e">
        <f>(COUNTIFS(Sta!$A:$A,$A215,Sta!$M:$M,"&gt;1.5") +COUNTIFS(Sta!$B:$B,$A215,Sta!$O:$O,"&gt;1.5"))/$D215</f>
        <v>#DIV/0!</v>
      </c>
      <c r="O215" s="7" t="e">
        <f>COUNTIFS(Sta!$A:$A,$A215,Sta!$M:$M,"&gt;1.5")/$B215</f>
        <v>#DIV/0!</v>
      </c>
      <c r="P215" s="7" t="e">
        <f>COUNTIFS(Sta!$B:$B,$A215,Sta!$O:$O,"&gt;1.5")/$C215</f>
        <v>#DIV/0!</v>
      </c>
      <c r="Q215" s="12" t="e">
        <f>(COUNTIFS(Sta!$A:$A,$A215,Sta!$N:$N,"&gt;0.5") +COUNTIFS(Sta!$B:$B,$A215,Sta!$P:$P,"&gt;0.5"))/$D215</f>
        <v>#DIV/0!</v>
      </c>
      <c r="R215" s="7" t="e">
        <f>COUNTIFS(Sta!$A:$A,$A215,Sta!$N:$N,"&gt;0.5")/$B215</f>
        <v>#DIV/0!</v>
      </c>
      <c r="S215" s="7" t="e">
        <f>COUNTIFS(Sta!$B:$B,$A215,Sta!$P:$P,"&gt;0.5")/$C215</f>
        <v>#DIV/0!</v>
      </c>
      <c r="T215" s="12" t="e">
        <f>(COUNTIFS(Sta!$A:$A,$A215,Sta!$N:$N,"&gt;1.5") +COUNTIFS(Sta!$B:$B,$A215,Sta!$P:$P,"&gt;1.5"))/$D215</f>
        <v>#DIV/0!</v>
      </c>
      <c r="U215" s="7" t="e">
        <f>COUNTIFS(Sta!$A:$A,$A215,Sta!$N:$N,"&gt;1.5")/$B215</f>
        <v>#DIV/0!</v>
      </c>
      <c r="V215" s="7" t="e">
        <f>COUNTIFS(Sta!$B:$B,$A215,Sta!$P:$P,"&gt;1.5")/$C215</f>
        <v>#DIV/0!</v>
      </c>
    </row>
    <row r="216" spans="1:22" x14ac:dyDescent="0.3">
      <c r="A216" t="s">
        <v>341</v>
      </c>
      <c r="B216" s="9">
        <f>COUNTIF(Sta!A:A,A216)</f>
        <v>0</v>
      </c>
      <c r="C216" s="4">
        <f>COUNTIF(Sta!B:B,A216)</f>
        <v>0</v>
      </c>
      <c r="D216" s="4">
        <f t="shared" si="7"/>
        <v>0</v>
      </c>
      <c r="E216" s="12" t="e">
        <f>(COUNTIFS(Sta!$A:$A,$A216,Sta!$Q:$Q,"&gt;0.5") +COUNTIFS(Sta!$B:$B,$A216,Sta!$Q:$Q,"&gt;0.5"))/$D216</f>
        <v>#DIV/0!</v>
      </c>
      <c r="F216" s="7" t="e">
        <f>COUNTIFS(Sta!$A:$A,$A216,Sta!$Q:$Q,"&gt;0.5")/$B216</f>
        <v>#DIV/0!</v>
      </c>
      <c r="G216" s="7" t="e">
        <f>COUNTIFS(Sta!$B:$B,$A216,Sta!$Q:$Q,"&gt;0.5")/$C216</f>
        <v>#DIV/0!</v>
      </c>
      <c r="H216" s="12" t="e">
        <f>(COUNTIFS(Sta!$A:$A,$A216,Sta!$Q:$Q,"&gt;1.5") +COUNTIFS(Sta!$B:$B,$A216,Sta!$Q:$Q,"&gt;1.5"))/$D216</f>
        <v>#DIV/0!</v>
      </c>
      <c r="I216" s="7" t="e">
        <f>COUNTIFS(Sta!$A:$A,$A216,Sta!$Q:$Q,"&gt;1.5")/$B216</f>
        <v>#DIV/0!</v>
      </c>
      <c r="J216" s="7" t="e">
        <f>COUNTIFS(Sta!$B:$B,$A216,Sta!$Q:$Q,"&gt;1.5")/$C216</f>
        <v>#DIV/0!</v>
      </c>
      <c r="K216" s="12" t="e">
        <f>(COUNTIFS(Sta!$A:$A,$A216,Sta!$M:$M,"&gt;0.5") +COUNTIFS(Sta!$B:$B,$A216,Sta!$O:$O,"&gt;0.5"))/$D216</f>
        <v>#DIV/0!</v>
      </c>
      <c r="L216" s="7" t="e">
        <f>COUNTIFS(Sta!$A:$A,$A216,Sta!$M:$M,"&gt;0.5")/$B216</f>
        <v>#DIV/0!</v>
      </c>
      <c r="M216" s="7" t="e">
        <f>COUNTIFS(Sta!$B:$B,$A216,Sta!$O:$O,"&gt;0.5")/$C216</f>
        <v>#DIV/0!</v>
      </c>
      <c r="N216" s="12" t="e">
        <f>(COUNTIFS(Sta!$A:$A,$A216,Sta!$M:$M,"&gt;1.5") +COUNTIFS(Sta!$B:$B,$A216,Sta!$O:$O,"&gt;1.5"))/$D216</f>
        <v>#DIV/0!</v>
      </c>
      <c r="O216" s="7" t="e">
        <f>COUNTIFS(Sta!$A:$A,$A216,Sta!$M:$M,"&gt;1.5")/$B216</f>
        <v>#DIV/0!</v>
      </c>
      <c r="P216" s="7" t="e">
        <f>COUNTIFS(Sta!$B:$B,$A216,Sta!$O:$O,"&gt;1.5")/$C216</f>
        <v>#DIV/0!</v>
      </c>
      <c r="Q216" s="12" t="e">
        <f>(COUNTIFS(Sta!$A:$A,$A216,Sta!$N:$N,"&gt;0.5") +COUNTIFS(Sta!$B:$B,$A216,Sta!$P:$P,"&gt;0.5"))/$D216</f>
        <v>#DIV/0!</v>
      </c>
      <c r="R216" s="7" t="e">
        <f>COUNTIFS(Sta!$A:$A,$A216,Sta!$N:$N,"&gt;0.5")/$B216</f>
        <v>#DIV/0!</v>
      </c>
      <c r="S216" s="7" t="e">
        <f>COUNTIFS(Sta!$B:$B,$A216,Sta!$P:$P,"&gt;0.5")/$C216</f>
        <v>#DIV/0!</v>
      </c>
      <c r="T216" s="12" t="e">
        <f>(COUNTIFS(Sta!$A:$A,$A216,Sta!$N:$N,"&gt;1.5") +COUNTIFS(Sta!$B:$B,$A216,Sta!$P:$P,"&gt;1.5"))/$D216</f>
        <v>#DIV/0!</v>
      </c>
      <c r="U216" s="7" t="e">
        <f>COUNTIFS(Sta!$A:$A,$A216,Sta!$N:$N,"&gt;1.5")/$B216</f>
        <v>#DIV/0!</v>
      </c>
      <c r="V216" s="7" t="e">
        <f>COUNTIFS(Sta!$B:$B,$A216,Sta!$P:$P,"&gt;1.5")/$C216</f>
        <v>#DIV/0!</v>
      </c>
    </row>
    <row r="217" spans="1:22" x14ac:dyDescent="0.3">
      <c r="A217" t="s">
        <v>335</v>
      </c>
      <c r="B217" s="9">
        <f>COUNTIF(Sta!A:A,A217)</f>
        <v>0</v>
      </c>
      <c r="C217" s="4">
        <f>COUNTIF(Sta!B:B,A217)</f>
        <v>0</v>
      </c>
      <c r="D217" s="4">
        <f t="shared" si="7"/>
        <v>0</v>
      </c>
      <c r="E217" s="12" t="e">
        <f>(COUNTIFS(Sta!$A:$A,$A217,Sta!$Q:$Q,"&gt;0.5") +COUNTIFS(Sta!$B:$B,$A217,Sta!$Q:$Q,"&gt;0.5"))/$D217</f>
        <v>#DIV/0!</v>
      </c>
      <c r="F217" s="7" t="e">
        <f>COUNTIFS(Sta!$A:$A,$A217,Sta!$Q:$Q,"&gt;0.5")/$B217</f>
        <v>#DIV/0!</v>
      </c>
      <c r="G217" s="7" t="e">
        <f>COUNTIFS(Sta!$B:$B,$A217,Sta!$Q:$Q,"&gt;0.5")/$C217</f>
        <v>#DIV/0!</v>
      </c>
      <c r="H217" s="12" t="e">
        <f>(COUNTIFS(Sta!$A:$A,$A217,Sta!$Q:$Q,"&gt;1.5") +COUNTIFS(Sta!$B:$B,$A217,Sta!$Q:$Q,"&gt;1.5"))/$D217</f>
        <v>#DIV/0!</v>
      </c>
      <c r="I217" s="7" t="e">
        <f>COUNTIFS(Sta!$A:$A,$A217,Sta!$Q:$Q,"&gt;1.5")/$B217</f>
        <v>#DIV/0!</v>
      </c>
      <c r="J217" s="7" t="e">
        <f>COUNTIFS(Sta!$B:$B,$A217,Sta!$Q:$Q,"&gt;1.5")/$C217</f>
        <v>#DIV/0!</v>
      </c>
      <c r="K217" s="12" t="e">
        <f>(COUNTIFS(Sta!$A:$A,$A217,Sta!$M:$M,"&gt;0.5") +COUNTIFS(Sta!$B:$B,$A217,Sta!$O:$O,"&gt;0.5"))/$D217</f>
        <v>#DIV/0!</v>
      </c>
      <c r="L217" s="7" t="e">
        <f>COUNTIFS(Sta!$A:$A,$A217,Sta!$M:$M,"&gt;0.5")/$B217</f>
        <v>#DIV/0!</v>
      </c>
      <c r="M217" s="7" t="e">
        <f>COUNTIFS(Sta!$B:$B,$A217,Sta!$O:$O,"&gt;0.5")/$C217</f>
        <v>#DIV/0!</v>
      </c>
      <c r="N217" s="12" t="e">
        <f>(COUNTIFS(Sta!$A:$A,$A217,Sta!$M:$M,"&gt;1.5") +COUNTIFS(Sta!$B:$B,$A217,Sta!$O:$O,"&gt;1.5"))/$D217</f>
        <v>#DIV/0!</v>
      </c>
      <c r="O217" s="7" t="e">
        <f>COUNTIFS(Sta!$A:$A,$A217,Sta!$M:$M,"&gt;1.5")/$B217</f>
        <v>#DIV/0!</v>
      </c>
      <c r="P217" s="7" t="e">
        <f>COUNTIFS(Sta!$B:$B,$A217,Sta!$O:$O,"&gt;1.5")/$C217</f>
        <v>#DIV/0!</v>
      </c>
      <c r="Q217" s="12" t="e">
        <f>(COUNTIFS(Sta!$A:$A,$A217,Sta!$N:$N,"&gt;0.5") +COUNTIFS(Sta!$B:$B,$A217,Sta!$P:$P,"&gt;0.5"))/$D217</f>
        <v>#DIV/0!</v>
      </c>
      <c r="R217" s="7" t="e">
        <f>COUNTIFS(Sta!$A:$A,$A217,Sta!$N:$N,"&gt;0.5")/$B217</f>
        <v>#DIV/0!</v>
      </c>
      <c r="S217" s="7" t="e">
        <f>COUNTIFS(Sta!$B:$B,$A217,Sta!$P:$P,"&gt;0.5")/$C217</f>
        <v>#DIV/0!</v>
      </c>
      <c r="T217" s="12" t="e">
        <f>(COUNTIFS(Sta!$A:$A,$A217,Sta!$N:$N,"&gt;1.5") +COUNTIFS(Sta!$B:$B,$A217,Sta!$P:$P,"&gt;1.5"))/$D217</f>
        <v>#DIV/0!</v>
      </c>
      <c r="U217" s="7" t="e">
        <f>COUNTIFS(Sta!$A:$A,$A217,Sta!$N:$N,"&gt;1.5")/$B217</f>
        <v>#DIV/0!</v>
      </c>
      <c r="V217" s="7" t="e">
        <f>COUNTIFS(Sta!$B:$B,$A217,Sta!$P:$P,"&gt;1.5")/$C217</f>
        <v>#DIV/0!</v>
      </c>
    </row>
    <row r="218" spans="1:22" x14ac:dyDescent="0.3">
      <c r="A218" t="s">
        <v>328</v>
      </c>
      <c r="B218" s="9">
        <f>COUNTIF(Sta!A:A,A218)</f>
        <v>0</v>
      </c>
      <c r="C218" s="4">
        <f>COUNTIF(Sta!B:B,A218)</f>
        <v>0</v>
      </c>
      <c r="D218" s="4">
        <f t="shared" si="7"/>
        <v>0</v>
      </c>
      <c r="E218" s="12" t="e">
        <f>(COUNTIFS(Sta!$A:$A,$A218,Sta!$Q:$Q,"&gt;0.5") +COUNTIFS(Sta!$B:$B,$A218,Sta!$Q:$Q,"&gt;0.5"))/$D218</f>
        <v>#DIV/0!</v>
      </c>
      <c r="F218" s="7" t="e">
        <f>COUNTIFS(Sta!$A:$A,$A218,Sta!$Q:$Q,"&gt;0.5")/$B218</f>
        <v>#DIV/0!</v>
      </c>
      <c r="G218" s="7" t="e">
        <f>COUNTIFS(Sta!$B:$B,$A218,Sta!$Q:$Q,"&gt;0.5")/$C218</f>
        <v>#DIV/0!</v>
      </c>
      <c r="H218" s="12" t="e">
        <f>(COUNTIFS(Sta!$A:$A,$A218,Sta!$Q:$Q,"&gt;1.5") +COUNTIFS(Sta!$B:$B,$A218,Sta!$Q:$Q,"&gt;1.5"))/$D218</f>
        <v>#DIV/0!</v>
      </c>
      <c r="I218" s="7" t="e">
        <f>COUNTIFS(Sta!$A:$A,$A218,Sta!$Q:$Q,"&gt;1.5")/$B218</f>
        <v>#DIV/0!</v>
      </c>
      <c r="J218" s="7" t="e">
        <f>COUNTIFS(Sta!$B:$B,$A218,Sta!$Q:$Q,"&gt;1.5")/$C218</f>
        <v>#DIV/0!</v>
      </c>
      <c r="K218" s="12" t="e">
        <f>(COUNTIFS(Sta!$A:$A,$A218,Sta!$M:$M,"&gt;0.5") +COUNTIFS(Sta!$B:$B,$A218,Sta!$O:$O,"&gt;0.5"))/$D218</f>
        <v>#DIV/0!</v>
      </c>
      <c r="L218" s="7" t="e">
        <f>COUNTIFS(Sta!$A:$A,$A218,Sta!$M:$M,"&gt;0.5")/$B218</f>
        <v>#DIV/0!</v>
      </c>
      <c r="M218" s="7" t="e">
        <f>COUNTIFS(Sta!$B:$B,$A218,Sta!$O:$O,"&gt;0.5")/$C218</f>
        <v>#DIV/0!</v>
      </c>
      <c r="N218" s="12" t="e">
        <f>(COUNTIFS(Sta!$A:$A,$A218,Sta!$M:$M,"&gt;1.5") +COUNTIFS(Sta!$B:$B,$A218,Sta!$O:$O,"&gt;1.5"))/$D218</f>
        <v>#DIV/0!</v>
      </c>
      <c r="O218" s="7" t="e">
        <f>COUNTIFS(Sta!$A:$A,$A218,Sta!$M:$M,"&gt;1.5")/$B218</f>
        <v>#DIV/0!</v>
      </c>
      <c r="P218" s="7" t="e">
        <f>COUNTIFS(Sta!$B:$B,$A218,Sta!$O:$O,"&gt;1.5")/$C218</f>
        <v>#DIV/0!</v>
      </c>
      <c r="Q218" s="12" t="e">
        <f>(COUNTIFS(Sta!$A:$A,$A218,Sta!$N:$N,"&gt;0.5") +COUNTIFS(Sta!$B:$B,$A218,Sta!$P:$P,"&gt;0.5"))/$D218</f>
        <v>#DIV/0!</v>
      </c>
      <c r="R218" s="7" t="e">
        <f>COUNTIFS(Sta!$A:$A,$A218,Sta!$N:$N,"&gt;0.5")/$B218</f>
        <v>#DIV/0!</v>
      </c>
      <c r="S218" s="7" t="e">
        <f>COUNTIFS(Sta!$B:$B,$A218,Sta!$P:$P,"&gt;0.5")/$C218</f>
        <v>#DIV/0!</v>
      </c>
      <c r="T218" s="12" t="e">
        <f>(COUNTIFS(Sta!$A:$A,$A218,Sta!$N:$N,"&gt;1.5") +COUNTIFS(Sta!$B:$B,$A218,Sta!$P:$P,"&gt;1.5"))/$D218</f>
        <v>#DIV/0!</v>
      </c>
      <c r="U218" s="7" t="e">
        <f>COUNTIFS(Sta!$A:$A,$A218,Sta!$N:$N,"&gt;1.5")/$B218</f>
        <v>#DIV/0!</v>
      </c>
      <c r="V218" s="7" t="e">
        <f>COUNTIFS(Sta!$B:$B,$A218,Sta!$P:$P,"&gt;1.5")/$C218</f>
        <v>#DIV/0!</v>
      </c>
    </row>
    <row r="219" spans="1:22" x14ac:dyDescent="0.3">
      <c r="A219" t="s">
        <v>327</v>
      </c>
      <c r="B219" s="9">
        <f>COUNTIF(Sta!A:A,A219)</f>
        <v>0</v>
      </c>
      <c r="C219" s="4">
        <f>COUNTIF(Sta!B:B,A219)</f>
        <v>0</v>
      </c>
      <c r="D219" s="4">
        <f t="shared" si="7"/>
        <v>0</v>
      </c>
      <c r="E219" s="12" t="e">
        <f>(COUNTIFS(Sta!$A:$A,$A219,Sta!$Q:$Q,"&gt;0.5") +COUNTIFS(Sta!$B:$B,$A219,Sta!$Q:$Q,"&gt;0.5"))/$D219</f>
        <v>#DIV/0!</v>
      </c>
      <c r="F219" s="7" t="e">
        <f>COUNTIFS(Sta!$A:$A,$A219,Sta!$Q:$Q,"&gt;0.5")/$B219</f>
        <v>#DIV/0!</v>
      </c>
      <c r="G219" s="7" t="e">
        <f>COUNTIFS(Sta!$B:$B,$A219,Sta!$Q:$Q,"&gt;0.5")/$C219</f>
        <v>#DIV/0!</v>
      </c>
      <c r="H219" s="12" t="e">
        <f>(COUNTIFS(Sta!$A:$A,$A219,Sta!$Q:$Q,"&gt;1.5") +COUNTIFS(Sta!$B:$B,$A219,Sta!$Q:$Q,"&gt;1.5"))/$D219</f>
        <v>#DIV/0!</v>
      </c>
      <c r="I219" s="7" t="e">
        <f>COUNTIFS(Sta!$A:$A,$A219,Sta!$Q:$Q,"&gt;1.5")/$B219</f>
        <v>#DIV/0!</v>
      </c>
      <c r="J219" s="7" t="e">
        <f>COUNTIFS(Sta!$B:$B,$A219,Sta!$Q:$Q,"&gt;1.5")/$C219</f>
        <v>#DIV/0!</v>
      </c>
      <c r="K219" s="12" t="e">
        <f>(COUNTIFS(Sta!$A:$A,$A219,Sta!$M:$M,"&gt;0.5") +COUNTIFS(Sta!$B:$B,$A219,Sta!$O:$O,"&gt;0.5"))/$D219</f>
        <v>#DIV/0!</v>
      </c>
      <c r="L219" s="7" t="e">
        <f>COUNTIFS(Sta!$A:$A,$A219,Sta!$M:$M,"&gt;0.5")/$B219</f>
        <v>#DIV/0!</v>
      </c>
      <c r="M219" s="7" t="e">
        <f>COUNTIFS(Sta!$B:$B,$A219,Sta!$O:$O,"&gt;0.5")/$C219</f>
        <v>#DIV/0!</v>
      </c>
      <c r="N219" s="12" t="e">
        <f>(COUNTIFS(Sta!$A:$A,$A219,Sta!$M:$M,"&gt;1.5") +COUNTIFS(Sta!$B:$B,$A219,Sta!$O:$O,"&gt;1.5"))/$D219</f>
        <v>#DIV/0!</v>
      </c>
      <c r="O219" s="7" t="e">
        <f>COUNTIFS(Sta!$A:$A,$A219,Sta!$M:$M,"&gt;1.5")/$B219</f>
        <v>#DIV/0!</v>
      </c>
      <c r="P219" s="7" t="e">
        <f>COUNTIFS(Sta!$B:$B,$A219,Sta!$O:$O,"&gt;1.5")/$C219</f>
        <v>#DIV/0!</v>
      </c>
      <c r="Q219" s="12" t="e">
        <f>(COUNTIFS(Sta!$A:$A,$A219,Sta!$N:$N,"&gt;0.5") +COUNTIFS(Sta!$B:$B,$A219,Sta!$P:$P,"&gt;0.5"))/$D219</f>
        <v>#DIV/0!</v>
      </c>
      <c r="R219" s="7" t="e">
        <f>COUNTIFS(Sta!$A:$A,$A219,Sta!$N:$N,"&gt;0.5")/$B219</f>
        <v>#DIV/0!</v>
      </c>
      <c r="S219" s="7" t="e">
        <f>COUNTIFS(Sta!$B:$B,$A219,Sta!$P:$P,"&gt;0.5")/$C219</f>
        <v>#DIV/0!</v>
      </c>
      <c r="T219" s="12" t="e">
        <f>(COUNTIFS(Sta!$A:$A,$A219,Sta!$N:$N,"&gt;1.5") +COUNTIFS(Sta!$B:$B,$A219,Sta!$P:$P,"&gt;1.5"))/$D219</f>
        <v>#DIV/0!</v>
      </c>
      <c r="U219" s="7" t="e">
        <f>COUNTIFS(Sta!$A:$A,$A219,Sta!$N:$N,"&gt;1.5")/$B219</f>
        <v>#DIV/0!</v>
      </c>
      <c r="V219" s="7" t="e">
        <f>COUNTIFS(Sta!$B:$B,$A219,Sta!$P:$P,"&gt;1.5")/$C219</f>
        <v>#DIV/0!</v>
      </c>
    </row>
    <row r="220" spans="1:22" x14ac:dyDescent="0.3">
      <c r="A220" t="s">
        <v>322</v>
      </c>
      <c r="B220" s="9">
        <f>COUNTIF(Sta!A:A,A220)</f>
        <v>0</v>
      </c>
      <c r="C220" s="4">
        <f>COUNTIF(Sta!B:B,A220)</f>
        <v>0</v>
      </c>
      <c r="D220" s="4">
        <f t="shared" si="7"/>
        <v>0</v>
      </c>
      <c r="E220" s="12" t="e">
        <f>(COUNTIFS(Sta!$A:$A,$A220,Sta!$Q:$Q,"&gt;0.5") +COUNTIFS(Sta!$B:$B,$A220,Sta!$Q:$Q,"&gt;0.5"))/$D220</f>
        <v>#DIV/0!</v>
      </c>
      <c r="F220" s="7" t="e">
        <f>COUNTIFS(Sta!$A:$A,$A220,Sta!$Q:$Q,"&gt;0.5")/$B220</f>
        <v>#DIV/0!</v>
      </c>
      <c r="G220" s="7" t="e">
        <f>COUNTIFS(Sta!$B:$B,$A220,Sta!$Q:$Q,"&gt;0.5")/$C220</f>
        <v>#DIV/0!</v>
      </c>
      <c r="H220" s="12" t="e">
        <f>(COUNTIFS(Sta!$A:$A,$A220,Sta!$Q:$Q,"&gt;1.5") +COUNTIFS(Sta!$B:$B,$A220,Sta!$Q:$Q,"&gt;1.5"))/$D220</f>
        <v>#DIV/0!</v>
      </c>
      <c r="I220" s="7" t="e">
        <f>COUNTIFS(Sta!$A:$A,$A220,Sta!$Q:$Q,"&gt;1.5")/$B220</f>
        <v>#DIV/0!</v>
      </c>
      <c r="J220" s="7" t="e">
        <f>COUNTIFS(Sta!$B:$B,$A220,Sta!$Q:$Q,"&gt;1.5")/$C220</f>
        <v>#DIV/0!</v>
      </c>
      <c r="K220" s="12" t="e">
        <f>(COUNTIFS(Sta!$A:$A,$A220,Sta!$M:$M,"&gt;0.5") +COUNTIFS(Sta!$B:$B,$A220,Sta!$O:$O,"&gt;0.5"))/$D220</f>
        <v>#DIV/0!</v>
      </c>
      <c r="L220" s="7" t="e">
        <f>COUNTIFS(Sta!$A:$A,$A220,Sta!$M:$M,"&gt;0.5")/$B220</f>
        <v>#DIV/0!</v>
      </c>
      <c r="M220" s="7" t="e">
        <f>COUNTIFS(Sta!$B:$B,$A220,Sta!$O:$O,"&gt;0.5")/$C220</f>
        <v>#DIV/0!</v>
      </c>
      <c r="N220" s="12" t="e">
        <f>(COUNTIFS(Sta!$A:$A,$A220,Sta!$M:$M,"&gt;1.5") +COUNTIFS(Sta!$B:$B,$A220,Sta!$O:$O,"&gt;1.5"))/$D220</f>
        <v>#DIV/0!</v>
      </c>
      <c r="O220" s="7" t="e">
        <f>COUNTIFS(Sta!$A:$A,$A220,Sta!$M:$M,"&gt;1.5")/$B220</f>
        <v>#DIV/0!</v>
      </c>
      <c r="P220" s="7" t="e">
        <f>COUNTIFS(Sta!$B:$B,$A220,Sta!$O:$O,"&gt;1.5")/$C220</f>
        <v>#DIV/0!</v>
      </c>
      <c r="Q220" s="12" t="e">
        <f>(COUNTIFS(Sta!$A:$A,$A220,Sta!$N:$N,"&gt;0.5") +COUNTIFS(Sta!$B:$B,$A220,Sta!$P:$P,"&gt;0.5"))/$D220</f>
        <v>#DIV/0!</v>
      </c>
      <c r="R220" s="7" t="e">
        <f>COUNTIFS(Sta!$A:$A,$A220,Sta!$N:$N,"&gt;0.5")/$B220</f>
        <v>#DIV/0!</v>
      </c>
      <c r="S220" s="7" t="e">
        <f>COUNTIFS(Sta!$B:$B,$A220,Sta!$P:$P,"&gt;0.5")/$C220</f>
        <v>#DIV/0!</v>
      </c>
      <c r="T220" s="12" t="e">
        <f>(COUNTIFS(Sta!$A:$A,$A220,Sta!$N:$N,"&gt;1.5") +COUNTIFS(Sta!$B:$B,$A220,Sta!$P:$P,"&gt;1.5"))/$D220</f>
        <v>#DIV/0!</v>
      </c>
      <c r="U220" s="7" t="e">
        <f>COUNTIFS(Sta!$A:$A,$A220,Sta!$N:$N,"&gt;1.5")/$B220</f>
        <v>#DIV/0!</v>
      </c>
      <c r="V220" s="7" t="e">
        <f>COUNTIFS(Sta!$B:$B,$A220,Sta!$P:$P,"&gt;1.5")/$C220</f>
        <v>#DIV/0!</v>
      </c>
    </row>
    <row r="221" spans="1:22" x14ac:dyDescent="0.3">
      <c r="A221" t="s">
        <v>325</v>
      </c>
      <c r="B221" s="9">
        <f>COUNTIF(Sta!A:A,A221)</f>
        <v>0</v>
      </c>
      <c r="C221" s="4">
        <f>COUNTIF(Sta!B:B,A221)</f>
        <v>0</v>
      </c>
      <c r="D221" s="4">
        <f t="shared" si="7"/>
        <v>0</v>
      </c>
      <c r="E221" s="12" t="e">
        <f>(COUNTIFS(Sta!$A:$A,$A221,Sta!$Q:$Q,"&gt;0.5") +COUNTIFS(Sta!$B:$B,$A221,Sta!$Q:$Q,"&gt;0.5"))/$D221</f>
        <v>#DIV/0!</v>
      </c>
      <c r="F221" s="7" t="e">
        <f>COUNTIFS(Sta!$A:$A,$A221,Sta!$Q:$Q,"&gt;0.5")/$B221</f>
        <v>#DIV/0!</v>
      </c>
      <c r="G221" s="7" t="e">
        <f>COUNTIFS(Sta!$B:$B,$A221,Sta!$Q:$Q,"&gt;0.5")/$C221</f>
        <v>#DIV/0!</v>
      </c>
      <c r="H221" s="12" t="e">
        <f>(COUNTIFS(Sta!$A:$A,$A221,Sta!$Q:$Q,"&gt;1.5") +COUNTIFS(Sta!$B:$B,$A221,Sta!$Q:$Q,"&gt;1.5"))/$D221</f>
        <v>#DIV/0!</v>
      </c>
      <c r="I221" s="7" t="e">
        <f>COUNTIFS(Sta!$A:$A,$A221,Sta!$Q:$Q,"&gt;1.5")/$B221</f>
        <v>#DIV/0!</v>
      </c>
      <c r="J221" s="7" t="e">
        <f>COUNTIFS(Sta!$B:$B,$A221,Sta!$Q:$Q,"&gt;1.5")/$C221</f>
        <v>#DIV/0!</v>
      </c>
      <c r="K221" s="12" t="e">
        <f>(COUNTIFS(Sta!$A:$A,$A221,Sta!$M:$M,"&gt;0.5") +COUNTIFS(Sta!$B:$B,$A221,Sta!$O:$O,"&gt;0.5"))/$D221</f>
        <v>#DIV/0!</v>
      </c>
      <c r="L221" s="7" t="e">
        <f>COUNTIFS(Sta!$A:$A,$A221,Sta!$M:$M,"&gt;0.5")/$B221</f>
        <v>#DIV/0!</v>
      </c>
      <c r="M221" s="7" t="e">
        <f>COUNTIFS(Sta!$B:$B,$A221,Sta!$O:$O,"&gt;0.5")/$C221</f>
        <v>#DIV/0!</v>
      </c>
      <c r="N221" s="12" t="e">
        <f>(COUNTIFS(Sta!$A:$A,$A221,Sta!$M:$M,"&gt;1.5") +COUNTIFS(Sta!$B:$B,$A221,Sta!$O:$O,"&gt;1.5"))/$D221</f>
        <v>#DIV/0!</v>
      </c>
      <c r="O221" s="7" t="e">
        <f>COUNTIFS(Sta!$A:$A,$A221,Sta!$M:$M,"&gt;1.5")/$B221</f>
        <v>#DIV/0!</v>
      </c>
      <c r="P221" s="7" t="e">
        <f>COUNTIFS(Sta!$B:$B,$A221,Sta!$O:$O,"&gt;1.5")/$C221</f>
        <v>#DIV/0!</v>
      </c>
      <c r="Q221" s="12" t="e">
        <f>(COUNTIFS(Sta!$A:$A,$A221,Sta!$N:$N,"&gt;0.5") +COUNTIFS(Sta!$B:$B,$A221,Sta!$P:$P,"&gt;0.5"))/$D221</f>
        <v>#DIV/0!</v>
      </c>
      <c r="R221" s="7" t="e">
        <f>COUNTIFS(Sta!$A:$A,$A221,Sta!$N:$N,"&gt;0.5")/$B221</f>
        <v>#DIV/0!</v>
      </c>
      <c r="S221" s="7" t="e">
        <f>COUNTIFS(Sta!$B:$B,$A221,Sta!$P:$P,"&gt;0.5")/$C221</f>
        <v>#DIV/0!</v>
      </c>
      <c r="T221" s="12" t="e">
        <f>(COUNTIFS(Sta!$A:$A,$A221,Sta!$N:$N,"&gt;1.5") +COUNTIFS(Sta!$B:$B,$A221,Sta!$P:$P,"&gt;1.5"))/$D221</f>
        <v>#DIV/0!</v>
      </c>
      <c r="U221" s="7" t="e">
        <f>COUNTIFS(Sta!$A:$A,$A221,Sta!$N:$N,"&gt;1.5")/$B221</f>
        <v>#DIV/0!</v>
      </c>
      <c r="V221" s="7" t="e">
        <f>COUNTIFS(Sta!$B:$B,$A221,Sta!$P:$P,"&gt;1.5")/$C221</f>
        <v>#DIV/0!</v>
      </c>
    </row>
    <row r="222" spans="1:22" x14ac:dyDescent="0.3">
      <c r="A222" t="s">
        <v>334</v>
      </c>
      <c r="B222" s="9">
        <f>COUNTIF(Sta!A:A,A222)</f>
        <v>0</v>
      </c>
      <c r="C222" s="4">
        <f>COUNTIF(Sta!B:B,A222)</f>
        <v>0</v>
      </c>
      <c r="D222" s="4">
        <f t="shared" si="7"/>
        <v>0</v>
      </c>
      <c r="E222" s="12" t="e">
        <f>(COUNTIFS(Sta!$A:$A,$A222,Sta!$Q:$Q,"&gt;0.5") +COUNTIFS(Sta!$B:$B,$A222,Sta!$Q:$Q,"&gt;0.5"))/$D222</f>
        <v>#DIV/0!</v>
      </c>
      <c r="F222" s="7" t="e">
        <f>COUNTIFS(Sta!$A:$A,$A222,Sta!$Q:$Q,"&gt;0.5")/$B222</f>
        <v>#DIV/0!</v>
      </c>
      <c r="G222" s="7" t="e">
        <f>COUNTIFS(Sta!$B:$B,$A222,Sta!$Q:$Q,"&gt;0.5")/$C222</f>
        <v>#DIV/0!</v>
      </c>
      <c r="H222" s="12" t="e">
        <f>(COUNTIFS(Sta!$A:$A,$A222,Sta!$Q:$Q,"&gt;1.5") +COUNTIFS(Sta!$B:$B,$A222,Sta!$Q:$Q,"&gt;1.5"))/$D222</f>
        <v>#DIV/0!</v>
      </c>
      <c r="I222" s="7" t="e">
        <f>COUNTIFS(Sta!$A:$A,$A222,Sta!$Q:$Q,"&gt;1.5")/$B222</f>
        <v>#DIV/0!</v>
      </c>
      <c r="J222" s="7" t="e">
        <f>COUNTIFS(Sta!$B:$B,$A222,Sta!$Q:$Q,"&gt;1.5")/$C222</f>
        <v>#DIV/0!</v>
      </c>
      <c r="K222" s="12" t="e">
        <f>(COUNTIFS(Sta!$A:$A,$A222,Sta!$M:$M,"&gt;0.5") +COUNTIFS(Sta!$B:$B,$A222,Sta!$O:$O,"&gt;0.5"))/$D222</f>
        <v>#DIV/0!</v>
      </c>
      <c r="L222" s="7" t="e">
        <f>COUNTIFS(Sta!$A:$A,$A222,Sta!$M:$M,"&gt;0.5")/$B222</f>
        <v>#DIV/0!</v>
      </c>
      <c r="M222" s="7" t="e">
        <f>COUNTIFS(Sta!$B:$B,$A222,Sta!$O:$O,"&gt;0.5")/$C222</f>
        <v>#DIV/0!</v>
      </c>
      <c r="N222" s="12" t="e">
        <f>(COUNTIFS(Sta!$A:$A,$A222,Sta!$M:$M,"&gt;1.5") +COUNTIFS(Sta!$B:$B,$A222,Sta!$O:$O,"&gt;1.5"))/$D222</f>
        <v>#DIV/0!</v>
      </c>
      <c r="O222" s="7" t="e">
        <f>COUNTIFS(Sta!$A:$A,$A222,Sta!$M:$M,"&gt;1.5")/$B222</f>
        <v>#DIV/0!</v>
      </c>
      <c r="P222" s="7" t="e">
        <f>COUNTIFS(Sta!$B:$B,$A222,Sta!$O:$O,"&gt;1.5")/$C222</f>
        <v>#DIV/0!</v>
      </c>
      <c r="Q222" s="12" t="e">
        <f>(COUNTIFS(Sta!$A:$A,$A222,Sta!$N:$N,"&gt;0.5") +COUNTIFS(Sta!$B:$B,$A222,Sta!$P:$P,"&gt;0.5"))/$D222</f>
        <v>#DIV/0!</v>
      </c>
      <c r="R222" s="7" t="e">
        <f>COUNTIFS(Sta!$A:$A,$A222,Sta!$N:$N,"&gt;0.5")/$B222</f>
        <v>#DIV/0!</v>
      </c>
      <c r="S222" s="7" t="e">
        <f>COUNTIFS(Sta!$B:$B,$A222,Sta!$P:$P,"&gt;0.5")/$C222</f>
        <v>#DIV/0!</v>
      </c>
      <c r="T222" s="12" t="e">
        <f>(COUNTIFS(Sta!$A:$A,$A222,Sta!$N:$N,"&gt;1.5") +COUNTIFS(Sta!$B:$B,$A222,Sta!$P:$P,"&gt;1.5"))/$D222</f>
        <v>#DIV/0!</v>
      </c>
      <c r="U222" s="7" t="e">
        <f>COUNTIFS(Sta!$A:$A,$A222,Sta!$N:$N,"&gt;1.5")/$B222</f>
        <v>#DIV/0!</v>
      </c>
      <c r="V222" s="7" t="e">
        <f>COUNTIFS(Sta!$B:$B,$A222,Sta!$P:$P,"&gt;1.5")/$C222</f>
        <v>#DIV/0!</v>
      </c>
    </row>
    <row r="223" spans="1:22" x14ac:dyDescent="0.3">
      <c r="A223" t="s">
        <v>324</v>
      </c>
      <c r="B223" s="9">
        <f>COUNTIF(Sta!A:A,A223)</f>
        <v>0</v>
      </c>
      <c r="C223" s="4">
        <f>COUNTIF(Sta!B:B,A223)</f>
        <v>0</v>
      </c>
      <c r="D223" s="4">
        <f t="shared" si="7"/>
        <v>0</v>
      </c>
      <c r="E223" s="12" t="e">
        <f>(COUNTIFS(Sta!$A:$A,$A223,Sta!$Q:$Q,"&gt;0.5") +COUNTIFS(Sta!$B:$B,$A223,Sta!$Q:$Q,"&gt;0.5"))/$D223</f>
        <v>#DIV/0!</v>
      </c>
      <c r="F223" s="7" t="e">
        <f>COUNTIFS(Sta!$A:$A,$A223,Sta!$Q:$Q,"&gt;0.5")/$B223</f>
        <v>#DIV/0!</v>
      </c>
      <c r="G223" s="7" t="e">
        <f>COUNTIFS(Sta!$B:$B,$A223,Sta!$Q:$Q,"&gt;0.5")/$C223</f>
        <v>#DIV/0!</v>
      </c>
      <c r="H223" s="12" t="e">
        <f>(COUNTIFS(Sta!$A:$A,$A223,Sta!$Q:$Q,"&gt;1.5") +COUNTIFS(Sta!$B:$B,$A223,Sta!$Q:$Q,"&gt;1.5"))/$D223</f>
        <v>#DIV/0!</v>
      </c>
      <c r="I223" s="7" t="e">
        <f>COUNTIFS(Sta!$A:$A,$A223,Sta!$Q:$Q,"&gt;1.5")/$B223</f>
        <v>#DIV/0!</v>
      </c>
      <c r="J223" s="7" t="e">
        <f>COUNTIFS(Sta!$B:$B,$A223,Sta!$Q:$Q,"&gt;1.5")/$C223</f>
        <v>#DIV/0!</v>
      </c>
      <c r="K223" s="12" t="e">
        <f>(COUNTIFS(Sta!$A:$A,$A223,Sta!$M:$M,"&gt;0.5") +COUNTIFS(Sta!$B:$B,$A223,Sta!$O:$O,"&gt;0.5"))/$D223</f>
        <v>#DIV/0!</v>
      </c>
      <c r="L223" s="7" t="e">
        <f>COUNTIFS(Sta!$A:$A,$A223,Sta!$M:$M,"&gt;0.5")/$B223</f>
        <v>#DIV/0!</v>
      </c>
      <c r="M223" s="7" t="e">
        <f>COUNTIFS(Sta!$B:$B,$A223,Sta!$O:$O,"&gt;0.5")/$C223</f>
        <v>#DIV/0!</v>
      </c>
      <c r="N223" s="12" t="e">
        <f>(COUNTIFS(Sta!$A:$A,$A223,Sta!$M:$M,"&gt;1.5") +COUNTIFS(Sta!$B:$B,$A223,Sta!$O:$O,"&gt;1.5"))/$D223</f>
        <v>#DIV/0!</v>
      </c>
      <c r="O223" s="7" t="e">
        <f>COUNTIFS(Sta!$A:$A,$A223,Sta!$M:$M,"&gt;1.5")/$B223</f>
        <v>#DIV/0!</v>
      </c>
      <c r="P223" s="7" t="e">
        <f>COUNTIFS(Sta!$B:$B,$A223,Sta!$O:$O,"&gt;1.5")/$C223</f>
        <v>#DIV/0!</v>
      </c>
      <c r="Q223" s="12" t="e">
        <f>(COUNTIFS(Sta!$A:$A,$A223,Sta!$N:$N,"&gt;0.5") +COUNTIFS(Sta!$B:$B,$A223,Sta!$P:$P,"&gt;0.5"))/$D223</f>
        <v>#DIV/0!</v>
      </c>
      <c r="R223" s="7" t="e">
        <f>COUNTIFS(Sta!$A:$A,$A223,Sta!$N:$N,"&gt;0.5")/$B223</f>
        <v>#DIV/0!</v>
      </c>
      <c r="S223" s="7" t="e">
        <f>COUNTIFS(Sta!$B:$B,$A223,Sta!$P:$P,"&gt;0.5")/$C223</f>
        <v>#DIV/0!</v>
      </c>
      <c r="T223" s="12" t="e">
        <f>(COUNTIFS(Sta!$A:$A,$A223,Sta!$N:$N,"&gt;1.5") +COUNTIFS(Sta!$B:$B,$A223,Sta!$P:$P,"&gt;1.5"))/$D223</f>
        <v>#DIV/0!</v>
      </c>
      <c r="U223" s="7" t="e">
        <f>COUNTIFS(Sta!$A:$A,$A223,Sta!$N:$N,"&gt;1.5")/$B223</f>
        <v>#DIV/0!</v>
      </c>
      <c r="V223" s="7" t="e">
        <f>COUNTIFS(Sta!$B:$B,$A223,Sta!$P:$P,"&gt;1.5")/$C223</f>
        <v>#DIV/0!</v>
      </c>
    </row>
    <row r="224" spans="1:22" x14ac:dyDescent="0.3">
      <c r="A224" t="s">
        <v>331</v>
      </c>
      <c r="B224" s="9">
        <f>COUNTIF(Sta!A:A,A224)</f>
        <v>0</v>
      </c>
      <c r="C224" s="4">
        <f>COUNTIF(Sta!B:B,A224)</f>
        <v>0</v>
      </c>
      <c r="D224" s="4">
        <f t="shared" si="7"/>
        <v>0</v>
      </c>
      <c r="E224" s="12" t="e">
        <f>(COUNTIFS(Sta!$A:$A,$A224,Sta!$Q:$Q,"&gt;0.5") +COUNTIFS(Sta!$B:$B,$A224,Sta!$Q:$Q,"&gt;0.5"))/$D224</f>
        <v>#DIV/0!</v>
      </c>
      <c r="F224" s="7" t="e">
        <f>COUNTIFS(Sta!$A:$A,$A224,Sta!$Q:$Q,"&gt;0.5")/$B224</f>
        <v>#DIV/0!</v>
      </c>
      <c r="G224" s="7" t="e">
        <f>COUNTIFS(Sta!$B:$B,$A224,Sta!$Q:$Q,"&gt;0.5")/$C224</f>
        <v>#DIV/0!</v>
      </c>
      <c r="H224" s="12" t="e">
        <f>(COUNTIFS(Sta!$A:$A,$A224,Sta!$Q:$Q,"&gt;1.5") +COUNTIFS(Sta!$B:$B,$A224,Sta!$Q:$Q,"&gt;1.5"))/$D224</f>
        <v>#DIV/0!</v>
      </c>
      <c r="I224" s="7" t="e">
        <f>COUNTIFS(Sta!$A:$A,$A224,Sta!$Q:$Q,"&gt;1.5")/$B224</f>
        <v>#DIV/0!</v>
      </c>
      <c r="J224" s="7" t="e">
        <f>COUNTIFS(Sta!$B:$B,$A224,Sta!$Q:$Q,"&gt;1.5")/$C224</f>
        <v>#DIV/0!</v>
      </c>
      <c r="K224" s="12" t="e">
        <f>(COUNTIFS(Sta!$A:$A,$A224,Sta!$M:$M,"&gt;0.5") +COUNTIFS(Sta!$B:$B,$A224,Sta!$O:$O,"&gt;0.5"))/$D224</f>
        <v>#DIV/0!</v>
      </c>
      <c r="L224" s="7" t="e">
        <f>COUNTIFS(Sta!$A:$A,$A224,Sta!$M:$M,"&gt;0.5")/$B224</f>
        <v>#DIV/0!</v>
      </c>
      <c r="M224" s="7" t="e">
        <f>COUNTIFS(Sta!$B:$B,$A224,Sta!$O:$O,"&gt;0.5")/$C224</f>
        <v>#DIV/0!</v>
      </c>
      <c r="N224" s="12" t="e">
        <f>(COUNTIFS(Sta!$A:$A,$A224,Sta!$M:$M,"&gt;1.5") +COUNTIFS(Sta!$B:$B,$A224,Sta!$O:$O,"&gt;1.5"))/$D224</f>
        <v>#DIV/0!</v>
      </c>
      <c r="O224" s="7" t="e">
        <f>COUNTIFS(Sta!$A:$A,$A224,Sta!$M:$M,"&gt;1.5")/$B224</f>
        <v>#DIV/0!</v>
      </c>
      <c r="P224" s="7" t="e">
        <f>COUNTIFS(Sta!$B:$B,$A224,Sta!$O:$O,"&gt;1.5")/$C224</f>
        <v>#DIV/0!</v>
      </c>
      <c r="Q224" s="12" t="e">
        <f>(COUNTIFS(Sta!$A:$A,$A224,Sta!$N:$N,"&gt;0.5") +COUNTIFS(Sta!$B:$B,$A224,Sta!$P:$P,"&gt;0.5"))/$D224</f>
        <v>#DIV/0!</v>
      </c>
      <c r="R224" s="7" t="e">
        <f>COUNTIFS(Sta!$A:$A,$A224,Sta!$N:$N,"&gt;0.5")/$B224</f>
        <v>#DIV/0!</v>
      </c>
      <c r="S224" s="7" t="e">
        <f>COUNTIFS(Sta!$B:$B,$A224,Sta!$P:$P,"&gt;0.5")/$C224</f>
        <v>#DIV/0!</v>
      </c>
      <c r="T224" s="12" t="e">
        <f>(COUNTIFS(Sta!$A:$A,$A224,Sta!$N:$N,"&gt;1.5") +COUNTIFS(Sta!$B:$B,$A224,Sta!$P:$P,"&gt;1.5"))/$D224</f>
        <v>#DIV/0!</v>
      </c>
      <c r="U224" s="7" t="e">
        <f>COUNTIFS(Sta!$A:$A,$A224,Sta!$N:$N,"&gt;1.5")/$B224</f>
        <v>#DIV/0!</v>
      </c>
      <c r="V224" s="7" t="e">
        <f>COUNTIFS(Sta!$B:$B,$A224,Sta!$P:$P,"&gt;1.5")/$C224</f>
        <v>#DIV/0!</v>
      </c>
    </row>
    <row r="225" spans="1:22" x14ac:dyDescent="0.3">
      <c r="A225" t="s">
        <v>342</v>
      </c>
      <c r="B225" s="9">
        <f>COUNTIF(Sta!A:A,A225)</f>
        <v>0</v>
      </c>
      <c r="C225" s="4">
        <f>COUNTIF(Sta!B:B,A225)</f>
        <v>0</v>
      </c>
      <c r="D225" s="4">
        <f t="shared" si="7"/>
        <v>0</v>
      </c>
      <c r="E225" s="12" t="e">
        <f>(COUNTIFS(Sta!$A:$A,$A225,Sta!$Q:$Q,"&gt;0.5") +COUNTIFS(Sta!$B:$B,$A225,Sta!$Q:$Q,"&gt;0.5"))/$D225</f>
        <v>#DIV/0!</v>
      </c>
      <c r="F225" s="7" t="e">
        <f>COUNTIFS(Sta!$A:$A,$A225,Sta!$Q:$Q,"&gt;0.5")/$B225</f>
        <v>#DIV/0!</v>
      </c>
      <c r="G225" s="7" t="e">
        <f>COUNTIFS(Sta!$B:$B,$A225,Sta!$Q:$Q,"&gt;0.5")/$C225</f>
        <v>#DIV/0!</v>
      </c>
      <c r="H225" s="12" t="e">
        <f>(COUNTIFS(Sta!$A:$A,$A225,Sta!$Q:$Q,"&gt;1.5") +COUNTIFS(Sta!$B:$B,$A225,Sta!$Q:$Q,"&gt;1.5"))/$D225</f>
        <v>#DIV/0!</v>
      </c>
      <c r="I225" s="7" t="e">
        <f>COUNTIFS(Sta!$A:$A,$A225,Sta!$Q:$Q,"&gt;1.5")/$B225</f>
        <v>#DIV/0!</v>
      </c>
      <c r="J225" s="7" t="e">
        <f>COUNTIFS(Sta!$B:$B,$A225,Sta!$Q:$Q,"&gt;1.5")/$C225</f>
        <v>#DIV/0!</v>
      </c>
      <c r="K225" s="12" t="e">
        <f>(COUNTIFS(Sta!$A:$A,$A225,Sta!$M:$M,"&gt;0.5") +COUNTIFS(Sta!$B:$B,$A225,Sta!$O:$O,"&gt;0.5"))/$D225</f>
        <v>#DIV/0!</v>
      </c>
      <c r="L225" s="7" t="e">
        <f>COUNTIFS(Sta!$A:$A,$A225,Sta!$M:$M,"&gt;0.5")/$B225</f>
        <v>#DIV/0!</v>
      </c>
      <c r="M225" s="7" t="e">
        <f>COUNTIFS(Sta!$B:$B,$A225,Sta!$O:$O,"&gt;0.5")/$C225</f>
        <v>#DIV/0!</v>
      </c>
      <c r="N225" s="12" t="e">
        <f>(COUNTIFS(Sta!$A:$A,$A225,Sta!$M:$M,"&gt;1.5") +COUNTIFS(Sta!$B:$B,$A225,Sta!$O:$O,"&gt;1.5"))/$D225</f>
        <v>#DIV/0!</v>
      </c>
      <c r="O225" s="7" t="e">
        <f>COUNTIFS(Sta!$A:$A,$A225,Sta!$M:$M,"&gt;1.5")/$B225</f>
        <v>#DIV/0!</v>
      </c>
      <c r="P225" s="7" t="e">
        <f>COUNTIFS(Sta!$B:$B,$A225,Sta!$O:$O,"&gt;1.5")/$C225</f>
        <v>#DIV/0!</v>
      </c>
      <c r="Q225" s="12" t="e">
        <f>(COUNTIFS(Sta!$A:$A,$A225,Sta!$N:$N,"&gt;0.5") +COUNTIFS(Sta!$B:$B,$A225,Sta!$P:$P,"&gt;0.5"))/$D225</f>
        <v>#DIV/0!</v>
      </c>
      <c r="R225" s="7" t="e">
        <f>COUNTIFS(Sta!$A:$A,$A225,Sta!$N:$N,"&gt;0.5")/$B225</f>
        <v>#DIV/0!</v>
      </c>
      <c r="S225" s="7" t="e">
        <f>COUNTIFS(Sta!$B:$B,$A225,Sta!$P:$P,"&gt;0.5")/$C225</f>
        <v>#DIV/0!</v>
      </c>
      <c r="T225" s="12" t="e">
        <f>(COUNTIFS(Sta!$A:$A,$A225,Sta!$N:$N,"&gt;1.5") +COUNTIFS(Sta!$B:$B,$A225,Sta!$P:$P,"&gt;1.5"))/$D225</f>
        <v>#DIV/0!</v>
      </c>
      <c r="U225" s="7" t="e">
        <f>COUNTIFS(Sta!$A:$A,$A225,Sta!$N:$N,"&gt;1.5")/$B225</f>
        <v>#DIV/0!</v>
      </c>
      <c r="V225" s="7" t="e">
        <f>COUNTIFS(Sta!$B:$B,$A225,Sta!$P:$P,"&gt;1.5")/$C225</f>
        <v>#DIV/0!</v>
      </c>
    </row>
    <row r="226" spans="1:22" x14ac:dyDescent="0.3">
      <c r="A226" t="s">
        <v>319</v>
      </c>
      <c r="B226" s="9">
        <f>COUNTIF(Sta!A:A,A226)</f>
        <v>0</v>
      </c>
      <c r="C226" s="4">
        <f>COUNTIF(Sta!B:B,A226)</f>
        <v>0</v>
      </c>
      <c r="D226" s="4">
        <f t="shared" si="7"/>
        <v>0</v>
      </c>
      <c r="E226" s="12" t="e">
        <f>(COUNTIFS(Sta!$A:$A,$A226,Sta!$Q:$Q,"&gt;0.5") +COUNTIFS(Sta!$B:$B,$A226,Sta!$Q:$Q,"&gt;0.5"))/$D226</f>
        <v>#DIV/0!</v>
      </c>
      <c r="F226" s="7" t="e">
        <f>COUNTIFS(Sta!$A:$A,$A226,Sta!$Q:$Q,"&gt;0.5")/$B226</f>
        <v>#DIV/0!</v>
      </c>
      <c r="G226" s="7" t="e">
        <f>COUNTIFS(Sta!$B:$B,$A226,Sta!$Q:$Q,"&gt;0.5")/$C226</f>
        <v>#DIV/0!</v>
      </c>
      <c r="H226" s="12" t="e">
        <f>(COUNTIFS(Sta!$A:$A,$A226,Sta!$Q:$Q,"&gt;1.5") +COUNTIFS(Sta!$B:$B,$A226,Sta!$Q:$Q,"&gt;1.5"))/$D226</f>
        <v>#DIV/0!</v>
      </c>
      <c r="I226" s="7" t="e">
        <f>COUNTIFS(Sta!$A:$A,$A226,Sta!$Q:$Q,"&gt;1.5")/$B226</f>
        <v>#DIV/0!</v>
      </c>
      <c r="J226" s="7" t="e">
        <f>COUNTIFS(Sta!$B:$B,$A226,Sta!$Q:$Q,"&gt;1.5")/$C226</f>
        <v>#DIV/0!</v>
      </c>
      <c r="K226" s="12" t="e">
        <f>(COUNTIFS(Sta!$A:$A,$A226,Sta!$M:$M,"&gt;0.5") +COUNTIFS(Sta!$B:$B,$A226,Sta!$O:$O,"&gt;0.5"))/$D226</f>
        <v>#DIV/0!</v>
      </c>
      <c r="L226" s="7" t="e">
        <f>COUNTIFS(Sta!$A:$A,$A226,Sta!$M:$M,"&gt;0.5")/$B226</f>
        <v>#DIV/0!</v>
      </c>
      <c r="M226" s="7" t="e">
        <f>COUNTIFS(Sta!$B:$B,$A226,Sta!$O:$O,"&gt;0.5")/$C226</f>
        <v>#DIV/0!</v>
      </c>
      <c r="N226" s="12" t="e">
        <f>(COUNTIFS(Sta!$A:$A,$A226,Sta!$M:$M,"&gt;1.5") +COUNTIFS(Sta!$B:$B,$A226,Sta!$O:$O,"&gt;1.5"))/$D226</f>
        <v>#DIV/0!</v>
      </c>
      <c r="O226" s="7" t="e">
        <f>COUNTIFS(Sta!$A:$A,$A226,Sta!$M:$M,"&gt;1.5")/$B226</f>
        <v>#DIV/0!</v>
      </c>
      <c r="P226" s="7" t="e">
        <f>COUNTIFS(Sta!$B:$B,$A226,Sta!$O:$O,"&gt;1.5")/$C226</f>
        <v>#DIV/0!</v>
      </c>
      <c r="Q226" s="12" t="e">
        <f>(COUNTIFS(Sta!$A:$A,$A226,Sta!$N:$N,"&gt;0.5") +COUNTIFS(Sta!$B:$B,$A226,Sta!$P:$P,"&gt;0.5"))/$D226</f>
        <v>#DIV/0!</v>
      </c>
      <c r="R226" s="7" t="e">
        <f>COUNTIFS(Sta!$A:$A,$A226,Sta!$N:$N,"&gt;0.5")/$B226</f>
        <v>#DIV/0!</v>
      </c>
      <c r="S226" s="7" t="e">
        <f>COUNTIFS(Sta!$B:$B,$A226,Sta!$P:$P,"&gt;0.5")/$C226</f>
        <v>#DIV/0!</v>
      </c>
      <c r="T226" s="12" t="e">
        <f>(COUNTIFS(Sta!$A:$A,$A226,Sta!$N:$N,"&gt;1.5") +COUNTIFS(Sta!$B:$B,$A226,Sta!$P:$P,"&gt;1.5"))/$D226</f>
        <v>#DIV/0!</v>
      </c>
      <c r="U226" s="7" t="e">
        <f>COUNTIFS(Sta!$A:$A,$A226,Sta!$N:$N,"&gt;1.5")/$B226</f>
        <v>#DIV/0!</v>
      </c>
      <c r="V226" s="7" t="e">
        <f>COUNTIFS(Sta!$B:$B,$A226,Sta!$P:$P,"&gt;1.5")/$C226</f>
        <v>#DIV/0!</v>
      </c>
    </row>
    <row r="227" spans="1:22" x14ac:dyDescent="0.3">
      <c r="A227" t="s">
        <v>338</v>
      </c>
      <c r="B227" s="9">
        <f>COUNTIF(Sta!A:A,A227)</f>
        <v>0</v>
      </c>
      <c r="C227" s="4">
        <f>COUNTIF(Sta!B:B,A227)</f>
        <v>0</v>
      </c>
      <c r="D227" s="4">
        <f t="shared" si="7"/>
        <v>0</v>
      </c>
      <c r="E227" s="12" t="e">
        <f>(COUNTIFS(Sta!$A:$A,$A227,Sta!$Q:$Q,"&gt;0.5") +COUNTIFS(Sta!$B:$B,$A227,Sta!$Q:$Q,"&gt;0.5"))/$D227</f>
        <v>#DIV/0!</v>
      </c>
      <c r="F227" s="7" t="e">
        <f>COUNTIFS(Sta!$A:$A,$A227,Sta!$Q:$Q,"&gt;0.5")/$B227</f>
        <v>#DIV/0!</v>
      </c>
      <c r="G227" s="7" t="e">
        <f>COUNTIFS(Sta!$B:$B,$A227,Sta!$Q:$Q,"&gt;0.5")/$C227</f>
        <v>#DIV/0!</v>
      </c>
      <c r="H227" s="12" t="e">
        <f>(COUNTIFS(Sta!$A:$A,$A227,Sta!$Q:$Q,"&gt;1.5") +COUNTIFS(Sta!$B:$B,$A227,Sta!$Q:$Q,"&gt;1.5"))/$D227</f>
        <v>#DIV/0!</v>
      </c>
      <c r="I227" s="7" t="e">
        <f>COUNTIFS(Sta!$A:$A,$A227,Sta!$Q:$Q,"&gt;1.5")/$B227</f>
        <v>#DIV/0!</v>
      </c>
      <c r="J227" s="7" t="e">
        <f>COUNTIFS(Sta!$B:$B,$A227,Sta!$Q:$Q,"&gt;1.5")/$C227</f>
        <v>#DIV/0!</v>
      </c>
      <c r="K227" s="12" t="e">
        <f>(COUNTIFS(Sta!$A:$A,$A227,Sta!$M:$M,"&gt;0.5") +COUNTIFS(Sta!$B:$B,$A227,Sta!$O:$O,"&gt;0.5"))/$D227</f>
        <v>#DIV/0!</v>
      </c>
      <c r="L227" s="7" t="e">
        <f>COUNTIFS(Sta!$A:$A,$A227,Sta!$M:$M,"&gt;0.5")/$B227</f>
        <v>#DIV/0!</v>
      </c>
      <c r="M227" s="7" t="e">
        <f>COUNTIFS(Sta!$B:$B,$A227,Sta!$O:$O,"&gt;0.5")/$C227</f>
        <v>#DIV/0!</v>
      </c>
      <c r="N227" s="12" t="e">
        <f>(COUNTIFS(Sta!$A:$A,$A227,Sta!$M:$M,"&gt;1.5") +COUNTIFS(Sta!$B:$B,$A227,Sta!$O:$O,"&gt;1.5"))/$D227</f>
        <v>#DIV/0!</v>
      </c>
      <c r="O227" s="7" t="e">
        <f>COUNTIFS(Sta!$A:$A,$A227,Sta!$M:$M,"&gt;1.5")/$B227</f>
        <v>#DIV/0!</v>
      </c>
      <c r="P227" s="7" t="e">
        <f>COUNTIFS(Sta!$B:$B,$A227,Sta!$O:$O,"&gt;1.5")/$C227</f>
        <v>#DIV/0!</v>
      </c>
      <c r="Q227" s="12" t="e">
        <f>(COUNTIFS(Sta!$A:$A,$A227,Sta!$N:$N,"&gt;0.5") +COUNTIFS(Sta!$B:$B,$A227,Sta!$P:$P,"&gt;0.5"))/$D227</f>
        <v>#DIV/0!</v>
      </c>
      <c r="R227" s="7" t="e">
        <f>COUNTIFS(Sta!$A:$A,$A227,Sta!$N:$N,"&gt;0.5")/$B227</f>
        <v>#DIV/0!</v>
      </c>
      <c r="S227" s="7" t="e">
        <f>COUNTIFS(Sta!$B:$B,$A227,Sta!$P:$P,"&gt;0.5")/$C227</f>
        <v>#DIV/0!</v>
      </c>
      <c r="T227" s="12" t="e">
        <f>(COUNTIFS(Sta!$A:$A,$A227,Sta!$N:$N,"&gt;1.5") +COUNTIFS(Sta!$B:$B,$A227,Sta!$P:$P,"&gt;1.5"))/$D227</f>
        <v>#DIV/0!</v>
      </c>
      <c r="U227" s="7" t="e">
        <f>COUNTIFS(Sta!$A:$A,$A227,Sta!$N:$N,"&gt;1.5")/$B227</f>
        <v>#DIV/0!</v>
      </c>
      <c r="V227" s="7" t="e">
        <f>COUNTIFS(Sta!$B:$B,$A227,Sta!$P:$P,"&gt;1.5")/$C227</f>
        <v>#DIV/0!</v>
      </c>
    </row>
    <row r="228" spans="1:22" x14ac:dyDescent="0.3">
      <c r="A228" t="s">
        <v>339</v>
      </c>
      <c r="B228" s="9">
        <f>COUNTIF(Sta!A:A,A228)</f>
        <v>0</v>
      </c>
      <c r="C228" s="4">
        <f>COUNTIF(Sta!B:B,A228)</f>
        <v>0</v>
      </c>
      <c r="D228" s="4">
        <f t="shared" si="7"/>
        <v>0</v>
      </c>
      <c r="E228" s="12" t="e">
        <f>(COUNTIFS(Sta!$A:$A,$A228,Sta!$Q:$Q,"&gt;0.5") +COUNTIFS(Sta!$B:$B,$A228,Sta!$Q:$Q,"&gt;0.5"))/$D228</f>
        <v>#DIV/0!</v>
      </c>
      <c r="F228" s="7" t="e">
        <f>COUNTIFS(Sta!$A:$A,$A228,Sta!$Q:$Q,"&gt;0.5")/$B228</f>
        <v>#DIV/0!</v>
      </c>
      <c r="G228" s="7" t="e">
        <f>COUNTIFS(Sta!$B:$B,$A228,Sta!$Q:$Q,"&gt;0.5")/$C228</f>
        <v>#DIV/0!</v>
      </c>
      <c r="H228" s="12" t="e">
        <f>(COUNTIFS(Sta!$A:$A,$A228,Sta!$Q:$Q,"&gt;1.5") +COUNTIFS(Sta!$B:$B,$A228,Sta!$Q:$Q,"&gt;1.5"))/$D228</f>
        <v>#DIV/0!</v>
      </c>
      <c r="I228" s="7" t="e">
        <f>COUNTIFS(Sta!$A:$A,$A228,Sta!$Q:$Q,"&gt;1.5")/$B228</f>
        <v>#DIV/0!</v>
      </c>
      <c r="J228" s="7" t="e">
        <f>COUNTIFS(Sta!$B:$B,$A228,Sta!$Q:$Q,"&gt;1.5")/$C228</f>
        <v>#DIV/0!</v>
      </c>
      <c r="K228" s="12" t="e">
        <f>(COUNTIFS(Sta!$A:$A,$A228,Sta!$M:$M,"&gt;0.5") +COUNTIFS(Sta!$B:$B,$A228,Sta!$O:$O,"&gt;0.5"))/$D228</f>
        <v>#DIV/0!</v>
      </c>
      <c r="L228" s="7" t="e">
        <f>COUNTIFS(Sta!$A:$A,$A228,Sta!$M:$M,"&gt;0.5")/$B228</f>
        <v>#DIV/0!</v>
      </c>
      <c r="M228" s="7" t="e">
        <f>COUNTIFS(Sta!$B:$B,$A228,Sta!$O:$O,"&gt;0.5")/$C228</f>
        <v>#DIV/0!</v>
      </c>
      <c r="N228" s="12" t="e">
        <f>(COUNTIFS(Sta!$A:$A,$A228,Sta!$M:$M,"&gt;1.5") +COUNTIFS(Sta!$B:$B,$A228,Sta!$O:$O,"&gt;1.5"))/$D228</f>
        <v>#DIV/0!</v>
      </c>
      <c r="O228" s="7" t="e">
        <f>COUNTIFS(Sta!$A:$A,$A228,Sta!$M:$M,"&gt;1.5")/$B228</f>
        <v>#DIV/0!</v>
      </c>
      <c r="P228" s="7" t="e">
        <f>COUNTIFS(Sta!$B:$B,$A228,Sta!$O:$O,"&gt;1.5")/$C228</f>
        <v>#DIV/0!</v>
      </c>
      <c r="Q228" s="12" t="e">
        <f>(COUNTIFS(Sta!$A:$A,$A228,Sta!$N:$N,"&gt;0.5") +COUNTIFS(Sta!$B:$B,$A228,Sta!$P:$P,"&gt;0.5"))/$D228</f>
        <v>#DIV/0!</v>
      </c>
      <c r="R228" s="7" t="e">
        <f>COUNTIFS(Sta!$A:$A,$A228,Sta!$N:$N,"&gt;0.5")/$B228</f>
        <v>#DIV/0!</v>
      </c>
      <c r="S228" s="7" t="e">
        <f>COUNTIFS(Sta!$B:$B,$A228,Sta!$P:$P,"&gt;0.5")/$C228</f>
        <v>#DIV/0!</v>
      </c>
      <c r="T228" s="12" t="e">
        <f>(COUNTIFS(Sta!$A:$A,$A228,Sta!$N:$N,"&gt;1.5") +COUNTIFS(Sta!$B:$B,$A228,Sta!$P:$P,"&gt;1.5"))/$D228</f>
        <v>#DIV/0!</v>
      </c>
      <c r="U228" s="7" t="e">
        <f>COUNTIFS(Sta!$A:$A,$A228,Sta!$N:$N,"&gt;1.5")/$B228</f>
        <v>#DIV/0!</v>
      </c>
      <c r="V228" s="7" t="e">
        <f>COUNTIFS(Sta!$B:$B,$A228,Sta!$P:$P,"&gt;1.5")/$C228</f>
        <v>#DIV/0!</v>
      </c>
    </row>
    <row r="229" spans="1:22" x14ac:dyDescent="0.3">
      <c r="A229" t="s">
        <v>321</v>
      </c>
      <c r="B229" s="9">
        <f>COUNTIF(Sta!A:A,A229)</f>
        <v>0</v>
      </c>
      <c r="C229" s="4">
        <f>COUNTIF(Sta!B:B,A229)</f>
        <v>0</v>
      </c>
      <c r="D229" s="4">
        <f t="shared" si="7"/>
        <v>0</v>
      </c>
      <c r="E229" s="12" t="e">
        <f>(COUNTIFS(Sta!$A:$A,$A229,Sta!$Q:$Q,"&gt;0.5") +COUNTIFS(Sta!$B:$B,$A229,Sta!$Q:$Q,"&gt;0.5"))/$D229</f>
        <v>#DIV/0!</v>
      </c>
      <c r="F229" s="7" t="e">
        <f>COUNTIFS(Sta!$A:$A,$A229,Sta!$Q:$Q,"&gt;0.5")/$B229</f>
        <v>#DIV/0!</v>
      </c>
      <c r="G229" s="7" t="e">
        <f>COUNTIFS(Sta!$B:$B,$A229,Sta!$Q:$Q,"&gt;0.5")/$C229</f>
        <v>#DIV/0!</v>
      </c>
      <c r="H229" s="12" t="e">
        <f>(COUNTIFS(Sta!$A:$A,$A229,Sta!$Q:$Q,"&gt;1.5") +COUNTIFS(Sta!$B:$B,$A229,Sta!$Q:$Q,"&gt;1.5"))/$D229</f>
        <v>#DIV/0!</v>
      </c>
      <c r="I229" s="7" t="e">
        <f>COUNTIFS(Sta!$A:$A,$A229,Sta!$Q:$Q,"&gt;1.5")/$B229</f>
        <v>#DIV/0!</v>
      </c>
      <c r="J229" s="7" t="e">
        <f>COUNTIFS(Sta!$B:$B,$A229,Sta!$Q:$Q,"&gt;1.5")/$C229</f>
        <v>#DIV/0!</v>
      </c>
      <c r="K229" s="12" t="e">
        <f>(COUNTIFS(Sta!$A:$A,$A229,Sta!$M:$M,"&gt;0.5") +COUNTIFS(Sta!$B:$B,$A229,Sta!$O:$O,"&gt;0.5"))/$D229</f>
        <v>#DIV/0!</v>
      </c>
      <c r="L229" s="7" t="e">
        <f>COUNTIFS(Sta!$A:$A,$A229,Sta!$M:$M,"&gt;0.5")/$B229</f>
        <v>#DIV/0!</v>
      </c>
      <c r="M229" s="7" t="e">
        <f>COUNTIFS(Sta!$B:$B,$A229,Sta!$O:$O,"&gt;0.5")/$C229</f>
        <v>#DIV/0!</v>
      </c>
      <c r="N229" s="12" t="e">
        <f>(COUNTIFS(Sta!$A:$A,$A229,Sta!$M:$M,"&gt;1.5") +COUNTIFS(Sta!$B:$B,$A229,Sta!$O:$O,"&gt;1.5"))/$D229</f>
        <v>#DIV/0!</v>
      </c>
      <c r="O229" s="7" t="e">
        <f>COUNTIFS(Sta!$A:$A,$A229,Sta!$M:$M,"&gt;1.5")/$B229</f>
        <v>#DIV/0!</v>
      </c>
      <c r="P229" s="7" t="e">
        <f>COUNTIFS(Sta!$B:$B,$A229,Sta!$O:$O,"&gt;1.5")/$C229</f>
        <v>#DIV/0!</v>
      </c>
      <c r="Q229" s="12" t="e">
        <f>(COUNTIFS(Sta!$A:$A,$A229,Sta!$N:$N,"&gt;0.5") +COUNTIFS(Sta!$B:$B,$A229,Sta!$P:$P,"&gt;0.5"))/$D229</f>
        <v>#DIV/0!</v>
      </c>
      <c r="R229" s="7" t="e">
        <f>COUNTIFS(Sta!$A:$A,$A229,Sta!$N:$N,"&gt;0.5")/$B229</f>
        <v>#DIV/0!</v>
      </c>
      <c r="S229" s="7" t="e">
        <f>COUNTIFS(Sta!$B:$B,$A229,Sta!$P:$P,"&gt;0.5")/$C229</f>
        <v>#DIV/0!</v>
      </c>
      <c r="T229" s="12" t="e">
        <f>(COUNTIFS(Sta!$A:$A,$A229,Sta!$N:$N,"&gt;1.5") +COUNTIFS(Sta!$B:$B,$A229,Sta!$P:$P,"&gt;1.5"))/$D229</f>
        <v>#DIV/0!</v>
      </c>
      <c r="U229" s="7" t="e">
        <f>COUNTIFS(Sta!$A:$A,$A229,Sta!$N:$N,"&gt;1.5")/$B229</f>
        <v>#DIV/0!</v>
      </c>
      <c r="V229" s="7" t="e">
        <f>COUNTIFS(Sta!$B:$B,$A229,Sta!$P:$P,"&gt;1.5")/$C229</f>
        <v>#DIV/0!</v>
      </c>
    </row>
    <row r="230" spans="1:22" x14ac:dyDescent="0.3">
      <c r="A230" t="s">
        <v>323</v>
      </c>
      <c r="B230" s="9">
        <f>COUNTIF(Sta!A:A,A230)</f>
        <v>0</v>
      </c>
      <c r="C230" s="4">
        <f>COUNTIF(Sta!B:B,A230)</f>
        <v>0</v>
      </c>
      <c r="D230" s="4">
        <f t="shared" si="7"/>
        <v>0</v>
      </c>
      <c r="E230" s="12" t="e">
        <f>(COUNTIFS(Sta!$A:$A,$A230,Sta!$Q:$Q,"&gt;0.5") +COUNTIFS(Sta!$B:$B,$A230,Sta!$Q:$Q,"&gt;0.5"))/$D230</f>
        <v>#DIV/0!</v>
      </c>
      <c r="F230" s="7" t="e">
        <f>COUNTIFS(Sta!$A:$A,$A230,Sta!$Q:$Q,"&gt;0.5")/$B230</f>
        <v>#DIV/0!</v>
      </c>
      <c r="G230" s="7" t="e">
        <f>COUNTIFS(Sta!$B:$B,$A230,Sta!$Q:$Q,"&gt;0.5")/$C230</f>
        <v>#DIV/0!</v>
      </c>
      <c r="H230" s="12" t="e">
        <f>(COUNTIFS(Sta!$A:$A,$A230,Sta!$Q:$Q,"&gt;1.5") +COUNTIFS(Sta!$B:$B,$A230,Sta!$Q:$Q,"&gt;1.5"))/$D230</f>
        <v>#DIV/0!</v>
      </c>
      <c r="I230" s="7" t="e">
        <f>COUNTIFS(Sta!$A:$A,$A230,Sta!$Q:$Q,"&gt;1.5")/$B230</f>
        <v>#DIV/0!</v>
      </c>
      <c r="J230" s="7" t="e">
        <f>COUNTIFS(Sta!$B:$B,$A230,Sta!$Q:$Q,"&gt;1.5")/$C230</f>
        <v>#DIV/0!</v>
      </c>
      <c r="K230" s="12" t="e">
        <f>(COUNTIFS(Sta!$A:$A,$A230,Sta!$M:$M,"&gt;0.5") +COUNTIFS(Sta!$B:$B,$A230,Sta!$O:$O,"&gt;0.5"))/$D230</f>
        <v>#DIV/0!</v>
      </c>
      <c r="L230" s="7" t="e">
        <f>COUNTIFS(Sta!$A:$A,$A230,Sta!$M:$M,"&gt;0.5")/$B230</f>
        <v>#DIV/0!</v>
      </c>
      <c r="M230" s="7" t="e">
        <f>COUNTIFS(Sta!$B:$B,$A230,Sta!$O:$O,"&gt;0.5")/$C230</f>
        <v>#DIV/0!</v>
      </c>
      <c r="N230" s="12" t="e">
        <f>(COUNTIFS(Sta!$A:$A,$A230,Sta!$M:$M,"&gt;1.5") +COUNTIFS(Sta!$B:$B,$A230,Sta!$O:$O,"&gt;1.5"))/$D230</f>
        <v>#DIV/0!</v>
      </c>
      <c r="O230" s="7" t="e">
        <f>COUNTIFS(Sta!$A:$A,$A230,Sta!$M:$M,"&gt;1.5")/$B230</f>
        <v>#DIV/0!</v>
      </c>
      <c r="P230" s="7" t="e">
        <f>COUNTIFS(Sta!$B:$B,$A230,Sta!$O:$O,"&gt;1.5")/$C230</f>
        <v>#DIV/0!</v>
      </c>
      <c r="Q230" s="12" t="e">
        <f>(COUNTIFS(Sta!$A:$A,$A230,Sta!$N:$N,"&gt;0.5") +COUNTIFS(Sta!$B:$B,$A230,Sta!$P:$P,"&gt;0.5"))/$D230</f>
        <v>#DIV/0!</v>
      </c>
      <c r="R230" s="7" t="e">
        <f>COUNTIFS(Sta!$A:$A,$A230,Sta!$N:$N,"&gt;0.5")/$B230</f>
        <v>#DIV/0!</v>
      </c>
      <c r="S230" s="7" t="e">
        <f>COUNTIFS(Sta!$B:$B,$A230,Sta!$P:$P,"&gt;0.5")/$C230</f>
        <v>#DIV/0!</v>
      </c>
      <c r="T230" s="12" t="e">
        <f>(COUNTIFS(Sta!$A:$A,$A230,Sta!$N:$N,"&gt;1.5") +COUNTIFS(Sta!$B:$B,$A230,Sta!$P:$P,"&gt;1.5"))/$D230</f>
        <v>#DIV/0!</v>
      </c>
      <c r="U230" s="7" t="e">
        <f>COUNTIFS(Sta!$A:$A,$A230,Sta!$N:$N,"&gt;1.5")/$B230</f>
        <v>#DIV/0!</v>
      </c>
      <c r="V230" s="7" t="e">
        <f>COUNTIFS(Sta!$B:$B,$A230,Sta!$P:$P,"&gt;1.5")/$C230</f>
        <v>#DIV/0!</v>
      </c>
    </row>
    <row r="231" spans="1:22" x14ac:dyDescent="0.3">
      <c r="A231" t="s">
        <v>326</v>
      </c>
      <c r="B231" s="9">
        <f>COUNTIF(Sta!A:A,A231)</f>
        <v>0</v>
      </c>
      <c r="C231" s="4">
        <f>COUNTIF(Sta!B:B,A231)</f>
        <v>0</v>
      </c>
      <c r="D231" s="4">
        <f t="shared" si="7"/>
        <v>0</v>
      </c>
      <c r="E231" s="12" t="e">
        <f>(COUNTIFS(Sta!$A:$A,$A231,Sta!$Q:$Q,"&gt;0.5") +COUNTIFS(Sta!$B:$B,$A231,Sta!$Q:$Q,"&gt;0.5"))/$D231</f>
        <v>#DIV/0!</v>
      </c>
      <c r="F231" s="7" t="e">
        <f>COUNTIFS(Sta!$A:$A,$A231,Sta!$Q:$Q,"&gt;0.5")/$B231</f>
        <v>#DIV/0!</v>
      </c>
      <c r="G231" s="7" t="e">
        <f>COUNTIFS(Sta!$B:$B,$A231,Sta!$Q:$Q,"&gt;0.5")/$C231</f>
        <v>#DIV/0!</v>
      </c>
      <c r="H231" s="12" t="e">
        <f>(COUNTIFS(Sta!$A:$A,$A231,Sta!$Q:$Q,"&gt;1.5") +COUNTIFS(Sta!$B:$B,$A231,Sta!$Q:$Q,"&gt;1.5"))/$D231</f>
        <v>#DIV/0!</v>
      </c>
      <c r="I231" s="7" t="e">
        <f>COUNTIFS(Sta!$A:$A,$A231,Sta!$Q:$Q,"&gt;1.5")/$B231</f>
        <v>#DIV/0!</v>
      </c>
      <c r="J231" s="7" t="e">
        <f>COUNTIFS(Sta!$B:$B,$A231,Sta!$Q:$Q,"&gt;1.5")/$C231</f>
        <v>#DIV/0!</v>
      </c>
      <c r="K231" s="12" t="e">
        <f>(COUNTIFS(Sta!$A:$A,$A231,Sta!$M:$M,"&gt;0.5") +COUNTIFS(Sta!$B:$B,$A231,Sta!$O:$O,"&gt;0.5"))/$D231</f>
        <v>#DIV/0!</v>
      </c>
      <c r="L231" s="7" t="e">
        <f>COUNTIFS(Sta!$A:$A,$A231,Sta!$M:$M,"&gt;0.5")/$B231</f>
        <v>#DIV/0!</v>
      </c>
      <c r="M231" s="7" t="e">
        <f>COUNTIFS(Sta!$B:$B,$A231,Sta!$O:$O,"&gt;0.5")/$C231</f>
        <v>#DIV/0!</v>
      </c>
      <c r="N231" s="12" t="e">
        <f>(COUNTIFS(Sta!$A:$A,$A231,Sta!$M:$M,"&gt;1.5") +COUNTIFS(Sta!$B:$B,$A231,Sta!$O:$O,"&gt;1.5"))/$D231</f>
        <v>#DIV/0!</v>
      </c>
      <c r="O231" s="7" t="e">
        <f>COUNTIFS(Sta!$A:$A,$A231,Sta!$M:$M,"&gt;1.5")/$B231</f>
        <v>#DIV/0!</v>
      </c>
      <c r="P231" s="7" t="e">
        <f>COUNTIFS(Sta!$B:$B,$A231,Sta!$O:$O,"&gt;1.5")/$C231</f>
        <v>#DIV/0!</v>
      </c>
      <c r="Q231" s="12" t="e">
        <f>(COUNTIFS(Sta!$A:$A,$A231,Sta!$N:$N,"&gt;0.5") +COUNTIFS(Sta!$B:$B,$A231,Sta!$P:$P,"&gt;0.5"))/$D231</f>
        <v>#DIV/0!</v>
      </c>
      <c r="R231" s="7" t="e">
        <f>COUNTIFS(Sta!$A:$A,$A231,Sta!$N:$N,"&gt;0.5")/$B231</f>
        <v>#DIV/0!</v>
      </c>
      <c r="S231" s="7" t="e">
        <f>COUNTIFS(Sta!$B:$B,$A231,Sta!$P:$P,"&gt;0.5")/$C231</f>
        <v>#DIV/0!</v>
      </c>
      <c r="T231" s="12" t="e">
        <f>(COUNTIFS(Sta!$A:$A,$A231,Sta!$N:$N,"&gt;1.5") +COUNTIFS(Sta!$B:$B,$A231,Sta!$P:$P,"&gt;1.5"))/$D231</f>
        <v>#DIV/0!</v>
      </c>
      <c r="U231" s="7" t="e">
        <f>COUNTIFS(Sta!$A:$A,$A231,Sta!$N:$N,"&gt;1.5")/$B231</f>
        <v>#DIV/0!</v>
      </c>
      <c r="V231" s="7" t="e">
        <f>COUNTIFS(Sta!$B:$B,$A231,Sta!$P:$P,"&gt;1.5")/$C231</f>
        <v>#DIV/0!</v>
      </c>
    </row>
    <row r="232" spans="1:22" x14ac:dyDescent="0.3">
      <c r="A232" t="s">
        <v>320</v>
      </c>
      <c r="B232" s="9">
        <f>COUNTIF(Sta!A:A,A232)</f>
        <v>0</v>
      </c>
      <c r="C232" s="4">
        <f>COUNTIF(Sta!B:B,A232)</f>
        <v>0</v>
      </c>
      <c r="D232" s="4">
        <f t="shared" si="7"/>
        <v>0</v>
      </c>
      <c r="E232" s="12" t="e">
        <f>(COUNTIFS(Sta!$A:$A,$A232,Sta!$Q:$Q,"&gt;0.5") +COUNTIFS(Sta!$B:$B,$A232,Sta!$Q:$Q,"&gt;0.5"))/$D232</f>
        <v>#DIV/0!</v>
      </c>
      <c r="F232" s="7" t="e">
        <f>COUNTIFS(Sta!$A:$A,$A232,Sta!$Q:$Q,"&gt;0.5")/$B232</f>
        <v>#DIV/0!</v>
      </c>
      <c r="G232" s="7" t="e">
        <f>COUNTIFS(Sta!$B:$B,$A232,Sta!$Q:$Q,"&gt;0.5")/$C232</f>
        <v>#DIV/0!</v>
      </c>
      <c r="H232" s="12" t="e">
        <f>(COUNTIFS(Sta!$A:$A,$A232,Sta!$Q:$Q,"&gt;1.5") +COUNTIFS(Sta!$B:$B,$A232,Sta!$Q:$Q,"&gt;1.5"))/$D232</f>
        <v>#DIV/0!</v>
      </c>
      <c r="I232" s="7" t="e">
        <f>COUNTIFS(Sta!$A:$A,$A232,Sta!$Q:$Q,"&gt;1.5")/$B232</f>
        <v>#DIV/0!</v>
      </c>
      <c r="J232" s="7" t="e">
        <f>COUNTIFS(Sta!$B:$B,$A232,Sta!$Q:$Q,"&gt;1.5")/$C232</f>
        <v>#DIV/0!</v>
      </c>
      <c r="K232" s="12" t="e">
        <f>(COUNTIFS(Sta!$A:$A,$A232,Sta!$M:$M,"&gt;0.5") +COUNTIFS(Sta!$B:$B,$A232,Sta!$O:$O,"&gt;0.5"))/$D232</f>
        <v>#DIV/0!</v>
      </c>
      <c r="L232" s="7" t="e">
        <f>COUNTIFS(Sta!$A:$A,$A232,Sta!$M:$M,"&gt;0.5")/$B232</f>
        <v>#DIV/0!</v>
      </c>
      <c r="M232" s="7" t="e">
        <f>COUNTIFS(Sta!$B:$B,$A232,Sta!$O:$O,"&gt;0.5")/$C232</f>
        <v>#DIV/0!</v>
      </c>
      <c r="N232" s="12" t="e">
        <f>(COUNTIFS(Sta!$A:$A,$A232,Sta!$M:$M,"&gt;1.5") +COUNTIFS(Sta!$B:$B,$A232,Sta!$O:$O,"&gt;1.5"))/$D232</f>
        <v>#DIV/0!</v>
      </c>
      <c r="O232" s="7" t="e">
        <f>COUNTIFS(Sta!$A:$A,$A232,Sta!$M:$M,"&gt;1.5")/$B232</f>
        <v>#DIV/0!</v>
      </c>
      <c r="P232" s="7" t="e">
        <f>COUNTIFS(Sta!$B:$B,$A232,Sta!$O:$O,"&gt;1.5")/$C232</f>
        <v>#DIV/0!</v>
      </c>
      <c r="Q232" s="12" t="e">
        <f>(COUNTIFS(Sta!$A:$A,$A232,Sta!$N:$N,"&gt;0.5") +COUNTIFS(Sta!$B:$B,$A232,Sta!$P:$P,"&gt;0.5"))/$D232</f>
        <v>#DIV/0!</v>
      </c>
      <c r="R232" s="7" t="e">
        <f>COUNTIFS(Sta!$A:$A,$A232,Sta!$N:$N,"&gt;0.5")/$B232</f>
        <v>#DIV/0!</v>
      </c>
      <c r="S232" s="7" t="e">
        <f>COUNTIFS(Sta!$B:$B,$A232,Sta!$P:$P,"&gt;0.5")/$C232</f>
        <v>#DIV/0!</v>
      </c>
      <c r="T232" s="12" t="e">
        <f>(COUNTIFS(Sta!$A:$A,$A232,Sta!$N:$N,"&gt;1.5") +COUNTIFS(Sta!$B:$B,$A232,Sta!$P:$P,"&gt;1.5"))/$D232</f>
        <v>#DIV/0!</v>
      </c>
      <c r="U232" s="7" t="e">
        <f>COUNTIFS(Sta!$A:$A,$A232,Sta!$N:$N,"&gt;1.5")/$B232</f>
        <v>#DIV/0!</v>
      </c>
      <c r="V232" s="7" t="e">
        <f>COUNTIFS(Sta!$B:$B,$A232,Sta!$P:$P,"&gt;1.5")/$C232</f>
        <v>#DIV/0!</v>
      </c>
    </row>
    <row r="233" spans="1:22" x14ac:dyDescent="0.3">
      <c r="A233" s="62" t="s">
        <v>139</v>
      </c>
      <c r="B233" s="9">
        <f>COUNTIF(Sta!A:A,A233)</f>
        <v>0</v>
      </c>
      <c r="C233" s="4">
        <f>COUNTIF(Sta!B:B,A233)</f>
        <v>0</v>
      </c>
      <c r="D233" s="4">
        <f t="shared" ref="D233:D252" si="8">B233+C233</f>
        <v>0</v>
      </c>
      <c r="E233" s="12" t="e">
        <f>(COUNTIFS(Sta!$A:$A,$A233,Sta!$Q:$Q,"&gt;0.5") +COUNTIFS(Sta!$B:$B,$A233,Sta!$Q:$Q,"&gt;0.5"))/$D233</f>
        <v>#DIV/0!</v>
      </c>
      <c r="F233" s="7" t="e">
        <f>COUNTIFS(Sta!$A:$A,$A233,Sta!$Q:$Q,"&gt;0.5")/$B233</f>
        <v>#DIV/0!</v>
      </c>
      <c r="G233" s="7" t="e">
        <f>COUNTIFS(Sta!$B:$B,$A233,Sta!$Q:$Q,"&gt;0.5")/$C233</f>
        <v>#DIV/0!</v>
      </c>
      <c r="H233" s="12" t="e">
        <f>(COUNTIFS(Sta!$A:$A,$A233,Sta!$Q:$Q,"&gt;1.5") +COUNTIFS(Sta!$B:$B,$A233,Sta!$Q:$Q,"&gt;1.5"))/$D233</f>
        <v>#DIV/0!</v>
      </c>
      <c r="I233" s="7" t="e">
        <f>COUNTIFS(Sta!$A:$A,$A233,Sta!$Q:$Q,"&gt;1.5")/$B233</f>
        <v>#DIV/0!</v>
      </c>
      <c r="J233" s="7" t="e">
        <f>COUNTIFS(Sta!$B:$B,$A233,Sta!$Q:$Q,"&gt;1.5")/$C233</f>
        <v>#DIV/0!</v>
      </c>
      <c r="K233" s="12" t="e">
        <f>(COUNTIFS(Sta!$A:$A,$A233,Sta!$M:$M,"&gt;0.5") +COUNTIFS(Sta!$B:$B,$A233,Sta!$O:$O,"&gt;0.5"))/$D233</f>
        <v>#DIV/0!</v>
      </c>
      <c r="L233" s="7" t="e">
        <f>COUNTIFS(Sta!$A:$A,$A233,Sta!$M:$M,"&gt;0.5")/$B233</f>
        <v>#DIV/0!</v>
      </c>
      <c r="M233" s="7" t="e">
        <f>COUNTIFS(Sta!$B:$B,$A233,Sta!$O:$O,"&gt;0.5")/$C233</f>
        <v>#DIV/0!</v>
      </c>
      <c r="N233" s="12" t="e">
        <f>(COUNTIFS(Sta!$A:$A,$A233,Sta!$M:$M,"&gt;1.5") +COUNTIFS(Sta!$B:$B,$A233,Sta!$O:$O,"&gt;1.5"))/$D233</f>
        <v>#DIV/0!</v>
      </c>
      <c r="O233" s="7" t="e">
        <f>COUNTIFS(Sta!$A:$A,$A233,Sta!$M:$M,"&gt;1.5")/$B233</f>
        <v>#DIV/0!</v>
      </c>
      <c r="P233" s="7" t="e">
        <f>COUNTIFS(Sta!$B:$B,$A233,Sta!$O:$O,"&gt;1.5")/$C233</f>
        <v>#DIV/0!</v>
      </c>
      <c r="Q233" s="12" t="e">
        <f>(COUNTIFS(Sta!$A:$A,$A233,Sta!$N:$N,"&gt;0.5") +COUNTIFS(Sta!$B:$B,$A233,Sta!$P:$P,"&gt;0.5"))/$D233</f>
        <v>#DIV/0!</v>
      </c>
      <c r="R233" s="7" t="e">
        <f>COUNTIFS(Sta!$A:$A,$A233,Sta!$N:$N,"&gt;0.5")/$B233</f>
        <v>#DIV/0!</v>
      </c>
      <c r="S233" s="7" t="e">
        <f>COUNTIFS(Sta!$B:$B,$A233,Sta!$P:$P,"&gt;0.5")/$C233</f>
        <v>#DIV/0!</v>
      </c>
      <c r="T233" s="12" t="e">
        <f>(COUNTIFS(Sta!$A:$A,$A233,Sta!$N:$N,"&gt;1.5") +COUNTIFS(Sta!$B:$B,$A233,Sta!$P:$P,"&gt;1.5"))/$D233</f>
        <v>#DIV/0!</v>
      </c>
      <c r="U233" s="7" t="e">
        <f>COUNTIFS(Sta!$A:$A,$A233,Sta!$N:$N,"&gt;1.5")/$B233</f>
        <v>#DIV/0!</v>
      </c>
      <c r="V233" s="7" t="e">
        <f>COUNTIFS(Sta!$B:$B,$A233,Sta!$P:$P,"&gt;1.5")/$C233</f>
        <v>#DIV/0!</v>
      </c>
    </row>
    <row r="234" spans="1:22" x14ac:dyDescent="0.3">
      <c r="A234" s="62" t="s">
        <v>142</v>
      </c>
      <c r="B234" s="9">
        <f>COUNTIF(Sta!A:A,A234)</f>
        <v>0</v>
      </c>
      <c r="C234" s="4">
        <f>COUNTIF(Sta!B:B,A234)</f>
        <v>0</v>
      </c>
      <c r="D234" s="4">
        <f t="shared" si="8"/>
        <v>0</v>
      </c>
      <c r="E234" s="12" t="e">
        <f>(COUNTIFS(Sta!$A:$A,$A234,Sta!$Q:$Q,"&gt;0.5") +COUNTIFS(Sta!$B:$B,$A234,Sta!$Q:$Q,"&gt;0.5"))/$D234</f>
        <v>#DIV/0!</v>
      </c>
      <c r="F234" s="7" t="e">
        <f>COUNTIFS(Sta!$A:$A,$A234,Sta!$Q:$Q,"&gt;0.5")/$B234</f>
        <v>#DIV/0!</v>
      </c>
      <c r="G234" s="7" t="e">
        <f>COUNTIFS(Sta!$B:$B,$A234,Sta!$Q:$Q,"&gt;0.5")/$C234</f>
        <v>#DIV/0!</v>
      </c>
      <c r="H234" s="12" t="e">
        <f>(COUNTIFS(Sta!$A:$A,$A234,Sta!$Q:$Q,"&gt;1.5") +COUNTIFS(Sta!$B:$B,$A234,Sta!$Q:$Q,"&gt;1.5"))/$D234</f>
        <v>#DIV/0!</v>
      </c>
      <c r="I234" s="7" t="e">
        <f>COUNTIFS(Sta!$A:$A,$A234,Sta!$Q:$Q,"&gt;1.5")/$B234</f>
        <v>#DIV/0!</v>
      </c>
      <c r="J234" s="7" t="e">
        <f>COUNTIFS(Sta!$B:$B,$A234,Sta!$Q:$Q,"&gt;1.5")/$C234</f>
        <v>#DIV/0!</v>
      </c>
      <c r="K234" s="12" t="e">
        <f>(COUNTIFS(Sta!$A:$A,$A234,Sta!$M:$M,"&gt;0.5") +COUNTIFS(Sta!$B:$B,$A234,Sta!$O:$O,"&gt;0.5"))/$D234</f>
        <v>#DIV/0!</v>
      </c>
      <c r="L234" s="7" t="e">
        <f>COUNTIFS(Sta!$A:$A,$A234,Sta!$M:$M,"&gt;0.5")/$B234</f>
        <v>#DIV/0!</v>
      </c>
      <c r="M234" s="7" t="e">
        <f>COUNTIFS(Sta!$B:$B,$A234,Sta!$O:$O,"&gt;0.5")/$C234</f>
        <v>#DIV/0!</v>
      </c>
      <c r="N234" s="12" t="e">
        <f>(COUNTIFS(Sta!$A:$A,$A234,Sta!$M:$M,"&gt;1.5") +COUNTIFS(Sta!$B:$B,$A234,Sta!$O:$O,"&gt;1.5"))/$D234</f>
        <v>#DIV/0!</v>
      </c>
      <c r="O234" s="7" t="e">
        <f>COUNTIFS(Sta!$A:$A,$A234,Sta!$M:$M,"&gt;1.5")/$B234</f>
        <v>#DIV/0!</v>
      </c>
      <c r="P234" s="7" t="e">
        <f>COUNTIFS(Sta!$B:$B,$A234,Sta!$O:$O,"&gt;1.5")/$C234</f>
        <v>#DIV/0!</v>
      </c>
      <c r="Q234" s="12" t="e">
        <f>(COUNTIFS(Sta!$A:$A,$A234,Sta!$N:$N,"&gt;0.5") +COUNTIFS(Sta!$B:$B,$A234,Sta!$P:$P,"&gt;0.5"))/$D234</f>
        <v>#DIV/0!</v>
      </c>
      <c r="R234" s="7" t="e">
        <f>COUNTIFS(Sta!$A:$A,$A234,Sta!$N:$N,"&gt;0.5")/$B234</f>
        <v>#DIV/0!</v>
      </c>
      <c r="S234" s="7" t="e">
        <f>COUNTIFS(Sta!$B:$B,$A234,Sta!$P:$P,"&gt;0.5")/$C234</f>
        <v>#DIV/0!</v>
      </c>
      <c r="T234" s="12" t="e">
        <f>(COUNTIFS(Sta!$A:$A,$A234,Sta!$N:$N,"&gt;1.5") +COUNTIFS(Sta!$B:$B,$A234,Sta!$P:$P,"&gt;1.5"))/$D234</f>
        <v>#DIV/0!</v>
      </c>
      <c r="U234" s="7" t="e">
        <f>COUNTIFS(Sta!$A:$A,$A234,Sta!$N:$N,"&gt;1.5")/$B234</f>
        <v>#DIV/0!</v>
      </c>
      <c r="V234" s="7" t="e">
        <f>COUNTIFS(Sta!$B:$B,$A234,Sta!$P:$P,"&gt;1.5")/$C234</f>
        <v>#DIV/0!</v>
      </c>
    </row>
    <row r="235" spans="1:22" x14ac:dyDescent="0.3">
      <c r="A235" s="62" t="s">
        <v>152</v>
      </c>
      <c r="B235" s="9">
        <f>COUNTIF(Sta!A:A,A235)</f>
        <v>0</v>
      </c>
      <c r="C235" s="4">
        <f>COUNTIF(Sta!B:B,A235)</f>
        <v>0</v>
      </c>
      <c r="D235" s="4">
        <f t="shared" si="8"/>
        <v>0</v>
      </c>
      <c r="E235" s="12" t="e">
        <f>(COUNTIFS(Sta!$A:$A,$A235,Sta!$Q:$Q,"&gt;0.5") +COUNTIFS(Sta!$B:$B,$A235,Sta!$Q:$Q,"&gt;0.5"))/$D235</f>
        <v>#DIV/0!</v>
      </c>
      <c r="F235" s="7" t="e">
        <f>COUNTIFS(Sta!$A:$A,$A235,Sta!$Q:$Q,"&gt;0.5")/$B235</f>
        <v>#DIV/0!</v>
      </c>
      <c r="G235" s="7" t="e">
        <f>COUNTIFS(Sta!$B:$B,$A235,Sta!$Q:$Q,"&gt;0.5")/$C235</f>
        <v>#DIV/0!</v>
      </c>
      <c r="H235" s="12" t="e">
        <f>(COUNTIFS(Sta!$A:$A,$A235,Sta!$Q:$Q,"&gt;1.5") +COUNTIFS(Sta!$B:$B,$A235,Sta!$Q:$Q,"&gt;1.5"))/$D235</f>
        <v>#DIV/0!</v>
      </c>
      <c r="I235" s="7" t="e">
        <f>COUNTIFS(Sta!$A:$A,$A235,Sta!$Q:$Q,"&gt;1.5")/$B235</f>
        <v>#DIV/0!</v>
      </c>
      <c r="J235" s="7" t="e">
        <f>COUNTIFS(Sta!$B:$B,$A235,Sta!$Q:$Q,"&gt;1.5")/$C235</f>
        <v>#DIV/0!</v>
      </c>
      <c r="K235" s="12" t="e">
        <f>(COUNTIFS(Sta!$A:$A,$A235,Sta!$M:$M,"&gt;0.5") +COUNTIFS(Sta!$B:$B,$A235,Sta!$O:$O,"&gt;0.5"))/$D235</f>
        <v>#DIV/0!</v>
      </c>
      <c r="L235" s="7" t="e">
        <f>COUNTIFS(Sta!$A:$A,$A235,Sta!$M:$M,"&gt;0.5")/$B235</f>
        <v>#DIV/0!</v>
      </c>
      <c r="M235" s="7" t="e">
        <f>COUNTIFS(Sta!$B:$B,$A235,Sta!$O:$O,"&gt;0.5")/$C235</f>
        <v>#DIV/0!</v>
      </c>
      <c r="N235" s="12" t="e">
        <f>(COUNTIFS(Sta!$A:$A,$A235,Sta!$M:$M,"&gt;1.5") +COUNTIFS(Sta!$B:$B,$A235,Sta!$O:$O,"&gt;1.5"))/$D235</f>
        <v>#DIV/0!</v>
      </c>
      <c r="O235" s="7" t="e">
        <f>COUNTIFS(Sta!$A:$A,$A235,Sta!$M:$M,"&gt;1.5")/$B235</f>
        <v>#DIV/0!</v>
      </c>
      <c r="P235" s="7" t="e">
        <f>COUNTIFS(Sta!$B:$B,$A235,Sta!$O:$O,"&gt;1.5")/$C235</f>
        <v>#DIV/0!</v>
      </c>
      <c r="Q235" s="12" t="e">
        <f>(COUNTIFS(Sta!$A:$A,$A235,Sta!$N:$N,"&gt;0.5") +COUNTIFS(Sta!$B:$B,$A235,Sta!$P:$P,"&gt;0.5"))/$D235</f>
        <v>#DIV/0!</v>
      </c>
      <c r="R235" s="7" t="e">
        <f>COUNTIFS(Sta!$A:$A,$A235,Sta!$N:$N,"&gt;0.5")/$B235</f>
        <v>#DIV/0!</v>
      </c>
      <c r="S235" s="7" t="e">
        <f>COUNTIFS(Sta!$B:$B,$A235,Sta!$P:$P,"&gt;0.5")/$C235</f>
        <v>#DIV/0!</v>
      </c>
      <c r="T235" s="12" t="e">
        <f>(COUNTIFS(Sta!$A:$A,$A235,Sta!$N:$N,"&gt;1.5") +COUNTIFS(Sta!$B:$B,$A235,Sta!$P:$P,"&gt;1.5"))/$D235</f>
        <v>#DIV/0!</v>
      </c>
      <c r="U235" s="7" t="e">
        <f>COUNTIFS(Sta!$A:$A,$A235,Sta!$N:$N,"&gt;1.5")/$B235</f>
        <v>#DIV/0!</v>
      </c>
      <c r="V235" s="7" t="e">
        <f>COUNTIFS(Sta!$B:$B,$A235,Sta!$P:$P,"&gt;1.5")/$C235</f>
        <v>#DIV/0!</v>
      </c>
    </row>
    <row r="236" spans="1:22" x14ac:dyDescent="0.3">
      <c r="A236" s="62" t="s">
        <v>141</v>
      </c>
      <c r="B236" s="9">
        <f>COUNTIF(Sta!A:A,A236)</f>
        <v>0</v>
      </c>
      <c r="C236" s="4">
        <f>COUNTIF(Sta!B:B,A236)</f>
        <v>0</v>
      </c>
      <c r="D236" s="4">
        <f t="shared" si="8"/>
        <v>0</v>
      </c>
      <c r="E236" s="12" t="e">
        <f>(COUNTIFS(Sta!$A:$A,$A236,Sta!$Q:$Q,"&gt;0.5") +COUNTIFS(Sta!$B:$B,$A236,Sta!$Q:$Q,"&gt;0.5"))/$D236</f>
        <v>#DIV/0!</v>
      </c>
      <c r="F236" s="7" t="e">
        <f>COUNTIFS(Sta!$A:$A,$A236,Sta!$Q:$Q,"&gt;0.5")/$B236</f>
        <v>#DIV/0!</v>
      </c>
      <c r="G236" s="7" t="e">
        <f>COUNTIFS(Sta!$B:$B,$A236,Sta!$Q:$Q,"&gt;0.5")/$C236</f>
        <v>#DIV/0!</v>
      </c>
      <c r="H236" s="12" t="e">
        <f>(COUNTIFS(Sta!$A:$A,$A236,Sta!$Q:$Q,"&gt;1.5") +COUNTIFS(Sta!$B:$B,$A236,Sta!$Q:$Q,"&gt;1.5"))/$D236</f>
        <v>#DIV/0!</v>
      </c>
      <c r="I236" s="7" t="e">
        <f>COUNTIFS(Sta!$A:$A,$A236,Sta!$Q:$Q,"&gt;1.5")/$B236</f>
        <v>#DIV/0!</v>
      </c>
      <c r="J236" s="7" t="e">
        <f>COUNTIFS(Sta!$B:$B,$A236,Sta!$Q:$Q,"&gt;1.5")/$C236</f>
        <v>#DIV/0!</v>
      </c>
      <c r="K236" s="12" t="e">
        <f>(COUNTIFS(Sta!$A:$A,$A236,Sta!$M:$M,"&gt;0.5") +COUNTIFS(Sta!$B:$B,$A236,Sta!$O:$O,"&gt;0.5"))/$D236</f>
        <v>#DIV/0!</v>
      </c>
      <c r="L236" s="7" t="e">
        <f>COUNTIFS(Sta!$A:$A,$A236,Sta!$M:$M,"&gt;0.5")/$B236</f>
        <v>#DIV/0!</v>
      </c>
      <c r="M236" s="7" t="e">
        <f>COUNTIFS(Sta!$B:$B,$A236,Sta!$O:$O,"&gt;0.5")/$C236</f>
        <v>#DIV/0!</v>
      </c>
      <c r="N236" s="12" t="e">
        <f>(COUNTIFS(Sta!$A:$A,$A236,Sta!$M:$M,"&gt;1.5") +COUNTIFS(Sta!$B:$B,$A236,Sta!$O:$O,"&gt;1.5"))/$D236</f>
        <v>#DIV/0!</v>
      </c>
      <c r="O236" s="7" t="e">
        <f>COUNTIFS(Sta!$A:$A,$A236,Sta!$M:$M,"&gt;1.5")/$B236</f>
        <v>#DIV/0!</v>
      </c>
      <c r="P236" s="7" t="e">
        <f>COUNTIFS(Sta!$B:$B,$A236,Sta!$O:$O,"&gt;1.5")/$C236</f>
        <v>#DIV/0!</v>
      </c>
      <c r="Q236" s="12" t="e">
        <f>(COUNTIFS(Sta!$A:$A,$A236,Sta!$N:$N,"&gt;0.5") +COUNTIFS(Sta!$B:$B,$A236,Sta!$P:$P,"&gt;0.5"))/$D236</f>
        <v>#DIV/0!</v>
      </c>
      <c r="R236" s="7" t="e">
        <f>COUNTIFS(Sta!$A:$A,$A236,Sta!$N:$N,"&gt;0.5")/$B236</f>
        <v>#DIV/0!</v>
      </c>
      <c r="S236" s="7" t="e">
        <f>COUNTIFS(Sta!$B:$B,$A236,Sta!$P:$P,"&gt;0.5")/$C236</f>
        <v>#DIV/0!</v>
      </c>
      <c r="T236" s="12" t="e">
        <f>(COUNTIFS(Sta!$A:$A,$A236,Sta!$N:$N,"&gt;1.5") +COUNTIFS(Sta!$B:$B,$A236,Sta!$P:$P,"&gt;1.5"))/$D236</f>
        <v>#DIV/0!</v>
      </c>
      <c r="U236" s="7" t="e">
        <f>COUNTIFS(Sta!$A:$A,$A236,Sta!$N:$N,"&gt;1.5")/$B236</f>
        <v>#DIV/0!</v>
      </c>
      <c r="V236" s="7" t="e">
        <f>COUNTIFS(Sta!$B:$B,$A236,Sta!$P:$P,"&gt;1.5")/$C236</f>
        <v>#DIV/0!</v>
      </c>
    </row>
    <row r="237" spans="1:22" x14ac:dyDescent="0.3">
      <c r="A237" s="62" t="s">
        <v>132</v>
      </c>
      <c r="B237" s="9">
        <f>COUNTIF(Sta!A:A,A237)</f>
        <v>0</v>
      </c>
      <c r="C237" s="4">
        <f>COUNTIF(Sta!B:B,A237)</f>
        <v>0</v>
      </c>
      <c r="D237" s="4">
        <f t="shared" si="8"/>
        <v>0</v>
      </c>
      <c r="E237" s="12" t="e">
        <f>(COUNTIFS(Sta!$A:$A,$A237,Sta!$Q:$Q,"&gt;0.5") +COUNTIFS(Sta!$B:$B,$A237,Sta!$Q:$Q,"&gt;0.5"))/$D237</f>
        <v>#DIV/0!</v>
      </c>
      <c r="F237" s="7" t="e">
        <f>COUNTIFS(Sta!$A:$A,$A237,Sta!$Q:$Q,"&gt;0.5")/$B237</f>
        <v>#DIV/0!</v>
      </c>
      <c r="G237" s="7" t="e">
        <f>COUNTIFS(Sta!$B:$B,$A237,Sta!$Q:$Q,"&gt;0.5")/$C237</f>
        <v>#DIV/0!</v>
      </c>
      <c r="H237" s="12" t="e">
        <f>(COUNTIFS(Sta!$A:$A,$A237,Sta!$Q:$Q,"&gt;1.5") +COUNTIFS(Sta!$B:$B,$A237,Sta!$Q:$Q,"&gt;1.5"))/$D237</f>
        <v>#DIV/0!</v>
      </c>
      <c r="I237" s="7" t="e">
        <f>COUNTIFS(Sta!$A:$A,$A237,Sta!$Q:$Q,"&gt;1.5")/$B237</f>
        <v>#DIV/0!</v>
      </c>
      <c r="J237" s="7" t="e">
        <f>COUNTIFS(Sta!$B:$B,$A237,Sta!$Q:$Q,"&gt;1.5")/$C237</f>
        <v>#DIV/0!</v>
      </c>
      <c r="K237" s="12" t="e">
        <f>(COUNTIFS(Sta!$A:$A,$A237,Sta!$M:$M,"&gt;0.5") +COUNTIFS(Sta!$B:$B,$A237,Sta!$O:$O,"&gt;0.5"))/$D237</f>
        <v>#DIV/0!</v>
      </c>
      <c r="L237" s="7" t="e">
        <f>COUNTIFS(Sta!$A:$A,$A237,Sta!$M:$M,"&gt;0.5")/$B237</f>
        <v>#DIV/0!</v>
      </c>
      <c r="M237" s="7" t="e">
        <f>COUNTIFS(Sta!$B:$B,$A237,Sta!$O:$O,"&gt;0.5")/$C237</f>
        <v>#DIV/0!</v>
      </c>
      <c r="N237" s="12" t="e">
        <f>(COUNTIFS(Sta!$A:$A,$A237,Sta!$M:$M,"&gt;1.5") +COUNTIFS(Sta!$B:$B,$A237,Sta!$O:$O,"&gt;1.5"))/$D237</f>
        <v>#DIV/0!</v>
      </c>
      <c r="O237" s="7" t="e">
        <f>COUNTIFS(Sta!$A:$A,$A237,Sta!$M:$M,"&gt;1.5")/$B237</f>
        <v>#DIV/0!</v>
      </c>
      <c r="P237" s="7" t="e">
        <f>COUNTIFS(Sta!$B:$B,$A237,Sta!$O:$O,"&gt;1.5")/$C237</f>
        <v>#DIV/0!</v>
      </c>
      <c r="Q237" s="12" t="e">
        <f>(COUNTIFS(Sta!$A:$A,$A237,Sta!$N:$N,"&gt;0.5") +COUNTIFS(Sta!$B:$B,$A237,Sta!$P:$P,"&gt;0.5"))/$D237</f>
        <v>#DIV/0!</v>
      </c>
      <c r="R237" s="7" t="e">
        <f>COUNTIFS(Sta!$A:$A,$A237,Sta!$N:$N,"&gt;0.5")/$B237</f>
        <v>#DIV/0!</v>
      </c>
      <c r="S237" s="7" t="e">
        <f>COUNTIFS(Sta!$B:$B,$A237,Sta!$P:$P,"&gt;0.5")/$C237</f>
        <v>#DIV/0!</v>
      </c>
      <c r="T237" s="12" t="e">
        <f>(COUNTIFS(Sta!$A:$A,$A237,Sta!$N:$N,"&gt;1.5") +COUNTIFS(Sta!$B:$B,$A237,Sta!$P:$P,"&gt;1.5"))/$D237</f>
        <v>#DIV/0!</v>
      </c>
      <c r="U237" s="7" t="e">
        <f>COUNTIFS(Sta!$A:$A,$A237,Sta!$N:$N,"&gt;1.5")/$B237</f>
        <v>#DIV/0!</v>
      </c>
      <c r="V237" s="7" t="e">
        <f>COUNTIFS(Sta!$B:$B,$A237,Sta!$P:$P,"&gt;1.5")/$C237</f>
        <v>#DIV/0!</v>
      </c>
    </row>
    <row r="238" spans="1:22" x14ac:dyDescent="0.3">
      <c r="A238" s="62" t="s">
        <v>151</v>
      </c>
      <c r="B238" s="9">
        <f>COUNTIF(Sta!A:A,A238)</f>
        <v>0</v>
      </c>
      <c r="C238" s="4">
        <f>COUNTIF(Sta!B:B,A238)</f>
        <v>0</v>
      </c>
      <c r="D238" s="4">
        <f t="shared" si="8"/>
        <v>0</v>
      </c>
      <c r="E238" s="12" t="e">
        <f>(COUNTIFS(Sta!$A:$A,$A238,Sta!$Q:$Q,"&gt;0.5") +COUNTIFS(Sta!$B:$B,$A238,Sta!$Q:$Q,"&gt;0.5"))/$D238</f>
        <v>#DIV/0!</v>
      </c>
      <c r="F238" s="7" t="e">
        <f>COUNTIFS(Sta!$A:$A,$A238,Sta!$Q:$Q,"&gt;0.5")/$B238</f>
        <v>#DIV/0!</v>
      </c>
      <c r="G238" s="7" t="e">
        <f>COUNTIFS(Sta!$B:$B,$A238,Sta!$Q:$Q,"&gt;0.5")/$C238</f>
        <v>#DIV/0!</v>
      </c>
      <c r="H238" s="12" t="e">
        <f>(COUNTIFS(Sta!$A:$A,$A238,Sta!$Q:$Q,"&gt;1.5") +COUNTIFS(Sta!$B:$B,$A238,Sta!$Q:$Q,"&gt;1.5"))/$D238</f>
        <v>#DIV/0!</v>
      </c>
      <c r="I238" s="7" t="e">
        <f>COUNTIFS(Sta!$A:$A,$A238,Sta!$Q:$Q,"&gt;1.5")/$B238</f>
        <v>#DIV/0!</v>
      </c>
      <c r="J238" s="7" t="e">
        <f>COUNTIFS(Sta!$B:$B,$A238,Sta!$Q:$Q,"&gt;1.5")/$C238</f>
        <v>#DIV/0!</v>
      </c>
      <c r="K238" s="12" t="e">
        <f>(COUNTIFS(Sta!$A:$A,$A238,Sta!$M:$M,"&gt;0.5") +COUNTIFS(Sta!$B:$B,$A238,Sta!$O:$O,"&gt;0.5"))/$D238</f>
        <v>#DIV/0!</v>
      </c>
      <c r="L238" s="7" t="e">
        <f>COUNTIFS(Sta!$A:$A,$A238,Sta!$M:$M,"&gt;0.5")/$B238</f>
        <v>#DIV/0!</v>
      </c>
      <c r="M238" s="7" t="e">
        <f>COUNTIFS(Sta!$B:$B,$A238,Sta!$O:$O,"&gt;0.5")/$C238</f>
        <v>#DIV/0!</v>
      </c>
      <c r="N238" s="12" t="e">
        <f>(COUNTIFS(Sta!$A:$A,$A238,Sta!$M:$M,"&gt;1.5") +COUNTIFS(Sta!$B:$B,$A238,Sta!$O:$O,"&gt;1.5"))/$D238</f>
        <v>#DIV/0!</v>
      </c>
      <c r="O238" s="7" t="e">
        <f>COUNTIFS(Sta!$A:$A,$A238,Sta!$M:$M,"&gt;1.5")/$B238</f>
        <v>#DIV/0!</v>
      </c>
      <c r="P238" s="7" t="e">
        <f>COUNTIFS(Sta!$B:$B,$A238,Sta!$O:$O,"&gt;1.5")/$C238</f>
        <v>#DIV/0!</v>
      </c>
      <c r="Q238" s="12" t="e">
        <f>(COUNTIFS(Sta!$A:$A,$A238,Sta!$N:$N,"&gt;0.5") +COUNTIFS(Sta!$B:$B,$A238,Sta!$P:$P,"&gt;0.5"))/$D238</f>
        <v>#DIV/0!</v>
      </c>
      <c r="R238" s="7" t="e">
        <f>COUNTIFS(Sta!$A:$A,$A238,Sta!$N:$N,"&gt;0.5")/$B238</f>
        <v>#DIV/0!</v>
      </c>
      <c r="S238" s="7" t="e">
        <f>COUNTIFS(Sta!$B:$B,$A238,Sta!$P:$P,"&gt;0.5")/$C238</f>
        <v>#DIV/0!</v>
      </c>
      <c r="T238" s="12" t="e">
        <f>(COUNTIFS(Sta!$A:$A,$A238,Sta!$N:$N,"&gt;1.5") +COUNTIFS(Sta!$B:$B,$A238,Sta!$P:$P,"&gt;1.5"))/$D238</f>
        <v>#DIV/0!</v>
      </c>
      <c r="U238" s="7" t="e">
        <f>COUNTIFS(Sta!$A:$A,$A238,Sta!$N:$N,"&gt;1.5")/$B238</f>
        <v>#DIV/0!</v>
      </c>
      <c r="V238" s="7" t="e">
        <f>COUNTIFS(Sta!$B:$B,$A238,Sta!$P:$P,"&gt;1.5")/$C238</f>
        <v>#DIV/0!</v>
      </c>
    </row>
    <row r="239" spans="1:22" x14ac:dyDescent="0.3">
      <c r="A239" s="62" t="s">
        <v>147</v>
      </c>
      <c r="B239" s="9">
        <f>COUNTIF(Sta!A:A,A239)</f>
        <v>0</v>
      </c>
      <c r="C239" s="4">
        <f>COUNTIF(Sta!B:B,A239)</f>
        <v>0</v>
      </c>
      <c r="D239" s="4">
        <f t="shared" si="8"/>
        <v>0</v>
      </c>
      <c r="E239" s="12" t="e">
        <f>(COUNTIFS(Sta!$A:$A,$A239,Sta!$Q:$Q,"&gt;0.5") +COUNTIFS(Sta!$B:$B,$A239,Sta!$Q:$Q,"&gt;0.5"))/$D239</f>
        <v>#DIV/0!</v>
      </c>
      <c r="F239" s="7" t="e">
        <f>COUNTIFS(Sta!$A:$A,$A239,Sta!$Q:$Q,"&gt;0.5")/$B239</f>
        <v>#DIV/0!</v>
      </c>
      <c r="G239" s="7" t="e">
        <f>COUNTIFS(Sta!$B:$B,$A239,Sta!$Q:$Q,"&gt;0.5")/$C239</f>
        <v>#DIV/0!</v>
      </c>
      <c r="H239" s="12" t="e">
        <f>(COUNTIFS(Sta!$A:$A,$A239,Sta!$Q:$Q,"&gt;1.5") +COUNTIFS(Sta!$B:$B,$A239,Sta!$Q:$Q,"&gt;1.5"))/$D239</f>
        <v>#DIV/0!</v>
      </c>
      <c r="I239" s="7" t="e">
        <f>COUNTIFS(Sta!$A:$A,$A239,Sta!$Q:$Q,"&gt;1.5")/$B239</f>
        <v>#DIV/0!</v>
      </c>
      <c r="J239" s="7" t="e">
        <f>COUNTIFS(Sta!$B:$B,$A239,Sta!$Q:$Q,"&gt;1.5")/$C239</f>
        <v>#DIV/0!</v>
      </c>
      <c r="K239" s="12" t="e">
        <f>(COUNTIFS(Sta!$A:$A,$A239,Sta!$M:$M,"&gt;0.5") +COUNTIFS(Sta!$B:$B,$A239,Sta!$O:$O,"&gt;0.5"))/$D239</f>
        <v>#DIV/0!</v>
      </c>
      <c r="L239" s="7" t="e">
        <f>COUNTIFS(Sta!$A:$A,$A239,Sta!$M:$M,"&gt;0.5")/$B239</f>
        <v>#DIV/0!</v>
      </c>
      <c r="M239" s="7" t="e">
        <f>COUNTIFS(Sta!$B:$B,$A239,Sta!$O:$O,"&gt;0.5")/$C239</f>
        <v>#DIV/0!</v>
      </c>
      <c r="N239" s="12" t="e">
        <f>(COUNTIFS(Sta!$A:$A,$A239,Sta!$M:$M,"&gt;1.5") +COUNTIFS(Sta!$B:$B,$A239,Sta!$O:$O,"&gt;1.5"))/$D239</f>
        <v>#DIV/0!</v>
      </c>
      <c r="O239" s="7" t="e">
        <f>COUNTIFS(Sta!$A:$A,$A239,Sta!$M:$M,"&gt;1.5")/$B239</f>
        <v>#DIV/0!</v>
      </c>
      <c r="P239" s="7" t="e">
        <f>COUNTIFS(Sta!$B:$B,$A239,Sta!$O:$O,"&gt;1.5")/$C239</f>
        <v>#DIV/0!</v>
      </c>
      <c r="Q239" s="12" t="e">
        <f>(COUNTIFS(Sta!$A:$A,$A239,Sta!$N:$N,"&gt;0.5") +COUNTIFS(Sta!$B:$B,$A239,Sta!$P:$P,"&gt;0.5"))/$D239</f>
        <v>#DIV/0!</v>
      </c>
      <c r="R239" s="7" t="e">
        <f>COUNTIFS(Sta!$A:$A,$A239,Sta!$N:$N,"&gt;0.5")/$B239</f>
        <v>#DIV/0!</v>
      </c>
      <c r="S239" s="7" t="e">
        <f>COUNTIFS(Sta!$B:$B,$A239,Sta!$P:$P,"&gt;0.5")/$C239</f>
        <v>#DIV/0!</v>
      </c>
      <c r="T239" s="12" t="e">
        <f>(COUNTIFS(Sta!$A:$A,$A239,Sta!$N:$N,"&gt;1.5") +COUNTIFS(Sta!$B:$B,$A239,Sta!$P:$P,"&gt;1.5"))/$D239</f>
        <v>#DIV/0!</v>
      </c>
      <c r="U239" s="7" t="e">
        <f>COUNTIFS(Sta!$A:$A,$A239,Sta!$N:$N,"&gt;1.5")/$B239</f>
        <v>#DIV/0!</v>
      </c>
      <c r="V239" s="7" t="e">
        <f>COUNTIFS(Sta!$B:$B,$A239,Sta!$P:$P,"&gt;1.5")/$C239</f>
        <v>#DIV/0!</v>
      </c>
    </row>
    <row r="240" spans="1:22" x14ac:dyDescent="0.3">
      <c r="A240" s="62" t="s">
        <v>133</v>
      </c>
      <c r="B240" s="9">
        <f>COUNTIF(Sta!A:A,A240)</f>
        <v>0</v>
      </c>
      <c r="C240" s="4">
        <f>COUNTIF(Sta!B:B,A240)</f>
        <v>0</v>
      </c>
      <c r="D240" s="4">
        <f t="shared" si="8"/>
        <v>0</v>
      </c>
      <c r="E240" s="12" t="e">
        <f>(COUNTIFS(Sta!$A:$A,$A240,Sta!$Q:$Q,"&gt;0.5") +COUNTIFS(Sta!$B:$B,$A240,Sta!$Q:$Q,"&gt;0.5"))/$D240</f>
        <v>#DIV/0!</v>
      </c>
      <c r="F240" s="7" t="e">
        <f>COUNTIFS(Sta!$A:$A,$A240,Sta!$Q:$Q,"&gt;0.5")/$B240</f>
        <v>#DIV/0!</v>
      </c>
      <c r="G240" s="7" t="e">
        <f>COUNTIFS(Sta!$B:$B,$A240,Sta!$Q:$Q,"&gt;0.5")/$C240</f>
        <v>#DIV/0!</v>
      </c>
      <c r="H240" s="12" t="e">
        <f>(COUNTIFS(Sta!$A:$A,$A240,Sta!$Q:$Q,"&gt;1.5") +COUNTIFS(Sta!$B:$B,$A240,Sta!$Q:$Q,"&gt;1.5"))/$D240</f>
        <v>#DIV/0!</v>
      </c>
      <c r="I240" s="7" t="e">
        <f>COUNTIFS(Sta!$A:$A,$A240,Sta!$Q:$Q,"&gt;1.5")/$B240</f>
        <v>#DIV/0!</v>
      </c>
      <c r="J240" s="7" t="e">
        <f>COUNTIFS(Sta!$B:$B,$A240,Sta!$Q:$Q,"&gt;1.5")/$C240</f>
        <v>#DIV/0!</v>
      </c>
      <c r="K240" s="12" t="e">
        <f>(COUNTIFS(Sta!$A:$A,$A240,Sta!$M:$M,"&gt;0.5") +COUNTIFS(Sta!$B:$B,$A240,Sta!$O:$O,"&gt;0.5"))/$D240</f>
        <v>#DIV/0!</v>
      </c>
      <c r="L240" s="7" t="e">
        <f>COUNTIFS(Sta!$A:$A,$A240,Sta!$M:$M,"&gt;0.5")/$B240</f>
        <v>#DIV/0!</v>
      </c>
      <c r="M240" s="7" t="e">
        <f>COUNTIFS(Sta!$B:$B,$A240,Sta!$O:$O,"&gt;0.5")/$C240</f>
        <v>#DIV/0!</v>
      </c>
      <c r="N240" s="12" t="e">
        <f>(COUNTIFS(Sta!$A:$A,$A240,Sta!$M:$M,"&gt;1.5") +COUNTIFS(Sta!$B:$B,$A240,Sta!$O:$O,"&gt;1.5"))/$D240</f>
        <v>#DIV/0!</v>
      </c>
      <c r="O240" s="7" t="e">
        <f>COUNTIFS(Sta!$A:$A,$A240,Sta!$M:$M,"&gt;1.5")/$B240</f>
        <v>#DIV/0!</v>
      </c>
      <c r="P240" s="7" t="e">
        <f>COUNTIFS(Sta!$B:$B,$A240,Sta!$O:$O,"&gt;1.5")/$C240</f>
        <v>#DIV/0!</v>
      </c>
      <c r="Q240" s="12" t="e">
        <f>(COUNTIFS(Sta!$A:$A,$A240,Sta!$N:$N,"&gt;0.5") +COUNTIFS(Sta!$B:$B,$A240,Sta!$P:$P,"&gt;0.5"))/$D240</f>
        <v>#DIV/0!</v>
      </c>
      <c r="R240" s="7" t="e">
        <f>COUNTIFS(Sta!$A:$A,$A240,Sta!$N:$N,"&gt;0.5")/$B240</f>
        <v>#DIV/0!</v>
      </c>
      <c r="S240" s="7" t="e">
        <f>COUNTIFS(Sta!$B:$B,$A240,Sta!$P:$P,"&gt;0.5")/$C240</f>
        <v>#DIV/0!</v>
      </c>
      <c r="T240" s="12" t="e">
        <f>(COUNTIFS(Sta!$A:$A,$A240,Sta!$N:$N,"&gt;1.5") +COUNTIFS(Sta!$B:$B,$A240,Sta!$P:$P,"&gt;1.5"))/$D240</f>
        <v>#DIV/0!</v>
      </c>
      <c r="U240" s="7" t="e">
        <f>COUNTIFS(Sta!$A:$A,$A240,Sta!$N:$N,"&gt;1.5")/$B240</f>
        <v>#DIV/0!</v>
      </c>
      <c r="V240" s="7" t="e">
        <f>COUNTIFS(Sta!$B:$B,$A240,Sta!$P:$P,"&gt;1.5")/$C240</f>
        <v>#DIV/0!</v>
      </c>
    </row>
    <row r="241" spans="1:22" x14ac:dyDescent="0.3">
      <c r="A241" s="62" t="s">
        <v>150</v>
      </c>
      <c r="B241" s="9">
        <f>COUNTIF(Sta!A:A,A241)</f>
        <v>0</v>
      </c>
      <c r="C241" s="4">
        <f>COUNTIF(Sta!B:B,A241)</f>
        <v>0</v>
      </c>
      <c r="D241" s="4">
        <f t="shared" si="8"/>
        <v>0</v>
      </c>
      <c r="E241" s="12" t="e">
        <f>(COUNTIFS(Sta!$A:$A,$A241,Sta!$Q:$Q,"&gt;0.5") +COUNTIFS(Sta!$B:$B,$A241,Sta!$Q:$Q,"&gt;0.5"))/$D241</f>
        <v>#DIV/0!</v>
      </c>
      <c r="F241" s="7" t="e">
        <f>COUNTIFS(Sta!$A:$A,$A241,Sta!$Q:$Q,"&gt;0.5")/$B241</f>
        <v>#DIV/0!</v>
      </c>
      <c r="G241" s="7" t="e">
        <f>COUNTIFS(Sta!$B:$B,$A241,Sta!$Q:$Q,"&gt;0.5")/$C241</f>
        <v>#DIV/0!</v>
      </c>
      <c r="H241" s="12" t="e">
        <f>(COUNTIFS(Sta!$A:$A,$A241,Sta!$Q:$Q,"&gt;1.5") +COUNTIFS(Sta!$B:$B,$A241,Sta!$Q:$Q,"&gt;1.5"))/$D241</f>
        <v>#DIV/0!</v>
      </c>
      <c r="I241" s="7" t="e">
        <f>COUNTIFS(Sta!$A:$A,$A241,Sta!$Q:$Q,"&gt;1.5")/$B241</f>
        <v>#DIV/0!</v>
      </c>
      <c r="J241" s="7" t="e">
        <f>COUNTIFS(Sta!$B:$B,$A241,Sta!$Q:$Q,"&gt;1.5")/$C241</f>
        <v>#DIV/0!</v>
      </c>
      <c r="K241" s="12" t="e">
        <f>(COUNTIFS(Sta!$A:$A,$A241,Sta!$M:$M,"&gt;0.5") +COUNTIFS(Sta!$B:$B,$A241,Sta!$O:$O,"&gt;0.5"))/$D241</f>
        <v>#DIV/0!</v>
      </c>
      <c r="L241" s="7" t="e">
        <f>COUNTIFS(Sta!$A:$A,$A241,Sta!$M:$M,"&gt;0.5")/$B241</f>
        <v>#DIV/0!</v>
      </c>
      <c r="M241" s="7" t="e">
        <f>COUNTIFS(Sta!$B:$B,$A241,Sta!$O:$O,"&gt;0.5")/$C241</f>
        <v>#DIV/0!</v>
      </c>
      <c r="N241" s="12" t="e">
        <f>(COUNTIFS(Sta!$A:$A,$A241,Sta!$M:$M,"&gt;1.5") +COUNTIFS(Sta!$B:$B,$A241,Sta!$O:$O,"&gt;1.5"))/$D241</f>
        <v>#DIV/0!</v>
      </c>
      <c r="O241" s="7" t="e">
        <f>COUNTIFS(Sta!$A:$A,$A241,Sta!$M:$M,"&gt;1.5")/$B241</f>
        <v>#DIV/0!</v>
      </c>
      <c r="P241" s="7" t="e">
        <f>COUNTIFS(Sta!$B:$B,$A241,Sta!$O:$O,"&gt;1.5")/$C241</f>
        <v>#DIV/0!</v>
      </c>
      <c r="Q241" s="12" t="e">
        <f>(COUNTIFS(Sta!$A:$A,$A241,Sta!$N:$N,"&gt;0.5") +COUNTIFS(Sta!$B:$B,$A241,Sta!$P:$P,"&gt;0.5"))/$D241</f>
        <v>#DIV/0!</v>
      </c>
      <c r="R241" s="7" t="e">
        <f>COUNTIFS(Sta!$A:$A,$A241,Sta!$N:$N,"&gt;0.5")/$B241</f>
        <v>#DIV/0!</v>
      </c>
      <c r="S241" s="7" t="e">
        <f>COUNTIFS(Sta!$B:$B,$A241,Sta!$P:$P,"&gt;0.5")/$C241</f>
        <v>#DIV/0!</v>
      </c>
      <c r="T241" s="12" t="e">
        <f>(COUNTIFS(Sta!$A:$A,$A241,Sta!$N:$N,"&gt;1.5") +COUNTIFS(Sta!$B:$B,$A241,Sta!$P:$P,"&gt;1.5"))/$D241</f>
        <v>#DIV/0!</v>
      </c>
      <c r="U241" s="7" t="e">
        <f>COUNTIFS(Sta!$A:$A,$A241,Sta!$N:$N,"&gt;1.5")/$B241</f>
        <v>#DIV/0!</v>
      </c>
      <c r="V241" s="7" t="e">
        <f>COUNTIFS(Sta!$B:$B,$A241,Sta!$P:$P,"&gt;1.5")/$C241</f>
        <v>#DIV/0!</v>
      </c>
    </row>
    <row r="242" spans="1:22" x14ac:dyDescent="0.3">
      <c r="A242" s="62" t="s">
        <v>143</v>
      </c>
      <c r="B242" s="9">
        <f>COUNTIF(Sta!A:A,A242)</f>
        <v>0</v>
      </c>
      <c r="C242" s="4">
        <f>COUNTIF(Sta!B:B,A242)</f>
        <v>0</v>
      </c>
      <c r="D242" s="4">
        <f t="shared" si="8"/>
        <v>0</v>
      </c>
      <c r="E242" s="12" t="e">
        <f>(COUNTIFS(Sta!$A:$A,$A242,Sta!$Q:$Q,"&gt;0.5") +COUNTIFS(Sta!$B:$B,$A242,Sta!$Q:$Q,"&gt;0.5"))/$D242</f>
        <v>#DIV/0!</v>
      </c>
      <c r="F242" s="7" t="e">
        <f>COUNTIFS(Sta!$A:$A,$A242,Sta!$Q:$Q,"&gt;0.5")/$B242</f>
        <v>#DIV/0!</v>
      </c>
      <c r="G242" s="7" t="e">
        <f>COUNTIFS(Sta!$B:$B,$A242,Sta!$Q:$Q,"&gt;0.5")/$C242</f>
        <v>#DIV/0!</v>
      </c>
      <c r="H242" s="12" t="e">
        <f>(COUNTIFS(Sta!$A:$A,$A242,Sta!$Q:$Q,"&gt;1.5") +COUNTIFS(Sta!$B:$B,$A242,Sta!$Q:$Q,"&gt;1.5"))/$D242</f>
        <v>#DIV/0!</v>
      </c>
      <c r="I242" s="7" t="e">
        <f>COUNTIFS(Sta!$A:$A,$A242,Sta!$Q:$Q,"&gt;1.5")/$B242</f>
        <v>#DIV/0!</v>
      </c>
      <c r="J242" s="7" t="e">
        <f>COUNTIFS(Sta!$B:$B,$A242,Sta!$Q:$Q,"&gt;1.5")/$C242</f>
        <v>#DIV/0!</v>
      </c>
      <c r="K242" s="12" t="e">
        <f>(COUNTIFS(Sta!$A:$A,$A242,Sta!$M:$M,"&gt;0.5") +COUNTIFS(Sta!$B:$B,$A242,Sta!$O:$O,"&gt;0.5"))/$D242</f>
        <v>#DIV/0!</v>
      </c>
      <c r="L242" s="7" t="e">
        <f>COUNTIFS(Sta!$A:$A,$A242,Sta!$M:$M,"&gt;0.5")/$B242</f>
        <v>#DIV/0!</v>
      </c>
      <c r="M242" s="7" t="e">
        <f>COUNTIFS(Sta!$B:$B,$A242,Sta!$O:$O,"&gt;0.5")/$C242</f>
        <v>#DIV/0!</v>
      </c>
      <c r="N242" s="12" t="e">
        <f>(COUNTIFS(Sta!$A:$A,$A242,Sta!$M:$M,"&gt;1.5") +COUNTIFS(Sta!$B:$B,$A242,Sta!$O:$O,"&gt;1.5"))/$D242</f>
        <v>#DIV/0!</v>
      </c>
      <c r="O242" s="7" t="e">
        <f>COUNTIFS(Sta!$A:$A,$A242,Sta!$M:$M,"&gt;1.5")/$B242</f>
        <v>#DIV/0!</v>
      </c>
      <c r="P242" s="7" t="e">
        <f>COUNTIFS(Sta!$B:$B,$A242,Sta!$O:$O,"&gt;1.5")/$C242</f>
        <v>#DIV/0!</v>
      </c>
      <c r="Q242" s="12" t="e">
        <f>(COUNTIFS(Sta!$A:$A,$A242,Sta!$N:$N,"&gt;0.5") +COUNTIFS(Sta!$B:$B,$A242,Sta!$P:$P,"&gt;0.5"))/$D242</f>
        <v>#DIV/0!</v>
      </c>
      <c r="R242" s="7" t="e">
        <f>COUNTIFS(Sta!$A:$A,$A242,Sta!$N:$N,"&gt;0.5")/$B242</f>
        <v>#DIV/0!</v>
      </c>
      <c r="S242" s="7" t="e">
        <f>COUNTIFS(Sta!$B:$B,$A242,Sta!$P:$P,"&gt;0.5")/$C242</f>
        <v>#DIV/0!</v>
      </c>
      <c r="T242" s="12" t="e">
        <f>(COUNTIFS(Sta!$A:$A,$A242,Sta!$N:$N,"&gt;1.5") +COUNTIFS(Sta!$B:$B,$A242,Sta!$P:$P,"&gt;1.5"))/$D242</f>
        <v>#DIV/0!</v>
      </c>
      <c r="U242" s="7" t="e">
        <f>COUNTIFS(Sta!$A:$A,$A242,Sta!$N:$N,"&gt;1.5")/$B242</f>
        <v>#DIV/0!</v>
      </c>
      <c r="V242" s="7" t="e">
        <f>COUNTIFS(Sta!$B:$B,$A242,Sta!$P:$P,"&gt;1.5")/$C242</f>
        <v>#DIV/0!</v>
      </c>
    </row>
    <row r="243" spans="1:22" x14ac:dyDescent="0.3">
      <c r="A243" s="62" t="s">
        <v>144</v>
      </c>
      <c r="B243" s="9">
        <f>COUNTIF(Sta!A:A,A243)</f>
        <v>0</v>
      </c>
      <c r="C243" s="4">
        <f>COUNTIF(Sta!B:B,A243)</f>
        <v>0</v>
      </c>
      <c r="D243" s="4">
        <f t="shared" si="8"/>
        <v>0</v>
      </c>
      <c r="E243" s="12" t="e">
        <f>(COUNTIFS(Sta!$A:$A,$A243,Sta!$Q:$Q,"&gt;0.5") +COUNTIFS(Sta!$B:$B,$A243,Sta!$Q:$Q,"&gt;0.5"))/$D243</f>
        <v>#DIV/0!</v>
      </c>
      <c r="F243" s="7" t="e">
        <f>COUNTIFS(Sta!$A:$A,$A243,Sta!$Q:$Q,"&gt;0.5")/$B243</f>
        <v>#DIV/0!</v>
      </c>
      <c r="G243" s="7" t="e">
        <f>COUNTIFS(Sta!$B:$B,$A243,Sta!$Q:$Q,"&gt;0.5")/$C243</f>
        <v>#DIV/0!</v>
      </c>
      <c r="H243" s="12" t="e">
        <f>(COUNTIFS(Sta!$A:$A,$A243,Sta!$Q:$Q,"&gt;1.5") +COUNTIFS(Sta!$B:$B,$A243,Sta!$Q:$Q,"&gt;1.5"))/$D243</f>
        <v>#DIV/0!</v>
      </c>
      <c r="I243" s="7" t="e">
        <f>COUNTIFS(Sta!$A:$A,$A243,Sta!$Q:$Q,"&gt;1.5")/$B243</f>
        <v>#DIV/0!</v>
      </c>
      <c r="J243" s="7" t="e">
        <f>COUNTIFS(Sta!$B:$B,$A243,Sta!$Q:$Q,"&gt;1.5")/$C243</f>
        <v>#DIV/0!</v>
      </c>
      <c r="K243" s="12" t="e">
        <f>(COUNTIFS(Sta!$A:$A,$A243,Sta!$M:$M,"&gt;0.5") +COUNTIFS(Sta!$B:$B,$A243,Sta!$O:$O,"&gt;0.5"))/$D243</f>
        <v>#DIV/0!</v>
      </c>
      <c r="L243" s="7" t="e">
        <f>COUNTIFS(Sta!$A:$A,$A243,Sta!$M:$M,"&gt;0.5")/$B243</f>
        <v>#DIV/0!</v>
      </c>
      <c r="M243" s="7" t="e">
        <f>COUNTIFS(Sta!$B:$B,$A243,Sta!$O:$O,"&gt;0.5")/$C243</f>
        <v>#DIV/0!</v>
      </c>
      <c r="N243" s="12" t="e">
        <f>(COUNTIFS(Sta!$A:$A,$A243,Sta!$M:$M,"&gt;1.5") +COUNTIFS(Sta!$B:$B,$A243,Sta!$O:$O,"&gt;1.5"))/$D243</f>
        <v>#DIV/0!</v>
      </c>
      <c r="O243" s="7" t="e">
        <f>COUNTIFS(Sta!$A:$A,$A243,Sta!$M:$M,"&gt;1.5")/$B243</f>
        <v>#DIV/0!</v>
      </c>
      <c r="P243" s="7" t="e">
        <f>COUNTIFS(Sta!$B:$B,$A243,Sta!$O:$O,"&gt;1.5")/$C243</f>
        <v>#DIV/0!</v>
      </c>
      <c r="Q243" s="12" t="e">
        <f>(COUNTIFS(Sta!$A:$A,$A243,Sta!$N:$N,"&gt;0.5") +COUNTIFS(Sta!$B:$B,$A243,Sta!$P:$P,"&gt;0.5"))/$D243</f>
        <v>#DIV/0!</v>
      </c>
      <c r="R243" s="7" t="e">
        <f>COUNTIFS(Sta!$A:$A,$A243,Sta!$N:$N,"&gt;0.5")/$B243</f>
        <v>#DIV/0!</v>
      </c>
      <c r="S243" s="7" t="e">
        <f>COUNTIFS(Sta!$B:$B,$A243,Sta!$P:$P,"&gt;0.5")/$C243</f>
        <v>#DIV/0!</v>
      </c>
      <c r="T243" s="12" t="e">
        <f>(COUNTIFS(Sta!$A:$A,$A243,Sta!$N:$N,"&gt;1.5") +COUNTIFS(Sta!$B:$B,$A243,Sta!$P:$P,"&gt;1.5"))/$D243</f>
        <v>#DIV/0!</v>
      </c>
      <c r="U243" s="7" t="e">
        <f>COUNTIFS(Sta!$A:$A,$A243,Sta!$N:$N,"&gt;1.5")/$B243</f>
        <v>#DIV/0!</v>
      </c>
      <c r="V243" s="7" t="e">
        <f>COUNTIFS(Sta!$B:$B,$A243,Sta!$P:$P,"&gt;1.5")/$C243</f>
        <v>#DIV/0!</v>
      </c>
    </row>
    <row r="244" spans="1:22" x14ac:dyDescent="0.3">
      <c r="A244" s="62" t="s">
        <v>137</v>
      </c>
      <c r="B244" s="9">
        <f>COUNTIF(Sta!A:A,A244)</f>
        <v>0</v>
      </c>
      <c r="C244" s="4">
        <f>COUNTIF(Sta!B:B,A244)</f>
        <v>0</v>
      </c>
      <c r="D244" s="4">
        <f t="shared" si="8"/>
        <v>0</v>
      </c>
      <c r="E244" s="12" t="e">
        <f>(COUNTIFS(Sta!$A:$A,$A244,Sta!$Q:$Q,"&gt;0.5") +COUNTIFS(Sta!$B:$B,$A244,Sta!$Q:$Q,"&gt;0.5"))/$D244</f>
        <v>#DIV/0!</v>
      </c>
      <c r="F244" s="7" t="e">
        <f>COUNTIFS(Sta!$A:$A,$A244,Sta!$Q:$Q,"&gt;0.5")/$B244</f>
        <v>#DIV/0!</v>
      </c>
      <c r="G244" s="7" t="e">
        <f>COUNTIFS(Sta!$B:$B,$A244,Sta!$Q:$Q,"&gt;0.5")/$C244</f>
        <v>#DIV/0!</v>
      </c>
      <c r="H244" s="12" t="e">
        <f>(COUNTIFS(Sta!$A:$A,$A244,Sta!$Q:$Q,"&gt;1.5") +COUNTIFS(Sta!$B:$B,$A244,Sta!$Q:$Q,"&gt;1.5"))/$D244</f>
        <v>#DIV/0!</v>
      </c>
      <c r="I244" s="7" t="e">
        <f>COUNTIFS(Sta!$A:$A,$A244,Sta!$Q:$Q,"&gt;1.5")/$B244</f>
        <v>#DIV/0!</v>
      </c>
      <c r="J244" s="7" t="e">
        <f>COUNTIFS(Sta!$B:$B,$A244,Sta!$Q:$Q,"&gt;1.5")/$C244</f>
        <v>#DIV/0!</v>
      </c>
      <c r="K244" s="12" t="e">
        <f>(COUNTIFS(Sta!$A:$A,$A244,Sta!$M:$M,"&gt;0.5") +COUNTIFS(Sta!$B:$B,$A244,Sta!$O:$O,"&gt;0.5"))/$D244</f>
        <v>#DIV/0!</v>
      </c>
      <c r="L244" s="7" t="e">
        <f>COUNTIFS(Sta!$A:$A,$A244,Sta!$M:$M,"&gt;0.5")/$B244</f>
        <v>#DIV/0!</v>
      </c>
      <c r="M244" s="7" t="e">
        <f>COUNTIFS(Sta!$B:$B,$A244,Sta!$O:$O,"&gt;0.5")/$C244</f>
        <v>#DIV/0!</v>
      </c>
      <c r="N244" s="12" t="e">
        <f>(COUNTIFS(Sta!$A:$A,$A244,Sta!$M:$M,"&gt;1.5") +COUNTIFS(Sta!$B:$B,$A244,Sta!$O:$O,"&gt;1.5"))/$D244</f>
        <v>#DIV/0!</v>
      </c>
      <c r="O244" s="7" t="e">
        <f>COUNTIFS(Sta!$A:$A,$A244,Sta!$M:$M,"&gt;1.5")/$B244</f>
        <v>#DIV/0!</v>
      </c>
      <c r="P244" s="7" t="e">
        <f>COUNTIFS(Sta!$B:$B,$A244,Sta!$O:$O,"&gt;1.5")/$C244</f>
        <v>#DIV/0!</v>
      </c>
      <c r="Q244" s="12" t="e">
        <f>(COUNTIFS(Sta!$A:$A,$A244,Sta!$N:$N,"&gt;0.5") +COUNTIFS(Sta!$B:$B,$A244,Sta!$P:$P,"&gt;0.5"))/$D244</f>
        <v>#DIV/0!</v>
      </c>
      <c r="R244" s="7" t="e">
        <f>COUNTIFS(Sta!$A:$A,$A244,Sta!$N:$N,"&gt;0.5")/$B244</f>
        <v>#DIV/0!</v>
      </c>
      <c r="S244" s="7" t="e">
        <f>COUNTIFS(Sta!$B:$B,$A244,Sta!$P:$P,"&gt;0.5")/$C244</f>
        <v>#DIV/0!</v>
      </c>
      <c r="T244" s="12" t="e">
        <f>(COUNTIFS(Sta!$A:$A,$A244,Sta!$N:$N,"&gt;1.5") +COUNTIFS(Sta!$B:$B,$A244,Sta!$P:$P,"&gt;1.5"))/$D244</f>
        <v>#DIV/0!</v>
      </c>
      <c r="U244" s="7" t="e">
        <f>COUNTIFS(Sta!$A:$A,$A244,Sta!$N:$N,"&gt;1.5")/$B244</f>
        <v>#DIV/0!</v>
      </c>
      <c r="V244" s="7" t="e">
        <f>COUNTIFS(Sta!$B:$B,$A244,Sta!$P:$P,"&gt;1.5")/$C244</f>
        <v>#DIV/0!</v>
      </c>
    </row>
    <row r="245" spans="1:22" x14ac:dyDescent="0.3">
      <c r="A245" s="62" t="s">
        <v>146</v>
      </c>
      <c r="B245" s="9">
        <f>COUNTIF(Sta!A:A,A245)</f>
        <v>0</v>
      </c>
      <c r="C245" s="4">
        <f>COUNTIF(Sta!B:B,A245)</f>
        <v>0</v>
      </c>
      <c r="D245" s="4">
        <f t="shared" si="8"/>
        <v>0</v>
      </c>
      <c r="E245" s="12" t="e">
        <f>(COUNTIFS(Sta!$A:$A,$A245,Sta!$Q:$Q,"&gt;0.5") +COUNTIFS(Sta!$B:$B,$A245,Sta!$Q:$Q,"&gt;0.5"))/$D245</f>
        <v>#DIV/0!</v>
      </c>
      <c r="F245" s="7" t="e">
        <f>COUNTIFS(Sta!$A:$A,$A245,Sta!$Q:$Q,"&gt;0.5")/$B245</f>
        <v>#DIV/0!</v>
      </c>
      <c r="G245" s="7" t="e">
        <f>COUNTIFS(Sta!$B:$B,$A245,Sta!$Q:$Q,"&gt;0.5")/$C245</f>
        <v>#DIV/0!</v>
      </c>
      <c r="H245" s="12" t="e">
        <f>(COUNTIFS(Sta!$A:$A,$A245,Sta!$Q:$Q,"&gt;1.5") +COUNTIFS(Sta!$B:$B,$A245,Sta!$Q:$Q,"&gt;1.5"))/$D245</f>
        <v>#DIV/0!</v>
      </c>
      <c r="I245" s="7" t="e">
        <f>COUNTIFS(Sta!$A:$A,$A245,Sta!$Q:$Q,"&gt;1.5")/$B245</f>
        <v>#DIV/0!</v>
      </c>
      <c r="J245" s="7" t="e">
        <f>COUNTIFS(Sta!$B:$B,$A245,Sta!$Q:$Q,"&gt;1.5")/$C245</f>
        <v>#DIV/0!</v>
      </c>
      <c r="K245" s="12" t="e">
        <f>(COUNTIFS(Sta!$A:$A,$A245,Sta!$M:$M,"&gt;0.5") +COUNTIFS(Sta!$B:$B,$A245,Sta!$O:$O,"&gt;0.5"))/$D245</f>
        <v>#DIV/0!</v>
      </c>
      <c r="L245" s="7" t="e">
        <f>COUNTIFS(Sta!$A:$A,$A245,Sta!$M:$M,"&gt;0.5")/$B245</f>
        <v>#DIV/0!</v>
      </c>
      <c r="M245" s="7" t="e">
        <f>COUNTIFS(Sta!$B:$B,$A245,Sta!$O:$O,"&gt;0.5")/$C245</f>
        <v>#DIV/0!</v>
      </c>
      <c r="N245" s="12" t="e">
        <f>(COUNTIFS(Sta!$A:$A,$A245,Sta!$M:$M,"&gt;1.5") +COUNTIFS(Sta!$B:$B,$A245,Sta!$O:$O,"&gt;1.5"))/$D245</f>
        <v>#DIV/0!</v>
      </c>
      <c r="O245" s="7" t="e">
        <f>COUNTIFS(Sta!$A:$A,$A245,Sta!$M:$M,"&gt;1.5")/$B245</f>
        <v>#DIV/0!</v>
      </c>
      <c r="P245" s="7" t="e">
        <f>COUNTIFS(Sta!$B:$B,$A245,Sta!$O:$O,"&gt;1.5")/$C245</f>
        <v>#DIV/0!</v>
      </c>
      <c r="Q245" s="12" t="e">
        <f>(COUNTIFS(Sta!$A:$A,$A245,Sta!$N:$N,"&gt;0.5") +COUNTIFS(Sta!$B:$B,$A245,Sta!$P:$P,"&gt;0.5"))/$D245</f>
        <v>#DIV/0!</v>
      </c>
      <c r="R245" s="7" t="e">
        <f>COUNTIFS(Sta!$A:$A,$A245,Sta!$N:$N,"&gt;0.5")/$B245</f>
        <v>#DIV/0!</v>
      </c>
      <c r="S245" s="7" t="e">
        <f>COUNTIFS(Sta!$B:$B,$A245,Sta!$P:$P,"&gt;0.5")/$C245</f>
        <v>#DIV/0!</v>
      </c>
      <c r="T245" s="12" t="e">
        <f>(COUNTIFS(Sta!$A:$A,$A245,Sta!$N:$N,"&gt;1.5") +COUNTIFS(Sta!$B:$B,$A245,Sta!$P:$P,"&gt;1.5"))/$D245</f>
        <v>#DIV/0!</v>
      </c>
      <c r="U245" s="7" t="e">
        <f>COUNTIFS(Sta!$A:$A,$A245,Sta!$N:$N,"&gt;1.5")/$B245</f>
        <v>#DIV/0!</v>
      </c>
      <c r="V245" s="7" t="e">
        <f>COUNTIFS(Sta!$B:$B,$A245,Sta!$P:$P,"&gt;1.5")/$C245</f>
        <v>#DIV/0!</v>
      </c>
    </row>
    <row r="246" spans="1:22" x14ac:dyDescent="0.3">
      <c r="A246" s="62" t="s">
        <v>140</v>
      </c>
      <c r="B246" s="9">
        <f>COUNTIF(Sta!A:A,A246)</f>
        <v>0</v>
      </c>
      <c r="C246" s="4">
        <f>COUNTIF(Sta!B:B,A246)</f>
        <v>0</v>
      </c>
      <c r="D246" s="4">
        <f t="shared" si="8"/>
        <v>0</v>
      </c>
      <c r="E246" s="12" t="e">
        <f>(COUNTIFS(Sta!$A:$A,$A246,Sta!$Q:$Q,"&gt;0.5") +COUNTIFS(Sta!$B:$B,$A246,Sta!$Q:$Q,"&gt;0.5"))/$D246</f>
        <v>#DIV/0!</v>
      </c>
      <c r="F246" s="7" t="e">
        <f>COUNTIFS(Sta!$A:$A,$A246,Sta!$Q:$Q,"&gt;0.5")/$B246</f>
        <v>#DIV/0!</v>
      </c>
      <c r="G246" s="7" t="e">
        <f>COUNTIFS(Sta!$B:$B,$A246,Sta!$Q:$Q,"&gt;0.5")/$C246</f>
        <v>#DIV/0!</v>
      </c>
      <c r="H246" s="12" t="e">
        <f>(COUNTIFS(Sta!$A:$A,$A246,Sta!$Q:$Q,"&gt;1.5") +COUNTIFS(Sta!$B:$B,$A246,Sta!$Q:$Q,"&gt;1.5"))/$D246</f>
        <v>#DIV/0!</v>
      </c>
      <c r="I246" s="7" t="e">
        <f>COUNTIFS(Sta!$A:$A,$A246,Sta!$Q:$Q,"&gt;1.5")/$B246</f>
        <v>#DIV/0!</v>
      </c>
      <c r="J246" s="7" t="e">
        <f>COUNTIFS(Sta!$B:$B,$A246,Sta!$Q:$Q,"&gt;1.5")/$C246</f>
        <v>#DIV/0!</v>
      </c>
      <c r="K246" s="12" t="e">
        <f>(COUNTIFS(Sta!$A:$A,$A246,Sta!$M:$M,"&gt;0.5") +COUNTIFS(Sta!$B:$B,$A246,Sta!$O:$O,"&gt;0.5"))/$D246</f>
        <v>#DIV/0!</v>
      </c>
      <c r="L246" s="7" t="e">
        <f>COUNTIFS(Sta!$A:$A,$A246,Sta!$M:$M,"&gt;0.5")/$B246</f>
        <v>#DIV/0!</v>
      </c>
      <c r="M246" s="7" t="e">
        <f>COUNTIFS(Sta!$B:$B,$A246,Sta!$O:$O,"&gt;0.5")/$C246</f>
        <v>#DIV/0!</v>
      </c>
      <c r="N246" s="12" t="e">
        <f>(COUNTIFS(Sta!$A:$A,$A246,Sta!$M:$M,"&gt;1.5") +COUNTIFS(Sta!$B:$B,$A246,Sta!$O:$O,"&gt;1.5"))/$D246</f>
        <v>#DIV/0!</v>
      </c>
      <c r="O246" s="7" t="e">
        <f>COUNTIFS(Sta!$A:$A,$A246,Sta!$M:$M,"&gt;1.5")/$B246</f>
        <v>#DIV/0!</v>
      </c>
      <c r="P246" s="7" t="e">
        <f>COUNTIFS(Sta!$B:$B,$A246,Sta!$O:$O,"&gt;1.5")/$C246</f>
        <v>#DIV/0!</v>
      </c>
      <c r="Q246" s="12" t="e">
        <f>(COUNTIFS(Sta!$A:$A,$A246,Sta!$N:$N,"&gt;0.5") +COUNTIFS(Sta!$B:$B,$A246,Sta!$P:$P,"&gt;0.5"))/$D246</f>
        <v>#DIV/0!</v>
      </c>
      <c r="R246" s="7" t="e">
        <f>COUNTIFS(Sta!$A:$A,$A246,Sta!$N:$N,"&gt;0.5")/$B246</f>
        <v>#DIV/0!</v>
      </c>
      <c r="S246" s="7" t="e">
        <f>COUNTIFS(Sta!$B:$B,$A246,Sta!$P:$P,"&gt;0.5")/$C246</f>
        <v>#DIV/0!</v>
      </c>
      <c r="T246" s="12" t="e">
        <f>(COUNTIFS(Sta!$A:$A,$A246,Sta!$N:$N,"&gt;1.5") +COUNTIFS(Sta!$B:$B,$A246,Sta!$P:$P,"&gt;1.5"))/$D246</f>
        <v>#DIV/0!</v>
      </c>
      <c r="U246" s="7" t="e">
        <f>COUNTIFS(Sta!$A:$A,$A246,Sta!$N:$N,"&gt;1.5")/$B246</f>
        <v>#DIV/0!</v>
      </c>
      <c r="V246" s="7" t="e">
        <f>COUNTIFS(Sta!$B:$B,$A246,Sta!$P:$P,"&gt;1.5")/$C246</f>
        <v>#DIV/0!</v>
      </c>
    </row>
    <row r="247" spans="1:22" x14ac:dyDescent="0.3">
      <c r="A247" s="62" t="s">
        <v>134</v>
      </c>
      <c r="B247" s="9">
        <f>COUNTIF(Sta!A:A,A247)</f>
        <v>0</v>
      </c>
      <c r="C247" s="4">
        <f>COUNTIF(Sta!B:B,A247)</f>
        <v>0</v>
      </c>
      <c r="D247" s="4">
        <f t="shared" si="8"/>
        <v>0</v>
      </c>
      <c r="E247" s="12" t="e">
        <f>(COUNTIFS(Sta!$A:$A,$A247,Sta!$Q:$Q,"&gt;0.5") +COUNTIFS(Sta!$B:$B,$A247,Sta!$Q:$Q,"&gt;0.5"))/$D247</f>
        <v>#DIV/0!</v>
      </c>
      <c r="F247" s="7" t="e">
        <f>COUNTIFS(Sta!$A:$A,$A247,Sta!$Q:$Q,"&gt;0.5")/$B247</f>
        <v>#DIV/0!</v>
      </c>
      <c r="G247" s="7" t="e">
        <f>COUNTIFS(Sta!$B:$B,$A247,Sta!$Q:$Q,"&gt;0.5")/$C247</f>
        <v>#DIV/0!</v>
      </c>
      <c r="H247" s="12" t="e">
        <f>(COUNTIFS(Sta!$A:$A,$A247,Sta!$Q:$Q,"&gt;1.5") +COUNTIFS(Sta!$B:$B,$A247,Sta!$Q:$Q,"&gt;1.5"))/$D247</f>
        <v>#DIV/0!</v>
      </c>
      <c r="I247" s="7" t="e">
        <f>COUNTIFS(Sta!$A:$A,$A247,Sta!$Q:$Q,"&gt;1.5")/$B247</f>
        <v>#DIV/0!</v>
      </c>
      <c r="J247" s="7" t="e">
        <f>COUNTIFS(Sta!$B:$B,$A247,Sta!$Q:$Q,"&gt;1.5")/$C247</f>
        <v>#DIV/0!</v>
      </c>
      <c r="K247" s="12" t="e">
        <f>(COUNTIFS(Sta!$A:$A,$A247,Sta!$M:$M,"&gt;0.5") +COUNTIFS(Sta!$B:$B,$A247,Sta!$O:$O,"&gt;0.5"))/$D247</f>
        <v>#DIV/0!</v>
      </c>
      <c r="L247" s="7" t="e">
        <f>COUNTIFS(Sta!$A:$A,$A247,Sta!$M:$M,"&gt;0.5")/$B247</f>
        <v>#DIV/0!</v>
      </c>
      <c r="M247" s="7" t="e">
        <f>COUNTIFS(Sta!$B:$B,$A247,Sta!$O:$O,"&gt;0.5")/$C247</f>
        <v>#DIV/0!</v>
      </c>
      <c r="N247" s="12" t="e">
        <f>(COUNTIFS(Sta!$A:$A,$A247,Sta!$M:$M,"&gt;1.5") +COUNTIFS(Sta!$B:$B,$A247,Sta!$O:$O,"&gt;1.5"))/$D247</f>
        <v>#DIV/0!</v>
      </c>
      <c r="O247" s="7" t="e">
        <f>COUNTIFS(Sta!$A:$A,$A247,Sta!$M:$M,"&gt;1.5")/$B247</f>
        <v>#DIV/0!</v>
      </c>
      <c r="P247" s="7" t="e">
        <f>COUNTIFS(Sta!$B:$B,$A247,Sta!$O:$O,"&gt;1.5")/$C247</f>
        <v>#DIV/0!</v>
      </c>
      <c r="Q247" s="12" t="e">
        <f>(COUNTIFS(Sta!$A:$A,$A247,Sta!$N:$N,"&gt;0.5") +COUNTIFS(Sta!$B:$B,$A247,Sta!$P:$P,"&gt;0.5"))/$D247</f>
        <v>#DIV/0!</v>
      </c>
      <c r="R247" s="7" t="e">
        <f>COUNTIFS(Sta!$A:$A,$A247,Sta!$N:$N,"&gt;0.5")/$B247</f>
        <v>#DIV/0!</v>
      </c>
      <c r="S247" s="7" t="e">
        <f>COUNTIFS(Sta!$B:$B,$A247,Sta!$P:$P,"&gt;0.5")/$C247</f>
        <v>#DIV/0!</v>
      </c>
      <c r="T247" s="12" t="e">
        <f>(COUNTIFS(Sta!$A:$A,$A247,Sta!$N:$N,"&gt;1.5") +COUNTIFS(Sta!$B:$B,$A247,Sta!$P:$P,"&gt;1.5"))/$D247</f>
        <v>#DIV/0!</v>
      </c>
      <c r="U247" s="7" t="e">
        <f>COUNTIFS(Sta!$A:$A,$A247,Sta!$N:$N,"&gt;1.5")/$B247</f>
        <v>#DIV/0!</v>
      </c>
      <c r="V247" s="7" t="e">
        <f>COUNTIFS(Sta!$B:$B,$A247,Sta!$P:$P,"&gt;1.5")/$C247</f>
        <v>#DIV/0!</v>
      </c>
    </row>
    <row r="248" spans="1:22" x14ac:dyDescent="0.3">
      <c r="A248" s="62" t="s">
        <v>148</v>
      </c>
      <c r="B248" s="9">
        <f>COUNTIF(Sta!A:A,A248)</f>
        <v>0</v>
      </c>
      <c r="C248" s="4">
        <f>COUNTIF(Sta!B:B,A248)</f>
        <v>0</v>
      </c>
      <c r="D248" s="4">
        <f t="shared" si="8"/>
        <v>0</v>
      </c>
      <c r="E248" s="12" t="e">
        <f>(COUNTIFS(Sta!$A:$A,$A248,Sta!$Q:$Q,"&gt;0.5") +COUNTIFS(Sta!$B:$B,$A248,Sta!$Q:$Q,"&gt;0.5"))/$D248</f>
        <v>#DIV/0!</v>
      </c>
      <c r="F248" s="7" t="e">
        <f>COUNTIFS(Sta!$A:$A,$A248,Sta!$Q:$Q,"&gt;0.5")/$B248</f>
        <v>#DIV/0!</v>
      </c>
      <c r="G248" s="7" t="e">
        <f>COUNTIFS(Sta!$B:$B,$A248,Sta!$Q:$Q,"&gt;0.5")/$C248</f>
        <v>#DIV/0!</v>
      </c>
      <c r="H248" s="12" t="e">
        <f>(COUNTIFS(Sta!$A:$A,$A248,Sta!$Q:$Q,"&gt;1.5") +COUNTIFS(Sta!$B:$B,$A248,Sta!$Q:$Q,"&gt;1.5"))/$D248</f>
        <v>#DIV/0!</v>
      </c>
      <c r="I248" s="7" t="e">
        <f>COUNTIFS(Sta!$A:$A,$A248,Sta!$Q:$Q,"&gt;1.5")/$B248</f>
        <v>#DIV/0!</v>
      </c>
      <c r="J248" s="7" t="e">
        <f>COUNTIFS(Sta!$B:$B,$A248,Sta!$Q:$Q,"&gt;1.5")/$C248</f>
        <v>#DIV/0!</v>
      </c>
      <c r="K248" s="12" t="e">
        <f>(COUNTIFS(Sta!$A:$A,$A248,Sta!$M:$M,"&gt;0.5") +COUNTIFS(Sta!$B:$B,$A248,Sta!$O:$O,"&gt;0.5"))/$D248</f>
        <v>#DIV/0!</v>
      </c>
      <c r="L248" s="7" t="e">
        <f>COUNTIFS(Sta!$A:$A,$A248,Sta!$M:$M,"&gt;0.5")/$B248</f>
        <v>#DIV/0!</v>
      </c>
      <c r="M248" s="7" t="e">
        <f>COUNTIFS(Sta!$B:$B,$A248,Sta!$O:$O,"&gt;0.5")/$C248</f>
        <v>#DIV/0!</v>
      </c>
      <c r="N248" s="12" t="e">
        <f>(COUNTIFS(Sta!$A:$A,$A248,Sta!$M:$M,"&gt;1.5") +COUNTIFS(Sta!$B:$B,$A248,Sta!$O:$O,"&gt;1.5"))/$D248</f>
        <v>#DIV/0!</v>
      </c>
      <c r="O248" s="7" t="e">
        <f>COUNTIFS(Sta!$A:$A,$A248,Sta!$M:$M,"&gt;1.5")/$B248</f>
        <v>#DIV/0!</v>
      </c>
      <c r="P248" s="7" t="e">
        <f>COUNTIFS(Sta!$B:$B,$A248,Sta!$O:$O,"&gt;1.5")/$C248</f>
        <v>#DIV/0!</v>
      </c>
      <c r="Q248" s="12" t="e">
        <f>(COUNTIFS(Sta!$A:$A,$A248,Sta!$N:$N,"&gt;0.5") +COUNTIFS(Sta!$B:$B,$A248,Sta!$P:$P,"&gt;0.5"))/$D248</f>
        <v>#DIV/0!</v>
      </c>
      <c r="R248" s="7" t="e">
        <f>COUNTIFS(Sta!$A:$A,$A248,Sta!$N:$N,"&gt;0.5")/$B248</f>
        <v>#DIV/0!</v>
      </c>
      <c r="S248" s="7" t="e">
        <f>COUNTIFS(Sta!$B:$B,$A248,Sta!$P:$P,"&gt;0.5")/$C248</f>
        <v>#DIV/0!</v>
      </c>
      <c r="T248" s="12" t="e">
        <f>(COUNTIFS(Sta!$A:$A,$A248,Sta!$N:$N,"&gt;1.5") +COUNTIFS(Sta!$B:$B,$A248,Sta!$P:$P,"&gt;1.5"))/$D248</f>
        <v>#DIV/0!</v>
      </c>
      <c r="U248" s="7" t="e">
        <f>COUNTIFS(Sta!$A:$A,$A248,Sta!$N:$N,"&gt;1.5")/$B248</f>
        <v>#DIV/0!</v>
      </c>
      <c r="V248" s="7" t="e">
        <f>COUNTIFS(Sta!$B:$B,$A248,Sta!$P:$P,"&gt;1.5")/$C248</f>
        <v>#DIV/0!</v>
      </c>
    </row>
    <row r="249" spans="1:22" x14ac:dyDescent="0.3">
      <c r="A249" s="62" t="s">
        <v>136</v>
      </c>
      <c r="B249" s="9">
        <f>COUNTIF(Sta!A:A,A249)</f>
        <v>0</v>
      </c>
      <c r="C249" s="4">
        <f>COUNTIF(Sta!B:B,A249)</f>
        <v>0</v>
      </c>
      <c r="D249" s="4">
        <f t="shared" si="8"/>
        <v>0</v>
      </c>
      <c r="E249" s="12" t="e">
        <f>(COUNTIFS(Sta!$A:$A,$A249,Sta!$Q:$Q,"&gt;0.5") +COUNTIFS(Sta!$B:$B,$A249,Sta!$Q:$Q,"&gt;0.5"))/$D249</f>
        <v>#DIV/0!</v>
      </c>
      <c r="F249" s="7" t="e">
        <f>COUNTIFS(Sta!$A:$A,$A249,Sta!$Q:$Q,"&gt;0.5")/$B249</f>
        <v>#DIV/0!</v>
      </c>
      <c r="G249" s="7" t="e">
        <f>COUNTIFS(Sta!$B:$B,$A249,Sta!$Q:$Q,"&gt;0.5")/$C249</f>
        <v>#DIV/0!</v>
      </c>
      <c r="H249" s="12" t="e">
        <f>(COUNTIFS(Sta!$A:$A,$A249,Sta!$Q:$Q,"&gt;1.5") +COUNTIFS(Sta!$B:$B,$A249,Sta!$Q:$Q,"&gt;1.5"))/$D249</f>
        <v>#DIV/0!</v>
      </c>
      <c r="I249" s="7" t="e">
        <f>COUNTIFS(Sta!$A:$A,$A249,Sta!$Q:$Q,"&gt;1.5")/$B249</f>
        <v>#DIV/0!</v>
      </c>
      <c r="J249" s="7" t="e">
        <f>COUNTIFS(Sta!$B:$B,$A249,Sta!$Q:$Q,"&gt;1.5")/$C249</f>
        <v>#DIV/0!</v>
      </c>
      <c r="K249" s="12" t="e">
        <f>(COUNTIFS(Sta!$A:$A,$A249,Sta!$M:$M,"&gt;0.5") +COUNTIFS(Sta!$B:$B,$A249,Sta!$O:$O,"&gt;0.5"))/$D249</f>
        <v>#DIV/0!</v>
      </c>
      <c r="L249" s="7" t="e">
        <f>COUNTIFS(Sta!$A:$A,$A249,Sta!$M:$M,"&gt;0.5")/$B249</f>
        <v>#DIV/0!</v>
      </c>
      <c r="M249" s="7" t="e">
        <f>COUNTIFS(Sta!$B:$B,$A249,Sta!$O:$O,"&gt;0.5")/$C249</f>
        <v>#DIV/0!</v>
      </c>
      <c r="N249" s="12" t="e">
        <f>(COUNTIFS(Sta!$A:$A,$A249,Sta!$M:$M,"&gt;1.5") +COUNTIFS(Sta!$B:$B,$A249,Sta!$O:$O,"&gt;1.5"))/$D249</f>
        <v>#DIV/0!</v>
      </c>
      <c r="O249" s="7" t="e">
        <f>COUNTIFS(Sta!$A:$A,$A249,Sta!$M:$M,"&gt;1.5")/$B249</f>
        <v>#DIV/0!</v>
      </c>
      <c r="P249" s="7" t="e">
        <f>COUNTIFS(Sta!$B:$B,$A249,Sta!$O:$O,"&gt;1.5")/$C249</f>
        <v>#DIV/0!</v>
      </c>
      <c r="Q249" s="12" t="e">
        <f>(COUNTIFS(Sta!$A:$A,$A249,Sta!$N:$N,"&gt;0.5") +COUNTIFS(Sta!$B:$B,$A249,Sta!$P:$P,"&gt;0.5"))/$D249</f>
        <v>#DIV/0!</v>
      </c>
      <c r="R249" s="7" t="e">
        <f>COUNTIFS(Sta!$A:$A,$A249,Sta!$N:$N,"&gt;0.5")/$B249</f>
        <v>#DIV/0!</v>
      </c>
      <c r="S249" s="7" t="e">
        <f>COUNTIFS(Sta!$B:$B,$A249,Sta!$P:$P,"&gt;0.5")/$C249</f>
        <v>#DIV/0!</v>
      </c>
      <c r="T249" s="12" t="e">
        <f>(COUNTIFS(Sta!$A:$A,$A249,Sta!$N:$N,"&gt;1.5") +COUNTIFS(Sta!$B:$B,$A249,Sta!$P:$P,"&gt;1.5"))/$D249</f>
        <v>#DIV/0!</v>
      </c>
      <c r="U249" s="7" t="e">
        <f>COUNTIFS(Sta!$A:$A,$A249,Sta!$N:$N,"&gt;1.5")/$B249</f>
        <v>#DIV/0!</v>
      </c>
      <c r="V249" s="7" t="e">
        <f>COUNTIFS(Sta!$B:$B,$A249,Sta!$P:$P,"&gt;1.5")/$C249</f>
        <v>#DIV/0!</v>
      </c>
    </row>
    <row r="250" spans="1:22" x14ac:dyDescent="0.3">
      <c r="A250" s="62" t="s">
        <v>135</v>
      </c>
      <c r="B250" s="9">
        <f>COUNTIF(Sta!A:A,A250)</f>
        <v>0</v>
      </c>
      <c r="C250" s="4">
        <f>COUNTIF(Sta!B:B,A250)</f>
        <v>0</v>
      </c>
      <c r="D250" s="4">
        <f t="shared" si="8"/>
        <v>0</v>
      </c>
      <c r="E250" s="12" t="e">
        <f>(COUNTIFS(Sta!$A:$A,$A250,Sta!$Q:$Q,"&gt;0.5") +COUNTIFS(Sta!$B:$B,$A250,Sta!$Q:$Q,"&gt;0.5"))/$D250</f>
        <v>#DIV/0!</v>
      </c>
      <c r="F250" s="7" t="e">
        <f>COUNTIFS(Sta!$A:$A,$A250,Sta!$Q:$Q,"&gt;0.5")/$B250</f>
        <v>#DIV/0!</v>
      </c>
      <c r="G250" s="7" t="e">
        <f>COUNTIFS(Sta!$B:$B,$A250,Sta!$Q:$Q,"&gt;0.5")/$C250</f>
        <v>#DIV/0!</v>
      </c>
      <c r="H250" s="12" t="e">
        <f>(COUNTIFS(Sta!$A:$A,$A250,Sta!$Q:$Q,"&gt;1.5") +COUNTIFS(Sta!$B:$B,$A250,Sta!$Q:$Q,"&gt;1.5"))/$D250</f>
        <v>#DIV/0!</v>
      </c>
      <c r="I250" s="7" t="e">
        <f>COUNTIFS(Sta!$A:$A,$A250,Sta!$Q:$Q,"&gt;1.5")/$B250</f>
        <v>#DIV/0!</v>
      </c>
      <c r="J250" s="7" t="e">
        <f>COUNTIFS(Sta!$B:$B,$A250,Sta!$Q:$Q,"&gt;1.5")/$C250</f>
        <v>#DIV/0!</v>
      </c>
      <c r="K250" s="12" t="e">
        <f>(COUNTIFS(Sta!$A:$A,$A250,Sta!$M:$M,"&gt;0.5") +COUNTIFS(Sta!$B:$B,$A250,Sta!$O:$O,"&gt;0.5"))/$D250</f>
        <v>#DIV/0!</v>
      </c>
      <c r="L250" s="7" t="e">
        <f>COUNTIFS(Sta!$A:$A,$A250,Sta!$M:$M,"&gt;0.5")/$B250</f>
        <v>#DIV/0!</v>
      </c>
      <c r="M250" s="7" t="e">
        <f>COUNTIFS(Sta!$B:$B,$A250,Sta!$O:$O,"&gt;0.5")/$C250</f>
        <v>#DIV/0!</v>
      </c>
      <c r="N250" s="12" t="e">
        <f>(COUNTIFS(Sta!$A:$A,$A250,Sta!$M:$M,"&gt;1.5") +COUNTIFS(Sta!$B:$B,$A250,Sta!$O:$O,"&gt;1.5"))/$D250</f>
        <v>#DIV/0!</v>
      </c>
      <c r="O250" s="7" t="e">
        <f>COUNTIFS(Sta!$A:$A,$A250,Sta!$M:$M,"&gt;1.5")/$B250</f>
        <v>#DIV/0!</v>
      </c>
      <c r="P250" s="7" t="e">
        <f>COUNTIFS(Sta!$B:$B,$A250,Sta!$O:$O,"&gt;1.5")/$C250</f>
        <v>#DIV/0!</v>
      </c>
      <c r="Q250" s="12" t="e">
        <f>(COUNTIFS(Sta!$A:$A,$A250,Sta!$N:$N,"&gt;0.5") +COUNTIFS(Sta!$B:$B,$A250,Sta!$P:$P,"&gt;0.5"))/$D250</f>
        <v>#DIV/0!</v>
      </c>
      <c r="R250" s="7" t="e">
        <f>COUNTIFS(Sta!$A:$A,$A250,Sta!$N:$N,"&gt;0.5")/$B250</f>
        <v>#DIV/0!</v>
      </c>
      <c r="S250" s="7" t="e">
        <f>COUNTIFS(Sta!$B:$B,$A250,Sta!$P:$P,"&gt;0.5")/$C250</f>
        <v>#DIV/0!</v>
      </c>
      <c r="T250" s="12" t="e">
        <f>(COUNTIFS(Sta!$A:$A,$A250,Sta!$N:$N,"&gt;1.5") +COUNTIFS(Sta!$B:$B,$A250,Sta!$P:$P,"&gt;1.5"))/$D250</f>
        <v>#DIV/0!</v>
      </c>
      <c r="U250" s="7" t="e">
        <f>COUNTIFS(Sta!$A:$A,$A250,Sta!$N:$N,"&gt;1.5")/$B250</f>
        <v>#DIV/0!</v>
      </c>
      <c r="V250" s="7" t="e">
        <f>COUNTIFS(Sta!$B:$B,$A250,Sta!$P:$P,"&gt;1.5")/$C250</f>
        <v>#DIV/0!</v>
      </c>
    </row>
    <row r="251" spans="1:22" x14ac:dyDescent="0.3">
      <c r="A251" s="62" t="s">
        <v>149</v>
      </c>
      <c r="B251" s="9">
        <f>COUNTIF(Sta!A:A,A251)</f>
        <v>0</v>
      </c>
      <c r="C251" s="4">
        <f>COUNTIF(Sta!B:B,A251)</f>
        <v>0</v>
      </c>
      <c r="D251" s="4">
        <f t="shared" si="8"/>
        <v>0</v>
      </c>
      <c r="E251" s="12" t="e">
        <f>(COUNTIFS(Sta!$A:$A,$A251,Sta!$Q:$Q,"&gt;0.5") +COUNTIFS(Sta!$B:$B,$A251,Sta!$Q:$Q,"&gt;0.5"))/$D251</f>
        <v>#DIV/0!</v>
      </c>
      <c r="F251" s="7" t="e">
        <f>COUNTIFS(Sta!$A:$A,$A251,Sta!$Q:$Q,"&gt;0.5")/$B251</f>
        <v>#DIV/0!</v>
      </c>
      <c r="G251" s="7" t="e">
        <f>COUNTIFS(Sta!$B:$B,$A251,Sta!$Q:$Q,"&gt;0.5")/$C251</f>
        <v>#DIV/0!</v>
      </c>
      <c r="H251" s="12" t="e">
        <f>(COUNTIFS(Sta!$A:$A,$A251,Sta!$Q:$Q,"&gt;1.5") +COUNTIFS(Sta!$B:$B,$A251,Sta!$Q:$Q,"&gt;1.5"))/$D251</f>
        <v>#DIV/0!</v>
      </c>
      <c r="I251" s="7" t="e">
        <f>COUNTIFS(Sta!$A:$A,$A251,Sta!$Q:$Q,"&gt;1.5")/$B251</f>
        <v>#DIV/0!</v>
      </c>
      <c r="J251" s="7" t="e">
        <f>COUNTIFS(Sta!$B:$B,$A251,Sta!$Q:$Q,"&gt;1.5")/$C251</f>
        <v>#DIV/0!</v>
      </c>
      <c r="K251" s="12" t="e">
        <f>(COUNTIFS(Sta!$A:$A,$A251,Sta!$M:$M,"&gt;0.5") +COUNTIFS(Sta!$B:$B,$A251,Sta!$O:$O,"&gt;0.5"))/$D251</f>
        <v>#DIV/0!</v>
      </c>
      <c r="L251" s="7" t="e">
        <f>COUNTIFS(Sta!$A:$A,$A251,Sta!$M:$M,"&gt;0.5")/$B251</f>
        <v>#DIV/0!</v>
      </c>
      <c r="M251" s="7" t="e">
        <f>COUNTIFS(Sta!$B:$B,$A251,Sta!$O:$O,"&gt;0.5")/$C251</f>
        <v>#DIV/0!</v>
      </c>
      <c r="N251" s="12" t="e">
        <f>(COUNTIFS(Sta!$A:$A,$A251,Sta!$M:$M,"&gt;1.5") +COUNTIFS(Sta!$B:$B,$A251,Sta!$O:$O,"&gt;1.5"))/$D251</f>
        <v>#DIV/0!</v>
      </c>
      <c r="O251" s="7" t="e">
        <f>COUNTIFS(Sta!$A:$A,$A251,Sta!$M:$M,"&gt;1.5")/$B251</f>
        <v>#DIV/0!</v>
      </c>
      <c r="P251" s="7" t="e">
        <f>COUNTIFS(Sta!$B:$B,$A251,Sta!$O:$O,"&gt;1.5")/$C251</f>
        <v>#DIV/0!</v>
      </c>
      <c r="Q251" s="12" t="e">
        <f>(COUNTIFS(Sta!$A:$A,$A251,Sta!$N:$N,"&gt;0.5") +COUNTIFS(Sta!$B:$B,$A251,Sta!$P:$P,"&gt;0.5"))/$D251</f>
        <v>#DIV/0!</v>
      </c>
      <c r="R251" s="7" t="e">
        <f>COUNTIFS(Sta!$A:$A,$A251,Sta!$N:$N,"&gt;0.5")/$B251</f>
        <v>#DIV/0!</v>
      </c>
      <c r="S251" s="7" t="e">
        <f>COUNTIFS(Sta!$B:$B,$A251,Sta!$P:$P,"&gt;0.5")/$C251</f>
        <v>#DIV/0!</v>
      </c>
      <c r="T251" s="12" t="e">
        <f>(COUNTIFS(Sta!$A:$A,$A251,Sta!$N:$N,"&gt;1.5") +COUNTIFS(Sta!$B:$B,$A251,Sta!$P:$P,"&gt;1.5"))/$D251</f>
        <v>#DIV/0!</v>
      </c>
      <c r="U251" s="7" t="e">
        <f>COUNTIFS(Sta!$A:$A,$A251,Sta!$N:$N,"&gt;1.5")/$B251</f>
        <v>#DIV/0!</v>
      </c>
      <c r="V251" s="7" t="e">
        <f>COUNTIFS(Sta!$B:$B,$A251,Sta!$P:$P,"&gt;1.5")/$C251</f>
        <v>#DIV/0!</v>
      </c>
    </row>
    <row r="252" spans="1:22" x14ac:dyDescent="0.3">
      <c r="A252" s="62" t="s">
        <v>145</v>
      </c>
      <c r="B252" s="9">
        <f>COUNTIF(Sta!A:A,A252)</f>
        <v>0</v>
      </c>
      <c r="C252" s="4">
        <f>COUNTIF(Sta!B:B,A252)</f>
        <v>0</v>
      </c>
      <c r="D252" s="4">
        <f t="shared" si="8"/>
        <v>0</v>
      </c>
      <c r="E252" s="12" t="e">
        <f>(COUNTIFS(Sta!$A:$A,$A252,Sta!$Q:$Q,"&gt;0.5") +COUNTIFS(Sta!$B:$B,$A252,Sta!$Q:$Q,"&gt;0.5"))/$D252</f>
        <v>#DIV/0!</v>
      </c>
      <c r="F252" s="7" t="e">
        <f>COUNTIFS(Sta!$A:$A,$A252,Sta!$Q:$Q,"&gt;0.5")/$B252</f>
        <v>#DIV/0!</v>
      </c>
      <c r="G252" s="7" t="e">
        <f>COUNTIFS(Sta!$B:$B,$A252,Sta!$Q:$Q,"&gt;0.5")/$C252</f>
        <v>#DIV/0!</v>
      </c>
      <c r="H252" s="12" t="e">
        <f>(COUNTIFS(Sta!$A:$A,$A252,Sta!$Q:$Q,"&gt;1.5") +COUNTIFS(Sta!$B:$B,$A252,Sta!$Q:$Q,"&gt;1.5"))/$D252</f>
        <v>#DIV/0!</v>
      </c>
      <c r="I252" s="7" t="e">
        <f>COUNTIFS(Sta!$A:$A,$A252,Sta!$Q:$Q,"&gt;1.5")/$B252</f>
        <v>#DIV/0!</v>
      </c>
      <c r="J252" s="7" t="e">
        <f>COUNTIFS(Sta!$B:$B,$A252,Sta!$Q:$Q,"&gt;1.5")/$C252</f>
        <v>#DIV/0!</v>
      </c>
      <c r="K252" s="12" t="e">
        <f>(COUNTIFS(Sta!$A:$A,$A252,Sta!$M:$M,"&gt;0.5") +COUNTIFS(Sta!$B:$B,$A252,Sta!$O:$O,"&gt;0.5"))/$D252</f>
        <v>#DIV/0!</v>
      </c>
      <c r="L252" s="7" t="e">
        <f>COUNTIFS(Sta!$A:$A,$A252,Sta!$M:$M,"&gt;0.5")/$B252</f>
        <v>#DIV/0!</v>
      </c>
      <c r="M252" s="7" t="e">
        <f>COUNTIFS(Sta!$B:$B,$A252,Sta!$O:$O,"&gt;0.5")/$C252</f>
        <v>#DIV/0!</v>
      </c>
      <c r="N252" s="12" t="e">
        <f>(COUNTIFS(Sta!$A:$A,$A252,Sta!$M:$M,"&gt;1.5") +COUNTIFS(Sta!$B:$B,$A252,Sta!$O:$O,"&gt;1.5"))/$D252</f>
        <v>#DIV/0!</v>
      </c>
      <c r="O252" s="7" t="e">
        <f>COUNTIFS(Sta!$A:$A,$A252,Sta!$M:$M,"&gt;1.5")/$B252</f>
        <v>#DIV/0!</v>
      </c>
      <c r="P252" s="7" t="e">
        <f>COUNTIFS(Sta!$B:$B,$A252,Sta!$O:$O,"&gt;1.5")/$C252</f>
        <v>#DIV/0!</v>
      </c>
      <c r="Q252" s="12" t="e">
        <f>(COUNTIFS(Sta!$A:$A,$A252,Sta!$N:$N,"&gt;0.5") +COUNTIFS(Sta!$B:$B,$A252,Sta!$P:$P,"&gt;0.5"))/$D252</f>
        <v>#DIV/0!</v>
      </c>
      <c r="R252" s="7" t="e">
        <f>COUNTIFS(Sta!$A:$A,$A252,Sta!$N:$N,"&gt;0.5")/$B252</f>
        <v>#DIV/0!</v>
      </c>
      <c r="S252" s="7" t="e">
        <f>COUNTIFS(Sta!$B:$B,$A252,Sta!$P:$P,"&gt;0.5")/$C252</f>
        <v>#DIV/0!</v>
      </c>
      <c r="T252" s="12" t="e">
        <f>(COUNTIFS(Sta!$A:$A,$A252,Sta!$N:$N,"&gt;1.5") +COUNTIFS(Sta!$B:$B,$A252,Sta!$P:$P,"&gt;1.5"))/$D252</f>
        <v>#DIV/0!</v>
      </c>
      <c r="U252" s="7" t="e">
        <f>COUNTIFS(Sta!$A:$A,$A252,Sta!$N:$N,"&gt;1.5")/$B252</f>
        <v>#DIV/0!</v>
      </c>
      <c r="V252" s="7" t="e">
        <f>COUNTIFS(Sta!$B:$B,$A252,Sta!$P:$P,"&gt;1.5")/$C252</f>
        <v>#DIV/0!</v>
      </c>
    </row>
    <row r="253" spans="1:22" x14ac:dyDescent="0.3">
      <c r="A253" s="62" t="s">
        <v>356</v>
      </c>
      <c r="B253" s="9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12" t="e">
        <f>(COUNTIFS(Sta!$A:$A,$A253,Sta!$Q:$Q,"&gt;0.5") +COUNTIFS(Sta!$B:$B,$A253,Sta!$Q:$Q,"&gt;0.5"))/$D253</f>
        <v>#DIV/0!</v>
      </c>
      <c r="F253" s="7" t="e">
        <f>COUNTIFS(Sta!$A:$A,$A253,Sta!$Q:$Q,"&gt;0.5")/$B253</f>
        <v>#DIV/0!</v>
      </c>
      <c r="G253" s="7" t="e">
        <f>COUNTIFS(Sta!$B:$B,$A253,Sta!$Q:$Q,"&gt;0.5")/$C253</f>
        <v>#DIV/0!</v>
      </c>
      <c r="H253" s="12" t="e">
        <f>(COUNTIFS(Sta!$A:$A,$A253,Sta!$Q:$Q,"&gt;1.5") +COUNTIFS(Sta!$B:$B,$A253,Sta!$Q:$Q,"&gt;1.5"))/$D253</f>
        <v>#DIV/0!</v>
      </c>
      <c r="I253" s="7" t="e">
        <f>COUNTIFS(Sta!$A:$A,$A253,Sta!$Q:$Q,"&gt;1.5")/$B253</f>
        <v>#DIV/0!</v>
      </c>
      <c r="J253" s="7" t="e">
        <f>COUNTIFS(Sta!$B:$B,$A253,Sta!$Q:$Q,"&gt;1.5")/$C253</f>
        <v>#DIV/0!</v>
      </c>
      <c r="K253" s="12" t="e">
        <f>(COUNTIFS(Sta!$A:$A,$A253,Sta!$M:$M,"&gt;0.5") +COUNTIFS(Sta!$B:$B,$A253,Sta!$O:$O,"&gt;0.5"))/$D253</f>
        <v>#DIV/0!</v>
      </c>
      <c r="L253" s="7" t="e">
        <f>COUNTIFS(Sta!$A:$A,$A253,Sta!$M:$M,"&gt;0.5")/$B253</f>
        <v>#DIV/0!</v>
      </c>
      <c r="M253" s="7" t="e">
        <f>COUNTIFS(Sta!$B:$B,$A253,Sta!$O:$O,"&gt;0.5")/$C253</f>
        <v>#DIV/0!</v>
      </c>
      <c r="N253" s="12" t="e">
        <f>(COUNTIFS(Sta!$A:$A,$A253,Sta!$M:$M,"&gt;1.5") +COUNTIFS(Sta!$B:$B,$A253,Sta!$O:$O,"&gt;1.5"))/$D253</f>
        <v>#DIV/0!</v>
      </c>
      <c r="O253" s="7" t="e">
        <f>COUNTIFS(Sta!$A:$A,$A253,Sta!$M:$M,"&gt;1.5")/$B253</f>
        <v>#DIV/0!</v>
      </c>
      <c r="P253" s="7" t="e">
        <f>COUNTIFS(Sta!$B:$B,$A253,Sta!$O:$O,"&gt;1.5")/$C253</f>
        <v>#DIV/0!</v>
      </c>
      <c r="Q253" s="12" t="e">
        <f>(COUNTIFS(Sta!$A:$A,$A253,Sta!$N:$N,"&gt;0.5") +COUNTIFS(Sta!$B:$B,$A253,Sta!$P:$P,"&gt;0.5"))/$D253</f>
        <v>#DIV/0!</v>
      </c>
      <c r="R253" s="7" t="e">
        <f>COUNTIFS(Sta!$A:$A,$A253,Sta!$N:$N,"&gt;0.5")/$B253</f>
        <v>#DIV/0!</v>
      </c>
      <c r="S253" s="7" t="e">
        <f>COUNTIFS(Sta!$B:$B,$A253,Sta!$P:$P,"&gt;0.5")/$C253</f>
        <v>#DIV/0!</v>
      </c>
      <c r="T253" s="12" t="e">
        <f>(COUNTIFS(Sta!$A:$A,$A253,Sta!$N:$N,"&gt;1.5") +COUNTIFS(Sta!$B:$B,$A253,Sta!$P:$P,"&gt;1.5"))/$D253</f>
        <v>#DIV/0!</v>
      </c>
      <c r="U253" s="7" t="e">
        <f>COUNTIFS(Sta!$A:$A,$A253,Sta!$N:$N,"&gt;1.5")/$B253</f>
        <v>#DIV/0!</v>
      </c>
      <c r="V253" s="7" t="e">
        <f>COUNTIFS(Sta!$B:$B,$A253,Sta!$P:$P,"&gt;1.5")/$C253</f>
        <v>#DIV/0!</v>
      </c>
    </row>
    <row r="254" spans="1:22" x14ac:dyDescent="0.3">
      <c r="A254" s="62" t="s">
        <v>350</v>
      </c>
      <c r="B254" s="9">
        <f>COUNTIF(Sta!A:A,A254)</f>
        <v>0</v>
      </c>
      <c r="C254" s="4">
        <f>COUNTIF(Sta!B:B,A254)</f>
        <v>0</v>
      </c>
      <c r="D254" s="4">
        <f t="shared" si="9"/>
        <v>0</v>
      </c>
      <c r="E254" s="12" t="e">
        <f>(COUNTIFS(Sta!$A:$A,$A254,Sta!$Q:$Q,"&gt;0.5") +COUNTIFS(Sta!$B:$B,$A254,Sta!$Q:$Q,"&gt;0.5"))/$D254</f>
        <v>#DIV/0!</v>
      </c>
      <c r="F254" s="7" t="e">
        <f>COUNTIFS(Sta!$A:$A,$A254,Sta!$Q:$Q,"&gt;0.5")/$B254</f>
        <v>#DIV/0!</v>
      </c>
      <c r="G254" s="7" t="e">
        <f>COUNTIFS(Sta!$B:$B,$A254,Sta!$Q:$Q,"&gt;0.5")/$C254</f>
        <v>#DIV/0!</v>
      </c>
      <c r="H254" s="12" t="e">
        <f>(COUNTIFS(Sta!$A:$A,$A254,Sta!$Q:$Q,"&gt;1.5") +COUNTIFS(Sta!$B:$B,$A254,Sta!$Q:$Q,"&gt;1.5"))/$D254</f>
        <v>#DIV/0!</v>
      </c>
      <c r="I254" s="7" t="e">
        <f>COUNTIFS(Sta!$A:$A,$A254,Sta!$Q:$Q,"&gt;1.5")/$B254</f>
        <v>#DIV/0!</v>
      </c>
      <c r="J254" s="7" t="e">
        <f>COUNTIFS(Sta!$B:$B,$A254,Sta!$Q:$Q,"&gt;1.5")/$C254</f>
        <v>#DIV/0!</v>
      </c>
      <c r="K254" s="12" t="e">
        <f>(COUNTIFS(Sta!$A:$A,$A254,Sta!$M:$M,"&gt;0.5") +COUNTIFS(Sta!$B:$B,$A254,Sta!$O:$O,"&gt;0.5"))/$D254</f>
        <v>#DIV/0!</v>
      </c>
      <c r="L254" s="7" t="e">
        <f>COUNTIFS(Sta!$A:$A,$A254,Sta!$M:$M,"&gt;0.5")/$B254</f>
        <v>#DIV/0!</v>
      </c>
      <c r="M254" s="7" t="e">
        <f>COUNTIFS(Sta!$B:$B,$A254,Sta!$O:$O,"&gt;0.5")/$C254</f>
        <v>#DIV/0!</v>
      </c>
      <c r="N254" s="12" t="e">
        <f>(COUNTIFS(Sta!$A:$A,$A254,Sta!$M:$M,"&gt;1.5") +COUNTIFS(Sta!$B:$B,$A254,Sta!$O:$O,"&gt;1.5"))/$D254</f>
        <v>#DIV/0!</v>
      </c>
      <c r="O254" s="7" t="e">
        <f>COUNTIFS(Sta!$A:$A,$A254,Sta!$M:$M,"&gt;1.5")/$B254</f>
        <v>#DIV/0!</v>
      </c>
      <c r="P254" s="7" t="e">
        <f>COUNTIFS(Sta!$B:$B,$A254,Sta!$O:$O,"&gt;1.5")/$C254</f>
        <v>#DIV/0!</v>
      </c>
      <c r="Q254" s="12" t="e">
        <f>(COUNTIFS(Sta!$A:$A,$A254,Sta!$N:$N,"&gt;0.5") +COUNTIFS(Sta!$B:$B,$A254,Sta!$P:$P,"&gt;0.5"))/$D254</f>
        <v>#DIV/0!</v>
      </c>
      <c r="R254" s="7" t="e">
        <f>COUNTIFS(Sta!$A:$A,$A254,Sta!$N:$N,"&gt;0.5")/$B254</f>
        <v>#DIV/0!</v>
      </c>
      <c r="S254" s="7" t="e">
        <f>COUNTIFS(Sta!$B:$B,$A254,Sta!$P:$P,"&gt;0.5")/$C254</f>
        <v>#DIV/0!</v>
      </c>
      <c r="T254" s="12" t="e">
        <f>(COUNTIFS(Sta!$A:$A,$A254,Sta!$N:$N,"&gt;1.5") +COUNTIFS(Sta!$B:$B,$A254,Sta!$P:$P,"&gt;1.5"))/$D254</f>
        <v>#DIV/0!</v>
      </c>
      <c r="U254" s="7" t="e">
        <f>COUNTIFS(Sta!$A:$A,$A254,Sta!$N:$N,"&gt;1.5")/$B254</f>
        <v>#DIV/0!</v>
      </c>
      <c r="V254" s="7" t="e">
        <f>COUNTIFS(Sta!$B:$B,$A254,Sta!$P:$P,"&gt;1.5")/$C254</f>
        <v>#DIV/0!</v>
      </c>
    </row>
    <row r="255" spans="1:22" x14ac:dyDescent="0.3">
      <c r="A255" s="62" t="s">
        <v>355</v>
      </c>
      <c r="B255" s="9">
        <f>COUNTIF(Sta!A:A,A255)</f>
        <v>0</v>
      </c>
      <c r="C255" s="4">
        <f>COUNTIF(Sta!B:B,A255)</f>
        <v>0</v>
      </c>
      <c r="D255" s="4">
        <f t="shared" si="9"/>
        <v>0</v>
      </c>
      <c r="E255" s="12" t="e">
        <f>(COUNTIFS(Sta!$A:$A,$A255,Sta!$Q:$Q,"&gt;0.5") +COUNTIFS(Sta!$B:$B,$A255,Sta!$Q:$Q,"&gt;0.5"))/$D255</f>
        <v>#DIV/0!</v>
      </c>
      <c r="F255" s="7" t="e">
        <f>COUNTIFS(Sta!$A:$A,$A255,Sta!$Q:$Q,"&gt;0.5")/$B255</f>
        <v>#DIV/0!</v>
      </c>
      <c r="G255" s="7" t="e">
        <f>COUNTIFS(Sta!$B:$B,$A255,Sta!$Q:$Q,"&gt;0.5")/$C255</f>
        <v>#DIV/0!</v>
      </c>
      <c r="H255" s="12" t="e">
        <f>(COUNTIFS(Sta!$A:$A,$A255,Sta!$Q:$Q,"&gt;1.5") +COUNTIFS(Sta!$B:$B,$A255,Sta!$Q:$Q,"&gt;1.5"))/$D255</f>
        <v>#DIV/0!</v>
      </c>
      <c r="I255" s="7" t="e">
        <f>COUNTIFS(Sta!$A:$A,$A255,Sta!$Q:$Q,"&gt;1.5")/$B255</f>
        <v>#DIV/0!</v>
      </c>
      <c r="J255" s="7" t="e">
        <f>COUNTIFS(Sta!$B:$B,$A255,Sta!$Q:$Q,"&gt;1.5")/$C255</f>
        <v>#DIV/0!</v>
      </c>
      <c r="K255" s="12" t="e">
        <f>(COUNTIFS(Sta!$A:$A,$A255,Sta!$M:$M,"&gt;0.5") +COUNTIFS(Sta!$B:$B,$A255,Sta!$O:$O,"&gt;0.5"))/$D255</f>
        <v>#DIV/0!</v>
      </c>
      <c r="L255" s="7" t="e">
        <f>COUNTIFS(Sta!$A:$A,$A255,Sta!$M:$M,"&gt;0.5")/$B255</f>
        <v>#DIV/0!</v>
      </c>
      <c r="M255" s="7" t="e">
        <f>COUNTIFS(Sta!$B:$B,$A255,Sta!$O:$O,"&gt;0.5")/$C255</f>
        <v>#DIV/0!</v>
      </c>
      <c r="N255" s="12" t="e">
        <f>(COUNTIFS(Sta!$A:$A,$A255,Sta!$M:$M,"&gt;1.5") +COUNTIFS(Sta!$B:$B,$A255,Sta!$O:$O,"&gt;1.5"))/$D255</f>
        <v>#DIV/0!</v>
      </c>
      <c r="O255" s="7" t="e">
        <f>COUNTIFS(Sta!$A:$A,$A255,Sta!$M:$M,"&gt;1.5")/$B255</f>
        <v>#DIV/0!</v>
      </c>
      <c r="P255" s="7" t="e">
        <f>COUNTIFS(Sta!$B:$B,$A255,Sta!$O:$O,"&gt;1.5")/$C255</f>
        <v>#DIV/0!</v>
      </c>
      <c r="Q255" s="12" t="e">
        <f>(COUNTIFS(Sta!$A:$A,$A255,Sta!$N:$N,"&gt;0.5") +COUNTIFS(Sta!$B:$B,$A255,Sta!$P:$P,"&gt;0.5"))/$D255</f>
        <v>#DIV/0!</v>
      </c>
      <c r="R255" s="7" t="e">
        <f>COUNTIFS(Sta!$A:$A,$A255,Sta!$N:$N,"&gt;0.5")/$B255</f>
        <v>#DIV/0!</v>
      </c>
      <c r="S255" s="7" t="e">
        <f>COUNTIFS(Sta!$B:$B,$A255,Sta!$P:$P,"&gt;0.5")/$C255</f>
        <v>#DIV/0!</v>
      </c>
      <c r="T255" s="12" t="e">
        <f>(COUNTIFS(Sta!$A:$A,$A255,Sta!$N:$N,"&gt;1.5") +COUNTIFS(Sta!$B:$B,$A255,Sta!$P:$P,"&gt;1.5"))/$D255</f>
        <v>#DIV/0!</v>
      </c>
      <c r="U255" s="7" t="e">
        <f>COUNTIFS(Sta!$A:$A,$A255,Sta!$N:$N,"&gt;1.5")/$B255</f>
        <v>#DIV/0!</v>
      </c>
      <c r="V255" s="7" t="e">
        <f>COUNTIFS(Sta!$B:$B,$A255,Sta!$P:$P,"&gt;1.5")/$C255</f>
        <v>#DIV/0!</v>
      </c>
    </row>
    <row r="256" spans="1:22" x14ac:dyDescent="0.3">
      <c r="A256" s="62" t="s">
        <v>352</v>
      </c>
      <c r="B256" s="9">
        <f>COUNTIF(Sta!A:A,A256)</f>
        <v>0</v>
      </c>
      <c r="C256" s="4">
        <f>COUNTIF(Sta!B:B,A256)</f>
        <v>0</v>
      </c>
      <c r="D256" s="4">
        <f t="shared" si="9"/>
        <v>0</v>
      </c>
      <c r="E256" s="12" t="e">
        <f>(COUNTIFS(Sta!$A:$A,$A256,Sta!$Q:$Q,"&gt;0.5") +COUNTIFS(Sta!$B:$B,$A256,Sta!$Q:$Q,"&gt;0.5"))/$D256</f>
        <v>#DIV/0!</v>
      </c>
      <c r="F256" s="7" t="e">
        <f>COUNTIFS(Sta!$A:$A,$A256,Sta!$Q:$Q,"&gt;0.5")/$B256</f>
        <v>#DIV/0!</v>
      </c>
      <c r="G256" s="7" t="e">
        <f>COUNTIFS(Sta!$B:$B,$A256,Sta!$Q:$Q,"&gt;0.5")/$C256</f>
        <v>#DIV/0!</v>
      </c>
      <c r="H256" s="12" t="e">
        <f>(COUNTIFS(Sta!$A:$A,$A256,Sta!$Q:$Q,"&gt;1.5") +COUNTIFS(Sta!$B:$B,$A256,Sta!$Q:$Q,"&gt;1.5"))/$D256</f>
        <v>#DIV/0!</v>
      </c>
      <c r="I256" s="7" t="e">
        <f>COUNTIFS(Sta!$A:$A,$A256,Sta!$Q:$Q,"&gt;1.5")/$B256</f>
        <v>#DIV/0!</v>
      </c>
      <c r="J256" s="7" t="e">
        <f>COUNTIFS(Sta!$B:$B,$A256,Sta!$Q:$Q,"&gt;1.5")/$C256</f>
        <v>#DIV/0!</v>
      </c>
      <c r="K256" s="12" t="e">
        <f>(COUNTIFS(Sta!$A:$A,$A256,Sta!$M:$M,"&gt;0.5") +COUNTIFS(Sta!$B:$B,$A256,Sta!$O:$O,"&gt;0.5"))/$D256</f>
        <v>#DIV/0!</v>
      </c>
      <c r="L256" s="7" t="e">
        <f>COUNTIFS(Sta!$A:$A,$A256,Sta!$M:$M,"&gt;0.5")/$B256</f>
        <v>#DIV/0!</v>
      </c>
      <c r="M256" s="7" t="e">
        <f>COUNTIFS(Sta!$B:$B,$A256,Sta!$O:$O,"&gt;0.5")/$C256</f>
        <v>#DIV/0!</v>
      </c>
      <c r="N256" s="12" t="e">
        <f>(COUNTIFS(Sta!$A:$A,$A256,Sta!$M:$M,"&gt;1.5") +COUNTIFS(Sta!$B:$B,$A256,Sta!$O:$O,"&gt;1.5"))/$D256</f>
        <v>#DIV/0!</v>
      </c>
      <c r="O256" s="7" t="e">
        <f>COUNTIFS(Sta!$A:$A,$A256,Sta!$M:$M,"&gt;1.5")/$B256</f>
        <v>#DIV/0!</v>
      </c>
      <c r="P256" s="7" t="e">
        <f>COUNTIFS(Sta!$B:$B,$A256,Sta!$O:$O,"&gt;1.5")/$C256</f>
        <v>#DIV/0!</v>
      </c>
      <c r="Q256" s="12" t="e">
        <f>(COUNTIFS(Sta!$A:$A,$A256,Sta!$N:$N,"&gt;0.5") +COUNTIFS(Sta!$B:$B,$A256,Sta!$P:$P,"&gt;0.5"))/$D256</f>
        <v>#DIV/0!</v>
      </c>
      <c r="R256" s="7" t="e">
        <f>COUNTIFS(Sta!$A:$A,$A256,Sta!$N:$N,"&gt;0.5")/$B256</f>
        <v>#DIV/0!</v>
      </c>
      <c r="S256" s="7" t="e">
        <f>COUNTIFS(Sta!$B:$B,$A256,Sta!$P:$P,"&gt;0.5")/$C256</f>
        <v>#DIV/0!</v>
      </c>
      <c r="T256" s="12" t="e">
        <f>(COUNTIFS(Sta!$A:$A,$A256,Sta!$N:$N,"&gt;1.5") +COUNTIFS(Sta!$B:$B,$A256,Sta!$P:$P,"&gt;1.5"))/$D256</f>
        <v>#DIV/0!</v>
      </c>
      <c r="U256" s="7" t="e">
        <f>COUNTIFS(Sta!$A:$A,$A256,Sta!$N:$N,"&gt;1.5")/$B256</f>
        <v>#DIV/0!</v>
      </c>
      <c r="V256" s="7" t="e">
        <f>COUNTIFS(Sta!$B:$B,$A256,Sta!$P:$P,"&gt;1.5")/$C256</f>
        <v>#DIV/0!</v>
      </c>
    </row>
    <row r="257" spans="1:22" x14ac:dyDescent="0.3">
      <c r="A257" s="62" t="s">
        <v>354</v>
      </c>
      <c r="B257" s="9">
        <f>COUNTIF(Sta!A:A,A257)</f>
        <v>0</v>
      </c>
      <c r="C257" s="4">
        <f>COUNTIF(Sta!B:B,A257)</f>
        <v>0</v>
      </c>
      <c r="D257" s="4">
        <f t="shared" si="9"/>
        <v>0</v>
      </c>
      <c r="E257" s="12" t="e">
        <f>(COUNTIFS(Sta!$A:$A,$A257,Sta!$Q:$Q,"&gt;0.5") +COUNTIFS(Sta!$B:$B,$A257,Sta!$Q:$Q,"&gt;0.5"))/$D257</f>
        <v>#DIV/0!</v>
      </c>
      <c r="F257" s="7" t="e">
        <f>COUNTIFS(Sta!$A:$A,$A257,Sta!$Q:$Q,"&gt;0.5")/$B257</f>
        <v>#DIV/0!</v>
      </c>
      <c r="G257" s="7" t="e">
        <f>COUNTIFS(Sta!$B:$B,$A257,Sta!$Q:$Q,"&gt;0.5")/$C257</f>
        <v>#DIV/0!</v>
      </c>
      <c r="H257" s="12" t="e">
        <f>(COUNTIFS(Sta!$A:$A,$A257,Sta!$Q:$Q,"&gt;1.5") +COUNTIFS(Sta!$B:$B,$A257,Sta!$Q:$Q,"&gt;1.5"))/$D257</f>
        <v>#DIV/0!</v>
      </c>
      <c r="I257" s="7" t="e">
        <f>COUNTIFS(Sta!$A:$A,$A257,Sta!$Q:$Q,"&gt;1.5")/$B257</f>
        <v>#DIV/0!</v>
      </c>
      <c r="J257" s="7" t="e">
        <f>COUNTIFS(Sta!$B:$B,$A257,Sta!$Q:$Q,"&gt;1.5")/$C257</f>
        <v>#DIV/0!</v>
      </c>
      <c r="K257" s="12" t="e">
        <f>(COUNTIFS(Sta!$A:$A,$A257,Sta!$M:$M,"&gt;0.5") +COUNTIFS(Sta!$B:$B,$A257,Sta!$O:$O,"&gt;0.5"))/$D257</f>
        <v>#DIV/0!</v>
      </c>
      <c r="L257" s="7" t="e">
        <f>COUNTIFS(Sta!$A:$A,$A257,Sta!$M:$M,"&gt;0.5")/$B257</f>
        <v>#DIV/0!</v>
      </c>
      <c r="M257" s="7" t="e">
        <f>COUNTIFS(Sta!$B:$B,$A257,Sta!$O:$O,"&gt;0.5")/$C257</f>
        <v>#DIV/0!</v>
      </c>
      <c r="N257" s="12" t="e">
        <f>(COUNTIFS(Sta!$A:$A,$A257,Sta!$M:$M,"&gt;1.5") +COUNTIFS(Sta!$B:$B,$A257,Sta!$O:$O,"&gt;1.5"))/$D257</f>
        <v>#DIV/0!</v>
      </c>
      <c r="O257" s="7" t="e">
        <f>COUNTIFS(Sta!$A:$A,$A257,Sta!$M:$M,"&gt;1.5")/$B257</f>
        <v>#DIV/0!</v>
      </c>
      <c r="P257" s="7" t="e">
        <f>COUNTIFS(Sta!$B:$B,$A257,Sta!$O:$O,"&gt;1.5")/$C257</f>
        <v>#DIV/0!</v>
      </c>
      <c r="Q257" s="12" t="e">
        <f>(COUNTIFS(Sta!$A:$A,$A257,Sta!$N:$N,"&gt;0.5") +COUNTIFS(Sta!$B:$B,$A257,Sta!$P:$P,"&gt;0.5"))/$D257</f>
        <v>#DIV/0!</v>
      </c>
      <c r="R257" s="7" t="e">
        <f>COUNTIFS(Sta!$A:$A,$A257,Sta!$N:$N,"&gt;0.5")/$B257</f>
        <v>#DIV/0!</v>
      </c>
      <c r="S257" s="7" t="e">
        <f>COUNTIFS(Sta!$B:$B,$A257,Sta!$P:$P,"&gt;0.5")/$C257</f>
        <v>#DIV/0!</v>
      </c>
      <c r="T257" s="12" t="e">
        <f>(COUNTIFS(Sta!$A:$A,$A257,Sta!$N:$N,"&gt;1.5") +COUNTIFS(Sta!$B:$B,$A257,Sta!$P:$P,"&gt;1.5"))/$D257</f>
        <v>#DIV/0!</v>
      </c>
      <c r="U257" s="7" t="e">
        <f>COUNTIFS(Sta!$A:$A,$A257,Sta!$N:$N,"&gt;1.5")/$B257</f>
        <v>#DIV/0!</v>
      </c>
      <c r="V257" s="7" t="e">
        <f>COUNTIFS(Sta!$B:$B,$A257,Sta!$P:$P,"&gt;1.5")/$C257</f>
        <v>#DIV/0!</v>
      </c>
    </row>
    <row r="258" spans="1:22" x14ac:dyDescent="0.3">
      <c r="A258" s="62" t="s">
        <v>353</v>
      </c>
      <c r="B258" s="9">
        <f>COUNTIF(Sta!A:A,A258)</f>
        <v>0</v>
      </c>
      <c r="C258" s="4">
        <f>COUNTIF(Sta!B:B,A258)</f>
        <v>0</v>
      </c>
      <c r="D258" s="4">
        <f t="shared" si="9"/>
        <v>0</v>
      </c>
      <c r="E258" s="12" t="e">
        <f>(COUNTIFS(Sta!$A:$A,$A258,Sta!$Q:$Q,"&gt;0.5") +COUNTIFS(Sta!$B:$B,$A258,Sta!$Q:$Q,"&gt;0.5"))/$D258</f>
        <v>#DIV/0!</v>
      </c>
      <c r="F258" s="7" t="e">
        <f>COUNTIFS(Sta!$A:$A,$A258,Sta!$Q:$Q,"&gt;0.5")/$B258</f>
        <v>#DIV/0!</v>
      </c>
      <c r="G258" s="7" t="e">
        <f>COUNTIFS(Sta!$B:$B,$A258,Sta!$Q:$Q,"&gt;0.5")/$C258</f>
        <v>#DIV/0!</v>
      </c>
      <c r="H258" s="12" t="e">
        <f>(COUNTIFS(Sta!$A:$A,$A258,Sta!$Q:$Q,"&gt;1.5") +COUNTIFS(Sta!$B:$B,$A258,Sta!$Q:$Q,"&gt;1.5"))/$D258</f>
        <v>#DIV/0!</v>
      </c>
      <c r="I258" s="7" t="e">
        <f>COUNTIFS(Sta!$A:$A,$A258,Sta!$Q:$Q,"&gt;1.5")/$B258</f>
        <v>#DIV/0!</v>
      </c>
      <c r="J258" s="7" t="e">
        <f>COUNTIFS(Sta!$B:$B,$A258,Sta!$Q:$Q,"&gt;1.5")/$C258</f>
        <v>#DIV/0!</v>
      </c>
      <c r="K258" s="12" t="e">
        <f>(COUNTIFS(Sta!$A:$A,$A258,Sta!$M:$M,"&gt;0.5") +COUNTIFS(Sta!$B:$B,$A258,Sta!$O:$O,"&gt;0.5"))/$D258</f>
        <v>#DIV/0!</v>
      </c>
      <c r="L258" s="7" t="e">
        <f>COUNTIFS(Sta!$A:$A,$A258,Sta!$M:$M,"&gt;0.5")/$B258</f>
        <v>#DIV/0!</v>
      </c>
      <c r="M258" s="7" t="e">
        <f>COUNTIFS(Sta!$B:$B,$A258,Sta!$O:$O,"&gt;0.5")/$C258</f>
        <v>#DIV/0!</v>
      </c>
      <c r="N258" s="12" t="e">
        <f>(COUNTIFS(Sta!$A:$A,$A258,Sta!$M:$M,"&gt;1.5") +COUNTIFS(Sta!$B:$B,$A258,Sta!$O:$O,"&gt;1.5"))/$D258</f>
        <v>#DIV/0!</v>
      </c>
      <c r="O258" s="7" t="e">
        <f>COUNTIFS(Sta!$A:$A,$A258,Sta!$M:$M,"&gt;1.5")/$B258</f>
        <v>#DIV/0!</v>
      </c>
      <c r="P258" s="7" t="e">
        <f>COUNTIFS(Sta!$B:$B,$A258,Sta!$O:$O,"&gt;1.5")/$C258</f>
        <v>#DIV/0!</v>
      </c>
      <c r="Q258" s="12" t="e">
        <f>(COUNTIFS(Sta!$A:$A,$A258,Sta!$N:$N,"&gt;0.5") +COUNTIFS(Sta!$B:$B,$A258,Sta!$P:$P,"&gt;0.5"))/$D258</f>
        <v>#DIV/0!</v>
      </c>
      <c r="R258" s="7" t="e">
        <f>COUNTIFS(Sta!$A:$A,$A258,Sta!$N:$N,"&gt;0.5")/$B258</f>
        <v>#DIV/0!</v>
      </c>
      <c r="S258" s="7" t="e">
        <f>COUNTIFS(Sta!$B:$B,$A258,Sta!$P:$P,"&gt;0.5")/$C258</f>
        <v>#DIV/0!</v>
      </c>
      <c r="T258" s="12" t="e">
        <f>(COUNTIFS(Sta!$A:$A,$A258,Sta!$N:$N,"&gt;1.5") +COUNTIFS(Sta!$B:$B,$A258,Sta!$P:$P,"&gt;1.5"))/$D258</f>
        <v>#DIV/0!</v>
      </c>
      <c r="U258" s="7" t="e">
        <f>COUNTIFS(Sta!$A:$A,$A258,Sta!$N:$N,"&gt;1.5")/$B258</f>
        <v>#DIV/0!</v>
      </c>
      <c r="V258" s="7" t="e">
        <f>COUNTIFS(Sta!$B:$B,$A258,Sta!$P:$P,"&gt;1.5")/$C258</f>
        <v>#DIV/0!</v>
      </c>
    </row>
    <row r="259" spans="1:22" x14ac:dyDescent="0.3">
      <c r="A259" s="62" t="s">
        <v>343</v>
      </c>
      <c r="B259" s="9">
        <f>COUNTIF(Sta!A:A,A259)</f>
        <v>0</v>
      </c>
      <c r="C259" s="4">
        <f>COUNTIF(Sta!B:B,A259)</f>
        <v>0</v>
      </c>
      <c r="D259" s="4">
        <f t="shared" si="9"/>
        <v>0</v>
      </c>
      <c r="E259" s="12" t="e">
        <f>(COUNTIFS(Sta!$A:$A,$A259,Sta!$Q:$Q,"&gt;0.5") +COUNTIFS(Sta!$B:$B,$A259,Sta!$Q:$Q,"&gt;0.5"))/$D259</f>
        <v>#DIV/0!</v>
      </c>
      <c r="F259" s="7" t="e">
        <f>COUNTIFS(Sta!$A:$A,$A259,Sta!$Q:$Q,"&gt;0.5")/$B259</f>
        <v>#DIV/0!</v>
      </c>
      <c r="G259" s="7" t="e">
        <f>COUNTIFS(Sta!$B:$B,$A259,Sta!$Q:$Q,"&gt;0.5")/$C259</f>
        <v>#DIV/0!</v>
      </c>
      <c r="H259" s="12" t="e">
        <f>(COUNTIFS(Sta!$A:$A,$A259,Sta!$Q:$Q,"&gt;1.5") +COUNTIFS(Sta!$B:$B,$A259,Sta!$Q:$Q,"&gt;1.5"))/$D259</f>
        <v>#DIV/0!</v>
      </c>
      <c r="I259" s="7" t="e">
        <f>COUNTIFS(Sta!$A:$A,$A259,Sta!$Q:$Q,"&gt;1.5")/$B259</f>
        <v>#DIV/0!</v>
      </c>
      <c r="J259" s="7" t="e">
        <f>COUNTIFS(Sta!$B:$B,$A259,Sta!$Q:$Q,"&gt;1.5")/$C259</f>
        <v>#DIV/0!</v>
      </c>
      <c r="K259" s="12" t="e">
        <f>(COUNTIFS(Sta!$A:$A,$A259,Sta!$M:$M,"&gt;0.5") +COUNTIFS(Sta!$B:$B,$A259,Sta!$O:$O,"&gt;0.5"))/$D259</f>
        <v>#DIV/0!</v>
      </c>
      <c r="L259" s="7" t="e">
        <f>COUNTIFS(Sta!$A:$A,$A259,Sta!$M:$M,"&gt;0.5")/$B259</f>
        <v>#DIV/0!</v>
      </c>
      <c r="M259" s="7" t="e">
        <f>COUNTIFS(Sta!$B:$B,$A259,Sta!$O:$O,"&gt;0.5")/$C259</f>
        <v>#DIV/0!</v>
      </c>
      <c r="N259" s="12" t="e">
        <f>(COUNTIFS(Sta!$A:$A,$A259,Sta!$M:$M,"&gt;1.5") +COUNTIFS(Sta!$B:$B,$A259,Sta!$O:$O,"&gt;1.5"))/$D259</f>
        <v>#DIV/0!</v>
      </c>
      <c r="O259" s="7" t="e">
        <f>COUNTIFS(Sta!$A:$A,$A259,Sta!$M:$M,"&gt;1.5")/$B259</f>
        <v>#DIV/0!</v>
      </c>
      <c r="P259" s="7" t="e">
        <f>COUNTIFS(Sta!$B:$B,$A259,Sta!$O:$O,"&gt;1.5")/$C259</f>
        <v>#DIV/0!</v>
      </c>
      <c r="Q259" s="12" t="e">
        <f>(COUNTIFS(Sta!$A:$A,$A259,Sta!$N:$N,"&gt;0.5") +COUNTIFS(Sta!$B:$B,$A259,Sta!$P:$P,"&gt;0.5"))/$D259</f>
        <v>#DIV/0!</v>
      </c>
      <c r="R259" s="7" t="e">
        <f>COUNTIFS(Sta!$A:$A,$A259,Sta!$N:$N,"&gt;0.5")/$B259</f>
        <v>#DIV/0!</v>
      </c>
      <c r="S259" s="7" t="e">
        <f>COUNTIFS(Sta!$B:$B,$A259,Sta!$P:$P,"&gt;0.5")/$C259</f>
        <v>#DIV/0!</v>
      </c>
      <c r="T259" s="12" t="e">
        <f>(COUNTIFS(Sta!$A:$A,$A259,Sta!$N:$N,"&gt;1.5") +COUNTIFS(Sta!$B:$B,$A259,Sta!$P:$P,"&gt;1.5"))/$D259</f>
        <v>#DIV/0!</v>
      </c>
      <c r="U259" s="7" t="e">
        <f>COUNTIFS(Sta!$A:$A,$A259,Sta!$N:$N,"&gt;1.5")/$B259</f>
        <v>#DIV/0!</v>
      </c>
      <c r="V259" s="7" t="e">
        <f>COUNTIFS(Sta!$B:$B,$A259,Sta!$P:$P,"&gt;1.5")/$C259</f>
        <v>#DIV/0!</v>
      </c>
    </row>
    <row r="260" spans="1:22" x14ac:dyDescent="0.3">
      <c r="A260" s="62" t="s">
        <v>348</v>
      </c>
      <c r="B260" s="9">
        <f>COUNTIF(Sta!A:A,A260)</f>
        <v>0</v>
      </c>
      <c r="C260" s="4">
        <f>COUNTIF(Sta!B:B,A260)</f>
        <v>0</v>
      </c>
      <c r="D260" s="4">
        <f t="shared" si="9"/>
        <v>0</v>
      </c>
      <c r="E260" s="12" t="e">
        <f>(COUNTIFS(Sta!$A:$A,$A260,Sta!$Q:$Q,"&gt;0.5") +COUNTIFS(Sta!$B:$B,$A260,Sta!$Q:$Q,"&gt;0.5"))/$D260</f>
        <v>#DIV/0!</v>
      </c>
      <c r="F260" s="7" t="e">
        <f>COUNTIFS(Sta!$A:$A,$A260,Sta!$Q:$Q,"&gt;0.5")/$B260</f>
        <v>#DIV/0!</v>
      </c>
      <c r="G260" s="7" t="e">
        <f>COUNTIFS(Sta!$B:$B,$A260,Sta!$Q:$Q,"&gt;0.5")/$C260</f>
        <v>#DIV/0!</v>
      </c>
      <c r="H260" s="12" t="e">
        <f>(COUNTIFS(Sta!$A:$A,$A260,Sta!$Q:$Q,"&gt;1.5") +COUNTIFS(Sta!$B:$B,$A260,Sta!$Q:$Q,"&gt;1.5"))/$D260</f>
        <v>#DIV/0!</v>
      </c>
      <c r="I260" s="7" t="e">
        <f>COUNTIFS(Sta!$A:$A,$A260,Sta!$Q:$Q,"&gt;1.5")/$B260</f>
        <v>#DIV/0!</v>
      </c>
      <c r="J260" s="7" t="e">
        <f>COUNTIFS(Sta!$B:$B,$A260,Sta!$Q:$Q,"&gt;1.5")/$C260</f>
        <v>#DIV/0!</v>
      </c>
      <c r="K260" s="12" t="e">
        <f>(COUNTIFS(Sta!$A:$A,$A260,Sta!$M:$M,"&gt;0.5") +COUNTIFS(Sta!$B:$B,$A260,Sta!$O:$O,"&gt;0.5"))/$D260</f>
        <v>#DIV/0!</v>
      </c>
      <c r="L260" s="7" t="e">
        <f>COUNTIFS(Sta!$A:$A,$A260,Sta!$M:$M,"&gt;0.5")/$B260</f>
        <v>#DIV/0!</v>
      </c>
      <c r="M260" s="7" t="e">
        <f>COUNTIFS(Sta!$B:$B,$A260,Sta!$O:$O,"&gt;0.5")/$C260</f>
        <v>#DIV/0!</v>
      </c>
      <c r="N260" s="12" t="e">
        <f>(COUNTIFS(Sta!$A:$A,$A260,Sta!$M:$M,"&gt;1.5") +COUNTIFS(Sta!$B:$B,$A260,Sta!$O:$O,"&gt;1.5"))/$D260</f>
        <v>#DIV/0!</v>
      </c>
      <c r="O260" s="7" t="e">
        <f>COUNTIFS(Sta!$A:$A,$A260,Sta!$M:$M,"&gt;1.5")/$B260</f>
        <v>#DIV/0!</v>
      </c>
      <c r="P260" s="7" t="e">
        <f>COUNTIFS(Sta!$B:$B,$A260,Sta!$O:$O,"&gt;1.5")/$C260</f>
        <v>#DIV/0!</v>
      </c>
      <c r="Q260" s="12" t="e">
        <f>(COUNTIFS(Sta!$A:$A,$A260,Sta!$N:$N,"&gt;0.5") +COUNTIFS(Sta!$B:$B,$A260,Sta!$P:$P,"&gt;0.5"))/$D260</f>
        <v>#DIV/0!</v>
      </c>
      <c r="R260" s="7" t="e">
        <f>COUNTIFS(Sta!$A:$A,$A260,Sta!$N:$N,"&gt;0.5")/$B260</f>
        <v>#DIV/0!</v>
      </c>
      <c r="S260" s="7" t="e">
        <f>COUNTIFS(Sta!$B:$B,$A260,Sta!$P:$P,"&gt;0.5")/$C260</f>
        <v>#DIV/0!</v>
      </c>
      <c r="T260" s="12" t="e">
        <f>(COUNTIFS(Sta!$A:$A,$A260,Sta!$N:$N,"&gt;1.5") +COUNTIFS(Sta!$B:$B,$A260,Sta!$P:$P,"&gt;1.5"))/$D260</f>
        <v>#DIV/0!</v>
      </c>
      <c r="U260" s="7" t="e">
        <f>COUNTIFS(Sta!$A:$A,$A260,Sta!$N:$N,"&gt;1.5")/$B260</f>
        <v>#DIV/0!</v>
      </c>
      <c r="V260" s="7" t="e">
        <f>COUNTIFS(Sta!$B:$B,$A260,Sta!$P:$P,"&gt;1.5")/$C260</f>
        <v>#DIV/0!</v>
      </c>
    </row>
    <row r="261" spans="1:22" x14ac:dyDescent="0.3">
      <c r="A261" s="62" t="s">
        <v>347</v>
      </c>
      <c r="B261" s="9">
        <f>COUNTIF(Sta!A:A,A261)</f>
        <v>0</v>
      </c>
      <c r="C261" s="4">
        <f>COUNTIF(Sta!B:B,A261)</f>
        <v>0</v>
      </c>
      <c r="D261" s="4">
        <f t="shared" si="9"/>
        <v>0</v>
      </c>
      <c r="E261" s="12" t="e">
        <f>(COUNTIFS(Sta!$A:$A,$A261,Sta!$Q:$Q,"&gt;0.5") +COUNTIFS(Sta!$B:$B,$A261,Sta!$Q:$Q,"&gt;0.5"))/$D261</f>
        <v>#DIV/0!</v>
      </c>
      <c r="F261" s="7" t="e">
        <f>COUNTIFS(Sta!$A:$A,$A261,Sta!$Q:$Q,"&gt;0.5")/$B261</f>
        <v>#DIV/0!</v>
      </c>
      <c r="G261" s="7" t="e">
        <f>COUNTIFS(Sta!$B:$B,$A261,Sta!$Q:$Q,"&gt;0.5")/$C261</f>
        <v>#DIV/0!</v>
      </c>
      <c r="H261" s="12" t="e">
        <f>(COUNTIFS(Sta!$A:$A,$A261,Sta!$Q:$Q,"&gt;1.5") +COUNTIFS(Sta!$B:$B,$A261,Sta!$Q:$Q,"&gt;1.5"))/$D261</f>
        <v>#DIV/0!</v>
      </c>
      <c r="I261" s="7" t="e">
        <f>COUNTIFS(Sta!$A:$A,$A261,Sta!$Q:$Q,"&gt;1.5")/$B261</f>
        <v>#DIV/0!</v>
      </c>
      <c r="J261" s="7" t="e">
        <f>COUNTIFS(Sta!$B:$B,$A261,Sta!$Q:$Q,"&gt;1.5")/$C261</f>
        <v>#DIV/0!</v>
      </c>
      <c r="K261" s="12" t="e">
        <f>(COUNTIFS(Sta!$A:$A,$A261,Sta!$M:$M,"&gt;0.5") +COUNTIFS(Sta!$B:$B,$A261,Sta!$O:$O,"&gt;0.5"))/$D261</f>
        <v>#DIV/0!</v>
      </c>
      <c r="L261" s="7" t="e">
        <f>COUNTIFS(Sta!$A:$A,$A261,Sta!$M:$M,"&gt;0.5")/$B261</f>
        <v>#DIV/0!</v>
      </c>
      <c r="M261" s="7" t="e">
        <f>COUNTIFS(Sta!$B:$B,$A261,Sta!$O:$O,"&gt;0.5")/$C261</f>
        <v>#DIV/0!</v>
      </c>
      <c r="N261" s="12" t="e">
        <f>(COUNTIFS(Sta!$A:$A,$A261,Sta!$M:$M,"&gt;1.5") +COUNTIFS(Sta!$B:$B,$A261,Sta!$O:$O,"&gt;1.5"))/$D261</f>
        <v>#DIV/0!</v>
      </c>
      <c r="O261" s="7" t="e">
        <f>COUNTIFS(Sta!$A:$A,$A261,Sta!$M:$M,"&gt;1.5")/$B261</f>
        <v>#DIV/0!</v>
      </c>
      <c r="P261" s="7" t="e">
        <f>COUNTIFS(Sta!$B:$B,$A261,Sta!$O:$O,"&gt;1.5")/$C261</f>
        <v>#DIV/0!</v>
      </c>
      <c r="Q261" s="12" t="e">
        <f>(COUNTIFS(Sta!$A:$A,$A261,Sta!$N:$N,"&gt;0.5") +COUNTIFS(Sta!$B:$B,$A261,Sta!$P:$P,"&gt;0.5"))/$D261</f>
        <v>#DIV/0!</v>
      </c>
      <c r="R261" s="7" t="e">
        <f>COUNTIFS(Sta!$A:$A,$A261,Sta!$N:$N,"&gt;0.5")/$B261</f>
        <v>#DIV/0!</v>
      </c>
      <c r="S261" s="7" t="e">
        <f>COUNTIFS(Sta!$B:$B,$A261,Sta!$P:$P,"&gt;0.5")/$C261</f>
        <v>#DIV/0!</v>
      </c>
      <c r="T261" s="12" t="e">
        <f>(COUNTIFS(Sta!$A:$A,$A261,Sta!$N:$N,"&gt;1.5") +COUNTIFS(Sta!$B:$B,$A261,Sta!$P:$P,"&gt;1.5"))/$D261</f>
        <v>#DIV/0!</v>
      </c>
      <c r="U261" s="7" t="e">
        <f>COUNTIFS(Sta!$A:$A,$A261,Sta!$N:$N,"&gt;1.5")/$B261</f>
        <v>#DIV/0!</v>
      </c>
      <c r="V261" s="7" t="e">
        <f>COUNTIFS(Sta!$B:$B,$A261,Sta!$P:$P,"&gt;1.5")/$C261</f>
        <v>#DIV/0!</v>
      </c>
    </row>
    <row r="262" spans="1:22" x14ac:dyDescent="0.3">
      <c r="A262" s="62" t="s">
        <v>360</v>
      </c>
      <c r="B262" s="9">
        <f>COUNTIF(Sta!A:A,A262)</f>
        <v>0</v>
      </c>
      <c r="C262" s="4">
        <f>COUNTIF(Sta!B:B,A262)</f>
        <v>0</v>
      </c>
      <c r="D262" s="4">
        <f t="shared" si="9"/>
        <v>0</v>
      </c>
      <c r="E262" s="12" t="e">
        <f>(COUNTIFS(Sta!$A:$A,$A262,Sta!$Q:$Q,"&gt;0.5") +COUNTIFS(Sta!$B:$B,$A262,Sta!$Q:$Q,"&gt;0.5"))/$D262</f>
        <v>#DIV/0!</v>
      </c>
      <c r="F262" s="7" t="e">
        <f>COUNTIFS(Sta!$A:$A,$A262,Sta!$Q:$Q,"&gt;0.5")/$B262</f>
        <v>#DIV/0!</v>
      </c>
      <c r="G262" s="7" t="e">
        <f>COUNTIFS(Sta!$B:$B,$A262,Sta!$Q:$Q,"&gt;0.5")/$C262</f>
        <v>#DIV/0!</v>
      </c>
      <c r="H262" s="12" t="e">
        <f>(COUNTIFS(Sta!$A:$A,$A262,Sta!$Q:$Q,"&gt;1.5") +COUNTIFS(Sta!$B:$B,$A262,Sta!$Q:$Q,"&gt;1.5"))/$D262</f>
        <v>#DIV/0!</v>
      </c>
      <c r="I262" s="7" t="e">
        <f>COUNTIFS(Sta!$A:$A,$A262,Sta!$Q:$Q,"&gt;1.5")/$B262</f>
        <v>#DIV/0!</v>
      </c>
      <c r="J262" s="7" t="e">
        <f>COUNTIFS(Sta!$B:$B,$A262,Sta!$Q:$Q,"&gt;1.5")/$C262</f>
        <v>#DIV/0!</v>
      </c>
      <c r="K262" s="12" t="e">
        <f>(COUNTIFS(Sta!$A:$A,$A262,Sta!$M:$M,"&gt;0.5") +COUNTIFS(Sta!$B:$B,$A262,Sta!$O:$O,"&gt;0.5"))/$D262</f>
        <v>#DIV/0!</v>
      </c>
      <c r="L262" s="7" t="e">
        <f>COUNTIFS(Sta!$A:$A,$A262,Sta!$M:$M,"&gt;0.5")/$B262</f>
        <v>#DIV/0!</v>
      </c>
      <c r="M262" s="7" t="e">
        <f>COUNTIFS(Sta!$B:$B,$A262,Sta!$O:$O,"&gt;0.5")/$C262</f>
        <v>#DIV/0!</v>
      </c>
      <c r="N262" s="12" t="e">
        <f>(COUNTIFS(Sta!$A:$A,$A262,Sta!$M:$M,"&gt;1.5") +COUNTIFS(Sta!$B:$B,$A262,Sta!$O:$O,"&gt;1.5"))/$D262</f>
        <v>#DIV/0!</v>
      </c>
      <c r="O262" s="7" t="e">
        <f>COUNTIFS(Sta!$A:$A,$A262,Sta!$M:$M,"&gt;1.5")/$B262</f>
        <v>#DIV/0!</v>
      </c>
      <c r="P262" s="7" t="e">
        <f>COUNTIFS(Sta!$B:$B,$A262,Sta!$O:$O,"&gt;1.5")/$C262</f>
        <v>#DIV/0!</v>
      </c>
      <c r="Q262" s="12" t="e">
        <f>(COUNTIFS(Sta!$A:$A,$A262,Sta!$N:$N,"&gt;0.5") +COUNTIFS(Sta!$B:$B,$A262,Sta!$P:$P,"&gt;0.5"))/$D262</f>
        <v>#DIV/0!</v>
      </c>
      <c r="R262" s="7" t="e">
        <f>COUNTIFS(Sta!$A:$A,$A262,Sta!$N:$N,"&gt;0.5")/$B262</f>
        <v>#DIV/0!</v>
      </c>
      <c r="S262" s="7" t="e">
        <f>COUNTIFS(Sta!$B:$B,$A262,Sta!$P:$P,"&gt;0.5")/$C262</f>
        <v>#DIV/0!</v>
      </c>
      <c r="T262" s="12" t="e">
        <f>(COUNTIFS(Sta!$A:$A,$A262,Sta!$N:$N,"&gt;1.5") +COUNTIFS(Sta!$B:$B,$A262,Sta!$P:$P,"&gt;1.5"))/$D262</f>
        <v>#DIV/0!</v>
      </c>
      <c r="U262" s="7" t="e">
        <f>COUNTIFS(Sta!$A:$A,$A262,Sta!$N:$N,"&gt;1.5")/$B262</f>
        <v>#DIV/0!</v>
      </c>
      <c r="V262" s="7" t="e">
        <f>COUNTIFS(Sta!$B:$B,$A262,Sta!$P:$P,"&gt;1.5")/$C262</f>
        <v>#DIV/0!</v>
      </c>
    </row>
    <row r="263" spans="1:22" x14ac:dyDescent="0.3">
      <c r="A263" s="62" t="s">
        <v>351</v>
      </c>
      <c r="B263" s="9">
        <f>COUNTIF(Sta!A:A,A263)</f>
        <v>0</v>
      </c>
      <c r="C263" s="4">
        <f>COUNTIF(Sta!B:B,A263)</f>
        <v>0</v>
      </c>
      <c r="D263" s="4">
        <f t="shared" si="9"/>
        <v>0</v>
      </c>
      <c r="E263" s="12" t="e">
        <f>(COUNTIFS(Sta!$A:$A,$A263,Sta!$Q:$Q,"&gt;0.5") +COUNTIFS(Sta!$B:$B,$A263,Sta!$Q:$Q,"&gt;0.5"))/$D263</f>
        <v>#DIV/0!</v>
      </c>
      <c r="F263" s="7" t="e">
        <f>COUNTIFS(Sta!$A:$A,$A263,Sta!$Q:$Q,"&gt;0.5")/$B263</f>
        <v>#DIV/0!</v>
      </c>
      <c r="G263" s="7" t="e">
        <f>COUNTIFS(Sta!$B:$B,$A263,Sta!$Q:$Q,"&gt;0.5")/$C263</f>
        <v>#DIV/0!</v>
      </c>
      <c r="H263" s="12" t="e">
        <f>(COUNTIFS(Sta!$A:$A,$A263,Sta!$Q:$Q,"&gt;1.5") +COUNTIFS(Sta!$B:$B,$A263,Sta!$Q:$Q,"&gt;1.5"))/$D263</f>
        <v>#DIV/0!</v>
      </c>
      <c r="I263" s="7" t="e">
        <f>COUNTIFS(Sta!$A:$A,$A263,Sta!$Q:$Q,"&gt;1.5")/$B263</f>
        <v>#DIV/0!</v>
      </c>
      <c r="J263" s="7" t="e">
        <f>COUNTIFS(Sta!$B:$B,$A263,Sta!$Q:$Q,"&gt;1.5")/$C263</f>
        <v>#DIV/0!</v>
      </c>
      <c r="K263" s="12" t="e">
        <f>(COUNTIFS(Sta!$A:$A,$A263,Sta!$M:$M,"&gt;0.5") +COUNTIFS(Sta!$B:$B,$A263,Sta!$O:$O,"&gt;0.5"))/$D263</f>
        <v>#DIV/0!</v>
      </c>
      <c r="L263" s="7" t="e">
        <f>COUNTIFS(Sta!$A:$A,$A263,Sta!$M:$M,"&gt;0.5")/$B263</f>
        <v>#DIV/0!</v>
      </c>
      <c r="M263" s="7" t="e">
        <f>COUNTIFS(Sta!$B:$B,$A263,Sta!$O:$O,"&gt;0.5")/$C263</f>
        <v>#DIV/0!</v>
      </c>
      <c r="N263" s="12" t="e">
        <f>(COUNTIFS(Sta!$A:$A,$A263,Sta!$M:$M,"&gt;1.5") +COUNTIFS(Sta!$B:$B,$A263,Sta!$O:$O,"&gt;1.5"))/$D263</f>
        <v>#DIV/0!</v>
      </c>
      <c r="O263" s="7" t="e">
        <f>COUNTIFS(Sta!$A:$A,$A263,Sta!$M:$M,"&gt;1.5")/$B263</f>
        <v>#DIV/0!</v>
      </c>
      <c r="P263" s="7" t="e">
        <f>COUNTIFS(Sta!$B:$B,$A263,Sta!$O:$O,"&gt;1.5")/$C263</f>
        <v>#DIV/0!</v>
      </c>
      <c r="Q263" s="12" t="e">
        <f>(COUNTIFS(Sta!$A:$A,$A263,Sta!$N:$N,"&gt;0.5") +COUNTIFS(Sta!$B:$B,$A263,Sta!$P:$P,"&gt;0.5"))/$D263</f>
        <v>#DIV/0!</v>
      </c>
      <c r="R263" s="7" t="e">
        <f>COUNTIFS(Sta!$A:$A,$A263,Sta!$N:$N,"&gt;0.5")/$B263</f>
        <v>#DIV/0!</v>
      </c>
      <c r="S263" s="7" t="e">
        <f>COUNTIFS(Sta!$B:$B,$A263,Sta!$P:$P,"&gt;0.5")/$C263</f>
        <v>#DIV/0!</v>
      </c>
      <c r="T263" s="12" t="e">
        <f>(COUNTIFS(Sta!$A:$A,$A263,Sta!$N:$N,"&gt;1.5") +COUNTIFS(Sta!$B:$B,$A263,Sta!$P:$P,"&gt;1.5"))/$D263</f>
        <v>#DIV/0!</v>
      </c>
      <c r="U263" s="7" t="e">
        <f>COUNTIFS(Sta!$A:$A,$A263,Sta!$N:$N,"&gt;1.5")/$B263</f>
        <v>#DIV/0!</v>
      </c>
      <c r="V263" s="7" t="e">
        <f>COUNTIFS(Sta!$B:$B,$A263,Sta!$P:$P,"&gt;1.5")/$C263</f>
        <v>#DIV/0!</v>
      </c>
    </row>
    <row r="264" spans="1:22" x14ac:dyDescent="0.3">
      <c r="A264" s="62" t="s">
        <v>344</v>
      </c>
      <c r="B264" s="9">
        <f>COUNTIF(Sta!A:A,A264)</f>
        <v>0</v>
      </c>
      <c r="C264" s="4">
        <f>COUNTIF(Sta!B:B,A264)</f>
        <v>0</v>
      </c>
      <c r="D264" s="4">
        <f t="shared" si="9"/>
        <v>0</v>
      </c>
      <c r="E264" s="12" t="e">
        <f>(COUNTIFS(Sta!$A:$A,$A264,Sta!$Q:$Q,"&gt;0.5") +COUNTIFS(Sta!$B:$B,$A264,Sta!$Q:$Q,"&gt;0.5"))/$D264</f>
        <v>#DIV/0!</v>
      </c>
      <c r="F264" s="7" t="e">
        <f>COUNTIFS(Sta!$A:$A,$A264,Sta!$Q:$Q,"&gt;0.5")/$B264</f>
        <v>#DIV/0!</v>
      </c>
      <c r="G264" s="7" t="e">
        <f>COUNTIFS(Sta!$B:$B,$A264,Sta!$Q:$Q,"&gt;0.5")/$C264</f>
        <v>#DIV/0!</v>
      </c>
      <c r="H264" s="12" t="e">
        <f>(COUNTIFS(Sta!$A:$A,$A264,Sta!$Q:$Q,"&gt;1.5") +COUNTIFS(Sta!$B:$B,$A264,Sta!$Q:$Q,"&gt;1.5"))/$D264</f>
        <v>#DIV/0!</v>
      </c>
      <c r="I264" s="7" t="e">
        <f>COUNTIFS(Sta!$A:$A,$A264,Sta!$Q:$Q,"&gt;1.5")/$B264</f>
        <v>#DIV/0!</v>
      </c>
      <c r="J264" s="7" t="e">
        <f>COUNTIFS(Sta!$B:$B,$A264,Sta!$Q:$Q,"&gt;1.5")/$C264</f>
        <v>#DIV/0!</v>
      </c>
      <c r="K264" s="12" t="e">
        <f>(COUNTIFS(Sta!$A:$A,$A264,Sta!$M:$M,"&gt;0.5") +COUNTIFS(Sta!$B:$B,$A264,Sta!$O:$O,"&gt;0.5"))/$D264</f>
        <v>#DIV/0!</v>
      </c>
      <c r="L264" s="7" t="e">
        <f>COUNTIFS(Sta!$A:$A,$A264,Sta!$M:$M,"&gt;0.5")/$B264</f>
        <v>#DIV/0!</v>
      </c>
      <c r="M264" s="7" t="e">
        <f>COUNTIFS(Sta!$B:$B,$A264,Sta!$O:$O,"&gt;0.5")/$C264</f>
        <v>#DIV/0!</v>
      </c>
      <c r="N264" s="12" t="e">
        <f>(COUNTIFS(Sta!$A:$A,$A264,Sta!$M:$M,"&gt;1.5") +COUNTIFS(Sta!$B:$B,$A264,Sta!$O:$O,"&gt;1.5"))/$D264</f>
        <v>#DIV/0!</v>
      </c>
      <c r="O264" s="7" t="e">
        <f>COUNTIFS(Sta!$A:$A,$A264,Sta!$M:$M,"&gt;1.5")/$B264</f>
        <v>#DIV/0!</v>
      </c>
      <c r="P264" s="7" t="e">
        <f>COUNTIFS(Sta!$B:$B,$A264,Sta!$O:$O,"&gt;1.5")/$C264</f>
        <v>#DIV/0!</v>
      </c>
      <c r="Q264" s="12" t="e">
        <f>(COUNTIFS(Sta!$A:$A,$A264,Sta!$N:$N,"&gt;0.5") +COUNTIFS(Sta!$B:$B,$A264,Sta!$P:$P,"&gt;0.5"))/$D264</f>
        <v>#DIV/0!</v>
      </c>
      <c r="R264" s="7" t="e">
        <f>COUNTIFS(Sta!$A:$A,$A264,Sta!$N:$N,"&gt;0.5")/$B264</f>
        <v>#DIV/0!</v>
      </c>
      <c r="S264" s="7" t="e">
        <f>COUNTIFS(Sta!$B:$B,$A264,Sta!$P:$P,"&gt;0.5")/$C264</f>
        <v>#DIV/0!</v>
      </c>
      <c r="T264" s="12" t="e">
        <f>(COUNTIFS(Sta!$A:$A,$A264,Sta!$N:$N,"&gt;1.5") +COUNTIFS(Sta!$B:$B,$A264,Sta!$P:$P,"&gt;1.5"))/$D264</f>
        <v>#DIV/0!</v>
      </c>
      <c r="U264" s="7" t="e">
        <f>COUNTIFS(Sta!$A:$A,$A264,Sta!$N:$N,"&gt;1.5")/$B264</f>
        <v>#DIV/0!</v>
      </c>
      <c r="V264" s="7" t="e">
        <f>COUNTIFS(Sta!$B:$B,$A264,Sta!$P:$P,"&gt;1.5")/$C264</f>
        <v>#DIV/0!</v>
      </c>
    </row>
    <row r="265" spans="1:22" x14ac:dyDescent="0.3">
      <c r="A265" s="62" t="s">
        <v>359</v>
      </c>
      <c r="B265" s="9">
        <f>COUNTIF(Sta!A:A,A265)</f>
        <v>0</v>
      </c>
      <c r="C265" s="4">
        <f>COUNTIF(Sta!B:B,A265)</f>
        <v>0</v>
      </c>
      <c r="D265" s="4">
        <f t="shared" si="9"/>
        <v>0</v>
      </c>
      <c r="E265" s="12" t="e">
        <f>(COUNTIFS(Sta!$A:$A,$A265,Sta!$Q:$Q,"&gt;0.5") +COUNTIFS(Sta!$B:$B,$A265,Sta!$Q:$Q,"&gt;0.5"))/$D265</f>
        <v>#DIV/0!</v>
      </c>
      <c r="F265" s="7" t="e">
        <f>COUNTIFS(Sta!$A:$A,$A265,Sta!$Q:$Q,"&gt;0.5")/$B265</f>
        <v>#DIV/0!</v>
      </c>
      <c r="G265" s="7" t="e">
        <f>COUNTIFS(Sta!$B:$B,$A265,Sta!$Q:$Q,"&gt;0.5")/$C265</f>
        <v>#DIV/0!</v>
      </c>
      <c r="H265" s="12" t="e">
        <f>(COUNTIFS(Sta!$A:$A,$A265,Sta!$Q:$Q,"&gt;1.5") +COUNTIFS(Sta!$B:$B,$A265,Sta!$Q:$Q,"&gt;1.5"))/$D265</f>
        <v>#DIV/0!</v>
      </c>
      <c r="I265" s="7" t="e">
        <f>COUNTIFS(Sta!$A:$A,$A265,Sta!$Q:$Q,"&gt;1.5")/$B265</f>
        <v>#DIV/0!</v>
      </c>
      <c r="J265" s="7" t="e">
        <f>COUNTIFS(Sta!$B:$B,$A265,Sta!$Q:$Q,"&gt;1.5")/$C265</f>
        <v>#DIV/0!</v>
      </c>
      <c r="K265" s="12" t="e">
        <f>(COUNTIFS(Sta!$A:$A,$A265,Sta!$M:$M,"&gt;0.5") +COUNTIFS(Sta!$B:$B,$A265,Sta!$O:$O,"&gt;0.5"))/$D265</f>
        <v>#DIV/0!</v>
      </c>
      <c r="L265" s="7" t="e">
        <f>COUNTIFS(Sta!$A:$A,$A265,Sta!$M:$M,"&gt;0.5")/$B265</f>
        <v>#DIV/0!</v>
      </c>
      <c r="M265" s="7" t="e">
        <f>COUNTIFS(Sta!$B:$B,$A265,Sta!$O:$O,"&gt;0.5")/$C265</f>
        <v>#DIV/0!</v>
      </c>
      <c r="N265" s="12" t="e">
        <f>(COUNTIFS(Sta!$A:$A,$A265,Sta!$M:$M,"&gt;1.5") +COUNTIFS(Sta!$B:$B,$A265,Sta!$O:$O,"&gt;1.5"))/$D265</f>
        <v>#DIV/0!</v>
      </c>
      <c r="O265" s="7" t="e">
        <f>COUNTIFS(Sta!$A:$A,$A265,Sta!$M:$M,"&gt;1.5")/$B265</f>
        <v>#DIV/0!</v>
      </c>
      <c r="P265" s="7" t="e">
        <f>COUNTIFS(Sta!$B:$B,$A265,Sta!$O:$O,"&gt;1.5")/$C265</f>
        <v>#DIV/0!</v>
      </c>
      <c r="Q265" s="12" t="e">
        <f>(COUNTIFS(Sta!$A:$A,$A265,Sta!$N:$N,"&gt;0.5") +COUNTIFS(Sta!$B:$B,$A265,Sta!$P:$P,"&gt;0.5"))/$D265</f>
        <v>#DIV/0!</v>
      </c>
      <c r="R265" s="7" t="e">
        <f>COUNTIFS(Sta!$A:$A,$A265,Sta!$N:$N,"&gt;0.5")/$B265</f>
        <v>#DIV/0!</v>
      </c>
      <c r="S265" s="7" t="e">
        <f>COUNTIFS(Sta!$B:$B,$A265,Sta!$P:$P,"&gt;0.5")/$C265</f>
        <v>#DIV/0!</v>
      </c>
      <c r="T265" s="12" t="e">
        <f>(COUNTIFS(Sta!$A:$A,$A265,Sta!$N:$N,"&gt;1.5") +COUNTIFS(Sta!$B:$B,$A265,Sta!$P:$P,"&gt;1.5"))/$D265</f>
        <v>#DIV/0!</v>
      </c>
      <c r="U265" s="7" t="e">
        <f>COUNTIFS(Sta!$A:$A,$A265,Sta!$N:$N,"&gt;1.5")/$B265</f>
        <v>#DIV/0!</v>
      </c>
      <c r="V265" s="7" t="e">
        <f>COUNTIFS(Sta!$B:$B,$A265,Sta!$P:$P,"&gt;1.5")/$C265</f>
        <v>#DIV/0!</v>
      </c>
    </row>
    <row r="266" spans="1:22" x14ac:dyDescent="0.3">
      <c r="A266" s="62" t="s">
        <v>358</v>
      </c>
      <c r="B266" s="9">
        <f>COUNTIF(Sta!A:A,A266)</f>
        <v>0</v>
      </c>
      <c r="C266" s="4">
        <f>COUNTIF(Sta!B:B,A266)</f>
        <v>0</v>
      </c>
      <c r="D266" s="4">
        <f t="shared" si="9"/>
        <v>0</v>
      </c>
      <c r="E266" s="12" t="e">
        <f>(COUNTIFS(Sta!$A:$A,$A266,Sta!$Q:$Q,"&gt;0.5") +COUNTIFS(Sta!$B:$B,$A266,Sta!$Q:$Q,"&gt;0.5"))/$D266</f>
        <v>#DIV/0!</v>
      </c>
      <c r="F266" s="7" t="e">
        <f>COUNTIFS(Sta!$A:$A,$A266,Sta!$Q:$Q,"&gt;0.5")/$B266</f>
        <v>#DIV/0!</v>
      </c>
      <c r="G266" s="7" t="e">
        <f>COUNTIFS(Sta!$B:$B,$A266,Sta!$Q:$Q,"&gt;0.5")/$C266</f>
        <v>#DIV/0!</v>
      </c>
      <c r="H266" s="12" t="e">
        <f>(COUNTIFS(Sta!$A:$A,$A266,Sta!$Q:$Q,"&gt;1.5") +COUNTIFS(Sta!$B:$B,$A266,Sta!$Q:$Q,"&gt;1.5"))/$D266</f>
        <v>#DIV/0!</v>
      </c>
      <c r="I266" s="7" t="e">
        <f>COUNTIFS(Sta!$A:$A,$A266,Sta!$Q:$Q,"&gt;1.5")/$B266</f>
        <v>#DIV/0!</v>
      </c>
      <c r="J266" s="7" t="e">
        <f>COUNTIFS(Sta!$B:$B,$A266,Sta!$Q:$Q,"&gt;1.5")/$C266</f>
        <v>#DIV/0!</v>
      </c>
      <c r="K266" s="12" t="e">
        <f>(COUNTIFS(Sta!$A:$A,$A266,Sta!$M:$M,"&gt;0.5") +COUNTIFS(Sta!$B:$B,$A266,Sta!$O:$O,"&gt;0.5"))/$D266</f>
        <v>#DIV/0!</v>
      </c>
      <c r="L266" s="7" t="e">
        <f>COUNTIFS(Sta!$A:$A,$A266,Sta!$M:$M,"&gt;0.5")/$B266</f>
        <v>#DIV/0!</v>
      </c>
      <c r="M266" s="7" t="e">
        <f>COUNTIFS(Sta!$B:$B,$A266,Sta!$O:$O,"&gt;0.5")/$C266</f>
        <v>#DIV/0!</v>
      </c>
      <c r="N266" s="12" t="e">
        <f>(COUNTIFS(Sta!$A:$A,$A266,Sta!$M:$M,"&gt;1.5") +COUNTIFS(Sta!$B:$B,$A266,Sta!$O:$O,"&gt;1.5"))/$D266</f>
        <v>#DIV/0!</v>
      </c>
      <c r="O266" s="7" t="e">
        <f>COUNTIFS(Sta!$A:$A,$A266,Sta!$M:$M,"&gt;1.5")/$B266</f>
        <v>#DIV/0!</v>
      </c>
      <c r="P266" s="7" t="e">
        <f>COUNTIFS(Sta!$B:$B,$A266,Sta!$O:$O,"&gt;1.5")/$C266</f>
        <v>#DIV/0!</v>
      </c>
      <c r="Q266" s="12" t="e">
        <f>(COUNTIFS(Sta!$A:$A,$A266,Sta!$N:$N,"&gt;0.5") +COUNTIFS(Sta!$B:$B,$A266,Sta!$P:$P,"&gt;0.5"))/$D266</f>
        <v>#DIV/0!</v>
      </c>
      <c r="R266" s="7" t="e">
        <f>COUNTIFS(Sta!$A:$A,$A266,Sta!$N:$N,"&gt;0.5")/$B266</f>
        <v>#DIV/0!</v>
      </c>
      <c r="S266" s="7" t="e">
        <f>COUNTIFS(Sta!$B:$B,$A266,Sta!$P:$P,"&gt;0.5")/$C266</f>
        <v>#DIV/0!</v>
      </c>
      <c r="T266" s="12" t="e">
        <f>(COUNTIFS(Sta!$A:$A,$A266,Sta!$N:$N,"&gt;1.5") +COUNTIFS(Sta!$B:$B,$A266,Sta!$P:$P,"&gt;1.5"))/$D266</f>
        <v>#DIV/0!</v>
      </c>
      <c r="U266" s="7" t="e">
        <f>COUNTIFS(Sta!$A:$A,$A266,Sta!$N:$N,"&gt;1.5")/$B266</f>
        <v>#DIV/0!</v>
      </c>
      <c r="V266" s="7" t="e">
        <f>COUNTIFS(Sta!$B:$B,$A266,Sta!$P:$P,"&gt;1.5")/$C266</f>
        <v>#DIV/0!</v>
      </c>
    </row>
    <row r="267" spans="1:22" x14ac:dyDescent="0.3">
      <c r="A267" s="62" t="s">
        <v>349</v>
      </c>
      <c r="B267" s="9">
        <f>COUNTIF(Sta!A:A,A267)</f>
        <v>0</v>
      </c>
      <c r="C267" s="4">
        <f>COUNTIF(Sta!B:B,A267)</f>
        <v>0</v>
      </c>
      <c r="D267" s="4">
        <f t="shared" si="9"/>
        <v>0</v>
      </c>
      <c r="E267" s="12" t="e">
        <f>(COUNTIFS(Sta!$A:$A,$A267,Sta!$Q:$Q,"&gt;0.5") +COUNTIFS(Sta!$B:$B,$A267,Sta!$Q:$Q,"&gt;0.5"))/$D267</f>
        <v>#DIV/0!</v>
      </c>
      <c r="F267" s="7" t="e">
        <f>COUNTIFS(Sta!$A:$A,$A267,Sta!$Q:$Q,"&gt;0.5")/$B267</f>
        <v>#DIV/0!</v>
      </c>
      <c r="G267" s="7" t="e">
        <f>COUNTIFS(Sta!$B:$B,$A267,Sta!$Q:$Q,"&gt;0.5")/$C267</f>
        <v>#DIV/0!</v>
      </c>
      <c r="H267" s="12" t="e">
        <f>(COUNTIFS(Sta!$A:$A,$A267,Sta!$Q:$Q,"&gt;1.5") +COUNTIFS(Sta!$B:$B,$A267,Sta!$Q:$Q,"&gt;1.5"))/$D267</f>
        <v>#DIV/0!</v>
      </c>
      <c r="I267" s="7" t="e">
        <f>COUNTIFS(Sta!$A:$A,$A267,Sta!$Q:$Q,"&gt;1.5")/$B267</f>
        <v>#DIV/0!</v>
      </c>
      <c r="J267" s="7" t="e">
        <f>COUNTIFS(Sta!$B:$B,$A267,Sta!$Q:$Q,"&gt;1.5")/$C267</f>
        <v>#DIV/0!</v>
      </c>
      <c r="K267" s="12" t="e">
        <f>(COUNTIFS(Sta!$A:$A,$A267,Sta!$M:$M,"&gt;0.5") +COUNTIFS(Sta!$B:$B,$A267,Sta!$O:$O,"&gt;0.5"))/$D267</f>
        <v>#DIV/0!</v>
      </c>
      <c r="L267" s="7" t="e">
        <f>COUNTIFS(Sta!$A:$A,$A267,Sta!$M:$M,"&gt;0.5")/$B267</f>
        <v>#DIV/0!</v>
      </c>
      <c r="M267" s="7" t="e">
        <f>COUNTIFS(Sta!$B:$B,$A267,Sta!$O:$O,"&gt;0.5")/$C267</f>
        <v>#DIV/0!</v>
      </c>
      <c r="N267" s="12" t="e">
        <f>(COUNTIFS(Sta!$A:$A,$A267,Sta!$M:$M,"&gt;1.5") +COUNTIFS(Sta!$B:$B,$A267,Sta!$O:$O,"&gt;1.5"))/$D267</f>
        <v>#DIV/0!</v>
      </c>
      <c r="O267" s="7" t="e">
        <f>COUNTIFS(Sta!$A:$A,$A267,Sta!$M:$M,"&gt;1.5")/$B267</f>
        <v>#DIV/0!</v>
      </c>
      <c r="P267" s="7" t="e">
        <f>COUNTIFS(Sta!$B:$B,$A267,Sta!$O:$O,"&gt;1.5")/$C267</f>
        <v>#DIV/0!</v>
      </c>
      <c r="Q267" s="12" t="e">
        <f>(COUNTIFS(Sta!$A:$A,$A267,Sta!$N:$N,"&gt;0.5") +COUNTIFS(Sta!$B:$B,$A267,Sta!$P:$P,"&gt;0.5"))/$D267</f>
        <v>#DIV/0!</v>
      </c>
      <c r="R267" s="7" t="e">
        <f>COUNTIFS(Sta!$A:$A,$A267,Sta!$N:$N,"&gt;0.5")/$B267</f>
        <v>#DIV/0!</v>
      </c>
      <c r="S267" s="7" t="e">
        <f>COUNTIFS(Sta!$B:$B,$A267,Sta!$P:$P,"&gt;0.5")/$C267</f>
        <v>#DIV/0!</v>
      </c>
      <c r="T267" s="12" t="e">
        <f>(COUNTIFS(Sta!$A:$A,$A267,Sta!$N:$N,"&gt;1.5") +COUNTIFS(Sta!$B:$B,$A267,Sta!$P:$P,"&gt;1.5"))/$D267</f>
        <v>#DIV/0!</v>
      </c>
      <c r="U267" s="7" t="e">
        <f>COUNTIFS(Sta!$A:$A,$A267,Sta!$N:$N,"&gt;1.5")/$B267</f>
        <v>#DIV/0!</v>
      </c>
      <c r="V267" s="7" t="e">
        <f>COUNTIFS(Sta!$B:$B,$A267,Sta!$P:$P,"&gt;1.5")/$C267</f>
        <v>#DIV/0!</v>
      </c>
    </row>
    <row r="268" spans="1:22" x14ac:dyDescent="0.3">
      <c r="A268" s="62" t="s">
        <v>357</v>
      </c>
      <c r="B268" s="9">
        <f>COUNTIF(Sta!A:A,A268)</f>
        <v>0</v>
      </c>
      <c r="C268" s="4">
        <f>COUNTIF(Sta!B:B,A268)</f>
        <v>0</v>
      </c>
      <c r="D268" s="4">
        <f t="shared" si="9"/>
        <v>0</v>
      </c>
      <c r="E268" s="12" t="e">
        <f>(COUNTIFS(Sta!$A:$A,$A268,Sta!$Q:$Q,"&gt;0.5") +COUNTIFS(Sta!$B:$B,$A268,Sta!$Q:$Q,"&gt;0.5"))/$D268</f>
        <v>#DIV/0!</v>
      </c>
      <c r="F268" s="7" t="e">
        <f>COUNTIFS(Sta!$A:$A,$A268,Sta!$Q:$Q,"&gt;0.5")/$B268</f>
        <v>#DIV/0!</v>
      </c>
      <c r="G268" s="7" t="e">
        <f>COUNTIFS(Sta!$B:$B,$A268,Sta!$Q:$Q,"&gt;0.5")/$C268</f>
        <v>#DIV/0!</v>
      </c>
      <c r="H268" s="12" t="e">
        <f>(COUNTIFS(Sta!$A:$A,$A268,Sta!$Q:$Q,"&gt;1.5") +COUNTIFS(Sta!$B:$B,$A268,Sta!$Q:$Q,"&gt;1.5"))/$D268</f>
        <v>#DIV/0!</v>
      </c>
      <c r="I268" s="7" t="e">
        <f>COUNTIFS(Sta!$A:$A,$A268,Sta!$Q:$Q,"&gt;1.5")/$B268</f>
        <v>#DIV/0!</v>
      </c>
      <c r="J268" s="7" t="e">
        <f>COUNTIFS(Sta!$B:$B,$A268,Sta!$Q:$Q,"&gt;1.5")/$C268</f>
        <v>#DIV/0!</v>
      </c>
      <c r="K268" s="12" t="e">
        <f>(COUNTIFS(Sta!$A:$A,$A268,Sta!$M:$M,"&gt;0.5") +COUNTIFS(Sta!$B:$B,$A268,Sta!$O:$O,"&gt;0.5"))/$D268</f>
        <v>#DIV/0!</v>
      </c>
      <c r="L268" s="7" t="e">
        <f>COUNTIFS(Sta!$A:$A,$A268,Sta!$M:$M,"&gt;0.5")/$B268</f>
        <v>#DIV/0!</v>
      </c>
      <c r="M268" s="7" t="e">
        <f>COUNTIFS(Sta!$B:$B,$A268,Sta!$O:$O,"&gt;0.5")/$C268</f>
        <v>#DIV/0!</v>
      </c>
      <c r="N268" s="12" t="e">
        <f>(COUNTIFS(Sta!$A:$A,$A268,Sta!$M:$M,"&gt;1.5") +COUNTIFS(Sta!$B:$B,$A268,Sta!$O:$O,"&gt;1.5"))/$D268</f>
        <v>#DIV/0!</v>
      </c>
      <c r="O268" s="7" t="e">
        <f>COUNTIFS(Sta!$A:$A,$A268,Sta!$M:$M,"&gt;1.5")/$B268</f>
        <v>#DIV/0!</v>
      </c>
      <c r="P268" s="7" t="e">
        <f>COUNTIFS(Sta!$B:$B,$A268,Sta!$O:$O,"&gt;1.5")/$C268</f>
        <v>#DIV/0!</v>
      </c>
      <c r="Q268" s="12" t="e">
        <f>(COUNTIFS(Sta!$A:$A,$A268,Sta!$N:$N,"&gt;0.5") +COUNTIFS(Sta!$B:$B,$A268,Sta!$P:$P,"&gt;0.5"))/$D268</f>
        <v>#DIV/0!</v>
      </c>
      <c r="R268" s="7" t="e">
        <f>COUNTIFS(Sta!$A:$A,$A268,Sta!$N:$N,"&gt;0.5")/$B268</f>
        <v>#DIV/0!</v>
      </c>
      <c r="S268" s="7" t="e">
        <f>COUNTIFS(Sta!$B:$B,$A268,Sta!$P:$P,"&gt;0.5")/$C268</f>
        <v>#DIV/0!</v>
      </c>
      <c r="T268" s="12" t="e">
        <f>(COUNTIFS(Sta!$A:$A,$A268,Sta!$N:$N,"&gt;1.5") +COUNTIFS(Sta!$B:$B,$A268,Sta!$P:$P,"&gt;1.5"))/$D268</f>
        <v>#DIV/0!</v>
      </c>
      <c r="U268" s="7" t="e">
        <f>COUNTIFS(Sta!$A:$A,$A268,Sta!$N:$N,"&gt;1.5")/$B268</f>
        <v>#DIV/0!</v>
      </c>
      <c r="V268" s="7" t="e">
        <f>COUNTIFS(Sta!$B:$B,$A268,Sta!$P:$P,"&gt;1.5")/$C268</f>
        <v>#DIV/0!</v>
      </c>
    </row>
    <row r="269" spans="1:22" x14ac:dyDescent="0.3">
      <c r="A269" s="62" t="s">
        <v>345</v>
      </c>
      <c r="B269" s="9">
        <f>COUNTIF(Sta!A:A,A269)</f>
        <v>0</v>
      </c>
      <c r="C269" s="4">
        <f>COUNTIF(Sta!B:B,A269)</f>
        <v>0</v>
      </c>
      <c r="D269" s="4">
        <f t="shared" si="9"/>
        <v>0</v>
      </c>
      <c r="E269" s="12" t="e">
        <f>(COUNTIFS(Sta!$A:$A,$A269,Sta!$Q:$Q,"&gt;0.5") +COUNTIFS(Sta!$B:$B,$A269,Sta!$Q:$Q,"&gt;0.5"))/$D269</f>
        <v>#DIV/0!</v>
      </c>
      <c r="F269" s="7" t="e">
        <f>COUNTIFS(Sta!$A:$A,$A269,Sta!$Q:$Q,"&gt;0.5")/$B269</f>
        <v>#DIV/0!</v>
      </c>
      <c r="G269" s="7" t="e">
        <f>COUNTIFS(Sta!$B:$B,$A269,Sta!$Q:$Q,"&gt;0.5")/$C269</f>
        <v>#DIV/0!</v>
      </c>
      <c r="H269" s="12" t="e">
        <f>(COUNTIFS(Sta!$A:$A,$A269,Sta!$Q:$Q,"&gt;1.5") +COUNTIFS(Sta!$B:$B,$A269,Sta!$Q:$Q,"&gt;1.5"))/$D269</f>
        <v>#DIV/0!</v>
      </c>
      <c r="I269" s="7" t="e">
        <f>COUNTIFS(Sta!$A:$A,$A269,Sta!$Q:$Q,"&gt;1.5")/$B269</f>
        <v>#DIV/0!</v>
      </c>
      <c r="J269" s="7" t="e">
        <f>COUNTIFS(Sta!$B:$B,$A269,Sta!$Q:$Q,"&gt;1.5")/$C269</f>
        <v>#DIV/0!</v>
      </c>
      <c r="K269" s="12" t="e">
        <f>(COUNTIFS(Sta!$A:$A,$A269,Sta!$M:$M,"&gt;0.5") +COUNTIFS(Sta!$B:$B,$A269,Sta!$O:$O,"&gt;0.5"))/$D269</f>
        <v>#DIV/0!</v>
      </c>
      <c r="L269" s="7" t="e">
        <f>COUNTIFS(Sta!$A:$A,$A269,Sta!$M:$M,"&gt;0.5")/$B269</f>
        <v>#DIV/0!</v>
      </c>
      <c r="M269" s="7" t="e">
        <f>COUNTIFS(Sta!$B:$B,$A269,Sta!$O:$O,"&gt;0.5")/$C269</f>
        <v>#DIV/0!</v>
      </c>
      <c r="N269" s="12" t="e">
        <f>(COUNTIFS(Sta!$A:$A,$A269,Sta!$M:$M,"&gt;1.5") +COUNTIFS(Sta!$B:$B,$A269,Sta!$O:$O,"&gt;1.5"))/$D269</f>
        <v>#DIV/0!</v>
      </c>
      <c r="O269" s="7" t="e">
        <f>COUNTIFS(Sta!$A:$A,$A269,Sta!$M:$M,"&gt;1.5")/$B269</f>
        <v>#DIV/0!</v>
      </c>
      <c r="P269" s="7" t="e">
        <f>COUNTIFS(Sta!$B:$B,$A269,Sta!$O:$O,"&gt;1.5")/$C269</f>
        <v>#DIV/0!</v>
      </c>
      <c r="Q269" s="12" t="e">
        <f>(COUNTIFS(Sta!$A:$A,$A269,Sta!$N:$N,"&gt;0.5") +COUNTIFS(Sta!$B:$B,$A269,Sta!$P:$P,"&gt;0.5"))/$D269</f>
        <v>#DIV/0!</v>
      </c>
      <c r="R269" s="7" t="e">
        <f>COUNTIFS(Sta!$A:$A,$A269,Sta!$N:$N,"&gt;0.5")/$B269</f>
        <v>#DIV/0!</v>
      </c>
      <c r="S269" s="7" t="e">
        <f>COUNTIFS(Sta!$B:$B,$A269,Sta!$P:$P,"&gt;0.5")/$C269</f>
        <v>#DIV/0!</v>
      </c>
      <c r="T269" s="12" t="e">
        <f>(COUNTIFS(Sta!$A:$A,$A269,Sta!$N:$N,"&gt;1.5") +COUNTIFS(Sta!$B:$B,$A269,Sta!$P:$P,"&gt;1.5"))/$D269</f>
        <v>#DIV/0!</v>
      </c>
      <c r="U269" s="7" t="e">
        <f>COUNTIFS(Sta!$A:$A,$A269,Sta!$N:$N,"&gt;1.5")/$B269</f>
        <v>#DIV/0!</v>
      </c>
      <c r="V269" s="7" t="e">
        <f>COUNTIFS(Sta!$B:$B,$A269,Sta!$P:$P,"&gt;1.5")/$C269</f>
        <v>#DIV/0!</v>
      </c>
    </row>
    <row r="270" spans="1:22" x14ac:dyDescent="0.3">
      <c r="A270" s="62" t="s">
        <v>346</v>
      </c>
      <c r="B270" s="9">
        <f>COUNTIF(Sta!A:A,A270)</f>
        <v>0</v>
      </c>
      <c r="C270" s="4">
        <f>COUNTIF(Sta!B:B,A270)</f>
        <v>0</v>
      </c>
      <c r="D270" s="4">
        <f t="shared" si="9"/>
        <v>0</v>
      </c>
      <c r="E270" s="12" t="e">
        <f>(COUNTIFS(Sta!$A:$A,$A270,Sta!$Q:$Q,"&gt;0.5") +COUNTIFS(Sta!$B:$B,$A270,Sta!$Q:$Q,"&gt;0.5"))/$D270</f>
        <v>#DIV/0!</v>
      </c>
      <c r="F270" s="7" t="e">
        <f>COUNTIFS(Sta!$A:$A,$A270,Sta!$Q:$Q,"&gt;0.5")/$B270</f>
        <v>#DIV/0!</v>
      </c>
      <c r="G270" s="7" t="e">
        <f>COUNTIFS(Sta!$B:$B,$A270,Sta!$Q:$Q,"&gt;0.5")/$C270</f>
        <v>#DIV/0!</v>
      </c>
      <c r="H270" s="12" t="e">
        <f>(COUNTIFS(Sta!$A:$A,$A270,Sta!$Q:$Q,"&gt;1.5") +COUNTIFS(Sta!$B:$B,$A270,Sta!$Q:$Q,"&gt;1.5"))/$D270</f>
        <v>#DIV/0!</v>
      </c>
      <c r="I270" s="7" t="e">
        <f>COUNTIFS(Sta!$A:$A,$A270,Sta!$Q:$Q,"&gt;1.5")/$B270</f>
        <v>#DIV/0!</v>
      </c>
      <c r="J270" s="7" t="e">
        <f>COUNTIFS(Sta!$B:$B,$A270,Sta!$Q:$Q,"&gt;1.5")/$C270</f>
        <v>#DIV/0!</v>
      </c>
      <c r="K270" s="12" t="e">
        <f>(COUNTIFS(Sta!$A:$A,$A270,Sta!$M:$M,"&gt;0.5") +COUNTIFS(Sta!$B:$B,$A270,Sta!$O:$O,"&gt;0.5"))/$D270</f>
        <v>#DIV/0!</v>
      </c>
      <c r="L270" s="7" t="e">
        <f>COUNTIFS(Sta!$A:$A,$A270,Sta!$M:$M,"&gt;0.5")/$B270</f>
        <v>#DIV/0!</v>
      </c>
      <c r="M270" s="7" t="e">
        <f>COUNTIFS(Sta!$B:$B,$A270,Sta!$O:$O,"&gt;0.5")/$C270</f>
        <v>#DIV/0!</v>
      </c>
      <c r="N270" s="12" t="e">
        <f>(COUNTIFS(Sta!$A:$A,$A270,Sta!$M:$M,"&gt;1.5") +COUNTIFS(Sta!$B:$B,$A270,Sta!$O:$O,"&gt;1.5"))/$D270</f>
        <v>#DIV/0!</v>
      </c>
      <c r="O270" s="7" t="e">
        <f>COUNTIFS(Sta!$A:$A,$A270,Sta!$M:$M,"&gt;1.5")/$B270</f>
        <v>#DIV/0!</v>
      </c>
      <c r="P270" s="7" t="e">
        <f>COUNTIFS(Sta!$B:$B,$A270,Sta!$O:$O,"&gt;1.5")/$C270</f>
        <v>#DIV/0!</v>
      </c>
      <c r="Q270" s="12" t="e">
        <f>(COUNTIFS(Sta!$A:$A,$A270,Sta!$N:$N,"&gt;0.5") +COUNTIFS(Sta!$B:$B,$A270,Sta!$P:$P,"&gt;0.5"))/$D270</f>
        <v>#DIV/0!</v>
      </c>
      <c r="R270" s="7" t="e">
        <f>COUNTIFS(Sta!$A:$A,$A270,Sta!$N:$N,"&gt;0.5")/$B270</f>
        <v>#DIV/0!</v>
      </c>
      <c r="S270" s="7" t="e">
        <f>COUNTIFS(Sta!$B:$B,$A270,Sta!$P:$P,"&gt;0.5")/$C270</f>
        <v>#DIV/0!</v>
      </c>
      <c r="T270" s="12" t="e">
        <f>(COUNTIFS(Sta!$A:$A,$A270,Sta!$N:$N,"&gt;1.5") +COUNTIFS(Sta!$B:$B,$A270,Sta!$P:$P,"&gt;1.5"))/$D270</f>
        <v>#DIV/0!</v>
      </c>
      <c r="U270" s="7" t="e">
        <f>COUNTIFS(Sta!$A:$A,$A270,Sta!$N:$N,"&gt;1.5")/$B270</f>
        <v>#DIV/0!</v>
      </c>
      <c r="V270" s="7" t="e">
        <f>COUNTIFS(Sta!$B:$B,$A270,Sta!$P:$P,"&gt;1.5")/$C270</f>
        <v>#DIV/0!</v>
      </c>
    </row>
    <row r="271" spans="1:22" x14ac:dyDescent="0.3">
      <c r="A271" t="s">
        <v>371</v>
      </c>
      <c r="B271" s="9">
        <f>COUNTIF(Sta!A:A,A271)</f>
        <v>0</v>
      </c>
      <c r="C271" s="4">
        <f>COUNTIF(Sta!B:B,A271)</f>
        <v>0</v>
      </c>
      <c r="D271" s="4">
        <f t="shared" si="9"/>
        <v>0</v>
      </c>
      <c r="E271" s="12" t="e">
        <f>(COUNTIFS(Sta!$A:$A,$A271,Sta!$Q:$Q,"&gt;0.5") +COUNTIFS(Sta!$B:$B,$A271,Sta!$Q:$Q,"&gt;0.5"))/$D271</f>
        <v>#DIV/0!</v>
      </c>
      <c r="F271" s="7" t="e">
        <f>COUNTIFS(Sta!$A:$A,$A271,Sta!$Q:$Q,"&gt;0.5")/$B271</f>
        <v>#DIV/0!</v>
      </c>
      <c r="G271" s="7" t="e">
        <f>COUNTIFS(Sta!$B:$B,$A271,Sta!$Q:$Q,"&gt;0.5")/$C271</f>
        <v>#DIV/0!</v>
      </c>
      <c r="H271" s="12" t="e">
        <f>(COUNTIFS(Sta!$A:$A,$A271,Sta!$Q:$Q,"&gt;1.5") +COUNTIFS(Sta!$B:$B,$A271,Sta!$Q:$Q,"&gt;1.5"))/$D271</f>
        <v>#DIV/0!</v>
      </c>
      <c r="I271" s="7" t="e">
        <f>COUNTIFS(Sta!$A:$A,$A271,Sta!$Q:$Q,"&gt;1.5")/$B271</f>
        <v>#DIV/0!</v>
      </c>
      <c r="J271" s="7" t="e">
        <f>COUNTIFS(Sta!$B:$B,$A271,Sta!$Q:$Q,"&gt;1.5")/$C271</f>
        <v>#DIV/0!</v>
      </c>
      <c r="K271" s="12" t="e">
        <f>(COUNTIFS(Sta!$A:$A,$A271,Sta!$M:$M,"&gt;0.5") +COUNTIFS(Sta!$B:$B,$A271,Sta!$O:$O,"&gt;0.5"))/$D271</f>
        <v>#DIV/0!</v>
      </c>
      <c r="L271" s="7" t="e">
        <f>COUNTIFS(Sta!$A:$A,$A271,Sta!$M:$M,"&gt;0.5")/$B271</f>
        <v>#DIV/0!</v>
      </c>
      <c r="M271" s="7" t="e">
        <f>COUNTIFS(Sta!$B:$B,$A271,Sta!$O:$O,"&gt;0.5")/$C271</f>
        <v>#DIV/0!</v>
      </c>
      <c r="N271" s="12" t="e">
        <f>(COUNTIFS(Sta!$A:$A,$A271,Sta!$M:$M,"&gt;1.5") +COUNTIFS(Sta!$B:$B,$A271,Sta!$O:$O,"&gt;1.5"))/$D271</f>
        <v>#DIV/0!</v>
      </c>
      <c r="O271" s="7" t="e">
        <f>COUNTIFS(Sta!$A:$A,$A271,Sta!$M:$M,"&gt;1.5")/$B271</f>
        <v>#DIV/0!</v>
      </c>
      <c r="P271" s="7" t="e">
        <f>COUNTIFS(Sta!$B:$B,$A271,Sta!$O:$O,"&gt;1.5")/$C271</f>
        <v>#DIV/0!</v>
      </c>
      <c r="Q271" s="12" t="e">
        <f>(COUNTIFS(Sta!$A:$A,$A271,Sta!$N:$N,"&gt;0.5") +COUNTIFS(Sta!$B:$B,$A271,Sta!$P:$P,"&gt;0.5"))/$D271</f>
        <v>#DIV/0!</v>
      </c>
      <c r="R271" s="7" t="e">
        <f>COUNTIFS(Sta!$A:$A,$A271,Sta!$N:$N,"&gt;0.5")/$B271</f>
        <v>#DIV/0!</v>
      </c>
      <c r="S271" s="7" t="e">
        <f>COUNTIFS(Sta!$B:$B,$A271,Sta!$P:$P,"&gt;0.5")/$C271</f>
        <v>#DIV/0!</v>
      </c>
      <c r="T271" s="12" t="e">
        <f>(COUNTIFS(Sta!$A:$A,$A271,Sta!$N:$N,"&gt;1.5") +COUNTIFS(Sta!$B:$B,$A271,Sta!$P:$P,"&gt;1.5"))/$D271</f>
        <v>#DIV/0!</v>
      </c>
      <c r="U271" s="7" t="e">
        <f>COUNTIFS(Sta!$A:$A,$A271,Sta!$N:$N,"&gt;1.5")/$B271</f>
        <v>#DIV/0!</v>
      </c>
      <c r="V271" s="7" t="e">
        <f>COUNTIFS(Sta!$B:$B,$A271,Sta!$P:$P,"&gt;1.5")/$C271</f>
        <v>#DIV/0!</v>
      </c>
    </row>
    <row r="272" spans="1:22" x14ac:dyDescent="0.3">
      <c r="A272" t="s">
        <v>377</v>
      </c>
      <c r="B272" s="9">
        <f>COUNTIF(Sta!A:A,A272)</f>
        <v>0</v>
      </c>
      <c r="C272" s="4">
        <f>COUNTIF(Sta!B:B,A272)</f>
        <v>0</v>
      </c>
      <c r="D272" s="4">
        <f t="shared" si="9"/>
        <v>0</v>
      </c>
      <c r="E272" s="12" t="e">
        <f>(COUNTIFS(Sta!$A:$A,$A272,Sta!$Q:$Q,"&gt;0.5") +COUNTIFS(Sta!$B:$B,$A272,Sta!$Q:$Q,"&gt;0.5"))/$D272</f>
        <v>#DIV/0!</v>
      </c>
      <c r="F272" s="7" t="e">
        <f>COUNTIFS(Sta!$A:$A,$A272,Sta!$Q:$Q,"&gt;0.5")/$B272</f>
        <v>#DIV/0!</v>
      </c>
      <c r="G272" s="7" t="e">
        <f>COUNTIFS(Sta!$B:$B,$A272,Sta!$Q:$Q,"&gt;0.5")/$C272</f>
        <v>#DIV/0!</v>
      </c>
      <c r="H272" s="12" t="e">
        <f>(COUNTIFS(Sta!$A:$A,$A272,Sta!$Q:$Q,"&gt;1.5") +COUNTIFS(Sta!$B:$B,$A272,Sta!$Q:$Q,"&gt;1.5"))/$D272</f>
        <v>#DIV/0!</v>
      </c>
      <c r="I272" s="7" t="e">
        <f>COUNTIFS(Sta!$A:$A,$A272,Sta!$Q:$Q,"&gt;1.5")/$B272</f>
        <v>#DIV/0!</v>
      </c>
      <c r="J272" s="7" t="e">
        <f>COUNTIFS(Sta!$B:$B,$A272,Sta!$Q:$Q,"&gt;1.5")/$C272</f>
        <v>#DIV/0!</v>
      </c>
      <c r="K272" s="12" t="e">
        <f>(COUNTIFS(Sta!$A:$A,$A272,Sta!$M:$M,"&gt;0.5") +COUNTIFS(Sta!$B:$B,$A272,Sta!$O:$O,"&gt;0.5"))/$D272</f>
        <v>#DIV/0!</v>
      </c>
      <c r="L272" s="7" t="e">
        <f>COUNTIFS(Sta!$A:$A,$A272,Sta!$M:$M,"&gt;0.5")/$B272</f>
        <v>#DIV/0!</v>
      </c>
      <c r="M272" s="7" t="e">
        <f>COUNTIFS(Sta!$B:$B,$A272,Sta!$O:$O,"&gt;0.5")/$C272</f>
        <v>#DIV/0!</v>
      </c>
      <c r="N272" s="12" t="e">
        <f>(COUNTIFS(Sta!$A:$A,$A272,Sta!$M:$M,"&gt;1.5") +COUNTIFS(Sta!$B:$B,$A272,Sta!$O:$O,"&gt;1.5"))/$D272</f>
        <v>#DIV/0!</v>
      </c>
      <c r="O272" s="7" t="e">
        <f>COUNTIFS(Sta!$A:$A,$A272,Sta!$M:$M,"&gt;1.5")/$B272</f>
        <v>#DIV/0!</v>
      </c>
      <c r="P272" s="7" t="e">
        <f>COUNTIFS(Sta!$B:$B,$A272,Sta!$O:$O,"&gt;1.5")/$C272</f>
        <v>#DIV/0!</v>
      </c>
      <c r="Q272" s="12" t="e">
        <f>(COUNTIFS(Sta!$A:$A,$A272,Sta!$N:$N,"&gt;0.5") +COUNTIFS(Sta!$B:$B,$A272,Sta!$P:$P,"&gt;0.5"))/$D272</f>
        <v>#DIV/0!</v>
      </c>
      <c r="R272" s="7" t="e">
        <f>COUNTIFS(Sta!$A:$A,$A272,Sta!$N:$N,"&gt;0.5")/$B272</f>
        <v>#DIV/0!</v>
      </c>
      <c r="S272" s="7" t="e">
        <f>COUNTIFS(Sta!$B:$B,$A272,Sta!$P:$P,"&gt;0.5")/$C272</f>
        <v>#DIV/0!</v>
      </c>
      <c r="T272" s="12" t="e">
        <f>(COUNTIFS(Sta!$A:$A,$A272,Sta!$N:$N,"&gt;1.5") +COUNTIFS(Sta!$B:$B,$A272,Sta!$P:$P,"&gt;1.5"))/$D272</f>
        <v>#DIV/0!</v>
      </c>
      <c r="U272" s="7" t="e">
        <f>COUNTIFS(Sta!$A:$A,$A272,Sta!$N:$N,"&gt;1.5")/$B272</f>
        <v>#DIV/0!</v>
      </c>
      <c r="V272" s="7" t="e">
        <f>COUNTIFS(Sta!$B:$B,$A272,Sta!$P:$P,"&gt;1.5")/$C272</f>
        <v>#DIV/0!</v>
      </c>
    </row>
    <row r="273" spans="1:22" x14ac:dyDescent="0.3">
      <c r="A273" t="s">
        <v>361</v>
      </c>
      <c r="B273" s="9">
        <f>COUNTIF(Sta!A:A,A273)</f>
        <v>0</v>
      </c>
      <c r="C273" s="4">
        <f>COUNTIF(Sta!B:B,A273)</f>
        <v>0</v>
      </c>
      <c r="D273" s="4">
        <f t="shared" si="9"/>
        <v>0</v>
      </c>
      <c r="E273" s="12" t="e">
        <f>(COUNTIFS(Sta!$A:$A,$A273,Sta!$Q:$Q,"&gt;0.5") +COUNTIFS(Sta!$B:$B,$A273,Sta!$Q:$Q,"&gt;0.5"))/$D273</f>
        <v>#DIV/0!</v>
      </c>
      <c r="F273" s="7" t="e">
        <f>COUNTIFS(Sta!$A:$A,$A273,Sta!$Q:$Q,"&gt;0.5")/$B273</f>
        <v>#DIV/0!</v>
      </c>
      <c r="G273" s="7" t="e">
        <f>COUNTIFS(Sta!$B:$B,$A273,Sta!$Q:$Q,"&gt;0.5")/$C273</f>
        <v>#DIV/0!</v>
      </c>
      <c r="H273" s="12" t="e">
        <f>(COUNTIFS(Sta!$A:$A,$A273,Sta!$Q:$Q,"&gt;1.5") +COUNTIFS(Sta!$B:$B,$A273,Sta!$Q:$Q,"&gt;1.5"))/$D273</f>
        <v>#DIV/0!</v>
      </c>
      <c r="I273" s="7" t="e">
        <f>COUNTIFS(Sta!$A:$A,$A273,Sta!$Q:$Q,"&gt;1.5")/$B273</f>
        <v>#DIV/0!</v>
      </c>
      <c r="J273" s="7" t="e">
        <f>COUNTIFS(Sta!$B:$B,$A273,Sta!$Q:$Q,"&gt;1.5")/$C273</f>
        <v>#DIV/0!</v>
      </c>
      <c r="K273" s="12" t="e">
        <f>(COUNTIFS(Sta!$A:$A,$A273,Sta!$M:$M,"&gt;0.5") +COUNTIFS(Sta!$B:$B,$A273,Sta!$O:$O,"&gt;0.5"))/$D273</f>
        <v>#DIV/0!</v>
      </c>
      <c r="L273" s="7" t="e">
        <f>COUNTIFS(Sta!$A:$A,$A273,Sta!$M:$M,"&gt;0.5")/$B273</f>
        <v>#DIV/0!</v>
      </c>
      <c r="M273" s="7" t="e">
        <f>COUNTIFS(Sta!$B:$B,$A273,Sta!$O:$O,"&gt;0.5")/$C273</f>
        <v>#DIV/0!</v>
      </c>
      <c r="N273" s="12" t="e">
        <f>(COUNTIFS(Sta!$A:$A,$A273,Sta!$M:$M,"&gt;1.5") +COUNTIFS(Sta!$B:$B,$A273,Sta!$O:$O,"&gt;1.5"))/$D273</f>
        <v>#DIV/0!</v>
      </c>
      <c r="O273" s="7" t="e">
        <f>COUNTIFS(Sta!$A:$A,$A273,Sta!$M:$M,"&gt;1.5")/$B273</f>
        <v>#DIV/0!</v>
      </c>
      <c r="P273" s="7" t="e">
        <f>COUNTIFS(Sta!$B:$B,$A273,Sta!$O:$O,"&gt;1.5")/$C273</f>
        <v>#DIV/0!</v>
      </c>
      <c r="Q273" s="12" t="e">
        <f>(COUNTIFS(Sta!$A:$A,$A273,Sta!$N:$N,"&gt;0.5") +COUNTIFS(Sta!$B:$B,$A273,Sta!$P:$P,"&gt;0.5"))/$D273</f>
        <v>#DIV/0!</v>
      </c>
      <c r="R273" s="7" t="e">
        <f>COUNTIFS(Sta!$A:$A,$A273,Sta!$N:$N,"&gt;0.5")/$B273</f>
        <v>#DIV/0!</v>
      </c>
      <c r="S273" s="7" t="e">
        <f>COUNTIFS(Sta!$B:$B,$A273,Sta!$P:$P,"&gt;0.5")/$C273</f>
        <v>#DIV/0!</v>
      </c>
      <c r="T273" s="12" t="e">
        <f>(COUNTIFS(Sta!$A:$A,$A273,Sta!$N:$N,"&gt;1.5") +COUNTIFS(Sta!$B:$B,$A273,Sta!$P:$P,"&gt;1.5"))/$D273</f>
        <v>#DIV/0!</v>
      </c>
      <c r="U273" s="7" t="e">
        <f>COUNTIFS(Sta!$A:$A,$A273,Sta!$N:$N,"&gt;1.5")/$B273</f>
        <v>#DIV/0!</v>
      </c>
      <c r="V273" s="7" t="e">
        <f>COUNTIFS(Sta!$B:$B,$A273,Sta!$P:$P,"&gt;1.5")/$C273</f>
        <v>#DIV/0!</v>
      </c>
    </row>
    <row r="274" spans="1:22" x14ac:dyDescent="0.3">
      <c r="A274" t="s">
        <v>370</v>
      </c>
      <c r="B274" s="9">
        <f>COUNTIF(Sta!A:A,A274)</f>
        <v>0</v>
      </c>
      <c r="C274" s="4">
        <f>COUNTIF(Sta!B:B,A274)</f>
        <v>0</v>
      </c>
      <c r="D274" s="4">
        <f t="shared" si="9"/>
        <v>0</v>
      </c>
      <c r="E274" s="12" t="e">
        <f>(COUNTIFS(Sta!$A:$A,$A274,Sta!$Q:$Q,"&gt;0.5") +COUNTIFS(Sta!$B:$B,$A274,Sta!$Q:$Q,"&gt;0.5"))/$D274</f>
        <v>#DIV/0!</v>
      </c>
      <c r="F274" s="7" t="e">
        <f>COUNTIFS(Sta!$A:$A,$A274,Sta!$Q:$Q,"&gt;0.5")/$B274</f>
        <v>#DIV/0!</v>
      </c>
      <c r="G274" s="7" t="e">
        <f>COUNTIFS(Sta!$B:$B,$A274,Sta!$Q:$Q,"&gt;0.5")/$C274</f>
        <v>#DIV/0!</v>
      </c>
      <c r="H274" s="12" t="e">
        <f>(COUNTIFS(Sta!$A:$A,$A274,Sta!$Q:$Q,"&gt;1.5") +COUNTIFS(Sta!$B:$B,$A274,Sta!$Q:$Q,"&gt;1.5"))/$D274</f>
        <v>#DIV/0!</v>
      </c>
      <c r="I274" s="7" t="e">
        <f>COUNTIFS(Sta!$A:$A,$A274,Sta!$Q:$Q,"&gt;1.5")/$B274</f>
        <v>#DIV/0!</v>
      </c>
      <c r="J274" s="7" t="e">
        <f>COUNTIFS(Sta!$B:$B,$A274,Sta!$Q:$Q,"&gt;1.5")/$C274</f>
        <v>#DIV/0!</v>
      </c>
      <c r="K274" s="12" t="e">
        <f>(COUNTIFS(Sta!$A:$A,$A274,Sta!$M:$M,"&gt;0.5") +COUNTIFS(Sta!$B:$B,$A274,Sta!$O:$O,"&gt;0.5"))/$D274</f>
        <v>#DIV/0!</v>
      </c>
      <c r="L274" s="7" t="e">
        <f>COUNTIFS(Sta!$A:$A,$A274,Sta!$M:$M,"&gt;0.5")/$B274</f>
        <v>#DIV/0!</v>
      </c>
      <c r="M274" s="7" t="e">
        <f>COUNTIFS(Sta!$B:$B,$A274,Sta!$O:$O,"&gt;0.5")/$C274</f>
        <v>#DIV/0!</v>
      </c>
      <c r="N274" s="12" t="e">
        <f>(COUNTIFS(Sta!$A:$A,$A274,Sta!$M:$M,"&gt;1.5") +COUNTIFS(Sta!$B:$B,$A274,Sta!$O:$O,"&gt;1.5"))/$D274</f>
        <v>#DIV/0!</v>
      </c>
      <c r="O274" s="7" t="e">
        <f>COUNTIFS(Sta!$A:$A,$A274,Sta!$M:$M,"&gt;1.5")/$B274</f>
        <v>#DIV/0!</v>
      </c>
      <c r="P274" s="7" t="e">
        <f>COUNTIFS(Sta!$B:$B,$A274,Sta!$O:$O,"&gt;1.5")/$C274</f>
        <v>#DIV/0!</v>
      </c>
      <c r="Q274" s="12" t="e">
        <f>(COUNTIFS(Sta!$A:$A,$A274,Sta!$N:$N,"&gt;0.5") +COUNTIFS(Sta!$B:$B,$A274,Sta!$P:$P,"&gt;0.5"))/$D274</f>
        <v>#DIV/0!</v>
      </c>
      <c r="R274" s="7" t="e">
        <f>COUNTIFS(Sta!$A:$A,$A274,Sta!$N:$N,"&gt;0.5")/$B274</f>
        <v>#DIV/0!</v>
      </c>
      <c r="S274" s="7" t="e">
        <f>COUNTIFS(Sta!$B:$B,$A274,Sta!$P:$P,"&gt;0.5")/$C274</f>
        <v>#DIV/0!</v>
      </c>
      <c r="T274" s="12" t="e">
        <f>(COUNTIFS(Sta!$A:$A,$A274,Sta!$N:$N,"&gt;1.5") +COUNTIFS(Sta!$B:$B,$A274,Sta!$P:$P,"&gt;1.5"))/$D274</f>
        <v>#DIV/0!</v>
      </c>
      <c r="U274" s="7" t="e">
        <f>COUNTIFS(Sta!$A:$A,$A274,Sta!$N:$N,"&gt;1.5")/$B274</f>
        <v>#DIV/0!</v>
      </c>
      <c r="V274" s="7" t="e">
        <f>COUNTIFS(Sta!$B:$B,$A274,Sta!$P:$P,"&gt;1.5")/$C274</f>
        <v>#DIV/0!</v>
      </c>
    </row>
    <row r="275" spans="1:22" x14ac:dyDescent="0.3">
      <c r="A275" t="s">
        <v>376</v>
      </c>
      <c r="B275" s="9">
        <f>COUNTIF(Sta!A:A,A275)</f>
        <v>0</v>
      </c>
      <c r="C275" s="4">
        <f>COUNTIF(Sta!B:B,A275)</f>
        <v>0</v>
      </c>
      <c r="D275" s="4">
        <f t="shared" si="9"/>
        <v>0</v>
      </c>
      <c r="E275" s="12" t="e">
        <f>(COUNTIFS(Sta!$A:$A,$A275,Sta!$Q:$Q,"&gt;0.5") +COUNTIFS(Sta!$B:$B,$A275,Sta!$Q:$Q,"&gt;0.5"))/$D275</f>
        <v>#DIV/0!</v>
      </c>
      <c r="F275" s="7" t="e">
        <f>COUNTIFS(Sta!$A:$A,$A275,Sta!$Q:$Q,"&gt;0.5")/$B275</f>
        <v>#DIV/0!</v>
      </c>
      <c r="G275" s="7" t="e">
        <f>COUNTIFS(Sta!$B:$B,$A275,Sta!$Q:$Q,"&gt;0.5")/$C275</f>
        <v>#DIV/0!</v>
      </c>
      <c r="H275" s="12" t="e">
        <f>(COUNTIFS(Sta!$A:$A,$A275,Sta!$Q:$Q,"&gt;1.5") +COUNTIFS(Sta!$B:$B,$A275,Sta!$Q:$Q,"&gt;1.5"))/$D275</f>
        <v>#DIV/0!</v>
      </c>
      <c r="I275" s="7" t="e">
        <f>COUNTIFS(Sta!$A:$A,$A275,Sta!$Q:$Q,"&gt;1.5")/$B275</f>
        <v>#DIV/0!</v>
      </c>
      <c r="J275" s="7" t="e">
        <f>COUNTIFS(Sta!$B:$B,$A275,Sta!$Q:$Q,"&gt;1.5")/$C275</f>
        <v>#DIV/0!</v>
      </c>
      <c r="K275" s="12" t="e">
        <f>(COUNTIFS(Sta!$A:$A,$A275,Sta!$M:$M,"&gt;0.5") +COUNTIFS(Sta!$B:$B,$A275,Sta!$O:$O,"&gt;0.5"))/$D275</f>
        <v>#DIV/0!</v>
      </c>
      <c r="L275" s="7" t="e">
        <f>COUNTIFS(Sta!$A:$A,$A275,Sta!$M:$M,"&gt;0.5")/$B275</f>
        <v>#DIV/0!</v>
      </c>
      <c r="M275" s="7" t="e">
        <f>COUNTIFS(Sta!$B:$B,$A275,Sta!$O:$O,"&gt;0.5")/$C275</f>
        <v>#DIV/0!</v>
      </c>
      <c r="N275" s="12" t="e">
        <f>(COUNTIFS(Sta!$A:$A,$A275,Sta!$M:$M,"&gt;1.5") +COUNTIFS(Sta!$B:$B,$A275,Sta!$O:$O,"&gt;1.5"))/$D275</f>
        <v>#DIV/0!</v>
      </c>
      <c r="O275" s="7" t="e">
        <f>COUNTIFS(Sta!$A:$A,$A275,Sta!$M:$M,"&gt;1.5")/$B275</f>
        <v>#DIV/0!</v>
      </c>
      <c r="P275" s="7" t="e">
        <f>COUNTIFS(Sta!$B:$B,$A275,Sta!$O:$O,"&gt;1.5")/$C275</f>
        <v>#DIV/0!</v>
      </c>
      <c r="Q275" s="12" t="e">
        <f>(COUNTIFS(Sta!$A:$A,$A275,Sta!$N:$N,"&gt;0.5") +COUNTIFS(Sta!$B:$B,$A275,Sta!$P:$P,"&gt;0.5"))/$D275</f>
        <v>#DIV/0!</v>
      </c>
      <c r="R275" s="7" t="e">
        <f>COUNTIFS(Sta!$A:$A,$A275,Sta!$N:$N,"&gt;0.5")/$B275</f>
        <v>#DIV/0!</v>
      </c>
      <c r="S275" s="7" t="e">
        <f>COUNTIFS(Sta!$B:$B,$A275,Sta!$P:$P,"&gt;0.5")/$C275</f>
        <v>#DIV/0!</v>
      </c>
      <c r="T275" s="12" t="e">
        <f>(COUNTIFS(Sta!$A:$A,$A275,Sta!$N:$N,"&gt;1.5") +COUNTIFS(Sta!$B:$B,$A275,Sta!$P:$P,"&gt;1.5"))/$D275</f>
        <v>#DIV/0!</v>
      </c>
      <c r="U275" s="7" t="e">
        <f>COUNTIFS(Sta!$A:$A,$A275,Sta!$N:$N,"&gt;1.5")/$B275</f>
        <v>#DIV/0!</v>
      </c>
      <c r="V275" s="7" t="e">
        <f>COUNTIFS(Sta!$B:$B,$A275,Sta!$P:$P,"&gt;1.5")/$C275</f>
        <v>#DIV/0!</v>
      </c>
    </row>
    <row r="276" spans="1:22" x14ac:dyDescent="0.3">
      <c r="A276" t="s">
        <v>373</v>
      </c>
      <c r="B276" s="9">
        <f>COUNTIF(Sta!A:A,A276)</f>
        <v>0</v>
      </c>
      <c r="C276" s="4">
        <f>COUNTIF(Sta!B:B,A276)</f>
        <v>0</v>
      </c>
      <c r="D276" s="4">
        <f t="shared" si="9"/>
        <v>0</v>
      </c>
      <c r="E276" s="12" t="e">
        <f>(COUNTIFS(Sta!$A:$A,$A276,Sta!$Q:$Q,"&gt;0.5") +COUNTIFS(Sta!$B:$B,$A276,Sta!$Q:$Q,"&gt;0.5"))/$D276</f>
        <v>#DIV/0!</v>
      </c>
      <c r="F276" s="7" t="e">
        <f>COUNTIFS(Sta!$A:$A,$A276,Sta!$Q:$Q,"&gt;0.5")/$B276</f>
        <v>#DIV/0!</v>
      </c>
      <c r="G276" s="7" t="e">
        <f>COUNTIFS(Sta!$B:$B,$A276,Sta!$Q:$Q,"&gt;0.5")/$C276</f>
        <v>#DIV/0!</v>
      </c>
      <c r="H276" s="12" t="e">
        <f>(COUNTIFS(Sta!$A:$A,$A276,Sta!$Q:$Q,"&gt;1.5") +COUNTIFS(Sta!$B:$B,$A276,Sta!$Q:$Q,"&gt;1.5"))/$D276</f>
        <v>#DIV/0!</v>
      </c>
      <c r="I276" s="7" t="e">
        <f>COUNTIFS(Sta!$A:$A,$A276,Sta!$Q:$Q,"&gt;1.5")/$B276</f>
        <v>#DIV/0!</v>
      </c>
      <c r="J276" s="7" t="e">
        <f>COUNTIFS(Sta!$B:$B,$A276,Sta!$Q:$Q,"&gt;1.5")/$C276</f>
        <v>#DIV/0!</v>
      </c>
      <c r="K276" s="12" t="e">
        <f>(COUNTIFS(Sta!$A:$A,$A276,Sta!$M:$M,"&gt;0.5") +COUNTIFS(Sta!$B:$B,$A276,Sta!$O:$O,"&gt;0.5"))/$D276</f>
        <v>#DIV/0!</v>
      </c>
      <c r="L276" s="7" t="e">
        <f>COUNTIFS(Sta!$A:$A,$A276,Sta!$M:$M,"&gt;0.5")/$B276</f>
        <v>#DIV/0!</v>
      </c>
      <c r="M276" s="7" t="e">
        <f>COUNTIFS(Sta!$B:$B,$A276,Sta!$O:$O,"&gt;0.5")/$C276</f>
        <v>#DIV/0!</v>
      </c>
      <c r="N276" s="12" t="e">
        <f>(COUNTIFS(Sta!$A:$A,$A276,Sta!$M:$M,"&gt;1.5") +COUNTIFS(Sta!$B:$B,$A276,Sta!$O:$O,"&gt;1.5"))/$D276</f>
        <v>#DIV/0!</v>
      </c>
      <c r="O276" s="7" t="e">
        <f>COUNTIFS(Sta!$A:$A,$A276,Sta!$M:$M,"&gt;1.5")/$B276</f>
        <v>#DIV/0!</v>
      </c>
      <c r="P276" s="7" t="e">
        <f>COUNTIFS(Sta!$B:$B,$A276,Sta!$O:$O,"&gt;1.5")/$C276</f>
        <v>#DIV/0!</v>
      </c>
      <c r="Q276" s="12" t="e">
        <f>(COUNTIFS(Sta!$A:$A,$A276,Sta!$N:$N,"&gt;0.5") +COUNTIFS(Sta!$B:$B,$A276,Sta!$P:$P,"&gt;0.5"))/$D276</f>
        <v>#DIV/0!</v>
      </c>
      <c r="R276" s="7" t="e">
        <f>COUNTIFS(Sta!$A:$A,$A276,Sta!$N:$N,"&gt;0.5")/$B276</f>
        <v>#DIV/0!</v>
      </c>
      <c r="S276" s="7" t="e">
        <f>COUNTIFS(Sta!$B:$B,$A276,Sta!$P:$P,"&gt;0.5")/$C276</f>
        <v>#DIV/0!</v>
      </c>
      <c r="T276" s="12" t="e">
        <f>(COUNTIFS(Sta!$A:$A,$A276,Sta!$N:$N,"&gt;1.5") +COUNTIFS(Sta!$B:$B,$A276,Sta!$P:$P,"&gt;1.5"))/$D276</f>
        <v>#DIV/0!</v>
      </c>
      <c r="U276" s="7" t="e">
        <f>COUNTIFS(Sta!$A:$A,$A276,Sta!$N:$N,"&gt;1.5")/$B276</f>
        <v>#DIV/0!</v>
      </c>
      <c r="V276" s="7" t="e">
        <f>COUNTIFS(Sta!$B:$B,$A276,Sta!$P:$P,"&gt;1.5")/$C276</f>
        <v>#DIV/0!</v>
      </c>
    </row>
    <row r="277" spans="1:22" x14ac:dyDescent="0.3">
      <c r="A277" t="s">
        <v>372</v>
      </c>
      <c r="B277" s="9">
        <f>COUNTIF(Sta!A:A,A277)</f>
        <v>0</v>
      </c>
      <c r="C277" s="4">
        <f>COUNTIF(Sta!B:B,A277)</f>
        <v>0</v>
      </c>
      <c r="D277" s="4">
        <f t="shared" si="9"/>
        <v>0</v>
      </c>
      <c r="E277" s="12" t="e">
        <f>(COUNTIFS(Sta!$A:$A,$A277,Sta!$Q:$Q,"&gt;0.5") +COUNTIFS(Sta!$B:$B,$A277,Sta!$Q:$Q,"&gt;0.5"))/$D277</f>
        <v>#DIV/0!</v>
      </c>
      <c r="F277" s="7" t="e">
        <f>COUNTIFS(Sta!$A:$A,$A277,Sta!$Q:$Q,"&gt;0.5")/$B277</f>
        <v>#DIV/0!</v>
      </c>
      <c r="G277" s="7" t="e">
        <f>COUNTIFS(Sta!$B:$B,$A277,Sta!$Q:$Q,"&gt;0.5")/$C277</f>
        <v>#DIV/0!</v>
      </c>
      <c r="H277" s="12" t="e">
        <f>(COUNTIFS(Sta!$A:$A,$A277,Sta!$Q:$Q,"&gt;1.5") +COUNTIFS(Sta!$B:$B,$A277,Sta!$Q:$Q,"&gt;1.5"))/$D277</f>
        <v>#DIV/0!</v>
      </c>
      <c r="I277" s="7" t="e">
        <f>COUNTIFS(Sta!$A:$A,$A277,Sta!$Q:$Q,"&gt;1.5")/$B277</f>
        <v>#DIV/0!</v>
      </c>
      <c r="J277" s="7" t="e">
        <f>COUNTIFS(Sta!$B:$B,$A277,Sta!$Q:$Q,"&gt;1.5")/$C277</f>
        <v>#DIV/0!</v>
      </c>
      <c r="K277" s="12" t="e">
        <f>(COUNTIFS(Sta!$A:$A,$A277,Sta!$M:$M,"&gt;0.5") +COUNTIFS(Sta!$B:$B,$A277,Sta!$O:$O,"&gt;0.5"))/$D277</f>
        <v>#DIV/0!</v>
      </c>
      <c r="L277" s="7" t="e">
        <f>COUNTIFS(Sta!$A:$A,$A277,Sta!$M:$M,"&gt;0.5")/$B277</f>
        <v>#DIV/0!</v>
      </c>
      <c r="M277" s="7" t="e">
        <f>COUNTIFS(Sta!$B:$B,$A277,Sta!$O:$O,"&gt;0.5")/$C277</f>
        <v>#DIV/0!</v>
      </c>
      <c r="N277" s="12" t="e">
        <f>(COUNTIFS(Sta!$A:$A,$A277,Sta!$M:$M,"&gt;1.5") +COUNTIFS(Sta!$B:$B,$A277,Sta!$O:$O,"&gt;1.5"))/$D277</f>
        <v>#DIV/0!</v>
      </c>
      <c r="O277" s="7" t="e">
        <f>COUNTIFS(Sta!$A:$A,$A277,Sta!$M:$M,"&gt;1.5")/$B277</f>
        <v>#DIV/0!</v>
      </c>
      <c r="P277" s="7" t="e">
        <f>COUNTIFS(Sta!$B:$B,$A277,Sta!$O:$O,"&gt;1.5")/$C277</f>
        <v>#DIV/0!</v>
      </c>
      <c r="Q277" s="12" t="e">
        <f>(COUNTIFS(Sta!$A:$A,$A277,Sta!$N:$N,"&gt;0.5") +COUNTIFS(Sta!$B:$B,$A277,Sta!$P:$P,"&gt;0.5"))/$D277</f>
        <v>#DIV/0!</v>
      </c>
      <c r="R277" s="7" t="e">
        <f>COUNTIFS(Sta!$A:$A,$A277,Sta!$N:$N,"&gt;0.5")/$B277</f>
        <v>#DIV/0!</v>
      </c>
      <c r="S277" s="7" t="e">
        <f>COUNTIFS(Sta!$B:$B,$A277,Sta!$P:$P,"&gt;0.5")/$C277</f>
        <v>#DIV/0!</v>
      </c>
      <c r="T277" s="12" t="e">
        <f>(COUNTIFS(Sta!$A:$A,$A277,Sta!$N:$N,"&gt;1.5") +COUNTIFS(Sta!$B:$B,$A277,Sta!$P:$P,"&gt;1.5"))/$D277</f>
        <v>#DIV/0!</v>
      </c>
      <c r="U277" s="7" t="e">
        <f>COUNTIFS(Sta!$A:$A,$A277,Sta!$N:$N,"&gt;1.5")/$B277</f>
        <v>#DIV/0!</v>
      </c>
      <c r="V277" s="7" t="e">
        <f>COUNTIFS(Sta!$B:$B,$A277,Sta!$P:$P,"&gt;1.5")/$C277</f>
        <v>#DIV/0!</v>
      </c>
    </row>
    <row r="278" spans="1:22" x14ac:dyDescent="0.3">
      <c r="A278" t="s">
        <v>363</v>
      </c>
      <c r="B278" s="9">
        <f>COUNTIF(Sta!A:A,A278)</f>
        <v>0</v>
      </c>
      <c r="C278" s="4">
        <f>COUNTIF(Sta!B:B,A278)</f>
        <v>0</v>
      </c>
      <c r="D278" s="4">
        <f t="shared" si="9"/>
        <v>0</v>
      </c>
      <c r="E278" s="12" t="e">
        <f>(COUNTIFS(Sta!$A:$A,$A278,Sta!$Q:$Q,"&gt;0.5") +COUNTIFS(Sta!$B:$B,$A278,Sta!$Q:$Q,"&gt;0.5"))/$D278</f>
        <v>#DIV/0!</v>
      </c>
      <c r="F278" s="7" t="e">
        <f>COUNTIFS(Sta!$A:$A,$A278,Sta!$Q:$Q,"&gt;0.5")/$B278</f>
        <v>#DIV/0!</v>
      </c>
      <c r="G278" s="7" t="e">
        <f>COUNTIFS(Sta!$B:$B,$A278,Sta!$Q:$Q,"&gt;0.5")/$C278</f>
        <v>#DIV/0!</v>
      </c>
      <c r="H278" s="12" t="e">
        <f>(COUNTIFS(Sta!$A:$A,$A278,Sta!$Q:$Q,"&gt;1.5") +COUNTIFS(Sta!$B:$B,$A278,Sta!$Q:$Q,"&gt;1.5"))/$D278</f>
        <v>#DIV/0!</v>
      </c>
      <c r="I278" s="7" t="e">
        <f>COUNTIFS(Sta!$A:$A,$A278,Sta!$Q:$Q,"&gt;1.5")/$B278</f>
        <v>#DIV/0!</v>
      </c>
      <c r="J278" s="7" t="e">
        <f>COUNTIFS(Sta!$B:$B,$A278,Sta!$Q:$Q,"&gt;1.5")/$C278</f>
        <v>#DIV/0!</v>
      </c>
      <c r="K278" s="12" t="e">
        <f>(COUNTIFS(Sta!$A:$A,$A278,Sta!$M:$M,"&gt;0.5") +COUNTIFS(Sta!$B:$B,$A278,Sta!$O:$O,"&gt;0.5"))/$D278</f>
        <v>#DIV/0!</v>
      </c>
      <c r="L278" s="7" t="e">
        <f>COUNTIFS(Sta!$A:$A,$A278,Sta!$M:$M,"&gt;0.5")/$B278</f>
        <v>#DIV/0!</v>
      </c>
      <c r="M278" s="7" t="e">
        <f>COUNTIFS(Sta!$B:$B,$A278,Sta!$O:$O,"&gt;0.5")/$C278</f>
        <v>#DIV/0!</v>
      </c>
      <c r="N278" s="12" t="e">
        <f>(COUNTIFS(Sta!$A:$A,$A278,Sta!$M:$M,"&gt;1.5") +COUNTIFS(Sta!$B:$B,$A278,Sta!$O:$O,"&gt;1.5"))/$D278</f>
        <v>#DIV/0!</v>
      </c>
      <c r="O278" s="7" t="e">
        <f>COUNTIFS(Sta!$A:$A,$A278,Sta!$M:$M,"&gt;1.5")/$B278</f>
        <v>#DIV/0!</v>
      </c>
      <c r="P278" s="7" t="e">
        <f>COUNTIFS(Sta!$B:$B,$A278,Sta!$O:$O,"&gt;1.5")/$C278</f>
        <v>#DIV/0!</v>
      </c>
      <c r="Q278" s="12" t="e">
        <f>(COUNTIFS(Sta!$A:$A,$A278,Sta!$N:$N,"&gt;0.5") +COUNTIFS(Sta!$B:$B,$A278,Sta!$P:$P,"&gt;0.5"))/$D278</f>
        <v>#DIV/0!</v>
      </c>
      <c r="R278" s="7" t="e">
        <f>COUNTIFS(Sta!$A:$A,$A278,Sta!$N:$N,"&gt;0.5")/$B278</f>
        <v>#DIV/0!</v>
      </c>
      <c r="S278" s="7" t="e">
        <f>COUNTIFS(Sta!$B:$B,$A278,Sta!$P:$P,"&gt;0.5")/$C278</f>
        <v>#DIV/0!</v>
      </c>
      <c r="T278" s="12" t="e">
        <f>(COUNTIFS(Sta!$A:$A,$A278,Sta!$N:$N,"&gt;1.5") +COUNTIFS(Sta!$B:$B,$A278,Sta!$P:$P,"&gt;1.5"))/$D278</f>
        <v>#DIV/0!</v>
      </c>
      <c r="U278" s="7" t="e">
        <f>COUNTIFS(Sta!$A:$A,$A278,Sta!$N:$N,"&gt;1.5")/$B278</f>
        <v>#DIV/0!</v>
      </c>
      <c r="V278" s="7" t="e">
        <f>COUNTIFS(Sta!$B:$B,$A278,Sta!$P:$P,"&gt;1.5")/$C278</f>
        <v>#DIV/0!</v>
      </c>
    </row>
    <row r="279" spans="1:22" x14ac:dyDescent="0.3">
      <c r="A279" t="s">
        <v>374</v>
      </c>
      <c r="B279" s="9">
        <f>COUNTIF(Sta!A:A,A279)</f>
        <v>0</v>
      </c>
      <c r="C279" s="4">
        <f>COUNTIF(Sta!B:B,A279)</f>
        <v>0</v>
      </c>
      <c r="D279" s="4">
        <f t="shared" si="9"/>
        <v>0</v>
      </c>
      <c r="E279" s="12" t="e">
        <f>(COUNTIFS(Sta!$A:$A,$A279,Sta!$Q:$Q,"&gt;0.5") +COUNTIFS(Sta!$B:$B,$A279,Sta!$Q:$Q,"&gt;0.5"))/$D279</f>
        <v>#DIV/0!</v>
      </c>
      <c r="F279" s="7" t="e">
        <f>COUNTIFS(Sta!$A:$A,$A279,Sta!$Q:$Q,"&gt;0.5")/$B279</f>
        <v>#DIV/0!</v>
      </c>
      <c r="G279" s="7" t="e">
        <f>COUNTIFS(Sta!$B:$B,$A279,Sta!$Q:$Q,"&gt;0.5")/$C279</f>
        <v>#DIV/0!</v>
      </c>
      <c r="H279" s="12" t="e">
        <f>(COUNTIFS(Sta!$A:$A,$A279,Sta!$Q:$Q,"&gt;1.5") +COUNTIFS(Sta!$B:$B,$A279,Sta!$Q:$Q,"&gt;1.5"))/$D279</f>
        <v>#DIV/0!</v>
      </c>
      <c r="I279" s="7" t="e">
        <f>COUNTIFS(Sta!$A:$A,$A279,Sta!$Q:$Q,"&gt;1.5")/$B279</f>
        <v>#DIV/0!</v>
      </c>
      <c r="J279" s="7" t="e">
        <f>COUNTIFS(Sta!$B:$B,$A279,Sta!$Q:$Q,"&gt;1.5")/$C279</f>
        <v>#DIV/0!</v>
      </c>
      <c r="K279" s="12" t="e">
        <f>(COUNTIFS(Sta!$A:$A,$A279,Sta!$M:$M,"&gt;0.5") +COUNTIFS(Sta!$B:$B,$A279,Sta!$O:$O,"&gt;0.5"))/$D279</f>
        <v>#DIV/0!</v>
      </c>
      <c r="L279" s="7" t="e">
        <f>COUNTIFS(Sta!$A:$A,$A279,Sta!$M:$M,"&gt;0.5")/$B279</f>
        <v>#DIV/0!</v>
      </c>
      <c r="M279" s="7" t="e">
        <f>COUNTIFS(Sta!$B:$B,$A279,Sta!$O:$O,"&gt;0.5")/$C279</f>
        <v>#DIV/0!</v>
      </c>
      <c r="N279" s="12" t="e">
        <f>(COUNTIFS(Sta!$A:$A,$A279,Sta!$M:$M,"&gt;1.5") +COUNTIFS(Sta!$B:$B,$A279,Sta!$O:$O,"&gt;1.5"))/$D279</f>
        <v>#DIV/0!</v>
      </c>
      <c r="O279" s="7" t="e">
        <f>COUNTIFS(Sta!$A:$A,$A279,Sta!$M:$M,"&gt;1.5")/$B279</f>
        <v>#DIV/0!</v>
      </c>
      <c r="P279" s="7" t="e">
        <f>COUNTIFS(Sta!$B:$B,$A279,Sta!$O:$O,"&gt;1.5")/$C279</f>
        <v>#DIV/0!</v>
      </c>
      <c r="Q279" s="12" t="e">
        <f>(COUNTIFS(Sta!$A:$A,$A279,Sta!$N:$N,"&gt;0.5") +COUNTIFS(Sta!$B:$B,$A279,Sta!$P:$P,"&gt;0.5"))/$D279</f>
        <v>#DIV/0!</v>
      </c>
      <c r="R279" s="7" t="e">
        <f>COUNTIFS(Sta!$A:$A,$A279,Sta!$N:$N,"&gt;0.5")/$B279</f>
        <v>#DIV/0!</v>
      </c>
      <c r="S279" s="7" t="e">
        <f>COUNTIFS(Sta!$B:$B,$A279,Sta!$P:$P,"&gt;0.5")/$C279</f>
        <v>#DIV/0!</v>
      </c>
      <c r="T279" s="12" t="e">
        <f>(COUNTIFS(Sta!$A:$A,$A279,Sta!$N:$N,"&gt;1.5") +COUNTIFS(Sta!$B:$B,$A279,Sta!$P:$P,"&gt;1.5"))/$D279</f>
        <v>#DIV/0!</v>
      </c>
      <c r="U279" s="7" t="e">
        <f>COUNTIFS(Sta!$A:$A,$A279,Sta!$N:$N,"&gt;1.5")/$B279</f>
        <v>#DIV/0!</v>
      </c>
      <c r="V279" s="7" t="e">
        <f>COUNTIFS(Sta!$B:$B,$A279,Sta!$P:$P,"&gt;1.5")/$C279</f>
        <v>#DIV/0!</v>
      </c>
    </row>
    <row r="280" spans="1:22" x14ac:dyDescent="0.3">
      <c r="A280" t="s">
        <v>375</v>
      </c>
      <c r="B280" s="9">
        <f>COUNTIF(Sta!A:A,A280)</f>
        <v>0</v>
      </c>
      <c r="C280" s="4">
        <f>COUNTIF(Sta!B:B,A280)</f>
        <v>0</v>
      </c>
      <c r="D280" s="4">
        <f t="shared" si="9"/>
        <v>0</v>
      </c>
      <c r="E280" s="12" t="e">
        <f>(COUNTIFS(Sta!$A:$A,$A280,Sta!$Q:$Q,"&gt;0.5") +COUNTIFS(Sta!$B:$B,$A280,Sta!$Q:$Q,"&gt;0.5"))/$D280</f>
        <v>#DIV/0!</v>
      </c>
      <c r="F280" s="7" t="e">
        <f>COUNTIFS(Sta!$A:$A,$A280,Sta!$Q:$Q,"&gt;0.5")/$B280</f>
        <v>#DIV/0!</v>
      </c>
      <c r="G280" s="7" t="e">
        <f>COUNTIFS(Sta!$B:$B,$A280,Sta!$Q:$Q,"&gt;0.5")/$C280</f>
        <v>#DIV/0!</v>
      </c>
      <c r="H280" s="12" t="e">
        <f>(COUNTIFS(Sta!$A:$A,$A280,Sta!$Q:$Q,"&gt;1.5") +COUNTIFS(Sta!$B:$B,$A280,Sta!$Q:$Q,"&gt;1.5"))/$D280</f>
        <v>#DIV/0!</v>
      </c>
      <c r="I280" s="7" t="e">
        <f>COUNTIFS(Sta!$A:$A,$A280,Sta!$Q:$Q,"&gt;1.5")/$B280</f>
        <v>#DIV/0!</v>
      </c>
      <c r="J280" s="7" t="e">
        <f>COUNTIFS(Sta!$B:$B,$A280,Sta!$Q:$Q,"&gt;1.5")/$C280</f>
        <v>#DIV/0!</v>
      </c>
      <c r="K280" s="12" t="e">
        <f>(COUNTIFS(Sta!$A:$A,$A280,Sta!$M:$M,"&gt;0.5") +COUNTIFS(Sta!$B:$B,$A280,Sta!$O:$O,"&gt;0.5"))/$D280</f>
        <v>#DIV/0!</v>
      </c>
      <c r="L280" s="7" t="e">
        <f>COUNTIFS(Sta!$A:$A,$A280,Sta!$M:$M,"&gt;0.5")/$B280</f>
        <v>#DIV/0!</v>
      </c>
      <c r="M280" s="7" t="e">
        <f>COUNTIFS(Sta!$B:$B,$A280,Sta!$O:$O,"&gt;0.5")/$C280</f>
        <v>#DIV/0!</v>
      </c>
      <c r="N280" s="12" t="e">
        <f>(COUNTIFS(Sta!$A:$A,$A280,Sta!$M:$M,"&gt;1.5") +COUNTIFS(Sta!$B:$B,$A280,Sta!$O:$O,"&gt;1.5"))/$D280</f>
        <v>#DIV/0!</v>
      </c>
      <c r="O280" s="7" t="e">
        <f>COUNTIFS(Sta!$A:$A,$A280,Sta!$M:$M,"&gt;1.5")/$B280</f>
        <v>#DIV/0!</v>
      </c>
      <c r="P280" s="7" t="e">
        <f>COUNTIFS(Sta!$B:$B,$A280,Sta!$O:$O,"&gt;1.5")/$C280</f>
        <v>#DIV/0!</v>
      </c>
      <c r="Q280" s="12" t="e">
        <f>(COUNTIFS(Sta!$A:$A,$A280,Sta!$N:$N,"&gt;0.5") +COUNTIFS(Sta!$B:$B,$A280,Sta!$P:$P,"&gt;0.5"))/$D280</f>
        <v>#DIV/0!</v>
      </c>
      <c r="R280" s="7" t="e">
        <f>COUNTIFS(Sta!$A:$A,$A280,Sta!$N:$N,"&gt;0.5")/$B280</f>
        <v>#DIV/0!</v>
      </c>
      <c r="S280" s="7" t="e">
        <f>COUNTIFS(Sta!$B:$B,$A280,Sta!$P:$P,"&gt;0.5")/$C280</f>
        <v>#DIV/0!</v>
      </c>
      <c r="T280" s="12" t="e">
        <f>(COUNTIFS(Sta!$A:$A,$A280,Sta!$N:$N,"&gt;1.5") +COUNTIFS(Sta!$B:$B,$A280,Sta!$P:$P,"&gt;1.5"))/$D280</f>
        <v>#DIV/0!</v>
      </c>
      <c r="U280" s="7" t="e">
        <f>COUNTIFS(Sta!$A:$A,$A280,Sta!$N:$N,"&gt;1.5")/$B280</f>
        <v>#DIV/0!</v>
      </c>
      <c r="V280" s="7" t="e">
        <f>COUNTIFS(Sta!$B:$B,$A280,Sta!$P:$P,"&gt;1.5")/$C280</f>
        <v>#DIV/0!</v>
      </c>
    </row>
    <row r="281" spans="1:22" x14ac:dyDescent="0.3">
      <c r="A281" t="s">
        <v>369</v>
      </c>
      <c r="B281" s="9">
        <f>COUNTIF(Sta!A:A,A281)</f>
        <v>0</v>
      </c>
      <c r="C281" s="4">
        <f>COUNTIF(Sta!B:B,A281)</f>
        <v>0</v>
      </c>
      <c r="D281" s="4">
        <f t="shared" si="9"/>
        <v>0</v>
      </c>
      <c r="E281" s="12" t="e">
        <f>(COUNTIFS(Sta!$A:$A,$A281,Sta!$Q:$Q,"&gt;0.5") +COUNTIFS(Sta!$B:$B,$A281,Sta!$Q:$Q,"&gt;0.5"))/$D281</f>
        <v>#DIV/0!</v>
      </c>
      <c r="F281" s="7" t="e">
        <f>COUNTIFS(Sta!$A:$A,$A281,Sta!$Q:$Q,"&gt;0.5")/$B281</f>
        <v>#DIV/0!</v>
      </c>
      <c r="G281" s="7" t="e">
        <f>COUNTIFS(Sta!$B:$B,$A281,Sta!$Q:$Q,"&gt;0.5")/$C281</f>
        <v>#DIV/0!</v>
      </c>
      <c r="H281" s="12" t="e">
        <f>(COUNTIFS(Sta!$A:$A,$A281,Sta!$Q:$Q,"&gt;1.5") +COUNTIFS(Sta!$B:$B,$A281,Sta!$Q:$Q,"&gt;1.5"))/$D281</f>
        <v>#DIV/0!</v>
      </c>
      <c r="I281" s="7" t="e">
        <f>COUNTIFS(Sta!$A:$A,$A281,Sta!$Q:$Q,"&gt;1.5")/$B281</f>
        <v>#DIV/0!</v>
      </c>
      <c r="J281" s="7" t="e">
        <f>COUNTIFS(Sta!$B:$B,$A281,Sta!$Q:$Q,"&gt;1.5")/$C281</f>
        <v>#DIV/0!</v>
      </c>
      <c r="K281" s="12" t="e">
        <f>(COUNTIFS(Sta!$A:$A,$A281,Sta!$M:$M,"&gt;0.5") +COUNTIFS(Sta!$B:$B,$A281,Sta!$O:$O,"&gt;0.5"))/$D281</f>
        <v>#DIV/0!</v>
      </c>
      <c r="L281" s="7" t="e">
        <f>COUNTIFS(Sta!$A:$A,$A281,Sta!$M:$M,"&gt;0.5")/$B281</f>
        <v>#DIV/0!</v>
      </c>
      <c r="M281" s="7" t="e">
        <f>COUNTIFS(Sta!$B:$B,$A281,Sta!$O:$O,"&gt;0.5")/$C281</f>
        <v>#DIV/0!</v>
      </c>
      <c r="N281" s="12" t="e">
        <f>(COUNTIFS(Sta!$A:$A,$A281,Sta!$M:$M,"&gt;1.5") +COUNTIFS(Sta!$B:$B,$A281,Sta!$O:$O,"&gt;1.5"))/$D281</f>
        <v>#DIV/0!</v>
      </c>
      <c r="O281" s="7" t="e">
        <f>COUNTIFS(Sta!$A:$A,$A281,Sta!$M:$M,"&gt;1.5")/$B281</f>
        <v>#DIV/0!</v>
      </c>
      <c r="P281" s="7" t="e">
        <f>COUNTIFS(Sta!$B:$B,$A281,Sta!$O:$O,"&gt;1.5")/$C281</f>
        <v>#DIV/0!</v>
      </c>
      <c r="Q281" s="12" t="e">
        <f>(COUNTIFS(Sta!$A:$A,$A281,Sta!$N:$N,"&gt;0.5") +COUNTIFS(Sta!$B:$B,$A281,Sta!$P:$P,"&gt;0.5"))/$D281</f>
        <v>#DIV/0!</v>
      </c>
      <c r="R281" s="7" t="e">
        <f>COUNTIFS(Sta!$A:$A,$A281,Sta!$N:$N,"&gt;0.5")/$B281</f>
        <v>#DIV/0!</v>
      </c>
      <c r="S281" s="7" t="e">
        <f>COUNTIFS(Sta!$B:$B,$A281,Sta!$P:$P,"&gt;0.5")/$C281</f>
        <v>#DIV/0!</v>
      </c>
      <c r="T281" s="12" t="e">
        <f>(COUNTIFS(Sta!$A:$A,$A281,Sta!$N:$N,"&gt;1.5") +COUNTIFS(Sta!$B:$B,$A281,Sta!$P:$P,"&gt;1.5"))/$D281</f>
        <v>#DIV/0!</v>
      </c>
      <c r="U281" s="7" t="e">
        <f>COUNTIFS(Sta!$A:$A,$A281,Sta!$N:$N,"&gt;1.5")/$B281</f>
        <v>#DIV/0!</v>
      </c>
      <c r="V281" s="7" t="e">
        <f>COUNTIFS(Sta!$B:$B,$A281,Sta!$P:$P,"&gt;1.5")/$C281</f>
        <v>#DIV/0!</v>
      </c>
    </row>
    <row r="282" spans="1:22" x14ac:dyDescent="0.3">
      <c r="A282" t="s">
        <v>378</v>
      </c>
      <c r="B282" s="9">
        <f>COUNTIF(Sta!A:A,A282)</f>
        <v>0</v>
      </c>
      <c r="C282" s="4">
        <f>COUNTIF(Sta!B:B,A282)</f>
        <v>0</v>
      </c>
      <c r="D282" s="4">
        <f t="shared" si="9"/>
        <v>0</v>
      </c>
      <c r="E282" s="12" t="e">
        <f>(COUNTIFS(Sta!$A:$A,$A282,Sta!$Q:$Q,"&gt;0.5") +COUNTIFS(Sta!$B:$B,$A282,Sta!$Q:$Q,"&gt;0.5"))/$D282</f>
        <v>#DIV/0!</v>
      </c>
      <c r="F282" s="7" t="e">
        <f>COUNTIFS(Sta!$A:$A,$A282,Sta!$Q:$Q,"&gt;0.5")/$B282</f>
        <v>#DIV/0!</v>
      </c>
      <c r="G282" s="7" t="e">
        <f>COUNTIFS(Sta!$B:$B,$A282,Sta!$Q:$Q,"&gt;0.5")/$C282</f>
        <v>#DIV/0!</v>
      </c>
      <c r="H282" s="12" t="e">
        <f>(COUNTIFS(Sta!$A:$A,$A282,Sta!$Q:$Q,"&gt;1.5") +COUNTIFS(Sta!$B:$B,$A282,Sta!$Q:$Q,"&gt;1.5"))/$D282</f>
        <v>#DIV/0!</v>
      </c>
      <c r="I282" s="7" t="e">
        <f>COUNTIFS(Sta!$A:$A,$A282,Sta!$Q:$Q,"&gt;1.5")/$B282</f>
        <v>#DIV/0!</v>
      </c>
      <c r="J282" s="7" t="e">
        <f>COUNTIFS(Sta!$B:$B,$A282,Sta!$Q:$Q,"&gt;1.5")/$C282</f>
        <v>#DIV/0!</v>
      </c>
      <c r="K282" s="12" t="e">
        <f>(COUNTIFS(Sta!$A:$A,$A282,Sta!$M:$M,"&gt;0.5") +COUNTIFS(Sta!$B:$B,$A282,Sta!$O:$O,"&gt;0.5"))/$D282</f>
        <v>#DIV/0!</v>
      </c>
      <c r="L282" s="7" t="e">
        <f>COUNTIFS(Sta!$A:$A,$A282,Sta!$M:$M,"&gt;0.5")/$B282</f>
        <v>#DIV/0!</v>
      </c>
      <c r="M282" s="7" t="e">
        <f>COUNTIFS(Sta!$B:$B,$A282,Sta!$O:$O,"&gt;0.5")/$C282</f>
        <v>#DIV/0!</v>
      </c>
      <c r="N282" s="12" t="e">
        <f>(COUNTIFS(Sta!$A:$A,$A282,Sta!$M:$M,"&gt;1.5") +COUNTIFS(Sta!$B:$B,$A282,Sta!$O:$O,"&gt;1.5"))/$D282</f>
        <v>#DIV/0!</v>
      </c>
      <c r="O282" s="7" t="e">
        <f>COUNTIFS(Sta!$A:$A,$A282,Sta!$M:$M,"&gt;1.5")/$B282</f>
        <v>#DIV/0!</v>
      </c>
      <c r="P282" s="7" t="e">
        <f>COUNTIFS(Sta!$B:$B,$A282,Sta!$O:$O,"&gt;1.5")/$C282</f>
        <v>#DIV/0!</v>
      </c>
      <c r="Q282" s="12" t="e">
        <f>(COUNTIFS(Sta!$A:$A,$A282,Sta!$N:$N,"&gt;0.5") +COUNTIFS(Sta!$B:$B,$A282,Sta!$P:$P,"&gt;0.5"))/$D282</f>
        <v>#DIV/0!</v>
      </c>
      <c r="R282" s="7" t="e">
        <f>COUNTIFS(Sta!$A:$A,$A282,Sta!$N:$N,"&gt;0.5")/$B282</f>
        <v>#DIV/0!</v>
      </c>
      <c r="S282" s="7" t="e">
        <f>COUNTIFS(Sta!$B:$B,$A282,Sta!$P:$P,"&gt;0.5")/$C282</f>
        <v>#DIV/0!</v>
      </c>
      <c r="T282" s="12" t="e">
        <f>(COUNTIFS(Sta!$A:$A,$A282,Sta!$N:$N,"&gt;1.5") +COUNTIFS(Sta!$B:$B,$A282,Sta!$P:$P,"&gt;1.5"))/$D282</f>
        <v>#DIV/0!</v>
      </c>
      <c r="U282" s="7" t="e">
        <f>COUNTIFS(Sta!$A:$A,$A282,Sta!$N:$N,"&gt;1.5")/$B282</f>
        <v>#DIV/0!</v>
      </c>
      <c r="V282" s="7" t="e">
        <f>COUNTIFS(Sta!$B:$B,$A282,Sta!$P:$P,"&gt;1.5")/$C282</f>
        <v>#DIV/0!</v>
      </c>
    </row>
    <row r="283" spans="1:22" x14ac:dyDescent="0.3">
      <c r="A283" t="s">
        <v>366</v>
      </c>
      <c r="B283" s="9">
        <f>COUNTIF(Sta!A:A,A283)</f>
        <v>0</v>
      </c>
      <c r="C283" s="4">
        <f>COUNTIF(Sta!B:B,A283)</f>
        <v>0</v>
      </c>
      <c r="D283" s="4">
        <f t="shared" si="9"/>
        <v>0</v>
      </c>
      <c r="E283" s="12" t="e">
        <f>(COUNTIFS(Sta!$A:$A,$A283,Sta!$Q:$Q,"&gt;0.5") +COUNTIFS(Sta!$B:$B,$A283,Sta!$Q:$Q,"&gt;0.5"))/$D283</f>
        <v>#DIV/0!</v>
      </c>
      <c r="F283" s="7" t="e">
        <f>COUNTIFS(Sta!$A:$A,$A283,Sta!$Q:$Q,"&gt;0.5")/$B283</f>
        <v>#DIV/0!</v>
      </c>
      <c r="G283" s="7" t="e">
        <f>COUNTIFS(Sta!$B:$B,$A283,Sta!$Q:$Q,"&gt;0.5")/$C283</f>
        <v>#DIV/0!</v>
      </c>
      <c r="H283" s="12" t="e">
        <f>(COUNTIFS(Sta!$A:$A,$A283,Sta!$Q:$Q,"&gt;1.5") +COUNTIFS(Sta!$B:$B,$A283,Sta!$Q:$Q,"&gt;1.5"))/$D283</f>
        <v>#DIV/0!</v>
      </c>
      <c r="I283" s="7" t="e">
        <f>COUNTIFS(Sta!$A:$A,$A283,Sta!$Q:$Q,"&gt;1.5")/$B283</f>
        <v>#DIV/0!</v>
      </c>
      <c r="J283" s="7" t="e">
        <f>COUNTIFS(Sta!$B:$B,$A283,Sta!$Q:$Q,"&gt;1.5")/$C283</f>
        <v>#DIV/0!</v>
      </c>
      <c r="K283" s="12" t="e">
        <f>(COUNTIFS(Sta!$A:$A,$A283,Sta!$M:$M,"&gt;0.5") +COUNTIFS(Sta!$B:$B,$A283,Sta!$O:$O,"&gt;0.5"))/$D283</f>
        <v>#DIV/0!</v>
      </c>
      <c r="L283" s="7" t="e">
        <f>COUNTIFS(Sta!$A:$A,$A283,Sta!$M:$M,"&gt;0.5")/$B283</f>
        <v>#DIV/0!</v>
      </c>
      <c r="M283" s="7" t="e">
        <f>COUNTIFS(Sta!$B:$B,$A283,Sta!$O:$O,"&gt;0.5")/$C283</f>
        <v>#DIV/0!</v>
      </c>
      <c r="N283" s="12" t="e">
        <f>(COUNTIFS(Sta!$A:$A,$A283,Sta!$M:$M,"&gt;1.5") +COUNTIFS(Sta!$B:$B,$A283,Sta!$O:$O,"&gt;1.5"))/$D283</f>
        <v>#DIV/0!</v>
      </c>
      <c r="O283" s="7" t="e">
        <f>COUNTIFS(Sta!$A:$A,$A283,Sta!$M:$M,"&gt;1.5")/$B283</f>
        <v>#DIV/0!</v>
      </c>
      <c r="P283" s="7" t="e">
        <f>COUNTIFS(Sta!$B:$B,$A283,Sta!$O:$O,"&gt;1.5")/$C283</f>
        <v>#DIV/0!</v>
      </c>
      <c r="Q283" s="12" t="e">
        <f>(COUNTIFS(Sta!$A:$A,$A283,Sta!$N:$N,"&gt;0.5") +COUNTIFS(Sta!$B:$B,$A283,Sta!$P:$P,"&gt;0.5"))/$D283</f>
        <v>#DIV/0!</v>
      </c>
      <c r="R283" s="7" t="e">
        <f>COUNTIFS(Sta!$A:$A,$A283,Sta!$N:$N,"&gt;0.5")/$B283</f>
        <v>#DIV/0!</v>
      </c>
      <c r="S283" s="7" t="e">
        <f>COUNTIFS(Sta!$B:$B,$A283,Sta!$P:$P,"&gt;0.5")/$C283</f>
        <v>#DIV/0!</v>
      </c>
      <c r="T283" s="12" t="e">
        <f>(COUNTIFS(Sta!$A:$A,$A283,Sta!$N:$N,"&gt;1.5") +COUNTIFS(Sta!$B:$B,$A283,Sta!$P:$P,"&gt;1.5"))/$D283</f>
        <v>#DIV/0!</v>
      </c>
      <c r="U283" s="7" t="e">
        <f>COUNTIFS(Sta!$A:$A,$A283,Sta!$N:$N,"&gt;1.5")/$B283</f>
        <v>#DIV/0!</v>
      </c>
      <c r="V283" s="7" t="e">
        <f>COUNTIFS(Sta!$B:$B,$A283,Sta!$P:$P,"&gt;1.5")/$C283</f>
        <v>#DIV/0!</v>
      </c>
    </row>
    <row r="284" spans="1:22" x14ac:dyDescent="0.3">
      <c r="A284" t="s">
        <v>362</v>
      </c>
      <c r="B284" s="9">
        <f>COUNTIF(Sta!A:A,A284)</f>
        <v>0</v>
      </c>
      <c r="C284" s="4">
        <f>COUNTIF(Sta!B:B,A284)</f>
        <v>0</v>
      </c>
      <c r="D284" s="4">
        <f t="shared" si="9"/>
        <v>0</v>
      </c>
      <c r="E284" s="12" t="e">
        <f>(COUNTIFS(Sta!$A:$A,$A284,Sta!$Q:$Q,"&gt;0.5") +COUNTIFS(Sta!$B:$B,$A284,Sta!$Q:$Q,"&gt;0.5"))/$D284</f>
        <v>#DIV/0!</v>
      </c>
      <c r="F284" s="7" t="e">
        <f>COUNTIFS(Sta!$A:$A,$A284,Sta!$Q:$Q,"&gt;0.5")/$B284</f>
        <v>#DIV/0!</v>
      </c>
      <c r="G284" s="7" t="e">
        <f>COUNTIFS(Sta!$B:$B,$A284,Sta!$Q:$Q,"&gt;0.5")/$C284</f>
        <v>#DIV/0!</v>
      </c>
      <c r="H284" s="12" t="e">
        <f>(COUNTIFS(Sta!$A:$A,$A284,Sta!$Q:$Q,"&gt;1.5") +COUNTIFS(Sta!$B:$B,$A284,Sta!$Q:$Q,"&gt;1.5"))/$D284</f>
        <v>#DIV/0!</v>
      </c>
      <c r="I284" s="7" t="e">
        <f>COUNTIFS(Sta!$A:$A,$A284,Sta!$Q:$Q,"&gt;1.5")/$B284</f>
        <v>#DIV/0!</v>
      </c>
      <c r="J284" s="7" t="e">
        <f>COUNTIFS(Sta!$B:$B,$A284,Sta!$Q:$Q,"&gt;1.5")/$C284</f>
        <v>#DIV/0!</v>
      </c>
      <c r="K284" s="12" t="e">
        <f>(COUNTIFS(Sta!$A:$A,$A284,Sta!$M:$M,"&gt;0.5") +COUNTIFS(Sta!$B:$B,$A284,Sta!$O:$O,"&gt;0.5"))/$D284</f>
        <v>#DIV/0!</v>
      </c>
      <c r="L284" s="7" t="e">
        <f>COUNTIFS(Sta!$A:$A,$A284,Sta!$M:$M,"&gt;0.5")/$B284</f>
        <v>#DIV/0!</v>
      </c>
      <c r="M284" s="7" t="e">
        <f>COUNTIFS(Sta!$B:$B,$A284,Sta!$O:$O,"&gt;0.5")/$C284</f>
        <v>#DIV/0!</v>
      </c>
      <c r="N284" s="12" t="e">
        <f>(COUNTIFS(Sta!$A:$A,$A284,Sta!$M:$M,"&gt;1.5") +COUNTIFS(Sta!$B:$B,$A284,Sta!$O:$O,"&gt;1.5"))/$D284</f>
        <v>#DIV/0!</v>
      </c>
      <c r="O284" s="7" t="e">
        <f>COUNTIFS(Sta!$A:$A,$A284,Sta!$M:$M,"&gt;1.5")/$B284</f>
        <v>#DIV/0!</v>
      </c>
      <c r="P284" s="7" t="e">
        <f>COUNTIFS(Sta!$B:$B,$A284,Sta!$O:$O,"&gt;1.5")/$C284</f>
        <v>#DIV/0!</v>
      </c>
      <c r="Q284" s="12" t="e">
        <f>(COUNTIFS(Sta!$A:$A,$A284,Sta!$N:$N,"&gt;0.5") +COUNTIFS(Sta!$B:$B,$A284,Sta!$P:$P,"&gt;0.5"))/$D284</f>
        <v>#DIV/0!</v>
      </c>
      <c r="R284" s="7" t="e">
        <f>COUNTIFS(Sta!$A:$A,$A284,Sta!$N:$N,"&gt;0.5")/$B284</f>
        <v>#DIV/0!</v>
      </c>
      <c r="S284" s="7" t="e">
        <f>COUNTIFS(Sta!$B:$B,$A284,Sta!$P:$P,"&gt;0.5")/$C284</f>
        <v>#DIV/0!</v>
      </c>
      <c r="T284" s="12" t="e">
        <f>(COUNTIFS(Sta!$A:$A,$A284,Sta!$N:$N,"&gt;1.5") +COUNTIFS(Sta!$B:$B,$A284,Sta!$P:$P,"&gt;1.5"))/$D284</f>
        <v>#DIV/0!</v>
      </c>
      <c r="U284" s="7" t="e">
        <f>COUNTIFS(Sta!$A:$A,$A284,Sta!$N:$N,"&gt;1.5")/$B284</f>
        <v>#DIV/0!</v>
      </c>
      <c r="V284" s="7" t="e">
        <f>COUNTIFS(Sta!$B:$B,$A284,Sta!$P:$P,"&gt;1.5")/$C284</f>
        <v>#DIV/0!</v>
      </c>
    </row>
    <row r="285" spans="1:22" x14ac:dyDescent="0.3">
      <c r="A285" t="s">
        <v>364</v>
      </c>
      <c r="B285" s="9">
        <f>COUNTIF(Sta!A:A,A285)</f>
        <v>0</v>
      </c>
      <c r="C285" s="4">
        <f>COUNTIF(Sta!B:B,A285)</f>
        <v>0</v>
      </c>
      <c r="D285" s="4">
        <f t="shared" si="9"/>
        <v>0</v>
      </c>
      <c r="E285" s="12" t="e">
        <f>(COUNTIFS(Sta!$A:$A,$A285,Sta!$Q:$Q,"&gt;0.5") +COUNTIFS(Sta!$B:$B,$A285,Sta!$Q:$Q,"&gt;0.5"))/$D285</f>
        <v>#DIV/0!</v>
      </c>
      <c r="F285" s="7" t="e">
        <f>COUNTIFS(Sta!$A:$A,$A285,Sta!$Q:$Q,"&gt;0.5")/$B285</f>
        <v>#DIV/0!</v>
      </c>
      <c r="G285" s="7" t="e">
        <f>COUNTIFS(Sta!$B:$B,$A285,Sta!$Q:$Q,"&gt;0.5")/$C285</f>
        <v>#DIV/0!</v>
      </c>
      <c r="H285" s="12" t="e">
        <f>(COUNTIFS(Sta!$A:$A,$A285,Sta!$Q:$Q,"&gt;1.5") +COUNTIFS(Sta!$B:$B,$A285,Sta!$Q:$Q,"&gt;1.5"))/$D285</f>
        <v>#DIV/0!</v>
      </c>
      <c r="I285" s="7" t="e">
        <f>COUNTIFS(Sta!$A:$A,$A285,Sta!$Q:$Q,"&gt;1.5")/$B285</f>
        <v>#DIV/0!</v>
      </c>
      <c r="J285" s="7" t="e">
        <f>COUNTIFS(Sta!$B:$B,$A285,Sta!$Q:$Q,"&gt;1.5")/$C285</f>
        <v>#DIV/0!</v>
      </c>
      <c r="K285" s="12" t="e">
        <f>(COUNTIFS(Sta!$A:$A,$A285,Sta!$M:$M,"&gt;0.5") +COUNTIFS(Sta!$B:$B,$A285,Sta!$O:$O,"&gt;0.5"))/$D285</f>
        <v>#DIV/0!</v>
      </c>
      <c r="L285" s="7" t="e">
        <f>COUNTIFS(Sta!$A:$A,$A285,Sta!$M:$M,"&gt;0.5")/$B285</f>
        <v>#DIV/0!</v>
      </c>
      <c r="M285" s="7" t="e">
        <f>COUNTIFS(Sta!$B:$B,$A285,Sta!$O:$O,"&gt;0.5")/$C285</f>
        <v>#DIV/0!</v>
      </c>
      <c r="N285" s="12" t="e">
        <f>(COUNTIFS(Sta!$A:$A,$A285,Sta!$M:$M,"&gt;1.5") +COUNTIFS(Sta!$B:$B,$A285,Sta!$O:$O,"&gt;1.5"))/$D285</f>
        <v>#DIV/0!</v>
      </c>
      <c r="O285" s="7" t="e">
        <f>COUNTIFS(Sta!$A:$A,$A285,Sta!$M:$M,"&gt;1.5")/$B285</f>
        <v>#DIV/0!</v>
      </c>
      <c r="P285" s="7" t="e">
        <f>COUNTIFS(Sta!$B:$B,$A285,Sta!$O:$O,"&gt;1.5")/$C285</f>
        <v>#DIV/0!</v>
      </c>
      <c r="Q285" s="12" t="e">
        <f>(COUNTIFS(Sta!$A:$A,$A285,Sta!$N:$N,"&gt;0.5") +COUNTIFS(Sta!$B:$B,$A285,Sta!$P:$P,"&gt;0.5"))/$D285</f>
        <v>#DIV/0!</v>
      </c>
      <c r="R285" s="7" t="e">
        <f>COUNTIFS(Sta!$A:$A,$A285,Sta!$N:$N,"&gt;0.5")/$B285</f>
        <v>#DIV/0!</v>
      </c>
      <c r="S285" s="7" t="e">
        <f>COUNTIFS(Sta!$B:$B,$A285,Sta!$P:$P,"&gt;0.5")/$C285</f>
        <v>#DIV/0!</v>
      </c>
      <c r="T285" s="12" t="e">
        <f>(COUNTIFS(Sta!$A:$A,$A285,Sta!$N:$N,"&gt;1.5") +COUNTIFS(Sta!$B:$B,$A285,Sta!$P:$P,"&gt;1.5"))/$D285</f>
        <v>#DIV/0!</v>
      </c>
      <c r="U285" s="7" t="e">
        <f>COUNTIFS(Sta!$A:$A,$A285,Sta!$N:$N,"&gt;1.5")/$B285</f>
        <v>#DIV/0!</v>
      </c>
      <c r="V285" s="7" t="e">
        <f>COUNTIFS(Sta!$B:$B,$A285,Sta!$P:$P,"&gt;1.5")/$C285</f>
        <v>#DIV/0!</v>
      </c>
    </row>
    <row r="286" spans="1:22" x14ac:dyDescent="0.3">
      <c r="A286" t="s">
        <v>365</v>
      </c>
      <c r="B286" s="9">
        <f>COUNTIF(Sta!A:A,A286)</f>
        <v>0</v>
      </c>
      <c r="C286" s="4">
        <f>COUNTIF(Sta!B:B,A286)</f>
        <v>0</v>
      </c>
      <c r="D286" s="4">
        <f t="shared" si="9"/>
        <v>0</v>
      </c>
      <c r="E286" s="12" t="e">
        <f>(COUNTIFS(Sta!$A:$A,$A286,Sta!$Q:$Q,"&gt;0.5") +COUNTIFS(Sta!$B:$B,$A286,Sta!$Q:$Q,"&gt;0.5"))/$D286</f>
        <v>#DIV/0!</v>
      </c>
      <c r="F286" s="7" t="e">
        <f>COUNTIFS(Sta!$A:$A,$A286,Sta!$Q:$Q,"&gt;0.5")/$B286</f>
        <v>#DIV/0!</v>
      </c>
      <c r="G286" s="7" t="e">
        <f>COUNTIFS(Sta!$B:$B,$A286,Sta!$Q:$Q,"&gt;0.5")/$C286</f>
        <v>#DIV/0!</v>
      </c>
      <c r="H286" s="12" t="e">
        <f>(COUNTIFS(Sta!$A:$A,$A286,Sta!$Q:$Q,"&gt;1.5") +COUNTIFS(Sta!$B:$B,$A286,Sta!$Q:$Q,"&gt;1.5"))/$D286</f>
        <v>#DIV/0!</v>
      </c>
      <c r="I286" s="7" t="e">
        <f>COUNTIFS(Sta!$A:$A,$A286,Sta!$Q:$Q,"&gt;1.5")/$B286</f>
        <v>#DIV/0!</v>
      </c>
      <c r="J286" s="7" t="e">
        <f>COUNTIFS(Sta!$B:$B,$A286,Sta!$Q:$Q,"&gt;1.5")/$C286</f>
        <v>#DIV/0!</v>
      </c>
      <c r="K286" s="12" t="e">
        <f>(COUNTIFS(Sta!$A:$A,$A286,Sta!$M:$M,"&gt;0.5") +COUNTIFS(Sta!$B:$B,$A286,Sta!$O:$O,"&gt;0.5"))/$D286</f>
        <v>#DIV/0!</v>
      </c>
      <c r="L286" s="7" t="e">
        <f>COUNTIFS(Sta!$A:$A,$A286,Sta!$M:$M,"&gt;0.5")/$B286</f>
        <v>#DIV/0!</v>
      </c>
      <c r="M286" s="7" t="e">
        <f>COUNTIFS(Sta!$B:$B,$A286,Sta!$O:$O,"&gt;0.5")/$C286</f>
        <v>#DIV/0!</v>
      </c>
      <c r="N286" s="12" t="e">
        <f>(COUNTIFS(Sta!$A:$A,$A286,Sta!$M:$M,"&gt;1.5") +COUNTIFS(Sta!$B:$B,$A286,Sta!$O:$O,"&gt;1.5"))/$D286</f>
        <v>#DIV/0!</v>
      </c>
      <c r="O286" s="7" t="e">
        <f>COUNTIFS(Sta!$A:$A,$A286,Sta!$M:$M,"&gt;1.5")/$B286</f>
        <v>#DIV/0!</v>
      </c>
      <c r="P286" s="7" t="e">
        <f>COUNTIFS(Sta!$B:$B,$A286,Sta!$O:$O,"&gt;1.5")/$C286</f>
        <v>#DIV/0!</v>
      </c>
      <c r="Q286" s="12" t="e">
        <f>(COUNTIFS(Sta!$A:$A,$A286,Sta!$N:$N,"&gt;0.5") +COUNTIFS(Sta!$B:$B,$A286,Sta!$P:$P,"&gt;0.5"))/$D286</f>
        <v>#DIV/0!</v>
      </c>
      <c r="R286" s="7" t="e">
        <f>COUNTIFS(Sta!$A:$A,$A286,Sta!$N:$N,"&gt;0.5")/$B286</f>
        <v>#DIV/0!</v>
      </c>
      <c r="S286" s="7" t="e">
        <f>COUNTIFS(Sta!$B:$B,$A286,Sta!$P:$P,"&gt;0.5")/$C286</f>
        <v>#DIV/0!</v>
      </c>
      <c r="T286" s="12" t="e">
        <f>(COUNTIFS(Sta!$A:$A,$A286,Sta!$N:$N,"&gt;1.5") +COUNTIFS(Sta!$B:$B,$A286,Sta!$P:$P,"&gt;1.5"))/$D286</f>
        <v>#DIV/0!</v>
      </c>
      <c r="U286" s="7" t="e">
        <f>COUNTIFS(Sta!$A:$A,$A286,Sta!$N:$N,"&gt;1.5")/$B286</f>
        <v>#DIV/0!</v>
      </c>
      <c r="V286" s="7" t="e">
        <f>COUNTIFS(Sta!$B:$B,$A286,Sta!$P:$P,"&gt;1.5")/$C286</f>
        <v>#DIV/0!</v>
      </c>
    </row>
    <row r="287" spans="1:22" x14ac:dyDescent="0.3">
      <c r="A287" t="s">
        <v>368</v>
      </c>
      <c r="B287" s="9">
        <f>COUNTIF(Sta!A:A,A287)</f>
        <v>0</v>
      </c>
      <c r="C287" s="4">
        <f>COUNTIF(Sta!B:B,A287)</f>
        <v>0</v>
      </c>
      <c r="D287" s="4">
        <f t="shared" si="9"/>
        <v>0</v>
      </c>
      <c r="E287" s="12" t="e">
        <f>(COUNTIFS(Sta!$A:$A,$A287,Sta!$Q:$Q,"&gt;0.5") +COUNTIFS(Sta!$B:$B,$A287,Sta!$Q:$Q,"&gt;0.5"))/$D287</f>
        <v>#DIV/0!</v>
      </c>
      <c r="F287" s="7" t="e">
        <f>COUNTIFS(Sta!$A:$A,$A287,Sta!$Q:$Q,"&gt;0.5")/$B287</f>
        <v>#DIV/0!</v>
      </c>
      <c r="G287" s="7" t="e">
        <f>COUNTIFS(Sta!$B:$B,$A287,Sta!$Q:$Q,"&gt;0.5")/$C287</f>
        <v>#DIV/0!</v>
      </c>
      <c r="H287" s="12" t="e">
        <f>(COUNTIFS(Sta!$A:$A,$A287,Sta!$Q:$Q,"&gt;1.5") +COUNTIFS(Sta!$B:$B,$A287,Sta!$Q:$Q,"&gt;1.5"))/$D287</f>
        <v>#DIV/0!</v>
      </c>
      <c r="I287" s="7" t="e">
        <f>COUNTIFS(Sta!$A:$A,$A287,Sta!$Q:$Q,"&gt;1.5")/$B287</f>
        <v>#DIV/0!</v>
      </c>
      <c r="J287" s="7" t="e">
        <f>COUNTIFS(Sta!$B:$B,$A287,Sta!$Q:$Q,"&gt;1.5")/$C287</f>
        <v>#DIV/0!</v>
      </c>
      <c r="K287" s="12" t="e">
        <f>(COUNTIFS(Sta!$A:$A,$A287,Sta!$M:$M,"&gt;0.5") +COUNTIFS(Sta!$B:$B,$A287,Sta!$O:$O,"&gt;0.5"))/$D287</f>
        <v>#DIV/0!</v>
      </c>
      <c r="L287" s="7" t="e">
        <f>COUNTIFS(Sta!$A:$A,$A287,Sta!$M:$M,"&gt;0.5")/$B287</f>
        <v>#DIV/0!</v>
      </c>
      <c r="M287" s="7" t="e">
        <f>COUNTIFS(Sta!$B:$B,$A287,Sta!$O:$O,"&gt;0.5")/$C287</f>
        <v>#DIV/0!</v>
      </c>
      <c r="N287" s="12" t="e">
        <f>(COUNTIFS(Sta!$A:$A,$A287,Sta!$M:$M,"&gt;1.5") +COUNTIFS(Sta!$B:$B,$A287,Sta!$O:$O,"&gt;1.5"))/$D287</f>
        <v>#DIV/0!</v>
      </c>
      <c r="O287" s="7" t="e">
        <f>COUNTIFS(Sta!$A:$A,$A287,Sta!$M:$M,"&gt;1.5")/$B287</f>
        <v>#DIV/0!</v>
      </c>
      <c r="P287" s="7" t="e">
        <f>COUNTIFS(Sta!$B:$B,$A287,Sta!$O:$O,"&gt;1.5")/$C287</f>
        <v>#DIV/0!</v>
      </c>
      <c r="Q287" s="12" t="e">
        <f>(COUNTIFS(Sta!$A:$A,$A287,Sta!$N:$N,"&gt;0.5") +COUNTIFS(Sta!$B:$B,$A287,Sta!$P:$P,"&gt;0.5"))/$D287</f>
        <v>#DIV/0!</v>
      </c>
      <c r="R287" s="7" t="e">
        <f>COUNTIFS(Sta!$A:$A,$A287,Sta!$N:$N,"&gt;0.5")/$B287</f>
        <v>#DIV/0!</v>
      </c>
      <c r="S287" s="7" t="e">
        <f>COUNTIFS(Sta!$B:$B,$A287,Sta!$P:$P,"&gt;0.5")/$C287</f>
        <v>#DIV/0!</v>
      </c>
      <c r="T287" s="12" t="e">
        <f>(COUNTIFS(Sta!$A:$A,$A287,Sta!$N:$N,"&gt;1.5") +COUNTIFS(Sta!$B:$B,$A287,Sta!$P:$P,"&gt;1.5"))/$D287</f>
        <v>#DIV/0!</v>
      </c>
      <c r="U287" s="7" t="e">
        <f>COUNTIFS(Sta!$A:$A,$A287,Sta!$N:$N,"&gt;1.5")/$B287</f>
        <v>#DIV/0!</v>
      </c>
      <c r="V287" s="7" t="e">
        <f>COUNTIFS(Sta!$B:$B,$A287,Sta!$P:$P,"&gt;1.5")/$C287</f>
        <v>#DIV/0!</v>
      </c>
    </row>
    <row r="288" spans="1:22" x14ac:dyDescent="0.3">
      <c r="A288" t="s">
        <v>367</v>
      </c>
      <c r="B288" s="9">
        <f>COUNTIF(Sta!A:A,A288)</f>
        <v>0</v>
      </c>
      <c r="C288" s="4">
        <f>COUNTIF(Sta!B:B,A288)</f>
        <v>0</v>
      </c>
      <c r="D288" s="4">
        <f t="shared" si="9"/>
        <v>0</v>
      </c>
      <c r="E288" s="12" t="e">
        <f>(COUNTIFS(Sta!$A:$A,$A288,Sta!$Q:$Q,"&gt;0.5") +COUNTIFS(Sta!$B:$B,$A288,Sta!$Q:$Q,"&gt;0.5"))/$D288</f>
        <v>#DIV/0!</v>
      </c>
      <c r="F288" s="7" t="e">
        <f>COUNTIFS(Sta!$A:$A,$A288,Sta!$Q:$Q,"&gt;0.5")/$B288</f>
        <v>#DIV/0!</v>
      </c>
      <c r="G288" s="7" t="e">
        <f>COUNTIFS(Sta!$B:$B,$A288,Sta!$Q:$Q,"&gt;0.5")/$C288</f>
        <v>#DIV/0!</v>
      </c>
      <c r="H288" s="12" t="e">
        <f>(COUNTIFS(Sta!$A:$A,$A288,Sta!$Q:$Q,"&gt;1.5") +COUNTIFS(Sta!$B:$B,$A288,Sta!$Q:$Q,"&gt;1.5"))/$D288</f>
        <v>#DIV/0!</v>
      </c>
      <c r="I288" s="7" t="e">
        <f>COUNTIFS(Sta!$A:$A,$A288,Sta!$Q:$Q,"&gt;1.5")/$B288</f>
        <v>#DIV/0!</v>
      </c>
      <c r="J288" s="7" t="e">
        <f>COUNTIFS(Sta!$B:$B,$A288,Sta!$Q:$Q,"&gt;1.5")/$C288</f>
        <v>#DIV/0!</v>
      </c>
      <c r="K288" s="12" t="e">
        <f>(COUNTIFS(Sta!$A:$A,$A288,Sta!$M:$M,"&gt;0.5") +COUNTIFS(Sta!$B:$B,$A288,Sta!$O:$O,"&gt;0.5"))/$D288</f>
        <v>#DIV/0!</v>
      </c>
      <c r="L288" s="7" t="e">
        <f>COUNTIFS(Sta!$A:$A,$A288,Sta!$M:$M,"&gt;0.5")/$B288</f>
        <v>#DIV/0!</v>
      </c>
      <c r="M288" s="7" t="e">
        <f>COUNTIFS(Sta!$B:$B,$A288,Sta!$O:$O,"&gt;0.5")/$C288</f>
        <v>#DIV/0!</v>
      </c>
      <c r="N288" s="12" t="e">
        <f>(COUNTIFS(Sta!$A:$A,$A288,Sta!$M:$M,"&gt;1.5") +COUNTIFS(Sta!$B:$B,$A288,Sta!$O:$O,"&gt;1.5"))/$D288</f>
        <v>#DIV/0!</v>
      </c>
      <c r="O288" s="7" t="e">
        <f>COUNTIFS(Sta!$A:$A,$A288,Sta!$M:$M,"&gt;1.5")/$B288</f>
        <v>#DIV/0!</v>
      </c>
      <c r="P288" s="7" t="e">
        <f>COUNTIFS(Sta!$B:$B,$A288,Sta!$O:$O,"&gt;1.5")/$C288</f>
        <v>#DIV/0!</v>
      </c>
      <c r="Q288" s="12" t="e">
        <f>(COUNTIFS(Sta!$A:$A,$A288,Sta!$N:$N,"&gt;0.5") +COUNTIFS(Sta!$B:$B,$A288,Sta!$P:$P,"&gt;0.5"))/$D288</f>
        <v>#DIV/0!</v>
      </c>
      <c r="R288" s="7" t="e">
        <f>COUNTIFS(Sta!$A:$A,$A288,Sta!$N:$N,"&gt;0.5")/$B288</f>
        <v>#DIV/0!</v>
      </c>
      <c r="S288" s="7" t="e">
        <f>COUNTIFS(Sta!$B:$B,$A288,Sta!$P:$P,"&gt;0.5")/$C288</f>
        <v>#DIV/0!</v>
      </c>
      <c r="T288" s="12" t="e">
        <f>(COUNTIFS(Sta!$A:$A,$A288,Sta!$N:$N,"&gt;1.5") +COUNTIFS(Sta!$B:$B,$A288,Sta!$P:$P,"&gt;1.5"))/$D288</f>
        <v>#DIV/0!</v>
      </c>
      <c r="U288" s="7" t="e">
        <f>COUNTIFS(Sta!$A:$A,$A288,Sta!$N:$N,"&gt;1.5")/$B288</f>
        <v>#DIV/0!</v>
      </c>
      <c r="V288" s="7" t="e">
        <f>COUNTIFS(Sta!$B:$B,$A288,Sta!$P:$P,"&gt;1.5")/$C288</f>
        <v>#DIV/0!</v>
      </c>
    </row>
    <row r="289" spans="1:22" x14ac:dyDescent="0.3">
      <c r="A289" t="s">
        <v>398</v>
      </c>
      <c r="B289" s="9">
        <f>COUNTIF(Sta!A:A,A289)</f>
        <v>0</v>
      </c>
      <c r="C289" s="4">
        <f>COUNTIF(Sta!B:B,A289)</f>
        <v>0</v>
      </c>
      <c r="D289" s="4">
        <f t="shared" si="9"/>
        <v>0</v>
      </c>
      <c r="E289" s="12" t="e">
        <f>(COUNTIFS(Sta!$A:$A,$A289,Sta!$Q:$Q,"&gt;0.5") +COUNTIFS(Sta!$B:$B,$A289,Sta!$Q:$Q,"&gt;0.5"))/$D289</f>
        <v>#DIV/0!</v>
      </c>
      <c r="F289" s="7" t="e">
        <f>COUNTIFS(Sta!$A:$A,$A289,Sta!$Q:$Q,"&gt;0.5")/$B289</f>
        <v>#DIV/0!</v>
      </c>
      <c r="G289" s="7" t="e">
        <f>COUNTIFS(Sta!$B:$B,$A289,Sta!$Q:$Q,"&gt;0.5")/$C289</f>
        <v>#DIV/0!</v>
      </c>
      <c r="H289" s="12" t="e">
        <f>(COUNTIFS(Sta!$A:$A,$A289,Sta!$Q:$Q,"&gt;1.5") +COUNTIFS(Sta!$B:$B,$A289,Sta!$Q:$Q,"&gt;1.5"))/$D289</f>
        <v>#DIV/0!</v>
      </c>
      <c r="I289" s="7" t="e">
        <f>COUNTIFS(Sta!$A:$A,$A289,Sta!$Q:$Q,"&gt;1.5")/$B289</f>
        <v>#DIV/0!</v>
      </c>
      <c r="J289" s="7" t="e">
        <f>COUNTIFS(Sta!$B:$B,$A289,Sta!$Q:$Q,"&gt;1.5")/$C289</f>
        <v>#DIV/0!</v>
      </c>
      <c r="K289" s="12" t="e">
        <f>(COUNTIFS(Sta!$A:$A,$A289,Sta!$M:$M,"&gt;0.5") +COUNTIFS(Sta!$B:$B,$A289,Sta!$O:$O,"&gt;0.5"))/$D289</f>
        <v>#DIV/0!</v>
      </c>
      <c r="L289" s="7" t="e">
        <f>COUNTIFS(Sta!$A:$A,$A289,Sta!$M:$M,"&gt;0.5")/$B289</f>
        <v>#DIV/0!</v>
      </c>
      <c r="M289" s="7" t="e">
        <f>COUNTIFS(Sta!$B:$B,$A289,Sta!$O:$O,"&gt;0.5")/$C289</f>
        <v>#DIV/0!</v>
      </c>
      <c r="N289" s="12" t="e">
        <f>(COUNTIFS(Sta!$A:$A,$A289,Sta!$M:$M,"&gt;1.5") +COUNTIFS(Sta!$B:$B,$A289,Sta!$O:$O,"&gt;1.5"))/$D289</f>
        <v>#DIV/0!</v>
      </c>
      <c r="O289" s="7" t="e">
        <f>COUNTIFS(Sta!$A:$A,$A289,Sta!$M:$M,"&gt;1.5")/$B289</f>
        <v>#DIV/0!</v>
      </c>
      <c r="P289" s="7" t="e">
        <f>COUNTIFS(Sta!$B:$B,$A289,Sta!$O:$O,"&gt;1.5")/$C289</f>
        <v>#DIV/0!</v>
      </c>
      <c r="Q289" s="12" t="e">
        <f>(COUNTIFS(Sta!$A:$A,$A289,Sta!$N:$N,"&gt;0.5") +COUNTIFS(Sta!$B:$B,$A289,Sta!$P:$P,"&gt;0.5"))/$D289</f>
        <v>#DIV/0!</v>
      </c>
      <c r="R289" s="7" t="e">
        <f>COUNTIFS(Sta!$A:$A,$A289,Sta!$N:$N,"&gt;0.5")/$B289</f>
        <v>#DIV/0!</v>
      </c>
      <c r="S289" s="7" t="e">
        <f>COUNTIFS(Sta!$B:$B,$A289,Sta!$P:$P,"&gt;0.5")/$C289</f>
        <v>#DIV/0!</v>
      </c>
      <c r="T289" s="12" t="e">
        <f>(COUNTIFS(Sta!$A:$A,$A289,Sta!$N:$N,"&gt;1.5") +COUNTIFS(Sta!$B:$B,$A289,Sta!$P:$P,"&gt;1.5"))/$D289</f>
        <v>#DIV/0!</v>
      </c>
      <c r="U289" s="7" t="e">
        <f>COUNTIFS(Sta!$A:$A,$A289,Sta!$N:$N,"&gt;1.5")/$B289</f>
        <v>#DIV/0!</v>
      </c>
      <c r="V289" s="7" t="e">
        <f>COUNTIFS(Sta!$B:$B,$A289,Sta!$P:$P,"&gt;1.5")/$C289</f>
        <v>#DIV/0!</v>
      </c>
    </row>
    <row r="290" spans="1:22" x14ac:dyDescent="0.3">
      <c r="A290" t="s">
        <v>379</v>
      </c>
      <c r="B290" s="9">
        <f>COUNTIF(Sta!A:A,A290)</f>
        <v>0</v>
      </c>
      <c r="C290" s="4">
        <f>COUNTIF(Sta!B:B,A290)</f>
        <v>0</v>
      </c>
      <c r="D290" s="4">
        <f t="shared" si="9"/>
        <v>0</v>
      </c>
      <c r="E290" s="12" t="e">
        <f>(COUNTIFS(Sta!$A:$A,$A290,Sta!$Q:$Q,"&gt;0.5") +COUNTIFS(Sta!$B:$B,$A290,Sta!$Q:$Q,"&gt;0.5"))/$D290</f>
        <v>#DIV/0!</v>
      </c>
      <c r="F290" s="7" t="e">
        <f>COUNTIFS(Sta!$A:$A,$A290,Sta!$Q:$Q,"&gt;0.5")/$B290</f>
        <v>#DIV/0!</v>
      </c>
      <c r="G290" s="7" t="e">
        <f>COUNTIFS(Sta!$B:$B,$A290,Sta!$Q:$Q,"&gt;0.5")/$C290</f>
        <v>#DIV/0!</v>
      </c>
      <c r="H290" s="12" t="e">
        <f>(COUNTIFS(Sta!$A:$A,$A290,Sta!$Q:$Q,"&gt;1.5") +COUNTIFS(Sta!$B:$B,$A290,Sta!$Q:$Q,"&gt;1.5"))/$D290</f>
        <v>#DIV/0!</v>
      </c>
      <c r="I290" s="7" t="e">
        <f>COUNTIFS(Sta!$A:$A,$A290,Sta!$Q:$Q,"&gt;1.5")/$B290</f>
        <v>#DIV/0!</v>
      </c>
      <c r="J290" s="7" t="e">
        <f>COUNTIFS(Sta!$B:$B,$A290,Sta!$Q:$Q,"&gt;1.5")/$C290</f>
        <v>#DIV/0!</v>
      </c>
      <c r="K290" s="12" t="e">
        <f>(COUNTIFS(Sta!$A:$A,$A290,Sta!$M:$M,"&gt;0.5") +COUNTIFS(Sta!$B:$B,$A290,Sta!$O:$O,"&gt;0.5"))/$D290</f>
        <v>#DIV/0!</v>
      </c>
      <c r="L290" s="7" t="e">
        <f>COUNTIFS(Sta!$A:$A,$A290,Sta!$M:$M,"&gt;0.5")/$B290</f>
        <v>#DIV/0!</v>
      </c>
      <c r="M290" s="7" t="e">
        <f>COUNTIFS(Sta!$B:$B,$A290,Sta!$O:$O,"&gt;0.5")/$C290</f>
        <v>#DIV/0!</v>
      </c>
      <c r="N290" s="12" t="e">
        <f>(COUNTIFS(Sta!$A:$A,$A290,Sta!$M:$M,"&gt;1.5") +COUNTIFS(Sta!$B:$B,$A290,Sta!$O:$O,"&gt;1.5"))/$D290</f>
        <v>#DIV/0!</v>
      </c>
      <c r="O290" s="7" t="e">
        <f>COUNTIFS(Sta!$A:$A,$A290,Sta!$M:$M,"&gt;1.5")/$B290</f>
        <v>#DIV/0!</v>
      </c>
      <c r="P290" s="7" t="e">
        <f>COUNTIFS(Sta!$B:$B,$A290,Sta!$O:$O,"&gt;1.5")/$C290</f>
        <v>#DIV/0!</v>
      </c>
      <c r="Q290" s="12" t="e">
        <f>(COUNTIFS(Sta!$A:$A,$A290,Sta!$N:$N,"&gt;0.5") +COUNTIFS(Sta!$B:$B,$A290,Sta!$P:$P,"&gt;0.5"))/$D290</f>
        <v>#DIV/0!</v>
      </c>
      <c r="R290" s="7" t="e">
        <f>COUNTIFS(Sta!$A:$A,$A290,Sta!$N:$N,"&gt;0.5")/$B290</f>
        <v>#DIV/0!</v>
      </c>
      <c r="S290" s="7" t="e">
        <f>COUNTIFS(Sta!$B:$B,$A290,Sta!$P:$P,"&gt;0.5")/$C290</f>
        <v>#DIV/0!</v>
      </c>
      <c r="T290" s="12" t="e">
        <f>(COUNTIFS(Sta!$A:$A,$A290,Sta!$N:$N,"&gt;1.5") +COUNTIFS(Sta!$B:$B,$A290,Sta!$P:$P,"&gt;1.5"))/$D290</f>
        <v>#DIV/0!</v>
      </c>
      <c r="U290" s="7" t="e">
        <f>COUNTIFS(Sta!$A:$A,$A290,Sta!$N:$N,"&gt;1.5")/$B290</f>
        <v>#DIV/0!</v>
      </c>
      <c r="V290" s="7" t="e">
        <f>COUNTIFS(Sta!$B:$B,$A290,Sta!$P:$P,"&gt;1.5")/$C290</f>
        <v>#DIV/0!</v>
      </c>
    </row>
    <row r="291" spans="1:22" x14ac:dyDescent="0.3">
      <c r="A291" t="s">
        <v>381</v>
      </c>
      <c r="B291" s="9">
        <f>COUNTIF(Sta!A:A,A291)</f>
        <v>0</v>
      </c>
      <c r="C291" s="4">
        <f>COUNTIF(Sta!B:B,A291)</f>
        <v>0</v>
      </c>
      <c r="D291" s="4">
        <f t="shared" si="9"/>
        <v>0</v>
      </c>
      <c r="E291" s="12" t="e">
        <f>(COUNTIFS(Sta!$A:$A,$A291,Sta!$Q:$Q,"&gt;0.5") +COUNTIFS(Sta!$B:$B,$A291,Sta!$Q:$Q,"&gt;0.5"))/$D291</f>
        <v>#DIV/0!</v>
      </c>
      <c r="F291" s="7" t="e">
        <f>COUNTIFS(Sta!$A:$A,$A291,Sta!$Q:$Q,"&gt;0.5")/$B291</f>
        <v>#DIV/0!</v>
      </c>
      <c r="G291" s="7" t="e">
        <f>COUNTIFS(Sta!$B:$B,$A291,Sta!$Q:$Q,"&gt;0.5")/$C291</f>
        <v>#DIV/0!</v>
      </c>
      <c r="H291" s="12" t="e">
        <f>(COUNTIFS(Sta!$A:$A,$A291,Sta!$Q:$Q,"&gt;1.5") +COUNTIFS(Sta!$B:$B,$A291,Sta!$Q:$Q,"&gt;1.5"))/$D291</f>
        <v>#DIV/0!</v>
      </c>
      <c r="I291" s="7" t="e">
        <f>COUNTIFS(Sta!$A:$A,$A291,Sta!$Q:$Q,"&gt;1.5")/$B291</f>
        <v>#DIV/0!</v>
      </c>
      <c r="J291" s="7" t="e">
        <f>COUNTIFS(Sta!$B:$B,$A291,Sta!$Q:$Q,"&gt;1.5")/$C291</f>
        <v>#DIV/0!</v>
      </c>
      <c r="K291" s="12" t="e">
        <f>(COUNTIFS(Sta!$A:$A,$A291,Sta!$M:$M,"&gt;0.5") +COUNTIFS(Sta!$B:$B,$A291,Sta!$O:$O,"&gt;0.5"))/$D291</f>
        <v>#DIV/0!</v>
      </c>
      <c r="L291" s="7" t="e">
        <f>COUNTIFS(Sta!$A:$A,$A291,Sta!$M:$M,"&gt;0.5")/$B291</f>
        <v>#DIV/0!</v>
      </c>
      <c r="M291" s="7" t="e">
        <f>COUNTIFS(Sta!$B:$B,$A291,Sta!$O:$O,"&gt;0.5")/$C291</f>
        <v>#DIV/0!</v>
      </c>
      <c r="N291" s="12" t="e">
        <f>(COUNTIFS(Sta!$A:$A,$A291,Sta!$M:$M,"&gt;1.5") +COUNTIFS(Sta!$B:$B,$A291,Sta!$O:$O,"&gt;1.5"))/$D291</f>
        <v>#DIV/0!</v>
      </c>
      <c r="O291" s="7" t="e">
        <f>COUNTIFS(Sta!$A:$A,$A291,Sta!$M:$M,"&gt;1.5")/$B291</f>
        <v>#DIV/0!</v>
      </c>
      <c r="P291" s="7" t="e">
        <f>COUNTIFS(Sta!$B:$B,$A291,Sta!$O:$O,"&gt;1.5")/$C291</f>
        <v>#DIV/0!</v>
      </c>
      <c r="Q291" s="12" t="e">
        <f>(COUNTIFS(Sta!$A:$A,$A291,Sta!$N:$N,"&gt;0.5") +COUNTIFS(Sta!$B:$B,$A291,Sta!$P:$P,"&gt;0.5"))/$D291</f>
        <v>#DIV/0!</v>
      </c>
      <c r="R291" s="7" t="e">
        <f>COUNTIFS(Sta!$A:$A,$A291,Sta!$N:$N,"&gt;0.5")/$B291</f>
        <v>#DIV/0!</v>
      </c>
      <c r="S291" s="7" t="e">
        <f>COUNTIFS(Sta!$B:$B,$A291,Sta!$P:$P,"&gt;0.5")/$C291</f>
        <v>#DIV/0!</v>
      </c>
      <c r="T291" s="12" t="e">
        <f>(COUNTIFS(Sta!$A:$A,$A291,Sta!$N:$N,"&gt;1.5") +COUNTIFS(Sta!$B:$B,$A291,Sta!$P:$P,"&gt;1.5"))/$D291</f>
        <v>#DIV/0!</v>
      </c>
      <c r="U291" s="7" t="e">
        <f>COUNTIFS(Sta!$A:$A,$A291,Sta!$N:$N,"&gt;1.5")/$B291</f>
        <v>#DIV/0!</v>
      </c>
      <c r="V291" s="7" t="e">
        <f>COUNTIFS(Sta!$B:$B,$A291,Sta!$P:$P,"&gt;1.5")/$C291</f>
        <v>#DIV/0!</v>
      </c>
    </row>
    <row r="292" spans="1:22" x14ac:dyDescent="0.3">
      <c r="A292" t="s">
        <v>390</v>
      </c>
      <c r="B292" s="9">
        <f>COUNTIF(Sta!A:A,A292)</f>
        <v>0</v>
      </c>
      <c r="C292" s="4">
        <f>COUNTIF(Sta!B:B,A292)</f>
        <v>0</v>
      </c>
      <c r="D292" s="4">
        <f t="shared" si="9"/>
        <v>0</v>
      </c>
      <c r="E292" s="12" t="e">
        <f>(COUNTIFS(Sta!$A:$A,$A292,Sta!$Q:$Q,"&gt;0.5") +COUNTIFS(Sta!$B:$B,$A292,Sta!$Q:$Q,"&gt;0.5"))/$D292</f>
        <v>#DIV/0!</v>
      </c>
      <c r="F292" s="7" t="e">
        <f>COUNTIFS(Sta!$A:$A,$A292,Sta!$Q:$Q,"&gt;0.5")/$B292</f>
        <v>#DIV/0!</v>
      </c>
      <c r="G292" s="7" t="e">
        <f>COUNTIFS(Sta!$B:$B,$A292,Sta!$Q:$Q,"&gt;0.5")/$C292</f>
        <v>#DIV/0!</v>
      </c>
      <c r="H292" s="12" t="e">
        <f>(COUNTIFS(Sta!$A:$A,$A292,Sta!$Q:$Q,"&gt;1.5") +COUNTIFS(Sta!$B:$B,$A292,Sta!$Q:$Q,"&gt;1.5"))/$D292</f>
        <v>#DIV/0!</v>
      </c>
      <c r="I292" s="7" t="e">
        <f>COUNTIFS(Sta!$A:$A,$A292,Sta!$Q:$Q,"&gt;1.5")/$B292</f>
        <v>#DIV/0!</v>
      </c>
      <c r="J292" s="7" t="e">
        <f>COUNTIFS(Sta!$B:$B,$A292,Sta!$Q:$Q,"&gt;1.5")/$C292</f>
        <v>#DIV/0!</v>
      </c>
      <c r="K292" s="12" t="e">
        <f>(COUNTIFS(Sta!$A:$A,$A292,Sta!$M:$M,"&gt;0.5") +COUNTIFS(Sta!$B:$B,$A292,Sta!$O:$O,"&gt;0.5"))/$D292</f>
        <v>#DIV/0!</v>
      </c>
      <c r="L292" s="7" t="e">
        <f>COUNTIFS(Sta!$A:$A,$A292,Sta!$M:$M,"&gt;0.5")/$B292</f>
        <v>#DIV/0!</v>
      </c>
      <c r="M292" s="7" t="e">
        <f>COUNTIFS(Sta!$B:$B,$A292,Sta!$O:$O,"&gt;0.5")/$C292</f>
        <v>#DIV/0!</v>
      </c>
      <c r="N292" s="12" t="e">
        <f>(COUNTIFS(Sta!$A:$A,$A292,Sta!$M:$M,"&gt;1.5") +COUNTIFS(Sta!$B:$B,$A292,Sta!$O:$O,"&gt;1.5"))/$D292</f>
        <v>#DIV/0!</v>
      </c>
      <c r="O292" s="7" t="e">
        <f>COUNTIFS(Sta!$A:$A,$A292,Sta!$M:$M,"&gt;1.5")/$B292</f>
        <v>#DIV/0!</v>
      </c>
      <c r="P292" s="7" t="e">
        <f>COUNTIFS(Sta!$B:$B,$A292,Sta!$O:$O,"&gt;1.5")/$C292</f>
        <v>#DIV/0!</v>
      </c>
      <c r="Q292" s="12" t="e">
        <f>(COUNTIFS(Sta!$A:$A,$A292,Sta!$N:$N,"&gt;0.5") +COUNTIFS(Sta!$B:$B,$A292,Sta!$P:$P,"&gt;0.5"))/$D292</f>
        <v>#DIV/0!</v>
      </c>
      <c r="R292" s="7" t="e">
        <f>COUNTIFS(Sta!$A:$A,$A292,Sta!$N:$N,"&gt;0.5")/$B292</f>
        <v>#DIV/0!</v>
      </c>
      <c r="S292" s="7" t="e">
        <f>COUNTIFS(Sta!$B:$B,$A292,Sta!$P:$P,"&gt;0.5")/$C292</f>
        <v>#DIV/0!</v>
      </c>
      <c r="T292" s="12" t="e">
        <f>(COUNTIFS(Sta!$A:$A,$A292,Sta!$N:$N,"&gt;1.5") +COUNTIFS(Sta!$B:$B,$A292,Sta!$P:$P,"&gt;1.5"))/$D292</f>
        <v>#DIV/0!</v>
      </c>
      <c r="U292" s="7" t="e">
        <f>COUNTIFS(Sta!$A:$A,$A292,Sta!$N:$N,"&gt;1.5")/$B292</f>
        <v>#DIV/0!</v>
      </c>
      <c r="V292" s="7" t="e">
        <f>COUNTIFS(Sta!$B:$B,$A292,Sta!$P:$P,"&gt;1.5")/$C292</f>
        <v>#DIV/0!</v>
      </c>
    </row>
    <row r="293" spans="1:22" x14ac:dyDescent="0.3">
      <c r="A293" t="s">
        <v>383</v>
      </c>
      <c r="B293" s="9">
        <f>COUNTIF(Sta!A:A,A293)</f>
        <v>0</v>
      </c>
      <c r="C293" s="4">
        <f>COUNTIF(Sta!B:B,A293)</f>
        <v>0</v>
      </c>
      <c r="D293" s="4">
        <f t="shared" si="9"/>
        <v>0</v>
      </c>
      <c r="E293" s="12" t="e">
        <f>(COUNTIFS(Sta!$A:$A,$A293,Sta!$Q:$Q,"&gt;0.5") +COUNTIFS(Sta!$B:$B,$A293,Sta!$Q:$Q,"&gt;0.5"))/$D293</f>
        <v>#DIV/0!</v>
      </c>
      <c r="F293" s="7" t="e">
        <f>COUNTIFS(Sta!$A:$A,$A293,Sta!$Q:$Q,"&gt;0.5")/$B293</f>
        <v>#DIV/0!</v>
      </c>
      <c r="G293" s="7" t="e">
        <f>COUNTIFS(Sta!$B:$B,$A293,Sta!$Q:$Q,"&gt;0.5")/$C293</f>
        <v>#DIV/0!</v>
      </c>
      <c r="H293" s="12" t="e">
        <f>(COUNTIFS(Sta!$A:$A,$A293,Sta!$Q:$Q,"&gt;1.5") +COUNTIFS(Sta!$B:$B,$A293,Sta!$Q:$Q,"&gt;1.5"))/$D293</f>
        <v>#DIV/0!</v>
      </c>
      <c r="I293" s="7" t="e">
        <f>COUNTIFS(Sta!$A:$A,$A293,Sta!$Q:$Q,"&gt;1.5")/$B293</f>
        <v>#DIV/0!</v>
      </c>
      <c r="J293" s="7" t="e">
        <f>COUNTIFS(Sta!$B:$B,$A293,Sta!$Q:$Q,"&gt;1.5")/$C293</f>
        <v>#DIV/0!</v>
      </c>
      <c r="K293" s="12" t="e">
        <f>(COUNTIFS(Sta!$A:$A,$A293,Sta!$M:$M,"&gt;0.5") +COUNTIFS(Sta!$B:$B,$A293,Sta!$O:$O,"&gt;0.5"))/$D293</f>
        <v>#DIV/0!</v>
      </c>
      <c r="L293" s="7" t="e">
        <f>COUNTIFS(Sta!$A:$A,$A293,Sta!$M:$M,"&gt;0.5")/$B293</f>
        <v>#DIV/0!</v>
      </c>
      <c r="M293" s="7" t="e">
        <f>COUNTIFS(Sta!$B:$B,$A293,Sta!$O:$O,"&gt;0.5")/$C293</f>
        <v>#DIV/0!</v>
      </c>
      <c r="N293" s="12" t="e">
        <f>(COUNTIFS(Sta!$A:$A,$A293,Sta!$M:$M,"&gt;1.5") +COUNTIFS(Sta!$B:$B,$A293,Sta!$O:$O,"&gt;1.5"))/$D293</f>
        <v>#DIV/0!</v>
      </c>
      <c r="O293" s="7" t="e">
        <f>COUNTIFS(Sta!$A:$A,$A293,Sta!$M:$M,"&gt;1.5")/$B293</f>
        <v>#DIV/0!</v>
      </c>
      <c r="P293" s="7" t="e">
        <f>COUNTIFS(Sta!$B:$B,$A293,Sta!$O:$O,"&gt;1.5")/$C293</f>
        <v>#DIV/0!</v>
      </c>
      <c r="Q293" s="12" t="e">
        <f>(COUNTIFS(Sta!$A:$A,$A293,Sta!$N:$N,"&gt;0.5") +COUNTIFS(Sta!$B:$B,$A293,Sta!$P:$P,"&gt;0.5"))/$D293</f>
        <v>#DIV/0!</v>
      </c>
      <c r="R293" s="7" t="e">
        <f>COUNTIFS(Sta!$A:$A,$A293,Sta!$N:$N,"&gt;0.5")/$B293</f>
        <v>#DIV/0!</v>
      </c>
      <c r="S293" s="7" t="e">
        <f>COUNTIFS(Sta!$B:$B,$A293,Sta!$P:$P,"&gt;0.5")/$C293</f>
        <v>#DIV/0!</v>
      </c>
      <c r="T293" s="12" t="e">
        <f>(COUNTIFS(Sta!$A:$A,$A293,Sta!$N:$N,"&gt;1.5") +COUNTIFS(Sta!$B:$B,$A293,Sta!$P:$P,"&gt;1.5"))/$D293</f>
        <v>#DIV/0!</v>
      </c>
      <c r="U293" s="7" t="e">
        <f>COUNTIFS(Sta!$A:$A,$A293,Sta!$N:$N,"&gt;1.5")/$B293</f>
        <v>#DIV/0!</v>
      </c>
      <c r="V293" s="7" t="e">
        <f>COUNTIFS(Sta!$B:$B,$A293,Sta!$P:$P,"&gt;1.5")/$C293</f>
        <v>#DIV/0!</v>
      </c>
    </row>
    <row r="294" spans="1:22" x14ac:dyDescent="0.3">
      <c r="A294" t="s">
        <v>384</v>
      </c>
      <c r="B294" s="9">
        <f>COUNTIF(Sta!A:A,A294)</f>
        <v>0</v>
      </c>
      <c r="C294" s="4">
        <f>COUNTIF(Sta!B:B,A294)</f>
        <v>0</v>
      </c>
      <c r="D294" s="4">
        <f t="shared" si="9"/>
        <v>0</v>
      </c>
      <c r="E294" s="12" t="e">
        <f>(COUNTIFS(Sta!$A:$A,$A294,Sta!$Q:$Q,"&gt;0.5") +COUNTIFS(Sta!$B:$B,$A294,Sta!$Q:$Q,"&gt;0.5"))/$D294</f>
        <v>#DIV/0!</v>
      </c>
      <c r="F294" s="7" t="e">
        <f>COUNTIFS(Sta!$A:$A,$A294,Sta!$Q:$Q,"&gt;0.5")/$B294</f>
        <v>#DIV/0!</v>
      </c>
      <c r="G294" s="7" t="e">
        <f>COUNTIFS(Sta!$B:$B,$A294,Sta!$Q:$Q,"&gt;0.5")/$C294</f>
        <v>#DIV/0!</v>
      </c>
      <c r="H294" s="12" t="e">
        <f>(COUNTIFS(Sta!$A:$A,$A294,Sta!$Q:$Q,"&gt;1.5") +COUNTIFS(Sta!$B:$B,$A294,Sta!$Q:$Q,"&gt;1.5"))/$D294</f>
        <v>#DIV/0!</v>
      </c>
      <c r="I294" s="7" t="e">
        <f>COUNTIFS(Sta!$A:$A,$A294,Sta!$Q:$Q,"&gt;1.5")/$B294</f>
        <v>#DIV/0!</v>
      </c>
      <c r="J294" s="7" t="e">
        <f>COUNTIFS(Sta!$B:$B,$A294,Sta!$Q:$Q,"&gt;1.5")/$C294</f>
        <v>#DIV/0!</v>
      </c>
      <c r="K294" s="12" t="e">
        <f>(COUNTIFS(Sta!$A:$A,$A294,Sta!$M:$M,"&gt;0.5") +COUNTIFS(Sta!$B:$B,$A294,Sta!$O:$O,"&gt;0.5"))/$D294</f>
        <v>#DIV/0!</v>
      </c>
      <c r="L294" s="7" t="e">
        <f>COUNTIFS(Sta!$A:$A,$A294,Sta!$M:$M,"&gt;0.5")/$B294</f>
        <v>#DIV/0!</v>
      </c>
      <c r="M294" s="7" t="e">
        <f>COUNTIFS(Sta!$B:$B,$A294,Sta!$O:$O,"&gt;0.5")/$C294</f>
        <v>#DIV/0!</v>
      </c>
      <c r="N294" s="12" t="e">
        <f>(COUNTIFS(Sta!$A:$A,$A294,Sta!$M:$M,"&gt;1.5") +COUNTIFS(Sta!$B:$B,$A294,Sta!$O:$O,"&gt;1.5"))/$D294</f>
        <v>#DIV/0!</v>
      </c>
      <c r="O294" s="7" t="e">
        <f>COUNTIFS(Sta!$A:$A,$A294,Sta!$M:$M,"&gt;1.5")/$B294</f>
        <v>#DIV/0!</v>
      </c>
      <c r="P294" s="7" t="e">
        <f>COUNTIFS(Sta!$B:$B,$A294,Sta!$O:$O,"&gt;1.5")/$C294</f>
        <v>#DIV/0!</v>
      </c>
      <c r="Q294" s="12" t="e">
        <f>(COUNTIFS(Sta!$A:$A,$A294,Sta!$N:$N,"&gt;0.5") +COUNTIFS(Sta!$B:$B,$A294,Sta!$P:$P,"&gt;0.5"))/$D294</f>
        <v>#DIV/0!</v>
      </c>
      <c r="R294" s="7" t="e">
        <f>COUNTIFS(Sta!$A:$A,$A294,Sta!$N:$N,"&gt;0.5")/$B294</f>
        <v>#DIV/0!</v>
      </c>
      <c r="S294" s="7" t="e">
        <f>COUNTIFS(Sta!$B:$B,$A294,Sta!$P:$P,"&gt;0.5")/$C294</f>
        <v>#DIV/0!</v>
      </c>
      <c r="T294" s="12" t="e">
        <f>(COUNTIFS(Sta!$A:$A,$A294,Sta!$N:$N,"&gt;1.5") +COUNTIFS(Sta!$B:$B,$A294,Sta!$P:$P,"&gt;1.5"))/$D294</f>
        <v>#DIV/0!</v>
      </c>
      <c r="U294" s="7" t="e">
        <f>COUNTIFS(Sta!$A:$A,$A294,Sta!$N:$N,"&gt;1.5")/$B294</f>
        <v>#DIV/0!</v>
      </c>
      <c r="V294" s="7" t="e">
        <f>COUNTIFS(Sta!$B:$B,$A294,Sta!$P:$P,"&gt;1.5")/$C294</f>
        <v>#DIV/0!</v>
      </c>
    </row>
    <row r="295" spans="1:22" x14ac:dyDescent="0.3">
      <c r="A295" t="s">
        <v>394</v>
      </c>
      <c r="B295" s="9">
        <f>COUNTIF(Sta!A:A,A295)</f>
        <v>0</v>
      </c>
      <c r="C295" s="4">
        <f>COUNTIF(Sta!B:B,A295)</f>
        <v>0</v>
      </c>
      <c r="D295" s="4">
        <f t="shared" si="9"/>
        <v>0</v>
      </c>
      <c r="E295" s="12" t="e">
        <f>(COUNTIFS(Sta!$A:$A,$A295,Sta!$Q:$Q,"&gt;0.5") +COUNTIFS(Sta!$B:$B,$A295,Sta!$Q:$Q,"&gt;0.5"))/$D295</f>
        <v>#DIV/0!</v>
      </c>
      <c r="F295" s="7" t="e">
        <f>COUNTIFS(Sta!$A:$A,$A295,Sta!$Q:$Q,"&gt;0.5")/$B295</f>
        <v>#DIV/0!</v>
      </c>
      <c r="G295" s="7" t="e">
        <f>COUNTIFS(Sta!$B:$B,$A295,Sta!$Q:$Q,"&gt;0.5")/$C295</f>
        <v>#DIV/0!</v>
      </c>
      <c r="H295" s="12" t="e">
        <f>(COUNTIFS(Sta!$A:$A,$A295,Sta!$Q:$Q,"&gt;1.5") +COUNTIFS(Sta!$B:$B,$A295,Sta!$Q:$Q,"&gt;1.5"))/$D295</f>
        <v>#DIV/0!</v>
      </c>
      <c r="I295" s="7" t="e">
        <f>COUNTIFS(Sta!$A:$A,$A295,Sta!$Q:$Q,"&gt;1.5")/$B295</f>
        <v>#DIV/0!</v>
      </c>
      <c r="J295" s="7" t="e">
        <f>COUNTIFS(Sta!$B:$B,$A295,Sta!$Q:$Q,"&gt;1.5")/$C295</f>
        <v>#DIV/0!</v>
      </c>
      <c r="K295" s="12" t="e">
        <f>(COUNTIFS(Sta!$A:$A,$A295,Sta!$M:$M,"&gt;0.5") +COUNTIFS(Sta!$B:$B,$A295,Sta!$O:$O,"&gt;0.5"))/$D295</f>
        <v>#DIV/0!</v>
      </c>
      <c r="L295" s="7" t="e">
        <f>COUNTIFS(Sta!$A:$A,$A295,Sta!$M:$M,"&gt;0.5")/$B295</f>
        <v>#DIV/0!</v>
      </c>
      <c r="M295" s="7" t="e">
        <f>COUNTIFS(Sta!$B:$B,$A295,Sta!$O:$O,"&gt;0.5")/$C295</f>
        <v>#DIV/0!</v>
      </c>
      <c r="N295" s="12" t="e">
        <f>(COUNTIFS(Sta!$A:$A,$A295,Sta!$M:$M,"&gt;1.5") +COUNTIFS(Sta!$B:$B,$A295,Sta!$O:$O,"&gt;1.5"))/$D295</f>
        <v>#DIV/0!</v>
      </c>
      <c r="O295" s="7" t="e">
        <f>COUNTIFS(Sta!$A:$A,$A295,Sta!$M:$M,"&gt;1.5")/$B295</f>
        <v>#DIV/0!</v>
      </c>
      <c r="P295" s="7" t="e">
        <f>COUNTIFS(Sta!$B:$B,$A295,Sta!$O:$O,"&gt;1.5")/$C295</f>
        <v>#DIV/0!</v>
      </c>
      <c r="Q295" s="12" t="e">
        <f>(COUNTIFS(Sta!$A:$A,$A295,Sta!$N:$N,"&gt;0.5") +COUNTIFS(Sta!$B:$B,$A295,Sta!$P:$P,"&gt;0.5"))/$D295</f>
        <v>#DIV/0!</v>
      </c>
      <c r="R295" s="7" t="e">
        <f>COUNTIFS(Sta!$A:$A,$A295,Sta!$N:$N,"&gt;0.5")/$B295</f>
        <v>#DIV/0!</v>
      </c>
      <c r="S295" s="7" t="e">
        <f>COUNTIFS(Sta!$B:$B,$A295,Sta!$P:$P,"&gt;0.5")/$C295</f>
        <v>#DIV/0!</v>
      </c>
      <c r="T295" s="12" t="e">
        <f>(COUNTIFS(Sta!$A:$A,$A295,Sta!$N:$N,"&gt;1.5") +COUNTIFS(Sta!$B:$B,$A295,Sta!$P:$P,"&gt;1.5"))/$D295</f>
        <v>#DIV/0!</v>
      </c>
      <c r="U295" s="7" t="e">
        <f>COUNTIFS(Sta!$A:$A,$A295,Sta!$N:$N,"&gt;1.5")/$B295</f>
        <v>#DIV/0!</v>
      </c>
      <c r="V295" s="7" t="e">
        <f>COUNTIFS(Sta!$B:$B,$A295,Sta!$P:$P,"&gt;1.5")/$C295</f>
        <v>#DIV/0!</v>
      </c>
    </row>
    <row r="296" spans="1:22" x14ac:dyDescent="0.3">
      <c r="A296" t="s">
        <v>396</v>
      </c>
      <c r="B296" s="9">
        <f>COUNTIF(Sta!A:A,A296)</f>
        <v>0</v>
      </c>
      <c r="C296" s="4">
        <f>COUNTIF(Sta!B:B,A296)</f>
        <v>0</v>
      </c>
      <c r="D296" s="4">
        <f t="shared" si="9"/>
        <v>0</v>
      </c>
      <c r="E296" s="12" t="e">
        <f>(COUNTIFS(Sta!$A:$A,$A296,Sta!$Q:$Q,"&gt;0.5") +COUNTIFS(Sta!$B:$B,$A296,Sta!$Q:$Q,"&gt;0.5"))/$D296</f>
        <v>#DIV/0!</v>
      </c>
      <c r="F296" s="7" t="e">
        <f>COUNTIFS(Sta!$A:$A,$A296,Sta!$Q:$Q,"&gt;0.5")/$B296</f>
        <v>#DIV/0!</v>
      </c>
      <c r="G296" s="7" t="e">
        <f>COUNTIFS(Sta!$B:$B,$A296,Sta!$Q:$Q,"&gt;0.5")/$C296</f>
        <v>#DIV/0!</v>
      </c>
      <c r="H296" s="12" t="e">
        <f>(COUNTIFS(Sta!$A:$A,$A296,Sta!$Q:$Q,"&gt;1.5") +COUNTIFS(Sta!$B:$B,$A296,Sta!$Q:$Q,"&gt;1.5"))/$D296</f>
        <v>#DIV/0!</v>
      </c>
      <c r="I296" s="7" t="e">
        <f>COUNTIFS(Sta!$A:$A,$A296,Sta!$Q:$Q,"&gt;1.5")/$B296</f>
        <v>#DIV/0!</v>
      </c>
      <c r="J296" s="7" t="e">
        <f>COUNTIFS(Sta!$B:$B,$A296,Sta!$Q:$Q,"&gt;1.5")/$C296</f>
        <v>#DIV/0!</v>
      </c>
      <c r="K296" s="12" t="e">
        <f>(COUNTIFS(Sta!$A:$A,$A296,Sta!$M:$M,"&gt;0.5") +COUNTIFS(Sta!$B:$B,$A296,Sta!$O:$O,"&gt;0.5"))/$D296</f>
        <v>#DIV/0!</v>
      </c>
      <c r="L296" s="7" t="e">
        <f>COUNTIFS(Sta!$A:$A,$A296,Sta!$M:$M,"&gt;0.5")/$B296</f>
        <v>#DIV/0!</v>
      </c>
      <c r="M296" s="7" t="e">
        <f>COUNTIFS(Sta!$B:$B,$A296,Sta!$O:$O,"&gt;0.5")/$C296</f>
        <v>#DIV/0!</v>
      </c>
      <c r="N296" s="12" t="e">
        <f>(COUNTIFS(Sta!$A:$A,$A296,Sta!$M:$M,"&gt;1.5") +COUNTIFS(Sta!$B:$B,$A296,Sta!$O:$O,"&gt;1.5"))/$D296</f>
        <v>#DIV/0!</v>
      </c>
      <c r="O296" s="7" t="e">
        <f>COUNTIFS(Sta!$A:$A,$A296,Sta!$M:$M,"&gt;1.5")/$B296</f>
        <v>#DIV/0!</v>
      </c>
      <c r="P296" s="7" t="e">
        <f>COUNTIFS(Sta!$B:$B,$A296,Sta!$O:$O,"&gt;1.5")/$C296</f>
        <v>#DIV/0!</v>
      </c>
      <c r="Q296" s="12" t="e">
        <f>(COUNTIFS(Sta!$A:$A,$A296,Sta!$N:$N,"&gt;0.5") +COUNTIFS(Sta!$B:$B,$A296,Sta!$P:$P,"&gt;0.5"))/$D296</f>
        <v>#DIV/0!</v>
      </c>
      <c r="R296" s="7" t="e">
        <f>COUNTIFS(Sta!$A:$A,$A296,Sta!$N:$N,"&gt;0.5")/$B296</f>
        <v>#DIV/0!</v>
      </c>
      <c r="S296" s="7" t="e">
        <f>COUNTIFS(Sta!$B:$B,$A296,Sta!$P:$P,"&gt;0.5")/$C296</f>
        <v>#DIV/0!</v>
      </c>
      <c r="T296" s="12" t="e">
        <f>(COUNTIFS(Sta!$A:$A,$A296,Sta!$N:$N,"&gt;1.5") +COUNTIFS(Sta!$B:$B,$A296,Sta!$P:$P,"&gt;1.5"))/$D296</f>
        <v>#DIV/0!</v>
      </c>
      <c r="U296" s="7" t="e">
        <f>COUNTIFS(Sta!$A:$A,$A296,Sta!$N:$N,"&gt;1.5")/$B296</f>
        <v>#DIV/0!</v>
      </c>
      <c r="V296" s="7" t="e">
        <f>COUNTIFS(Sta!$B:$B,$A296,Sta!$P:$P,"&gt;1.5")/$C296</f>
        <v>#DIV/0!</v>
      </c>
    </row>
    <row r="297" spans="1:22" x14ac:dyDescent="0.3">
      <c r="A297" t="s">
        <v>385</v>
      </c>
      <c r="B297" s="9">
        <f>COUNTIF(Sta!A:A,A297)</f>
        <v>0</v>
      </c>
      <c r="C297" s="4">
        <f>COUNTIF(Sta!B:B,A297)</f>
        <v>0</v>
      </c>
      <c r="D297" s="4">
        <f t="shared" si="9"/>
        <v>0</v>
      </c>
      <c r="E297" s="12" t="e">
        <f>(COUNTIFS(Sta!$A:$A,$A297,Sta!$Q:$Q,"&gt;0.5") +COUNTIFS(Sta!$B:$B,$A297,Sta!$Q:$Q,"&gt;0.5"))/$D297</f>
        <v>#DIV/0!</v>
      </c>
      <c r="F297" s="7" t="e">
        <f>COUNTIFS(Sta!$A:$A,$A297,Sta!$Q:$Q,"&gt;0.5")/$B297</f>
        <v>#DIV/0!</v>
      </c>
      <c r="G297" s="7" t="e">
        <f>COUNTIFS(Sta!$B:$B,$A297,Sta!$Q:$Q,"&gt;0.5")/$C297</f>
        <v>#DIV/0!</v>
      </c>
      <c r="H297" s="12" t="e">
        <f>(COUNTIFS(Sta!$A:$A,$A297,Sta!$Q:$Q,"&gt;1.5") +COUNTIFS(Sta!$B:$B,$A297,Sta!$Q:$Q,"&gt;1.5"))/$D297</f>
        <v>#DIV/0!</v>
      </c>
      <c r="I297" s="7" t="e">
        <f>COUNTIFS(Sta!$A:$A,$A297,Sta!$Q:$Q,"&gt;1.5")/$B297</f>
        <v>#DIV/0!</v>
      </c>
      <c r="J297" s="7" t="e">
        <f>COUNTIFS(Sta!$B:$B,$A297,Sta!$Q:$Q,"&gt;1.5")/$C297</f>
        <v>#DIV/0!</v>
      </c>
      <c r="K297" s="12" t="e">
        <f>(COUNTIFS(Sta!$A:$A,$A297,Sta!$M:$M,"&gt;0.5") +COUNTIFS(Sta!$B:$B,$A297,Sta!$O:$O,"&gt;0.5"))/$D297</f>
        <v>#DIV/0!</v>
      </c>
      <c r="L297" s="7" t="e">
        <f>COUNTIFS(Sta!$A:$A,$A297,Sta!$M:$M,"&gt;0.5")/$B297</f>
        <v>#DIV/0!</v>
      </c>
      <c r="M297" s="7" t="e">
        <f>COUNTIFS(Sta!$B:$B,$A297,Sta!$O:$O,"&gt;0.5")/$C297</f>
        <v>#DIV/0!</v>
      </c>
      <c r="N297" s="12" t="e">
        <f>(COUNTIFS(Sta!$A:$A,$A297,Sta!$M:$M,"&gt;1.5") +COUNTIFS(Sta!$B:$B,$A297,Sta!$O:$O,"&gt;1.5"))/$D297</f>
        <v>#DIV/0!</v>
      </c>
      <c r="O297" s="7" t="e">
        <f>COUNTIFS(Sta!$A:$A,$A297,Sta!$M:$M,"&gt;1.5")/$B297</f>
        <v>#DIV/0!</v>
      </c>
      <c r="P297" s="7" t="e">
        <f>COUNTIFS(Sta!$B:$B,$A297,Sta!$O:$O,"&gt;1.5")/$C297</f>
        <v>#DIV/0!</v>
      </c>
      <c r="Q297" s="12" t="e">
        <f>(COUNTIFS(Sta!$A:$A,$A297,Sta!$N:$N,"&gt;0.5") +COUNTIFS(Sta!$B:$B,$A297,Sta!$P:$P,"&gt;0.5"))/$D297</f>
        <v>#DIV/0!</v>
      </c>
      <c r="R297" s="7" t="e">
        <f>COUNTIFS(Sta!$A:$A,$A297,Sta!$N:$N,"&gt;0.5")/$B297</f>
        <v>#DIV/0!</v>
      </c>
      <c r="S297" s="7" t="e">
        <f>COUNTIFS(Sta!$B:$B,$A297,Sta!$P:$P,"&gt;0.5")/$C297</f>
        <v>#DIV/0!</v>
      </c>
      <c r="T297" s="12" t="e">
        <f>(COUNTIFS(Sta!$A:$A,$A297,Sta!$N:$N,"&gt;1.5") +COUNTIFS(Sta!$B:$B,$A297,Sta!$P:$P,"&gt;1.5"))/$D297</f>
        <v>#DIV/0!</v>
      </c>
      <c r="U297" s="7" t="e">
        <f>COUNTIFS(Sta!$A:$A,$A297,Sta!$N:$N,"&gt;1.5")/$B297</f>
        <v>#DIV/0!</v>
      </c>
      <c r="V297" s="7" t="e">
        <f>COUNTIFS(Sta!$B:$B,$A297,Sta!$P:$P,"&gt;1.5")/$C297</f>
        <v>#DIV/0!</v>
      </c>
    </row>
    <row r="298" spans="1:22" x14ac:dyDescent="0.3">
      <c r="A298" t="s">
        <v>387</v>
      </c>
      <c r="B298" s="9">
        <f>COUNTIF(Sta!A:A,A298)</f>
        <v>0</v>
      </c>
      <c r="C298" s="4">
        <f>COUNTIF(Sta!B:B,A298)</f>
        <v>0</v>
      </c>
      <c r="D298" s="4">
        <f t="shared" si="9"/>
        <v>0</v>
      </c>
      <c r="E298" s="12" t="e">
        <f>(COUNTIFS(Sta!$A:$A,$A298,Sta!$Q:$Q,"&gt;0.5") +COUNTIFS(Sta!$B:$B,$A298,Sta!$Q:$Q,"&gt;0.5"))/$D298</f>
        <v>#DIV/0!</v>
      </c>
      <c r="F298" s="7" t="e">
        <f>COUNTIFS(Sta!$A:$A,$A298,Sta!$Q:$Q,"&gt;0.5")/$B298</f>
        <v>#DIV/0!</v>
      </c>
      <c r="G298" s="7" t="e">
        <f>COUNTIFS(Sta!$B:$B,$A298,Sta!$Q:$Q,"&gt;0.5")/$C298</f>
        <v>#DIV/0!</v>
      </c>
      <c r="H298" s="12" t="e">
        <f>(COUNTIFS(Sta!$A:$A,$A298,Sta!$Q:$Q,"&gt;1.5") +COUNTIFS(Sta!$B:$B,$A298,Sta!$Q:$Q,"&gt;1.5"))/$D298</f>
        <v>#DIV/0!</v>
      </c>
      <c r="I298" s="7" t="e">
        <f>COUNTIFS(Sta!$A:$A,$A298,Sta!$Q:$Q,"&gt;1.5")/$B298</f>
        <v>#DIV/0!</v>
      </c>
      <c r="J298" s="7" t="e">
        <f>COUNTIFS(Sta!$B:$B,$A298,Sta!$Q:$Q,"&gt;1.5")/$C298</f>
        <v>#DIV/0!</v>
      </c>
      <c r="K298" s="12" t="e">
        <f>(COUNTIFS(Sta!$A:$A,$A298,Sta!$M:$M,"&gt;0.5") +COUNTIFS(Sta!$B:$B,$A298,Sta!$O:$O,"&gt;0.5"))/$D298</f>
        <v>#DIV/0!</v>
      </c>
      <c r="L298" s="7" t="e">
        <f>COUNTIFS(Sta!$A:$A,$A298,Sta!$M:$M,"&gt;0.5")/$B298</f>
        <v>#DIV/0!</v>
      </c>
      <c r="M298" s="7" t="e">
        <f>COUNTIFS(Sta!$B:$B,$A298,Sta!$O:$O,"&gt;0.5")/$C298</f>
        <v>#DIV/0!</v>
      </c>
      <c r="N298" s="12" t="e">
        <f>(COUNTIFS(Sta!$A:$A,$A298,Sta!$M:$M,"&gt;1.5") +COUNTIFS(Sta!$B:$B,$A298,Sta!$O:$O,"&gt;1.5"))/$D298</f>
        <v>#DIV/0!</v>
      </c>
      <c r="O298" s="7" t="e">
        <f>COUNTIFS(Sta!$A:$A,$A298,Sta!$M:$M,"&gt;1.5")/$B298</f>
        <v>#DIV/0!</v>
      </c>
      <c r="P298" s="7" t="e">
        <f>COUNTIFS(Sta!$B:$B,$A298,Sta!$O:$O,"&gt;1.5")/$C298</f>
        <v>#DIV/0!</v>
      </c>
      <c r="Q298" s="12" t="e">
        <f>(COUNTIFS(Sta!$A:$A,$A298,Sta!$N:$N,"&gt;0.5") +COUNTIFS(Sta!$B:$B,$A298,Sta!$P:$P,"&gt;0.5"))/$D298</f>
        <v>#DIV/0!</v>
      </c>
      <c r="R298" s="7" t="e">
        <f>COUNTIFS(Sta!$A:$A,$A298,Sta!$N:$N,"&gt;0.5")/$B298</f>
        <v>#DIV/0!</v>
      </c>
      <c r="S298" s="7" t="e">
        <f>COUNTIFS(Sta!$B:$B,$A298,Sta!$P:$P,"&gt;0.5")/$C298</f>
        <v>#DIV/0!</v>
      </c>
      <c r="T298" s="12" t="e">
        <f>(COUNTIFS(Sta!$A:$A,$A298,Sta!$N:$N,"&gt;1.5") +COUNTIFS(Sta!$B:$B,$A298,Sta!$P:$P,"&gt;1.5"))/$D298</f>
        <v>#DIV/0!</v>
      </c>
      <c r="U298" s="7" t="e">
        <f>COUNTIFS(Sta!$A:$A,$A298,Sta!$N:$N,"&gt;1.5")/$B298</f>
        <v>#DIV/0!</v>
      </c>
      <c r="V298" s="7" t="e">
        <f>COUNTIFS(Sta!$B:$B,$A298,Sta!$P:$P,"&gt;1.5")/$C298</f>
        <v>#DIV/0!</v>
      </c>
    </row>
    <row r="299" spans="1:22" x14ac:dyDescent="0.3">
      <c r="A299" t="s">
        <v>386</v>
      </c>
      <c r="B299" s="9">
        <f>COUNTIF(Sta!A:A,A299)</f>
        <v>0</v>
      </c>
      <c r="C299" s="4">
        <f>COUNTIF(Sta!B:B,A299)</f>
        <v>0</v>
      </c>
      <c r="D299" s="4">
        <f t="shared" si="9"/>
        <v>0</v>
      </c>
      <c r="E299" s="12" t="e">
        <f>(COUNTIFS(Sta!$A:$A,$A299,Sta!$Q:$Q,"&gt;0.5") +COUNTIFS(Sta!$B:$B,$A299,Sta!$Q:$Q,"&gt;0.5"))/$D299</f>
        <v>#DIV/0!</v>
      </c>
      <c r="F299" s="7" t="e">
        <f>COUNTIFS(Sta!$A:$A,$A299,Sta!$Q:$Q,"&gt;0.5")/$B299</f>
        <v>#DIV/0!</v>
      </c>
      <c r="G299" s="7" t="e">
        <f>COUNTIFS(Sta!$B:$B,$A299,Sta!$Q:$Q,"&gt;0.5")/$C299</f>
        <v>#DIV/0!</v>
      </c>
      <c r="H299" s="12" t="e">
        <f>(COUNTIFS(Sta!$A:$A,$A299,Sta!$Q:$Q,"&gt;1.5") +COUNTIFS(Sta!$B:$B,$A299,Sta!$Q:$Q,"&gt;1.5"))/$D299</f>
        <v>#DIV/0!</v>
      </c>
      <c r="I299" s="7" t="e">
        <f>COUNTIFS(Sta!$A:$A,$A299,Sta!$Q:$Q,"&gt;1.5")/$B299</f>
        <v>#DIV/0!</v>
      </c>
      <c r="J299" s="7" t="e">
        <f>COUNTIFS(Sta!$B:$B,$A299,Sta!$Q:$Q,"&gt;1.5")/$C299</f>
        <v>#DIV/0!</v>
      </c>
      <c r="K299" s="12" t="e">
        <f>(COUNTIFS(Sta!$A:$A,$A299,Sta!$M:$M,"&gt;0.5") +COUNTIFS(Sta!$B:$B,$A299,Sta!$O:$O,"&gt;0.5"))/$D299</f>
        <v>#DIV/0!</v>
      </c>
      <c r="L299" s="7" t="e">
        <f>COUNTIFS(Sta!$A:$A,$A299,Sta!$M:$M,"&gt;0.5")/$B299</f>
        <v>#DIV/0!</v>
      </c>
      <c r="M299" s="7" t="e">
        <f>COUNTIFS(Sta!$B:$B,$A299,Sta!$O:$O,"&gt;0.5")/$C299</f>
        <v>#DIV/0!</v>
      </c>
      <c r="N299" s="12" t="e">
        <f>(COUNTIFS(Sta!$A:$A,$A299,Sta!$M:$M,"&gt;1.5") +COUNTIFS(Sta!$B:$B,$A299,Sta!$O:$O,"&gt;1.5"))/$D299</f>
        <v>#DIV/0!</v>
      </c>
      <c r="O299" s="7" t="e">
        <f>COUNTIFS(Sta!$A:$A,$A299,Sta!$M:$M,"&gt;1.5")/$B299</f>
        <v>#DIV/0!</v>
      </c>
      <c r="P299" s="7" t="e">
        <f>COUNTIFS(Sta!$B:$B,$A299,Sta!$O:$O,"&gt;1.5")/$C299</f>
        <v>#DIV/0!</v>
      </c>
      <c r="Q299" s="12" t="e">
        <f>(COUNTIFS(Sta!$A:$A,$A299,Sta!$N:$N,"&gt;0.5") +COUNTIFS(Sta!$B:$B,$A299,Sta!$P:$P,"&gt;0.5"))/$D299</f>
        <v>#DIV/0!</v>
      </c>
      <c r="R299" s="7" t="e">
        <f>COUNTIFS(Sta!$A:$A,$A299,Sta!$N:$N,"&gt;0.5")/$B299</f>
        <v>#DIV/0!</v>
      </c>
      <c r="S299" s="7" t="e">
        <f>COUNTIFS(Sta!$B:$B,$A299,Sta!$P:$P,"&gt;0.5")/$C299</f>
        <v>#DIV/0!</v>
      </c>
      <c r="T299" s="12" t="e">
        <f>(COUNTIFS(Sta!$A:$A,$A299,Sta!$N:$N,"&gt;1.5") +COUNTIFS(Sta!$B:$B,$A299,Sta!$P:$P,"&gt;1.5"))/$D299</f>
        <v>#DIV/0!</v>
      </c>
      <c r="U299" s="7" t="e">
        <f>COUNTIFS(Sta!$A:$A,$A299,Sta!$N:$N,"&gt;1.5")/$B299</f>
        <v>#DIV/0!</v>
      </c>
      <c r="V299" s="7" t="e">
        <f>COUNTIFS(Sta!$B:$B,$A299,Sta!$P:$P,"&gt;1.5")/$C299</f>
        <v>#DIV/0!</v>
      </c>
    </row>
    <row r="300" spans="1:22" x14ac:dyDescent="0.3">
      <c r="A300" t="s">
        <v>389</v>
      </c>
      <c r="B300" s="9">
        <f>COUNTIF(Sta!A:A,A300)</f>
        <v>0</v>
      </c>
      <c r="C300" s="4">
        <f>COUNTIF(Sta!B:B,A300)</f>
        <v>0</v>
      </c>
      <c r="D300" s="4">
        <f t="shared" si="9"/>
        <v>0</v>
      </c>
      <c r="E300" s="12" t="e">
        <f>(COUNTIFS(Sta!$A:$A,$A300,Sta!$Q:$Q,"&gt;0.5") +COUNTIFS(Sta!$B:$B,$A300,Sta!$Q:$Q,"&gt;0.5"))/$D300</f>
        <v>#DIV/0!</v>
      </c>
      <c r="F300" s="7" t="e">
        <f>COUNTIFS(Sta!$A:$A,$A300,Sta!$Q:$Q,"&gt;0.5")/$B300</f>
        <v>#DIV/0!</v>
      </c>
      <c r="G300" s="7" t="e">
        <f>COUNTIFS(Sta!$B:$B,$A300,Sta!$Q:$Q,"&gt;0.5")/$C300</f>
        <v>#DIV/0!</v>
      </c>
      <c r="H300" s="12" t="e">
        <f>(COUNTIFS(Sta!$A:$A,$A300,Sta!$Q:$Q,"&gt;1.5") +COUNTIFS(Sta!$B:$B,$A300,Sta!$Q:$Q,"&gt;1.5"))/$D300</f>
        <v>#DIV/0!</v>
      </c>
      <c r="I300" s="7" t="e">
        <f>COUNTIFS(Sta!$A:$A,$A300,Sta!$Q:$Q,"&gt;1.5")/$B300</f>
        <v>#DIV/0!</v>
      </c>
      <c r="J300" s="7" t="e">
        <f>COUNTIFS(Sta!$B:$B,$A300,Sta!$Q:$Q,"&gt;1.5")/$C300</f>
        <v>#DIV/0!</v>
      </c>
      <c r="K300" s="12" t="e">
        <f>(COUNTIFS(Sta!$A:$A,$A300,Sta!$M:$M,"&gt;0.5") +COUNTIFS(Sta!$B:$B,$A300,Sta!$O:$O,"&gt;0.5"))/$D300</f>
        <v>#DIV/0!</v>
      </c>
      <c r="L300" s="7" t="e">
        <f>COUNTIFS(Sta!$A:$A,$A300,Sta!$M:$M,"&gt;0.5")/$B300</f>
        <v>#DIV/0!</v>
      </c>
      <c r="M300" s="7" t="e">
        <f>COUNTIFS(Sta!$B:$B,$A300,Sta!$O:$O,"&gt;0.5")/$C300</f>
        <v>#DIV/0!</v>
      </c>
      <c r="N300" s="12" t="e">
        <f>(COUNTIFS(Sta!$A:$A,$A300,Sta!$M:$M,"&gt;1.5") +COUNTIFS(Sta!$B:$B,$A300,Sta!$O:$O,"&gt;1.5"))/$D300</f>
        <v>#DIV/0!</v>
      </c>
      <c r="O300" s="7" t="e">
        <f>COUNTIFS(Sta!$A:$A,$A300,Sta!$M:$M,"&gt;1.5")/$B300</f>
        <v>#DIV/0!</v>
      </c>
      <c r="P300" s="7" t="e">
        <f>COUNTIFS(Sta!$B:$B,$A300,Sta!$O:$O,"&gt;1.5")/$C300</f>
        <v>#DIV/0!</v>
      </c>
      <c r="Q300" s="12" t="e">
        <f>(COUNTIFS(Sta!$A:$A,$A300,Sta!$N:$N,"&gt;0.5") +COUNTIFS(Sta!$B:$B,$A300,Sta!$P:$P,"&gt;0.5"))/$D300</f>
        <v>#DIV/0!</v>
      </c>
      <c r="R300" s="7" t="e">
        <f>COUNTIFS(Sta!$A:$A,$A300,Sta!$N:$N,"&gt;0.5")/$B300</f>
        <v>#DIV/0!</v>
      </c>
      <c r="S300" s="7" t="e">
        <f>COUNTIFS(Sta!$B:$B,$A300,Sta!$P:$P,"&gt;0.5")/$C300</f>
        <v>#DIV/0!</v>
      </c>
      <c r="T300" s="12" t="e">
        <f>(COUNTIFS(Sta!$A:$A,$A300,Sta!$N:$N,"&gt;1.5") +COUNTIFS(Sta!$B:$B,$A300,Sta!$P:$P,"&gt;1.5"))/$D300</f>
        <v>#DIV/0!</v>
      </c>
      <c r="U300" s="7" t="e">
        <f>COUNTIFS(Sta!$A:$A,$A300,Sta!$N:$N,"&gt;1.5")/$B300</f>
        <v>#DIV/0!</v>
      </c>
      <c r="V300" s="7" t="e">
        <f>COUNTIFS(Sta!$B:$B,$A300,Sta!$P:$P,"&gt;1.5")/$C300</f>
        <v>#DIV/0!</v>
      </c>
    </row>
    <row r="301" spans="1:22" x14ac:dyDescent="0.3">
      <c r="A301" t="s">
        <v>382</v>
      </c>
      <c r="B301" s="9">
        <f>COUNTIF(Sta!A:A,A301)</f>
        <v>0</v>
      </c>
      <c r="C301" s="4">
        <f>COUNTIF(Sta!B:B,A301)</f>
        <v>0</v>
      </c>
      <c r="D301" s="4">
        <f t="shared" si="9"/>
        <v>0</v>
      </c>
      <c r="E301" s="12" t="e">
        <f>(COUNTIFS(Sta!$A:$A,$A301,Sta!$Q:$Q,"&gt;0.5") +COUNTIFS(Sta!$B:$B,$A301,Sta!$Q:$Q,"&gt;0.5"))/$D301</f>
        <v>#DIV/0!</v>
      </c>
      <c r="F301" s="7" t="e">
        <f>COUNTIFS(Sta!$A:$A,$A301,Sta!$Q:$Q,"&gt;0.5")/$B301</f>
        <v>#DIV/0!</v>
      </c>
      <c r="G301" s="7" t="e">
        <f>COUNTIFS(Sta!$B:$B,$A301,Sta!$Q:$Q,"&gt;0.5")/$C301</f>
        <v>#DIV/0!</v>
      </c>
      <c r="H301" s="12" t="e">
        <f>(COUNTIFS(Sta!$A:$A,$A301,Sta!$Q:$Q,"&gt;1.5") +COUNTIFS(Sta!$B:$B,$A301,Sta!$Q:$Q,"&gt;1.5"))/$D301</f>
        <v>#DIV/0!</v>
      </c>
      <c r="I301" s="7" t="e">
        <f>COUNTIFS(Sta!$A:$A,$A301,Sta!$Q:$Q,"&gt;1.5")/$B301</f>
        <v>#DIV/0!</v>
      </c>
      <c r="J301" s="7" t="e">
        <f>COUNTIFS(Sta!$B:$B,$A301,Sta!$Q:$Q,"&gt;1.5")/$C301</f>
        <v>#DIV/0!</v>
      </c>
      <c r="K301" s="12" t="e">
        <f>(COUNTIFS(Sta!$A:$A,$A301,Sta!$M:$M,"&gt;0.5") +COUNTIFS(Sta!$B:$B,$A301,Sta!$O:$O,"&gt;0.5"))/$D301</f>
        <v>#DIV/0!</v>
      </c>
      <c r="L301" s="7" t="e">
        <f>COUNTIFS(Sta!$A:$A,$A301,Sta!$M:$M,"&gt;0.5")/$B301</f>
        <v>#DIV/0!</v>
      </c>
      <c r="M301" s="7" t="e">
        <f>COUNTIFS(Sta!$B:$B,$A301,Sta!$O:$O,"&gt;0.5")/$C301</f>
        <v>#DIV/0!</v>
      </c>
      <c r="N301" s="12" t="e">
        <f>(COUNTIFS(Sta!$A:$A,$A301,Sta!$M:$M,"&gt;1.5") +COUNTIFS(Sta!$B:$B,$A301,Sta!$O:$O,"&gt;1.5"))/$D301</f>
        <v>#DIV/0!</v>
      </c>
      <c r="O301" s="7" t="e">
        <f>COUNTIFS(Sta!$A:$A,$A301,Sta!$M:$M,"&gt;1.5")/$B301</f>
        <v>#DIV/0!</v>
      </c>
      <c r="P301" s="7" t="e">
        <f>COUNTIFS(Sta!$B:$B,$A301,Sta!$O:$O,"&gt;1.5")/$C301</f>
        <v>#DIV/0!</v>
      </c>
      <c r="Q301" s="12" t="e">
        <f>(COUNTIFS(Sta!$A:$A,$A301,Sta!$N:$N,"&gt;0.5") +COUNTIFS(Sta!$B:$B,$A301,Sta!$P:$P,"&gt;0.5"))/$D301</f>
        <v>#DIV/0!</v>
      </c>
      <c r="R301" s="7" t="e">
        <f>COUNTIFS(Sta!$A:$A,$A301,Sta!$N:$N,"&gt;0.5")/$B301</f>
        <v>#DIV/0!</v>
      </c>
      <c r="S301" s="7" t="e">
        <f>COUNTIFS(Sta!$B:$B,$A301,Sta!$P:$P,"&gt;0.5")/$C301</f>
        <v>#DIV/0!</v>
      </c>
      <c r="T301" s="12" t="e">
        <f>(COUNTIFS(Sta!$A:$A,$A301,Sta!$N:$N,"&gt;1.5") +COUNTIFS(Sta!$B:$B,$A301,Sta!$P:$P,"&gt;1.5"))/$D301</f>
        <v>#DIV/0!</v>
      </c>
      <c r="U301" s="7" t="e">
        <f>COUNTIFS(Sta!$A:$A,$A301,Sta!$N:$N,"&gt;1.5")/$B301</f>
        <v>#DIV/0!</v>
      </c>
      <c r="V301" s="7" t="e">
        <f>COUNTIFS(Sta!$B:$B,$A301,Sta!$P:$P,"&gt;1.5")/$C301</f>
        <v>#DIV/0!</v>
      </c>
    </row>
    <row r="302" spans="1:22" x14ac:dyDescent="0.3">
      <c r="A302" t="s">
        <v>391</v>
      </c>
      <c r="B302" s="9">
        <f>COUNTIF(Sta!A:A,A302)</f>
        <v>0</v>
      </c>
      <c r="C302" s="4">
        <f>COUNTIF(Sta!B:B,A302)</f>
        <v>0</v>
      </c>
      <c r="D302" s="4">
        <f t="shared" si="9"/>
        <v>0</v>
      </c>
      <c r="E302" s="12" t="e">
        <f>(COUNTIFS(Sta!$A:$A,$A302,Sta!$Q:$Q,"&gt;0.5") +COUNTIFS(Sta!$B:$B,$A302,Sta!$Q:$Q,"&gt;0.5"))/$D302</f>
        <v>#DIV/0!</v>
      </c>
      <c r="F302" s="7" t="e">
        <f>COUNTIFS(Sta!$A:$A,$A302,Sta!$Q:$Q,"&gt;0.5")/$B302</f>
        <v>#DIV/0!</v>
      </c>
      <c r="G302" s="7" t="e">
        <f>COUNTIFS(Sta!$B:$B,$A302,Sta!$Q:$Q,"&gt;0.5")/$C302</f>
        <v>#DIV/0!</v>
      </c>
      <c r="H302" s="12" t="e">
        <f>(COUNTIFS(Sta!$A:$A,$A302,Sta!$Q:$Q,"&gt;1.5") +COUNTIFS(Sta!$B:$B,$A302,Sta!$Q:$Q,"&gt;1.5"))/$D302</f>
        <v>#DIV/0!</v>
      </c>
      <c r="I302" s="7" t="e">
        <f>COUNTIFS(Sta!$A:$A,$A302,Sta!$Q:$Q,"&gt;1.5")/$B302</f>
        <v>#DIV/0!</v>
      </c>
      <c r="J302" s="7" t="e">
        <f>COUNTIFS(Sta!$B:$B,$A302,Sta!$Q:$Q,"&gt;1.5")/$C302</f>
        <v>#DIV/0!</v>
      </c>
      <c r="K302" s="12" t="e">
        <f>(COUNTIFS(Sta!$A:$A,$A302,Sta!$M:$M,"&gt;0.5") +COUNTIFS(Sta!$B:$B,$A302,Sta!$O:$O,"&gt;0.5"))/$D302</f>
        <v>#DIV/0!</v>
      </c>
      <c r="L302" s="7" t="e">
        <f>COUNTIFS(Sta!$A:$A,$A302,Sta!$M:$M,"&gt;0.5")/$B302</f>
        <v>#DIV/0!</v>
      </c>
      <c r="M302" s="7" t="e">
        <f>COUNTIFS(Sta!$B:$B,$A302,Sta!$O:$O,"&gt;0.5")/$C302</f>
        <v>#DIV/0!</v>
      </c>
      <c r="N302" s="12" t="e">
        <f>(COUNTIFS(Sta!$A:$A,$A302,Sta!$M:$M,"&gt;1.5") +COUNTIFS(Sta!$B:$B,$A302,Sta!$O:$O,"&gt;1.5"))/$D302</f>
        <v>#DIV/0!</v>
      </c>
      <c r="O302" s="7" t="e">
        <f>COUNTIFS(Sta!$A:$A,$A302,Sta!$M:$M,"&gt;1.5")/$B302</f>
        <v>#DIV/0!</v>
      </c>
      <c r="P302" s="7" t="e">
        <f>COUNTIFS(Sta!$B:$B,$A302,Sta!$O:$O,"&gt;1.5")/$C302</f>
        <v>#DIV/0!</v>
      </c>
      <c r="Q302" s="12" t="e">
        <f>(COUNTIFS(Sta!$A:$A,$A302,Sta!$N:$N,"&gt;0.5") +COUNTIFS(Sta!$B:$B,$A302,Sta!$P:$P,"&gt;0.5"))/$D302</f>
        <v>#DIV/0!</v>
      </c>
      <c r="R302" s="7" t="e">
        <f>COUNTIFS(Sta!$A:$A,$A302,Sta!$N:$N,"&gt;0.5")/$B302</f>
        <v>#DIV/0!</v>
      </c>
      <c r="S302" s="7" t="e">
        <f>COUNTIFS(Sta!$B:$B,$A302,Sta!$P:$P,"&gt;0.5")/$C302</f>
        <v>#DIV/0!</v>
      </c>
      <c r="T302" s="12" t="e">
        <f>(COUNTIFS(Sta!$A:$A,$A302,Sta!$N:$N,"&gt;1.5") +COUNTIFS(Sta!$B:$B,$A302,Sta!$P:$P,"&gt;1.5"))/$D302</f>
        <v>#DIV/0!</v>
      </c>
      <c r="U302" s="7" t="e">
        <f>COUNTIFS(Sta!$A:$A,$A302,Sta!$N:$N,"&gt;1.5")/$B302</f>
        <v>#DIV/0!</v>
      </c>
      <c r="V302" s="7" t="e">
        <f>COUNTIFS(Sta!$B:$B,$A302,Sta!$P:$P,"&gt;1.5")/$C302</f>
        <v>#DIV/0!</v>
      </c>
    </row>
    <row r="303" spans="1:22" x14ac:dyDescent="0.3">
      <c r="A303" t="s">
        <v>388</v>
      </c>
      <c r="B303" s="9">
        <f>COUNTIF(Sta!A:A,A303)</f>
        <v>0</v>
      </c>
      <c r="C303" s="4">
        <f>COUNTIF(Sta!B:B,A303)</f>
        <v>0</v>
      </c>
      <c r="D303" s="4">
        <f t="shared" si="9"/>
        <v>0</v>
      </c>
      <c r="E303" s="12" t="e">
        <f>(COUNTIFS(Sta!$A:$A,$A303,Sta!$Q:$Q,"&gt;0.5") +COUNTIFS(Sta!$B:$B,$A303,Sta!$Q:$Q,"&gt;0.5"))/$D303</f>
        <v>#DIV/0!</v>
      </c>
      <c r="F303" s="7" t="e">
        <f>COUNTIFS(Sta!$A:$A,$A303,Sta!$Q:$Q,"&gt;0.5")/$B303</f>
        <v>#DIV/0!</v>
      </c>
      <c r="G303" s="7" t="e">
        <f>COUNTIFS(Sta!$B:$B,$A303,Sta!$Q:$Q,"&gt;0.5")/$C303</f>
        <v>#DIV/0!</v>
      </c>
      <c r="H303" s="12" t="e">
        <f>(COUNTIFS(Sta!$A:$A,$A303,Sta!$Q:$Q,"&gt;1.5") +COUNTIFS(Sta!$B:$B,$A303,Sta!$Q:$Q,"&gt;1.5"))/$D303</f>
        <v>#DIV/0!</v>
      </c>
      <c r="I303" s="7" t="e">
        <f>COUNTIFS(Sta!$A:$A,$A303,Sta!$Q:$Q,"&gt;1.5")/$B303</f>
        <v>#DIV/0!</v>
      </c>
      <c r="J303" s="7" t="e">
        <f>COUNTIFS(Sta!$B:$B,$A303,Sta!$Q:$Q,"&gt;1.5")/$C303</f>
        <v>#DIV/0!</v>
      </c>
      <c r="K303" s="12" t="e">
        <f>(COUNTIFS(Sta!$A:$A,$A303,Sta!$M:$M,"&gt;0.5") +COUNTIFS(Sta!$B:$B,$A303,Sta!$O:$O,"&gt;0.5"))/$D303</f>
        <v>#DIV/0!</v>
      </c>
      <c r="L303" s="7" t="e">
        <f>COUNTIFS(Sta!$A:$A,$A303,Sta!$M:$M,"&gt;0.5")/$B303</f>
        <v>#DIV/0!</v>
      </c>
      <c r="M303" s="7" t="e">
        <f>COUNTIFS(Sta!$B:$B,$A303,Sta!$O:$O,"&gt;0.5")/$C303</f>
        <v>#DIV/0!</v>
      </c>
      <c r="N303" s="12" t="e">
        <f>(COUNTIFS(Sta!$A:$A,$A303,Sta!$M:$M,"&gt;1.5") +COUNTIFS(Sta!$B:$B,$A303,Sta!$O:$O,"&gt;1.5"))/$D303</f>
        <v>#DIV/0!</v>
      </c>
      <c r="O303" s="7" t="e">
        <f>COUNTIFS(Sta!$A:$A,$A303,Sta!$M:$M,"&gt;1.5")/$B303</f>
        <v>#DIV/0!</v>
      </c>
      <c r="P303" s="7" t="e">
        <f>COUNTIFS(Sta!$B:$B,$A303,Sta!$O:$O,"&gt;1.5")/$C303</f>
        <v>#DIV/0!</v>
      </c>
      <c r="Q303" s="12" t="e">
        <f>(COUNTIFS(Sta!$A:$A,$A303,Sta!$N:$N,"&gt;0.5") +COUNTIFS(Sta!$B:$B,$A303,Sta!$P:$P,"&gt;0.5"))/$D303</f>
        <v>#DIV/0!</v>
      </c>
      <c r="R303" s="7" t="e">
        <f>COUNTIFS(Sta!$A:$A,$A303,Sta!$N:$N,"&gt;0.5")/$B303</f>
        <v>#DIV/0!</v>
      </c>
      <c r="S303" s="7" t="e">
        <f>COUNTIFS(Sta!$B:$B,$A303,Sta!$P:$P,"&gt;0.5")/$C303</f>
        <v>#DIV/0!</v>
      </c>
      <c r="T303" s="12" t="e">
        <f>(COUNTIFS(Sta!$A:$A,$A303,Sta!$N:$N,"&gt;1.5") +COUNTIFS(Sta!$B:$B,$A303,Sta!$P:$P,"&gt;1.5"))/$D303</f>
        <v>#DIV/0!</v>
      </c>
      <c r="U303" s="7" t="e">
        <f>COUNTIFS(Sta!$A:$A,$A303,Sta!$N:$N,"&gt;1.5")/$B303</f>
        <v>#DIV/0!</v>
      </c>
      <c r="V303" s="7" t="e">
        <f>COUNTIFS(Sta!$B:$B,$A303,Sta!$P:$P,"&gt;1.5")/$C303</f>
        <v>#DIV/0!</v>
      </c>
    </row>
    <row r="304" spans="1:22" x14ac:dyDescent="0.3">
      <c r="A304" t="s">
        <v>393</v>
      </c>
      <c r="B304" s="9">
        <f>COUNTIF(Sta!A:A,A304)</f>
        <v>0</v>
      </c>
      <c r="C304" s="4">
        <f>COUNTIF(Sta!B:B,A304)</f>
        <v>0</v>
      </c>
      <c r="D304" s="4">
        <f t="shared" si="9"/>
        <v>0</v>
      </c>
      <c r="E304" s="12" t="e">
        <f>(COUNTIFS(Sta!$A:$A,$A304,Sta!$Q:$Q,"&gt;0.5") +COUNTIFS(Sta!$B:$B,$A304,Sta!$Q:$Q,"&gt;0.5"))/$D304</f>
        <v>#DIV/0!</v>
      </c>
      <c r="F304" s="7" t="e">
        <f>COUNTIFS(Sta!$A:$A,$A304,Sta!$Q:$Q,"&gt;0.5")/$B304</f>
        <v>#DIV/0!</v>
      </c>
      <c r="G304" s="7" t="e">
        <f>COUNTIFS(Sta!$B:$B,$A304,Sta!$Q:$Q,"&gt;0.5")/$C304</f>
        <v>#DIV/0!</v>
      </c>
      <c r="H304" s="12" t="e">
        <f>(COUNTIFS(Sta!$A:$A,$A304,Sta!$Q:$Q,"&gt;1.5") +COUNTIFS(Sta!$B:$B,$A304,Sta!$Q:$Q,"&gt;1.5"))/$D304</f>
        <v>#DIV/0!</v>
      </c>
      <c r="I304" s="7" t="e">
        <f>COUNTIFS(Sta!$A:$A,$A304,Sta!$Q:$Q,"&gt;1.5")/$B304</f>
        <v>#DIV/0!</v>
      </c>
      <c r="J304" s="7" t="e">
        <f>COUNTIFS(Sta!$B:$B,$A304,Sta!$Q:$Q,"&gt;1.5")/$C304</f>
        <v>#DIV/0!</v>
      </c>
      <c r="K304" s="12" t="e">
        <f>(COUNTIFS(Sta!$A:$A,$A304,Sta!$M:$M,"&gt;0.5") +COUNTIFS(Sta!$B:$B,$A304,Sta!$O:$O,"&gt;0.5"))/$D304</f>
        <v>#DIV/0!</v>
      </c>
      <c r="L304" s="7" t="e">
        <f>COUNTIFS(Sta!$A:$A,$A304,Sta!$M:$M,"&gt;0.5")/$B304</f>
        <v>#DIV/0!</v>
      </c>
      <c r="M304" s="7" t="e">
        <f>COUNTIFS(Sta!$B:$B,$A304,Sta!$O:$O,"&gt;0.5")/$C304</f>
        <v>#DIV/0!</v>
      </c>
      <c r="N304" s="12" t="e">
        <f>(COUNTIFS(Sta!$A:$A,$A304,Sta!$M:$M,"&gt;1.5") +COUNTIFS(Sta!$B:$B,$A304,Sta!$O:$O,"&gt;1.5"))/$D304</f>
        <v>#DIV/0!</v>
      </c>
      <c r="O304" s="7" t="e">
        <f>COUNTIFS(Sta!$A:$A,$A304,Sta!$M:$M,"&gt;1.5")/$B304</f>
        <v>#DIV/0!</v>
      </c>
      <c r="P304" s="7" t="e">
        <f>COUNTIFS(Sta!$B:$B,$A304,Sta!$O:$O,"&gt;1.5")/$C304</f>
        <v>#DIV/0!</v>
      </c>
      <c r="Q304" s="12" t="e">
        <f>(COUNTIFS(Sta!$A:$A,$A304,Sta!$N:$N,"&gt;0.5") +COUNTIFS(Sta!$B:$B,$A304,Sta!$P:$P,"&gt;0.5"))/$D304</f>
        <v>#DIV/0!</v>
      </c>
      <c r="R304" s="7" t="e">
        <f>COUNTIFS(Sta!$A:$A,$A304,Sta!$N:$N,"&gt;0.5")/$B304</f>
        <v>#DIV/0!</v>
      </c>
      <c r="S304" s="7" t="e">
        <f>COUNTIFS(Sta!$B:$B,$A304,Sta!$P:$P,"&gt;0.5")/$C304</f>
        <v>#DIV/0!</v>
      </c>
      <c r="T304" s="12" t="e">
        <f>(COUNTIFS(Sta!$A:$A,$A304,Sta!$N:$N,"&gt;1.5") +COUNTIFS(Sta!$B:$B,$A304,Sta!$P:$P,"&gt;1.5"))/$D304</f>
        <v>#DIV/0!</v>
      </c>
      <c r="U304" s="7" t="e">
        <f>COUNTIFS(Sta!$A:$A,$A304,Sta!$N:$N,"&gt;1.5")/$B304</f>
        <v>#DIV/0!</v>
      </c>
      <c r="V304" s="7" t="e">
        <f>COUNTIFS(Sta!$B:$B,$A304,Sta!$P:$P,"&gt;1.5")/$C304</f>
        <v>#DIV/0!</v>
      </c>
    </row>
    <row r="305" spans="1:22" x14ac:dyDescent="0.3">
      <c r="A305" t="s">
        <v>392</v>
      </c>
      <c r="B305" s="9">
        <f>COUNTIF(Sta!A:A,A305)</f>
        <v>0</v>
      </c>
      <c r="C305" s="4">
        <f>COUNTIF(Sta!B:B,A305)</f>
        <v>0</v>
      </c>
      <c r="D305" s="4">
        <f t="shared" si="9"/>
        <v>0</v>
      </c>
      <c r="E305" s="12" t="e">
        <f>(COUNTIFS(Sta!$A:$A,$A305,Sta!$Q:$Q,"&gt;0.5") +COUNTIFS(Sta!$B:$B,$A305,Sta!$Q:$Q,"&gt;0.5"))/$D305</f>
        <v>#DIV/0!</v>
      </c>
      <c r="F305" s="7" t="e">
        <f>COUNTIFS(Sta!$A:$A,$A305,Sta!$Q:$Q,"&gt;0.5")/$B305</f>
        <v>#DIV/0!</v>
      </c>
      <c r="G305" s="7" t="e">
        <f>COUNTIFS(Sta!$B:$B,$A305,Sta!$Q:$Q,"&gt;0.5")/$C305</f>
        <v>#DIV/0!</v>
      </c>
      <c r="H305" s="12" t="e">
        <f>(COUNTIFS(Sta!$A:$A,$A305,Sta!$Q:$Q,"&gt;1.5") +COUNTIFS(Sta!$B:$B,$A305,Sta!$Q:$Q,"&gt;1.5"))/$D305</f>
        <v>#DIV/0!</v>
      </c>
      <c r="I305" s="7" t="e">
        <f>COUNTIFS(Sta!$A:$A,$A305,Sta!$Q:$Q,"&gt;1.5")/$B305</f>
        <v>#DIV/0!</v>
      </c>
      <c r="J305" s="7" t="e">
        <f>COUNTIFS(Sta!$B:$B,$A305,Sta!$Q:$Q,"&gt;1.5")/$C305</f>
        <v>#DIV/0!</v>
      </c>
      <c r="K305" s="12" t="e">
        <f>(COUNTIFS(Sta!$A:$A,$A305,Sta!$M:$M,"&gt;0.5") +COUNTIFS(Sta!$B:$B,$A305,Sta!$O:$O,"&gt;0.5"))/$D305</f>
        <v>#DIV/0!</v>
      </c>
      <c r="L305" s="7" t="e">
        <f>COUNTIFS(Sta!$A:$A,$A305,Sta!$M:$M,"&gt;0.5")/$B305</f>
        <v>#DIV/0!</v>
      </c>
      <c r="M305" s="7" t="e">
        <f>COUNTIFS(Sta!$B:$B,$A305,Sta!$O:$O,"&gt;0.5")/$C305</f>
        <v>#DIV/0!</v>
      </c>
      <c r="N305" s="12" t="e">
        <f>(COUNTIFS(Sta!$A:$A,$A305,Sta!$M:$M,"&gt;1.5") +COUNTIFS(Sta!$B:$B,$A305,Sta!$O:$O,"&gt;1.5"))/$D305</f>
        <v>#DIV/0!</v>
      </c>
      <c r="O305" s="7" t="e">
        <f>COUNTIFS(Sta!$A:$A,$A305,Sta!$M:$M,"&gt;1.5")/$B305</f>
        <v>#DIV/0!</v>
      </c>
      <c r="P305" s="7" t="e">
        <f>COUNTIFS(Sta!$B:$B,$A305,Sta!$O:$O,"&gt;1.5")/$C305</f>
        <v>#DIV/0!</v>
      </c>
      <c r="Q305" s="12" t="e">
        <f>(COUNTIFS(Sta!$A:$A,$A305,Sta!$N:$N,"&gt;0.5") +COUNTIFS(Sta!$B:$B,$A305,Sta!$P:$P,"&gt;0.5"))/$D305</f>
        <v>#DIV/0!</v>
      </c>
      <c r="R305" s="7" t="e">
        <f>COUNTIFS(Sta!$A:$A,$A305,Sta!$N:$N,"&gt;0.5")/$B305</f>
        <v>#DIV/0!</v>
      </c>
      <c r="S305" s="7" t="e">
        <f>COUNTIFS(Sta!$B:$B,$A305,Sta!$P:$P,"&gt;0.5")/$C305</f>
        <v>#DIV/0!</v>
      </c>
      <c r="T305" s="12" t="e">
        <f>(COUNTIFS(Sta!$A:$A,$A305,Sta!$N:$N,"&gt;1.5") +COUNTIFS(Sta!$B:$B,$A305,Sta!$P:$P,"&gt;1.5"))/$D305</f>
        <v>#DIV/0!</v>
      </c>
      <c r="U305" s="7" t="e">
        <f>COUNTIFS(Sta!$A:$A,$A305,Sta!$N:$N,"&gt;1.5")/$B305</f>
        <v>#DIV/0!</v>
      </c>
      <c r="V305" s="7" t="e">
        <f>COUNTIFS(Sta!$B:$B,$A305,Sta!$P:$P,"&gt;1.5")/$C305</f>
        <v>#DIV/0!</v>
      </c>
    </row>
    <row r="306" spans="1:22" x14ac:dyDescent="0.3">
      <c r="A306" t="s">
        <v>395</v>
      </c>
      <c r="B306" s="9">
        <f>COUNTIF(Sta!A:A,A306)</f>
        <v>0</v>
      </c>
      <c r="C306" s="4">
        <f>COUNTIF(Sta!B:B,A306)</f>
        <v>0</v>
      </c>
      <c r="D306" s="4">
        <f t="shared" si="9"/>
        <v>0</v>
      </c>
      <c r="E306" s="12" t="e">
        <f>(COUNTIFS(Sta!$A:$A,$A306,Sta!$Q:$Q,"&gt;0.5") +COUNTIFS(Sta!$B:$B,$A306,Sta!$Q:$Q,"&gt;0.5"))/$D306</f>
        <v>#DIV/0!</v>
      </c>
      <c r="F306" s="7" t="e">
        <f>COUNTIFS(Sta!$A:$A,$A306,Sta!$Q:$Q,"&gt;0.5")/$B306</f>
        <v>#DIV/0!</v>
      </c>
      <c r="G306" s="7" t="e">
        <f>COUNTIFS(Sta!$B:$B,$A306,Sta!$Q:$Q,"&gt;0.5")/$C306</f>
        <v>#DIV/0!</v>
      </c>
      <c r="H306" s="12" t="e">
        <f>(COUNTIFS(Sta!$A:$A,$A306,Sta!$Q:$Q,"&gt;1.5") +COUNTIFS(Sta!$B:$B,$A306,Sta!$Q:$Q,"&gt;1.5"))/$D306</f>
        <v>#DIV/0!</v>
      </c>
      <c r="I306" s="7" t="e">
        <f>COUNTIFS(Sta!$A:$A,$A306,Sta!$Q:$Q,"&gt;1.5")/$B306</f>
        <v>#DIV/0!</v>
      </c>
      <c r="J306" s="7" t="e">
        <f>COUNTIFS(Sta!$B:$B,$A306,Sta!$Q:$Q,"&gt;1.5")/$C306</f>
        <v>#DIV/0!</v>
      </c>
      <c r="K306" s="12" t="e">
        <f>(COUNTIFS(Sta!$A:$A,$A306,Sta!$M:$M,"&gt;0.5") +COUNTIFS(Sta!$B:$B,$A306,Sta!$O:$O,"&gt;0.5"))/$D306</f>
        <v>#DIV/0!</v>
      </c>
      <c r="L306" s="7" t="e">
        <f>COUNTIFS(Sta!$A:$A,$A306,Sta!$M:$M,"&gt;0.5")/$B306</f>
        <v>#DIV/0!</v>
      </c>
      <c r="M306" s="7" t="e">
        <f>COUNTIFS(Sta!$B:$B,$A306,Sta!$O:$O,"&gt;0.5")/$C306</f>
        <v>#DIV/0!</v>
      </c>
      <c r="N306" s="12" t="e">
        <f>(COUNTIFS(Sta!$A:$A,$A306,Sta!$M:$M,"&gt;1.5") +COUNTIFS(Sta!$B:$B,$A306,Sta!$O:$O,"&gt;1.5"))/$D306</f>
        <v>#DIV/0!</v>
      </c>
      <c r="O306" s="7" t="e">
        <f>COUNTIFS(Sta!$A:$A,$A306,Sta!$M:$M,"&gt;1.5")/$B306</f>
        <v>#DIV/0!</v>
      </c>
      <c r="P306" s="7" t="e">
        <f>COUNTIFS(Sta!$B:$B,$A306,Sta!$O:$O,"&gt;1.5")/$C306</f>
        <v>#DIV/0!</v>
      </c>
      <c r="Q306" s="12" t="e">
        <f>(COUNTIFS(Sta!$A:$A,$A306,Sta!$N:$N,"&gt;0.5") +COUNTIFS(Sta!$B:$B,$A306,Sta!$P:$P,"&gt;0.5"))/$D306</f>
        <v>#DIV/0!</v>
      </c>
      <c r="R306" s="7" t="e">
        <f>COUNTIFS(Sta!$A:$A,$A306,Sta!$N:$N,"&gt;0.5")/$B306</f>
        <v>#DIV/0!</v>
      </c>
      <c r="S306" s="7" t="e">
        <f>COUNTIFS(Sta!$B:$B,$A306,Sta!$P:$P,"&gt;0.5")/$C306</f>
        <v>#DIV/0!</v>
      </c>
      <c r="T306" s="12" t="e">
        <f>(COUNTIFS(Sta!$A:$A,$A306,Sta!$N:$N,"&gt;1.5") +COUNTIFS(Sta!$B:$B,$A306,Sta!$P:$P,"&gt;1.5"))/$D306</f>
        <v>#DIV/0!</v>
      </c>
      <c r="U306" s="7" t="e">
        <f>COUNTIFS(Sta!$A:$A,$A306,Sta!$N:$N,"&gt;1.5")/$B306</f>
        <v>#DIV/0!</v>
      </c>
      <c r="V306" s="7" t="e">
        <f>COUNTIFS(Sta!$B:$B,$A306,Sta!$P:$P,"&gt;1.5")/$C306</f>
        <v>#DIV/0!</v>
      </c>
    </row>
    <row r="307" spans="1:22" x14ac:dyDescent="0.3">
      <c r="A307" t="s">
        <v>397</v>
      </c>
      <c r="B307" s="9">
        <f>COUNTIF(Sta!A:A,A307)</f>
        <v>0</v>
      </c>
      <c r="C307" s="4">
        <f>COUNTIF(Sta!B:B,A307)</f>
        <v>0</v>
      </c>
      <c r="D307" s="4">
        <f t="shared" si="9"/>
        <v>0</v>
      </c>
      <c r="E307" s="12" t="e">
        <f>(COUNTIFS(Sta!$A:$A,$A307,Sta!$Q:$Q,"&gt;0.5") +COUNTIFS(Sta!$B:$B,$A307,Sta!$Q:$Q,"&gt;0.5"))/$D307</f>
        <v>#DIV/0!</v>
      </c>
      <c r="F307" s="7" t="e">
        <f>COUNTIFS(Sta!$A:$A,$A307,Sta!$Q:$Q,"&gt;0.5")/$B307</f>
        <v>#DIV/0!</v>
      </c>
      <c r="G307" s="7" t="e">
        <f>COUNTIFS(Sta!$B:$B,$A307,Sta!$Q:$Q,"&gt;0.5")/$C307</f>
        <v>#DIV/0!</v>
      </c>
      <c r="H307" s="12" t="e">
        <f>(COUNTIFS(Sta!$A:$A,$A307,Sta!$Q:$Q,"&gt;1.5") +COUNTIFS(Sta!$B:$B,$A307,Sta!$Q:$Q,"&gt;1.5"))/$D307</f>
        <v>#DIV/0!</v>
      </c>
      <c r="I307" s="7" t="e">
        <f>COUNTIFS(Sta!$A:$A,$A307,Sta!$Q:$Q,"&gt;1.5")/$B307</f>
        <v>#DIV/0!</v>
      </c>
      <c r="J307" s="7" t="e">
        <f>COUNTIFS(Sta!$B:$B,$A307,Sta!$Q:$Q,"&gt;1.5")/$C307</f>
        <v>#DIV/0!</v>
      </c>
      <c r="K307" s="12" t="e">
        <f>(COUNTIFS(Sta!$A:$A,$A307,Sta!$M:$M,"&gt;0.5") +COUNTIFS(Sta!$B:$B,$A307,Sta!$O:$O,"&gt;0.5"))/$D307</f>
        <v>#DIV/0!</v>
      </c>
      <c r="L307" s="7" t="e">
        <f>COUNTIFS(Sta!$A:$A,$A307,Sta!$M:$M,"&gt;0.5")/$B307</f>
        <v>#DIV/0!</v>
      </c>
      <c r="M307" s="7" t="e">
        <f>COUNTIFS(Sta!$B:$B,$A307,Sta!$O:$O,"&gt;0.5")/$C307</f>
        <v>#DIV/0!</v>
      </c>
      <c r="N307" s="12" t="e">
        <f>(COUNTIFS(Sta!$A:$A,$A307,Sta!$M:$M,"&gt;1.5") +COUNTIFS(Sta!$B:$B,$A307,Sta!$O:$O,"&gt;1.5"))/$D307</f>
        <v>#DIV/0!</v>
      </c>
      <c r="O307" s="7" t="e">
        <f>COUNTIFS(Sta!$A:$A,$A307,Sta!$M:$M,"&gt;1.5")/$B307</f>
        <v>#DIV/0!</v>
      </c>
      <c r="P307" s="7" t="e">
        <f>COUNTIFS(Sta!$B:$B,$A307,Sta!$O:$O,"&gt;1.5")/$C307</f>
        <v>#DIV/0!</v>
      </c>
      <c r="Q307" s="12" t="e">
        <f>(COUNTIFS(Sta!$A:$A,$A307,Sta!$N:$N,"&gt;0.5") +COUNTIFS(Sta!$B:$B,$A307,Sta!$P:$P,"&gt;0.5"))/$D307</f>
        <v>#DIV/0!</v>
      </c>
      <c r="R307" s="7" t="e">
        <f>COUNTIFS(Sta!$A:$A,$A307,Sta!$N:$N,"&gt;0.5")/$B307</f>
        <v>#DIV/0!</v>
      </c>
      <c r="S307" s="7" t="e">
        <f>COUNTIFS(Sta!$B:$B,$A307,Sta!$P:$P,"&gt;0.5")/$C307</f>
        <v>#DIV/0!</v>
      </c>
      <c r="T307" s="12" t="e">
        <f>(COUNTIFS(Sta!$A:$A,$A307,Sta!$N:$N,"&gt;1.5") +COUNTIFS(Sta!$B:$B,$A307,Sta!$P:$P,"&gt;1.5"))/$D307</f>
        <v>#DIV/0!</v>
      </c>
      <c r="U307" s="7" t="e">
        <f>COUNTIFS(Sta!$A:$A,$A307,Sta!$N:$N,"&gt;1.5")/$B307</f>
        <v>#DIV/0!</v>
      </c>
      <c r="V307" s="7" t="e">
        <f>COUNTIFS(Sta!$B:$B,$A307,Sta!$P:$P,"&gt;1.5")/$C307</f>
        <v>#DIV/0!</v>
      </c>
    </row>
    <row r="308" spans="1:22" x14ac:dyDescent="0.3">
      <c r="A308" t="s">
        <v>380</v>
      </c>
      <c r="B308" s="9">
        <f>COUNTIF(Sta!A:A,A308)</f>
        <v>0</v>
      </c>
      <c r="C308" s="4">
        <f>COUNTIF(Sta!B:B,A308)</f>
        <v>0</v>
      </c>
      <c r="D308" s="4">
        <f t="shared" si="9"/>
        <v>0</v>
      </c>
      <c r="E308" s="12" t="e">
        <f>(COUNTIFS(Sta!$A:$A,$A308,Sta!$Q:$Q,"&gt;0.5") +COUNTIFS(Sta!$B:$B,$A308,Sta!$Q:$Q,"&gt;0.5"))/$D308</f>
        <v>#DIV/0!</v>
      </c>
      <c r="F308" s="7" t="e">
        <f>COUNTIFS(Sta!$A:$A,$A308,Sta!$Q:$Q,"&gt;0.5")/$B308</f>
        <v>#DIV/0!</v>
      </c>
      <c r="G308" s="7" t="e">
        <f>COUNTIFS(Sta!$B:$B,$A308,Sta!$Q:$Q,"&gt;0.5")/$C308</f>
        <v>#DIV/0!</v>
      </c>
      <c r="H308" s="12" t="e">
        <f>(COUNTIFS(Sta!$A:$A,$A308,Sta!$Q:$Q,"&gt;1.5") +COUNTIFS(Sta!$B:$B,$A308,Sta!$Q:$Q,"&gt;1.5"))/$D308</f>
        <v>#DIV/0!</v>
      </c>
      <c r="I308" s="7" t="e">
        <f>COUNTIFS(Sta!$A:$A,$A308,Sta!$Q:$Q,"&gt;1.5")/$B308</f>
        <v>#DIV/0!</v>
      </c>
      <c r="J308" s="7" t="e">
        <f>COUNTIFS(Sta!$B:$B,$A308,Sta!$Q:$Q,"&gt;1.5")/$C308</f>
        <v>#DIV/0!</v>
      </c>
      <c r="K308" s="12" t="e">
        <f>(COUNTIFS(Sta!$A:$A,$A308,Sta!$M:$M,"&gt;0.5") +COUNTIFS(Sta!$B:$B,$A308,Sta!$O:$O,"&gt;0.5"))/$D308</f>
        <v>#DIV/0!</v>
      </c>
      <c r="L308" s="7" t="e">
        <f>COUNTIFS(Sta!$A:$A,$A308,Sta!$M:$M,"&gt;0.5")/$B308</f>
        <v>#DIV/0!</v>
      </c>
      <c r="M308" s="7" t="e">
        <f>COUNTIFS(Sta!$B:$B,$A308,Sta!$O:$O,"&gt;0.5")/$C308</f>
        <v>#DIV/0!</v>
      </c>
      <c r="N308" s="12" t="e">
        <f>(COUNTIFS(Sta!$A:$A,$A308,Sta!$M:$M,"&gt;1.5") +COUNTIFS(Sta!$B:$B,$A308,Sta!$O:$O,"&gt;1.5"))/$D308</f>
        <v>#DIV/0!</v>
      </c>
      <c r="O308" s="7" t="e">
        <f>COUNTIFS(Sta!$A:$A,$A308,Sta!$M:$M,"&gt;1.5")/$B308</f>
        <v>#DIV/0!</v>
      </c>
      <c r="P308" s="7" t="e">
        <f>COUNTIFS(Sta!$B:$B,$A308,Sta!$O:$O,"&gt;1.5")/$C308</f>
        <v>#DIV/0!</v>
      </c>
      <c r="Q308" s="12" t="e">
        <f>(COUNTIFS(Sta!$A:$A,$A308,Sta!$N:$N,"&gt;0.5") +COUNTIFS(Sta!$B:$B,$A308,Sta!$P:$P,"&gt;0.5"))/$D308</f>
        <v>#DIV/0!</v>
      </c>
      <c r="R308" s="7" t="e">
        <f>COUNTIFS(Sta!$A:$A,$A308,Sta!$N:$N,"&gt;0.5")/$B308</f>
        <v>#DIV/0!</v>
      </c>
      <c r="S308" s="7" t="e">
        <f>COUNTIFS(Sta!$B:$B,$A308,Sta!$P:$P,"&gt;0.5")/$C308</f>
        <v>#DIV/0!</v>
      </c>
      <c r="T308" s="12" t="e">
        <f>(COUNTIFS(Sta!$A:$A,$A308,Sta!$N:$N,"&gt;1.5") +COUNTIFS(Sta!$B:$B,$A308,Sta!$P:$P,"&gt;1.5"))/$D308</f>
        <v>#DIV/0!</v>
      </c>
      <c r="U308" s="7" t="e">
        <f>COUNTIFS(Sta!$A:$A,$A308,Sta!$N:$N,"&gt;1.5")/$B308</f>
        <v>#DIV/0!</v>
      </c>
      <c r="V308" s="7" t="e">
        <f>COUNTIFS(Sta!$B:$B,$A308,Sta!$P:$P,"&gt;1.5")/$C308</f>
        <v>#DIV/0!</v>
      </c>
    </row>
    <row r="309" spans="1:22" x14ac:dyDescent="0.3">
      <c r="A309" t="s">
        <v>409</v>
      </c>
      <c r="B309" s="9">
        <f>COUNTIF(Sta!A:A,A309)</f>
        <v>0</v>
      </c>
      <c r="C309" s="4">
        <f>COUNTIF(Sta!B:B,A309)</f>
        <v>0</v>
      </c>
      <c r="D309" s="4">
        <f t="shared" si="9"/>
        <v>0</v>
      </c>
      <c r="E309" s="12" t="e">
        <f>(COUNTIFS(Sta!$A:$A,$A309,Sta!$Q:$Q,"&gt;0.5") +COUNTIFS(Sta!$B:$B,$A309,Sta!$Q:$Q,"&gt;0.5"))/$D309</f>
        <v>#DIV/0!</v>
      </c>
      <c r="F309" s="7" t="e">
        <f>COUNTIFS(Sta!$A:$A,$A309,Sta!$Q:$Q,"&gt;0.5")/$B309</f>
        <v>#DIV/0!</v>
      </c>
      <c r="G309" s="7" t="e">
        <f>COUNTIFS(Sta!$B:$B,$A309,Sta!$Q:$Q,"&gt;0.5")/$C309</f>
        <v>#DIV/0!</v>
      </c>
      <c r="H309" s="12" t="e">
        <f>(COUNTIFS(Sta!$A:$A,$A309,Sta!$Q:$Q,"&gt;1.5") +COUNTIFS(Sta!$B:$B,$A309,Sta!$Q:$Q,"&gt;1.5"))/$D309</f>
        <v>#DIV/0!</v>
      </c>
      <c r="I309" s="7" t="e">
        <f>COUNTIFS(Sta!$A:$A,$A309,Sta!$Q:$Q,"&gt;1.5")/$B309</f>
        <v>#DIV/0!</v>
      </c>
      <c r="J309" s="7" t="e">
        <f>COUNTIFS(Sta!$B:$B,$A309,Sta!$Q:$Q,"&gt;1.5")/$C309</f>
        <v>#DIV/0!</v>
      </c>
      <c r="K309" s="12" t="e">
        <f>(COUNTIFS(Sta!$A:$A,$A309,Sta!$M:$M,"&gt;0.5") +COUNTIFS(Sta!$B:$B,$A309,Sta!$O:$O,"&gt;0.5"))/$D309</f>
        <v>#DIV/0!</v>
      </c>
      <c r="L309" s="7" t="e">
        <f>COUNTIFS(Sta!$A:$A,$A309,Sta!$M:$M,"&gt;0.5")/$B309</f>
        <v>#DIV/0!</v>
      </c>
      <c r="M309" s="7" t="e">
        <f>COUNTIFS(Sta!$B:$B,$A309,Sta!$O:$O,"&gt;0.5")/$C309</f>
        <v>#DIV/0!</v>
      </c>
      <c r="N309" s="12" t="e">
        <f>(COUNTIFS(Sta!$A:$A,$A309,Sta!$M:$M,"&gt;1.5") +COUNTIFS(Sta!$B:$B,$A309,Sta!$O:$O,"&gt;1.5"))/$D309</f>
        <v>#DIV/0!</v>
      </c>
      <c r="O309" s="7" t="e">
        <f>COUNTIFS(Sta!$A:$A,$A309,Sta!$M:$M,"&gt;1.5")/$B309</f>
        <v>#DIV/0!</v>
      </c>
      <c r="P309" s="7" t="e">
        <f>COUNTIFS(Sta!$B:$B,$A309,Sta!$O:$O,"&gt;1.5")/$C309</f>
        <v>#DIV/0!</v>
      </c>
      <c r="Q309" s="12" t="e">
        <f>(COUNTIFS(Sta!$A:$A,$A309,Sta!$N:$N,"&gt;0.5") +COUNTIFS(Sta!$B:$B,$A309,Sta!$P:$P,"&gt;0.5"))/$D309</f>
        <v>#DIV/0!</v>
      </c>
      <c r="R309" s="7" t="e">
        <f>COUNTIFS(Sta!$A:$A,$A309,Sta!$N:$N,"&gt;0.5")/$B309</f>
        <v>#DIV/0!</v>
      </c>
      <c r="S309" s="7" t="e">
        <f>COUNTIFS(Sta!$B:$B,$A309,Sta!$P:$P,"&gt;0.5")/$C309</f>
        <v>#DIV/0!</v>
      </c>
      <c r="T309" s="12" t="e">
        <f>(COUNTIFS(Sta!$A:$A,$A309,Sta!$N:$N,"&gt;1.5") +COUNTIFS(Sta!$B:$B,$A309,Sta!$P:$P,"&gt;1.5"))/$D309</f>
        <v>#DIV/0!</v>
      </c>
      <c r="U309" s="7" t="e">
        <f>COUNTIFS(Sta!$A:$A,$A309,Sta!$N:$N,"&gt;1.5")/$B309</f>
        <v>#DIV/0!</v>
      </c>
      <c r="V309" s="7" t="e">
        <f>COUNTIFS(Sta!$B:$B,$A309,Sta!$P:$P,"&gt;1.5")/$C309</f>
        <v>#DIV/0!</v>
      </c>
    </row>
    <row r="310" spans="1:22" x14ac:dyDescent="0.3">
      <c r="A310" t="s">
        <v>402</v>
      </c>
      <c r="B310" s="9">
        <f>COUNTIF(Sta!A:A,A310)</f>
        <v>0</v>
      </c>
      <c r="C310" s="4">
        <f>COUNTIF(Sta!B:B,A310)</f>
        <v>0</v>
      </c>
      <c r="D310" s="4">
        <f t="shared" si="9"/>
        <v>0</v>
      </c>
      <c r="E310" s="12" t="e">
        <f>(COUNTIFS(Sta!$A:$A,$A310,Sta!$Q:$Q,"&gt;0.5") +COUNTIFS(Sta!$B:$B,$A310,Sta!$Q:$Q,"&gt;0.5"))/$D310</f>
        <v>#DIV/0!</v>
      </c>
      <c r="F310" s="7" t="e">
        <f>COUNTIFS(Sta!$A:$A,$A310,Sta!$Q:$Q,"&gt;0.5")/$B310</f>
        <v>#DIV/0!</v>
      </c>
      <c r="G310" s="7" t="e">
        <f>COUNTIFS(Sta!$B:$B,$A310,Sta!$Q:$Q,"&gt;0.5")/$C310</f>
        <v>#DIV/0!</v>
      </c>
      <c r="H310" s="12" t="e">
        <f>(COUNTIFS(Sta!$A:$A,$A310,Sta!$Q:$Q,"&gt;1.5") +COUNTIFS(Sta!$B:$B,$A310,Sta!$Q:$Q,"&gt;1.5"))/$D310</f>
        <v>#DIV/0!</v>
      </c>
      <c r="I310" s="7" t="e">
        <f>COUNTIFS(Sta!$A:$A,$A310,Sta!$Q:$Q,"&gt;1.5")/$B310</f>
        <v>#DIV/0!</v>
      </c>
      <c r="J310" s="7" t="e">
        <f>COUNTIFS(Sta!$B:$B,$A310,Sta!$Q:$Q,"&gt;1.5")/$C310</f>
        <v>#DIV/0!</v>
      </c>
      <c r="K310" s="12" t="e">
        <f>(COUNTIFS(Sta!$A:$A,$A310,Sta!$M:$M,"&gt;0.5") +COUNTIFS(Sta!$B:$B,$A310,Sta!$O:$O,"&gt;0.5"))/$D310</f>
        <v>#DIV/0!</v>
      </c>
      <c r="L310" s="7" t="e">
        <f>COUNTIFS(Sta!$A:$A,$A310,Sta!$M:$M,"&gt;0.5")/$B310</f>
        <v>#DIV/0!</v>
      </c>
      <c r="M310" s="7" t="e">
        <f>COUNTIFS(Sta!$B:$B,$A310,Sta!$O:$O,"&gt;0.5")/$C310</f>
        <v>#DIV/0!</v>
      </c>
      <c r="N310" s="12" t="e">
        <f>(COUNTIFS(Sta!$A:$A,$A310,Sta!$M:$M,"&gt;1.5") +COUNTIFS(Sta!$B:$B,$A310,Sta!$O:$O,"&gt;1.5"))/$D310</f>
        <v>#DIV/0!</v>
      </c>
      <c r="O310" s="7" t="e">
        <f>COUNTIFS(Sta!$A:$A,$A310,Sta!$M:$M,"&gt;1.5")/$B310</f>
        <v>#DIV/0!</v>
      </c>
      <c r="P310" s="7" t="e">
        <f>COUNTIFS(Sta!$B:$B,$A310,Sta!$O:$O,"&gt;1.5")/$C310</f>
        <v>#DIV/0!</v>
      </c>
      <c r="Q310" s="12" t="e">
        <f>(COUNTIFS(Sta!$A:$A,$A310,Sta!$N:$N,"&gt;0.5") +COUNTIFS(Sta!$B:$B,$A310,Sta!$P:$P,"&gt;0.5"))/$D310</f>
        <v>#DIV/0!</v>
      </c>
      <c r="R310" s="7" t="e">
        <f>COUNTIFS(Sta!$A:$A,$A310,Sta!$N:$N,"&gt;0.5")/$B310</f>
        <v>#DIV/0!</v>
      </c>
      <c r="S310" s="7" t="e">
        <f>COUNTIFS(Sta!$B:$B,$A310,Sta!$P:$P,"&gt;0.5")/$C310</f>
        <v>#DIV/0!</v>
      </c>
      <c r="T310" s="12" t="e">
        <f>(COUNTIFS(Sta!$A:$A,$A310,Sta!$N:$N,"&gt;1.5") +COUNTIFS(Sta!$B:$B,$A310,Sta!$P:$P,"&gt;1.5"))/$D310</f>
        <v>#DIV/0!</v>
      </c>
      <c r="U310" s="7" t="e">
        <f>COUNTIFS(Sta!$A:$A,$A310,Sta!$N:$N,"&gt;1.5")/$B310</f>
        <v>#DIV/0!</v>
      </c>
      <c r="V310" s="7" t="e">
        <f>COUNTIFS(Sta!$B:$B,$A310,Sta!$P:$P,"&gt;1.5")/$C310</f>
        <v>#DIV/0!</v>
      </c>
    </row>
    <row r="311" spans="1:22" x14ac:dyDescent="0.3">
      <c r="A311" t="s">
        <v>411</v>
      </c>
      <c r="B311" s="9">
        <f>COUNTIF(Sta!A:A,A311)</f>
        <v>0</v>
      </c>
      <c r="C311" s="4">
        <f>COUNTIF(Sta!B:B,A311)</f>
        <v>0</v>
      </c>
      <c r="D311" s="4">
        <f t="shared" si="9"/>
        <v>0</v>
      </c>
      <c r="E311" s="12" t="e">
        <f>(COUNTIFS(Sta!$A:$A,$A311,Sta!$Q:$Q,"&gt;0.5") +COUNTIFS(Sta!$B:$B,$A311,Sta!$Q:$Q,"&gt;0.5"))/$D311</f>
        <v>#DIV/0!</v>
      </c>
      <c r="F311" s="7" t="e">
        <f>COUNTIFS(Sta!$A:$A,$A311,Sta!$Q:$Q,"&gt;0.5")/$B311</f>
        <v>#DIV/0!</v>
      </c>
      <c r="G311" s="7" t="e">
        <f>COUNTIFS(Sta!$B:$B,$A311,Sta!$Q:$Q,"&gt;0.5")/$C311</f>
        <v>#DIV/0!</v>
      </c>
      <c r="H311" s="12" t="e">
        <f>(COUNTIFS(Sta!$A:$A,$A311,Sta!$Q:$Q,"&gt;1.5") +COUNTIFS(Sta!$B:$B,$A311,Sta!$Q:$Q,"&gt;1.5"))/$D311</f>
        <v>#DIV/0!</v>
      </c>
      <c r="I311" s="7" t="e">
        <f>COUNTIFS(Sta!$A:$A,$A311,Sta!$Q:$Q,"&gt;1.5")/$B311</f>
        <v>#DIV/0!</v>
      </c>
      <c r="J311" s="7" t="e">
        <f>COUNTIFS(Sta!$B:$B,$A311,Sta!$Q:$Q,"&gt;1.5")/$C311</f>
        <v>#DIV/0!</v>
      </c>
      <c r="K311" s="12" t="e">
        <f>(COUNTIFS(Sta!$A:$A,$A311,Sta!$M:$M,"&gt;0.5") +COUNTIFS(Sta!$B:$B,$A311,Sta!$O:$O,"&gt;0.5"))/$D311</f>
        <v>#DIV/0!</v>
      </c>
      <c r="L311" s="7" t="e">
        <f>COUNTIFS(Sta!$A:$A,$A311,Sta!$M:$M,"&gt;0.5")/$B311</f>
        <v>#DIV/0!</v>
      </c>
      <c r="M311" s="7" t="e">
        <f>COUNTIFS(Sta!$B:$B,$A311,Sta!$O:$O,"&gt;0.5")/$C311</f>
        <v>#DIV/0!</v>
      </c>
      <c r="N311" s="12" t="e">
        <f>(COUNTIFS(Sta!$A:$A,$A311,Sta!$M:$M,"&gt;1.5") +COUNTIFS(Sta!$B:$B,$A311,Sta!$O:$O,"&gt;1.5"))/$D311</f>
        <v>#DIV/0!</v>
      </c>
      <c r="O311" s="7" t="e">
        <f>COUNTIFS(Sta!$A:$A,$A311,Sta!$M:$M,"&gt;1.5")/$B311</f>
        <v>#DIV/0!</v>
      </c>
      <c r="P311" s="7" t="e">
        <f>COUNTIFS(Sta!$B:$B,$A311,Sta!$O:$O,"&gt;1.5")/$C311</f>
        <v>#DIV/0!</v>
      </c>
      <c r="Q311" s="12" t="e">
        <f>(COUNTIFS(Sta!$A:$A,$A311,Sta!$N:$N,"&gt;0.5") +COUNTIFS(Sta!$B:$B,$A311,Sta!$P:$P,"&gt;0.5"))/$D311</f>
        <v>#DIV/0!</v>
      </c>
      <c r="R311" s="7" t="e">
        <f>COUNTIFS(Sta!$A:$A,$A311,Sta!$N:$N,"&gt;0.5")/$B311</f>
        <v>#DIV/0!</v>
      </c>
      <c r="S311" s="7" t="e">
        <f>COUNTIFS(Sta!$B:$B,$A311,Sta!$P:$P,"&gt;0.5")/$C311</f>
        <v>#DIV/0!</v>
      </c>
      <c r="T311" s="12" t="e">
        <f>(COUNTIFS(Sta!$A:$A,$A311,Sta!$N:$N,"&gt;1.5") +COUNTIFS(Sta!$B:$B,$A311,Sta!$P:$P,"&gt;1.5"))/$D311</f>
        <v>#DIV/0!</v>
      </c>
      <c r="U311" s="7" t="e">
        <f>COUNTIFS(Sta!$A:$A,$A311,Sta!$N:$N,"&gt;1.5")/$B311</f>
        <v>#DIV/0!</v>
      </c>
      <c r="V311" s="7" t="e">
        <f>COUNTIFS(Sta!$B:$B,$A311,Sta!$P:$P,"&gt;1.5")/$C311</f>
        <v>#DIV/0!</v>
      </c>
    </row>
    <row r="312" spans="1:22" x14ac:dyDescent="0.3">
      <c r="A312" t="s">
        <v>415</v>
      </c>
      <c r="B312" s="9">
        <f>COUNTIF(Sta!A:A,A312)</f>
        <v>0</v>
      </c>
      <c r="C312" s="4">
        <f>COUNTIF(Sta!B:B,A312)</f>
        <v>0</v>
      </c>
      <c r="D312" s="4">
        <f t="shared" si="9"/>
        <v>0</v>
      </c>
      <c r="E312" s="12" t="e">
        <f>(COUNTIFS(Sta!$A:$A,$A312,Sta!$Q:$Q,"&gt;0.5") +COUNTIFS(Sta!$B:$B,$A312,Sta!$Q:$Q,"&gt;0.5"))/$D312</f>
        <v>#DIV/0!</v>
      </c>
      <c r="F312" s="7" t="e">
        <f>COUNTIFS(Sta!$A:$A,$A312,Sta!$Q:$Q,"&gt;0.5")/$B312</f>
        <v>#DIV/0!</v>
      </c>
      <c r="G312" s="7" t="e">
        <f>COUNTIFS(Sta!$B:$B,$A312,Sta!$Q:$Q,"&gt;0.5")/$C312</f>
        <v>#DIV/0!</v>
      </c>
      <c r="H312" s="12" t="e">
        <f>(COUNTIFS(Sta!$A:$A,$A312,Sta!$Q:$Q,"&gt;1.5") +COUNTIFS(Sta!$B:$B,$A312,Sta!$Q:$Q,"&gt;1.5"))/$D312</f>
        <v>#DIV/0!</v>
      </c>
      <c r="I312" s="7" t="e">
        <f>COUNTIFS(Sta!$A:$A,$A312,Sta!$Q:$Q,"&gt;1.5")/$B312</f>
        <v>#DIV/0!</v>
      </c>
      <c r="J312" s="7" t="e">
        <f>COUNTIFS(Sta!$B:$B,$A312,Sta!$Q:$Q,"&gt;1.5")/$C312</f>
        <v>#DIV/0!</v>
      </c>
      <c r="K312" s="12" t="e">
        <f>(COUNTIFS(Sta!$A:$A,$A312,Sta!$M:$M,"&gt;0.5") +COUNTIFS(Sta!$B:$B,$A312,Sta!$O:$O,"&gt;0.5"))/$D312</f>
        <v>#DIV/0!</v>
      </c>
      <c r="L312" s="7" t="e">
        <f>COUNTIFS(Sta!$A:$A,$A312,Sta!$M:$M,"&gt;0.5")/$B312</f>
        <v>#DIV/0!</v>
      </c>
      <c r="M312" s="7" t="e">
        <f>COUNTIFS(Sta!$B:$B,$A312,Sta!$O:$O,"&gt;0.5")/$C312</f>
        <v>#DIV/0!</v>
      </c>
      <c r="N312" s="12" t="e">
        <f>(COUNTIFS(Sta!$A:$A,$A312,Sta!$M:$M,"&gt;1.5") +COUNTIFS(Sta!$B:$B,$A312,Sta!$O:$O,"&gt;1.5"))/$D312</f>
        <v>#DIV/0!</v>
      </c>
      <c r="O312" s="7" t="e">
        <f>COUNTIFS(Sta!$A:$A,$A312,Sta!$M:$M,"&gt;1.5")/$B312</f>
        <v>#DIV/0!</v>
      </c>
      <c r="P312" s="7" t="e">
        <f>COUNTIFS(Sta!$B:$B,$A312,Sta!$O:$O,"&gt;1.5")/$C312</f>
        <v>#DIV/0!</v>
      </c>
      <c r="Q312" s="12" t="e">
        <f>(COUNTIFS(Sta!$A:$A,$A312,Sta!$N:$N,"&gt;0.5") +COUNTIFS(Sta!$B:$B,$A312,Sta!$P:$P,"&gt;0.5"))/$D312</f>
        <v>#DIV/0!</v>
      </c>
      <c r="R312" s="7" t="e">
        <f>COUNTIFS(Sta!$A:$A,$A312,Sta!$N:$N,"&gt;0.5")/$B312</f>
        <v>#DIV/0!</v>
      </c>
      <c r="S312" s="7" t="e">
        <f>COUNTIFS(Sta!$B:$B,$A312,Sta!$P:$P,"&gt;0.5")/$C312</f>
        <v>#DIV/0!</v>
      </c>
      <c r="T312" s="12" t="e">
        <f>(COUNTIFS(Sta!$A:$A,$A312,Sta!$N:$N,"&gt;1.5") +COUNTIFS(Sta!$B:$B,$A312,Sta!$P:$P,"&gt;1.5"))/$D312</f>
        <v>#DIV/0!</v>
      </c>
      <c r="U312" s="7" t="e">
        <f>COUNTIFS(Sta!$A:$A,$A312,Sta!$N:$N,"&gt;1.5")/$B312</f>
        <v>#DIV/0!</v>
      </c>
      <c r="V312" s="7" t="e">
        <f>COUNTIFS(Sta!$B:$B,$A312,Sta!$P:$P,"&gt;1.5")/$C312</f>
        <v>#DIV/0!</v>
      </c>
    </row>
    <row r="313" spans="1:22" x14ac:dyDescent="0.3">
      <c r="A313" t="s">
        <v>404</v>
      </c>
      <c r="B313" s="9">
        <f>COUNTIF(Sta!A:A,A313)</f>
        <v>0</v>
      </c>
      <c r="C313" s="4">
        <f>COUNTIF(Sta!B:B,A313)</f>
        <v>0</v>
      </c>
      <c r="D313" s="4">
        <f t="shared" si="9"/>
        <v>0</v>
      </c>
      <c r="E313" s="12" t="e">
        <f>(COUNTIFS(Sta!$A:$A,$A313,Sta!$Q:$Q,"&gt;0.5") +COUNTIFS(Sta!$B:$B,$A313,Sta!$Q:$Q,"&gt;0.5"))/$D313</f>
        <v>#DIV/0!</v>
      </c>
      <c r="F313" s="7" t="e">
        <f>COUNTIFS(Sta!$A:$A,$A313,Sta!$Q:$Q,"&gt;0.5")/$B313</f>
        <v>#DIV/0!</v>
      </c>
      <c r="G313" s="7" t="e">
        <f>COUNTIFS(Sta!$B:$B,$A313,Sta!$Q:$Q,"&gt;0.5")/$C313</f>
        <v>#DIV/0!</v>
      </c>
      <c r="H313" s="12" t="e">
        <f>(COUNTIFS(Sta!$A:$A,$A313,Sta!$Q:$Q,"&gt;1.5") +COUNTIFS(Sta!$B:$B,$A313,Sta!$Q:$Q,"&gt;1.5"))/$D313</f>
        <v>#DIV/0!</v>
      </c>
      <c r="I313" s="7" t="e">
        <f>COUNTIFS(Sta!$A:$A,$A313,Sta!$Q:$Q,"&gt;1.5")/$B313</f>
        <v>#DIV/0!</v>
      </c>
      <c r="J313" s="7" t="e">
        <f>COUNTIFS(Sta!$B:$B,$A313,Sta!$Q:$Q,"&gt;1.5")/$C313</f>
        <v>#DIV/0!</v>
      </c>
      <c r="K313" s="12" t="e">
        <f>(COUNTIFS(Sta!$A:$A,$A313,Sta!$M:$M,"&gt;0.5") +COUNTIFS(Sta!$B:$B,$A313,Sta!$O:$O,"&gt;0.5"))/$D313</f>
        <v>#DIV/0!</v>
      </c>
      <c r="L313" s="7" t="e">
        <f>COUNTIFS(Sta!$A:$A,$A313,Sta!$M:$M,"&gt;0.5")/$B313</f>
        <v>#DIV/0!</v>
      </c>
      <c r="M313" s="7" t="e">
        <f>COUNTIFS(Sta!$B:$B,$A313,Sta!$O:$O,"&gt;0.5")/$C313</f>
        <v>#DIV/0!</v>
      </c>
      <c r="N313" s="12" t="e">
        <f>(COUNTIFS(Sta!$A:$A,$A313,Sta!$M:$M,"&gt;1.5") +COUNTIFS(Sta!$B:$B,$A313,Sta!$O:$O,"&gt;1.5"))/$D313</f>
        <v>#DIV/0!</v>
      </c>
      <c r="O313" s="7" t="e">
        <f>COUNTIFS(Sta!$A:$A,$A313,Sta!$M:$M,"&gt;1.5")/$B313</f>
        <v>#DIV/0!</v>
      </c>
      <c r="P313" s="7" t="e">
        <f>COUNTIFS(Sta!$B:$B,$A313,Sta!$O:$O,"&gt;1.5")/$C313</f>
        <v>#DIV/0!</v>
      </c>
      <c r="Q313" s="12" t="e">
        <f>(COUNTIFS(Sta!$A:$A,$A313,Sta!$N:$N,"&gt;0.5") +COUNTIFS(Sta!$B:$B,$A313,Sta!$P:$P,"&gt;0.5"))/$D313</f>
        <v>#DIV/0!</v>
      </c>
      <c r="R313" s="7" t="e">
        <f>COUNTIFS(Sta!$A:$A,$A313,Sta!$N:$N,"&gt;0.5")/$B313</f>
        <v>#DIV/0!</v>
      </c>
      <c r="S313" s="7" t="e">
        <f>COUNTIFS(Sta!$B:$B,$A313,Sta!$P:$P,"&gt;0.5")/$C313</f>
        <v>#DIV/0!</v>
      </c>
      <c r="T313" s="12" t="e">
        <f>(COUNTIFS(Sta!$A:$A,$A313,Sta!$N:$N,"&gt;1.5") +COUNTIFS(Sta!$B:$B,$A313,Sta!$P:$P,"&gt;1.5"))/$D313</f>
        <v>#DIV/0!</v>
      </c>
      <c r="U313" s="7" t="e">
        <f>COUNTIFS(Sta!$A:$A,$A313,Sta!$N:$N,"&gt;1.5")/$B313</f>
        <v>#DIV/0!</v>
      </c>
      <c r="V313" s="7" t="e">
        <f>COUNTIFS(Sta!$B:$B,$A313,Sta!$P:$P,"&gt;1.5")/$C313</f>
        <v>#DIV/0!</v>
      </c>
    </row>
    <row r="314" spans="1:22" x14ac:dyDescent="0.3">
      <c r="A314" t="s">
        <v>399</v>
      </c>
      <c r="B314" s="9">
        <f>COUNTIF(Sta!A:A,A314)</f>
        <v>0</v>
      </c>
      <c r="C314" s="4">
        <f>COUNTIF(Sta!B:B,A314)</f>
        <v>0</v>
      </c>
      <c r="D314" s="4">
        <f t="shared" si="9"/>
        <v>0</v>
      </c>
      <c r="E314" s="12" t="e">
        <f>(COUNTIFS(Sta!$A:$A,$A314,Sta!$Q:$Q,"&gt;0.5") +COUNTIFS(Sta!$B:$B,$A314,Sta!$Q:$Q,"&gt;0.5"))/$D314</f>
        <v>#DIV/0!</v>
      </c>
      <c r="F314" s="7" t="e">
        <f>COUNTIFS(Sta!$A:$A,$A314,Sta!$Q:$Q,"&gt;0.5")/$B314</f>
        <v>#DIV/0!</v>
      </c>
      <c r="G314" s="7" t="e">
        <f>COUNTIFS(Sta!$B:$B,$A314,Sta!$Q:$Q,"&gt;0.5")/$C314</f>
        <v>#DIV/0!</v>
      </c>
      <c r="H314" s="12" t="e">
        <f>(COUNTIFS(Sta!$A:$A,$A314,Sta!$Q:$Q,"&gt;1.5") +COUNTIFS(Sta!$B:$B,$A314,Sta!$Q:$Q,"&gt;1.5"))/$D314</f>
        <v>#DIV/0!</v>
      </c>
      <c r="I314" s="7" t="e">
        <f>COUNTIFS(Sta!$A:$A,$A314,Sta!$Q:$Q,"&gt;1.5")/$B314</f>
        <v>#DIV/0!</v>
      </c>
      <c r="J314" s="7" t="e">
        <f>COUNTIFS(Sta!$B:$B,$A314,Sta!$Q:$Q,"&gt;1.5")/$C314</f>
        <v>#DIV/0!</v>
      </c>
      <c r="K314" s="12" t="e">
        <f>(COUNTIFS(Sta!$A:$A,$A314,Sta!$M:$M,"&gt;0.5") +COUNTIFS(Sta!$B:$B,$A314,Sta!$O:$O,"&gt;0.5"))/$D314</f>
        <v>#DIV/0!</v>
      </c>
      <c r="L314" s="7" t="e">
        <f>COUNTIFS(Sta!$A:$A,$A314,Sta!$M:$M,"&gt;0.5")/$B314</f>
        <v>#DIV/0!</v>
      </c>
      <c r="M314" s="7" t="e">
        <f>COUNTIFS(Sta!$B:$B,$A314,Sta!$O:$O,"&gt;0.5")/$C314</f>
        <v>#DIV/0!</v>
      </c>
      <c r="N314" s="12" t="e">
        <f>(COUNTIFS(Sta!$A:$A,$A314,Sta!$M:$M,"&gt;1.5") +COUNTIFS(Sta!$B:$B,$A314,Sta!$O:$O,"&gt;1.5"))/$D314</f>
        <v>#DIV/0!</v>
      </c>
      <c r="O314" s="7" t="e">
        <f>COUNTIFS(Sta!$A:$A,$A314,Sta!$M:$M,"&gt;1.5")/$B314</f>
        <v>#DIV/0!</v>
      </c>
      <c r="P314" s="7" t="e">
        <f>COUNTIFS(Sta!$B:$B,$A314,Sta!$O:$O,"&gt;1.5")/$C314</f>
        <v>#DIV/0!</v>
      </c>
      <c r="Q314" s="12" t="e">
        <f>(COUNTIFS(Sta!$A:$A,$A314,Sta!$N:$N,"&gt;0.5") +COUNTIFS(Sta!$B:$B,$A314,Sta!$P:$P,"&gt;0.5"))/$D314</f>
        <v>#DIV/0!</v>
      </c>
      <c r="R314" s="7" t="e">
        <f>COUNTIFS(Sta!$A:$A,$A314,Sta!$N:$N,"&gt;0.5")/$B314</f>
        <v>#DIV/0!</v>
      </c>
      <c r="S314" s="7" t="e">
        <f>COUNTIFS(Sta!$B:$B,$A314,Sta!$P:$P,"&gt;0.5")/$C314</f>
        <v>#DIV/0!</v>
      </c>
      <c r="T314" s="12" t="e">
        <f>(COUNTIFS(Sta!$A:$A,$A314,Sta!$N:$N,"&gt;1.5") +COUNTIFS(Sta!$B:$B,$A314,Sta!$P:$P,"&gt;1.5"))/$D314</f>
        <v>#DIV/0!</v>
      </c>
      <c r="U314" s="7" t="e">
        <f>COUNTIFS(Sta!$A:$A,$A314,Sta!$N:$N,"&gt;1.5")/$B314</f>
        <v>#DIV/0!</v>
      </c>
      <c r="V314" s="7" t="e">
        <f>COUNTIFS(Sta!$B:$B,$A314,Sta!$P:$P,"&gt;1.5")/$C314</f>
        <v>#DIV/0!</v>
      </c>
    </row>
    <row r="315" spans="1:22" x14ac:dyDescent="0.3">
      <c r="A315" t="s">
        <v>400</v>
      </c>
      <c r="B315" s="9">
        <f>COUNTIF(Sta!A:A,A315)</f>
        <v>0</v>
      </c>
      <c r="C315" s="4">
        <f>COUNTIF(Sta!B:B,A315)</f>
        <v>0</v>
      </c>
      <c r="D315" s="4">
        <f t="shared" si="9"/>
        <v>0</v>
      </c>
      <c r="E315" s="12" t="e">
        <f>(COUNTIFS(Sta!$A:$A,$A315,Sta!$Q:$Q,"&gt;0.5") +COUNTIFS(Sta!$B:$B,$A315,Sta!$Q:$Q,"&gt;0.5"))/$D315</f>
        <v>#DIV/0!</v>
      </c>
      <c r="F315" s="7" t="e">
        <f>COUNTIFS(Sta!$A:$A,$A315,Sta!$Q:$Q,"&gt;0.5")/$B315</f>
        <v>#DIV/0!</v>
      </c>
      <c r="G315" s="7" t="e">
        <f>COUNTIFS(Sta!$B:$B,$A315,Sta!$Q:$Q,"&gt;0.5")/$C315</f>
        <v>#DIV/0!</v>
      </c>
      <c r="H315" s="12" t="e">
        <f>(COUNTIFS(Sta!$A:$A,$A315,Sta!$Q:$Q,"&gt;1.5") +COUNTIFS(Sta!$B:$B,$A315,Sta!$Q:$Q,"&gt;1.5"))/$D315</f>
        <v>#DIV/0!</v>
      </c>
      <c r="I315" s="7" t="e">
        <f>COUNTIFS(Sta!$A:$A,$A315,Sta!$Q:$Q,"&gt;1.5")/$B315</f>
        <v>#DIV/0!</v>
      </c>
      <c r="J315" s="7" t="e">
        <f>COUNTIFS(Sta!$B:$B,$A315,Sta!$Q:$Q,"&gt;1.5")/$C315</f>
        <v>#DIV/0!</v>
      </c>
      <c r="K315" s="12" t="e">
        <f>(COUNTIFS(Sta!$A:$A,$A315,Sta!$M:$M,"&gt;0.5") +COUNTIFS(Sta!$B:$B,$A315,Sta!$O:$O,"&gt;0.5"))/$D315</f>
        <v>#DIV/0!</v>
      </c>
      <c r="L315" s="7" t="e">
        <f>COUNTIFS(Sta!$A:$A,$A315,Sta!$M:$M,"&gt;0.5")/$B315</f>
        <v>#DIV/0!</v>
      </c>
      <c r="M315" s="7" t="e">
        <f>COUNTIFS(Sta!$B:$B,$A315,Sta!$O:$O,"&gt;0.5")/$C315</f>
        <v>#DIV/0!</v>
      </c>
      <c r="N315" s="12" t="e">
        <f>(COUNTIFS(Sta!$A:$A,$A315,Sta!$M:$M,"&gt;1.5") +COUNTIFS(Sta!$B:$B,$A315,Sta!$O:$O,"&gt;1.5"))/$D315</f>
        <v>#DIV/0!</v>
      </c>
      <c r="O315" s="7" t="e">
        <f>COUNTIFS(Sta!$A:$A,$A315,Sta!$M:$M,"&gt;1.5")/$B315</f>
        <v>#DIV/0!</v>
      </c>
      <c r="P315" s="7" t="e">
        <f>COUNTIFS(Sta!$B:$B,$A315,Sta!$O:$O,"&gt;1.5")/$C315</f>
        <v>#DIV/0!</v>
      </c>
      <c r="Q315" s="12" t="e">
        <f>(COUNTIFS(Sta!$A:$A,$A315,Sta!$N:$N,"&gt;0.5") +COUNTIFS(Sta!$B:$B,$A315,Sta!$P:$P,"&gt;0.5"))/$D315</f>
        <v>#DIV/0!</v>
      </c>
      <c r="R315" s="7" t="e">
        <f>COUNTIFS(Sta!$A:$A,$A315,Sta!$N:$N,"&gt;0.5")/$B315</f>
        <v>#DIV/0!</v>
      </c>
      <c r="S315" s="7" t="e">
        <f>COUNTIFS(Sta!$B:$B,$A315,Sta!$P:$P,"&gt;0.5")/$C315</f>
        <v>#DIV/0!</v>
      </c>
      <c r="T315" s="12" t="e">
        <f>(COUNTIFS(Sta!$A:$A,$A315,Sta!$N:$N,"&gt;1.5") +COUNTIFS(Sta!$B:$B,$A315,Sta!$P:$P,"&gt;1.5"))/$D315</f>
        <v>#DIV/0!</v>
      </c>
      <c r="U315" s="7" t="e">
        <f>COUNTIFS(Sta!$A:$A,$A315,Sta!$N:$N,"&gt;1.5")/$B315</f>
        <v>#DIV/0!</v>
      </c>
      <c r="V315" s="7" t="e">
        <f>COUNTIFS(Sta!$B:$B,$A315,Sta!$P:$P,"&gt;1.5")/$C315</f>
        <v>#DIV/0!</v>
      </c>
    </row>
    <row r="316" spans="1:22" x14ac:dyDescent="0.3">
      <c r="A316" t="s">
        <v>401</v>
      </c>
      <c r="B316" s="9">
        <f>COUNTIF(Sta!A:A,A316)</f>
        <v>0</v>
      </c>
      <c r="C316" s="4">
        <f>COUNTIF(Sta!B:B,A316)</f>
        <v>0</v>
      </c>
      <c r="D316" s="4">
        <f t="shared" si="9"/>
        <v>0</v>
      </c>
      <c r="E316" s="12" t="e">
        <f>(COUNTIFS(Sta!$A:$A,$A316,Sta!$Q:$Q,"&gt;0.5") +COUNTIFS(Sta!$B:$B,$A316,Sta!$Q:$Q,"&gt;0.5"))/$D316</f>
        <v>#DIV/0!</v>
      </c>
      <c r="F316" s="7" t="e">
        <f>COUNTIFS(Sta!$A:$A,$A316,Sta!$Q:$Q,"&gt;0.5")/$B316</f>
        <v>#DIV/0!</v>
      </c>
      <c r="G316" s="7" t="e">
        <f>COUNTIFS(Sta!$B:$B,$A316,Sta!$Q:$Q,"&gt;0.5")/$C316</f>
        <v>#DIV/0!</v>
      </c>
      <c r="H316" s="12" t="e">
        <f>(COUNTIFS(Sta!$A:$A,$A316,Sta!$Q:$Q,"&gt;1.5") +COUNTIFS(Sta!$B:$B,$A316,Sta!$Q:$Q,"&gt;1.5"))/$D316</f>
        <v>#DIV/0!</v>
      </c>
      <c r="I316" s="7" t="e">
        <f>COUNTIFS(Sta!$A:$A,$A316,Sta!$Q:$Q,"&gt;1.5")/$B316</f>
        <v>#DIV/0!</v>
      </c>
      <c r="J316" s="7" t="e">
        <f>COUNTIFS(Sta!$B:$B,$A316,Sta!$Q:$Q,"&gt;1.5")/$C316</f>
        <v>#DIV/0!</v>
      </c>
      <c r="K316" s="12" t="e">
        <f>(COUNTIFS(Sta!$A:$A,$A316,Sta!$M:$M,"&gt;0.5") +COUNTIFS(Sta!$B:$B,$A316,Sta!$O:$O,"&gt;0.5"))/$D316</f>
        <v>#DIV/0!</v>
      </c>
      <c r="L316" s="7" t="e">
        <f>COUNTIFS(Sta!$A:$A,$A316,Sta!$M:$M,"&gt;0.5")/$B316</f>
        <v>#DIV/0!</v>
      </c>
      <c r="M316" s="7" t="e">
        <f>COUNTIFS(Sta!$B:$B,$A316,Sta!$O:$O,"&gt;0.5")/$C316</f>
        <v>#DIV/0!</v>
      </c>
      <c r="N316" s="12" t="e">
        <f>(COUNTIFS(Sta!$A:$A,$A316,Sta!$M:$M,"&gt;1.5") +COUNTIFS(Sta!$B:$B,$A316,Sta!$O:$O,"&gt;1.5"))/$D316</f>
        <v>#DIV/0!</v>
      </c>
      <c r="O316" s="7" t="e">
        <f>COUNTIFS(Sta!$A:$A,$A316,Sta!$M:$M,"&gt;1.5")/$B316</f>
        <v>#DIV/0!</v>
      </c>
      <c r="P316" s="7" t="e">
        <f>COUNTIFS(Sta!$B:$B,$A316,Sta!$O:$O,"&gt;1.5")/$C316</f>
        <v>#DIV/0!</v>
      </c>
      <c r="Q316" s="12" t="e">
        <f>(COUNTIFS(Sta!$A:$A,$A316,Sta!$N:$N,"&gt;0.5") +COUNTIFS(Sta!$B:$B,$A316,Sta!$P:$P,"&gt;0.5"))/$D316</f>
        <v>#DIV/0!</v>
      </c>
      <c r="R316" s="7" t="e">
        <f>COUNTIFS(Sta!$A:$A,$A316,Sta!$N:$N,"&gt;0.5")/$B316</f>
        <v>#DIV/0!</v>
      </c>
      <c r="S316" s="7" t="e">
        <f>COUNTIFS(Sta!$B:$B,$A316,Sta!$P:$P,"&gt;0.5")/$C316</f>
        <v>#DIV/0!</v>
      </c>
      <c r="T316" s="12" t="e">
        <f>(COUNTIFS(Sta!$A:$A,$A316,Sta!$N:$N,"&gt;1.5") +COUNTIFS(Sta!$B:$B,$A316,Sta!$P:$P,"&gt;1.5"))/$D316</f>
        <v>#DIV/0!</v>
      </c>
      <c r="U316" s="7" t="e">
        <f>COUNTIFS(Sta!$A:$A,$A316,Sta!$N:$N,"&gt;1.5")/$B316</f>
        <v>#DIV/0!</v>
      </c>
      <c r="V316" s="7" t="e">
        <f>COUNTIFS(Sta!$B:$B,$A316,Sta!$P:$P,"&gt;1.5")/$C316</f>
        <v>#DIV/0!</v>
      </c>
    </row>
    <row r="317" spans="1:22" x14ac:dyDescent="0.3">
      <c r="A317" t="s">
        <v>413</v>
      </c>
      <c r="B317" s="9">
        <f>COUNTIF(Sta!A:A,A317)</f>
        <v>0</v>
      </c>
      <c r="C317" s="4">
        <f>COUNTIF(Sta!B:B,A317)</f>
        <v>0</v>
      </c>
      <c r="D317" s="4">
        <f t="shared" ref="D317:D370" si="10">B317+C317</f>
        <v>0</v>
      </c>
      <c r="E317" s="12" t="e">
        <f>(COUNTIFS(Sta!$A:$A,$A317,Sta!$Q:$Q,"&gt;0.5") +COUNTIFS(Sta!$B:$B,$A317,Sta!$Q:$Q,"&gt;0.5"))/$D317</f>
        <v>#DIV/0!</v>
      </c>
      <c r="F317" s="7" t="e">
        <f>COUNTIFS(Sta!$A:$A,$A317,Sta!$Q:$Q,"&gt;0.5")/$B317</f>
        <v>#DIV/0!</v>
      </c>
      <c r="G317" s="7" t="e">
        <f>COUNTIFS(Sta!$B:$B,$A317,Sta!$Q:$Q,"&gt;0.5")/$C317</f>
        <v>#DIV/0!</v>
      </c>
      <c r="H317" s="12" t="e">
        <f>(COUNTIFS(Sta!$A:$A,$A317,Sta!$Q:$Q,"&gt;1.5") +COUNTIFS(Sta!$B:$B,$A317,Sta!$Q:$Q,"&gt;1.5"))/$D317</f>
        <v>#DIV/0!</v>
      </c>
      <c r="I317" s="7" t="e">
        <f>COUNTIFS(Sta!$A:$A,$A317,Sta!$Q:$Q,"&gt;1.5")/$B317</f>
        <v>#DIV/0!</v>
      </c>
      <c r="J317" s="7" t="e">
        <f>COUNTIFS(Sta!$B:$B,$A317,Sta!$Q:$Q,"&gt;1.5")/$C317</f>
        <v>#DIV/0!</v>
      </c>
      <c r="K317" s="12" t="e">
        <f>(COUNTIFS(Sta!$A:$A,$A317,Sta!$M:$M,"&gt;0.5") +COUNTIFS(Sta!$B:$B,$A317,Sta!$O:$O,"&gt;0.5"))/$D317</f>
        <v>#DIV/0!</v>
      </c>
      <c r="L317" s="7" t="e">
        <f>COUNTIFS(Sta!$A:$A,$A317,Sta!$M:$M,"&gt;0.5")/$B317</f>
        <v>#DIV/0!</v>
      </c>
      <c r="M317" s="7" t="e">
        <f>COUNTIFS(Sta!$B:$B,$A317,Sta!$O:$O,"&gt;0.5")/$C317</f>
        <v>#DIV/0!</v>
      </c>
      <c r="N317" s="12" t="e">
        <f>(COUNTIFS(Sta!$A:$A,$A317,Sta!$M:$M,"&gt;1.5") +COUNTIFS(Sta!$B:$B,$A317,Sta!$O:$O,"&gt;1.5"))/$D317</f>
        <v>#DIV/0!</v>
      </c>
      <c r="O317" s="7" t="e">
        <f>COUNTIFS(Sta!$A:$A,$A317,Sta!$M:$M,"&gt;1.5")/$B317</f>
        <v>#DIV/0!</v>
      </c>
      <c r="P317" s="7" t="e">
        <f>COUNTIFS(Sta!$B:$B,$A317,Sta!$O:$O,"&gt;1.5")/$C317</f>
        <v>#DIV/0!</v>
      </c>
      <c r="Q317" s="12" t="e">
        <f>(COUNTIFS(Sta!$A:$A,$A317,Sta!$N:$N,"&gt;0.5") +COUNTIFS(Sta!$B:$B,$A317,Sta!$P:$P,"&gt;0.5"))/$D317</f>
        <v>#DIV/0!</v>
      </c>
      <c r="R317" s="7" t="e">
        <f>COUNTIFS(Sta!$A:$A,$A317,Sta!$N:$N,"&gt;0.5")/$B317</f>
        <v>#DIV/0!</v>
      </c>
      <c r="S317" s="7" t="e">
        <f>COUNTIFS(Sta!$B:$B,$A317,Sta!$P:$P,"&gt;0.5")/$C317</f>
        <v>#DIV/0!</v>
      </c>
      <c r="T317" s="12" t="e">
        <f>(COUNTIFS(Sta!$A:$A,$A317,Sta!$N:$N,"&gt;1.5") +COUNTIFS(Sta!$B:$B,$A317,Sta!$P:$P,"&gt;1.5"))/$D317</f>
        <v>#DIV/0!</v>
      </c>
      <c r="U317" s="7" t="e">
        <f>COUNTIFS(Sta!$A:$A,$A317,Sta!$N:$N,"&gt;1.5")/$B317</f>
        <v>#DIV/0!</v>
      </c>
      <c r="V317" s="7" t="e">
        <f>COUNTIFS(Sta!$B:$B,$A317,Sta!$P:$P,"&gt;1.5")/$C317</f>
        <v>#DIV/0!</v>
      </c>
    </row>
    <row r="318" spans="1:22" x14ac:dyDescent="0.3">
      <c r="A318" t="s">
        <v>406</v>
      </c>
      <c r="B318" s="9">
        <f>COUNTIF(Sta!A:A,A318)</f>
        <v>0</v>
      </c>
      <c r="C318" s="4">
        <f>COUNTIF(Sta!B:B,A318)</f>
        <v>0</v>
      </c>
      <c r="D318" s="4">
        <f t="shared" si="10"/>
        <v>0</v>
      </c>
      <c r="E318" s="12" t="e">
        <f>(COUNTIFS(Sta!$A:$A,$A318,Sta!$Q:$Q,"&gt;0.5") +COUNTIFS(Sta!$B:$B,$A318,Sta!$Q:$Q,"&gt;0.5"))/$D318</f>
        <v>#DIV/0!</v>
      </c>
      <c r="F318" s="7" t="e">
        <f>COUNTIFS(Sta!$A:$A,$A318,Sta!$Q:$Q,"&gt;0.5")/$B318</f>
        <v>#DIV/0!</v>
      </c>
      <c r="G318" s="7" t="e">
        <f>COUNTIFS(Sta!$B:$B,$A318,Sta!$Q:$Q,"&gt;0.5")/$C318</f>
        <v>#DIV/0!</v>
      </c>
      <c r="H318" s="12" t="e">
        <f>(COUNTIFS(Sta!$A:$A,$A318,Sta!$Q:$Q,"&gt;1.5") +COUNTIFS(Sta!$B:$B,$A318,Sta!$Q:$Q,"&gt;1.5"))/$D318</f>
        <v>#DIV/0!</v>
      </c>
      <c r="I318" s="7" t="e">
        <f>COUNTIFS(Sta!$A:$A,$A318,Sta!$Q:$Q,"&gt;1.5")/$B318</f>
        <v>#DIV/0!</v>
      </c>
      <c r="J318" s="7" t="e">
        <f>COUNTIFS(Sta!$B:$B,$A318,Sta!$Q:$Q,"&gt;1.5")/$C318</f>
        <v>#DIV/0!</v>
      </c>
      <c r="K318" s="12" t="e">
        <f>(COUNTIFS(Sta!$A:$A,$A318,Sta!$M:$M,"&gt;0.5") +COUNTIFS(Sta!$B:$B,$A318,Sta!$O:$O,"&gt;0.5"))/$D318</f>
        <v>#DIV/0!</v>
      </c>
      <c r="L318" s="7" t="e">
        <f>COUNTIFS(Sta!$A:$A,$A318,Sta!$M:$M,"&gt;0.5")/$B318</f>
        <v>#DIV/0!</v>
      </c>
      <c r="M318" s="7" t="e">
        <f>COUNTIFS(Sta!$B:$B,$A318,Sta!$O:$O,"&gt;0.5")/$C318</f>
        <v>#DIV/0!</v>
      </c>
      <c r="N318" s="12" t="e">
        <f>(COUNTIFS(Sta!$A:$A,$A318,Sta!$M:$M,"&gt;1.5") +COUNTIFS(Sta!$B:$B,$A318,Sta!$O:$O,"&gt;1.5"))/$D318</f>
        <v>#DIV/0!</v>
      </c>
      <c r="O318" s="7" t="e">
        <f>COUNTIFS(Sta!$A:$A,$A318,Sta!$M:$M,"&gt;1.5")/$B318</f>
        <v>#DIV/0!</v>
      </c>
      <c r="P318" s="7" t="e">
        <f>COUNTIFS(Sta!$B:$B,$A318,Sta!$O:$O,"&gt;1.5")/$C318</f>
        <v>#DIV/0!</v>
      </c>
      <c r="Q318" s="12" t="e">
        <f>(COUNTIFS(Sta!$A:$A,$A318,Sta!$N:$N,"&gt;0.5") +COUNTIFS(Sta!$B:$B,$A318,Sta!$P:$P,"&gt;0.5"))/$D318</f>
        <v>#DIV/0!</v>
      </c>
      <c r="R318" s="7" t="e">
        <f>COUNTIFS(Sta!$A:$A,$A318,Sta!$N:$N,"&gt;0.5")/$B318</f>
        <v>#DIV/0!</v>
      </c>
      <c r="S318" s="7" t="e">
        <f>COUNTIFS(Sta!$B:$B,$A318,Sta!$P:$P,"&gt;0.5")/$C318</f>
        <v>#DIV/0!</v>
      </c>
      <c r="T318" s="12" t="e">
        <f>(COUNTIFS(Sta!$A:$A,$A318,Sta!$N:$N,"&gt;1.5") +COUNTIFS(Sta!$B:$B,$A318,Sta!$P:$P,"&gt;1.5"))/$D318</f>
        <v>#DIV/0!</v>
      </c>
      <c r="U318" s="7" t="e">
        <f>COUNTIFS(Sta!$A:$A,$A318,Sta!$N:$N,"&gt;1.5")/$B318</f>
        <v>#DIV/0!</v>
      </c>
      <c r="V318" s="7" t="e">
        <f>COUNTIFS(Sta!$B:$B,$A318,Sta!$P:$P,"&gt;1.5")/$C318</f>
        <v>#DIV/0!</v>
      </c>
    </row>
    <row r="319" spans="1:22" x14ac:dyDescent="0.3">
      <c r="A319" t="s">
        <v>403</v>
      </c>
      <c r="B319" s="9">
        <f>COUNTIF(Sta!A:A,A319)</f>
        <v>0</v>
      </c>
      <c r="C319" s="4">
        <f>COUNTIF(Sta!B:B,A319)</f>
        <v>0</v>
      </c>
      <c r="D319" s="4">
        <f t="shared" si="10"/>
        <v>0</v>
      </c>
      <c r="E319" s="12" t="e">
        <f>(COUNTIFS(Sta!$A:$A,$A319,Sta!$Q:$Q,"&gt;0.5") +COUNTIFS(Sta!$B:$B,$A319,Sta!$Q:$Q,"&gt;0.5"))/$D319</f>
        <v>#DIV/0!</v>
      </c>
      <c r="F319" s="7" t="e">
        <f>COUNTIFS(Sta!$A:$A,$A319,Sta!$Q:$Q,"&gt;0.5")/$B319</f>
        <v>#DIV/0!</v>
      </c>
      <c r="G319" s="7" t="e">
        <f>COUNTIFS(Sta!$B:$B,$A319,Sta!$Q:$Q,"&gt;0.5")/$C319</f>
        <v>#DIV/0!</v>
      </c>
      <c r="H319" s="12" t="e">
        <f>(COUNTIFS(Sta!$A:$A,$A319,Sta!$Q:$Q,"&gt;1.5") +COUNTIFS(Sta!$B:$B,$A319,Sta!$Q:$Q,"&gt;1.5"))/$D319</f>
        <v>#DIV/0!</v>
      </c>
      <c r="I319" s="7" t="e">
        <f>COUNTIFS(Sta!$A:$A,$A319,Sta!$Q:$Q,"&gt;1.5")/$B319</f>
        <v>#DIV/0!</v>
      </c>
      <c r="J319" s="7" t="e">
        <f>COUNTIFS(Sta!$B:$B,$A319,Sta!$Q:$Q,"&gt;1.5")/$C319</f>
        <v>#DIV/0!</v>
      </c>
      <c r="K319" s="12" t="e">
        <f>(COUNTIFS(Sta!$A:$A,$A319,Sta!$M:$M,"&gt;0.5") +COUNTIFS(Sta!$B:$B,$A319,Sta!$O:$O,"&gt;0.5"))/$D319</f>
        <v>#DIV/0!</v>
      </c>
      <c r="L319" s="7" t="e">
        <f>COUNTIFS(Sta!$A:$A,$A319,Sta!$M:$M,"&gt;0.5")/$B319</f>
        <v>#DIV/0!</v>
      </c>
      <c r="M319" s="7" t="e">
        <f>COUNTIFS(Sta!$B:$B,$A319,Sta!$O:$O,"&gt;0.5")/$C319</f>
        <v>#DIV/0!</v>
      </c>
      <c r="N319" s="12" t="e">
        <f>(COUNTIFS(Sta!$A:$A,$A319,Sta!$M:$M,"&gt;1.5") +COUNTIFS(Sta!$B:$B,$A319,Sta!$O:$O,"&gt;1.5"))/$D319</f>
        <v>#DIV/0!</v>
      </c>
      <c r="O319" s="7" t="e">
        <f>COUNTIFS(Sta!$A:$A,$A319,Sta!$M:$M,"&gt;1.5")/$B319</f>
        <v>#DIV/0!</v>
      </c>
      <c r="P319" s="7" t="e">
        <f>COUNTIFS(Sta!$B:$B,$A319,Sta!$O:$O,"&gt;1.5")/$C319</f>
        <v>#DIV/0!</v>
      </c>
      <c r="Q319" s="12" t="e">
        <f>(COUNTIFS(Sta!$A:$A,$A319,Sta!$N:$N,"&gt;0.5") +COUNTIFS(Sta!$B:$B,$A319,Sta!$P:$P,"&gt;0.5"))/$D319</f>
        <v>#DIV/0!</v>
      </c>
      <c r="R319" s="7" t="e">
        <f>COUNTIFS(Sta!$A:$A,$A319,Sta!$N:$N,"&gt;0.5")/$B319</f>
        <v>#DIV/0!</v>
      </c>
      <c r="S319" s="7" t="e">
        <f>COUNTIFS(Sta!$B:$B,$A319,Sta!$P:$P,"&gt;0.5")/$C319</f>
        <v>#DIV/0!</v>
      </c>
      <c r="T319" s="12" t="e">
        <f>(COUNTIFS(Sta!$A:$A,$A319,Sta!$N:$N,"&gt;1.5") +COUNTIFS(Sta!$B:$B,$A319,Sta!$P:$P,"&gt;1.5"))/$D319</f>
        <v>#DIV/0!</v>
      </c>
      <c r="U319" s="7" t="e">
        <f>COUNTIFS(Sta!$A:$A,$A319,Sta!$N:$N,"&gt;1.5")/$B319</f>
        <v>#DIV/0!</v>
      </c>
      <c r="V319" s="7" t="e">
        <f>COUNTIFS(Sta!$B:$B,$A319,Sta!$P:$P,"&gt;1.5")/$C319</f>
        <v>#DIV/0!</v>
      </c>
    </row>
    <row r="320" spans="1:22" x14ac:dyDescent="0.3">
      <c r="A320" t="s">
        <v>412</v>
      </c>
      <c r="B320" s="9">
        <f>COUNTIF(Sta!A:A,A320)</f>
        <v>0</v>
      </c>
      <c r="C320" s="4">
        <f>COUNTIF(Sta!B:B,A320)</f>
        <v>0</v>
      </c>
      <c r="D320" s="4">
        <f t="shared" si="10"/>
        <v>0</v>
      </c>
      <c r="E320" s="12" t="e">
        <f>(COUNTIFS(Sta!$A:$A,$A320,Sta!$Q:$Q,"&gt;0.5") +COUNTIFS(Sta!$B:$B,$A320,Sta!$Q:$Q,"&gt;0.5"))/$D320</f>
        <v>#DIV/0!</v>
      </c>
      <c r="F320" s="7" t="e">
        <f>COUNTIFS(Sta!$A:$A,$A320,Sta!$Q:$Q,"&gt;0.5")/$B320</f>
        <v>#DIV/0!</v>
      </c>
      <c r="G320" s="7" t="e">
        <f>COUNTIFS(Sta!$B:$B,$A320,Sta!$Q:$Q,"&gt;0.5")/$C320</f>
        <v>#DIV/0!</v>
      </c>
      <c r="H320" s="12" t="e">
        <f>(COUNTIFS(Sta!$A:$A,$A320,Sta!$Q:$Q,"&gt;1.5") +COUNTIFS(Sta!$B:$B,$A320,Sta!$Q:$Q,"&gt;1.5"))/$D320</f>
        <v>#DIV/0!</v>
      </c>
      <c r="I320" s="7" t="e">
        <f>COUNTIFS(Sta!$A:$A,$A320,Sta!$Q:$Q,"&gt;1.5")/$B320</f>
        <v>#DIV/0!</v>
      </c>
      <c r="J320" s="7" t="e">
        <f>COUNTIFS(Sta!$B:$B,$A320,Sta!$Q:$Q,"&gt;1.5")/$C320</f>
        <v>#DIV/0!</v>
      </c>
      <c r="K320" s="12" t="e">
        <f>(COUNTIFS(Sta!$A:$A,$A320,Sta!$M:$M,"&gt;0.5") +COUNTIFS(Sta!$B:$B,$A320,Sta!$O:$O,"&gt;0.5"))/$D320</f>
        <v>#DIV/0!</v>
      </c>
      <c r="L320" s="7" t="e">
        <f>COUNTIFS(Sta!$A:$A,$A320,Sta!$M:$M,"&gt;0.5")/$B320</f>
        <v>#DIV/0!</v>
      </c>
      <c r="M320" s="7" t="e">
        <f>COUNTIFS(Sta!$B:$B,$A320,Sta!$O:$O,"&gt;0.5")/$C320</f>
        <v>#DIV/0!</v>
      </c>
      <c r="N320" s="12" t="e">
        <f>(COUNTIFS(Sta!$A:$A,$A320,Sta!$M:$M,"&gt;1.5") +COUNTIFS(Sta!$B:$B,$A320,Sta!$O:$O,"&gt;1.5"))/$D320</f>
        <v>#DIV/0!</v>
      </c>
      <c r="O320" s="7" t="e">
        <f>COUNTIFS(Sta!$A:$A,$A320,Sta!$M:$M,"&gt;1.5")/$B320</f>
        <v>#DIV/0!</v>
      </c>
      <c r="P320" s="7" t="e">
        <f>COUNTIFS(Sta!$B:$B,$A320,Sta!$O:$O,"&gt;1.5")/$C320</f>
        <v>#DIV/0!</v>
      </c>
      <c r="Q320" s="12" t="e">
        <f>(COUNTIFS(Sta!$A:$A,$A320,Sta!$N:$N,"&gt;0.5") +COUNTIFS(Sta!$B:$B,$A320,Sta!$P:$P,"&gt;0.5"))/$D320</f>
        <v>#DIV/0!</v>
      </c>
      <c r="R320" s="7" t="e">
        <f>COUNTIFS(Sta!$A:$A,$A320,Sta!$N:$N,"&gt;0.5")/$B320</f>
        <v>#DIV/0!</v>
      </c>
      <c r="S320" s="7" t="e">
        <f>COUNTIFS(Sta!$B:$B,$A320,Sta!$P:$P,"&gt;0.5")/$C320</f>
        <v>#DIV/0!</v>
      </c>
      <c r="T320" s="12" t="e">
        <f>(COUNTIFS(Sta!$A:$A,$A320,Sta!$N:$N,"&gt;1.5") +COUNTIFS(Sta!$B:$B,$A320,Sta!$P:$P,"&gt;1.5"))/$D320</f>
        <v>#DIV/0!</v>
      </c>
      <c r="U320" s="7" t="e">
        <f>COUNTIFS(Sta!$A:$A,$A320,Sta!$N:$N,"&gt;1.5")/$B320</f>
        <v>#DIV/0!</v>
      </c>
      <c r="V320" s="7" t="e">
        <f>COUNTIFS(Sta!$B:$B,$A320,Sta!$P:$P,"&gt;1.5")/$C320</f>
        <v>#DIV/0!</v>
      </c>
    </row>
    <row r="321" spans="1:22" x14ac:dyDescent="0.3">
      <c r="A321" t="s">
        <v>407</v>
      </c>
      <c r="B321" s="9">
        <f>COUNTIF(Sta!A:A,A321)</f>
        <v>0</v>
      </c>
      <c r="C321" s="4">
        <f>COUNTIF(Sta!B:B,A321)</f>
        <v>0</v>
      </c>
      <c r="D321" s="4">
        <f t="shared" si="10"/>
        <v>0</v>
      </c>
      <c r="E321" s="12" t="e">
        <f>(COUNTIFS(Sta!$A:$A,$A321,Sta!$Q:$Q,"&gt;0.5") +COUNTIFS(Sta!$B:$B,$A321,Sta!$Q:$Q,"&gt;0.5"))/$D321</f>
        <v>#DIV/0!</v>
      </c>
      <c r="F321" s="7" t="e">
        <f>COUNTIFS(Sta!$A:$A,$A321,Sta!$Q:$Q,"&gt;0.5")/$B321</f>
        <v>#DIV/0!</v>
      </c>
      <c r="G321" s="7" t="e">
        <f>COUNTIFS(Sta!$B:$B,$A321,Sta!$Q:$Q,"&gt;0.5")/$C321</f>
        <v>#DIV/0!</v>
      </c>
      <c r="H321" s="12" t="e">
        <f>(COUNTIFS(Sta!$A:$A,$A321,Sta!$Q:$Q,"&gt;1.5") +COUNTIFS(Sta!$B:$B,$A321,Sta!$Q:$Q,"&gt;1.5"))/$D321</f>
        <v>#DIV/0!</v>
      </c>
      <c r="I321" s="7" t="e">
        <f>COUNTIFS(Sta!$A:$A,$A321,Sta!$Q:$Q,"&gt;1.5")/$B321</f>
        <v>#DIV/0!</v>
      </c>
      <c r="J321" s="7" t="e">
        <f>COUNTIFS(Sta!$B:$B,$A321,Sta!$Q:$Q,"&gt;1.5")/$C321</f>
        <v>#DIV/0!</v>
      </c>
      <c r="K321" s="12" t="e">
        <f>(COUNTIFS(Sta!$A:$A,$A321,Sta!$M:$M,"&gt;0.5") +COUNTIFS(Sta!$B:$B,$A321,Sta!$O:$O,"&gt;0.5"))/$D321</f>
        <v>#DIV/0!</v>
      </c>
      <c r="L321" s="7" t="e">
        <f>COUNTIFS(Sta!$A:$A,$A321,Sta!$M:$M,"&gt;0.5")/$B321</f>
        <v>#DIV/0!</v>
      </c>
      <c r="M321" s="7" t="e">
        <f>COUNTIFS(Sta!$B:$B,$A321,Sta!$O:$O,"&gt;0.5")/$C321</f>
        <v>#DIV/0!</v>
      </c>
      <c r="N321" s="12" t="e">
        <f>(COUNTIFS(Sta!$A:$A,$A321,Sta!$M:$M,"&gt;1.5") +COUNTIFS(Sta!$B:$B,$A321,Sta!$O:$O,"&gt;1.5"))/$D321</f>
        <v>#DIV/0!</v>
      </c>
      <c r="O321" s="7" t="e">
        <f>COUNTIFS(Sta!$A:$A,$A321,Sta!$M:$M,"&gt;1.5")/$B321</f>
        <v>#DIV/0!</v>
      </c>
      <c r="P321" s="7" t="e">
        <f>COUNTIFS(Sta!$B:$B,$A321,Sta!$O:$O,"&gt;1.5")/$C321</f>
        <v>#DIV/0!</v>
      </c>
      <c r="Q321" s="12" t="e">
        <f>(COUNTIFS(Sta!$A:$A,$A321,Sta!$N:$N,"&gt;0.5") +COUNTIFS(Sta!$B:$B,$A321,Sta!$P:$P,"&gt;0.5"))/$D321</f>
        <v>#DIV/0!</v>
      </c>
      <c r="R321" s="7" t="e">
        <f>COUNTIFS(Sta!$A:$A,$A321,Sta!$N:$N,"&gt;0.5")/$B321</f>
        <v>#DIV/0!</v>
      </c>
      <c r="S321" s="7" t="e">
        <f>COUNTIFS(Sta!$B:$B,$A321,Sta!$P:$P,"&gt;0.5")/$C321</f>
        <v>#DIV/0!</v>
      </c>
      <c r="T321" s="12" t="e">
        <f>(COUNTIFS(Sta!$A:$A,$A321,Sta!$N:$N,"&gt;1.5") +COUNTIFS(Sta!$B:$B,$A321,Sta!$P:$P,"&gt;1.5"))/$D321</f>
        <v>#DIV/0!</v>
      </c>
      <c r="U321" s="7" t="e">
        <f>COUNTIFS(Sta!$A:$A,$A321,Sta!$N:$N,"&gt;1.5")/$B321</f>
        <v>#DIV/0!</v>
      </c>
      <c r="V321" s="7" t="e">
        <f>COUNTIFS(Sta!$B:$B,$A321,Sta!$P:$P,"&gt;1.5")/$C321</f>
        <v>#DIV/0!</v>
      </c>
    </row>
    <row r="322" spans="1:22" x14ac:dyDescent="0.3">
      <c r="A322" t="s">
        <v>414</v>
      </c>
      <c r="B322" s="9">
        <f>COUNTIF(Sta!A:A,A322)</f>
        <v>0</v>
      </c>
      <c r="C322" s="4">
        <f>COUNTIF(Sta!B:B,A322)</f>
        <v>0</v>
      </c>
      <c r="D322" s="4">
        <f t="shared" si="10"/>
        <v>0</v>
      </c>
      <c r="E322" s="12" t="e">
        <f>(COUNTIFS(Sta!$A:$A,$A322,Sta!$Q:$Q,"&gt;0.5") +COUNTIFS(Sta!$B:$B,$A322,Sta!$Q:$Q,"&gt;0.5"))/$D322</f>
        <v>#DIV/0!</v>
      </c>
      <c r="F322" s="7" t="e">
        <f>COUNTIFS(Sta!$A:$A,$A322,Sta!$Q:$Q,"&gt;0.5")/$B322</f>
        <v>#DIV/0!</v>
      </c>
      <c r="G322" s="7" t="e">
        <f>COUNTIFS(Sta!$B:$B,$A322,Sta!$Q:$Q,"&gt;0.5")/$C322</f>
        <v>#DIV/0!</v>
      </c>
      <c r="H322" s="12" t="e">
        <f>(COUNTIFS(Sta!$A:$A,$A322,Sta!$Q:$Q,"&gt;1.5") +COUNTIFS(Sta!$B:$B,$A322,Sta!$Q:$Q,"&gt;1.5"))/$D322</f>
        <v>#DIV/0!</v>
      </c>
      <c r="I322" s="7" t="e">
        <f>COUNTIFS(Sta!$A:$A,$A322,Sta!$Q:$Q,"&gt;1.5")/$B322</f>
        <v>#DIV/0!</v>
      </c>
      <c r="J322" s="7" t="e">
        <f>COUNTIFS(Sta!$B:$B,$A322,Sta!$Q:$Q,"&gt;1.5")/$C322</f>
        <v>#DIV/0!</v>
      </c>
      <c r="K322" s="12" t="e">
        <f>(COUNTIFS(Sta!$A:$A,$A322,Sta!$M:$M,"&gt;0.5") +COUNTIFS(Sta!$B:$B,$A322,Sta!$O:$O,"&gt;0.5"))/$D322</f>
        <v>#DIV/0!</v>
      </c>
      <c r="L322" s="7" t="e">
        <f>COUNTIFS(Sta!$A:$A,$A322,Sta!$M:$M,"&gt;0.5")/$B322</f>
        <v>#DIV/0!</v>
      </c>
      <c r="M322" s="7" t="e">
        <f>COUNTIFS(Sta!$B:$B,$A322,Sta!$O:$O,"&gt;0.5")/$C322</f>
        <v>#DIV/0!</v>
      </c>
      <c r="N322" s="12" t="e">
        <f>(COUNTIFS(Sta!$A:$A,$A322,Sta!$M:$M,"&gt;1.5") +COUNTIFS(Sta!$B:$B,$A322,Sta!$O:$O,"&gt;1.5"))/$D322</f>
        <v>#DIV/0!</v>
      </c>
      <c r="O322" s="7" t="e">
        <f>COUNTIFS(Sta!$A:$A,$A322,Sta!$M:$M,"&gt;1.5")/$B322</f>
        <v>#DIV/0!</v>
      </c>
      <c r="P322" s="7" t="e">
        <f>COUNTIFS(Sta!$B:$B,$A322,Sta!$O:$O,"&gt;1.5")/$C322</f>
        <v>#DIV/0!</v>
      </c>
      <c r="Q322" s="12" t="e">
        <f>(COUNTIFS(Sta!$A:$A,$A322,Sta!$N:$N,"&gt;0.5") +COUNTIFS(Sta!$B:$B,$A322,Sta!$P:$P,"&gt;0.5"))/$D322</f>
        <v>#DIV/0!</v>
      </c>
      <c r="R322" s="7" t="e">
        <f>COUNTIFS(Sta!$A:$A,$A322,Sta!$N:$N,"&gt;0.5")/$B322</f>
        <v>#DIV/0!</v>
      </c>
      <c r="S322" s="7" t="e">
        <f>COUNTIFS(Sta!$B:$B,$A322,Sta!$P:$P,"&gt;0.5")/$C322</f>
        <v>#DIV/0!</v>
      </c>
      <c r="T322" s="12" t="e">
        <f>(COUNTIFS(Sta!$A:$A,$A322,Sta!$N:$N,"&gt;1.5") +COUNTIFS(Sta!$B:$B,$A322,Sta!$P:$P,"&gt;1.5"))/$D322</f>
        <v>#DIV/0!</v>
      </c>
      <c r="U322" s="7" t="e">
        <f>COUNTIFS(Sta!$A:$A,$A322,Sta!$N:$N,"&gt;1.5")/$B322</f>
        <v>#DIV/0!</v>
      </c>
      <c r="V322" s="7" t="e">
        <f>COUNTIFS(Sta!$B:$B,$A322,Sta!$P:$P,"&gt;1.5")/$C322</f>
        <v>#DIV/0!</v>
      </c>
    </row>
    <row r="323" spans="1:22" x14ac:dyDescent="0.3">
      <c r="A323" t="s">
        <v>405</v>
      </c>
      <c r="B323" s="9">
        <f>COUNTIF(Sta!A:A,A323)</f>
        <v>0</v>
      </c>
      <c r="C323" s="4">
        <f>COUNTIF(Sta!B:B,A323)</f>
        <v>0</v>
      </c>
      <c r="D323" s="4">
        <f t="shared" si="10"/>
        <v>0</v>
      </c>
      <c r="E323" s="12" t="e">
        <f>(COUNTIFS(Sta!$A:$A,$A323,Sta!$Q:$Q,"&gt;0.5") +COUNTIFS(Sta!$B:$B,$A323,Sta!$Q:$Q,"&gt;0.5"))/$D323</f>
        <v>#DIV/0!</v>
      </c>
      <c r="F323" s="7" t="e">
        <f>COUNTIFS(Sta!$A:$A,$A323,Sta!$Q:$Q,"&gt;0.5")/$B323</f>
        <v>#DIV/0!</v>
      </c>
      <c r="G323" s="7" t="e">
        <f>COUNTIFS(Sta!$B:$B,$A323,Sta!$Q:$Q,"&gt;0.5")/$C323</f>
        <v>#DIV/0!</v>
      </c>
      <c r="H323" s="12" t="e">
        <f>(COUNTIFS(Sta!$A:$A,$A323,Sta!$Q:$Q,"&gt;1.5") +COUNTIFS(Sta!$B:$B,$A323,Sta!$Q:$Q,"&gt;1.5"))/$D323</f>
        <v>#DIV/0!</v>
      </c>
      <c r="I323" s="7" t="e">
        <f>COUNTIFS(Sta!$A:$A,$A323,Sta!$Q:$Q,"&gt;1.5")/$B323</f>
        <v>#DIV/0!</v>
      </c>
      <c r="J323" s="7" t="e">
        <f>COUNTIFS(Sta!$B:$B,$A323,Sta!$Q:$Q,"&gt;1.5")/$C323</f>
        <v>#DIV/0!</v>
      </c>
      <c r="K323" s="12" t="e">
        <f>(COUNTIFS(Sta!$A:$A,$A323,Sta!$M:$M,"&gt;0.5") +COUNTIFS(Sta!$B:$B,$A323,Sta!$O:$O,"&gt;0.5"))/$D323</f>
        <v>#DIV/0!</v>
      </c>
      <c r="L323" s="7" t="e">
        <f>COUNTIFS(Sta!$A:$A,$A323,Sta!$M:$M,"&gt;0.5")/$B323</f>
        <v>#DIV/0!</v>
      </c>
      <c r="M323" s="7" t="e">
        <f>COUNTIFS(Sta!$B:$B,$A323,Sta!$O:$O,"&gt;0.5")/$C323</f>
        <v>#DIV/0!</v>
      </c>
      <c r="N323" s="12" t="e">
        <f>(COUNTIFS(Sta!$A:$A,$A323,Sta!$M:$M,"&gt;1.5") +COUNTIFS(Sta!$B:$B,$A323,Sta!$O:$O,"&gt;1.5"))/$D323</f>
        <v>#DIV/0!</v>
      </c>
      <c r="O323" s="7" t="e">
        <f>COUNTIFS(Sta!$A:$A,$A323,Sta!$M:$M,"&gt;1.5")/$B323</f>
        <v>#DIV/0!</v>
      </c>
      <c r="P323" s="7" t="e">
        <f>COUNTIFS(Sta!$B:$B,$A323,Sta!$O:$O,"&gt;1.5")/$C323</f>
        <v>#DIV/0!</v>
      </c>
      <c r="Q323" s="12" t="e">
        <f>(COUNTIFS(Sta!$A:$A,$A323,Sta!$N:$N,"&gt;0.5") +COUNTIFS(Sta!$B:$B,$A323,Sta!$P:$P,"&gt;0.5"))/$D323</f>
        <v>#DIV/0!</v>
      </c>
      <c r="R323" s="7" t="e">
        <f>COUNTIFS(Sta!$A:$A,$A323,Sta!$N:$N,"&gt;0.5")/$B323</f>
        <v>#DIV/0!</v>
      </c>
      <c r="S323" s="7" t="e">
        <f>COUNTIFS(Sta!$B:$B,$A323,Sta!$P:$P,"&gt;0.5")/$C323</f>
        <v>#DIV/0!</v>
      </c>
      <c r="T323" s="12" t="e">
        <f>(COUNTIFS(Sta!$A:$A,$A323,Sta!$N:$N,"&gt;1.5") +COUNTIFS(Sta!$B:$B,$A323,Sta!$P:$P,"&gt;1.5"))/$D323</f>
        <v>#DIV/0!</v>
      </c>
      <c r="U323" s="7" t="e">
        <f>COUNTIFS(Sta!$A:$A,$A323,Sta!$N:$N,"&gt;1.5")/$B323</f>
        <v>#DIV/0!</v>
      </c>
      <c r="V323" s="7" t="e">
        <f>COUNTIFS(Sta!$B:$B,$A323,Sta!$P:$P,"&gt;1.5")/$C323</f>
        <v>#DIV/0!</v>
      </c>
    </row>
    <row r="324" spans="1:22" x14ac:dyDescent="0.3">
      <c r="A324" t="s">
        <v>410</v>
      </c>
      <c r="B324" s="9">
        <f>COUNTIF(Sta!A:A,A324)</f>
        <v>0</v>
      </c>
      <c r="C324" s="4">
        <f>COUNTIF(Sta!B:B,A324)</f>
        <v>0</v>
      </c>
      <c r="D324" s="4">
        <f t="shared" si="10"/>
        <v>0</v>
      </c>
      <c r="E324" s="12" t="e">
        <f>(COUNTIFS(Sta!$A:$A,$A324,Sta!$Q:$Q,"&gt;0.5") +COUNTIFS(Sta!$B:$B,$A324,Sta!$Q:$Q,"&gt;0.5"))/$D324</f>
        <v>#DIV/0!</v>
      </c>
      <c r="F324" s="7" t="e">
        <f>COUNTIFS(Sta!$A:$A,$A324,Sta!$Q:$Q,"&gt;0.5")/$B324</f>
        <v>#DIV/0!</v>
      </c>
      <c r="G324" s="7" t="e">
        <f>COUNTIFS(Sta!$B:$B,$A324,Sta!$Q:$Q,"&gt;0.5")/$C324</f>
        <v>#DIV/0!</v>
      </c>
      <c r="H324" s="12" t="e">
        <f>(COUNTIFS(Sta!$A:$A,$A324,Sta!$Q:$Q,"&gt;1.5") +COUNTIFS(Sta!$B:$B,$A324,Sta!$Q:$Q,"&gt;1.5"))/$D324</f>
        <v>#DIV/0!</v>
      </c>
      <c r="I324" s="7" t="e">
        <f>COUNTIFS(Sta!$A:$A,$A324,Sta!$Q:$Q,"&gt;1.5")/$B324</f>
        <v>#DIV/0!</v>
      </c>
      <c r="J324" s="7" t="e">
        <f>COUNTIFS(Sta!$B:$B,$A324,Sta!$Q:$Q,"&gt;1.5")/$C324</f>
        <v>#DIV/0!</v>
      </c>
      <c r="K324" s="12" t="e">
        <f>(COUNTIFS(Sta!$A:$A,$A324,Sta!$M:$M,"&gt;0.5") +COUNTIFS(Sta!$B:$B,$A324,Sta!$O:$O,"&gt;0.5"))/$D324</f>
        <v>#DIV/0!</v>
      </c>
      <c r="L324" s="7" t="e">
        <f>COUNTIFS(Sta!$A:$A,$A324,Sta!$M:$M,"&gt;0.5")/$B324</f>
        <v>#DIV/0!</v>
      </c>
      <c r="M324" s="7" t="e">
        <f>COUNTIFS(Sta!$B:$B,$A324,Sta!$O:$O,"&gt;0.5")/$C324</f>
        <v>#DIV/0!</v>
      </c>
      <c r="N324" s="12" t="e">
        <f>(COUNTIFS(Sta!$A:$A,$A324,Sta!$M:$M,"&gt;1.5") +COUNTIFS(Sta!$B:$B,$A324,Sta!$O:$O,"&gt;1.5"))/$D324</f>
        <v>#DIV/0!</v>
      </c>
      <c r="O324" s="7" t="e">
        <f>COUNTIFS(Sta!$A:$A,$A324,Sta!$M:$M,"&gt;1.5")/$B324</f>
        <v>#DIV/0!</v>
      </c>
      <c r="P324" s="7" t="e">
        <f>COUNTIFS(Sta!$B:$B,$A324,Sta!$O:$O,"&gt;1.5")/$C324</f>
        <v>#DIV/0!</v>
      </c>
      <c r="Q324" s="12" t="e">
        <f>(COUNTIFS(Sta!$A:$A,$A324,Sta!$N:$N,"&gt;0.5") +COUNTIFS(Sta!$B:$B,$A324,Sta!$P:$P,"&gt;0.5"))/$D324</f>
        <v>#DIV/0!</v>
      </c>
      <c r="R324" s="7" t="e">
        <f>COUNTIFS(Sta!$A:$A,$A324,Sta!$N:$N,"&gt;0.5")/$B324</f>
        <v>#DIV/0!</v>
      </c>
      <c r="S324" s="7" t="e">
        <f>COUNTIFS(Sta!$B:$B,$A324,Sta!$P:$P,"&gt;0.5")/$C324</f>
        <v>#DIV/0!</v>
      </c>
      <c r="T324" s="12" t="e">
        <f>(COUNTIFS(Sta!$A:$A,$A324,Sta!$N:$N,"&gt;1.5") +COUNTIFS(Sta!$B:$B,$A324,Sta!$P:$P,"&gt;1.5"))/$D324</f>
        <v>#DIV/0!</v>
      </c>
      <c r="U324" s="7" t="e">
        <f>COUNTIFS(Sta!$A:$A,$A324,Sta!$N:$N,"&gt;1.5")/$B324</f>
        <v>#DIV/0!</v>
      </c>
      <c r="V324" s="7" t="e">
        <f>COUNTIFS(Sta!$B:$B,$A324,Sta!$P:$P,"&gt;1.5")/$C324</f>
        <v>#DIV/0!</v>
      </c>
    </row>
    <row r="325" spans="1:22" x14ac:dyDescent="0.3">
      <c r="A325" t="s">
        <v>408</v>
      </c>
      <c r="B325" s="9">
        <f>COUNTIF(Sta!A:A,A325)</f>
        <v>0</v>
      </c>
      <c r="C325" s="4">
        <f>COUNTIF(Sta!B:B,A325)</f>
        <v>0</v>
      </c>
      <c r="D325" s="4">
        <f t="shared" si="10"/>
        <v>0</v>
      </c>
      <c r="E325" s="12" t="e">
        <f>(COUNTIFS(Sta!$A:$A,$A325,Sta!$Q:$Q,"&gt;0.5") +COUNTIFS(Sta!$B:$B,$A325,Sta!$Q:$Q,"&gt;0.5"))/$D325</f>
        <v>#DIV/0!</v>
      </c>
      <c r="F325" s="7" t="e">
        <f>COUNTIFS(Sta!$A:$A,$A325,Sta!$Q:$Q,"&gt;0.5")/$B325</f>
        <v>#DIV/0!</v>
      </c>
      <c r="G325" s="7" t="e">
        <f>COUNTIFS(Sta!$B:$B,$A325,Sta!$Q:$Q,"&gt;0.5")/$C325</f>
        <v>#DIV/0!</v>
      </c>
      <c r="H325" s="12" t="e">
        <f>(COUNTIFS(Sta!$A:$A,$A325,Sta!$Q:$Q,"&gt;1.5") +COUNTIFS(Sta!$B:$B,$A325,Sta!$Q:$Q,"&gt;1.5"))/$D325</f>
        <v>#DIV/0!</v>
      </c>
      <c r="I325" s="7" t="e">
        <f>COUNTIFS(Sta!$A:$A,$A325,Sta!$Q:$Q,"&gt;1.5")/$B325</f>
        <v>#DIV/0!</v>
      </c>
      <c r="J325" s="7" t="e">
        <f>COUNTIFS(Sta!$B:$B,$A325,Sta!$Q:$Q,"&gt;1.5")/$C325</f>
        <v>#DIV/0!</v>
      </c>
      <c r="K325" s="12" t="e">
        <f>(COUNTIFS(Sta!$A:$A,$A325,Sta!$M:$M,"&gt;0.5") +COUNTIFS(Sta!$B:$B,$A325,Sta!$O:$O,"&gt;0.5"))/$D325</f>
        <v>#DIV/0!</v>
      </c>
      <c r="L325" s="7" t="e">
        <f>COUNTIFS(Sta!$A:$A,$A325,Sta!$M:$M,"&gt;0.5")/$B325</f>
        <v>#DIV/0!</v>
      </c>
      <c r="M325" s="7" t="e">
        <f>COUNTIFS(Sta!$B:$B,$A325,Sta!$O:$O,"&gt;0.5")/$C325</f>
        <v>#DIV/0!</v>
      </c>
      <c r="N325" s="12" t="e">
        <f>(COUNTIFS(Sta!$A:$A,$A325,Sta!$M:$M,"&gt;1.5") +COUNTIFS(Sta!$B:$B,$A325,Sta!$O:$O,"&gt;1.5"))/$D325</f>
        <v>#DIV/0!</v>
      </c>
      <c r="O325" s="7" t="e">
        <f>COUNTIFS(Sta!$A:$A,$A325,Sta!$M:$M,"&gt;1.5")/$B325</f>
        <v>#DIV/0!</v>
      </c>
      <c r="P325" s="7" t="e">
        <f>COUNTIFS(Sta!$B:$B,$A325,Sta!$O:$O,"&gt;1.5")/$C325</f>
        <v>#DIV/0!</v>
      </c>
      <c r="Q325" s="12" t="e">
        <f>(COUNTIFS(Sta!$A:$A,$A325,Sta!$N:$N,"&gt;0.5") +COUNTIFS(Sta!$B:$B,$A325,Sta!$P:$P,"&gt;0.5"))/$D325</f>
        <v>#DIV/0!</v>
      </c>
      <c r="R325" s="7" t="e">
        <f>COUNTIFS(Sta!$A:$A,$A325,Sta!$N:$N,"&gt;0.5")/$B325</f>
        <v>#DIV/0!</v>
      </c>
      <c r="S325" s="7" t="e">
        <f>COUNTIFS(Sta!$B:$B,$A325,Sta!$P:$P,"&gt;0.5")/$C325</f>
        <v>#DIV/0!</v>
      </c>
      <c r="T325" s="12" t="e">
        <f>(COUNTIFS(Sta!$A:$A,$A325,Sta!$N:$N,"&gt;1.5") +COUNTIFS(Sta!$B:$B,$A325,Sta!$P:$P,"&gt;1.5"))/$D325</f>
        <v>#DIV/0!</v>
      </c>
      <c r="U325" s="7" t="e">
        <f>COUNTIFS(Sta!$A:$A,$A325,Sta!$N:$N,"&gt;1.5")/$B325</f>
        <v>#DIV/0!</v>
      </c>
      <c r="V325" s="7" t="e">
        <f>COUNTIFS(Sta!$B:$B,$A325,Sta!$P:$P,"&gt;1.5")/$C325</f>
        <v>#DIV/0!</v>
      </c>
    </row>
    <row r="326" spans="1:22" x14ac:dyDescent="0.3">
      <c r="A326" t="s">
        <v>447</v>
      </c>
      <c r="B326" s="9">
        <f>COUNTIF(Sta!A:A,A326)</f>
        <v>0</v>
      </c>
      <c r="C326" s="4">
        <f>COUNTIF(Sta!B:B,A326)</f>
        <v>0</v>
      </c>
      <c r="D326" s="4">
        <f t="shared" si="10"/>
        <v>0</v>
      </c>
      <c r="E326" s="12" t="e">
        <f>(COUNTIFS(Sta!$A:$A,$A326,Sta!$Q:$Q,"&gt;0.5") +COUNTIFS(Sta!$B:$B,$A326,Sta!$Q:$Q,"&gt;0.5"))/$D326</f>
        <v>#DIV/0!</v>
      </c>
      <c r="F326" s="7" t="e">
        <f>COUNTIFS(Sta!$A:$A,$A326,Sta!$Q:$Q,"&gt;0.5")/$B326</f>
        <v>#DIV/0!</v>
      </c>
      <c r="G326" s="7" t="e">
        <f>COUNTIFS(Sta!$B:$B,$A326,Sta!$Q:$Q,"&gt;0.5")/$C326</f>
        <v>#DIV/0!</v>
      </c>
      <c r="H326" s="12" t="e">
        <f>(COUNTIFS(Sta!$A:$A,$A326,Sta!$Q:$Q,"&gt;1.5") +COUNTIFS(Sta!$B:$B,$A326,Sta!$Q:$Q,"&gt;1.5"))/$D326</f>
        <v>#DIV/0!</v>
      </c>
      <c r="I326" s="7" t="e">
        <f>COUNTIFS(Sta!$A:$A,$A326,Sta!$Q:$Q,"&gt;1.5")/$B326</f>
        <v>#DIV/0!</v>
      </c>
      <c r="J326" s="7" t="e">
        <f>COUNTIFS(Sta!$B:$B,$A326,Sta!$Q:$Q,"&gt;1.5")/$C326</f>
        <v>#DIV/0!</v>
      </c>
      <c r="K326" s="12" t="e">
        <f>(COUNTIFS(Sta!$A:$A,$A326,Sta!$M:$M,"&gt;0.5") +COUNTIFS(Sta!$B:$B,$A326,Sta!$O:$O,"&gt;0.5"))/$D326</f>
        <v>#DIV/0!</v>
      </c>
      <c r="L326" s="7" t="e">
        <f>COUNTIFS(Sta!$A:$A,$A326,Sta!$M:$M,"&gt;0.5")/$B326</f>
        <v>#DIV/0!</v>
      </c>
      <c r="M326" s="7" t="e">
        <f>COUNTIFS(Sta!$B:$B,$A326,Sta!$O:$O,"&gt;0.5")/$C326</f>
        <v>#DIV/0!</v>
      </c>
      <c r="N326" s="12" t="e">
        <f>(COUNTIFS(Sta!$A:$A,$A326,Sta!$M:$M,"&gt;1.5") +COUNTIFS(Sta!$B:$B,$A326,Sta!$O:$O,"&gt;1.5"))/$D326</f>
        <v>#DIV/0!</v>
      </c>
      <c r="O326" s="7" t="e">
        <f>COUNTIFS(Sta!$A:$A,$A326,Sta!$M:$M,"&gt;1.5")/$B326</f>
        <v>#DIV/0!</v>
      </c>
      <c r="P326" s="7" t="e">
        <f>COUNTIFS(Sta!$B:$B,$A326,Sta!$O:$O,"&gt;1.5")/$C326</f>
        <v>#DIV/0!</v>
      </c>
      <c r="Q326" s="12" t="e">
        <f>(COUNTIFS(Sta!$A:$A,$A326,Sta!$N:$N,"&gt;0.5") +COUNTIFS(Sta!$B:$B,$A326,Sta!$P:$P,"&gt;0.5"))/$D326</f>
        <v>#DIV/0!</v>
      </c>
      <c r="R326" s="7" t="e">
        <f>COUNTIFS(Sta!$A:$A,$A326,Sta!$N:$N,"&gt;0.5")/$B326</f>
        <v>#DIV/0!</v>
      </c>
      <c r="S326" s="7" t="e">
        <f>COUNTIFS(Sta!$B:$B,$A326,Sta!$P:$P,"&gt;0.5")/$C326</f>
        <v>#DIV/0!</v>
      </c>
      <c r="T326" s="12" t="e">
        <f>(COUNTIFS(Sta!$A:$A,$A326,Sta!$N:$N,"&gt;1.5") +COUNTIFS(Sta!$B:$B,$A326,Sta!$P:$P,"&gt;1.5"))/$D326</f>
        <v>#DIV/0!</v>
      </c>
      <c r="U326" s="7" t="e">
        <f>COUNTIFS(Sta!$A:$A,$A326,Sta!$N:$N,"&gt;1.5")/$B326</f>
        <v>#DIV/0!</v>
      </c>
      <c r="V326" s="7" t="e">
        <f>COUNTIFS(Sta!$B:$B,$A326,Sta!$P:$P,"&gt;1.5")/$C326</f>
        <v>#DIV/0!</v>
      </c>
    </row>
    <row r="327" spans="1:22" x14ac:dyDescent="0.3">
      <c r="A327" t="s">
        <v>425</v>
      </c>
      <c r="B327" s="9">
        <f>COUNTIF(Sta!A:A,A327)</f>
        <v>0</v>
      </c>
      <c r="C327" s="4">
        <f>COUNTIF(Sta!B:B,A327)</f>
        <v>0</v>
      </c>
      <c r="D327" s="4">
        <f t="shared" si="10"/>
        <v>0</v>
      </c>
      <c r="E327" s="12" t="e">
        <f>(COUNTIFS(Sta!$A:$A,$A327,Sta!$Q:$Q,"&gt;0.5") +COUNTIFS(Sta!$B:$B,$A327,Sta!$Q:$Q,"&gt;0.5"))/$D327</f>
        <v>#DIV/0!</v>
      </c>
      <c r="F327" s="7" t="e">
        <f>COUNTIFS(Sta!$A:$A,$A327,Sta!$Q:$Q,"&gt;0.5")/$B327</f>
        <v>#DIV/0!</v>
      </c>
      <c r="G327" s="7" t="e">
        <f>COUNTIFS(Sta!$B:$B,$A327,Sta!$Q:$Q,"&gt;0.5")/$C327</f>
        <v>#DIV/0!</v>
      </c>
      <c r="H327" s="12" t="e">
        <f>(COUNTIFS(Sta!$A:$A,$A327,Sta!$Q:$Q,"&gt;1.5") +COUNTIFS(Sta!$B:$B,$A327,Sta!$Q:$Q,"&gt;1.5"))/$D327</f>
        <v>#DIV/0!</v>
      </c>
      <c r="I327" s="7" t="e">
        <f>COUNTIFS(Sta!$A:$A,$A327,Sta!$Q:$Q,"&gt;1.5")/$B327</f>
        <v>#DIV/0!</v>
      </c>
      <c r="J327" s="7" t="e">
        <f>COUNTIFS(Sta!$B:$B,$A327,Sta!$Q:$Q,"&gt;1.5")/$C327</f>
        <v>#DIV/0!</v>
      </c>
      <c r="K327" s="12" t="e">
        <f>(COUNTIFS(Sta!$A:$A,$A327,Sta!$M:$M,"&gt;0.5") +COUNTIFS(Sta!$B:$B,$A327,Sta!$O:$O,"&gt;0.5"))/$D327</f>
        <v>#DIV/0!</v>
      </c>
      <c r="L327" s="7" t="e">
        <f>COUNTIFS(Sta!$A:$A,$A327,Sta!$M:$M,"&gt;0.5")/$B327</f>
        <v>#DIV/0!</v>
      </c>
      <c r="M327" s="7" t="e">
        <f>COUNTIFS(Sta!$B:$B,$A327,Sta!$O:$O,"&gt;0.5")/$C327</f>
        <v>#DIV/0!</v>
      </c>
      <c r="N327" s="12" t="e">
        <f>(COUNTIFS(Sta!$A:$A,$A327,Sta!$M:$M,"&gt;1.5") +COUNTIFS(Sta!$B:$B,$A327,Sta!$O:$O,"&gt;1.5"))/$D327</f>
        <v>#DIV/0!</v>
      </c>
      <c r="O327" s="7" t="e">
        <f>COUNTIFS(Sta!$A:$A,$A327,Sta!$M:$M,"&gt;1.5")/$B327</f>
        <v>#DIV/0!</v>
      </c>
      <c r="P327" s="7" t="e">
        <f>COUNTIFS(Sta!$B:$B,$A327,Sta!$O:$O,"&gt;1.5")/$C327</f>
        <v>#DIV/0!</v>
      </c>
      <c r="Q327" s="12" t="e">
        <f>(COUNTIFS(Sta!$A:$A,$A327,Sta!$N:$N,"&gt;0.5") +COUNTIFS(Sta!$B:$B,$A327,Sta!$P:$P,"&gt;0.5"))/$D327</f>
        <v>#DIV/0!</v>
      </c>
      <c r="R327" s="7" t="e">
        <f>COUNTIFS(Sta!$A:$A,$A327,Sta!$N:$N,"&gt;0.5")/$B327</f>
        <v>#DIV/0!</v>
      </c>
      <c r="S327" s="7" t="e">
        <f>COUNTIFS(Sta!$B:$B,$A327,Sta!$P:$P,"&gt;0.5")/$C327</f>
        <v>#DIV/0!</v>
      </c>
      <c r="T327" s="12" t="e">
        <f>(COUNTIFS(Sta!$A:$A,$A327,Sta!$N:$N,"&gt;1.5") +COUNTIFS(Sta!$B:$B,$A327,Sta!$P:$P,"&gt;1.5"))/$D327</f>
        <v>#DIV/0!</v>
      </c>
      <c r="U327" s="7" t="e">
        <f>COUNTIFS(Sta!$A:$A,$A327,Sta!$N:$N,"&gt;1.5")/$B327</f>
        <v>#DIV/0!</v>
      </c>
      <c r="V327" s="7" t="e">
        <f>COUNTIFS(Sta!$B:$B,$A327,Sta!$P:$P,"&gt;1.5")/$C327</f>
        <v>#DIV/0!</v>
      </c>
    </row>
    <row r="328" spans="1:22" x14ac:dyDescent="0.3">
      <c r="A328" t="s">
        <v>427</v>
      </c>
      <c r="B328" s="9">
        <f>COUNTIF(Sta!A:A,A328)</f>
        <v>0</v>
      </c>
      <c r="C328" s="4">
        <f>COUNTIF(Sta!B:B,A328)</f>
        <v>0</v>
      </c>
      <c r="D328" s="4">
        <f t="shared" si="10"/>
        <v>0</v>
      </c>
      <c r="E328" s="12" t="e">
        <f>(COUNTIFS(Sta!$A:$A,$A328,Sta!$Q:$Q,"&gt;0.5") +COUNTIFS(Sta!$B:$B,$A328,Sta!$Q:$Q,"&gt;0.5"))/$D328</f>
        <v>#DIV/0!</v>
      </c>
      <c r="F328" s="7" t="e">
        <f>COUNTIFS(Sta!$A:$A,$A328,Sta!$Q:$Q,"&gt;0.5")/$B328</f>
        <v>#DIV/0!</v>
      </c>
      <c r="G328" s="7" t="e">
        <f>COUNTIFS(Sta!$B:$B,$A328,Sta!$Q:$Q,"&gt;0.5")/$C328</f>
        <v>#DIV/0!</v>
      </c>
      <c r="H328" s="12" t="e">
        <f>(COUNTIFS(Sta!$A:$A,$A328,Sta!$Q:$Q,"&gt;1.5") +COUNTIFS(Sta!$B:$B,$A328,Sta!$Q:$Q,"&gt;1.5"))/$D328</f>
        <v>#DIV/0!</v>
      </c>
      <c r="I328" s="7" t="e">
        <f>COUNTIFS(Sta!$A:$A,$A328,Sta!$Q:$Q,"&gt;1.5")/$B328</f>
        <v>#DIV/0!</v>
      </c>
      <c r="J328" s="7" t="e">
        <f>COUNTIFS(Sta!$B:$B,$A328,Sta!$Q:$Q,"&gt;1.5")/$C328</f>
        <v>#DIV/0!</v>
      </c>
      <c r="K328" s="12" t="e">
        <f>(COUNTIFS(Sta!$A:$A,$A328,Sta!$M:$M,"&gt;0.5") +COUNTIFS(Sta!$B:$B,$A328,Sta!$O:$O,"&gt;0.5"))/$D328</f>
        <v>#DIV/0!</v>
      </c>
      <c r="L328" s="7" t="e">
        <f>COUNTIFS(Sta!$A:$A,$A328,Sta!$M:$M,"&gt;0.5")/$B328</f>
        <v>#DIV/0!</v>
      </c>
      <c r="M328" s="7" t="e">
        <f>COUNTIFS(Sta!$B:$B,$A328,Sta!$O:$O,"&gt;0.5")/$C328</f>
        <v>#DIV/0!</v>
      </c>
      <c r="N328" s="12" t="e">
        <f>(COUNTIFS(Sta!$A:$A,$A328,Sta!$M:$M,"&gt;1.5") +COUNTIFS(Sta!$B:$B,$A328,Sta!$O:$O,"&gt;1.5"))/$D328</f>
        <v>#DIV/0!</v>
      </c>
      <c r="O328" s="7" t="e">
        <f>COUNTIFS(Sta!$A:$A,$A328,Sta!$M:$M,"&gt;1.5")/$B328</f>
        <v>#DIV/0!</v>
      </c>
      <c r="P328" s="7" t="e">
        <f>COUNTIFS(Sta!$B:$B,$A328,Sta!$O:$O,"&gt;1.5")/$C328</f>
        <v>#DIV/0!</v>
      </c>
      <c r="Q328" s="12" t="e">
        <f>(COUNTIFS(Sta!$A:$A,$A328,Sta!$N:$N,"&gt;0.5") +COUNTIFS(Sta!$B:$B,$A328,Sta!$P:$P,"&gt;0.5"))/$D328</f>
        <v>#DIV/0!</v>
      </c>
      <c r="R328" s="7" t="e">
        <f>COUNTIFS(Sta!$A:$A,$A328,Sta!$N:$N,"&gt;0.5")/$B328</f>
        <v>#DIV/0!</v>
      </c>
      <c r="S328" s="7" t="e">
        <f>COUNTIFS(Sta!$B:$B,$A328,Sta!$P:$P,"&gt;0.5")/$C328</f>
        <v>#DIV/0!</v>
      </c>
      <c r="T328" s="12" t="e">
        <f>(COUNTIFS(Sta!$A:$A,$A328,Sta!$N:$N,"&gt;1.5") +COUNTIFS(Sta!$B:$B,$A328,Sta!$P:$P,"&gt;1.5"))/$D328</f>
        <v>#DIV/0!</v>
      </c>
      <c r="U328" s="7" t="e">
        <f>COUNTIFS(Sta!$A:$A,$A328,Sta!$N:$N,"&gt;1.5")/$B328</f>
        <v>#DIV/0!</v>
      </c>
      <c r="V328" s="7" t="e">
        <f>COUNTIFS(Sta!$B:$B,$A328,Sta!$P:$P,"&gt;1.5")/$C328</f>
        <v>#DIV/0!</v>
      </c>
    </row>
    <row r="329" spans="1:22" x14ac:dyDescent="0.3">
      <c r="A329" t="s">
        <v>424</v>
      </c>
      <c r="B329" s="9">
        <f>COUNTIF(Sta!A:A,A329)</f>
        <v>0</v>
      </c>
      <c r="C329" s="4">
        <f>COUNTIF(Sta!B:B,A329)</f>
        <v>0</v>
      </c>
      <c r="D329" s="4">
        <f t="shared" si="10"/>
        <v>0</v>
      </c>
      <c r="E329" s="12" t="e">
        <f>(COUNTIFS(Sta!$A:$A,$A329,Sta!$Q:$Q,"&gt;0.5") +COUNTIFS(Sta!$B:$B,$A329,Sta!$Q:$Q,"&gt;0.5"))/$D329</f>
        <v>#DIV/0!</v>
      </c>
      <c r="F329" s="7" t="e">
        <f>COUNTIFS(Sta!$A:$A,$A329,Sta!$Q:$Q,"&gt;0.5")/$B329</f>
        <v>#DIV/0!</v>
      </c>
      <c r="G329" s="7" t="e">
        <f>COUNTIFS(Sta!$B:$B,$A329,Sta!$Q:$Q,"&gt;0.5")/$C329</f>
        <v>#DIV/0!</v>
      </c>
      <c r="H329" s="12" t="e">
        <f>(COUNTIFS(Sta!$A:$A,$A329,Sta!$Q:$Q,"&gt;1.5") +COUNTIFS(Sta!$B:$B,$A329,Sta!$Q:$Q,"&gt;1.5"))/$D329</f>
        <v>#DIV/0!</v>
      </c>
      <c r="I329" s="7" t="e">
        <f>COUNTIFS(Sta!$A:$A,$A329,Sta!$Q:$Q,"&gt;1.5")/$B329</f>
        <v>#DIV/0!</v>
      </c>
      <c r="J329" s="7" t="e">
        <f>COUNTIFS(Sta!$B:$B,$A329,Sta!$Q:$Q,"&gt;1.5")/$C329</f>
        <v>#DIV/0!</v>
      </c>
      <c r="K329" s="12" t="e">
        <f>(COUNTIFS(Sta!$A:$A,$A329,Sta!$M:$M,"&gt;0.5") +COUNTIFS(Sta!$B:$B,$A329,Sta!$O:$O,"&gt;0.5"))/$D329</f>
        <v>#DIV/0!</v>
      </c>
      <c r="L329" s="7" t="e">
        <f>COUNTIFS(Sta!$A:$A,$A329,Sta!$M:$M,"&gt;0.5")/$B329</f>
        <v>#DIV/0!</v>
      </c>
      <c r="M329" s="7" t="e">
        <f>COUNTIFS(Sta!$B:$B,$A329,Sta!$O:$O,"&gt;0.5")/$C329</f>
        <v>#DIV/0!</v>
      </c>
      <c r="N329" s="12" t="e">
        <f>(COUNTIFS(Sta!$A:$A,$A329,Sta!$M:$M,"&gt;1.5") +COUNTIFS(Sta!$B:$B,$A329,Sta!$O:$O,"&gt;1.5"))/$D329</f>
        <v>#DIV/0!</v>
      </c>
      <c r="O329" s="7" t="e">
        <f>COUNTIFS(Sta!$A:$A,$A329,Sta!$M:$M,"&gt;1.5")/$B329</f>
        <v>#DIV/0!</v>
      </c>
      <c r="P329" s="7" t="e">
        <f>COUNTIFS(Sta!$B:$B,$A329,Sta!$O:$O,"&gt;1.5")/$C329</f>
        <v>#DIV/0!</v>
      </c>
      <c r="Q329" s="12" t="e">
        <f>(COUNTIFS(Sta!$A:$A,$A329,Sta!$N:$N,"&gt;0.5") +COUNTIFS(Sta!$B:$B,$A329,Sta!$P:$P,"&gt;0.5"))/$D329</f>
        <v>#DIV/0!</v>
      </c>
      <c r="R329" s="7" t="e">
        <f>COUNTIFS(Sta!$A:$A,$A329,Sta!$N:$N,"&gt;0.5")/$B329</f>
        <v>#DIV/0!</v>
      </c>
      <c r="S329" s="7" t="e">
        <f>COUNTIFS(Sta!$B:$B,$A329,Sta!$P:$P,"&gt;0.5")/$C329</f>
        <v>#DIV/0!</v>
      </c>
      <c r="T329" s="12" t="e">
        <f>(COUNTIFS(Sta!$A:$A,$A329,Sta!$N:$N,"&gt;1.5") +COUNTIFS(Sta!$B:$B,$A329,Sta!$P:$P,"&gt;1.5"))/$D329</f>
        <v>#DIV/0!</v>
      </c>
      <c r="U329" s="7" t="e">
        <f>COUNTIFS(Sta!$A:$A,$A329,Sta!$N:$N,"&gt;1.5")/$B329</f>
        <v>#DIV/0!</v>
      </c>
      <c r="V329" s="7" t="e">
        <f>COUNTIFS(Sta!$B:$B,$A329,Sta!$P:$P,"&gt;1.5")/$C329</f>
        <v>#DIV/0!</v>
      </c>
    </row>
    <row r="330" spans="1:22" x14ac:dyDescent="0.3">
      <c r="A330" t="s">
        <v>429</v>
      </c>
      <c r="B330" s="9">
        <f>COUNTIF(Sta!A:A,A330)</f>
        <v>0</v>
      </c>
      <c r="C330" s="4">
        <f>COUNTIF(Sta!B:B,A330)</f>
        <v>0</v>
      </c>
      <c r="D330" s="4">
        <f t="shared" si="10"/>
        <v>0</v>
      </c>
      <c r="E330" s="12" t="e">
        <f>(COUNTIFS(Sta!$A:$A,$A330,Sta!$Q:$Q,"&gt;0.5") +COUNTIFS(Sta!$B:$B,$A330,Sta!$Q:$Q,"&gt;0.5"))/$D330</f>
        <v>#DIV/0!</v>
      </c>
      <c r="F330" s="7" t="e">
        <f>COUNTIFS(Sta!$A:$A,$A330,Sta!$Q:$Q,"&gt;0.5")/$B330</f>
        <v>#DIV/0!</v>
      </c>
      <c r="G330" s="7" t="e">
        <f>COUNTIFS(Sta!$B:$B,$A330,Sta!$Q:$Q,"&gt;0.5")/$C330</f>
        <v>#DIV/0!</v>
      </c>
      <c r="H330" s="12" t="e">
        <f>(COUNTIFS(Sta!$A:$A,$A330,Sta!$Q:$Q,"&gt;1.5") +COUNTIFS(Sta!$B:$B,$A330,Sta!$Q:$Q,"&gt;1.5"))/$D330</f>
        <v>#DIV/0!</v>
      </c>
      <c r="I330" s="7" t="e">
        <f>COUNTIFS(Sta!$A:$A,$A330,Sta!$Q:$Q,"&gt;1.5")/$B330</f>
        <v>#DIV/0!</v>
      </c>
      <c r="J330" s="7" t="e">
        <f>COUNTIFS(Sta!$B:$B,$A330,Sta!$Q:$Q,"&gt;1.5")/$C330</f>
        <v>#DIV/0!</v>
      </c>
      <c r="K330" s="12" t="e">
        <f>(COUNTIFS(Sta!$A:$A,$A330,Sta!$M:$M,"&gt;0.5") +COUNTIFS(Sta!$B:$B,$A330,Sta!$O:$O,"&gt;0.5"))/$D330</f>
        <v>#DIV/0!</v>
      </c>
      <c r="L330" s="7" t="e">
        <f>COUNTIFS(Sta!$A:$A,$A330,Sta!$M:$M,"&gt;0.5")/$B330</f>
        <v>#DIV/0!</v>
      </c>
      <c r="M330" s="7" t="e">
        <f>COUNTIFS(Sta!$B:$B,$A330,Sta!$O:$O,"&gt;0.5")/$C330</f>
        <v>#DIV/0!</v>
      </c>
      <c r="N330" s="12" t="e">
        <f>(COUNTIFS(Sta!$A:$A,$A330,Sta!$M:$M,"&gt;1.5") +COUNTIFS(Sta!$B:$B,$A330,Sta!$O:$O,"&gt;1.5"))/$D330</f>
        <v>#DIV/0!</v>
      </c>
      <c r="O330" s="7" t="e">
        <f>COUNTIFS(Sta!$A:$A,$A330,Sta!$M:$M,"&gt;1.5")/$B330</f>
        <v>#DIV/0!</v>
      </c>
      <c r="P330" s="7" t="e">
        <f>COUNTIFS(Sta!$B:$B,$A330,Sta!$O:$O,"&gt;1.5")/$C330</f>
        <v>#DIV/0!</v>
      </c>
      <c r="Q330" s="12" t="e">
        <f>(COUNTIFS(Sta!$A:$A,$A330,Sta!$N:$N,"&gt;0.5") +COUNTIFS(Sta!$B:$B,$A330,Sta!$P:$P,"&gt;0.5"))/$D330</f>
        <v>#DIV/0!</v>
      </c>
      <c r="R330" s="7" t="e">
        <f>COUNTIFS(Sta!$A:$A,$A330,Sta!$N:$N,"&gt;0.5")/$B330</f>
        <v>#DIV/0!</v>
      </c>
      <c r="S330" s="7" t="e">
        <f>COUNTIFS(Sta!$B:$B,$A330,Sta!$P:$P,"&gt;0.5")/$C330</f>
        <v>#DIV/0!</v>
      </c>
      <c r="T330" s="12" t="e">
        <f>(COUNTIFS(Sta!$A:$A,$A330,Sta!$N:$N,"&gt;1.5") +COUNTIFS(Sta!$B:$B,$A330,Sta!$P:$P,"&gt;1.5"))/$D330</f>
        <v>#DIV/0!</v>
      </c>
      <c r="U330" s="7" t="e">
        <f>COUNTIFS(Sta!$A:$A,$A330,Sta!$N:$N,"&gt;1.5")/$B330</f>
        <v>#DIV/0!</v>
      </c>
      <c r="V330" s="7" t="e">
        <f>COUNTIFS(Sta!$B:$B,$A330,Sta!$P:$P,"&gt;1.5")/$C330</f>
        <v>#DIV/0!</v>
      </c>
    </row>
    <row r="331" spans="1:22" x14ac:dyDescent="0.3">
      <c r="A331" t="s">
        <v>430</v>
      </c>
      <c r="B331" s="9">
        <f>COUNTIF(Sta!A:A,A331)</f>
        <v>0</v>
      </c>
      <c r="C331" s="4">
        <f>COUNTIF(Sta!B:B,A331)</f>
        <v>0</v>
      </c>
      <c r="D331" s="4">
        <f t="shared" si="10"/>
        <v>0</v>
      </c>
      <c r="E331" s="12" t="e">
        <f>(COUNTIFS(Sta!$A:$A,$A331,Sta!$Q:$Q,"&gt;0.5") +COUNTIFS(Sta!$B:$B,$A331,Sta!$Q:$Q,"&gt;0.5"))/$D331</f>
        <v>#DIV/0!</v>
      </c>
      <c r="F331" s="7" t="e">
        <f>COUNTIFS(Sta!$A:$A,$A331,Sta!$Q:$Q,"&gt;0.5")/$B331</f>
        <v>#DIV/0!</v>
      </c>
      <c r="G331" s="7" t="e">
        <f>COUNTIFS(Sta!$B:$B,$A331,Sta!$Q:$Q,"&gt;0.5")/$C331</f>
        <v>#DIV/0!</v>
      </c>
      <c r="H331" s="12" t="e">
        <f>(COUNTIFS(Sta!$A:$A,$A331,Sta!$Q:$Q,"&gt;1.5") +COUNTIFS(Sta!$B:$B,$A331,Sta!$Q:$Q,"&gt;1.5"))/$D331</f>
        <v>#DIV/0!</v>
      </c>
      <c r="I331" s="7" t="e">
        <f>COUNTIFS(Sta!$A:$A,$A331,Sta!$Q:$Q,"&gt;1.5")/$B331</f>
        <v>#DIV/0!</v>
      </c>
      <c r="J331" s="7" t="e">
        <f>COUNTIFS(Sta!$B:$B,$A331,Sta!$Q:$Q,"&gt;1.5")/$C331</f>
        <v>#DIV/0!</v>
      </c>
      <c r="K331" s="12" t="e">
        <f>(COUNTIFS(Sta!$A:$A,$A331,Sta!$M:$M,"&gt;0.5") +COUNTIFS(Sta!$B:$B,$A331,Sta!$O:$O,"&gt;0.5"))/$D331</f>
        <v>#DIV/0!</v>
      </c>
      <c r="L331" s="7" t="e">
        <f>COUNTIFS(Sta!$A:$A,$A331,Sta!$M:$M,"&gt;0.5")/$B331</f>
        <v>#DIV/0!</v>
      </c>
      <c r="M331" s="7" t="e">
        <f>COUNTIFS(Sta!$B:$B,$A331,Sta!$O:$O,"&gt;0.5")/$C331</f>
        <v>#DIV/0!</v>
      </c>
      <c r="N331" s="12" t="e">
        <f>(COUNTIFS(Sta!$A:$A,$A331,Sta!$M:$M,"&gt;1.5") +COUNTIFS(Sta!$B:$B,$A331,Sta!$O:$O,"&gt;1.5"))/$D331</f>
        <v>#DIV/0!</v>
      </c>
      <c r="O331" s="7" t="e">
        <f>COUNTIFS(Sta!$A:$A,$A331,Sta!$M:$M,"&gt;1.5")/$B331</f>
        <v>#DIV/0!</v>
      </c>
      <c r="P331" s="7" t="e">
        <f>COUNTIFS(Sta!$B:$B,$A331,Sta!$O:$O,"&gt;1.5")/$C331</f>
        <v>#DIV/0!</v>
      </c>
      <c r="Q331" s="12" t="e">
        <f>(COUNTIFS(Sta!$A:$A,$A331,Sta!$N:$N,"&gt;0.5") +COUNTIFS(Sta!$B:$B,$A331,Sta!$P:$P,"&gt;0.5"))/$D331</f>
        <v>#DIV/0!</v>
      </c>
      <c r="R331" s="7" t="e">
        <f>COUNTIFS(Sta!$A:$A,$A331,Sta!$N:$N,"&gt;0.5")/$B331</f>
        <v>#DIV/0!</v>
      </c>
      <c r="S331" s="7" t="e">
        <f>COUNTIFS(Sta!$B:$B,$A331,Sta!$P:$P,"&gt;0.5")/$C331</f>
        <v>#DIV/0!</v>
      </c>
      <c r="T331" s="12" t="e">
        <f>(COUNTIFS(Sta!$A:$A,$A331,Sta!$N:$N,"&gt;1.5") +COUNTIFS(Sta!$B:$B,$A331,Sta!$P:$P,"&gt;1.5"))/$D331</f>
        <v>#DIV/0!</v>
      </c>
      <c r="U331" s="7" t="e">
        <f>COUNTIFS(Sta!$A:$A,$A331,Sta!$N:$N,"&gt;1.5")/$B331</f>
        <v>#DIV/0!</v>
      </c>
      <c r="V331" s="7" t="e">
        <f>COUNTIFS(Sta!$B:$B,$A331,Sta!$P:$P,"&gt;1.5")/$C331</f>
        <v>#DIV/0!</v>
      </c>
    </row>
    <row r="332" spans="1:22" x14ac:dyDescent="0.3">
      <c r="A332" t="s">
        <v>448</v>
      </c>
      <c r="B332" s="9">
        <f>COUNTIF(Sta!A:A,A332)</f>
        <v>0</v>
      </c>
      <c r="C332" s="4">
        <f>COUNTIF(Sta!B:B,A332)</f>
        <v>0</v>
      </c>
      <c r="D332" s="4">
        <f t="shared" si="10"/>
        <v>0</v>
      </c>
      <c r="E332" s="12" t="e">
        <f>(COUNTIFS(Sta!$A:$A,$A332,Sta!$Q:$Q,"&gt;0.5") +COUNTIFS(Sta!$B:$B,$A332,Sta!$Q:$Q,"&gt;0.5"))/$D332</f>
        <v>#DIV/0!</v>
      </c>
      <c r="F332" s="7" t="e">
        <f>COUNTIFS(Sta!$A:$A,$A332,Sta!$Q:$Q,"&gt;0.5")/$B332</f>
        <v>#DIV/0!</v>
      </c>
      <c r="G332" s="7" t="e">
        <f>COUNTIFS(Sta!$B:$B,$A332,Sta!$Q:$Q,"&gt;0.5")/$C332</f>
        <v>#DIV/0!</v>
      </c>
      <c r="H332" s="12" t="e">
        <f>(COUNTIFS(Sta!$A:$A,$A332,Sta!$Q:$Q,"&gt;1.5") +COUNTIFS(Sta!$B:$B,$A332,Sta!$Q:$Q,"&gt;1.5"))/$D332</f>
        <v>#DIV/0!</v>
      </c>
      <c r="I332" s="7" t="e">
        <f>COUNTIFS(Sta!$A:$A,$A332,Sta!$Q:$Q,"&gt;1.5")/$B332</f>
        <v>#DIV/0!</v>
      </c>
      <c r="J332" s="7" t="e">
        <f>COUNTIFS(Sta!$B:$B,$A332,Sta!$Q:$Q,"&gt;1.5")/$C332</f>
        <v>#DIV/0!</v>
      </c>
      <c r="K332" s="12" t="e">
        <f>(COUNTIFS(Sta!$A:$A,$A332,Sta!$M:$M,"&gt;0.5") +COUNTIFS(Sta!$B:$B,$A332,Sta!$O:$O,"&gt;0.5"))/$D332</f>
        <v>#DIV/0!</v>
      </c>
      <c r="L332" s="7" t="e">
        <f>COUNTIFS(Sta!$A:$A,$A332,Sta!$M:$M,"&gt;0.5")/$B332</f>
        <v>#DIV/0!</v>
      </c>
      <c r="M332" s="7" t="e">
        <f>COUNTIFS(Sta!$B:$B,$A332,Sta!$O:$O,"&gt;0.5")/$C332</f>
        <v>#DIV/0!</v>
      </c>
      <c r="N332" s="12" t="e">
        <f>(COUNTIFS(Sta!$A:$A,$A332,Sta!$M:$M,"&gt;1.5") +COUNTIFS(Sta!$B:$B,$A332,Sta!$O:$O,"&gt;1.5"))/$D332</f>
        <v>#DIV/0!</v>
      </c>
      <c r="O332" s="7" t="e">
        <f>COUNTIFS(Sta!$A:$A,$A332,Sta!$M:$M,"&gt;1.5")/$B332</f>
        <v>#DIV/0!</v>
      </c>
      <c r="P332" s="7" t="e">
        <f>COUNTIFS(Sta!$B:$B,$A332,Sta!$O:$O,"&gt;1.5")/$C332</f>
        <v>#DIV/0!</v>
      </c>
      <c r="Q332" s="12" t="e">
        <f>(COUNTIFS(Sta!$A:$A,$A332,Sta!$N:$N,"&gt;0.5") +COUNTIFS(Sta!$B:$B,$A332,Sta!$P:$P,"&gt;0.5"))/$D332</f>
        <v>#DIV/0!</v>
      </c>
      <c r="R332" s="7" t="e">
        <f>COUNTIFS(Sta!$A:$A,$A332,Sta!$N:$N,"&gt;0.5")/$B332</f>
        <v>#DIV/0!</v>
      </c>
      <c r="S332" s="7" t="e">
        <f>COUNTIFS(Sta!$B:$B,$A332,Sta!$P:$P,"&gt;0.5")/$C332</f>
        <v>#DIV/0!</v>
      </c>
      <c r="T332" s="12" t="e">
        <f>(COUNTIFS(Sta!$A:$A,$A332,Sta!$N:$N,"&gt;1.5") +COUNTIFS(Sta!$B:$B,$A332,Sta!$P:$P,"&gt;1.5"))/$D332</f>
        <v>#DIV/0!</v>
      </c>
      <c r="U332" s="7" t="e">
        <f>COUNTIFS(Sta!$A:$A,$A332,Sta!$N:$N,"&gt;1.5")/$B332</f>
        <v>#DIV/0!</v>
      </c>
      <c r="V332" s="7" t="e">
        <f>COUNTIFS(Sta!$B:$B,$A332,Sta!$P:$P,"&gt;1.5")/$C332</f>
        <v>#DIV/0!</v>
      </c>
    </row>
    <row r="333" spans="1:22" x14ac:dyDescent="0.3">
      <c r="A333" t="s">
        <v>432</v>
      </c>
      <c r="B333" s="9">
        <f>COUNTIF(Sta!A:A,A333)</f>
        <v>0</v>
      </c>
      <c r="C333" s="4">
        <f>COUNTIF(Sta!B:B,A333)</f>
        <v>0</v>
      </c>
      <c r="D333" s="4">
        <f t="shared" si="10"/>
        <v>0</v>
      </c>
      <c r="E333" s="12" t="e">
        <f>(COUNTIFS(Sta!$A:$A,$A333,Sta!$Q:$Q,"&gt;0.5") +COUNTIFS(Sta!$B:$B,$A333,Sta!$Q:$Q,"&gt;0.5"))/$D333</f>
        <v>#DIV/0!</v>
      </c>
      <c r="F333" s="7" t="e">
        <f>COUNTIFS(Sta!$A:$A,$A333,Sta!$Q:$Q,"&gt;0.5")/$B333</f>
        <v>#DIV/0!</v>
      </c>
      <c r="G333" s="7" t="e">
        <f>COUNTIFS(Sta!$B:$B,$A333,Sta!$Q:$Q,"&gt;0.5")/$C333</f>
        <v>#DIV/0!</v>
      </c>
      <c r="H333" s="12" t="e">
        <f>(COUNTIFS(Sta!$A:$A,$A333,Sta!$Q:$Q,"&gt;1.5") +COUNTIFS(Sta!$B:$B,$A333,Sta!$Q:$Q,"&gt;1.5"))/$D333</f>
        <v>#DIV/0!</v>
      </c>
      <c r="I333" s="7" t="e">
        <f>COUNTIFS(Sta!$A:$A,$A333,Sta!$Q:$Q,"&gt;1.5")/$B333</f>
        <v>#DIV/0!</v>
      </c>
      <c r="J333" s="7" t="e">
        <f>COUNTIFS(Sta!$B:$B,$A333,Sta!$Q:$Q,"&gt;1.5")/$C333</f>
        <v>#DIV/0!</v>
      </c>
      <c r="K333" s="12" t="e">
        <f>(COUNTIFS(Sta!$A:$A,$A333,Sta!$M:$M,"&gt;0.5") +COUNTIFS(Sta!$B:$B,$A333,Sta!$O:$O,"&gt;0.5"))/$D333</f>
        <v>#DIV/0!</v>
      </c>
      <c r="L333" s="7" t="e">
        <f>COUNTIFS(Sta!$A:$A,$A333,Sta!$M:$M,"&gt;0.5")/$B333</f>
        <v>#DIV/0!</v>
      </c>
      <c r="M333" s="7" t="e">
        <f>COUNTIFS(Sta!$B:$B,$A333,Sta!$O:$O,"&gt;0.5")/$C333</f>
        <v>#DIV/0!</v>
      </c>
      <c r="N333" s="12" t="e">
        <f>(COUNTIFS(Sta!$A:$A,$A333,Sta!$M:$M,"&gt;1.5") +COUNTIFS(Sta!$B:$B,$A333,Sta!$O:$O,"&gt;1.5"))/$D333</f>
        <v>#DIV/0!</v>
      </c>
      <c r="O333" s="7" t="e">
        <f>COUNTIFS(Sta!$A:$A,$A333,Sta!$M:$M,"&gt;1.5")/$B333</f>
        <v>#DIV/0!</v>
      </c>
      <c r="P333" s="7" t="e">
        <f>COUNTIFS(Sta!$B:$B,$A333,Sta!$O:$O,"&gt;1.5")/$C333</f>
        <v>#DIV/0!</v>
      </c>
      <c r="Q333" s="12" t="e">
        <f>(COUNTIFS(Sta!$A:$A,$A333,Sta!$N:$N,"&gt;0.5") +COUNTIFS(Sta!$B:$B,$A333,Sta!$P:$P,"&gt;0.5"))/$D333</f>
        <v>#DIV/0!</v>
      </c>
      <c r="R333" s="7" t="e">
        <f>COUNTIFS(Sta!$A:$A,$A333,Sta!$N:$N,"&gt;0.5")/$B333</f>
        <v>#DIV/0!</v>
      </c>
      <c r="S333" s="7" t="e">
        <f>COUNTIFS(Sta!$B:$B,$A333,Sta!$P:$P,"&gt;0.5")/$C333</f>
        <v>#DIV/0!</v>
      </c>
      <c r="T333" s="12" t="e">
        <f>(COUNTIFS(Sta!$A:$A,$A333,Sta!$N:$N,"&gt;1.5") +COUNTIFS(Sta!$B:$B,$A333,Sta!$P:$P,"&gt;1.5"))/$D333</f>
        <v>#DIV/0!</v>
      </c>
      <c r="U333" s="7" t="e">
        <f>COUNTIFS(Sta!$A:$A,$A333,Sta!$N:$N,"&gt;1.5")/$B333</f>
        <v>#DIV/0!</v>
      </c>
      <c r="V333" s="7" t="e">
        <f>COUNTIFS(Sta!$B:$B,$A333,Sta!$P:$P,"&gt;1.5")/$C333</f>
        <v>#DIV/0!</v>
      </c>
    </row>
    <row r="334" spans="1:22" x14ac:dyDescent="0.3">
      <c r="A334" t="s">
        <v>416</v>
      </c>
      <c r="B334" s="9">
        <f>COUNTIF(Sta!A:A,A334)</f>
        <v>0</v>
      </c>
      <c r="C334" s="4">
        <f>COUNTIF(Sta!B:B,A334)</f>
        <v>0</v>
      </c>
      <c r="D334" s="4">
        <f t="shared" si="10"/>
        <v>0</v>
      </c>
      <c r="E334" s="12" t="e">
        <f>(COUNTIFS(Sta!$A:$A,$A334,Sta!$Q:$Q,"&gt;0.5") +COUNTIFS(Sta!$B:$B,$A334,Sta!$Q:$Q,"&gt;0.5"))/$D334</f>
        <v>#DIV/0!</v>
      </c>
      <c r="F334" s="7" t="e">
        <f>COUNTIFS(Sta!$A:$A,$A334,Sta!$Q:$Q,"&gt;0.5")/$B334</f>
        <v>#DIV/0!</v>
      </c>
      <c r="G334" s="7" t="e">
        <f>COUNTIFS(Sta!$B:$B,$A334,Sta!$Q:$Q,"&gt;0.5")/$C334</f>
        <v>#DIV/0!</v>
      </c>
      <c r="H334" s="12" t="e">
        <f>(COUNTIFS(Sta!$A:$A,$A334,Sta!$Q:$Q,"&gt;1.5") +COUNTIFS(Sta!$B:$B,$A334,Sta!$Q:$Q,"&gt;1.5"))/$D334</f>
        <v>#DIV/0!</v>
      </c>
      <c r="I334" s="7" t="e">
        <f>COUNTIFS(Sta!$A:$A,$A334,Sta!$Q:$Q,"&gt;1.5")/$B334</f>
        <v>#DIV/0!</v>
      </c>
      <c r="J334" s="7" t="e">
        <f>COUNTIFS(Sta!$B:$B,$A334,Sta!$Q:$Q,"&gt;1.5")/$C334</f>
        <v>#DIV/0!</v>
      </c>
      <c r="K334" s="12" t="e">
        <f>(COUNTIFS(Sta!$A:$A,$A334,Sta!$M:$M,"&gt;0.5") +COUNTIFS(Sta!$B:$B,$A334,Sta!$O:$O,"&gt;0.5"))/$D334</f>
        <v>#DIV/0!</v>
      </c>
      <c r="L334" s="7" t="e">
        <f>COUNTIFS(Sta!$A:$A,$A334,Sta!$M:$M,"&gt;0.5")/$B334</f>
        <v>#DIV/0!</v>
      </c>
      <c r="M334" s="7" t="e">
        <f>COUNTIFS(Sta!$B:$B,$A334,Sta!$O:$O,"&gt;0.5")/$C334</f>
        <v>#DIV/0!</v>
      </c>
      <c r="N334" s="12" t="e">
        <f>(COUNTIFS(Sta!$A:$A,$A334,Sta!$M:$M,"&gt;1.5") +COUNTIFS(Sta!$B:$B,$A334,Sta!$O:$O,"&gt;1.5"))/$D334</f>
        <v>#DIV/0!</v>
      </c>
      <c r="O334" s="7" t="e">
        <f>COUNTIFS(Sta!$A:$A,$A334,Sta!$M:$M,"&gt;1.5")/$B334</f>
        <v>#DIV/0!</v>
      </c>
      <c r="P334" s="7" t="e">
        <f>COUNTIFS(Sta!$B:$B,$A334,Sta!$O:$O,"&gt;1.5")/$C334</f>
        <v>#DIV/0!</v>
      </c>
      <c r="Q334" s="12" t="e">
        <f>(COUNTIFS(Sta!$A:$A,$A334,Sta!$N:$N,"&gt;0.5") +COUNTIFS(Sta!$B:$B,$A334,Sta!$P:$P,"&gt;0.5"))/$D334</f>
        <v>#DIV/0!</v>
      </c>
      <c r="R334" s="7" t="e">
        <f>COUNTIFS(Sta!$A:$A,$A334,Sta!$N:$N,"&gt;0.5")/$B334</f>
        <v>#DIV/0!</v>
      </c>
      <c r="S334" s="7" t="e">
        <f>COUNTIFS(Sta!$B:$B,$A334,Sta!$P:$P,"&gt;0.5")/$C334</f>
        <v>#DIV/0!</v>
      </c>
      <c r="T334" s="12" t="e">
        <f>(COUNTIFS(Sta!$A:$A,$A334,Sta!$N:$N,"&gt;1.5") +COUNTIFS(Sta!$B:$B,$A334,Sta!$P:$P,"&gt;1.5"))/$D334</f>
        <v>#DIV/0!</v>
      </c>
      <c r="U334" s="7" t="e">
        <f>COUNTIFS(Sta!$A:$A,$A334,Sta!$N:$N,"&gt;1.5")/$B334</f>
        <v>#DIV/0!</v>
      </c>
      <c r="V334" s="7" t="e">
        <f>COUNTIFS(Sta!$B:$B,$A334,Sta!$P:$P,"&gt;1.5")/$C334</f>
        <v>#DIV/0!</v>
      </c>
    </row>
    <row r="335" spans="1:22" x14ac:dyDescent="0.3">
      <c r="A335" t="s">
        <v>449</v>
      </c>
      <c r="B335" s="9">
        <f>COUNTIF(Sta!A:A,A335)</f>
        <v>0</v>
      </c>
      <c r="C335" s="4">
        <f>COUNTIF(Sta!B:B,A335)</f>
        <v>0</v>
      </c>
      <c r="D335" s="4">
        <f t="shared" si="10"/>
        <v>0</v>
      </c>
      <c r="E335" s="12" t="e">
        <f>(COUNTIFS(Sta!$A:$A,$A335,Sta!$Q:$Q,"&gt;0.5") +COUNTIFS(Sta!$B:$B,$A335,Sta!$Q:$Q,"&gt;0.5"))/$D335</f>
        <v>#DIV/0!</v>
      </c>
      <c r="F335" s="7" t="e">
        <f>COUNTIFS(Sta!$A:$A,$A335,Sta!$Q:$Q,"&gt;0.5")/$B335</f>
        <v>#DIV/0!</v>
      </c>
      <c r="G335" s="7" t="e">
        <f>COUNTIFS(Sta!$B:$B,$A335,Sta!$Q:$Q,"&gt;0.5")/$C335</f>
        <v>#DIV/0!</v>
      </c>
      <c r="H335" s="12" t="e">
        <f>(COUNTIFS(Sta!$A:$A,$A335,Sta!$Q:$Q,"&gt;1.5") +COUNTIFS(Sta!$B:$B,$A335,Sta!$Q:$Q,"&gt;1.5"))/$D335</f>
        <v>#DIV/0!</v>
      </c>
      <c r="I335" s="7" t="e">
        <f>COUNTIFS(Sta!$A:$A,$A335,Sta!$Q:$Q,"&gt;1.5")/$B335</f>
        <v>#DIV/0!</v>
      </c>
      <c r="J335" s="7" t="e">
        <f>COUNTIFS(Sta!$B:$B,$A335,Sta!$Q:$Q,"&gt;1.5")/$C335</f>
        <v>#DIV/0!</v>
      </c>
      <c r="K335" s="12" t="e">
        <f>(COUNTIFS(Sta!$A:$A,$A335,Sta!$M:$M,"&gt;0.5") +COUNTIFS(Sta!$B:$B,$A335,Sta!$O:$O,"&gt;0.5"))/$D335</f>
        <v>#DIV/0!</v>
      </c>
      <c r="L335" s="7" t="e">
        <f>COUNTIFS(Sta!$A:$A,$A335,Sta!$M:$M,"&gt;0.5")/$B335</f>
        <v>#DIV/0!</v>
      </c>
      <c r="M335" s="7" t="e">
        <f>COUNTIFS(Sta!$B:$B,$A335,Sta!$O:$O,"&gt;0.5")/$C335</f>
        <v>#DIV/0!</v>
      </c>
      <c r="N335" s="12" t="e">
        <f>(COUNTIFS(Sta!$A:$A,$A335,Sta!$M:$M,"&gt;1.5") +COUNTIFS(Sta!$B:$B,$A335,Sta!$O:$O,"&gt;1.5"))/$D335</f>
        <v>#DIV/0!</v>
      </c>
      <c r="O335" s="7" t="e">
        <f>COUNTIFS(Sta!$A:$A,$A335,Sta!$M:$M,"&gt;1.5")/$B335</f>
        <v>#DIV/0!</v>
      </c>
      <c r="P335" s="7" t="e">
        <f>COUNTIFS(Sta!$B:$B,$A335,Sta!$O:$O,"&gt;1.5")/$C335</f>
        <v>#DIV/0!</v>
      </c>
      <c r="Q335" s="12" t="e">
        <f>(COUNTIFS(Sta!$A:$A,$A335,Sta!$N:$N,"&gt;0.5") +COUNTIFS(Sta!$B:$B,$A335,Sta!$P:$P,"&gt;0.5"))/$D335</f>
        <v>#DIV/0!</v>
      </c>
      <c r="R335" s="7" t="e">
        <f>COUNTIFS(Sta!$A:$A,$A335,Sta!$N:$N,"&gt;0.5")/$B335</f>
        <v>#DIV/0!</v>
      </c>
      <c r="S335" s="7" t="e">
        <f>COUNTIFS(Sta!$B:$B,$A335,Sta!$P:$P,"&gt;0.5")/$C335</f>
        <v>#DIV/0!</v>
      </c>
      <c r="T335" s="12" t="e">
        <f>(COUNTIFS(Sta!$A:$A,$A335,Sta!$N:$N,"&gt;1.5") +COUNTIFS(Sta!$B:$B,$A335,Sta!$P:$P,"&gt;1.5"))/$D335</f>
        <v>#DIV/0!</v>
      </c>
      <c r="U335" s="7" t="e">
        <f>COUNTIFS(Sta!$A:$A,$A335,Sta!$N:$N,"&gt;1.5")/$B335</f>
        <v>#DIV/0!</v>
      </c>
      <c r="V335" s="7" t="e">
        <f>COUNTIFS(Sta!$B:$B,$A335,Sta!$P:$P,"&gt;1.5")/$C335</f>
        <v>#DIV/0!</v>
      </c>
    </row>
    <row r="336" spans="1:22" x14ac:dyDescent="0.3">
      <c r="A336" t="s">
        <v>426</v>
      </c>
      <c r="B336" s="9">
        <f>COUNTIF(Sta!A:A,A336)</f>
        <v>0</v>
      </c>
      <c r="C336" s="4">
        <f>COUNTIF(Sta!B:B,A336)</f>
        <v>0</v>
      </c>
      <c r="D336" s="4">
        <f t="shared" si="10"/>
        <v>0</v>
      </c>
      <c r="E336" s="12" t="e">
        <f>(COUNTIFS(Sta!$A:$A,$A336,Sta!$Q:$Q,"&gt;0.5") +COUNTIFS(Sta!$B:$B,$A336,Sta!$Q:$Q,"&gt;0.5"))/$D336</f>
        <v>#DIV/0!</v>
      </c>
      <c r="F336" s="7" t="e">
        <f>COUNTIFS(Sta!$A:$A,$A336,Sta!$Q:$Q,"&gt;0.5")/$B336</f>
        <v>#DIV/0!</v>
      </c>
      <c r="G336" s="7" t="e">
        <f>COUNTIFS(Sta!$B:$B,$A336,Sta!$Q:$Q,"&gt;0.5")/$C336</f>
        <v>#DIV/0!</v>
      </c>
      <c r="H336" s="12" t="e">
        <f>(COUNTIFS(Sta!$A:$A,$A336,Sta!$Q:$Q,"&gt;1.5") +COUNTIFS(Sta!$B:$B,$A336,Sta!$Q:$Q,"&gt;1.5"))/$D336</f>
        <v>#DIV/0!</v>
      </c>
      <c r="I336" s="7" t="e">
        <f>COUNTIFS(Sta!$A:$A,$A336,Sta!$Q:$Q,"&gt;1.5")/$B336</f>
        <v>#DIV/0!</v>
      </c>
      <c r="J336" s="7" t="e">
        <f>COUNTIFS(Sta!$B:$B,$A336,Sta!$Q:$Q,"&gt;1.5")/$C336</f>
        <v>#DIV/0!</v>
      </c>
      <c r="K336" s="12" t="e">
        <f>(COUNTIFS(Sta!$A:$A,$A336,Sta!$M:$M,"&gt;0.5") +COUNTIFS(Sta!$B:$B,$A336,Sta!$O:$O,"&gt;0.5"))/$D336</f>
        <v>#DIV/0!</v>
      </c>
      <c r="L336" s="7" t="e">
        <f>COUNTIFS(Sta!$A:$A,$A336,Sta!$M:$M,"&gt;0.5")/$B336</f>
        <v>#DIV/0!</v>
      </c>
      <c r="M336" s="7" t="e">
        <f>COUNTIFS(Sta!$B:$B,$A336,Sta!$O:$O,"&gt;0.5")/$C336</f>
        <v>#DIV/0!</v>
      </c>
      <c r="N336" s="12" t="e">
        <f>(COUNTIFS(Sta!$A:$A,$A336,Sta!$M:$M,"&gt;1.5") +COUNTIFS(Sta!$B:$B,$A336,Sta!$O:$O,"&gt;1.5"))/$D336</f>
        <v>#DIV/0!</v>
      </c>
      <c r="O336" s="7" t="e">
        <f>COUNTIFS(Sta!$A:$A,$A336,Sta!$M:$M,"&gt;1.5")/$B336</f>
        <v>#DIV/0!</v>
      </c>
      <c r="P336" s="7" t="e">
        <f>COUNTIFS(Sta!$B:$B,$A336,Sta!$O:$O,"&gt;1.5")/$C336</f>
        <v>#DIV/0!</v>
      </c>
      <c r="Q336" s="12" t="e">
        <f>(COUNTIFS(Sta!$A:$A,$A336,Sta!$N:$N,"&gt;0.5") +COUNTIFS(Sta!$B:$B,$A336,Sta!$P:$P,"&gt;0.5"))/$D336</f>
        <v>#DIV/0!</v>
      </c>
      <c r="R336" s="7" t="e">
        <f>COUNTIFS(Sta!$A:$A,$A336,Sta!$N:$N,"&gt;0.5")/$B336</f>
        <v>#DIV/0!</v>
      </c>
      <c r="S336" s="7" t="e">
        <f>COUNTIFS(Sta!$B:$B,$A336,Sta!$P:$P,"&gt;0.5")/$C336</f>
        <v>#DIV/0!</v>
      </c>
      <c r="T336" s="12" t="e">
        <f>(COUNTIFS(Sta!$A:$A,$A336,Sta!$N:$N,"&gt;1.5") +COUNTIFS(Sta!$B:$B,$A336,Sta!$P:$P,"&gt;1.5"))/$D336</f>
        <v>#DIV/0!</v>
      </c>
      <c r="U336" s="7" t="e">
        <f>COUNTIFS(Sta!$A:$A,$A336,Sta!$N:$N,"&gt;1.5")/$B336</f>
        <v>#DIV/0!</v>
      </c>
      <c r="V336" s="7" t="e">
        <f>COUNTIFS(Sta!$B:$B,$A336,Sta!$P:$P,"&gt;1.5")/$C336</f>
        <v>#DIV/0!</v>
      </c>
    </row>
    <row r="337" spans="1:22" x14ac:dyDescent="0.3">
      <c r="A337" t="s">
        <v>434</v>
      </c>
      <c r="B337" s="9">
        <f>COUNTIF(Sta!A:A,A337)</f>
        <v>0</v>
      </c>
      <c r="C337" s="4">
        <f>COUNTIF(Sta!B:B,A337)</f>
        <v>0</v>
      </c>
      <c r="D337" s="4">
        <f t="shared" si="10"/>
        <v>0</v>
      </c>
      <c r="E337" s="12" t="e">
        <f>(COUNTIFS(Sta!$A:$A,$A337,Sta!$Q:$Q,"&gt;0.5") +COUNTIFS(Sta!$B:$B,$A337,Sta!$Q:$Q,"&gt;0.5"))/$D337</f>
        <v>#DIV/0!</v>
      </c>
      <c r="F337" s="7" t="e">
        <f>COUNTIFS(Sta!$A:$A,$A337,Sta!$Q:$Q,"&gt;0.5")/$B337</f>
        <v>#DIV/0!</v>
      </c>
      <c r="G337" s="7" t="e">
        <f>COUNTIFS(Sta!$B:$B,$A337,Sta!$Q:$Q,"&gt;0.5")/$C337</f>
        <v>#DIV/0!</v>
      </c>
      <c r="H337" s="12" t="e">
        <f>(COUNTIFS(Sta!$A:$A,$A337,Sta!$Q:$Q,"&gt;1.5") +COUNTIFS(Sta!$B:$B,$A337,Sta!$Q:$Q,"&gt;1.5"))/$D337</f>
        <v>#DIV/0!</v>
      </c>
      <c r="I337" s="7" t="e">
        <f>COUNTIFS(Sta!$A:$A,$A337,Sta!$Q:$Q,"&gt;1.5")/$B337</f>
        <v>#DIV/0!</v>
      </c>
      <c r="J337" s="7" t="e">
        <f>COUNTIFS(Sta!$B:$B,$A337,Sta!$Q:$Q,"&gt;1.5")/$C337</f>
        <v>#DIV/0!</v>
      </c>
      <c r="K337" s="12" t="e">
        <f>(COUNTIFS(Sta!$A:$A,$A337,Sta!$M:$M,"&gt;0.5") +COUNTIFS(Sta!$B:$B,$A337,Sta!$O:$O,"&gt;0.5"))/$D337</f>
        <v>#DIV/0!</v>
      </c>
      <c r="L337" s="7" t="e">
        <f>COUNTIFS(Sta!$A:$A,$A337,Sta!$M:$M,"&gt;0.5")/$B337</f>
        <v>#DIV/0!</v>
      </c>
      <c r="M337" s="7" t="e">
        <f>COUNTIFS(Sta!$B:$B,$A337,Sta!$O:$O,"&gt;0.5")/$C337</f>
        <v>#DIV/0!</v>
      </c>
      <c r="N337" s="12" t="e">
        <f>(COUNTIFS(Sta!$A:$A,$A337,Sta!$M:$M,"&gt;1.5") +COUNTIFS(Sta!$B:$B,$A337,Sta!$O:$O,"&gt;1.5"))/$D337</f>
        <v>#DIV/0!</v>
      </c>
      <c r="O337" s="7" t="e">
        <f>COUNTIFS(Sta!$A:$A,$A337,Sta!$M:$M,"&gt;1.5")/$B337</f>
        <v>#DIV/0!</v>
      </c>
      <c r="P337" s="7" t="e">
        <f>COUNTIFS(Sta!$B:$B,$A337,Sta!$O:$O,"&gt;1.5")/$C337</f>
        <v>#DIV/0!</v>
      </c>
      <c r="Q337" s="12" t="e">
        <f>(COUNTIFS(Sta!$A:$A,$A337,Sta!$N:$N,"&gt;0.5") +COUNTIFS(Sta!$B:$B,$A337,Sta!$P:$P,"&gt;0.5"))/$D337</f>
        <v>#DIV/0!</v>
      </c>
      <c r="R337" s="7" t="e">
        <f>COUNTIFS(Sta!$A:$A,$A337,Sta!$N:$N,"&gt;0.5")/$B337</f>
        <v>#DIV/0!</v>
      </c>
      <c r="S337" s="7" t="e">
        <f>COUNTIFS(Sta!$B:$B,$A337,Sta!$P:$P,"&gt;0.5")/$C337</f>
        <v>#DIV/0!</v>
      </c>
      <c r="T337" s="12" t="e">
        <f>(COUNTIFS(Sta!$A:$A,$A337,Sta!$N:$N,"&gt;1.5") +COUNTIFS(Sta!$B:$B,$A337,Sta!$P:$P,"&gt;1.5"))/$D337</f>
        <v>#DIV/0!</v>
      </c>
      <c r="U337" s="7" t="e">
        <f>COUNTIFS(Sta!$A:$A,$A337,Sta!$N:$N,"&gt;1.5")/$B337</f>
        <v>#DIV/0!</v>
      </c>
      <c r="V337" s="7" t="e">
        <f>COUNTIFS(Sta!$B:$B,$A337,Sta!$P:$P,"&gt;1.5")/$C337</f>
        <v>#DIV/0!</v>
      </c>
    </row>
    <row r="338" spans="1:22" x14ac:dyDescent="0.3">
      <c r="A338" t="s">
        <v>435</v>
      </c>
      <c r="B338" s="9">
        <f>COUNTIF(Sta!A:A,A338)</f>
        <v>0</v>
      </c>
      <c r="C338" s="4">
        <f>COUNTIF(Sta!B:B,A338)</f>
        <v>0</v>
      </c>
      <c r="D338" s="4">
        <f t="shared" si="10"/>
        <v>0</v>
      </c>
      <c r="E338" s="12" t="e">
        <f>(COUNTIFS(Sta!$A:$A,$A338,Sta!$Q:$Q,"&gt;0.5") +COUNTIFS(Sta!$B:$B,$A338,Sta!$Q:$Q,"&gt;0.5"))/$D338</f>
        <v>#DIV/0!</v>
      </c>
      <c r="F338" s="7" t="e">
        <f>COUNTIFS(Sta!$A:$A,$A338,Sta!$Q:$Q,"&gt;0.5")/$B338</f>
        <v>#DIV/0!</v>
      </c>
      <c r="G338" s="7" t="e">
        <f>COUNTIFS(Sta!$B:$B,$A338,Sta!$Q:$Q,"&gt;0.5")/$C338</f>
        <v>#DIV/0!</v>
      </c>
      <c r="H338" s="12" t="e">
        <f>(COUNTIFS(Sta!$A:$A,$A338,Sta!$Q:$Q,"&gt;1.5") +COUNTIFS(Sta!$B:$B,$A338,Sta!$Q:$Q,"&gt;1.5"))/$D338</f>
        <v>#DIV/0!</v>
      </c>
      <c r="I338" s="7" t="e">
        <f>COUNTIFS(Sta!$A:$A,$A338,Sta!$Q:$Q,"&gt;1.5")/$B338</f>
        <v>#DIV/0!</v>
      </c>
      <c r="J338" s="7" t="e">
        <f>COUNTIFS(Sta!$B:$B,$A338,Sta!$Q:$Q,"&gt;1.5")/$C338</f>
        <v>#DIV/0!</v>
      </c>
      <c r="K338" s="12" t="e">
        <f>(COUNTIFS(Sta!$A:$A,$A338,Sta!$M:$M,"&gt;0.5") +COUNTIFS(Sta!$B:$B,$A338,Sta!$O:$O,"&gt;0.5"))/$D338</f>
        <v>#DIV/0!</v>
      </c>
      <c r="L338" s="7" t="e">
        <f>COUNTIFS(Sta!$A:$A,$A338,Sta!$M:$M,"&gt;0.5")/$B338</f>
        <v>#DIV/0!</v>
      </c>
      <c r="M338" s="7" t="e">
        <f>COUNTIFS(Sta!$B:$B,$A338,Sta!$O:$O,"&gt;0.5")/$C338</f>
        <v>#DIV/0!</v>
      </c>
      <c r="N338" s="12" t="e">
        <f>(COUNTIFS(Sta!$A:$A,$A338,Sta!$M:$M,"&gt;1.5") +COUNTIFS(Sta!$B:$B,$A338,Sta!$O:$O,"&gt;1.5"))/$D338</f>
        <v>#DIV/0!</v>
      </c>
      <c r="O338" s="7" t="e">
        <f>COUNTIFS(Sta!$A:$A,$A338,Sta!$M:$M,"&gt;1.5")/$B338</f>
        <v>#DIV/0!</v>
      </c>
      <c r="P338" s="7" t="e">
        <f>COUNTIFS(Sta!$B:$B,$A338,Sta!$O:$O,"&gt;1.5")/$C338</f>
        <v>#DIV/0!</v>
      </c>
      <c r="Q338" s="12" t="e">
        <f>(COUNTIFS(Sta!$A:$A,$A338,Sta!$N:$N,"&gt;0.5") +COUNTIFS(Sta!$B:$B,$A338,Sta!$P:$P,"&gt;0.5"))/$D338</f>
        <v>#DIV/0!</v>
      </c>
      <c r="R338" s="7" t="e">
        <f>COUNTIFS(Sta!$A:$A,$A338,Sta!$N:$N,"&gt;0.5")/$B338</f>
        <v>#DIV/0!</v>
      </c>
      <c r="S338" s="7" t="e">
        <f>COUNTIFS(Sta!$B:$B,$A338,Sta!$P:$P,"&gt;0.5")/$C338</f>
        <v>#DIV/0!</v>
      </c>
      <c r="T338" s="12" t="e">
        <f>(COUNTIFS(Sta!$A:$A,$A338,Sta!$N:$N,"&gt;1.5") +COUNTIFS(Sta!$B:$B,$A338,Sta!$P:$P,"&gt;1.5"))/$D338</f>
        <v>#DIV/0!</v>
      </c>
      <c r="U338" s="7" t="e">
        <f>COUNTIFS(Sta!$A:$A,$A338,Sta!$N:$N,"&gt;1.5")/$B338</f>
        <v>#DIV/0!</v>
      </c>
      <c r="V338" s="7" t="e">
        <f>COUNTIFS(Sta!$B:$B,$A338,Sta!$P:$P,"&gt;1.5")/$C338</f>
        <v>#DIV/0!</v>
      </c>
    </row>
    <row r="339" spans="1:22" x14ac:dyDescent="0.3">
      <c r="A339" t="s">
        <v>431</v>
      </c>
      <c r="B339" s="9">
        <f>COUNTIF(Sta!A:A,A339)</f>
        <v>0</v>
      </c>
      <c r="C339" s="4">
        <f>COUNTIF(Sta!B:B,A339)</f>
        <v>0</v>
      </c>
      <c r="D339" s="4">
        <f t="shared" si="10"/>
        <v>0</v>
      </c>
      <c r="E339" s="12" t="e">
        <f>(COUNTIFS(Sta!$A:$A,$A339,Sta!$Q:$Q,"&gt;0.5") +COUNTIFS(Sta!$B:$B,$A339,Sta!$Q:$Q,"&gt;0.5"))/$D339</f>
        <v>#DIV/0!</v>
      </c>
      <c r="F339" s="7" t="e">
        <f>COUNTIFS(Sta!$A:$A,$A339,Sta!$Q:$Q,"&gt;0.5")/$B339</f>
        <v>#DIV/0!</v>
      </c>
      <c r="G339" s="7" t="e">
        <f>COUNTIFS(Sta!$B:$B,$A339,Sta!$Q:$Q,"&gt;0.5")/$C339</f>
        <v>#DIV/0!</v>
      </c>
      <c r="H339" s="12" t="e">
        <f>(COUNTIFS(Sta!$A:$A,$A339,Sta!$Q:$Q,"&gt;1.5") +COUNTIFS(Sta!$B:$B,$A339,Sta!$Q:$Q,"&gt;1.5"))/$D339</f>
        <v>#DIV/0!</v>
      </c>
      <c r="I339" s="7" t="e">
        <f>COUNTIFS(Sta!$A:$A,$A339,Sta!$Q:$Q,"&gt;1.5")/$B339</f>
        <v>#DIV/0!</v>
      </c>
      <c r="J339" s="7" t="e">
        <f>COUNTIFS(Sta!$B:$B,$A339,Sta!$Q:$Q,"&gt;1.5")/$C339</f>
        <v>#DIV/0!</v>
      </c>
      <c r="K339" s="12" t="e">
        <f>(COUNTIFS(Sta!$A:$A,$A339,Sta!$M:$M,"&gt;0.5") +COUNTIFS(Sta!$B:$B,$A339,Sta!$O:$O,"&gt;0.5"))/$D339</f>
        <v>#DIV/0!</v>
      </c>
      <c r="L339" s="7" t="e">
        <f>COUNTIFS(Sta!$A:$A,$A339,Sta!$M:$M,"&gt;0.5")/$B339</f>
        <v>#DIV/0!</v>
      </c>
      <c r="M339" s="7" t="e">
        <f>COUNTIFS(Sta!$B:$B,$A339,Sta!$O:$O,"&gt;0.5")/$C339</f>
        <v>#DIV/0!</v>
      </c>
      <c r="N339" s="12" t="e">
        <f>(COUNTIFS(Sta!$A:$A,$A339,Sta!$M:$M,"&gt;1.5") +COUNTIFS(Sta!$B:$B,$A339,Sta!$O:$O,"&gt;1.5"))/$D339</f>
        <v>#DIV/0!</v>
      </c>
      <c r="O339" s="7" t="e">
        <f>COUNTIFS(Sta!$A:$A,$A339,Sta!$M:$M,"&gt;1.5")/$B339</f>
        <v>#DIV/0!</v>
      </c>
      <c r="P339" s="7" t="e">
        <f>COUNTIFS(Sta!$B:$B,$A339,Sta!$O:$O,"&gt;1.5")/$C339</f>
        <v>#DIV/0!</v>
      </c>
      <c r="Q339" s="12" t="e">
        <f>(COUNTIFS(Sta!$A:$A,$A339,Sta!$N:$N,"&gt;0.5") +COUNTIFS(Sta!$B:$B,$A339,Sta!$P:$P,"&gt;0.5"))/$D339</f>
        <v>#DIV/0!</v>
      </c>
      <c r="R339" s="7" t="e">
        <f>COUNTIFS(Sta!$A:$A,$A339,Sta!$N:$N,"&gt;0.5")/$B339</f>
        <v>#DIV/0!</v>
      </c>
      <c r="S339" s="7" t="e">
        <f>COUNTIFS(Sta!$B:$B,$A339,Sta!$P:$P,"&gt;0.5")/$C339</f>
        <v>#DIV/0!</v>
      </c>
      <c r="T339" s="12" t="e">
        <f>(COUNTIFS(Sta!$A:$A,$A339,Sta!$N:$N,"&gt;1.5") +COUNTIFS(Sta!$B:$B,$A339,Sta!$P:$P,"&gt;1.5"))/$D339</f>
        <v>#DIV/0!</v>
      </c>
      <c r="U339" s="7" t="e">
        <f>COUNTIFS(Sta!$A:$A,$A339,Sta!$N:$N,"&gt;1.5")/$B339</f>
        <v>#DIV/0!</v>
      </c>
      <c r="V339" s="7" t="e">
        <f>COUNTIFS(Sta!$B:$B,$A339,Sta!$P:$P,"&gt;1.5")/$C339</f>
        <v>#DIV/0!</v>
      </c>
    </row>
    <row r="340" spans="1:22" x14ac:dyDescent="0.3">
      <c r="A340" t="s">
        <v>417</v>
      </c>
      <c r="B340" s="9">
        <f>COUNTIF(Sta!A:A,A340)</f>
        <v>0</v>
      </c>
      <c r="C340" s="4">
        <f>COUNTIF(Sta!B:B,A340)</f>
        <v>0</v>
      </c>
      <c r="D340" s="4">
        <f t="shared" si="10"/>
        <v>0</v>
      </c>
      <c r="E340" s="12" t="e">
        <f>(COUNTIFS(Sta!$A:$A,$A340,Sta!$Q:$Q,"&gt;0.5") +COUNTIFS(Sta!$B:$B,$A340,Sta!$Q:$Q,"&gt;0.5"))/$D340</f>
        <v>#DIV/0!</v>
      </c>
      <c r="F340" s="7" t="e">
        <f>COUNTIFS(Sta!$A:$A,$A340,Sta!$Q:$Q,"&gt;0.5")/$B340</f>
        <v>#DIV/0!</v>
      </c>
      <c r="G340" s="7" t="e">
        <f>COUNTIFS(Sta!$B:$B,$A340,Sta!$Q:$Q,"&gt;0.5")/$C340</f>
        <v>#DIV/0!</v>
      </c>
      <c r="H340" s="12" t="e">
        <f>(COUNTIFS(Sta!$A:$A,$A340,Sta!$Q:$Q,"&gt;1.5") +COUNTIFS(Sta!$B:$B,$A340,Sta!$Q:$Q,"&gt;1.5"))/$D340</f>
        <v>#DIV/0!</v>
      </c>
      <c r="I340" s="7" t="e">
        <f>COUNTIFS(Sta!$A:$A,$A340,Sta!$Q:$Q,"&gt;1.5")/$B340</f>
        <v>#DIV/0!</v>
      </c>
      <c r="J340" s="7" t="e">
        <f>COUNTIFS(Sta!$B:$B,$A340,Sta!$Q:$Q,"&gt;1.5")/$C340</f>
        <v>#DIV/0!</v>
      </c>
      <c r="K340" s="12" t="e">
        <f>(COUNTIFS(Sta!$A:$A,$A340,Sta!$M:$M,"&gt;0.5") +COUNTIFS(Sta!$B:$B,$A340,Sta!$O:$O,"&gt;0.5"))/$D340</f>
        <v>#DIV/0!</v>
      </c>
      <c r="L340" s="7" t="e">
        <f>COUNTIFS(Sta!$A:$A,$A340,Sta!$M:$M,"&gt;0.5")/$B340</f>
        <v>#DIV/0!</v>
      </c>
      <c r="M340" s="7" t="e">
        <f>COUNTIFS(Sta!$B:$B,$A340,Sta!$O:$O,"&gt;0.5")/$C340</f>
        <v>#DIV/0!</v>
      </c>
      <c r="N340" s="12" t="e">
        <f>(COUNTIFS(Sta!$A:$A,$A340,Sta!$M:$M,"&gt;1.5") +COUNTIFS(Sta!$B:$B,$A340,Sta!$O:$O,"&gt;1.5"))/$D340</f>
        <v>#DIV/0!</v>
      </c>
      <c r="O340" s="7" t="e">
        <f>COUNTIFS(Sta!$A:$A,$A340,Sta!$M:$M,"&gt;1.5")/$B340</f>
        <v>#DIV/0!</v>
      </c>
      <c r="P340" s="7" t="e">
        <f>COUNTIFS(Sta!$B:$B,$A340,Sta!$O:$O,"&gt;1.5")/$C340</f>
        <v>#DIV/0!</v>
      </c>
      <c r="Q340" s="12" t="e">
        <f>(COUNTIFS(Sta!$A:$A,$A340,Sta!$N:$N,"&gt;0.5") +COUNTIFS(Sta!$B:$B,$A340,Sta!$P:$P,"&gt;0.5"))/$D340</f>
        <v>#DIV/0!</v>
      </c>
      <c r="R340" s="7" t="e">
        <f>COUNTIFS(Sta!$A:$A,$A340,Sta!$N:$N,"&gt;0.5")/$B340</f>
        <v>#DIV/0!</v>
      </c>
      <c r="S340" s="7" t="e">
        <f>COUNTIFS(Sta!$B:$B,$A340,Sta!$P:$P,"&gt;0.5")/$C340</f>
        <v>#DIV/0!</v>
      </c>
      <c r="T340" s="12" t="e">
        <f>(COUNTIFS(Sta!$A:$A,$A340,Sta!$N:$N,"&gt;1.5") +COUNTIFS(Sta!$B:$B,$A340,Sta!$P:$P,"&gt;1.5"))/$D340</f>
        <v>#DIV/0!</v>
      </c>
      <c r="U340" s="7" t="e">
        <f>COUNTIFS(Sta!$A:$A,$A340,Sta!$N:$N,"&gt;1.5")/$B340</f>
        <v>#DIV/0!</v>
      </c>
      <c r="V340" s="7" t="e">
        <f>COUNTIFS(Sta!$B:$B,$A340,Sta!$P:$P,"&gt;1.5")/$C340</f>
        <v>#DIV/0!</v>
      </c>
    </row>
    <row r="341" spans="1:22" x14ac:dyDescent="0.3">
      <c r="A341" t="s">
        <v>433</v>
      </c>
      <c r="B341" s="9">
        <f>COUNTIF(Sta!A:A,A341)</f>
        <v>0</v>
      </c>
      <c r="C341" s="4">
        <f>COUNTIF(Sta!B:B,A341)</f>
        <v>0</v>
      </c>
      <c r="D341" s="4">
        <f t="shared" si="10"/>
        <v>0</v>
      </c>
      <c r="E341" s="12" t="e">
        <f>(COUNTIFS(Sta!$A:$A,$A341,Sta!$Q:$Q,"&gt;0.5") +COUNTIFS(Sta!$B:$B,$A341,Sta!$Q:$Q,"&gt;0.5"))/$D341</f>
        <v>#DIV/0!</v>
      </c>
      <c r="F341" s="7" t="e">
        <f>COUNTIFS(Sta!$A:$A,$A341,Sta!$Q:$Q,"&gt;0.5")/$B341</f>
        <v>#DIV/0!</v>
      </c>
      <c r="G341" s="7" t="e">
        <f>COUNTIFS(Sta!$B:$B,$A341,Sta!$Q:$Q,"&gt;0.5")/$C341</f>
        <v>#DIV/0!</v>
      </c>
      <c r="H341" s="12" t="e">
        <f>(COUNTIFS(Sta!$A:$A,$A341,Sta!$Q:$Q,"&gt;1.5") +COUNTIFS(Sta!$B:$B,$A341,Sta!$Q:$Q,"&gt;1.5"))/$D341</f>
        <v>#DIV/0!</v>
      </c>
      <c r="I341" s="7" t="e">
        <f>COUNTIFS(Sta!$A:$A,$A341,Sta!$Q:$Q,"&gt;1.5")/$B341</f>
        <v>#DIV/0!</v>
      </c>
      <c r="J341" s="7" t="e">
        <f>COUNTIFS(Sta!$B:$B,$A341,Sta!$Q:$Q,"&gt;1.5")/$C341</f>
        <v>#DIV/0!</v>
      </c>
      <c r="K341" s="12" t="e">
        <f>(COUNTIFS(Sta!$A:$A,$A341,Sta!$M:$M,"&gt;0.5") +COUNTIFS(Sta!$B:$B,$A341,Sta!$O:$O,"&gt;0.5"))/$D341</f>
        <v>#DIV/0!</v>
      </c>
      <c r="L341" s="7" t="e">
        <f>COUNTIFS(Sta!$A:$A,$A341,Sta!$M:$M,"&gt;0.5")/$B341</f>
        <v>#DIV/0!</v>
      </c>
      <c r="M341" s="7" t="e">
        <f>COUNTIFS(Sta!$B:$B,$A341,Sta!$O:$O,"&gt;0.5")/$C341</f>
        <v>#DIV/0!</v>
      </c>
      <c r="N341" s="12" t="e">
        <f>(COUNTIFS(Sta!$A:$A,$A341,Sta!$M:$M,"&gt;1.5") +COUNTIFS(Sta!$B:$B,$A341,Sta!$O:$O,"&gt;1.5"))/$D341</f>
        <v>#DIV/0!</v>
      </c>
      <c r="O341" s="7" t="e">
        <f>COUNTIFS(Sta!$A:$A,$A341,Sta!$M:$M,"&gt;1.5")/$B341</f>
        <v>#DIV/0!</v>
      </c>
      <c r="P341" s="7" t="e">
        <f>COUNTIFS(Sta!$B:$B,$A341,Sta!$O:$O,"&gt;1.5")/$C341</f>
        <v>#DIV/0!</v>
      </c>
      <c r="Q341" s="12" t="e">
        <f>(COUNTIFS(Sta!$A:$A,$A341,Sta!$N:$N,"&gt;0.5") +COUNTIFS(Sta!$B:$B,$A341,Sta!$P:$P,"&gt;0.5"))/$D341</f>
        <v>#DIV/0!</v>
      </c>
      <c r="R341" s="7" t="e">
        <f>COUNTIFS(Sta!$A:$A,$A341,Sta!$N:$N,"&gt;0.5")/$B341</f>
        <v>#DIV/0!</v>
      </c>
      <c r="S341" s="7" t="e">
        <f>COUNTIFS(Sta!$B:$B,$A341,Sta!$P:$P,"&gt;0.5")/$C341</f>
        <v>#DIV/0!</v>
      </c>
      <c r="T341" s="12" t="e">
        <f>(COUNTIFS(Sta!$A:$A,$A341,Sta!$N:$N,"&gt;1.5") +COUNTIFS(Sta!$B:$B,$A341,Sta!$P:$P,"&gt;1.5"))/$D341</f>
        <v>#DIV/0!</v>
      </c>
      <c r="U341" s="7" t="e">
        <f>COUNTIFS(Sta!$A:$A,$A341,Sta!$N:$N,"&gt;1.5")/$B341</f>
        <v>#DIV/0!</v>
      </c>
      <c r="V341" s="7" t="e">
        <f>COUNTIFS(Sta!$B:$B,$A341,Sta!$P:$P,"&gt;1.5")/$C341</f>
        <v>#DIV/0!</v>
      </c>
    </row>
    <row r="342" spans="1:22" x14ac:dyDescent="0.3">
      <c r="A342" t="s">
        <v>420</v>
      </c>
      <c r="B342" s="9">
        <f>COUNTIF(Sta!A:A,A342)</f>
        <v>0</v>
      </c>
      <c r="C342" s="4">
        <f>COUNTIF(Sta!B:B,A342)</f>
        <v>0</v>
      </c>
      <c r="D342" s="4">
        <f t="shared" si="10"/>
        <v>0</v>
      </c>
      <c r="E342" s="12" t="e">
        <f>(COUNTIFS(Sta!$A:$A,$A342,Sta!$Q:$Q,"&gt;0.5") +COUNTIFS(Sta!$B:$B,$A342,Sta!$Q:$Q,"&gt;0.5"))/$D342</f>
        <v>#DIV/0!</v>
      </c>
      <c r="F342" s="7" t="e">
        <f>COUNTIFS(Sta!$A:$A,$A342,Sta!$Q:$Q,"&gt;0.5")/$B342</f>
        <v>#DIV/0!</v>
      </c>
      <c r="G342" s="7" t="e">
        <f>COUNTIFS(Sta!$B:$B,$A342,Sta!$Q:$Q,"&gt;0.5")/$C342</f>
        <v>#DIV/0!</v>
      </c>
      <c r="H342" s="12" t="e">
        <f>(COUNTIFS(Sta!$A:$A,$A342,Sta!$Q:$Q,"&gt;1.5") +COUNTIFS(Sta!$B:$B,$A342,Sta!$Q:$Q,"&gt;1.5"))/$D342</f>
        <v>#DIV/0!</v>
      </c>
      <c r="I342" s="7" t="e">
        <f>COUNTIFS(Sta!$A:$A,$A342,Sta!$Q:$Q,"&gt;1.5")/$B342</f>
        <v>#DIV/0!</v>
      </c>
      <c r="J342" s="7" t="e">
        <f>COUNTIFS(Sta!$B:$B,$A342,Sta!$Q:$Q,"&gt;1.5")/$C342</f>
        <v>#DIV/0!</v>
      </c>
      <c r="K342" s="12" t="e">
        <f>(COUNTIFS(Sta!$A:$A,$A342,Sta!$M:$M,"&gt;0.5") +COUNTIFS(Sta!$B:$B,$A342,Sta!$O:$O,"&gt;0.5"))/$D342</f>
        <v>#DIV/0!</v>
      </c>
      <c r="L342" s="7" t="e">
        <f>COUNTIFS(Sta!$A:$A,$A342,Sta!$M:$M,"&gt;0.5")/$B342</f>
        <v>#DIV/0!</v>
      </c>
      <c r="M342" s="7" t="e">
        <f>COUNTIFS(Sta!$B:$B,$A342,Sta!$O:$O,"&gt;0.5")/$C342</f>
        <v>#DIV/0!</v>
      </c>
      <c r="N342" s="12" t="e">
        <f>(COUNTIFS(Sta!$A:$A,$A342,Sta!$M:$M,"&gt;1.5") +COUNTIFS(Sta!$B:$B,$A342,Sta!$O:$O,"&gt;1.5"))/$D342</f>
        <v>#DIV/0!</v>
      </c>
      <c r="O342" s="7" t="e">
        <f>COUNTIFS(Sta!$A:$A,$A342,Sta!$M:$M,"&gt;1.5")/$B342</f>
        <v>#DIV/0!</v>
      </c>
      <c r="P342" s="7" t="e">
        <f>COUNTIFS(Sta!$B:$B,$A342,Sta!$O:$O,"&gt;1.5")/$C342</f>
        <v>#DIV/0!</v>
      </c>
      <c r="Q342" s="12" t="e">
        <f>(COUNTIFS(Sta!$A:$A,$A342,Sta!$N:$N,"&gt;0.5") +COUNTIFS(Sta!$B:$B,$A342,Sta!$P:$P,"&gt;0.5"))/$D342</f>
        <v>#DIV/0!</v>
      </c>
      <c r="R342" s="7" t="e">
        <f>COUNTIFS(Sta!$A:$A,$A342,Sta!$N:$N,"&gt;0.5")/$B342</f>
        <v>#DIV/0!</v>
      </c>
      <c r="S342" s="7" t="e">
        <f>COUNTIFS(Sta!$B:$B,$A342,Sta!$P:$P,"&gt;0.5")/$C342</f>
        <v>#DIV/0!</v>
      </c>
      <c r="T342" s="12" t="e">
        <f>(COUNTIFS(Sta!$A:$A,$A342,Sta!$N:$N,"&gt;1.5") +COUNTIFS(Sta!$B:$B,$A342,Sta!$P:$P,"&gt;1.5"))/$D342</f>
        <v>#DIV/0!</v>
      </c>
      <c r="U342" s="7" t="e">
        <f>COUNTIFS(Sta!$A:$A,$A342,Sta!$N:$N,"&gt;1.5")/$B342</f>
        <v>#DIV/0!</v>
      </c>
      <c r="V342" s="7" t="e">
        <f>COUNTIFS(Sta!$B:$B,$A342,Sta!$P:$P,"&gt;1.5")/$C342</f>
        <v>#DIV/0!</v>
      </c>
    </row>
    <row r="343" spans="1:22" x14ac:dyDescent="0.3">
      <c r="A343" t="s">
        <v>418</v>
      </c>
      <c r="B343" s="9">
        <f>COUNTIF(Sta!A:A,A343)</f>
        <v>0</v>
      </c>
      <c r="C343" s="4">
        <f>COUNTIF(Sta!B:B,A343)</f>
        <v>0</v>
      </c>
      <c r="D343" s="4">
        <f t="shared" si="10"/>
        <v>0</v>
      </c>
      <c r="E343" s="12" t="e">
        <f>(COUNTIFS(Sta!$A:$A,$A343,Sta!$Q:$Q,"&gt;0.5") +COUNTIFS(Sta!$B:$B,$A343,Sta!$Q:$Q,"&gt;0.5"))/$D343</f>
        <v>#DIV/0!</v>
      </c>
      <c r="F343" s="7" t="e">
        <f>COUNTIFS(Sta!$A:$A,$A343,Sta!$Q:$Q,"&gt;0.5")/$B343</f>
        <v>#DIV/0!</v>
      </c>
      <c r="G343" s="7" t="e">
        <f>COUNTIFS(Sta!$B:$B,$A343,Sta!$Q:$Q,"&gt;0.5")/$C343</f>
        <v>#DIV/0!</v>
      </c>
      <c r="H343" s="12" t="e">
        <f>(COUNTIFS(Sta!$A:$A,$A343,Sta!$Q:$Q,"&gt;1.5") +COUNTIFS(Sta!$B:$B,$A343,Sta!$Q:$Q,"&gt;1.5"))/$D343</f>
        <v>#DIV/0!</v>
      </c>
      <c r="I343" s="7" t="e">
        <f>COUNTIFS(Sta!$A:$A,$A343,Sta!$Q:$Q,"&gt;1.5")/$B343</f>
        <v>#DIV/0!</v>
      </c>
      <c r="J343" s="7" t="e">
        <f>COUNTIFS(Sta!$B:$B,$A343,Sta!$Q:$Q,"&gt;1.5")/$C343</f>
        <v>#DIV/0!</v>
      </c>
      <c r="K343" s="12" t="e">
        <f>(COUNTIFS(Sta!$A:$A,$A343,Sta!$M:$M,"&gt;0.5") +COUNTIFS(Sta!$B:$B,$A343,Sta!$O:$O,"&gt;0.5"))/$D343</f>
        <v>#DIV/0!</v>
      </c>
      <c r="L343" s="7" t="e">
        <f>COUNTIFS(Sta!$A:$A,$A343,Sta!$M:$M,"&gt;0.5")/$B343</f>
        <v>#DIV/0!</v>
      </c>
      <c r="M343" s="7" t="e">
        <f>COUNTIFS(Sta!$B:$B,$A343,Sta!$O:$O,"&gt;0.5")/$C343</f>
        <v>#DIV/0!</v>
      </c>
      <c r="N343" s="12" t="e">
        <f>(COUNTIFS(Sta!$A:$A,$A343,Sta!$M:$M,"&gt;1.5") +COUNTIFS(Sta!$B:$B,$A343,Sta!$O:$O,"&gt;1.5"))/$D343</f>
        <v>#DIV/0!</v>
      </c>
      <c r="O343" s="7" t="e">
        <f>COUNTIFS(Sta!$A:$A,$A343,Sta!$M:$M,"&gt;1.5")/$B343</f>
        <v>#DIV/0!</v>
      </c>
      <c r="P343" s="7" t="e">
        <f>COUNTIFS(Sta!$B:$B,$A343,Sta!$O:$O,"&gt;1.5")/$C343</f>
        <v>#DIV/0!</v>
      </c>
      <c r="Q343" s="12" t="e">
        <f>(COUNTIFS(Sta!$A:$A,$A343,Sta!$N:$N,"&gt;0.5") +COUNTIFS(Sta!$B:$B,$A343,Sta!$P:$P,"&gt;0.5"))/$D343</f>
        <v>#DIV/0!</v>
      </c>
      <c r="R343" s="7" t="e">
        <f>COUNTIFS(Sta!$A:$A,$A343,Sta!$N:$N,"&gt;0.5")/$B343</f>
        <v>#DIV/0!</v>
      </c>
      <c r="S343" s="7" t="e">
        <f>COUNTIFS(Sta!$B:$B,$A343,Sta!$P:$P,"&gt;0.5")/$C343</f>
        <v>#DIV/0!</v>
      </c>
      <c r="T343" s="12" t="e">
        <f>(COUNTIFS(Sta!$A:$A,$A343,Sta!$N:$N,"&gt;1.5") +COUNTIFS(Sta!$B:$B,$A343,Sta!$P:$P,"&gt;1.5"))/$D343</f>
        <v>#DIV/0!</v>
      </c>
      <c r="U343" s="7" t="e">
        <f>COUNTIFS(Sta!$A:$A,$A343,Sta!$N:$N,"&gt;1.5")/$B343</f>
        <v>#DIV/0!</v>
      </c>
      <c r="V343" s="7" t="e">
        <f>COUNTIFS(Sta!$B:$B,$A343,Sta!$P:$P,"&gt;1.5")/$C343</f>
        <v>#DIV/0!</v>
      </c>
    </row>
    <row r="344" spans="1:22" x14ac:dyDescent="0.3">
      <c r="A344" t="s">
        <v>421</v>
      </c>
      <c r="B344" s="9">
        <f>COUNTIF(Sta!A:A,A344)</f>
        <v>0</v>
      </c>
      <c r="C344" s="4">
        <f>COUNTIF(Sta!B:B,A344)</f>
        <v>0</v>
      </c>
      <c r="D344" s="4">
        <f t="shared" si="10"/>
        <v>0</v>
      </c>
      <c r="E344" s="12" t="e">
        <f>(COUNTIFS(Sta!$A:$A,$A344,Sta!$Q:$Q,"&gt;0.5") +COUNTIFS(Sta!$B:$B,$A344,Sta!$Q:$Q,"&gt;0.5"))/$D344</f>
        <v>#DIV/0!</v>
      </c>
      <c r="F344" s="7" t="e">
        <f>COUNTIFS(Sta!$A:$A,$A344,Sta!$Q:$Q,"&gt;0.5")/$B344</f>
        <v>#DIV/0!</v>
      </c>
      <c r="G344" s="7" t="e">
        <f>COUNTIFS(Sta!$B:$B,$A344,Sta!$Q:$Q,"&gt;0.5")/$C344</f>
        <v>#DIV/0!</v>
      </c>
      <c r="H344" s="12" t="e">
        <f>(COUNTIFS(Sta!$A:$A,$A344,Sta!$Q:$Q,"&gt;1.5") +COUNTIFS(Sta!$B:$B,$A344,Sta!$Q:$Q,"&gt;1.5"))/$D344</f>
        <v>#DIV/0!</v>
      </c>
      <c r="I344" s="7" t="e">
        <f>COUNTIFS(Sta!$A:$A,$A344,Sta!$Q:$Q,"&gt;1.5")/$B344</f>
        <v>#DIV/0!</v>
      </c>
      <c r="J344" s="7" t="e">
        <f>COUNTIFS(Sta!$B:$B,$A344,Sta!$Q:$Q,"&gt;1.5")/$C344</f>
        <v>#DIV/0!</v>
      </c>
      <c r="K344" s="12" t="e">
        <f>(COUNTIFS(Sta!$A:$A,$A344,Sta!$M:$M,"&gt;0.5") +COUNTIFS(Sta!$B:$B,$A344,Sta!$O:$O,"&gt;0.5"))/$D344</f>
        <v>#DIV/0!</v>
      </c>
      <c r="L344" s="7" t="e">
        <f>COUNTIFS(Sta!$A:$A,$A344,Sta!$M:$M,"&gt;0.5")/$B344</f>
        <v>#DIV/0!</v>
      </c>
      <c r="M344" s="7" t="e">
        <f>COUNTIFS(Sta!$B:$B,$A344,Sta!$O:$O,"&gt;0.5")/$C344</f>
        <v>#DIV/0!</v>
      </c>
      <c r="N344" s="12" t="e">
        <f>(COUNTIFS(Sta!$A:$A,$A344,Sta!$M:$M,"&gt;1.5") +COUNTIFS(Sta!$B:$B,$A344,Sta!$O:$O,"&gt;1.5"))/$D344</f>
        <v>#DIV/0!</v>
      </c>
      <c r="O344" s="7" t="e">
        <f>COUNTIFS(Sta!$A:$A,$A344,Sta!$M:$M,"&gt;1.5")/$B344</f>
        <v>#DIV/0!</v>
      </c>
      <c r="P344" s="7" t="e">
        <f>COUNTIFS(Sta!$B:$B,$A344,Sta!$O:$O,"&gt;1.5")/$C344</f>
        <v>#DIV/0!</v>
      </c>
      <c r="Q344" s="12" t="e">
        <f>(COUNTIFS(Sta!$A:$A,$A344,Sta!$N:$N,"&gt;0.5") +COUNTIFS(Sta!$B:$B,$A344,Sta!$P:$P,"&gt;0.5"))/$D344</f>
        <v>#DIV/0!</v>
      </c>
      <c r="R344" s="7" t="e">
        <f>COUNTIFS(Sta!$A:$A,$A344,Sta!$N:$N,"&gt;0.5")/$B344</f>
        <v>#DIV/0!</v>
      </c>
      <c r="S344" s="7" t="e">
        <f>COUNTIFS(Sta!$B:$B,$A344,Sta!$P:$P,"&gt;0.5")/$C344</f>
        <v>#DIV/0!</v>
      </c>
      <c r="T344" s="12" t="e">
        <f>(COUNTIFS(Sta!$A:$A,$A344,Sta!$N:$N,"&gt;1.5") +COUNTIFS(Sta!$B:$B,$A344,Sta!$P:$P,"&gt;1.5"))/$D344</f>
        <v>#DIV/0!</v>
      </c>
      <c r="U344" s="7" t="e">
        <f>COUNTIFS(Sta!$A:$A,$A344,Sta!$N:$N,"&gt;1.5")/$B344</f>
        <v>#DIV/0!</v>
      </c>
      <c r="V344" s="7" t="e">
        <f>COUNTIFS(Sta!$B:$B,$A344,Sta!$P:$P,"&gt;1.5")/$C344</f>
        <v>#DIV/0!</v>
      </c>
    </row>
    <row r="345" spans="1:22" x14ac:dyDescent="0.3">
      <c r="A345" t="s">
        <v>423</v>
      </c>
      <c r="B345" s="9">
        <f>COUNTIF(Sta!A:A,A345)</f>
        <v>0</v>
      </c>
      <c r="C345" s="4">
        <f>COUNTIF(Sta!B:B,A345)</f>
        <v>0</v>
      </c>
      <c r="D345" s="4">
        <f t="shared" si="10"/>
        <v>0</v>
      </c>
      <c r="E345" s="12" t="e">
        <f>(COUNTIFS(Sta!$A:$A,$A345,Sta!$Q:$Q,"&gt;0.5") +COUNTIFS(Sta!$B:$B,$A345,Sta!$Q:$Q,"&gt;0.5"))/$D345</f>
        <v>#DIV/0!</v>
      </c>
      <c r="F345" s="7" t="e">
        <f>COUNTIFS(Sta!$A:$A,$A345,Sta!$Q:$Q,"&gt;0.5")/$B345</f>
        <v>#DIV/0!</v>
      </c>
      <c r="G345" s="7" t="e">
        <f>COUNTIFS(Sta!$B:$B,$A345,Sta!$Q:$Q,"&gt;0.5")/$C345</f>
        <v>#DIV/0!</v>
      </c>
      <c r="H345" s="12" t="e">
        <f>(COUNTIFS(Sta!$A:$A,$A345,Sta!$Q:$Q,"&gt;1.5") +COUNTIFS(Sta!$B:$B,$A345,Sta!$Q:$Q,"&gt;1.5"))/$D345</f>
        <v>#DIV/0!</v>
      </c>
      <c r="I345" s="7" t="e">
        <f>COUNTIFS(Sta!$A:$A,$A345,Sta!$Q:$Q,"&gt;1.5")/$B345</f>
        <v>#DIV/0!</v>
      </c>
      <c r="J345" s="7" t="e">
        <f>COUNTIFS(Sta!$B:$B,$A345,Sta!$Q:$Q,"&gt;1.5")/$C345</f>
        <v>#DIV/0!</v>
      </c>
      <c r="K345" s="12" t="e">
        <f>(COUNTIFS(Sta!$A:$A,$A345,Sta!$M:$M,"&gt;0.5") +COUNTIFS(Sta!$B:$B,$A345,Sta!$O:$O,"&gt;0.5"))/$D345</f>
        <v>#DIV/0!</v>
      </c>
      <c r="L345" s="7" t="e">
        <f>COUNTIFS(Sta!$A:$A,$A345,Sta!$M:$M,"&gt;0.5")/$B345</f>
        <v>#DIV/0!</v>
      </c>
      <c r="M345" s="7" t="e">
        <f>COUNTIFS(Sta!$B:$B,$A345,Sta!$O:$O,"&gt;0.5")/$C345</f>
        <v>#DIV/0!</v>
      </c>
      <c r="N345" s="12" t="e">
        <f>(COUNTIFS(Sta!$A:$A,$A345,Sta!$M:$M,"&gt;1.5") +COUNTIFS(Sta!$B:$B,$A345,Sta!$O:$O,"&gt;1.5"))/$D345</f>
        <v>#DIV/0!</v>
      </c>
      <c r="O345" s="7" t="e">
        <f>COUNTIFS(Sta!$A:$A,$A345,Sta!$M:$M,"&gt;1.5")/$B345</f>
        <v>#DIV/0!</v>
      </c>
      <c r="P345" s="7" t="e">
        <f>COUNTIFS(Sta!$B:$B,$A345,Sta!$O:$O,"&gt;1.5")/$C345</f>
        <v>#DIV/0!</v>
      </c>
      <c r="Q345" s="12" t="e">
        <f>(COUNTIFS(Sta!$A:$A,$A345,Sta!$N:$N,"&gt;0.5") +COUNTIFS(Sta!$B:$B,$A345,Sta!$P:$P,"&gt;0.5"))/$D345</f>
        <v>#DIV/0!</v>
      </c>
      <c r="R345" s="7" t="e">
        <f>COUNTIFS(Sta!$A:$A,$A345,Sta!$N:$N,"&gt;0.5")/$B345</f>
        <v>#DIV/0!</v>
      </c>
      <c r="S345" s="7" t="e">
        <f>COUNTIFS(Sta!$B:$B,$A345,Sta!$P:$P,"&gt;0.5")/$C345</f>
        <v>#DIV/0!</v>
      </c>
      <c r="T345" s="12" t="e">
        <f>(COUNTIFS(Sta!$A:$A,$A345,Sta!$N:$N,"&gt;1.5") +COUNTIFS(Sta!$B:$B,$A345,Sta!$P:$P,"&gt;1.5"))/$D345</f>
        <v>#DIV/0!</v>
      </c>
      <c r="U345" s="7" t="e">
        <f>COUNTIFS(Sta!$A:$A,$A345,Sta!$N:$N,"&gt;1.5")/$B345</f>
        <v>#DIV/0!</v>
      </c>
      <c r="V345" s="7" t="e">
        <f>COUNTIFS(Sta!$B:$B,$A345,Sta!$P:$P,"&gt;1.5")/$C345</f>
        <v>#DIV/0!</v>
      </c>
    </row>
    <row r="346" spans="1:22" x14ac:dyDescent="0.3">
      <c r="A346" t="s">
        <v>419</v>
      </c>
      <c r="B346" s="9">
        <f>COUNTIF(Sta!A:A,A346)</f>
        <v>0</v>
      </c>
      <c r="C346" s="4">
        <f>COUNTIF(Sta!B:B,A346)</f>
        <v>0</v>
      </c>
      <c r="D346" s="4">
        <f t="shared" si="10"/>
        <v>0</v>
      </c>
      <c r="E346" s="12" t="e">
        <f>(COUNTIFS(Sta!$A:$A,$A346,Sta!$Q:$Q,"&gt;0.5") +COUNTIFS(Sta!$B:$B,$A346,Sta!$Q:$Q,"&gt;0.5"))/$D346</f>
        <v>#DIV/0!</v>
      </c>
      <c r="F346" s="7" t="e">
        <f>COUNTIFS(Sta!$A:$A,$A346,Sta!$Q:$Q,"&gt;0.5")/$B346</f>
        <v>#DIV/0!</v>
      </c>
      <c r="G346" s="7" t="e">
        <f>COUNTIFS(Sta!$B:$B,$A346,Sta!$Q:$Q,"&gt;0.5")/$C346</f>
        <v>#DIV/0!</v>
      </c>
      <c r="H346" s="12" t="e">
        <f>(COUNTIFS(Sta!$A:$A,$A346,Sta!$Q:$Q,"&gt;1.5") +COUNTIFS(Sta!$B:$B,$A346,Sta!$Q:$Q,"&gt;1.5"))/$D346</f>
        <v>#DIV/0!</v>
      </c>
      <c r="I346" s="7" t="e">
        <f>COUNTIFS(Sta!$A:$A,$A346,Sta!$Q:$Q,"&gt;1.5")/$B346</f>
        <v>#DIV/0!</v>
      </c>
      <c r="J346" s="7" t="e">
        <f>COUNTIFS(Sta!$B:$B,$A346,Sta!$Q:$Q,"&gt;1.5")/$C346</f>
        <v>#DIV/0!</v>
      </c>
      <c r="K346" s="12" t="e">
        <f>(COUNTIFS(Sta!$A:$A,$A346,Sta!$M:$M,"&gt;0.5") +COUNTIFS(Sta!$B:$B,$A346,Sta!$O:$O,"&gt;0.5"))/$D346</f>
        <v>#DIV/0!</v>
      </c>
      <c r="L346" s="7" t="e">
        <f>COUNTIFS(Sta!$A:$A,$A346,Sta!$M:$M,"&gt;0.5")/$B346</f>
        <v>#DIV/0!</v>
      </c>
      <c r="M346" s="7" t="e">
        <f>COUNTIFS(Sta!$B:$B,$A346,Sta!$O:$O,"&gt;0.5")/$C346</f>
        <v>#DIV/0!</v>
      </c>
      <c r="N346" s="12" t="e">
        <f>(COUNTIFS(Sta!$A:$A,$A346,Sta!$M:$M,"&gt;1.5") +COUNTIFS(Sta!$B:$B,$A346,Sta!$O:$O,"&gt;1.5"))/$D346</f>
        <v>#DIV/0!</v>
      </c>
      <c r="O346" s="7" t="e">
        <f>COUNTIFS(Sta!$A:$A,$A346,Sta!$M:$M,"&gt;1.5")/$B346</f>
        <v>#DIV/0!</v>
      </c>
      <c r="P346" s="7" t="e">
        <f>COUNTIFS(Sta!$B:$B,$A346,Sta!$O:$O,"&gt;1.5")/$C346</f>
        <v>#DIV/0!</v>
      </c>
      <c r="Q346" s="12" t="e">
        <f>(COUNTIFS(Sta!$A:$A,$A346,Sta!$N:$N,"&gt;0.5") +COUNTIFS(Sta!$B:$B,$A346,Sta!$P:$P,"&gt;0.5"))/$D346</f>
        <v>#DIV/0!</v>
      </c>
      <c r="R346" s="7" t="e">
        <f>COUNTIFS(Sta!$A:$A,$A346,Sta!$N:$N,"&gt;0.5")/$B346</f>
        <v>#DIV/0!</v>
      </c>
      <c r="S346" s="7" t="e">
        <f>COUNTIFS(Sta!$B:$B,$A346,Sta!$P:$P,"&gt;0.5")/$C346</f>
        <v>#DIV/0!</v>
      </c>
      <c r="T346" s="12" t="e">
        <f>(COUNTIFS(Sta!$A:$A,$A346,Sta!$N:$N,"&gt;1.5") +COUNTIFS(Sta!$B:$B,$A346,Sta!$P:$P,"&gt;1.5"))/$D346</f>
        <v>#DIV/0!</v>
      </c>
      <c r="U346" s="7" t="e">
        <f>COUNTIFS(Sta!$A:$A,$A346,Sta!$N:$N,"&gt;1.5")/$B346</f>
        <v>#DIV/0!</v>
      </c>
      <c r="V346" s="7" t="e">
        <f>COUNTIFS(Sta!$B:$B,$A346,Sta!$P:$P,"&gt;1.5")/$C346</f>
        <v>#DIV/0!</v>
      </c>
    </row>
    <row r="347" spans="1:22" x14ac:dyDescent="0.3">
      <c r="A347" t="s">
        <v>428</v>
      </c>
      <c r="B347" s="9">
        <f>COUNTIF(Sta!A:A,A347)</f>
        <v>0</v>
      </c>
      <c r="C347" s="4">
        <f>COUNTIF(Sta!B:B,A347)</f>
        <v>0</v>
      </c>
      <c r="D347" s="4">
        <f t="shared" si="10"/>
        <v>0</v>
      </c>
      <c r="E347" s="12" t="e">
        <f>(COUNTIFS(Sta!$A:$A,$A347,Sta!$Q:$Q,"&gt;0.5") +COUNTIFS(Sta!$B:$B,$A347,Sta!$Q:$Q,"&gt;0.5"))/$D347</f>
        <v>#DIV/0!</v>
      </c>
      <c r="F347" s="7" t="e">
        <f>COUNTIFS(Sta!$A:$A,$A347,Sta!$Q:$Q,"&gt;0.5")/$B347</f>
        <v>#DIV/0!</v>
      </c>
      <c r="G347" s="7" t="e">
        <f>COUNTIFS(Sta!$B:$B,$A347,Sta!$Q:$Q,"&gt;0.5")/$C347</f>
        <v>#DIV/0!</v>
      </c>
      <c r="H347" s="12" t="e">
        <f>(COUNTIFS(Sta!$A:$A,$A347,Sta!$Q:$Q,"&gt;1.5") +COUNTIFS(Sta!$B:$B,$A347,Sta!$Q:$Q,"&gt;1.5"))/$D347</f>
        <v>#DIV/0!</v>
      </c>
      <c r="I347" s="7" t="e">
        <f>COUNTIFS(Sta!$A:$A,$A347,Sta!$Q:$Q,"&gt;1.5")/$B347</f>
        <v>#DIV/0!</v>
      </c>
      <c r="J347" s="7" t="e">
        <f>COUNTIFS(Sta!$B:$B,$A347,Sta!$Q:$Q,"&gt;1.5")/$C347</f>
        <v>#DIV/0!</v>
      </c>
      <c r="K347" s="12" t="e">
        <f>(COUNTIFS(Sta!$A:$A,$A347,Sta!$M:$M,"&gt;0.5") +COUNTIFS(Sta!$B:$B,$A347,Sta!$O:$O,"&gt;0.5"))/$D347</f>
        <v>#DIV/0!</v>
      </c>
      <c r="L347" s="7" t="e">
        <f>COUNTIFS(Sta!$A:$A,$A347,Sta!$M:$M,"&gt;0.5")/$B347</f>
        <v>#DIV/0!</v>
      </c>
      <c r="M347" s="7" t="e">
        <f>COUNTIFS(Sta!$B:$B,$A347,Sta!$O:$O,"&gt;0.5")/$C347</f>
        <v>#DIV/0!</v>
      </c>
      <c r="N347" s="12" t="e">
        <f>(COUNTIFS(Sta!$A:$A,$A347,Sta!$M:$M,"&gt;1.5") +COUNTIFS(Sta!$B:$B,$A347,Sta!$O:$O,"&gt;1.5"))/$D347</f>
        <v>#DIV/0!</v>
      </c>
      <c r="O347" s="7" t="e">
        <f>COUNTIFS(Sta!$A:$A,$A347,Sta!$M:$M,"&gt;1.5")/$B347</f>
        <v>#DIV/0!</v>
      </c>
      <c r="P347" s="7" t="e">
        <f>COUNTIFS(Sta!$B:$B,$A347,Sta!$O:$O,"&gt;1.5")/$C347</f>
        <v>#DIV/0!</v>
      </c>
      <c r="Q347" s="12" t="e">
        <f>(COUNTIFS(Sta!$A:$A,$A347,Sta!$N:$N,"&gt;0.5") +COUNTIFS(Sta!$B:$B,$A347,Sta!$P:$P,"&gt;0.5"))/$D347</f>
        <v>#DIV/0!</v>
      </c>
      <c r="R347" s="7" t="e">
        <f>COUNTIFS(Sta!$A:$A,$A347,Sta!$N:$N,"&gt;0.5")/$B347</f>
        <v>#DIV/0!</v>
      </c>
      <c r="S347" s="7" t="e">
        <f>COUNTIFS(Sta!$B:$B,$A347,Sta!$P:$P,"&gt;0.5")/$C347</f>
        <v>#DIV/0!</v>
      </c>
      <c r="T347" s="12" t="e">
        <f>(COUNTIFS(Sta!$A:$A,$A347,Sta!$N:$N,"&gt;1.5") +COUNTIFS(Sta!$B:$B,$A347,Sta!$P:$P,"&gt;1.5"))/$D347</f>
        <v>#DIV/0!</v>
      </c>
      <c r="U347" s="7" t="e">
        <f>COUNTIFS(Sta!$A:$A,$A347,Sta!$N:$N,"&gt;1.5")/$B347</f>
        <v>#DIV/0!</v>
      </c>
      <c r="V347" s="7" t="e">
        <f>COUNTIFS(Sta!$B:$B,$A347,Sta!$P:$P,"&gt;1.5")/$C347</f>
        <v>#DIV/0!</v>
      </c>
    </row>
    <row r="348" spans="1:22" x14ac:dyDescent="0.3">
      <c r="A348" t="s">
        <v>422</v>
      </c>
      <c r="B348" s="9">
        <f>COUNTIF(Sta!A:A,A348)</f>
        <v>0</v>
      </c>
      <c r="C348" s="4">
        <f>COUNTIF(Sta!B:B,A348)</f>
        <v>0</v>
      </c>
      <c r="D348" s="4">
        <f t="shared" si="10"/>
        <v>0</v>
      </c>
      <c r="E348" s="12" t="e">
        <f>(COUNTIFS(Sta!$A:$A,$A348,Sta!$Q:$Q,"&gt;0.5") +COUNTIFS(Sta!$B:$B,$A348,Sta!$Q:$Q,"&gt;0.5"))/$D348</f>
        <v>#DIV/0!</v>
      </c>
      <c r="F348" s="7" t="e">
        <f>COUNTIFS(Sta!$A:$A,$A348,Sta!$Q:$Q,"&gt;0.5")/$B348</f>
        <v>#DIV/0!</v>
      </c>
      <c r="G348" s="7" t="e">
        <f>COUNTIFS(Sta!$B:$B,$A348,Sta!$Q:$Q,"&gt;0.5")/$C348</f>
        <v>#DIV/0!</v>
      </c>
      <c r="H348" s="12" t="e">
        <f>(COUNTIFS(Sta!$A:$A,$A348,Sta!$Q:$Q,"&gt;1.5") +COUNTIFS(Sta!$B:$B,$A348,Sta!$Q:$Q,"&gt;1.5"))/$D348</f>
        <v>#DIV/0!</v>
      </c>
      <c r="I348" s="7" t="e">
        <f>COUNTIFS(Sta!$A:$A,$A348,Sta!$Q:$Q,"&gt;1.5")/$B348</f>
        <v>#DIV/0!</v>
      </c>
      <c r="J348" s="7" t="e">
        <f>COUNTIFS(Sta!$B:$B,$A348,Sta!$Q:$Q,"&gt;1.5")/$C348</f>
        <v>#DIV/0!</v>
      </c>
      <c r="K348" s="12" t="e">
        <f>(COUNTIFS(Sta!$A:$A,$A348,Sta!$M:$M,"&gt;0.5") +COUNTIFS(Sta!$B:$B,$A348,Sta!$O:$O,"&gt;0.5"))/$D348</f>
        <v>#DIV/0!</v>
      </c>
      <c r="L348" s="7" t="e">
        <f>COUNTIFS(Sta!$A:$A,$A348,Sta!$M:$M,"&gt;0.5")/$B348</f>
        <v>#DIV/0!</v>
      </c>
      <c r="M348" s="7" t="e">
        <f>COUNTIFS(Sta!$B:$B,$A348,Sta!$O:$O,"&gt;0.5")/$C348</f>
        <v>#DIV/0!</v>
      </c>
      <c r="N348" s="12" t="e">
        <f>(COUNTIFS(Sta!$A:$A,$A348,Sta!$M:$M,"&gt;1.5") +COUNTIFS(Sta!$B:$B,$A348,Sta!$O:$O,"&gt;1.5"))/$D348</f>
        <v>#DIV/0!</v>
      </c>
      <c r="O348" s="7" t="e">
        <f>COUNTIFS(Sta!$A:$A,$A348,Sta!$M:$M,"&gt;1.5")/$B348</f>
        <v>#DIV/0!</v>
      </c>
      <c r="P348" s="7" t="e">
        <f>COUNTIFS(Sta!$B:$B,$A348,Sta!$O:$O,"&gt;1.5")/$C348</f>
        <v>#DIV/0!</v>
      </c>
      <c r="Q348" s="12" t="e">
        <f>(COUNTIFS(Sta!$A:$A,$A348,Sta!$N:$N,"&gt;0.5") +COUNTIFS(Sta!$B:$B,$A348,Sta!$P:$P,"&gt;0.5"))/$D348</f>
        <v>#DIV/0!</v>
      </c>
      <c r="R348" s="7" t="e">
        <f>COUNTIFS(Sta!$A:$A,$A348,Sta!$N:$N,"&gt;0.5")/$B348</f>
        <v>#DIV/0!</v>
      </c>
      <c r="S348" s="7" t="e">
        <f>COUNTIFS(Sta!$B:$B,$A348,Sta!$P:$P,"&gt;0.5")/$C348</f>
        <v>#DIV/0!</v>
      </c>
      <c r="T348" s="12" t="e">
        <f>(COUNTIFS(Sta!$A:$A,$A348,Sta!$N:$N,"&gt;1.5") +COUNTIFS(Sta!$B:$B,$A348,Sta!$P:$P,"&gt;1.5"))/$D348</f>
        <v>#DIV/0!</v>
      </c>
      <c r="U348" s="7" t="e">
        <f>COUNTIFS(Sta!$A:$A,$A348,Sta!$N:$N,"&gt;1.5")/$B348</f>
        <v>#DIV/0!</v>
      </c>
      <c r="V348" s="7" t="e">
        <f>COUNTIFS(Sta!$B:$B,$A348,Sta!$P:$P,"&gt;1.5")/$C348</f>
        <v>#DIV/0!</v>
      </c>
    </row>
    <row r="349" spans="1:22" x14ac:dyDescent="0.3">
      <c r="A349" t="s">
        <v>446</v>
      </c>
      <c r="B349" s="9">
        <f>COUNTIF(Sta!A:A,A349)</f>
        <v>0</v>
      </c>
      <c r="C349" s="4">
        <f>COUNTIF(Sta!B:B,A349)</f>
        <v>0</v>
      </c>
      <c r="D349" s="4">
        <f t="shared" si="10"/>
        <v>0</v>
      </c>
      <c r="E349" s="12" t="e">
        <f>(COUNTIFS(Sta!$A:$A,$A349,Sta!$Q:$Q,"&gt;0.5") +COUNTIFS(Sta!$B:$B,$A349,Sta!$Q:$Q,"&gt;0.5"))/$D349</f>
        <v>#DIV/0!</v>
      </c>
      <c r="F349" s="7" t="e">
        <f>COUNTIFS(Sta!$A:$A,$A349,Sta!$Q:$Q,"&gt;0.5")/$B349</f>
        <v>#DIV/0!</v>
      </c>
      <c r="G349" s="7" t="e">
        <f>COUNTIFS(Sta!$B:$B,$A349,Sta!$Q:$Q,"&gt;0.5")/$C349</f>
        <v>#DIV/0!</v>
      </c>
      <c r="H349" s="12" t="e">
        <f>(COUNTIFS(Sta!$A:$A,$A349,Sta!$Q:$Q,"&gt;1.5") +COUNTIFS(Sta!$B:$B,$A349,Sta!$Q:$Q,"&gt;1.5"))/$D349</f>
        <v>#DIV/0!</v>
      </c>
      <c r="I349" s="7" t="e">
        <f>COUNTIFS(Sta!$A:$A,$A349,Sta!$Q:$Q,"&gt;1.5")/$B349</f>
        <v>#DIV/0!</v>
      </c>
      <c r="J349" s="7" t="e">
        <f>COUNTIFS(Sta!$B:$B,$A349,Sta!$Q:$Q,"&gt;1.5")/$C349</f>
        <v>#DIV/0!</v>
      </c>
      <c r="K349" s="12" t="e">
        <f>(COUNTIFS(Sta!$A:$A,$A349,Sta!$M:$M,"&gt;0.5") +COUNTIFS(Sta!$B:$B,$A349,Sta!$O:$O,"&gt;0.5"))/$D349</f>
        <v>#DIV/0!</v>
      </c>
      <c r="L349" s="7" t="e">
        <f>COUNTIFS(Sta!$A:$A,$A349,Sta!$M:$M,"&gt;0.5")/$B349</f>
        <v>#DIV/0!</v>
      </c>
      <c r="M349" s="7" t="e">
        <f>COUNTIFS(Sta!$B:$B,$A349,Sta!$O:$O,"&gt;0.5")/$C349</f>
        <v>#DIV/0!</v>
      </c>
      <c r="N349" s="12" t="e">
        <f>(COUNTIFS(Sta!$A:$A,$A349,Sta!$M:$M,"&gt;1.5") +COUNTIFS(Sta!$B:$B,$A349,Sta!$O:$O,"&gt;1.5"))/$D349</f>
        <v>#DIV/0!</v>
      </c>
      <c r="O349" s="7" t="e">
        <f>COUNTIFS(Sta!$A:$A,$A349,Sta!$M:$M,"&gt;1.5")/$B349</f>
        <v>#DIV/0!</v>
      </c>
      <c r="P349" s="7" t="e">
        <f>COUNTIFS(Sta!$B:$B,$A349,Sta!$O:$O,"&gt;1.5")/$C349</f>
        <v>#DIV/0!</v>
      </c>
      <c r="Q349" s="12" t="e">
        <f>(COUNTIFS(Sta!$A:$A,$A349,Sta!$N:$N,"&gt;0.5") +COUNTIFS(Sta!$B:$B,$A349,Sta!$P:$P,"&gt;0.5"))/$D349</f>
        <v>#DIV/0!</v>
      </c>
      <c r="R349" s="7" t="e">
        <f>COUNTIFS(Sta!$A:$A,$A349,Sta!$N:$N,"&gt;0.5")/$B349</f>
        <v>#DIV/0!</v>
      </c>
      <c r="S349" s="7" t="e">
        <f>COUNTIFS(Sta!$B:$B,$A349,Sta!$P:$P,"&gt;0.5")/$C349</f>
        <v>#DIV/0!</v>
      </c>
      <c r="T349" s="12" t="e">
        <f>(COUNTIFS(Sta!$A:$A,$A349,Sta!$N:$N,"&gt;1.5") +COUNTIFS(Sta!$B:$B,$A349,Sta!$P:$P,"&gt;1.5"))/$D349</f>
        <v>#DIV/0!</v>
      </c>
      <c r="U349" s="7" t="e">
        <f>COUNTIFS(Sta!$A:$A,$A349,Sta!$N:$N,"&gt;1.5")/$B349</f>
        <v>#DIV/0!</v>
      </c>
      <c r="V349" s="7" t="e">
        <f>COUNTIFS(Sta!$B:$B,$A349,Sta!$P:$P,"&gt;1.5")/$C349</f>
        <v>#DIV/0!</v>
      </c>
    </row>
    <row r="350" spans="1:22" x14ac:dyDescent="0.3">
      <c r="A350" t="s">
        <v>436</v>
      </c>
      <c r="B350" s="9">
        <f>COUNTIF(Sta!A:A,A350)</f>
        <v>0</v>
      </c>
      <c r="C350" s="4">
        <f>COUNTIF(Sta!B:B,A350)</f>
        <v>0</v>
      </c>
      <c r="D350" s="4">
        <f t="shared" si="10"/>
        <v>0</v>
      </c>
      <c r="E350" s="12" t="e">
        <f>(COUNTIFS(Sta!$A:$A,$A350,Sta!$Q:$Q,"&gt;0.5") +COUNTIFS(Sta!$B:$B,$A350,Sta!$Q:$Q,"&gt;0.5"))/$D350</f>
        <v>#DIV/0!</v>
      </c>
      <c r="F350" s="7" t="e">
        <f>COUNTIFS(Sta!$A:$A,$A350,Sta!$Q:$Q,"&gt;0.5")/$B350</f>
        <v>#DIV/0!</v>
      </c>
      <c r="G350" s="7" t="e">
        <f>COUNTIFS(Sta!$B:$B,$A350,Sta!$Q:$Q,"&gt;0.5")/$C350</f>
        <v>#DIV/0!</v>
      </c>
      <c r="H350" s="12" t="e">
        <f>(COUNTIFS(Sta!$A:$A,$A350,Sta!$Q:$Q,"&gt;1.5") +COUNTIFS(Sta!$B:$B,$A350,Sta!$Q:$Q,"&gt;1.5"))/$D350</f>
        <v>#DIV/0!</v>
      </c>
      <c r="I350" s="7" t="e">
        <f>COUNTIFS(Sta!$A:$A,$A350,Sta!$Q:$Q,"&gt;1.5")/$B350</f>
        <v>#DIV/0!</v>
      </c>
      <c r="J350" s="7" t="e">
        <f>COUNTIFS(Sta!$B:$B,$A350,Sta!$Q:$Q,"&gt;1.5")/$C350</f>
        <v>#DIV/0!</v>
      </c>
      <c r="K350" s="12" t="e">
        <f>(COUNTIFS(Sta!$A:$A,$A350,Sta!$M:$M,"&gt;0.5") +COUNTIFS(Sta!$B:$B,$A350,Sta!$O:$O,"&gt;0.5"))/$D350</f>
        <v>#DIV/0!</v>
      </c>
      <c r="L350" s="7" t="e">
        <f>COUNTIFS(Sta!$A:$A,$A350,Sta!$M:$M,"&gt;0.5")/$B350</f>
        <v>#DIV/0!</v>
      </c>
      <c r="M350" s="7" t="e">
        <f>COUNTIFS(Sta!$B:$B,$A350,Sta!$O:$O,"&gt;0.5")/$C350</f>
        <v>#DIV/0!</v>
      </c>
      <c r="N350" s="12" t="e">
        <f>(COUNTIFS(Sta!$A:$A,$A350,Sta!$M:$M,"&gt;1.5") +COUNTIFS(Sta!$B:$B,$A350,Sta!$O:$O,"&gt;1.5"))/$D350</f>
        <v>#DIV/0!</v>
      </c>
      <c r="O350" s="7" t="e">
        <f>COUNTIFS(Sta!$A:$A,$A350,Sta!$M:$M,"&gt;1.5")/$B350</f>
        <v>#DIV/0!</v>
      </c>
      <c r="P350" s="7" t="e">
        <f>COUNTIFS(Sta!$B:$B,$A350,Sta!$O:$O,"&gt;1.5")/$C350</f>
        <v>#DIV/0!</v>
      </c>
      <c r="Q350" s="12" t="e">
        <f>(COUNTIFS(Sta!$A:$A,$A350,Sta!$N:$N,"&gt;0.5") +COUNTIFS(Sta!$B:$B,$A350,Sta!$P:$P,"&gt;0.5"))/$D350</f>
        <v>#DIV/0!</v>
      </c>
      <c r="R350" s="7" t="e">
        <f>COUNTIFS(Sta!$A:$A,$A350,Sta!$N:$N,"&gt;0.5")/$B350</f>
        <v>#DIV/0!</v>
      </c>
      <c r="S350" s="7" t="e">
        <f>COUNTIFS(Sta!$B:$B,$A350,Sta!$P:$P,"&gt;0.5")/$C350</f>
        <v>#DIV/0!</v>
      </c>
      <c r="T350" s="12" t="e">
        <f>(COUNTIFS(Sta!$A:$A,$A350,Sta!$N:$N,"&gt;1.5") +COUNTIFS(Sta!$B:$B,$A350,Sta!$P:$P,"&gt;1.5"))/$D350</f>
        <v>#DIV/0!</v>
      </c>
      <c r="U350" s="7" t="e">
        <f>COUNTIFS(Sta!$A:$A,$A350,Sta!$N:$N,"&gt;1.5")/$B350</f>
        <v>#DIV/0!</v>
      </c>
      <c r="V350" s="7" t="e">
        <f>COUNTIFS(Sta!$B:$B,$A350,Sta!$P:$P,"&gt;1.5")/$C350</f>
        <v>#DIV/0!</v>
      </c>
    </row>
    <row r="351" spans="1:22" x14ac:dyDescent="0.3">
      <c r="A351" t="s">
        <v>445</v>
      </c>
      <c r="B351" s="9">
        <f>COUNTIF(Sta!A:A,A351)</f>
        <v>0</v>
      </c>
      <c r="C351" s="4">
        <f>COUNTIF(Sta!B:B,A351)</f>
        <v>0</v>
      </c>
      <c r="D351" s="4">
        <f t="shared" si="10"/>
        <v>0</v>
      </c>
      <c r="E351" s="12" t="e">
        <f>(COUNTIFS(Sta!$A:$A,$A351,Sta!$Q:$Q,"&gt;0.5") +COUNTIFS(Sta!$B:$B,$A351,Sta!$Q:$Q,"&gt;0.5"))/$D351</f>
        <v>#DIV/0!</v>
      </c>
      <c r="F351" s="7" t="e">
        <f>COUNTIFS(Sta!$A:$A,$A351,Sta!$Q:$Q,"&gt;0.5")/$B351</f>
        <v>#DIV/0!</v>
      </c>
      <c r="G351" s="7" t="e">
        <f>COUNTIFS(Sta!$B:$B,$A351,Sta!$Q:$Q,"&gt;0.5")/$C351</f>
        <v>#DIV/0!</v>
      </c>
      <c r="H351" s="12" t="e">
        <f>(COUNTIFS(Sta!$A:$A,$A351,Sta!$Q:$Q,"&gt;1.5") +COUNTIFS(Sta!$B:$B,$A351,Sta!$Q:$Q,"&gt;1.5"))/$D351</f>
        <v>#DIV/0!</v>
      </c>
      <c r="I351" s="7" t="e">
        <f>COUNTIFS(Sta!$A:$A,$A351,Sta!$Q:$Q,"&gt;1.5")/$B351</f>
        <v>#DIV/0!</v>
      </c>
      <c r="J351" s="7" t="e">
        <f>COUNTIFS(Sta!$B:$B,$A351,Sta!$Q:$Q,"&gt;1.5")/$C351</f>
        <v>#DIV/0!</v>
      </c>
      <c r="K351" s="12" t="e">
        <f>(COUNTIFS(Sta!$A:$A,$A351,Sta!$M:$M,"&gt;0.5") +COUNTIFS(Sta!$B:$B,$A351,Sta!$O:$O,"&gt;0.5"))/$D351</f>
        <v>#DIV/0!</v>
      </c>
      <c r="L351" s="7" t="e">
        <f>COUNTIFS(Sta!$A:$A,$A351,Sta!$M:$M,"&gt;0.5")/$B351</f>
        <v>#DIV/0!</v>
      </c>
      <c r="M351" s="7" t="e">
        <f>COUNTIFS(Sta!$B:$B,$A351,Sta!$O:$O,"&gt;0.5")/$C351</f>
        <v>#DIV/0!</v>
      </c>
      <c r="N351" s="12" t="e">
        <f>(COUNTIFS(Sta!$A:$A,$A351,Sta!$M:$M,"&gt;1.5") +COUNTIFS(Sta!$B:$B,$A351,Sta!$O:$O,"&gt;1.5"))/$D351</f>
        <v>#DIV/0!</v>
      </c>
      <c r="O351" s="7" t="e">
        <f>COUNTIFS(Sta!$A:$A,$A351,Sta!$M:$M,"&gt;1.5")/$B351</f>
        <v>#DIV/0!</v>
      </c>
      <c r="P351" s="7" t="e">
        <f>COUNTIFS(Sta!$B:$B,$A351,Sta!$O:$O,"&gt;1.5")/$C351</f>
        <v>#DIV/0!</v>
      </c>
      <c r="Q351" s="12" t="e">
        <f>(COUNTIFS(Sta!$A:$A,$A351,Sta!$N:$N,"&gt;0.5") +COUNTIFS(Sta!$B:$B,$A351,Sta!$P:$P,"&gt;0.5"))/$D351</f>
        <v>#DIV/0!</v>
      </c>
      <c r="R351" s="7" t="e">
        <f>COUNTIFS(Sta!$A:$A,$A351,Sta!$N:$N,"&gt;0.5")/$B351</f>
        <v>#DIV/0!</v>
      </c>
      <c r="S351" s="7" t="e">
        <f>COUNTIFS(Sta!$B:$B,$A351,Sta!$P:$P,"&gt;0.5")/$C351</f>
        <v>#DIV/0!</v>
      </c>
      <c r="T351" s="12" t="e">
        <f>(COUNTIFS(Sta!$A:$A,$A351,Sta!$N:$N,"&gt;1.5") +COUNTIFS(Sta!$B:$B,$A351,Sta!$P:$P,"&gt;1.5"))/$D351</f>
        <v>#DIV/0!</v>
      </c>
      <c r="U351" s="7" t="e">
        <f>COUNTIFS(Sta!$A:$A,$A351,Sta!$N:$N,"&gt;1.5")/$B351</f>
        <v>#DIV/0!</v>
      </c>
      <c r="V351" s="7" t="e">
        <f>COUNTIFS(Sta!$B:$B,$A351,Sta!$P:$P,"&gt;1.5")/$C351</f>
        <v>#DIV/0!</v>
      </c>
    </row>
    <row r="352" spans="1:22" x14ac:dyDescent="0.3">
      <c r="A352" t="s">
        <v>450</v>
      </c>
      <c r="B352" s="9">
        <f>COUNTIF(Sta!A:A,A352)</f>
        <v>0</v>
      </c>
      <c r="C352" s="4">
        <f>COUNTIF(Sta!B:B,A352)</f>
        <v>0</v>
      </c>
      <c r="D352" s="4">
        <f t="shared" si="10"/>
        <v>0</v>
      </c>
      <c r="E352" s="12" t="e">
        <f>(COUNTIFS(Sta!$A:$A,$A352,Sta!$Q:$Q,"&gt;0.5") +COUNTIFS(Sta!$B:$B,$A352,Sta!$Q:$Q,"&gt;0.5"))/$D352</f>
        <v>#DIV/0!</v>
      </c>
      <c r="F352" s="7" t="e">
        <f>COUNTIFS(Sta!$A:$A,$A352,Sta!$Q:$Q,"&gt;0.5")/$B352</f>
        <v>#DIV/0!</v>
      </c>
      <c r="G352" s="7" t="e">
        <f>COUNTIFS(Sta!$B:$B,$A352,Sta!$Q:$Q,"&gt;0.5")/$C352</f>
        <v>#DIV/0!</v>
      </c>
      <c r="H352" s="12" t="e">
        <f>(COUNTIFS(Sta!$A:$A,$A352,Sta!$Q:$Q,"&gt;1.5") +COUNTIFS(Sta!$B:$B,$A352,Sta!$Q:$Q,"&gt;1.5"))/$D352</f>
        <v>#DIV/0!</v>
      </c>
      <c r="I352" s="7" t="e">
        <f>COUNTIFS(Sta!$A:$A,$A352,Sta!$Q:$Q,"&gt;1.5")/$B352</f>
        <v>#DIV/0!</v>
      </c>
      <c r="J352" s="7" t="e">
        <f>COUNTIFS(Sta!$B:$B,$A352,Sta!$Q:$Q,"&gt;1.5")/$C352</f>
        <v>#DIV/0!</v>
      </c>
      <c r="K352" s="12" t="e">
        <f>(COUNTIFS(Sta!$A:$A,$A352,Sta!$M:$M,"&gt;0.5") +COUNTIFS(Sta!$B:$B,$A352,Sta!$O:$O,"&gt;0.5"))/$D352</f>
        <v>#DIV/0!</v>
      </c>
      <c r="L352" s="7" t="e">
        <f>COUNTIFS(Sta!$A:$A,$A352,Sta!$M:$M,"&gt;0.5")/$B352</f>
        <v>#DIV/0!</v>
      </c>
      <c r="M352" s="7" t="e">
        <f>COUNTIFS(Sta!$B:$B,$A352,Sta!$O:$O,"&gt;0.5")/$C352</f>
        <v>#DIV/0!</v>
      </c>
      <c r="N352" s="12" t="e">
        <f>(COUNTIFS(Sta!$A:$A,$A352,Sta!$M:$M,"&gt;1.5") +COUNTIFS(Sta!$B:$B,$A352,Sta!$O:$O,"&gt;1.5"))/$D352</f>
        <v>#DIV/0!</v>
      </c>
      <c r="O352" s="7" t="e">
        <f>COUNTIFS(Sta!$A:$A,$A352,Sta!$M:$M,"&gt;1.5")/$B352</f>
        <v>#DIV/0!</v>
      </c>
      <c r="P352" s="7" t="e">
        <f>COUNTIFS(Sta!$B:$B,$A352,Sta!$O:$O,"&gt;1.5")/$C352</f>
        <v>#DIV/0!</v>
      </c>
      <c r="Q352" s="12" t="e">
        <f>(COUNTIFS(Sta!$A:$A,$A352,Sta!$N:$N,"&gt;0.5") +COUNTIFS(Sta!$B:$B,$A352,Sta!$P:$P,"&gt;0.5"))/$D352</f>
        <v>#DIV/0!</v>
      </c>
      <c r="R352" s="7" t="e">
        <f>COUNTIFS(Sta!$A:$A,$A352,Sta!$N:$N,"&gt;0.5")/$B352</f>
        <v>#DIV/0!</v>
      </c>
      <c r="S352" s="7" t="e">
        <f>COUNTIFS(Sta!$B:$B,$A352,Sta!$P:$P,"&gt;0.5")/$C352</f>
        <v>#DIV/0!</v>
      </c>
      <c r="T352" s="12" t="e">
        <f>(COUNTIFS(Sta!$A:$A,$A352,Sta!$N:$N,"&gt;1.5") +COUNTIFS(Sta!$B:$B,$A352,Sta!$P:$P,"&gt;1.5"))/$D352</f>
        <v>#DIV/0!</v>
      </c>
      <c r="U352" s="7" t="e">
        <f>COUNTIFS(Sta!$A:$A,$A352,Sta!$N:$N,"&gt;1.5")/$B352</f>
        <v>#DIV/0!</v>
      </c>
      <c r="V352" s="7" t="e">
        <f>COUNTIFS(Sta!$B:$B,$A352,Sta!$P:$P,"&gt;1.5")/$C352</f>
        <v>#DIV/0!</v>
      </c>
    </row>
    <row r="353" spans="1:22" x14ac:dyDescent="0.3">
      <c r="A353" t="s">
        <v>438</v>
      </c>
      <c r="B353" s="9">
        <f>COUNTIF(Sta!A:A,A353)</f>
        <v>0</v>
      </c>
      <c r="C353" s="4">
        <f>COUNTIF(Sta!B:B,A353)</f>
        <v>0</v>
      </c>
      <c r="D353" s="4">
        <f t="shared" si="10"/>
        <v>0</v>
      </c>
      <c r="E353" s="12" t="e">
        <f>(COUNTIFS(Sta!$A:$A,$A353,Sta!$Q:$Q,"&gt;0.5") +COUNTIFS(Sta!$B:$B,$A353,Sta!$Q:$Q,"&gt;0.5"))/$D353</f>
        <v>#DIV/0!</v>
      </c>
      <c r="F353" s="7" t="e">
        <f>COUNTIFS(Sta!$A:$A,$A353,Sta!$Q:$Q,"&gt;0.5")/$B353</f>
        <v>#DIV/0!</v>
      </c>
      <c r="G353" s="7" t="e">
        <f>COUNTIFS(Sta!$B:$B,$A353,Sta!$Q:$Q,"&gt;0.5")/$C353</f>
        <v>#DIV/0!</v>
      </c>
      <c r="H353" s="12" t="e">
        <f>(COUNTIFS(Sta!$A:$A,$A353,Sta!$Q:$Q,"&gt;1.5") +COUNTIFS(Sta!$B:$B,$A353,Sta!$Q:$Q,"&gt;1.5"))/$D353</f>
        <v>#DIV/0!</v>
      </c>
      <c r="I353" s="7" t="e">
        <f>COUNTIFS(Sta!$A:$A,$A353,Sta!$Q:$Q,"&gt;1.5")/$B353</f>
        <v>#DIV/0!</v>
      </c>
      <c r="J353" s="7" t="e">
        <f>COUNTIFS(Sta!$B:$B,$A353,Sta!$Q:$Q,"&gt;1.5")/$C353</f>
        <v>#DIV/0!</v>
      </c>
      <c r="K353" s="12" t="e">
        <f>(COUNTIFS(Sta!$A:$A,$A353,Sta!$M:$M,"&gt;0.5") +COUNTIFS(Sta!$B:$B,$A353,Sta!$O:$O,"&gt;0.5"))/$D353</f>
        <v>#DIV/0!</v>
      </c>
      <c r="L353" s="7" t="e">
        <f>COUNTIFS(Sta!$A:$A,$A353,Sta!$M:$M,"&gt;0.5")/$B353</f>
        <v>#DIV/0!</v>
      </c>
      <c r="M353" s="7" t="e">
        <f>COUNTIFS(Sta!$B:$B,$A353,Sta!$O:$O,"&gt;0.5")/$C353</f>
        <v>#DIV/0!</v>
      </c>
      <c r="N353" s="12" t="e">
        <f>(COUNTIFS(Sta!$A:$A,$A353,Sta!$M:$M,"&gt;1.5") +COUNTIFS(Sta!$B:$B,$A353,Sta!$O:$O,"&gt;1.5"))/$D353</f>
        <v>#DIV/0!</v>
      </c>
      <c r="O353" s="7" t="e">
        <f>COUNTIFS(Sta!$A:$A,$A353,Sta!$M:$M,"&gt;1.5")/$B353</f>
        <v>#DIV/0!</v>
      </c>
      <c r="P353" s="7" t="e">
        <f>COUNTIFS(Sta!$B:$B,$A353,Sta!$O:$O,"&gt;1.5")/$C353</f>
        <v>#DIV/0!</v>
      </c>
      <c r="Q353" s="12" t="e">
        <f>(COUNTIFS(Sta!$A:$A,$A353,Sta!$N:$N,"&gt;0.5") +COUNTIFS(Sta!$B:$B,$A353,Sta!$P:$P,"&gt;0.5"))/$D353</f>
        <v>#DIV/0!</v>
      </c>
      <c r="R353" s="7" t="e">
        <f>COUNTIFS(Sta!$A:$A,$A353,Sta!$N:$N,"&gt;0.5")/$B353</f>
        <v>#DIV/0!</v>
      </c>
      <c r="S353" s="7" t="e">
        <f>COUNTIFS(Sta!$B:$B,$A353,Sta!$P:$P,"&gt;0.5")/$C353</f>
        <v>#DIV/0!</v>
      </c>
      <c r="T353" s="12" t="e">
        <f>(COUNTIFS(Sta!$A:$A,$A353,Sta!$N:$N,"&gt;1.5") +COUNTIFS(Sta!$B:$B,$A353,Sta!$P:$P,"&gt;1.5"))/$D353</f>
        <v>#DIV/0!</v>
      </c>
      <c r="U353" s="7" t="e">
        <f>COUNTIFS(Sta!$A:$A,$A353,Sta!$N:$N,"&gt;1.5")/$B353</f>
        <v>#DIV/0!</v>
      </c>
      <c r="V353" s="7" t="e">
        <f>COUNTIFS(Sta!$B:$B,$A353,Sta!$P:$P,"&gt;1.5")/$C353</f>
        <v>#DIV/0!</v>
      </c>
    </row>
    <row r="354" spans="1:22" x14ac:dyDescent="0.3">
      <c r="A354" t="s">
        <v>439</v>
      </c>
      <c r="B354" s="9">
        <f>COUNTIF(Sta!A:A,A354)</f>
        <v>0</v>
      </c>
      <c r="C354" s="4">
        <f>COUNTIF(Sta!B:B,A354)</f>
        <v>0</v>
      </c>
      <c r="D354" s="4">
        <f t="shared" si="10"/>
        <v>0</v>
      </c>
      <c r="E354" s="12" t="e">
        <f>(COUNTIFS(Sta!$A:$A,$A354,Sta!$Q:$Q,"&gt;0.5") +COUNTIFS(Sta!$B:$B,$A354,Sta!$Q:$Q,"&gt;0.5"))/$D354</f>
        <v>#DIV/0!</v>
      </c>
      <c r="F354" s="7" t="e">
        <f>COUNTIFS(Sta!$A:$A,$A354,Sta!$Q:$Q,"&gt;0.5")/$B354</f>
        <v>#DIV/0!</v>
      </c>
      <c r="G354" s="7" t="e">
        <f>COUNTIFS(Sta!$B:$B,$A354,Sta!$Q:$Q,"&gt;0.5")/$C354</f>
        <v>#DIV/0!</v>
      </c>
      <c r="H354" s="12" t="e">
        <f>(COUNTIFS(Sta!$A:$A,$A354,Sta!$Q:$Q,"&gt;1.5") +COUNTIFS(Sta!$B:$B,$A354,Sta!$Q:$Q,"&gt;1.5"))/$D354</f>
        <v>#DIV/0!</v>
      </c>
      <c r="I354" s="7" t="e">
        <f>COUNTIFS(Sta!$A:$A,$A354,Sta!$Q:$Q,"&gt;1.5")/$B354</f>
        <v>#DIV/0!</v>
      </c>
      <c r="J354" s="7" t="e">
        <f>COUNTIFS(Sta!$B:$B,$A354,Sta!$Q:$Q,"&gt;1.5")/$C354</f>
        <v>#DIV/0!</v>
      </c>
      <c r="K354" s="12" t="e">
        <f>(COUNTIFS(Sta!$A:$A,$A354,Sta!$M:$M,"&gt;0.5") +COUNTIFS(Sta!$B:$B,$A354,Sta!$O:$O,"&gt;0.5"))/$D354</f>
        <v>#DIV/0!</v>
      </c>
      <c r="L354" s="7" t="e">
        <f>COUNTIFS(Sta!$A:$A,$A354,Sta!$M:$M,"&gt;0.5")/$B354</f>
        <v>#DIV/0!</v>
      </c>
      <c r="M354" s="7" t="e">
        <f>COUNTIFS(Sta!$B:$B,$A354,Sta!$O:$O,"&gt;0.5")/$C354</f>
        <v>#DIV/0!</v>
      </c>
      <c r="N354" s="12" t="e">
        <f>(COUNTIFS(Sta!$A:$A,$A354,Sta!$M:$M,"&gt;1.5") +COUNTIFS(Sta!$B:$B,$A354,Sta!$O:$O,"&gt;1.5"))/$D354</f>
        <v>#DIV/0!</v>
      </c>
      <c r="O354" s="7" t="e">
        <f>COUNTIFS(Sta!$A:$A,$A354,Sta!$M:$M,"&gt;1.5")/$B354</f>
        <v>#DIV/0!</v>
      </c>
      <c r="P354" s="7" t="e">
        <f>COUNTIFS(Sta!$B:$B,$A354,Sta!$O:$O,"&gt;1.5")/$C354</f>
        <v>#DIV/0!</v>
      </c>
      <c r="Q354" s="12" t="e">
        <f>(COUNTIFS(Sta!$A:$A,$A354,Sta!$N:$N,"&gt;0.5") +COUNTIFS(Sta!$B:$B,$A354,Sta!$P:$P,"&gt;0.5"))/$D354</f>
        <v>#DIV/0!</v>
      </c>
      <c r="R354" s="7" t="e">
        <f>COUNTIFS(Sta!$A:$A,$A354,Sta!$N:$N,"&gt;0.5")/$B354</f>
        <v>#DIV/0!</v>
      </c>
      <c r="S354" s="7" t="e">
        <f>COUNTIFS(Sta!$B:$B,$A354,Sta!$P:$P,"&gt;0.5")/$C354</f>
        <v>#DIV/0!</v>
      </c>
      <c r="T354" s="12" t="e">
        <f>(COUNTIFS(Sta!$A:$A,$A354,Sta!$N:$N,"&gt;1.5") +COUNTIFS(Sta!$B:$B,$A354,Sta!$P:$P,"&gt;1.5"))/$D354</f>
        <v>#DIV/0!</v>
      </c>
      <c r="U354" s="7" t="e">
        <f>COUNTIFS(Sta!$A:$A,$A354,Sta!$N:$N,"&gt;1.5")/$B354</f>
        <v>#DIV/0!</v>
      </c>
      <c r="V354" s="7" t="e">
        <f>COUNTIFS(Sta!$B:$B,$A354,Sta!$P:$P,"&gt;1.5")/$C354</f>
        <v>#DIV/0!</v>
      </c>
    </row>
    <row r="355" spans="1:22" x14ac:dyDescent="0.3">
      <c r="A355" t="s">
        <v>443</v>
      </c>
      <c r="B355" s="9">
        <f>COUNTIF(Sta!A:A,A355)</f>
        <v>0</v>
      </c>
      <c r="C355" s="4">
        <f>COUNTIF(Sta!B:B,A355)</f>
        <v>0</v>
      </c>
      <c r="D355" s="4">
        <f t="shared" si="10"/>
        <v>0</v>
      </c>
      <c r="E355" s="12" t="e">
        <f>(COUNTIFS(Sta!$A:$A,$A355,Sta!$Q:$Q,"&gt;0.5") +COUNTIFS(Sta!$B:$B,$A355,Sta!$Q:$Q,"&gt;0.5"))/$D355</f>
        <v>#DIV/0!</v>
      </c>
      <c r="F355" s="7" t="e">
        <f>COUNTIFS(Sta!$A:$A,$A355,Sta!$Q:$Q,"&gt;0.5")/$B355</f>
        <v>#DIV/0!</v>
      </c>
      <c r="G355" s="7" t="e">
        <f>COUNTIFS(Sta!$B:$B,$A355,Sta!$Q:$Q,"&gt;0.5")/$C355</f>
        <v>#DIV/0!</v>
      </c>
      <c r="H355" s="12" t="e">
        <f>(COUNTIFS(Sta!$A:$A,$A355,Sta!$Q:$Q,"&gt;1.5") +COUNTIFS(Sta!$B:$B,$A355,Sta!$Q:$Q,"&gt;1.5"))/$D355</f>
        <v>#DIV/0!</v>
      </c>
      <c r="I355" s="7" t="e">
        <f>COUNTIFS(Sta!$A:$A,$A355,Sta!$Q:$Q,"&gt;1.5")/$B355</f>
        <v>#DIV/0!</v>
      </c>
      <c r="J355" s="7" t="e">
        <f>COUNTIFS(Sta!$B:$B,$A355,Sta!$Q:$Q,"&gt;1.5")/$C355</f>
        <v>#DIV/0!</v>
      </c>
      <c r="K355" s="12" t="e">
        <f>(COUNTIFS(Sta!$A:$A,$A355,Sta!$M:$M,"&gt;0.5") +COUNTIFS(Sta!$B:$B,$A355,Sta!$O:$O,"&gt;0.5"))/$D355</f>
        <v>#DIV/0!</v>
      </c>
      <c r="L355" s="7" t="e">
        <f>COUNTIFS(Sta!$A:$A,$A355,Sta!$M:$M,"&gt;0.5")/$B355</f>
        <v>#DIV/0!</v>
      </c>
      <c r="M355" s="7" t="e">
        <f>COUNTIFS(Sta!$B:$B,$A355,Sta!$O:$O,"&gt;0.5")/$C355</f>
        <v>#DIV/0!</v>
      </c>
      <c r="N355" s="12" t="e">
        <f>(COUNTIFS(Sta!$A:$A,$A355,Sta!$M:$M,"&gt;1.5") +COUNTIFS(Sta!$B:$B,$A355,Sta!$O:$O,"&gt;1.5"))/$D355</f>
        <v>#DIV/0!</v>
      </c>
      <c r="O355" s="7" t="e">
        <f>COUNTIFS(Sta!$A:$A,$A355,Sta!$M:$M,"&gt;1.5")/$B355</f>
        <v>#DIV/0!</v>
      </c>
      <c r="P355" s="7" t="e">
        <f>COUNTIFS(Sta!$B:$B,$A355,Sta!$O:$O,"&gt;1.5")/$C355</f>
        <v>#DIV/0!</v>
      </c>
      <c r="Q355" s="12" t="e">
        <f>(COUNTIFS(Sta!$A:$A,$A355,Sta!$N:$N,"&gt;0.5") +COUNTIFS(Sta!$B:$B,$A355,Sta!$P:$P,"&gt;0.5"))/$D355</f>
        <v>#DIV/0!</v>
      </c>
      <c r="R355" s="7" t="e">
        <f>COUNTIFS(Sta!$A:$A,$A355,Sta!$N:$N,"&gt;0.5")/$B355</f>
        <v>#DIV/0!</v>
      </c>
      <c r="S355" s="7" t="e">
        <f>COUNTIFS(Sta!$B:$B,$A355,Sta!$P:$P,"&gt;0.5")/$C355</f>
        <v>#DIV/0!</v>
      </c>
      <c r="T355" s="12" t="e">
        <f>(COUNTIFS(Sta!$A:$A,$A355,Sta!$N:$N,"&gt;1.5") +COUNTIFS(Sta!$B:$B,$A355,Sta!$P:$P,"&gt;1.5"))/$D355</f>
        <v>#DIV/0!</v>
      </c>
      <c r="U355" s="7" t="e">
        <f>COUNTIFS(Sta!$A:$A,$A355,Sta!$N:$N,"&gt;1.5")/$B355</f>
        <v>#DIV/0!</v>
      </c>
      <c r="V355" s="7" t="e">
        <f>COUNTIFS(Sta!$B:$B,$A355,Sta!$P:$P,"&gt;1.5")/$C355</f>
        <v>#DIV/0!</v>
      </c>
    </row>
    <row r="356" spans="1:22" x14ac:dyDescent="0.3">
      <c r="A356" t="s">
        <v>437</v>
      </c>
      <c r="B356" s="9">
        <f>COUNTIF(Sta!A:A,A356)</f>
        <v>0</v>
      </c>
      <c r="C356" s="4">
        <f>COUNTIF(Sta!B:B,A356)</f>
        <v>0</v>
      </c>
      <c r="D356" s="4">
        <f t="shared" si="10"/>
        <v>0</v>
      </c>
      <c r="E356" s="12" t="e">
        <f>(COUNTIFS(Sta!$A:$A,$A356,Sta!$Q:$Q,"&gt;0.5") +COUNTIFS(Sta!$B:$B,$A356,Sta!$Q:$Q,"&gt;0.5"))/$D356</f>
        <v>#DIV/0!</v>
      </c>
      <c r="F356" s="7" t="e">
        <f>COUNTIFS(Sta!$A:$A,$A356,Sta!$Q:$Q,"&gt;0.5")/$B356</f>
        <v>#DIV/0!</v>
      </c>
      <c r="G356" s="7" t="e">
        <f>COUNTIFS(Sta!$B:$B,$A356,Sta!$Q:$Q,"&gt;0.5")/$C356</f>
        <v>#DIV/0!</v>
      </c>
      <c r="H356" s="12" t="e">
        <f>(COUNTIFS(Sta!$A:$A,$A356,Sta!$Q:$Q,"&gt;1.5") +COUNTIFS(Sta!$B:$B,$A356,Sta!$Q:$Q,"&gt;1.5"))/$D356</f>
        <v>#DIV/0!</v>
      </c>
      <c r="I356" s="7" t="e">
        <f>COUNTIFS(Sta!$A:$A,$A356,Sta!$Q:$Q,"&gt;1.5")/$B356</f>
        <v>#DIV/0!</v>
      </c>
      <c r="J356" s="7" t="e">
        <f>COUNTIFS(Sta!$B:$B,$A356,Sta!$Q:$Q,"&gt;1.5")/$C356</f>
        <v>#DIV/0!</v>
      </c>
      <c r="K356" s="12" t="e">
        <f>(COUNTIFS(Sta!$A:$A,$A356,Sta!$M:$M,"&gt;0.5") +COUNTIFS(Sta!$B:$B,$A356,Sta!$O:$O,"&gt;0.5"))/$D356</f>
        <v>#DIV/0!</v>
      </c>
      <c r="L356" s="7" t="e">
        <f>COUNTIFS(Sta!$A:$A,$A356,Sta!$M:$M,"&gt;0.5")/$B356</f>
        <v>#DIV/0!</v>
      </c>
      <c r="M356" s="7" t="e">
        <f>COUNTIFS(Sta!$B:$B,$A356,Sta!$O:$O,"&gt;0.5")/$C356</f>
        <v>#DIV/0!</v>
      </c>
      <c r="N356" s="12" t="e">
        <f>(COUNTIFS(Sta!$A:$A,$A356,Sta!$M:$M,"&gt;1.5") +COUNTIFS(Sta!$B:$B,$A356,Sta!$O:$O,"&gt;1.5"))/$D356</f>
        <v>#DIV/0!</v>
      </c>
      <c r="O356" s="7" t="e">
        <f>COUNTIFS(Sta!$A:$A,$A356,Sta!$M:$M,"&gt;1.5")/$B356</f>
        <v>#DIV/0!</v>
      </c>
      <c r="P356" s="7" t="e">
        <f>COUNTIFS(Sta!$B:$B,$A356,Sta!$O:$O,"&gt;1.5")/$C356</f>
        <v>#DIV/0!</v>
      </c>
      <c r="Q356" s="12" t="e">
        <f>(COUNTIFS(Sta!$A:$A,$A356,Sta!$N:$N,"&gt;0.5") +COUNTIFS(Sta!$B:$B,$A356,Sta!$P:$P,"&gt;0.5"))/$D356</f>
        <v>#DIV/0!</v>
      </c>
      <c r="R356" s="7" t="e">
        <f>COUNTIFS(Sta!$A:$A,$A356,Sta!$N:$N,"&gt;0.5")/$B356</f>
        <v>#DIV/0!</v>
      </c>
      <c r="S356" s="7" t="e">
        <f>COUNTIFS(Sta!$B:$B,$A356,Sta!$P:$P,"&gt;0.5")/$C356</f>
        <v>#DIV/0!</v>
      </c>
      <c r="T356" s="12" t="e">
        <f>(COUNTIFS(Sta!$A:$A,$A356,Sta!$N:$N,"&gt;1.5") +COUNTIFS(Sta!$B:$B,$A356,Sta!$P:$P,"&gt;1.5"))/$D356</f>
        <v>#DIV/0!</v>
      </c>
      <c r="U356" s="7" t="e">
        <f>COUNTIFS(Sta!$A:$A,$A356,Sta!$N:$N,"&gt;1.5")/$B356</f>
        <v>#DIV/0!</v>
      </c>
      <c r="V356" s="7" t="e">
        <f>COUNTIFS(Sta!$B:$B,$A356,Sta!$P:$P,"&gt;1.5")/$C356</f>
        <v>#DIV/0!</v>
      </c>
    </row>
    <row r="357" spans="1:22" x14ac:dyDescent="0.3">
      <c r="A357" t="s">
        <v>440</v>
      </c>
      <c r="B357" s="9">
        <f>COUNTIF(Sta!A:A,A357)</f>
        <v>0</v>
      </c>
      <c r="C357" s="4">
        <f>COUNTIF(Sta!B:B,A357)</f>
        <v>0</v>
      </c>
      <c r="D357" s="4">
        <f t="shared" si="10"/>
        <v>0</v>
      </c>
      <c r="E357" s="12" t="e">
        <f>(COUNTIFS(Sta!$A:$A,$A357,Sta!$Q:$Q,"&gt;0.5") +COUNTIFS(Sta!$B:$B,$A357,Sta!$Q:$Q,"&gt;0.5"))/$D357</f>
        <v>#DIV/0!</v>
      </c>
      <c r="F357" s="7" t="e">
        <f>COUNTIFS(Sta!$A:$A,$A357,Sta!$Q:$Q,"&gt;0.5")/$B357</f>
        <v>#DIV/0!</v>
      </c>
      <c r="G357" s="7" t="e">
        <f>COUNTIFS(Sta!$B:$B,$A357,Sta!$Q:$Q,"&gt;0.5")/$C357</f>
        <v>#DIV/0!</v>
      </c>
      <c r="H357" s="12" t="e">
        <f>(COUNTIFS(Sta!$A:$A,$A357,Sta!$Q:$Q,"&gt;1.5") +COUNTIFS(Sta!$B:$B,$A357,Sta!$Q:$Q,"&gt;1.5"))/$D357</f>
        <v>#DIV/0!</v>
      </c>
      <c r="I357" s="7" t="e">
        <f>COUNTIFS(Sta!$A:$A,$A357,Sta!$Q:$Q,"&gt;1.5")/$B357</f>
        <v>#DIV/0!</v>
      </c>
      <c r="J357" s="7" t="e">
        <f>COUNTIFS(Sta!$B:$B,$A357,Sta!$Q:$Q,"&gt;1.5")/$C357</f>
        <v>#DIV/0!</v>
      </c>
      <c r="K357" s="12" t="e">
        <f>(COUNTIFS(Sta!$A:$A,$A357,Sta!$M:$M,"&gt;0.5") +COUNTIFS(Sta!$B:$B,$A357,Sta!$O:$O,"&gt;0.5"))/$D357</f>
        <v>#DIV/0!</v>
      </c>
      <c r="L357" s="7" t="e">
        <f>COUNTIFS(Sta!$A:$A,$A357,Sta!$M:$M,"&gt;0.5")/$B357</f>
        <v>#DIV/0!</v>
      </c>
      <c r="M357" s="7" t="e">
        <f>COUNTIFS(Sta!$B:$B,$A357,Sta!$O:$O,"&gt;0.5")/$C357</f>
        <v>#DIV/0!</v>
      </c>
      <c r="N357" s="12" t="e">
        <f>(COUNTIFS(Sta!$A:$A,$A357,Sta!$M:$M,"&gt;1.5") +COUNTIFS(Sta!$B:$B,$A357,Sta!$O:$O,"&gt;1.5"))/$D357</f>
        <v>#DIV/0!</v>
      </c>
      <c r="O357" s="7" t="e">
        <f>COUNTIFS(Sta!$A:$A,$A357,Sta!$M:$M,"&gt;1.5")/$B357</f>
        <v>#DIV/0!</v>
      </c>
      <c r="P357" s="7" t="e">
        <f>COUNTIFS(Sta!$B:$B,$A357,Sta!$O:$O,"&gt;1.5")/$C357</f>
        <v>#DIV/0!</v>
      </c>
      <c r="Q357" s="12" t="e">
        <f>(COUNTIFS(Sta!$A:$A,$A357,Sta!$N:$N,"&gt;0.5") +COUNTIFS(Sta!$B:$B,$A357,Sta!$P:$P,"&gt;0.5"))/$D357</f>
        <v>#DIV/0!</v>
      </c>
      <c r="R357" s="7" t="e">
        <f>COUNTIFS(Sta!$A:$A,$A357,Sta!$N:$N,"&gt;0.5")/$B357</f>
        <v>#DIV/0!</v>
      </c>
      <c r="S357" s="7" t="e">
        <f>COUNTIFS(Sta!$B:$B,$A357,Sta!$P:$P,"&gt;0.5")/$C357</f>
        <v>#DIV/0!</v>
      </c>
      <c r="T357" s="12" t="e">
        <f>(COUNTIFS(Sta!$A:$A,$A357,Sta!$N:$N,"&gt;1.5") +COUNTIFS(Sta!$B:$B,$A357,Sta!$P:$P,"&gt;1.5"))/$D357</f>
        <v>#DIV/0!</v>
      </c>
      <c r="U357" s="7" t="e">
        <f>COUNTIFS(Sta!$A:$A,$A357,Sta!$N:$N,"&gt;1.5")/$B357</f>
        <v>#DIV/0!</v>
      </c>
      <c r="V357" s="7" t="e">
        <f>COUNTIFS(Sta!$B:$B,$A357,Sta!$P:$P,"&gt;1.5")/$C357</f>
        <v>#DIV/0!</v>
      </c>
    </row>
    <row r="358" spans="1:22" x14ac:dyDescent="0.3">
      <c r="A358" t="s">
        <v>441</v>
      </c>
      <c r="B358" s="9">
        <f>COUNTIF(Sta!A:A,A358)</f>
        <v>0</v>
      </c>
      <c r="C358" s="4">
        <f>COUNTIF(Sta!B:B,A358)</f>
        <v>0</v>
      </c>
      <c r="D358" s="4">
        <f t="shared" si="10"/>
        <v>0</v>
      </c>
      <c r="E358" s="12" t="e">
        <f>(COUNTIFS(Sta!$A:$A,$A358,Sta!$Q:$Q,"&gt;0.5") +COUNTIFS(Sta!$B:$B,$A358,Sta!$Q:$Q,"&gt;0.5"))/$D358</f>
        <v>#DIV/0!</v>
      </c>
      <c r="F358" s="7" t="e">
        <f>COUNTIFS(Sta!$A:$A,$A358,Sta!$Q:$Q,"&gt;0.5")/$B358</f>
        <v>#DIV/0!</v>
      </c>
      <c r="G358" s="7" t="e">
        <f>COUNTIFS(Sta!$B:$B,$A358,Sta!$Q:$Q,"&gt;0.5")/$C358</f>
        <v>#DIV/0!</v>
      </c>
      <c r="H358" s="12" t="e">
        <f>(COUNTIFS(Sta!$A:$A,$A358,Sta!$Q:$Q,"&gt;1.5") +COUNTIFS(Sta!$B:$B,$A358,Sta!$Q:$Q,"&gt;1.5"))/$D358</f>
        <v>#DIV/0!</v>
      </c>
      <c r="I358" s="7" t="e">
        <f>COUNTIFS(Sta!$A:$A,$A358,Sta!$Q:$Q,"&gt;1.5")/$B358</f>
        <v>#DIV/0!</v>
      </c>
      <c r="J358" s="7" t="e">
        <f>COUNTIFS(Sta!$B:$B,$A358,Sta!$Q:$Q,"&gt;1.5")/$C358</f>
        <v>#DIV/0!</v>
      </c>
      <c r="K358" s="12" t="e">
        <f>(COUNTIFS(Sta!$A:$A,$A358,Sta!$M:$M,"&gt;0.5") +COUNTIFS(Sta!$B:$B,$A358,Sta!$O:$O,"&gt;0.5"))/$D358</f>
        <v>#DIV/0!</v>
      </c>
      <c r="L358" s="7" t="e">
        <f>COUNTIFS(Sta!$A:$A,$A358,Sta!$M:$M,"&gt;0.5")/$B358</f>
        <v>#DIV/0!</v>
      </c>
      <c r="M358" s="7" t="e">
        <f>COUNTIFS(Sta!$B:$B,$A358,Sta!$O:$O,"&gt;0.5")/$C358</f>
        <v>#DIV/0!</v>
      </c>
      <c r="N358" s="12" t="e">
        <f>(COUNTIFS(Sta!$A:$A,$A358,Sta!$M:$M,"&gt;1.5") +COUNTIFS(Sta!$B:$B,$A358,Sta!$O:$O,"&gt;1.5"))/$D358</f>
        <v>#DIV/0!</v>
      </c>
      <c r="O358" s="7" t="e">
        <f>COUNTIFS(Sta!$A:$A,$A358,Sta!$M:$M,"&gt;1.5")/$B358</f>
        <v>#DIV/0!</v>
      </c>
      <c r="P358" s="7" t="e">
        <f>COUNTIFS(Sta!$B:$B,$A358,Sta!$O:$O,"&gt;1.5")/$C358</f>
        <v>#DIV/0!</v>
      </c>
      <c r="Q358" s="12" t="e">
        <f>(COUNTIFS(Sta!$A:$A,$A358,Sta!$N:$N,"&gt;0.5") +COUNTIFS(Sta!$B:$B,$A358,Sta!$P:$P,"&gt;0.5"))/$D358</f>
        <v>#DIV/0!</v>
      </c>
      <c r="R358" s="7" t="e">
        <f>COUNTIFS(Sta!$A:$A,$A358,Sta!$N:$N,"&gt;0.5")/$B358</f>
        <v>#DIV/0!</v>
      </c>
      <c r="S358" s="7" t="e">
        <f>COUNTIFS(Sta!$B:$B,$A358,Sta!$P:$P,"&gt;0.5")/$C358</f>
        <v>#DIV/0!</v>
      </c>
      <c r="T358" s="12" t="e">
        <f>(COUNTIFS(Sta!$A:$A,$A358,Sta!$N:$N,"&gt;1.5") +COUNTIFS(Sta!$B:$B,$A358,Sta!$P:$P,"&gt;1.5"))/$D358</f>
        <v>#DIV/0!</v>
      </c>
      <c r="U358" s="7" t="e">
        <f>COUNTIFS(Sta!$A:$A,$A358,Sta!$N:$N,"&gt;1.5")/$B358</f>
        <v>#DIV/0!</v>
      </c>
      <c r="V358" s="7" t="e">
        <f>COUNTIFS(Sta!$B:$B,$A358,Sta!$P:$P,"&gt;1.5")/$C358</f>
        <v>#DIV/0!</v>
      </c>
    </row>
    <row r="359" spans="1:22" x14ac:dyDescent="0.3">
      <c r="A359" t="s">
        <v>444</v>
      </c>
      <c r="B359" s="9">
        <f>COUNTIF(Sta!A:A,A359)</f>
        <v>0</v>
      </c>
      <c r="C359" s="4">
        <f>COUNTIF(Sta!B:B,A359)</f>
        <v>0</v>
      </c>
      <c r="D359" s="4">
        <f t="shared" si="10"/>
        <v>0</v>
      </c>
      <c r="E359" s="12" t="e">
        <f>(COUNTIFS(Sta!$A:$A,$A359,Sta!$Q:$Q,"&gt;0.5") +COUNTIFS(Sta!$B:$B,$A359,Sta!$Q:$Q,"&gt;0.5"))/$D359</f>
        <v>#DIV/0!</v>
      </c>
      <c r="F359" s="7" t="e">
        <f>COUNTIFS(Sta!$A:$A,$A359,Sta!$Q:$Q,"&gt;0.5")/$B359</f>
        <v>#DIV/0!</v>
      </c>
      <c r="G359" s="7" t="e">
        <f>COUNTIFS(Sta!$B:$B,$A359,Sta!$Q:$Q,"&gt;0.5")/$C359</f>
        <v>#DIV/0!</v>
      </c>
      <c r="H359" s="12" t="e">
        <f>(COUNTIFS(Sta!$A:$A,$A359,Sta!$Q:$Q,"&gt;1.5") +COUNTIFS(Sta!$B:$B,$A359,Sta!$Q:$Q,"&gt;1.5"))/$D359</f>
        <v>#DIV/0!</v>
      </c>
      <c r="I359" s="7" t="e">
        <f>COUNTIFS(Sta!$A:$A,$A359,Sta!$Q:$Q,"&gt;1.5")/$B359</f>
        <v>#DIV/0!</v>
      </c>
      <c r="J359" s="7" t="e">
        <f>COUNTIFS(Sta!$B:$B,$A359,Sta!$Q:$Q,"&gt;1.5")/$C359</f>
        <v>#DIV/0!</v>
      </c>
      <c r="K359" s="12" t="e">
        <f>(COUNTIFS(Sta!$A:$A,$A359,Sta!$M:$M,"&gt;0.5") +COUNTIFS(Sta!$B:$B,$A359,Sta!$O:$O,"&gt;0.5"))/$D359</f>
        <v>#DIV/0!</v>
      </c>
      <c r="L359" s="7" t="e">
        <f>COUNTIFS(Sta!$A:$A,$A359,Sta!$M:$M,"&gt;0.5")/$B359</f>
        <v>#DIV/0!</v>
      </c>
      <c r="M359" s="7" t="e">
        <f>COUNTIFS(Sta!$B:$B,$A359,Sta!$O:$O,"&gt;0.5")/$C359</f>
        <v>#DIV/0!</v>
      </c>
      <c r="N359" s="12" t="e">
        <f>(COUNTIFS(Sta!$A:$A,$A359,Sta!$M:$M,"&gt;1.5") +COUNTIFS(Sta!$B:$B,$A359,Sta!$O:$O,"&gt;1.5"))/$D359</f>
        <v>#DIV/0!</v>
      </c>
      <c r="O359" s="7" t="e">
        <f>COUNTIFS(Sta!$A:$A,$A359,Sta!$M:$M,"&gt;1.5")/$B359</f>
        <v>#DIV/0!</v>
      </c>
      <c r="P359" s="7" t="e">
        <f>COUNTIFS(Sta!$B:$B,$A359,Sta!$O:$O,"&gt;1.5")/$C359</f>
        <v>#DIV/0!</v>
      </c>
      <c r="Q359" s="12" t="e">
        <f>(COUNTIFS(Sta!$A:$A,$A359,Sta!$N:$N,"&gt;0.5") +COUNTIFS(Sta!$B:$B,$A359,Sta!$P:$P,"&gt;0.5"))/$D359</f>
        <v>#DIV/0!</v>
      </c>
      <c r="R359" s="7" t="e">
        <f>COUNTIFS(Sta!$A:$A,$A359,Sta!$N:$N,"&gt;0.5")/$B359</f>
        <v>#DIV/0!</v>
      </c>
      <c r="S359" s="7" t="e">
        <f>COUNTIFS(Sta!$B:$B,$A359,Sta!$P:$P,"&gt;0.5")/$C359</f>
        <v>#DIV/0!</v>
      </c>
      <c r="T359" s="12" t="e">
        <f>(COUNTIFS(Sta!$A:$A,$A359,Sta!$N:$N,"&gt;1.5") +COUNTIFS(Sta!$B:$B,$A359,Sta!$P:$P,"&gt;1.5"))/$D359</f>
        <v>#DIV/0!</v>
      </c>
      <c r="U359" s="7" t="e">
        <f>COUNTIFS(Sta!$A:$A,$A359,Sta!$N:$N,"&gt;1.5")/$B359</f>
        <v>#DIV/0!</v>
      </c>
      <c r="V359" s="7" t="e">
        <f>COUNTIFS(Sta!$B:$B,$A359,Sta!$P:$P,"&gt;1.5")/$C359</f>
        <v>#DIV/0!</v>
      </c>
    </row>
    <row r="360" spans="1:22" x14ac:dyDescent="0.3">
      <c r="A360" t="s">
        <v>442</v>
      </c>
      <c r="B360" s="9">
        <f>COUNTIF(Sta!A:A,A360)</f>
        <v>0</v>
      </c>
      <c r="C360" s="4">
        <f>COUNTIF(Sta!B:B,A360)</f>
        <v>0</v>
      </c>
      <c r="D360" s="4">
        <f t="shared" si="10"/>
        <v>0</v>
      </c>
      <c r="E360" s="12" t="e">
        <f>(COUNTIFS(Sta!$A:$A,$A360,Sta!$Q:$Q,"&gt;0.5") +COUNTIFS(Sta!$B:$B,$A360,Sta!$Q:$Q,"&gt;0.5"))/$D360</f>
        <v>#DIV/0!</v>
      </c>
      <c r="F360" s="7" t="e">
        <f>COUNTIFS(Sta!$A:$A,$A360,Sta!$Q:$Q,"&gt;0.5")/$B360</f>
        <v>#DIV/0!</v>
      </c>
      <c r="G360" s="7" t="e">
        <f>COUNTIFS(Sta!$B:$B,$A360,Sta!$Q:$Q,"&gt;0.5")/$C360</f>
        <v>#DIV/0!</v>
      </c>
      <c r="H360" s="12" t="e">
        <f>(COUNTIFS(Sta!$A:$A,$A360,Sta!$Q:$Q,"&gt;1.5") +COUNTIFS(Sta!$B:$B,$A360,Sta!$Q:$Q,"&gt;1.5"))/$D360</f>
        <v>#DIV/0!</v>
      </c>
      <c r="I360" s="7" t="e">
        <f>COUNTIFS(Sta!$A:$A,$A360,Sta!$Q:$Q,"&gt;1.5")/$B360</f>
        <v>#DIV/0!</v>
      </c>
      <c r="J360" s="7" t="e">
        <f>COUNTIFS(Sta!$B:$B,$A360,Sta!$Q:$Q,"&gt;1.5")/$C360</f>
        <v>#DIV/0!</v>
      </c>
      <c r="K360" s="12" t="e">
        <f>(COUNTIFS(Sta!$A:$A,$A360,Sta!$M:$M,"&gt;0.5") +COUNTIFS(Sta!$B:$B,$A360,Sta!$O:$O,"&gt;0.5"))/$D360</f>
        <v>#DIV/0!</v>
      </c>
      <c r="L360" s="7" t="e">
        <f>COUNTIFS(Sta!$A:$A,$A360,Sta!$M:$M,"&gt;0.5")/$B360</f>
        <v>#DIV/0!</v>
      </c>
      <c r="M360" s="7" t="e">
        <f>COUNTIFS(Sta!$B:$B,$A360,Sta!$O:$O,"&gt;0.5")/$C360</f>
        <v>#DIV/0!</v>
      </c>
      <c r="N360" s="12" t="e">
        <f>(COUNTIFS(Sta!$A:$A,$A360,Sta!$M:$M,"&gt;1.5") +COUNTIFS(Sta!$B:$B,$A360,Sta!$O:$O,"&gt;1.5"))/$D360</f>
        <v>#DIV/0!</v>
      </c>
      <c r="O360" s="7" t="e">
        <f>COUNTIFS(Sta!$A:$A,$A360,Sta!$M:$M,"&gt;1.5")/$B360</f>
        <v>#DIV/0!</v>
      </c>
      <c r="P360" s="7" t="e">
        <f>COUNTIFS(Sta!$B:$B,$A360,Sta!$O:$O,"&gt;1.5")/$C360</f>
        <v>#DIV/0!</v>
      </c>
      <c r="Q360" s="12" t="e">
        <f>(COUNTIFS(Sta!$A:$A,$A360,Sta!$N:$N,"&gt;0.5") +COUNTIFS(Sta!$B:$B,$A360,Sta!$P:$P,"&gt;0.5"))/$D360</f>
        <v>#DIV/0!</v>
      </c>
      <c r="R360" s="7" t="e">
        <f>COUNTIFS(Sta!$A:$A,$A360,Sta!$N:$N,"&gt;0.5")/$B360</f>
        <v>#DIV/0!</v>
      </c>
      <c r="S360" s="7" t="e">
        <f>COUNTIFS(Sta!$B:$B,$A360,Sta!$P:$P,"&gt;0.5")/$C360</f>
        <v>#DIV/0!</v>
      </c>
      <c r="T360" s="12" t="e">
        <f>(COUNTIFS(Sta!$A:$A,$A360,Sta!$N:$N,"&gt;1.5") +COUNTIFS(Sta!$B:$B,$A360,Sta!$P:$P,"&gt;1.5"))/$D360</f>
        <v>#DIV/0!</v>
      </c>
      <c r="U360" s="7" t="e">
        <f>COUNTIFS(Sta!$A:$A,$A360,Sta!$N:$N,"&gt;1.5")/$B360</f>
        <v>#DIV/0!</v>
      </c>
      <c r="V360" s="7" t="e">
        <f>COUNTIFS(Sta!$B:$B,$A360,Sta!$P:$P,"&gt;1.5")/$C360</f>
        <v>#DIV/0!</v>
      </c>
    </row>
    <row r="361" spans="1:22" x14ac:dyDescent="0.3">
      <c r="A361" t="s">
        <v>457</v>
      </c>
      <c r="B361" s="9">
        <f>COUNTIF(Sta!A:A,A361)</f>
        <v>0</v>
      </c>
      <c r="C361" s="4">
        <f>COUNTIF(Sta!B:B,A361)</f>
        <v>0</v>
      </c>
      <c r="D361" s="4">
        <f t="shared" si="10"/>
        <v>0</v>
      </c>
      <c r="E361" s="12" t="e">
        <f>(COUNTIFS(Sta!$A:$A,$A361,Sta!$Q:$Q,"&gt;0.5") +COUNTIFS(Sta!$B:$B,$A361,Sta!$Q:$Q,"&gt;0.5"))/$D361</f>
        <v>#DIV/0!</v>
      </c>
      <c r="F361" s="7" t="e">
        <f>COUNTIFS(Sta!$A:$A,$A361,Sta!$Q:$Q,"&gt;0.5")/$B361</f>
        <v>#DIV/0!</v>
      </c>
      <c r="G361" s="7" t="e">
        <f>COUNTIFS(Sta!$B:$B,$A361,Sta!$Q:$Q,"&gt;0.5")/$C361</f>
        <v>#DIV/0!</v>
      </c>
      <c r="H361" s="12" t="e">
        <f>(COUNTIFS(Sta!$A:$A,$A361,Sta!$Q:$Q,"&gt;1.5") +COUNTIFS(Sta!$B:$B,$A361,Sta!$Q:$Q,"&gt;1.5"))/$D361</f>
        <v>#DIV/0!</v>
      </c>
      <c r="I361" s="7" t="e">
        <f>COUNTIFS(Sta!$A:$A,$A361,Sta!$Q:$Q,"&gt;1.5")/$B361</f>
        <v>#DIV/0!</v>
      </c>
      <c r="J361" s="7" t="e">
        <f>COUNTIFS(Sta!$B:$B,$A361,Sta!$Q:$Q,"&gt;1.5")/$C361</f>
        <v>#DIV/0!</v>
      </c>
      <c r="K361" s="12" t="e">
        <f>(COUNTIFS(Sta!$A:$A,$A361,Sta!$M:$M,"&gt;0.5") +COUNTIFS(Sta!$B:$B,$A361,Sta!$O:$O,"&gt;0.5"))/$D361</f>
        <v>#DIV/0!</v>
      </c>
      <c r="L361" s="7" t="e">
        <f>COUNTIFS(Sta!$A:$A,$A361,Sta!$M:$M,"&gt;0.5")/$B361</f>
        <v>#DIV/0!</v>
      </c>
      <c r="M361" s="7" t="e">
        <f>COUNTIFS(Sta!$B:$B,$A361,Sta!$O:$O,"&gt;0.5")/$C361</f>
        <v>#DIV/0!</v>
      </c>
      <c r="N361" s="12" t="e">
        <f>(COUNTIFS(Sta!$A:$A,$A361,Sta!$M:$M,"&gt;1.5") +COUNTIFS(Sta!$B:$B,$A361,Sta!$O:$O,"&gt;1.5"))/$D361</f>
        <v>#DIV/0!</v>
      </c>
      <c r="O361" s="7" t="e">
        <f>COUNTIFS(Sta!$A:$A,$A361,Sta!$M:$M,"&gt;1.5")/$B361</f>
        <v>#DIV/0!</v>
      </c>
      <c r="P361" s="7" t="e">
        <f>COUNTIFS(Sta!$B:$B,$A361,Sta!$O:$O,"&gt;1.5")/$C361</f>
        <v>#DIV/0!</v>
      </c>
      <c r="Q361" s="12" t="e">
        <f>(COUNTIFS(Sta!$A:$A,$A361,Sta!$N:$N,"&gt;0.5") +COUNTIFS(Sta!$B:$B,$A361,Sta!$P:$P,"&gt;0.5"))/$D361</f>
        <v>#DIV/0!</v>
      </c>
      <c r="R361" s="7" t="e">
        <f>COUNTIFS(Sta!$A:$A,$A361,Sta!$N:$N,"&gt;0.5")/$B361</f>
        <v>#DIV/0!</v>
      </c>
      <c r="S361" s="7" t="e">
        <f>COUNTIFS(Sta!$B:$B,$A361,Sta!$P:$P,"&gt;0.5")/$C361</f>
        <v>#DIV/0!</v>
      </c>
      <c r="T361" s="12" t="e">
        <f>(COUNTIFS(Sta!$A:$A,$A361,Sta!$N:$N,"&gt;1.5") +COUNTIFS(Sta!$B:$B,$A361,Sta!$P:$P,"&gt;1.5"))/$D361</f>
        <v>#DIV/0!</v>
      </c>
      <c r="U361" s="7" t="e">
        <f>COUNTIFS(Sta!$A:$A,$A361,Sta!$N:$N,"&gt;1.5")/$B361</f>
        <v>#DIV/0!</v>
      </c>
      <c r="V361" s="7" t="e">
        <f>COUNTIFS(Sta!$B:$B,$A361,Sta!$P:$P,"&gt;1.5")/$C361</f>
        <v>#DIV/0!</v>
      </c>
    </row>
    <row r="362" spans="1:22" x14ac:dyDescent="0.3">
      <c r="A362" t="s">
        <v>454</v>
      </c>
      <c r="B362" s="9">
        <f>COUNTIF(Sta!A:A,A362)</f>
        <v>0</v>
      </c>
      <c r="C362" s="4">
        <f>COUNTIF(Sta!B:B,A362)</f>
        <v>0</v>
      </c>
      <c r="D362" s="4">
        <f t="shared" si="10"/>
        <v>0</v>
      </c>
      <c r="E362" s="12" t="e">
        <f>(COUNTIFS(Sta!$A:$A,$A362,Sta!$Q:$Q,"&gt;0.5") +COUNTIFS(Sta!$B:$B,$A362,Sta!$Q:$Q,"&gt;0.5"))/$D362</f>
        <v>#DIV/0!</v>
      </c>
      <c r="F362" s="7" t="e">
        <f>COUNTIFS(Sta!$A:$A,$A362,Sta!$Q:$Q,"&gt;0.5")/$B362</f>
        <v>#DIV/0!</v>
      </c>
      <c r="G362" s="7" t="e">
        <f>COUNTIFS(Sta!$B:$B,$A362,Sta!$Q:$Q,"&gt;0.5")/$C362</f>
        <v>#DIV/0!</v>
      </c>
      <c r="H362" s="12" t="e">
        <f>(COUNTIFS(Sta!$A:$A,$A362,Sta!$Q:$Q,"&gt;1.5") +COUNTIFS(Sta!$B:$B,$A362,Sta!$Q:$Q,"&gt;1.5"))/$D362</f>
        <v>#DIV/0!</v>
      </c>
      <c r="I362" s="7" t="e">
        <f>COUNTIFS(Sta!$A:$A,$A362,Sta!$Q:$Q,"&gt;1.5")/$B362</f>
        <v>#DIV/0!</v>
      </c>
      <c r="J362" s="7" t="e">
        <f>COUNTIFS(Sta!$B:$B,$A362,Sta!$Q:$Q,"&gt;1.5")/$C362</f>
        <v>#DIV/0!</v>
      </c>
      <c r="K362" s="12" t="e">
        <f>(COUNTIFS(Sta!$A:$A,$A362,Sta!$M:$M,"&gt;0.5") +COUNTIFS(Sta!$B:$B,$A362,Sta!$O:$O,"&gt;0.5"))/$D362</f>
        <v>#DIV/0!</v>
      </c>
      <c r="L362" s="7" t="e">
        <f>COUNTIFS(Sta!$A:$A,$A362,Sta!$M:$M,"&gt;0.5")/$B362</f>
        <v>#DIV/0!</v>
      </c>
      <c r="M362" s="7" t="e">
        <f>COUNTIFS(Sta!$B:$B,$A362,Sta!$O:$O,"&gt;0.5")/$C362</f>
        <v>#DIV/0!</v>
      </c>
      <c r="N362" s="12" t="e">
        <f>(COUNTIFS(Sta!$A:$A,$A362,Sta!$M:$M,"&gt;1.5") +COUNTIFS(Sta!$B:$B,$A362,Sta!$O:$O,"&gt;1.5"))/$D362</f>
        <v>#DIV/0!</v>
      </c>
      <c r="O362" s="7" t="e">
        <f>COUNTIFS(Sta!$A:$A,$A362,Sta!$M:$M,"&gt;1.5")/$B362</f>
        <v>#DIV/0!</v>
      </c>
      <c r="P362" s="7" t="e">
        <f>COUNTIFS(Sta!$B:$B,$A362,Sta!$O:$O,"&gt;1.5")/$C362</f>
        <v>#DIV/0!</v>
      </c>
      <c r="Q362" s="12" t="e">
        <f>(COUNTIFS(Sta!$A:$A,$A362,Sta!$N:$N,"&gt;0.5") +COUNTIFS(Sta!$B:$B,$A362,Sta!$P:$P,"&gt;0.5"))/$D362</f>
        <v>#DIV/0!</v>
      </c>
      <c r="R362" s="7" t="e">
        <f>COUNTIFS(Sta!$A:$A,$A362,Sta!$N:$N,"&gt;0.5")/$B362</f>
        <v>#DIV/0!</v>
      </c>
      <c r="S362" s="7" t="e">
        <f>COUNTIFS(Sta!$B:$B,$A362,Sta!$P:$P,"&gt;0.5")/$C362</f>
        <v>#DIV/0!</v>
      </c>
      <c r="T362" s="12" t="e">
        <f>(COUNTIFS(Sta!$A:$A,$A362,Sta!$N:$N,"&gt;1.5") +COUNTIFS(Sta!$B:$B,$A362,Sta!$P:$P,"&gt;1.5"))/$D362</f>
        <v>#DIV/0!</v>
      </c>
      <c r="U362" s="7" t="e">
        <f>COUNTIFS(Sta!$A:$A,$A362,Sta!$N:$N,"&gt;1.5")/$B362</f>
        <v>#DIV/0!</v>
      </c>
      <c r="V362" s="7" t="e">
        <f>COUNTIFS(Sta!$B:$B,$A362,Sta!$P:$P,"&gt;1.5")/$C362</f>
        <v>#DIV/0!</v>
      </c>
    </row>
    <row r="363" spans="1:22" x14ac:dyDescent="0.3">
      <c r="A363" t="s">
        <v>453</v>
      </c>
      <c r="B363" s="9">
        <f>COUNTIF(Sta!A:A,A363)</f>
        <v>0</v>
      </c>
      <c r="C363" s="4">
        <f>COUNTIF(Sta!B:B,A363)</f>
        <v>0</v>
      </c>
      <c r="D363" s="4">
        <f t="shared" si="10"/>
        <v>0</v>
      </c>
      <c r="E363" s="12" t="e">
        <f>(COUNTIFS(Sta!$A:$A,$A363,Sta!$Q:$Q,"&gt;0.5") +COUNTIFS(Sta!$B:$B,$A363,Sta!$Q:$Q,"&gt;0.5"))/$D363</f>
        <v>#DIV/0!</v>
      </c>
      <c r="F363" s="7" t="e">
        <f>COUNTIFS(Sta!$A:$A,$A363,Sta!$Q:$Q,"&gt;0.5")/$B363</f>
        <v>#DIV/0!</v>
      </c>
      <c r="G363" s="7" t="e">
        <f>COUNTIFS(Sta!$B:$B,$A363,Sta!$Q:$Q,"&gt;0.5")/$C363</f>
        <v>#DIV/0!</v>
      </c>
      <c r="H363" s="12" t="e">
        <f>(COUNTIFS(Sta!$A:$A,$A363,Sta!$Q:$Q,"&gt;1.5") +COUNTIFS(Sta!$B:$B,$A363,Sta!$Q:$Q,"&gt;1.5"))/$D363</f>
        <v>#DIV/0!</v>
      </c>
      <c r="I363" s="7" t="e">
        <f>COUNTIFS(Sta!$A:$A,$A363,Sta!$Q:$Q,"&gt;1.5")/$B363</f>
        <v>#DIV/0!</v>
      </c>
      <c r="J363" s="7" t="e">
        <f>COUNTIFS(Sta!$B:$B,$A363,Sta!$Q:$Q,"&gt;1.5")/$C363</f>
        <v>#DIV/0!</v>
      </c>
      <c r="K363" s="12" t="e">
        <f>(COUNTIFS(Sta!$A:$A,$A363,Sta!$M:$M,"&gt;0.5") +COUNTIFS(Sta!$B:$B,$A363,Sta!$O:$O,"&gt;0.5"))/$D363</f>
        <v>#DIV/0!</v>
      </c>
      <c r="L363" s="7" t="e">
        <f>COUNTIFS(Sta!$A:$A,$A363,Sta!$M:$M,"&gt;0.5")/$B363</f>
        <v>#DIV/0!</v>
      </c>
      <c r="M363" s="7" t="e">
        <f>COUNTIFS(Sta!$B:$B,$A363,Sta!$O:$O,"&gt;0.5")/$C363</f>
        <v>#DIV/0!</v>
      </c>
      <c r="N363" s="12" t="e">
        <f>(COUNTIFS(Sta!$A:$A,$A363,Sta!$M:$M,"&gt;1.5") +COUNTIFS(Sta!$B:$B,$A363,Sta!$O:$O,"&gt;1.5"))/$D363</f>
        <v>#DIV/0!</v>
      </c>
      <c r="O363" s="7" t="e">
        <f>COUNTIFS(Sta!$A:$A,$A363,Sta!$M:$M,"&gt;1.5")/$B363</f>
        <v>#DIV/0!</v>
      </c>
      <c r="P363" s="7" t="e">
        <f>COUNTIFS(Sta!$B:$B,$A363,Sta!$O:$O,"&gt;1.5")/$C363</f>
        <v>#DIV/0!</v>
      </c>
      <c r="Q363" s="12" t="e">
        <f>(COUNTIFS(Sta!$A:$A,$A363,Sta!$N:$N,"&gt;0.5") +COUNTIFS(Sta!$B:$B,$A363,Sta!$P:$P,"&gt;0.5"))/$D363</f>
        <v>#DIV/0!</v>
      </c>
      <c r="R363" s="7" t="e">
        <f>COUNTIFS(Sta!$A:$A,$A363,Sta!$N:$N,"&gt;0.5")/$B363</f>
        <v>#DIV/0!</v>
      </c>
      <c r="S363" s="7" t="e">
        <f>COUNTIFS(Sta!$B:$B,$A363,Sta!$P:$P,"&gt;0.5")/$C363</f>
        <v>#DIV/0!</v>
      </c>
      <c r="T363" s="12" t="e">
        <f>(COUNTIFS(Sta!$A:$A,$A363,Sta!$N:$N,"&gt;1.5") +COUNTIFS(Sta!$B:$B,$A363,Sta!$P:$P,"&gt;1.5"))/$D363</f>
        <v>#DIV/0!</v>
      </c>
      <c r="U363" s="7" t="e">
        <f>COUNTIFS(Sta!$A:$A,$A363,Sta!$N:$N,"&gt;1.5")/$B363</f>
        <v>#DIV/0!</v>
      </c>
      <c r="V363" s="7" t="e">
        <f>COUNTIFS(Sta!$B:$B,$A363,Sta!$P:$P,"&gt;1.5")/$C363</f>
        <v>#DIV/0!</v>
      </c>
    </row>
    <row r="364" spans="1:22" x14ac:dyDescent="0.3">
      <c r="A364" t="s">
        <v>460</v>
      </c>
      <c r="B364" s="9">
        <f>COUNTIF(Sta!A:A,A364)</f>
        <v>0</v>
      </c>
      <c r="C364" s="4">
        <f>COUNTIF(Sta!B:B,A364)</f>
        <v>0</v>
      </c>
      <c r="D364" s="4">
        <f t="shared" si="10"/>
        <v>0</v>
      </c>
      <c r="E364" s="12" t="e">
        <f>(COUNTIFS(Sta!$A:$A,$A364,Sta!$Q:$Q,"&gt;0.5") +COUNTIFS(Sta!$B:$B,$A364,Sta!$Q:$Q,"&gt;0.5"))/$D364</f>
        <v>#DIV/0!</v>
      </c>
      <c r="F364" s="7" t="e">
        <f>COUNTIFS(Sta!$A:$A,$A364,Sta!$Q:$Q,"&gt;0.5")/$B364</f>
        <v>#DIV/0!</v>
      </c>
      <c r="G364" s="7" t="e">
        <f>COUNTIFS(Sta!$B:$B,$A364,Sta!$Q:$Q,"&gt;0.5")/$C364</f>
        <v>#DIV/0!</v>
      </c>
      <c r="H364" s="12" t="e">
        <f>(COUNTIFS(Sta!$A:$A,$A364,Sta!$Q:$Q,"&gt;1.5") +COUNTIFS(Sta!$B:$B,$A364,Sta!$Q:$Q,"&gt;1.5"))/$D364</f>
        <v>#DIV/0!</v>
      </c>
      <c r="I364" s="7" t="e">
        <f>COUNTIFS(Sta!$A:$A,$A364,Sta!$Q:$Q,"&gt;1.5")/$B364</f>
        <v>#DIV/0!</v>
      </c>
      <c r="J364" s="7" t="e">
        <f>COUNTIFS(Sta!$B:$B,$A364,Sta!$Q:$Q,"&gt;1.5")/$C364</f>
        <v>#DIV/0!</v>
      </c>
      <c r="K364" s="12" t="e">
        <f>(COUNTIFS(Sta!$A:$A,$A364,Sta!$M:$M,"&gt;0.5") +COUNTIFS(Sta!$B:$B,$A364,Sta!$O:$O,"&gt;0.5"))/$D364</f>
        <v>#DIV/0!</v>
      </c>
      <c r="L364" s="7" t="e">
        <f>COUNTIFS(Sta!$A:$A,$A364,Sta!$M:$M,"&gt;0.5")/$B364</f>
        <v>#DIV/0!</v>
      </c>
      <c r="M364" s="7" t="e">
        <f>COUNTIFS(Sta!$B:$B,$A364,Sta!$O:$O,"&gt;0.5")/$C364</f>
        <v>#DIV/0!</v>
      </c>
      <c r="N364" s="12" t="e">
        <f>(COUNTIFS(Sta!$A:$A,$A364,Sta!$M:$M,"&gt;1.5") +COUNTIFS(Sta!$B:$B,$A364,Sta!$O:$O,"&gt;1.5"))/$D364</f>
        <v>#DIV/0!</v>
      </c>
      <c r="O364" s="7" t="e">
        <f>COUNTIFS(Sta!$A:$A,$A364,Sta!$M:$M,"&gt;1.5")/$B364</f>
        <v>#DIV/0!</v>
      </c>
      <c r="P364" s="7" t="e">
        <f>COUNTIFS(Sta!$B:$B,$A364,Sta!$O:$O,"&gt;1.5")/$C364</f>
        <v>#DIV/0!</v>
      </c>
      <c r="Q364" s="12" t="e">
        <f>(COUNTIFS(Sta!$A:$A,$A364,Sta!$N:$N,"&gt;0.5") +COUNTIFS(Sta!$B:$B,$A364,Sta!$P:$P,"&gt;0.5"))/$D364</f>
        <v>#DIV/0!</v>
      </c>
      <c r="R364" s="7" t="e">
        <f>COUNTIFS(Sta!$A:$A,$A364,Sta!$N:$N,"&gt;0.5")/$B364</f>
        <v>#DIV/0!</v>
      </c>
      <c r="S364" s="7" t="e">
        <f>COUNTIFS(Sta!$B:$B,$A364,Sta!$P:$P,"&gt;0.5")/$C364</f>
        <v>#DIV/0!</v>
      </c>
      <c r="T364" s="12" t="e">
        <f>(COUNTIFS(Sta!$A:$A,$A364,Sta!$N:$N,"&gt;1.5") +COUNTIFS(Sta!$B:$B,$A364,Sta!$P:$P,"&gt;1.5"))/$D364</f>
        <v>#DIV/0!</v>
      </c>
      <c r="U364" s="7" t="e">
        <f>COUNTIFS(Sta!$A:$A,$A364,Sta!$N:$N,"&gt;1.5")/$B364</f>
        <v>#DIV/0!</v>
      </c>
      <c r="V364" s="7" t="e">
        <f>COUNTIFS(Sta!$B:$B,$A364,Sta!$P:$P,"&gt;1.5")/$C364</f>
        <v>#DIV/0!</v>
      </c>
    </row>
    <row r="365" spans="1:22" x14ac:dyDescent="0.3">
      <c r="A365" t="s">
        <v>458</v>
      </c>
      <c r="B365" s="9">
        <f>COUNTIF(Sta!A:A,A365)</f>
        <v>0</v>
      </c>
      <c r="C365" s="4">
        <f>COUNTIF(Sta!B:B,A365)</f>
        <v>0</v>
      </c>
      <c r="D365" s="4">
        <f t="shared" si="10"/>
        <v>0</v>
      </c>
      <c r="E365" s="12" t="e">
        <f>(COUNTIFS(Sta!$A:$A,$A365,Sta!$Q:$Q,"&gt;0.5") +COUNTIFS(Sta!$B:$B,$A365,Sta!$Q:$Q,"&gt;0.5"))/$D365</f>
        <v>#DIV/0!</v>
      </c>
      <c r="F365" s="7" t="e">
        <f>COUNTIFS(Sta!$A:$A,$A365,Sta!$Q:$Q,"&gt;0.5")/$B365</f>
        <v>#DIV/0!</v>
      </c>
      <c r="G365" s="7" t="e">
        <f>COUNTIFS(Sta!$B:$B,$A365,Sta!$Q:$Q,"&gt;0.5")/$C365</f>
        <v>#DIV/0!</v>
      </c>
      <c r="H365" s="12" t="e">
        <f>(COUNTIFS(Sta!$A:$A,$A365,Sta!$Q:$Q,"&gt;1.5") +COUNTIFS(Sta!$B:$B,$A365,Sta!$Q:$Q,"&gt;1.5"))/$D365</f>
        <v>#DIV/0!</v>
      </c>
      <c r="I365" s="7" t="e">
        <f>COUNTIFS(Sta!$A:$A,$A365,Sta!$Q:$Q,"&gt;1.5")/$B365</f>
        <v>#DIV/0!</v>
      </c>
      <c r="J365" s="7" t="e">
        <f>COUNTIFS(Sta!$B:$B,$A365,Sta!$Q:$Q,"&gt;1.5")/$C365</f>
        <v>#DIV/0!</v>
      </c>
      <c r="K365" s="12" t="e">
        <f>(COUNTIFS(Sta!$A:$A,$A365,Sta!$M:$M,"&gt;0.5") +COUNTIFS(Sta!$B:$B,$A365,Sta!$O:$O,"&gt;0.5"))/$D365</f>
        <v>#DIV/0!</v>
      </c>
      <c r="L365" s="7" t="e">
        <f>COUNTIFS(Sta!$A:$A,$A365,Sta!$M:$M,"&gt;0.5")/$B365</f>
        <v>#DIV/0!</v>
      </c>
      <c r="M365" s="7" t="e">
        <f>COUNTIFS(Sta!$B:$B,$A365,Sta!$O:$O,"&gt;0.5")/$C365</f>
        <v>#DIV/0!</v>
      </c>
      <c r="N365" s="12" t="e">
        <f>(COUNTIFS(Sta!$A:$A,$A365,Sta!$M:$M,"&gt;1.5") +COUNTIFS(Sta!$B:$B,$A365,Sta!$O:$O,"&gt;1.5"))/$D365</f>
        <v>#DIV/0!</v>
      </c>
      <c r="O365" s="7" t="e">
        <f>COUNTIFS(Sta!$A:$A,$A365,Sta!$M:$M,"&gt;1.5")/$B365</f>
        <v>#DIV/0!</v>
      </c>
      <c r="P365" s="7" t="e">
        <f>COUNTIFS(Sta!$B:$B,$A365,Sta!$O:$O,"&gt;1.5")/$C365</f>
        <v>#DIV/0!</v>
      </c>
      <c r="Q365" s="12" t="e">
        <f>(COUNTIFS(Sta!$A:$A,$A365,Sta!$N:$N,"&gt;0.5") +COUNTIFS(Sta!$B:$B,$A365,Sta!$P:$P,"&gt;0.5"))/$D365</f>
        <v>#DIV/0!</v>
      </c>
      <c r="R365" s="7" t="e">
        <f>COUNTIFS(Sta!$A:$A,$A365,Sta!$N:$N,"&gt;0.5")/$B365</f>
        <v>#DIV/0!</v>
      </c>
      <c r="S365" s="7" t="e">
        <f>COUNTIFS(Sta!$B:$B,$A365,Sta!$P:$P,"&gt;0.5")/$C365</f>
        <v>#DIV/0!</v>
      </c>
      <c r="T365" s="12" t="e">
        <f>(COUNTIFS(Sta!$A:$A,$A365,Sta!$N:$N,"&gt;1.5") +COUNTIFS(Sta!$B:$B,$A365,Sta!$P:$P,"&gt;1.5"))/$D365</f>
        <v>#DIV/0!</v>
      </c>
      <c r="U365" s="7" t="e">
        <f>COUNTIFS(Sta!$A:$A,$A365,Sta!$N:$N,"&gt;1.5")/$B365</f>
        <v>#DIV/0!</v>
      </c>
      <c r="V365" s="7" t="e">
        <f>COUNTIFS(Sta!$B:$B,$A365,Sta!$P:$P,"&gt;1.5")/$C365</f>
        <v>#DIV/0!</v>
      </c>
    </row>
    <row r="366" spans="1:22" x14ac:dyDescent="0.3">
      <c r="A366" t="s">
        <v>451</v>
      </c>
      <c r="B366" s="9">
        <f>COUNTIF(Sta!A:A,A366)</f>
        <v>0</v>
      </c>
      <c r="C366" s="4">
        <f>COUNTIF(Sta!B:B,A366)</f>
        <v>0</v>
      </c>
      <c r="D366" s="4">
        <f t="shared" si="10"/>
        <v>0</v>
      </c>
      <c r="E366" s="12" t="e">
        <f>(COUNTIFS(Sta!$A:$A,$A366,Sta!$Q:$Q,"&gt;0.5") +COUNTIFS(Sta!$B:$B,$A366,Sta!$Q:$Q,"&gt;0.5"))/$D366</f>
        <v>#DIV/0!</v>
      </c>
      <c r="F366" s="7" t="e">
        <f>COUNTIFS(Sta!$A:$A,$A366,Sta!$Q:$Q,"&gt;0.5")/$B366</f>
        <v>#DIV/0!</v>
      </c>
      <c r="G366" s="7" t="e">
        <f>COUNTIFS(Sta!$B:$B,$A366,Sta!$Q:$Q,"&gt;0.5")/$C366</f>
        <v>#DIV/0!</v>
      </c>
      <c r="H366" s="12" t="e">
        <f>(COUNTIFS(Sta!$A:$A,$A366,Sta!$Q:$Q,"&gt;1.5") +COUNTIFS(Sta!$B:$B,$A366,Sta!$Q:$Q,"&gt;1.5"))/$D366</f>
        <v>#DIV/0!</v>
      </c>
      <c r="I366" s="7" t="e">
        <f>COUNTIFS(Sta!$A:$A,$A366,Sta!$Q:$Q,"&gt;1.5")/$B366</f>
        <v>#DIV/0!</v>
      </c>
      <c r="J366" s="7" t="e">
        <f>COUNTIFS(Sta!$B:$B,$A366,Sta!$Q:$Q,"&gt;1.5")/$C366</f>
        <v>#DIV/0!</v>
      </c>
      <c r="K366" s="12" t="e">
        <f>(COUNTIFS(Sta!$A:$A,$A366,Sta!$M:$M,"&gt;0.5") +COUNTIFS(Sta!$B:$B,$A366,Sta!$O:$O,"&gt;0.5"))/$D366</f>
        <v>#DIV/0!</v>
      </c>
      <c r="L366" s="7" t="e">
        <f>COUNTIFS(Sta!$A:$A,$A366,Sta!$M:$M,"&gt;0.5")/$B366</f>
        <v>#DIV/0!</v>
      </c>
      <c r="M366" s="7" t="e">
        <f>COUNTIFS(Sta!$B:$B,$A366,Sta!$O:$O,"&gt;0.5")/$C366</f>
        <v>#DIV/0!</v>
      </c>
      <c r="N366" s="12" t="e">
        <f>(COUNTIFS(Sta!$A:$A,$A366,Sta!$M:$M,"&gt;1.5") +COUNTIFS(Sta!$B:$B,$A366,Sta!$O:$O,"&gt;1.5"))/$D366</f>
        <v>#DIV/0!</v>
      </c>
      <c r="O366" s="7" t="e">
        <f>COUNTIFS(Sta!$A:$A,$A366,Sta!$M:$M,"&gt;1.5")/$B366</f>
        <v>#DIV/0!</v>
      </c>
      <c r="P366" s="7" t="e">
        <f>COUNTIFS(Sta!$B:$B,$A366,Sta!$O:$O,"&gt;1.5")/$C366</f>
        <v>#DIV/0!</v>
      </c>
      <c r="Q366" s="12" t="e">
        <f>(COUNTIFS(Sta!$A:$A,$A366,Sta!$N:$N,"&gt;0.5") +COUNTIFS(Sta!$B:$B,$A366,Sta!$P:$P,"&gt;0.5"))/$D366</f>
        <v>#DIV/0!</v>
      </c>
      <c r="R366" s="7" t="e">
        <f>COUNTIFS(Sta!$A:$A,$A366,Sta!$N:$N,"&gt;0.5")/$B366</f>
        <v>#DIV/0!</v>
      </c>
      <c r="S366" s="7" t="e">
        <f>COUNTIFS(Sta!$B:$B,$A366,Sta!$P:$P,"&gt;0.5")/$C366</f>
        <v>#DIV/0!</v>
      </c>
      <c r="T366" s="12" t="e">
        <f>(COUNTIFS(Sta!$A:$A,$A366,Sta!$N:$N,"&gt;1.5") +COUNTIFS(Sta!$B:$B,$A366,Sta!$P:$P,"&gt;1.5"))/$D366</f>
        <v>#DIV/0!</v>
      </c>
      <c r="U366" s="7" t="e">
        <f>COUNTIFS(Sta!$A:$A,$A366,Sta!$N:$N,"&gt;1.5")/$B366</f>
        <v>#DIV/0!</v>
      </c>
      <c r="V366" s="7" t="e">
        <f>COUNTIFS(Sta!$B:$B,$A366,Sta!$P:$P,"&gt;1.5")/$C366</f>
        <v>#DIV/0!</v>
      </c>
    </row>
    <row r="367" spans="1:22" x14ac:dyDescent="0.3">
      <c r="A367" t="s">
        <v>459</v>
      </c>
      <c r="B367" s="9">
        <f>COUNTIF(Sta!A:A,A367)</f>
        <v>0</v>
      </c>
      <c r="C367" s="4">
        <f>COUNTIF(Sta!B:B,A367)</f>
        <v>0</v>
      </c>
      <c r="D367" s="4">
        <f t="shared" si="10"/>
        <v>0</v>
      </c>
      <c r="E367" s="12" t="e">
        <f>(COUNTIFS(Sta!$A:$A,$A367,Sta!$Q:$Q,"&gt;0.5") +COUNTIFS(Sta!$B:$B,$A367,Sta!$Q:$Q,"&gt;0.5"))/$D367</f>
        <v>#DIV/0!</v>
      </c>
      <c r="F367" s="7" t="e">
        <f>COUNTIFS(Sta!$A:$A,$A367,Sta!$Q:$Q,"&gt;0.5")/$B367</f>
        <v>#DIV/0!</v>
      </c>
      <c r="G367" s="7" t="e">
        <f>COUNTIFS(Sta!$B:$B,$A367,Sta!$Q:$Q,"&gt;0.5")/$C367</f>
        <v>#DIV/0!</v>
      </c>
      <c r="H367" s="12" t="e">
        <f>(COUNTIFS(Sta!$A:$A,$A367,Sta!$Q:$Q,"&gt;1.5") +COUNTIFS(Sta!$B:$B,$A367,Sta!$Q:$Q,"&gt;1.5"))/$D367</f>
        <v>#DIV/0!</v>
      </c>
      <c r="I367" s="7" t="e">
        <f>COUNTIFS(Sta!$A:$A,$A367,Sta!$Q:$Q,"&gt;1.5")/$B367</f>
        <v>#DIV/0!</v>
      </c>
      <c r="J367" s="7" t="e">
        <f>COUNTIFS(Sta!$B:$B,$A367,Sta!$Q:$Q,"&gt;1.5")/$C367</f>
        <v>#DIV/0!</v>
      </c>
      <c r="K367" s="12" t="e">
        <f>(COUNTIFS(Sta!$A:$A,$A367,Sta!$M:$M,"&gt;0.5") +COUNTIFS(Sta!$B:$B,$A367,Sta!$O:$O,"&gt;0.5"))/$D367</f>
        <v>#DIV/0!</v>
      </c>
      <c r="L367" s="7" t="e">
        <f>COUNTIFS(Sta!$A:$A,$A367,Sta!$M:$M,"&gt;0.5")/$B367</f>
        <v>#DIV/0!</v>
      </c>
      <c r="M367" s="7" t="e">
        <f>COUNTIFS(Sta!$B:$B,$A367,Sta!$O:$O,"&gt;0.5")/$C367</f>
        <v>#DIV/0!</v>
      </c>
      <c r="N367" s="12" t="e">
        <f>(COUNTIFS(Sta!$A:$A,$A367,Sta!$M:$M,"&gt;1.5") +COUNTIFS(Sta!$B:$B,$A367,Sta!$O:$O,"&gt;1.5"))/$D367</f>
        <v>#DIV/0!</v>
      </c>
      <c r="O367" s="7" t="e">
        <f>COUNTIFS(Sta!$A:$A,$A367,Sta!$M:$M,"&gt;1.5")/$B367</f>
        <v>#DIV/0!</v>
      </c>
      <c r="P367" s="7" t="e">
        <f>COUNTIFS(Sta!$B:$B,$A367,Sta!$O:$O,"&gt;1.5")/$C367</f>
        <v>#DIV/0!</v>
      </c>
      <c r="Q367" s="12" t="e">
        <f>(COUNTIFS(Sta!$A:$A,$A367,Sta!$N:$N,"&gt;0.5") +COUNTIFS(Sta!$B:$B,$A367,Sta!$P:$P,"&gt;0.5"))/$D367</f>
        <v>#DIV/0!</v>
      </c>
      <c r="R367" s="7" t="e">
        <f>COUNTIFS(Sta!$A:$A,$A367,Sta!$N:$N,"&gt;0.5")/$B367</f>
        <v>#DIV/0!</v>
      </c>
      <c r="S367" s="7" t="e">
        <f>COUNTIFS(Sta!$B:$B,$A367,Sta!$P:$P,"&gt;0.5")/$C367</f>
        <v>#DIV/0!</v>
      </c>
      <c r="T367" s="12" t="e">
        <f>(COUNTIFS(Sta!$A:$A,$A367,Sta!$N:$N,"&gt;1.5") +COUNTIFS(Sta!$B:$B,$A367,Sta!$P:$P,"&gt;1.5"))/$D367</f>
        <v>#DIV/0!</v>
      </c>
      <c r="U367" s="7" t="e">
        <f>COUNTIFS(Sta!$A:$A,$A367,Sta!$N:$N,"&gt;1.5")/$B367</f>
        <v>#DIV/0!</v>
      </c>
      <c r="V367" s="7" t="e">
        <f>COUNTIFS(Sta!$B:$B,$A367,Sta!$P:$P,"&gt;1.5")/$C367</f>
        <v>#DIV/0!</v>
      </c>
    </row>
    <row r="368" spans="1:22" x14ac:dyDescent="0.3">
      <c r="A368" t="s">
        <v>455</v>
      </c>
      <c r="B368" s="9">
        <f>COUNTIF(Sta!A:A,A368)</f>
        <v>0</v>
      </c>
      <c r="C368" s="4">
        <f>COUNTIF(Sta!B:B,A368)</f>
        <v>0</v>
      </c>
      <c r="D368" s="4">
        <f t="shared" si="10"/>
        <v>0</v>
      </c>
      <c r="E368" s="12" t="e">
        <f>(COUNTIFS(Sta!$A:$A,$A368,Sta!$Q:$Q,"&gt;0.5") +COUNTIFS(Sta!$B:$B,$A368,Sta!$Q:$Q,"&gt;0.5"))/$D368</f>
        <v>#DIV/0!</v>
      </c>
      <c r="F368" s="7" t="e">
        <f>COUNTIFS(Sta!$A:$A,$A368,Sta!$Q:$Q,"&gt;0.5")/$B368</f>
        <v>#DIV/0!</v>
      </c>
      <c r="G368" s="7" t="e">
        <f>COUNTIFS(Sta!$B:$B,$A368,Sta!$Q:$Q,"&gt;0.5")/$C368</f>
        <v>#DIV/0!</v>
      </c>
      <c r="H368" s="12" t="e">
        <f>(COUNTIFS(Sta!$A:$A,$A368,Sta!$Q:$Q,"&gt;1.5") +COUNTIFS(Sta!$B:$B,$A368,Sta!$Q:$Q,"&gt;1.5"))/$D368</f>
        <v>#DIV/0!</v>
      </c>
      <c r="I368" s="7" t="e">
        <f>COUNTIFS(Sta!$A:$A,$A368,Sta!$Q:$Q,"&gt;1.5")/$B368</f>
        <v>#DIV/0!</v>
      </c>
      <c r="J368" s="7" t="e">
        <f>COUNTIFS(Sta!$B:$B,$A368,Sta!$Q:$Q,"&gt;1.5")/$C368</f>
        <v>#DIV/0!</v>
      </c>
      <c r="K368" s="12" t="e">
        <f>(COUNTIFS(Sta!$A:$A,$A368,Sta!$M:$M,"&gt;0.5") +COUNTIFS(Sta!$B:$B,$A368,Sta!$O:$O,"&gt;0.5"))/$D368</f>
        <v>#DIV/0!</v>
      </c>
      <c r="L368" s="7" t="e">
        <f>COUNTIFS(Sta!$A:$A,$A368,Sta!$M:$M,"&gt;0.5")/$B368</f>
        <v>#DIV/0!</v>
      </c>
      <c r="M368" s="7" t="e">
        <f>COUNTIFS(Sta!$B:$B,$A368,Sta!$O:$O,"&gt;0.5")/$C368</f>
        <v>#DIV/0!</v>
      </c>
      <c r="N368" s="12" t="e">
        <f>(COUNTIFS(Sta!$A:$A,$A368,Sta!$M:$M,"&gt;1.5") +COUNTIFS(Sta!$B:$B,$A368,Sta!$O:$O,"&gt;1.5"))/$D368</f>
        <v>#DIV/0!</v>
      </c>
      <c r="O368" s="7" t="e">
        <f>COUNTIFS(Sta!$A:$A,$A368,Sta!$M:$M,"&gt;1.5")/$B368</f>
        <v>#DIV/0!</v>
      </c>
      <c r="P368" s="7" t="e">
        <f>COUNTIFS(Sta!$B:$B,$A368,Sta!$O:$O,"&gt;1.5")/$C368</f>
        <v>#DIV/0!</v>
      </c>
      <c r="Q368" s="12" t="e">
        <f>(COUNTIFS(Sta!$A:$A,$A368,Sta!$N:$N,"&gt;0.5") +COUNTIFS(Sta!$B:$B,$A368,Sta!$P:$P,"&gt;0.5"))/$D368</f>
        <v>#DIV/0!</v>
      </c>
      <c r="R368" s="7" t="e">
        <f>COUNTIFS(Sta!$A:$A,$A368,Sta!$N:$N,"&gt;0.5")/$B368</f>
        <v>#DIV/0!</v>
      </c>
      <c r="S368" s="7" t="e">
        <f>COUNTIFS(Sta!$B:$B,$A368,Sta!$P:$P,"&gt;0.5")/$C368</f>
        <v>#DIV/0!</v>
      </c>
      <c r="T368" s="12" t="e">
        <f>(COUNTIFS(Sta!$A:$A,$A368,Sta!$N:$N,"&gt;1.5") +COUNTIFS(Sta!$B:$B,$A368,Sta!$P:$P,"&gt;1.5"))/$D368</f>
        <v>#DIV/0!</v>
      </c>
      <c r="U368" s="7" t="e">
        <f>COUNTIFS(Sta!$A:$A,$A368,Sta!$N:$N,"&gt;1.5")/$B368</f>
        <v>#DIV/0!</v>
      </c>
      <c r="V368" s="7" t="e">
        <f>COUNTIFS(Sta!$B:$B,$A368,Sta!$P:$P,"&gt;1.5")/$C368</f>
        <v>#DIV/0!</v>
      </c>
    </row>
    <row r="369" spans="1:22" x14ac:dyDescent="0.3">
      <c r="A369" t="s">
        <v>452</v>
      </c>
      <c r="B369" s="9">
        <f>COUNTIF(Sta!A:A,A369)</f>
        <v>0</v>
      </c>
      <c r="C369" s="4">
        <f>COUNTIF(Sta!B:B,A369)</f>
        <v>0</v>
      </c>
      <c r="D369" s="4">
        <f t="shared" si="10"/>
        <v>0</v>
      </c>
      <c r="E369" s="12" t="e">
        <f>(COUNTIFS(Sta!$A:$A,$A369,Sta!$Q:$Q,"&gt;0.5") +COUNTIFS(Sta!$B:$B,$A369,Sta!$Q:$Q,"&gt;0.5"))/$D369</f>
        <v>#DIV/0!</v>
      </c>
      <c r="F369" s="7" t="e">
        <f>COUNTIFS(Sta!$A:$A,$A369,Sta!$Q:$Q,"&gt;0.5")/$B369</f>
        <v>#DIV/0!</v>
      </c>
      <c r="G369" s="7" t="e">
        <f>COUNTIFS(Sta!$B:$B,$A369,Sta!$Q:$Q,"&gt;0.5")/$C369</f>
        <v>#DIV/0!</v>
      </c>
      <c r="H369" s="12" t="e">
        <f>(COUNTIFS(Sta!$A:$A,$A369,Sta!$Q:$Q,"&gt;1.5") +COUNTIFS(Sta!$B:$B,$A369,Sta!$Q:$Q,"&gt;1.5"))/$D369</f>
        <v>#DIV/0!</v>
      </c>
      <c r="I369" s="7" t="e">
        <f>COUNTIFS(Sta!$A:$A,$A369,Sta!$Q:$Q,"&gt;1.5")/$B369</f>
        <v>#DIV/0!</v>
      </c>
      <c r="J369" s="7" t="e">
        <f>COUNTIFS(Sta!$B:$B,$A369,Sta!$Q:$Q,"&gt;1.5")/$C369</f>
        <v>#DIV/0!</v>
      </c>
      <c r="K369" s="12" t="e">
        <f>(COUNTIFS(Sta!$A:$A,$A369,Sta!$M:$M,"&gt;0.5") +COUNTIFS(Sta!$B:$B,$A369,Sta!$O:$O,"&gt;0.5"))/$D369</f>
        <v>#DIV/0!</v>
      </c>
      <c r="L369" s="7" t="e">
        <f>COUNTIFS(Sta!$A:$A,$A369,Sta!$M:$M,"&gt;0.5")/$B369</f>
        <v>#DIV/0!</v>
      </c>
      <c r="M369" s="7" t="e">
        <f>COUNTIFS(Sta!$B:$B,$A369,Sta!$O:$O,"&gt;0.5")/$C369</f>
        <v>#DIV/0!</v>
      </c>
      <c r="N369" s="12" t="e">
        <f>(COUNTIFS(Sta!$A:$A,$A369,Sta!$M:$M,"&gt;1.5") +COUNTIFS(Sta!$B:$B,$A369,Sta!$O:$O,"&gt;1.5"))/$D369</f>
        <v>#DIV/0!</v>
      </c>
      <c r="O369" s="7" t="e">
        <f>COUNTIFS(Sta!$A:$A,$A369,Sta!$M:$M,"&gt;1.5")/$B369</f>
        <v>#DIV/0!</v>
      </c>
      <c r="P369" s="7" t="e">
        <f>COUNTIFS(Sta!$B:$B,$A369,Sta!$O:$O,"&gt;1.5")/$C369</f>
        <v>#DIV/0!</v>
      </c>
      <c r="Q369" s="12" t="e">
        <f>(COUNTIFS(Sta!$A:$A,$A369,Sta!$N:$N,"&gt;0.5") +COUNTIFS(Sta!$B:$B,$A369,Sta!$P:$P,"&gt;0.5"))/$D369</f>
        <v>#DIV/0!</v>
      </c>
      <c r="R369" s="7" t="e">
        <f>COUNTIFS(Sta!$A:$A,$A369,Sta!$N:$N,"&gt;0.5")/$B369</f>
        <v>#DIV/0!</v>
      </c>
      <c r="S369" s="7" t="e">
        <f>COUNTIFS(Sta!$B:$B,$A369,Sta!$P:$P,"&gt;0.5")/$C369</f>
        <v>#DIV/0!</v>
      </c>
      <c r="T369" s="12" t="e">
        <f>(COUNTIFS(Sta!$A:$A,$A369,Sta!$N:$N,"&gt;1.5") +COUNTIFS(Sta!$B:$B,$A369,Sta!$P:$P,"&gt;1.5"))/$D369</f>
        <v>#DIV/0!</v>
      </c>
      <c r="U369" s="7" t="e">
        <f>COUNTIFS(Sta!$A:$A,$A369,Sta!$N:$N,"&gt;1.5")/$B369</f>
        <v>#DIV/0!</v>
      </c>
      <c r="V369" s="7" t="e">
        <f>COUNTIFS(Sta!$B:$B,$A369,Sta!$P:$P,"&gt;1.5")/$C369</f>
        <v>#DIV/0!</v>
      </c>
    </row>
    <row r="370" spans="1:22" x14ac:dyDescent="0.3">
      <c r="A370" t="s">
        <v>456</v>
      </c>
      <c r="B370" s="9">
        <f>COUNTIF(Sta!A:A,A370)</f>
        <v>0</v>
      </c>
      <c r="C370" s="4">
        <f>COUNTIF(Sta!B:B,A370)</f>
        <v>0</v>
      </c>
      <c r="D370" s="4">
        <f t="shared" si="10"/>
        <v>0</v>
      </c>
      <c r="E370" s="12" t="e">
        <f>(COUNTIFS(Sta!$A:$A,$A370,Sta!$Q:$Q,"&gt;0.5") +COUNTIFS(Sta!$B:$B,$A370,Sta!$Q:$Q,"&gt;0.5"))/$D370</f>
        <v>#DIV/0!</v>
      </c>
      <c r="F370" s="7" t="e">
        <f>COUNTIFS(Sta!$A:$A,$A370,Sta!$Q:$Q,"&gt;0.5")/$B370</f>
        <v>#DIV/0!</v>
      </c>
      <c r="G370" s="7" t="e">
        <f>COUNTIFS(Sta!$B:$B,$A370,Sta!$Q:$Q,"&gt;0.5")/$C370</f>
        <v>#DIV/0!</v>
      </c>
      <c r="H370" s="12" t="e">
        <f>(COUNTIFS(Sta!$A:$A,$A370,Sta!$Q:$Q,"&gt;1.5") +COUNTIFS(Sta!$B:$B,$A370,Sta!$Q:$Q,"&gt;1.5"))/$D370</f>
        <v>#DIV/0!</v>
      </c>
      <c r="I370" s="7" t="e">
        <f>COUNTIFS(Sta!$A:$A,$A370,Sta!$Q:$Q,"&gt;1.5")/$B370</f>
        <v>#DIV/0!</v>
      </c>
      <c r="J370" s="7" t="e">
        <f>COUNTIFS(Sta!$B:$B,$A370,Sta!$Q:$Q,"&gt;1.5")/$C370</f>
        <v>#DIV/0!</v>
      </c>
      <c r="K370" s="12" t="e">
        <f>(COUNTIFS(Sta!$A:$A,$A370,Sta!$M:$M,"&gt;0.5") +COUNTIFS(Sta!$B:$B,$A370,Sta!$O:$O,"&gt;0.5"))/$D370</f>
        <v>#DIV/0!</v>
      </c>
      <c r="L370" s="7" t="e">
        <f>COUNTIFS(Sta!$A:$A,$A370,Sta!$M:$M,"&gt;0.5")/$B370</f>
        <v>#DIV/0!</v>
      </c>
      <c r="M370" s="7" t="e">
        <f>COUNTIFS(Sta!$B:$B,$A370,Sta!$O:$O,"&gt;0.5")/$C370</f>
        <v>#DIV/0!</v>
      </c>
      <c r="N370" s="12" t="e">
        <f>(COUNTIFS(Sta!$A:$A,$A370,Sta!$M:$M,"&gt;1.5") +COUNTIFS(Sta!$B:$B,$A370,Sta!$O:$O,"&gt;1.5"))/$D370</f>
        <v>#DIV/0!</v>
      </c>
      <c r="O370" s="7" t="e">
        <f>COUNTIFS(Sta!$A:$A,$A370,Sta!$M:$M,"&gt;1.5")/$B370</f>
        <v>#DIV/0!</v>
      </c>
      <c r="P370" s="7" t="e">
        <f>COUNTIFS(Sta!$B:$B,$A370,Sta!$O:$O,"&gt;1.5")/$C370</f>
        <v>#DIV/0!</v>
      </c>
      <c r="Q370" s="12" t="e">
        <f>(COUNTIFS(Sta!$A:$A,$A370,Sta!$N:$N,"&gt;0.5") +COUNTIFS(Sta!$B:$B,$A370,Sta!$P:$P,"&gt;0.5"))/$D370</f>
        <v>#DIV/0!</v>
      </c>
      <c r="R370" s="7" t="e">
        <f>COUNTIFS(Sta!$A:$A,$A370,Sta!$N:$N,"&gt;0.5")/$B370</f>
        <v>#DIV/0!</v>
      </c>
      <c r="S370" s="7" t="e">
        <f>COUNTIFS(Sta!$B:$B,$A370,Sta!$P:$P,"&gt;0.5")/$C370</f>
        <v>#DIV/0!</v>
      </c>
      <c r="T370" s="12" t="e">
        <f>(COUNTIFS(Sta!$A:$A,$A370,Sta!$N:$N,"&gt;1.5") +COUNTIFS(Sta!$B:$B,$A370,Sta!$P:$P,"&gt;1.5"))/$D370</f>
        <v>#DIV/0!</v>
      </c>
      <c r="U370" s="7" t="e">
        <f>COUNTIFS(Sta!$A:$A,$A370,Sta!$N:$N,"&gt;1.5")/$B370</f>
        <v>#DIV/0!</v>
      </c>
      <c r="V370" s="7" t="e">
        <f>COUNTIFS(Sta!$B:$B,$A370,Sta!$P:$P,"&gt;1.5")/$C370</f>
        <v>#DIV/0!</v>
      </c>
    </row>
    <row r="371" spans="1:22" x14ac:dyDescent="0.3">
      <c r="A371" t="s">
        <v>461</v>
      </c>
      <c r="B371" s="9">
        <f>COUNTIF(Sta!A:A,A371)</f>
        <v>0</v>
      </c>
      <c r="C371" s="4">
        <f>COUNTIF(Sta!B:B,A371)</f>
        <v>0</v>
      </c>
      <c r="D371" s="4">
        <f t="shared" ref="D371:D380" si="11">B371+C371</f>
        <v>0</v>
      </c>
      <c r="E371" s="12" t="e">
        <f>(COUNTIFS(Sta!$A:$A,$A371,Sta!$Q:$Q,"&gt;0.5") +COUNTIFS(Sta!$B:$B,$A371,Sta!$Q:$Q,"&gt;0.5"))/$D371</f>
        <v>#DIV/0!</v>
      </c>
      <c r="F371" s="7" t="e">
        <f>COUNTIFS(Sta!$A:$A,$A371,Sta!$Q:$Q,"&gt;0.5")/$B371</f>
        <v>#DIV/0!</v>
      </c>
      <c r="G371" s="7" t="e">
        <f>COUNTIFS(Sta!$B:$B,$A371,Sta!$Q:$Q,"&gt;0.5")/$C371</f>
        <v>#DIV/0!</v>
      </c>
      <c r="H371" s="12" t="e">
        <f>(COUNTIFS(Sta!$A:$A,$A371,Sta!$Q:$Q,"&gt;1.5") +COUNTIFS(Sta!$B:$B,$A371,Sta!$Q:$Q,"&gt;1.5"))/$D371</f>
        <v>#DIV/0!</v>
      </c>
      <c r="I371" s="7" t="e">
        <f>COUNTIFS(Sta!$A:$A,$A371,Sta!$Q:$Q,"&gt;1.5")/$B371</f>
        <v>#DIV/0!</v>
      </c>
      <c r="J371" s="7" t="e">
        <f>COUNTIFS(Sta!$B:$B,$A371,Sta!$Q:$Q,"&gt;1.5")/$C371</f>
        <v>#DIV/0!</v>
      </c>
      <c r="K371" s="12" t="e">
        <f>(COUNTIFS(Sta!$A:$A,$A371,Sta!$M:$M,"&gt;0.5") +COUNTIFS(Sta!$B:$B,$A371,Sta!$O:$O,"&gt;0.5"))/$D371</f>
        <v>#DIV/0!</v>
      </c>
      <c r="L371" s="7" t="e">
        <f>COUNTIFS(Sta!$A:$A,$A371,Sta!$M:$M,"&gt;0.5")/$B371</f>
        <v>#DIV/0!</v>
      </c>
      <c r="M371" s="7" t="e">
        <f>COUNTIFS(Sta!$B:$B,$A371,Sta!$O:$O,"&gt;0.5")/$C371</f>
        <v>#DIV/0!</v>
      </c>
      <c r="N371" s="12" t="e">
        <f>(COUNTIFS(Sta!$A:$A,$A371,Sta!$M:$M,"&gt;1.5") +COUNTIFS(Sta!$B:$B,$A371,Sta!$O:$O,"&gt;1.5"))/$D371</f>
        <v>#DIV/0!</v>
      </c>
      <c r="O371" s="7" t="e">
        <f>COUNTIFS(Sta!$A:$A,$A371,Sta!$M:$M,"&gt;1.5")/$B371</f>
        <v>#DIV/0!</v>
      </c>
      <c r="P371" s="7" t="e">
        <f>COUNTIFS(Sta!$B:$B,$A371,Sta!$O:$O,"&gt;1.5")/$C371</f>
        <v>#DIV/0!</v>
      </c>
      <c r="Q371" s="12" t="e">
        <f>(COUNTIFS(Sta!$A:$A,$A371,Sta!$N:$N,"&gt;0.5") +COUNTIFS(Sta!$B:$B,$A371,Sta!$P:$P,"&gt;0.5"))/$D371</f>
        <v>#DIV/0!</v>
      </c>
      <c r="R371" s="7" t="e">
        <f>COUNTIFS(Sta!$A:$A,$A371,Sta!$N:$N,"&gt;0.5")/$B371</f>
        <v>#DIV/0!</v>
      </c>
      <c r="S371" s="7" t="e">
        <f>COUNTIFS(Sta!$B:$B,$A371,Sta!$P:$P,"&gt;0.5")/$C371</f>
        <v>#DIV/0!</v>
      </c>
      <c r="T371" s="12" t="e">
        <f>(COUNTIFS(Sta!$A:$A,$A371,Sta!$N:$N,"&gt;1.5") +COUNTIFS(Sta!$B:$B,$A371,Sta!$P:$P,"&gt;1.5"))/$D371</f>
        <v>#DIV/0!</v>
      </c>
      <c r="U371" s="7" t="e">
        <f>COUNTIFS(Sta!$A:$A,$A371,Sta!$N:$N,"&gt;1.5")/$B371</f>
        <v>#DIV/0!</v>
      </c>
      <c r="V371" s="7" t="e">
        <f>COUNTIFS(Sta!$B:$B,$A371,Sta!$P:$P,"&gt;1.5")/$C371</f>
        <v>#DIV/0!</v>
      </c>
    </row>
    <row r="372" spans="1:22" x14ac:dyDescent="0.3">
      <c r="A372" t="s">
        <v>468</v>
      </c>
      <c r="B372" s="9">
        <f>COUNTIF(Sta!A:A,A372)</f>
        <v>0</v>
      </c>
      <c r="C372" s="4">
        <f>COUNTIF(Sta!B:B,A372)</f>
        <v>0</v>
      </c>
      <c r="D372" s="4">
        <f t="shared" si="11"/>
        <v>0</v>
      </c>
      <c r="E372" s="12" t="e">
        <f>(COUNTIFS(Sta!$A:$A,$A372,Sta!$Q:$Q,"&gt;0.5") +COUNTIFS(Sta!$B:$B,$A372,Sta!$Q:$Q,"&gt;0.5"))/$D372</f>
        <v>#DIV/0!</v>
      </c>
      <c r="F372" s="7" t="e">
        <f>COUNTIFS(Sta!$A:$A,$A372,Sta!$Q:$Q,"&gt;0.5")/$B372</f>
        <v>#DIV/0!</v>
      </c>
      <c r="G372" s="7" t="e">
        <f>COUNTIFS(Sta!$B:$B,$A372,Sta!$Q:$Q,"&gt;0.5")/$C372</f>
        <v>#DIV/0!</v>
      </c>
      <c r="H372" s="12" t="e">
        <f>(COUNTIFS(Sta!$A:$A,$A372,Sta!$Q:$Q,"&gt;1.5") +COUNTIFS(Sta!$B:$B,$A372,Sta!$Q:$Q,"&gt;1.5"))/$D372</f>
        <v>#DIV/0!</v>
      </c>
      <c r="I372" s="7" t="e">
        <f>COUNTIFS(Sta!$A:$A,$A372,Sta!$Q:$Q,"&gt;1.5")/$B372</f>
        <v>#DIV/0!</v>
      </c>
      <c r="J372" s="7" t="e">
        <f>COUNTIFS(Sta!$B:$B,$A372,Sta!$Q:$Q,"&gt;1.5")/$C372</f>
        <v>#DIV/0!</v>
      </c>
      <c r="K372" s="12" t="e">
        <f>(COUNTIFS(Sta!$A:$A,$A372,Sta!$M:$M,"&gt;0.5") +COUNTIFS(Sta!$B:$B,$A372,Sta!$O:$O,"&gt;0.5"))/$D372</f>
        <v>#DIV/0!</v>
      </c>
      <c r="L372" s="7" t="e">
        <f>COUNTIFS(Sta!$A:$A,$A372,Sta!$M:$M,"&gt;0.5")/$B372</f>
        <v>#DIV/0!</v>
      </c>
      <c r="M372" s="7" t="e">
        <f>COUNTIFS(Sta!$B:$B,$A372,Sta!$O:$O,"&gt;0.5")/$C372</f>
        <v>#DIV/0!</v>
      </c>
      <c r="N372" s="12" t="e">
        <f>(COUNTIFS(Sta!$A:$A,$A372,Sta!$M:$M,"&gt;1.5") +COUNTIFS(Sta!$B:$B,$A372,Sta!$O:$O,"&gt;1.5"))/$D372</f>
        <v>#DIV/0!</v>
      </c>
      <c r="O372" s="7" t="e">
        <f>COUNTIFS(Sta!$A:$A,$A372,Sta!$M:$M,"&gt;1.5")/$B372</f>
        <v>#DIV/0!</v>
      </c>
      <c r="P372" s="7" t="e">
        <f>COUNTIFS(Sta!$B:$B,$A372,Sta!$O:$O,"&gt;1.5")/$C372</f>
        <v>#DIV/0!</v>
      </c>
      <c r="Q372" s="12" t="e">
        <f>(COUNTIFS(Sta!$A:$A,$A372,Sta!$N:$N,"&gt;0.5") +COUNTIFS(Sta!$B:$B,$A372,Sta!$P:$P,"&gt;0.5"))/$D372</f>
        <v>#DIV/0!</v>
      </c>
      <c r="R372" s="7" t="e">
        <f>COUNTIFS(Sta!$A:$A,$A372,Sta!$N:$N,"&gt;0.5")/$B372</f>
        <v>#DIV/0!</v>
      </c>
      <c r="S372" s="7" t="e">
        <f>COUNTIFS(Sta!$B:$B,$A372,Sta!$P:$P,"&gt;0.5")/$C372</f>
        <v>#DIV/0!</v>
      </c>
      <c r="T372" s="12" t="e">
        <f>(COUNTIFS(Sta!$A:$A,$A372,Sta!$N:$N,"&gt;1.5") +COUNTIFS(Sta!$B:$B,$A372,Sta!$P:$P,"&gt;1.5"))/$D372</f>
        <v>#DIV/0!</v>
      </c>
      <c r="U372" s="7" t="e">
        <f>COUNTIFS(Sta!$A:$A,$A372,Sta!$N:$N,"&gt;1.5")/$B372</f>
        <v>#DIV/0!</v>
      </c>
      <c r="V372" s="7" t="e">
        <f>COUNTIFS(Sta!$B:$B,$A372,Sta!$P:$P,"&gt;1.5")/$C372</f>
        <v>#DIV/0!</v>
      </c>
    </row>
    <row r="373" spans="1:22" x14ac:dyDescent="0.3">
      <c r="A373" t="s">
        <v>469</v>
      </c>
      <c r="B373" s="9">
        <f>COUNTIF(Sta!A:A,A373)</f>
        <v>0</v>
      </c>
      <c r="C373" s="4">
        <f>COUNTIF(Sta!B:B,A373)</f>
        <v>0</v>
      </c>
      <c r="D373" s="4">
        <f t="shared" si="11"/>
        <v>0</v>
      </c>
      <c r="E373" s="12" t="e">
        <f>(COUNTIFS(Sta!$A:$A,$A373,Sta!$Q:$Q,"&gt;0.5") +COUNTIFS(Sta!$B:$B,$A373,Sta!$Q:$Q,"&gt;0.5"))/$D373</f>
        <v>#DIV/0!</v>
      </c>
      <c r="F373" s="7" t="e">
        <f>COUNTIFS(Sta!$A:$A,$A373,Sta!$Q:$Q,"&gt;0.5")/$B373</f>
        <v>#DIV/0!</v>
      </c>
      <c r="G373" s="7" t="e">
        <f>COUNTIFS(Sta!$B:$B,$A373,Sta!$Q:$Q,"&gt;0.5")/$C373</f>
        <v>#DIV/0!</v>
      </c>
      <c r="H373" s="12" t="e">
        <f>(COUNTIFS(Sta!$A:$A,$A373,Sta!$Q:$Q,"&gt;1.5") +COUNTIFS(Sta!$B:$B,$A373,Sta!$Q:$Q,"&gt;1.5"))/$D373</f>
        <v>#DIV/0!</v>
      </c>
      <c r="I373" s="7" t="e">
        <f>COUNTIFS(Sta!$A:$A,$A373,Sta!$Q:$Q,"&gt;1.5")/$B373</f>
        <v>#DIV/0!</v>
      </c>
      <c r="J373" s="7" t="e">
        <f>COUNTIFS(Sta!$B:$B,$A373,Sta!$Q:$Q,"&gt;1.5")/$C373</f>
        <v>#DIV/0!</v>
      </c>
      <c r="K373" s="12" t="e">
        <f>(COUNTIFS(Sta!$A:$A,$A373,Sta!$M:$M,"&gt;0.5") +COUNTIFS(Sta!$B:$B,$A373,Sta!$O:$O,"&gt;0.5"))/$D373</f>
        <v>#DIV/0!</v>
      </c>
      <c r="L373" s="7" t="e">
        <f>COUNTIFS(Sta!$A:$A,$A373,Sta!$M:$M,"&gt;0.5")/$B373</f>
        <v>#DIV/0!</v>
      </c>
      <c r="M373" s="7" t="e">
        <f>COUNTIFS(Sta!$B:$B,$A373,Sta!$O:$O,"&gt;0.5")/$C373</f>
        <v>#DIV/0!</v>
      </c>
      <c r="N373" s="12" t="e">
        <f>(COUNTIFS(Sta!$A:$A,$A373,Sta!$M:$M,"&gt;1.5") +COUNTIFS(Sta!$B:$B,$A373,Sta!$O:$O,"&gt;1.5"))/$D373</f>
        <v>#DIV/0!</v>
      </c>
      <c r="O373" s="7" t="e">
        <f>COUNTIFS(Sta!$A:$A,$A373,Sta!$M:$M,"&gt;1.5")/$B373</f>
        <v>#DIV/0!</v>
      </c>
      <c r="P373" s="7" t="e">
        <f>COUNTIFS(Sta!$B:$B,$A373,Sta!$O:$O,"&gt;1.5")/$C373</f>
        <v>#DIV/0!</v>
      </c>
      <c r="Q373" s="12" t="e">
        <f>(COUNTIFS(Sta!$A:$A,$A373,Sta!$N:$N,"&gt;0.5") +COUNTIFS(Sta!$B:$B,$A373,Sta!$P:$P,"&gt;0.5"))/$D373</f>
        <v>#DIV/0!</v>
      </c>
      <c r="R373" s="7" t="e">
        <f>COUNTIFS(Sta!$A:$A,$A373,Sta!$N:$N,"&gt;0.5")/$B373</f>
        <v>#DIV/0!</v>
      </c>
      <c r="S373" s="7" t="e">
        <f>COUNTIFS(Sta!$B:$B,$A373,Sta!$P:$P,"&gt;0.5")/$C373</f>
        <v>#DIV/0!</v>
      </c>
      <c r="T373" s="12" t="e">
        <f>(COUNTIFS(Sta!$A:$A,$A373,Sta!$N:$N,"&gt;1.5") +COUNTIFS(Sta!$B:$B,$A373,Sta!$P:$P,"&gt;1.5"))/$D373</f>
        <v>#DIV/0!</v>
      </c>
      <c r="U373" s="7" t="e">
        <f>COUNTIFS(Sta!$A:$A,$A373,Sta!$N:$N,"&gt;1.5")/$B373</f>
        <v>#DIV/0!</v>
      </c>
      <c r="V373" s="7" t="e">
        <f>COUNTIFS(Sta!$B:$B,$A373,Sta!$P:$P,"&gt;1.5")/$C373</f>
        <v>#DIV/0!</v>
      </c>
    </row>
    <row r="374" spans="1:22" x14ac:dyDescent="0.3">
      <c r="A374" t="s">
        <v>464</v>
      </c>
      <c r="B374" s="9">
        <f>COUNTIF(Sta!A:A,A374)</f>
        <v>0</v>
      </c>
      <c r="C374" s="4">
        <f>COUNTIF(Sta!B:B,A374)</f>
        <v>0</v>
      </c>
      <c r="D374" s="4">
        <f t="shared" si="11"/>
        <v>0</v>
      </c>
      <c r="E374" s="12" t="e">
        <f>(COUNTIFS(Sta!$A:$A,$A374,Sta!$Q:$Q,"&gt;0.5") +COUNTIFS(Sta!$B:$B,$A374,Sta!$Q:$Q,"&gt;0.5"))/$D374</f>
        <v>#DIV/0!</v>
      </c>
      <c r="F374" s="7" t="e">
        <f>COUNTIFS(Sta!$A:$A,$A374,Sta!$Q:$Q,"&gt;0.5")/$B374</f>
        <v>#DIV/0!</v>
      </c>
      <c r="G374" s="7" t="e">
        <f>COUNTIFS(Sta!$B:$B,$A374,Sta!$Q:$Q,"&gt;0.5")/$C374</f>
        <v>#DIV/0!</v>
      </c>
      <c r="H374" s="12" t="e">
        <f>(COUNTIFS(Sta!$A:$A,$A374,Sta!$Q:$Q,"&gt;1.5") +COUNTIFS(Sta!$B:$B,$A374,Sta!$Q:$Q,"&gt;1.5"))/$D374</f>
        <v>#DIV/0!</v>
      </c>
      <c r="I374" s="7" t="e">
        <f>COUNTIFS(Sta!$A:$A,$A374,Sta!$Q:$Q,"&gt;1.5")/$B374</f>
        <v>#DIV/0!</v>
      </c>
      <c r="J374" s="7" t="e">
        <f>COUNTIFS(Sta!$B:$B,$A374,Sta!$Q:$Q,"&gt;1.5")/$C374</f>
        <v>#DIV/0!</v>
      </c>
      <c r="K374" s="12" t="e">
        <f>(COUNTIFS(Sta!$A:$A,$A374,Sta!$M:$M,"&gt;0.5") +COUNTIFS(Sta!$B:$B,$A374,Sta!$O:$O,"&gt;0.5"))/$D374</f>
        <v>#DIV/0!</v>
      </c>
      <c r="L374" s="7" t="e">
        <f>COUNTIFS(Sta!$A:$A,$A374,Sta!$M:$M,"&gt;0.5")/$B374</f>
        <v>#DIV/0!</v>
      </c>
      <c r="M374" s="7" t="e">
        <f>COUNTIFS(Sta!$B:$B,$A374,Sta!$O:$O,"&gt;0.5")/$C374</f>
        <v>#DIV/0!</v>
      </c>
      <c r="N374" s="12" t="e">
        <f>(COUNTIFS(Sta!$A:$A,$A374,Sta!$M:$M,"&gt;1.5") +COUNTIFS(Sta!$B:$B,$A374,Sta!$O:$O,"&gt;1.5"))/$D374</f>
        <v>#DIV/0!</v>
      </c>
      <c r="O374" s="7" t="e">
        <f>COUNTIFS(Sta!$A:$A,$A374,Sta!$M:$M,"&gt;1.5")/$B374</f>
        <v>#DIV/0!</v>
      </c>
      <c r="P374" s="7" t="e">
        <f>COUNTIFS(Sta!$B:$B,$A374,Sta!$O:$O,"&gt;1.5")/$C374</f>
        <v>#DIV/0!</v>
      </c>
      <c r="Q374" s="12" t="e">
        <f>(COUNTIFS(Sta!$A:$A,$A374,Sta!$N:$N,"&gt;0.5") +COUNTIFS(Sta!$B:$B,$A374,Sta!$P:$P,"&gt;0.5"))/$D374</f>
        <v>#DIV/0!</v>
      </c>
      <c r="R374" s="7" t="e">
        <f>COUNTIFS(Sta!$A:$A,$A374,Sta!$N:$N,"&gt;0.5")/$B374</f>
        <v>#DIV/0!</v>
      </c>
      <c r="S374" s="7" t="e">
        <f>COUNTIFS(Sta!$B:$B,$A374,Sta!$P:$P,"&gt;0.5")/$C374</f>
        <v>#DIV/0!</v>
      </c>
      <c r="T374" s="12" t="e">
        <f>(COUNTIFS(Sta!$A:$A,$A374,Sta!$N:$N,"&gt;1.5") +COUNTIFS(Sta!$B:$B,$A374,Sta!$P:$P,"&gt;1.5"))/$D374</f>
        <v>#DIV/0!</v>
      </c>
      <c r="U374" s="7" t="e">
        <f>COUNTIFS(Sta!$A:$A,$A374,Sta!$N:$N,"&gt;1.5")/$B374</f>
        <v>#DIV/0!</v>
      </c>
      <c r="V374" s="7" t="e">
        <f>COUNTIFS(Sta!$B:$B,$A374,Sta!$P:$P,"&gt;1.5")/$C374</f>
        <v>#DIV/0!</v>
      </c>
    </row>
    <row r="375" spans="1:22" x14ac:dyDescent="0.3">
      <c r="A375" t="s">
        <v>466</v>
      </c>
      <c r="B375" s="9">
        <f>COUNTIF(Sta!A:A,A375)</f>
        <v>0</v>
      </c>
      <c r="C375" s="4">
        <f>COUNTIF(Sta!B:B,A375)</f>
        <v>0</v>
      </c>
      <c r="D375" s="4">
        <f t="shared" si="11"/>
        <v>0</v>
      </c>
      <c r="E375" s="12" t="e">
        <f>(COUNTIFS(Sta!$A:$A,$A375,Sta!$Q:$Q,"&gt;0.5") +COUNTIFS(Sta!$B:$B,$A375,Sta!$Q:$Q,"&gt;0.5"))/$D375</f>
        <v>#DIV/0!</v>
      </c>
      <c r="F375" s="7" t="e">
        <f>COUNTIFS(Sta!$A:$A,$A375,Sta!$Q:$Q,"&gt;0.5")/$B375</f>
        <v>#DIV/0!</v>
      </c>
      <c r="G375" s="7" t="e">
        <f>COUNTIFS(Sta!$B:$B,$A375,Sta!$Q:$Q,"&gt;0.5")/$C375</f>
        <v>#DIV/0!</v>
      </c>
      <c r="H375" s="12" t="e">
        <f>(COUNTIFS(Sta!$A:$A,$A375,Sta!$Q:$Q,"&gt;1.5") +COUNTIFS(Sta!$B:$B,$A375,Sta!$Q:$Q,"&gt;1.5"))/$D375</f>
        <v>#DIV/0!</v>
      </c>
      <c r="I375" s="7" t="e">
        <f>COUNTIFS(Sta!$A:$A,$A375,Sta!$Q:$Q,"&gt;1.5")/$B375</f>
        <v>#DIV/0!</v>
      </c>
      <c r="J375" s="7" t="e">
        <f>COUNTIFS(Sta!$B:$B,$A375,Sta!$Q:$Q,"&gt;1.5")/$C375</f>
        <v>#DIV/0!</v>
      </c>
      <c r="K375" s="12" t="e">
        <f>(COUNTIFS(Sta!$A:$A,$A375,Sta!$M:$M,"&gt;0.5") +COUNTIFS(Sta!$B:$B,$A375,Sta!$O:$O,"&gt;0.5"))/$D375</f>
        <v>#DIV/0!</v>
      </c>
      <c r="L375" s="7" t="e">
        <f>COUNTIFS(Sta!$A:$A,$A375,Sta!$M:$M,"&gt;0.5")/$B375</f>
        <v>#DIV/0!</v>
      </c>
      <c r="M375" s="7" t="e">
        <f>COUNTIFS(Sta!$B:$B,$A375,Sta!$O:$O,"&gt;0.5")/$C375</f>
        <v>#DIV/0!</v>
      </c>
      <c r="N375" s="12" t="e">
        <f>(COUNTIFS(Sta!$A:$A,$A375,Sta!$M:$M,"&gt;1.5") +COUNTIFS(Sta!$B:$B,$A375,Sta!$O:$O,"&gt;1.5"))/$D375</f>
        <v>#DIV/0!</v>
      </c>
      <c r="O375" s="7" t="e">
        <f>COUNTIFS(Sta!$A:$A,$A375,Sta!$M:$M,"&gt;1.5")/$B375</f>
        <v>#DIV/0!</v>
      </c>
      <c r="P375" s="7" t="e">
        <f>COUNTIFS(Sta!$B:$B,$A375,Sta!$O:$O,"&gt;1.5")/$C375</f>
        <v>#DIV/0!</v>
      </c>
      <c r="Q375" s="12" t="e">
        <f>(COUNTIFS(Sta!$A:$A,$A375,Sta!$N:$N,"&gt;0.5") +COUNTIFS(Sta!$B:$B,$A375,Sta!$P:$P,"&gt;0.5"))/$D375</f>
        <v>#DIV/0!</v>
      </c>
      <c r="R375" s="7" t="e">
        <f>COUNTIFS(Sta!$A:$A,$A375,Sta!$N:$N,"&gt;0.5")/$B375</f>
        <v>#DIV/0!</v>
      </c>
      <c r="S375" s="7" t="e">
        <f>COUNTIFS(Sta!$B:$B,$A375,Sta!$P:$P,"&gt;0.5")/$C375</f>
        <v>#DIV/0!</v>
      </c>
      <c r="T375" s="12" t="e">
        <f>(COUNTIFS(Sta!$A:$A,$A375,Sta!$N:$N,"&gt;1.5") +COUNTIFS(Sta!$B:$B,$A375,Sta!$P:$P,"&gt;1.5"))/$D375</f>
        <v>#DIV/0!</v>
      </c>
      <c r="U375" s="7" t="e">
        <f>COUNTIFS(Sta!$A:$A,$A375,Sta!$N:$N,"&gt;1.5")/$B375</f>
        <v>#DIV/0!</v>
      </c>
      <c r="V375" s="7" t="e">
        <f>COUNTIFS(Sta!$B:$B,$A375,Sta!$P:$P,"&gt;1.5")/$C375</f>
        <v>#DIV/0!</v>
      </c>
    </row>
    <row r="376" spans="1:22" x14ac:dyDescent="0.3">
      <c r="A376" t="s">
        <v>463</v>
      </c>
      <c r="B376" s="9">
        <f>COUNTIF(Sta!A:A,A376)</f>
        <v>0</v>
      </c>
      <c r="C376" s="4">
        <f>COUNTIF(Sta!B:B,A376)</f>
        <v>0</v>
      </c>
      <c r="D376" s="4">
        <f t="shared" si="11"/>
        <v>0</v>
      </c>
      <c r="E376" s="12" t="e">
        <f>(COUNTIFS(Sta!$A:$A,$A376,Sta!$Q:$Q,"&gt;0.5") +COUNTIFS(Sta!$B:$B,$A376,Sta!$Q:$Q,"&gt;0.5"))/$D376</f>
        <v>#DIV/0!</v>
      </c>
      <c r="F376" s="7" t="e">
        <f>COUNTIFS(Sta!$A:$A,$A376,Sta!$Q:$Q,"&gt;0.5")/$B376</f>
        <v>#DIV/0!</v>
      </c>
      <c r="G376" s="7" t="e">
        <f>COUNTIFS(Sta!$B:$B,$A376,Sta!$Q:$Q,"&gt;0.5")/$C376</f>
        <v>#DIV/0!</v>
      </c>
      <c r="H376" s="12" t="e">
        <f>(COUNTIFS(Sta!$A:$A,$A376,Sta!$Q:$Q,"&gt;1.5") +COUNTIFS(Sta!$B:$B,$A376,Sta!$Q:$Q,"&gt;1.5"))/$D376</f>
        <v>#DIV/0!</v>
      </c>
      <c r="I376" s="7" t="e">
        <f>COUNTIFS(Sta!$A:$A,$A376,Sta!$Q:$Q,"&gt;1.5")/$B376</f>
        <v>#DIV/0!</v>
      </c>
      <c r="J376" s="7" t="e">
        <f>COUNTIFS(Sta!$B:$B,$A376,Sta!$Q:$Q,"&gt;1.5")/$C376</f>
        <v>#DIV/0!</v>
      </c>
      <c r="K376" s="12" t="e">
        <f>(COUNTIFS(Sta!$A:$A,$A376,Sta!$M:$M,"&gt;0.5") +COUNTIFS(Sta!$B:$B,$A376,Sta!$O:$O,"&gt;0.5"))/$D376</f>
        <v>#DIV/0!</v>
      </c>
      <c r="L376" s="7" t="e">
        <f>COUNTIFS(Sta!$A:$A,$A376,Sta!$M:$M,"&gt;0.5")/$B376</f>
        <v>#DIV/0!</v>
      </c>
      <c r="M376" s="7" t="e">
        <f>COUNTIFS(Sta!$B:$B,$A376,Sta!$O:$O,"&gt;0.5")/$C376</f>
        <v>#DIV/0!</v>
      </c>
      <c r="N376" s="12" t="e">
        <f>(COUNTIFS(Sta!$A:$A,$A376,Sta!$M:$M,"&gt;1.5") +COUNTIFS(Sta!$B:$B,$A376,Sta!$O:$O,"&gt;1.5"))/$D376</f>
        <v>#DIV/0!</v>
      </c>
      <c r="O376" s="7" t="e">
        <f>COUNTIFS(Sta!$A:$A,$A376,Sta!$M:$M,"&gt;1.5")/$B376</f>
        <v>#DIV/0!</v>
      </c>
      <c r="P376" s="7" t="e">
        <f>COUNTIFS(Sta!$B:$B,$A376,Sta!$O:$O,"&gt;1.5")/$C376</f>
        <v>#DIV/0!</v>
      </c>
      <c r="Q376" s="12" t="e">
        <f>(COUNTIFS(Sta!$A:$A,$A376,Sta!$N:$N,"&gt;0.5") +COUNTIFS(Sta!$B:$B,$A376,Sta!$P:$P,"&gt;0.5"))/$D376</f>
        <v>#DIV/0!</v>
      </c>
      <c r="R376" s="7" t="e">
        <f>COUNTIFS(Sta!$A:$A,$A376,Sta!$N:$N,"&gt;0.5")/$B376</f>
        <v>#DIV/0!</v>
      </c>
      <c r="S376" s="7" t="e">
        <f>COUNTIFS(Sta!$B:$B,$A376,Sta!$P:$P,"&gt;0.5")/$C376</f>
        <v>#DIV/0!</v>
      </c>
      <c r="T376" s="12" t="e">
        <f>(COUNTIFS(Sta!$A:$A,$A376,Sta!$N:$N,"&gt;1.5") +COUNTIFS(Sta!$B:$B,$A376,Sta!$P:$P,"&gt;1.5"))/$D376</f>
        <v>#DIV/0!</v>
      </c>
      <c r="U376" s="7" t="e">
        <f>COUNTIFS(Sta!$A:$A,$A376,Sta!$N:$N,"&gt;1.5")/$B376</f>
        <v>#DIV/0!</v>
      </c>
      <c r="V376" s="7" t="e">
        <f>COUNTIFS(Sta!$B:$B,$A376,Sta!$P:$P,"&gt;1.5")/$C376</f>
        <v>#DIV/0!</v>
      </c>
    </row>
    <row r="377" spans="1:22" x14ac:dyDescent="0.3">
      <c r="A377" t="s">
        <v>465</v>
      </c>
      <c r="B377" s="9">
        <f>COUNTIF(Sta!A:A,A377)</f>
        <v>0</v>
      </c>
      <c r="C377" s="4">
        <f>COUNTIF(Sta!B:B,A377)</f>
        <v>0</v>
      </c>
      <c r="D377" s="4">
        <f t="shared" si="11"/>
        <v>0</v>
      </c>
      <c r="E377" s="12" t="e">
        <f>(COUNTIFS(Sta!$A:$A,$A377,Sta!$Q:$Q,"&gt;0.5") +COUNTIFS(Sta!$B:$B,$A377,Sta!$Q:$Q,"&gt;0.5"))/$D377</f>
        <v>#DIV/0!</v>
      </c>
      <c r="F377" s="7" t="e">
        <f>COUNTIFS(Sta!$A:$A,$A377,Sta!$Q:$Q,"&gt;0.5")/$B377</f>
        <v>#DIV/0!</v>
      </c>
      <c r="G377" s="7" t="e">
        <f>COUNTIFS(Sta!$B:$B,$A377,Sta!$Q:$Q,"&gt;0.5")/$C377</f>
        <v>#DIV/0!</v>
      </c>
      <c r="H377" s="12" t="e">
        <f>(COUNTIFS(Sta!$A:$A,$A377,Sta!$Q:$Q,"&gt;1.5") +COUNTIFS(Sta!$B:$B,$A377,Sta!$Q:$Q,"&gt;1.5"))/$D377</f>
        <v>#DIV/0!</v>
      </c>
      <c r="I377" s="7" t="e">
        <f>COUNTIFS(Sta!$A:$A,$A377,Sta!$Q:$Q,"&gt;1.5")/$B377</f>
        <v>#DIV/0!</v>
      </c>
      <c r="J377" s="7" t="e">
        <f>COUNTIFS(Sta!$B:$B,$A377,Sta!$Q:$Q,"&gt;1.5")/$C377</f>
        <v>#DIV/0!</v>
      </c>
      <c r="K377" s="12" t="e">
        <f>(COUNTIFS(Sta!$A:$A,$A377,Sta!$M:$M,"&gt;0.5") +COUNTIFS(Sta!$B:$B,$A377,Sta!$O:$O,"&gt;0.5"))/$D377</f>
        <v>#DIV/0!</v>
      </c>
      <c r="L377" s="7" t="e">
        <f>COUNTIFS(Sta!$A:$A,$A377,Sta!$M:$M,"&gt;0.5")/$B377</f>
        <v>#DIV/0!</v>
      </c>
      <c r="M377" s="7" t="e">
        <f>COUNTIFS(Sta!$B:$B,$A377,Sta!$O:$O,"&gt;0.5")/$C377</f>
        <v>#DIV/0!</v>
      </c>
      <c r="N377" s="12" t="e">
        <f>(COUNTIFS(Sta!$A:$A,$A377,Sta!$M:$M,"&gt;1.5") +COUNTIFS(Sta!$B:$B,$A377,Sta!$O:$O,"&gt;1.5"))/$D377</f>
        <v>#DIV/0!</v>
      </c>
      <c r="O377" s="7" t="e">
        <f>COUNTIFS(Sta!$A:$A,$A377,Sta!$M:$M,"&gt;1.5")/$B377</f>
        <v>#DIV/0!</v>
      </c>
      <c r="P377" s="7" t="e">
        <f>COUNTIFS(Sta!$B:$B,$A377,Sta!$O:$O,"&gt;1.5")/$C377</f>
        <v>#DIV/0!</v>
      </c>
      <c r="Q377" s="12" t="e">
        <f>(COUNTIFS(Sta!$A:$A,$A377,Sta!$N:$N,"&gt;0.5") +COUNTIFS(Sta!$B:$B,$A377,Sta!$P:$P,"&gt;0.5"))/$D377</f>
        <v>#DIV/0!</v>
      </c>
      <c r="R377" s="7" t="e">
        <f>COUNTIFS(Sta!$A:$A,$A377,Sta!$N:$N,"&gt;0.5")/$B377</f>
        <v>#DIV/0!</v>
      </c>
      <c r="S377" s="7" t="e">
        <f>COUNTIFS(Sta!$B:$B,$A377,Sta!$P:$P,"&gt;0.5")/$C377</f>
        <v>#DIV/0!</v>
      </c>
      <c r="T377" s="12" t="e">
        <f>(COUNTIFS(Sta!$A:$A,$A377,Sta!$N:$N,"&gt;1.5") +COUNTIFS(Sta!$B:$B,$A377,Sta!$P:$P,"&gt;1.5"))/$D377</f>
        <v>#DIV/0!</v>
      </c>
      <c r="U377" s="7" t="e">
        <f>COUNTIFS(Sta!$A:$A,$A377,Sta!$N:$N,"&gt;1.5")/$B377</f>
        <v>#DIV/0!</v>
      </c>
      <c r="V377" s="7" t="e">
        <f>COUNTIFS(Sta!$B:$B,$A377,Sta!$P:$P,"&gt;1.5")/$C377</f>
        <v>#DIV/0!</v>
      </c>
    </row>
    <row r="378" spans="1:22" x14ac:dyDescent="0.3">
      <c r="A378" t="s">
        <v>462</v>
      </c>
      <c r="B378" s="9">
        <f>COUNTIF(Sta!A:A,A378)</f>
        <v>0</v>
      </c>
      <c r="C378" s="4">
        <f>COUNTIF(Sta!B:B,A378)</f>
        <v>0</v>
      </c>
      <c r="D378" s="4">
        <f t="shared" si="11"/>
        <v>0</v>
      </c>
      <c r="E378" s="12" t="e">
        <f>(COUNTIFS(Sta!$A:$A,$A378,Sta!$Q:$Q,"&gt;0.5") +COUNTIFS(Sta!$B:$B,$A378,Sta!$Q:$Q,"&gt;0.5"))/$D378</f>
        <v>#DIV/0!</v>
      </c>
      <c r="F378" s="7" t="e">
        <f>COUNTIFS(Sta!$A:$A,$A378,Sta!$Q:$Q,"&gt;0.5")/$B378</f>
        <v>#DIV/0!</v>
      </c>
      <c r="G378" s="7" t="e">
        <f>COUNTIFS(Sta!$B:$B,$A378,Sta!$Q:$Q,"&gt;0.5")/$C378</f>
        <v>#DIV/0!</v>
      </c>
      <c r="H378" s="12" t="e">
        <f>(COUNTIFS(Sta!$A:$A,$A378,Sta!$Q:$Q,"&gt;1.5") +COUNTIFS(Sta!$B:$B,$A378,Sta!$Q:$Q,"&gt;1.5"))/$D378</f>
        <v>#DIV/0!</v>
      </c>
      <c r="I378" s="7" t="e">
        <f>COUNTIFS(Sta!$A:$A,$A378,Sta!$Q:$Q,"&gt;1.5")/$B378</f>
        <v>#DIV/0!</v>
      </c>
      <c r="J378" s="7" t="e">
        <f>COUNTIFS(Sta!$B:$B,$A378,Sta!$Q:$Q,"&gt;1.5")/$C378</f>
        <v>#DIV/0!</v>
      </c>
      <c r="K378" s="12" t="e">
        <f>(COUNTIFS(Sta!$A:$A,$A378,Sta!$M:$M,"&gt;0.5") +COUNTIFS(Sta!$B:$B,$A378,Sta!$O:$O,"&gt;0.5"))/$D378</f>
        <v>#DIV/0!</v>
      </c>
      <c r="L378" s="7" t="e">
        <f>COUNTIFS(Sta!$A:$A,$A378,Sta!$M:$M,"&gt;0.5")/$B378</f>
        <v>#DIV/0!</v>
      </c>
      <c r="M378" s="7" t="e">
        <f>COUNTIFS(Sta!$B:$B,$A378,Sta!$O:$O,"&gt;0.5")/$C378</f>
        <v>#DIV/0!</v>
      </c>
      <c r="N378" s="12" t="e">
        <f>(COUNTIFS(Sta!$A:$A,$A378,Sta!$M:$M,"&gt;1.5") +COUNTIFS(Sta!$B:$B,$A378,Sta!$O:$O,"&gt;1.5"))/$D378</f>
        <v>#DIV/0!</v>
      </c>
      <c r="O378" s="7" t="e">
        <f>COUNTIFS(Sta!$A:$A,$A378,Sta!$M:$M,"&gt;1.5")/$B378</f>
        <v>#DIV/0!</v>
      </c>
      <c r="P378" s="7" t="e">
        <f>COUNTIFS(Sta!$B:$B,$A378,Sta!$O:$O,"&gt;1.5")/$C378</f>
        <v>#DIV/0!</v>
      </c>
      <c r="Q378" s="12" t="e">
        <f>(COUNTIFS(Sta!$A:$A,$A378,Sta!$N:$N,"&gt;0.5") +COUNTIFS(Sta!$B:$B,$A378,Sta!$P:$P,"&gt;0.5"))/$D378</f>
        <v>#DIV/0!</v>
      </c>
      <c r="R378" s="7" t="e">
        <f>COUNTIFS(Sta!$A:$A,$A378,Sta!$N:$N,"&gt;0.5")/$B378</f>
        <v>#DIV/0!</v>
      </c>
      <c r="S378" s="7" t="e">
        <f>COUNTIFS(Sta!$B:$B,$A378,Sta!$P:$P,"&gt;0.5")/$C378</f>
        <v>#DIV/0!</v>
      </c>
      <c r="T378" s="12" t="e">
        <f>(COUNTIFS(Sta!$A:$A,$A378,Sta!$N:$N,"&gt;1.5") +COUNTIFS(Sta!$B:$B,$A378,Sta!$P:$P,"&gt;1.5"))/$D378</f>
        <v>#DIV/0!</v>
      </c>
      <c r="U378" s="7" t="e">
        <f>COUNTIFS(Sta!$A:$A,$A378,Sta!$N:$N,"&gt;1.5")/$B378</f>
        <v>#DIV/0!</v>
      </c>
      <c r="V378" s="7" t="e">
        <f>COUNTIFS(Sta!$B:$B,$A378,Sta!$P:$P,"&gt;1.5")/$C378</f>
        <v>#DIV/0!</v>
      </c>
    </row>
    <row r="379" spans="1:22" x14ac:dyDescent="0.3">
      <c r="A379" t="s">
        <v>467</v>
      </c>
      <c r="B379" s="9">
        <f>COUNTIF(Sta!A:A,A379)</f>
        <v>0</v>
      </c>
      <c r="C379" s="4">
        <f>COUNTIF(Sta!B:B,A379)</f>
        <v>0</v>
      </c>
      <c r="D379" s="4">
        <f t="shared" si="11"/>
        <v>0</v>
      </c>
      <c r="E379" s="12" t="e">
        <f>(COUNTIFS(Sta!$A:$A,$A379,Sta!$Q:$Q,"&gt;0.5") +COUNTIFS(Sta!$B:$B,$A379,Sta!$Q:$Q,"&gt;0.5"))/$D379</f>
        <v>#DIV/0!</v>
      </c>
      <c r="F379" s="7" t="e">
        <f>COUNTIFS(Sta!$A:$A,$A379,Sta!$Q:$Q,"&gt;0.5")/$B379</f>
        <v>#DIV/0!</v>
      </c>
      <c r="G379" s="7" t="e">
        <f>COUNTIFS(Sta!$B:$B,$A379,Sta!$Q:$Q,"&gt;0.5")/$C379</f>
        <v>#DIV/0!</v>
      </c>
      <c r="H379" s="12" t="e">
        <f>(COUNTIFS(Sta!$A:$A,$A379,Sta!$Q:$Q,"&gt;1.5") +COUNTIFS(Sta!$B:$B,$A379,Sta!$Q:$Q,"&gt;1.5"))/$D379</f>
        <v>#DIV/0!</v>
      </c>
      <c r="I379" s="7" t="e">
        <f>COUNTIFS(Sta!$A:$A,$A379,Sta!$Q:$Q,"&gt;1.5")/$B379</f>
        <v>#DIV/0!</v>
      </c>
      <c r="J379" s="7" t="e">
        <f>COUNTIFS(Sta!$B:$B,$A379,Sta!$Q:$Q,"&gt;1.5")/$C379</f>
        <v>#DIV/0!</v>
      </c>
      <c r="K379" s="12" t="e">
        <f>(COUNTIFS(Sta!$A:$A,$A379,Sta!$M:$M,"&gt;0.5") +COUNTIFS(Sta!$B:$B,$A379,Sta!$O:$O,"&gt;0.5"))/$D379</f>
        <v>#DIV/0!</v>
      </c>
      <c r="L379" s="7" t="e">
        <f>COUNTIFS(Sta!$A:$A,$A379,Sta!$M:$M,"&gt;0.5")/$B379</f>
        <v>#DIV/0!</v>
      </c>
      <c r="M379" s="7" t="e">
        <f>COUNTIFS(Sta!$B:$B,$A379,Sta!$O:$O,"&gt;0.5")/$C379</f>
        <v>#DIV/0!</v>
      </c>
      <c r="N379" s="12" t="e">
        <f>(COUNTIFS(Sta!$A:$A,$A379,Sta!$M:$M,"&gt;1.5") +COUNTIFS(Sta!$B:$B,$A379,Sta!$O:$O,"&gt;1.5"))/$D379</f>
        <v>#DIV/0!</v>
      </c>
      <c r="O379" s="7" t="e">
        <f>COUNTIFS(Sta!$A:$A,$A379,Sta!$M:$M,"&gt;1.5")/$B379</f>
        <v>#DIV/0!</v>
      </c>
      <c r="P379" s="7" t="e">
        <f>COUNTIFS(Sta!$B:$B,$A379,Sta!$O:$O,"&gt;1.5")/$C379</f>
        <v>#DIV/0!</v>
      </c>
      <c r="Q379" s="12" t="e">
        <f>(COUNTIFS(Sta!$A:$A,$A379,Sta!$N:$N,"&gt;0.5") +COUNTIFS(Sta!$B:$B,$A379,Sta!$P:$P,"&gt;0.5"))/$D379</f>
        <v>#DIV/0!</v>
      </c>
      <c r="R379" s="7" t="e">
        <f>COUNTIFS(Sta!$A:$A,$A379,Sta!$N:$N,"&gt;0.5")/$B379</f>
        <v>#DIV/0!</v>
      </c>
      <c r="S379" s="7" t="e">
        <f>COUNTIFS(Sta!$B:$B,$A379,Sta!$P:$P,"&gt;0.5")/$C379</f>
        <v>#DIV/0!</v>
      </c>
      <c r="T379" s="12" t="e">
        <f>(COUNTIFS(Sta!$A:$A,$A379,Sta!$N:$N,"&gt;1.5") +COUNTIFS(Sta!$B:$B,$A379,Sta!$P:$P,"&gt;1.5"))/$D379</f>
        <v>#DIV/0!</v>
      </c>
      <c r="U379" s="7" t="e">
        <f>COUNTIFS(Sta!$A:$A,$A379,Sta!$N:$N,"&gt;1.5")/$B379</f>
        <v>#DIV/0!</v>
      </c>
      <c r="V379" s="7" t="e">
        <f>COUNTIFS(Sta!$B:$B,$A379,Sta!$P:$P,"&gt;1.5")/$C379</f>
        <v>#DIV/0!</v>
      </c>
    </row>
    <row r="380" spans="1:22" x14ac:dyDescent="0.3">
      <c r="A380" t="s">
        <v>470</v>
      </c>
      <c r="B380" s="9">
        <f>COUNTIF(Sta!A:A,A380)</f>
        <v>0</v>
      </c>
      <c r="C380" s="4">
        <f>COUNTIF(Sta!B:B,A380)</f>
        <v>0</v>
      </c>
      <c r="D380" s="4">
        <f t="shared" si="11"/>
        <v>0</v>
      </c>
      <c r="E380" s="12" t="e">
        <f>(COUNTIFS(Sta!$A:$A,$A380,Sta!$Q:$Q,"&gt;0.5") +COUNTIFS(Sta!$B:$B,$A380,Sta!$Q:$Q,"&gt;0.5"))/$D380</f>
        <v>#DIV/0!</v>
      </c>
      <c r="F380" s="7" t="e">
        <f>COUNTIFS(Sta!$A:$A,$A380,Sta!$Q:$Q,"&gt;0.5")/$B380</f>
        <v>#DIV/0!</v>
      </c>
      <c r="G380" s="7" t="e">
        <f>COUNTIFS(Sta!$B:$B,$A380,Sta!$Q:$Q,"&gt;0.5")/$C380</f>
        <v>#DIV/0!</v>
      </c>
      <c r="H380" s="12" t="e">
        <f>(COUNTIFS(Sta!$A:$A,$A380,Sta!$Q:$Q,"&gt;1.5") +COUNTIFS(Sta!$B:$B,$A380,Sta!$Q:$Q,"&gt;1.5"))/$D380</f>
        <v>#DIV/0!</v>
      </c>
      <c r="I380" s="7" t="e">
        <f>COUNTIFS(Sta!$A:$A,$A380,Sta!$Q:$Q,"&gt;1.5")/$B380</f>
        <v>#DIV/0!</v>
      </c>
      <c r="J380" s="7" t="e">
        <f>COUNTIFS(Sta!$B:$B,$A380,Sta!$Q:$Q,"&gt;1.5")/$C380</f>
        <v>#DIV/0!</v>
      </c>
      <c r="K380" s="12" t="e">
        <f>(COUNTIFS(Sta!$A:$A,$A380,Sta!$M:$M,"&gt;0.5") +COUNTIFS(Sta!$B:$B,$A380,Sta!$O:$O,"&gt;0.5"))/$D380</f>
        <v>#DIV/0!</v>
      </c>
      <c r="L380" s="7" t="e">
        <f>COUNTIFS(Sta!$A:$A,$A380,Sta!$M:$M,"&gt;0.5")/$B380</f>
        <v>#DIV/0!</v>
      </c>
      <c r="M380" s="7" t="e">
        <f>COUNTIFS(Sta!$B:$B,$A380,Sta!$O:$O,"&gt;0.5")/$C380</f>
        <v>#DIV/0!</v>
      </c>
      <c r="N380" s="12" t="e">
        <f>(COUNTIFS(Sta!$A:$A,$A380,Sta!$M:$M,"&gt;1.5") +COUNTIFS(Sta!$B:$B,$A380,Sta!$O:$O,"&gt;1.5"))/$D380</f>
        <v>#DIV/0!</v>
      </c>
      <c r="O380" s="7" t="e">
        <f>COUNTIFS(Sta!$A:$A,$A380,Sta!$M:$M,"&gt;1.5")/$B380</f>
        <v>#DIV/0!</v>
      </c>
      <c r="P380" s="7" t="e">
        <f>COUNTIFS(Sta!$B:$B,$A380,Sta!$O:$O,"&gt;1.5")/$C380</f>
        <v>#DIV/0!</v>
      </c>
      <c r="Q380" s="12" t="e">
        <f>(COUNTIFS(Sta!$A:$A,$A380,Sta!$N:$N,"&gt;0.5") +COUNTIFS(Sta!$B:$B,$A380,Sta!$P:$P,"&gt;0.5"))/$D380</f>
        <v>#DIV/0!</v>
      </c>
      <c r="R380" s="7" t="e">
        <f>COUNTIFS(Sta!$A:$A,$A380,Sta!$N:$N,"&gt;0.5")/$B380</f>
        <v>#DIV/0!</v>
      </c>
      <c r="S380" s="7" t="e">
        <f>COUNTIFS(Sta!$B:$B,$A380,Sta!$P:$P,"&gt;0.5")/$C380</f>
        <v>#DIV/0!</v>
      </c>
      <c r="T380" s="12" t="e">
        <f>(COUNTIFS(Sta!$A:$A,$A380,Sta!$N:$N,"&gt;1.5") +COUNTIFS(Sta!$B:$B,$A380,Sta!$P:$P,"&gt;1.5"))/$D380</f>
        <v>#DIV/0!</v>
      </c>
      <c r="U380" s="7" t="e">
        <f>COUNTIFS(Sta!$A:$A,$A380,Sta!$N:$N,"&gt;1.5")/$B380</f>
        <v>#DIV/0!</v>
      </c>
      <c r="V380" s="7" t="e">
        <f>COUNTIFS(Sta!$B:$B,$A380,Sta!$P:$P,"&gt;1.5")/$C380</f>
        <v>#DIV/0!</v>
      </c>
    </row>
  </sheetData>
  <mergeCells count="8">
    <mergeCell ref="Q1:S1"/>
    <mergeCell ref="T1:V1"/>
    <mergeCell ref="A1:A2"/>
    <mergeCell ref="B1:D1"/>
    <mergeCell ref="E1:G1"/>
    <mergeCell ref="H1:J1"/>
    <mergeCell ref="K1:M1"/>
    <mergeCell ref="N1:P1"/>
  </mergeCells>
  <conditionalFormatting sqref="E3:V380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5014F-1922-4029-A3B3-A4F9C870F608}">
  <sheetPr filterMode="1"/>
  <dimension ref="A1:AA216"/>
  <sheetViews>
    <sheetView workbookViewId="0">
      <selection activeCell="A2" sqref="A2:XFD5"/>
    </sheetView>
  </sheetViews>
  <sheetFormatPr defaultColWidth="6" defaultRowHeight="13.8" x14ac:dyDescent="0.3"/>
  <cols>
    <col min="1" max="12" width="7.109375" style="49" customWidth="1"/>
    <col min="13" max="13" width="14.6640625" style="49" customWidth="1"/>
    <col min="14" max="14" width="10.5546875" style="49" bestFit="1" customWidth="1"/>
    <col min="15" max="15" width="14.6640625" style="49" customWidth="1"/>
    <col min="16" max="17" width="6.77734375" style="49" bestFit="1" customWidth="1"/>
    <col min="18" max="18" width="6" style="49"/>
    <col min="19" max="19" width="6.5546875" style="49" customWidth="1"/>
    <col min="20" max="20" width="10.88671875" style="49" customWidth="1"/>
    <col min="21" max="21" width="6.44140625" style="49" customWidth="1"/>
    <col min="22" max="24" width="6" style="49"/>
    <col min="25" max="25" width="6.77734375" style="49" bestFit="1" customWidth="1"/>
    <col min="26" max="16384" width="6" style="49"/>
  </cols>
  <sheetData>
    <row r="1" spans="1:27" s="52" customFormat="1" ht="55.2" customHeight="1" thickTop="1" thickBot="1" x14ac:dyDescent="0.35">
      <c r="A1" s="55" t="s">
        <v>80</v>
      </c>
      <c r="B1" s="55" t="s">
        <v>24</v>
      </c>
      <c r="C1" s="55" t="s">
        <v>81</v>
      </c>
      <c r="D1" s="55" t="s">
        <v>24</v>
      </c>
      <c r="E1" s="55" t="s">
        <v>82</v>
      </c>
      <c r="F1" s="55" t="s">
        <v>24</v>
      </c>
      <c r="G1" s="55" t="s">
        <v>83</v>
      </c>
      <c r="H1" s="55" t="s">
        <v>24</v>
      </c>
      <c r="I1" s="55" t="s">
        <v>84</v>
      </c>
      <c r="J1" s="55" t="s">
        <v>24</v>
      </c>
      <c r="K1" s="55" t="s">
        <v>85</v>
      </c>
      <c r="L1" s="55" t="s">
        <v>24</v>
      </c>
      <c r="M1" s="55" t="s">
        <v>0</v>
      </c>
      <c r="N1" s="55" t="s">
        <v>242</v>
      </c>
      <c r="O1" s="55" t="s">
        <v>1</v>
      </c>
      <c r="P1" s="55" t="s">
        <v>80</v>
      </c>
      <c r="Q1" s="55" t="s">
        <v>29</v>
      </c>
      <c r="R1" s="55" t="s">
        <v>81</v>
      </c>
      <c r="S1" s="55" t="s">
        <v>29</v>
      </c>
      <c r="T1" s="55" t="s">
        <v>82</v>
      </c>
      <c r="U1" s="55" t="s">
        <v>29</v>
      </c>
      <c r="V1" s="55" t="s">
        <v>83</v>
      </c>
      <c r="W1" s="55" t="s">
        <v>29</v>
      </c>
      <c r="X1" s="55" t="s">
        <v>84</v>
      </c>
      <c r="Y1" s="55" t="s">
        <v>29</v>
      </c>
      <c r="Z1" s="55" t="s">
        <v>85</v>
      </c>
      <c r="AA1" s="55" t="s">
        <v>29</v>
      </c>
    </row>
    <row r="2" spans="1:27" ht="14.4" hidden="1" thickTop="1" x14ac:dyDescent="0.3">
      <c r="A2" s="57" t="e">
        <f>VLOOKUP($M2,PercentSHGoalStats!$A$3:$AE$998,5,FALSE)</f>
        <v>#N/A</v>
      </c>
      <c r="B2" s="57" t="e">
        <f>VLOOKUP($M2,PercentSHGoalStats!$A$3:$AE$998,6,FALSE)</f>
        <v>#N/A</v>
      </c>
      <c r="C2" s="57" t="e">
        <f>VLOOKUP($M2,PercentSHGoalStats!$A$3:$AE$998,8,FALSE)</f>
        <v>#N/A</v>
      </c>
      <c r="D2" s="57" t="e">
        <f>VLOOKUP($M2,PercentSHGoalStats!$A$3:$AE$998,9,FALSE)</f>
        <v>#N/A</v>
      </c>
      <c r="E2" s="57" t="e">
        <f>VLOOKUP($M2,PercentSHGoalStats!$A$3:$AE$998,11,FALSE)</f>
        <v>#N/A</v>
      </c>
      <c r="F2" s="57" t="e">
        <f>VLOOKUP($M2,PercentSHGoalStats!$A$3:$AE$998,12,FALSE)</f>
        <v>#N/A</v>
      </c>
      <c r="G2" s="57" t="e">
        <f>VLOOKUP($M2,PercentSHGoalStats!$A$3:$AE$998,14,FALSE)</f>
        <v>#N/A</v>
      </c>
      <c r="H2" s="57" t="e">
        <f>VLOOKUP($M2,PercentSHGoalStats!$A$3:$AE$998,15,FALSE)</f>
        <v>#N/A</v>
      </c>
      <c r="I2" s="57" t="e">
        <f>VLOOKUP($M2,PercentSHGoalStats!$A$3:$AE$998,17,FALSE)</f>
        <v>#N/A</v>
      </c>
      <c r="J2" s="57" t="e">
        <f>VLOOKUP($M2,PercentSHGoalStats!$A$3:$AE$998,18,FALSE)</f>
        <v>#N/A</v>
      </c>
      <c r="K2" s="57" t="e">
        <f>VLOOKUP($M2,PercentSHGoalStats!$A$3:$AE$998,20,FALSE)</f>
        <v>#N/A</v>
      </c>
      <c r="L2" s="57" t="e">
        <f>VLOOKUP($M2,PercentSHGoalStats!$A$3:$AE$998,21,FALSE)</f>
        <v>#N/A</v>
      </c>
      <c r="M2" s="53">
        <f>Fixtures!A2</f>
        <v>0</v>
      </c>
      <c r="N2" s="54">
        <f>Fixtures!D2</f>
        <v>0</v>
      </c>
      <c r="O2" s="53">
        <f>Fixtures!B2</f>
        <v>0</v>
      </c>
      <c r="P2" s="57" t="e">
        <f>VLOOKUP($O2,PercentSHGoalStats!$A$3:$AE$998,5,FALSE)</f>
        <v>#N/A</v>
      </c>
      <c r="Q2" s="57" t="e">
        <f>VLOOKUP($O2,PercentSHGoalStats!$A$3:$AE$998,7,FALSE)</f>
        <v>#N/A</v>
      </c>
      <c r="R2" s="57" t="e">
        <f>VLOOKUP($O2,PercentSHGoalStats!$A$3:$AE$998,8,FALSE)</f>
        <v>#N/A</v>
      </c>
      <c r="S2" s="57" t="e">
        <f>VLOOKUP($O2,PercentSHGoalStats!$A$3:$AE$998,10,FALSE)</f>
        <v>#N/A</v>
      </c>
      <c r="T2" s="57" t="e">
        <f>VLOOKUP($O2,PercentSHGoalStats!$A$3:$AE$998,11,FALSE)</f>
        <v>#N/A</v>
      </c>
      <c r="U2" s="57" t="e">
        <f>VLOOKUP($O2,PercentSHGoalStats!$A$3:$AE$998,13,FALSE)</f>
        <v>#N/A</v>
      </c>
      <c r="V2" s="57" t="e">
        <f>VLOOKUP($O2,PercentSHGoalStats!$A$3:$AE$998,14,FALSE)</f>
        <v>#N/A</v>
      </c>
      <c r="W2" s="57" t="e">
        <f>VLOOKUP($O2,PercentSHGoalStats!$A$3:$AE$998,16,FALSE)</f>
        <v>#N/A</v>
      </c>
      <c r="X2" s="57" t="e">
        <f>VLOOKUP($O2,PercentSHGoalStats!$A$3:$AE$998,17,FALSE)</f>
        <v>#N/A</v>
      </c>
      <c r="Y2" s="57" t="e">
        <f>VLOOKUP($O2,PercentSHGoalStats!$A$3:$AE$998,19,FALSE)</f>
        <v>#N/A</v>
      </c>
      <c r="Z2" s="57" t="e">
        <f>VLOOKUP($O2,PercentSHGoalStats!$A$3:$AE$998,20,FALSE)</f>
        <v>#N/A</v>
      </c>
      <c r="AA2" s="57" t="e">
        <f>VLOOKUP($O2,PercentSHGoalStats!$A$3:$AE$998,22,FALSE)</f>
        <v>#N/A</v>
      </c>
    </row>
    <row r="3" spans="1:27" ht="14.4" hidden="1" thickTop="1" x14ac:dyDescent="0.3">
      <c r="A3" s="57" t="e">
        <f>VLOOKUP($M3,PercentSHGoalStats!$A$3:$AE$998,5,FALSE)</f>
        <v>#REF!</v>
      </c>
      <c r="B3" s="57" t="e">
        <f>VLOOKUP($M3,PercentSHGoalStats!$A$3:$AE$998,6,FALSE)</f>
        <v>#REF!</v>
      </c>
      <c r="C3" s="57" t="e">
        <f>VLOOKUP($M3,PercentSHGoalStats!$A$3:$AE$998,8,FALSE)</f>
        <v>#REF!</v>
      </c>
      <c r="D3" s="57" t="e">
        <f>VLOOKUP($M3,PercentSHGoalStats!$A$3:$AE$998,9,FALSE)</f>
        <v>#REF!</v>
      </c>
      <c r="E3" s="57" t="e">
        <f>VLOOKUP($M3,PercentSHGoalStats!$A$3:$AE$998,11,FALSE)</f>
        <v>#REF!</v>
      </c>
      <c r="F3" s="57" t="e">
        <f>VLOOKUP($M3,PercentSHGoalStats!$A$3:$AE$998,12,FALSE)</f>
        <v>#REF!</v>
      </c>
      <c r="G3" s="57" t="e">
        <f>VLOOKUP($M3,PercentSHGoalStats!$A$3:$AE$998,14,FALSE)</f>
        <v>#REF!</v>
      </c>
      <c r="H3" s="57" t="e">
        <f>VLOOKUP($M3,PercentSHGoalStats!$A$3:$AE$998,15,FALSE)</f>
        <v>#REF!</v>
      </c>
      <c r="I3" s="57" t="e">
        <f>VLOOKUP($M3,PercentSHGoalStats!$A$3:$AE$998,17,FALSE)</f>
        <v>#REF!</v>
      </c>
      <c r="J3" s="57" t="e">
        <f>VLOOKUP($M3,PercentSHGoalStats!$A$3:$AE$998,18,FALSE)</f>
        <v>#REF!</v>
      </c>
      <c r="K3" s="57" t="e">
        <f>VLOOKUP($M3,PercentSHGoalStats!$A$3:$AE$998,20,FALSE)</f>
        <v>#REF!</v>
      </c>
      <c r="L3" s="57" t="e">
        <f>VLOOKUP($M3,PercentSHGoalStats!$A$3:$AE$998,21,FALSE)</f>
        <v>#REF!</v>
      </c>
      <c r="M3" s="53" t="e">
        <f>Fixtures!#REF!</f>
        <v>#REF!</v>
      </c>
      <c r="N3" s="54" t="e">
        <f>Fixtures!#REF!</f>
        <v>#REF!</v>
      </c>
      <c r="O3" s="53" t="e">
        <f>Fixtures!#REF!</f>
        <v>#REF!</v>
      </c>
      <c r="P3" s="57" t="e">
        <f>VLOOKUP($O3,PercentSHGoalStats!$A$3:$AE$998,5,FALSE)</f>
        <v>#REF!</v>
      </c>
      <c r="Q3" s="57" t="e">
        <f>VLOOKUP($O3,PercentSHGoalStats!$A$3:$AE$998,7,FALSE)</f>
        <v>#REF!</v>
      </c>
      <c r="R3" s="57" t="e">
        <f>VLOOKUP($O3,PercentSHGoalStats!$A$3:$AE$998,8,FALSE)</f>
        <v>#REF!</v>
      </c>
      <c r="S3" s="57" t="e">
        <f>VLOOKUP($O3,PercentSHGoalStats!$A$3:$AE$998,10,FALSE)</f>
        <v>#REF!</v>
      </c>
      <c r="T3" s="57" t="e">
        <f>VLOOKUP($O3,PercentSHGoalStats!$A$3:$AE$998,11,FALSE)</f>
        <v>#REF!</v>
      </c>
      <c r="U3" s="57" t="e">
        <f>VLOOKUP($O3,PercentSHGoalStats!$A$3:$AE$998,13,FALSE)</f>
        <v>#REF!</v>
      </c>
      <c r="V3" s="57" t="e">
        <f>VLOOKUP($O3,PercentSHGoalStats!$A$3:$AE$998,14,FALSE)</f>
        <v>#REF!</v>
      </c>
      <c r="W3" s="57" t="e">
        <f>VLOOKUP($O3,PercentSHGoalStats!$A$3:$AE$998,16,FALSE)</f>
        <v>#REF!</v>
      </c>
      <c r="X3" s="57" t="e">
        <f>VLOOKUP($O3,PercentSHGoalStats!$A$3:$AE$998,17,FALSE)</f>
        <v>#REF!</v>
      </c>
      <c r="Y3" s="57" t="e">
        <f>VLOOKUP($O3,PercentSHGoalStats!$A$3:$AE$998,19,FALSE)</f>
        <v>#REF!</v>
      </c>
      <c r="Z3" s="57" t="e">
        <f>VLOOKUP($O3,PercentSHGoalStats!$A$3:$AE$998,20,FALSE)</f>
        <v>#REF!</v>
      </c>
      <c r="AA3" s="57" t="e">
        <f>VLOOKUP($O3,PercentSHGoalStats!$A$3:$AE$998,22,FALSE)</f>
        <v>#REF!</v>
      </c>
    </row>
    <row r="4" spans="1:27" ht="14.4" hidden="1" thickTop="1" x14ac:dyDescent="0.3">
      <c r="A4" s="57" t="e">
        <f>VLOOKUP($M4,PercentSHGoalStats!$A$3:$AE$998,5,FALSE)</f>
        <v>#REF!</v>
      </c>
      <c r="B4" s="57" t="e">
        <f>VLOOKUP($M4,PercentSHGoalStats!$A$3:$AE$998,6,FALSE)</f>
        <v>#REF!</v>
      </c>
      <c r="C4" s="57" t="e">
        <f>VLOOKUP($M4,PercentSHGoalStats!$A$3:$AE$998,8,FALSE)</f>
        <v>#REF!</v>
      </c>
      <c r="D4" s="57" t="e">
        <f>VLOOKUP($M4,PercentSHGoalStats!$A$3:$AE$998,9,FALSE)</f>
        <v>#REF!</v>
      </c>
      <c r="E4" s="57" t="e">
        <f>VLOOKUP($M4,PercentSHGoalStats!$A$3:$AE$998,11,FALSE)</f>
        <v>#REF!</v>
      </c>
      <c r="F4" s="57" t="e">
        <f>VLOOKUP($M4,PercentSHGoalStats!$A$3:$AE$998,12,FALSE)</f>
        <v>#REF!</v>
      </c>
      <c r="G4" s="57" t="e">
        <f>VLOOKUP($M4,PercentSHGoalStats!$A$3:$AE$998,14,FALSE)</f>
        <v>#REF!</v>
      </c>
      <c r="H4" s="57" t="e">
        <f>VLOOKUP($M4,PercentSHGoalStats!$A$3:$AE$998,15,FALSE)</f>
        <v>#REF!</v>
      </c>
      <c r="I4" s="57" t="e">
        <f>VLOOKUP($M4,PercentSHGoalStats!$A$3:$AE$998,17,FALSE)</f>
        <v>#REF!</v>
      </c>
      <c r="J4" s="57" t="e">
        <f>VLOOKUP($M4,PercentSHGoalStats!$A$3:$AE$998,18,FALSE)</f>
        <v>#REF!</v>
      </c>
      <c r="K4" s="57" t="e">
        <f>VLOOKUP($M4,PercentSHGoalStats!$A$3:$AE$998,20,FALSE)</f>
        <v>#REF!</v>
      </c>
      <c r="L4" s="57" t="e">
        <f>VLOOKUP($M4,PercentSHGoalStats!$A$3:$AE$998,21,FALSE)</f>
        <v>#REF!</v>
      </c>
      <c r="M4" s="53" t="e">
        <f>Fixtures!#REF!</f>
        <v>#REF!</v>
      </c>
      <c r="N4" s="54" t="e">
        <f>Fixtures!#REF!</f>
        <v>#REF!</v>
      </c>
      <c r="O4" s="53" t="e">
        <f>Fixtures!#REF!</f>
        <v>#REF!</v>
      </c>
      <c r="P4" s="57" t="e">
        <f>VLOOKUP($O4,PercentSHGoalStats!$A$3:$AE$998,5,FALSE)</f>
        <v>#REF!</v>
      </c>
      <c r="Q4" s="57" t="e">
        <f>VLOOKUP($O4,PercentSHGoalStats!$A$3:$AE$998,7,FALSE)</f>
        <v>#REF!</v>
      </c>
      <c r="R4" s="57" t="e">
        <f>VLOOKUP($O4,PercentSHGoalStats!$A$3:$AE$998,8,FALSE)</f>
        <v>#REF!</v>
      </c>
      <c r="S4" s="57" t="e">
        <f>VLOOKUP($O4,PercentSHGoalStats!$A$3:$AE$998,10,FALSE)</f>
        <v>#REF!</v>
      </c>
      <c r="T4" s="57" t="e">
        <f>VLOOKUP($O4,PercentSHGoalStats!$A$3:$AE$998,11,FALSE)</f>
        <v>#REF!</v>
      </c>
      <c r="U4" s="57" t="e">
        <f>VLOOKUP($O4,PercentSHGoalStats!$A$3:$AE$998,13,FALSE)</f>
        <v>#REF!</v>
      </c>
      <c r="V4" s="57" t="e">
        <f>VLOOKUP($O4,PercentSHGoalStats!$A$3:$AE$998,14,FALSE)</f>
        <v>#REF!</v>
      </c>
      <c r="W4" s="57" t="e">
        <f>VLOOKUP($O4,PercentSHGoalStats!$A$3:$AE$998,16,FALSE)</f>
        <v>#REF!</v>
      </c>
      <c r="X4" s="57" t="e">
        <f>VLOOKUP($O4,PercentSHGoalStats!$A$3:$AE$998,17,FALSE)</f>
        <v>#REF!</v>
      </c>
      <c r="Y4" s="57" t="e">
        <f>VLOOKUP($O4,PercentSHGoalStats!$A$3:$AE$998,19,FALSE)</f>
        <v>#REF!</v>
      </c>
      <c r="Z4" s="57" t="e">
        <f>VLOOKUP($O4,PercentSHGoalStats!$A$3:$AE$998,20,FALSE)</f>
        <v>#REF!</v>
      </c>
      <c r="AA4" s="57" t="e">
        <f>VLOOKUP($O4,PercentSHGoalStats!$A$3:$AE$998,22,FALSE)</f>
        <v>#REF!</v>
      </c>
    </row>
    <row r="5" spans="1:27" ht="14.4" hidden="1" thickTop="1" x14ac:dyDescent="0.3">
      <c r="A5" s="57" t="e">
        <f>VLOOKUP($M5,PercentSHGoalStats!$A$3:$AE$998,5,FALSE)</f>
        <v>#REF!</v>
      </c>
      <c r="B5" s="57" t="e">
        <f>VLOOKUP($M5,PercentSHGoalStats!$A$3:$AE$998,6,FALSE)</f>
        <v>#REF!</v>
      </c>
      <c r="C5" s="57" t="e">
        <f>VLOOKUP($M5,PercentSHGoalStats!$A$3:$AE$998,8,FALSE)</f>
        <v>#REF!</v>
      </c>
      <c r="D5" s="57" t="e">
        <f>VLOOKUP($M5,PercentSHGoalStats!$A$3:$AE$998,9,FALSE)</f>
        <v>#REF!</v>
      </c>
      <c r="E5" s="57" t="e">
        <f>VLOOKUP($M5,PercentSHGoalStats!$A$3:$AE$998,11,FALSE)</f>
        <v>#REF!</v>
      </c>
      <c r="F5" s="57" t="e">
        <f>VLOOKUP($M5,PercentSHGoalStats!$A$3:$AE$998,12,FALSE)</f>
        <v>#REF!</v>
      </c>
      <c r="G5" s="57" t="e">
        <f>VLOOKUP($M5,PercentSHGoalStats!$A$3:$AE$998,14,FALSE)</f>
        <v>#REF!</v>
      </c>
      <c r="H5" s="57" t="e">
        <f>VLOOKUP($M5,PercentSHGoalStats!$A$3:$AE$998,15,FALSE)</f>
        <v>#REF!</v>
      </c>
      <c r="I5" s="57" t="e">
        <f>VLOOKUP($M5,PercentSHGoalStats!$A$3:$AE$998,17,FALSE)</f>
        <v>#REF!</v>
      </c>
      <c r="J5" s="57" t="e">
        <f>VLOOKUP($M5,PercentSHGoalStats!$A$3:$AE$998,18,FALSE)</f>
        <v>#REF!</v>
      </c>
      <c r="K5" s="57" t="e">
        <f>VLOOKUP($M5,PercentSHGoalStats!$A$3:$AE$998,20,FALSE)</f>
        <v>#REF!</v>
      </c>
      <c r="L5" s="57" t="e">
        <f>VLOOKUP($M5,PercentSHGoalStats!$A$3:$AE$998,21,FALSE)</f>
        <v>#REF!</v>
      </c>
      <c r="M5" s="53" t="e">
        <f>Fixtures!#REF!</f>
        <v>#REF!</v>
      </c>
      <c r="N5" s="54" t="e">
        <f>Fixtures!#REF!</f>
        <v>#REF!</v>
      </c>
      <c r="O5" s="53" t="e">
        <f>Fixtures!#REF!</f>
        <v>#REF!</v>
      </c>
      <c r="P5" s="57" t="e">
        <f>VLOOKUP($O5,PercentSHGoalStats!$A$3:$AE$998,5,FALSE)</f>
        <v>#REF!</v>
      </c>
      <c r="Q5" s="57" t="e">
        <f>VLOOKUP($O5,PercentSHGoalStats!$A$3:$AE$998,7,FALSE)</f>
        <v>#REF!</v>
      </c>
      <c r="R5" s="57" t="e">
        <f>VLOOKUP($O5,PercentSHGoalStats!$A$3:$AE$998,8,FALSE)</f>
        <v>#REF!</v>
      </c>
      <c r="S5" s="57" t="e">
        <f>VLOOKUP($O5,PercentSHGoalStats!$A$3:$AE$998,10,FALSE)</f>
        <v>#REF!</v>
      </c>
      <c r="T5" s="57" t="e">
        <f>VLOOKUP($O5,PercentSHGoalStats!$A$3:$AE$998,11,FALSE)</f>
        <v>#REF!</v>
      </c>
      <c r="U5" s="57" t="e">
        <f>VLOOKUP($O5,PercentSHGoalStats!$A$3:$AE$998,13,FALSE)</f>
        <v>#REF!</v>
      </c>
      <c r="V5" s="57" t="e">
        <f>VLOOKUP($O5,PercentSHGoalStats!$A$3:$AE$998,14,FALSE)</f>
        <v>#REF!</v>
      </c>
      <c r="W5" s="57" t="e">
        <f>VLOOKUP($O5,PercentSHGoalStats!$A$3:$AE$998,16,FALSE)</f>
        <v>#REF!</v>
      </c>
      <c r="X5" s="57" t="e">
        <f>VLOOKUP($O5,PercentSHGoalStats!$A$3:$AE$998,17,FALSE)</f>
        <v>#REF!</v>
      </c>
      <c r="Y5" s="57" t="e">
        <f>VLOOKUP($O5,PercentSHGoalStats!$A$3:$AE$998,19,FALSE)</f>
        <v>#REF!</v>
      </c>
      <c r="Z5" s="57" t="e">
        <f>VLOOKUP($O5,PercentSHGoalStats!$A$3:$AE$998,20,FALSE)</f>
        <v>#REF!</v>
      </c>
      <c r="AA5" s="57" t="e">
        <f>VLOOKUP($O5,PercentSHGoalStats!$A$3:$AE$998,22,FALSE)</f>
        <v>#REF!</v>
      </c>
    </row>
    <row r="6" spans="1:27" ht="14.4" hidden="1" thickTop="1" x14ac:dyDescent="0.3">
      <c r="A6" s="57" t="e">
        <f>VLOOKUP($M6,PercentSHGoalStats!$A$3:$AE$998,5,FALSE)</f>
        <v>#REF!</v>
      </c>
      <c r="B6" s="57" t="e">
        <f>VLOOKUP($M6,PercentSHGoalStats!$A$3:$AE$998,6,FALSE)</f>
        <v>#REF!</v>
      </c>
      <c r="C6" s="57" t="e">
        <f>VLOOKUP($M6,PercentSHGoalStats!$A$3:$AE$998,8,FALSE)</f>
        <v>#REF!</v>
      </c>
      <c r="D6" s="57" t="e">
        <f>VLOOKUP($M6,PercentSHGoalStats!$A$3:$AE$998,9,FALSE)</f>
        <v>#REF!</v>
      </c>
      <c r="E6" s="57" t="e">
        <f>VLOOKUP($M6,PercentSHGoalStats!$A$3:$AE$998,11,FALSE)</f>
        <v>#REF!</v>
      </c>
      <c r="F6" s="57" t="e">
        <f>VLOOKUP($M6,PercentSHGoalStats!$A$3:$AE$998,12,FALSE)</f>
        <v>#REF!</v>
      </c>
      <c r="G6" s="57" t="e">
        <f>VLOOKUP($M6,PercentSHGoalStats!$A$3:$AE$998,14,FALSE)</f>
        <v>#REF!</v>
      </c>
      <c r="H6" s="57" t="e">
        <f>VLOOKUP($M6,PercentSHGoalStats!$A$3:$AE$998,15,FALSE)</f>
        <v>#REF!</v>
      </c>
      <c r="I6" s="57" t="e">
        <f>VLOOKUP($M6,PercentSHGoalStats!$A$3:$AE$998,17,FALSE)</f>
        <v>#REF!</v>
      </c>
      <c r="J6" s="57" t="e">
        <f>VLOOKUP($M6,PercentSHGoalStats!$A$3:$AE$998,18,FALSE)</f>
        <v>#REF!</v>
      </c>
      <c r="K6" s="57" t="e">
        <f>VLOOKUP($M6,PercentSHGoalStats!$A$3:$AE$998,20,FALSE)</f>
        <v>#REF!</v>
      </c>
      <c r="L6" s="57" t="e">
        <f>VLOOKUP($M6,PercentSHGoalStats!$A$3:$AE$998,21,FALSE)</f>
        <v>#REF!</v>
      </c>
      <c r="M6" s="53" t="e">
        <f>Fixtures!#REF!</f>
        <v>#REF!</v>
      </c>
      <c r="N6" s="54" t="e">
        <f>Fixtures!#REF!</f>
        <v>#REF!</v>
      </c>
      <c r="O6" s="53" t="e">
        <f>Fixtures!#REF!</f>
        <v>#REF!</v>
      </c>
      <c r="P6" s="57" t="e">
        <f>VLOOKUP($O6,PercentSHGoalStats!$A$3:$AE$998,5,FALSE)</f>
        <v>#REF!</v>
      </c>
      <c r="Q6" s="57" t="e">
        <f>VLOOKUP($O6,PercentSHGoalStats!$A$3:$AE$998,7,FALSE)</f>
        <v>#REF!</v>
      </c>
      <c r="R6" s="57" t="e">
        <f>VLOOKUP($O6,PercentSHGoalStats!$A$3:$AE$998,8,FALSE)</f>
        <v>#REF!</v>
      </c>
      <c r="S6" s="57" t="e">
        <f>VLOOKUP($O6,PercentSHGoalStats!$A$3:$AE$998,10,FALSE)</f>
        <v>#REF!</v>
      </c>
      <c r="T6" s="57" t="e">
        <f>VLOOKUP($O6,PercentSHGoalStats!$A$3:$AE$998,11,FALSE)</f>
        <v>#REF!</v>
      </c>
      <c r="U6" s="57" t="e">
        <f>VLOOKUP($O6,PercentSHGoalStats!$A$3:$AE$998,13,FALSE)</f>
        <v>#REF!</v>
      </c>
      <c r="V6" s="57" t="e">
        <f>VLOOKUP($O6,PercentSHGoalStats!$A$3:$AE$998,14,FALSE)</f>
        <v>#REF!</v>
      </c>
      <c r="W6" s="57" t="e">
        <f>VLOOKUP($O6,PercentSHGoalStats!$A$3:$AE$998,16,FALSE)</f>
        <v>#REF!</v>
      </c>
      <c r="X6" s="57" t="e">
        <f>VLOOKUP($O6,PercentSHGoalStats!$A$3:$AE$998,17,FALSE)</f>
        <v>#REF!</v>
      </c>
      <c r="Y6" s="57" t="e">
        <f>VLOOKUP($O6,PercentSHGoalStats!$A$3:$AE$998,19,FALSE)</f>
        <v>#REF!</v>
      </c>
      <c r="Z6" s="57" t="e">
        <f>VLOOKUP($O6,PercentSHGoalStats!$A$3:$AE$998,20,FALSE)</f>
        <v>#REF!</v>
      </c>
      <c r="AA6" s="57" t="e">
        <f>VLOOKUP($O6,PercentSHGoalStats!$A$3:$AE$998,22,FALSE)</f>
        <v>#REF!</v>
      </c>
    </row>
    <row r="7" spans="1:27" ht="14.4" hidden="1" thickTop="1" x14ac:dyDescent="0.3">
      <c r="A7" s="57" t="e">
        <f>VLOOKUP($M7,PercentSHGoalStats!$A$3:$AE$998,5,FALSE)</f>
        <v>#REF!</v>
      </c>
      <c r="B7" s="57" t="e">
        <f>VLOOKUP($M7,PercentSHGoalStats!$A$3:$AE$998,6,FALSE)</f>
        <v>#REF!</v>
      </c>
      <c r="C7" s="57" t="e">
        <f>VLOOKUP($M7,PercentSHGoalStats!$A$3:$AE$998,8,FALSE)</f>
        <v>#REF!</v>
      </c>
      <c r="D7" s="57" t="e">
        <f>VLOOKUP($M7,PercentSHGoalStats!$A$3:$AE$998,9,FALSE)</f>
        <v>#REF!</v>
      </c>
      <c r="E7" s="57" t="e">
        <f>VLOOKUP($M7,PercentSHGoalStats!$A$3:$AE$998,11,FALSE)</f>
        <v>#REF!</v>
      </c>
      <c r="F7" s="57" t="e">
        <f>VLOOKUP($M7,PercentSHGoalStats!$A$3:$AE$998,12,FALSE)</f>
        <v>#REF!</v>
      </c>
      <c r="G7" s="57" t="e">
        <f>VLOOKUP($M7,PercentSHGoalStats!$A$3:$AE$998,14,FALSE)</f>
        <v>#REF!</v>
      </c>
      <c r="H7" s="57" t="e">
        <f>VLOOKUP($M7,PercentSHGoalStats!$A$3:$AE$998,15,FALSE)</f>
        <v>#REF!</v>
      </c>
      <c r="I7" s="57" t="e">
        <f>VLOOKUP($M7,PercentSHGoalStats!$A$3:$AE$998,17,FALSE)</f>
        <v>#REF!</v>
      </c>
      <c r="J7" s="57" t="e">
        <f>VLOOKUP($M7,PercentSHGoalStats!$A$3:$AE$998,18,FALSE)</f>
        <v>#REF!</v>
      </c>
      <c r="K7" s="57" t="e">
        <f>VLOOKUP($M7,PercentSHGoalStats!$A$3:$AE$998,20,FALSE)</f>
        <v>#REF!</v>
      </c>
      <c r="L7" s="57" t="e">
        <f>VLOOKUP($M7,PercentSHGoalStats!$A$3:$AE$998,21,FALSE)</f>
        <v>#REF!</v>
      </c>
      <c r="M7" s="53" t="e">
        <f>Fixtures!#REF!</f>
        <v>#REF!</v>
      </c>
      <c r="N7" s="54" t="e">
        <f>Fixtures!#REF!</f>
        <v>#REF!</v>
      </c>
      <c r="O7" s="53" t="e">
        <f>Fixtures!#REF!</f>
        <v>#REF!</v>
      </c>
      <c r="P7" s="57" t="e">
        <f>VLOOKUP($O7,PercentSHGoalStats!$A$3:$AE$998,5,FALSE)</f>
        <v>#REF!</v>
      </c>
      <c r="Q7" s="57" t="e">
        <f>VLOOKUP($O7,PercentSHGoalStats!$A$3:$AE$998,7,FALSE)</f>
        <v>#REF!</v>
      </c>
      <c r="R7" s="57" t="e">
        <f>VLOOKUP($O7,PercentSHGoalStats!$A$3:$AE$998,8,FALSE)</f>
        <v>#REF!</v>
      </c>
      <c r="S7" s="57" t="e">
        <f>VLOOKUP($O7,PercentSHGoalStats!$A$3:$AE$998,10,FALSE)</f>
        <v>#REF!</v>
      </c>
      <c r="T7" s="57" t="e">
        <f>VLOOKUP($O7,PercentSHGoalStats!$A$3:$AE$998,11,FALSE)</f>
        <v>#REF!</v>
      </c>
      <c r="U7" s="57" t="e">
        <f>VLOOKUP($O7,PercentSHGoalStats!$A$3:$AE$998,13,FALSE)</f>
        <v>#REF!</v>
      </c>
      <c r="V7" s="57" t="e">
        <f>VLOOKUP($O7,PercentSHGoalStats!$A$3:$AE$998,14,FALSE)</f>
        <v>#REF!</v>
      </c>
      <c r="W7" s="57" t="e">
        <f>VLOOKUP($O7,PercentSHGoalStats!$A$3:$AE$998,16,FALSE)</f>
        <v>#REF!</v>
      </c>
      <c r="X7" s="57" t="e">
        <f>VLOOKUP($O7,PercentSHGoalStats!$A$3:$AE$998,17,FALSE)</f>
        <v>#REF!</v>
      </c>
      <c r="Y7" s="57" t="e">
        <f>VLOOKUP($O7,PercentSHGoalStats!$A$3:$AE$998,19,FALSE)</f>
        <v>#REF!</v>
      </c>
      <c r="Z7" s="57" t="e">
        <f>VLOOKUP($O7,PercentSHGoalStats!$A$3:$AE$998,20,FALSE)</f>
        <v>#REF!</v>
      </c>
      <c r="AA7" s="57" t="e">
        <f>VLOOKUP($O7,PercentSHGoalStats!$A$3:$AE$998,22,FALSE)</f>
        <v>#REF!</v>
      </c>
    </row>
    <row r="8" spans="1:27" ht="14.4" hidden="1" thickTop="1" x14ac:dyDescent="0.3">
      <c r="A8" s="57" t="e">
        <f>VLOOKUP($M8,PercentSHGoalStats!$A$3:$AE$998,5,FALSE)</f>
        <v>#REF!</v>
      </c>
      <c r="B8" s="57" t="e">
        <f>VLOOKUP($M8,PercentSHGoalStats!$A$3:$AE$998,6,FALSE)</f>
        <v>#REF!</v>
      </c>
      <c r="C8" s="57" t="e">
        <f>VLOOKUP($M8,PercentSHGoalStats!$A$3:$AE$998,8,FALSE)</f>
        <v>#REF!</v>
      </c>
      <c r="D8" s="57" t="e">
        <f>VLOOKUP($M8,PercentSHGoalStats!$A$3:$AE$998,9,FALSE)</f>
        <v>#REF!</v>
      </c>
      <c r="E8" s="57" t="e">
        <f>VLOOKUP($M8,PercentSHGoalStats!$A$3:$AE$998,11,FALSE)</f>
        <v>#REF!</v>
      </c>
      <c r="F8" s="57" t="e">
        <f>VLOOKUP($M8,PercentSHGoalStats!$A$3:$AE$998,12,FALSE)</f>
        <v>#REF!</v>
      </c>
      <c r="G8" s="57" t="e">
        <f>VLOOKUP($M8,PercentSHGoalStats!$A$3:$AE$998,14,FALSE)</f>
        <v>#REF!</v>
      </c>
      <c r="H8" s="57" t="e">
        <f>VLOOKUP($M8,PercentSHGoalStats!$A$3:$AE$998,15,FALSE)</f>
        <v>#REF!</v>
      </c>
      <c r="I8" s="57" t="e">
        <f>VLOOKUP($M8,PercentSHGoalStats!$A$3:$AE$998,17,FALSE)</f>
        <v>#REF!</v>
      </c>
      <c r="J8" s="57" t="e">
        <f>VLOOKUP($M8,PercentSHGoalStats!$A$3:$AE$998,18,FALSE)</f>
        <v>#REF!</v>
      </c>
      <c r="K8" s="57" t="e">
        <f>VLOOKUP($M8,PercentSHGoalStats!$A$3:$AE$998,20,FALSE)</f>
        <v>#REF!</v>
      </c>
      <c r="L8" s="57" t="e">
        <f>VLOOKUP($M8,PercentSHGoalStats!$A$3:$AE$998,21,FALSE)</f>
        <v>#REF!</v>
      </c>
      <c r="M8" s="53" t="e">
        <f>Fixtures!#REF!</f>
        <v>#REF!</v>
      </c>
      <c r="N8" s="54" t="e">
        <f>Fixtures!#REF!</f>
        <v>#REF!</v>
      </c>
      <c r="O8" s="53" t="e">
        <f>Fixtures!#REF!</f>
        <v>#REF!</v>
      </c>
      <c r="P8" s="57" t="e">
        <f>VLOOKUP($O8,PercentSHGoalStats!$A$3:$AE$998,5,FALSE)</f>
        <v>#REF!</v>
      </c>
      <c r="Q8" s="57" t="e">
        <f>VLOOKUP($O8,PercentSHGoalStats!$A$3:$AE$998,7,FALSE)</f>
        <v>#REF!</v>
      </c>
      <c r="R8" s="57" t="e">
        <f>VLOOKUP($O8,PercentSHGoalStats!$A$3:$AE$998,8,FALSE)</f>
        <v>#REF!</v>
      </c>
      <c r="S8" s="57" t="e">
        <f>VLOOKUP($O8,PercentSHGoalStats!$A$3:$AE$998,10,FALSE)</f>
        <v>#REF!</v>
      </c>
      <c r="T8" s="57" t="e">
        <f>VLOOKUP($O8,PercentSHGoalStats!$A$3:$AE$998,11,FALSE)</f>
        <v>#REF!</v>
      </c>
      <c r="U8" s="57" t="e">
        <f>VLOOKUP($O8,PercentSHGoalStats!$A$3:$AE$998,13,FALSE)</f>
        <v>#REF!</v>
      </c>
      <c r="V8" s="57" t="e">
        <f>VLOOKUP($O8,PercentSHGoalStats!$A$3:$AE$998,14,FALSE)</f>
        <v>#REF!</v>
      </c>
      <c r="W8" s="57" t="e">
        <f>VLOOKUP($O8,PercentSHGoalStats!$A$3:$AE$998,16,FALSE)</f>
        <v>#REF!</v>
      </c>
      <c r="X8" s="57" t="e">
        <f>VLOOKUP($O8,PercentSHGoalStats!$A$3:$AE$998,17,FALSE)</f>
        <v>#REF!</v>
      </c>
      <c r="Y8" s="57" t="e">
        <f>VLOOKUP($O8,PercentSHGoalStats!$A$3:$AE$998,19,FALSE)</f>
        <v>#REF!</v>
      </c>
      <c r="Z8" s="57" t="e">
        <f>VLOOKUP($O8,PercentSHGoalStats!$A$3:$AE$998,20,FALSE)</f>
        <v>#REF!</v>
      </c>
      <c r="AA8" s="57" t="e">
        <f>VLOOKUP($O8,PercentSHGoalStats!$A$3:$AE$998,22,FALSE)</f>
        <v>#REF!</v>
      </c>
    </row>
    <row r="9" spans="1:27" ht="14.4" hidden="1" thickTop="1" x14ac:dyDescent="0.3">
      <c r="A9" s="57" t="e">
        <f>VLOOKUP($M9,PercentSHGoalStats!$A$3:$AE$998,5,FALSE)</f>
        <v>#REF!</v>
      </c>
      <c r="B9" s="57" t="e">
        <f>VLOOKUP($M9,PercentSHGoalStats!$A$3:$AE$998,6,FALSE)</f>
        <v>#REF!</v>
      </c>
      <c r="C9" s="57" t="e">
        <f>VLOOKUP($M9,PercentSHGoalStats!$A$3:$AE$998,8,FALSE)</f>
        <v>#REF!</v>
      </c>
      <c r="D9" s="57" t="e">
        <f>VLOOKUP($M9,PercentSHGoalStats!$A$3:$AE$998,9,FALSE)</f>
        <v>#REF!</v>
      </c>
      <c r="E9" s="57" t="e">
        <f>VLOOKUP($M9,PercentSHGoalStats!$A$3:$AE$998,11,FALSE)</f>
        <v>#REF!</v>
      </c>
      <c r="F9" s="57" t="e">
        <f>VLOOKUP($M9,PercentSHGoalStats!$A$3:$AE$998,12,FALSE)</f>
        <v>#REF!</v>
      </c>
      <c r="G9" s="57" t="e">
        <f>VLOOKUP($M9,PercentSHGoalStats!$A$3:$AE$998,14,FALSE)</f>
        <v>#REF!</v>
      </c>
      <c r="H9" s="57" t="e">
        <f>VLOOKUP($M9,PercentSHGoalStats!$A$3:$AE$998,15,FALSE)</f>
        <v>#REF!</v>
      </c>
      <c r="I9" s="57" t="e">
        <f>VLOOKUP($M9,PercentSHGoalStats!$A$3:$AE$998,17,FALSE)</f>
        <v>#REF!</v>
      </c>
      <c r="J9" s="57" t="e">
        <f>VLOOKUP($M9,PercentSHGoalStats!$A$3:$AE$998,18,FALSE)</f>
        <v>#REF!</v>
      </c>
      <c r="K9" s="57" t="e">
        <f>VLOOKUP($M9,PercentSHGoalStats!$A$3:$AE$998,20,FALSE)</f>
        <v>#REF!</v>
      </c>
      <c r="L9" s="57" t="e">
        <f>VLOOKUP($M9,PercentSHGoalStats!$A$3:$AE$998,21,FALSE)</f>
        <v>#REF!</v>
      </c>
      <c r="M9" s="53" t="e">
        <f>Fixtures!#REF!</f>
        <v>#REF!</v>
      </c>
      <c r="N9" s="54" t="e">
        <f>Fixtures!#REF!</f>
        <v>#REF!</v>
      </c>
      <c r="O9" s="53" t="e">
        <f>Fixtures!#REF!</f>
        <v>#REF!</v>
      </c>
      <c r="P9" s="57" t="e">
        <f>VLOOKUP($O9,PercentSHGoalStats!$A$3:$AE$998,5,FALSE)</f>
        <v>#REF!</v>
      </c>
      <c r="Q9" s="57" t="e">
        <f>VLOOKUP($O9,PercentSHGoalStats!$A$3:$AE$998,7,FALSE)</f>
        <v>#REF!</v>
      </c>
      <c r="R9" s="57" t="e">
        <f>VLOOKUP($O9,PercentSHGoalStats!$A$3:$AE$998,8,FALSE)</f>
        <v>#REF!</v>
      </c>
      <c r="S9" s="57" t="e">
        <f>VLOOKUP($O9,PercentSHGoalStats!$A$3:$AE$998,10,FALSE)</f>
        <v>#REF!</v>
      </c>
      <c r="T9" s="57" t="e">
        <f>VLOOKUP($O9,PercentSHGoalStats!$A$3:$AE$998,11,FALSE)</f>
        <v>#REF!</v>
      </c>
      <c r="U9" s="57" t="e">
        <f>VLOOKUP($O9,PercentSHGoalStats!$A$3:$AE$998,13,FALSE)</f>
        <v>#REF!</v>
      </c>
      <c r="V9" s="57" t="e">
        <f>VLOOKUP($O9,PercentSHGoalStats!$A$3:$AE$998,14,FALSE)</f>
        <v>#REF!</v>
      </c>
      <c r="W9" s="57" t="e">
        <f>VLOOKUP($O9,PercentSHGoalStats!$A$3:$AE$998,16,FALSE)</f>
        <v>#REF!</v>
      </c>
      <c r="X9" s="57" t="e">
        <f>VLOOKUP($O9,PercentSHGoalStats!$A$3:$AE$998,17,FALSE)</f>
        <v>#REF!</v>
      </c>
      <c r="Y9" s="57" t="e">
        <f>VLOOKUP($O9,PercentSHGoalStats!$A$3:$AE$998,19,FALSE)</f>
        <v>#REF!</v>
      </c>
      <c r="Z9" s="57" t="e">
        <f>VLOOKUP($O9,PercentSHGoalStats!$A$3:$AE$998,20,FALSE)</f>
        <v>#REF!</v>
      </c>
      <c r="AA9" s="57" t="e">
        <f>VLOOKUP($O9,PercentSHGoalStats!$A$3:$AE$998,22,FALSE)</f>
        <v>#REF!</v>
      </c>
    </row>
    <row r="10" spans="1:27" ht="14.4" hidden="1" thickTop="1" x14ac:dyDescent="0.3">
      <c r="A10" s="57" t="e">
        <f>VLOOKUP($M10,PercentSHGoalStats!$A$3:$AE$998,5,FALSE)</f>
        <v>#REF!</v>
      </c>
      <c r="B10" s="57" t="e">
        <f>VLOOKUP($M10,PercentSHGoalStats!$A$3:$AE$998,6,FALSE)</f>
        <v>#REF!</v>
      </c>
      <c r="C10" s="57" t="e">
        <f>VLOOKUP($M10,PercentSHGoalStats!$A$3:$AE$998,8,FALSE)</f>
        <v>#REF!</v>
      </c>
      <c r="D10" s="57" t="e">
        <f>VLOOKUP($M10,PercentSHGoalStats!$A$3:$AE$998,9,FALSE)</f>
        <v>#REF!</v>
      </c>
      <c r="E10" s="57" t="e">
        <f>VLOOKUP($M10,PercentSHGoalStats!$A$3:$AE$998,11,FALSE)</f>
        <v>#REF!</v>
      </c>
      <c r="F10" s="57" t="e">
        <f>VLOOKUP($M10,PercentSHGoalStats!$A$3:$AE$998,12,FALSE)</f>
        <v>#REF!</v>
      </c>
      <c r="G10" s="57" t="e">
        <f>VLOOKUP($M10,PercentSHGoalStats!$A$3:$AE$998,14,FALSE)</f>
        <v>#REF!</v>
      </c>
      <c r="H10" s="57" t="e">
        <f>VLOOKUP($M10,PercentSHGoalStats!$A$3:$AE$998,15,FALSE)</f>
        <v>#REF!</v>
      </c>
      <c r="I10" s="57" t="e">
        <f>VLOOKUP($M10,PercentSHGoalStats!$A$3:$AE$998,17,FALSE)</f>
        <v>#REF!</v>
      </c>
      <c r="J10" s="57" t="e">
        <f>VLOOKUP($M10,PercentSHGoalStats!$A$3:$AE$998,18,FALSE)</f>
        <v>#REF!</v>
      </c>
      <c r="K10" s="57" t="e">
        <f>VLOOKUP($M10,PercentSHGoalStats!$A$3:$AE$998,20,FALSE)</f>
        <v>#REF!</v>
      </c>
      <c r="L10" s="57" t="e">
        <f>VLOOKUP($M10,PercentSHGoalStats!$A$3:$AE$998,21,FALSE)</f>
        <v>#REF!</v>
      </c>
      <c r="M10" s="53" t="e">
        <f>Fixtures!#REF!</f>
        <v>#REF!</v>
      </c>
      <c r="N10" s="54" t="e">
        <f>Fixtures!#REF!</f>
        <v>#REF!</v>
      </c>
      <c r="O10" s="53" t="e">
        <f>Fixtures!#REF!</f>
        <v>#REF!</v>
      </c>
      <c r="P10" s="57" t="e">
        <f>VLOOKUP($O10,PercentSHGoalStats!$A$3:$AE$998,5,FALSE)</f>
        <v>#REF!</v>
      </c>
      <c r="Q10" s="57" t="e">
        <f>VLOOKUP($O10,PercentSHGoalStats!$A$3:$AE$998,7,FALSE)</f>
        <v>#REF!</v>
      </c>
      <c r="R10" s="57" t="e">
        <f>VLOOKUP($O10,PercentSHGoalStats!$A$3:$AE$998,8,FALSE)</f>
        <v>#REF!</v>
      </c>
      <c r="S10" s="57" t="e">
        <f>VLOOKUP($O10,PercentSHGoalStats!$A$3:$AE$998,10,FALSE)</f>
        <v>#REF!</v>
      </c>
      <c r="T10" s="57" t="e">
        <f>VLOOKUP($O10,PercentSHGoalStats!$A$3:$AE$998,11,FALSE)</f>
        <v>#REF!</v>
      </c>
      <c r="U10" s="57" t="e">
        <f>VLOOKUP($O10,PercentSHGoalStats!$A$3:$AE$998,13,FALSE)</f>
        <v>#REF!</v>
      </c>
      <c r="V10" s="57" t="e">
        <f>VLOOKUP($O10,PercentSHGoalStats!$A$3:$AE$998,14,FALSE)</f>
        <v>#REF!</v>
      </c>
      <c r="W10" s="57" t="e">
        <f>VLOOKUP($O10,PercentSHGoalStats!$A$3:$AE$998,16,FALSE)</f>
        <v>#REF!</v>
      </c>
      <c r="X10" s="57" t="e">
        <f>VLOOKUP($O10,PercentSHGoalStats!$A$3:$AE$998,17,FALSE)</f>
        <v>#REF!</v>
      </c>
      <c r="Y10" s="57" t="e">
        <f>VLOOKUP($O10,PercentSHGoalStats!$A$3:$AE$998,19,FALSE)</f>
        <v>#REF!</v>
      </c>
      <c r="Z10" s="57" t="e">
        <f>VLOOKUP($O10,PercentSHGoalStats!$A$3:$AE$998,20,FALSE)</f>
        <v>#REF!</v>
      </c>
      <c r="AA10" s="57" t="e">
        <f>VLOOKUP($O10,PercentSHGoalStats!$A$3:$AE$998,22,FALSE)</f>
        <v>#REF!</v>
      </c>
    </row>
    <row r="11" spans="1:27" ht="14.4" hidden="1" thickTop="1" x14ac:dyDescent="0.3">
      <c r="A11" s="57" t="e">
        <f>VLOOKUP($M11,PercentSHGoalStats!$A$3:$AE$998,5,FALSE)</f>
        <v>#REF!</v>
      </c>
      <c r="B11" s="57" t="e">
        <f>VLOOKUP($M11,PercentSHGoalStats!$A$3:$AE$998,6,FALSE)</f>
        <v>#REF!</v>
      </c>
      <c r="C11" s="57" t="e">
        <f>VLOOKUP($M11,PercentSHGoalStats!$A$3:$AE$998,8,FALSE)</f>
        <v>#REF!</v>
      </c>
      <c r="D11" s="57" t="e">
        <f>VLOOKUP($M11,PercentSHGoalStats!$A$3:$AE$998,9,FALSE)</f>
        <v>#REF!</v>
      </c>
      <c r="E11" s="57" t="e">
        <f>VLOOKUP($M11,PercentSHGoalStats!$A$3:$AE$998,11,FALSE)</f>
        <v>#REF!</v>
      </c>
      <c r="F11" s="57" t="e">
        <f>VLOOKUP($M11,PercentSHGoalStats!$A$3:$AE$998,12,FALSE)</f>
        <v>#REF!</v>
      </c>
      <c r="G11" s="57" t="e">
        <f>VLOOKUP($M11,PercentSHGoalStats!$A$3:$AE$998,14,FALSE)</f>
        <v>#REF!</v>
      </c>
      <c r="H11" s="57" t="e">
        <f>VLOOKUP($M11,PercentSHGoalStats!$A$3:$AE$998,15,FALSE)</f>
        <v>#REF!</v>
      </c>
      <c r="I11" s="57" t="e">
        <f>VLOOKUP($M11,PercentSHGoalStats!$A$3:$AE$998,17,FALSE)</f>
        <v>#REF!</v>
      </c>
      <c r="J11" s="57" t="e">
        <f>VLOOKUP($M11,PercentSHGoalStats!$A$3:$AE$998,18,FALSE)</f>
        <v>#REF!</v>
      </c>
      <c r="K11" s="57" t="e">
        <f>VLOOKUP($M11,PercentSHGoalStats!$A$3:$AE$998,20,FALSE)</f>
        <v>#REF!</v>
      </c>
      <c r="L11" s="57" t="e">
        <f>VLOOKUP($M11,PercentSHGoalStats!$A$3:$AE$998,21,FALSE)</f>
        <v>#REF!</v>
      </c>
      <c r="M11" s="53" t="e">
        <f>Fixtures!#REF!</f>
        <v>#REF!</v>
      </c>
      <c r="N11" s="54" t="e">
        <f>Fixtures!#REF!</f>
        <v>#REF!</v>
      </c>
      <c r="O11" s="53" t="e">
        <f>Fixtures!#REF!</f>
        <v>#REF!</v>
      </c>
      <c r="P11" s="57" t="e">
        <f>VLOOKUP($O11,PercentSHGoalStats!$A$3:$AE$998,5,FALSE)</f>
        <v>#REF!</v>
      </c>
      <c r="Q11" s="57" t="e">
        <f>VLOOKUP($O11,PercentSHGoalStats!$A$3:$AE$998,7,FALSE)</f>
        <v>#REF!</v>
      </c>
      <c r="R11" s="57" t="e">
        <f>VLOOKUP($O11,PercentSHGoalStats!$A$3:$AE$998,8,FALSE)</f>
        <v>#REF!</v>
      </c>
      <c r="S11" s="57" t="e">
        <f>VLOOKUP($O11,PercentSHGoalStats!$A$3:$AE$998,10,FALSE)</f>
        <v>#REF!</v>
      </c>
      <c r="T11" s="57" t="e">
        <f>VLOOKUP($O11,PercentSHGoalStats!$A$3:$AE$998,11,FALSE)</f>
        <v>#REF!</v>
      </c>
      <c r="U11" s="57" t="e">
        <f>VLOOKUP($O11,PercentSHGoalStats!$A$3:$AE$998,13,FALSE)</f>
        <v>#REF!</v>
      </c>
      <c r="V11" s="57" t="e">
        <f>VLOOKUP($O11,PercentSHGoalStats!$A$3:$AE$998,14,FALSE)</f>
        <v>#REF!</v>
      </c>
      <c r="W11" s="57" t="e">
        <f>VLOOKUP($O11,PercentSHGoalStats!$A$3:$AE$998,16,FALSE)</f>
        <v>#REF!</v>
      </c>
      <c r="X11" s="57" t="e">
        <f>VLOOKUP($O11,PercentSHGoalStats!$A$3:$AE$998,17,FALSE)</f>
        <v>#REF!</v>
      </c>
      <c r="Y11" s="57" t="e">
        <f>VLOOKUP($O11,PercentSHGoalStats!$A$3:$AE$998,19,FALSE)</f>
        <v>#REF!</v>
      </c>
      <c r="Z11" s="57" t="e">
        <f>VLOOKUP($O11,PercentSHGoalStats!$A$3:$AE$998,20,FALSE)</f>
        <v>#REF!</v>
      </c>
      <c r="AA11" s="57" t="e">
        <f>VLOOKUP($O11,PercentSHGoalStats!$A$3:$AE$998,22,FALSE)</f>
        <v>#REF!</v>
      </c>
    </row>
    <row r="12" spans="1:27" ht="14.4" hidden="1" thickTop="1" x14ac:dyDescent="0.3">
      <c r="A12" s="57" t="e">
        <f>VLOOKUP($M12,PercentSHGoalStats!$A$3:$AE$998,5,FALSE)</f>
        <v>#REF!</v>
      </c>
      <c r="B12" s="57" t="e">
        <f>VLOOKUP($M12,PercentSHGoalStats!$A$3:$AE$998,6,FALSE)</f>
        <v>#REF!</v>
      </c>
      <c r="C12" s="57" t="e">
        <f>VLOOKUP($M12,PercentSHGoalStats!$A$3:$AE$998,8,FALSE)</f>
        <v>#REF!</v>
      </c>
      <c r="D12" s="57" t="e">
        <f>VLOOKUP($M12,PercentSHGoalStats!$A$3:$AE$998,9,FALSE)</f>
        <v>#REF!</v>
      </c>
      <c r="E12" s="57" t="e">
        <f>VLOOKUP($M12,PercentSHGoalStats!$A$3:$AE$998,11,FALSE)</f>
        <v>#REF!</v>
      </c>
      <c r="F12" s="57" t="e">
        <f>VLOOKUP($M12,PercentSHGoalStats!$A$3:$AE$998,12,FALSE)</f>
        <v>#REF!</v>
      </c>
      <c r="G12" s="57" t="e">
        <f>VLOOKUP($M12,PercentSHGoalStats!$A$3:$AE$998,14,FALSE)</f>
        <v>#REF!</v>
      </c>
      <c r="H12" s="57" t="e">
        <f>VLOOKUP($M12,PercentSHGoalStats!$A$3:$AE$998,15,FALSE)</f>
        <v>#REF!</v>
      </c>
      <c r="I12" s="57" t="e">
        <f>VLOOKUP($M12,PercentSHGoalStats!$A$3:$AE$998,17,FALSE)</f>
        <v>#REF!</v>
      </c>
      <c r="J12" s="57" t="e">
        <f>VLOOKUP($M12,PercentSHGoalStats!$A$3:$AE$998,18,FALSE)</f>
        <v>#REF!</v>
      </c>
      <c r="K12" s="57" t="e">
        <f>VLOOKUP($M12,PercentSHGoalStats!$A$3:$AE$998,20,FALSE)</f>
        <v>#REF!</v>
      </c>
      <c r="L12" s="57" t="e">
        <f>VLOOKUP($M12,PercentSHGoalStats!$A$3:$AE$998,21,FALSE)</f>
        <v>#REF!</v>
      </c>
      <c r="M12" s="53" t="e">
        <f>Fixtures!#REF!</f>
        <v>#REF!</v>
      </c>
      <c r="N12" s="54" t="e">
        <f>Fixtures!#REF!</f>
        <v>#REF!</v>
      </c>
      <c r="O12" s="53" t="e">
        <f>Fixtures!#REF!</f>
        <v>#REF!</v>
      </c>
      <c r="P12" s="57" t="e">
        <f>VLOOKUP($O12,PercentSHGoalStats!$A$3:$AE$998,5,FALSE)</f>
        <v>#REF!</v>
      </c>
      <c r="Q12" s="57" t="e">
        <f>VLOOKUP($O12,PercentSHGoalStats!$A$3:$AE$998,7,FALSE)</f>
        <v>#REF!</v>
      </c>
      <c r="R12" s="57" t="e">
        <f>VLOOKUP($O12,PercentSHGoalStats!$A$3:$AE$998,8,FALSE)</f>
        <v>#REF!</v>
      </c>
      <c r="S12" s="57" t="e">
        <f>VLOOKUP($O12,PercentSHGoalStats!$A$3:$AE$998,10,FALSE)</f>
        <v>#REF!</v>
      </c>
      <c r="T12" s="57" t="e">
        <f>VLOOKUP($O12,PercentSHGoalStats!$A$3:$AE$998,11,FALSE)</f>
        <v>#REF!</v>
      </c>
      <c r="U12" s="57" t="e">
        <f>VLOOKUP($O12,PercentSHGoalStats!$A$3:$AE$998,13,FALSE)</f>
        <v>#REF!</v>
      </c>
      <c r="V12" s="57" t="e">
        <f>VLOOKUP($O12,PercentSHGoalStats!$A$3:$AE$998,14,FALSE)</f>
        <v>#REF!</v>
      </c>
      <c r="W12" s="57" t="e">
        <f>VLOOKUP($O12,PercentSHGoalStats!$A$3:$AE$998,16,FALSE)</f>
        <v>#REF!</v>
      </c>
      <c r="X12" s="57" t="e">
        <f>VLOOKUP($O12,PercentSHGoalStats!$A$3:$AE$998,17,FALSE)</f>
        <v>#REF!</v>
      </c>
      <c r="Y12" s="57" t="e">
        <f>VLOOKUP($O12,PercentSHGoalStats!$A$3:$AE$998,19,FALSE)</f>
        <v>#REF!</v>
      </c>
      <c r="Z12" s="57" t="e">
        <f>VLOOKUP($O12,PercentSHGoalStats!$A$3:$AE$998,20,FALSE)</f>
        <v>#REF!</v>
      </c>
      <c r="AA12" s="57" t="e">
        <f>VLOOKUP($O12,PercentSHGoalStats!$A$3:$AE$998,22,FALSE)</f>
        <v>#REF!</v>
      </c>
    </row>
    <row r="13" spans="1:27" ht="14.4" hidden="1" thickTop="1" x14ac:dyDescent="0.3">
      <c r="A13" s="57" t="e">
        <f>VLOOKUP($M13,PercentSHGoalStats!$A$3:$AE$998,5,FALSE)</f>
        <v>#REF!</v>
      </c>
      <c r="B13" s="57" t="e">
        <f>VLOOKUP($M13,PercentSHGoalStats!$A$3:$AE$998,6,FALSE)</f>
        <v>#REF!</v>
      </c>
      <c r="C13" s="57" t="e">
        <f>VLOOKUP($M13,PercentSHGoalStats!$A$3:$AE$998,8,FALSE)</f>
        <v>#REF!</v>
      </c>
      <c r="D13" s="57" t="e">
        <f>VLOOKUP($M13,PercentSHGoalStats!$A$3:$AE$998,9,FALSE)</f>
        <v>#REF!</v>
      </c>
      <c r="E13" s="57" t="e">
        <f>VLOOKUP($M13,PercentSHGoalStats!$A$3:$AE$998,11,FALSE)</f>
        <v>#REF!</v>
      </c>
      <c r="F13" s="57" t="e">
        <f>VLOOKUP($M13,PercentSHGoalStats!$A$3:$AE$998,12,FALSE)</f>
        <v>#REF!</v>
      </c>
      <c r="G13" s="57" t="e">
        <f>VLOOKUP($M13,PercentSHGoalStats!$A$3:$AE$998,14,FALSE)</f>
        <v>#REF!</v>
      </c>
      <c r="H13" s="57" t="e">
        <f>VLOOKUP($M13,PercentSHGoalStats!$A$3:$AE$998,15,FALSE)</f>
        <v>#REF!</v>
      </c>
      <c r="I13" s="57" t="e">
        <f>VLOOKUP($M13,PercentSHGoalStats!$A$3:$AE$998,17,FALSE)</f>
        <v>#REF!</v>
      </c>
      <c r="J13" s="57" t="e">
        <f>VLOOKUP($M13,PercentSHGoalStats!$A$3:$AE$998,18,FALSE)</f>
        <v>#REF!</v>
      </c>
      <c r="K13" s="57" t="e">
        <f>VLOOKUP($M13,PercentSHGoalStats!$A$3:$AE$998,20,FALSE)</f>
        <v>#REF!</v>
      </c>
      <c r="L13" s="57" t="e">
        <f>VLOOKUP($M13,PercentSHGoalStats!$A$3:$AE$998,21,FALSE)</f>
        <v>#REF!</v>
      </c>
      <c r="M13" s="53" t="e">
        <f>Fixtures!#REF!</f>
        <v>#REF!</v>
      </c>
      <c r="N13" s="54" t="e">
        <f>Fixtures!#REF!</f>
        <v>#REF!</v>
      </c>
      <c r="O13" s="53" t="e">
        <f>Fixtures!#REF!</f>
        <v>#REF!</v>
      </c>
      <c r="P13" s="57" t="e">
        <f>VLOOKUP($O13,PercentSHGoalStats!$A$3:$AE$998,5,FALSE)</f>
        <v>#REF!</v>
      </c>
      <c r="Q13" s="57" t="e">
        <f>VLOOKUP($O13,PercentSHGoalStats!$A$3:$AE$998,7,FALSE)</f>
        <v>#REF!</v>
      </c>
      <c r="R13" s="57" t="e">
        <f>VLOOKUP($O13,PercentSHGoalStats!$A$3:$AE$998,8,FALSE)</f>
        <v>#REF!</v>
      </c>
      <c r="S13" s="57" t="e">
        <f>VLOOKUP($O13,PercentSHGoalStats!$A$3:$AE$998,10,FALSE)</f>
        <v>#REF!</v>
      </c>
      <c r="T13" s="57" t="e">
        <f>VLOOKUP($O13,PercentSHGoalStats!$A$3:$AE$998,11,FALSE)</f>
        <v>#REF!</v>
      </c>
      <c r="U13" s="57" t="e">
        <f>VLOOKUP($O13,PercentSHGoalStats!$A$3:$AE$998,13,FALSE)</f>
        <v>#REF!</v>
      </c>
      <c r="V13" s="57" t="e">
        <f>VLOOKUP($O13,PercentSHGoalStats!$A$3:$AE$998,14,FALSE)</f>
        <v>#REF!</v>
      </c>
      <c r="W13" s="57" t="e">
        <f>VLOOKUP($O13,PercentSHGoalStats!$A$3:$AE$998,16,FALSE)</f>
        <v>#REF!</v>
      </c>
      <c r="X13" s="57" t="e">
        <f>VLOOKUP($O13,PercentSHGoalStats!$A$3:$AE$998,17,FALSE)</f>
        <v>#REF!</v>
      </c>
      <c r="Y13" s="57" t="e">
        <f>VLOOKUP($O13,PercentSHGoalStats!$A$3:$AE$998,19,FALSE)</f>
        <v>#REF!</v>
      </c>
      <c r="Z13" s="57" t="e">
        <f>VLOOKUP($O13,PercentSHGoalStats!$A$3:$AE$998,20,FALSE)</f>
        <v>#REF!</v>
      </c>
      <c r="AA13" s="57" t="e">
        <f>VLOOKUP($O13,PercentSHGoalStats!$A$3:$AE$998,22,FALSE)</f>
        <v>#REF!</v>
      </c>
    </row>
    <row r="14" spans="1:27" ht="14.4" hidden="1" thickTop="1" x14ac:dyDescent="0.3">
      <c r="A14" s="57" t="e">
        <f>VLOOKUP($M14,PercentSHGoalStats!$A$3:$AE$998,5,FALSE)</f>
        <v>#REF!</v>
      </c>
      <c r="B14" s="57" t="e">
        <f>VLOOKUP($M14,PercentSHGoalStats!$A$3:$AE$998,6,FALSE)</f>
        <v>#REF!</v>
      </c>
      <c r="C14" s="57" t="e">
        <f>VLOOKUP($M14,PercentSHGoalStats!$A$3:$AE$998,8,FALSE)</f>
        <v>#REF!</v>
      </c>
      <c r="D14" s="57" t="e">
        <f>VLOOKUP($M14,PercentSHGoalStats!$A$3:$AE$998,9,FALSE)</f>
        <v>#REF!</v>
      </c>
      <c r="E14" s="57" t="e">
        <f>VLOOKUP($M14,PercentSHGoalStats!$A$3:$AE$998,11,FALSE)</f>
        <v>#REF!</v>
      </c>
      <c r="F14" s="57" t="e">
        <f>VLOOKUP($M14,PercentSHGoalStats!$A$3:$AE$998,12,FALSE)</f>
        <v>#REF!</v>
      </c>
      <c r="G14" s="57" t="e">
        <f>VLOOKUP($M14,PercentSHGoalStats!$A$3:$AE$998,14,FALSE)</f>
        <v>#REF!</v>
      </c>
      <c r="H14" s="57" t="e">
        <f>VLOOKUP($M14,PercentSHGoalStats!$A$3:$AE$998,15,FALSE)</f>
        <v>#REF!</v>
      </c>
      <c r="I14" s="57" t="e">
        <f>VLOOKUP($M14,PercentSHGoalStats!$A$3:$AE$998,17,FALSE)</f>
        <v>#REF!</v>
      </c>
      <c r="J14" s="57" t="e">
        <f>VLOOKUP($M14,PercentSHGoalStats!$A$3:$AE$998,18,FALSE)</f>
        <v>#REF!</v>
      </c>
      <c r="K14" s="57" t="e">
        <f>VLOOKUP($M14,PercentSHGoalStats!$A$3:$AE$998,20,FALSE)</f>
        <v>#REF!</v>
      </c>
      <c r="L14" s="57" t="e">
        <f>VLOOKUP($M14,PercentSHGoalStats!$A$3:$AE$998,21,FALSE)</f>
        <v>#REF!</v>
      </c>
      <c r="M14" s="53" t="e">
        <f>Fixtures!#REF!</f>
        <v>#REF!</v>
      </c>
      <c r="N14" s="54" t="e">
        <f>Fixtures!#REF!</f>
        <v>#REF!</v>
      </c>
      <c r="O14" s="53" t="e">
        <f>Fixtures!#REF!</f>
        <v>#REF!</v>
      </c>
      <c r="P14" s="57" t="e">
        <f>VLOOKUP($O14,PercentSHGoalStats!$A$3:$AE$998,5,FALSE)</f>
        <v>#REF!</v>
      </c>
      <c r="Q14" s="57" t="e">
        <f>VLOOKUP($O14,PercentSHGoalStats!$A$3:$AE$998,7,FALSE)</f>
        <v>#REF!</v>
      </c>
      <c r="R14" s="57" t="e">
        <f>VLOOKUP($O14,PercentSHGoalStats!$A$3:$AE$998,8,FALSE)</f>
        <v>#REF!</v>
      </c>
      <c r="S14" s="57" t="e">
        <f>VLOOKUP($O14,PercentSHGoalStats!$A$3:$AE$998,10,FALSE)</f>
        <v>#REF!</v>
      </c>
      <c r="T14" s="57" t="e">
        <f>VLOOKUP($O14,PercentSHGoalStats!$A$3:$AE$998,11,FALSE)</f>
        <v>#REF!</v>
      </c>
      <c r="U14" s="57" t="e">
        <f>VLOOKUP($O14,PercentSHGoalStats!$A$3:$AE$998,13,FALSE)</f>
        <v>#REF!</v>
      </c>
      <c r="V14" s="57" t="e">
        <f>VLOOKUP($O14,PercentSHGoalStats!$A$3:$AE$998,14,FALSE)</f>
        <v>#REF!</v>
      </c>
      <c r="W14" s="57" t="e">
        <f>VLOOKUP($O14,PercentSHGoalStats!$A$3:$AE$998,16,FALSE)</f>
        <v>#REF!</v>
      </c>
      <c r="X14" s="57" t="e">
        <f>VLOOKUP($O14,PercentSHGoalStats!$A$3:$AE$998,17,FALSE)</f>
        <v>#REF!</v>
      </c>
      <c r="Y14" s="57" t="e">
        <f>VLOOKUP($O14,PercentSHGoalStats!$A$3:$AE$998,19,FALSE)</f>
        <v>#REF!</v>
      </c>
      <c r="Z14" s="57" t="e">
        <f>VLOOKUP($O14,PercentSHGoalStats!$A$3:$AE$998,20,FALSE)</f>
        <v>#REF!</v>
      </c>
      <c r="AA14" s="57" t="e">
        <f>VLOOKUP($O14,PercentSHGoalStats!$A$3:$AE$998,22,FALSE)</f>
        <v>#REF!</v>
      </c>
    </row>
    <row r="15" spans="1:27" ht="14.4" hidden="1" thickTop="1" x14ac:dyDescent="0.3">
      <c r="A15" s="57" t="e">
        <f>VLOOKUP($M15,PercentSHGoalStats!$A$3:$AE$998,5,FALSE)</f>
        <v>#REF!</v>
      </c>
      <c r="B15" s="57" t="e">
        <f>VLOOKUP($M15,PercentSHGoalStats!$A$3:$AE$998,6,FALSE)</f>
        <v>#REF!</v>
      </c>
      <c r="C15" s="57" t="e">
        <f>VLOOKUP($M15,PercentSHGoalStats!$A$3:$AE$998,8,FALSE)</f>
        <v>#REF!</v>
      </c>
      <c r="D15" s="57" t="e">
        <f>VLOOKUP($M15,PercentSHGoalStats!$A$3:$AE$998,9,FALSE)</f>
        <v>#REF!</v>
      </c>
      <c r="E15" s="57" t="e">
        <f>VLOOKUP($M15,PercentSHGoalStats!$A$3:$AE$998,11,FALSE)</f>
        <v>#REF!</v>
      </c>
      <c r="F15" s="57" t="e">
        <f>VLOOKUP($M15,PercentSHGoalStats!$A$3:$AE$998,12,FALSE)</f>
        <v>#REF!</v>
      </c>
      <c r="G15" s="57" t="e">
        <f>VLOOKUP($M15,PercentSHGoalStats!$A$3:$AE$998,14,FALSE)</f>
        <v>#REF!</v>
      </c>
      <c r="H15" s="57" t="e">
        <f>VLOOKUP($M15,PercentSHGoalStats!$A$3:$AE$998,15,FALSE)</f>
        <v>#REF!</v>
      </c>
      <c r="I15" s="57" t="e">
        <f>VLOOKUP($M15,PercentSHGoalStats!$A$3:$AE$998,17,FALSE)</f>
        <v>#REF!</v>
      </c>
      <c r="J15" s="57" t="e">
        <f>VLOOKUP($M15,PercentSHGoalStats!$A$3:$AE$998,18,FALSE)</f>
        <v>#REF!</v>
      </c>
      <c r="K15" s="57" t="e">
        <f>VLOOKUP($M15,PercentSHGoalStats!$A$3:$AE$998,20,FALSE)</f>
        <v>#REF!</v>
      </c>
      <c r="L15" s="57" t="e">
        <f>VLOOKUP($M15,PercentSHGoalStats!$A$3:$AE$998,21,FALSE)</f>
        <v>#REF!</v>
      </c>
      <c r="M15" s="53" t="e">
        <f>Fixtures!#REF!</f>
        <v>#REF!</v>
      </c>
      <c r="N15" s="54" t="e">
        <f>Fixtures!#REF!</f>
        <v>#REF!</v>
      </c>
      <c r="O15" s="53" t="e">
        <f>Fixtures!#REF!</f>
        <v>#REF!</v>
      </c>
      <c r="P15" s="57" t="e">
        <f>VLOOKUP($O15,PercentSHGoalStats!$A$3:$AE$998,5,FALSE)</f>
        <v>#REF!</v>
      </c>
      <c r="Q15" s="57" t="e">
        <f>VLOOKUP($O15,PercentSHGoalStats!$A$3:$AE$998,7,FALSE)</f>
        <v>#REF!</v>
      </c>
      <c r="R15" s="57" t="e">
        <f>VLOOKUP($O15,PercentSHGoalStats!$A$3:$AE$998,8,FALSE)</f>
        <v>#REF!</v>
      </c>
      <c r="S15" s="57" t="e">
        <f>VLOOKUP($O15,PercentSHGoalStats!$A$3:$AE$998,10,FALSE)</f>
        <v>#REF!</v>
      </c>
      <c r="T15" s="57" t="e">
        <f>VLOOKUP($O15,PercentSHGoalStats!$A$3:$AE$998,11,FALSE)</f>
        <v>#REF!</v>
      </c>
      <c r="U15" s="57" t="e">
        <f>VLOOKUP($O15,PercentSHGoalStats!$A$3:$AE$998,13,FALSE)</f>
        <v>#REF!</v>
      </c>
      <c r="V15" s="57" t="e">
        <f>VLOOKUP($O15,PercentSHGoalStats!$A$3:$AE$998,14,FALSE)</f>
        <v>#REF!</v>
      </c>
      <c r="W15" s="57" t="e">
        <f>VLOOKUP($O15,PercentSHGoalStats!$A$3:$AE$998,16,FALSE)</f>
        <v>#REF!</v>
      </c>
      <c r="X15" s="57" t="e">
        <f>VLOOKUP($O15,PercentSHGoalStats!$A$3:$AE$998,17,FALSE)</f>
        <v>#REF!</v>
      </c>
      <c r="Y15" s="57" t="e">
        <f>VLOOKUP($O15,PercentSHGoalStats!$A$3:$AE$998,19,FALSE)</f>
        <v>#REF!</v>
      </c>
      <c r="Z15" s="57" t="e">
        <f>VLOOKUP($O15,PercentSHGoalStats!$A$3:$AE$998,20,FALSE)</f>
        <v>#REF!</v>
      </c>
      <c r="AA15" s="57" t="e">
        <f>VLOOKUP($O15,PercentSHGoalStats!$A$3:$AE$998,22,FALSE)</f>
        <v>#REF!</v>
      </c>
    </row>
    <row r="16" spans="1:27" ht="14.4" hidden="1" thickTop="1" x14ac:dyDescent="0.3">
      <c r="A16" s="57" t="e">
        <f>VLOOKUP($M16,PercentSHGoalStats!$A$3:$AE$998,5,FALSE)</f>
        <v>#REF!</v>
      </c>
      <c r="B16" s="57" t="e">
        <f>VLOOKUP($M16,PercentSHGoalStats!$A$3:$AE$998,6,FALSE)</f>
        <v>#REF!</v>
      </c>
      <c r="C16" s="57" t="e">
        <f>VLOOKUP($M16,PercentSHGoalStats!$A$3:$AE$998,8,FALSE)</f>
        <v>#REF!</v>
      </c>
      <c r="D16" s="57" t="e">
        <f>VLOOKUP($M16,PercentSHGoalStats!$A$3:$AE$998,9,FALSE)</f>
        <v>#REF!</v>
      </c>
      <c r="E16" s="57" t="e">
        <f>VLOOKUP($M16,PercentSHGoalStats!$A$3:$AE$998,11,FALSE)</f>
        <v>#REF!</v>
      </c>
      <c r="F16" s="57" t="e">
        <f>VLOOKUP($M16,PercentSHGoalStats!$A$3:$AE$998,12,FALSE)</f>
        <v>#REF!</v>
      </c>
      <c r="G16" s="57" t="e">
        <f>VLOOKUP($M16,PercentSHGoalStats!$A$3:$AE$998,14,FALSE)</f>
        <v>#REF!</v>
      </c>
      <c r="H16" s="57" t="e">
        <f>VLOOKUP($M16,PercentSHGoalStats!$A$3:$AE$998,15,FALSE)</f>
        <v>#REF!</v>
      </c>
      <c r="I16" s="57" t="e">
        <f>VLOOKUP($M16,PercentSHGoalStats!$A$3:$AE$998,17,FALSE)</f>
        <v>#REF!</v>
      </c>
      <c r="J16" s="57" t="e">
        <f>VLOOKUP($M16,PercentSHGoalStats!$A$3:$AE$998,18,FALSE)</f>
        <v>#REF!</v>
      </c>
      <c r="K16" s="57" t="e">
        <f>VLOOKUP($M16,PercentSHGoalStats!$A$3:$AE$998,20,FALSE)</f>
        <v>#REF!</v>
      </c>
      <c r="L16" s="57" t="e">
        <f>VLOOKUP($M16,PercentSHGoalStats!$A$3:$AE$998,21,FALSE)</f>
        <v>#REF!</v>
      </c>
      <c r="M16" s="53" t="e">
        <f>Fixtures!#REF!</f>
        <v>#REF!</v>
      </c>
      <c r="N16" s="54" t="e">
        <f>Fixtures!#REF!</f>
        <v>#REF!</v>
      </c>
      <c r="O16" s="53" t="e">
        <f>Fixtures!#REF!</f>
        <v>#REF!</v>
      </c>
      <c r="P16" s="57" t="e">
        <f>VLOOKUP($O16,PercentSHGoalStats!$A$3:$AE$998,5,FALSE)</f>
        <v>#REF!</v>
      </c>
      <c r="Q16" s="57" t="e">
        <f>VLOOKUP($O16,PercentSHGoalStats!$A$3:$AE$998,7,FALSE)</f>
        <v>#REF!</v>
      </c>
      <c r="R16" s="57" t="e">
        <f>VLOOKUP($O16,PercentSHGoalStats!$A$3:$AE$998,8,FALSE)</f>
        <v>#REF!</v>
      </c>
      <c r="S16" s="57" t="e">
        <f>VLOOKUP($O16,PercentSHGoalStats!$A$3:$AE$998,10,FALSE)</f>
        <v>#REF!</v>
      </c>
      <c r="T16" s="57" t="e">
        <f>VLOOKUP($O16,PercentSHGoalStats!$A$3:$AE$998,11,FALSE)</f>
        <v>#REF!</v>
      </c>
      <c r="U16" s="57" t="e">
        <f>VLOOKUP($O16,PercentSHGoalStats!$A$3:$AE$998,13,FALSE)</f>
        <v>#REF!</v>
      </c>
      <c r="V16" s="57" t="e">
        <f>VLOOKUP($O16,PercentSHGoalStats!$A$3:$AE$998,14,FALSE)</f>
        <v>#REF!</v>
      </c>
      <c r="W16" s="57" t="e">
        <f>VLOOKUP($O16,PercentSHGoalStats!$A$3:$AE$998,16,FALSE)</f>
        <v>#REF!</v>
      </c>
      <c r="X16" s="57" t="e">
        <f>VLOOKUP($O16,PercentSHGoalStats!$A$3:$AE$998,17,FALSE)</f>
        <v>#REF!</v>
      </c>
      <c r="Y16" s="57" t="e">
        <f>VLOOKUP($O16,PercentSHGoalStats!$A$3:$AE$998,19,FALSE)</f>
        <v>#REF!</v>
      </c>
      <c r="Z16" s="57" t="e">
        <f>VLOOKUP($O16,PercentSHGoalStats!$A$3:$AE$998,20,FALSE)</f>
        <v>#REF!</v>
      </c>
      <c r="AA16" s="57" t="e">
        <f>VLOOKUP($O16,PercentSHGoalStats!$A$3:$AE$998,22,FALSE)</f>
        <v>#REF!</v>
      </c>
    </row>
    <row r="17" spans="1:27" ht="14.4" hidden="1" thickTop="1" x14ac:dyDescent="0.3">
      <c r="A17" s="57" t="e">
        <f>VLOOKUP($M17,PercentSHGoalStats!$A$3:$AE$998,5,FALSE)</f>
        <v>#REF!</v>
      </c>
      <c r="B17" s="57" t="e">
        <f>VLOOKUP($M17,PercentSHGoalStats!$A$3:$AE$998,6,FALSE)</f>
        <v>#REF!</v>
      </c>
      <c r="C17" s="57" t="e">
        <f>VLOOKUP($M17,PercentSHGoalStats!$A$3:$AE$998,8,FALSE)</f>
        <v>#REF!</v>
      </c>
      <c r="D17" s="57" t="e">
        <f>VLOOKUP($M17,PercentSHGoalStats!$A$3:$AE$998,9,FALSE)</f>
        <v>#REF!</v>
      </c>
      <c r="E17" s="57" t="e">
        <f>VLOOKUP($M17,PercentSHGoalStats!$A$3:$AE$998,11,FALSE)</f>
        <v>#REF!</v>
      </c>
      <c r="F17" s="57" t="e">
        <f>VLOOKUP($M17,PercentSHGoalStats!$A$3:$AE$998,12,FALSE)</f>
        <v>#REF!</v>
      </c>
      <c r="G17" s="57" t="e">
        <f>VLOOKUP($M17,PercentSHGoalStats!$A$3:$AE$998,14,FALSE)</f>
        <v>#REF!</v>
      </c>
      <c r="H17" s="57" t="e">
        <f>VLOOKUP($M17,PercentSHGoalStats!$A$3:$AE$998,15,FALSE)</f>
        <v>#REF!</v>
      </c>
      <c r="I17" s="57" t="e">
        <f>VLOOKUP($M17,PercentSHGoalStats!$A$3:$AE$998,17,FALSE)</f>
        <v>#REF!</v>
      </c>
      <c r="J17" s="57" t="e">
        <f>VLOOKUP($M17,PercentSHGoalStats!$A$3:$AE$998,18,FALSE)</f>
        <v>#REF!</v>
      </c>
      <c r="K17" s="57" t="e">
        <f>VLOOKUP($M17,PercentSHGoalStats!$A$3:$AE$998,20,FALSE)</f>
        <v>#REF!</v>
      </c>
      <c r="L17" s="57" t="e">
        <f>VLOOKUP($M17,PercentSHGoalStats!$A$3:$AE$998,21,FALSE)</f>
        <v>#REF!</v>
      </c>
      <c r="M17" s="53" t="e">
        <f>Fixtures!#REF!</f>
        <v>#REF!</v>
      </c>
      <c r="N17" s="54" t="e">
        <f>Fixtures!#REF!</f>
        <v>#REF!</v>
      </c>
      <c r="O17" s="53" t="e">
        <f>Fixtures!#REF!</f>
        <v>#REF!</v>
      </c>
      <c r="P17" s="57" t="e">
        <f>VLOOKUP($O17,PercentSHGoalStats!$A$3:$AE$998,5,FALSE)</f>
        <v>#REF!</v>
      </c>
      <c r="Q17" s="57" t="e">
        <f>VLOOKUP($O17,PercentSHGoalStats!$A$3:$AE$998,7,FALSE)</f>
        <v>#REF!</v>
      </c>
      <c r="R17" s="57" t="e">
        <f>VLOOKUP($O17,PercentSHGoalStats!$A$3:$AE$998,8,FALSE)</f>
        <v>#REF!</v>
      </c>
      <c r="S17" s="57" t="e">
        <f>VLOOKUP($O17,PercentSHGoalStats!$A$3:$AE$998,10,FALSE)</f>
        <v>#REF!</v>
      </c>
      <c r="T17" s="57" t="e">
        <f>VLOOKUP($O17,PercentSHGoalStats!$A$3:$AE$998,11,FALSE)</f>
        <v>#REF!</v>
      </c>
      <c r="U17" s="57" t="e">
        <f>VLOOKUP($O17,PercentSHGoalStats!$A$3:$AE$998,13,FALSE)</f>
        <v>#REF!</v>
      </c>
      <c r="V17" s="57" t="e">
        <f>VLOOKUP($O17,PercentSHGoalStats!$A$3:$AE$998,14,FALSE)</f>
        <v>#REF!</v>
      </c>
      <c r="W17" s="57" t="e">
        <f>VLOOKUP($O17,PercentSHGoalStats!$A$3:$AE$998,16,FALSE)</f>
        <v>#REF!</v>
      </c>
      <c r="X17" s="57" t="e">
        <f>VLOOKUP($O17,PercentSHGoalStats!$A$3:$AE$998,17,FALSE)</f>
        <v>#REF!</v>
      </c>
      <c r="Y17" s="57" t="e">
        <f>VLOOKUP($O17,PercentSHGoalStats!$A$3:$AE$998,19,FALSE)</f>
        <v>#REF!</v>
      </c>
      <c r="Z17" s="57" t="e">
        <f>VLOOKUP($O17,PercentSHGoalStats!$A$3:$AE$998,20,FALSE)</f>
        <v>#REF!</v>
      </c>
      <c r="AA17" s="57" t="e">
        <f>VLOOKUP($O17,PercentSHGoalStats!$A$3:$AE$998,22,FALSE)</f>
        <v>#REF!</v>
      </c>
    </row>
    <row r="18" spans="1:27" ht="14.4" hidden="1" thickTop="1" x14ac:dyDescent="0.3">
      <c r="A18" s="57" t="e">
        <f>VLOOKUP($M18,PercentSHGoalStats!$A$3:$AE$998,5,FALSE)</f>
        <v>#REF!</v>
      </c>
      <c r="B18" s="57" t="e">
        <f>VLOOKUP($M18,PercentSHGoalStats!$A$3:$AE$998,6,FALSE)</f>
        <v>#REF!</v>
      </c>
      <c r="C18" s="57" t="e">
        <f>VLOOKUP($M18,PercentSHGoalStats!$A$3:$AE$998,8,FALSE)</f>
        <v>#REF!</v>
      </c>
      <c r="D18" s="57" t="e">
        <f>VLOOKUP($M18,PercentSHGoalStats!$A$3:$AE$998,9,FALSE)</f>
        <v>#REF!</v>
      </c>
      <c r="E18" s="57" t="e">
        <f>VLOOKUP($M18,PercentSHGoalStats!$A$3:$AE$998,11,FALSE)</f>
        <v>#REF!</v>
      </c>
      <c r="F18" s="57" t="e">
        <f>VLOOKUP($M18,PercentSHGoalStats!$A$3:$AE$998,12,FALSE)</f>
        <v>#REF!</v>
      </c>
      <c r="G18" s="57" t="e">
        <f>VLOOKUP($M18,PercentSHGoalStats!$A$3:$AE$998,14,FALSE)</f>
        <v>#REF!</v>
      </c>
      <c r="H18" s="57" t="e">
        <f>VLOOKUP($M18,PercentSHGoalStats!$A$3:$AE$998,15,FALSE)</f>
        <v>#REF!</v>
      </c>
      <c r="I18" s="57" t="e">
        <f>VLOOKUP($M18,PercentSHGoalStats!$A$3:$AE$998,17,FALSE)</f>
        <v>#REF!</v>
      </c>
      <c r="J18" s="57" t="e">
        <f>VLOOKUP($M18,PercentSHGoalStats!$A$3:$AE$998,18,FALSE)</f>
        <v>#REF!</v>
      </c>
      <c r="K18" s="57" t="e">
        <f>VLOOKUP($M18,PercentSHGoalStats!$A$3:$AE$998,20,FALSE)</f>
        <v>#REF!</v>
      </c>
      <c r="L18" s="57" t="e">
        <f>VLOOKUP($M18,PercentSHGoalStats!$A$3:$AE$998,21,FALSE)</f>
        <v>#REF!</v>
      </c>
      <c r="M18" s="53" t="e">
        <f>Fixtures!#REF!</f>
        <v>#REF!</v>
      </c>
      <c r="N18" s="54" t="e">
        <f>Fixtures!#REF!</f>
        <v>#REF!</v>
      </c>
      <c r="O18" s="53" t="e">
        <f>Fixtures!#REF!</f>
        <v>#REF!</v>
      </c>
      <c r="P18" s="57" t="e">
        <f>VLOOKUP($O18,PercentSHGoalStats!$A$3:$AE$998,5,FALSE)</f>
        <v>#REF!</v>
      </c>
      <c r="Q18" s="57" t="e">
        <f>VLOOKUP($O18,PercentSHGoalStats!$A$3:$AE$998,7,FALSE)</f>
        <v>#REF!</v>
      </c>
      <c r="R18" s="57" t="e">
        <f>VLOOKUP($O18,PercentSHGoalStats!$A$3:$AE$998,8,FALSE)</f>
        <v>#REF!</v>
      </c>
      <c r="S18" s="57" t="e">
        <f>VLOOKUP($O18,PercentSHGoalStats!$A$3:$AE$998,10,FALSE)</f>
        <v>#REF!</v>
      </c>
      <c r="T18" s="57" t="e">
        <f>VLOOKUP($O18,PercentSHGoalStats!$A$3:$AE$998,11,FALSE)</f>
        <v>#REF!</v>
      </c>
      <c r="U18" s="57" t="e">
        <f>VLOOKUP($O18,PercentSHGoalStats!$A$3:$AE$998,13,FALSE)</f>
        <v>#REF!</v>
      </c>
      <c r="V18" s="57" t="e">
        <f>VLOOKUP($O18,PercentSHGoalStats!$A$3:$AE$998,14,FALSE)</f>
        <v>#REF!</v>
      </c>
      <c r="W18" s="57" t="e">
        <f>VLOOKUP($O18,PercentSHGoalStats!$A$3:$AE$998,16,FALSE)</f>
        <v>#REF!</v>
      </c>
      <c r="X18" s="57" t="e">
        <f>VLOOKUP($O18,PercentSHGoalStats!$A$3:$AE$998,17,FALSE)</f>
        <v>#REF!</v>
      </c>
      <c r="Y18" s="57" t="e">
        <f>VLOOKUP($O18,PercentSHGoalStats!$A$3:$AE$998,19,FALSE)</f>
        <v>#REF!</v>
      </c>
      <c r="Z18" s="57" t="e">
        <f>VLOOKUP($O18,PercentSHGoalStats!$A$3:$AE$998,20,FALSE)</f>
        <v>#REF!</v>
      </c>
      <c r="AA18" s="57" t="e">
        <f>VLOOKUP($O18,PercentSHGoalStats!$A$3:$AE$998,22,FALSE)</f>
        <v>#REF!</v>
      </c>
    </row>
    <row r="19" spans="1:27" ht="14.4" hidden="1" thickTop="1" x14ac:dyDescent="0.3">
      <c r="A19" s="57" t="e">
        <f>VLOOKUP($M19,PercentSHGoalStats!$A$3:$AE$998,5,FALSE)</f>
        <v>#REF!</v>
      </c>
      <c r="B19" s="57" t="e">
        <f>VLOOKUP($M19,PercentSHGoalStats!$A$3:$AE$998,6,FALSE)</f>
        <v>#REF!</v>
      </c>
      <c r="C19" s="57" t="e">
        <f>VLOOKUP($M19,PercentSHGoalStats!$A$3:$AE$998,8,FALSE)</f>
        <v>#REF!</v>
      </c>
      <c r="D19" s="57" t="e">
        <f>VLOOKUP($M19,PercentSHGoalStats!$A$3:$AE$998,9,FALSE)</f>
        <v>#REF!</v>
      </c>
      <c r="E19" s="57" t="e">
        <f>VLOOKUP($M19,PercentSHGoalStats!$A$3:$AE$998,11,FALSE)</f>
        <v>#REF!</v>
      </c>
      <c r="F19" s="57" t="e">
        <f>VLOOKUP($M19,PercentSHGoalStats!$A$3:$AE$998,12,FALSE)</f>
        <v>#REF!</v>
      </c>
      <c r="G19" s="57" t="e">
        <f>VLOOKUP($M19,PercentSHGoalStats!$A$3:$AE$998,14,FALSE)</f>
        <v>#REF!</v>
      </c>
      <c r="H19" s="57" t="e">
        <f>VLOOKUP($M19,PercentSHGoalStats!$A$3:$AE$998,15,FALSE)</f>
        <v>#REF!</v>
      </c>
      <c r="I19" s="57" t="e">
        <f>VLOOKUP($M19,PercentSHGoalStats!$A$3:$AE$998,17,FALSE)</f>
        <v>#REF!</v>
      </c>
      <c r="J19" s="57" t="e">
        <f>VLOOKUP($M19,PercentSHGoalStats!$A$3:$AE$998,18,FALSE)</f>
        <v>#REF!</v>
      </c>
      <c r="K19" s="57" t="e">
        <f>VLOOKUP($M19,PercentSHGoalStats!$A$3:$AE$998,20,FALSE)</f>
        <v>#REF!</v>
      </c>
      <c r="L19" s="57" t="e">
        <f>VLOOKUP($M19,PercentSHGoalStats!$A$3:$AE$998,21,FALSE)</f>
        <v>#REF!</v>
      </c>
      <c r="M19" s="53" t="e">
        <f>Fixtures!#REF!</f>
        <v>#REF!</v>
      </c>
      <c r="N19" s="54" t="e">
        <f>Fixtures!#REF!</f>
        <v>#REF!</v>
      </c>
      <c r="O19" s="53" t="e">
        <f>Fixtures!#REF!</f>
        <v>#REF!</v>
      </c>
      <c r="P19" s="57" t="e">
        <f>VLOOKUP($O19,PercentSHGoalStats!$A$3:$AE$998,5,FALSE)</f>
        <v>#REF!</v>
      </c>
      <c r="Q19" s="57" t="e">
        <f>VLOOKUP($O19,PercentSHGoalStats!$A$3:$AE$998,7,FALSE)</f>
        <v>#REF!</v>
      </c>
      <c r="R19" s="57" t="e">
        <f>VLOOKUP($O19,PercentSHGoalStats!$A$3:$AE$998,8,FALSE)</f>
        <v>#REF!</v>
      </c>
      <c r="S19" s="57" t="e">
        <f>VLOOKUP($O19,PercentSHGoalStats!$A$3:$AE$998,10,FALSE)</f>
        <v>#REF!</v>
      </c>
      <c r="T19" s="57" t="e">
        <f>VLOOKUP($O19,PercentSHGoalStats!$A$3:$AE$998,11,FALSE)</f>
        <v>#REF!</v>
      </c>
      <c r="U19" s="57" t="e">
        <f>VLOOKUP($O19,PercentSHGoalStats!$A$3:$AE$998,13,FALSE)</f>
        <v>#REF!</v>
      </c>
      <c r="V19" s="57" t="e">
        <f>VLOOKUP($O19,PercentSHGoalStats!$A$3:$AE$998,14,FALSE)</f>
        <v>#REF!</v>
      </c>
      <c r="W19" s="57" t="e">
        <f>VLOOKUP($O19,PercentSHGoalStats!$A$3:$AE$998,16,FALSE)</f>
        <v>#REF!</v>
      </c>
      <c r="X19" s="57" t="e">
        <f>VLOOKUP($O19,PercentSHGoalStats!$A$3:$AE$998,17,FALSE)</f>
        <v>#REF!</v>
      </c>
      <c r="Y19" s="57" t="e">
        <f>VLOOKUP($O19,PercentSHGoalStats!$A$3:$AE$998,19,FALSE)</f>
        <v>#REF!</v>
      </c>
      <c r="Z19" s="57" t="e">
        <f>VLOOKUP($O19,PercentSHGoalStats!$A$3:$AE$998,20,FALSE)</f>
        <v>#REF!</v>
      </c>
      <c r="AA19" s="57" t="e">
        <f>VLOOKUP($O19,PercentSHGoalStats!$A$3:$AE$998,22,FALSE)</f>
        <v>#REF!</v>
      </c>
    </row>
    <row r="20" spans="1:27" ht="14.4" hidden="1" thickTop="1" x14ac:dyDescent="0.3">
      <c r="A20" s="57" t="e">
        <f>VLOOKUP($M20,PercentSHGoalStats!$A$3:$AE$998,5,FALSE)</f>
        <v>#REF!</v>
      </c>
      <c r="B20" s="57" t="e">
        <f>VLOOKUP($M20,PercentSHGoalStats!$A$3:$AE$998,6,FALSE)</f>
        <v>#REF!</v>
      </c>
      <c r="C20" s="57" t="e">
        <f>VLOOKUP($M20,PercentSHGoalStats!$A$3:$AE$998,8,FALSE)</f>
        <v>#REF!</v>
      </c>
      <c r="D20" s="57" t="e">
        <f>VLOOKUP($M20,PercentSHGoalStats!$A$3:$AE$998,9,FALSE)</f>
        <v>#REF!</v>
      </c>
      <c r="E20" s="57" t="e">
        <f>VLOOKUP($M20,PercentSHGoalStats!$A$3:$AE$998,11,FALSE)</f>
        <v>#REF!</v>
      </c>
      <c r="F20" s="57" t="e">
        <f>VLOOKUP($M20,PercentSHGoalStats!$A$3:$AE$998,12,FALSE)</f>
        <v>#REF!</v>
      </c>
      <c r="G20" s="57" t="e">
        <f>VLOOKUP($M20,PercentSHGoalStats!$A$3:$AE$998,14,FALSE)</f>
        <v>#REF!</v>
      </c>
      <c r="H20" s="57" t="e">
        <f>VLOOKUP($M20,PercentSHGoalStats!$A$3:$AE$998,15,FALSE)</f>
        <v>#REF!</v>
      </c>
      <c r="I20" s="57" t="e">
        <f>VLOOKUP($M20,PercentSHGoalStats!$A$3:$AE$998,17,FALSE)</f>
        <v>#REF!</v>
      </c>
      <c r="J20" s="57" t="e">
        <f>VLOOKUP($M20,PercentSHGoalStats!$A$3:$AE$998,18,FALSE)</f>
        <v>#REF!</v>
      </c>
      <c r="K20" s="57" t="e">
        <f>VLOOKUP($M20,PercentSHGoalStats!$A$3:$AE$998,20,FALSE)</f>
        <v>#REF!</v>
      </c>
      <c r="L20" s="57" t="e">
        <f>VLOOKUP($M20,PercentSHGoalStats!$A$3:$AE$998,21,FALSE)</f>
        <v>#REF!</v>
      </c>
      <c r="M20" s="53" t="e">
        <f>Fixtures!#REF!</f>
        <v>#REF!</v>
      </c>
      <c r="N20" s="54" t="e">
        <f>Fixtures!#REF!</f>
        <v>#REF!</v>
      </c>
      <c r="O20" s="53" t="e">
        <f>Fixtures!#REF!</f>
        <v>#REF!</v>
      </c>
      <c r="P20" s="57" t="e">
        <f>VLOOKUP($O20,PercentSHGoalStats!$A$3:$AE$998,5,FALSE)</f>
        <v>#REF!</v>
      </c>
      <c r="Q20" s="57" t="e">
        <f>VLOOKUP($O20,PercentSHGoalStats!$A$3:$AE$998,7,FALSE)</f>
        <v>#REF!</v>
      </c>
      <c r="R20" s="57" t="e">
        <f>VLOOKUP($O20,PercentSHGoalStats!$A$3:$AE$998,8,FALSE)</f>
        <v>#REF!</v>
      </c>
      <c r="S20" s="57" t="e">
        <f>VLOOKUP($O20,PercentSHGoalStats!$A$3:$AE$998,10,FALSE)</f>
        <v>#REF!</v>
      </c>
      <c r="T20" s="57" t="e">
        <f>VLOOKUP($O20,PercentSHGoalStats!$A$3:$AE$998,11,FALSE)</f>
        <v>#REF!</v>
      </c>
      <c r="U20" s="57" t="e">
        <f>VLOOKUP($O20,PercentSHGoalStats!$A$3:$AE$998,13,FALSE)</f>
        <v>#REF!</v>
      </c>
      <c r="V20" s="57" t="e">
        <f>VLOOKUP($O20,PercentSHGoalStats!$A$3:$AE$998,14,FALSE)</f>
        <v>#REF!</v>
      </c>
      <c r="W20" s="57" t="e">
        <f>VLOOKUP($O20,PercentSHGoalStats!$A$3:$AE$998,16,FALSE)</f>
        <v>#REF!</v>
      </c>
      <c r="X20" s="57" t="e">
        <f>VLOOKUP($O20,PercentSHGoalStats!$A$3:$AE$998,17,FALSE)</f>
        <v>#REF!</v>
      </c>
      <c r="Y20" s="57" t="e">
        <f>VLOOKUP($O20,PercentSHGoalStats!$A$3:$AE$998,19,FALSE)</f>
        <v>#REF!</v>
      </c>
      <c r="Z20" s="57" t="e">
        <f>VLOOKUP($O20,PercentSHGoalStats!$A$3:$AE$998,20,FALSE)</f>
        <v>#REF!</v>
      </c>
      <c r="AA20" s="57" t="e">
        <f>VLOOKUP($O20,PercentSHGoalStats!$A$3:$AE$998,22,FALSE)</f>
        <v>#REF!</v>
      </c>
    </row>
    <row r="21" spans="1:27" ht="14.4" hidden="1" thickTop="1" x14ac:dyDescent="0.3">
      <c r="A21" s="57" t="e">
        <f>VLOOKUP($M21,PercentSHGoalStats!$A$3:$AE$998,5,FALSE)</f>
        <v>#REF!</v>
      </c>
      <c r="B21" s="57" t="e">
        <f>VLOOKUP($M21,PercentSHGoalStats!$A$3:$AE$998,6,FALSE)</f>
        <v>#REF!</v>
      </c>
      <c r="C21" s="57" t="e">
        <f>VLOOKUP($M21,PercentSHGoalStats!$A$3:$AE$998,8,FALSE)</f>
        <v>#REF!</v>
      </c>
      <c r="D21" s="57" t="e">
        <f>VLOOKUP($M21,PercentSHGoalStats!$A$3:$AE$998,9,FALSE)</f>
        <v>#REF!</v>
      </c>
      <c r="E21" s="57" t="e">
        <f>VLOOKUP($M21,PercentSHGoalStats!$A$3:$AE$998,11,FALSE)</f>
        <v>#REF!</v>
      </c>
      <c r="F21" s="57" t="e">
        <f>VLOOKUP($M21,PercentSHGoalStats!$A$3:$AE$998,12,FALSE)</f>
        <v>#REF!</v>
      </c>
      <c r="G21" s="57" t="e">
        <f>VLOOKUP($M21,PercentSHGoalStats!$A$3:$AE$998,14,FALSE)</f>
        <v>#REF!</v>
      </c>
      <c r="H21" s="57" t="e">
        <f>VLOOKUP($M21,PercentSHGoalStats!$A$3:$AE$998,15,FALSE)</f>
        <v>#REF!</v>
      </c>
      <c r="I21" s="57" t="e">
        <f>VLOOKUP($M21,PercentSHGoalStats!$A$3:$AE$998,17,FALSE)</f>
        <v>#REF!</v>
      </c>
      <c r="J21" s="57" t="e">
        <f>VLOOKUP($M21,PercentSHGoalStats!$A$3:$AE$998,18,FALSE)</f>
        <v>#REF!</v>
      </c>
      <c r="K21" s="57" t="e">
        <f>VLOOKUP($M21,PercentSHGoalStats!$A$3:$AE$998,20,FALSE)</f>
        <v>#REF!</v>
      </c>
      <c r="L21" s="57" t="e">
        <f>VLOOKUP($M21,PercentSHGoalStats!$A$3:$AE$998,21,FALSE)</f>
        <v>#REF!</v>
      </c>
      <c r="M21" s="53" t="e">
        <f>Fixtures!#REF!</f>
        <v>#REF!</v>
      </c>
      <c r="N21" s="54" t="e">
        <f>Fixtures!#REF!</f>
        <v>#REF!</v>
      </c>
      <c r="O21" s="53" t="e">
        <f>Fixtures!#REF!</f>
        <v>#REF!</v>
      </c>
      <c r="P21" s="57" t="e">
        <f>VLOOKUP($O21,PercentSHGoalStats!$A$3:$AE$998,5,FALSE)</f>
        <v>#REF!</v>
      </c>
      <c r="Q21" s="57" t="e">
        <f>VLOOKUP($O21,PercentSHGoalStats!$A$3:$AE$998,7,FALSE)</f>
        <v>#REF!</v>
      </c>
      <c r="R21" s="57" t="e">
        <f>VLOOKUP($O21,PercentSHGoalStats!$A$3:$AE$998,8,FALSE)</f>
        <v>#REF!</v>
      </c>
      <c r="S21" s="57" t="e">
        <f>VLOOKUP($O21,PercentSHGoalStats!$A$3:$AE$998,10,FALSE)</f>
        <v>#REF!</v>
      </c>
      <c r="T21" s="57" t="e">
        <f>VLOOKUP($O21,PercentSHGoalStats!$A$3:$AE$998,11,FALSE)</f>
        <v>#REF!</v>
      </c>
      <c r="U21" s="57" t="e">
        <f>VLOOKUP($O21,PercentSHGoalStats!$A$3:$AE$998,13,FALSE)</f>
        <v>#REF!</v>
      </c>
      <c r="V21" s="57" t="e">
        <f>VLOOKUP($O21,PercentSHGoalStats!$A$3:$AE$998,14,FALSE)</f>
        <v>#REF!</v>
      </c>
      <c r="W21" s="57" t="e">
        <f>VLOOKUP($O21,PercentSHGoalStats!$A$3:$AE$998,16,FALSE)</f>
        <v>#REF!</v>
      </c>
      <c r="X21" s="57" t="e">
        <f>VLOOKUP($O21,PercentSHGoalStats!$A$3:$AE$998,17,FALSE)</f>
        <v>#REF!</v>
      </c>
      <c r="Y21" s="57" t="e">
        <f>VLOOKUP($O21,PercentSHGoalStats!$A$3:$AE$998,19,FALSE)</f>
        <v>#REF!</v>
      </c>
      <c r="Z21" s="57" t="e">
        <f>VLOOKUP($O21,PercentSHGoalStats!$A$3:$AE$998,20,FALSE)</f>
        <v>#REF!</v>
      </c>
      <c r="AA21" s="57" t="e">
        <f>VLOOKUP($O21,PercentSHGoalStats!$A$3:$AE$998,22,FALSE)</f>
        <v>#REF!</v>
      </c>
    </row>
    <row r="22" spans="1:27" ht="14.4" hidden="1" thickTop="1" x14ac:dyDescent="0.3">
      <c r="A22" s="57" t="e">
        <f>VLOOKUP($M22,PercentSHGoalStats!$A$3:$AE$998,5,FALSE)</f>
        <v>#REF!</v>
      </c>
      <c r="B22" s="57" t="e">
        <f>VLOOKUP($M22,PercentSHGoalStats!$A$3:$AE$998,6,FALSE)</f>
        <v>#REF!</v>
      </c>
      <c r="C22" s="57" t="e">
        <f>VLOOKUP($M22,PercentSHGoalStats!$A$3:$AE$998,8,FALSE)</f>
        <v>#REF!</v>
      </c>
      <c r="D22" s="57" t="e">
        <f>VLOOKUP($M22,PercentSHGoalStats!$A$3:$AE$998,9,FALSE)</f>
        <v>#REF!</v>
      </c>
      <c r="E22" s="57" t="e">
        <f>VLOOKUP($M22,PercentSHGoalStats!$A$3:$AE$998,11,FALSE)</f>
        <v>#REF!</v>
      </c>
      <c r="F22" s="57" t="e">
        <f>VLOOKUP($M22,PercentSHGoalStats!$A$3:$AE$998,12,FALSE)</f>
        <v>#REF!</v>
      </c>
      <c r="G22" s="57" t="e">
        <f>VLOOKUP($M22,PercentSHGoalStats!$A$3:$AE$998,14,FALSE)</f>
        <v>#REF!</v>
      </c>
      <c r="H22" s="57" t="e">
        <f>VLOOKUP($M22,PercentSHGoalStats!$A$3:$AE$998,15,FALSE)</f>
        <v>#REF!</v>
      </c>
      <c r="I22" s="57" t="e">
        <f>VLOOKUP($M22,PercentSHGoalStats!$A$3:$AE$998,17,FALSE)</f>
        <v>#REF!</v>
      </c>
      <c r="J22" s="57" t="e">
        <f>VLOOKUP($M22,PercentSHGoalStats!$A$3:$AE$998,18,FALSE)</f>
        <v>#REF!</v>
      </c>
      <c r="K22" s="57" t="e">
        <f>VLOOKUP($M22,PercentSHGoalStats!$A$3:$AE$998,20,FALSE)</f>
        <v>#REF!</v>
      </c>
      <c r="L22" s="57" t="e">
        <f>VLOOKUP($M22,PercentSHGoalStats!$A$3:$AE$998,21,FALSE)</f>
        <v>#REF!</v>
      </c>
      <c r="M22" s="53" t="e">
        <f>Fixtures!#REF!</f>
        <v>#REF!</v>
      </c>
      <c r="N22" s="54" t="e">
        <f>Fixtures!#REF!</f>
        <v>#REF!</v>
      </c>
      <c r="O22" s="53" t="e">
        <f>Fixtures!#REF!</f>
        <v>#REF!</v>
      </c>
      <c r="P22" s="57" t="e">
        <f>VLOOKUP($O22,PercentSHGoalStats!$A$3:$AE$998,5,FALSE)</f>
        <v>#REF!</v>
      </c>
      <c r="Q22" s="57" t="e">
        <f>VLOOKUP($O22,PercentSHGoalStats!$A$3:$AE$998,7,FALSE)</f>
        <v>#REF!</v>
      </c>
      <c r="R22" s="57" t="e">
        <f>VLOOKUP($O22,PercentSHGoalStats!$A$3:$AE$998,8,FALSE)</f>
        <v>#REF!</v>
      </c>
      <c r="S22" s="57" t="e">
        <f>VLOOKUP($O22,PercentSHGoalStats!$A$3:$AE$998,10,FALSE)</f>
        <v>#REF!</v>
      </c>
      <c r="T22" s="57" t="e">
        <f>VLOOKUP($O22,PercentSHGoalStats!$A$3:$AE$998,11,FALSE)</f>
        <v>#REF!</v>
      </c>
      <c r="U22" s="57" t="e">
        <f>VLOOKUP($O22,PercentSHGoalStats!$A$3:$AE$998,13,FALSE)</f>
        <v>#REF!</v>
      </c>
      <c r="V22" s="57" t="e">
        <f>VLOOKUP($O22,PercentSHGoalStats!$A$3:$AE$998,14,FALSE)</f>
        <v>#REF!</v>
      </c>
      <c r="W22" s="57" t="e">
        <f>VLOOKUP($O22,PercentSHGoalStats!$A$3:$AE$998,16,FALSE)</f>
        <v>#REF!</v>
      </c>
      <c r="X22" s="57" t="e">
        <f>VLOOKUP($O22,PercentSHGoalStats!$A$3:$AE$998,17,FALSE)</f>
        <v>#REF!</v>
      </c>
      <c r="Y22" s="57" t="e">
        <f>VLOOKUP($O22,PercentSHGoalStats!$A$3:$AE$998,19,FALSE)</f>
        <v>#REF!</v>
      </c>
      <c r="Z22" s="57" t="e">
        <f>VLOOKUP($O22,PercentSHGoalStats!$A$3:$AE$998,20,FALSE)</f>
        <v>#REF!</v>
      </c>
      <c r="AA22" s="57" t="e">
        <f>VLOOKUP($O22,PercentSHGoalStats!$A$3:$AE$998,22,FALSE)</f>
        <v>#REF!</v>
      </c>
    </row>
    <row r="23" spans="1:27" ht="14.4" hidden="1" thickTop="1" x14ac:dyDescent="0.3">
      <c r="A23" s="57" t="e">
        <f>VLOOKUP($M23,PercentSHGoalStats!$A$3:$AE$998,5,FALSE)</f>
        <v>#REF!</v>
      </c>
      <c r="B23" s="57" t="e">
        <f>VLOOKUP($M23,PercentSHGoalStats!$A$3:$AE$998,6,FALSE)</f>
        <v>#REF!</v>
      </c>
      <c r="C23" s="57" t="e">
        <f>VLOOKUP($M23,PercentSHGoalStats!$A$3:$AE$998,8,FALSE)</f>
        <v>#REF!</v>
      </c>
      <c r="D23" s="57" t="e">
        <f>VLOOKUP($M23,PercentSHGoalStats!$A$3:$AE$998,9,FALSE)</f>
        <v>#REF!</v>
      </c>
      <c r="E23" s="57" t="e">
        <f>VLOOKUP($M23,PercentSHGoalStats!$A$3:$AE$998,11,FALSE)</f>
        <v>#REF!</v>
      </c>
      <c r="F23" s="57" t="e">
        <f>VLOOKUP($M23,PercentSHGoalStats!$A$3:$AE$998,12,FALSE)</f>
        <v>#REF!</v>
      </c>
      <c r="G23" s="57" t="e">
        <f>VLOOKUP($M23,PercentSHGoalStats!$A$3:$AE$998,14,FALSE)</f>
        <v>#REF!</v>
      </c>
      <c r="H23" s="57" t="e">
        <f>VLOOKUP($M23,PercentSHGoalStats!$A$3:$AE$998,15,FALSE)</f>
        <v>#REF!</v>
      </c>
      <c r="I23" s="57" t="e">
        <f>VLOOKUP($M23,PercentSHGoalStats!$A$3:$AE$998,17,FALSE)</f>
        <v>#REF!</v>
      </c>
      <c r="J23" s="57" t="e">
        <f>VLOOKUP($M23,PercentSHGoalStats!$A$3:$AE$998,18,FALSE)</f>
        <v>#REF!</v>
      </c>
      <c r="K23" s="57" t="e">
        <f>VLOOKUP($M23,PercentSHGoalStats!$A$3:$AE$998,20,FALSE)</f>
        <v>#REF!</v>
      </c>
      <c r="L23" s="57" t="e">
        <f>VLOOKUP($M23,PercentSHGoalStats!$A$3:$AE$998,21,FALSE)</f>
        <v>#REF!</v>
      </c>
      <c r="M23" s="53" t="e">
        <f>Fixtures!#REF!</f>
        <v>#REF!</v>
      </c>
      <c r="N23" s="54" t="e">
        <f>Fixtures!#REF!</f>
        <v>#REF!</v>
      </c>
      <c r="O23" s="53" t="e">
        <f>Fixtures!#REF!</f>
        <v>#REF!</v>
      </c>
      <c r="P23" s="57" t="e">
        <f>VLOOKUP($O23,PercentSHGoalStats!$A$3:$AE$998,5,FALSE)</f>
        <v>#REF!</v>
      </c>
      <c r="Q23" s="57" t="e">
        <f>VLOOKUP($O23,PercentSHGoalStats!$A$3:$AE$998,7,FALSE)</f>
        <v>#REF!</v>
      </c>
      <c r="R23" s="57" t="e">
        <f>VLOOKUP($O23,PercentSHGoalStats!$A$3:$AE$998,8,FALSE)</f>
        <v>#REF!</v>
      </c>
      <c r="S23" s="57" t="e">
        <f>VLOOKUP($O23,PercentSHGoalStats!$A$3:$AE$998,10,FALSE)</f>
        <v>#REF!</v>
      </c>
      <c r="T23" s="57" t="e">
        <f>VLOOKUP($O23,PercentSHGoalStats!$A$3:$AE$998,11,FALSE)</f>
        <v>#REF!</v>
      </c>
      <c r="U23" s="57" t="e">
        <f>VLOOKUP($O23,PercentSHGoalStats!$A$3:$AE$998,13,FALSE)</f>
        <v>#REF!</v>
      </c>
      <c r="V23" s="57" t="e">
        <f>VLOOKUP($O23,PercentSHGoalStats!$A$3:$AE$998,14,FALSE)</f>
        <v>#REF!</v>
      </c>
      <c r="W23" s="57" t="e">
        <f>VLOOKUP($O23,PercentSHGoalStats!$A$3:$AE$998,16,FALSE)</f>
        <v>#REF!</v>
      </c>
      <c r="X23" s="57" t="e">
        <f>VLOOKUP($O23,PercentSHGoalStats!$A$3:$AE$998,17,FALSE)</f>
        <v>#REF!</v>
      </c>
      <c r="Y23" s="57" t="e">
        <f>VLOOKUP($O23,PercentSHGoalStats!$A$3:$AE$998,19,FALSE)</f>
        <v>#REF!</v>
      </c>
      <c r="Z23" s="57" t="e">
        <f>VLOOKUP($O23,PercentSHGoalStats!$A$3:$AE$998,20,FALSE)</f>
        <v>#REF!</v>
      </c>
      <c r="AA23" s="57" t="e">
        <f>VLOOKUP($O23,PercentSHGoalStats!$A$3:$AE$998,22,FALSE)</f>
        <v>#REF!</v>
      </c>
    </row>
    <row r="24" spans="1:27" ht="14.4" hidden="1" thickTop="1" x14ac:dyDescent="0.3">
      <c r="A24" s="57" t="e">
        <f>VLOOKUP($M24,PercentSHGoalStats!$A$3:$AE$998,5,FALSE)</f>
        <v>#REF!</v>
      </c>
      <c r="B24" s="57" t="e">
        <f>VLOOKUP($M24,PercentSHGoalStats!$A$3:$AE$998,6,FALSE)</f>
        <v>#REF!</v>
      </c>
      <c r="C24" s="57" t="e">
        <f>VLOOKUP($M24,PercentSHGoalStats!$A$3:$AE$998,8,FALSE)</f>
        <v>#REF!</v>
      </c>
      <c r="D24" s="57" t="e">
        <f>VLOOKUP($M24,PercentSHGoalStats!$A$3:$AE$998,9,FALSE)</f>
        <v>#REF!</v>
      </c>
      <c r="E24" s="57" t="e">
        <f>VLOOKUP($M24,PercentSHGoalStats!$A$3:$AE$998,11,FALSE)</f>
        <v>#REF!</v>
      </c>
      <c r="F24" s="57" t="e">
        <f>VLOOKUP($M24,PercentSHGoalStats!$A$3:$AE$998,12,FALSE)</f>
        <v>#REF!</v>
      </c>
      <c r="G24" s="57" t="e">
        <f>VLOOKUP($M24,PercentSHGoalStats!$A$3:$AE$998,14,FALSE)</f>
        <v>#REF!</v>
      </c>
      <c r="H24" s="57" t="e">
        <f>VLOOKUP($M24,PercentSHGoalStats!$A$3:$AE$998,15,FALSE)</f>
        <v>#REF!</v>
      </c>
      <c r="I24" s="57" t="e">
        <f>VLOOKUP($M24,PercentSHGoalStats!$A$3:$AE$998,17,FALSE)</f>
        <v>#REF!</v>
      </c>
      <c r="J24" s="57" t="e">
        <f>VLOOKUP($M24,PercentSHGoalStats!$A$3:$AE$998,18,FALSE)</f>
        <v>#REF!</v>
      </c>
      <c r="K24" s="57" t="e">
        <f>VLOOKUP($M24,PercentSHGoalStats!$A$3:$AE$998,20,FALSE)</f>
        <v>#REF!</v>
      </c>
      <c r="L24" s="57" t="e">
        <f>VLOOKUP($M24,PercentSHGoalStats!$A$3:$AE$998,21,FALSE)</f>
        <v>#REF!</v>
      </c>
      <c r="M24" s="53" t="e">
        <f>Fixtures!#REF!</f>
        <v>#REF!</v>
      </c>
      <c r="N24" s="54" t="e">
        <f>Fixtures!#REF!</f>
        <v>#REF!</v>
      </c>
      <c r="O24" s="53" t="e">
        <f>Fixtures!#REF!</f>
        <v>#REF!</v>
      </c>
      <c r="P24" s="57" t="e">
        <f>VLOOKUP($O24,PercentSHGoalStats!$A$3:$AE$998,5,FALSE)</f>
        <v>#REF!</v>
      </c>
      <c r="Q24" s="57" t="e">
        <f>VLOOKUP($O24,PercentSHGoalStats!$A$3:$AE$998,7,FALSE)</f>
        <v>#REF!</v>
      </c>
      <c r="R24" s="57" t="e">
        <f>VLOOKUP($O24,PercentSHGoalStats!$A$3:$AE$998,8,FALSE)</f>
        <v>#REF!</v>
      </c>
      <c r="S24" s="57" t="e">
        <f>VLOOKUP($O24,PercentSHGoalStats!$A$3:$AE$998,10,FALSE)</f>
        <v>#REF!</v>
      </c>
      <c r="T24" s="57" t="e">
        <f>VLOOKUP($O24,PercentSHGoalStats!$A$3:$AE$998,11,FALSE)</f>
        <v>#REF!</v>
      </c>
      <c r="U24" s="57" t="e">
        <f>VLOOKUP($O24,PercentSHGoalStats!$A$3:$AE$998,13,FALSE)</f>
        <v>#REF!</v>
      </c>
      <c r="V24" s="57" t="e">
        <f>VLOOKUP($O24,PercentSHGoalStats!$A$3:$AE$998,14,FALSE)</f>
        <v>#REF!</v>
      </c>
      <c r="W24" s="57" t="e">
        <f>VLOOKUP($O24,PercentSHGoalStats!$A$3:$AE$998,16,FALSE)</f>
        <v>#REF!</v>
      </c>
      <c r="X24" s="57" t="e">
        <f>VLOOKUP($O24,PercentSHGoalStats!$A$3:$AE$998,17,FALSE)</f>
        <v>#REF!</v>
      </c>
      <c r="Y24" s="57" t="e">
        <f>VLOOKUP($O24,PercentSHGoalStats!$A$3:$AE$998,19,FALSE)</f>
        <v>#REF!</v>
      </c>
      <c r="Z24" s="57" t="e">
        <f>VLOOKUP($O24,PercentSHGoalStats!$A$3:$AE$998,20,FALSE)</f>
        <v>#REF!</v>
      </c>
      <c r="AA24" s="57" t="e">
        <f>VLOOKUP($O24,PercentSHGoalStats!$A$3:$AE$998,22,FALSE)</f>
        <v>#REF!</v>
      </c>
    </row>
    <row r="25" spans="1:27" ht="14.4" hidden="1" thickTop="1" x14ac:dyDescent="0.3">
      <c r="A25" s="57" t="e">
        <f>VLOOKUP($M25,PercentSHGoalStats!$A$3:$AE$998,5,FALSE)</f>
        <v>#REF!</v>
      </c>
      <c r="B25" s="57" t="e">
        <f>VLOOKUP($M25,PercentSHGoalStats!$A$3:$AE$998,6,FALSE)</f>
        <v>#REF!</v>
      </c>
      <c r="C25" s="57" t="e">
        <f>VLOOKUP($M25,PercentSHGoalStats!$A$3:$AE$998,8,FALSE)</f>
        <v>#REF!</v>
      </c>
      <c r="D25" s="57" t="e">
        <f>VLOOKUP($M25,PercentSHGoalStats!$A$3:$AE$998,9,FALSE)</f>
        <v>#REF!</v>
      </c>
      <c r="E25" s="57" t="e">
        <f>VLOOKUP($M25,PercentSHGoalStats!$A$3:$AE$998,11,FALSE)</f>
        <v>#REF!</v>
      </c>
      <c r="F25" s="57" t="e">
        <f>VLOOKUP($M25,PercentSHGoalStats!$A$3:$AE$998,12,FALSE)</f>
        <v>#REF!</v>
      </c>
      <c r="G25" s="57" t="e">
        <f>VLOOKUP($M25,PercentSHGoalStats!$A$3:$AE$998,14,FALSE)</f>
        <v>#REF!</v>
      </c>
      <c r="H25" s="57" t="e">
        <f>VLOOKUP($M25,PercentSHGoalStats!$A$3:$AE$998,15,FALSE)</f>
        <v>#REF!</v>
      </c>
      <c r="I25" s="57" t="e">
        <f>VLOOKUP($M25,PercentSHGoalStats!$A$3:$AE$998,17,FALSE)</f>
        <v>#REF!</v>
      </c>
      <c r="J25" s="57" t="e">
        <f>VLOOKUP($M25,PercentSHGoalStats!$A$3:$AE$998,18,FALSE)</f>
        <v>#REF!</v>
      </c>
      <c r="K25" s="57" t="e">
        <f>VLOOKUP($M25,PercentSHGoalStats!$A$3:$AE$998,20,FALSE)</f>
        <v>#REF!</v>
      </c>
      <c r="L25" s="57" t="e">
        <f>VLOOKUP($M25,PercentSHGoalStats!$A$3:$AE$998,21,FALSE)</f>
        <v>#REF!</v>
      </c>
      <c r="M25" s="53" t="e">
        <f>Fixtures!#REF!</f>
        <v>#REF!</v>
      </c>
      <c r="N25" s="54" t="e">
        <f>Fixtures!#REF!</f>
        <v>#REF!</v>
      </c>
      <c r="O25" s="53" t="e">
        <f>Fixtures!#REF!</f>
        <v>#REF!</v>
      </c>
      <c r="P25" s="57" t="e">
        <f>VLOOKUP($O25,PercentSHGoalStats!$A$3:$AE$998,5,FALSE)</f>
        <v>#REF!</v>
      </c>
      <c r="Q25" s="57" t="e">
        <f>VLOOKUP($O25,PercentSHGoalStats!$A$3:$AE$998,7,FALSE)</f>
        <v>#REF!</v>
      </c>
      <c r="R25" s="57" t="e">
        <f>VLOOKUP($O25,PercentSHGoalStats!$A$3:$AE$998,8,FALSE)</f>
        <v>#REF!</v>
      </c>
      <c r="S25" s="57" t="e">
        <f>VLOOKUP($O25,PercentSHGoalStats!$A$3:$AE$998,10,FALSE)</f>
        <v>#REF!</v>
      </c>
      <c r="T25" s="57" t="e">
        <f>VLOOKUP($O25,PercentSHGoalStats!$A$3:$AE$998,11,FALSE)</f>
        <v>#REF!</v>
      </c>
      <c r="U25" s="57" t="e">
        <f>VLOOKUP($O25,PercentSHGoalStats!$A$3:$AE$998,13,FALSE)</f>
        <v>#REF!</v>
      </c>
      <c r="V25" s="57" t="e">
        <f>VLOOKUP($O25,PercentSHGoalStats!$A$3:$AE$998,14,FALSE)</f>
        <v>#REF!</v>
      </c>
      <c r="W25" s="57" t="e">
        <f>VLOOKUP($O25,PercentSHGoalStats!$A$3:$AE$998,16,FALSE)</f>
        <v>#REF!</v>
      </c>
      <c r="X25" s="57" t="e">
        <f>VLOOKUP($O25,PercentSHGoalStats!$A$3:$AE$998,17,FALSE)</f>
        <v>#REF!</v>
      </c>
      <c r="Y25" s="57" t="e">
        <f>VLOOKUP($O25,PercentSHGoalStats!$A$3:$AE$998,19,FALSE)</f>
        <v>#REF!</v>
      </c>
      <c r="Z25" s="57" t="e">
        <f>VLOOKUP($O25,PercentSHGoalStats!$A$3:$AE$998,20,FALSE)</f>
        <v>#REF!</v>
      </c>
      <c r="AA25" s="57" t="e">
        <f>VLOOKUP($O25,PercentSHGoalStats!$A$3:$AE$998,22,FALSE)</f>
        <v>#REF!</v>
      </c>
    </row>
    <row r="26" spans="1:27" ht="14.4" hidden="1" thickTop="1" x14ac:dyDescent="0.3">
      <c r="A26" s="57" t="e">
        <f>VLOOKUP($M26,PercentSHGoalStats!$A$3:$AE$998,5,FALSE)</f>
        <v>#REF!</v>
      </c>
      <c r="B26" s="57" t="e">
        <f>VLOOKUP($M26,PercentSHGoalStats!$A$3:$AE$998,6,FALSE)</f>
        <v>#REF!</v>
      </c>
      <c r="C26" s="57" t="e">
        <f>VLOOKUP($M26,PercentSHGoalStats!$A$3:$AE$998,8,FALSE)</f>
        <v>#REF!</v>
      </c>
      <c r="D26" s="57" t="e">
        <f>VLOOKUP($M26,PercentSHGoalStats!$A$3:$AE$998,9,FALSE)</f>
        <v>#REF!</v>
      </c>
      <c r="E26" s="57" t="e">
        <f>VLOOKUP($M26,PercentSHGoalStats!$A$3:$AE$998,11,FALSE)</f>
        <v>#REF!</v>
      </c>
      <c r="F26" s="57" t="e">
        <f>VLOOKUP($M26,PercentSHGoalStats!$A$3:$AE$998,12,FALSE)</f>
        <v>#REF!</v>
      </c>
      <c r="G26" s="57" t="e">
        <f>VLOOKUP($M26,PercentSHGoalStats!$A$3:$AE$998,14,FALSE)</f>
        <v>#REF!</v>
      </c>
      <c r="H26" s="57" t="e">
        <f>VLOOKUP($M26,PercentSHGoalStats!$A$3:$AE$998,15,FALSE)</f>
        <v>#REF!</v>
      </c>
      <c r="I26" s="57" t="e">
        <f>VLOOKUP($M26,PercentSHGoalStats!$A$3:$AE$998,17,FALSE)</f>
        <v>#REF!</v>
      </c>
      <c r="J26" s="57" t="e">
        <f>VLOOKUP($M26,PercentSHGoalStats!$A$3:$AE$998,18,FALSE)</f>
        <v>#REF!</v>
      </c>
      <c r="K26" s="57" t="e">
        <f>VLOOKUP($M26,PercentSHGoalStats!$A$3:$AE$998,20,FALSE)</f>
        <v>#REF!</v>
      </c>
      <c r="L26" s="57" t="e">
        <f>VLOOKUP($M26,PercentSHGoalStats!$A$3:$AE$998,21,FALSE)</f>
        <v>#REF!</v>
      </c>
      <c r="M26" s="53" t="e">
        <f>Fixtures!#REF!</f>
        <v>#REF!</v>
      </c>
      <c r="N26" s="54" t="e">
        <f>Fixtures!#REF!</f>
        <v>#REF!</v>
      </c>
      <c r="O26" s="53" t="e">
        <f>Fixtures!#REF!</f>
        <v>#REF!</v>
      </c>
      <c r="P26" s="57" t="e">
        <f>VLOOKUP($O26,PercentSHGoalStats!$A$3:$AE$998,5,FALSE)</f>
        <v>#REF!</v>
      </c>
      <c r="Q26" s="57" t="e">
        <f>VLOOKUP($O26,PercentSHGoalStats!$A$3:$AE$998,7,FALSE)</f>
        <v>#REF!</v>
      </c>
      <c r="R26" s="57" t="e">
        <f>VLOOKUP($O26,PercentSHGoalStats!$A$3:$AE$998,8,FALSE)</f>
        <v>#REF!</v>
      </c>
      <c r="S26" s="57" t="e">
        <f>VLOOKUP($O26,PercentSHGoalStats!$A$3:$AE$998,10,FALSE)</f>
        <v>#REF!</v>
      </c>
      <c r="T26" s="57" t="e">
        <f>VLOOKUP($O26,PercentSHGoalStats!$A$3:$AE$998,11,FALSE)</f>
        <v>#REF!</v>
      </c>
      <c r="U26" s="57" t="e">
        <f>VLOOKUP($O26,PercentSHGoalStats!$A$3:$AE$998,13,FALSE)</f>
        <v>#REF!</v>
      </c>
      <c r="V26" s="57" t="e">
        <f>VLOOKUP($O26,PercentSHGoalStats!$A$3:$AE$998,14,FALSE)</f>
        <v>#REF!</v>
      </c>
      <c r="W26" s="57" t="e">
        <f>VLOOKUP($O26,PercentSHGoalStats!$A$3:$AE$998,16,FALSE)</f>
        <v>#REF!</v>
      </c>
      <c r="X26" s="57" t="e">
        <f>VLOOKUP($O26,PercentSHGoalStats!$A$3:$AE$998,17,FALSE)</f>
        <v>#REF!</v>
      </c>
      <c r="Y26" s="57" t="e">
        <f>VLOOKUP($O26,PercentSHGoalStats!$A$3:$AE$998,19,FALSE)</f>
        <v>#REF!</v>
      </c>
      <c r="Z26" s="57" t="e">
        <f>VLOOKUP($O26,PercentSHGoalStats!$A$3:$AE$998,20,FALSE)</f>
        <v>#REF!</v>
      </c>
      <c r="AA26" s="57" t="e">
        <f>VLOOKUP($O26,PercentSHGoalStats!$A$3:$AE$998,22,FALSE)</f>
        <v>#REF!</v>
      </c>
    </row>
    <row r="27" spans="1:27" ht="14.4" hidden="1" thickTop="1" x14ac:dyDescent="0.3">
      <c r="A27" s="57" t="e">
        <f>VLOOKUP($M27,PercentSHGoalStats!$A$3:$AE$998,5,FALSE)</f>
        <v>#REF!</v>
      </c>
      <c r="B27" s="57" t="e">
        <f>VLOOKUP($M27,PercentSHGoalStats!$A$3:$AE$998,6,FALSE)</f>
        <v>#REF!</v>
      </c>
      <c r="C27" s="57" t="e">
        <f>VLOOKUP($M27,PercentSHGoalStats!$A$3:$AE$998,8,FALSE)</f>
        <v>#REF!</v>
      </c>
      <c r="D27" s="57" t="e">
        <f>VLOOKUP($M27,PercentSHGoalStats!$A$3:$AE$998,9,FALSE)</f>
        <v>#REF!</v>
      </c>
      <c r="E27" s="57" t="e">
        <f>VLOOKUP($M27,PercentSHGoalStats!$A$3:$AE$998,11,FALSE)</f>
        <v>#REF!</v>
      </c>
      <c r="F27" s="57" t="e">
        <f>VLOOKUP($M27,PercentSHGoalStats!$A$3:$AE$998,12,FALSE)</f>
        <v>#REF!</v>
      </c>
      <c r="G27" s="57" t="e">
        <f>VLOOKUP($M27,PercentSHGoalStats!$A$3:$AE$998,14,FALSE)</f>
        <v>#REF!</v>
      </c>
      <c r="H27" s="57" t="e">
        <f>VLOOKUP($M27,PercentSHGoalStats!$A$3:$AE$998,15,FALSE)</f>
        <v>#REF!</v>
      </c>
      <c r="I27" s="57" t="e">
        <f>VLOOKUP($M27,PercentSHGoalStats!$A$3:$AE$998,17,FALSE)</f>
        <v>#REF!</v>
      </c>
      <c r="J27" s="57" t="e">
        <f>VLOOKUP($M27,PercentSHGoalStats!$A$3:$AE$998,18,FALSE)</f>
        <v>#REF!</v>
      </c>
      <c r="K27" s="57" t="e">
        <f>VLOOKUP($M27,PercentSHGoalStats!$A$3:$AE$998,20,FALSE)</f>
        <v>#REF!</v>
      </c>
      <c r="L27" s="57" t="e">
        <f>VLOOKUP($M27,PercentSHGoalStats!$A$3:$AE$998,21,FALSE)</f>
        <v>#REF!</v>
      </c>
      <c r="M27" s="53" t="e">
        <f>Fixtures!#REF!</f>
        <v>#REF!</v>
      </c>
      <c r="N27" s="54" t="e">
        <f>Fixtures!#REF!</f>
        <v>#REF!</v>
      </c>
      <c r="O27" s="53" t="e">
        <f>Fixtures!#REF!</f>
        <v>#REF!</v>
      </c>
      <c r="P27" s="57" t="e">
        <f>VLOOKUP($O27,PercentSHGoalStats!$A$3:$AE$998,5,FALSE)</f>
        <v>#REF!</v>
      </c>
      <c r="Q27" s="57" t="e">
        <f>VLOOKUP($O27,PercentSHGoalStats!$A$3:$AE$998,7,FALSE)</f>
        <v>#REF!</v>
      </c>
      <c r="R27" s="57" t="e">
        <f>VLOOKUP($O27,PercentSHGoalStats!$A$3:$AE$998,8,FALSE)</f>
        <v>#REF!</v>
      </c>
      <c r="S27" s="57" t="e">
        <f>VLOOKUP($O27,PercentSHGoalStats!$A$3:$AE$998,10,FALSE)</f>
        <v>#REF!</v>
      </c>
      <c r="T27" s="57" t="e">
        <f>VLOOKUP($O27,PercentSHGoalStats!$A$3:$AE$998,11,FALSE)</f>
        <v>#REF!</v>
      </c>
      <c r="U27" s="57" t="e">
        <f>VLOOKUP($O27,PercentSHGoalStats!$A$3:$AE$998,13,FALSE)</f>
        <v>#REF!</v>
      </c>
      <c r="V27" s="57" t="e">
        <f>VLOOKUP($O27,PercentSHGoalStats!$A$3:$AE$998,14,FALSE)</f>
        <v>#REF!</v>
      </c>
      <c r="W27" s="57" t="e">
        <f>VLOOKUP($O27,PercentSHGoalStats!$A$3:$AE$998,16,FALSE)</f>
        <v>#REF!</v>
      </c>
      <c r="X27" s="57" t="e">
        <f>VLOOKUP($O27,PercentSHGoalStats!$A$3:$AE$998,17,FALSE)</f>
        <v>#REF!</v>
      </c>
      <c r="Y27" s="57" t="e">
        <f>VLOOKUP($O27,PercentSHGoalStats!$A$3:$AE$998,19,FALSE)</f>
        <v>#REF!</v>
      </c>
      <c r="Z27" s="57" t="e">
        <f>VLOOKUP($O27,PercentSHGoalStats!$A$3:$AE$998,20,FALSE)</f>
        <v>#REF!</v>
      </c>
      <c r="AA27" s="57" t="e">
        <f>VLOOKUP($O27,PercentSHGoalStats!$A$3:$AE$998,22,FALSE)</f>
        <v>#REF!</v>
      </c>
    </row>
    <row r="28" spans="1:27" ht="14.4" hidden="1" thickTop="1" x14ac:dyDescent="0.3">
      <c r="A28" s="57" t="e">
        <f>VLOOKUP($M28,PercentSHGoalStats!$A$3:$AE$998,5,FALSE)</f>
        <v>#REF!</v>
      </c>
      <c r="B28" s="57" t="e">
        <f>VLOOKUP($M28,PercentSHGoalStats!$A$3:$AE$998,6,FALSE)</f>
        <v>#REF!</v>
      </c>
      <c r="C28" s="57" t="e">
        <f>VLOOKUP($M28,PercentSHGoalStats!$A$3:$AE$998,8,FALSE)</f>
        <v>#REF!</v>
      </c>
      <c r="D28" s="57" t="e">
        <f>VLOOKUP($M28,PercentSHGoalStats!$A$3:$AE$998,9,FALSE)</f>
        <v>#REF!</v>
      </c>
      <c r="E28" s="57" t="e">
        <f>VLOOKUP($M28,PercentSHGoalStats!$A$3:$AE$998,11,FALSE)</f>
        <v>#REF!</v>
      </c>
      <c r="F28" s="57" t="e">
        <f>VLOOKUP($M28,PercentSHGoalStats!$A$3:$AE$998,12,FALSE)</f>
        <v>#REF!</v>
      </c>
      <c r="G28" s="57" t="e">
        <f>VLOOKUP($M28,PercentSHGoalStats!$A$3:$AE$998,14,FALSE)</f>
        <v>#REF!</v>
      </c>
      <c r="H28" s="57" t="e">
        <f>VLOOKUP($M28,PercentSHGoalStats!$A$3:$AE$998,15,FALSE)</f>
        <v>#REF!</v>
      </c>
      <c r="I28" s="57" t="e">
        <f>VLOOKUP($M28,PercentSHGoalStats!$A$3:$AE$998,17,FALSE)</f>
        <v>#REF!</v>
      </c>
      <c r="J28" s="57" t="e">
        <f>VLOOKUP($M28,PercentSHGoalStats!$A$3:$AE$998,18,FALSE)</f>
        <v>#REF!</v>
      </c>
      <c r="K28" s="57" t="e">
        <f>VLOOKUP($M28,PercentSHGoalStats!$A$3:$AE$998,20,FALSE)</f>
        <v>#REF!</v>
      </c>
      <c r="L28" s="57" t="e">
        <f>VLOOKUP($M28,PercentSHGoalStats!$A$3:$AE$998,21,FALSE)</f>
        <v>#REF!</v>
      </c>
      <c r="M28" s="53" t="e">
        <f>Fixtures!#REF!</f>
        <v>#REF!</v>
      </c>
      <c r="N28" s="54" t="e">
        <f>Fixtures!#REF!</f>
        <v>#REF!</v>
      </c>
      <c r="O28" s="53" t="e">
        <f>Fixtures!#REF!</f>
        <v>#REF!</v>
      </c>
      <c r="P28" s="57" t="e">
        <f>VLOOKUP($O28,PercentSHGoalStats!$A$3:$AE$998,5,FALSE)</f>
        <v>#REF!</v>
      </c>
      <c r="Q28" s="57" t="e">
        <f>VLOOKUP($O28,PercentSHGoalStats!$A$3:$AE$998,7,FALSE)</f>
        <v>#REF!</v>
      </c>
      <c r="R28" s="57" t="e">
        <f>VLOOKUP($O28,PercentSHGoalStats!$A$3:$AE$998,8,FALSE)</f>
        <v>#REF!</v>
      </c>
      <c r="S28" s="57" t="e">
        <f>VLOOKUP($O28,PercentSHGoalStats!$A$3:$AE$998,10,FALSE)</f>
        <v>#REF!</v>
      </c>
      <c r="T28" s="57" t="e">
        <f>VLOOKUP($O28,PercentSHGoalStats!$A$3:$AE$998,11,FALSE)</f>
        <v>#REF!</v>
      </c>
      <c r="U28" s="57" t="e">
        <f>VLOOKUP($O28,PercentSHGoalStats!$A$3:$AE$998,13,FALSE)</f>
        <v>#REF!</v>
      </c>
      <c r="V28" s="57" t="e">
        <f>VLOOKUP($O28,PercentSHGoalStats!$A$3:$AE$998,14,FALSE)</f>
        <v>#REF!</v>
      </c>
      <c r="W28" s="57" t="e">
        <f>VLOOKUP($O28,PercentSHGoalStats!$A$3:$AE$998,16,FALSE)</f>
        <v>#REF!</v>
      </c>
      <c r="X28" s="57" t="e">
        <f>VLOOKUP($O28,PercentSHGoalStats!$A$3:$AE$998,17,FALSE)</f>
        <v>#REF!</v>
      </c>
      <c r="Y28" s="57" t="e">
        <f>VLOOKUP($O28,PercentSHGoalStats!$A$3:$AE$998,19,FALSE)</f>
        <v>#REF!</v>
      </c>
      <c r="Z28" s="57" t="e">
        <f>VLOOKUP($O28,PercentSHGoalStats!$A$3:$AE$998,20,FALSE)</f>
        <v>#REF!</v>
      </c>
      <c r="AA28" s="57" t="e">
        <f>VLOOKUP($O28,PercentSHGoalStats!$A$3:$AE$998,22,FALSE)</f>
        <v>#REF!</v>
      </c>
    </row>
    <row r="29" spans="1:27" ht="14.4" hidden="1" thickTop="1" x14ac:dyDescent="0.3">
      <c r="A29" s="57" t="e">
        <f>VLOOKUP($M29,PercentSHGoalStats!$A$3:$AE$998,5,FALSE)</f>
        <v>#REF!</v>
      </c>
      <c r="B29" s="57" t="e">
        <f>VLOOKUP($M29,PercentSHGoalStats!$A$3:$AE$998,6,FALSE)</f>
        <v>#REF!</v>
      </c>
      <c r="C29" s="57" t="e">
        <f>VLOOKUP($M29,PercentSHGoalStats!$A$3:$AE$998,8,FALSE)</f>
        <v>#REF!</v>
      </c>
      <c r="D29" s="57" t="e">
        <f>VLOOKUP($M29,PercentSHGoalStats!$A$3:$AE$998,9,FALSE)</f>
        <v>#REF!</v>
      </c>
      <c r="E29" s="57" t="e">
        <f>VLOOKUP($M29,PercentSHGoalStats!$A$3:$AE$998,11,FALSE)</f>
        <v>#REF!</v>
      </c>
      <c r="F29" s="57" t="e">
        <f>VLOOKUP($M29,PercentSHGoalStats!$A$3:$AE$998,12,FALSE)</f>
        <v>#REF!</v>
      </c>
      <c r="G29" s="57" t="e">
        <f>VLOOKUP($M29,PercentSHGoalStats!$A$3:$AE$998,14,FALSE)</f>
        <v>#REF!</v>
      </c>
      <c r="H29" s="57" t="e">
        <f>VLOOKUP($M29,PercentSHGoalStats!$A$3:$AE$998,15,FALSE)</f>
        <v>#REF!</v>
      </c>
      <c r="I29" s="57" t="e">
        <f>VLOOKUP($M29,PercentSHGoalStats!$A$3:$AE$998,17,FALSE)</f>
        <v>#REF!</v>
      </c>
      <c r="J29" s="57" t="e">
        <f>VLOOKUP($M29,PercentSHGoalStats!$A$3:$AE$998,18,FALSE)</f>
        <v>#REF!</v>
      </c>
      <c r="K29" s="57" t="e">
        <f>VLOOKUP($M29,PercentSHGoalStats!$A$3:$AE$998,20,FALSE)</f>
        <v>#REF!</v>
      </c>
      <c r="L29" s="57" t="e">
        <f>VLOOKUP($M29,PercentSHGoalStats!$A$3:$AE$998,21,FALSE)</f>
        <v>#REF!</v>
      </c>
      <c r="M29" s="53" t="e">
        <f>Fixtures!#REF!</f>
        <v>#REF!</v>
      </c>
      <c r="N29" s="54" t="e">
        <f>Fixtures!#REF!</f>
        <v>#REF!</v>
      </c>
      <c r="O29" s="53" t="e">
        <f>Fixtures!#REF!</f>
        <v>#REF!</v>
      </c>
      <c r="P29" s="57" t="e">
        <f>VLOOKUP($O29,PercentSHGoalStats!$A$3:$AE$998,5,FALSE)</f>
        <v>#REF!</v>
      </c>
      <c r="Q29" s="57" t="e">
        <f>VLOOKUP($O29,PercentSHGoalStats!$A$3:$AE$998,7,FALSE)</f>
        <v>#REF!</v>
      </c>
      <c r="R29" s="57" t="e">
        <f>VLOOKUP($O29,PercentSHGoalStats!$A$3:$AE$998,8,FALSE)</f>
        <v>#REF!</v>
      </c>
      <c r="S29" s="57" t="e">
        <f>VLOOKUP($O29,PercentSHGoalStats!$A$3:$AE$998,10,FALSE)</f>
        <v>#REF!</v>
      </c>
      <c r="T29" s="57" t="e">
        <f>VLOOKUP($O29,PercentSHGoalStats!$A$3:$AE$998,11,FALSE)</f>
        <v>#REF!</v>
      </c>
      <c r="U29" s="57" t="e">
        <f>VLOOKUP($O29,PercentSHGoalStats!$A$3:$AE$998,13,FALSE)</f>
        <v>#REF!</v>
      </c>
      <c r="V29" s="57" t="e">
        <f>VLOOKUP($O29,PercentSHGoalStats!$A$3:$AE$998,14,FALSE)</f>
        <v>#REF!</v>
      </c>
      <c r="W29" s="57" t="e">
        <f>VLOOKUP($O29,PercentSHGoalStats!$A$3:$AE$998,16,FALSE)</f>
        <v>#REF!</v>
      </c>
      <c r="X29" s="57" t="e">
        <f>VLOOKUP($O29,PercentSHGoalStats!$A$3:$AE$998,17,FALSE)</f>
        <v>#REF!</v>
      </c>
      <c r="Y29" s="57" t="e">
        <f>VLOOKUP($O29,PercentSHGoalStats!$A$3:$AE$998,19,FALSE)</f>
        <v>#REF!</v>
      </c>
      <c r="Z29" s="57" t="e">
        <f>VLOOKUP($O29,PercentSHGoalStats!$A$3:$AE$998,20,FALSE)</f>
        <v>#REF!</v>
      </c>
      <c r="AA29" s="57" t="e">
        <f>VLOOKUP($O29,PercentSHGoalStats!$A$3:$AE$998,22,FALSE)</f>
        <v>#REF!</v>
      </c>
    </row>
    <row r="30" spans="1:27" ht="14.4" hidden="1" thickTop="1" x14ac:dyDescent="0.3">
      <c r="A30" s="57" t="e">
        <f>VLOOKUP($M30,PercentSHGoalStats!$A$3:$AE$998,5,FALSE)</f>
        <v>#REF!</v>
      </c>
      <c r="B30" s="57" t="e">
        <f>VLOOKUP($M30,PercentSHGoalStats!$A$3:$AE$998,6,FALSE)</f>
        <v>#REF!</v>
      </c>
      <c r="C30" s="57" t="e">
        <f>VLOOKUP($M30,PercentSHGoalStats!$A$3:$AE$998,8,FALSE)</f>
        <v>#REF!</v>
      </c>
      <c r="D30" s="57" t="e">
        <f>VLOOKUP($M30,PercentSHGoalStats!$A$3:$AE$998,9,FALSE)</f>
        <v>#REF!</v>
      </c>
      <c r="E30" s="57" t="e">
        <f>VLOOKUP($M30,PercentSHGoalStats!$A$3:$AE$998,11,FALSE)</f>
        <v>#REF!</v>
      </c>
      <c r="F30" s="57" t="e">
        <f>VLOOKUP($M30,PercentSHGoalStats!$A$3:$AE$998,12,FALSE)</f>
        <v>#REF!</v>
      </c>
      <c r="G30" s="57" t="e">
        <f>VLOOKUP($M30,PercentSHGoalStats!$A$3:$AE$998,14,FALSE)</f>
        <v>#REF!</v>
      </c>
      <c r="H30" s="57" t="e">
        <f>VLOOKUP($M30,PercentSHGoalStats!$A$3:$AE$998,15,FALSE)</f>
        <v>#REF!</v>
      </c>
      <c r="I30" s="57" t="e">
        <f>VLOOKUP($M30,PercentSHGoalStats!$A$3:$AE$998,17,FALSE)</f>
        <v>#REF!</v>
      </c>
      <c r="J30" s="57" t="e">
        <f>VLOOKUP($M30,PercentSHGoalStats!$A$3:$AE$998,18,FALSE)</f>
        <v>#REF!</v>
      </c>
      <c r="K30" s="57" t="e">
        <f>VLOOKUP($M30,PercentSHGoalStats!$A$3:$AE$998,20,FALSE)</f>
        <v>#REF!</v>
      </c>
      <c r="L30" s="57" t="e">
        <f>VLOOKUP($M30,PercentSHGoalStats!$A$3:$AE$998,21,FALSE)</f>
        <v>#REF!</v>
      </c>
      <c r="M30" s="53" t="e">
        <f>Fixtures!#REF!</f>
        <v>#REF!</v>
      </c>
      <c r="N30" s="54" t="e">
        <f>Fixtures!#REF!</f>
        <v>#REF!</v>
      </c>
      <c r="O30" s="53" t="e">
        <f>Fixtures!#REF!</f>
        <v>#REF!</v>
      </c>
      <c r="P30" s="57" t="e">
        <f>VLOOKUP($O30,PercentSHGoalStats!$A$3:$AE$998,5,FALSE)</f>
        <v>#REF!</v>
      </c>
      <c r="Q30" s="57" t="e">
        <f>VLOOKUP($O30,PercentSHGoalStats!$A$3:$AE$998,7,FALSE)</f>
        <v>#REF!</v>
      </c>
      <c r="R30" s="57" t="e">
        <f>VLOOKUP($O30,PercentSHGoalStats!$A$3:$AE$998,8,FALSE)</f>
        <v>#REF!</v>
      </c>
      <c r="S30" s="57" t="e">
        <f>VLOOKUP($O30,PercentSHGoalStats!$A$3:$AE$998,10,FALSE)</f>
        <v>#REF!</v>
      </c>
      <c r="T30" s="57" t="e">
        <f>VLOOKUP($O30,PercentSHGoalStats!$A$3:$AE$998,11,FALSE)</f>
        <v>#REF!</v>
      </c>
      <c r="U30" s="57" t="e">
        <f>VLOOKUP($O30,PercentSHGoalStats!$A$3:$AE$998,13,FALSE)</f>
        <v>#REF!</v>
      </c>
      <c r="V30" s="57" t="e">
        <f>VLOOKUP($O30,PercentSHGoalStats!$A$3:$AE$998,14,FALSE)</f>
        <v>#REF!</v>
      </c>
      <c r="W30" s="57" t="e">
        <f>VLOOKUP($O30,PercentSHGoalStats!$A$3:$AE$998,16,FALSE)</f>
        <v>#REF!</v>
      </c>
      <c r="X30" s="57" t="e">
        <f>VLOOKUP($O30,PercentSHGoalStats!$A$3:$AE$998,17,FALSE)</f>
        <v>#REF!</v>
      </c>
      <c r="Y30" s="57" t="e">
        <f>VLOOKUP($O30,PercentSHGoalStats!$A$3:$AE$998,19,FALSE)</f>
        <v>#REF!</v>
      </c>
      <c r="Z30" s="57" t="e">
        <f>VLOOKUP($O30,PercentSHGoalStats!$A$3:$AE$998,20,FALSE)</f>
        <v>#REF!</v>
      </c>
      <c r="AA30" s="57" t="e">
        <f>VLOOKUP($O30,PercentSHGoalStats!$A$3:$AE$998,22,FALSE)</f>
        <v>#REF!</v>
      </c>
    </row>
    <row r="31" spans="1:27" ht="14.4" hidden="1" thickTop="1" x14ac:dyDescent="0.3">
      <c r="A31" s="57" t="e">
        <f>VLOOKUP($M31,PercentSHGoalStats!$A$3:$AE$998,5,FALSE)</f>
        <v>#REF!</v>
      </c>
      <c r="B31" s="57" t="e">
        <f>VLOOKUP($M31,PercentSHGoalStats!$A$3:$AE$998,6,FALSE)</f>
        <v>#REF!</v>
      </c>
      <c r="C31" s="57" t="e">
        <f>VLOOKUP($M31,PercentSHGoalStats!$A$3:$AE$998,8,FALSE)</f>
        <v>#REF!</v>
      </c>
      <c r="D31" s="57" t="e">
        <f>VLOOKUP($M31,PercentSHGoalStats!$A$3:$AE$998,9,FALSE)</f>
        <v>#REF!</v>
      </c>
      <c r="E31" s="57" t="e">
        <f>VLOOKUP($M31,PercentSHGoalStats!$A$3:$AE$998,11,FALSE)</f>
        <v>#REF!</v>
      </c>
      <c r="F31" s="57" t="e">
        <f>VLOOKUP($M31,PercentSHGoalStats!$A$3:$AE$998,12,FALSE)</f>
        <v>#REF!</v>
      </c>
      <c r="G31" s="57" t="e">
        <f>VLOOKUP($M31,PercentSHGoalStats!$A$3:$AE$998,14,FALSE)</f>
        <v>#REF!</v>
      </c>
      <c r="H31" s="57" t="e">
        <f>VLOOKUP($M31,PercentSHGoalStats!$A$3:$AE$998,15,FALSE)</f>
        <v>#REF!</v>
      </c>
      <c r="I31" s="57" t="e">
        <f>VLOOKUP($M31,PercentSHGoalStats!$A$3:$AE$998,17,FALSE)</f>
        <v>#REF!</v>
      </c>
      <c r="J31" s="57" t="e">
        <f>VLOOKUP($M31,PercentSHGoalStats!$A$3:$AE$998,18,FALSE)</f>
        <v>#REF!</v>
      </c>
      <c r="K31" s="57" t="e">
        <f>VLOOKUP($M31,PercentSHGoalStats!$A$3:$AE$998,20,FALSE)</f>
        <v>#REF!</v>
      </c>
      <c r="L31" s="57" t="e">
        <f>VLOOKUP($M31,PercentSHGoalStats!$A$3:$AE$998,21,FALSE)</f>
        <v>#REF!</v>
      </c>
      <c r="M31" s="53" t="e">
        <f>Fixtures!#REF!</f>
        <v>#REF!</v>
      </c>
      <c r="N31" s="54" t="e">
        <f>Fixtures!#REF!</f>
        <v>#REF!</v>
      </c>
      <c r="O31" s="53" t="e">
        <f>Fixtures!#REF!</f>
        <v>#REF!</v>
      </c>
      <c r="P31" s="57" t="e">
        <f>VLOOKUP($O31,PercentSHGoalStats!$A$3:$AE$998,5,FALSE)</f>
        <v>#REF!</v>
      </c>
      <c r="Q31" s="57" t="e">
        <f>VLOOKUP($O31,PercentSHGoalStats!$A$3:$AE$998,7,FALSE)</f>
        <v>#REF!</v>
      </c>
      <c r="R31" s="57" t="e">
        <f>VLOOKUP($O31,PercentSHGoalStats!$A$3:$AE$998,8,FALSE)</f>
        <v>#REF!</v>
      </c>
      <c r="S31" s="57" t="e">
        <f>VLOOKUP($O31,PercentSHGoalStats!$A$3:$AE$998,10,FALSE)</f>
        <v>#REF!</v>
      </c>
      <c r="T31" s="57" t="e">
        <f>VLOOKUP($O31,PercentSHGoalStats!$A$3:$AE$998,11,FALSE)</f>
        <v>#REF!</v>
      </c>
      <c r="U31" s="57" t="e">
        <f>VLOOKUP($O31,PercentSHGoalStats!$A$3:$AE$998,13,FALSE)</f>
        <v>#REF!</v>
      </c>
      <c r="V31" s="57" t="e">
        <f>VLOOKUP($O31,PercentSHGoalStats!$A$3:$AE$998,14,FALSE)</f>
        <v>#REF!</v>
      </c>
      <c r="W31" s="57" t="e">
        <f>VLOOKUP($O31,PercentSHGoalStats!$A$3:$AE$998,16,FALSE)</f>
        <v>#REF!</v>
      </c>
      <c r="X31" s="57" t="e">
        <f>VLOOKUP($O31,PercentSHGoalStats!$A$3:$AE$998,17,FALSE)</f>
        <v>#REF!</v>
      </c>
      <c r="Y31" s="57" t="e">
        <f>VLOOKUP($O31,PercentSHGoalStats!$A$3:$AE$998,19,FALSE)</f>
        <v>#REF!</v>
      </c>
      <c r="Z31" s="57" t="e">
        <f>VLOOKUP($O31,PercentSHGoalStats!$A$3:$AE$998,20,FALSE)</f>
        <v>#REF!</v>
      </c>
      <c r="AA31" s="57" t="e">
        <f>VLOOKUP($O31,PercentSHGoalStats!$A$3:$AE$998,22,FALSE)</f>
        <v>#REF!</v>
      </c>
    </row>
    <row r="32" spans="1:27" ht="14.4" hidden="1" thickTop="1" x14ac:dyDescent="0.3">
      <c r="A32" s="57" t="e">
        <f>VLOOKUP($M32,PercentSHGoalStats!$A$3:$AE$998,5,FALSE)</f>
        <v>#REF!</v>
      </c>
      <c r="B32" s="57" t="e">
        <f>VLOOKUP($M32,PercentSHGoalStats!$A$3:$AE$998,6,FALSE)</f>
        <v>#REF!</v>
      </c>
      <c r="C32" s="57" t="e">
        <f>VLOOKUP($M32,PercentSHGoalStats!$A$3:$AE$998,8,FALSE)</f>
        <v>#REF!</v>
      </c>
      <c r="D32" s="57" t="e">
        <f>VLOOKUP($M32,PercentSHGoalStats!$A$3:$AE$998,9,FALSE)</f>
        <v>#REF!</v>
      </c>
      <c r="E32" s="57" t="e">
        <f>VLOOKUP($M32,PercentSHGoalStats!$A$3:$AE$998,11,FALSE)</f>
        <v>#REF!</v>
      </c>
      <c r="F32" s="57" t="e">
        <f>VLOOKUP($M32,PercentSHGoalStats!$A$3:$AE$998,12,FALSE)</f>
        <v>#REF!</v>
      </c>
      <c r="G32" s="57" t="e">
        <f>VLOOKUP($M32,PercentSHGoalStats!$A$3:$AE$998,14,FALSE)</f>
        <v>#REF!</v>
      </c>
      <c r="H32" s="57" t="e">
        <f>VLOOKUP($M32,PercentSHGoalStats!$A$3:$AE$998,15,FALSE)</f>
        <v>#REF!</v>
      </c>
      <c r="I32" s="57" t="e">
        <f>VLOOKUP($M32,PercentSHGoalStats!$A$3:$AE$998,17,FALSE)</f>
        <v>#REF!</v>
      </c>
      <c r="J32" s="57" t="e">
        <f>VLOOKUP($M32,PercentSHGoalStats!$A$3:$AE$998,18,FALSE)</f>
        <v>#REF!</v>
      </c>
      <c r="K32" s="57" t="e">
        <f>VLOOKUP($M32,PercentSHGoalStats!$A$3:$AE$998,20,FALSE)</f>
        <v>#REF!</v>
      </c>
      <c r="L32" s="57" t="e">
        <f>VLOOKUP($M32,PercentSHGoalStats!$A$3:$AE$998,21,FALSE)</f>
        <v>#REF!</v>
      </c>
      <c r="M32" s="53" t="e">
        <f>Fixtures!#REF!</f>
        <v>#REF!</v>
      </c>
      <c r="N32" s="54" t="e">
        <f>Fixtures!#REF!</f>
        <v>#REF!</v>
      </c>
      <c r="O32" s="53" t="e">
        <f>Fixtures!#REF!</f>
        <v>#REF!</v>
      </c>
      <c r="P32" s="57" t="e">
        <f>VLOOKUP($O32,PercentSHGoalStats!$A$3:$AE$998,5,FALSE)</f>
        <v>#REF!</v>
      </c>
      <c r="Q32" s="57" t="e">
        <f>VLOOKUP($O32,PercentSHGoalStats!$A$3:$AE$998,7,FALSE)</f>
        <v>#REF!</v>
      </c>
      <c r="R32" s="57" t="e">
        <f>VLOOKUP($O32,PercentSHGoalStats!$A$3:$AE$998,8,FALSE)</f>
        <v>#REF!</v>
      </c>
      <c r="S32" s="57" t="e">
        <f>VLOOKUP($O32,PercentSHGoalStats!$A$3:$AE$998,10,FALSE)</f>
        <v>#REF!</v>
      </c>
      <c r="T32" s="57" t="e">
        <f>VLOOKUP($O32,PercentSHGoalStats!$A$3:$AE$998,11,FALSE)</f>
        <v>#REF!</v>
      </c>
      <c r="U32" s="57" t="e">
        <f>VLOOKUP($O32,PercentSHGoalStats!$A$3:$AE$998,13,FALSE)</f>
        <v>#REF!</v>
      </c>
      <c r="V32" s="57" t="e">
        <f>VLOOKUP($O32,PercentSHGoalStats!$A$3:$AE$998,14,FALSE)</f>
        <v>#REF!</v>
      </c>
      <c r="W32" s="57" t="e">
        <f>VLOOKUP($O32,PercentSHGoalStats!$A$3:$AE$998,16,FALSE)</f>
        <v>#REF!</v>
      </c>
      <c r="X32" s="57" t="e">
        <f>VLOOKUP($O32,PercentSHGoalStats!$A$3:$AE$998,17,FALSE)</f>
        <v>#REF!</v>
      </c>
      <c r="Y32" s="57" t="e">
        <f>VLOOKUP($O32,PercentSHGoalStats!$A$3:$AE$998,19,FALSE)</f>
        <v>#REF!</v>
      </c>
      <c r="Z32" s="57" t="e">
        <f>VLOOKUP($O32,PercentSHGoalStats!$A$3:$AE$998,20,FALSE)</f>
        <v>#REF!</v>
      </c>
      <c r="AA32" s="57" t="e">
        <f>VLOOKUP($O32,PercentSHGoalStats!$A$3:$AE$998,22,FALSE)</f>
        <v>#REF!</v>
      </c>
    </row>
    <row r="33" spans="1:27" ht="14.4" hidden="1" thickTop="1" x14ac:dyDescent="0.3">
      <c r="A33" s="57" t="e">
        <f>VLOOKUP($M33,PercentSHGoalStats!$A$3:$AE$998,5,FALSE)</f>
        <v>#REF!</v>
      </c>
      <c r="B33" s="57" t="e">
        <f>VLOOKUP($M33,PercentSHGoalStats!$A$3:$AE$998,6,FALSE)</f>
        <v>#REF!</v>
      </c>
      <c r="C33" s="57" t="e">
        <f>VLOOKUP($M33,PercentSHGoalStats!$A$3:$AE$998,8,FALSE)</f>
        <v>#REF!</v>
      </c>
      <c r="D33" s="57" t="e">
        <f>VLOOKUP($M33,PercentSHGoalStats!$A$3:$AE$998,9,FALSE)</f>
        <v>#REF!</v>
      </c>
      <c r="E33" s="57" t="e">
        <f>VLOOKUP($M33,PercentSHGoalStats!$A$3:$AE$998,11,FALSE)</f>
        <v>#REF!</v>
      </c>
      <c r="F33" s="57" t="e">
        <f>VLOOKUP($M33,PercentSHGoalStats!$A$3:$AE$998,12,FALSE)</f>
        <v>#REF!</v>
      </c>
      <c r="G33" s="57" t="e">
        <f>VLOOKUP($M33,PercentSHGoalStats!$A$3:$AE$998,14,FALSE)</f>
        <v>#REF!</v>
      </c>
      <c r="H33" s="57" t="e">
        <f>VLOOKUP($M33,PercentSHGoalStats!$A$3:$AE$998,15,FALSE)</f>
        <v>#REF!</v>
      </c>
      <c r="I33" s="57" t="e">
        <f>VLOOKUP($M33,PercentSHGoalStats!$A$3:$AE$998,17,FALSE)</f>
        <v>#REF!</v>
      </c>
      <c r="J33" s="57" t="e">
        <f>VLOOKUP($M33,PercentSHGoalStats!$A$3:$AE$998,18,FALSE)</f>
        <v>#REF!</v>
      </c>
      <c r="K33" s="57" t="e">
        <f>VLOOKUP($M33,PercentSHGoalStats!$A$3:$AE$998,20,FALSE)</f>
        <v>#REF!</v>
      </c>
      <c r="L33" s="57" t="e">
        <f>VLOOKUP($M33,PercentSHGoalStats!$A$3:$AE$998,21,FALSE)</f>
        <v>#REF!</v>
      </c>
      <c r="M33" s="53" t="e">
        <f>Fixtures!#REF!</f>
        <v>#REF!</v>
      </c>
      <c r="N33" s="54" t="e">
        <f>Fixtures!#REF!</f>
        <v>#REF!</v>
      </c>
      <c r="O33" s="53" t="e">
        <f>Fixtures!#REF!</f>
        <v>#REF!</v>
      </c>
      <c r="P33" s="57" t="e">
        <f>VLOOKUP($O33,PercentSHGoalStats!$A$3:$AE$998,5,FALSE)</f>
        <v>#REF!</v>
      </c>
      <c r="Q33" s="57" t="e">
        <f>VLOOKUP($O33,PercentSHGoalStats!$A$3:$AE$998,7,FALSE)</f>
        <v>#REF!</v>
      </c>
      <c r="R33" s="57" t="e">
        <f>VLOOKUP($O33,PercentSHGoalStats!$A$3:$AE$998,8,FALSE)</f>
        <v>#REF!</v>
      </c>
      <c r="S33" s="57" t="e">
        <f>VLOOKUP($O33,PercentSHGoalStats!$A$3:$AE$998,10,FALSE)</f>
        <v>#REF!</v>
      </c>
      <c r="T33" s="57" t="e">
        <f>VLOOKUP($O33,PercentSHGoalStats!$A$3:$AE$998,11,FALSE)</f>
        <v>#REF!</v>
      </c>
      <c r="U33" s="57" t="e">
        <f>VLOOKUP($O33,PercentSHGoalStats!$A$3:$AE$998,13,FALSE)</f>
        <v>#REF!</v>
      </c>
      <c r="V33" s="57" t="e">
        <f>VLOOKUP($O33,PercentSHGoalStats!$A$3:$AE$998,14,FALSE)</f>
        <v>#REF!</v>
      </c>
      <c r="W33" s="57" t="e">
        <f>VLOOKUP($O33,PercentSHGoalStats!$A$3:$AE$998,16,FALSE)</f>
        <v>#REF!</v>
      </c>
      <c r="X33" s="57" t="e">
        <f>VLOOKUP($O33,PercentSHGoalStats!$A$3:$AE$998,17,FALSE)</f>
        <v>#REF!</v>
      </c>
      <c r="Y33" s="57" t="e">
        <f>VLOOKUP($O33,PercentSHGoalStats!$A$3:$AE$998,19,FALSE)</f>
        <v>#REF!</v>
      </c>
      <c r="Z33" s="57" t="e">
        <f>VLOOKUP($O33,PercentSHGoalStats!$A$3:$AE$998,20,FALSE)</f>
        <v>#REF!</v>
      </c>
      <c r="AA33" s="57" t="e">
        <f>VLOOKUP($O33,PercentSHGoalStats!$A$3:$AE$998,22,FALSE)</f>
        <v>#REF!</v>
      </c>
    </row>
    <row r="34" spans="1:27" ht="14.4" hidden="1" thickTop="1" x14ac:dyDescent="0.3">
      <c r="A34" s="57" t="e">
        <f>VLOOKUP($M34,PercentSHGoalStats!$A$3:$AE$998,5,FALSE)</f>
        <v>#REF!</v>
      </c>
      <c r="B34" s="57" t="e">
        <f>VLOOKUP($M34,PercentSHGoalStats!$A$3:$AE$998,6,FALSE)</f>
        <v>#REF!</v>
      </c>
      <c r="C34" s="57" t="e">
        <f>VLOOKUP($M34,PercentSHGoalStats!$A$3:$AE$998,8,FALSE)</f>
        <v>#REF!</v>
      </c>
      <c r="D34" s="57" t="e">
        <f>VLOOKUP($M34,PercentSHGoalStats!$A$3:$AE$998,9,FALSE)</f>
        <v>#REF!</v>
      </c>
      <c r="E34" s="57" t="e">
        <f>VLOOKUP($M34,PercentSHGoalStats!$A$3:$AE$998,11,FALSE)</f>
        <v>#REF!</v>
      </c>
      <c r="F34" s="57" t="e">
        <f>VLOOKUP($M34,PercentSHGoalStats!$A$3:$AE$998,12,FALSE)</f>
        <v>#REF!</v>
      </c>
      <c r="G34" s="57" t="e">
        <f>VLOOKUP($M34,PercentSHGoalStats!$A$3:$AE$998,14,FALSE)</f>
        <v>#REF!</v>
      </c>
      <c r="H34" s="57" t="e">
        <f>VLOOKUP($M34,PercentSHGoalStats!$A$3:$AE$998,15,FALSE)</f>
        <v>#REF!</v>
      </c>
      <c r="I34" s="57" t="e">
        <f>VLOOKUP($M34,PercentSHGoalStats!$A$3:$AE$998,17,FALSE)</f>
        <v>#REF!</v>
      </c>
      <c r="J34" s="57" t="e">
        <f>VLOOKUP($M34,PercentSHGoalStats!$A$3:$AE$998,18,FALSE)</f>
        <v>#REF!</v>
      </c>
      <c r="K34" s="57" t="e">
        <f>VLOOKUP($M34,PercentSHGoalStats!$A$3:$AE$998,20,FALSE)</f>
        <v>#REF!</v>
      </c>
      <c r="L34" s="57" t="e">
        <f>VLOOKUP($M34,PercentSHGoalStats!$A$3:$AE$998,21,FALSE)</f>
        <v>#REF!</v>
      </c>
      <c r="M34" s="53" t="e">
        <f>Fixtures!#REF!</f>
        <v>#REF!</v>
      </c>
      <c r="N34" s="54" t="e">
        <f>Fixtures!#REF!</f>
        <v>#REF!</v>
      </c>
      <c r="O34" s="53" t="e">
        <f>Fixtures!#REF!</f>
        <v>#REF!</v>
      </c>
      <c r="P34" s="57" t="e">
        <f>VLOOKUP($O34,PercentSHGoalStats!$A$3:$AE$998,5,FALSE)</f>
        <v>#REF!</v>
      </c>
      <c r="Q34" s="57" t="e">
        <f>VLOOKUP($O34,PercentSHGoalStats!$A$3:$AE$998,7,FALSE)</f>
        <v>#REF!</v>
      </c>
      <c r="R34" s="57" t="e">
        <f>VLOOKUP($O34,PercentSHGoalStats!$A$3:$AE$998,8,FALSE)</f>
        <v>#REF!</v>
      </c>
      <c r="S34" s="57" t="e">
        <f>VLOOKUP($O34,PercentSHGoalStats!$A$3:$AE$998,10,FALSE)</f>
        <v>#REF!</v>
      </c>
      <c r="T34" s="57" t="e">
        <f>VLOOKUP($O34,PercentSHGoalStats!$A$3:$AE$998,11,FALSE)</f>
        <v>#REF!</v>
      </c>
      <c r="U34" s="57" t="e">
        <f>VLOOKUP($O34,PercentSHGoalStats!$A$3:$AE$998,13,FALSE)</f>
        <v>#REF!</v>
      </c>
      <c r="V34" s="57" t="e">
        <f>VLOOKUP($O34,PercentSHGoalStats!$A$3:$AE$998,14,FALSE)</f>
        <v>#REF!</v>
      </c>
      <c r="W34" s="57" t="e">
        <f>VLOOKUP($O34,PercentSHGoalStats!$A$3:$AE$998,16,FALSE)</f>
        <v>#REF!</v>
      </c>
      <c r="X34" s="57" t="e">
        <f>VLOOKUP($O34,PercentSHGoalStats!$A$3:$AE$998,17,FALSE)</f>
        <v>#REF!</v>
      </c>
      <c r="Y34" s="57" t="e">
        <f>VLOOKUP($O34,PercentSHGoalStats!$A$3:$AE$998,19,FALSE)</f>
        <v>#REF!</v>
      </c>
      <c r="Z34" s="57" t="e">
        <f>VLOOKUP($O34,PercentSHGoalStats!$A$3:$AE$998,20,FALSE)</f>
        <v>#REF!</v>
      </c>
      <c r="AA34" s="57" t="e">
        <f>VLOOKUP($O34,PercentSHGoalStats!$A$3:$AE$998,22,FALSE)</f>
        <v>#REF!</v>
      </c>
    </row>
    <row r="35" spans="1:27" ht="14.4" hidden="1" thickTop="1" x14ac:dyDescent="0.3">
      <c r="A35" s="57" t="e">
        <f>VLOOKUP($M35,PercentSHGoalStats!$A$3:$AE$998,5,FALSE)</f>
        <v>#REF!</v>
      </c>
      <c r="B35" s="57" t="e">
        <f>VLOOKUP($M35,PercentSHGoalStats!$A$3:$AE$998,6,FALSE)</f>
        <v>#REF!</v>
      </c>
      <c r="C35" s="57" t="e">
        <f>VLOOKUP($M35,PercentSHGoalStats!$A$3:$AE$998,8,FALSE)</f>
        <v>#REF!</v>
      </c>
      <c r="D35" s="57" t="e">
        <f>VLOOKUP($M35,PercentSHGoalStats!$A$3:$AE$998,9,FALSE)</f>
        <v>#REF!</v>
      </c>
      <c r="E35" s="57" t="e">
        <f>VLOOKUP($M35,PercentSHGoalStats!$A$3:$AE$998,11,FALSE)</f>
        <v>#REF!</v>
      </c>
      <c r="F35" s="57" t="e">
        <f>VLOOKUP($M35,PercentSHGoalStats!$A$3:$AE$998,12,FALSE)</f>
        <v>#REF!</v>
      </c>
      <c r="G35" s="57" t="e">
        <f>VLOOKUP($M35,PercentSHGoalStats!$A$3:$AE$998,14,FALSE)</f>
        <v>#REF!</v>
      </c>
      <c r="H35" s="57" t="e">
        <f>VLOOKUP($M35,PercentSHGoalStats!$A$3:$AE$998,15,FALSE)</f>
        <v>#REF!</v>
      </c>
      <c r="I35" s="57" t="e">
        <f>VLOOKUP($M35,PercentSHGoalStats!$A$3:$AE$998,17,FALSE)</f>
        <v>#REF!</v>
      </c>
      <c r="J35" s="57" t="e">
        <f>VLOOKUP($M35,PercentSHGoalStats!$A$3:$AE$998,18,FALSE)</f>
        <v>#REF!</v>
      </c>
      <c r="K35" s="57" t="e">
        <f>VLOOKUP($M35,PercentSHGoalStats!$A$3:$AE$998,20,FALSE)</f>
        <v>#REF!</v>
      </c>
      <c r="L35" s="57" t="e">
        <f>VLOOKUP($M35,PercentSHGoalStats!$A$3:$AE$998,21,FALSE)</f>
        <v>#REF!</v>
      </c>
      <c r="M35" s="53" t="e">
        <f>Fixtures!#REF!</f>
        <v>#REF!</v>
      </c>
      <c r="N35" s="54" t="e">
        <f>Fixtures!#REF!</f>
        <v>#REF!</v>
      </c>
      <c r="O35" s="53" t="e">
        <f>Fixtures!#REF!</f>
        <v>#REF!</v>
      </c>
      <c r="P35" s="57" t="e">
        <f>VLOOKUP($O35,PercentSHGoalStats!$A$3:$AE$998,5,FALSE)</f>
        <v>#REF!</v>
      </c>
      <c r="Q35" s="57" t="e">
        <f>VLOOKUP($O35,PercentSHGoalStats!$A$3:$AE$998,7,FALSE)</f>
        <v>#REF!</v>
      </c>
      <c r="R35" s="57" t="e">
        <f>VLOOKUP($O35,PercentSHGoalStats!$A$3:$AE$998,8,FALSE)</f>
        <v>#REF!</v>
      </c>
      <c r="S35" s="57" t="e">
        <f>VLOOKUP($O35,PercentSHGoalStats!$A$3:$AE$998,10,FALSE)</f>
        <v>#REF!</v>
      </c>
      <c r="T35" s="57" t="e">
        <f>VLOOKUP($O35,PercentSHGoalStats!$A$3:$AE$998,11,FALSE)</f>
        <v>#REF!</v>
      </c>
      <c r="U35" s="57" t="e">
        <f>VLOOKUP($O35,PercentSHGoalStats!$A$3:$AE$998,13,FALSE)</f>
        <v>#REF!</v>
      </c>
      <c r="V35" s="57" t="e">
        <f>VLOOKUP($O35,PercentSHGoalStats!$A$3:$AE$998,14,FALSE)</f>
        <v>#REF!</v>
      </c>
      <c r="W35" s="57" t="e">
        <f>VLOOKUP($O35,PercentSHGoalStats!$A$3:$AE$998,16,FALSE)</f>
        <v>#REF!</v>
      </c>
      <c r="X35" s="57" t="e">
        <f>VLOOKUP($O35,PercentSHGoalStats!$A$3:$AE$998,17,FALSE)</f>
        <v>#REF!</v>
      </c>
      <c r="Y35" s="57" t="e">
        <f>VLOOKUP($O35,PercentSHGoalStats!$A$3:$AE$998,19,FALSE)</f>
        <v>#REF!</v>
      </c>
      <c r="Z35" s="57" t="e">
        <f>VLOOKUP($O35,PercentSHGoalStats!$A$3:$AE$998,20,FALSE)</f>
        <v>#REF!</v>
      </c>
      <c r="AA35" s="57" t="e">
        <f>VLOOKUP($O35,PercentSHGoalStats!$A$3:$AE$998,22,FALSE)</f>
        <v>#REF!</v>
      </c>
    </row>
    <row r="36" spans="1:27" ht="14.4" hidden="1" thickTop="1" x14ac:dyDescent="0.3">
      <c r="A36" s="57" t="e">
        <f>VLOOKUP($M36,PercentSHGoalStats!$A$3:$AE$998,5,FALSE)</f>
        <v>#REF!</v>
      </c>
      <c r="B36" s="57" t="e">
        <f>VLOOKUP($M36,PercentSHGoalStats!$A$3:$AE$998,6,FALSE)</f>
        <v>#REF!</v>
      </c>
      <c r="C36" s="57" t="e">
        <f>VLOOKUP($M36,PercentSHGoalStats!$A$3:$AE$998,8,FALSE)</f>
        <v>#REF!</v>
      </c>
      <c r="D36" s="57" t="e">
        <f>VLOOKUP($M36,PercentSHGoalStats!$A$3:$AE$998,9,FALSE)</f>
        <v>#REF!</v>
      </c>
      <c r="E36" s="57" t="e">
        <f>VLOOKUP($M36,PercentSHGoalStats!$A$3:$AE$998,11,FALSE)</f>
        <v>#REF!</v>
      </c>
      <c r="F36" s="57" t="e">
        <f>VLOOKUP($M36,PercentSHGoalStats!$A$3:$AE$998,12,FALSE)</f>
        <v>#REF!</v>
      </c>
      <c r="G36" s="57" t="e">
        <f>VLOOKUP($M36,PercentSHGoalStats!$A$3:$AE$998,14,FALSE)</f>
        <v>#REF!</v>
      </c>
      <c r="H36" s="57" t="e">
        <f>VLOOKUP($M36,PercentSHGoalStats!$A$3:$AE$998,15,FALSE)</f>
        <v>#REF!</v>
      </c>
      <c r="I36" s="57" t="e">
        <f>VLOOKUP($M36,PercentSHGoalStats!$A$3:$AE$998,17,FALSE)</f>
        <v>#REF!</v>
      </c>
      <c r="J36" s="57" t="e">
        <f>VLOOKUP($M36,PercentSHGoalStats!$A$3:$AE$998,18,FALSE)</f>
        <v>#REF!</v>
      </c>
      <c r="K36" s="57" t="e">
        <f>VLOOKUP($M36,PercentSHGoalStats!$A$3:$AE$998,20,FALSE)</f>
        <v>#REF!</v>
      </c>
      <c r="L36" s="57" t="e">
        <f>VLOOKUP($M36,PercentSHGoalStats!$A$3:$AE$998,21,FALSE)</f>
        <v>#REF!</v>
      </c>
      <c r="M36" s="53" t="e">
        <f>Fixtures!#REF!</f>
        <v>#REF!</v>
      </c>
      <c r="N36" s="54" t="e">
        <f>Fixtures!#REF!</f>
        <v>#REF!</v>
      </c>
      <c r="O36" s="53" t="e">
        <f>Fixtures!#REF!</f>
        <v>#REF!</v>
      </c>
      <c r="P36" s="57" t="e">
        <f>VLOOKUP($O36,PercentSHGoalStats!$A$3:$AE$998,5,FALSE)</f>
        <v>#REF!</v>
      </c>
      <c r="Q36" s="57" t="e">
        <f>VLOOKUP($O36,PercentSHGoalStats!$A$3:$AE$998,7,FALSE)</f>
        <v>#REF!</v>
      </c>
      <c r="R36" s="57" t="e">
        <f>VLOOKUP($O36,PercentSHGoalStats!$A$3:$AE$998,8,FALSE)</f>
        <v>#REF!</v>
      </c>
      <c r="S36" s="57" t="e">
        <f>VLOOKUP($O36,PercentSHGoalStats!$A$3:$AE$998,10,FALSE)</f>
        <v>#REF!</v>
      </c>
      <c r="T36" s="57" t="e">
        <f>VLOOKUP($O36,PercentSHGoalStats!$A$3:$AE$998,11,FALSE)</f>
        <v>#REF!</v>
      </c>
      <c r="U36" s="57" t="e">
        <f>VLOOKUP($O36,PercentSHGoalStats!$A$3:$AE$998,13,FALSE)</f>
        <v>#REF!</v>
      </c>
      <c r="V36" s="57" t="e">
        <f>VLOOKUP($O36,PercentSHGoalStats!$A$3:$AE$998,14,FALSE)</f>
        <v>#REF!</v>
      </c>
      <c r="W36" s="57" t="e">
        <f>VLOOKUP($O36,PercentSHGoalStats!$A$3:$AE$998,16,FALSE)</f>
        <v>#REF!</v>
      </c>
      <c r="X36" s="57" t="e">
        <f>VLOOKUP($O36,PercentSHGoalStats!$A$3:$AE$998,17,FALSE)</f>
        <v>#REF!</v>
      </c>
      <c r="Y36" s="57" t="e">
        <f>VLOOKUP($O36,PercentSHGoalStats!$A$3:$AE$998,19,FALSE)</f>
        <v>#REF!</v>
      </c>
      <c r="Z36" s="57" t="e">
        <f>VLOOKUP($O36,PercentSHGoalStats!$A$3:$AE$998,20,FALSE)</f>
        <v>#REF!</v>
      </c>
      <c r="AA36" s="57" t="e">
        <f>VLOOKUP($O36,PercentSHGoalStats!$A$3:$AE$998,22,FALSE)</f>
        <v>#REF!</v>
      </c>
    </row>
    <row r="37" spans="1:27" ht="14.4" hidden="1" thickTop="1" x14ac:dyDescent="0.3">
      <c r="A37" s="57" t="e">
        <f>VLOOKUP($M37,PercentSHGoalStats!$A$3:$AE$998,5,FALSE)</f>
        <v>#REF!</v>
      </c>
      <c r="B37" s="57" t="e">
        <f>VLOOKUP($M37,PercentSHGoalStats!$A$3:$AE$998,6,FALSE)</f>
        <v>#REF!</v>
      </c>
      <c r="C37" s="57" t="e">
        <f>VLOOKUP($M37,PercentSHGoalStats!$A$3:$AE$998,8,FALSE)</f>
        <v>#REF!</v>
      </c>
      <c r="D37" s="57" t="e">
        <f>VLOOKUP($M37,PercentSHGoalStats!$A$3:$AE$998,9,FALSE)</f>
        <v>#REF!</v>
      </c>
      <c r="E37" s="57" t="e">
        <f>VLOOKUP($M37,PercentSHGoalStats!$A$3:$AE$998,11,FALSE)</f>
        <v>#REF!</v>
      </c>
      <c r="F37" s="57" t="e">
        <f>VLOOKUP($M37,PercentSHGoalStats!$A$3:$AE$998,12,FALSE)</f>
        <v>#REF!</v>
      </c>
      <c r="G37" s="57" t="e">
        <f>VLOOKUP($M37,PercentSHGoalStats!$A$3:$AE$998,14,FALSE)</f>
        <v>#REF!</v>
      </c>
      <c r="H37" s="57" t="e">
        <f>VLOOKUP($M37,PercentSHGoalStats!$A$3:$AE$998,15,FALSE)</f>
        <v>#REF!</v>
      </c>
      <c r="I37" s="57" t="e">
        <f>VLOOKUP($M37,PercentSHGoalStats!$A$3:$AE$998,17,FALSE)</f>
        <v>#REF!</v>
      </c>
      <c r="J37" s="57" t="e">
        <f>VLOOKUP($M37,PercentSHGoalStats!$A$3:$AE$998,18,FALSE)</f>
        <v>#REF!</v>
      </c>
      <c r="K37" s="57" t="e">
        <f>VLOOKUP($M37,PercentSHGoalStats!$A$3:$AE$998,20,FALSE)</f>
        <v>#REF!</v>
      </c>
      <c r="L37" s="57" t="e">
        <f>VLOOKUP($M37,PercentSHGoalStats!$A$3:$AE$998,21,FALSE)</f>
        <v>#REF!</v>
      </c>
      <c r="M37" s="53" t="e">
        <f>Fixtures!#REF!</f>
        <v>#REF!</v>
      </c>
      <c r="N37" s="54" t="e">
        <f>Fixtures!#REF!</f>
        <v>#REF!</v>
      </c>
      <c r="O37" s="53" t="e">
        <f>Fixtures!#REF!</f>
        <v>#REF!</v>
      </c>
      <c r="P37" s="57" t="e">
        <f>VLOOKUP($O37,PercentSHGoalStats!$A$3:$AE$998,5,FALSE)</f>
        <v>#REF!</v>
      </c>
      <c r="Q37" s="57" t="e">
        <f>VLOOKUP($O37,PercentSHGoalStats!$A$3:$AE$998,7,FALSE)</f>
        <v>#REF!</v>
      </c>
      <c r="R37" s="57" t="e">
        <f>VLOOKUP($O37,PercentSHGoalStats!$A$3:$AE$998,8,FALSE)</f>
        <v>#REF!</v>
      </c>
      <c r="S37" s="57" t="e">
        <f>VLOOKUP($O37,PercentSHGoalStats!$A$3:$AE$998,10,FALSE)</f>
        <v>#REF!</v>
      </c>
      <c r="T37" s="57" t="e">
        <f>VLOOKUP($O37,PercentSHGoalStats!$A$3:$AE$998,11,FALSE)</f>
        <v>#REF!</v>
      </c>
      <c r="U37" s="57" t="e">
        <f>VLOOKUP($O37,PercentSHGoalStats!$A$3:$AE$998,13,FALSE)</f>
        <v>#REF!</v>
      </c>
      <c r="V37" s="57" t="e">
        <f>VLOOKUP($O37,PercentSHGoalStats!$A$3:$AE$998,14,FALSE)</f>
        <v>#REF!</v>
      </c>
      <c r="W37" s="57" t="e">
        <f>VLOOKUP($O37,PercentSHGoalStats!$A$3:$AE$998,16,FALSE)</f>
        <v>#REF!</v>
      </c>
      <c r="X37" s="57" t="e">
        <f>VLOOKUP($O37,PercentSHGoalStats!$A$3:$AE$998,17,FALSE)</f>
        <v>#REF!</v>
      </c>
      <c r="Y37" s="57" t="e">
        <f>VLOOKUP($O37,PercentSHGoalStats!$A$3:$AE$998,19,FALSE)</f>
        <v>#REF!</v>
      </c>
      <c r="Z37" s="57" t="e">
        <f>VLOOKUP($O37,PercentSHGoalStats!$A$3:$AE$998,20,FALSE)</f>
        <v>#REF!</v>
      </c>
      <c r="AA37" s="57" t="e">
        <f>VLOOKUP($O37,PercentSHGoalStats!$A$3:$AE$998,22,FALSE)</f>
        <v>#REF!</v>
      </c>
    </row>
    <row r="38" spans="1:27" ht="14.4" hidden="1" thickTop="1" x14ac:dyDescent="0.3">
      <c r="A38" s="57" t="e">
        <f>VLOOKUP($M38,PercentSHGoalStats!$A$3:$AE$998,5,FALSE)</f>
        <v>#REF!</v>
      </c>
      <c r="B38" s="57" t="e">
        <f>VLOOKUP($M38,PercentSHGoalStats!$A$3:$AE$998,6,FALSE)</f>
        <v>#REF!</v>
      </c>
      <c r="C38" s="57" t="e">
        <f>VLOOKUP($M38,PercentSHGoalStats!$A$3:$AE$998,8,FALSE)</f>
        <v>#REF!</v>
      </c>
      <c r="D38" s="57" t="e">
        <f>VLOOKUP($M38,PercentSHGoalStats!$A$3:$AE$998,9,FALSE)</f>
        <v>#REF!</v>
      </c>
      <c r="E38" s="57" t="e">
        <f>VLOOKUP($M38,PercentSHGoalStats!$A$3:$AE$998,11,FALSE)</f>
        <v>#REF!</v>
      </c>
      <c r="F38" s="57" t="e">
        <f>VLOOKUP($M38,PercentSHGoalStats!$A$3:$AE$998,12,FALSE)</f>
        <v>#REF!</v>
      </c>
      <c r="G38" s="57" t="e">
        <f>VLOOKUP($M38,PercentSHGoalStats!$A$3:$AE$998,14,FALSE)</f>
        <v>#REF!</v>
      </c>
      <c r="H38" s="57" t="e">
        <f>VLOOKUP($M38,PercentSHGoalStats!$A$3:$AE$998,15,FALSE)</f>
        <v>#REF!</v>
      </c>
      <c r="I38" s="57" t="e">
        <f>VLOOKUP($M38,PercentSHGoalStats!$A$3:$AE$998,17,FALSE)</f>
        <v>#REF!</v>
      </c>
      <c r="J38" s="57" t="e">
        <f>VLOOKUP($M38,PercentSHGoalStats!$A$3:$AE$998,18,FALSE)</f>
        <v>#REF!</v>
      </c>
      <c r="K38" s="57" t="e">
        <f>VLOOKUP($M38,PercentSHGoalStats!$A$3:$AE$998,20,FALSE)</f>
        <v>#REF!</v>
      </c>
      <c r="L38" s="57" t="e">
        <f>VLOOKUP($M38,PercentSHGoalStats!$A$3:$AE$998,21,FALSE)</f>
        <v>#REF!</v>
      </c>
      <c r="M38" s="53" t="e">
        <f>Fixtures!#REF!</f>
        <v>#REF!</v>
      </c>
      <c r="N38" s="54" t="e">
        <f>Fixtures!#REF!</f>
        <v>#REF!</v>
      </c>
      <c r="O38" s="53" t="e">
        <f>Fixtures!#REF!</f>
        <v>#REF!</v>
      </c>
      <c r="P38" s="57" t="e">
        <f>VLOOKUP($O38,PercentSHGoalStats!$A$3:$AE$998,5,FALSE)</f>
        <v>#REF!</v>
      </c>
      <c r="Q38" s="57" t="e">
        <f>VLOOKUP($O38,PercentSHGoalStats!$A$3:$AE$998,7,FALSE)</f>
        <v>#REF!</v>
      </c>
      <c r="R38" s="57" t="e">
        <f>VLOOKUP($O38,PercentSHGoalStats!$A$3:$AE$998,8,FALSE)</f>
        <v>#REF!</v>
      </c>
      <c r="S38" s="57" t="e">
        <f>VLOOKUP($O38,PercentSHGoalStats!$A$3:$AE$998,10,FALSE)</f>
        <v>#REF!</v>
      </c>
      <c r="T38" s="57" t="e">
        <f>VLOOKUP($O38,PercentSHGoalStats!$A$3:$AE$998,11,FALSE)</f>
        <v>#REF!</v>
      </c>
      <c r="U38" s="57" t="e">
        <f>VLOOKUP($O38,PercentSHGoalStats!$A$3:$AE$998,13,FALSE)</f>
        <v>#REF!</v>
      </c>
      <c r="V38" s="57" t="e">
        <f>VLOOKUP($O38,PercentSHGoalStats!$A$3:$AE$998,14,FALSE)</f>
        <v>#REF!</v>
      </c>
      <c r="W38" s="57" t="e">
        <f>VLOOKUP($O38,PercentSHGoalStats!$A$3:$AE$998,16,FALSE)</f>
        <v>#REF!</v>
      </c>
      <c r="X38" s="57" t="e">
        <f>VLOOKUP($O38,PercentSHGoalStats!$A$3:$AE$998,17,FALSE)</f>
        <v>#REF!</v>
      </c>
      <c r="Y38" s="57" t="e">
        <f>VLOOKUP($O38,PercentSHGoalStats!$A$3:$AE$998,19,FALSE)</f>
        <v>#REF!</v>
      </c>
      <c r="Z38" s="57" t="e">
        <f>VLOOKUP($O38,PercentSHGoalStats!$A$3:$AE$998,20,FALSE)</f>
        <v>#REF!</v>
      </c>
      <c r="AA38" s="57" t="e">
        <f>VLOOKUP($O38,PercentSHGoalStats!$A$3:$AE$998,22,FALSE)</f>
        <v>#REF!</v>
      </c>
    </row>
    <row r="39" spans="1:27" ht="14.4" hidden="1" thickTop="1" x14ac:dyDescent="0.3">
      <c r="A39" s="57" t="e">
        <f>VLOOKUP($M39,PercentSHGoalStats!$A$3:$AE$998,5,FALSE)</f>
        <v>#REF!</v>
      </c>
      <c r="B39" s="57" t="e">
        <f>VLOOKUP($M39,PercentSHGoalStats!$A$3:$AE$998,6,FALSE)</f>
        <v>#REF!</v>
      </c>
      <c r="C39" s="57" t="e">
        <f>VLOOKUP($M39,PercentSHGoalStats!$A$3:$AE$998,8,FALSE)</f>
        <v>#REF!</v>
      </c>
      <c r="D39" s="57" t="e">
        <f>VLOOKUP($M39,PercentSHGoalStats!$A$3:$AE$998,9,FALSE)</f>
        <v>#REF!</v>
      </c>
      <c r="E39" s="57" t="e">
        <f>VLOOKUP($M39,PercentSHGoalStats!$A$3:$AE$998,11,FALSE)</f>
        <v>#REF!</v>
      </c>
      <c r="F39" s="57" t="e">
        <f>VLOOKUP($M39,PercentSHGoalStats!$A$3:$AE$998,12,FALSE)</f>
        <v>#REF!</v>
      </c>
      <c r="G39" s="57" t="e">
        <f>VLOOKUP($M39,PercentSHGoalStats!$A$3:$AE$998,14,FALSE)</f>
        <v>#REF!</v>
      </c>
      <c r="H39" s="57" t="e">
        <f>VLOOKUP($M39,PercentSHGoalStats!$A$3:$AE$998,15,FALSE)</f>
        <v>#REF!</v>
      </c>
      <c r="I39" s="57" t="e">
        <f>VLOOKUP($M39,PercentSHGoalStats!$A$3:$AE$998,17,FALSE)</f>
        <v>#REF!</v>
      </c>
      <c r="J39" s="57" t="e">
        <f>VLOOKUP($M39,PercentSHGoalStats!$A$3:$AE$998,18,FALSE)</f>
        <v>#REF!</v>
      </c>
      <c r="K39" s="57" t="e">
        <f>VLOOKUP($M39,PercentSHGoalStats!$A$3:$AE$998,20,FALSE)</f>
        <v>#REF!</v>
      </c>
      <c r="L39" s="57" t="e">
        <f>VLOOKUP($M39,PercentSHGoalStats!$A$3:$AE$998,21,FALSE)</f>
        <v>#REF!</v>
      </c>
      <c r="M39" s="53" t="e">
        <f>Fixtures!#REF!</f>
        <v>#REF!</v>
      </c>
      <c r="N39" s="54" t="e">
        <f>Fixtures!#REF!</f>
        <v>#REF!</v>
      </c>
      <c r="O39" s="53" t="e">
        <f>Fixtures!#REF!</f>
        <v>#REF!</v>
      </c>
      <c r="P39" s="57" t="e">
        <f>VLOOKUP($O39,PercentSHGoalStats!$A$3:$AE$998,5,FALSE)</f>
        <v>#REF!</v>
      </c>
      <c r="Q39" s="57" t="e">
        <f>VLOOKUP($O39,PercentSHGoalStats!$A$3:$AE$998,7,FALSE)</f>
        <v>#REF!</v>
      </c>
      <c r="R39" s="57" t="e">
        <f>VLOOKUP($O39,PercentSHGoalStats!$A$3:$AE$998,8,FALSE)</f>
        <v>#REF!</v>
      </c>
      <c r="S39" s="57" t="e">
        <f>VLOOKUP($O39,PercentSHGoalStats!$A$3:$AE$998,10,FALSE)</f>
        <v>#REF!</v>
      </c>
      <c r="T39" s="57" t="e">
        <f>VLOOKUP($O39,PercentSHGoalStats!$A$3:$AE$998,11,FALSE)</f>
        <v>#REF!</v>
      </c>
      <c r="U39" s="57" t="e">
        <f>VLOOKUP($O39,PercentSHGoalStats!$A$3:$AE$998,13,FALSE)</f>
        <v>#REF!</v>
      </c>
      <c r="V39" s="57" t="e">
        <f>VLOOKUP($O39,PercentSHGoalStats!$A$3:$AE$998,14,FALSE)</f>
        <v>#REF!</v>
      </c>
      <c r="W39" s="57" t="e">
        <f>VLOOKUP($O39,PercentSHGoalStats!$A$3:$AE$998,16,FALSE)</f>
        <v>#REF!</v>
      </c>
      <c r="X39" s="57" t="e">
        <f>VLOOKUP($O39,PercentSHGoalStats!$A$3:$AE$998,17,FALSE)</f>
        <v>#REF!</v>
      </c>
      <c r="Y39" s="57" t="e">
        <f>VLOOKUP($O39,PercentSHGoalStats!$A$3:$AE$998,19,FALSE)</f>
        <v>#REF!</v>
      </c>
      <c r="Z39" s="57" t="e">
        <f>VLOOKUP($O39,PercentSHGoalStats!$A$3:$AE$998,20,FALSE)</f>
        <v>#REF!</v>
      </c>
      <c r="AA39" s="57" t="e">
        <f>VLOOKUP($O39,PercentSHGoalStats!$A$3:$AE$998,22,FALSE)</f>
        <v>#REF!</v>
      </c>
    </row>
    <row r="40" spans="1:27" ht="14.4" hidden="1" thickTop="1" x14ac:dyDescent="0.3">
      <c r="A40" s="57" t="e">
        <f>VLOOKUP($M40,PercentSHGoalStats!$A$3:$AE$998,5,FALSE)</f>
        <v>#REF!</v>
      </c>
      <c r="B40" s="57" t="e">
        <f>VLOOKUP($M40,PercentSHGoalStats!$A$3:$AE$998,6,FALSE)</f>
        <v>#REF!</v>
      </c>
      <c r="C40" s="57" t="e">
        <f>VLOOKUP($M40,PercentSHGoalStats!$A$3:$AE$998,8,FALSE)</f>
        <v>#REF!</v>
      </c>
      <c r="D40" s="57" t="e">
        <f>VLOOKUP($M40,PercentSHGoalStats!$A$3:$AE$998,9,FALSE)</f>
        <v>#REF!</v>
      </c>
      <c r="E40" s="57" t="e">
        <f>VLOOKUP($M40,PercentSHGoalStats!$A$3:$AE$998,11,FALSE)</f>
        <v>#REF!</v>
      </c>
      <c r="F40" s="57" t="e">
        <f>VLOOKUP($M40,PercentSHGoalStats!$A$3:$AE$998,12,FALSE)</f>
        <v>#REF!</v>
      </c>
      <c r="G40" s="57" t="e">
        <f>VLOOKUP($M40,PercentSHGoalStats!$A$3:$AE$998,14,FALSE)</f>
        <v>#REF!</v>
      </c>
      <c r="H40" s="57" t="e">
        <f>VLOOKUP($M40,PercentSHGoalStats!$A$3:$AE$998,15,FALSE)</f>
        <v>#REF!</v>
      </c>
      <c r="I40" s="57" t="e">
        <f>VLOOKUP($M40,PercentSHGoalStats!$A$3:$AE$998,17,FALSE)</f>
        <v>#REF!</v>
      </c>
      <c r="J40" s="57" t="e">
        <f>VLOOKUP($M40,PercentSHGoalStats!$A$3:$AE$998,18,FALSE)</f>
        <v>#REF!</v>
      </c>
      <c r="K40" s="57" t="e">
        <f>VLOOKUP($M40,PercentSHGoalStats!$A$3:$AE$998,20,FALSE)</f>
        <v>#REF!</v>
      </c>
      <c r="L40" s="57" t="e">
        <f>VLOOKUP($M40,PercentSHGoalStats!$A$3:$AE$998,21,FALSE)</f>
        <v>#REF!</v>
      </c>
      <c r="M40" s="53" t="e">
        <f>Fixtures!#REF!</f>
        <v>#REF!</v>
      </c>
      <c r="N40" s="54" t="e">
        <f>Fixtures!#REF!</f>
        <v>#REF!</v>
      </c>
      <c r="O40" s="53" t="e">
        <f>Fixtures!#REF!</f>
        <v>#REF!</v>
      </c>
      <c r="P40" s="57" t="e">
        <f>VLOOKUP($O40,PercentSHGoalStats!$A$3:$AE$998,5,FALSE)</f>
        <v>#REF!</v>
      </c>
      <c r="Q40" s="57" t="e">
        <f>VLOOKUP($O40,PercentSHGoalStats!$A$3:$AE$998,7,FALSE)</f>
        <v>#REF!</v>
      </c>
      <c r="R40" s="57" t="e">
        <f>VLOOKUP($O40,PercentSHGoalStats!$A$3:$AE$998,8,FALSE)</f>
        <v>#REF!</v>
      </c>
      <c r="S40" s="57" t="e">
        <f>VLOOKUP($O40,PercentSHGoalStats!$A$3:$AE$998,10,FALSE)</f>
        <v>#REF!</v>
      </c>
      <c r="T40" s="57" t="e">
        <f>VLOOKUP($O40,PercentSHGoalStats!$A$3:$AE$998,11,FALSE)</f>
        <v>#REF!</v>
      </c>
      <c r="U40" s="57" t="e">
        <f>VLOOKUP($O40,PercentSHGoalStats!$A$3:$AE$998,13,FALSE)</f>
        <v>#REF!</v>
      </c>
      <c r="V40" s="57" t="e">
        <f>VLOOKUP($O40,PercentSHGoalStats!$A$3:$AE$998,14,FALSE)</f>
        <v>#REF!</v>
      </c>
      <c r="W40" s="57" t="e">
        <f>VLOOKUP($O40,PercentSHGoalStats!$A$3:$AE$998,16,FALSE)</f>
        <v>#REF!</v>
      </c>
      <c r="X40" s="57" t="e">
        <f>VLOOKUP($O40,PercentSHGoalStats!$A$3:$AE$998,17,FALSE)</f>
        <v>#REF!</v>
      </c>
      <c r="Y40" s="57" t="e">
        <f>VLOOKUP($O40,PercentSHGoalStats!$A$3:$AE$998,19,FALSE)</f>
        <v>#REF!</v>
      </c>
      <c r="Z40" s="57" t="e">
        <f>VLOOKUP($O40,PercentSHGoalStats!$A$3:$AE$998,20,FALSE)</f>
        <v>#REF!</v>
      </c>
      <c r="AA40" s="57" t="e">
        <f>VLOOKUP($O40,PercentSHGoalStats!$A$3:$AE$998,22,FALSE)</f>
        <v>#REF!</v>
      </c>
    </row>
    <row r="41" spans="1:27" ht="14.4" hidden="1" thickTop="1" x14ac:dyDescent="0.3">
      <c r="A41" s="57" t="e">
        <f>VLOOKUP($M41,PercentSHGoalStats!$A$3:$AE$998,5,FALSE)</f>
        <v>#REF!</v>
      </c>
      <c r="B41" s="57" t="e">
        <f>VLOOKUP($M41,PercentSHGoalStats!$A$3:$AE$998,6,FALSE)</f>
        <v>#REF!</v>
      </c>
      <c r="C41" s="57" t="e">
        <f>VLOOKUP($M41,PercentSHGoalStats!$A$3:$AE$998,8,FALSE)</f>
        <v>#REF!</v>
      </c>
      <c r="D41" s="57" t="e">
        <f>VLOOKUP($M41,PercentSHGoalStats!$A$3:$AE$998,9,FALSE)</f>
        <v>#REF!</v>
      </c>
      <c r="E41" s="57" t="e">
        <f>VLOOKUP($M41,PercentSHGoalStats!$A$3:$AE$998,11,FALSE)</f>
        <v>#REF!</v>
      </c>
      <c r="F41" s="57" t="e">
        <f>VLOOKUP($M41,PercentSHGoalStats!$A$3:$AE$998,12,FALSE)</f>
        <v>#REF!</v>
      </c>
      <c r="G41" s="57" t="e">
        <f>VLOOKUP($M41,PercentSHGoalStats!$A$3:$AE$998,14,FALSE)</f>
        <v>#REF!</v>
      </c>
      <c r="H41" s="57" t="e">
        <f>VLOOKUP($M41,PercentSHGoalStats!$A$3:$AE$998,15,FALSE)</f>
        <v>#REF!</v>
      </c>
      <c r="I41" s="57" t="e">
        <f>VLOOKUP($M41,PercentSHGoalStats!$A$3:$AE$998,17,FALSE)</f>
        <v>#REF!</v>
      </c>
      <c r="J41" s="57" t="e">
        <f>VLOOKUP($M41,PercentSHGoalStats!$A$3:$AE$998,18,FALSE)</f>
        <v>#REF!</v>
      </c>
      <c r="K41" s="57" t="e">
        <f>VLOOKUP($M41,PercentSHGoalStats!$A$3:$AE$998,20,FALSE)</f>
        <v>#REF!</v>
      </c>
      <c r="L41" s="57" t="e">
        <f>VLOOKUP($M41,PercentSHGoalStats!$A$3:$AE$998,21,FALSE)</f>
        <v>#REF!</v>
      </c>
      <c r="M41" s="53" t="e">
        <f>Fixtures!#REF!</f>
        <v>#REF!</v>
      </c>
      <c r="N41" s="54" t="e">
        <f>Fixtures!#REF!</f>
        <v>#REF!</v>
      </c>
      <c r="O41" s="53" t="e">
        <f>Fixtures!#REF!</f>
        <v>#REF!</v>
      </c>
      <c r="P41" s="57" t="e">
        <f>VLOOKUP($O41,PercentSHGoalStats!$A$3:$AE$998,5,FALSE)</f>
        <v>#REF!</v>
      </c>
      <c r="Q41" s="57" t="e">
        <f>VLOOKUP($O41,PercentSHGoalStats!$A$3:$AE$998,7,FALSE)</f>
        <v>#REF!</v>
      </c>
      <c r="R41" s="57" t="e">
        <f>VLOOKUP($O41,PercentSHGoalStats!$A$3:$AE$998,8,FALSE)</f>
        <v>#REF!</v>
      </c>
      <c r="S41" s="57" t="e">
        <f>VLOOKUP($O41,PercentSHGoalStats!$A$3:$AE$998,10,FALSE)</f>
        <v>#REF!</v>
      </c>
      <c r="T41" s="57" t="e">
        <f>VLOOKUP($O41,PercentSHGoalStats!$A$3:$AE$998,11,FALSE)</f>
        <v>#REF!</v>
      </c>
      <c r="U41" s="57" t="e">
        <f>VLOOKUP($O41,PercentSHGoalStats!$A$3:$AE$998,13,FALSE)</f>
        <v>#REF!</v>
      </c>
      <c r="V41" s="57" t="e">
        <f>VLOOKUP($O41,PercentSHGoalStats!$A$3:$AE$998,14,FALSE)</f>
        <v>#REF!</v>
      </c>
      <c r="W41" s="57" t="e">
        <f>VLOOKUP($O41,PercentSHGoalStats!$A$3:$AE$998,16,FALSE)</f>
        <v>#REF!</v>
      </c>
      <c r="X41" s="57" t="e">
        <f>VLOOKUP($O41,PercentSHGoalStats!$A$3:$AE$998,17,FALSE)</f>
        <v>#REF!</v>
      </c>
      <c r="Y41" s="57" t="e">
        <f>VLOOKUP($O41,PercentSHGoalStats!$A$3:$AE$998,19,FALSE)</f>
        <v>#REF!</v>
      </c>
      <c r="Z41" s="57" t="e">
        <f>VLOOKUP($O41,PercentSHGoalStats!$A$3:$AE$998,20,FALSE)</f>
        <v>#REF!</v>
      </c>
      <c r="AA41" s="57" t="e">
        <f>VLOOKUP($O41,PercentSHGoalStats!$A$3:$AE$998,22,FALSE)</f>
        <v>#REF!</v>
      </c>
    </row>
    <row r="42" spans="1:27" ht="14.4" hidden="1" thickTop="1" x14ac:dyDescent="0.3">
      <c r="A42" s="57" t="e">
        <f>VLOOKUP($M42,PercentSHGoalStats!$A$3:$AE$998,5,FALSE)</f>
        <v>#REF!</v>
      </c>
      <c r="B42" s="57" t="e">
        <f>VLOOKUP($M42,PercentSHGoalStats!$A$3:$AE$998,6,FALSE)</f>
        <v>#REF!</v>
      </c>
      <c r="C42" s="57" t="e">
        <f>VLOOKUP($M42,PercentSHGoalStats!$A$3:$AE$998,8,FALSE)</f>
        <v>#REF!</v>
      </c>
      <c r="D42" s="57" t="e">
        <f>VLOOKUP($M42,PercentSHGoalStats!$A$3:$AE$998,9,FALSE)</f>
        <v>#REF!</v>
      </c>
      <c r="E42" s="57" t="e">
        <f>VLOOKUP($M42,PercentSHGoalStats!$A$3:$AE$998,11,FALSE)</f>
        <v>#REF!</v>
      </c>
      <c r="F42" s="57" t="e">
        <f>VLOOKUP($M42,PercentSHGoalStats!$A$3:$AE$998,12,FALSE)</f>
        <v>#REF!</v>
      </c>
      <c r="G42" s="57" t="e">
        <f>VLOOKUP($M42,PercentSHGoalStats!$A$3:$AE$998,14,FALSE)</f>
        <v>#REF!</v>
      </c>
      <c r="H42" s="57" t="e">
        <f>VLOOKUP($M42,PercentSHGoalStats!$A$3:$AE$998,15,FALSE)</f>
        <v>#REF!</v>
      </c>
      <c r="I42" s="57" t="e">
        <f>VLOOKUP($M42,PercentSHGoalStats!$A$3:$AE$998,17,FALSE)</f>
        <v>#REF!</v>
      </c>
      <c r="J42" s="57" t="e">
        <f>VLOOKUP($M42,PercentSHGoalStats!$A$3:$AE$998,18,FALSE)</f>
        <v>#REF!</v>
      </c>
      <c r="K42" s="57" t="e">
        <f>VLOOKUP($M42,PercentSHGoalStats!$A$3:$AE$998,20,FALSE)</f>
        <v>#REF!</v>
      </c>
      <c r="L42" s="57" t="e">
        <f>VLOOKUP($M42,PercentSHGoalStats!$A$3:$AE$998,21,FALSE)</f>
        <v>#REF!</v>
      </c>
      <c r="M42" s="53" t="e">
        <f>Fixtures!#REF!</f>
        <v>#REF!</v>
      </c>
      <c r="N42" s="54" t="e">
        <f>Fixtures!#REF!</f>
        <v>#REF!</v>
      </c>
      <c r="O42" s="53" t="e">
        <f>Fixtures!#REF!</f>
        <v>#REF!</v>
      </c>
      <c r="P42" s="57" t="e">
        <f>VLOOKUP($O42,PercentSHGoalStats!$A$3:$AE$998,5,FALSE)</f>
        <v>#REF!</v>
      </c>
      <c r="Q42" s="57" t="e">
        <f>VLOOKUP($O42,PercentSHGoalStats!$A$3:$AE$998,7,FALSE)</f>
        <v>#REF!</v>
      </c>
      <c r="R42" s="57" t="e">
        <f>VLOOKUP($O42,PercentSHGoalStats!$A$3:$AE$998,8,FALSE)</f>
        <v>#REF!</v>
      </c>
      <c r="S42" s="57" t="e">
        <f>VLOOKUP($O42,PercentSHGoalStats!$A$3:$AE$998,10,FALSE)</f>
        <v>#REF!</v>
      </c>
      <c r="T42" s="57" t="e">
        <f>VLOOKUP($O42,PercentSHGoalStats!$A$3:$AE$998,11,FALSE)</f>
        <v>#REF!</v>
      </c>
      <c r="U42" s="57" t="e">
        <f>VLOOKUP($O42,PercentSHGoalStats!$A$3:$AE$998,13,FALSE)</f>
        <v>#REF!</v>
      </c>
      <c r="V42" s="57" t="e">
        <f>VLOOKUP($O42,PercentSHGoalStats!$A$3:$AE$998,14,FALSE)</f>
        <v>#REF!</v>
      </c>
      <c r="W42" s="57" t="e">
        <f>VLOOKUP($O42,PercentSHGoalStats!$A$3:$AE$998,16,FALSE)</f>
        <v>#REF!</v>
      </c>
      <c r="X42" s="57" t="e">
        <f>VLOOKUP($O42,PercentSHGoalStats!$A$3:$AE$998,17,FALSE)</f>
        <v>#REF!</v>
      </c>
      <c r="Y42" s="57" t="e">
        <f>VLOOKUP($O42,PercentSHGoalStats!$A$3:$AE$998,19,FALSE)</f>
        <v>#REF!</v>
      </c>
      <c r="Z42" s="57" t="e">
        <f>VLOOKUP($O42,PercentSHGoalStats!$A$3:$AE$998,20,FALSE)</f>
        <v>#REF!</v>
      </c>
      <c r="AA42" s="57" t="e">
        <f>VLOOKUP($O42,PercentSHGoalStats!$A$3:$AE$998,22,FALSE)</f>
        <v>#REF!</v>
      </c>
    </row>
    <row r="43" spans="1:27" ht="14.4" hidden="1" thickTop="1" x14ac:dyDescent="0.3">
      <c r="A43" s="57" t="e">
        <f>VLOOKUP($M43,PercentSHGoalStats!$A$3:$AE$998,5,FALSE)</f>
        <v>#REF!</v>
      </c>
      <c r="B43" s="57" t="e">
        <f>VLOOKUP($M43,PercentSHGoalStats!$A$3:$AE$998,6,FALSE)</f>
        <v>#REF!</v>
      </c>
      <c r="C43" s="57" t="e">
        <f>VLOOKUP($M43,PercentSHGoalStats!$A$3:$AE$998,8,FALSE)</f>
        <v>#REF!</v>
      </c>
      <c r="D43" s="57" t="e">
        <f>VLOOKUP($M43,PercentSHGoalStats!$A$3:$AE$998,9,FALSE)</f>
        <v>#REF!</v>
      </c>
      <c r="E43" s="57" t="e">
        <f>VLOOKUP($M43,PercentSHGoalStats!$A$3:$AE$998,11,FALSE)</f>
        <v>#REF!</v>
      </c>
      <c r="F43" s="57" t="e">
        <f>VLOOKUP($M43,PercentSHGoalStats!$A$3:$AE$998,12,FALSE)</f>
        <v>#REF!</v>
      </c>
      <c r="G43" s="57" t="e">
        <f>VLOOKUP($M43,PercentSHGoalStats!$A$3:$AE$998,14,FALSE)</f>
        <v>#REF!</v>
      </c>
      <c r="H43" s="57" t="e">
        <f>VLOOKUP($M43,PercentSHGoalStats!$A$3:$AE$998,15,FALSE)</f>
        <v>#REF!</v>
      </c>
      <c r="I43" s="57" t="e">
        <f>VLOOKUP($M43,PercentSHGoalStats!$A$3:$AE$998,17,FALSE)</f>
        <v>#REF!</v>
      </c>
      <c r="J43" s="57" t="e">
        <f>VLOOKUP($M43,PercentSHGoalStats!$A$3:$AE$998,18,FALSE)</f>
        <v>#REF!</v>
      </c>
      <c r="K43" s="57" t="e">
        <f>VLOOKUP($M43,PercentSHGoalStats!$A$3:$AE$998,20,FALSE)</f>
        <v>#REF!</v>
      </c>
      <c r="L43" s="57" t="e">
        <f>VLOOKUP($M43,PercentSHGoalStats!$A$3:$AE$998,21,FALSE)</f>
        <v>#REF!</v>
      </c>
      <c r="M43" s="53" t="e">
        <f>Fixtures!#REF!</f>
        <v>#REF!</v>
      </c>
      <c r="N43" s="54" t="e">
        <f>Fixtures!#REF!</f>
        <v>#REF!</v>
      </c>
      <c r="O43" s="53" t="e">
        <f>Fixtures!#REF!</f>
        <v>#REF!</v>
      </c>
      <c r="P43" s="57" t="e">
        <f>VLOOKUP($O43,PercentSHGoalStats!$A$3:$AE$998,5,FALSE)</f>
        <v>#REF!</v>
      </c>
      <c r="Q43" s="57" t="e">
        <f>VLOOKUP($O43,PercentSHGoalStats!$A$3:$AE$998,7,FALSE)</f>
        <v>#REF!</v>
      </c>
      <c r="R43" s="57" t="e">
        <f>VLOOKUP($O43,PercentSHGoalStats!$A$3:$AE$998,8,FALSE)</f>
        <v>#REF!</v>
      </c>
      <c r="S43" s="57" t="e">
        <f>VLOOKUP($O43,PercentSHGoalStats!$A$3:$AE$998,10,FALSE)</f>
        <v>#REF!</v>
      </c>
      <c r="T43" s="57" t="e">
        <f>VLOOKUP($O43,PercentSHGoalStats!$A$3:$AE$998,11,FALSE)</f>
        <v>#REF!</v>
      </c>
      <c r="U43" s="57" t="e">
        <f>VLOOKUP($O43,PercentSHGoalStats!$A$3:$AE$998,13,FALSE)</f>
        <v>#REF!</v>
      </c>
      <c r="V43" s="57" t="e">
        <f>VLOOKUP($O43,PercentSHGoalStats!$A$3:$AE$998,14,FALSE)</f>
        <v>#REF!</v>
      </c>
      <c r="W43" s="57" t="e">
        <f>VLOOKUP($O43,PercentSHGoalStats!$A$3:$AE$998,16,FALSE)</f>
        <v>#REF!</v>
      </c>
      <c r="X43" s="57" t="e">
        <f>VLOOKUP($O43,PercentSHGoalStats!$A$3:$AE$998,17,FALSE)</f>
        <v>#REF!</v>
      </c>
      <c r="Y43" s="57" t="e">
        <f>VLOOKUP($O43,PercentSHGoalStats!$A$3:$AE$998,19,FALSE)</f>
        <v>#REF!</v>
      </c>
      <c r="Z43" s="57" t="e">
        <f>VLOOKUP($O43,PercentSHGoalStats!$A$3:$AE$998,20,FALSE)</f>
        <v>#REF!</v>
      </c>
      <c r="AA43" s="57" t="e">
        <f>VLOOKUP($O43,PercentSHGoalStats!$A$3:$AE$998,22,FALSE)</f>
        <v>#REF!</v>
      </c>
    </row>
    <row r="44" spans="1:27" ht="14.4" hidden="1" thickTop="1" x14ac:dyDescent="0.3">
      <c r="A44" s="57" t="e">
        <f>VLOOKUP($M44,PercentSHGoalStats!$A$3:$AE$998,5,FALSE)</f>
        <v>#REF!</v>
      </c>
      <c r="B44" s="57" t="e">
        <f>VLOOKUP($M44,PercentSHGoalStats!$A$3:$AE$998,6,FALSE)</f>
        <v>#REF!</v>
      </c>
      <c r="C44" s="57" t="e">
        <f>VLOOKUP($M44,PercentSHGoalStats!$A$3:$AE$998,8,FALSE)</f>
        <v>#REF!</v>
      </c>
      <c r="D44" s="57" t="e">
        <f>VLOOKUP($M44,PercentSHGoalStats!$A$3:$AE$998,9,FALSE)</f>
        <v>#REF!</v>
      </c>
      <c r="E44" s="57" t="e">
        <f>VLOOKUP($M44,PercentSHGoalStats!$A$3:$AE$998,11,FALSE)</f>
        <v>#REF!</v>
      </c>
      <c r="F44" s="57" t="e">
        <f>VLOOKUP($M44,PercentSHGoalStats!$A$3:$AE$998,12,FALSE)</f>
        <v>#REF!</v>
      </c>
      <c r="G44" s="57" t="e">
        <f>VLOOKUP($M44,PercentSHGoalStats!$A$3:$AE$998,14,FALSE)</f>
        <v>#REF!</v>
      </c>
      <c r="H44" s="57" t="e">
        <f>VLOOKUP($M44,PercentSHGoalStats!$A$3:$AE$998,15,FALSE)</f>
        <v>#REF!</v>
      </c>
      <c r="I44" s="57" t="e">
        <f>VLOOKUP($M44,PercentSHGoalStats!$A$3:$AE$998,17,FALSE)</f>
        <v>#REF!</v>
      </c>
      <c r="J44" s="57" t="e">
        <f>VLOOKUP($M44,PercentSHGoalStats!$A$3:$AE$998,18,FALSE)</f>
        <v>#REF!</v>
      </c>
      <c r="K44" s="57" t="e">
        <f>VLOOKUP($M44,PercentSHGoalStats!$A$3:$AE$998,20,FALSE)</f>
        <v>#REF!</v>
      </c>
      <c r="L44" s="57" t="e">
        <f>VLOOKUP($M44,PercentSHGoalStats!$A$3:$AE$998,21,FALSE)</f>
        <v>#REF!</v>
      </c>
      <c r="M44" s="53" t="e">
        <f>Fixtures!#REF!</f>
        <v>#REF!</v>
      </c>
      <c r="N44" s="54" t="e">
        <f>Fixtures!#REF!</f>
        <v>#REF!</v>
      </c>
      <c r="O44" s="53" t="e">
        <f>Fixtures!#REF!</f>
        <v>#REF!</v>
      </c>
      <c r="P44" s="57" t="e">
        <f>VLOOKUP($O44,PercentSHGoalStats!$A$3:$AE$998,5,FALSE)</f>
        <v>#REF!</v>
      </c>
      <c r="Q44" s="57" t="e">
        <f>VLOOKUP($O44,PercentSHGoalStats!$A$3:$AE$998,7,FALSE)</f>
        <v>#REF!</v>
      </c>
      <c r="R44" s="57" t="e">
        <f>VLOOKUP($O44,PercentSHGoalStats!$A$3:$AE$998,8,FALSE)</f>
        <v>#REF!</v>
      </c>
      <c r="S44" s="57" t="e">
        <f>VLOOKUP($O44,PercentSHGoalStats!$A$3:$AE$998,10,FALSE)</f>
        <v>#REF!</v>
      </c>
      <c r="T44" s="57" t="e">
        <f>VLOOKUP($O44,PercentSHGoalStats!$A$3:$AE$998,11,FALSE)</f>
        <v>#REF!</v>
      </c>
      <c r="U44" s="57" t="e">
        <f>VLOOKUP($O44,PercentSHGoalStats!$A$3:$AE$998,13,FALSE)</f>
        <v>#REF!</v>
      </c>
      <c r="V44" s="57" t="e">
        <f>VLOOKUP($O44,PercentSHGoalStats!$A$3:$AE$998,14,FALSE)</f>
        <v>#REF!</v>
      </c>
      <c r="W44" s="57" t="e">
        <f>VLOOKUP($O44,PercentSHGoalStats!$A$3:$AE$998,16,FALSE)</f>
        <v>#REF!</v>
      </c>
      <c r="X44" s="57" t="e">
        <f>VLOOKUP($O44,PercentSHGoalStats!$A$3:$AE$998,17,FALSE)</f>
        <v>#REF!</v>
      </c>
      <c r="Y44" s="57" t="e">
        <f>VLOOKUP($O44,PercentSHGoalStats!$A$3:$AE$998,19,FALSE)</f>
        <v>#REF!</v>
      </c>
      <c r="Z44" s="57" t="e">
        <f>VLOOKUP($O44,PercentSHGoalStats!$A$3:$AE$998,20,FALSE)</f>
        <v>#REF!</v>
      </c>
      <c r="AA44" s="57" t="e">
        <f>VLOOKUP($O44,PercentSHGoalStats!$A$3:$AE$998,22,FALSE)</f>
        <v>#REF!</v>
      </c>
    </row>
    <row r="45" spans="1:27" ht="14.4" hidden="1" thickTop="1" x14ac:dyDescent="0.3">
      <c r="A45" s="57" t="e">
        <f>VLOOKUP($M45,PercentSHGoalStats!$A$3:$AE$998,5,FALSE)</f>
        <v>#REF!</v>
      </c>
      <c r="B45" s="57" t="e">
        <f>VLOOKUP($M45,PercentSHGoalStats!$A$3:$AE$998,6,FALSE)</f>
        <v>#REF!</v>
      </c>
      <c r="C45" s="57" t="e">
        <f>VLOOKUP($M45,PercentSHGoalStats!$A$3:$AE$998,8,FALSE)</f>
        <v>#REF!</v>
      </c>
      <c r="D45" s="57" t="e">
        <f>VLOOKUP($M45,PercentSHGoalStats!$A$3:$AE$998,9,FALSE)</f>
        <v>#REF!</v>
      </c>
      <c r="E45" s="57" t="e">
        <f>VLOOKUP($M45,PercentSHGoalStats!$A$3:$AE$998,11,FALSE)</f>
        <v>#REF!</v>
      </c>
      <c r="F45" s="57" t="e">
        <f>VLOOKUP($M45,PercentSHGoalStats!$A$3:$AE$998,12,FALSE)</f>
        <v>#REF!</v>
      </c>
      <c r="G45" s="57" t="e">
        <f>VLOOKUP($M45,PercentSHGoalStats!$A$3:$AE$998,14,FALSE)</f>
        <v>#REF!</v>
      </c>
      <c r="H45" s="57" t="e">
        <f>VLOOKUP($M45,PercentSHGoalStats!$A$3:$AE$998,15,FALSE)</f>
        <v>#REF!</v>
      </c>
      <c r="I45" s="57" t="e">
        <f>VLOOKUP($M45,PercentSHGoalStats!$A$3:$AE$998,17,FALSE)</f>
        <v>#REF!</v>
      </c>
      <c r="J45" s="57" t="e">
        <f>VLOOKUP($M45,PercentSHGoalStats!$A$3:$AE$998,18,FALSE)</f>
        <v>#REF!</v>
      </c>
      <c r="K45" s="57" t="e">
        <f>VLOOKUP($M45,PercentSHGoalStats!$A$3:$AE$998,20,FALSE)</f>
        <v>#REF!</v>
      </c>
      <c r="L45" s="57" t="e">
        <f>VLOOKUP($M45,PercentSHGoalStats!$A$3:$AE$998,21,FALSE)</f>
        <v>#REF!</v>
      </c>
      <c r="M45" s="53" t="e">
        <f>Fixtures!#REF!</f>
        <v>#REF!</v>
      </c>
      <c r="N45" s="54" t="e">
        <f>Fixtures!#REF!</f>
        <v>#REF!</v>
      </c>
      <c r="O45" s="53" t="e">
        <f>Fixtures!#REF!</f>
        <v>#REF!</v>
      </c>
      <c r="P45" s="57" t="e">
        <f>VLOOKUP($O45,PercentSHGoalStats!$A$3:$AE$998,5,FALSE)</f>
        <v>#REF!</v>
      </c>
      <c r="Q45" s="57" t="e">
        <f>VLOOKUP($O45,PercentSHGoalStats!$A$3:$AE$998,7,FALSE)</f>
        <v>#REF!</v>
      </c>
      <c r="R45" s="57" t="e">
        <f>VLOOKUP($O45,PercentSHGoalStats!$A$3:$AE$998,8,FALSE)</f>
        <v>#REF!</v>
      </c>
      <c r="S45" s="57" t="e">
        <f>VLOOKUP($O45,PercentSHGoalStats!$A$3:$AE$998,10,FALSE)</f>
        <v>#REF!</v>
      </c>
      <c r="T45" s="57" t="e">
        <f>VLOOKUP($O45,PercentSHGoalStats!$A$3:$AE$998,11,FALSE)</f>
        <v>#REF!</v>
      </c>
      <c r="U45" s="57" t="e">
        <f>VLOOKUP($O45,PercentSHGoalStats!$A$3:$AE$998,13,FALSE)</f>
        <v>#REF!</v>
      </c>
      <c r="V45" s="57" t="e">
        <f>VLOOKUP($O45,PercentSHGoalStats!$A$3:$AE$998,14,FALSE)</f>
        <v>#REF!</v>
      </c>
      <c r="W45" s="57" t="e">
        <f>VLOOKUP($O45,PercentSHGoalStats!$A$3:$AE$998,16,FALSE)</f>
        <v>#REF!</v>
      </c>
      <c r="X45" s="57" t="e">
        <f>VLOOKUP($O45,PercentSHGoalStats!$A$3:$AE$998,17,FALSE)</f>
        <v>#REF!</v>
      </c>
      <c r="Y45" s="57" t="e">
        <f>VLOOKUP($O45,PercentSHGoalStats!$A$3:$AE$998,19,FALSE)</f>
        <v>#REF!</v>
      </c>
      <c r="Z45" s="57" t="e">
        <f>VLOOKUP($O45,PercentSHGoalStats!$A$3:$AE$998,20,FALSE)</f>
        <v>#REF!</v>
      </c>
      <c r="AA45" s="57" t="e">
        <f>VLOOKUP($O45,PercentSHGoalStats!$A$3:$AE$998,22,FALSE)</f>
        <v>#REF!</v>
      </c>
    </row>
    <row r="46" spans="1:27" ht="14.4" hidden="1" thickTop="1" x14ac:dyDescent="0.3">
      <c r="A46" s="57" t="e">
        <f>VLOOKUP($M46,PercentSHGoalStats!$A$3:$AE$998,5,FALSE)</f>
        <v>#REF!</v>
      </c>
      <c r="B46" s="57" t="e">
        <f>VLOOKUP($M46,PercentSHGoalStats!$A$3:$AE$998,6,FALSE)</f>
        <v>#REF!</v>
      </c>
      <c r="C46" s="57" t="e">
        <f>VLOOKUP($M46,PercentSHGoalStats!$A$3:$AE$998,8,FALSE)</f>
        <v>#REF!</v>
      </c>
      <c r="D46" s="57" t="e">
        <f>VLOOKUP($M46,PercentSHGoalStats!$A$3:$AE$998,9,FALSE)</f>
        <v>#REF!</v>
      </c>
      <c r="E46" s="57" t="e">
        <f>VLOOKUP($M46,PercentSHGoalStats!$A$3:$AE$998,11,FALSE)</f>
        <v>#REF!</v>
      </c>
      <c r="F46" s="57" t="e">
        <f>VLOOKUP($M46,PercentSHGoalStats!$A$3:$AE$998,12,FALSE)</f>
        <v>#REF!</v>
      </c>
      <c r="G46" s="57" t="e">
        <f>VLOOKUP($M46,PercentSHGoalStats!$A$3:$AE$998,14,FALSE)</f>
        <v>#REF!</v>
      </c>
      <c r="H46" s="57" t="e">
        <f>VLOOKUP($M46,PercentSHGoalStats!$A$3:$AE$998,15,FALSE)</f>
        <v>#REF!</v>
      </c>
      <c r="I46" s="57" t="e">
        <f>VLOOKUP($M46,PercentSHGoalStats!$A$3:$AE$998,17,FALSE)</f>
        <v>#REF!</v>
      </c>
      <c r="J46" s="57" t="e">
        <f>VLOOKUP($M46,PercentSHGoalStats!$A$3:$AE$998,18,FALSE)</f>
        <v>#REF!</v>
      </c>
      <c r="K46" s="57" t="e">
        <f>VLOOKUP($M46,PercentSHGoalStats!$A$3:$AE$998,20,FALSE)</f>
        <v>#REF!</v>
      </c>
      <c r="L46" s="57" t="e">
        <f>VLOOKUP($M46,PercentSHGoalStats!$A$3:$AE$998,21,FALSE)</f>
        <v>#REF!</v>
      </c>
      <c r="M46" s="53" t="e">
        <f>Fixtures!#REF!</f>
        <v>#REF!</v>
      </c>
      <c r="N46" s="54" t="e">
        <f>Fixtures!#REF!</f>
        <v>#REF!</v>
      </c>
      <c r="O46" s="53" t="e">
        <f>Fixtures!#REF!</f>
        <v>#REF!</v>
      </c>
      <c r="P46" s="57" t="e">
        <f>VLOOKUP($O46,PercentSHGoalStats!$A$3:$AE$998,5,FALSE)</f>
        <v>#REF!</v>
      </c>
      <c r="Q46" s="57" t="e">
        <f>VLOOKUP($O46,PercentSHGoalStats!$A$3:$AE$998,7,FALSE)</f>
        <v>#REF!</v>
      </c>
      <c r="R46" s="57" t="e">
        <f>VLOOKUP($O46,PercentSHGoalStats!$A$3:$AE$998,8,FALSE)</f>
        <v>#REF!</v>
      </c>
      <c r="S46" s="57" t="e">
        <f>VLOOKUP($O46,PercentSHGoalStats!$A$3:$AE$998,10,FALSE)</f>
        <v>#REF!</v>
      </c>
      <c r="T46" s="57" t="e">
        <f>VLOOKUP($O46,PercentSHGoalStats!$A$3:$AE$998,11,FALSE)</f>
        <v>#REF!</v>
      </c>
      <c r="U46" s="57" t="e">
        <f>VLOOKUP($O46,PercentSHGoalStats!$A$3:$AE$998,13,FALSE)</f>
        <v>#REF!</v>
      </c>
      <c r="V46" s="57" t="e">
        <f>VLOOKUP($O46,PercentSHGoalStats!$A$3:$AE$998,14,FALSE)</f>
        <v>#REF!</v>
      </c>
      <c r="W46" s="57" t="e">
        <f>VLOOKUP($O46,PercentSHGoalStats!$A$3:$AE$998,16,FALSE)</f>
        <v>#REF!</v>
      </c>
      <c r="X46" s="57" t="e">
        <f>VLOOKUP($O46,PercentSHGoalStats!$A$3:$AE$998,17,FALSE)</f>
        <v>#REF!</v>
      </c>
      <c r="Y46" s="57" t="e">
        <f>VLOOKUP($O46,PercentSHGoalStats!$A$3:$AE$998,19,FALSE)</f>
        <v>#REF!</v>
      </c>
      <c r="Z46" s="57" t="e">
        <f>VLOOKUP($O46,PercentSHGoalStats!$A$3:$AE$998,20,FALSE)</f>
        <v>#REF!</v>
      </c>
      <c r="AA46" s="57" t="e">
        <f>VLOOKUP($O46,PercentSHGoalStats!$A$3:$AE$998,22,FALSE)</f>
        <v>#REF!</v>
      </c>
    </row>
    <row r="47" spans="1:27" ht="14.4" hidden="1" thickTop="1" x14ac:dyDescent="0.3">
      <c r="A47" s="57" t="e">
        <f>VLOOKUP($M47,PercentSHGoalStats!$A$3:$AE$998,5,FALSE)</f>
        <v>#REF!</v>
      </c>
      <c r="B47" s="57" t="e">
        <f>VLOOKUP($M47,PercentSHGoalStats!$A$3:$AE$998,6,FALSE)</f>
        <v>#REF!</v>
      </c>
      <c r="C47" s="57" t="e">
        <f>VLOOKUP($M47,PercentSHGoalStats!$A$3:$AE$998,8,FALSE)</f>
        <v>#REF!</v>
      </c>
      <c r="D47" s="57" t="e">
        <f>VLOOKUP($M47,PercentSHGoalStats!$A$3:$AE$998,9,FALSE)</f>
        <v>#REF!</v>
      </c>
      <c r="E47" s="57" t="e">
        <f>VLOOKUP($M47,PercentSHGoalStats!$A$3:$AE$998,11,FALSE)</f>
        <v>#REF!</v>
      </c>
      <c r="F47" s="57" t="e">
        <f>VLOOKUP($M47,PercentSHGoalStats!$A$3:$AE$998,12,FALSE)</f>
        <v>#REF!</v>
      </c>
      <c r="G47" s="57" t="e">
        <f>VLOOKUP($M47,PercentSHGoalStats!$A$3:$AE$998,14,FALSE)</f>
        <v>#REF!</v>
      </c>
      <c r="H47" s="57" t="e">
        <f>VLOOKUP($M47,PercentSHGoalStats!$A$3:$AE$998,15,FALSE)</f>
        <v>#REF!</v>
      </c>
      <c r="I47" s="57" t="e">
        <f>VLOOKUP($M47,PercentSHGoalStats!$A$3:$AE$998,17,FALSE)</f>
        <v>#REF!</v>
      </c>
      <c r="J47" s="57" t="e">
        <f>VLOOKUP($M47,PercentSHGoalStats!$A$3:$AE$998,18,FALSE)</f>
        <v>#REF!</v>
      </c>
      <c r="K47" s="57" t="e">
        <f>VLOOKUP($M47,PercentSHGoalStats!$A$3:$AE$998,20,FALSE)</f>
        <v>#REF!</v>
      </c>
      <c r="L47" s="57" t="e">
        <f>VLOOKUP($M47,PercentSHGoalStats!$A$3:$AE$998,21,FALSE)</f>
        <v>#REF!</v>
      </c>
      <c r="M47" s="53" t="e">
        <f>Fixtures!#REF!</f>
        <v>#REF!</v>
      </c>
      <c r="N47" s="54" t="e">
        <f>Fixtures!#REF!</f>
        <v>#REF!</v>
      </c>
      <c r="O47" s="53" t="e">
        <f>Fixtures!#REF!</f>
        <v>#REF!</v>
      </c>
      <c r="P47" s="57" t="e">
        <f>VLOOKUP($O47,PercentSHGoalStats!$A$3:$AE$998,5,FALSE)</f>
        <v>#REF!</v>
      </c>
      <c r="Q47" s="57" t="e">
        <f>VLOOKUP($O47,PercentSHGoalStats!$A$3:$AE$998,7,FALSE)</f>
        <v>#REF!</v>
      </c>
      <c r="R47" s="57" t="e">
        <f>VLOOKUP($O47,PercentSHGoalStats!$A$3:$AE$998,8,FALSE)</f>
        <v>#REF!</v>
      </c>
      <c r="S47" s="57" t="e">
        <f>VLOOKUP($O47,PercentSHGoalStats!$A$3:$AE$998,10,FALSE)</f>
        <v>#REF!</v>
      </c>
      <c r="T47" s="57" t="e">
        <f>VLOOKUP($O47,PercentSHGoalStats!$A$3:$AE$998,11,FALSE)</f>
        <v>#REF!</v>
      </c>
      <c r="U47" s="57" t="e">
        <f>VLOOKUP($O47,PercentSHGoalStats!$A$3:$AE$998,13,FALSE)</f>
        <v>#REF!</v>
      </c>
      <c r="V47" s="57" t="e">
        <f>VLOOKUP($O47,PercentSHGoalStats!$A$3:$AE$998,14,FALSE)</f>
        <v>#REF!</v>
      </c>
      <c r="W47" s="57" t="e">
        <f>VLOOKUP($O47,PercentSHGoalStats!$A$3:$AE$998,16,FALSE)</f>
        <v>#REF!</v>
      </c>
      <c r="X47" s="57" t="e">
        <f>VLOOKUP($O47,PercentSHGoalStats!$A$3:$AE$998,17,FALSE)</f>
        <v>#REF!</v>
      </c>
      <c r="Y47" s="57" t="e">
        <f>VLOOKUP($O47,PercentSHGoalStats!$A$3:$AE$998,19,FALSE)</f>
        <v>#REF!</v>
      </c>
      <c r="Z47" s="57" t="e">
        <f>VLOOKUP($O47,PercentSHGoalStats!$A$3:$AE$998,20,FALSE)</f>
        <v>#REF!</v>
      </c>
      <c r="AA47" s="57" t="e">
        <f>VLOOKUP($O47,PercentSHGoalStats!$A$3:$AE$998,22,FALSE)</f>
        <v>#REF!</v>
      </c>
    </row>
    <row r="48" spans="1:27" ht="14.4" hidden="1" thickTop="1" x14ac:dyDescent="0.3">
      <c r="A48" s="57" t="e">
        <f>VLOOKUP($M48,PercentSHGoalStats!$A$3:$AE$998,5,FALSE)</f>
        <v>#REF!</v>
      </c>
      <c r="B48" s="57" t="e">
        <f>VLOOKUP($M48,PercentSHGoalStats!$A$3:$AE$998,6,FALSE)</f>
        <v>#REF!</v>
      </c>
      <c r="C48" s="57" t="e">
        <f>VLOOKUP($M48,PercentSHGoalStats!$A$3:$AE$998,8,FALSE)</f>
        <v>#REF!</v>
      </c>
      <c r="D48" s="57" t="e">
        <f>VLOOKUP($M48,PercentSHGoalStats!$A$3:$AE$998,9,FALSE)</f>
        <v>#REF!</v>
      </c>
      <c r="E48" s="57" t="e">
        <f>VLOOKUP($M48,PercentSHGoalStats!$A$3:$AE$998,11,FALSE)</f>
        <v>#REF!</v>
      </c>
      <c r="F48" s="57" t="e">
        <f>VLOOKUP($M48,PercentSHGoalStats!$A$3:$AE$998,12,FALSE)</f>
        <v>#REF!</v>
      </c>
      <c r="G48" s="57" t="e">
        <f>VLOOKUP($M48,PercentSHGoalStats!$A$3:$AE$998,14,FALSE)</f>
        <v>#REF!</v>
      </c>
      <c r="H48" s="57" t="e">
        <f>VLOOKUP($M48,PercentSHGoalStats!$A$3:$AE$998,15,FALSE)</f>
        <v>#REF!</v>
      </c>
      <c r="I48" s="57" t="e">
        <f>VLOOKUP($M48,PercentSHGoalStats!$A$3:$AE$998,17,FALSE)</f>
        <v>#REF!</v>
      </c>
      <c r="J48" s="57" t="e">
        <f>VLOOKUP($M48,PercentSHGoalStats!$A$3:$AE$998,18,FALSE)</f>
        <v>#REF!</v>
      </c>
      <c r="K48" s="57" t="e">
        <f>VLOOKUP($M48,PercentSHGoalStats!$A$3:$AE$998,20,FALSE)</f>
        <v>#REF!</v>
      </c>
      <c r="L48" s="57" t="e">
        <f>VLOOKUP($M48,PercentSHGoalStats!$A$3:$AE$998,21,FALSE)</f>
        <v>#REF!</v>
      </c>
      <c r="M48" s="53" t="e">
        <f>Fixtures!#REF!</f>
        <v>#REF!</v>
      </c>
      <c r="N48" s="54" t="e">
        <f>Fixtures!#REF!</f>
        <v>#REF!</v>
      </c>
      <c r="O48" s="53" t="e">
        <f>Fixtures!#REF!</f>
        <v>#REF!</v>
      </c>
      <c r="P48" s="57" t="e">
        <f>VLOOKUP($O48,PercentSHGoalStats!$A$3:$AE$998,5,FALSE)</f>
        <v>#REF!</v>
      </c>
      <c r="Q48" s="57" t="e">
        <f>VLOOKUP($O48,PercentSHGoalStats!$A$3:$AE$998,7,FALSE)</f>
        <v>#REF!</v>
      </c>
      <c r="R48" s="57" t="e">
        <f>VLOOKUP($O48,PercentSHGoalStats!$A$3:$AE$998,8,FALSE)</f>
        <v>#REF!</v>
      </c>
      <c r="S48" s="57" t="e">
        <f>VLOOKUP($O48,PercentSHGoalStats!$A$3:$AE$998,10,FALSE)</f>
        <v>#REF!</v>
      </c>
      <c r="T48" s="57" t="e">
        <f>VLOOKUP($O48,PercentSHGoalStats!$A$3:$AE$998,11,FALSE)</f>
        <v>#REF!</v>
      </c>
      <c r="U48" s="57" t="e">
        <f>VLOOKUP($O48,PercentSHGoalStats!$A$3:$AE$998,13,FALSE)</f>
        <v>#REF!</v>
      </c>
      <c r="V48" s="57" t="e">
        <f>VLOOKUP($O48,PercentSHGoalStats!$A$3:$AE$998,14,FALSE)</f>
        <v>#REF!</v>
      </c>
      <c r="W48" s="57" t="e">
        <f>VLOOKUP($O48,PercentSHGoalStats!$A$3:$AE$998,16,FALSE)</f>
        <v>#REF!</v>
      </c>
      <c r="X48" s="57" t="e">
        <f>VLOOKUP($O48,PercentSHGoalStats!$A$3:$AE$998,17,FALSE)</f>
        <v>#REF!</v>
      </c>
      <c r="Y48" s="57" t="e">
        <f>VLOOKUP($O48,PercentSHGoalStats!$A$3:$AE$998,19,FALSE)</f>
        <v>#REF!</v>
      </c>
      <c r="Z48" s="57" t="e">
        <f>VLOOKUP($O48,PercentSHGoalStats!$A$3:$AE$998,20,FALSE)</f>
        <v>#REF!</v>
      </c>
      <c r="AA48" s="57" t="e">
        <f>VLOOKUP($O48,PercentSHGoalStats!$A$3:$AE$998,22,FALSE)</f>
        <v>#REF!</v>
      </c>
    </row>
    <row r="49" spans="1:27" ht="14.4" hidden="1" thickTop="1" x14ac:dyDescent="0.3">
      <c r="A49" s="57" t="e">
        <f>VLOOKUP($M49,PercentSHGoalStats!$A$3:$AE$998,5,FALSE)</f>
        <v>#REF!</v>
      </c>
      <c r="B49" s="57" t="e">
        <f>VLOOKUP($M49,PercentSHGoalStats!$A$3:$AE$998,6,FALSE)</f>
        <v>#REF!</v>
      </c>
      <c r="C49" s="57" t="e">
        <f>VLOOKUP($M49,PercentSHGoalStats!$A$3:$AE$998,8,FALSE)</f>
        <v>#REF!</v>
      </c>
      <c r="D49" s="57" t="e">
        <f>VLOOKUP($M49,PercentSHGoalStats!$A$3:$AE$998,9,FALSE)</f>
        <v>#REF!</v>
      </c>
      <c r="E49" s="57" t="e">
        <f>VLOOKUP($M49,PercentSHGoalStats!$A$3:$AE$998,11,FALSE)</f>
        <v>#REF!</v>
      </c>
      <c r="F49" s="57" t="e">
        <f>VLOOKUP($M49,PercentSHGoalStats!$A$3:$AE$998,12,FALSE)</f>
        <v>#REF!</v>
      </c>
      <c r="G49" s="57" t="e">
        <f>VLOOKUP($M49,PercentSHGoalStats!$A$3:$AE$998,14,FALSE)</f>
        <v>#REF!</v>
      </c>
      <c r="H49" s="57" t="e">
        <f>VLOOKUP($M49,PercentSHGoalStats!$A$3:$AE$998,15,FALSE)</f>
        <v>#REF!</v>
      </c>
      <c r="I49" s="57" t="e">
        <f>VLOOKUP($M49,PercentSHGoalStats!$A$3:$AE$998,17,FALSE)</f>
        <v>#REF!</v>
      </c>
      <c r="J49" s="57" t="e">
        <f>VLOOKUP($M49,PercentSHGoalStats!$A$3:$AE$998,18,FALSE)</f>
        <v>#REF!</v>
      </c>
      <c r="K49" s="57" t="e">
        <f>VLOOKUP($M49,PercentSHGoalStats!$A$3:$AE$998,20,FALSE)</f>
        <v>#REF!</v>
      </c>
      <c r="L49" s="57" t="e">
        <f>VLOOKUP($M49,PercentSHGoalStats!$A$3:$AE$998,21,FALSE)</f>
        <v>#REF!</v>
      </c>
      <c r="M49" s="53" t="e">
        <f>Fixtures!#REF!</f>
        <v>#REF!</v>
      </c>
      <c r="N49" s="54" t="e">
        <f>Fixtures!#REF!</f>
        <v>#REF!</v>
      </c>
      <c r="O49" s="53" t="e">
        <f>Fixtures!#REF!</f>
        <v>#REF!</v>
      </c>
      <c r="P49" s="57" t="e">
        <f>VLOOKUP($O49,PercentSHGoalStats!$A$3:$AE$998,5,FALSE)</f>
        <v>#REF!</v>
      </c>
      <c r="Q49" s="57" t="e">
        <f>VLOOKUP($O49,PercentSHGoalStats!$A$3:$AE$998,7,FALSE)</f>
        <v>#REF!</v>
      </c>
      <c r="R49" s="57" t="e">
        <f>VLOOKUP($O49,PercentSHGoalStats!$A$3:$AE$998,8,FALSE)</f>
        <v>#REF!</v>
      </c>
      <c r="S49" s="57" t="e">
        <f>VLOOKUP($O49,PercentSHGoalStats!$A$3:$AE$998,10,FALSE)</f>
        <v>#REF!</v>
      </c>
      <c r="T49" s="57" t="e">
        <f>VLOOKUP($O49,PercentSHGoalStats!$A$3:$AE$998,11,FALSE)</f>
        <v>#REF!</v>
      </c>
      <c r="U49" s="57" t="e">
        <f>VLOOKUP($O49,PercentSHGoalStats!$A$3:$AE$998,13,FALSE)</f>
        <v>#REF!</v>
      </c>
      <c r="V49" s="57" t="e">
        <f>VLOOKUP($O49,PercentSHGoalStats!$A$3:$AE$998,14,FALSE)</f>
        <v>#REF!</v>
      </c>
      <c r="W49" s="57" t="e">
        <f>VLOOKUP($O49,PercentSHGoalStats!$A$3:$AE$998,16,FALSE)</f>
        <v>#REF!</v>
      </c>
      <c r="X49" s="57" t="e">
        <f>VLOOKUP($O49,PercentSHGoalStats!$A$3:$AE$998,17,FALSE)</f>
        <v>#REF!</v>
      </c>
      <c r="Y49" s="57" t="e">
        <f>VLOOKUP($O49,PercentSHGoalStats!$A$3:$AE$998,19,FALSE)</f>
        <v>#REF!</v>
      </c>
      <c r="Z49" s="57" t="e">
        <f>VLOOKUP($O49,PercentSHGoalStats!$A$3:$AE$998,20,FALSE)</f>
        <v>#REF!</v>
      </c>
      <c r="AA49" s="57" t="e">
        <f>VLOOKUP($O49,PercentSHGoalStats!$A$3:$AE$998,22,FALSE)</f>
        <v>#REF!</v>
      </c>
    </row>
    <row r="50" spans="1:27" ht="14.4" hidden="1" thickTop="1" x14ac:dyDescent="0.3">
      <c r="A50" s="57" t="e">
        <f>VLOOKUP($M50,PercentSHGoalStats!$A$3:$AE$998,5,FALSE)</f>
        <v>#REF!</v>
      </c>
      <c r="B50" s="57" t="e">
        <f>VLOOKUP($M50,PercentSHGoalStats!$A$3:$AE$998,6,FALSE)</f>
        <v>#REF!</v>
      </c>
      <c r="C50" s="57" t="e">
        <f>VLOOKUP($M50,PercentSHGoalStats!$A$3:$AE$998,8,FALSE)</f>
        <v>#REF!</v>
      </c>
      <c r="D50" s="57" t="e">
        <f>VLOOKUP($M50,PercentSHGoalStats!$A$3:$AE$998,9,FALSE)</f>
        <v>#REF!</v>
      </c>
      <c r="E50" s="57" t="e">
        <f>VLOOKUP($M50,PercentSHGoalStats!$A$3:$AE$998,11,FALSE)</f>
        <v>#REF!</v>
      </c>
      <c r="F50" s="57" t="e">
        <f>VLOOKUP($M50,PercentSHGoalStats!$A$3:$AE$998,12,FALSE)</f>
        <v>#REF!</v>
      </c>
      <c r="G50" s="57" t="e">
        <f>VLOOKUP($M50,PercentSHGoalStats!$A$3:$AE$998,14,FALSE)</f>
        <v>#REF!</v>
      </c>
      <c r="H50" s="57" t="e">
        <f>VLOOKUP($M50,PercentSHGoalStats!$A$3:$AE$998,15,FALSE)</f>
        <v>#REF!</v>
      </c>
      <c r="I50" s="57" t="e">
        <f>VLOOKUP($M50,PercentSHGoalStats!$A$3:$AE$998,17,FALSE)</f>
        <v>#REF!</v>
      </c>
      <c r="J50" s="57" t="e">
        <f>VLOOKUP($M50,PercentSHGoalStats!$A$3:$AE$998,18,FALSE)</f>
        <v>#REF!</v>
      </c>
      <c r="K50" s="57" t="e">
        <f>VLOOKUP($M50,PercentSHGoalStats!$A$3:$AE$998,20,FALSE)</f>
        <v>#REF!</v>
      </c>
      <c r="L50" s="57" t="e">
        <f>VLOOKUP($M50,PercentSHGoalStats!$A$3:$AE$998,21,FALSE)</f>
        <v>#REF!</v>
      </c>
      <c r="M50" s="53" t="e">
        <f>Fixtures!#REF!</f>
        <v>#REF!</v>
      </c>
      <c r="N50" s="54" t="e">
        <f>Fixtures!#REF!</f>
        <v>#REF!</v>
      </c>
      <c r="O50" s="53" t="e">
        <f>Fixtures!#REF!</f>
        <v>#REF!</v>
      </c>
      <c r="P50" s="57" t="e">
        <f>VLOOKUP($O50,PercentSHGoalStats!$A$3:$AE$998,5,FALSE)</f>
        <v>#REF!</v>
      </c>
      <c r="Q50" s="57" t="e">
        <f>VLOOKUP($O50,PercentSHGoalStats!$A$3:$AE$998,7,FALSE)</f>
        <v>#REF!</v>
      </c>
      <c r="R50" s="57" t="e">
        <f>VLOOKUP($O50,PercentSHGoalStats!$A$3:$AE$998,8,FALSE)</f>
        <v>#REF!</v>
      </c>
      <c r="S50" s="57" t="e">
        <f>VLOOKUP($O50,PercentSHGoalStats!$A$3:$AE$998,10,FALSE)</f>
        <v>#REF!</v>
      </c>
      <c r="T50" s="57" t="e">
        <f>VLOOKUP($O50,PercentSHGoalStats!$A$3:$AE$998,11,FALSE)</f>
        <v>#REF!</v>
      </c>
      <c r="U50" s="57" t="e">
        <f>VLOOKUP($O50,PercentSHGoalStats!$A$3:$AE$998,13,FALSE)</f>
        <v>#REF!</v>
      </c>
      <c r="V50" s="57" t="e">
        <f>VLOOKUP($O50,PercentSHGoalStats!$A$3:$AE$998,14,FALSE)</f>
        <v>#REF!</v>
      </c>
      <c r="W50" s="57" t="e">
        <f>VLOOKUP($O50,PercentSHGoalStats!$A$3:$AE$998,16,FALSE)</f>
        <v>#REF!</v>
      </c>
      <c r="X50" s="57" t="e">
        <f>VLOOKUP($O50,PercentSHGoalStats!$A$3:$AE$998,17,FALSE)</f>
        <v>#REF!</v>
      </c>
      <c r="Y50" s="57" t="e">
        <f>VLOOKUP($O50,PercentSHGoalStats!$A$3:$AE$998,19,FALSE)</f>
        <v>#REF!</v>
      </c>
      <c r="Z50" s="57" t="e">
        <f>VLOOKUP($O50,PercentSHGoalStats!$A$3:$AE$998,20,FALSE)</f>
        <v>#REF!</v>
      </c>
      <c r="AA50" s="57" t="e">
        <f>VLOOKUP($O50,PercentSHGoalStats!$A$3:$AE$998,22,FALSE)</f>
        <v>#REF!</v>
      </c>
    </row>
    <row r="51" spans="1:27" ht="14.4" hidden="1" thickTop="1" x14ac:dyDescent="0.3">
      <c r="A51" s="57" t="e">
        <f>VLOOKUP($M51,PercentSHGoalStats!$A$3:$AE$998,5,FALSE)</f>
        <v>#REF!</v>
      </c>
      <c r="B51" s="57" t="e">
        <f>VLOOKUP($M51,PercentSHGoalStats!$A$3:$AE$998,6,FALSE)</f>
        <v>#REF!</v>
      </c>
      <c r="C51" s="57" t="e">
        <f>VLOOKUP($M51,PercentSHGoalStats!$A$3:$AE$998,8,FALSE)</f>
        <v>#REF!</v>
      </c>
      <c r="D51" s="57" t="e">
        <f>VLOOKUP($M51,PercentSHGoalStats!$A$3:$AE$998,9,FALSE)</f>
        <v>#REF!</v>
      </c>
      <c r="E51" s="57" t="e">
        <f>VLOOKUP($M51,PercentSHGoalStats!$A$3:$AE$998,11,FALSE)</f>
        <v>#REF!</v>
      </c>
      <c r="F51" s="57" t="e">
        <f>VLOOKUP($M51,PercentSHGoalStats!$A$3:$AE$998,12,FALSE)</f>
        <v>#REF!</v>
      </c>
      <c r="G51" s="57" t="e">
        <f>VLOOKUP($M51,PercentSHGoalStats!$A$3:$AE$998,14,FALSE)</f>
        <v>#REF!</v>
      </c>
      <c r="H51" s="57" t="e">
        <f>VLOOKUP($M51,PercentSHGoalStats!$A$3:$AE$998,15,FALSE)</f>
        <v>#REF!</v>
      </c>
      <c r="I51" s="57" t="e">
        <f>VLOOKUP($M51,PercentSHGoalStats!$A$3:$AE$998,17,FALSE)</f>
        <v>#REF!</v>
      </c>
      <c r="J51" s="57" t="e">
        <f>VLOOKUP($M51,PercentSHGoalStats!$A$3:$AE$998,18,FALSE)</f>
        <v>#REF!</v>
      </c>
      <c r="K51" s="57" t="e">
        <f>VLOOKUP($M51,PercentSHGoalStats!$A$3:$AE$998,20,FALSE)</f>
        <v>#REF!</v>
      </c>
      <c r="L51" s="57" t="e">
        <f>VLOOKUP($M51,PercentSHGoalStats!$A$3:$AE$998,21,FALSE)</f>
        <v>#REF!</v>
      </c>
      <c r="M51" s="53" t="e">
        <f>Fixtures!#REF!</f>
        <v>#REF!</v>
      </c>
      <c r="N51" s="54" t="e">
        <f>Fixtures!#REF!</f>
        <v>#REF!</v>
      </c>
      <c r="O51" s="53" t="e">
        <f>Fixtures!#REF!</f>
        <v>#REF!</v>
      </c>
      <c r="P51" s="57" t="e">
        <f>VLOOKUP($O51,PercentSHGoalStats!$A$3:$AE$998,5,FALSE)</f>
        <v>#REF!</v>
      </c>
      <c r="Q51" s="57" t="e">
        <f>VLOOKUP($O51,PercentSHGoalStats!$A$3:$AE$998,7,FALSE)</f>
        <v>#REF!</v>
      </c>
      <c r="R51" s="57" t="e">
        <f>VLOOKUP($O51,PercentSHGoalStats!$A$3:$AE$998,8,FALSE)</f>
        <v>#REF!</v>
      </c>
      <c r="S51" s="57" t="e">
        <f>VLOOKUP($O51,PercentSHGoalStats!$A$3:$AE$998,10,FALSE)</f>
        <v>#REF!</v>
      </c>
      <c r="T51" s="57" t="e">
        <f>VLOOKUP($O51,PercentSHGoalStats!$A$3:$AE$998,11,FALSE)</f>
        <v>#REF!</v>
      </c>
      <c r="U51" s="57" t="e">
        <f>VLOOKUP($O51,PercentSHGoalStats!$A$3:$AE$998,13,FALSE)</f>
        <v>#REF!</v>
      </c>
      <c r="V51" s="57" t="e">
        <f>VLOOKUP($O51,PercentSHGoalStats!$A$3:$AE$998,14,FALSE)</f>
        <v>#REF!</v>
      </c>
      <c r="W51" s="57" t="e">
        <f>VLOOKUP($O51,PercentSHGoalStats!$A$3:$AE$998,16,FALSE)</f>
        <v>#REF!</v>
      </c>
      <c r="X51" s="57" t="e">
        <f>VLOOKUP($O51,PercentSHGoalStats!$A$3:$AE$998,17,FALSE)</f>
        <v>#REF!</v>
      </c>
      <c r="Y51" s="57" t="e">
        <f>VLOOKUP($O51,PercentSHGoalStats!$A$3:$AE$998,19,FALSE)</f>
        <v>#REF!</v>
      </c>
      <c r="Z51" s="57" t="e">
        <f>VLOOKUP($O51,PercentSHGoalStats!$A$3:$AE$998,20,FALSE)</f>
        <v>#REF!</v>
      </c>
      <c r="AA51" s="57" t="e">
        <f>VLOOKUP($O51,PercentSHGoalStats!$A$3:$AE$998,22,FALSE)</f>
        <v>#REF!</v>
      </c>
    </row>
    <row r="52" spans="1:27" ht="14.4" hidden="1" thickTop="1" x14ac:dyDescent="0.3">
      <c r="A52" s="57" t="e">
        <f>VLOOKUP($M52,PercentSHGoalStats!$A$3:$AE$998,5,FALSE)</f>
        <v>#REF!</v>
      </c>
      <c r="B52" s="57" t="e">
        <f>VLOOKUP($M52,PercentSHGoalStats!$A$3:$AE$998,6,FALSE)</f>
        <v>#REF!</v>
      </c>
      <c r="C52" s="57" t="e">
        <f>VLOOKUP($M52,PercentSHGoalStats!$A$3:$AE$998,8,FALSE)</f>
        <v>#REF!</v>
      </c>
      <c r="D52" s="57" t="e">
        <f>VLOOKUP($M52,PercentSHGoalStats!$A$3:$AE$998,9,FALSE)</f>
        <v>#REF!</v>
      </c>
      <c r="E52" s="57" t="e">
        <f>VLOOKUP($M52,PercentSHGoalStats!$A$3:$AE$998,11,FALSE)</f>
        <v>#REF!</v>
      </c>
      <c r="F52" s="57" t="e">
        <f>VLOOKUP($M52,PercentSHGoalStats!$A$3:$AE$998,12,FALSE)</f>
        <v>#REF!</v>
      </c>
      <c r="G52" s="57" t="e">
        <f>VLOOKUP($M52,PercentSHGoalStats!$A$3:$AE$998,14,FALSE)</f>
        <v>#REF!</v>
      </c>
      <c r="H52" s="57" t="e">
        <f>VLOOKUP($M52,PercentSHGoalStats!$A$3:$AE$998,15,FALSE)</f>
        <v>#REF!</v>
      </c>
      <c r="I52" s="57" t="e">
        <f>VLOOKUP($M52,PercentSHGoalStats!$A$3:$AE$998,17,FALSE)</f>
        <v>#REF!</v>
      </c>
      <c r="J52" s="57" t="e">
        <f>VLOOKUP($M52,PercentSHGoalStats!$A$3:$AE$998,18,FALSE)</f>
        <v>#REF!</v>
      </c>
      <c r="K52" s="57" t="e">
        <f>VLOOKUP($M52,PercentSHGoalStats!$A$3:$AE$998,20,FALSE)</f>
        <v>#REF!</v>
      </c>
      <c r="L52" s="57" t="e">
        <f>VLOOKUP($M52,PercentSHGoalStats!$A$3:$AE$998,21,FALSE)</f>
        <v>#REF!</v>
      </c>
      <c r="M52" s="53" t="e">
        <f>Fixtures!#REF!</f>
        <v>#REF!</v>
      </c>
      <c r="N52" s="54" t="e">
        <f>Fixtures!#REF!</f>
        <v>#REF!</v>
      </c>
      <c r="O52" s="53" t="e">
        <f>Fixtures!#REF!</f>
        <v>#REF!</v>
      </c>
      <c r="P52" s="57" t="e">
        <f>VLOOKUP($O52,PercentSHGoalStats!$A$3:$AE$998,5,FALSE)</f>
        <v>#REF!</v>
      </c>
      <c r="Q52" s="57" t="e">
        <f>VLOOKUP($O52,PercentSHGoalStats!$A$3:$AE$998,7,FALSE)</f>
        <v>#REF!</v>
      </c>
      <c r="R52" s="57" t="e">
        <f>VLOOKUP($O52,PercentSHGoalStats!$A$3:$AE$998,8,FALSE)</f>
        <v>#REF!</v>
      </c>
      <c r="S52" s="57" t="e">
        <f>VLOOKUP($O52,PercentSHGoalStats!$A$3:$AE$998,10,FALSE)</f>
        <v>#REF!</v>
      </c>
      <c r="T52" s="57" t="e">
        <f>VLOOKUP($O52,PercentSHGoalStats!$A$3:$AE$998,11,FALSE)</f>
        <v>#REF!</v>
      </c>
      <c r="U52" s="57" t="e">
        <f>VLOOKUP($O52,PercentSHGoalStats!$A$3:$AE$998,13,FALSE)</f>
        <v>#REF!</v>
      </c>
      <c r="V52" s="57" t="e">
        <f>VLOOKUP($O52,PercentSHGoalStats!$A$3:$AE$998,14,FALSE)</f>
        <v>#REF!</v>
      </c>
      <c r="W52" s="57" t="e">
        <f>VLOOKUP($O52,PercentSHGoalStats!$A$3:$AE$998,16,FALSE)</f>
        <v>#REF!</v>
      </c>
      <c r="X52" s="57" t="e">
        <f>VLOOKUP($O52,PercentSHGoalStats!$A$3:$AE$998,17,FALSE)</f>
        <v>#REF!</v>
      </c>
      <c r="Y52" s="57" t="e">
        <f>VLOOKUP($O52,PercentSHGoalStats!$A$3:$AE$998,19,FALSE)</f>
        <v>#REF!</v>
      </c>
      <c r="Z52" s="57" t="e">
        <f>VLOOKUP($O52,PercentSHGoalStats!$A$3:$AE$998,20,FALSE)</f>
        <v>#REF!</v>
      </c>
      <c r="AA52" s="57" t="e">
        <f>VLOOKUP($O52,PercentSHGoalStats!$A$3:$AE$998,22,FALSE)</f>
        <v>#REF!</v>
      </c>
    </row>
    <row r="53" spans="1:27" ht="14.4" hidden="1" thickTop="1" x14ac:dyDescent="0.3">
      <c r="A53" s="57" t="e">
        <f>VLOOKUP($M53,PercentSHGoalStats!$A$3:$AE$998,5,FALSE)</f>
        <v>#REF!</v>
      </c>
      <c r="B53" s="57" t="e">
        <f>VLOOKUP($M53,PercentSHGoalStats!$A$3:$AE$998,6,FALSE)</f>
        <v>#REF!</v>
      </c>
      <c r="C53" s="57" t="e">
        <f>VLOOKUP($M53,PercentSHGoalStats!$A$3:$AE$998,8,FALSE)</f>
        <v>#REF!</v>
      </c>
      <c r="D53" s="57" t="e">
        <f>VLOOKUP($M53,PercentSHGoalStats!$A$3:$AE$998,9,FALSE)</f>
        <v>#REF!</v>
      </c>
      <c r="E53" s="57" t="e">
        <f>VLOOKUP($M53,PercentSHGoalStats!$A$3:$AE$998,11,FALSE)</f>
        <v>#REF!</v>
      </c>
      <c r="F53" s="57" t="e">
        <f>VLOOKUP($M53,PercentSHGoalStats!$A$3:$AE$998,12,FALSE)</f>
        <v>#REF!</v>
      </c>
      <c r="G53" s="57" t="e">
        <f>VLOOKUP($M53,PercentSHGoalStats!$A$3:$AE$998,14,FALSE)</f>
        <v>#REF!</v>
      </c>
      <c r="H53" s="57" t="e">
        <f>VLOOKUP($M53,PercentSHGoalStats!$A$3:$AE$998,15,FALSE)</f>
        <v>#REF!</v>
      </c>
      <c r="I53" s="57" t="e">
        <f>VLOOKUP($M53,PercentSHGoalStats!$A$3:$AE$998,17,FALSE)</f>
        <v>#REF!</v>
      </c>
      <c r="J53" s="57" t="e">
        <f>VLOOKUP($M53,PercentSHGoalStats!$A$3:$AE$998,18,FALSE)</f>
        <v>#REF!</v>
      </c>
      <c r="K53" s="57" t="e">
        <f>VLOOKUP($M53,PercentSHGoalStats!$A$3:$AE$998,20,FALSE)</f>
        <v>#REF!</v>
      </c>
      <c r="L53" s="57" t="e">
        <f>VLOOKUP($M53,PercentSHGoalStats!$A$3:$AE$998,21,FALSE)</f>
        <v>#REF!</v>
      </c>
      <c r="M53" s="53" t="e">
        <f>Fixtures!#REF!</f>
        <v>#REF!</v>
      </c>
      <c r="N53" s="54" t="e">
        <f>Fixtures!#REF!</f>
        <v>#REF!</v>
      </c>
      <c r="O53" s="53" t="e">
        <f>Fixtures!#REF!</f>
        <v>#REF!</v>
      </c>
      <c r="P53" s="57" t="e">
        <f>VLOOKUP($O53,PercentSHGoalStats!$A$3:$AE$998,5,FALSE)</f>
        <v>#REF!</v>
      </c>
      <c r="Q53" s="57" t="e">
        <f>VLOOKUP($O53,PercentSHGoalStats!$A$3:$AE$998,7,FALSE)</f>
        <v>#REF!</v>
      </c>
      <c r="R53" s="57" t="e">
        <f>VLOOKUP($O53,PercentSHGoalStats!$A$3:$AE$998,8,FALSE)</f>
        <v>#REF!</v>
      </c>
      <c r="S53" s="57" t="e">
        <f>VLOOKUP($O53,PercentSHGoalStats!$A$3:$AE$998,10,FALSE)</f>
        <v>#REF!</v>
      </c>
      <c r="T53" s="57" t="e">
        <f>VLOOKUP($O53,PercentSHGoalStats!$A$3:$AE$998,11,FALSE)</f>
        <v>#REF!</v>
      </c>
      <c r="U53" s="57" t="e">
        <f>VLOOKUP($O53,PercentSHGoalStats!$A$3:$AE$998,13,FALSE)</f>
        <v>#REF!</v>
      </c>
      <c r="V53" s="57" t="e">
        <f>VLOOKUP($O53,PercentSHGoalStats!$A$3:$AE$998,14,FALSE)</f>
        <v>#REF!</v>
      </c>
      <c r="W53" s="57" t="e">
        <f>VLOOKUP($O53,PercentSHGoalStats!$A$3:$AE$998,16,FALSE)</f>
        <v>#REF!</v>
      </c>
      <c r="X53" s="57" t="e">
        <f>VLOOKUP($O53,PercentSHGoalStats!$A$3:$AE$998,17,FALSE)</f>
        <v>#REF!</v>
      </c>
      <c r="Y53" s="57" t="e">
        <f>VLOOKUP($O53,PercentSHGoalStats!$A$3:$AE$998,19,FALSE)</f>
        <v>#REF!</v>
      </c>
      <c r="Z53" s="57" t="e">
        <f>VLOOKUP($O53,PercentSHGoalStats!$A$3:$AE$998,20,FALSE)</f>
        <v>#REF!</v>
      </c>
      <c r="AA53" s="57" t="e">
        <f>VLOOKUP($O53,PercentSHGoalStats!$A$3:$AE$998,22,FALSE)</f>
        <v>#REF!</v>
      </c>
    </row>
    <row r="54" spans="1:27" ht="14.4" hidden="1" thickTop="1" x14ac:dyDescent="0.3">
      <c r="A54" s="57" t="e">
        <f>VLOOKUP($M54,PercentSHGoalStats!$A$3:$AE$998,5,FALSE)</f>
        <v>#REF!</v>
      </c>
      <c r="B54" s="57" t="e">
        <f>VLOOKUP($M54,PercentSHGoalStats!$A$3:$AE$998,6,FALSE)</f>
        <v>#REF!</v>
      </c>
      <c r="C54" s="57" t="e">
        <f>VLOOKUP($M54,PercentSHGoalStats!$A$3:$AE$998,8,FALSE)</f>
        <v>#REF!</v>
      </c>
      <c r="D54" s="57" t="e">
        <f>VLOOKUP($M54,PercentSHGoalStats!$A$3:$AE$998,9,FALSE)</f>
        <v>#REF!</v>
      </c>
      <c r="E54" s="57" t="e">
        <f>VLOOKUP($M54,PercentSHGoalStats!$A$3:$AE$998,11,FALSE)</f>
        <v>#REF!</v>
      </c>
      <c r="F54" s="57" t="e">
        <f>VLOOKUP($M54,PercentSHGoalStats!$A$3:$AE$998,12,FALSE)</f>
        <v>#REF!</v>
      </c>
      <c r="G54" s="57" t="e">
        <f>VLOOKUP($M54,PercentSHGoalStats!$A$3:$AE$998,14,FALSE)</f>
        <v>#REF!</v>
      </c>
      <c r="H54" s="57" t="e">
        <f>VLOOKUP($M54,PercentSHGoalStats!$A$3:$AE$998,15,FALSE)</f>
        <v>#REF!</v>
      </c>
      <c r="I54" s="57" t="e">
        <f>VLOOKUP($M54,PercentSHGoalStats!$A$3:$AE$998,17,FALSE)</f>
        <v>#REF!</v>
      </c>
      <c r="J54" s="57" t="e">
        <f>VLOOKUP($M54,PercentSHGoalStats!$A$3:$AE$998,18,FALSE)</f>
        <v>#REF!</v>
      </c>
      <c r="K54" s="57" t="e">
        <f>VLOOKUP($M54,PercentSHGoalStats!$A$3:$AE$998,20,FALSE)</f>
        <v>#REF!</v>
      </c>
      <c r="L54" s="57" t="e">
        <f>VLOOKUP($M54,PercentSHGoalStats!$A$3:$AE$998,21,FALSE)</f>
        <v>#REF!</v>
      </c>
      <c r="M54" s="53" t="e">
        <f>Fixtures!#REF!</f>
        <v>#REF!</v>
      </c>
      <c r="N54" s="54" t="e">
        <f>Fixtures!#REF!</f>
        <v>#REF!</v>
      </c>
      <c r="O54" s="53" t="e">
        <f>Fixtures!#REF!</f>
        <v>#REF!</v>
      </c>
      <c r="P54" s="57" t="e">
        <f>VLOOKUP($O54,PercentSHGoalStats!$A$3:$AE$998,5,FALSE)</f>
        <v>#REF!</v>
      </c>
      <c r="Q54" s="57" t="e">
        <f>VLOOKUP($O54,PercentSHGoalStats!$A$3:$AE$998,7,FALSE)</f>
        <v>#REF!</v>
      </c>
      <c r="R54" s="57" t="e">
        <f>VLOOKUP($O54,PercentSHGoalStats!$A$3:$AE$998,8,FALSE)</f>
        <v>#REF!</v>
      </c>
      <c r="S54" s="57" t="e">
        <f>VLOOKUP($O54,PercentSHGoalStats!$A$3:$AE$998,10,FALSE)</f>
        <v>#REF!</v>
      </c>
      <c r="T54" s="57" t="e">
        <f>VLOOKUP($O54,PercentSHGoalStats!$A$3:$AE$998,11,FALSE)</f>
        <v>#REF!</v>
      </c>
      <c r="U54" s="57" t="e">
        <f>VLOOKUP($O54,PercentSHGoalStats!$A$3:$AE$998,13,FALSE)</f>
        <v>#REF!</v>
      </c>
      <c r="V54" s="57" t="e">
        <f>VLOOKUP($O54,PercentSHGoalStats!$A$3:$AE$998,14,FALSE)</f>
        <v>#REF!</v>
      </c>
      <c r="W54" s="57" t="e">
        <f>VLOOKUP($O54,PercentSHGoalStats!$A$3:$AE$998,16,FALSE)</f>
        <v>#REF!</v>
      </c>
      <c r="X54" s="57" t="e">
        <f>VLOOKUP($O54,PercentSHGoalStats!$A$3:$AE$998,17,FALSE)</f>
        <v>#REF!</v>
      </c>
      <c r="Y54" s="57" t="e">
        <f>VLOOKUP($O54,PercentSHGoalStats!$A$3:$AE$998,19,FALSE)</f>
        <v>#REF!</v>
      </c>
      <c r="Z54" s="57" t="e">
        <f>VLOOKUP($O54,PercentSHGoalStats!$A$3:$AE$998,20,FALSE)</f>
        <v>#REF!</v>
      </c>
      <c r="AA54" s="57" t="e">
        <f>VLOOKUP($O54,PercentSHGoalStats!$A$3:$AE$998,22,FALSE)</f>
        <v>#REF!</v>
      </c>
    </row>
    <row r="55" spans="1:27" ht="14.4" hidden="1" thickTop="1" x14ac:dyDescent="0.3">
      <c r="A55" s="57" t="e">
        <f>VLOOKUP($M55,PercentSHGoalStats!$A$3:$AE$998,5,FALSE)</f>
        <v>#REF!</v>
      </c>
      <c r="B55" s="57" t="e">
        <f>VLOOKUP($M55,PercentSHGoalStats!$A$3:$AE$998,6,FALSE)</f>
        <v>#REF!</v>
      </c>
      <c r="C55" s="57" t="e">
        <f>VLOOKUP($M55,PercentSHGoalStats!$A$3:$AE$998,8,FALSE)</f>
        <v>#REF!</v>
      </c>
      <c r="D55" s="57" t="e">
        <f>VLOOKUP($M55,PercentSHGoalStats!$A$3:$AE$998,9,FALSE)</f>
        <v>#REF!</v>
      </c>
      <c r="E55" s="57" t="e">
        <f>VLOOKUP($M55,PercentSHGoalStats!$A$3:$AE$998,11,FALSE)</f>
        <v>#REF!</v>
      </c>
      <c r="F55" s="57" t="e">
        <f>VLOOKUP($M55,PercentSHGoalStats!$A$3:$AE$998,12,FALSE)</f>
        <v>#REF!</v>
      </c>
      <c r="G55" s="57" t="e">
        <f>VLOOKUP($M55,PercentSHGoalStats!$A$3:$AE$998,14,FALSE)</f>
        <v>#REF!</v>
      </c>
      <c r="H55" s="57" t="e">
        <f>VLOOKUP($M55,PercentSHGoalStats!$A$3:$AE$998,15,FALSE)</f>
        <v>#REF!</v>
      </c>
      <c r="I55" s="57" t="e">
        <f>VLOOKUP($M55,PercentSHGoalStats!$A$3:$AE$998,17,FALSE)</f>
        <v>#REF!</v>
      </c>
      <c r="J55" s="57" t="e">
        <f>VLOOKUP($M55,PercentSHGoalStats!$A$3:$AE$998,18,FALSE)</f>
        <v>#REF!</v>
      </c>
      <c r="K55" s="57" t="e">
        <f>VLOOKUP($M55,PercentSHGoalStats!$A$3:$AE$998,20,FALSE)</f>
        <v>#REF!</v>
      </c>
      <c r="L55" s="57" t="e">
        <f>VLOOKUP($M55,PercentSHGoalStats!$A$3:$AE$998,21,FALSE)</f>
        <v>#REF!</v>
      </c>
      <c r="M55" s="53" t="e">
        <f>Fixtures!#REF!</f>
        <v>#REF!</v>
      </c>
      <c r="N55" s="54" t="e">
        <f>Fixtures!#REF!</f>
        <v>#REF!</v>
      </c>
      <c r="O55" s="53" t="e">
        <f>Fixtures!#REF!</f>
        <v>#REF!</v>
      </c>
      <c r="P55" s="57" t="e">
        <f>VLOOKUP($O55,PercentSHGoalStats!$A$3:$AE$998,5,FALSE)</f>
        <v>#REF!</v>
      </c>
      <c r="Q55" s="57" t="e">
        <f>VLOOKUP($O55,PercentSHGoalStats!$A$3:$AE$998,7,FALSE)</f>
        <v>#REF!</v>
      </c>
      <c r="R55" s="57" t="e">
        <f>VLOOKUP($O55,PercentSHGoalStats!$A$3:$AE$998,8,FALSE)</f>
        <v>#REF!</v>
      </c>
      <c r="S55" s="57" t="e">
        <f>VLOOKUP($O55,PercentSHGoalStats!$A$3:$AE$998,10,FALSE)</f>
        <v>#REF!</v>
      </c>
      <c r="T55" s="57" t="e">
        <f>VLOOKUP($O55,PercentSHGoalStats!$A$3:$AE$998,11,FALSE)</f>
        <v>#REF!</v>
      </c>
      <c r="U55" s="57" t="e">
        <f>VLOOKUP($O55,PercentSHGoalStats!$A$3:$AE$998,13,FALSE)</f>
        <v>#REF!</v>
      </c>
      <c r="V55" s="57" t="e">
        <f>VLOOKUP($O55,PercentSHGoalStats!$A$3:$AE$998,14,FALSE)</f>
        <v>#REF!</v>
      </c>
      <c r="W55" s="57" t="e">
        <f>VLOOKUP($O55,PercentSHGoalStats!$A$3:$AE$998,16,FALSE)</f>
        <v>#REF!</v>
      </c>
      <c r="X55" s="57" t="e">
        <f>VLOOKUP($O55,PercentSHGoalStats!$A$3:$AE$998,17,FALSE)</f>
        <v>#REF!</v>
      </c>
      <c r="Y55" s="57" t="e">
        <f>VLOOKUP($O55,PercentSHGoalStats!$A$3:$AE$998,19,FALSE)</f>
        <v>#REF!</v>
      </c>
      <c r="Z55" s="57" t="e">
        <f>VLOOKUP($O55,PercentSHGoalStats!$A$3:$AE$998,20,FALSE)</f>
        <v>#REF!</v>
      </c>
      <c r="AA55" s="57" t="e">
        <f>VLOOKUP($O55,PercentSHGoalStats!$A$3:$AE$998,22,FALSE)</f>
        <v>#REF!</v>
      </c>
    </row>
    <row r="56" spans="1:27" ht="14.4" hidden="1" thickTop="1" x14ac:dyDescent="0.3">
      <c r="A56" s="57" t="e">
        <f>VLOOKUP($M56,PercentSHGoalStats!$A$3:$AE$998,5,FALSE)</f>
        <v>#REF!</v>
      </c>
      <c r="B56" s="57" t="e">
        <f>VLOOKUP($M56,PercentSHGoalStats!$A$3:$AE$998,6,FALSE)</f>
        <v>#REF!</v>
      </c>
      <c r="C56" s="57" t="e">
        <f>VLOOKUP($M56,PercentSHGoalStats!$A$3:$AE$998,8,FALSE)</f>
        <v>#REF!</v>
      </c>
      <c r="D56" s="57" t="e">
        <f>VLOOKUP($M56,PercentSHGoalStats!$A$3:$AE$998,9,FALSE)</f>
        <v>#REF!</v>
      </c>
      <c r="E56" s="57" t="e">
        <f>VLOOKUP($M56,PercentSHGoalStats!$A$3:$AE$998,11,FALSE)</f>
        <v>#REF!</v>
      </c>
      <c r="F56" s="57" t="e">
        <f>VLOOKUP($M56,PercentSHGoalStats!$A$3:$AE$998,12,FALSE)</f>
        <v>#REF!</v>
      </c>
      <c r="G56" s="57" t="e">
        <f>VLOOKUP($M56,PercentSHGoalStats!$A$3:$AE$998,14,FALSE)</f>
        <v>#REF!</v>
      </c>
      <c r="H56" s="57" t="e">
        <f>VLOOKUP($M56,PercentSHGoalStats!$A$3:$AE$998,15,FALSE)</f>
        <v>#REF!</v>
      </c>
      <c r="I56" s="57" t="e">
        <f>VLOOKUP($M56,PercentSHGoalStats!$A$3:$AE$998,17,FALSE)</f>
        <v>#REF!</v>
      </c>
      <c r="J56" s="57" t="e">
        <f>VLOOKUP($M56,PercentSHGoalStats!$A$3:$AE$998,18,FALSE)</f>
        <v>#REF!</v>
      </c>
      <c r="K56" s="57" t="e">
        <f>VLOOKUP($M56,PercentSHGoalStats!$A$3:$AE$998,20,FALSE)</f>
        <v>#REF!</v>
      </c>
      <c r="L56" s="57" t="e">
        <f>VLOOKUP($M56,PercentSHGoalStats!$A$3:$AE$998,21,FALSE)</f>
        <v>#REF!</v>
      </c>
      <c r="M56" s="53" t="e">
        <f>Fixtures!#REF!</f>
        <v>#REF!</v>
      </c>
      <c r="N56" s="54" t="e">
        <f>Fixtures!#REF!</f>
        <v>#REF!</v>
      </c>
      <c r="O56" s="53" t="e">
        <f>Fixtures!#REF!</f>
        <v>#REF!</v>
      </c>
      <c r="P56" s="57" t="e">
        <f>VLOOKUP($O56,PercentSHGoalStats!$A$3:$AE$998,5,FALSE)</f>
        <v>#REF!</v>
      </c>
      <c r="Q56" s="57" t="e">
        <f>VLOOKUP($O56,PercentSHGoalStats!$A$3:$AE$998,7,FALSE)</f>
        <v>#REF!</v>
      </c>
      <c r="R56" s="57" t="e">
        <f>VLOOKUP($O56,PercentSHGoalStats!$A$3:$AE$998,8,FALSE)</f>
        <v>#REF!</v>
      </c>
      <c r="S56" s="57" t="e">
        <f>VLOOKUP($O56,PercentSHGoalStats!$A$3:$AE$998,10,FALSE)</f>
        <v>#REF!</v>
      </c>
      <c r="T56" s="57" t="e">
        <f>VLOOKUP($O56,PercentSHGoalStats!$A$3:$AE$998,11,FALSE)</f>
        <v>#REF!</v>
      </c>
      <c r="U56" s="57" t="e">
        <f>VLOOKUP($O56,PercentSHGoalStats!$A$3:$AE$998,13,FALSE)</f>
        <v>#REF!</v>
      </c>
      <c r="V56" s="57" t="e">
        <f>VLOOKUP($O56,PercentSHGoalStats!$A$3:$AE$998,14,FALSE)</f>
        <v>#REF!</v>
      </c>
      <c r="W56" s="57" t="e">
        <f>VLOOKUP($O56,PercentSHGoalStats!$A$3:$AE$998,16,FALSE)</f>
        <v>#REF!</v>
      </c>
      <c r="X56" s="57" t="e">
        <f>VLOOKUP($O56,PercentSHGoalStats!$A$3:$AE$998,17,FALSE)</f>
        <v>#REF!</v>
      </c>
      <c r="Y56" s="57" t="e">
        <f>VLOOKUP($O56,PercentSHGoalStats!$A$3:$AE$998,19,FALSE)</f>
        <v>#REF!</v>
      </c>
      <c r="Z56" s="57" t="e">
        <f>VLOOKUP($O56,PercentSHGoalStats!$A$3:$AE$998,20,FALSE)</f>
        <v>#REF!</v>
      </c>
      <c r="AA56" s="57" t="e">
        <f>VLOOKUP($O56,PercentSHGoalStats!$A$3:$AE$998,22,FALSE)</f>
        <v>#REF!</v>
      </c>
    </row>
    <row r="57" spans="1:27" ht="14.4" hidden="1" thickTop="1" x14ac:dyDescent="0.3">
      <c r="A57" s="57" t="e">
        <f>VLOOKUP($M57,PercentSHGoalStats!$A$3:$AE$998,5,FALSE)</f>
        <v>#REF!</v>
      </c>
      <c r="B57" s="57" t="e">
        <f>VLOOKUP($M57,PercentSHGoalStats!$A$3:$AE$998,6,FALSE)</f>
        <v>#REF!</v>
      </c>
      <c r="C57" s="57" t="e">
        <f>VLOOKUP($M57,PercentSHGoalStats!$A$3:$AE$998,8,FALSE)</f>
        <v>#REF!</v>
      </c>
      <c r="D57" s="57" t="e">
        <f>VLOOKUP($M57,PercentSHGoalStats!$A$3:$AE$998,9,FALSE)</f>
        <v>#REF!</v>
      </c>
      <c r="E57" s="57" t="e">
        <f>VLOOKUP($M57,PercentSHGoalStats!$A$3:$AE$998,11,FALSE)</f>
        <v>#REF!</v>
      </c>
      <c r="F57" s="57" t="e">
        <f>VLOOKUP($M57,PercentSHGoalStats!$A$3:$AE$998,12,FALSE)</f>
        <v>#REF!</v>
      </c>
      <c r="G57" s="57" t="e">
        <f>VLOOKUP($M57,PercentSHGoalStats!$A$3:$AE$998,14,FALSE)</f>
        <v>#REF!</v>
      </c>
      <c r="H57" s="57" t="e">
        <f>VLOOKUP($M57,PercentSHGoalStats!$A$3:$AE$998,15,FALSE)</f>
        <v>#REF!</v>
      </c>
      <c r="I57" s="57" t="e">
        <f>VLOOKUP($M57,PercentSHGoalStats!$A$3:$AE$998,17,FALSE)</f>
        <v>#REF!</v>
      </c>
      <c r="J57" s="57" t="e">
        <f>VLOOKUP($M57,PercentSHGoalStats!$A$3:$AE$998,18,FALSE)</f>
        <v>#REF!</v>
      </c>
      <c r="K57" s="57" t="e">
        <f>VLOOKUP($M57,PercentSHGoalStats!$A$3:$AE$998,20,FALSE)</f>
        <v>#REF!</v>
      </c>
      <c r="L57" s="57" t="e">
        <f>VLOOKUP($M57,PercentSHGoalStats!$A$3:$AE$998,21,FALSE)</f>
        <v>#REF!</v>
      </c>
      <c r="M57" s="53" t="e">
        <f>Fixtures!#REF!</f>
        <v>#REF!</v>
      </c>
      <c r="N57" s="54" t="e">
        <f>Fixtures!#REF!</f>
        <v>#REF!</v>
      </c>
      <c r="O57" s="53" t="e">
        <f>Fixtures!#REF!</f>
        <v>#REF!</v>
      </c>
      <c r="P57" s="57" t="e">
        <f>VLOOKUP($O57,PercentSHGoalStats!$A$3:$AE$998,5,FALSE)</f>
        <v>#REF!</v>
      </c>
      <c r="Q57" s="57" t="e">
        <f>VLOOKUP($O57,PercentSHGoalStats!$A$3:$AE$998,7,FALSE)</f>
        <v>#REF!</v>
      </c>
      <c r="R57" s="57" t="e">
        <f>VLOOKUP($O57,PercentSHGoalStats!$A$3:$AE$998,8,FALSE)</f>
        <v>#REF!</v>
      </c>
      <c r="S57" s="57" t="e">
        <f>VLOOKUP($O57,PercentSHGoalStats!$A$3:$AE$998,10,FALSE)</f>
        <v>#REF!</v>
      </c>
      <c r="T57" s="57" t="e">
        <f>VLOOKUP($O57,PercentSHGoalStats!$A$3:$AE$998,11,FALSE)</f>
        <v>#REF!</v>
      </c>
      <c r="U57" s="57" t="e">
        <f>VLOOKUP($O57,PercentSHGoalStats!$A$3:$AE$998,13,FALSE)</f>
        <v>#REF!</v>
      </c>
      <c r="V57" s="57" t="e">
        <f>VLOOKUP($O57,PercentSHGoalStats!$A$3:$AE$998,14,FALSE)</f>
        <v>#REF!</v>
      </c>
      <c r="W57" s="57" t="e">
        <f>VLOOKUP($O57,PercentSHGoalStats!$A$3:$AE$998,16,FALSE)</f>
        <v>#REF!</v>
      </c>
      <c r="X57" s="57" t="e">
        <f>VLOOKUP($O57,PercentSHGoalStats!$A$3:$AE$998,17,FALSE)</f>
        <v>#REF!</v>
      </c>
      <c r="Y57" s="57" t="e">
        <f>VLOOKUP($O57,PercentSHGoalStats!$A$3:$AE$998,19,FALSE)</f>
        <v>#REF!</v>
      </c>
      <c r="Z57" s="57" t="e">
        <f>VLOOKUP($O57,PercentSHGoalStats!$A$3:$AE$998,20,FALSE)</f>
        <v>#REF!</v>
      </c>
      <c r="AA57" s="57" t="e">
        <f>VLOOKUP($O57,PercentSHGoalStats!$A$3:$AE$998,22,FALSE)</f>
        <v>#REF!</v>
      </c>
    </row>
    <row r="58" spans="1:27" ht="14.4" hidden="1" thickTop="1" x14ac:dyDescent="0.3">
      <c r="A58" s="57" t="e">
        <f>VLOOKUP($M58,PercentSHGoalStats!$A$3:$AE$998,5,FALSE)</f>
        <v>#REF!</v>
      </c>
      <c r="B58" s="57" t="e">
        <f>VLOOKUP($M58,PercentSHGoalStats!$A$3:$AE$998,6,FALSE)</f>
        <v>#REF!</v>
      </c>
      <c r="C58" s="57" t="e">
        <f>VLOOKUP($M58,PercentSHGoalStats!$A$3:$AE$998,8,FALSE)</f>
        <v>#REF!</v>
      </c>
      <c r="D58" s="57" t="e">
        <f>VLOOKUP($M58,PercentSHGoalStats!$A$3:$AE$998,9,FALSE)</f>
        <v>#REF!</v>
      </c>
      <c r="E58" s="57" t="e">
        <f>VLOOKUP($M58,PercentSHGoalStats!$A$3:$AE$998,11,FALSE)</f>
        <v>#REF!</v>
      </c>
      <c r="F58" s="57" t="e">
        <f>VLOOKUP($M58,PercentSHGoalStats!$A$3:$AE$998,12,FALSE)</f>
        <v>#REF!</v>
      </c>
      <c r="G58" s="57" t="e">
        <f>VLOOKUP($M58,PercentSHGoalStats!$A$3:$AE$998,14,FALSE)</f>
        <v>#REF!</v>
      </c>
      <c r="H58" s="57" t="e">
        <f>VLOOKUP($M58,PercentSHGoalStats!$A$3:$AE$998,15,FALSE)</f>
        <v>#REF!</v>
      </c>
      <c r="I58" s="57" t="e">
        <f>VLOOKUP($M58,PercentSHGoalStats!$A$3:$AE$998,17,FALSE)</f>
        <v>#REF!</v>
      </c>
      <c r="J58" s="57" t="e">
        <f>VLOOKUP($M58,PercentSHGoalStats!$A$3:$AE$998,18,FALSE)</f>
        <v>#REF!</v>
      </c>
      <c r="K58" s="57" t="e">
        <f>VLOOKUP($M58,PercentSHGoalStats!$A$3:$AE$998,20,FALSE)</f>
        <v>#REF!</v>
      </c>
      <c r="L58" s="57" t="e">
        <f>VLOOKUP($M58,PercentSHGoalStats!$A$3:$AE$998,21,FALSE)</f>
        <v>#REF!</v>
      </c>
      <c r="M58" s="53" t="e">
        <f>Fixtures!#REF!</f>
        <v>#REF!</v>
      </c>
      <c r="N58" s="54" t="e">
        <f>Fixtures!#REF!</f>
        <v>#REF!</v>
      </c>
      <c r="O58" s="53" t="e">
        <f>Fixtures!#REF!</f>
        <v>#REF!</v>
      </c>
      <c r="P58" s="57" t="e">
        <f>VLOOKUP($O58,PercentSHGoalStats!$A$3:$AE$998,5,FALSE)</f>
        <v>#REF!</v>
      </c>
      <c r="Q58" s="57" t="e">
        <f>VLOOKUP($O58,PercentSHGoalStats!$A$3:$AE$998,7,FALSE)</f>
        <v>#REF!</v>
      </c>
      <c r="R58" s="57" t="e">
        <f>VLOOKUP($O58,PercentSHGoalStats!$A$3:$AE$998,8,FALSE)</f>
        <v>#REF!</v>
      </c>
      <c r="S58" s="57" t="e">
        <f>VLOOKUP($O58,PercentSHGoalStats!$A$3:$AE$998,10,FALSE)</f>
        <v>#REF!</v>
      </c>
      <c r="T58" s="57" t="e">
        <f>VLOOKUP($O58,PercentSHGoalStats!$A$3:$AE$998,11,FALSE)</f>
        <v>#REF!</v>
      </c>
      <c r="U58" s="57" t="e">
        <f>VLOOKUP($O58,PercentSHGoalStats!$A$3:$AE$998,13,FALSE)</f>
        <v>#REF!</v>
      </c>
      <c r="V58" s="57" t="e">
        <f>VLOOKUP($O58,PercentSHGoalStats!$A$3:$AE$998,14,FALSE)</f>
        <v>#REF!</v>
      </c>
      <c r="W58" s="57" t="e">
        <f>VLOOKUP($O58,PercentSHGoalStats!$A$3:$AE$998,16,FALSE)</f>
        <v>#REF!</v>
      </c>
      <c r="X58" s="57" t="e">
        <f>VLOOKUP($O58,PercentSHGoalStats!$A$3:$AE$998,17,FALSE)</f>
        <v>#REF!</v>
      </c>
      <c r="Y58" s="57" t="e">
        <f>VLOOKUP($O58,PercentSHGoalStats!$A$3:$AE$998,19,FALSE)</f>
        <v>#REF!</v>
      </c>
      <c r="Z58" s="57" t="e">
        <f>VLOOKUP($O58,PercentSHGoalStats!$A$3:$AE$998,20,FALSE)</f>
        <v>#REF!</v>
      </c>
      <c r="AA58" s="57" t="e">
        <f>VLOOKUP($O58,PercentSHGoalStats!$A$3:$AE$998,22,FALSE)</f>
        <v>#REF!</v>
      </c>
    </row>
    <row r="59" spans="1:27" ht="14.4" hidden="1" thickTop="1" x14ac:dyDescent="0.3">
      <c r="A59" s="57" t="e">
        <f>VLOOKUP($M59,PercentSHGoalStats!$A$3:$AE$998,5,FALSE)</f>
        <v>#REF!</v>
      </c>
      <c r="B59" s="57" t="e">
        <f>VLOOKUP($M59,PercentSHGoalStats!$A$3:$AE$998,6,FALSE)</f>
        <v>#REF!</v>
      </c>
      <c r="C59" s="57" t="e">
        <f>VLOOKUP($M59,PercentSHGoalStats!$A$3:$AE$998,8,FALSE)</f>
        <v>#REF!</v>
      </c>
      <c r="D59" s="57" t="e">
        <f>VLOOKUP($M59,PercentSHGoalStats!$A$3:$AE$998,9,FALSE)</f>
        <v>#REF!</v>
      </c>
      <c r="E59" s="57" t="e">
        <f>VLOOKUP($M59,PercentSHGoalStats!$A$3:$AE$998,11,FALSE)</f>
        <v>#REF!</v>
      </c>
      <c r="F59" s="57" t="e">
        <f>VLOOKUP($M59,PercentSHGoalStats!$A$3:$AE$998,12,FALSE)</f>
        <v>#REF!</v>
      </c>
      <c r="G59" s="57" t="e">
        <f>VLOOKUP($M59,PercentSHGoalStats!$A$3:$AE$998,14,FALSE)</f>
        <v>#REF!</v>
      </c>
      <c r="H59" s="57" t="e">
        <f>VLOOKUP($M59,PercentSHGoalStats!$A$3:$AE$998,15,FALSE)</f>
        <v>#REF!</v>
      </c>
      <c r="I59" s="57" t="e">
        <f>VLOOKUP($M59,PercentSHGoalStats!$A$3:$AE$998,17,FALSE)</f>
        <v>#REF!</v>
      </c>
      <c r="J59" s="57" t="e">
        <f>VLOOKUP($M59,PercentSHGoalStats!$A$3:$AE$998,18,FALSE)</f>
        <v>#REF!</v>
      </c>
      <c r="K59" s="57" t="e">
        <f>VLOOKUP($M59,PercentSHGoalStats!$A$3:$AE$998,20,FALSE)</f>
        <v>#REF!</v>
      </c>
      <c r="L59" s="57" t="e">
        <f>VLOOKUP($M59,PercentSHGoalStats!$A$3:$AE$998,21,FALSE)</f>
        <v>#REF!</v>
      </c>
      <c r="M59" s="53" t="e">
        <f>Fixtures!#REF!</f>
        <v>#REF!</v>
      </c>
      <c r="N59" s="54" t="e">
        <f>Fixtures!#REF!</f>
        <v>#REF!</v>
      </c>
      <c r="O59" s="53" t="e">
        <f>Fixtures!#REF!</f>
        <v>#REF!</v>
      </c>
      <c r="P59" s="57" t="e">
        <f>VLOOKUP($O59,PercentSHGoalStats!$A$3:$AE$998,5,FALSE)</f>
        <v>#REF!</v>
      </c>
      <c r="Q59" s="57" t="e">
        <f>VLOOKUP($O59,PercentSHGoalStats!$A$3:$AE$998,7,FALSE)</f>
        <v>#REF!</v>
      </c>
      <c r="R59" s="57" t="e">
        <f>VLOOKUP($O59,PercentSHGoalStats!$A$3:$AE$998,8,FALSE)</f>
        <v>#REF!</v>
      </c>
      <c r="S59" s="57" t="e">
        <f>VLOOKUP($O59,PercentSHGoalStats!$A$3:$AE$998,10,FALSE)</f>
        <v>#REF!</v>
      </c>
      <c r="T59" s="57" t="e">
        <f>VLOOKUP($O59,PercentSHGoalStats!$A$3:$AE$998,11,FALSE)</f>
        <v>#REF!</v>
      </c>
      <c r="U59" s="57" t="e">
        <f>VLOOKUP($O59,PercentSHGoalStats!$A$3:$AE$998,13,FALSE)</f>
        <v>#REF!</v>
      </c>
      <c r="V59" s="57" t="e">
        <f>VLOOKUP($O59,PercentSHGoalStats!$A$3:$AE$998,14,FALSE)</f>
        <v>#REF!</v>
      </c>
      <c r="W59" s="57" t="e">
        <f>VLOOKUP($O59,PercentSHGoalStats!$A$3:$AE$998,16,FALSE)</f>
        <v>#REF!</v>
      </c>
      <c r="X59" s="57" t="e">
        <f>VLOOKUP($O59,PercentSHGoalStats!$A$3:$AE$998,17,FALSE)</f>
        <v>#REF!</v>
      </c>
      <c r="Y59" s="57" t="e">
        <f>VLOOKUP($O59,PercentSHGoalStats!$A$3:$AE$998,19,FALSE)</f>
        <v>#REF!</v>
      </c>
      <c r="Z59" s="57" t="e">
        <f>VLOOKUP($O59,PercentSHGoalStats!$A$3:$AE$998,20,FALSE)</f>
        <v>#REF!</v>
      </c>
      <c r="AA59" s="57" t="e">
        <f>VLOOKUP($O59,PercentSHGoalStats!$A$3:$AE$998,22,FALSE)</f>
        <v>#REF!</v>
      </c>
    </row>
    <row r="60" spans="1:27" ht="14.4" hidden="1" thickTop="1" x14ac:dyDescent="0.3">
      <c r="A60" s="57" t="e">
        <f>VLOOKUP($M60,PercentSHGoalStats!$A$3:$AE$998,5,FALSE)</f>
        <v>#REF!</v>
      </c>
      <c r="B60" s="57" t="e">
        <f>VLOOKUP($M60,PercentSHGoalStats!$A$3:$AE$998,6,FALSE)</f>
        <v>#REF!</v>
      </c>
      <c r="C60" s="57" t="e">
        <f>VLOOKUP($M60,PercentSHGoalStats!$A$3:$AE$998,8,FALSE)</f>
        <v>#REF!</v>
      </c>
      <c r="D60" s="57" t="e">
        <f>VLOOKUP($M60,PercentSHGoalStats!$A$3:$AE$998,9,FALSE)</f>
        <v>#REF!</v>
      </c>
      <c r="E60" s="57" t="e">
        <f>VLOOKUP($M60,PercentSHGoalStats!$A$3:$AE$998,11,FALSE)</f>
        <v>#REF!</v>
      </c>
      <c r="F60" s="57" t="e">
        <f>VLOOKUP($M60,PercentSHGoalStats!$A$3:$AE$998,12,FALSE)</f>
        <v>#REF!</v>
      </c>
      <c r="G60" s="57" t="e">
        <f>VLOOKUP($M60,PercentSHGoalStats!$A$3:$AE$998,14,FALSE)</f>
        <v>#REF!</v>
      </c>
      <c r="H60" s="57" t="e">
        <f>VLOOKUP($M60,PercentSHGoalStats!$A$3:$AE$998,15,FALSE)</f>
        <v>#REF!</v>
      </c>
      <c r="I60" s="57" t="e">
        <f>VLOOKUP($M60,PercentSHGoalStats!$A$3:$AE$998,17,FALSE)</f>
        <v>#REF!</v>
      </c>
      <c r="J60" s="57" t="e">
        <f>VLOOKUP($M60,PercentSHGoalStats!$A$3:$AE$998,18,FALSE)</f>
        <v>#REF!</v>
      </c>
      <c r="K60" s="57" t="e">
        <f>VLOOKUP($M60,PercentSHGoalStats!$A$3:$AE$998,20,FALSE)</f>
        <v>#REF!</v>
      </c>
      <c r="L60" s="57" t="e">
        <f>VLOOKUP($M60,PercentSHGoalStats!$A$3:$AE$998,21,FALSE)</f>
        <v>#REF!</v>
      </c>
      <c r="M60" s="53" t="e">
        <f>Fixtures!#REF!</f>
        <v>#REF!</v>
      </c>
      <c r="N60" s="54" t="e">
        <f>Fixtures!#REF!</f>
        <v>#REF!</v>
      </c>
      <c r="O60" s="53" t="e">
        <f>Fixtures!#REF!</f>
        <v>#REF!</v>
      </c>
      <c r="P60" s="57" t="e">
        <f>VLOOKUP($O60,PercentSHGoalStats!$A$3:$AE$998,5,FALSE)</f>
        <v>#REF!</v>
      </c>
      <c r="Q60" s="57" t="e">
        <f>VLOOKUP($O60,PercentSHGoalStats!$A$3:$AE$998,7,FALSE)</f>
        <v>#REF!</v>
      </c>
      <c r="R60" s="57" t="e">
        <f>VLOOKUP($O60,PercentSHGoalStats!$A$3:$AE$998,8,FALSE)</f>
        <v>#REF!</v>
      </c>
      <c r="S60" s="57" t="e">
        <f>VLOOKUP($O60,PercentSHGoalStats!$A$3:$AE$998,10,FALSE)</f>
        <v>#REF!</v>
      </c>
      <c r="T60" s="57" t="e">
        <f>VLOOKUP($O60,PercentSHGoalStats!$A$3:$AE$998,11,FALSE)</f>
        <v>#REF!</v>
      </c>
      <c r="U60" s="57" t="e">
        <f>VLOOKUP($O60,PercentSHGoalStats!$A$3:$AE$998,13,FALSE)</f>
        <v>#REF!</v>
      </c>
      <c r="V60" s="57" t="e">
        <f>VLOOKUP($O60,PercentSHGoalStats!$A$3:$AE$998,14,FALSE)</f>
        <v>#REF!</v>
      </c>
      <c r="W60" s="57" t="e">
        <f>VLOOKUP($O60,PercentSHGoalStats!$A$3:$AE$998,16,FALSE)</f>
        <v>#REF!</v>
      </c>
      <c r="X60" s="57" t="e">
        <f>VLOOKUP($O60,PercentSHGoalStats!$A$3:$AE$998,17,FALSE)</f>
        <v>#REF!</v>
      </c>
      <c r="Y60" s="57" t="e">
        <f>VLOOKUP($O60,PercentSHGoalStats!$A$3:$AE$998,19,FALSE)</f>
        <v>#REF!</v>
      </c>
      <c r="Z60" s="57" t="e">
        <f>VLOOKUP($O60,PercentSHGoalStats!$A$3:$AE$998,20,FALSE)</f>
        <v>#REF!</v>
      </c>
      <c r="AA60" s="57" t="e">
        <f>VLOOKUP($O60,PercentSHGoalStats!$A$3:$AE$998,22,FALSE)</f>
        <v>#REF!</v>
      </c>
    </row>
    <row r="61" spans="1:27" ht="14.4" hidden="1" thickTop="1" x14ac:dyDescent="0.3">
      <c r="A61" s="57" t="e">
        <f>VLOOKUP($M61,PercentSHGoalStats!$A$3:$AE$998,5,FALSE)</f>
        <v>#REF!</v>
      </c>
      <c r="B61" s="57" t="e">
        <f>VLOOKUP($M61,PercentSHGoalStats!$A$3:$AE$998,6,FALSE)</f>
        <v>#REF!</v>
      </c>
      <c r="C61" s="57" t="e">
        <f>VLOOKUP($M61,PercentSHGoalStats!$A$3:$AE$998,8,FALSE)</f>
        <v>#REF!</v>
      </c>
      <c r="D61" s="57" t="e">
        <f>VLOOKUP($M61,PercentSHGoalStats!$A$3:$AE$998,9,FALSE)</f>
        <v>#REF!</v>
      </c>
      <c r="E61" s="57" t="e">
        <f>VLOOKUP($M61,PercentSHGoalStats!$A$3:$AE$998,11,FALSE)</f>
        <v>#REF!</v>
      </c>
      <c r="F61" s="57" t="e">
        <f>VLOOKUP($M61,PercentSHGoalStats!$A$3:$AE$998,12,FALSE)</f>
        <v>#REF!</v>
      </c>
      <c r="G61" s="57" t="e">
        <f>VLOOKUP($M61,PercentSHGoalStats!$A$3:$AE$998,14,FALSE)</f>
        <v>#REF!</v>
      </c>
      <c r="H61" s="57" t="e">
        <f>VLOOKUP($M61,PercentSHGoalStats!$A$3:$AE$998,15,FALSE)</f>
        <v>#REF!</v>
      </c>
      <c r="I61" s="57" t="e">
        <f>VLOOKUP($M61,PercentSHGoalStats!$A$3:$AE$998,17,FALSE)</f>
        <v>#REF!</v>
      </c>
      <c r="J61" s="57" t="e">
        <f>VLOOKUP($M61,PercentSHGoalStats!$A$3:$AE$998,18,FALSE)</f>
        <v>#REF!</v>
      </c>
      <c r="K61" s="57" t="e">
        <f>VLOOKUP($M61,PercentSHGoalStats!$A$3:$AE$998,20,FALSE)</f>
        <v>#REF!</v>
      </c>
      <c r="L61" s="57" t="e">
        <f>VLOOKUP($M61,PercentSHGoalStats!$A$3:$AE$998,21,FALSE)</f>
        <v>#REF!</v>
      </c>
      <c r="M61" s="53" t="e">
        <f>Fixtures!#REF!</f>
        <v>#REF!</v>
      </c>
      <c r="N61" s="54" t="e">
        <f>Fixtures!#REF!</f>
        <v>#REF!</v>
      </c>
      <c r="O61" s="53" t="e">
        <f>Fixtures!#REF!</f>
        <v>#REF!</v>
      </c>
      <c r="P61" s="57" t="e">
        <f>VLOOKUP($O61,PercentSHGoalStats!$A$3:$AE$998,5,FALSE)</f>
        <v>#REF!</v>
      </c>
      <c r="Q61" s="57" t="e">
        <f>VLOOKUP($O61,PercentSHGoalStats!$A$3:$AE$998,7,FALSE)</f>
        <v>#REF!</v>
      </c>
      <c r="R61" s="57" t="e">
        <f>VLOOKUP($O61,PercentSHGoalStats!$A$3:$AE$998,8,FALSE)</f>
        <v>#REF!</v>
      </c>
      <c r="S61" s="57" t="e">
        <f>VLOOKUP($O61,PercentSHGoalStats!$A$3:$AE$998,10,FALSE)</f>
        <v>#REF!</v>
      </c>
      <c r="T61" s="57" t="e">
        <f>VLOOKUP($O61,PercentSHGoalStats!$A$3:$AE$998,11,FALSE)</f>
        <v>#REF!</v>
      </c>
      <c r="U61" s="57" t="e">
        <f>VLOOKUP($O61,PercentSHGoalStats!$A$3:$AE$998,13,FALSE)</f>
        <v>#REF!</v>
      </c>
      <c r="V61" s="57" t="e">
        <f>VLOOKUP($O61,PercentSHGoalStats!$A$3:$AE$998,14,FALSE)</f>
        <v>#REF!</v>
      </c>
      <c r="W61" s="57" t="e">
        <f>VLOOKUP($O61,PercentSHGoalStats!$A$3:$AE$998,16,FALSE)</f>
        <v>#REF!</v>
      </c>
      <c r="X61" s="57" t="e">
        <f>VLOOKUP($O61,PercentSHGoalStats!$A$3:$AE$998,17,FALSE)</f>
        <v>#REF!</v>
      </c>
      <c r="Y61" s="57" t="e">
        <f>VLOOKUP($O61,PercentSHGoalStats!$A$3:$AE$998,19,FALSE)</f>
        <v>#REF!</v>
      </c>
      <c r="Z61" s="57" t="e">
        <f>VLOOKUP($O61,PercentSHGoalStats!$A$3:$AE$998,20,FALSE)</f>
        <v>#REF!</v>
      </c>
      <c r="AA61" s="57" t="e">
        <f>VLOOKUP($O61,PercentSHGoalStats!$A$3:$AE$998,22,FALSE)</f>
        <v>#REF!</v>
      </c>
    </row>
    <row r="62" spans="1:27" ht="14.4" hidden="1" thickTop="1" x14ac:dyDescent="0.3">
      <c r="A62" s="57" t="e">
        <f>VLOOKUP($M62,PercentSHGoalStats!$A$3:$AE$998,5,FALSE)</f>
        <v>#REF!</v>
      </c>
      <c r="B62" s="57" t="e">
        <f>VLOOKUP($M62,PercentSHGoalStats!$A$3:$AE$998,6,FALSE)</f>
        <v>#REF!</v>
      </c>
      <c r="C62" s="57" t="e">
        <f>VLOOKUP($M62,PercentSHGoalStats!$A$3:$AE$998,8,FALSE)</f>
        <v>#REF!</v>
      </c>
      <c r="D62" s="57" t="e">
        <f>VLOOKUP($M62,PercentSHGoalStats!$A$3:$AE$998,9,FALSE)</f>
        <v>#REF!</v>
      </c>
      <c r="E62" s="57" t="e">
        <f>VLOOKUP($M62,PercentSHGoalStats!$A$3:$AE$998,11,FALSE)</f>
        <v>#REF!</v>
      </c>
      <c r="F62" s="57" t="e">
        <f>VLOOKUP($M62,PercentSHGoalStats!$A$3:$AE$998,12,FALSE)</f>
        <v>#REF!</v>
      </c>
      <c r="G62" s="57" t="e">
        <f>VLOOKUP($M62,PercentSHGoalStats!$A$3:$AE$998,14,FALSE)</f>
        <v>#REF!</v>
      </c>
      <c r="H62" s="57" t="e">
        <f>VLOOKUP($M62,PercentSHGoalStats!$A$3:$AE$998,15,FALSE)</f>
        <v>#REF!</v>
      </c>
      <c r="I62" s="57" t="e">
        <f>VLOOKUP($M62,PercentSHGoalStats!$A$3:$AE$998,17,FALSE)</f>
        <v>#REF!</v>
      </c>
      <c r="J62" s="57" t="e">
        <f>VLOOKUP($M62,PercentSHGoalStats!$A$3:$AE$998,18,FALSE)</f>
        <v>#REF!</v>
      </c>
      <c r="K62" s="57" t="e">
        <f>VLOOKUP($M62,PercentSHGoalStats!$A$3:$AE$998,20,FALSE)</f>
        <v>#REF!</v>
      </c>
      <c r="L62" s="57" t="e">
        <f>VLOOKUP($M62,PercentSHGoalStats!$A$3:$AE$998,21,FALSE)</f>
        <v>#REF!</v>
      </c>
      <c r="M62" s="53" t="e">
        <f>Fixtures!#REF!</f>
        <v>#REF!</v>
      </c>
      <c r="N62" s="54" t="e">
        <f>Fixtures!#REF!</f>
        <v>#REF!</v>
      </c>
      <c r="O62" s="53" t="e">
        <f>Fixtures!#REF!</f>
        <v>#REF!</v>
      </c>
      <c r="P62" s="57" t="e">
        <f>VLOOKUP($O62,PercentSHGoalStats!$A$3:$AE$998,5,FALSE)</f>
        <v>#REF!</v>
      </c>
      <c r="Q62" s="57" t="e">
        <f>VLOOKUP($O62,PercentSHGoalStats!$A$3:$AE$998,7,FALSE)</f>
        <v>#REF!</v>
      </c>
      <c r="R62" s="57" t="e">
        <f>VLOOKUP($O62,PercentSHGoalStats!$A$3:$AE$998,8,FALSE)</f>
        <v>#REF!</v>
      </c>
      <c r="S62" s="57" t="e">
        <f>VLOOKUP($O62,PercentSHGoalStats!$A$3:$AE$998,10,FALSE)</f>
        <v>#REF!</v>
      </c>
      <c r="T62" s="57" t="e">
        <f>VLOOKUP($O62,PercentSHGoalStats!$A$3:$AE$998,11,FALSE)</f>
        <v>#REF!</v>
      </c>
      <c r="U62" s="57" t="e">
        <f>VLOOKUP($O62,PercentSHGoalStats!$A$3:$AE$998,13,FALSE)</f>
        <v>#REF!</v>
      </c>
      <c r="V62" s="57" t="e">
        <f>VLOOKUP($O62,PercentSHGoalStats!$A$3:$AE$998,14,FALSE)</f>
        <v>#REF!</v>
      </c>
      <c r="W62" s="57" t="e">
        <f>VLOOKUP($O62,PercentSHGoalStats!$A$3:$AE$998,16,FALSE)</f>
        <v>#REF!</v>
      </c>
      <c r="X62" s="57" t="e">
        <f>VLOOKUP($O62,PercentSHGoalStats!$A$3:$AE$998,17,FALSE)</f>
        <v>#REF!</v>
      </c>
      <c r="Y62" s="57" t="e">
        <f>VLOOKUP($O62,PercentSHGoalStats!$A$3:$AE$998,19,FALSE)</f>
        <v>#REF!</v>
      </c>
      <c r="Z62" s="57" t="e">
        <f>VLOOKUP($O62,PercentSHGoalStats!$A$3:$AE$998,20,FALSE)</f>
        <v>#REF!</v>
      </c>
      <c r="AA62" s="57" t="e">
        <f>VLOOKUP($O62,PercentSHGoalStats!$A$3:$AE$998,22,FALSE)</f>
        <v>#REF!</v>
      </c>
    </row>
    <row r="63" spans="1:27" ht="14.4" hidden="1" thickTop="1" x14ac:dyDescent="0.3">
      <c r="A63" s="57" t="e">
        <f>VLOOKUP($M63,PercentSHGoalStats!$A$3:$AE$998,5,FALSE)</f>
        <v>#REF!</v>
      </c>
      <c r="B63" s="57" t="e">
        <f>VLOOKUP($M63,PercentSHGoalStats!$A$3:$AE$998,6,FALSE)</f>
        <v>#REF!</v>
      </c>
      <c r="C63" s="57" t="e">
        <f>VLOOKUP($M63,PercentSHGoalStats!$A$3:$AE$998,8,FALSE)</f>
        <v>#REF!</v>
      </c>
      <c r="D63" s="57" t="e">
        <f>VLOOKUP($M63,PercentSHGoalStats!$A$3:$AE$998,9,FALSE)</f>
        <v>#REF!</v>
      </c>
      <c r="E63" s="57" t="e">
        <f>VLOOKUP($M63,PercentSHGoalStats!$A$3:$AE$998,11,FALSE)</f>
        <v>#REF!</v>
      </c>
      <c r="F63" s="57" t="e">
        <f>VLOOKUP($M63,PercentSHGoalStats!$A$3:$AE$998,12,FALSE)</f>
        <v>#REF!</v>
      </c>
      <c r="G63" s="57" t="e">
        <f>VLOOKUP($M63,PercentSHGoalStats!$A$3:$AE$998,14,FALSE)</f>
        <v>#REF!</v>
      </c>
      <c r="H63" s="57" t="e">
        <f>VLOOKUP($M63,PercentSHGoalStats!$A$3:$AE$998,15,FALSE)</f>
        <v>#REF!</v>
      </c>
      <c r="I63" s="57" t="e">
        <f>VLOOKUP($M63,PercentSHGoalStats!$A$3:$AE$998,17,FALSE)</f>
        <v>#REF!</v>
      </c>
      <c r="J63" s="57" t="e">
        <f>VLOOKUP($M63,PercentSHGoalStats!$A$3:$AE$998,18,FALSE)</f>
        <v>#REF!</v>
      </c>
      <c r="K63" s="57" t="e">
        <f>VLOOKUP($M63,PercentSHGoalStats!$A$3:$AE$998,20,FALSE)</f>
        <v>#REF!</v>
      </c>
      <c r="L63" s="57" t="e">
        <f>VLOOKUP($M63,PercentSHGoalStats!$A$3:$AE$998,21,FALSE)</f>
        <v>#REF!</v>
      </c>
      <c r="M63" s="53" t="e">
        <f>Fixtures!#REF!</f>
        <v>#REF!</v>
      </c>
      <c r="N63" s="54" t="e">
        <f>Fixtures!#REF!</f>
        <v>#REF!</v>
      </c>
      <c r="O63" s="53" t="e">
        <f>Fixtures!#REF!</f>
        <v>#REF!</v>
      </c>
      <c r="P63" s="57" t="e">
        <f>VLOOKUP($O63,PercentSHGoalStats!$A$3:$AE$998,5,FALSE)</f>
        <v>#REF!</v>
      </c>
      <c r="Q63" s="57" t="e">
        <f>VLOOKUP($O63,PercentSHGoalStats!$A$3:$AE$998,7,FALSE)</f>
        <v>#REF!</v>
      </c>
      <c r="R63" s="57" t="e">
        <f>VLOOKUP($O63,PercentSHGoalStats!$A$3:$AE$998,8,FALSE)</f>
        <v>#REF!</v>
      </c>
      <c r="S63" s="57" t="e">
        <f>VLOOKUP($O63,PercentSHGoalStats!$A$3:$AE$998,10,FALSE)</f>
        <v>#REF!</v>
      </c>
      <c r="T63" s="57" t="e">
        <f>VLOOKUP($O63,PercentSHGoalStats!$A$3:$AE$998,11,FALSE)</f>
        <v>#REF!</v>
      </c>
      <c r="U63" s="57" t="e">
        <f>VLOOKUP($O63,PercentSHGoalStats!$A$3:$AE$998,13,FALSE)</f>
        <v>#REF!</v>
      </c>
      <c r="V63" s="57" t="e">
        <f>VLOOKUP($O63,PercentSHGoalStats!$A$3:$AE$998,14,FALSE)</f>
        <v>#REF!</v>
      </c>
      <c r="W63" s="57" t="e">
        <f>VLOOKUP($O63,PercentSHGoalStats!$A$3:$AE$998,16,FALSE)</f>
        <v>#REF!</v>
      </c>
      <c r="X63" s="57" t="e">
        <f>VLOOKUP($O63,PercentSHGoalStats!$A$3:$AE$998,17,FALSE)</f>
        <v>#REF!</v>
      </c>
      <c r="Y63" s="57" t="e">
        <f>VLOOKUP($O63,PercentSHGoalStats!$A$3:$AE$998,19,FALSE)</f>
        <v>#REF!</v>
      </c>
      <c r="Z63" s="57" t="e">
        <f>VLOOKUP($O63,PercentSHGoalStats!$A$3:$AE$998,20,FALSE)</f>
        <v>#REF!</v>
      </c>
      <c r="AA63" s="57" t="e">
        <f>VLOOKUP($O63,PercentSHGoalStats!$A$3:$AE$998,22,FALSE)</f>
        <v>#REF!</v>
      </c>
    </row>
    <row r="64" spans="1:27" ht="14.4" hidden="1" thickTop="1" x14ac:dyDescent="0.3">
      <c r="A64" s="57" t="e">
        <f>VLOOKUP($M64,PercentSHGoalStats!$A$3:$AE$998,5,FALSE)</f>
        <v>#REF!</v>
      </c>
      <c r="B64" s="57" t="e">
        <f>VLOOKUP($M64,PercentSHGoalStats!$A$3:$AE$998,6,FALSE)</f>
        <v>#REF!</v>
      </c>
      <c r="C64" s="57" t="e">
        <f>VLOOKUP($M64,PercentSHGoalStats!$A$3:$AE$998,8,FALSE)</f>
        <v>#REF!</v>
      </c>
      <c r="D64" s="57" t="e">
        <f>VLOOKUP($M64,PercentSHGoalStats!$A$3:$AE$998,9,FALSE)</f>
        <v>#REF!</v>
      </c>
      <c r="E64" s="57" t="e">
        <f>VLOOKUP($M64,PercentSHGoalStats!$A$3:$AE$998,11,FALSE)</f>
        <v>#REF!</v>
      </c>
      <c r="F64" s="57" t="e">
        <f>VLOOKUP($M64,PercentSHGoalStats!$A$3:$AE$998,12,FALSE)</f>
        <v>#REF!</v>
      </c>
      <c r="G64" s="57" t="e">
        <f>VLOOKUP($M64,PercentSHGoalStats!$A$3:$AE$998,14,FALSE)</f>
        <v>#REF!</v>
      </c>
      <c r="H64" s="57" t="e">
        <f>VLOOKUP($M64,PercentSHGoalStats!$A$3:$AE$998,15,FALSE)</f>
        <v>#REF!</v>
      </c>
      <c r="I64" s="57" t="e">
        <f>VLOOKUP($M64,PercentSHGoalStats!$A$3:$AE$998,17,FALSE)</f>
        <v>#REF!</v>
      </c>
      <c r="J64" s="57" t="e">
        <f>VLOOKUP($M64,PercentSHGoalStats!$A$3:$AE$998,18,FALSE)</f>
        <v>#REF!</v>
      </c>
      <c r="K64" s="57" t="e">
        <f>VLOOKUP($M64,PercentSHGoalStats!$A$3:$AE$998,20,FALSE)</f>
        <v>#REF!</v>
      </c>
      <c r="L64" s="57" t="e">
        <f>VLOOKUP($M64,PercentSHGoalStats!$A$3:$AE$998,21,FALSE)</f>
        <v>#REF!</v>
      </c>
      <c r="M64" s="53" t="e">
        <f>Fixtures!#REF!</f>
        <v>#REF!</v>
      </c>
      <c r="N64" s="54" t="e">
        <f>Fixtures!#REF!</f>
        <v>#REF!</v>
      </c>
      <c r="O64" s="53" t="e">
        <f>Fixtures!#REF!</f>
        <v>#REF!</v>
      </c>
      <c r="P64" s="57" t="e">
        <f>VLOOKUP($O64,PercentSHGoalStats!$A$3:$AE$998,5,FALSE)</f>
        <v>#REF!</v>
      </c>
      <c r="Q64" s="57" t="e">
        <f>VLOOKUP($O64,PercentSHGoalStats!$A$3:$AE$998,7,FALSE)</f>
        <v>#REF!</v>
      </c>
      <c r="R64" s="57" t="e">
        <f>VLOOKUP($O64,PercentSHGoalStats!$A$3:$AE$998,8,FALSE)</f>
        <v>#REF!</v>
      </c>
      <c r="S64" s="57" t="e">
        <f>VLOOKUP($O64,PercentSHGoalStats!$A$3:$AE$998,10,FALSE)</f>
        <v>#REF!</v>
      </c>
      <c r="T64" s="57" t="e">
        <f>VLOOKUP($O64,PercentSHGoalStats!$A$3:$AE$998,11,FALSE)</f>
        <v>#REF!</v>
      </c>
      <c r="U64" s="57" t="e">
        <f>VLOOKUP($O64,PercentSHGoalStats!$A$3:$AE$998,13,FALSE)</f>
        <v>#REF!</v>
      </c>
      <c r="V64" s="57" t="e">
        <f>VLOOKUP($O64,PercentSHGoalStats!$A$3:$AE$998,14,FALSE)</f>
        <v>#REF!</v>
      </c>
      <c r="W64" s="57" t="e">
        <f>VLOOKUP($O64,PercentSHGoalStats!$A$3:$AE$998,16,FALSE)</f>
        <v>#REF!</v>
      </c>
      <c r="X64" s="57" t="e">
        <f>VLOOKUP($O64,PercentSHGoalStats!$A$3:$AE$998,17,FALSE)</f>
        <v>#REF!</v>
      </c>
      <c r="Y64" s="57" t="e">
        <f>VLOOKUP($O64,PercentSHGoalStats!$A$3:$AE$998,19,FALSE)</f>
        <v>#REF!</v>
      </c>
      <c r="Z64" s="57" t="e">
        <f>VLOOKUP($O64,PercentSHGoalStats!$A$3:$AE$998,20,FALSE)</f>
        <v>#REF!</v>
      </c>
      <c r="AA64" s="57" t="e">
        <f>VLOOKUP($O64,PercentSHGoalStats!$A$3:$AE$998,22,FALSE)</f>
        <v>#REF!</v>
      </c>
    </row>
    <row r="65" spans="1:27" ht="14.4" hidden="1" thickTop="1" x14ac:dyDescent="0.3">
      <c r="A65" s="57" t="e">
        <f>VLOOKUP($M65,PercentSHGoalStats!$A$3:$AE$998,5,FALSE)</f>
        <v>#REF!</v>
      </c>
      <c r="B65" s="57" t="e">
        <f>VLOOKUP($M65,PercentSHGoalStats!$A$3:$AE$998,6,FALSE)</f>
        <v>#REF!</v>
      </c>
      <c r="C65" s="57" t="e">
        <f>VLOOKUP($M65,PercentSHGoalStats!$A$3:$AE$998,8,FALSE)</f>
        <v>#REF!</v>
      </c>
      <c r="D65" s="57" t="e">
        <f>VLOOKUP($M65,PercentSHGoalStats!$A$3:$AE$998,9,FALSE)</f>
        <v>#REF!</v>
      </c>
      <c r="E65" s="57" t="e">
        <f>VLOOKUP($M65,PercentSHGoalStats!$A$3:$AE$998,11,FALSE)</f>
        <v>#REF!</v>
      </c>
      <c r="F65" s="57" t="e">
        <f>VLOOKUP($M65,PercentSHGoalStats!$A$3:$AE$998,12,FALSE)</f>
        <v>#REF!</v>
      </c>
      <c r="G65" s="57" t="e">
        <f>VLOOKUP($M65,PercentSHGoalStats!$A$3:$AE$998,14,FALSE)</f>
        <v>#REF!</v>
      </c>
      <c r="H65" s="57" t="e">
        <f>VLOOKUP($M65,PercentSHGoalStats!$A$3:$AE$998,15,FALSE)</f>
        <v>#REF!</v>
      </c>
      <c r="I65" s="57" t="e">
        <f>VLOOKUP($M65,PercentSHGoalStats!$A$3:$AE$998,17,FALSE)</f>
        <v>#REF!</v>
      </c>
      <c r="J65" s="57" t="e">
        <f>VLOOKUP($M65,PercentSHGoalStats!$A$3:$AE$998,18,FALSE)</f>
        <v>#REF!</v>
      </c>
      <c r="K65" s="57" t="e">
        <f>VLOOKUP($M65,PercentSHGoalStats!$A$3:$AE$998,20,FALSE)</f>
        <v>#REF!</v>
      </c>
      <c r="L65" s="57" t="e">
        <f>VLOOKUP($M65,PercentSHGoalStats!$A$3:$AE$998,21,FALSE)</f>
        <v>#REF!</v>
      </c>
      <c r="M65" s="53" t="e">
        <f>Fixtures!#REF!</f>
        <v>#REF!</v>
      </c>
      <c r="N65" s="54" t="e">
        <f>Fixtures!#REF!</f>
        <v>#REF!</v>
      </c>
      <c r="O65" s="53" t="e">
        <f>Fixtures!#REF!</f>
        <v>#REF!</v>
      </c>
      <c r="P65" s="57" t="e">
        <f>VLOOKUP($O65,PercentSHGoalStats!$A$3:$AE$998,5,FALSE)</f>
        <v>#REF!</v>
      </c>
      <c r="Q65" s="57" t="e">
        <f>VLOOKUP($O65,PercentSHGoalStats!$A$3:$AE$998,7,FALSE)</f>
        <v>#REF!</v>
      </c>
      <c r="R65" s="57" t="e">
        <f>VLOOKUP($O65,PercentSHGoalStats!$A$3:$AE$998,8,FALSE)</f>
        <v>#REF!</v>
      </c>
      <c r="S65" s="57" t="e">
        <f>VLOOKUP($O65,PercentSHGoalStats!$A$3:$AE$998,10,FALSE)</f>
        <v>#REF!</v>
      </c>
      <c r="T65" s="57" t="e">
        <f>VLOOKUP($O65,PercentSHGoalStats!$A$3:$AE$998,11,FALSE)</f>
        <v>#REF!</v>
      </c>
      <c r="U65" s="57" t="e">
        <f>VLOOKUP($O65,PercentSHGoalStats!$A$3:$AE$998,13,FALSE)</f>
        <v>#REF!</v>
      </c>
      <c r="V65" s="57" t="e">
        <f>VLOOKUP($O65,PercentSHGoalStats!$A$3:$AE$998,14,FALSE)</f>
        <v>#REF!</v>
      </c>
      <c r="W65" s="57" t="e">
        <f>VLOOKUP($O65,PercentSHGoalStats!$A$3:$AE$998,16,FALSE)</f>
        <v>#REF!</v>
      </c>
      <c r="X65" s="57" t="e">
        <f>VLOOKUP($O65,PercentSHGoalStats!$A$3:$AE$998,17,FALSE)</f>
        <v>#REF!</v>
      </c>
      <c r="Y65" s="57" t="e">
        <f>VLOOKUP($O65,PercentSHGoalStats!$A$3:$AE$998,19,FALSE)</f>
        <v>#REF!</v>
      </c>
      <c r="Z65" s="57" t="e">
        <f>VLOOKUP($O65,PercentSHGoalStats!$A$3:$AE$998,20,FALSE)</f>
        <v>#REF!</v>
      </c>
      <c r="AA65" s="57" t="e">
        <f>VLOOKUP($O65,PercentSHGoalStats!$A$3:$AE$998,22,FALSE)</f>
        <v>#REF!</v>
      </c>
    </row>
    <row r="66" spans="1:27" ht="14.4" hidden="1" thickTop="1" x14ac:dyDescent="0.3">
      <c r="A66" s="57" t="e">
        <f>VLOOKUP($M66,PercentSHGoalStats!$A$3:$AE$998,5,FALSE)</f>
        <v>#REF!</v>
      </c>
      <c r="B66" s="57" t="e">
        <f>VLOOKUP($M66,PercentSHGoalStats!$A$3:$AE$998,6,FALSE)</f>
        <v>#REF!</v>
      </c>
      <c r="C66" s="57" t="e">
        <f>VLOOKUP($M66,PercentSHGoalStats!$A$3:$AE$998,8,FALSE)</f>
        <v>#REF!</v>
      </c>
      <c r="D66" s="57" t="e">
        <f>VLOOKUP($M66,PercentSHGoalStats!$A$3:$AE$998,9,FALSE)</f>
        <v>#REF!</v>
      </c>
      <c r="E66" s="57" t="e">
        <f>VLOOKUP($M66,PercentSHGoalStats!$A$3:$AE$998,11,FALSE)</f>
        <v>#REF!</v>
      </c>
      <c r="F66" s="57" t="e">
        <f>VLOOKUP($M66,PercentSHGoalStats!$A$3:$AE$998,12,FALSE)</f>
        <v>#REF!</v>
      </c>
      <c r="G66" s="57" t="e">
        <f>VLOOKUP($M66,PercentSHGoalStats!$A$3:$AE$998,14,FALSE)</f>
        <v>#REF!</v>
      </c>
      <c r="H66" s="57" t="e">
        <f>VLOOKUP($M66,PercentSHGoalStats!$A$3:$AE$998,15,FALSE)</f>
        <v>#REF!</v>
      </c>
      <c r="I66" s="57" t="e">
        <f>VLOOKUP($M66,PercentSHGoalStats!$A$3:$AE$998,17,FALSE)</f>
        <v>#REF!</v>
      </c>
      <c r="J66" s="57" t="e">
        <f>VLOOKUP($M66,PercentSHGoalStats!$A$3:$AE$998,18,FALSE)</f>
        <v>#REF!</v>
      </c>
      <c r="K66" s="57" t="e">
        <f>VLOOKUP($M66,PercentSHGoalStats!$A$3:$AE$998,20,FALSE)</f>
        <v>#REF!</v>
      </c>
      <c r="L66" s="57" t="e">
        <f>VLOOKUP($M66,PercentSHGoalStats!$A$3:$AE$998,21,FALSE)</f>
        <v>#REF!</v>
      </c>
      <c r="M66" s="53" t="e">
        <f>Fixtures!#REF!</f>
        <v>#REF!</v>
      </c>
      <c r="N66" s="54" t="e">
        <f>Fixtures!#REF!</f>
        <v>#REF!</v>
      </c>
      <c r="O66" s="53" t="e">
        <f>Fixtures!#REF!</f>
        <v>#REF!</v>
      </c>
      <c r="P66" s="57" t="e">
        <f>VLOOKUP($O66,PercentSHGoalStats!$A$3:$AE$998,5,FALSE)</f>
        <v>#REF!</v>
      </c>
      <c r="Q66" s="57" t="e">
        <f>VLOOKUP($O66,PercentSHGoalStats!$A$3:$AE$998,7,FALSE)</f>
        <v>#REF!</v>
      </c>
      <c r="R66" s="57" t="e">
        <f>VLOOKUP($O66,PercentSHGoalStats!$A$3:$AE$998,8,FALSE)</f>
        <v>#REF!</v>
      </c>
      <c r="S66" s="57" t="e">
        <f>VLOOKUP($O66,PercentSHGoalStats!$A$3:$AE$998,10,FALSE)</f>
        <v>#REF!</v>
      </c>
      <c r="T66" s="57" t="e">
        <f>VLOOKUP($O66,PercentSHGoalStats!$A$3:$AE$998,11,FALSE)</f>
        <v>#REF!</v>
      </c>
      <c r="U66" s="57" t="e">
        <f>VLOOKUP($O66,PercentSHGoalStats!$A$3:$AE$998,13,FALSE)</f>
        <v>#REF!</v>
      </c>
      <c r="V66" s="57" t="e">
        <f>VLOOKUP($O66,PercentSHGoalStats!$A$3:$AE$998,14,FALSE)</f>
        <v>#REF!</v>
      </c>
      <c r="W66" s="57" t="e">
        <f>VLOOKUP($O66,PercentSHGoalStats!$A$3:$AE$998,16,FALSE)</f>
        <v>#REF!</v>
      </c>
      <c r="X66" s="57" t="e">
        <f>VLOOKUP($O66,PercentSHGoalStats!$A$3:$AE$998,17,FALSE)</f>
        <v>#REF!</v>
      </c>
      <c r="Y66" s="57" t="e">
        <f>VLOOKUP($O66,PercentSHGoalStats!$A$3:$AE$998,19,FALSE)</f>
        <v>#REF!</v>
      </c>
      <c r="Z66" s="57" t="e">
        <f>VLOOKUP($O66,PercentSHGoalStats!$A$3:$AE$998,20,FALSE)</f>
        <v>#REF!</v>
      </c>
      <c r="AA66" s="57" t="e">
        <f>VLOOKUP($O66,PercentSHGoalStats!$A$3:$AE$998,22,FALSE)</f>
        <v>#REF!</v>
      </c>
    </row>
    <row r="67" spans="1:27" ht="14.4" hidden="1" thickTop="1" x14ac:dyDescent="0.3">
      <c r="A67" s="57" t="e">
        <f>VLOOKUP($M67,PercentSHGoalStats!$A$3:$AE$998,5,FALSE)</f>
        <v>#REF!</v>
      </c>
      <c r="B67" s="57" t="e">
        <f>VLOOKUP($M67,PercentSHGoalStats!$A$3:$AE$998,6,FALSE)</f>
        <v>#REF!</v>
      </c>
      <c r="C67" s="57" t="e">
        <f>VLOOKUP($M67,PercentSHGoalStats!$A$3:$AE$998,8,FALSE)</f>
        <v>#REF!</v>
      </c>
      <c r="D67" s="57" t="e">
        <f>VLOOKUP($M67,PercentSHGoalStats!$A$3:$AE$998,9,FALSE)</f>
        <v>#REF!</v>
      </c>
      <c r="E67" s="57" t="e">
        <f>VLOOKUP($M67,PercentSHGoalStats!$A$3:$AE$998,11,FALSE)</f>
        <v>#REF!</v>
      </c>
      <c r="F67" s="57" t="e">
        <f>VLOOKUP($M67,PercentSHGoalStats!$A$3:$AE$998,12,FALSE)</f>
        <v>#REF!</v>
      </c>
      <c r="G67" s="57" t="e">
        <f>VLOOKUP($M67,PercentSHGoalStats!$A$3:$AE$998,14,FALSE)</f>
        <v>#REF!</v>
      </c>
      <c r="H67" s="57" t="e">
        <f>VLOOKUP($M67,PercentSHGoalStats!$A$3:$AE$998,15,FALSE)</f>
        <v>#REF!</v>
      </c>
      <c r="I67" s="57" t="e">
        <f>VLOOKUP($M67,PercentSHGoalStats!$A$3:$AE$998,17,FALSE)</f>
        <v>#REF!</v>
      </c>
      <c r="J67" s="57" t="e">
        <f>VLOOKUP($M67,PercentSHGoalStats!$A$3:$AE$998,18,FALSE)</f>
        <v>#REF!</v>
      </c>
      <c r="K67" s="57" t="e">
        <f>VLOOKUP($M67,PercentSHGoalStats!$A$3:$AE$998,20,FALSE)</f>
        <v>#REF!</v>
      </c>
      <c r="L67" s="57" t="e">
        <f>VLOOKUP($M67,PercentSHGoalStats!$A$3:$AE$998,21,FALSE)</f>
        <v>#REF!</v>
      </c>
      <c r="M67" s="53" t="e">
        <f>Fixtures!#REF!</f>
        <v>#REF!</v>
      </c>
      <c r="N67" s="54" t="e">
        <f>Fixtures!#REF!</f>
        <v>#REF!</v>
      </c>
      <c r="O67" s="53" t="e">
        <f>Fixtures!#REF!</f>
        <v>#REF!</v>
      </c>
      <c r="P67" s="57" t="e">
        <f>VLOOKUP($O67,PercentSHGoalStats!$A$3:$AE$998,5,FALSE)</f>
        <v>#REF!</v>
      </c>
      <c r="Q67" s="57" t="e">
        <f>VLOOKUP($O67,PercentSHGoalStats!$A$3:$AE$998,7,FALSE)</f>
        <v>#REF!</v>
      </c>
      <c r="R67" s="57" t="e">
        <f>VLOOKUP($O67,PercentSHGoalStats!$A$3:$AE$998,8,FALSE)</f>
        <v>#REF!</v>
      </c>
      <c r="S67" s="57" t="e">
        <f>VLOOKUP($O67,PercentSHGoalStats!$A$3:$AE$998,10,FALSE)</f>
        <v>#REF!</v>
      </c>
      <c r="T67" s="57" t="e">
        <f>VLOOKUP($O67,PercentSHGoalStats!$A$3:$AE$998,11,FALSE)</f>
        <v>#REF!</v>
      </c>
      <c r="U67" s="57" t="e">
        <f>VLOOKUP($O67,PercentSHGoalStats!$A$3:$AE$998,13,FALSE)</f>
        <v>#REF!</v>
      </c>
      <c r="V67" s="57" t="e">
        <f>VLOOKUP($O67,PercentSHGoalStats!$A$3:$AE$998,14,FALSE)</f>
        <v>#REF!</v>
      </c>
      <c r="W67" s="57" t="e">
        <f>VLOOKUP($O67,PercentSHGoalStats!$A$3:$AE$998,16,FALSE)</f>
        <v>#REF!</v>
      </c>
      <c r="X67" s="57" t="e">
        <f>VLOOKUP($O67,PercentSHGoalStats!$A$3:$AE$998,17,FALSE)</f>
        <v>#REF!</v>
      </c>
      <c r="Y67" s="57" t="e">
        <f>VLOOKUP($O67,PercentSHGoalStats!$A$3:$AE$998,19,FALSE)</f>
        <v>#REF!</v>
      </c>
      <c r="Z67" s="57" t="e">
        <f>VLOOKUP($O67,PercentSHGoalStats!$A$3:$AE$998,20,FALSE)</f>
        <v>#REF!</v>
      </c>
      <c r="AA67" s="57" t="e">
        <f>VLOOKUP($O67,PercentSHGoalStats!$A$3:$AE$998,22,FALSE)</f>
        <v>#REF!</v>
      </c>
    </row>
    <row r="68" spans="1:27" ht="14.4" hidden="1" thickTop="1" x14ac:dyDescent="0.3">
      <c r="A68" s="57" t="e">
        <f>VLOOKUP($M68,PercentSHGoalStats!$A$3:$AE$998,5,FALSE)</f>
        <v>#REF!</v>
      </c>
      <c r="B68" s="57" t="e">
        <f>VLOOKUP($M68,PercentSHGoalStats!$A$3:$AE$998,6,FALSE)</f>
        <v>#REF!</v>
      </c>
      <c r="C68" s="57" t="e">
        <f>VLOOKUP($M68,PercentSHGoalStats!$A$3:$AE$998,8,FALSE)</f>
        <v>#REF!</v>
      </c>
      <c r="D68" s="57" t="e">
        <f>VLOOKUP($M68,PercentSHGoalStats!$A$3:$AE$998,9,FALSE)</f>
        <v>#REF!</v>
      </c>
      <c r="E68" s="57" t="e">
        <f>VLOOKUP($M68,PercentSHGoalStats!$A$3:$AE$998,11,FALSE)</f>
        <v>#REF!</v>
      </c>
      <c r="F68" s="57" t="e">
        <f>VLOOKUP($M68,PercentSHGoalStats!$A$3:$AE$998,12,FALSE)</f>
        <v>#REF!</v>
      </c>
      <c r="G68" s="57" t="e">
        <f>VLOOKUP($M68,PercentSHGoalStats!$A$3:$AE$998,14,FALSE)</f>
        <v>#REF!</v>
      </c>
      <c r="H68" s="57" t="e">
        <f>VLOOKUP($M68,PercentSHGoalStats!$A$3:$AE$998,15,FALSE)</f>
        <v>#REF!</v>
      </c>
      <c r="I68" s="57" t="e">
        <f>VLOOKUP($M68,PercentSHGoalStats!$A$3:$AE$998,17,FALSE)</f>
        <v>#REF!</v>
      </c>
      <c r="J68" s="57" t="e">
        <f>VLOOKUP($M68,PercentSHGoalStats!$A$3:$AE$998,18,FALSE)</f>
        <v>#REF!</v>
      </c>
      <c r="K68" s="57" t="e">
        <f>VLOOKUP($M68,PercentSHGoalStats!$A$3:$AE$998,20,FALSE)</f>
        <v>#REF!</v>
      </c>
      <c r="L68" s="57" t="e">
        <f>VLOOKUP($M68,PercentSHGoalStats!$A$3:$AE$998,21,FALSE)</f>
        <v>#REF!</v>
      </c>
      <c r="M68" s="53" t="e">
        <f>Fixtures!#REF!</f>
        <v>#REF!</v>
      </c>
      <c r="N68" s="54" t="e">
        <f>Fixtures!#REF!</f>
        <v>#REF!</v>
      </c>
      <c r="O68" s="53" t="e">
        <f>Fixtures!#REF!</f>
        <v>#REF!</v>
      </c>
      <c r="P68" s="57" t="e">
        <f>VLOOKUP($O68,PercentSHGoalStats!$A$3:$AE$998,5,FALSE)</f>
        <v>#REF!</v>
      </c>
      <c r="Q68" s="57" t="e">
        <f>VLOOKUP($O68,PercentSHGoalStats!$A$3:$AE$998,7,FALSE)</f>
        <v>#REF!</v>
      </c>
      <c r="R68" s="57" t="e">
        <f>VLOOKUP($O68,PercentSHGoalStats!$A$3:$AE$998,8,FALSE)</f>
        <v>#REF!</v>
      </c>
      <c r="S68" s="57" t="e">
        <f>VLOOKUP($O68,PercentSHGoalStats!$A$3:$AE$998,10,FALSE)</f>
        <v>#REF!</v>
      </c>
      <c r="T68" s="57" t="e">
        <f>VLOOKUP($O68,PercentSHGoalStats!$A$3:$AE$998,11,FALSE)</f>
        <v>#REF!</v>
      </c>
      <c r="U68" s="57" t="e">
        <f>VLOOKUP($O68,PercentSHGoalStats!$A$3:$AE$998,13,FALSE)</f>
        <v>#REF!</v>
      </c>
      <c r="V68" s="57" t="e">
        <f>VLOOKUP($O68,PercentSHGoalStats!$A$3:$AE$998,14,FALSE)</f>
        <v>#REF!</v>
      </c>
      <c r="W68" s="57" t="e">
        <f>VLOOKUP($O68,PercentSHGoalStats!$A$3:$AE$998,16,FALSE)</f>
        <v>#REF!</v>
      </c>
      <c r="X68" s="57" t="e">
        <f>VLOOKUP($O68,PercentSHGoalStats!$A$3:$AE$998,17,FALSE)</f>
        <v>#REF!</v>
      </c>
      <c r="Y68" s="57" t="e">
        <f>VLOOKUP($O68,PercentSHGoalStats!$A$3:$AE$998,19,FALSE)</f>
        <v>#REF!</v>
      </c>
      <c r="Z68" s="57" t="e">
        <f>VLOOKUP($O68,PercentSHGoalStats!$A$3:$AE$998,20,FALSE)</f>
        <v>#REF!</v>
      </c>
      <c r="AA68" s="57" t="e">
        <f>VLOOKUP($O68,PercentSHGoalStats!$A$3:$AE$998,22,FALSE)</f>
        <v>#REF!</v>
      </c>
    </row>
    <row r="69" spans="1:27" ht="14.4" hidden="1" thickTop="1" x14ac:dyDescent="0.3">
      <c r="A69" s="57" t="e">
        <f>VLOOKUP($M69,PercentSHGoalStats!$A$3:$AE$998,5,FALSE)</f>
        <v>#REF!</v>
      </c>
      <c r="B69" s="57" t="e">
        <f>VLOOKUP($M69,PercentSHGoalStats!$A$3:$AE$998,6,FALSE)</f>
        <v>#REF!</v>
      </c>
      <c r="C69" s="57" t="e">
        <f>VLOOKUP($M69,PercentSHGoalStats!$A$3:$AE$998,8,FALSE)</f>
        <v>#REF!</v>
      </c>
      <c r="D69" s="57" t="e">
        <f>VLOOKUP($M69,PercentSHGoalStats!$A$3:$AE$998,9,FALSE)</f>
        <v>#REF!</v>
      </c>
      <c r="E69" s="57" t="e">
        <f>VLOOKUP($M69,PercentSHGoalStats!$A$3:$AE$998,11,FALSE)</f>
        <v>#REF!</v>
      </c>
      <c r="F69" s="57" t="e">
        <f>VLOOKUP($M69,PercentSHGoalStats!$A$3:$AE$998,12,FALSE)</f>
        <v>#REF!</v>
      </c>
      <c r="G69" s="57" t="e">
        <f>VLOOKUP($M69,PercentSHGoalStats!$A$3:$AE$998,14,FALSE)</f>
        <v>#REF!</v>
      </c>
      <c r="H69" s="57" t="e">
        <f>VLOOKUP($M69,PercentSHGoalStats!$A$3:$AE$998,15,FALSE)</f>
        <v>#REF!</v>
      </c>
      <c r="I69" s="57" t="e">
        <f>VLOOKUP($M69,PercentSHGoalStats!$A$3:$AE$998,17,FALSE)</f>
        <v>#REF!</v>
      </c>
      <c r="J69" s="57" t="e">
        <f>VLOOKUP($M69,PercentSHGoalStats!$A$3:$AE$998,18,FALSE)</f>
        <v>#REF!</v>
      </c>
      <c r="K69" s="57" t="e">
        <f>VLOOKUP($M69,PercentSHGoalStats!$A$3:$AE$998,20,FALSE)</f>
        <v>#REF!</v>
      </c>
      <c r="L69" s="57" t="e">
        <f>VLOOKUP($M69,PercentSHGoalStats!$A$3:$AE$998,21,FALSE)</f>
        <v>#REF!</v>
      </c>
      <c r="M69" s="53" t="e">
        <f>Fixtures!#REF!</f>
        <v>#REF!</v>
      </c>
      <c r="N69" s="54" t="e">
        <f>Fixtures!#REF!</f>
        <v>#REF!</v>
      </c>
      <c r="O69" s="53" t="e">
        <f>Fixtures!#REF!</f>
        <v>#REF!</v>
      </c>
      <c r="P69" s="57" t="e">
        <f>VLOOKUP($O69,PercentSHGoalStats!$A$3:$AE$998,5,FALSE)</f>
        <v>#REF!</v>
      </c>
      <c r="Q69" s="57" t="e">
        <f>VLOOKUP($O69,PercentSHGoalStats!$A$3:$AE$998,7,FALSE)</f>
        <v>#REF!</v>
      </c>
      <c r="R69" s="57" t="e">
        <f>VLOOKUP($O69,PercentSHGoalStats!$A$3:$AE$998,8,FALSE)</f>
        <v>#REF!</v>
      </c>
      <c r="S69" s="57" t="e">
        <f>VLOOKUP($O69,PercentSHGoalStats!$A$3:$AE$998,10,FALSE)</f>
        <v>#REF!</v>
      </c>
      <c r="T69" s="57" t="e">
        <f>VLOOKUP($O69,PercentSHGoalStats!$A$3:$AE$998,11,FALSE)</f>
        <v>#REF!</v>
      </c>
      <c r="U69" s="57" t="e">
        <f>VLOOKUP($O69,PercentSHGoalStats!$A$3:$AE$998,13,FALSE)</f>
        <v>#REF!</v>
      </c>
      <c r="V69" s="57" t="e">
        <f>VLOOKUP($O69,PercentSHGoalStats!$A$3:$AE$998,14,FALSE)</f>
        <v>#REF!</v>
      </c>
      <c r="W69" s="57" t="e">
        <f>VLOOKUP($O69,PercentSHGoalStats!$A$3:$AE$998,16,FALSE)</f>
        <v>#REF!</v>
      </c>
      <c r="X69" s="57" t="e">
        <f>VLOOKUP($O69,PercentSHGoalStats!$A$3:$AE$998,17,FALSE)</f>
        <v>#REF!</v>
      </c>
      <c r="Y69" s="57" t="e">
        <f>VLOOKUP($O69,PercentSHGoalStats!$A$3:$AE$998,19,FALSE)</f>
        <v>#REF!</v>
      </c>
      <c r="Z69" s="57" t="e">
        <f>VLOOKUP($O69,PercentSHGoalStats!$A$3:$AE$998,20,FALSE)</f>
        <v>#REF!</v>
      </c>
      <c r="AA69" s="57" t="e">
        <f>VLOOKUP($O69,PercentSHGoalStats!$A$3:$AE$998,22,FALSE)</f>
        <v>#REF!</v>
      </c>
    </row>
    <row r="70" spans="1:27" ht="14.4" hidden="1" thickTop="1" x14ac:dyDescent="0.3">
      <c r="A70" s="57" t="e">
        <f>VLOOKUP($M70,PercentSHGoalStats!$A$3:$AE$998,5,FALSE)</f>
        <v>#REF!</v>
      </c>
      <c r="B70" s="57" t="e">
        <f>VLOOKUP($M70,PercentSHGoalStats!$A$3:$AE$998,6,FALSE)</f>
        <v>#REF!</v>
      </c>
      <c r="C70" s="57" t="e">
        <f>VLOOKUP($M70,PercentSHGoalStats!$A$3:$AE$998,8,FALSE)</f>
        <v>#REF!</v>
      </c>
      <c r="D70" s="57" t="e">
        <f>VLOOKUP($M70,PercentSHGoalStats!$A$3:$AE$998,9,FALSE)</f>
        <v>#REF!</v>
      </c>
      <c r="E70" s="57" t="e">
        <f>VLOOKUP($M70,PercentSHGoalStats!$A$3:$AE$998,11,FALSE)</f>
        <v>#REF!</v>
      </c>
      <c r="F70" s="57" t="e">
        <f>VLOOKUP($M70,PercentSHGoalStats!$A$3:$AE$998,12,FALSE)</f>
        <v>#REF!</v>
      </c>
      <c r="G70" s="57" t="e">
        <f>VLOOKUP($M70,PercentSHGoalStats!$A$3:$AE$998,14,FALSE)</f>
        <v>#REF!</v>
      </c>
      <c r="H70" s="57" t="e">
        <f>VLOOKUP($M70,PercentSHGoalStats!$A$3:$AE$998,15,FALSE)</f>
        <v>#REF!</v>
      </c>
      <c r="I70" s="57" t="e">
        <f>VLOOKUP($M70,PercentSHGoalStats!$A$3:$AE$998,17,FALSE)</f>
        <v>#REF!</v>
      </c>
      <c r="J70" s="57" t="e">
        <f>VLOOKUP($M70,PercentSHGoalStats!$A$3:$AE$998,18,FALSE)</f>
        <v>#REF!</v>
      </c>
      <c r="K70" s="57" t="e">
        <f>VLOOKUP($M70,PercentSHGoalStats!$A$3:$AE$998,20,FALSE)</f>
        <v>#REF!</v>
      </c>
      <c r="L70" s="57" t="e">
        <f>VLOOKUP($M70,PercentSHGoalStats!$A$3:$AE$998,21,FALSE)</f>
        <v>#REF!</v>
      </c>
      <c r="M70" s="53" t="e">
        <f>Fixtures!#REF!</f>
        <v>#REF!</v>
      </c>
      <c r="N70" s="54" t="e">
        <f>Fixtures!#REF!</f>
        <v>#REF!</v>
      </c>
      <c r="O70" s="53" t="e">
        <f>Fixtures!#REF!</f>
        <v>#REF!</v>
      </c>
      <c r="P70" s="57" t="e">
        <f>VLOOKUP($O70,PercentSHGoalStats!$A$3:$AE$998,5,FALSE)</f>
        <v>#REF!</v>
      </c>
      <c r="Q70" s="57" t="e">
        <f>VLOOKUP($O70,PercentSHGoalStats!$A$3:$AE$998,7,FALSE)</f>
        <v>#REF!</v>
      </c>
      <c r="R70" s="57" t="e">
        <f>VLOOKUP($O70,PercentSHGoalStats!$A$3:$AE$998,8,FALSE)</f>
        <v>#REF!</v>
      </c>
      <c r="S70" s="57" t="e">
        <f>VLOOKUP($O70,PercentSHGoalStats!$A$3:$AE$998,10,FALSE)</f>
        <v>#REF!</v>
      </c>
      <c r="T70" s="57" t="e">
        <f>VLOOKUP($O70,PercentSHGoalStats!$A$3:$AE$998,11,FALSE)</f>
        <v>#REF!</v>
      </c>
      <c r="U70" s="57" t="e">
        <f>VLOOKUP($O70,PercentSHGoalStats!$A$3:$AE$998,13,FALSE)</f>
        <v>#REF!</v>
      </c>
      <c r="V70" s="57" t="e">
        <f>VLOOKUP($O70,PercentSHGoalStats!$A$3:$AE$998,14,FALSE)</f>
        <v>#REF!</v>
      </c>
      <c r="W70" s="57" t="e">
        <f>VLOOKUP($O70,PercentSHGoalStats!$A$3:$AE$998,16,FALSE)</f>
        <v>#REF!</v>
      </c>
      <c r="X70" s="57" t="e">
        <f>VLOOKUP($O70,PercentSHGoalStats!$A$3:$AE$998,17,FALSE)</f>
        <v>#REF!</v>
      </c>
      <c r="Y70" s="57" t="e">
        <f>VLOOKUP($O70,PercentSHGoalStats!$A$3:$AE$998,19,FALSE)</f>
        <v>#REF!</v>
      </c>
      <c r="Z70" s="57" t="e">
        <f>VLOOKUP($O70,PercentSHGoalStats!$A$3:$AE$998,20,FALSE)</f>
        <v>#REF!</v>
      </c>
      <c r="AA70" s="57" t="e">
        <f>VLOOKUP($O70,PercentSHGoalStats!$A$3:$AE$998,22,FALSE)</f>
        <v>#REF!</v>
      </c>
    </row>
    <row r="71" spans="1:27" ht="14.4" hidden="1" thickTop="1" x14ac:dyDescent="0.3">
      <c r="A71" s="57" t="e">
        <f>VLOOKUP($M71,PercentSHGoalStats!$A$3:$AE$998,5,FALSE)</f>
        <v>#REF!</v>
      </c>
      <c r="B71" s="57" t="e">
        <f>VLOOKUP($M71,PercentSHGoalStats!$A$3:$AE$998,6,FALSE)</f>
        <v>#REF!</v>
      </c>
      <c r="C71" s="57" t="e">
        <f>VLOOKUP($M71,PercentSHGoalStats!$A$3:$AE$998,8,FALSE)</f>
        <v>#REF!</v>
      </c>
      <c r="D71" s="57" t="e">
        <f>VLOOKUP($M71,PercentSHGoalStats!$A$3:$AE$998,9,FALSE)</f>
        <v>#REF!</v>
      </c>
      <c r="E71" s="57" t="e">
        <f>VLOOKUP($M71,PercentSHGoalStats!$A$3:$AE$998,11,FALSE)</f>
        <v>#REF!</v>
      </c>
      <c r="F71" s="57" t="e">
        <f>VLOOKUP($M71,PercentSHGoalStats!$A$3:$AE$998,12,FALSE)</f>
        <v>#REF!</v>
      </c>
      <c r="G71" s="57" t="e">
        <f>VLOOKUP($M71,PercentSHGoalStats!$A$3:$AE$998,14,FALSE)</f>
        <v>#REF!</v>
      </c>
      <c r="H71" s="57" t="e">
        <f>VLOOKUP($M71,PercentSHGoalStats!$A$3:$AE$998,15,FALSE)</f>
        <v>#REF!</v>
      </c>
      <c r="I71" s="57" t="e">
        <f>VLOOKUP($M71,PercentSHGoalStats!$A$3:$AE$998,17,FALSE)</f>
        <v>#REF!</v>
      </c>
      <c r="J71" s="57" t="e">
        <f>VLOOKUP($M71,PercentSHGoalStats!$A$3:$AE$998,18,FALSE)</f>
        <v>#REF!</v>
      </c>
      <c r="K71" s="57" t="e">
        <f>VLOOKUP($M71,PercentSHGoalStats!$A$3:$AE$998,20,FALSE)</f>
        <v>#REF!</v>
      </c>
      <c r="L71" s="57" t="e">
        <f>VLOOKUP($M71,PercentSHGoalStats!$A$3:$AE$998,21,FALSE)</f>
        <v>#REF!</v>
      </c>
      <c r="M71" s="53" t="e">
        <f>Fixtures!#REF!</f>
        <v>#REF!</v>
      </c>
      <c r="N71" s="54" t="e">
        <f>Fixtures!#REF!</f>
        <v>#REF!</v>
      </c>
      <c r="O71" s="53" t="e">
        <f>Fixtures!#REF!</f>
        <v>#REF!</v>
      </c>
      <c r="P71" s="57" t="e">
        <f>VLOOKUP($O71,PercentSHGoalStats!$A$3:$AE$998,5,FALSE)</f>
        <v>#REF!</v>
      </c>
      <c r="Q71" s="57" t="e">
        <f>VLOOKUP($O71,PercentSHGoalStats!$A$3:$AE$998,7,FALSE)</f>
        <v>#REF!</v>
      </c>
      <c r="R71" s="57" t="e">
        <f>VLOOKUP($O71,PercentSHGoalStats!$A$3:$AE$998,8,FALSE)</f>
        <v>#REF!</v>
      </c>
      <c r="S71" s="57" t="e">
        <f>VLOOKUP($O71,PercentSHGoalStats!$A$3:$AE$998,10,FALSE)</f>
        <v>#REF!</v>
      </c>
      <c r="T71" s="57" t="e">
        <f>VLOOKUP($O71,PercentSHGoalStats!$A$3:$AE$998,11,FALSE)</f>
        <v>#REF!</v>
      </c>
      <c r="U71" s="57" t="e">
        <f>VLOOKUP($O71,PercentSHGoalStats!$A$3:$AE$998,13,FALSE)</f>
        <v>#REF!</v>
      </c>
      <c r="V71" s="57" t="e">
        <f>VLOOKUP($O71,PercentSHGoalStats!$A$3:$AE$998,14,FALSE)</f>
        <v>#REF!</v>
      </c>
      <c r="W71" s="57" t="e">
        <f>VLOOKUP($O71,PercentSHGoalStats!$A$3:$AE$998,16,FALSE)</f>
        <v>#REF!</v>
      </c>
      <c r="X71" s="57" t="e">
        <f>VLOOKUP($O71,PercentSHGoalStats!$A$3:$AE$998,17,FALSE)</f>
        <v>#REF!</v>
      </c>
      <c r="Y71" s="57" t="e">
        <f>VLOOKUP($O71,PercentSHGoalStats!$A$3:$AE$998,19,FALSE)</f>
        <v>#REF!</v>
      </c>
      <c r="Z71" s="57" t="e">
        <f>VLOOKUP($O71,PercentSHGoalStats!$A$3:$AE$998,20,FALSE)</f>
        <v>#REF!</v>
      </c>
      <c r="AA71" s="57" t="e">
        <f>VLOOKUP($O71,PercentSHGoalStats!$A$3:$AE$998,22,FALSE)</f>
        <v>#REF!</v>
      </c>
    </row>
    <row r="72" spans="1:27" ht="14.4" hidden="1" thickTop="1" x14ac:dyDescent="0.3">
      <c r="A72" s="57" t="e">
        <f>VLOOKUP($M72,PercentSHGoalStats!$A$3:$AE$998,5,FALSE)</f>
        <v>#REF!</v>
      </c>
      <c r="B72" s="57" t="e">
        <f>VLOOKUP($M72,PercentSHGoalStats!$A$3:$AE$998,6,FALSE)</f>
        <v>#REF!</v>
      </c>
      <c r="C72" s="57" t="e">
        <f>VLOOKUP($M72,PercentSHGoalStats!$A$3:$AE$998,8,FALSE)</f>
        <v>#REF!</v>
      </c>
      <c r="D72" s="57" t="e">
        <f>VLOOKUP($M72,PercentSHGoalStats!$A$3:$AE$998,9,FALSE)</f>
        <v>#REF!</v>
      </c>
      <c r="E72" s="57" t="e">
        <f>VLOOKUP($M72,PercentSHGoalStats!$A$3:$AE$998,11,FALSE)</f>
        <v>#REF!</v>
      </c>
      <c r="F72" s="57" t="e">
        <f>VLOOKUP($M72,PercentSHGoalStats!$A$3:$AE$998,12,FALSE)</f>
        <v>#REF!</v>
      </c>
      <c r="G72" s="57" t="e">
        <f>VLOOKUP($M72,PercentSHGoalStats!$A$3:$AE$998,14,FALSE)</f>
        <v>#REF!</v>
      </c>
      <c r="H72" s="57" t="e">
        <f>VLOOKUP($M72,PercentSHGoalStats!$A$3:$AE$998,15,FALSE)</f>
        <v>#REF!</v>
      </c>
      <c r="I72" s="57" t="e">
        <f>VLOOKUP($M72,PercentSHGoalStats!$A$3:$AE$998,17,FALSE)</f>
        <v>#REF!</v>
      </c>
      <c r="J72" s="57" t="e">
        <f>VLOOKUP($M72,PercentSHGoalStats!$A$3:$AE$998,18,FALSE)</f>
        <v>#REF!</v>
      </c>
      <c r="K72" s="57" t="e">
        <f>VLOOKUP($M72,PercentSHGoalStats!$A$3:$AE$998,20,FALSE)</f>
        <v>#REF!</v>
      </c>
      <c r="L72" s="57" t="e">
        <f>VLOOKUP($M72,PercentSHGoalStats!$A$3:$AE$998,21,FALSE)</f>
        <v>#REF!</v>
      </c>
      <c r="M72" s="53" t="e">
        <f>Fixtures!#REF!</f>
        <v>#REF!</v>
      </c>
      <c r="N72" s="54" t="e">
        <f>Fixtures!#REF!</f>
        <v>#REF!</v>
      </c>
      <c r="O72" s="53" t="e">
        <f>Fixtures!#REF!</f>
        <v>#REF!</v>
      </c>
      <c r="P72" s="57" t="e">
        <f>VLOOKUP($O72,PercentSHGoalStats!$A$3:$AE$998,5,FALSE)</f>
        <v>#REF!</v>
      </c>
      <c r="Q72" s="57" t="e">
        <f>VLOOKUP($O72,PercentSHGoalStats!$A$3:$AE$998,7,FALSE)</f>
        <v>#REF!</v>
      </c>
      <c r="R72" s="57" t="e">
        <f>VLOOKUP($O72,PercentSHGoalStats!$A$3:$AE$998,8,FALSE)</f>
        <v>#REF!</v>
      </c>
      <c r="S72" s="57" t="e">
        <f>VLOOKUP($O72,PercentSHGoalStats!$A$3:$AE$998,10,FALSE)</f>
        <v>#REF!</v>
      </c>
      <c r="T72" s="57" t="e">
        <f>VLOOKUP($O72,PercentSHGoalStats!$A$3:$AE$998,11,FALSE)</f>
        <v>#REF!</v>
      </c>
      <c r="U72" s="57" t="e">
        <f>VLOOKUP($O72,PercentSHGoalStats!$A$3:$AE$998,13,FALSE)</f>
        <v>#REF!</v>
      </c>
      <c r="V72" s="57" t="e">
        <f>VLOOKUP($O72,PercentSHGoalStats!$A$3:$AE$998,14,FALSE)</f>
        <v>#REF!</v>
      </c>
      <c r="W72" s="57" t="e">
        <f>VLOOKUP($O72,PercentSHGoalStats!$A$3:$AE$998,16,FALSE)</f>
        <v>#REF!</v>
      </c>
      <c r="X72" s="57" t="e">
        <f>VLOOKUP($O72,PercentSHGoalStats!$A$3:$AE$998,17,FALSE)</f>
        <v>#REF!</v>
      </c>
      <c r="Y72" s="57" t="e">
        <f>VLOOKUP($O72,PercentSHGoalStats!$A$3:$AE$998,19,FALSE)</f>
        <v>#REF!</v>
      </c>
      <c r="Z72" s="57" t="e">
        <f>VLOOKUP($O72,PercentSHGoalStats!$A$3:$AE$998,20,FALSE)</f>
        <v>#REF!</v>
      </c>
      <c r="AA72" s="57" t="e">
        <f>VLOOKUP($O72,PercentSHGoalStats!$A$3:$AE$998,22,FALSE)</f>
        <v>#REF!</v>
      </c>
    </row>
    <row r="73" spans="1:27" ht="14.4" hidden="1" thickTop="1" x14ac:dyDescent="0.3">
      <c r="A73" s="57" t="e">
        <f>VLOOKUP($M73,PercentSHGoalStats!$A$3:$AE$998,5,FALSE)</f>
        <v>#REF!</v>
      </c>
      <c r="B73" s="57" t="e">
        <f>VLOOKUP($M73,PercentSHGoalStats!$A$3:$AE$998,6,FALSE)</f>
        <v>#REF!</v>
      </c>
      <c r="C73" s="57" t="e">
        <f>VLOOKUP($M73,PercentSHGoalStats!$A$3:$AE$998,8,FALSE)</f>
        <v>#REF!</v>
      </c>
      <c r="D73" s="57" t="e">
        <f>VLOOKUP($M73,PercentSHGoalStats!$A$3:$AE$998,9,FALSE)</f>
        <v>#REF!</v>
      </c>
      <c r="E73" s="57" t="e">
        <f>VLOOKUP($M73,PercentSHGoalStats!$A$3:$AE$998,11,FALSE)</f>
        <v>#REF!</v>
      </c>
      <c r="F73" s="57" t="e">
        <f>VLOOKUP($M73,PercentSHGoalStats!$A$3:$AE$998,12,FALSE)</f>
        <v>#REF!</v>
      </c>
      <c r="G73" s="57" t="e">
        <f>VLOOKUP($M73,PercentSHGoalStats!$A$3:$AE$998,14,FALSE)</f>
        <v>#REF!</v>
      </c>
      <c r="H73" s="57" t="e">
        <f>VLOOKUP($M73,PercentSHGoalStats!$A$3:$AE$998,15,FALSE)</f>
        <v>#REF!</v>
      </c>
      <c r="I73" s="57" t="e">
        <f>VLOOKUP($M73,PercentSHGoalStats!$A$3:$AE$998,17,FALSE)</f>
        <v>#REF!</v>
      </c>
      <c r="J73" s="57" t="e">
        <f>VLOOKUP($M73,PercentSHGoalStats!$A$3:$AE$998,18,FALSE)</f>
        <v>#REF!</v>
      </c>
      <c r="K73" s="57" t="e">
        <f>VLOOKUP($M73,PercentSHGoalStats!$A$3:$AE$998,20,FALSE)</f>
        <v>#REF!</v>
      </c>
      <c r="L73" s="57" t="e">
        <f>VLOOKUP($M73,PercentSHGoalStats!$A$3:$AE$998,21,FALSE)</f>
        <v>#REF!</v>
      </c>
      <c r="M73" s="53" t="e">
        <f>Fixtures!#REF!</f>
        <v>#REF!</v>
      </c>
      <c r="N73" s="54" t="e">
        <f>Fixtures!#REF!</f>
        <v>#REF!</v>
      </c>
      <c r="O73" s="53" t="e">
        <f>Fixtures!#REF!</f>
        <v>#REF!</v>
      </c>
      <c r="P73" s="57" t="e">
        <f>VLOOKUP($O73,PercentSHGoalStats!$A$3:$AE$998,5,FALSE)</f>
        <v>#REF!</v>
      </c>
      <c r="Q73" s="57" t="e">
        <f>VLOOKUP($O73,PercentSHGoalStats!$A$3:$AE$998,7,FALSE)</f>
        <v>#REF!</v>
      </c>
      <c r="R73" s="57" t="e">
        <f>VLOOKUP($O73,PercentSHGoalStats!$A$3:$AE$998,8,FALSE)</f>
        <v>#REF!</v>
      </c>
      <c r="S73" s="57" t="e">
        <f>VLOOKUP($O73,PercentSHGoalStats!$A$3:$AE$998,10,FALSE)</f>
        <v>#REF!</v>
      </c>
      <c r="T73" s="57" t="e">
        <f>VLOOKUP($O73,PercentSHGoalStats!$A$3:$AE$998,11,FALSE)</f>
        <v>#REF!</v>
      </c>
      <c r="U73" s="57" t="e">
        <f>VLOOKUP($O73,PercentSHGoalStats!$A$3:$AE$998,13,FALSE)</f>
        <v>#REF!</v>
      </c>
      <c r="V73" s="57" t="e">
        <f>VLOOKUP($O73,PercentSHGoalStats!$A$3:$AE$998,14,FALSE)</f>
        <v>#REF!</v>
      </c>
      <c r="W73" s="57" t="e">
        <f>VLOOKUP($O73,PercentSHGoalStats!$A$3:$AE$998,16,FALSE)</f>
        <v>#REF!</v>
      </c>
      <c r="X73" s="57" t="e">
        <f>VLOOKUP($O73,PercentSHGoalStats!$A$3:$AE$998,17,FALSE)</f>
        <v>#REF!</v>
      </c>
      <c r="Y73" s="57" t="e">
        <f>VLOOKUP($O73,PercentSHGoalStats!$A$3:$AE$998,19,FALSE)</f>
        <v>#REF!</v>
      </c>
      <c r="Z73" s="57" t="e">
        <f>VLOOKUP($O73,PercentSHGoalStats!$A$3:$AE$998,20,FALSE)</f>
        <v>#REF!</v>
      </c>
      <c r="AA73" s="57" t="e">
        <f>VLOOKUP($O73,PercentSHGoalStats!$A$3:$AE$998,22,FALSE)</f>
        <v>#REF!</v>
      </c>
    </row>
    <row r="74" spans="1:27" ht="14.4" hidden="1" thickTop="1" x14ac:dyDescent="0.3">
      <c r="A74" s="57" t="e">
        <f>VLOOKUP($M74,PercentSHGoalStats!$A$3:$AE$998,5,FALSE)</f>
        <v>#REF!</v>
      </c>
      <c r="B74" s="57" t="e">
        <f>VLOOKUP($M74,PercentSHGoalStats!$A$3:$AE$998,6,FALSE)</f>
        <v>#REF!</v>
      </c>
      <c r="C74" s="57" t="e">
        <f>VLOOKUP($M74,PercentSHGoalStats!$A$3:$AE$998,8,FALSE)</f>
        <v>#REF!</v>
      </c>
      <c r="D74" s="57" t="e">
        <f>VLOOKUP($M74,PercentSHGoalStats!$A$3:$AE$998,9,FALSE)</f>
        <v>#REF!</v>
      </c>
      <c r="E74" s="57" t="e">
        <f>VLOOKUP($M74,PercentSHGoalStats!$A$3:$AE$998,11,FALSE)</f>
        <v>#REF!</v>
      </c>
      <c r="F74" s="57" t="e">
        <f>VLOOKUP($M74,PercentSHGoalStats!$A$3:$AE$998,12,FALSE)</f>
        <v>#REF!</v>
      </c>
      <c r="G74" s="57" t="e">
        <f>VLOOKUP($M74,PercentSHGoalStats!$A$3:$AE$998,14,FALSE)</f>
        <v>#REF!</v>
      </c>
      <c r="H74" s="57" t="e">
        <f>VLOOKUP($M74,PercentSHGoalStats!$A$3:$AE$998,15,FALSE)</f>
        <v>#REF!</v>
      </c>
      <c r="I74" s="57" t="e">
        <f>VLOOKUP($M74,PercentSHGoalStats!$A$3:$AE$998,17,FALSE)</f>
        <v>#REF!</v>
      </c>
      <c r="J74" s="57" t="e">
        <f>VLOOKUP($M74,PercentSHGoalStats!$A$3:$AE$998,18,FALSE)</f>
        <v>#REF!</v>
      </c>
      <c r="K74" s="57" t="e">
        <f>VLOOKUP($M74,PercentSHGoalStats!$A$3:$AE$998,20,FALSE)</f>
        <v>#REF!</v>
      </c>
      <c r="L74" s="57" t="e">
        <f>VLOOKUP($M74,PercentSHGoalStats!$A$3:$AE$998,21,FALSE)</f>
        <v>#REF!</v>
      </c>
      <c r="M74" s="53" t="e">
        <f>Fixtures!#REF!</f>
        <v>#REF!</v>
      </c>
      <c r="N74" s="54" t="e">
        <f>Fixtures!#REF!</f>
        <v>#REF!</v>
      </c>
      <c r="O74" s="53" t="e">
        <f>Fixtures!#REF!</f>
        <v>#REF!</v>
      </c>
      <c r="P74" s="57" t="e">
        <f>VLOOKUP($O74,PercentSHGoalStats!$A$3:$AE$998,5,FALSE)</f>
        <v>#REF!</v>
      </c>
      <c r="Q74" s="57" t="e">
        <f>VLOOKUP($O74,PercentSHGoalStats!$A$3:$AE$998,7,FALSE)</f>
        <v>#REF!</v>
      </c>
      <c r="R74" s="57" t="e">
        <f>VLOOKUP($O74,PercentSHGoalStats!$A$3:$AE$998,8,FALSE)</f>
        <v>#REF!</v>
      </c>
      <c r="S74" s="57" t="e">
        <f>VLOOKUP($O74,PercentSHGoalStats!$A$3:$AE$998,10,FALSE)</f>
        <v>#REF!</v>
      </c>
      <c r="T74" s="57" t="e">
        <f>VLOOKUP($O74,PercentSHGoalStats!$A$3:$AE$998,11,FALSE)</f>
        <v>#REF!</v>
      </c>
      <c r="U74" s="57" t="e">
        <f>VLOOKUP($O74,PercentSHGoalStats!$A$3:$AE$998,13,FALSE)</f>
        <v>#REF!</v>
      </c>
      <c r="V74" s="57" t="e">
        <f>VLOOKUP($O74,PercentSHGoalStats!$A$3:$AE$998,14,FALSE)</f>
        <v>#REF!</v>
      </c>
      <c r="W74" s="57" t="e">
        <f>VLOOKUP($O74,PercentSHGoalStats!$A$3:$AE$998,16,FALSE)</f>
        <v>#REF!</v>
      </c>
      <c r="X74" s="57" t="e">
        <f>VLOOKUP($O74,PercentSHGoalStats!$A$3:$AE$998,17,FALSE)</f>
        <v>#REF!</v>
      </c>
      <c r="Y74" s="57" t="e">
        <f>VLOOKUP($O74,PercentSHGoalStats!$A$3:$AE$998,19,FALSE)</f>
        <v>#REF!</v>
      </c>
      <c r="Z74" s="57" t="e">
        <f>VLOOKUP($O74,PercentSHGoalStats!$A$3:$AE$998,20,FALSE)</f>
        <v>#REF!</v>
      </c>
      <c r="AA74" s="57" t="e">
        <f>VLOOKUP($O74,PercentSHGoalStats!$A$3:$AE$998,22,FALSE)</f>
        <v>#REF!</v>
      </c>
    </row>
    <row r="75" spans="1:27" ht="14.4" hidden="1" thickTop="1" x14ac:dyDescent="0.3">
      <c r="A75" s="57" t="e">
        <f>VLOOKUP($M75,PercentSHGoalStats!$A$3:$AE$998,5,FALSE)</f>
        <v>#REF!</v>
      </c>
      <c r="B75" s="57" t="e">
        <f>VLOOKUP($M75,PercentSHGoalStats!$A$3:$AE$998,6,FALSE)</f>
        <v>#REF!</v>
      </c>
      <c r="C75" s="57" t="e">
        <f>VLOOKUP($M75,PercentSHGoalStats!$A$3:$AE$998,8,FALSE)</f>
        <v>#REF!</v>
      </c>
      <c r="D75" s="57" t="e">
        <f>VLOOKUP($M75,PercentSHGoalStats!$A$3:$AE$998,9,FALSE)</f>
        <v>#REF!</v>
      </c>
      <c r="E75" s="57" t="e">
        <f>VLOOKUP($M75,PercentSHGoalStats!$A$3:$AE$998,11,FALSE)</f>
        <v>#REF!</v>
      </c>
      <c r="F75" s="57" t="e">
        <f>VLOOKUP($M75,PercentSHGoalStats!$A$3:$AE$998,12,FALSE)</f>
        <v>#REF!</v>
      </c>
      <c r="G75" s="57" t="e">
        <f>VLOOKUP($M75,PercentSHGoalStats!$A$3:$AE$998,14,FALSE)</f>
        <v>#REF!</v>
      </c>
      <c r="H75" s="57" t="e">
        <f>VLOOKUP($M75,PercentSHGoalStats!$A$3:$AE$998,15,FALSE)</f>
        <v>#REF!</v>
      </c>
      <c r="I75" s="57" t="e">
        <f>VLOOKUP($M75,PercentSHGoalStats!$A$3:$AE$998,17,FALSE)</f>
        <v>#REF!</v>
      </c>
      <c r="J75" s="57" t="e">
        <f>VLOOKUP($M75,PercentSHGoalStats!$A$3:$AE$998,18,FALSE)</f>
        <v>#REF!</v>
      </c>
      <c r="K75" s="57" t="e">
        <f>VLOOKUP($M75,PercentSHGoalStats!$A$3:$AE$998,20,FALSE)</f>
        <v>#REF!</v>
      </c>
      <c r="L75" s="57" t="e">
        <f>VLOOKUP($M75,PercentSHGoalStats!$A$3:$AE$998,21,FALSE)</f>
        <v>#REF!</v>
      </c>
      <c r="M75" s="53" t="e">
        <f>Fixtures!#REF!</f>
        <v>#REF!</v>
      </c>
      <c r="N75" s="54" t="e">
        <f>Fixtures!#REF!</f>
        <v>#REF!</v>
      </c>
      <c r="O75" s="53" t="e">
        <f>Fixtures!#REF!</f>
        <v>#REF!</v>
      </c>
      <c r="P75" s="57" t="e">
        <f>VLOOKUP($O75,PercentSHGoalStats!$A$3:$AE$998,5,FALSE)</f>
        <v>#REF!</v>
      </c>
      <c r="Q75" s="57" t="e">
        <f>VLOOKUP($O75,PercentSHGoalStats!$A$3:$AE$998,7,FALSE)</f>
        <v>#REF!</v>
      </c>
      <c r="R75" s="57" t="e">
        <f>VLOOKUP($O75,PercentSHGoalStats!$A$3:$AE$998,8,FALSE)</f>
        <v>#REF!</v>
      </c>
      <c r="S75" s="57" t="e">
        <f>VLOOKUP($O75,PercentSHGoalStats!$A$3:$AE$998,10,FALSE)</f>
        <v>#REF!</v>
      </c>
      <c r="T75" s="57" t="e">
        <f>VLOOKUP($O75,PercentSHGoalStats!$A$3:$AE$998,11,FALSE)</f>
        <v>#REF!</v>
      </c>
      <c r="U75" s="57" t="e">
        <f>VLOOKUP($O75,PercentSHGoalStats!$A$3:$AE$998,13,FALSE)</f>
        <v>#REF!</v>
      </c>
      <c r="V75" s="57" t="e">
        <f>VLOOKUP($O75,PercentSHGoalStats!$A$3:$AE$998,14,FALSE)</f>
        <v>#REF!</v>
      </c>
      <c r="W75" s="57" t="e">
        <f>VLOOKUP($O75,PercentSHGoalStats!$A$3:$AE$998,16,FALSE)</f>
        <v>#REF!</v>
      </c>
      <c r="X75" s="57" t="e">
        <f>VLOOKUP($O75,PercentSHGoalStats!$A$3:$AE$998,17,FALSE)</f>
        <v>#REF!</v>
      </c>
      <c r="Y75" s="57" t="e">
        <f>VLOOKUP($O75,PercentSHGoalStats!$A$3:$AE$998,19,FALSE)</f>
        <v>#REF!</v>
      </c>
      <c r="Z75" s="57" t="e">
        <f>VLOOKUP($O75,PercentSHGoalStats!$A$3:$AE$998,20,FALSE)</f>
        <v>#REF!</v>
      </c>
      <c r="AA75" s="57" t="e">
        <f>VLOOKUP($O75,PercentSHGoalStats!$A$3:$AE$998,22,FALSE)</f>
        <v>#REF!</v>
      </c>
    </row>
    <row r="76" spans="1:27" ht="14.4" hidden="1" thickTop="1" x14ac:dyDescent="0.3">
      <c r="A76" s="57" t="e">
        <f>VLOOKUP($M76,PercentSHGoalStats!$A$3:$AE$998,5,FALSE)</f>
        <v>#REF!</v>
      </c>
      <c r="B76" s="57" t="e">
        <f>VLOOKUP($M76,PercentSHGoalStats!$A$3:$AE$998,6,FALSE)</f>
        <v>#REF!</v>
      </c>
      <c r="C76" s="57" t="e">
        <f>VLOOKUP($M76,PercentSHGoalStats!$A$3:$AE$998,8,FALSE)</f>
        <v>#REF!</v>
      </c>
      <c r="D76" s="57" t="e">
        <f>VLOOKUP($M76,PercentSHGoalStats!$A$3:$AE$998,9,FALSE)</f>
        <v>#REF!</v>
      </c>
      <c r="E76" s="57" t="e">
        <f>VLOOKUP($M76,PercentSHGoalStats!$A$3:$AE$998,11,FALSE)</f>
        <v>#REF!</v>
      </c>
      <c r="F76" s="57" t="e">
        <f>VLOOKUP($M76,PercentSHGoalStats!$A$3:$AE$998,12,FALSE)</f>
        <v>#REF!</v>
      </c>
      <c r="G76" s="57" t="e">
        <f>VLOOKUP($M76,PercentSHGoalStats!$A$3:$AE$998,14,FALSE)</f>
        <v>#REF!</v>
      </c>
      <c r="H76" s="57" t="e">
        <f>VLOOKUP($M76,PercentSHGoalStats!$A$3:$AE$998,15,FALSE)</f>
        <v>#REF!</v>
      </c>
      <c r="I76" s="57" t="e">
        <f>VLOOKUP($M76,PercentSHGoalStats!$A$3:$AE$998,17,FALSE)</f>
        <v>#REF!</v>
      </c>
      <c r="J76" s="57" t="e">
        <f>VLOOKUP($M76,PercentSHGoalStats!$A$3:$AE$998,18,FALSE)</f>
        <v>#REF!</v>
      </c>
      <c r="K76" s="57" t="e">
        <f>VLOOKUP($M76,PercentSHGoalStats!$A$3:$AE$998,20,FALSE)</f>
        <v>#REF!</v>
      </c>
      <c r="L76" s="57" t="e">
        <f>VLOOKUP($M76,PercentSHGoalStats!$A$3:$AE$998,21,FALSE)</f>
        <v>#REF!</v>
      </c>
      <c r="M76" s="53" t="e">
        <f>Fixtures!#REF!</f>
        <v>#REF!</v>
      </c>
      <c r="N76" s="54" t="e">
        <f>Fixtures!#REF!</f>
        <v>#REF!</v>
      </c>
      <c r="O76" s="53" t="e">
        <f>Fixtures!#REF!</f>
        <v>#REF!</v>
      </c>
      <c r="P76" s="57" t="e">
        <f>VLOOKUP($O76,PercentSHGoalStats!$A$3:$AE$998,5,FALSE)</f>
        <v>#REF!</v>
      </c>
      <c r="Q76" s="57" t="e">
        <f>VLOOKUP($O76,PercentSHGoalStats!$A$3:$AE$998,7,FALSE)</f>
        <v>#REF!</v>
      </c>
      <c r="R76" s="57" t="e">
        <f>VLOOKUP($O76,PercentSHGoalStats!$A$3:$AE$998,8,FALSE)</f>
        <v>#REF!</v>
      </c>
      <c r="S76" s="57" t="e">
        <f>VLOOKUP($O76,PercentSHGoalStats!$A$3:$AE$998,10,FALSE)</f>
        <v>#REF!</v>
      </c>
      <c r="T76" s="57" t="e">
        <f>VLOOKUP($O76,PercentSHGoalStats!$A$3:$AE$998,11,FALSE)</f>
        <v>#REF!</v>
      </c>
      <c r="U76" s="57" t="e">
        <f>VLOOKUP($O76,PercentSHGoalStats!$A$3:$AE$998,13,FALSE)</f>
        <v>#REF!</v>
      </c>
      <c r="V76" s="57" t="e">
        <f>VLOOKUP($O76,PercentSHGoalStats!$A$3:$AE$998,14,FALSE)</f>
        <v>#REF!</v>
      </c>
      <c r="W76" s="57" t="e">
        <f>VLOOKUP($O76,PercentSHGoalStats!$A$3:$AE$998,16,FALSE)</f>
        <v>#REF!</v>
      </c>
      <c r="X76" s="57" t="e">
        <f>VLOOKUP($O76,PercentSHGoalStats!$A$3:$AE$998,17,FALSE)</f>
        <v>#REF!</v>
      </c>
      <c r="Y76" s="57" t="e">
        <f>VLOOKUP($O76,PercentSHGoalStats!$A$3:$AE$998,19,FALSE)</f>
        <v>#REF!</v>
      </c>
      <c r="Z76" s="57" t="e">
        <f>VLOOKUP($O76,PercentSHGoalStats!$A$3:$AE$998,20,FALSE)</f>
        <v>#REF!</v>
      </c>
      <c r="AA76" s="57" t="e">
        <f>VLOOKUP($O76,PercentSHGoalStats!$A$3:$AE$998,22,FALSE)</f>
        <v>#REF!</v>
      </c>
    </row>
    <row r="77" spans="1:27" ht="14.4" hidden="1" thickTop="1" x14ac:dyDescent="0.3">
      <c r="A77" s="57" t="e">
        <f>VLOOKUP($M77,PercentSHGoalStats!$A$3:$AE$998,5,FALSE)</f>
        <v>#REF!</v>
      </c>
      <c r="B77" s="57" t="e">
        <f>VLOOKUP($M77,PercentSHGoalStats!$A$3:$AE$998,6,FALSE)</f>
        <v>#REF!</v>
      </c>
      <c r="C77" s="57" t="e">
        <f>VLOOKUP($M77,PercentSHGoalStats!$A$3:$AE$998,8,FALSE)</f>
        <v>#REF!</v>
      </c>
      <c r="D77" s="57" t="e">
        <f>VLOOKUP($M77,PercentSHGoalStats!$A$3:$AE$998,9,FALSE)</f>
        <v>#REF!</v>
      </c>
      <c r="E77" s="57" t="e">
        <f>VLOOKUP($M77,PercentSHGoalStats!$A$3:$AE$998,11,FALSE)</f>
        <v>#REF!</v>
      </c>
      <c r="F77" s="57" t="e">
        <f>VLOOKUP($M77,PercentSHGoalStats!$A$3:$AE$998,12,FALSE)</f>
        <v>#REF!</v>
      </c>
      <c r="G77" s="57" t="e">
        <f>VLOOKUP($M77,PercentSHGoalStats!$A$3:$AE$998,14,FALSE)</f>
        <v>#REF!</v>
      </c>
      <c r="H77" s="57" t="e">
        <f>VLOOKUP($M77,PercentSHGoalStats!$A$3:$AE$998,15,FALSE)</f>
        <v>#REF!</v>
      </c>
      <c r="I77" s="57" t="e">
        <f>VLOOKUP($M77,PercentSHGoalStats!$A$3:$AE$998,17,FALSE)</f>
        <v>#REF!</v>
      </c>
      <c r="J77" s="57" t="e">
        <f>VLOOKUP($M77,PercentSHGoalStats!$A$3:$AE$998,18,FALSE)</f>
        <v>#REF!</v>
      </c>
      <c r="K77" s="57" t="e">
        <f>VLOOKUP($M77,PercentSHGoalStats!$A$3:$AE$998,20,FALSE)</f>
        <v>#REF!</v>
      </c>
      <c r="L77" s="57" t="e">
        <f>VLOOKUP($M77,PercentSHGoalStats!$A$3:$AE$998,21,FALSE)</f>
        <v>#REF!</v>
      </c>
      <c r="M77" s="53" t="e">
        <f>Fixtures!#REF!</f>
        <v>#REF!</v>
      </c>
      <c r="N77" s="54" t="e">
        <f>Fixtures!#REF!</f>
        <v>#REF!</v>
      </c>
      <c r="O77" s="53" t="e">
        <f>Fixtures!#REF!</f>
        <v>#REF!</v>
      </c>
      <c r="P77" s="57" t="e">
        <f>VLOOKUP($O77,PercentSHGoalStats!$A$3:$AE$998,5,FALSE)</f>
        <v>#REF!</v>
      </c>
      <c r="Q77" s="57" t="e">
        <f>VLOOKUP($O77,PercentSHGoalStats!$A$3:$AE$998,7,FALSE)</f>
        <v>#REF!</v>
      </c>
      <c r="R77" s="57" t="e">
        <f>VLOOKUP($O77,PercentSHGoalStats!$A$3:$AE$998,8,FALSE)</f>
        <v>#REF!</v>
      </c>
      <c r="S77" s="57" t="e">
        <f>VLOOKUP($O77,PercentSHGoalStats!$A$3:$AE$998,10,FALSE)</f>
        <v>#REF!</v>
      </c>
      <c r="T77" s="57" t="e">
        <f>VLOOKUP($O77,PercentSHGoalStats!$A$3:$AE$998,11,FALSE)</f>
        <v>#REF!</v>
      </c>
      <c r="U77" s="57" t="e">
        <f>VLOOKUP($O77,PercentSHGoalStats!$A$3:$AE$998,13,FALSE)</f>
        <v>#REF!</v>
      </c>
      <c r="V77" s="57" t="e">
        <f>VLOOKUP($O77,PercentSHGoalStats!$A$3:$AE$998,14,FALSE)</f>
        <v>#REF!</v>
      </c>
      <c r="W77" s="57" t="e">
        <f>VLOOKUP($O77,PercentSHGoalStats!$A$3:$AE$998,16,FALSE)</f>
        <v>#REF!</v>
      </c>
      <c r="X77" s="57" t="e">
        <f>VLOOKUP($O77,PercentSHGoalStats!$A$3:$AE$998,17,FALSE)</f>
        <v>#REF!</v>
      </c>
      <c r="Y77" s="57" t="e">
        <f>VLOOKUP($O77,PercentSHGoalStats!$A$3:$AE$998,19,FALSE)</f>
        <v>#REF!</v>
      </c>
      <c r="Z77" s="57" t="e">
        <f>VLOOKUP($O77,PercentSHGoalStats!$A$3:$AE$998,20,FALSE)</f>
        <v>#REF!</v>
      </c>
      <c r="AA77" s="57" t="e">
        <f>VLOOKUP($O77,PercentSHGoalStats!$A$3:$AE$998,22,FALSE)</f>
        <v>#REF!</v>
      </c>
    </row>
    <row r="78" spans="1:27" ht="14.4" hidden="1" thickTop="1" x14ac:dyDescent="0.3">
      <c r="A78" s="57" t="e">
        <f>VLOOKUP($M78,PercentSHGoalStats!$A$3:$AE$998,5,FALSE)</f>
        <v>#REF!</v>
      </c>
      <c r="B78" s="57" t="e">
        <f>VLOOKUP($M78,PercentSHGoalStats!$A$3:$AE$998,6,FALSE)</f>
        <v>#REF!</v>
      </c>
      <c r="C78" s="57" t="e">
        <f>VLOOKUP($M78,PercentSHGoalStats!$A$3:$AE$998,8,FALSE)</f>
        <v>#REF!</v>
      </c>
      <c r="D78" s="57" t="e">
        <f>VLOOKUP($M78,PercentSHGoalStats!$A$3:$AE$998,9,FALSE)</f>
        <v>#REF!</v>
      </c>
      <c r="E78" s="57" t="e">
        <f>VLOOKUP($M78,PercentSHGoalStats!$A$3:$AE$998,11,FALSE)</f>
        <v>#REF!</v>
      </c>
      <c r="F78" s="57" t="e">
        <f>VLOOKUP($M78,PercentSHGoalStats!$A$3:$AE$998,12,FALSE)</f>
        <v>#REF!</v>
      </c>
      <c r="G78" s="57" t="e">
        <f>VLOOKUP($M78,PercentSHGoalStats!$A$3:$AE$998,14,FALSE)</f>
        <v>#REF!</v>
      </c>
      <c r="H78" s="57" t="e">
        <f>VLOOKUP($M78,PercentSHGoalStats!$A$3:$AE$998,15,FALSE)</f>
        <v>#REF!</v>
      </c>
      <c r="I78" s="57" t="e">
        <f>VLOOKUP($M78,PercentSHGoalStats!$A$3:$AE$998,17,FALSE)</f>
        <v>#REF!</v>
      </c>
      <c r="J78" s="57" t="e">
        <f>VLOOKUP($M78,PercentSHGoalStats!$A$3:$AE$998,18,FALSE)</f>
        <v>#REF!</v>
      </c>
      <c r="K78" s="57" t="e">
        <f>VLOOKUP($M78,PercentSHGoalStats!$A$3:$AE$998,20,FALSE)</f>
        <v>#REF!</v>
      </c>
      <c r="L78" s="57" t="e">
        <f>VLOOKUP($M78,PercentSHGoalStats!$A$3:$AE$998,21,FALSE)</f>
        <v>#REF!</v>
      </c>
      <c r="M78" s="53" t="e">
        <f>Fixtures!#REF!</f>
        <v>#REF!</v>
      </c>
      <c r="N78" s="54" t="e">
        <f>Fixtures!#REF!</f>
        <v>#REF!</v>
      </c>
      <c r="O78" s="53" t="e">
        <f>Fixtures!#REF!</f>
        <v>#REF!</v>
      </c>
      <c r="P78" s="57" t="e">
        <f>VLOOKUP($O78,PercentSHGoalStats!$A$3:$AE$998,5,FALSE)</f>
        <v>#REF!</v>
      </c>
      <c r="Q78" s="57" t="e">
        <f>VLOOKUP($O78,PercentSHGoalStats!$A$3:$AE$998,7,FALSE)</f>
        <v>#REF!</v>
      </c>
      <c r="R78" s="57" t="e">
        <f>VLOOKUP($O78,PercentSHGoalStats!$A$3:$AE$998,8,FALSE)</f>
        <v>#REF!</v>
      </c>
      <c r="S78" s="57" t="e">
        <f>VLOOKUP($O78,PercentSHGoalStats!$A$3:$AE$998,10,FALSE)</f>
        <v>#REF!</v>
      </c>
      <c r="T78" s="57" t="e">
        <f>VLOOKUP($O78,PercentSHGoalStats!$A$3:$AE$998,11,FALSE)</f>
        <v>#REF!</v>
      </c>
      <c r="U78" s="57" t="e">
        <f>VLOOKUP($O78,PercentSHGoalStats!$A$3:$AE$998,13,FALSE)</f>
        <v>#REF!</v>
      </c>
      <c r="V78" s="57" t="e">
        <f>VLOOKUP($O78,PercentSHGoalStats!$A$3:$AE$998,14,FALSE)</f>
        <v>#REF!</v>
      </c>
      <c r="W78" s="57" t="e">
        <f>VLOOKUP($O78,PercentSHGoalStats!$A$3:$AE$998,16,FALSE)</f>
        <v>#REF!</v>
      </c>
      <c r="X78" s="57" t="e">
        <f>VLOOKUP($O78,PercentSHGoalStats!$A$3:$AE$998,17,FALSE)</f>
        <v>#REF!</v>
      </c>
      <c r="Y78" s="57" t="e">
        <f>VLOOKUP($O78,PercentSHGoalStats!$A$3:$AE$998,19,FALSE)</f>
        <v>#REF!</v>
      </c>
      <c r="Z78" s="57" t="e">
        <f>VLOOKUP($O78,PercentSHGoalStats!$A$3:$AE$998,20,FALSE)</f>
        <v>#REF!</v>
      </c>
      <c r="AA78" s="57" t="e">
        <f>VLOOKUP($O78,PercentSHGoalStats!$A$3:$AE$998,22,FALSE)</f>
        <v>#REF!</v>
      </c>
    </row>
    <row r="79" spans="1:27" ht="14.4" hidden="1" thickTop="1" x14ac:dyDescent="0.3">
      <c r="A79" s="57" t="e">
        <f>VLOOKUP($M79,PercentSHGoalStats!$A$3:$AE$998,5,FALSE)</f>
        <v>#REF!</v>
      </c>
      <c r="B79" s="57" t="e">
        <f>VLOOKUP($M79,PercentSHGoalStats!$A$3:$AE$998,6,FALSE)</f>
        <v>#REF!</v>
      </c>
      <c r="C79" s="57" t="e">
        <f>VLOOKUP($M79,PercentSHGoalStats!$A$3:$AE$998,8,FALSE)</f>
        <v>#REF!</v>
      </c>
      <c r="D79" s="57" t="e">
        <f>VLOOKUP($M79,PercentSHGoalStats!$A$3:$AE$998,9,FALSE)</f>
        <v>#REF!</v>
      </c>
      <c r="E79" s="57" t="e">
        <f>VLOOKUP($M79,PercentSHGoalStats!$A$3:$AE$998,11,FALSE)</f>
        <v>#REF!</v>
      </c>
      <c r="F79" s="57" t="e">
        <f>VLOOKUP($M79,PercentSHGoalStats!$A$3:$AE$998,12,FALSE)</f>
        <v>#REF!</v>
      </c>
      <c r="G79" s="57" t="e">
        <f>VLOOKUP($M79,PercentSHGoalStats!$A$3:$AE$998,14,FALSE)</f>
        <v>#REF!</v>
      </c>
      <c r="H79" s="57" t="e">
        <f>VLOOKUP($M79,PercentSHGoalStats!$A$3:$AE$998,15,FALSE)</f>
        <v>#REF!</v>
      </c>
      <c r="I79" s="57" t="e">
        <f>VLOOKUP($M79,PercentSHGoalStats!$A$3:$AE$998,17,FALSE)</f>
        <v>#REF!</v>
      </c>
      <c r="J79" s="57" t="e">
        <f>VLOOKUP($M79,PercentSHGoalStats!$A$3:$AE$998,18,FALSE)</f>
        <v>#REF!</v>
      </c>
      <c r="K79" s="57" t="e">
        <f>VLOOKUP($M79,PercentSHGoalStats!$A$3:$AE$998,20,FALSE)</f>
        <v>#REF!</v>
      </c>
      <c r="L79" s="57" t="e">
        <f>VLOOKUP($M79,PercentSHGoalStats!$A$3:$AE$998,21,FALSE)</f>
        <v>#REF!</v>
      </c>
      <c r="M79" s="53" t="e">
        <f>Fixtures!#REF!</f>
        <v>#REF!</v>
      </c>
      <c r="N79" s="54" t="e">
        <f>Fixtures!#REF!</f>
        <v>#REF!</v>
      </c>
      <c r="O79" s="53" t="e">
        <f>Fixtures!#REF!</f>
        <v>#REF!</v>
      </c>
      <c r="P79" s="57" t="e">
        <f>VLOOKUP($O79,PercentSHGoalStats!$A$3:$AE$998,5,FALSE)</f>
        <v>#REF!</v>
      </c>
      <c r="Q79" s="57" t="e">
        <f>VLOOKUP($O79,PercentSHGoalStats!$A$3:$AE$998,7,FALSE)</f>
        <v>#REF!</v>
      </c>
      <c r="R79" s="57" t="e">
        <f>VLOOKUP($O79,PercentSHGoalStats!$A$3:$AE$998,8,FALSE)</f>
        <v>#REF!</v>
      </c>
      <c r="S79" s="57" t="e">
        <f>VLOOKUP($O79,PercentSHGoalStats!$A$3:$AE$998,10,FALSE)</f>
        <v>#REF!</v>
      </c>
      <c r="T79" s="57" t="e">
        <f>VLOOKUP($O79,PercentSHGoalStats!$A$3:$AE$998,11,FALSE)</f>
        <v>#REF!</v>
      </c>
      <c r="U79" s="57" t="e">
        <f>VLOOKUP($O79,PercentSHGoalStats!$A$3:$AE$998,13,FALSE)</f>
        <v>#REF!</v>
      </c>
      <c r="V79" s="57" t="e">
        <f>VLOOKUP($O79,PercentSHGoalStats!$A$3:$AE$998,14,FALSE)</f>
        <v>#REF!</v>
      </c>
      <c r="W79" s="57" t="e">
        <f>VLOOKUP($O79,PercentSHGoalStats!$A$3:$AE$998,16,FALSE)</f>
        <v>#REF!</v>
      </c>
      <c r="X79" s="57" t="e">
        <f>VLOOKUP($O79,PercentSHGoalStats!$A$3:$AE$998,17,FALSE)</f>
        <v>#REF!</v>
      </c>
      <c r="Y79" s="57" t="e">
        <f>VLOOKUP($O79,PercentSHGoalStats!$A$3:$AE$998,19,FALSE)</f>
        <v>#REF!</v>
      </c>
      <c r="Z79" s="57" t="e">
        <f>VLOOKUP($O79,PercentSHGoalStats!$A$3:$AE$998,20,FALSE)</f>
        <v>#REF!</v>
      </c>
      <c r="AA79" s="57" t="e">
        <f>VLOOKUP($O79,PercentSHGoalStats!$A$3:$AE$998,22,FALSE)</f>
        <v>#REF!</v>
      </c>
    </row>
    <row r="80" spans="1:27" ht="14.4" hidden="1" thickTop="1" x14ac:dyDescent="0.3">
      <c r="A80" s="57" t="e">
        <f>VLOOKUP($M80,PercentSHGoalStats!$A$3:$AE$998,5,FALSE)</f>
        <v>#REF!</v>
      </c>
      <c r="B80" s="57" t="e">
        <f>VLOOKUP($M80,PercentSHGoalStats!$A$3:$AE$998,6,FALSE)</f>
        <v>#REF!</v>
      </c>
      <c r="C80" s="57" t="e">
        <f>VLOOKUP($M80,PercentSHGoalStats!$A$3:$AE$998,8,FALSE)</f>
        <v>#REF!</v>
      </c>
      <c r="D80" s="57" t="e">
        <f>VLOOKUP($M80,PercentSHGoalStats!$A$3:$AE$998,9,FALSE)</f>
        <v>#REF!</v>
      </c>
      <c r="E80" s="57" t="e">
        <f>VLOOKUP($M80,PercentSHGoalStats!$A$3:$AE$998,11,FALSE)</f>
        <v>#REF!</v>
      </c>
      <c r="F80" s="57" t="e">
        <f>VLOOKUP($M80,PercentSHGoalStats!$A$3:$AE$998,12,FALSE)</f>
        <v>#REF!</v>
      </c>
      <c r="G80" s="57" t="e">
        <f>VLOOKUP($M80,PercentSHGoalStats!$A$3:$AE$998,14,FALSE)</f>
        <v>#REF!</v>
      </c>
      <c r="H80" s="57" t="e">
        <f>VLOOKUP($M80,PercentSHGoalStats!$A$3:$AE$998,15,FALSE)</f>
        <v>#REF!</v>
      </c>
      <c r="I80" s="57" t="e">
        <f>VLOOKUP($M80,PercentSHGoalStats!$A$3:$AE$998,17,FALSE)</f>
        <v>#REF!</v>
      </c>
      <c r="J80" s="57" t="e">
        <f>VLOOKUP($M80,PercentSHGoalStats!$A$3:$AE$998,18,FALSE)</f>
        <v>#REF!</v>
      </c>
      <c r="K80" s="57" t="e">
        <f>VLOOKUP($M80,PercentSHGoalStats!$A$3:$AE$998,20,FALSE)</f>
        <v>#REF!</v>
      </c>
      <c r="L80" s="57" t="e">
        <f>VLOOKUP($M80,PercentSHGoalStats!$A$3:$AE$998,21,FALSE)</f>
        <v>#REF!</v>
      </c>
      <c r="M80" s="53" t="e">
        <f>Fixtures!#REF!</f>
        <v>#REF!</v>
      </c>
      <c r="N80" s="54" t="e">
        <f>Fixtures!#REF!</f>
        <v>#REF!</v>
      </c>
      <c r="O80" s="53" t="e">
        <f>Fixtures!#REF!</f>
        <v>#REF!</v>
      </c>
      <c r="P80" s="57" t="e">
        <f>VLOOKUP($O80,PercentSHGoalStats!$A$3:$AE$998,5,FALSE)</f>
        <v>#REF!</v>
      </c>
      <c r="Q80" s="57" t="e">
        <f>VLOOKUP($O80,PercentSHGoalStats!$A$3:$AE$998,7,FALSE)</f>
        <v>#REF!</v>
      </c>
      <c r="R80" s="57" t="e">
        <f>VLOOKUP($O80,PercentSHGoalStats!$A$3:$AE$998,8,FALSE)</f>
        <v>#REF!</v>
      </c>
      <c r="S80" s="57" t="e">
        <f>VLOOKUP($O80,PercentSHGoalStats!$A$3:$AE$998,10,FALSE)</f>
        <v>#REF!</v>
      </c>
      <c r="T80" s="57" t="e">
        <f>VLOOKUP($O80,PercentSHGoalStats!$A$3:$AE$998,11,FALSE)</f>
        <v>#REF!</v>
      </c>
      <c r="U80" s="57" t="e">
        <f>VLOOKUP($O80,PercentSHGoalStats!$A$3:$AE$998,13,FALSE)</f>
        <v>#REF!</v>
      </c>
      <c r="V80" s="57" t="e">
        <f>VLOOKUP($O80,PercentSHGoalStats!$A$3:$AE$998,14,FALSE)</f>
        <v>#REF!</v>
      </c>
      <c r="W80" s="57" t="e">
        <f>VLOOKUP($O80,PercentSHGoalStats!$A$3:$AE$998,16,FALSE)</f>
        <v>#REF!</v>
      </c>
      <c r="X80" s="57" t="e">
        <f>VLOOKUP($O80,PercentSHGoalStats!$A$3:$AE$998,17,FALSE)</f>
        <v>#REF!</v>
      </c>
      <c r="Y80" s="57" t="e">
        <f>VLOOKUP($O80,PercentSHGoalStats!$A$3:$AE$998,19,FALSE)</f>
        <v>#REF!</v>
      </c>
      <c r="Z80" s="57" t="e">
        <f>VLOOKUP($O80,PercentSHGoalStats!$A$3:$AE$998,20,FALSE)</f>
        <v>#REF!</v>
      </c>
      <c r="AA80" s="57" t="e">
        <f>VLOOKUP($O80,PercentSHGoalStats!$A$3:$AE$998,22,FALSE)</f>
        <v>#REF!</v>
      </c>
    </row>
    <row r="81" spans="1:27" ht="14.4" hidden="1" thickTop="1" x14ac:dyDescent="0.3">
      <c r="A81" s="57" t="e">
        <f>VLOOKUP($M81,PercentSHGoalStats!$A$3:$AE$998,5,FALSE)</f>
        <v>#REF!</v>
      </c>
      <c r="B81" s="57" t="e">
        <f>VLOOKUP($M81,PercentSHGoalStats!$A$3:$AE$998,6,FALSE)</f>
        <v>#REF!</v>
      </c>
      <c r="C81" s="57" t="e">
        <f>VLOOKUP($M81,PercentSHGoalStats!$A$3:$AE$998,8,FALSE)</f>
        <v>#REF!</v>
      </c>
      <c r="D81" s="57" t="e">
        <f>VLOOKUP($M81,PercentSHGoalStats!$A$3:$AE$998,9,FALSE)</f>
        <v>#REF!</v>
      </c>
      <c r="E81" s="57" t="e">
        <f>VLOOKUP($M81,PercentSHGoalStats!$A$3:$AE$998,11,FALSE)</f>
        <v>#REF!</v>
      </c>
      <c r="F81" s="57" t="e">
        <f>VLOOKUP($M81,PercentSHGoalStats!$A$3:$AE$998,12,FALSE)</f>
        <v>#REF!</v>
      </c>
      <c r="G81" s="57" t="e">
        <f>VLOOKUP($M81,PercentSHGoalStats!$A$3:$AE$998,14,FALSE)</f>
        <v>#REF!</v>
      </c>
      <c r="H81" s="57" t="e">
        <f>VLOOKUP($M81,PercentSHGoalStats!$A$3:$AE$998,15,FALSE)</f>
        <v>#REF!</v>
      </c>
      <c r="I81" s="57" t="e">
        <f>VLOOKUP($M81,PercentSHGoalStats!$A$3:$AE$998,17,FALSE)</f>
        <v>#REF!</v>
      </c>
      <c r="J81" s="57" t="e">
        <f>VLOOKUP($M81,PercentSHGoalStats!$A$3:$AE$998,18,FALSE)</f>
        <v>#REF!</v>
      </c>
      <c r="K81" s="57" t="e">
        <f>VLOOKUP($M81,PercentSHGoalStats!$A$3:$AE$998,20,FALSE)</f>
        <v>#REF!</v>
      </c>
      <c r="L81" s="57" t="e">
        <f>VLOOKUP($M81,PercentSHGoalStats!$A$3:$AE$998,21,FALSE)</f>
        <v>#REF!</v>
      </c>
      <c r="M81" s="53" t="e">
        <f>Fixtures!#REF!</f>
        <v>#REF!</v>
      </c>
      <c r="N81" s="54" t="e">
        <f>Fixtures!#REF!</f>
        <v>#REF!</v>
      </c>
      <c r="O81" s="53" t="e">
        <f>Fixtures!#REF!</f>
        <v>#REF!</v>
      </c>
      <c r="P81" s="57" t="e">
        <f>VLOOKUP($O81,PercentSHGoalStats!$A$3:$AE$998,5,FALSE)</f>
        <v>#REF!</v>
      </c>
      <c r="Q81" s="57" t="e">
        <f>VLOOKUP($O81,PercentSHGoalStats!$A$3:$AE$998,7,FALSE)</f>
        <v>#REF!</v>
      </c>
      <c r="R81" s="57" t="e">
        <f>VLOOKUP($O81,PercentSHGoalStats!$A$3:$AE$998,8,FALSE)</f>
        <v>#REF!</v>
      </c>
      <c r="S81" s="57" t="e">
        <f>VLOOKUP($O81,PercentSHGoalStats!$A$3:$AE$998,10,FALSE)</f>
        <v>#REF!</v>
      </c>
      <c r="T81" s="57" t="e">
        <f>VLOOKUP($O81,PercentSHGoalStats!$A$3:$AE$998,11,FALSE)</f>
        <v>#REF!</v>
      </c>
      <c r="U81" s="57" t="e">
        <f>VLOOKUP($O81,PercentSHGoalStats!$A$3:$AE$998,13,FALSE)</f>
        <v>#REF!</v>
      </c>
      <c r="V81" s="57" t="e">
        <f>VLOOKUP($O81,PercentSHGoalStats!$A$3:$AE$998,14,FALSE)</f>
        <v>#REF!</v>
      </c>
      <c r="W81" s="57" t="e">
        <f>VLOOKUP($O81,PercentSHGoalStats!$A$3:$AE$998,16,FALSE)</f>
        <v>#REF!</v>
      </c>
      <c r="X81" s="57" t="e">
        <f>VLOOKUP($O81,PercentSHGoalStats!$A$3:$AE$998,17,FALSE)</f>
        <v>#REF!</v>
      </c>
      <c r="Y81" s="57" t="e">
        <f>VLOOKUP($O81,PercentSHGoalStats!$A$3:$AE$998,19,FALSE)</f>
        <v>#REF!</v>
      </c>
      <c r="Z81" s="57" t="e">
        <f>VLOOKUP($O81,PercentSHGoalStats!$A$3:$AE$998,20,FALSE)</f>
        <v>#REF!</v>
      </c>
      <c r="AA81" s="57" t="e">
        <f>VLOOKUP($O81,PercentSHGoalStats!$A$3:$AE$998,22,FALSE)</f>
        <v>#REF!</v>
      </c>
    </row>
    <row r="82" spans="1:27" ht="14.4" hidden="1" thickTop="1" x14ac:dyDescent="0.3">
      <c r="A82" s="57" t="e">
        <f>VLOOKUP($M82,PercentSHGoalStats!$A$3:$AE$998,5,FALSE)</f>
        <v>#REF!</v>
      </c>
      <c r="B82" s="57" t="e">
        <f>VLOOKUP($M82,PercentSHGoalStats!$A$3:$AE$998,6,FALSE)</f>
        <v>#REF!</v>
      </c>
      <c r="C82" s="57" t="e">
        <f>VLOOKUP($M82,PercentSHGoalStats!$A$3:$AE$998,8,FALSE)</f>
        <v>#REF!</v>
      </c>
      <c r="D82" s="57" t="e">
        <f>VLOOKUP($M82,PercentSHGoalStats!$A$3:$AE$998,9,FALSE)</f>
        <v>#REF!</v>
      </c>
      <c r="E82" s="57" t="e">
        <f>VLOOKUP($M82,PercentSHGoalStats!$A$3:$AE$998,11,FALSE)</f>
        <v>#REF!</v>
      </c>
      <c r="F82" s="57" t="e">
        <f>VLOOKUP($M82,PercentSHGoalStats!$A$3:$AE$998,12,FALSE)</f>
        <v>#REF!</v>
      </c>
      <c r="G82" s="57" t="e">
        <f>VLOOKUP($M82,PercentSHGoalStats!$A$3:$AE$998,14,FALSE)</f>
        <v>#REF!</v>
      </c>
      <c r="H82" s="57" t="e">
        <f>VLOOKUP($M82,PercentSHGoalStats!$A$3:$AE$998,15,FALSE)</f>
        <v>#REF!</v>
      </c>
      <c r="I82" s="57" t="e">
        <f>VLOOKUP($M82,PercentSHGoalStats!$A$3:$AE$998,17,FALSE)</f>
        <v>#REF!</v>
      </c>
      <c r="J82" s="57" t="e">
        <f>VLOOKUP($M82,PercentSHGoalStats!$A$3:$AE$998,18,FALSE)</f>
        <v>#REF!</v>
      </c>
      <c r="K82" s="57" t="e">
        <f>VLOOKUP($M82,PercentSHGoalStats!$A$3:$AE$998,20,FALSE)</f>
        <v>#REF!</v>
      </c>
      <c r="L82" s="57" t="e">
        <f>VLOOKUP($M82,PercentSHGoalStats!$A$3:$AE$998,21,FALSE)</f>
        <v>#REF!</v>
      </c>
      <c r="M82" s="53" t="e">
        <f>Fixtures!#REF!</f>
        <v>#REF!</v>
      </c>
      <c r="N82" s="54" t="e">
        <f>Fixtures!#REF!</f>
        <v>#REF!</v>
      </c>
      <c r="O82" s="53" t="e">
        <f>Fixtures!#REF!</f>
        <v>#REF!</v>
      </c>
      <c r="P82" s="57" t="e">
        <f>VLOOKUP($O82,PercentSHGoalStats!$A$3:$AE$998,5,FALSE)</f>
        <v>#REF!</v>
      </c>
      <c r="Q82" s="57" t="e">
        <f>VLOOKUP($O82,PercentSHGoalStats!$A$3:$AE$998,7,FALSE)</f>
        <v>#REF!</v>
      </c>
      <c r="R82" s="57" t="e">
        <f>VLOOKUP($O82,PercentSHGoalStats!$A$3:$AE$998,8,FALSE)</f>
        <v>#REF!</v>
      </c>
      <c r="S82" s="57" t="e">
        <f>VLOOKUP($O82,PercentSHGoalStats!$A$3:$AE$998,10,FALSE)</f>
        <v>#REF!</v>
      </c>
      <c r="T82" s="57" t="e">
        <f>VLOOKUP($O82,PercentSHGoalStats!$A$3:$AE$998,11,FALSE)</f>
        <v>#REF!</v>
      </c>
      <c r="U82" s="57" t="e">
        <f>VLOOKUP($O82,PercentSHGoalStats!$A$3:$AE$998,13,FALSE)</f>
        <v>#REF!</v>
      </c>
      <c r="V82" s="57" t="e">
        <f>VLOOKUP($O82,PercentSHGoalStats!$A$3:$AE$998,14,FALSE)</f>
        <v>#REF!</v>
      </c>
      <c r="W82" s="57" t="e">
        <f>VLOOKUP($O82,PercentSHGoalStats!$A$3:$AE$998,16,FALSE)</f>
        <v>#REF!</v>
      </c>
      <c r="X82" s="57" t="e">
        <f>VLOOKUP($O82,PercentSHGoalStats!$A$3:$AE$998,17,FALSE)</f>
        <v>#REF!</v>
      </c>
      <c r="Y82" s="57" t="e">
        <f>VLOOKUP($O82,PercentSHGoalStats!$A$3:$AE$998,19,FALSE)</f>
        <v>#REF!</v>
      </c>
      <c r="Z82" s="57" t="e">
        <f>VLOOKUP($O82,PercentSHGoalStats!$A$3:$AE$998,20,FALSE)</f>
        <v>#REF!</v>
      </c>
      <c r="AA82" s="57" t="e">
        <f>VLOOKUP($O82,PercentSHGoalStats!$A$3:$AE$998,22,FALSE)</f>
        <v>#REF!</v>
      </c>
    </row>
    <row r="83" spans="1:27" ht="14.4" hidden="1" thickTop="1" x14ac:dyDescent="0.3">
      <c r="A83" s="57" t="e">
        <f>VLOOKUP($M83,PercentSHGoalStats!$A$3:$AE$998,5,FALSE)</f>
        <v>#REF!</v>
      </c>
      <c r="B83" s="57" t="e">
        <f>VLOOKUP($M83,PercentSHGoalStats!$A$3:$AE$998,6,FALSE)</f>
        <v>#REF!</v>
      </c>
      <c r="C83" s="57" t="e">
        <f>VLOOKUP($M83,PercentSHGoalStats!$A$3:$AE$998,8,FALSE)</f>
        <v>#REF!</v>
      </c>
      <c r="D83" s="57" t="e">
        <f>VLOOKUP($M83,PercentSHGoalStats!$A$3:$AE$998,9,FALSE)</f>
        <v>#REF!</v>
      </c>
      <c r="E83" s="57" t="e">
        <f>VLOOKUP($M83,PercentSHGoalStats!$A$3:$AE$998,11,FALSE)</f>
        <v>#REF!</v>
      </c>
      <c r="F83" s="57" t="e">
        <f>VLOOKUP($M83,PercentSHGoalStats!$A$3:$AE$998,12,FALSE)</f>
        <v>#REF!</v>
      </c>
      <c r="G83" s="57" t="e">
        <f>VLOOKUP($M83,PercentSHGoalStats!$A$3:$AE$998,14,FALSE)</f>
        <v>#REF!</v>
      </c>
      <c r="H83" s="57" t="e">
        <f>VLOOKUP($M83,PercentSHGoalStats!$A$3:$AE$998,15,FALSE)</f>
        <v>#REF!</v>
      </c>
      <c r="I83" s="57" t="e">
        <f>VLOOKUP($M83,PercentSHGoalStats!$A$3:$AE$998,17,FALSE)</f>
        <v>#REF!</v>
      </c>
      <c r="J83" s="57" t="e">
        <f>VLOOKUP($M83,PercentSHGoalStats!$A$3:$AE$998,18,FALSE)</f>
        <v>#REF!</v>
      </c>
      <c r="K83" s="57" t="e">
        <f>VLOOKUP($M83,PercentSHGoalStats!$A$3:$AE$998,20,FALSE)</f>
        <v>#REF!</v>
      </c>
      <c r="L83" s="57" t="e">
        <f>VLOOKUP($M83,PercentSHGoalStats!$A$3:$AE$998,21,FALSE)</f>
        <v>#REF!</v>
      </c>
      <c r="M83" s="53" t="e">
        <f>Fixtures!#REF!</f>
        <v>#REF!</v>
      </c>
      <c r="N83" s="54" t="e">
        <f>Fixtures!#REF!</f>
        <v>#REF!</v>
      </c>
      <c r="O83" s="53" t="e">
        <f>Fixtures!#REF!</f>
        <v>#REF!</v>
      </c>
      <c r="P83" s="57" t="e">
        <f>VLOOKUP($O83,PercentSHGoalStats!$A$3:$AE$998,5,FALSE)</f>
        <v>#REF!</v>
      </c>
      <c r="Q83" s="57" t="e">
        <f>VLOOKUP($O83,PercentSHGoalStats!$A$3:$AE$998,7,FALSE)</f>
        <v>#REF!</v>
      </c>
      <c r="R83" s="57" t="e">
        <f>VLOOKUP($O83,PercentSHGoalStats!$A$3:$AE$998,8,FALSE)</f>
        <v>#REF!</v>
      </c>
      <c r="S83" s="57" t="e">
        <f>VLOOKUP($O83,PercentSHGoalStats!$A$3:$AE$998,10,FALSE)</f>
        <v>#REF!</v>
      </c>
      <c r="T83" s="57" t="e">
        <f>VLOOKUP($O83,PercentSHGoalStats!$A$3:$AE$998,11,FALSE)</f>
        <v>#REF!</v>
      </c>
      <c r="U83" s="57" t="e">
        <f>VLOOKUP($O83,PercentSHGoalStats!$A$3:$AE$998,13,FALSE)</f>
        <v>#REF!</v>
      </c>
      <c r="V83" s="57" t="e">
        <f>VLOOKUP($O83,PercentSHGoalStats!$A$3:$AE$998,14,FALSE)</f>
        <v>#REF!</v>
      </c>
      <c r="W83" s="57" t="e">
        <f>VLOOKUP($O83,PercentSHGoalStats!$A$3:$AE$998,16,FALSE)</f>
        <v>#REF!</v>
      </c>
      <c r="X83" s="57" t="e">
        <f>VLOOKUP($O83,PercentSHGoalStats!$A$3:$AE$998,17,FALSE)</f>
        <v>#REF!</v>
      </c>
      <c r="Y83" s="57" t="e">
        <f>VLOOKUP($O83,PercentSHGoalStats!$A$3:$AE$998,19,FALSE)</f>
        <v>#REF!</v>
      </c>
      <c r="Z83" s="57" t="e">
        <f>VLOOKUP($O83,PercentSHGoalStats!$A$3:$AE$998,20,FALSE)</f>
        <v>#REF!</v>
      </c>
      <c r="AA83" s="57" t="e">
        <f>VLOOKUP($O83,PercentSHGoalStats!$A$3:$AE$998,22,FALSE)</f>
        <v>#REF!</v>
      </c>
    </row>
    <row r="84" spans="1:27" ht="14.4" hidden="1" thickTop="1" x14ac:dyDescent="0.3">
      <c r="A84" s="57" t="e">
        <f>VLOOKUP($M84,PercentSHGoalStats!$A$3:$AE$998,5,FALSE)</f>
        <v>#REF!</v>
      </c>
      <c r="B84" s="57" t="e">
        <f>VLOOKUP($M84,PercentSHGoalStats!$A$3:$AE$998,6,FALSE)</f>
        <v>#REF!</v>
      </c>
      <c r="C84" s="57" t="e">
        <f>VLOOKUP($M84,PercentSHGoalStats!$A$3:$AE$998,8,FALSE)</f>
        <v>#REF!</v>
      </c>
      <c r="D84" s="57" t="e">
        <f>VLOOKUP($M84,PercentSHGoalStats!$A$3:$AE$998,9,FALSE)</f>
        <v>#REF!</v>
      </c>
      <c r="E84" s="57" t="e">
        <f>VLOOKUP($M84,PercentSHGoalStats!$A$3:$AE$998,11,FALSE)</f>
        <v>#REF!</v>
      </c>
      <c r="F84" s="57" t="e">
        <f>VLOOKUP($M84,PercentSHGoalStats!$A$3:$AE$998,12,FALSE)</f>
        <v>#REF!</v>
      </c>
      <c r="G84" s="57" t="e">
        <f>VLOOKUP($M84,PercentSHGoalStats!$A$3:$AE$998,14,FALSE)</f>
        <v>#REF!</v>
      </c>
      <c r="H84" s="57" t="e">
        <f>VLOOKUP($M84,PercentSHGoalStats!$A$3:$AE$998,15,FALSE)</f>
        <v>#REF!</v>
      </c>
      <c r="I84" s="57" t="e">
        <f>VLOOKUP($M84,PercentSHGoalStats!$A$3:$AE$998,17,FALSE)</f>
        <v>#REF!</v>
      </c>
      <c r="J84" s="57" t="e">
        <f>VLOOKUP($M84,PercentSHGoalStats!$A$3:$AE$998,18,FALSE)</f>
        <v>#REF!</v>
      </c>
      <c r="K84" s="57" t="e">
        <f>VLOOKUP($M84,PercentSHGoalStats!$A$3:$AE$998,20,FALSE)</f>
        <v>#REF!</v>
      </c>
      <c r="L84" s="57" t="e">
        <f>VLOOKUP($M84,PercentSHGoalStats!$A$3:$AE$998,21,FALSE)</f>
        <v>#REF!</v>
      </c>
      <c r="M84" s="53" t="e">
        <f>Fixtures!#REF!</f>
        <v>#REF!</v>
      </c>
      <c r="N84" s="54" t="e">
        <f>Fixtures!#REF!</f>
        <v>#REF!</v>
      </c>
      <c r="O84" s="53" t="e">
        <f>Fixtures!#REF!</f>
        <v>#REF!</v>
      </c>
      <c r="P84" s="57" t="e">
        <f>VLOOKUP($O84,PercentSHGoalStats!$A$3:$AE$998,5,FALSE)</f>
        <v>#REF!</v>
      </c>
      <c r="Q84" s="57" t="e">
        <f>VLOOKUP($O84,PercentSHGoalStats!$A$3:$AE$998,7,FALSE)</f>
        <v>#REF!</v>
      </c>
      <c r="R84" s="57" t="e">
        <f>VLOOKUP($O84,PercentSHGoalStats!$A$3:$AE$998,8,FALSE)</f>
        <v>#REF!</v>
      </c>
      <c r="S84" s="57" t="e">
        <f>VLOOKUP($O84,PercentSHGoalStats!$A$3:$AE$998,10,FALSE)</f>
        <v>#REF!</v>
      </c>
      <c r="T84" s="57" t="e">
        <f>VLOOKUP($O84,PercentSHGoalStats!$A$3:$AE$998,11,FALSE)</f>
        <v>#REF!</v>
      </c>
      <c r="U84" s="57" t="e">
        <f>VLOOKUP($O84,PercentSHGoalStats!$A$3:$AE$998,13,FALSE)</f>
        <v>#REF!</v>
      </c>
      <c r="V84" s="57" t="e">
        <f>VLOOKUP($O84,PercentSHGoalStats!$A$3:$AE$998,14,FALSE)</f>
        <v>#REF!</v>
      </c>
      <c r="W84" s="57" t="e">
        <f>VLOOKUP($O84,PercentSHGoalStats!$A$3:$AE$998,16,FALSE)</f>
        <v>#REF!</v>
      </c>
      <c r="X84" s="57" t="e">
        <f>VLOOKUP($O84,PercentSHGoalStats!$A$3:$AE$998,17,FALSE)</f>
        <v>#REF!</v>
      </c>
      <c r="Y84" s="57" t="e">
        <f>VLOOKUP($O84,PercentSHGoalStats!$A$3:$AE$998,19,FALSE)</f>
        <v>#REF!</v>
      </c>
      <c r="Z84" s="57" t="e">
        <f>VLOOKUP($O84,PercentSHGoalStats!$A$3:$AE$998,20,FALSE)</f>
        <v>#REF!</v>
      </c>
      <c r="AA84" s="57" t="e">
        <f>VLOOKUP($O84,PercentSHGoalStats!$A$3:$AE$998,22,FALSE)</f>
        <v>#REF!</v>
      </c>
    </row>
    <row r="85" spans="1:27" ht="14.4" hidden="1" thickTop="1" x14ac:dyDescent="0.3">
      <c r="A85" s="57" t="e">
        <f>VLOOKUP($M85,PercentSHGoalStats!$A$3:$AE$998,5,FALSE)</f>
        <v>#REF!</v>
      </c>
      <c r="B85" s="57" t="e">
        <f>VLOOKUP($M85,PercentSHGoalStats!$A$3:$AE$998,6,FALSE)</f>
        <v>#REF!</v>
      </c>
      <c r="C85" s="57" t="e">
        <f>VLOOKUP($M85,PercentSHGoalStats!$A$3:$AE$998,8,FALSE)</f>
        <v>#REF!</v>
      </c>
      <c r="D85" s="57" t="e">
        <f>VLOOKUP($M85,PercentSHGoalStats!$A$3:$AE$998,9,FALSE)</f>
        <v>#REF!</v>
      </c>
      <c r="E85" s="57" t="e">
        <f>VLOOKUP($M85,PercentSHGoalStats!$A$3:$AE$998,11,FALSE)</f>
        <v>#REF!</v>
      </c>
      <c r="F85" s="57" t="e">
        <f>VLOOKUP($M85,PercentSHGoalStats!$A$3:$AE$998,12,FALSE)</f>
        <v>#REF!</v>
      </c>
      <c r="G85" s="57" t="e">
        <f>VLOOKUP($M85,PercentSHGoalStats!$A$3:$AE$998,14,FALSE)</f>
        <v>#REF!</v>
      </c>
      <c r="H85" s="57" t="e">
        <f>VLOOKUP($M85,PercentSHGoalStats!$A$3:$AE$998,15,FALSE)</f>
        <v>#REF!</v>
      </c>
      <c r="I85" s="57" t="e">
        <f>VLOOKUP($M85,PercentSHGoalStats!$A$3:$AE$998,17,FALSE)</f>
        <v>#REF!</v>
      </c>
      <c r="J85" s="57" t="e">
        <f>VLOOKUP($M85,PercentSHGoalStats!$A$3:$AE$998,18,FALSE)</f>
        <v>#REF!</v>
      </c>
      <c r="K85" s="57" t="e">
        <f>VLOOKUP($M85,PercentSHGoalStats!$A$3:$AE$998,20,FALSE)</f>
        <v>#REF!</v>
      </c>
      <c r="L85" s="57" t="e">
        <f>VLOOKUP($M85,PercentSHGoalStats!$A$3:$AE$998,21,FALSE)</f>
        <v>#REF!</v>
      </c>
      <c r="M85" s="53" t="e">
        <f>Fixtures!#REF!</f>
        <v>#REF!</v>
      </c>
      <c r="N85" s="54" t="e">
        <f>Fixtures!#REF!</f>
        <v>#REF!</v>
      </c>
      <c r="O85" s="53" t="e">
        <f>Fixtures!#REF!</f>
        <v>#REF!</v>
      </c>
      <c r="P85" s="57" t="e">
        <f>VLOOKUP($O85,PercentSHGoalStats!$A$3:$AE$998,5,FALSE)</f>
        <v>#REF!</v>
      </c>
      <c r="Q85" s="57" t="e">
        <f>VLOOKUP($O85,PercentSHGoalStats!$A$3:$AE$998,7,FALSE)</f>
        <v>#REF!</v>
      </c>
      <c r="R85" s="57" t="e">
        <f>VLOOKUP($O85,PercentSHGoalStats!$A$3:$AE$998,8,FALSE)</f>
        <v>#REF!</v>
      </c>
      <c r="S85" s="57" t="e">
        <f>VLOOKUP($O85,PercentSHGoalStats!$A$3:$AE$998,10,FALSE)</f>
        <v>#REF!</v>
      </c>
      <c r="T85" s="57" t="e">
        <f>VLOOKUP($O85,PercentSHGoalStats!$A$3:$AE$998,11,FALSE)</f>
        <v>#REF!</v>
      </c>
      <c r="U85" s="57" t="e">
        <f>VLOOKUP($O85,PercentSHGoalStats!$A$3:$AE$998,13,FALSE)</f>
        <v>#REF!</v>
      </c>
      <c r="V85" s="57" t="e">
        <f>VLOOKUP($O85,PercentSHGoalStats!$A$3:$AE$998,14,FALSE)</f>
        <v>#REF!</v>
      </c>
      <c r="W85" s="57" t="e">
        <f>VLOOKUP($O85,PercentSHGoalStats!$A$3:$AE$998,16,FALSE)</f>
        <v>#REF!</v>
      </c>
      <c r="X85" s="57" t="e">
        <f>VLOOKUP($O85,PercentSHGoalStats!$A$3:$AE$998,17,FALSE)</f>
        <v>#REF!</v>
      </c>
      <c r="Y85" s="57" t="e">
        <f>VLOOKUP($O85,PercentSHGoalStats!$A$3:$AE$998,19,FALSE)</f>
        <v>#REF!</v>
      </c>
      <c r="Z85" s="57" t="e">
        <f>VLOOKUP($O85,PercentSHGoalStats!$A$3:$AE$998,20,FALSE)</f>
        <v>#REF!</v>
      </c>
      <c r="AA85" s="57" t="e">
        <f>VLOOKUP($O85,PercentSHGoalStats!$A$3:$AE$998,22,FALSE)</f>
        <v>#REF!</v>
      </c>
    </row>
    <row r="86" spans="1:27" ht="14.4" hidden="1" thickTop="1" x14ac:dyDescent="0.3">
      <c r="A86" s="57" t="e">
        <f>VLOOKUP($M86,PercentSHGoalStats!$A$3:$AE$998,5,FALSE)</f>
        <v>#REF!</v>
      </c>
      <c r="B86" s="57" t="e">
        <f>VLOOKUP($M86,PercentSHGoalStats!$A$3:$AE$998,6,FALSE)</f>
        <v>#REF!</v>
      </c>
      <c r="C86" s="57" t="e">
        <f>VLOOKUP($M86,PercentSHGoalStats!$A$3:$AE$998,8,FALSE)</f>
        <v>#REF!</v>
      </c>
      <c r="D86" s="57" t="e">
        <f>VLOOKUP($M86,PercentSHGoalStats!$A$3:$AE$998,9,FALSE)</f>
        <v>#REF!</v>
      </c>
      <c r="E86" s="57" t="e">
        <f>VLOOKUP($M86,PercentSHGoalStats!$A$3:$AE$998,11,FALSE)</f>
        <v>#REF!</v>
      </c>
      <c r="F86" s="57" t="e">
        <f>VLOOKUP($M86,PercentSHGoalStats!$A$3:$AE$998,12,FALSE)</f>
        <v>#REF!</v>
      </c>
      <c r="G86" s="57" t="e">
        <f>VLOOKUP($M86,PercentSHGoalStats!$A$3:$AE$998,14,FALSE)</f>
        <v>#REF!</v>
      </c>
      <c r="H86" s="57" t="e">
        <f>VLOOKUP($M86,PercentSHGoalStats!$A$3:$AE$998,15,FALSE)</f>
        <v>#REF!</v>
      </c>
      <c r="I86" s="57" t="e">
        <f>VLOOKUP($M86,PercentSHGoalStats!$A$3:$AE$998,17,FALSE)</f>
        <v>#REF!</v>
      </c>
      <c r="J86" s="57" t="e">
        <f>VLOOKUP($M86,PercentSHGoalStats!$A$3:$AE$998,18,FALSE)</f>
        <v>#REF!</v>
      </c>
      <c r="K86" s="57" t="e">
        <f>VLOOKUP($M86,PercentSHGoalStats!$A$3:$AE$998,20,FALSE)</f>
        <v>#REF!</v>
      </c>
      <c r="L86" s="57" t="e">
        <f>VLOOKUP($M86,PercentSHGoalStats!$A$3:$AE$998,21,FALSE)</f>
        <v>#REF!</v>
      </c>
      <c r="M86" s="53" t="e">
        <f>Fixtures!#REF!</f>
        <v>#REF!</v>
      </c>
      <c r="N86" s="54" t="e">
        <f>Fixtures!#REF!</f>
        <v>#REF!</v>
      </c>
      <c r="O86" s="53" t="e">
        <f>Fixtures!#REF!</f>
        <v>#REF!</v>
      </c>
      <c r="P86" s="57" t="e">
        <f>VLOOKUP($O86,PercentSHGoalStats!$A$3:$AE$998,5,FALSE)</f>
        <v>#REF!</v>
      </c>
      <c r="Q86" s="57" t="e">
        <f>VLOOKUP($O86,PercentSHGoalStats!$A$3:$AE$998,7,FALSE)</f>
        <v>#REF!</v>
      </c>
      <c r="R86" s="57" t="e">
        <f>VLOOKUP($O86,PercentSHGoalStats!$A$3:$AE$998,8,FALSE)</f>
        <v>#REF!</v>
      </c>
      <c r="S86" s="57" t="e">
        <f>VLOOKUP($O86,PercentSHGoalStats!$A$3:$AE$998,10,FALSE)</f>
        <v>#REF!</v>
      </c>
      <c r="T86" s="57" t="e">
        <f>VLOOKUP($O86,PercentSHGoalStats!$A$3:$AE$998,11,FALSE)</f>
        <v>#REF!</v>
      </c>
      <c r="U86" s="57" t="e">
        <f>VLOOKUP($O86,PercentSHGoalStats!$A$3:$AE$998,13,FALSE)</f>
        <v>#REF!</v>
      </c>
      <c r="V86" s="57" t="e">
        <f>VLOOKUP($O86,PercentSHGoalStats!$A$3:$AE$998,14,FALSE)</f>
        <v>#REF!</v>
      </c>
      <c r="W86" s="57" t="e">
        <f>VLOOKUP($O86,PercentSHGoalStats!$A$3:$AE$998,16,FALSE)</f>
        <v>#REF!</v>
      </c>
      <c r="X86" s="57" t="e">
        <f>VLOOKUP($O86,PercentSHGoalStats!$A$3:$AE$998,17,FALSE)</f>
        <v>#REF!</v>
      </c>
      <c r="Y86" s="57" t="e">
        <f>VLOOKUP($O86,PercentSHGoalStats!$A$3:$AE$998,19,FALSE)</f>
        <v>#REF!</v>
      </c>
      <c r="Z86" s="57" t="e">
        <f>VLOOKUP($O86,PercentSHGoalStats!$A$3:$AE$998,20,FALSE)</f>
        <v>#REF!</v>
      </c>
      <c r="AA86" s="57" t="e">
        <f>VLOOKUP($O86,PercentSHGoalStats!$A$3:$AE$998,22,FALSE)</f>
        <v>#REF!</v>
      </c>
    </row>
    <row r="87" spans="1:27" ht="14.4" hidden="1" thickTop="1" x14ac:dyDescent="0.3">
      <c r="A87" s="57" t="e">
        <f>VLOOKUP($M87,PercentSHGoalStats!$A$3:$AE$998,5,FALSE)</f>
        <v>#REF!</v>
      </c>
      <c r="B87" s="57" t="e">
        <f>VLOOKUP($M87,PercentSHGoalStats!$A$3:$AE$998,6,FALSE)</f>
        <v>#REF!</v>
      </c>
      <c r="C87" s="57" t="e">
        <f>VLOOKUP($M87,PercentSHGoalStats!$A$3:$AE$998,8,FALSE)</f>
        <v>#REF!</v>
      </c>
      <c r="D87" s="57" t="e">
        <f>VLOOKUP($M87,PercentSHGoalStats!$A$3:$AE$998,9,FALSE)</f>
        <v>#REF!</v>
      </c>
      <c r="E87" s="57" t="e">
        <f>VLOOKUP($M87,PercentSHGoalStats!$A$3:$AE$998,11,FALSE)</f>
        <v>#REF!</v>
      </c>
      <c r="F87" s="57" t="e">
        <f>VLOOKUP($M87,PercentSHGoalStats!$A$3:$AE$998,12,FALSE)</f>
        <v>#REF!</v>
      </c>
      <c r="G87" s="57" t="e">
        <f>VLOOKUP($M87,PercentSHGoalStats!$A$3:$AE$998,14,FALSE)</f>
        <v>#REF!</v>
      </c>
      <c r="H87" s="57" t="e">
        <f>VLOOKUP($M87,PercentSHGoalStats!$A$3:$AE$998,15,FALSE)</f>
        <v>#REF!</v>
      </c>
      <c r="I87" s="57" t="e">
        <f>VLOOKUP($M87,PercentSHGoalStats!$A$3:$AE$998,17,FALSE)</f>
        <v>#REF!</v>
      </c>
      <c r="J87" s="57" t="e">
        <f>VLOOKUP($M87,PercentSHGoalStats!$A$3:$AE$998,18,FALSE)</f>
        <v>#REF!</v>
      </c>
      <c r="K87" s="57" t="e">
        <f>VLOOKUP($M87,PercentSHGoalStats!$A$3:$AE$998,20,FALSE)</f>
        <v>#REF!</v>
      </c>
      <c r="L87" s="57" t="e">
        <f>VLOOKUP($M87,PercentSHGoalStats!$A$3:$AE$998,21,FALSE)</f>
        <v>#REF!</v>
      </c>
      <c r="M87" s="53" t="e">
        <f>Fixtures!#REF!</f>
        <v>#REF!</v>
      </c>
      <c r="N87" s="54" t="e">
        <f>Fixtures!#REF!</f>
        <v>#REF!</v>
      </c>
      <c r="O87" s="53" t="e">
        <f>Fixtures!#REF!</f>
        <v>#REF!</v>
      </c>
      <c r="P87" s="57" t="e">
        <f>VLOOKUP($O87,PercentSHGoalStats!$A$3:$AE$998,5,FALSE)</f>
        <v>#REF!</v>
      </c>
      <c r="Q87" s="57" t="e">
        <f>VLOOKUP($O87,PercentSHGoalStats!$A$3:$AE$998,7,FALSE)</f>
        <v>#REF!</v>
      </c>
      <c r="R87" s="57" t="e">
        <f>VLOOKUP($O87,PercentSHGoalStats!$A$3:$AE$998,8,FALSE)</f>
        <v>#REF!</v>
      </c>
      <c r="S87" s="57" t="e">
        <f>VLOOKUP($O87,PercentSHGoalStats!$A$3:$AE$998,10,FALSE)</f>
        <v>#REF!</v>
      </c>
      <c r="T87" s="57" t="e">
        <f>VLOOKUP($O87,PercentSHGoalStats!$A$3:$AE$998,11,FALSE)</f>
        <v>#REF!</v>
      </c>
      <c r="U87" s="57" t="e">
        <f>VLOOKUP($O87,PercentSHGoalStats!$A$3:$AE$998,13,FALSE)</f>
        <v>#REF!</v>
      </c>
      <c r="V87" s="57" t="e">
        <f>VLOOKUP($O87,PercentSHGoalStats!$A$3:$AE$998,14,FALSE)</f>
        <v>#REF!</v>
      </c>
      <c r="W87" s="57" t="e">
        <f>VLOOKUP($O87,PercentSHGoalStats!$A$3:$AE$998,16,FALSE)</f>
        <v>#REF!</v>
      </c>
      <c r="X87" s="57" t="e">
        <f>VLOOKUP($O87,PercentSHGoalStats!$A$3:$AE$998,17,FALSE)</f>
        <v>#REF!</v>
      </c>
      <c r="Y87" s="57" t="e">
        <f>VLOOKUP($O87,PercentSHGoalStats!$A$3:$AE$998,19,FALSE)</f>
        <v>#REF!</v>
      </c>
      <c r="Z87" s="57" t="e">
        <f>VLOOKUP($O87,PercentSHGoalStats!$A$3:$AE$998,20,FALSE)</f>
        <v>#REF!</v>
      </c>
      <c r="AA87" s="57" t="e">
        <f>VLOOKUP($O87,PercentSHGoalStats!$A$3:$AE$998,22,FALSE)</f>
        <v>#REF!</v>
      </c>
    </row>
    <row r="88" spans="1:27" ht="14.4" hidden="1" thickTop="1" x14ac:dyDescent="0.3">
      <c r="A88" s="57" t="e">
        <f>VLOOKUP($M88,PercentSHGoalStats!$A$3:$AE$998,5,FALSE)</f>
        <v>#REF!</v>
      </c>
      <c r="B88" s="57" t="e">
        <f>VLOOKUP($M88,PercentSHGoalStats!$A$3:$AE$998,6,FALSE)</f>
        <v>#REF!</v>
      </c>
      <c r="C88" s="57" t="e">
        <f>VLOOKUP($M88,PercentSHGoalStats!$A$3:$AE$998,8,FALSE)</f>
        <v>#REF!</v>
      </c>
      <c r="D88" s="57" t="e">
        <f>VLOOKUP($M88,PercentSHGoalStats!$A$3:$AE$998,9,FALSE)</f>
        <v>#REF!</v>
      </c>
      <c r="E88" s="57" t="e">
        <f>VLOOKUP($M88,PercentSHGoalStats!$A$3:$AE$998,11,FALSE)</f>
        <v>#REF!</v>
      </c>
      <c r="F88" s="57" t="e">
        <f>VLOOKUP($M88,PercentSHGoalStats!$A$3:$AE$998,12,FALSE)</f>
        <v>#REF!</v>
      </c>
      <c r="G88" s="57" t="e">
        <f>VLOOKUP($M88,PercentSHGoalStats!$A$3:$AE$998,14,FALSE)</f>
        <v>#REF!</v>
      </c>
      <c r="H88" s="57" t="e">
        <f>VLOOKUP($M88,PercentSHGoalStats!$A$3:$AE$998,15,FALSE)</f>
        <v>#REF!</v>
      </c>
      <c r="I88" s="57" t="e">
        <f>VLOOKUP($M88,PercentSHGoalStats!$A$3:$AE$998,17,FALSE)</f>
        <v>#REF!</v>
      </c>
      <c r="J88" s="57" t="e">
        <f>VLOOKUP($M88,PercentSHGoalStats!$A$3:$AE$998,18,FALSE)</f>
        <v>#REF!</v>
      </c>
      <c r="K88" s="57" t="e">
        <f>VLOOKUP($M88,PercentSHGoalStats!$A$3:$AE$998,20,FALSE)</f>
        <v>#REF!</v>
      </c>
      <c r="L88" s="57" t="e">
        <f>VLOOKUP($M88,PercentSHGoalStats!$A$3:$AE$998,21,FALSE)</f>
        <v>#REF!</v>
      </c>
      <c r="M88" s="53" t="e">
        <f>Fixtures!#REF!</f>
        <v>#REF!</v>
      </c>
      <c r="N88" s="54" t="e">
        <f>Fixtures!#REF!</f>
        <v>#REF!</v>
      </c>
      <c r="O88" s="53" t="e">
        <f>Fixtures!#REF!</f>
        <v>#REF!</v>
      </c>
      <c r="P88" s="57" t="e">
        <f>VLOOKUP($O88,PercentSHGoalStats!$A$3:$AE$998,5,FALSE)</f>
        <v>#REF!</v>
      </c>
      <c r="Q88" s="57" t="e">
        <f>VLOOKUP($O88,PercentSHGoalStats!$A$3:$AE$998,7,FALSE)</f>
        <v>#REF!</v>
      </c>
      <c r="R88" s="57" t="e">
        <f>VLOOKUP($O88,PercentSHGoalStats!$A$3:$AE$998,8,FALSE)</f>
        <v>#REF!</v>
      </c>
      <c r="S88" s="57" t="e">
        <f>VLOOKUP($O88,PercentSHGoalStats!$A$3:$AE$998,10,FALSE)</f>
        <v>#REF!</v>
      </c>
      <c r="T88" s="57" t="e">
        <f>VLOOKUP($O88,PercentSHGoalStats!$A$3:$AE$998,11,FALSE)</f>
        <v>#REF!</v>
      </c>
      <c r="U88" s="57" t="e">
        <f>VLOOKUP($O88,PercentSHGoalStats!$A$3:$AE$998,13,FALSE)</f>
        <v>#REF!</v>
      </c>
      <c r="V88" s="57" t="e">
        <f>VLOOKUP($O88,PercentSHGoalStats!$A$3:$AE$998,14,FALSE)</f>
        <v>#REF!</v>
      </c>
      <c r="W88" s="57" t="e">
        <f>VLOOKUP($O88,PercentSHGoalStats!$A$3:$AE$998,16,FALSE)</f>
        <v>#REF!</v>
      </c>
      <c r="X88" s="57" t="e">
        <f>VLOOKUP($O88,PercentSHGoalStats!$A$3:$AE$998,17,FALSE)</f>
        <v>#REF!</v>
      </c>
      <c r="Y88" s="57" t="e">
        <f>VLOOKUP($O88,PercentSHGoalStats!$A$3:$AE$998,19,FALSE)</f>
        <v>#REF!</v>
      </c>
      <c r="Z88" s="57" t="e">
        <f>VLOOKUP($O88,PercentSHGoalStats!$A$3:$AE$998,20,FALSE)</f>
        <v>#REF!</v>
      </c>
      <c r="AA88" s="57" t="e">
        <f>VLOOKUP($O88,PercentSHGoalStats!$A$3:$AE$998,22,FALSE)</f>
        <v>#REF!</v>
      </c>
    </row>
    <row r="89" spans="1:27" ht="14.4" hidden="1" thickTop="1" x14ac:dyDescent="0.3">
      <c r="A89" s="57" t="e">
        <f>VLOOKUP($M89,PercentSHGoalStats!$A$3:$AE$998,5,FALSE)</f>
        <v>#REF!</v>
      </c>
      <c r="B89" s="57" t="e">
        <f>VLOOKUP($M89,PercentSHGoalStats!$A$3:$AE$998,6,FALSE)</f>
        <v>#REF!</v>
      </c>
      <c r="C89" s="57" t="e">
        <f>VLOOKUP($M89,PercentSHGoalStats!$A$3:$AE$998,8,FALSE)</f>
        <v>#REF!</v>
      </c>
      <c r="D89" s="57" t="e">
        <f>VLOOKUP($M89,PercentSHGoalStats!$A$3:$AE$998,9,FALSE)</f>
        <v>#REF!</v>
      </c>
      <c r="E89" s="57" t="e">
        <f>VLOOKUP($M89,PercentSHGoalStats!$A$3:$AE$998,11,FALSE)</f>
        <v>#REF!</v>
      </c>
      <c r="F89" s="57" t="e">
        <f>VLOOKUP($M89,PercentSHGoalStats!$A$3:$AE$998,12,FALSE)</f>
        <v>#REF!</v>
      </c>
      <c r="G89" s="57" t="e">
        <f>VLOOKUP($M89,PercentSHGoalStats!$A$3:$AE$998,14,FALSE)</f>
        <v>#REF!</v>
      </c>
      <c r="H89" s="57" t="e">
        <f>VLOOKUP($M89,PercentSHGoalStats!$A$3:$AE$998,15,FALSE)</f>
        <v>#REF!</v>
      </c>
      <c r="I89" s="57" t="e">
        <f>VLOOKUP($M89,PercentSHGoalStats!$A$3:$AE$998,17,FALSE)</f>
        <v>#REF!</v>
      </c>
      <c r="J89" s="57" t="e">
        <f>VLOOKUP($M89,PercentSHGoalStats!$A$3:$AE$998,18,FALSE)</f>
        <v>#REF!</v>
      </c>
      <c r="K89" s="57" t="e">
        <f>VLOOKUP($M89,PercentSHGoalStats!$A$3:$AE$998,20,FALSE)</f>
        <v>#REF!</v>
      </c>
      <c r="L89" s="57" t="e">
        <f>VLOOKUP($M89,PercentSHGoalStats!$A$3:$AE$998,21,FALSE)</f>
        <v>#REF!</v>
      </c>
      <c r="M89" s="53" t="e">
        <f>Fixtures!#REF!</f>
        <v>#REF!</v>
      </c>
      <c r="N89" s="54" t="e">
        <f>Fixtures!#REF!</f>
        <v>#REF!</v>
      </c>
      <c r="O89" s="53" t="e">
        <f>Fixtures!#REF!</f>
        <v>#REF!</v>
      </c>
      <c r="P89" s="57" t="e">
        <f>VLOOKUP($O89,PercentSHGoalStats!$A$3:$AE$998,5,FALSE)</f>
        <v>#REF!</v>
      </c>
      <c r="Q89" s="57" t="e">
        <f>VLOOKUP($O89,PercentSHGoalStats!$A$3:$AE$998,7,FALSE)</f>
        <v>#REF!</v>
      </c>
      <c r="R89" s="57" t="e">
        <f>VLOOKUP($O89,PercentSHGoalStats!$A$3:$AE$998,8,FALSE)</f>
        <v>#REF!</v>
      </c>
      <c r="S89" s="57" t="e">
        <f>VLOOKUP($O89,PercentSHGoalStats!$A$3:$AE$998,10,FALSE)</f>
        <v>#REF!</v>
      </c>
      <c r="T89" s="57" t="e">
        <f>VLOOKUP($O89,PercentSHGoalStats!$A$3:$AE$998,11,FALSE)</f>
        <v>#REF!</v>
      </c>
      <c r="U89" s="57" t="e">
        <f>VLOOKUP($O89,PercentSHGoalStats!$A$3:$AE$998,13,FALSE)</f>
        <v>#REF!</v>
      </c>
      <c r="V89" s="57" t="e">
        <f>VLOOKUP($O89,PercentSHGoalStats!$A$3:$AE$998,14,FALSE)</f>
        <v>#REF!</v>
      </c>
      <c r="W89" s="57" t="e">
        <f>VLOOKUP($O89,PercentSHGoalStats!$A$3:$AE$998,16,FALSE)</f>
        <v>#REF!</v>
      </c>
      <c r="X89" s="57" t="e">
        <f>VLOOKUP($O89,PercentSHGoalStats!$A$3:$AE$998,17,FALSE)</f>
        <v>#REF!</v>
      </c>
      <c r="Y89" s="57" t="e">
        <f>VLOOKUP($O89,PercentSHGoalStats!$A$3:$AE$998,19,FALSE)</f>
        <v>#REF!</v>
      </c>
      <c r="Z89" s="57" t="e">
        <f>VLOOKUP($O89,PercentSHGoalStats!$A$3:$AE$998,20,FALSE)</f>
        <v>#REF!</v>
      </c>
      <c r="AA89" s="57" t="e">
        <f>VLOOKUP($O89,PercentSHGoalStats!$A$3:$AE$998,22,FALSE)</f>
        <v>#REF!</v>
      </c>
    </row>
    <row r="90" spans="1:27" ht="14.4" hidden="1" thickTop="1" x14ac:dyDescent="0.3">
      <c r="A90" s="57" t="e">
        <f>VLOOKUP($M90,PercentSHGoalStats!$A$3:$AE$998,5,FALSE)</f>
        <v>#REF!</v>
      </c>
      <c r="B90" s="57" t="e">
        <f>VLOOKUP($M90,PercentSHGoalStats!$A$3:$AE$998,6,FALSE)</f>
        <v>#REF!</v>
      </c>
      <c r="C90" s="57" t="e">
        <f>VLOOKUP($M90,PercentSHGoalStats!$A$3:$AE$998,8,FALSE)</f>
        <v>#REF!</v>
      </c>
      <c r="D90" s="57" t="e">
        <f>VLOOKUP($M90,PercentSHGoalStats!$A$3:$AE$998,9,FALSE)</f>
        <v>#REF!</v>
      </c>
      <c r="E90" s="57" t="e">
        <f>VLOOKUP($M90,PercentSHGoalStats!$A$3:$AE$998,11,FALSE)</f>
        <v>#REF!</v>
      </c>
      <c r="F90" s="57" t="e">
        <f>VLOOKUP($M90,PercentSHGoalStats!$A$3:$AE$998,12,FALSE)</f>
        <v>#REF!</v>
      </c>
      <c r="G90" s="57" t="e">
        <f>VLOOKUP($M90,PercentSHGoalStats!$A$3:$AE$998,14,FALSE)</f>
        <v>#REF!</v>
      </c>
      <c r="H90" s="57" t="e">
        <f>VLOOKUP($M90,PercentSHGoalStats!$A$3:$AE$998,15,FALSE)</f>
        <v>#REF!</v>
      </c>
      <c r="I90" s="57" t="e">
        <f>VLOOKUP($M90,PercentSHGoalStats!$A$3:$AE$998,17,FALSE)</f>
        <v>#REF!</v>
      </c>
      <c r="J90" s="57" t="e">
        <f>VLOOKUP($M90,PercentSHGoalStats!$A$3:$AE$998,18,FALSE)</f>
        <v>#REF!</v>
      </c>
      <c r="K90" s="57" t="e">
        <f>VLOOKUP($M90,PercentSHGoalStats!$A$3:$AE$998,20,FALSE)</f>
        <v>#REF!</v>
      </c>
      <c r="L90" s="57" t="e">
        <f>VLOOKUP($M90,PercentSHGoalStats!$A$3:$AE$998,21,FALSE)</f>
        <v>#REF!</v>
      </c>
      <c r="M90" s="53" t="e">
        <f>Fixtures!#REF!</f>
        <v>#REF!</v>
      </c>
      <c r="N90" s="54" t="e">
        <f>Fixtures!#REF!</f>
        <v>#REF!</v>
      </c>
      <c r="O90" s="53" t="e">
        <f>Fixtures!#REF!</f>
        <v>#REF!</v>
      </c>
      <c r="P90" s="57" t="e">
        <f>VLOOKUP($O90,PercentSHGoalStats!$A$3:$AE$998,5,FALSE)</f>
        <v>#REF!</v>
      </c>
      <c r="Q90" s="57" t="e">
        <f>VLOOKUP($O90,PercentSHGoalStats!$A$3:$AE$998,7,FALSE)</f>
        <v>#REF!</v>
      </c>
      <c r="R90" s="57" t="e">
        <f>VLOOKUP($O90,PercentSHGoalStats!$A$3:$AE$998,8,FALSE)</f>
        <v>#REF!</v>
      </c>
      <c r="S90" s="57" t="e">
        <f>VLOOKUP($O90,PercentSHGoalStats!$A$3:$AE$998,10,FALSE)</f>
        <v>#REF!</v>
      </c>
      <c r="T90" s="57" t="e">
        <f>VLOOKUP($O90,PercentSHGoalStats!$A$3:$AE$998,11,FALSE)</f>
        <v>#REF!</v>
      </c>
      <c r="U90" s="57" t="e">
        <f>VLOOKUP($O90,PercentSHGoalStats!$A$3:$AE$998,13,FALSE)</f>
        <v>#REF!</v>
      </c>
      <c r="V90" s="57" t="e">
        <f>VLOOKUP($O90,PercentSHGoalStats!$A$3:$AE$998,14,FALSE)</f>
        <v>#REF!</v>
      </c>
      <c r="W90" s="57" t="e">
        <f>VLOOKUP($O90,PercentSHGoalStats!$A$3:$AE$998,16,FALSE)</f>
        <v>#REF!</v>
      </c>
      <c r="X90" s="57" t="e">
        <f>VLOOKUP($O90,PercentSHGoalStats!$A$3:$AE$998,17,FALSE)</f>
        <v>#REF!</v>
      </c>
      <c r="Y90" s="57" t="e">
        <f>VLOOKUP($O90,PercentSHGoalStats!$A$3:$AE$998,19,FALSE)</f>
        <v>#REF!</v>
      </c>
      <c r="Z90" s="57" t="e">
        <f>VLOOKUP($O90,PercentSHGoalStats!$A$3:$AE$998,20,FALSE)</f>
        <v>#REF!</v>
      </c>
      <c r="AA90" s="57" t="e">
        <f>VLOOKUP($O90,PercentSHGoalStats!$A$3:$AE$998,22,FALSE)</f>
        <v>#REF!</v>
      </c>
    </row>
    <row r="91" spans="1:27" ht="14.4" hidden="1" thickTop="1" x14ac:dyDescent="0.3">
      <c r="A91" s="57" t="e">
        <f>VLOOKUP($M91,PercentSHGoalStats!$A$3:$AE$998,5,FALSE)</f>
        <v>#REF!</v>
      </c>
      <c r="B91" s="57" t="e">
        <f>VLOOKUP($M91,PercentSHGoalStats!$A$3:$AE$998,6,FALSE)</f>
        <v>#REF!</v>
      </c>
      <c r="C91" s="57" t="e">
        <f>VLOOKUP($M91,PercentSHGoalStats!$A$3:$AE$998,8,FALSE)</f>
        <v>#REF!</v>
      </c>
      <c r="D91" s="57" t="e">
        <f>VLOOKUP($M91,PercentSHGoalStats!$A$3:$AE$998,9,FALSE)</f>
        <v>#REF!</v>
      </c>
      <c r="E91" s="57" t="e">
        <f>VLOOKUP($M91,PercentSHGoalStats!$A$3:$AE$998,11,FALSE)</f>
        <v>#REF!</v>
      </c>
      <c r="F91" s="57" t="e">
        <f>VLOOKUP($M91,PercentSHGoalStats!$A$3:$AE$998,12,FALSE)</f>
        <v>#REF!</v>
      </c>
      <c r="G91" s="57" t="e">
        <f>VLOOKUP($M91,PercentSHGoalStats!$A$3:$AE$998,14,FALSE)</f>
        <v>#REF!</v>
      </c>
      <c r="H91" s="57" t="e">
        <f>VLOOKUP($M91,PercentSHGoalStats!$A$3:$AE$998,15,FALSE)</f>
        <v>#REF!</v>
      </c>
      <c r="I91" s="57" t="e">
        <f>VLOOKUP($M91,PercentSHGoalStats!$A$3:$AE$998,17,FALSE)</f>
        <v>#REF!</v>
      </c>
      <c r="J91" s="57" t="e">
        <f>VLOOKUP($M91,PercentSHGoalStats!$A$3:$AE$998,18,FALSE)</f>
        <v>#REF!</v>
      </c>
      <c r="K91" s="57" t="e">
        <f>VLOOKUP($M91,PercentSHGoalStats!$A$3:$AE$998,20,FALSE)</f>
        <v>#REF!</v>
      </c>
      <c r="L91" s="57" t="e">
        <f>VLOOKUP($M91,PercentSHGoalStats!$A$3:$AE$998,21,FALSE)</f>
        <v>#REF!</v>
      </c>
      <c r="M91" s="53" t="e">
        <f>Fixtures!#REF!</f>
        <v>#REF!</v>
      </c>
      <c r="N91" s="54" t="e">
        <f>Fixtures!#REF!</f>
        <v>#REF!</v>
      </c>
      <c r="O91" s="53" t="e">
        <f>Fixtures!#REF!</f>
        <v>#REF!</v>
      </c>
      <c r="P91" s="57" t="e">
        <f>VLOOKUP($O91,PercentSHGoalStats!$A$3:$AE$998,5,FALSE)</f>
        <v>#REF!</v>
      </c>
      <c r="Q91" s="57" t="e">
        <f>VLOOKUP($O91,PercentSHGoalStats!$A$3:$AE$998,7,FALSE)</f>
        <v>#REF!</v>
      </c>
      <c r="R91" s="57" t="e">
        <f>VLOOKUP($O91,PercentSHGoalStats!$A$3:$AE$998,8,FALSE)</f>
        <v>#REF!</v>
      </c>
      <c r="S91" s="57" t="e">
        <f>VLOOKUP($O91,PercentSHGoalStats!$A$3:$AE$998,10,FALSE)</f>
        <v>#REF!</v>
      </c>
      <c r="T91" s="57" t="e">
        <f>VLOOKUP($O91,PercentSHGoalStats!$A$3:$AE$998,11,FALSE)</f>
        <v>#REF!</v>
      </c>
      <c r="U91" s="57" t="e">
        <f>VLOOKUP($O91,PercentSHGoalStats!$A$3:$AE$998,13,FALSE)</f>
        <v>#REF!</v>
      </c>
      <c r="V91" s="57" t="e">
        <f>VLOOKUP($O91,PercentSHGoalStats!$A$3:$AE$998,14,FALSE)</f>
        <v>#REF!</v>
      </c>
      <c r="W91" s="57" t="e">
        <f>VLOOKUP($O91,PercentSHGoalStats!$A$3:$AE$998,16,FALSE)</f>
        <v>#REF!</v>
      </c>
      <c r="X91" s="57" t="e">
        <f>VLOOKUP($O91,PercentSHGoalStats!$A$3:$AE$998,17,FALSE)</f>
        <v>#REF!</v>
      </c>
      <c r="Y91" s="57" t="e">
        <f>VLOOKUP($O91,PercentSHGoalStats!$A$3:$AE$998,19,FALSE)</f>
        <v>#REF!</v>
      </c>
      <c r="Z91" s="57" t="e">
        <f>VLOOKUP($O91,PercentSHGoalStats!$A$3:$AE$998,20,FALSE)</f>
        <v>#REF!</v>
      </c>
      <c r="AA91" s="57" t="e">
        <f>VLOOKUP($O91,PercentSHGoalStats!$A$3:$AE$998,22,FALSE)</f>
        <v>#REF!</v>
      </c>
    </row>
    <row r="92" spans="1:27" ht="14.4" hidden="1" thickTop="1" x14ac:dyDescent="0.3">
      <c r="A92" s="57" t="e">
        <f>VLOOKUP($M92,PercentSHGoalStats!$A$3:$AE$998,5,FALSE)</f>
        <v>#REF!</v>
      </c>
      <c r="B92" s="57" t="e">
        <f>VLOOKUP($M92,PercentSHGoalStats!$A$3:$AE$998,6,FALSE)</f>
        <v>#REF!</v>
      </c>
      <c r="C92" s="57" t="e">
        <f>VLOOKUP($M92,PercentSHGoalStats!$A$3:$AE$998,8,FALSE)</f>
        <v>#REF!</v>
      </c>
      <c r="D92" s="57" t="e">
        <f>VLOOKUP($M92,PercentSHGoalStats!$A$3:$AE$998,9,FALSE)</f>
        <v>#REF!</v>
      </c>
      <c r="E92" s="57" t="e">
        <f>VLOOKUP($M92,PercentSHGoalStats!$A$3:$AE$998,11,FALSE)</f>
        <v>#REF!</v>
      </c>
      <c r="F92" s="57" t="e">
        <f>VLOOKUP($M92,PercentSHGoalStats!$A$3:$AE$998,12,FALSE)</f>
        <v>#REF!</v>
      </c>
      <c r="G92" s="57" t="e">
        <f>VLOOKUP($M92,PercentSHGoalStats!$A$3:$AE$998,14,FALSE)</f>
        <v>#REF!</v>
      </c>
      <c r="H92" s="57" t="e">
        <f>VLOOKUP($M92,PercentSHGoalStats!$A$3:$AE$998,15,FALSE)</f>
        <v>#REF!</v>
      </c>
      <c r="I92" s="57" t="e">
        <f>VLOOKUP($M92,PercentSHGoalStats!$A$3:$AE$998,17,FALSE)</f>
        <v>#REF!</v>
      </c>
      <c r="J92" s="57" t="e">
        <f>VLOOKUP($M92,PercentSHGoalStats!$A$3:$AE$998,18,FALSE)</f>
        <v>#REF!</v>
      </c>
      <c r="K92" s="57" t="e">
        <f>VLOOKUP($M92,PercentSHGoalStats!$A$3:$AE$998,20,FALSE)</f>
        <v>#REF!</v>
      </c>
      <c r="L92" s="57" t="e">
        <f>VLOOKUP($M92,PercentSHGoalStats!$A$3:$AE$998,21,FALSE)</f>
        <v>#REF!</v>
      </c>
      <c r="M92" s="53" t="e">
        <f>Fixtures!#REF!</f>
        <v>#REF!</v>
      </c>
      <c r="N92" s="54" t="e">
        <f>Fixtures!#REF!</f>
        <v>#REF!</v>
      </c>
      <c r="O92" s="53" t="e">
        <f>Fixtures!#REF!</f>
        <v>#REF!</v>
      </c>
      <c r="P92" s="57" t="e">
        <f>VLOOKUP($O92,PercentSHGoalStats!$A$3:$AE$998,5,FALSE)</f>
        <v>#REF!</v>
      </c>
      <c r="Q92" s="57" t="e">
        <f>VLOOKUP($O92,PercentSHGoalStats!$A$3:$AE$998,7,FALSE)</f>
        <v>#REF!</v>
      </c>
      <c r="R92" s="57" t="e">
        <f>VLOOKUP($O92,PercentSHGoalStats!$A$3:$AE$998,8,FALSE)</f>
        <v>#REF!</v>
      </c>
      <c r="S92" s="57" t="e">
        <f>VLOOKUP($O92,PercentSHGoalStats!$A$3:$AE$998,10,FALSE)</f>
        <v>#REF!</v>
      </c>
      <c r="T92" s="57" t="e">
        <f>VLOOKUP($O92,PercentSHGoalStats!$A$3:$AE$998,11,FALSE)</f>
        <v>#REF!</v>
      </c>
      <c r="U92" s="57" t="e">
        <f>VLOOKUP($O92,PercentSHGoalStats!$A$3:$AE$998,13,FALSE)</f>
        <v>#REF!</v>
      </c>
      <c r="V92" s="57" t="e">
        <f>VLOOKUP($O92,PercentSHGoalStats!$A$3:$AE$998,14,FALSE)</f>
        <v>#REF!</v>
      </c>
      <c r="W92" s="57" t="e">
        <f>VLOOKUP($O92,PercentSHGoalStats!$A$3:$AE$998,16,FALSE)</f>
        <v>#REF!</v>
      </c>
      <c r="X92" s="57" t="e">
        <f>VLOOKUP($O92,PercentSHGoalStats!$A$3:$AE$998,17,FALSE)</f>
        <v>#REF!</v>
      </c>
      <c r="Y92" s="57" t="e">
        <f>VLOOKUP($O92,PercentSHGoalStats!$A$3:$AE$998,19,FALSE)</f>
        <v>#REF!</v>
      </c>
      <c r="Z92" s="57" t="e">
        <f>VLOOKUP($O92,PercentSHGoalStats!$A$3:$AE$998,20,FALSE)</f>
        <v>#REF!</v>
      </c>
      <c r="AA92" s="57" t="e">
        <f>VLOOKUP($O92,PercentSHGoalStats!$A$3:$AE$998,22,FALSE)</f>
        <v>#REF!</v>
      </c>
    </row>
    <row r="93" spans="1:27" ht="14.4" hidden="1" thickTop="1" x14ac:dyDescent="0.3">
      <c r="A93" s="57" t="e">
        <f>VLOOKUP($M93,PercentSHGoalStats!$A$3:$AE$998,5,FALSE)</f>
        <v>#REF!</v>
      </c>
      <c r="B93" s="57" t="e">
        <f>VLOOKUP($M93,PercentSHGoalStats!$A$3:$AE$998,6,FALSE)</f>
        <v>#REF!</v>
      </c>
      <c r="C93" s="57" t="e">
        <f>VLOOKUP($M93,PercentSHGoalStats!$A$3:$AE$998,8,FALSE)</f>
        <v>#REF!</v>
      </c>
      <c r="D93" s="57" t="e">
        <f>VLOOKUP($M93,PercentSHGoalStats!$A$3:$AE$998,9,FALSE)</f>
        <v>#REF!</v>
      </c>
      <c r="E93" s="57" t="e">
        <f>VLOOKUP($M93,PercentSHGoalStats!$A$3:$AE$998,11,FALSE)</f>
        <v>#REF!</v>
      </c>
      <c r="F93" s="57" t="e">
        <f>VLOOKUP($M93,PercentSHGoalStats!$A$3:$AE$998,12,FALSE)</f>
        <v>#REF!</v>
      </c>
      <c r="G93" s="57" t="e">
        <f>VLOOKUP($M93,PercentSHGoalStats!$A$3:$AE$998,14,FALSE)</f>
        <v>#REF!</v>
      </c>
      <c r="H93" s="57" t="e">
        <f>VLOOKUP($M93,PercentSHGoalStats!$A$3:$AE$998,15,FALSE)</f>
        <v>#REF!</v>
      </c>
      <c r="I93" s="57" t="e">
        <f>VLOOKUP($M93,PercentSHGoalStats!$A$3:$AE$998,17,FALSE)</f>
        <v>#REF!</v>
      </c>
      <c r="J93" s="57" t="e">
        <f>VLOOKUP($M93,PercentSHGoalStats!$A$3:$AE$998,18,FALSE)</f>
        <v>#REF!</v>
      </c>
      <c r="K93" s="57" t="e">
        <f>VLOOKUP($M93,PercentSHGoalStats!$A$3:$AE$998,20,FALSE)</f>
        <v>#REF!</v>
      </c>
      <c r="L93" s="57" t="e">
        <f>VLOOKUP($M93,PercentSHGoalStats!$A$3:$AE$998,21,FALSE)</f>
        <v>#REF!</v>
      </c>
      <c r="M93" s="53" t="e">
        <f>Fixtures!#REF!</f>
        <v>#REF!</v>
      </c>
      <c r="N93" s="54" t="e">
        <f>Fixtures!#REF!</f>
        <v>#REF!</v>
      </c>
      <c r="O93" s="53" t="e">
        <f>Fixtures!#REF!</f>
        <v>#REF!</v>
      </c>
      <c r="P93" s="57" t="e">
        <f>VLOOKUP($O93,PercentSHGoalStats!$A$3:$AE$998,5,FALSE)</f>
        <v>#REF!</v>
      </c>
      <c r="Q93" s="57" t="e">
        <f>VLOOKUP($O93,PercentSHGoalStats!$A$3:$AE$998,7,FALSE)</f>
        <v>#REF!</v>
      </c>
      <c r="R93" s="57" t="e">
        <f>VLOOKUP($O93,PercentSHGoalStats!$A$3:$AE$998,8,FALSE)</f>
        <v>#REF!</v>
      </c>
      <c r="S93" s="57" t="e">
        <f>VLOOKUP($O93,PercentSHGoalStats!$A$3:$AE$998,10,FALSE)</f>
        <v>#REF!</v>
      </c>
      <c r="T93" s="57" t="e">
        <f>VLOOKUP($O93,PercentSHGoalStats!$A$3:$AE$998,11,FALSE)</f>
        <v>#REF!</v>
      </c>
      <c r="U93" s="57" t="e">
        <f>VLOOKUP($O93,PercentSHGoalStats!$A$3:$AE$998,13,FALSE)</f>
        <v>#REF!</v>
      </c>
      <c r="V93" s="57" t="e">
        <f>VLOOKUP($O93,PercentSHGoalStats!$A$3:$AE$998,14,FALSE)</f>
        <v>#REF!</v>
      </c>
      <c r="W93" s="57" t="e">
        <f>VLOOKUP($O93,PercentSHGoalStats!$A$3:$AE$998,16,FALSE)</f>
        <v>#REF!</v>
      </c>
      <c r="X93" s="57" t="e">
        <f>VLOOKUP($O93,PercentSHGoalStats!$A$3:$AE$998,17,FALSE)</f>
        <v>#REF!</v>
      </c>
      <c r="Y93" s="57" t="e">
        <f>VLOOKUP($O93,PercentSHGoalStats!$A$3:$AE$998,19,FALSE)</f>
        <v>#REF!</v>
      </c>
      <c r="Z93" s="57" t="e">
        <f>VLOOKUP($O93,PercentSHGoalStats!$A$3:$AE$998,20,FALSE)</f>
        <v>#REF!</v>
      </c>
      <c r="AA93" s="57" t="e">
        <f>VLOOKUP($O93,PercentSHGoalStats!$A$3:$AE$998,22,FALSE)</f>
        <v>#REF!</v>
      </c>
    </row>
    <row r="94" spans="1:27" ht="14.4" hidden="1" thickTop="1" x14ac:dyDescent="0.3">
      <c r="A94" s="57" t="e">
        <f>VLOOKUP($M94,PercentSHGoalStats!$A$3:$AE$998,5,FALSE)</f>
        <v>#REF!</v>
      </c>
      <c r="B94" s="57" t="e">
        <f>VLOOKUP($M94,PercentSHGoalStats!$A$3:$AE$998,6,FALSE)</f>
        <v>#REF!</v>
      </c>
      <c r="C94" s="57" t="e">
        <f>VLOOKUP($M94,PercentSHGoalStats!$A$3:$AE$998,8,FALSE)</f>
        <v>#REF!</v>
      </c>
      <c r="D94" s="57" t="e">
        <f>VLOOKUP($M94,PercentSHGoalStats!$A$3:$AE$998,9,FALSE)</f>
        <v>#REF!</v>
      </c>
      <c r="E94" s="57" t="e">
        <f>VLOOKUP($M94,PercentSHGoalStats!$A$3:$AE$998,11,FALSE)</f>
        <v>#REF!</v>
      </c>
      <c r="F94" s="57" t="e">
        <f>VLOOKUP($M94,PercentSHGoalStats!$A$3:$AE$998,12,FALSE)</f>
        <v>#REF!</v>
      </c>
      <c r="G94" s="57" t="e">
        <f>VLOOKUP($M94,PercentSHGoalStats!$A$3:$AE$998,14,FALSE)</f>
        <v>#REF!</v>
      </c>
      <c r="H94" s="57" t="e">
        <f>VLOOKUP($M94,PercentSHGoalStats!$A$3:$AE$998,15,FALSE)</f>
        <v>#REF!</v>
      </c>
      <c r="I94" s="57" t="e">
        <f>VLOOKUP($M94,PercentSHGoalStats!$A$3:$AE$998,17,FALSE)</f>
        <v>#REF!</v>
      </c>
      <c r="J94" s="57" t="e">
        <f>VLOOKUP($M94,PercentSHGoalStats!$A$3:$AE$998,18,FALSE)</f>
        <v>#REF!</v>
      </c>
      <c r="K94" s="57" t="e">
        <f>VLOOKUP($M94,PercentSHGoalStats!$A$3:$AE$998,20,FALSE)</f>
        <v>#REF!</v>
      </c>
      <c r="L94" s="57" t="e">
        <f>VLOOKUP($M94,PercentSHGoalStats!$A$3:$AE$998,21,FALSE)</f>
        <v>#REF!</v>
      </c>
      <c r="M94" s="53" t="e">
        <f>Fixtures!#REF!</f>
        <v>#REF!</v>
      </c>
      <c r="N94" s="54" t="e">
        <f>Fixtures!#REF!</f>
        <v>#REF!</v>
      </c>
      <c r="O94" s="53" t="e">
        <f>Fixtures!#REF!</f>
        <v>#REF!</v>
      </c>
      <c r="P94" s="57" t="e">
        <f>VLOOKUP($O94,PercentSHGoalStats!$A$3:$AE$998,5,FALSE)</f>
        <v>#REF!</v>
      </c>
      <c r="Q94" s="57" t="e">
        <f>VLOOKUP($O94,PercentSHGoalStats!$A$3:$AE$998,7,FALSE)</f>
        <v>#REF!</v>
      </c>
      <c r="R94" s="57" t="e">
        <f>VLOOKUP($O94,PercentSHGoalStats!$A$3:$AE$998,8,FALSE)</f>
        <v>#REF!</v>
      </c>
      <c r="S94" s="57" t="e">
        <f>VLOOKUP($O94,PercentSHGoalStats!$A$3:$AE$998,10,FALSE)</f>
        <v>#REF!</v>
      </c>
      <c r="T94" s="57" t="e">
        <f>VLOOKUP($O94,PercentSHGoalStats!$A$3:$AE$998,11,FALSE)</f>
        <v>#REF!</v>
      </c>
      <c r="U94" s="57" t="e">
        <f>VLOOKUP($O94,PercentSHGoalStats!$A$3:$AE$998,13,FALSE)</f>
        <v>#REF!</v>
      </c>
      <c r="V94" s="57" t="e">
        <f>VLOOKUP($O94,PercentSHGoalStats!$A$3:$AE$998,14,FALSE)</f>
        <v>#REF!</v>
      </c>
      <c r="W94" s="57" t="e">
        <f>VLOOKUP($O94,PercentSHGoalStats!$A$3:$AE$998,16,FALSE)</f>
        <v>#REF!</v>
      </c>
      <c r="X94" s="57" t="e">
        <f>VLOOKUP($O94,PercentSHGoalStats!$A$3:$AE$998,17,FALSE)</f>
        <v>#REF!</v>
      </c>
      <c r="Y94" s="57" t="e">
        <f>VLOOKUP($O94,PercentSHGoalStats!$A$3:$AE$998,19,FALSE)</f>
        <v>#REF!</v>
      </c>
      <c r="Z94" s="57" t="e">
        <f>VLOOKUP($O94,PercentSHGoalStats!$A$3:$AE$998,20,FALSE)</f>
        <v>#REF!</v>
      </c>
      <c r="AA94" s="57" t="e">
        <f>VLOOKUP($O94,PercentSHGoalStats!$A$3:$AE$998,22,FALSE)</f>
        <v>#REF!</v>
      </c>
    </row>
    <row r="95" spans="1:27" ht="14.4" hidden="1" thickTop="1" x14ac:dyDescent="0.3">
      <c r="A95" s="57" t="e">
        <f>VLOOKUP($M95,PercentSHGoalStats!$A$3:$AE$998,5,FALSE)</f>
        <v>#REF!</v>
      </c>
      <c r="B95" s="57" t="e">
        <f>VLOOKUP($M95,PercentSHGoalStats!$A$3:$AE$998,6,FALSE)</f>
        <v>#REF!</v>
      </c>
      <c r="C95" s="57" t="e">
        <f>VLOOKUP($M95,PercentSHGoalStats!$A$3:$AE$998,8,FALSE)</f>
        <v>#REF!</v>
      </c>
      <c r="D95" s="57" t="e">
        <f>VLOOKUP($M95,PercentSHGoalStats!$A$3:$AE$998,9,FALSE)</f>
        <v>#REF!</v>
      </c>
      <c r="E95" s="57" t="e">
        <f>VLOOKUP($M95,PercentSHGoalStats!$A$3:$AE$998,11,FALSE)</f>
        <v>#REF!</v>
      </c>
      <c r="F95" s="57" t="e">
        <f>VLOOKUP($M95,PercentSHGoalStats!$A$3:$AE$998,12,FALSE)</f>
        <v>#REF!</v>
      </c>
      <c r="G95" s="57" t="e">
        <f>VLOOKUP($M95,PercentSHGoalStats!$A$3:$AE$998,14,FALSE)</f>
        <v>#REF!</v>
      </c>
      <c r="H95" s="57" t="e">
        <f>VLOOKUP($M95,PercentSHGoalStats!$A$3:$AE$998,15,FALSE)</f>
        <v>#REF!</v>
      </c>
      <c r="I95" s="57" t="e">
        <f>VLOOKUP($M95,PercentSHGoalStats!$A$3:$AE$998,17,FALSE)</f>
        <v>#REF!</v>
      </c>
      <c r="J95" s="57" t="e">
        <f>VLOOKUP($M95,PercentSHGoalStats!$A$3:$AE$998,18,FALSE)</f>
        <v>#REF!</v>
      </c>
      <c r="K95" s="57" t="e">
        <f>VLOOKUP($M95,PercentSHGoalStats!$A$3:$AE$998,20,FALSE)</f>
        <v>#REF!</v>
      </c>
      <c r="L95" s="57" t="e">
        <f>VLOOKUP($M95,PercentSHGoalStats!$A$3:$AE$998,21,FALSE)</f>
        <v>#REF!</v>
      </c>
      <c r="M95" s="53" t="e">
        <f>Fixtures!#REF!</f>
        <v>#REF!</v>
      </c>
      <c r="N95" s="54" t="e">
        <f>Fixtures!#REF!</f>
        <v>#REF!</v>
      </c>
      <c r="O95" s="53" t="e">
        <f>Fixtures!#REF!</f>
        <v>#REF!</v>
      </c>
      <c r="P95" s="57" t="e">
        <f>VLOOKUP($O95,PercentSHGoalStats!$A$3:$AE$998,5,FALSE)</f>
        <v>#REF!</v>
      </c>
      <c r="Q95" s="57" t="e">
        <f>VLOOKUP($O95,PercentSHGoalStats!$A$3:$AE$998,7,FALSE)</f>
        <v>#REF!</v>
      </c>
      <c r="R95" s="57" t="e">
        <f>VLOOKUP($O95,PercentSHGoalStats!$A$3:$AE$998,8,FALSE)</f>
        <v>#REF!</v>
      </c>
      <c r="S95" s="57" t="e">
        <f>VLOOKUP($O95,PercentSHGoalStats!$A$3:$AE$998,10,FALSE)</f>
        <v>#REF!</v>
      </c>
      <c r="T95" s="57" t="e">
        <f>VLOOKUP($O95,PercentSHGoalStats!$A$3:$AE$998,11,FALSE)</f>
        <v>#REF!</v>
      </c>
      <c r="U95" s="57" t="e">
        <f>VLOOKUP($O95,PercentSHGoalStats!$A$3:$AE$998,13,FALSE)</f>
        <v>#REF!</v>
      </c>
      <c r="V95" s="57" t="e">
        <f>VLOOKUP($O95,PercentSHGoalStats!$A$3:$AE$998,14,FALSE)</f>
        <v>#REF!</v>
      </c>
      <c r="W95" s="57" t="e">
        <f>VLOOKUP($O95,PercentSHGoalStats!$A$3:$AE$998,16,FALSE)</f>
        <v>#REF!</v>
      </c>
      <c r="X95" s="57" t="e">
        <f>VLOOKUP($O95,PercentSHGoalStats!$A$3:$AE$998,17,FALSE)</f>
        <v>#REF!</v>
      </c>
      <c r="Y95" s="57" t="e">
        <f>VLOOKUP($O95,PercentSHGoalStats!$A$3:$AE$998,19,FALSE)</f>
        <v>#REF!</v>
      </c>
      <c r="Z95" s="57" t="e">
        <f>VLOOKUP($O95,PercentSHGoalStats!$A$3:$AE$998,20,FALSE)</f>
        <v>#REF!</v>
      </c>
      <c r="AA95" s="57" t="e">
        <f>VLOOKUP($O95,PercentSHGoalStats!$A$3:$AE$998,22,FALSE)</f>
        <v>#REF!</v>
      </c>
    </row>
    <row r="96" spans="1:27" ht="14.4" hidden="1" thickTop="1" x14ac:dyDescent="0.3">
      <c r="A96" s="57" t="e">
        <f>VLOOKUP($M96,PercentSHGoalStats!$A$3:$AE$998,5,FALSE)</f>
        <v>#REF!</v>
      </c>
      <c r="B96" s="57" t="e">
        <f>VLOOKUP($M96,PercentSHGoalStats!$A$3:$AE$998,6,FALSE)</f>
        <v>#REF!</v>
      </c>
      <c r="C96" s="57" t="e">
        <f>VLOOKUP($M96,PercentSHGoalStats!$A$3:$AE$998,8,FALSE)</f>
        <v>#REF!</v>
      </c>
      <c r="D96" s="57" t="e">
        <f>VLOOKUP($M96,PercentSHGoalStats!$A$3:$AE$998,9,FALSE)</f>
        <v>#REF!</v>
      </c>
      <c r="E96" s="57" t="e">
        <f>VLOOKUP($M96,PercentSHGoalStats!$A$3:$AE$998,11,FALSE)</f>
        <v>#REF!</v>
      </c>
      <c r="F96" s="57" t="e">
        <f>VLOOKUP($M96,PercentSHGoalStats!$A$3:$AE$998,12,FALSE)</f>
        <v>#REF!</v>
      </c>
      <c r="G96" s="57" t="e">
        <f>VLOOKUP($M96,PercentSHGoalStats!$A$3:$AE$998,14,FALSE)</f>
        <v>#REF!</v>
      </c>
      <c r="H96" s="57" t="e">
        <f>VLOOKUP($M96,PercentSHGoalStats!$A$3:$AE$998,15,FALSE)</f>
        <v>#REF!</v>
      </c>
      <c r="I96" s="57" t="e">
        <f>VLOOKUP($M96,PercentSHGoalStats!$A$3:$AE$998,17,FALSE)</f>
        <v>#REF!</v>
      </c>
      <c r="J96" s="57" t="e">
        <f>VLOOKUP($M96,PercentSHGoalStats!$A$3:$AE$998,18,FALSE)</f>
        <v>#REF!</v>
      </c>
      <c r="K96" s="57" t="e">
        <f>VLOOKUP($M96,PercentSHGoalStats!$A$3:$AE$998,20,FALSE)</f>
        <v>#REF!</v>
      </c>
      <c r="L96" s="57" t="e">
        <f>VLOOKUP($M96,PercentSHGoalStats!$A$3:$AE$998,21,FALSE)</f>
        <v>#REF!</v>
      </c>
      <c r="M96" s="53" t="e">
        <f>Fixtures!#REF!</f>
        <v>#REF!</v>
      </c>
      <c r="N96" s="54" t="e">
        <f>Fixtures!#REF!</f>
        <v>#REF!</v>
      </c>
      <c r="O96" s="53" t="e">
        <f>Fixtures!#REF!</f>
        <v>#REF!</v>
      </c>
      <c r="P96" s="57" t="e">
        <f>VLOOKUP($O96,PercentSHGoalStats!$A$3:$AE$998,5,FALSE)</f>
        <v>#REF!</v>
      </c>
      <c r="Q96" s="57" t="e">
        <f>VLOOKUP($O96,PercentSHGoalStats!$A$3:$AE$998,7,FALSE)</f>
        <v>#REF!</v>
      </c>
      <c r="R96" s="57" t="e">
        <f>VLOOKUP($O96,PercentSHGoalStats!$A$3:$AE$998,8,FALSE)</f>
        <v>#REF!</v>
      </c>
      <c r="S96" s="57" t="e">
        <f>VLOOKUP($O96,PercentSHGoalStats!$A$3:$AE$998,10,FALSE)</f>
        <v>#REF!</v>
      </c>
      <c r="T96" s="57" t="e">
        <f>VLOOKUP($O96,PercentSHGoalStats!$A$3:$AE$998,11,FALSE)</f>
        <v>#REF!</v>
      </c>
      <c r="U96" s="57" t="e">
        <f>VLOOKUP($O96,PercentSHGoalStats!$A$3:$AE$998,13,FALSE)</f>
        <v>#REF!</v>
      </c>
      <c r="V96" s="57" t="e">
        <f>VLOOKUP($O96,PercentSHGoalStats!$A$3:$AE$998,14,FALSE)</f>
        <v>#REF!</v>
      </c>
      <c r="W96" s="57" t="e">
        <f>VLOOKUP($O96,PercentSHGoalStats!$A$3:$AE$998,16,FALSE)</f>
        <v>#REF!</v>
      </c>
      <c r="X96" s="57" t="e">
        <f>VLOOKUP($O96,PercentSHGoalStats!$A$3:$AE$998,17,FALSE)</f>
        <v>#REF!</v>
      </c>
      <c r="Y96" s="57" t="e">
        <f>VLOOKUP($O96,PercentSHGoalStats!$A$3:$AE$998,19,FALSE)</f>
        <v>#REF!</v>
      </c>
      <c r="Z96" s="57" t="e">
        <f>VLOOKUP($O96,PercentSHGoalStats!$A$3:$AE$998,20,FALSE)</f>
        <v>#REF!</v>
      </c>
      <c r="AA96" s="57" t="e">
        <f>VLOOKUP($O96,PercentSHGoalStats!$A$3:$AE$998,22,FALSE)</f>
        <v>#REF!</v>
      </c>
    </row>
    <row r="97" spans="1:27" ht="14.4" hidden="1" thickTop="1" x14ac:dyDescent="0.3">
      <c r="A97" s="57" t="e">
        <f>VLOOKUP($M97,PercentSHGoalStats!$A$3:$AE$998,5,FALSE)</f>
        <v>#REF!</v>
      </c>
      <c r="B97" s="57" t="e">
        <f>VLOOKUP($M97,PercentSHGoalStats!$A$3:$AE$998,6,FALSE)</f>
        <v>#REF!</v>
      </c>
      <c r="C97" s="57" t="e">
        <f>VLOOKUP($M97,PercentSHGoalStats!$A$3:$AE$998,8,FALSE)</f>
        <v>#REF!</v>
      </c>
      <c r="D97" s="57" t="e">
        <f>VLOOKUP($M97,PercentSHGoalStats!$A$3:$AE$998,9,FALSE)</f>
        <v>#REF!</v>
      </c>
      <c r="E97" s="57" t="e">
        <f>VLOOKUP($M97,PercentSHGoalStats!$A$3:$AE$998,11,FALSE)</f>
        <v>#REF!</v>
      </c>
      <c r="F97" s="57" t="e">
        <f>VLOOKUP($M97,PercentSHGoalStats!$A$3:$AE$998,12,FALSE)</f>
        <v>#REF!</v>
      </c>
      <c r="G97" s="57" t="e">
        <f>VLOOKUP($M97,PercentSHGoalStats!$A$3:$AE$998,14,FALSE)</f>
        <v>#REF!</v>
      </c>
      <c r="H97" s="57" t="e">
        <f>VLOOKUP($M97,PercentSHGoalStats!$A$3:$AE$998,15,FALSE)</f>
        <v>#REF!</v>
      </c>
      <c r="I97" s="57" t="e">
        <f>VLOOKUP($M97,PercentSHGoalStats!$A$3:$AE$998,17,FALSE)</f>
        <v>#REF!</v>
      </c>
      <c r="J97" s="57" t="e">
        <f>VLOOKUP($M97,PercentSHGoalStats!$A$3:$AE$998,18,FALSE)</f>
        <v>#REF!</v>
      </c>
      <c r="K97" s="57" t="e">
        <f>VLOOKUP($M97,PercentSHGoalStats!$A$3:$AE$998,20,FALSE)</f>
        <v>#REF!</v>
      </c>
      <c r="L97" s="57" t="e">
        <f>VLOOKUP($M97,PercentSHGoalStats!$A$3:$AE$998,21,FALSE)</f>
        <v>#REF!</v>
      </c>
      <c r="M97" s="53" t="e">
        <f>Fixtures!#REF!</f>
        <v>#REF!</v>
      </c>
      <c r="N97" s="54" t="e">
        <f>Fixtures!#REF!</f>
        <v>#REF!</v>
      </c>
      <c r="O97" s="53" t="e">
        <f>Fixtures!#REF!</f>
        <v>#REF!</v>
      </c>
      <c r="P97" s="57" t="e">
        <f>VLOOKUP($O97,PercentSHGoalStats!$A$3:$AE$998,5,FALSE)</f>
        <v>#REF!</v>
      </c>
      <c r="Q97" s="57" t="e">
        <f>VLOOKUP($O97,PercentSHGoalStats!$A$3:$AE$998,7,FALSE)</f>
        <v>#REF!</v>
      </c>
      <c r="R97" s="57" t="e">
        <f>VLOOKUP($O97,PercentSHGoalStats!$A$3:$AE$998,8,FALSE)</f>
        <v>#REF!</v>
      </c>
      <c r="S97" s="57" t="e">
        <f>VLOOKUP($O97,PercentSHGoalStats!$A$3:$AE$998,10,FALSE)</f>
        <v>#REF!</v>
      </c>
      <c r="T97" s="57" t="e">
        <f>VLOOKUP($O97,PercentSHGoalStats!$A$3:$AE$998,11,FALSE)</f>
        <v>#REF!</v>
      </c>
      <c r="U97" s="57" t="e">
        <f>VLOOKUP($O97,PercentSHGoalStats!$A$3:$AE$998,13,FALSE)</f>
        <v>#REF!</v>
      </c>
      <c r="V97" s="57" t="e">
        <f>VLOOKUP($O97,PercentSHGoalStats!$A$3:$AE$998,14,FALSE)</f>
        <v>#REF!</v>
      </c>
      <c r="W97" s="57" t="e">
        <f>VLOOKUP($O97,PercentSHGoalStats!$A$3:$AE$998,16,FALSE)</f>
        <v>#REF!</v>
      </c>
      <c r="X97" s="57" t="e">
        <f>VLOOKUP($O97,PercentSHGoalStats!$A$3:$AE$998,17,FALSE)</f>
        <v>#REF!</v>
      </c>
      <c r="Y97" s="57" t="e">
        <f>VLOOKUP($O97,PercentSHGoalStats!$A$3:$AE$998,19,FALSE)</f>
        <v>#REF!</v>
      </c>
      <c r="Z97" s="57" t="e">
        <f>VLOOKUP($O97,PercentSHGoalStats!$A$3:$AE$998,20,FALSE)</f>
        <v>#REF!</v>
      </c>
      <c r="AA97" s="57" t="e">
        <f>VLOOKUP($O97,PercentSHGoalStats!$A$3:$AE$998,22,FALSE)</f>
        <v>#REF!</v>
      </c>
    </row>
    <row r="98" spans="1:27" ht="14.4" hidden="1" thickTop="1" x14ac:dyDescent="0.3">
      <c r="A98" s="57" t="e">
        <f>VLOOKUP($M98,PercentSHGoalStats!$A$3:$AE$998,5,FALSE)</f>
        <v>#REF!</v>
      </c>
      <c r="B98" s="57" t="e">
        <f>VLOOKUP($M98,PercentSHGoalStats!$A$3:$AE$998,6,FALSE)</f>
        <v>#REF!</v>
      </c>
      <c r="C98" s="57" t="e">
        <f>VLOOKUP($M98,PercentSHGoalStats!$A$3:$AE$998,8,FALSE)</f>
        <v>#REF!</v>
      </c>
      <c r="D98" s="57" t="e">
        <f>VLOOKUP($M98,PercentSHGoalStats!$A$3:$AE$998,9,FALSE)</f>
        <v>#REF!</v>
      </c>
      <c r="E98" s="57" t="e">
        <f>VLOOKUP($M98,PercentSHGoalStats!$A$3:$AE$998,11,FALSE)</f>
        <v>#REF!</v>
      </c>
      <c r="F98" s="57" t="e">
        <f>VLOOKUP($M98,PercentSHGoalStats!$A$3:$AE$998,12,FALSE)</f>
        <v>#REF!</v>
      </c>
      <c r="G98" s="57" t="e">
        <f>VLOOKUP($M98,PercentSHGoalStats!$A$3:$AE$998,14,FALSE)</f>
        <v>#REF!</v>
      </c>
      <c r="H98" s="57" t="e">
        <f>VLOOKUP($M98,PercentSHGoalStats!$A$3:$AE$998,15,FALSE)</f>
        <v>#REF!</v>
      </c>
      <c r="I98" s="57" t="e">
        <f>VLOOKUP($M98,PercentSHGoalStats!$A$3:$AE$998,17,FALSE)</f>
        <v>#REF!</v>
      </c>
      <c r="J98" s="57" t="e">
        <f>VLOOKUP($M98,PercentSHGoalStats!$A$3:$AE$998,18,FALSE)</f>
        <v>#REF!</v>
      </c>
      <c r="K98" s="57" t="e">
        <f>VLOOKUP($M98,PercentSHGoalStats!$A$3:$AE$998,20,FALSE)</f>
        <v>#REF!</v>
      </c>
      <c r="L98" s="57" t="e">
        <f>VLOOKUP($M98,PercentSHGoalStats!$A$3:$AE$998,21,FALSE)</f>
        <v>#REF!</v>
      </c>
      <c r="M98" s="53" t="e">
        <f>Fixtures!#REF!</f>
        <v>#REF!</v>
      </c>
      <c r="N98" s="54" t="e">
        <f>Fixtures!#REF!</f>
        <v>#REF!</v>
      </c>
      <c r="O98" s="53" t="e">
        <f>Fixtures!#REF!</f>
        <v>#REF!</v>
      </c>
      <c r="P98" s="57" t="e">
        <f>VLOOKUP($O98,PercentSHGoalStats!$A$3:$AE$998,5,FALSE)</f>
        <v>#REF!</v>
      </c>
      <c r="Q98" s="57" t="e">
        <f>VLOOKUP($O98,PercentSHGoalStats!$A$3:$AE$998,7,FALSE)</f>
        <v>#REF!</v>
      </c>
      <c r="R98" s="57" t="e">
        <f>VLOOKUP($O98,PercentSHGoalStats!$A$3:$AE$998,8,FALSE)</f>
        <v>#REF!</v>
      </c>
      <c r="S98" s="57" t="e">
        <f>VLOOKUP($O98,PercentSHGoalStats!$A$3:$AE$998,10,FALSE)</f>
        <v>#REF!</v>
      </c>
      <c r="T98" s="57" t="e">
        <f>VLOOKUP($O98,PercentSHGoalStats!$A$3:$AE$998,11,FALSE)</f>
        <v>#REF!</v>
      </c>
      <c r="U98" s="57" t="e">
        <f>VLOOKUP($O98,PercentSHGoalStats!$A$3:$AE$998,13,FALSE)</f>
        <v>#REF!</v>
      </c>
      <c r="V98" s="57" t="e">
        <f>VLOOKUP($O98,PercentSHGoalStats!$A$3:$AE$998,14,FALSE)</f>
        <v>#REF!</v>
      </c>
      <c r="W98" s="57" t="e">
        <f>VLOOKUP($O98,PercentSHGoalStats!$A$3:$AE$998,16,FALSE)</f>
        <v>#REF!</v>
      </c>
      <c r="X98" s="57" t="e">
        <f>VLOOKUP($O98,PercentSHGoalStats!$A$3:$AE$998,17,FALSE)</f>
        <v>#REF!</v>
      </c>
      <c r="Y98" s="57" t="e">
        <f>VLOOKUP($O98,PercentSHGoalStats!$A$3:$AE$998,19,FALSE)</f>
        <v>#REF!</v>
      </c>
      <c r="Z98" s="57" t="e">
        <f>VLOOKUP($O98,PercentSHGoalStats!$A$3:$AE$998,20,FALSE)</f>
        <v>#REF!</v>
      </c>
      <c r="AA98" s="57" t="e">
        <f>VLOOKUP($O98,PercentSHGoalStats!$A$3:$AE$998,22,FALSE)</f>
        <v>#REF!</v>
      </c>
    </row>
    <row r="99" spans="1:27" ht="14.4" hidden="1" thickTop="1" x14ac:dyDescent="0.3">
      <c r="A99" s="57" t="e">
        <f>VLOOKUP($M99,PercentSHGoalStats!$A$3:$AE$998,5,FALSE)</f>
        <v>#REF!</v>
      </c>
      <c r="B99" s="57" t="e">
        <f>VLOOKUP($M99,PercentSHGoalStats!$A$3:$AE$998,6,FALSE)</f>
        <v>#REF!</v>
      </c>
      <c r="C99" s="57" t="e">
        <f>VLOOKUP($M99,PercentSHGoalStats!$A$3:$AE$998,8,FALSE)</f>
        <v>#REF!</v>
      </c>
      <c r="D99" s="57" t="e">
        <f>VLOOKUP($M99,PercentSHGoalStats!$A$3:$AE$998,9,FALSE)</f>
        <v>#REF!</v>
      </c>
      <c r="E99" s="57" t="e">
        <f>VLOOKUP($M99,PercentSHGoalStats!$A$3:$AE$998,11,FALSE)</f>
        <v>#REF!</v>
      </c>
      <c r="F99" s="57" t="e">
        <f>VLOOKUP($M99,PercentSHGoalStats!$A$3:$AE$998,12,FALSE)</f>
        <v>#REF!</v>
      </c>
      <c r="G99" s="57" t="e">
        <f>VLOOKUP($M99,PercentSHGoalStats!$A$3:$AE$998,14,FALSE)</f>
        <v>#REF!</v>
      </c>
      <c r="H99" s="57" t="e">
        <f>VLOOKUP($M99,PercentSHGoalStats!$A$3:$AE$998,15,FALSE)</f>
        <v>#REF!</v>
      </c>
      <c r="I99" s="57" t="e">
        <f>VLOOKUP($M99,PercentSHGoalStats!$A$3:$AE$998,17,FALSE)</f>
        <v>#REF!</v>
      </c>
      <c r="J99" s="57" t="e">
        <f>VLOOKUP($M99,PercentSHGoalStats!$A$3:$AE$998,18,FALSE)</f>
        <v>#REF!</v>
      </c>
      <c r="K99" s="57" t="e">
        <f>VLOOKUP($M99,PercentSHGoalStats!$A$3:$AE$998,20,FALSE)</f>
        <v>#REF!</v>
      </c>
      <c r="L99" s="57" t="e">
        <f>VLOOKUP($M99,PercentSHGoalStats!$A$3:$AE$998,21,FALSE)</f>
        <v>#REF!</v>
      </c>
      <c r="M99" s="53" t="e">
        <f>Fixtures!#REF!</f>
        <v>#REF!</v>
      </c>
      <c r="N99" s="54" t="e">
        <f>Fixtures!#REF!</f>
        <v>#REF!</v>
      </c>
      <c r="O99" s="53" t="e">
        <f>Fixtures!#REF!</f>
        <v>#REF!</v>
      </c>
      <c r="P99" s="57" t="e">
        <f>VLOOKUP($O99,PercentSHGoalStats!$A$3:$AE$998,5,FALSE)</f>
        <v>#REF!</v>
      </c>
      <c r="Q99" s="57" t="e">
        <f>VLOOKUP($O99,PercentSHGoalStats!$A$3:$AE$998,7,FALSE)</f>
        <v>#REF!</v>
      </c>
      <c r="R99" s="57" t="e">
        <f>VLOOKUP($O99,PercentSHGoalStats!$A$3:$AE$998,8,FALSE)</f>
        <v>#REF!</v>
      </c>
      <c r="S99" s="57" t="e">
        <f>VLOOKUP($O99,PercentSHGoalStats!$A$3:$AE$998,10,FALSE)</f>
        <v>#REF!</v>
      </c>
      <c r="T99" s="57" t="e">
        <f>VLOOKUP($O99,PercentSHGoalStats!$A$3:$AE$998,11,FALSE)</f>
        <v>#REF!</v>
      </c>
      <c r="U99" s="57" t="e">
        <f>VLOOKUP($O99,PercentSHGoalStats!$A$3:$AE$998,13,FALSE)</f>
        <v>#REF!</v>
      </c>
      <c r="V99" s="57" t="e">
        <f>VLOOKUP($O99,PercentSHGoalStats!$A$3:$AE$998,14,FALSE)</f>
        <v>#REF!</v>
      </c>
      <c r="W99" s="57" t="e">
        <f>VLOOKUP($O99,PercentSHGoalStats!$A$3:$AE$998,16,FALSE)</f>
        <v>#REF!</v>
      </c>
      <c r="X99" s="57" t="e">
        <f>VLOOKUP($O99,PercentSHGoalStats!$A$3:$AE$998,17,FALSE)</f>
        <v>#REF!</v>
      </c>
      <c r="Y99" s="57" t="e">
        <f>VLOOKUP($O99,PercentSHGoalStats!$A$3:$AE$998,19,FALSE)</f>
        <v>#REF!</v>
      </c>
      <c r="Z99" s="57" t="e">
        <f>VLOOKUP($O99,PercentSHGoalStats!$A$3:$AE$998,20,FALSE)</f>
        <v>#REF!</v>
      </c>
      <c r="AA99" s="57" t="e">
        <f>VLOOKUP($O99,PercentSHGoalStats!$A$3:$AE$998,22,FALSE)</f>
        <v>#REF!</v>
      </c>
    </row>
    <row r="100" spans="1:27" ht="14.4" hidden="1" thickTop="1" x14ac:dyDescent="0.3">
      <c r="A100" s="57" t="e">
        <f>VLOOKUP($M100,PercentSHGoalStats!$A$3:$AE$998,5,FALSE)</f>
        <v>#REF!</v>
      </c>
      <c r="B100" s="57" t="e">
        <f>VLOOKUP($M100,PercentSHGoalStats!$A$3:$AE$998,6,FALSE)</f>
        <v>#REF!</v>
      </c>
      <c r="C100" s="57" t="e">
        <f>VLOOKUP($M100,PercentSHGoalStats!$A$3:$AE$998,8,FALSE)</f>
        <v>#REF!</v>
      </c>
      <c r="D100" s="57" t="e">
        <f>VLOOKUP($M100,PercentSHGoalStats!$A$3:$AE$998,9,FALSE)</f>
        <v>#REF!</v>
      </c>
      <c r="E100" s="57" t="e">
        <f>VLOOKUP($M100,PercentSHGoalStats!$A$3:$AE$998,11,FALSE)</f>
        <v>#REF!</v>
      </c>
      <c r="F100" s="57" t="e">
        <f>VLOOKUP($M100,PercentSHGoalStats!$A$3:$AE$998,12,FALSE)</f>
        <v>#REF!</v>
      </c>
      <c r="G100" s="57" t="e">
        <f>VLOOKUP($M100,PercentSHGoalStats!$A$3:$AE$998,14,FALSE)</f>
        <v>#REF!</v>
      </c>
      <c r="H100" s="57" t="e">
        <f>VLOOKUP($M100,PercentSHGoalStats!$A$3:$AE$998,15,FALSE)</f>
        <v>#REF!</v>
      </c>
      <c r="I100" s="57" t="e">
        <f>VLOOKUP($M100,PercentSHGoalStats!$A$3:$AE$998,17,FALSE)</f>
        <v>#REF!</v>
      </c>
      <c r="J100" s="57" t="e">
        <f>VLOOKUP($M100,PercentSHGoalStats!$A$3:$AE$998,18,FALSE)</f>
        <v>#REF!</v>
      </c>
      <c r="K100" s="57" t="e">
        <f>VLOOKUP($M100,PercentSHGoalStats!$A$3:$AE$998,20,FALSE)</f>
        <v>#REF!</v>
      </c>
      <c r="L100" s="57" t="e">
        <f>VLOOKUP($M100,PercentSHGoalStats!$A$3:$AE$998,21,FALSE)</f>
        <v>#REF!</v>
      </c>
      <c r="M100" s="53" t="e">
        <f>Fixtures!#REF!</f>
        <v>#REF!</v>
      </c>
      <c r="N100" s="54" t="e">
        <f>Fixtures!#REF!</f>
        <v>#REF!</v>
      </c>
      <c r="O100" s="53" t="e">
        <f>Fixtures!#REF!</f>
        <v>#REF!</v>
      </c>
      <c r="P100" s="57" t="e">
        <f>VLOOKUP($O100,PercentSHGoalStats!$A$3:$AE$998,5,FALSE)</f>
        <v>#REF!</v>
      </c>
      <c r="Q100" s="57" t="e">
        <f>VLOOKUP($O100,PercentSHGoalStats!$A$3:$AE$998,7,FALSE)</f>
        <v>#REF!</v>
      </c>
      <c r="R100" s="57" t="e">
        <f>VLOOKUP($O100,PercentSHGoalStats!$A$3:$AE$998,8,FALSE)</f>
        <v>#REF!</v>
      </c>
      <c r="S100" s="57" t="e">
        <f>VLOOKUP($O100,PercentSHGoalStats!$A$3:$AE$998,10,FALSE)</f>
        <v>#REF!</v>
      </c>
      <c r="T100" s="57" t="e">
        <f>VLOOKUP($O100,PercentSHGoalStats!$A$3:$AE$998,11,FALSE)</f>
        <v>#REF!</v>
      </c>
      <c r="U100" s="57" t="e">
        <f>VLOOKUP($O100,PercentSHGoalStats!$A$3:$AE$998,13,FALSE)</f>
        <v>#REF!</v>
      </c>
      <c r="V100" s="57" t="e">
        <f>VLOOKUP($O100,PercentSHGoalStats!$A$3:$AE$998,14,FALSE)</f>
        <v>#REF!</v>
      </c>
      <c r="W100" s="57" t="e">
        <f>VLOOKUP($O100,PercentSHGoalStats!$A$3:$AE$998,16,FALSE)</f>
        <v>#REF!</v>
      </c>
      <c r="X100" s="57" t="e">
        <f>VLOOKUP($O100,PercentSHGoalStats!$A$3:$AE$998,17,FALSE)</f>
        <v>#REF!</v>
      </c>
      <c r="Y100" s="57" t="e">
        <f>VLOOKUP($O100,PercentSHGoalStats!$A$3:$AE$998,19,FALSE)</f>
        <v>#REF!</v>
      </c>
      <c r="Z100" s="57" t="e">
        <f>VLOOKUP($O100,PercentSHGoalStats!$A$3:$AE$998,20,FALSE)</f>
        <v>#REF!</v>
      </c>
      <c r="AA100" s="57" t="e">
        <f>VLOOKUP($O100,PercentSHGoalStats!$A$3:$AE$998,22,FALSE)</f>
        <v>#REF!</v>
      </c>
    </row>
    <row r="101" spans="1:27" ht="14.4" hidden="1" thickTop="1" x14ac:dyDescent="0.3">
      <c r="A101" s="57" t="e">
        <f>VLOOKUP($M101,PercentSHGoalStats!$A$3:$AE$998,5,FALSE)</f>
        <v>#REF!</v>
      </c>
      <c r="B101" s="57" t="e">
        <f>VLOOKUP($M101,PercentSHGoalStats!$A$3:$AE$998,6,FALSE)</f>
        <v>#REF!</v>
      </c>
      <c r="C101" s="57" t="e">
        <f>VLOOKUP($M101,PercentSHGoalStats!$A$3:$AE$998,8,FALSE)</f>
        <v>#REF!</v>
      </c>
      <c r="D101" s="57" t="e">
        <f>VLOOKUP($M101,PercentSHGoalStats!$A$3:$AE$998,9,FALSE)</f>
        <v>#REF!</v>
      </c>
      <c r="E101" s="57" t="e">
        <f>VLOOKUP($M101,PercentSHGoalStats!$A$3:$AE$998,11,FALSE)</f>
        <v>#REF!</v>
      </c>
      <c r="F101" s="57" t="e">
        <f>VLOOKUP($M101,PercentSHGoalStats!$A$3:$AE$998,12,FALSE)</f>
        <v>#REF!</v>
      </c>
      <c r="G101" s="57" t="e">
        <f>VLOOKUP($M101,PercentSHGoalStats!$A$3:$AE$998,14,FALSE)</f>
        <v>#REF!</v>
      </c>
      <c r="H101" s="57" t="e">
        <f>VLOOKUP($M101,PercentSHGoalStats!$A$3:$AE$998,15,FALSE)</f>
        <v>#REF!</v>
      </c>
      <c r="I101" s="57" t="e">
        <f>VLOOKUP($M101,PercentSHGoalStats!$A$3:$AE$998,17,FALSE)</f>
        <v>#REF!</v>
      </c>
      <c r="J101" s="57" t="e">
        <f>VLOOKUP($M101,PercentSHGoalStats!$A$3:$AE$998,18,FALSE)</f>
        <v>#REF!</v>
      </c>
      <c r="K101" s="57" t="e">
        <f>VLOOKUP($M101,PercentSHGoalStats!$A$3:$AE$998,20,FALSE)</f>
        <v>#REF!</v>
      </c>
      <c r="L101" s="57" t="e">
        <f>VLOOKUP($M101,PercentSHGoalStats!$A$3:$AE$998,21,FALSE)</f>
        <v>#REF!</v>
      </c>
      <c r="M101" s="53" t="e">
        <f>Fixtures!#REF!</f>
        <v>#REF!</v>
      </c>
      <c r="N101" s="54" t="e">
        <f>Fixtures!#REF!</f>
        <v>#REF!</v>
      </c>
      <c r="O101" s="53" t="e">
        <f>Fixtures!#REF!</f>
        <v>#REF!</v>
      </c>
      <c r="P101" s="57" t="e">
        <f>VLOOKUP($O101,PercentSHGoalStats!$A$3:$AE$998,5,FALSE)</f>
        <v>#REF!</v>
      </c>
      <c r="Q101" s="57" t="e">
        <f>VLOOKUP($O101,PercentSHGoalStats!$A$3:$AE$998,7,FALSE)</f>
        <v>#REF!</v>
      </c>
      <c r="R101" s="57" t="e">
        <f>VLOOKUP($O101,PercentSHGoalStats!$A$3:$AE$998,8,FALSE)</f>
        <v>#REF!</v>
      </c>
      <c r="S101" s="57" t="e">
        <f>VLOOKUP($O101,PercentSHGoalStats!$A$3:$AE$998,10,FALSE)</f>
        <v>#REF!</v>
      </c>
      <c r="T101" s="57" t="e">
        <f>VLOOKUP($O101,PercentSHGoalStats!$A$3:$AE$998,11,FALSE)</f>
        <v>#REF!</v>
      </c>
      <c r="U101" s="57" t="e">
        <f>VLOOKUP($O101,PercentSHGoalStats!$A$3:$AE$998,13,FALSE)</f>
        <v>#REF!</v>
      </c>
      <c r="V101" s="57" t="e">
        <f>VLOOKUP($O101,PercentSHGoalStats!$A$3:$AE$998,14,FALSE)</f>
        <v>#REF!</v>
      </c>
      <c r="W101" s="57" t="e">
        <f>VLOOKUP($O101,PercentSHGoalStats!$A$3:$AE$998,16,FALSE)</f>
        <v>#REF!</v>
      </c>
      <c r="X101" s="57" t="e">
        <f>VLOOKUP($O101,PercentSHGoalStats!$A$3:$AE$998,17,FALSE)</f>
        <v>#REF!</v>
      </c>
      <c r="Y101" s="57" t="e">
        <f>VLOOKUP($O101,PercentSHGoalStats!$A$3:$AE$998,19,FALSE)</f>
        <v>#REF!</v>
      </c>
      <c r="Z101" s="57" t="e">
        <f>VLOOKUP($O101,PercentSHGoalStats!$A$3:$AE$998,20,FALSE)</f>
        <v>#REF!</v>
      </c>
      <c r="AA101" s="57" t="e">
        <f>VLOOKUP($O101,PercentSHGoalStats!$A$3:$AE$998,22,FALSE)</f>
        <v>#REF!</v>
      </c>
    </row>
    <row r="102" spans="1:27" ht="14.4" hidden="1" thickTop="1" x14ac:dyDescent="0.3">
      <c r="A102" s="57" t="e">
        <f>VLOOKUP($M102,PercentSHGoalStats!$A$3:$AE$998,5,FALSE)</f>
        <v>#REF!</v>
      </c>
      <c r="B102" s="57" t="e">
        <f>VLOOKUP($M102,PercentSHGoalStats!$A$3:$AE$998,6,FALSE)</f>
        <v>#REF!</v>
      </c>
      <c r="C102" s="57" t="e">
        <f>VLOOKUP($M102,PercentSHGoalStats!$A$3:$AE$998,8,FALSE)</f>
        <v>#REF!</v>
      </c>
      <c r="D102" s="57" t="e">
        <f>VLOOKUP($M102,PercentSHGoalStats!$A$3:$AE$998,9,FALSE)</f>
        <v>#REF!</v>
      </c>
      <c r="E102" s="57" t="e">
        <f>VLOOKUP($M102,PercentSHGoalStats!$A$3:$AE$998,11,FALSE)</f>
        <v>#REF!</v>
      </c>
      <c r="F102" s="57" t="e">
        <f>VLOOKUP($M102,PercentSHGoalStats!$A$3:$AE$998,12,FALSE)</f>
        <v>#REF!</v>
      </c>
      <c r="G102" s="57" t="e">
        <f>VLOOKUP($M102,PercentSHGoalStats!$A$3:$AE$998,14,FALSE)</f>
        <v>#REF!</v>
      </c>
      <c r="H102" s="57" t="e">
        <f>VLOOKUP($M102,PercentSHGoalStats!$A$3:$AE$998,15,FALSE)</f>
        <v>#REF!</v>
      </c>
      <c r="I102" s="57" t="e">
        <f>VLOOKUP($M102,PercentSHGoalStats!$A$3:$AE$998,17,FALSE)</f>
        <v>#REF!</v>
      </c>
      <c r="J102" s="57" t="e">
        <f>VLOOKUP($M102,PercentSHGoalStats!$A$3:$AE$998,18,FALSE)</f>
        <v>#REF!</v>
      </c>
      <c r="K102" s="57" t="e">
        <f>VLOOKUP($M102,PercentSHGoalStats!$A$3:$AE$998,20,FALSE)</f>
        <v>#REF!</v>
      </c>
      <c r="L102" s="57" t="e">
        <f>VLOOKUP($M102,PercentSHGoalStats!$A$3:$AE$998,21,FALSE)</f>
        <v>#REF!</v>
      </c>
      <c r="M102" s="53" t="e">
        <f>Fixtures!#REF!</f>
        <v>#REF!</v>
      </c>
      <c r="N102" s="54" t="e">
        <f>Fixtures!#REF!</f>
        <v>#REF!</v>
      </c>
      <c r="O102" s="53" t="e">
        <f>Fixtures!#REF!</f>
        <v>#REF!</v>
      </c>
      <c r="P102" s="57" t="e">
        <f>VLOOKUP($O102,PercentSHGoalStats!$A$3:$AE$998,5,FALSE)</f>
        <v>#REF!</v>
      </c>
      <c r="Q102" s="57" t="e">
        <f>VLOOKUP($O102,PercentSHGoalStats!$A$3:$AE$998,7,FALSE)</f>
        <v>#REF!</v>
      </c>
      <c r="R102" s="57" t="e">
        <f>VLOOKUP($O102,PercentSHGoalStats!$A$3:$AE$998,8,FALSE)</f>
        <v>#REF!</v>
      </c>
      <c r="S102" s="57" t="e">
        <f>VLOOKUP($O102,PercentSHGoalStats!$A$3:$AE$998,10,FALSE)</f>
        <v>#REF!</v>
      </c>
      <c r="T102" s="57" t="e">
        <f>VLOOKUP($O102,PercentSHGoalStats!$A$3:$AE$998,11,FALSE)</f>
        <v>#REF!</v>
      </c>
      <c r="U102" s="57" t="e">
        <f>VLOOKUP($O102,PercentSHGoalStats!$A$3:$AE$998,13,FALSE)</f>
        <v>#REF!</v>
      </c>
      <c r="V102" s="57" t="e">
        <f>VLOOKUP($O102,PercentSHGoalStats!$A$3:$AE$998,14,FALSE)</f>
        <v>#REF!</v>
      </c>
      <c r="W102" s="57" t="e">
        <f>VLOOKUP($O102,PercentSHGoalStats!$A$3:$AE$998,16,FALSE)</f>
        <v>#REF!</v>
      </c>
      <c r="X102" s="57" t="e">
        <f>VLOOKUP($O102,PercentSHGoalStats!$A$3:$AE$998,17,FALSE)</f>
        <v>#REF!</v>
      </c>
      <c r="Y102" s="57" t="e">
        <f>VLOOKUP($O102,PercentSHGoalStats!$A$3:$AE$998,19,FALSE)</f>
        <v>#REF!</v>
      </c>
      <c r="Z102" s="57" t="e">
        <f>VLOOKUP($O102,PercentSHGoalStats!$A$3:$AE$998,20,FALSE)</f>
        <v>#REF!</v>
      </c>
      <c r="AA102" s="57" t="e">
        <f>VLOOKUP($O102,PercentSHGoalStats!$A$3:$AE$998,22,FALSE)</f>
        <v>#REF!</v>
      </c>
    </row>
    <row r="103" spans="1:27" ht="14.4" hidden="1" thickTop="1" x14ac:dyDescent="0.3">
      <c r="A103" s="57" t="e">
        <f>VLOOKUP($M103,PercentSHGoalStats!$A$3:$AE$998,5,FALSE)</f>
        <v>#REF!</v>
      </c>
      <c r="B103" s="57" t="e">
        <f>VLOOKUP($M103,PercentSHGoalStats!$A$3:$AE$998,6,FALSE)</f>
        <v>#REF!</v>
      </c>
      <c r="C103" s="57" t="e">
        <f>VLOOKUP($M103,PercentSHGoalStats!$A$3:$AE$998,8,FALSE)</f>
        <v>#REF!</v>
      </c>
      <c r="D103" s="57" t="e">
        <f>VLOOKUP($M103,PercentSHGoalStats!$A$3:$AE$998,9,FALSE)</f>
        <v>#REF!</v>
      </c>
      <c r="E103" s="57" t="e">
        <f>VLOOKUP($M103,PercentSHGoalStats!$A$3:$AE$998,11,FALSE)</f>
        <v>#REF!</v>
      </c>
      <c r="F103" s="57" t="e">
        <f>VLOOKUP($M103,PercentSHGoalStats!$A$3:$AE$998,12,FALSE)</f>
        <v>#REF!</v>
      </c>
      <c r="G103" s="57" t="e">
        <f>VLOOKUP($M103,PercentSHGoalStats!$A$3:$AE$998,14,FALSE)</f>
        <v>#REF!</v>
      </c>
      <c r="H103" s="57" t="e">
        <f>VLOOKUP($M103,PercentSHGoalStats!$A$3:$AE$998,15,FALSE)</f>
        <v>#REF!</v>
      </c>
      <c r="I103" s="57" t="e">
        <f>VLOOKUP($M103,PercentSHGoalStats!$A$3:$AE$998,17,FALSE)</f>
        <v>#REF!</v>
      </c>
      <c r="J103" s="57" t="e">
        <f>VLOOKUP($M103,PercentSHGoalStats!$A$3:$AE$998,18,FALSE)</f>
        <v>#REF!</v>
      </c>
      <c r="K103" s="57" t="e">
        <f>VLOOKUP($M103,PercentSHGoalStats!$A$3:$AE$998,20,FALSE)</f>
        <v>#REF!</v>
      </c>
      <c r="L103" s="57" t="e">
        <f>VLOOKUP($M103,PercentSHGoalStats!$A$3:$AE$998,21,FALSE)</f>
        <v>#REF!</v>
      </c>
      <c r="M103" s="53" t="e">
        <f>Fixtures!#REF!</f>
        <v>#REF!</v>
      </c>
      <c r="N103" s="54" t="e">
        <f>Fixtures!#REF!</f>
        <v>#REF!</v>
      </c>
      <c r="O103" s="53" t="e">
        <f>Fixtures!#REF!</f>
        <v>#REF!</v>
      </c>
      <c r="P103" s="57" t="e">
        <f>VLOOKUP($O103,PercentSHGoalStats!$A$3:$AE$998,5,FALSE)</f>
        <v>#REF!</v>
      </c>
      <c r="Q103" s="57" t="e">
        <f>VLOOKUP($O103,PercentSHGoalStats!$A$3:$AE$998,7,FALSE)</f>
        <v>#REF!</v>
      </c>
      <c r="R103" s="57" t="e">
        <f>VLOOKUP($O103,PercentSHGoalStats!$A$3:$AE$998,8,FALSE)</f>
        <v>#REF!</v>
      </c>
      <c r="S103" s="57" t="e">
        <f>VLOOKUP($O103,PercentSHGoalStats!$A$3:$AE$998,10,FALSE)</f>
        <v>#REF!</v>
      </c>
      <c r="T103" s="57" t="e">
        <f>VLOOKUP($O103,PercentSHGoalStats!$A$3:$AE$998,11,FALSE)</f>
        <v>#REF!</v>
      </c>
      <c r="U103" s="57" t="e">
        <f>VLOOKUP($O103,PercentSHGoalStats!$A$3:$AE$998,13,FALSE)</f>
        <v>#REF!</v>
      </c>
      <c r="V103" s="57" t="e">
        <f>VLOOKUP($O103,PercentSHGoalStats!$A$3:$AE$998,14,FALSE)</f>
        <v>#REF!</v>
      </c>
      <c r="W103" s="57" t="e">
        <f>VLOOKUP($O103,PercentSHGoalStats!$A$3:$AE$998,16,FALSE)</f>
        <v>#REF!</v>
      </c>
      <c r="X103" s="57" t="e">
        <f>VLOOKUP($O103,PercentSHGoalStats!$A$3:$AE$998,17,FALSE)</f>
        <v>#REF!</v>
      </c>
      <c r="Y103" s="57" t="e">
        <f>VLOOKUP($O103,PercentSHGoalStats!$A$3:$AE$998,19,FALSE)</f>
        <v>#REF!</v>
      </c>
      <c r="Z103" s="57" t="e">
        <f>VLOOKUP($O103,PercentSHGoalStats!$A$3:$AE$998,20,FALSE)</f>
        <v>#REF!</v>
      </c>
      <c r="AA103" s="57" t="e">
        <f>VLOOKUP($O103,PercentSHGoalStats!$A$3:$AE$998,22,FALSE)</f>
        <v>#REF!</v>
      </c>
    </row>
    <row r="104" spans="1:27" ht="14.4" hidden="1" thickTop="1" x14ac:dyDescent="0.3">
      <c r="A104" s="57" t="e">
        <f>VLOOKUP($M104,PercentSHGoalStats!$A$3:$AE$998,5,FALSE)</f>
        <v>#REF!</v>
      </c>
      <c r="B104" s="57" t="e">
        <f>VLOOKUP($M104,PercentSHGoalStats!$A$3:$AE$998,6,FALSE)</f>
        <v>#REF!</v>
      </c>
      <c r="C104" s="57" t="e">
        <f>VLOOKUP($M104,PercentSHGoalStats!$A$3:$AE$998,8,FALSE)</f>
        <v>#REF!</v>
      </c>
      <c r="D104" s="57" t="e">
        <f>VLOOKUP($M104,PercentSHGoalStats!$A$3:$AE$998,9,FALSE)</f>
        <v>#REF!</v>
      </c>
      <c r="E104" s="57" t="e">
        <f>VLOOKUP($M104,PercentSHGoalStats!$A$3:$AE$998,11,FALSE)</f>
        <v>#REF!</v>
      </c>
      <c r="F104" s="57" t="e">
        <f>VLOOKUP($M104,PercentSHGoalStats!$A$3:$AE$998,12,FALSE)</f>
        <v>#REF!</v>
      </c>
      <c r="G104" s="57" t="e">
        <f>VLOOKUP($M104,PercentSHGoalStats!$A$3:$AE$998,14,FALSE)</f>
        <v>#REF!</v>
      </c>
      <c r="H104" s="57" t="e">
        <f>VLOOKUP($M104,PercentSHGoalStats!$A$3:$AE$998,15,FALSE)</f>
        <v>#REF!</v>
      </c>
      <c r="I104" s="57" t="e">
        <f>VLOOKUP($M104,PercentSHGoalStats!$A$3:$AE$998,17,FALSE)</f>
        <v>#REF!</v>
      </c>
      <c r="J104" s="57" t="e">
        <f>VLOOKUP($M104,PercentSHGoalStats!$A$3:$AE$998,18,FALSE)</f>
        <v>#REF!</v>
      </c>
      <c r="K104" s="57" t="e">
        <f>VLOOKUP($M104,PercentSHGoalStats!$A$3:$AE$998,20,FALSE)</f>
        <v>#REF!</v>
      </c>
      <c r="L104" s="57" t="e">
        <f>VLOOKUP($M104,PercentSHGoalStats!$A$3:$AE$998,21,FALSE)</f>
        <v>#REF!</v>
      </c>
      <c r="M104" s="53" t="e">
        <f>Fixtures!#REF!</f>
        <v>#REF!</v>
      </c>
      <c r="N104" s="54" t="e">
        <f>Fixtures!#REF!</f>
        <v>#REF!</v>
      </c>
      <c r="O104" s="53" t="e">
        <f>Fixtures!#REF!</f>
        <v>#REF!</v>
      </c>
      <c r="P104" s="57" t="e">
        <f>VLOOKUP($O104,PercentSHGoalStats!$A$3:$AE$998,5,FALSE)</f>
        <v>#REF!</v>
      </c>
      <c r="Q104" s="57" t="e">
        <f>VLOOKUP($O104,PercentSHGoalStats!$A$3:$AE$998,7,FALSE)</f>
        <v>#REF!</v>
      </c>
      <c r="R104" s="57" t="e">
        <f>VLOOKUP($O104,PercentSHGoalStats!$A$3:$AE$998,8,FALSE)</f>
        <v>#REF!</v>
      </c>
      <c r="S104" s="57" t="e">
        <f>VLOOKUP($O104,PercentSHGoalStats!$A$3:$AE$998,10,FALSE)</f>
        <v>#REF!</v>
      </c>
      <c r="T104" s="57" t="e">
        <f>VLOOKUP($O104,PercentSHGoalStats!$A$3:$AE$998,11,FALSE)</f>
        <v>#REF!</v>
      </c>
      <c r="U104" s="57" t="e">
        <f>VLOOKUP($O104,PercentSHGoalStats!$A$3:$AE$998,13,FALSE)</f>
        <v>#REF!</v>
      </c>
      <c r="V104" s="57" t="e">
        <f>VLOOKUP($O104,PercentSHGoalStats!$A$3:$AE$998,14,FALSE)</f>
        <v>#REF!</v>
      </c>
      <c r="W104" s="57" t="e">
        <f>VLOOKUP($O104,PercentSHGoalStats!$A$3:$AE$998,16,FALSE)</f>
        <v>#REF!</v>
      </c>
      <c r="X104" s="57" t="e">
        <f>VLOOKUP($O104,PercentSHGoalStats!$A$3:$AE$998,17,FALSE)</f>
        <v>#REF!</v>
      </c>
      <c r="Y104" s="57" t="e">
        <f>VLOOKUP($O104,PercentSHGoalStats!$A$3:$AE$998,19,FALSE)</f>
        <v>#REF!</v>
      </c>
      <c r="Z104" s="57" t="e">
        <f>VLOOKUP($O104,PercentSHGoalStats!$A$3:$AE$998,20,FALSE)</f>
        <v>#REF!</v>
      </c>
      <c r="AA104" s="57" t="e">
        <f>VLOOKUP($O104,PercentSHGoalStats!$A$3:$AE$998,22,FALSE)</f>
        <v>#REF!</v>
      </c>
    </row>
    <row r="105" spans="1:27" ht="14.4" hidden="1" thickTop="1" x14ac:dyDescent="0.3">
      <c r="A105" s="57" t="e">
        <f>VLOOKUP($M105,PercentSHGoalStats!$A$3:$AE$998,5,FALSE)</f>
        <v>#REF!</v>
      </c>
      <c r="B105" s="57" t="e">
        <f>VLOOKUP($M105,PercentSHGoalStats!$A$3:$AE$998,6,FALSE)</f>
        <v>#REF!</v>
      </c>
      <c r="C105" s="57" t="e">
        <f>VLOOKUP($M105,PercentSHGoalStats!$A$3:$AE$998,8,FALSE)</f>
        <v>#REF!</v>
      </c>
      <c r="D105" s="57" t="e">
        <f>VLOOKUP($M105,PercentSHGoalStats!$A$3:$AE$998,9,FALSE)</f>
        <v>#REF!</v>
      </c>
      <c r="E105" s="57" t="e">
        <f>VLOOKUP($M105,PercentSHGoalStats!$A$3:$AE$998,11,FALSE)</f>
        <v>#REF!</v>
      </c>
      <c r="F105" s="57" t="e">
        <f>VLOOKUP($M105,PercentSHGoalStats!$A$3:$AE$998,12,FALSE)</f>
        <v>#REF!</v>
      </c>
      <c r="G105" s="57" t="e">
        <f>VLOOKUP($M105,PercentSHGoalStats!$A$3:$AE$998,14,FALSE)</f>
        <v>#REF!</v>
      </c>
      <c r="H105" s="57" t="e">
        <f>VLOOKUP($M105,PercentSHGoalStats!$A$3:$AE$998,15,FALSE)</f>
        <v>#REF!</v>
      </c>
      <c r="I105" s="57" t="e">
        <f>VLOOKUP($M105,PercentSHGoalStats!$A$3:$AE$998,17,FALSE)</f>
        <v>#REF!</v>
      </c>
      <c r="J105" s="57" t="e">
        <f>VLOOKUP($M105,PercentSHGoalStats!$A$3:$AE$998,18,FALSE)</f>
        <v>#REF!</v>
      </c>
      <c r="K105" s="57" t="e">
        <f>VLOOKUP($M105,PercentSHGoalStats!$A$3:$AE$998,20,FALSE)</f>
        <v>#REF!</v>
      </c>
      <c r="L105" s="57" t="e">
        <f>VLOOKUP($M105,PercentSHGoalStats!$A$3:$AE$998,21,FALSE)</f>
        <v>#REF!</v>
      </c>
      <c r="M105" s="53" t="e">
        <f>Fixtures!#REF!</f>
        <v>#REF!</v>
      </c>
      <c r="N105" s="54" t="e">
        <f>Fixtures!#REF!</f>
        <v>#REF!</v>
      </c>
      <c r="O105" s="53" t="e">
        <f>Fixtures!#REF!</f>
        <v>#REF!</v>
      </c>
      <c r="P105" s="57" t="e">
        <f>VLOOKUP($O105,PercentSHGoalStats!$A$3:$AE$998,5,FALSE)</f>
        <v>#REF!</v>
      </c>
      <c r="Q105" s="57" t="e">
        <f>VLOOKUP($O105,PercentSHGoalStats!$A$3:$AE$998,7,FALSE)</f>
        <v>#REF!</v>
      </c>
      <c r="R105" s="57" t="e">
        <f>VLOOKUP($O105,PercentSHGoalStats!$A$3:$AE$998,8,FALSE)</f>
        <v>#REF!</v>
      </c>
      <c r="S105" s="57" t="e">
        <f>VLOOKUP($O105,PercentSHGoalStats!$A$3:$AE$998,10,FALSE)</f>
        <v>#REF!</v>
      </c>
      <c r="T105" s="57" t="e">
        <f>VLOOKUP($O105,PercentSHGoalStats!$A$3:$AE$998,11,FALSE)</f>
        <v>#REF!</v>
      </c>
      <c r="U105" s="57" t="e">
        <f>VLOOKUP($O105,PercentSHGoalStats!$A$3:$AE$998,13,FALSE)</f>
        <v>#REF!</v>
      </c>
      <c r="V105" s="57" t="e">
        <f>VLOOKUP($O105,PercentSHGoalStats!$A$3:$AE$998,14,FALSE)</f>
        <v>#REF!</v>
      </c>
      <c r="W105" s="57" t="e">
        <f>VLOOKUP($O105,PercentSHGoalStats!$A$3:$AE$998,16,FALSE)</f>
        <v>#REF!</v>
      </c>
      <c r="X105" s="57" t="e">
        <f>VLOOKUP($O105,PercentSHGoalStats!$A$3:$AE$998,17,FALSE)</f>
        <v>#REF!</v>
      </c>
      <c r="Y105" s="57" t="e">
        <f>VLOOKUP($O105,PercentSHGoalStats!$A$3:$AE$998,19,FALSE)</f>
        <v>#REF!</v>
      </c>
      <c r="Z105" s="57" t="e">
        <f>VLOOKUP($O105,PercentSHGoalStats!$A$3:$AE$998,20,FALSE)</f>
        <v>#REF!</v>
      </c>
      <c r="AA105" s="57" t="e">
        <f>VLOOKUP($O105,PercentSHGoalStats!$A$3:$AE$998,22,FALSE)</f>
        <v>#REF!</v>
      </c>
    </row>
    <row r="106" spans="1:27" ht="14.4" hidden="1" thickTop="1" x14ac:dyDescent="0.3">
      <c r="A106" s="57" t="e">
        <f>VLOOKUP($M106,PercentSHGoalStats!$A$3:$AE$998,5,FALSE)</f>
        <v>#REF!</v>
      </c>
      <c r="B106" s="57" t="e">
        <f>VLOOKUP($M106,PercentSHGoalStats!$A$3:$AE$998,6,FALSE)</f>
        <v>#REF!</v>
      </c>
      <c r="C106" s="57" t="e">
        <f>VLOOKUP($M106,PercentSHGoalStats!$A$3:$AE$998,8,FALSE)</f>
        <v>#REF!</v>
      </c>
      <c r="D106" s="57" t="e">
        <f>VLOOKUP($M106,PercentSHGoalStats!$A$3:$AE$998,9,FALSE)</f>
        <v>#REF!</v>
      </c>
      <c r="E106" s="57" t="e">
        <f>VLOOKUP($M106,PercentSHGoalStats!$A$3:$AE$998,11,FALSE)</f>
        <v>#REF!</v>
      </c>
      <c r="F106" s="57" t="e">
        <f>VLOOKUP($M106,PercentSHGoalStats!$A$3:$AE$998,12,FALSE)</f>
        <v>#REF!</v>
      </c>
      <c r="G106" s="57" t="e">
        <f>VLOOKUP($M106,PercentSHGoalStats!$A$3:$AE$998,14,FALSE)</f>
        <v>#REF!</v>
      </c>
      <c r="H106" s="57" t="e">
        <f>VLOOKUP($M106,PercentSHGoalStats!$A$3:$AE$998,15,FALSE)</f>
        <v>#REF!</v>
      </c>
      <c r="I106" s="57" t="e">
        <f>VLOOKUP($M106,PercentSHGoalStats!$A$3:$AE$998,17,FALSE)</f>
        <v>#REF!</v>
      </c>
      <c r="J106" s="57" t="e">
        <f>VLOOKUP($M106,PercentSHGoalStats!$A$3:$AE$998,18,FALSE)</f>
        <v>#REF!</v>
      </c>
      <c r="K106" s="57" t="e">
        <f>VLOOKUP($M106,PercentSHGoalStats!$A$3:$AE$998,20,FALSE)</f>
        <v>#REF!</v>
      </c>
      <c r="L106" s="57" t="e">
        <f>VLOOKUP($M106,PercentSHGoalStats!$A$3:$AE$998,21,FALSE)</f>
        <v>#REF!</v>
      </c>
      <c r="M106" s="53" t="e">
        <f>Fixtures!#REF!</f>
        <v>#REF!</v>
      </c>
      <c r="N106" s="54" t="e">
        <f>Fixtures!#REF!</f>
        <v>#REF!</v>
      </c>
      <c r="O106" s="53" t="e">
        <f>Fixtures!#REF!</f>
        <v>#REF!</v>
      </c>
      <c r="P106" s="57" t="e">
        <f>VLOOKUP($O106,PercentSHGoalStats!$A$3:$AE$998,5,FALSE)</f>
        <v>#REF!</v>
      </c>
      <c r="Q106" s="57" t="e">
        <f>VLOOKUP($O106,PercentSHGoalStats!$A$3:$AE$998,7,FALSE)</f>
        <v>#REF!</v>
      </c>
      <c r="R106" s="57" t="e">
        <f>VLOOKUP($O106,PercentSHGoalStats!$A$3:$AE$998,8,FALSE)</f>
        <v>#REF!</v>
      </c>
      <c r="S106" s="57" t="e">
        <f>VLOOKUP($O106,PercentSHGoalStats!$A$3:$AE$998,10,FALSE)</f>
        <v>#REF!</v>
      </c>
      <c r="T106" s="57" t="e">
        <f>VLOOKUP($O106,PercentSHGoalStats!$A$3:$AE$998,11,FALSE)</f>
        <v>#REF!</v>
      </c>
      <c r="U106" s="57" t="e">
        <f>VLOOKUP($O106,PercentSHGoalStats!$A$3:$AE$998,13,FALSE)</f>
        <v>#REF!</v>
      </c>
      <c r="V106" s="57" t="e">
        <f>VLOOKUP($O106,PercentSHGoalStats!$A$3:$AE$998,14,FALSE)</f>
        <v>#REF!</v>
      </c>
      <c r="W106" s="57" t="e">
        <f>VLOOKUP($O106,PercentSHGoalStats!$A$3:$AE$998,16,FALSE)</f>
        <v>#REF!</v>
      </c>
      <c r="X106" s="57" t="e">
        <f>VLOOKUP($O106,PercentSHGoalStats!$A$3:$AE$998,17,FALSE)</f>
        <v>#REF!</v>
      </c>
      <c r="Y106" s="57" t="e">
        <f>VLOOKUP($O106,PercentSHGoalStats!$A$3:$AE$998,19,FALSE)</f>
        <v>#REF!</v>
      </c>
      <c r="Z106" s="57" t="e">
        <f>VLOOKUP($O106,PercentSHGoalStats!$A$3:$AE$998,20,FALSE)</f>
        <v>#REF!</v>
      </c>
      <c r="AA106" s="57" t="e">
        <f>VLOOKUP($O106,PercentSHGoalStats!$A$3:$AE$998,22,FALSE)</f>
        <v>#REF!</v>
      </c>
    </row>
    <row r="107" spans="1:27" ht="14.4" hidden="1" thickTop="1" x14ac:dyDescent="0.3">
      <c r="A107" s="57" t="e">
        <f>VLOOKUP($M107,PercentSHGoalStats!$A$3:$AE$998,5,FALSE)</f>
        <v>#REF!</v>
      </c>
      <c r="B107" s="57" t="e">
        <f>VLOOKUP($M107,PercentSHGoalStats!$A$3:$AE$998,6,FALSE)</f>
        <v>#REF!</v>
      </c>
      <c r="C107" s="57" t="e">
        <f>VLOOKUP($M107,PercentSHGoalStats!$A$3:$AE$998,8,FALSE)</f>
        <v>#REF!</v>
      </c>
      <c r="D107" s="57" t="e">
        <f>VLOOKUP($M107,PercentSHGoalStats!$A$3:$AE$998,9,FALSE)</f>
        <v>#REF!</v>
      </c>
      <c r="E107" s="57" t="e">
        <f>VLOOKUP($M107,PercentSHGoalStats!$A$3:$AE$998,11,FALSE)</f>
        <v>#REF!</v>
      </c>
      <c r="F107" s="57" t="e">
        <f>VLOOKUP($M107,PercentSHGoalStats!$A$3:$AE$998,12,FALSE)</f>
        <v>#REF!</v>
      </c>
      <c r="G107" s="57" t="e">
        <f>VLOOKUP($M107,PercentSHGoalStats!$A$3:$AE$998,14,FALSE)</f>
        <v>#REF!</v>
      </c>
      <c r="H107" s="57" t="e">
        <f>VLOOKUP($M107,PercentSHGoalStats!$A$3:$AE$998,15,FALSE)</f>
        <v>#REF!</v>
      </c>
      <c r="I107" s="57" t="e">
        <f>VLOOKUP($M107,PercentSHGoalStats!$A$3:$AE$998,17,FALSE)</f>
        <v>#REF!</v>
      </c>
      <c r="J107" s="57" t="e">
        <f>VLOOKUP($M107,PercentSHGoalStats!$A$3:$AE$998,18,FALSE)</f>
        <v>#REF!</v>
      </c>
      <c r="K107" s="57" t="e">
        <f>VLOOKUP($M107,PercentSHGoalStats!$A$3:$AE$998,20,FALSE)</f>
        <v>#REF!</v>
      </c>
      <c r="L107" s="57" t="e">
        <f>VLOOKUP($M107,PercentSHGoalStats!$A$3:$AE$998,21,FALSE)</f>
        <v>#REF!</v>
      </c>
      <c r="M107" s="53" t="e">
        <f>Fixtures!#REF!</f>
        <v>#REF!</v>
      </c>
      <c r="N107" s="54" t="e">
        <f>Fixtures!#REF!</f>
        <v>#REF!</v>
      </c>
      <c r="O107" s="53" t="e">
        <f>Fixtures!#REF!</f>
        <v>#REF!</v>
      </c>
      <c r="P107" s="57" t="e">
        <f>VLOOKUP($O107,PercentSHGoalStats!$A$3:$AE$998,5,FALSE)</f>
        <v>#REF!</v>
      </c>
      <c r="Q107" s="57" t="e">
        <f>VLOOKUP($O107,PercentSHGoalStats!$A$3:$AE$998,7,FALSE)</f>
        <v>#REF!</v>
      </c>
      <c r="R107" s="57" t="e">
        <f>VLOOKUP($O107,PercentSHGoalStats!$A$3:$AE$998,8,FALSE)</f>
        <v>#REF!</v>
      </c>
      <c r="S107" s="57" t="e">
        <f>VLOOKUP($O107,PercentSHGoalStats!$A$3:$AE$998,10,FALSE)</f>
        <v>#REF!</v>
      </c>
      <c r="T107" s="57" t="e">
        <f>VLOOKUP($O107,PercentSHGoalStats!$A$3:$AE$998,11,FALSE)</f>
        <v>#REF!</v>
      </c>
      <c r="U107" s="57" t="e">
        <f>VLOOKUP($O107,PercentSHGoalStats!$A$3:$AE$998,13,FALSE)</f>
        <v>#REF!</v>
      </c>
      <c r="V107" s="57" t="e">
        <f>VLOOKUP($O107,PercentSHGoalStats!$A$3:$AE$998,14,FALSE)</f>
        <v>#REF!</v>
      </c>
      <c r="W107" s="57" t="e">
        <f>VLOOKUP($O107,PercentSHGoalStats!$A$3:$AE$998,16,FALSE)</f>
        <v>#REF!</v>
      </c>
      <c r="X107" s="57" t="e">
        <f>VLOOKUP($O107,PercentSHGoalStats!$A$3:$AE$998,17,FALSE)</f>
        <v>#REF!</v>
      </c>
      <c r="Y107" s="57" t="e">
        <f>VLOOKUP($O107,PercentSHGoalStats!$A$3:$AE$998,19,FALSE)</f>
        <v>#REF!</v>
      </c>
      <c r="Z107" s="57" t="e">
        <f>VLOOKUP($O107,PercentSHGoalStats!$A$3:$AE$998,20,FALSE)</f>
        <v>#REF!</v>
      </c>
      <c r="AA107" s="57" t="e">
        <f>VLOOKUP($O107,PercentSHGoalStats!$A$3:$AE$998,22,FALSE)</f>
        <v>#REF!</v>
      </c>
    </row>
    <row r="108" spans="1:27" ht="14.4" hidden="1" thickTop="1" x14ac:dyDescent="0.3">
      <c r="A108" s="57" t="e">
        <f>VLOOKUP($M108,PercentSHGoalStats!$A$3:$AE$998,5,FALSE)</f>
        <v>#REF!</v>
      </c>
      <c r="B108" s="57" t="e">
        <f>VLOOKUP($M108,PercentSHGoalStats!$A$3:$AE$998,6,FALSE)</f>
        <v>#REF!</v>
      </c>
      <c r="C108" s="57" t="e">
        <f>VLOOKUP($M108,PercentSHGoalStats!$A$3:$AE$998,8,FALSE)</f>
        <v>#REF!</v>
      </c>
      <c r="D108" s="57" t="e">
        <f>VLOOKUP($M108,PercentSHGoalStats!$A$3:$AE$998,9,FALSE)</f>
        <v>#REF!</v>
      </c>
      <c r="E108" s="57" t="e">
        <f>VLOOKUP($M108,PercentSHGoalStats!$A$3:$AE$998,11,FALSE)</f>
        <v>#REF!</v>
      </c>
      <c r="F108" s="57" t="e">
        <f>VLOOKUP($M108,PercentSHGoalStats!$A$3:$AE$998,12,FALSE)</f>
        <v>#REF!</v>
      </c>
      <c r="G108" s="57" t="e">
        <f>VLOOKUP($M108,PercentSHGoalStats!$A$3:$AE$998,14,FALSE)</f>
        <v>#REF!</v>
      </c>
      <c r="H108" s="57" t="e">
        <f>VLOOKUP($M108,PercentSHGoalStats!$A$3:$AE$998,15,FALSE)</f>
        <v>#REF!</v>
      </c>
      <c r="I108" s="57" t="e">
        <f>VLOOKUP($M108,PercentSHGoalStats!$A$3:$AE$998,17,FALSE)</f>
        <v>#REF!</v>
      </c>
      <c r="J108" s="57" t="e">
        <f>VLOOKUP($M108,PercentSHGoalStats!$A$3:$AE$998,18,FALSE)</f>
        <v>#REF!</v>
      </c>
      <c r="K108" s="57" t="e">
        <f>VLOOKUP($M108,PercentSHGoalStats!$A$3:$AE$998,20,FALSE)</f>
        <v>#REF!</v>
      </c>
      <c r="L108" s="57" t="e">
        <f>VLOOKUP($M108,PercentSHGoalStats!$A$3:$AE$998,21,FALSE)</f>
        <v>#REF!</v>
      </c>
      <c r="M108" s="53" t="e">
        <f>Fixtures!#REF!</f>
        <v>#REF!</v>
      </c>
      <c r="N108" s="54" t="e">
        <f>Fixtures!#REF!</f>
        <v>#REF!</v>
      </c>
      <c r="O108" s="53" t="e">
        <f>Fixtures!#REF!</f>
        <v>#REF!</v>
      </c>
      <c r="P108" s="57" t="e">
        <f>VLOOKUP($O108,PercentSHGoalStats!$A$3:$AE$998,5,FALSE)</f>
        <v>#REF!</v>
      </c>
      <c r="Q108" s="57" t="e">
        <f>VLOOKUP($O108,PercentSHGoalStats!$A$3:$AE$998,7,FALSE)</f>
        <v>#REF!</v>
      </c>
      <c r="R108" s="57" t="e">
        <f>VLOOKUP($O108,PercentSHGoalStats!$A$3:$AE$998,8,FALSE)</f>
        <v>#REF!</v>
      </c>
      <c r="S108" s="57" t="e">
        <f>VLOOKUP($O108,PercentSHGoalStats!$A$3:$AE$998,10,FALSE)</f>
        <v>#REF!</v>
      </c>
      <c r="T108" s="57" t="e">
        <f>VLOOKUP($O108,PercentSHGoalStats!$A$3:$AE$998,11,FALSE)</f>
        <v>#REF!</v>
      </c>
      <c r="U108" s="57" t="e">
        <f>VLOOKUP($O108,PercentSHGoalStats!$A$3:$AE$998,13,FALSE)</f>
        <v>#REF!</v>
      </c>
      <c r="V108" s="57" t="e">
        <f>VLOOKUP($O108,PercentSHGoalStats!$A$3:$AE$998,14,FALSE)</f>
        <v>#REF!</v>
      </c>
      <c r="W108" s="57" t="e">
        <f>VLOOKUP($O108,PercentSHGoalStats!$A$3:$AE$998,16,FALSE)</f>
        <v>#REF!</v>
      </c>
      <c r="X108" s="57" t="e">
        <f>VLOOKUP($O108,PercentSHGoalStats!$A$3:$AE$998,17,FALSE)</f>
        <v>#REF!</v>
      </c>
      <c r="Y108" s="57" t="e">
        <f>VLOOKUP($O108,PercentSHGoalStats!$A$3:$AE$998,19,FALSE)</f>
        <v>#REF!</v>
      </c>
      <c r="Z108" s="57" t="e">
        <f>VLOOKUP($O108,PercentSHGoalStats!$A$3:$AE$998,20,FALSE)</f>
        <v>#REF!</v>
      </c>
      <c r="AA108" s="57" t="e">
        <f>VLOOKUP($O108,PercentSHGoalStats!$A$3:$AE$998,22,FALSE)</f>
        <v>#REF!</v>
      </c>
    </row>
    <row r="109" spans="1:27" ht="14.4" hidden="1" thickTop="1" x14ac:dyDescent="0.3">
      <c r="A109" s="57" t="e">
        <f>VLOOKUP($M109,PercentSHGoalStats!$A$3:$AE$998,5,FALSE)</f>
        <v>#REF!</v>
      </c>
      <c r="B109" s="57" t="e">
        <f>VLOOKUP($M109,PercentSHGoalStats!$A$3:$AE$998,6,FALSE)</f>
        <v>#REF!</v>
      </c>
      <c r="C109" s="57" t="e">
        <f>VLOOKUP($M109,PercentSHGoalStats!$A$3:$AE$998,8,FALSE)</f>
        <v>#REF!</v>
      </c>
      <c r="D109" s="57" t="e">
        <f>VLOOKUP($M109,PercentSHGoalStats!$A$3:$AE$998,9,FALSE)</f>
        <v>#REF!</v>
      </c>
      <c r="E109" s="57" t="e">
        <f>VLOOKUP($M109,PercentSHGoalStats!$A$3:$AE$998,11,FALSE)</f>
        <v>#REF!</v>
      </c>
      <c r="F109" s="57" t="e">
        <f>VLOOKUP($M109,PercentSHGoalStats!$A$3:$AE$998,12,FALSE)</f>
        <v>#REF!</v>
      </c>
      <c r="G109" s="57" t="e">
        <f>VLOOKUP($M109,PercentSHGoalStats!$A$3:$AE$998,14,FALSE)</f>
        <v>#REF!</v>
      </c>
      <c r="H109" s="57" t="e">
        <f>VLOOKUP($M109,PercentSHGoalStats!$A$3:$AE$998,15,FALSE)</f>
        <v>#REF!</v>
      </c>
      <c r="I109" s="57" t="e">
        <f>VLOOKUP($M109,PercentSHGoalStats!$A$3:$AE$998,17,FALSE)</f>
        <v>#REF!</v>
      </c>
      <c r="J109" s="57" t="e">
        <f>VLOOKUP($M109,PercentSHGoalStats!$A$3:$AE$998,18,FALSE)</f>
        <v>#REF!</v>
      </c>
      <c r="K109" s="57" t="e">
        <f>VLOOKUP($M109,PercentSHGoalStats!$A$3:$AE$998,20,FALSE)</f>
        <v>#REF!</v>
      </c>
      <c r="L109" s="57" t="e">
        <f>VLOOKUP($M109,PercentSHGoalStats!$A$3:$AE$998,21,FALSE)</f>
        <v>#REF!</v>
      </c>
      <c r="M109" s="53" t="e">
        <f>Fixtures!#REF!</f>
        <v>#REF!</v>
      </c>
      <c r="N109" s="54" t="e">
        <f>Fixtures!#REF!</f>
        <v>#REF!</v>
      </c>
      <c r="O109" s="53" t="e">
        <f>Fixtures!#REF!</f>
        <v>#REF!</v>
      </c>
      <c r="P109" s="57" t="e">
        <f>VLOOKUP($O109,PercentSHGoalStats!$A$3:$AE$998,5,FALSE)</f>
        <v>#REF!</v>
      </c>
      <c r="Q109" s="57" t="e">
        <f>VLOOKUP($O109,PercentSHGoalStats!$A$3:$AE$998,7,FALSE)</f>
        <v>#REF!</v>
      </c>
      <c r="R109" s="57" t="e">
        <f>VLOOKUP($O109,PercentSHGoalStats!$A$3:$AE$998,8,FALSE)</f>
        <v>#REF!</v>
      </c>
      <c r="S109" s="57" t="e">
        <f>VLOOKUP($O109,PercentSHGoalStats!$A$3:$AE$998,10,FALSE)</f>
        <v>#REF!</v>
      </c>
      <c r="T109" s="57" t="e">
        <f>VLOOKUP($O109,PercentSHGoalStats!$A$3:$AE$998,11,FALSE)</f>
        <v>#REF!</v>
      </c>
      <c r="U109" s="57" t="e">
        <f>VLOOKUP($O109,PercentSHGoalStats!$A$3:$AE$998,13,FALSE)</f>
        <v>#REF!</v>
      </c>
      <c r="V109" s="57" t="e">
        <f>VLOOKUP($O109,PercentSHGoalStats!$A$3:$AE$998,14,FALSE)</f>
        <v>#REF!</v>
      </c>
      <c r="W109" s="57" t="e">
        <f>VLOOKUP($O109,PercentSHGoalStats!$A$3:$AE$998,16,FALSE)</f>
        <v>#REF!</v>
      </c>
      <c r="X109" s="57" t="e">
        <f>VLOOKUP($O109,PercentSHGoalStats!$A$3:$AE$998,17,FALSE)</f>
        <v>#REF!</v>
      </c>
      <c r="Y109" s="57" t="e">
        <f>VLOOKUP($O109,PercentSHGoalStats!$A$3:$AE$998,19,FALSE)</f>
        <v>#REF!</v>
      </c>
      <c r="Z109" s="57" t="e">
        <f>VLOOKUP($O109,PercentSHGoalStats!$A$3:$AE$998,20,FALSE)</f>
        <v>#REF!</v>
      </c>
      <c r="AA109" s="57" t="e">
        <f>VLOOKUP($O109,PercentSHGoalStats!$A$3:$AE$998,22,FALSE)</f>
        <v>#REF!</v>
      </c>
    </row>
    <row r="110" spans="1:27" ht="14.4" hidden="1" thickTop="1" x14ac:dyDescent="0.3">
      <c r="A110" s="57" t="e">
        <f>VLOOKUP($M110,PercentSHGoalStats!$A$3:$AE$998,5,FALSE)</f>
        <v>#REF!</v>
      </c>
      <c r="B110" s="57" t="e">
        <f>VLOOKUP($M110,PercentSHGoalStats!$A$3:$AE$998,6,FALSE)</f>
        <v>#REF!</v>
      </c>
      <c r="C110" s="57" t="e">
        <f>VLOOKUP($M110,PercentSHGoalStats!$A$3:$AE$998,8,FALSE)</f>
        <v>#REF!</v>
      </c>
      <c r="D110" s="57" t="e">
        <f>VLOOKUP($M110,PercentSHGoalStats!$A$3:$AE$998,9,FALSE)</f>
        <v>#REF!</v>
      </c>
      <c r="E110" s="57" t="e">
        <f>VLOOKUP($M110,PercentSHGoalStats!$A$3:$AE$998,11,FALSE)</f>
        <v>#REF!</v>
      </c>
      <c r="F110" s="57" t="e">
        <f>VLOOKUP($M110,PercentSHGoalStats!$A$3:$AE$998,12,FALSE)</f>
        <v>#REF!</v>
      </c>
      <c r="G110" s="57" t="e">
        <f>VLOOKUP($M110,PercentSHGoalStats!$A$3:$AE$998,14,FALSE)</f>
        <v>#REF!</v>
      </c>
      <c r="H110" s="57" t="e">
        <f>VLOOKUP($M110,PercentSHGoalStats!$A$3:$AE$998,15,FALSE)</f>
        <v>#REF!</v>
      </c>
      <c r="I110" s="57" t="e">
        <f>VLOOKUP($M110,PercentSHGoalStats!$A$3:$AE$998,17,FALSE)</f>
        <v>#REF!</v>
      </c>
      <c r="J110" s="57" t="e">
        <f>VLOOKUP($M110,PercentSHGoalStats!$A$3:$AE$998,18,FALSE)</f>
        <v>#REF!</v>
      </c>
      <c r="K110" s="57" t="e">
        <f>VLOOKUP($M110,PercentSHGoalStats!$A$3:$AE$998,20,FALSE)</f>
        <v>#REF!</v>
      </c>
      <c r="L110" s="57" t="e">
        <f>VLOOKUP($M110,PercentSHGoalStats!$A$3:$AE$998,21,FALSE)</f>
        <v>#REF!</v>
      </c>
      <c r="M110" s="53" t="e">
        <f>Fixtures!#REF!</f>
        <v>#REF!</v>
      </c>
      <c r="N110" s="54" t="e">
        <f>Fixtures!#REF!</f>
        <v>#REF!</v>
      </c>
      <c r="O110" s="53" t="e">
        <f>Fixtures!#REF!</f>
        <v>#REF!</v>
      </c>
      <c r="P110" s="57" t="e">
        <f>VLOOKUP($O110,PercentSHGoalStats!$A$3:$AE$998,5,FALSE)</f>
        <v>#REF!</v>
      </c>
      <c r="Q110" s="57" t="e">
        <f>VLOOKUP($O110,PercentSHGoalStats!$A$3:$AE$998,7,FALSE)</f>
        <v>#REF!</v>
      </c>
      <c r="R110" s="57" t="e">
        <f>VLOOKUP($O110,PercentSHGoalStats!$A$3:$AE$998,8,FALSE)</f>
        <v>#REF!</v>
      </c>
      <c r="S110" s="57" t="e">
        <f>VLOOKUP($O110,PercentSHGoalStats!$A$3:$AE$998,10,FALSE)</f>
        <v>#REF!</v>
      </c>
      <c r="T110" s="57" t="e">
        <f>VLOOKUP($O110,PercentSHGoalStats!$A$3:$AE$998,11,FALSE)</f>
        <v>#REF!</v>
      </c>
      <c r="U110" s="57" t="e">
        <f>VLOOKUP($O110,PercentSHGoalStats!$A$3:$AE$998,13,FALSE)</f>
        <v>#REF!</v>
      </c>
      <c r="V110" s="57" t="e">
        <f>VLOOKUP($O110,PercentSHGoalStats!$A$3:$AE$998,14,FALSE)</f>
        <v>#REF!</v>
      </c>
      <c r="W110" s="57" t="e">
        <f>VLOOKUP($O110,PercentSHGoalStats!$A$3:$AE$998,16,FALSE)</f>
        <v>#REF!</v>
      </c>
      <c r="X110" s="57" t="e">
        <f>VLOOKUP($O110,PercentSHGoalStats!$A$3:$AE$998,17,FALSE)</f>
        <v>#REF!</v>
      </c>
      <c r="Y110" s="57" t="e">
        <f>VLOOKUP($O110,PercentSHGoalStats!$A$3:$AE$998,19,FALSE)</f>
        <v>#REF!</v>
      </c>
      <c r="Z110" s="57" t="e">
        <f>VLOOKUP($O110,PercentSHGoalStats!$A$3:$AE$998,20,FALSE)</f>
        <v>#REF!</v>
      </c>
      <c r="AA110" s="57" t="e">
        <f>VLOOKUP($O110,PercentSHGoalStats!$A$3:$AE$998,22,FALSE)</f>
        <v>#REF!</v>
      </c>
    </row>
    <row r="111" spans="1:27" ht="14.4" hidden="1" thickTop="1" x14ac:dyDescent="0.3">
      <c r="A111" s="57" t="e">
        <f>VLOOKUP($M111,PercentSHGoalStats!$A$3:$AE$998,5,FALSE)</f>
        <v>#REF!</v>
      </c>
      <c r="B111" s="57" t="e">
        <f>VLOOKUP($M111,PercentSHGoalStats!$A$3:$AE$998,6,FALSE)</f>
        <v>#REF!</v>
      </c>
      <c r="C111" s="57" t="e">
        <f>VLOOKUP($M111,PercentSHGoalStats!$A$3:$AE$998,8,FALSE)</f>
        <v>#REF!</v>
      </c>
      <c r="D111" s="57" t="e">
        <f>VLOOKUP($M111,PercentSHGoalStats!$A$3:$AE$998,9,FALSE)</f>
        <v>#REF!</v>
      </c>
      <c r="E111" s="57" t="e">
        <f>VLOOKUP($M111,PercentSHGoalStats!$A$3:$AE$998,11,FALSE)</f>
        <v>#REF!</v>
      </c>
      <c r="F111" s="57" t="e">
        <f>VLOOKUP($M111,PercentSHGoalStats!$A$3:$AE$998,12,FALSE)</f>
        <v>#REF!</v>
      </c>
      <c r="G111" s="57" t="e">
        <f>VLOOKUP($M111,PercentSHGoalStats!$A$3:$AE$998,14,FALSE)</f>
        <v>#REF!</v>
      </c>
      <c r="H111" s="57" t="e">
        <f>VLOOKUP($M111,PercentSHGoalStats!$A$3:$AE$998,15,FALSE)</f>
        <v>#REF!</v>
      </c>
      <c r="I111" s="57" t="e">
        <f>VLOOKUP($M111,PercentSHGoalStats!$A$3:$AE$998,17,FALSE)</f>
        <v>#REF!</v>
      </c>
      <c r="J111" s="57" t="e">
        <f>VLOOKUP($M111,PercentSHGoalStats!$A$3:$AE$998,18,FALSE)</f>
        <v>#REF!</v>
      </c>
      <c r="K111" s="57" t="e">
        <f>VLOOKUP($M111,PercentSHGoalStats!$A$3:$AE$998,20,FALSE)</f>
        <v>#REF!</v>
      </c>
      <c r="L111" s="57" t="e">
        <f>VLOOKUP($M111,PercentSHGoalStats!$A$3:$AE$998,21,FALSE)</f>
        <v>#REF!</v>
      </c>
      <c r="M111" s="53" t="e">
        <f>Fixtures!#REF!</f>
        <v>#REF!</v>
      </c>
      <c r="N111" s="54" t="e">
        <f>Fixtures!#REF!</f>
        <v>#REF!</v>
      </c>
      <c r="O111" s="53" t="e">
        <f>Fixtures!#REF!</f>
        <v>#REF!</v>
      </c>
      <c r="P111" s="57" t="e">
        <f>VLOOKUP($O111,PercentSHGoalStats!$A$3:$AE$998,5,FALSE)</f>
        <v>#REF!</v>
      </c>
      <c r="Q111" s="57" t="e">
        <f>VLOOKUP($O111,PercentSHGoalStats!$A$3:$AE$998,7,FALSE)</f>
        <v>#REF!</v>
      </c>
      <c r="R111" s="57" t="e">
        <f>VLOOKUP($O111,PercentSHGoalStats!$A$3:$AE$998,8,FALSE)</f>
        <v>#REF!</v>
      </c>
      <c r="S111" s="57" t="e">
        <f>VLOOKUP($O111,PercentSHGoalStats!$A$3:$AE$998,10,FALSE)</f>
        <v>#REF!</v>
      </c>
      <c r="T111" s="57" t="e">
        <f>VLOOKUP($O111,PercentSHGoalStats!$A$3:$AE$998,11,FALSE)</f>
        <v>#REF!</v>
      </c>
      <c r="U111" s="57" t="e">
        <f>VLOOKUP($O111,PercentSHGoalStats!$A$3:$AE$998,13,FALSE)</f>
        <v>#REF!</v>
      </c>
      <c r="V111" s="57" t="e">
        <f>VLOOKUP($O111,PercentSHGoalStats!$A$3:$AE$998,14,FALSE)</f>
        <v>#REF!</v>
      </c>
      <c r="W111" s="57" t="e">
        <f>VLOOKUP($O111,PercentSHGoalStats!$A$3:$AE$998,16,FALSE)</f>
        <v>#REF!</v>
      </c>
      <c r="X111" s="57" t="e">
        <f>VLOOKUP($O111,PercentSHGoalStats!$A$3:$AE$998,17,FALSE)</f>
        <v>#REF!</v>
      </c>
      <c r="Y111" s="57" t="e">
        <f>VLOOKUP($O111,PercentSHGoalStats!$A$3:$AE$998,19,FALSE)</f>
        <v>#REF!</v>
      </c>
      <c r="Z111" s="57" t="e">
        <f>VLOOKUP($O111,PercentSHGoalStats!$A$3:$AE$998,20,FALSE)</f>
        <v>#REF!</v>
      </c>
      <c r="AA111" s="57" t="e">
        <f>VLOOKUP($O111,PercentSHGoalStats!$A$3:$AE$998,22,FALSE)</f>
        <v>#REF!</v>
      </c>
    </row>
    <row r="112" spans="1:27" ht="14.4" hidden="1" thickTop="1" x14ac:dyDescent="0.3">
      <c r="A112" s="57" t="e">
        <f>VLOOKUP($M112,PercentSHGoalStats!$A$3:$AE$998,5,FALSE)</f>
        <v>#REF!</v>
      </c>
      <c r="B112" s="57" t="e">
        <f>VLOOKUP($M112,PercentSHGoalStats!$A$3:$AE$998,6,FALSE)</f>
        <v>#REF!</v>
      </c>
      <c r="C112" s="57" t="e">
        <f>VLOOKUP($M112,PercentSHGoalStats!$A$3:$AE$998,8,FALSE)</f>
        <v>#REF!</v>
      </c>
      <c r="D112" s="57" t="e">
        <f>VLOOKUP($M112,PercentSHGoalStats!$A$3:$AE$998,9,FALSE)</f>
        <v>#REF!</v>
      </c>
      <c r="E112" s="57" t="e">
        <f>VLOOKUP($M112,PercentSHGoalStats!$A$3:$AE$998,11,FALSE)</f>
        <v>#REF!</v>
      </c>
      <c r="F112" s="57" t="e">
        <f>VLOOKUP($M112,PercentSHGoalStats!$A$3:$AE$998,12,FALSE)</f>
        <v>#REF!</v>
      </c>
      <c r="G112" s="57" t="e">
        <f>VLOOKUP($M112,PercentSHGoalStats!$A$3:$AE$998,14,FALSE)</f>
        <v>#REF!</v>
      </c>
      <c r="H112" s="57" t="e">
        <f>VLOOKUP($M112,PercentSHGoalStats!$A$3:$AE$998,15,FALSE)</f>
        <v>#REF!</v>
      </c>
      <c r="I112" s="57" t="e">
        <f>VLOOKUP($M112,PercentSHGoalStats!$A$3:$AE$998,17,FALSE)</f>
        <v>#REF!</v>
      </c>
      <c r="J112" s="57" t="e">
        <f>VLOOKUP($M112,PercentSHGoalStats!$A$3:$AE$998,18,FALSE)</f>
        <v>#REF!</v>
      </c>
      <c r="K112" s="57" t="e">
        <f>VLOOKUP($M112,PercentSHGoalStats!$A$3:$AE$998,20,FALSE)</f>
        <v>#REF!</v>
      </c>
      <c r="L112" s="57" t="e">
        <f>VLOOKUP($M112,PercentSHGoalStats!$A$3:$AE$998,21,FALSE)</f>
        <v>#REF!</v>
      </c>
      <c r="M112" s="53" t="e">
        <f>Fixtures!#REF!</f>
        <v>#REF!</v>
      </c>
      <c r="N112" s="54" t="e">
        <f>Fixtures!#REF!</f>
        <v>#REF!</v>
      </c>
      <c r="O112" s="53" t="e">
        <f>Fixtures!#REF!</f>
        <v>#REF!</v>
      </c>
      <c r="P112" s="57" t="e">
        <f>VLOOKUP($O112,PercentSHGoalStats!$A$3:$AE$998,5,FALSE)</f>
        <v>#REF!</v>
      </c>
      <c r="Q112" s="57" t="e">
        <f>VLOOKUP($O112,PercentSHGoalStats!$A$3:$AE$998,7,FALSE)</f>
        <v>#REF!</v>
      </c>
      <c r="R112" s="57" t="e">
        <f>VLOOKUP($O112,PercentSHGoalStats!$A$3:$AE$998,8,FALSE)</f>
        <v>#REF!</v>
      </c>
      <c r="S112" s="57" t="e">
        <f>VLOOKUP($O112,PercentSHGoalStats!$A$3:$AE$998,10,FALSE)</f>
        <v>#REF!</v>
      </c>
      <c r="T112" s="57" t="e">
        <f>VLOOKUP($O112,PercentSHGoalStats!$A$3:$AE$998,11,FALSE)</f>
        <v>#REF!</v>
      </c>
      <c r="U112" s="57" t="e">
        <f>VLOOKUP($O112,PercentSHGoalStats!$A$3:$AE$998,13,FALSE)</f>
        <v>#REF!</v>
      </c>
      <c r="V112" s="57" t="e">
        <f>VLOOKUP($O112,PercentSHGoalStats!$A$3:$AE$998,14,FALSE)</f>
        <v>#REF!</v>
      </c>
      <c r="W112" s="57" t="e">
        <f>VLOOKUP($O112,PercentSHGoalStats!$A$3:$AE$998,16,FALSE)</f>
        <v>#REF!</v>
      </c>
      <c r="X112" s="57" t="e">
        <f>VLOOKUP($O112,PercentSHGoalStats!$A$3:$AE$998,17,FALSE)</f>
        <v>#REF!</v>
      </c>
      <c r="Y112" s="57" t="e">
        <f>VLOOKUP($O112,PercentSHGoalStats!$A$3:$AE$998,19,FALSE)</f>
        <v>#REF!</v>
      </c>
      <c r="Z112" s="57" t="e">
        <f>VLOOKUP($O112,PercentSHGoalStats!$A$3:$AE$998,20,FALSE)</f>
        <v>#REF!</v>
      </c>
      <c r="AA112" s="57" t="e">
        <f>VLOOKUP($O112,PercentSHGoalStats!$A$3:$AE$998,22,FALSE)</f>
        <v>#REF!</v>
      </c>
    </row>
    <row r="113" spans="1:27" ht="14.4" hidden="1" thickTop="1" x14ac:dyDescent="0.3">
      <c r="A113" s="57" t="e">
        <f>VLOOKUP($M113,PercentSHGoalStats!$A$3:$AE$998,5,FALSE)</f>
        <v>#REF!</v>
      </c>
      <c r="B113" s="57" t="e">
        <f>VLOOKUP($M113,PercentSHGoalStats!$A$3:$AE$998,6,FALSE)</f>
        <v>#REF!</v>
      </c>
      <c r="C113" s="57" t="e">
        <f>VLOOKUP($M113,PercentSHGoalStats!$A$3:$AE$998,8,FALSE)</f>
        <v>#REF!</v>
      </c>
      <c r="D113" s="57" t="e">
        <f>VLOOKUP($M113,PercentSHGoalStats!$A$3:$AE$998,9,FALSE)</f>
        <v>#REF!</v>
      </c>
      <c r="E113" s="57" t="e">
        <f>VLOOKUP($M113,PercentSHGoalStats!$A$3:$AE$998,11,FALSE)</f>
        <v>#REF!</v>
      </c>
      <c r="F113" s="57" t="e">
        <f>VLOOKUP($M113,PercentSHGoalStats!$A$3:$AE$998,12,FALSE)</f>
        <v>#REF!</v>
      </c>
      <c r="G113" s="57" t="e">
        <f>VLOOKUP($M113,PercentSHGoalStats!$A$3:$AE$998,14,FALSE)</f>
        <v>#REF!</v>
      </c>
      <c r="H113" s="57" t="e">
        <f>VLOOKUP($M113,PercentSHGoalStats!$A$3:$AE$998,15,FALSE)</f>
        <v>#REF!</v>
      </c>
      <c r="I113" s="57" t="e">
        <f>VLOOKUP($M113,PercentSHGoalStats!$A$3:$AE$998,17,FALSE)</f>
        <v>#REF!</v>
      </c>
      <c r="J113" s="57" t="e">
        <f>VLOOKUP($M113,PercentSHGoalStats!$A$3:$AE$998,18,FALSE)</f>
        <v>#REF!</v>
      </c>
      <c r="K113" s="57" t="e">
        <f>VLOOKUP($M113,PercentSHGoalStats!$A$3:$AE$998,20,FALSE)</f>
        <v>#REF!</v>
      </c>
      <c r="L113" s="57" t="e">
        <f>VLOOKUP($M113,PercentSHGoalStats!$A$3:$AE$998,21,FALSE)</f>
        <v>#REF!</v>
      </c>
      <c r="M113" s="53" t="e">
        <f>Fixtures!#REF!</f>
        <v>#REF!</v>
      </c>
      <c r="N113" s="54" t="e">
        <f>Fixtures!#REF!</f>
        <v>#REF!</v>
      </c>
      <c r="O113" s="53" t="e">
        <f>Fixtures!#REF!</f>
        <v>#REF!</v>
      </c>
      <c r="P113" s="57" t="e">
        <f>VLOOKUP($O113,PercentSHGoalStats!$A$3:$AE$998,5,FALSE)</f>
        <v>#REF!</v>
      </c>
      <c r="Q113" s="57" t="e">
        <f>VLOOKUP($O113,PercentSHGoalStats!$A$3:$AE$998,7,FALSE)</f>
        <v>#REF!</v>
      </c>
      <c r="R113" s="57" t="e">
        <f>VLOOKUP($O113,PercentSHGoalStats!$A$3:$AE$998,8,FALSE)</f>
        <v>#REF!</v>
      </c>
      <c r="S113" s="57" t="e">
        <f>VLOOKUP($O113,PercentSHGoalStats!$A$3:$AE$998,10,FALSE)</f>
        <v>#REF!</v>
      </c>
      <c r="T113" s="57" t="e">
        <f>VLOOKUP($O113,PercentSHGoalStats!$A$3:$AE$998,11,FALSE)</f>
        <v>#REF!</v>
      </c>
      <c r="U113" s="57" t="e">
        <f>VLOOKUP($O113,PercentSHGoalStats!$A$3:$AE$998,13,FALSE)</f>
        <v>#REF!</v>
      </c>
      <c r="V113" s="57" t="e">
        <f>VLOOKUP($O113,PercentSHGoalStats!$A$3:$AE$998,14,FALSE)</f>
        <v>#REF!</v>
      </c>
      <c r="W113" s="57" t="e">
        <f>VLOOKUP($O113,PercentSHGoalStats!$A$3:$AE$998,16,FALSE)</f>
        <v>#REF!</v>
      </c>
      <c r="X113" s="57" t="e">
        <f>VLOOKUP($O113,PercentSHGoalStats!$A$3:$AE$998,17,FALSE)</f>
        <v>#REF!</v>
      </c>
      <c r="Y113" s="57" t="e">
        <f>VLOOKUP($O113,PercentSHGoalStats!$A$3:$AE$998,19,FALSE)</f>
        <v>#REF!</v>
      </c>
      <c r="Z113" s="57" t="e">
        <f>VLOOKUP($O113,PercentSHGoalStats!$A$3:$AE$998,20,FALSE)</f>
        <v>#REF!</v>
      </c>
      <c r="AA113" s="57" t="e">
        <f>VLOOKUP($O113,PercentSHGoalStats!$A$3:$AE$998,22,FALSE)</f>
        <v>#REF!</v>
      </c>
    </row>
    <row r="114" spans="1:27" ht="14.4" hidden="1" thickTop="1" x14ac:dyDescent="0.3">
      <c r="A114" s="57" t="e">
        <f>VLOOKUP($M114,PercentSHGoalStats!$A$3:$AE$998,5,FALSE)</f>
        <v>#REF!</v>
      </c>
      <c r="B114" s="57" t="e">
        <f>VLOOKUP($M114,PercentSHGoalStats!$A$3:$AE$998,6,FALSE)</f>
        <v>#REF!</v>
      </c>
      <c r="C114" s="57" t="e">
        <f>VLOOKUP($M114,PercentSHGoalStats!$A$3:$AE$998,8,FALSE)</f>
        <v>#REF!</v>
      </c>
      <c r="D114" s="57" t="e">
        <f>VLOOKUP($M114,PercentSHGoalStats!$A$3:$AE$998,9,FALSE)</f>
        <v>#REF!</v>
      </c>
      <c r="E114" s="57" t="e">
        <f>VLOOKUP($M114,PercentSHGoalStats!$A$3:$AE$998,11,FALSE)</f>
        <v>#REF!</v>
      </c>
      <c r="F114" s="57" t="e">
        <f>VLOOKUP($M114,PercentSHGoalStats!$A$3:$AE$998,12,FALSE)</f>
        <v>#REF!</v>
      </c>
      <c r="G114" s="57" t="e">
        <f>VLOOKUP($M114,PercentSHGoalStats!$A$3:$AE$998,14,FALSE)</f>
        <v>#REF!</v>
      </c>
      <c r="H114" s="57" t="e">
        <f>VLOOKUP($M114,PercentSHGoalStats!$A$3:$AE$998,15,FALSE)</f>
        <v>#REF!</v>
      </c>
      <c r="I114" s="57" t="e">
        <f>VLOOKUP($M114,PercentSHGoalStats!$A$3:$AE$998,17,FALSE)</f>
        <v>#REF!</v>
      </c>
      <c r="J114" s="57" t="e">
        <f>VLOOKUP($M114,PercentSHGoalStats!$A$3:$AE$998,18,FALSE)</f>
        <v>#REF!</v>
      </c>
      <c r="K114" s="57" t="e">
        <f>VLOOKUP($M114,PercentSHGoalStats!$A$3:$AE$998,20,FALSE)</f>
        <v>#REF!</v>
      </c>
      <c r="L114" s="57" t="e">
        <f>VLOOKUP($M114,PercentSHGoalStats!$A$3:$AE$998,21,FALSE)</f>
        <v>#REF!</v>
      </c>
      <c r="M114" s="53" t="e">
        <f>Fixtures!#REF!</f>
        <v>#REF!</v>
      </c>
      <c r="N114" s="54" t="e">
        <f>Fixtures!#REF!</f>
        <v>#REF!</v>
      </c>
      <c r="O114" s="53" t="e">
        <f>Fixtures!#REF!</f>
        <v>#REF!</v>
      </c>
      <c r="P114" s="57" t="e">
        <f>VLOOKUP($O114,PercentSHGoalStats!$A$3:$AE$998,5,FALSE)</f>
        <v>#REF!</v>
      </c>
      <c r="Q114" s="57" t="e">
        <f>VLOOKUP($O114,PercentSHGoalStats!$A$3:$AE$998,7,FALSE)</f>
        <v>#REF!</v>
      </c>
      <c r="R114" s="57" t="e">
        <f>VLOOKUP($O114,PercentSHGoalStats!$A$3:$AE$998,8,FALSE)</f>
        <v>#REF!</v>
      </c>
      <c r="S114" s="57" t="e">
        <f>VLOOKUP($O114,PercentSHGoalStats!$A$3:$AE$998,10,FALSE)</f>
        <v>#REF!</v>
      </c>
      <c r="T114" s="57" t="e">
        <f>VLOOKUP($O114,PercentSHGoalStats!$A$3:$AE$998,11,FALSE)</f>
        <v>#REF!</v>
      </c>
      <c r="U114" s="57" t="e">
        <f>VLOOKUP($O114,PercentSHGoalStats!$A$3:$AE$998,13,FALSE)</f>
        <v>#REF!</v>
      </c>
      <c r="V114" s="57" t="e">
        <f>VLOOKUP($O114,PercentSHGoalStats!$A$3:$AE$998,14,FALSE)</f>
        <v>#REF!</v>
      </c>
      <c r="W114" s="57" t="e">
        <f>VLOOKUP($O114,PercentSHGoalStats!$A$3:$AE$998,16,FALSE)</f>
        <v>#REF!</v>
      </c>
      <c r="X114" s="57" t="e">
        <f>VLOOKUP($O114,PercentSHGoalStats!$A$3:$AE$998,17,FALSE)</f>
        <v>#REF!</v>
      </c>
      <c r="Y114" s="57" t="e">
        <f>VLOOKUP($O114,PercentSHGoalStats!$A$3:$AE$998,19,FALSE)</f>
        <v>#REF!</v>
      </c>
      <c r="Z114" s="57" t="e">
        <f>VLOOKUP($O114,PercentSHGoalStats!$A$3:$AE$998,20,FALSE)</f>
        <v>#REF!</v>
      </c>
      <c r="AA114" s="57" t="e">
        <f>VLOOKUP($O114,PercentSHGoalStats!$A$3:$AE$998,22,FALSE)</f>
        <v>#REF!</v>
      </c>
    </row>
    <row r="115" spans="1:27" ht="14.4" hidden="1" thickTop="1" x14ac:dyDescent="0.3">
      <c r="A115" s="57" t="e">
        <f>VLOOKUP($M115,PercentSHGoalStats!$A$3:$AE$998,5,FALSE)</f>
        <v>#REF!</v>
      </c>
      <c r="B115" s="57" t="e">
        <f>VLOOKUP($M115,PercentSHGoalStats!$A$3:$AE$998,6,FALSE)</f>
        <v>#REF!</v>
      </c>
      <c r="C115" s="57" t="e">
        <f>VLOOKUP($M115,PercentSHGoalStats!$A$3:$AE$998,8,FALSE)</f>
        <v>#REF!</v>
      </c>
      <c r="D115" s="57" t="e">
        <f>VLOOKUP($M115,PercentSHGoalStats!$A$3:$AE$998,9,FALSE)</f>
        <v>#REF!</v>
      </c>
      <c r="E115" s="57" t="e">
        <f>VLOOKUP($M115,PercentSHGoalStats!$A$3:$AE$998,11,FALSE)</f>
        <v>#REF!</v>
      </c>
      <c r="F115" s="57" t="e">
        <f>VLOOKUP($M115,PercentSHGoalStats!$A$3:$AE$998,12,FALSE)</f>
        <v>#REF!</v>
      </c>
      <c r="G115" s="57" t="e">
        <f>VLOOKUP($M115,PercentSHGoalStats!$A$3:$AE$998,14,FALSE)</f>
        <v>#REF!</v>
      </c>
      <c r="H115" s="57" t="e">
        <f>VLOOKUP($M115,PercentSHGoalStats!$A$3:$AE$998,15,FALSE)</f>
        <v>#REF!</v>
      </c>
      <c r="I115" s="57" t="e">
        <f>VLOOKUP($M115,PercentSHGoalStats!$A$3:$AE$998,17,FALSE)</f>
        <v>#REF!</v>
      </c>
      <c r="J115" s="57" t="e">
        <f>VLOOKUP($M115,PercentSHGoalStats!$A$3:$AE$998,18,FALSE)</f>
        <v>#REF!</v>
      </c>
      <c r="K115" s="57" t="e">
        <f>VLOOKUP($M115,PercentSHGoalStats!$A$3:$AE$998,20,FALSE)</f>
        <v>#REF!</v>
      </c>
      <c r="L115" s="57" t="e">
        <f>VLOOKUP($M115,PercentSHGoalStats!$A$3:$AE$998,21,FALSE)</f>
        <v>#REF!</v>
      </c>
      <c r="M115" s="53" t="e">
        <f>Fixtures!#REF!</f>
        <v>#REF!</v>
      </c>
      <c r="N115" s="54" t="e">
        <f>Fixtures!#REF!</f>
        <v>#REF!</v>
      </c>
      <c r="O115" s="53" t="e">
        <f>Fixtures!#REF!</f>
        <v>#REF!</v>
      </c>
      <c r="P115" s="57" t="e">
        <f>VLOOKUP($O115,PercentSHGoalStats!$A$3:$AE$998,5,FALSE)</f>
        <v>#REF!</v>
      </c>
      <c r="Q115" s="57" t="e">
        <f>VLOOKUP($O115,PercentSHGoalStats!$A$3:$AE$998,7,FALSE)</f>
        <v>#REF!</v>
      </c>
      <c r="R115" s="57" t="e">
        <f>VLOOKUP($O115,PercentSHGoalStats!$A$3:$AE$998,8,FALSE)</f>
        <v>#REF!</v>
      </c>
      <c r="S115" s="57" t="e">
        <f>VLOOKUP($O115,PercentSHGoalStats!$A$3:$AE$998,10,FALSE)</f>
        <v>#REF!</v>
      </c>
      <c r="T115" s="57" t="e">
        <f>VLOOKUP($O115,PercentSHGoalStats!$A$3:$AE$998,11,FALSE)</f>
        <v>#REF!</v>
      </c>
      <c r="U115" s="57" t="e">
        <f>VLOOKUP($O115,PercentSHGoalStats!$A$3:$AE$998,13,FALSE)</f>
        <v>#REF!</v>
      </c>
      <c r="V115" s="57" t="e">
        <f>VLOOKUP($O115,PercentSHGoalStats!$A$3:$AE$998,14,FALSE)</f>
        <v>#REF!</v>
      </c>
      <c r="W115" s="57" t="e">
        <f>VLOOKUP($O115,PercentSHGoalStats!$A$3:$AE$998,16,FALSE)</f>
        <v>#REF!</v>
      </c>
      <c r="X115" s="57" t="e">
        <f>VLOOKUP($O115,PercentSHGoalStats!$A$3:$AE$998,17,FALSE)</f>
        <v>#REF!</v>
      </c>
      <c r="Y115" s="57" t="e">
        <f>VLOOKUP($O115,PercentSHGoalStats!$A$3:$AE$998,19,FALSE)</f>
        <v>#REF!</v>
      </c>
      <c r="Z115" s="57" t="e">
        <f>VLOOKUP($O115,PercentSHGoalStats!$A$3:$AE$998,20,FALSE)</f>
        <v>#REF!</v>
      </c>
      <c r="AA115" s="57" t="e">
        <f>VLOOKUP($O115,PercentSHGoalStats!$A$3:$AE$998,22,FALSE)</f>
        <v>#REF!</v>
      </c>
    </row>
    <row r="116" spans="1:27" ht="14.4" hidden="1" thickTop="1" x14ac:dyDescent="0.3">
      <c r="A116" s="57" t="e">
        <f>VLOOKUP($M116,PercentSHGoalStats!$A$3:$AE$998,5,FALSE)</f>
        <v>#REF!</v>
      </c>
      <c r="B116" s="57" t="e">
        <f>VLOOKUP($M116,PercentSHGoalStats!$A$3:$AE$998,6,FALSE)</f>
        <v>#REF!</v>
      </c>
      <c r="C116" s="57" t="e">
        <f>VLOOKUP($M116,PercentSHGoalStats!$A$3:$AE$998,8,FALSE)</f>
        <v>#REF!</v>
      </c>
      <c r="D116" s="57" t="e">
        <f>VLOOKUP($M116,PercentSHGoalStats!$A$3:$AE$998,9,FALSE)</f>
        <v>#REF!</v>
      </c>
      <c r="E116" s="57" t="e">
        <f>VLOOKUP($M116,PercentSHGoalStats!$A$3:$AE$998,11,FALSE)</f>
        <v>#REF!</v>
      </c>
      <c r="F116" s="57" t="e">
        <f>VLOOKUP($M116,PercentSHGoalStats!$A$3:$AE$998,12,FALSE)</f>
        <v>#REF!</v>
      </c>
      <c r="G116" s="57" t="e">
        <f>VLOOKUP($M116,PercentSHGoalStats!$A$3:$AE$998,14,FALSE)</f>
        <v>#REF!</v>
      </c>
      <c r="H116" s="57" t="e">
        <f>VLOOKUP($M116,PercentSHGoalStats!$A$3:$AE$998,15,FALSE)</f>
        <v>#REF!</v>
      </c>
      <c r="I116" s="57" t="e">
        <f>VLOOKUP($M116,PercentSHGoalStats!$A$3:$AE$998,17,FALSE)</f>
        <v>#REF!</v>
      </c>
      <c r="J116" s="57" t="e">
        <f>VLOOKUP($M116,PercentSHGoalStats!$A$3:$AE$998,18,FALSE)</f>
        <v>#REF!</v>
      </c>
      <c r="K116" s="57" t="e">
        <f>VLOOKUP($M116,PercentSHGoalStats!$A$3:$AE$998,20,FALSE)</f>
        <v>#REF!</v>
      </c>
      <c r="L116" s="57" t="e">
        <f>VLOOKUP($M116,PercentSHGoalStats!$A$3:$AE$998,21,FALSE)</f>
        <v>#REF!</v>
      </c>
      <c r="M116" s="53" t="e">
        <f>Fixtures!#REF!</f>
        <v>#REF!</v>
      </c>
      <c r="N116" s="54" t="e">
        <f>Fixtures!#REF!</f>
        <v>#REF!</v>
      </c>
      <c r="O116" s="53" t="e">
        <f>Fixtures!#REF!</f>
        <v>#REF!</v>
      </c>
      <c r="P116" s="57" t="e">
        <f>VLOOKUP($O116,PercentSHGoalStats!$A$3:$AE$998,5,FALSE)</f>
        <v>#REF!</v>
      </c>
      <c r="Q116" s="57" t="e">
        <f>VLOOKUP($O116,PercentSHGoalStats!$A$3:$AE$998,7,FALSE)</f>
        <v>#REF!</v>
      </c>
      <c r="R116" s="57" t="e">
        <f>VLOOKUP($O116,PercentSHGoalStats!$A$3:$AE$998,8,FALSE)</f>
        <v>#REF!</v>
      </c>
      <c r="S116" s="57" t="e">
        <f>VLOOKUP($O116,PercentSHGoalStats!$A$3:$AE$998,10,FALSE)</f>
        <v>#REF!</v>
      </c>
      <c r="T116" s="57" t="e">
        <f>VLOOKUP($O116,PercentSHGoalStats!$A$3:$AE$998,11,FALSE)</f>
        <v>#REF!</v>
      </c>
      <c r="U116" s="57" t="e">
        <f>VLOOKUP($O116,PercentSHGoalStats!$A$3:$AE$998,13,FALSE)</f>
        <v>#REF!</v>
      </c>
      <c r="V116" s="57" t="e">
        <f>VLOOKUP($O116,PercentSHGoalStats!$A$3:$AE$998,14,FALSE)</f>
        <v>#REF!</v>
      </c>
      <c r="W116" s="57" t="e">
        <f>VLOOKUP($O116,PercentSHGoalStats!$A$3:$AE$998,16,FALSE)</f>
        <v>#REF!</v>
      </c>
      <c r="X116" s="57" t="e">
        <f>VLOOKUP($O116,PercentSHGoalStats!$A$3:$AE$998,17,FALSE)</f>
        <v>#REF!</v>
      </c>
      <c r="Y116" s="57" t="e">
        <f>VLOOKUP($O116,PercentSHGoalStats!$A$3:$AE$998,19,FALSE)</f>
        <v>#REF!</v>
      </c>
      <c r="Z116" s="57" t="e">
        <f>VLOOKUP($O116,PercentSHGoalStats!$A$3:$AE$998,20,FALSE)</f>
        <v>#REF!</v>
      </c>
      <c r="AA116" s="57" t="e">
        <f>VLOOKUP($O116,PercentSHGoalStats!$A$3:$AE$998,22,FALSE)</f>
        <v>#REF!</v>
      </c>
    </row>
    <row r="117" spans="1:27" ht="14.4" hidden="1" thickTop="1" x14ac:dyDescent="0.3">
      <c r="A117" s="57" t="e">
        <f>VLOOKUP($M117,PercentSHGoalStats!$A$3:$AE$998,5,FALSE)</f>
        <v>#REF!</v>
      </c>
      <c r="B117" s="57" t="e">
        <f>VLOOKUP($M117,PercentSHGoalStats!$A$3:$AE$998,6,FALSE)</f>
        <v>#REF!</v>
      </c>
      <c r="C117" s="57" t="e">
        <f>VLOOKUP($M117,PercentSHGoalStats!$A$3:$AE$998,8,FALSE)</f>
        <v>#REF!</v>
      </c>
      <c r="D117" s="57" t="e">
        <f>VLOOKUP($M117,PercentSHGoalStats!$A$3:$AE$998,9,FALSE)</f>
        <v>#REF!</v>
      </c>
      <c r="E117" s="57" t="e">
        <f>VLOOKUP($M117,PercentSHGoalStats!$A$3:$AE$998,11,FALSE)</f>
        <v>#REF!</v>
      </c>
      <c r="F117" s="57" t="e">
        <f>VLOOKUP($M117,PercentSHGoalStats!$A$3:$AE$998,12,FALSE)</f>
        <v>#REF!</v>
      </c>
      <c r="G117" s="57" t="e">
        <f>VLOOKUP($M117,PercentSHGoalStats!$A$3:$AE$998,14,FALSE)</f>
        <v>#REF!</v>
      </c>
      <c r="H117" s="57" t="e">
        <f>VLOOKUP($M117,PercentSHGoalStats!$A$3:$AE$998,15,FALSE)</f>
        <v>#REF!</v>
      </c>
      <c r="I117" s="57" t="e">
        <f>VLOOKUP($M117,PercentSHGoalStats!$A$3:$AE$998,17,FALSE)</f>
        <v>#REF!</v>
      </c>
      <c r="J117" s="57" t="e">
        <f>VLOOKUP($M117,PercentSHGoalStats!$A$3:$AE$998,18,FALSE)</f>
        <v>#REF!</v>
      </c>
      <c r="K117" s="57" t="e">
        <f>VLOOKUP($M117,PercentSHGoalStats!$A$3:$AE$998,20,FALSE)</f>
        <v>#REF!</v>
      </c>
      <c r="L117" s="57" t="e">
        <f>VLOOKUP($M117,PercentSHGoalStats!$A$3:$AE$998,21,FALSE)</f>
        <v>#REF!</v>
      </c>
      <c r="M117" s="53" t="e">
        <f>Fixtures!#REF!</f>
        <v>#REF!</v>
      </c>
      <c r="N117" s="54" t="e">
        <f>Fixtures!#REF!</f>
        <v>#REF!</v>
      </c>
      <c r="O117" s="53" t="e">
        <f>Fixtures!#REF!</f>
        <v>#REF!</v>
      </c>
      <c r="P117" s="57" t="e">
        <f>VLOOKUP($O117,PercentSHGoalStats!$A$3:$AE$998,5,FALSE)</f>
        <v>#REF!</v>
      </c>
      <c r="Q117" s="57" t="e">
        <f>VLOOKUP($O117,PercentSHGoalStats!$A$3:$AE$998,7,FALSE)</f>
        <v>#REF!</v>
      </c>
      <c r="R117" s="57" t="e">
        <f>VLOOKUP($O117,PercentSHGoalStats!$A$3:$AE$998,8,FALSE)</f>
        <v>#REF!</v>
      </c>
      <c r="S117" s="57" t="e">
        <f>VLOOKUP($O117,PercentSHGoalStats!$A$3:$AE$998,10,FALSE)</f>
        <v>#REF!</v>
      </c>
      <c r="T117" s="57" t="e">
        <f>VLOOKUP($O117,PercentSHGoalStats!$A$3:$AE$998,11,FALSE)</f>
        <v>#REF!</v>
      </c>
      <c r="U117" s="57" t="e">
        <f>VLOOKUP($O117,PercentSHGoalStats!$A$3:$AE$998,13,FALSE)</f>
        <v>#REF!</v>
      </c>
      <c r="V117" s="57" t="e">
        <f>VLOOKUP($O117,PercentSHGoalStats!$A$3:$AE$998,14,FALSE)</f>
        <v>#REF!</v>
      </c>
      <c r="W117" s="57" t="e">
        <f>VLOOKUP($O117,PercentSHGoalStats!$A$3:$AE$998,16,FALSE)</f>
        <v>#REF!</v>
      </c>
      <c r="X117" s="57" t="e">
        <f>VLOOKUP($O117,PercentSHGoalStats!$A$3:$AE$998,17,FALSE)</f>
        <v>#REF!</v>
      </c>
      <c r="Y117" s="57" t="e">
        <f>VLOOKUP($O117,PercentSHGoalStats!$A$3:$AE$998,19,FALSE)</f>
        <v>#REF!</v>
      </c>
      <c r="Z117" s="57" t="e">
        <f>VLOOKUP($O117,PercentSHGoalStats!$A$3:$AE$998,20,FALSE)</f>
        <v>#REF!</v>
      </c>
      <c r="AA117" s="57" t="e">
        <f>VLOOKUP($O117,PercentSHGoalStats!$A$3:$AE$998,22,FALSE)</f>
        <v>#REF!</v>
      </c>
    </row>
    <row r="118" spans="1:27" ht="14.4" hidden="1" thickTop="1" x14ac:dyDescent="0.3">
      <c r="A118" s="57" t="e">
        <f>VLOOKUP($M118,PercentSHGoalStats!$A$3:$AE$998,5,FALSE)</f>
        <v>#REF!</v>
      </c>
      <c r="B118" s="57" t="e">
        <f>VLOOKUP($M118,PercentSHGoalStats!$A$3:$AE$998,6,FALSE)</f>
        <v>#REF!</v>
      </c>
      <c r="C118" s="57" t="e">
        <f>VLOOKUP($M118,PercentSHGoalStats!$A$3:$AE$998,8,FALSE)</f>
        <v>#REF!</v>
      </c>
      <c r="D118" s="57" t="e">
        <f>VLOOKUP($M118,PercentSHGoalStats!$A$3:$AE$998,9,FALSE)</f>
        <v>#REF!</v>
      </c>
      <c r="E118" s="57" t="e">
        <f>VLOOKUP($M118,PercentSHGoalStats!$A$3:$AE$998,11,FALSE)</f>
        <v>#REF!</v>
      </c>
      <c r="F118" s="57" t="e">
        <f>VLOOKUP($M118,PercentSHGoalStats!$A$3:$AE$998,12,FALSE)</f>
        <v>#REF!</v>
      </c>
      <c r="G118" s="57" t="e">
        <f>VLOOKUP($M118,PercentSHGoalStats!$A$3:$AE$998,14,FALSE)</f>
        <v>#REF!</v>
      </c>
      <c r="H118" s="57" t="e">
        <f>VLOOKUP($M118,PercentSHGoalStats!$A$3:$AE$998,15,FALSE)</f>
        <v>#REF!</v>
      </c>
      <c r="I118" s="57" t="e">
        <f>VLOOKUP($M118,PercentSHGoalStats!$A$3:$AE$998,17,FALSE)</f>
        <v>#REF!</v>
      </c>
      <c r="J118" s="57" t="e">
        <f>VLOOKUP($M118,PercentSHGoalStats!$A$3:$AE$998,18,FALSE)</f>
        <v>#REF!</v>
      </c>
      <c r="K118" s="57" t="e">
        <f>VLOOKUP($M118,PercentSHGoalStats!$A$3:$AE$998,20,FALSE)</f>
        <v>#REF!</v>
      </c>
      <c r="L118" s="57" t="e">
        <f>VLOOKUP($M118,PercentSHGoalStats!$A$3:$AE$998,21,FALSE)</f>
        <v>#REF!</v>
      </c>
      <c r="M118" s="53" t="e">
        <f>Fixtures!#REF!</f>
        <v>#REF!</v>
      </c>
      <c r="N118" s="54" t="e">
        <f>Fixtures!#REF!</f>
        <v>#REF!</v>
      </c>
      <c r="O118" s="53" t="e">
        <f>Fixtures!#REF!</f>
        <v>#REF!</v>
      </c>
      <c r="P118" s="57" t="e">
        <f>VLOOKUP($O118,PercentSHGoalStats!$A$3:$AE$998,5,FALSE)</f>
        <v>#REF!</v>
      </c>
      <c r="Q118" s="57" t="e">
        <f>VLOOKUP($O118,PercentSHGoalStats!$A$3:$AE$998,7,FALSE)</f>
        <v>#REF!</v>
      </c>
      <c r="R118" s="57" t="e">
        <f>VLOOKUP($O118,PercentSHGoalStats!$A$3:$AE$998,8,FALSE)</f>
        <v>#REF!</v>
      </c>
      <c r="S118" s="57" t="e">
        <f>VLOOKUP($O118,PercentSHGoalStats!$A$3:$AE$998,10,FALSE)</f>
        <v>#REF!</v>
      </c>
      <c r="T118" s="57" t="e">
        <f>VLOOKUP($O118,PercentSHGoalStats!$A$3:$AE$998,11,FALSE)</f>
        <v>#REF!</v>
      </c>
      <c r="U118" s="57" t="e">
        <f>VLOOKUP($O118,PercentSHGoalStats!$A$3:$AE$998,13,FALSE)</f>
        <v>#REF!</v>
      </c>
      <c r="V118" s="57" t="e">
        <f>VLOOKUP($O118,PercentSHGoalStats!$A$3:$AE$998,14,FALSE)</f>
        <v>#REF!</v>
      </c>
      <c r="W118" s="57" t="e">
        <f>VLOOKUP($O118,PercentSHGoalStats!$A$3:$AE$998,16,FALSE)</f>
        <v>#REF!</v>
      </c>
      <c r="X118" s="57" t="e">
        <f>VLOOKUP($O118,PercentSHGoalStats!$A$3:$AE$998,17,FALSE)</f>
        <v>#REF!</v>
      </c>
      <c r="Y118" s="57" t="e">
        <f>VLOOKUP($O118,PercentSHGoalStats!$A$3:$AE$998,19,FALSE)</f>
        <v>#REF!</v>
      </c>
      <c r="Z118" s="57" t="e">
        <f>VLOOKUP($O118,PercentSHGoalStats!$A$3:$AE$998,20,FALSE)</f>
        <v>#REF!</v>
      </c>
      <c r="AA118" s="57" t="e">
        <f>VLOOKUP($O118,PercentSHGoalStats!$A$3:$AE$998,22,FALSE)</f>
        <v>#REF!</v>
      </c>
    </row>
    <row r="119" spans="1:27" ht="14.4" hidden="1" thickTop="1" x14ac:dyDescent="0.3">
      <c r="A119" s="57" t="e">
        <f>VLOOKUP($M119,PercentSHGoalStats!$A$3:$AE$998,5,FALSE)</f>
        <v>#REF!</v>
      </c>
      <c r="B119" s="57" t="e">
        <f>VLOOKUP($M119,PercentSHGoalStats!$A$3:$AE$998,6,FALSE)</f>
        <v>#REF!</v>
      </c>
      <c r="C119" s="57" t="e">
        <f>VLOOKUP($M119,PercentSHGoalStats!$A$3:$AE$998,8,FALSE)</f>
        <v>#REF!</v>
      </c>
      <c r="D119" s="57" t="e">
        <f>VLOOKUP($M119,PercentSHGoalStats!$A$3:$AE$998,9,FALSE)</f>
        <v>#REF!</v>
      </c>
      <c r="E119" s="57" t="e">
        <f>VLOOKUP($M119,PercentSHGoalStats!$A$3:$AE$998,11,FALSE)</f>
        <v>#REF!</v>
      </c>
      <c r="F119" s="57" t="e">
        <f>VLOOKUP($M119,PercentSHGoalStats!$A$3:$AE$998,12,FALSE)</f>
        <v>#REF!</v>
      </c>
      <c r="G119" s="57" t="e">
        <f>VLOOKUP($M119,PercentSHGoalStats!$A$3:$AE$998,14,FALSE)</f>
        <v>#REF!</v>
      </c>
      <c r="H119" s="57" t="e">
        <f>VLOOKUP($M119,PercentSHGoalStats!$A$3:$AE$998,15,FALSE)</f>
        <v>#REF!</v>
      </c>
      <c r="I119" s="57" t="e">
        <f>VLOOKUP($M119,PercentSHGoalStats!$A$3:$AE$998,17,FALSE)</f>
        <v>#REF!</v>
      </c>
      <c r="J119" s="57" t="e">
        <f>VLOOKUP($M119,PercentSHGoalStats!$A$3:$AE$998,18,FALSE)</f>
        <v>#REF!</v>
      </c>
      <c r="K119" s="57" t="e">
        <f>VLOOKUP($M119,PercentSHGoalStats!$A$3:$AE$998,20,FALSE)</f>
        <v>#REF!</v>
      </c>
      <c r="L119" s="57" t="e">
        <f>VLOOKUP($M119,PercentSHGoalStats!$A$3:$AE$998,21,FALSE)</f>
        <v>#REF!</v>
      </c>
      <c r="M119" s="53" t="e">
        <f>Fixtures!#REF!</f>
        <v>#REF!</v>
      </c>
      <c r="N119" s="54" t="e">
        <f>Fixtures!#REF!</f>
        <v>#REF!</v>
      </c>
      <c r="O119" s="53" t="e">
        <f>Fixtures!#REF!</f>
        <v>#REF!</v>
      </c>
      <c r="P119" s="57" t="e">
        <f>VLOOKUP($O119,PercentSHGoalStats!$A$3:$AE$998,5,FALSE)</f>
        <v>#REF!</v>
      </c>
      <c r="Q119" s="57" t="e">
        <f>VLOOKUP($O119,PercentSHGoalStats!$A$3:$AE$998,7,FALSE)</f>
        <v>#REF!</v>
      </c>
      <c r="R119" s="57" t="e">
        <f>VLOOKUP($O119,PercentSHGoalStats!$A$3:$AE$998,8,FALSE)</f>
        <v>#REF!</v>
      </c>
      <c r="S119" s="57" t="e">
        <f>VLOOKUP($O119,PercentSHGoalStats!$A$3:$AE$998,10,FALSE)</f>
        <v>#REF!</v>
      </c>
      <c r="T119" s="57" t="e">
        <f>VLOOKUP($O119,PercentSHGoalStats!$A$3:$AE$998,11,FALSE)</f>
        <v>#REF!</v>
      </c>
      <c r="U119" s="57" t="e">
        <f>VLOOKUP($O119,PercentSHGoalStats!$A$3:$AE$998,13,FALSE)</f>
        <v>#REF!</v>
      </c>
      <c r="V119" s="57" t="e">
        <f>VLOOKUP($O119,PercentSHGoalStats!$A$3:$AE$998,14,FALSE)</f>
        <v>#REF!</v>
      </c>
      <c r="W119" s="57" t="e">
        <f>VLOOKUP($O119,PercentSHGoalStats!$A$3:$AE$998,16,FALSE)</f>
        <v>#REF!</v>
      </c>
      <c r="X119" s="57" t="e">
        <f>VLOOKUP($O119,PercentSHGoalStats!$A$3:$AE$998,17,FALSE)</f>
        <v>#REF!</v>
      </c>
      <c r="Y119" s="57" t="e">
        <f>VLOOKUP($O119,PercentSHGoalStats!$A$3:$AE$998,19,FALSE)</f>
        <v>#REF!</v>
      </c>
      <c r="Z119" s="57" t="e">
        <f>VLOOKUP($O119,PercentSHGoalStats!$A$3:$AE$998,20,FALSE)</f>
        <v>#REF!</v>
      </c>
      <c r="AA119" s="57" t="e">
        <f>VLOOKUP($O119,PercentSHGoalStats!$A$3:$AE$998,22,FALSE)</f>
        <v>#REF!</v>
      </c>
    </row>
    <row r="120" spans="1:27" ht="14.4" hidden="1" thickTop="1" x14ac:dyDescent="0.3">
      <c r="A120" s="57" t="e">
        <f>VLOOKUP($M120,PercentSHGoalStats!$A$3:$AE$998,5,FALSE)</f>
        <v>#REF!</v>
      </c>
      <c r="B120" s="57" t="e">
        <f>VLOOKUP($M120,PercentSHGoalStats!$A$3:$AE$998,6,FALSE)</f>
        <v>#REF!</v>
      </c>
      <c r="C120" s="57" t="e">
        <f>VLOOKUP($M120,PercentSHGoalStats!$A$3:$AE$998,8,FALSE)</f>
        <v>#REF!</v>
      </c>
      <c r="D120" s="57" t="e">
        <f>VLOOKUP($M120,PercentSHGoalStats!$A$3:$AE$998,9,FALSE)</f>
        <v>#REF!</v>
      </c>
      <c r="E120" s="57" t="e">
        <f>VLOOKUP($M120,PercentSHGoalStats!$A$3:$AE$998,11,FALSE)</f>
        <v>#REF!</v>
      </c>
      <c r="F120" s="57" t="e">
        <f>VLOOKUP($M120,PercentSHGoalStats!$A$3:$AE$998,12,FALSE)</f>
        <v>#REF!</v>
      </c>
      <c r="G120" s="57" t="e">
        <f>VLOOKUP($M120,PercentSHGoalStats!$A$3:$AE$998,14,FALSE)</f>
        <v>#REF!</v>
      </c>
      <c r="H120" s="57" t="e">
        <f>VLOOKUP($M120,PercentSHGoalStats!$A$3:$AE$998,15,FALSE)</f>
        <v>#REF!</v>
      </c>
      <c r="I120" s="57" t="e">
        <f>VLOOKUP($M120,PercentSHGoalStats!$A$3:$AE$998,17,FALSE)</f>
        <v>#REF!</v>
      </c>
      <c r="J120" s="57" t="e">
        <f>VLOOKUP($M120,PercentSHGoalStats!$A$3:$AE$998,18,FALSE)</f>
        <v>#REF!</v>
      </c>
      <c r="K120" s="57" t="e">
        <f>VLOOKUP($M120,PercentSHGoalStats!$A$3:$AE$998,20,FALSE)</f>
        <v>#REF!</v>
      </c>
      <c r="L120" s="57" t="e">
        <f>VLOOKUP($M120,PercentSHGoalStats!$A$3:$AE$998,21,FALSE)</f>
        <v>#REF!</v>
      </c>
      <c r="M120" s="53" t="e">
        <f>Fixtures!#REF!</f>
        <v>#REF!</v>
      </c>
      <c r="N120" s="54" t="e">
        <f>Fixtures!#REF!</f>
        <v>#REF!</v>
      </c>
      <c r="O120" s="53" t="e">
        <f>Fixtures!#REF!</f>
        <v>#REF!</v>
      </c>
      <c r="P120" s="57" t="e">
        <f>VLOOKUP($O120,PercentSHGoalStats!$A$3:$AE$998,5,FALSE)</f>
        <v>#REF!</v>
      </c>
      <c r="Q120" s="57" t="e">
        <f>VLOOKUP($O120,PercentSHGoalStats!$A$3:$AE$998,7,FALSE)</f>
        <v>#REF!</v>
      </c>
      <c r="R120" s="57" t="e">
        <f>VLOOKUP($O120,PercentSHGoalStats!$A$3:$AE$998,8,FALSE)</f>
        <v>#REF!</v>
      </c>
      <c r="S120" s="57" t="e">
        <f>VLOOKUP($O120,PercentSHGoalStats!$A$3:$AE$998,10,FALSE)</f>
        <v>#REF!</v>
      </c>
      <c r="T120" s="57" t="e">
        <f>VLOOKUP($O120,PercentSHGoalStats!$A$3:$AE$998,11,FALSE)</f>
        <v>#REF!</v>
      </c>
      <c r="U120" s="57" t="e">
        <f>VLOOKUP($O120,PercentSHGoalStats!$A$3:$AE$998,13,FALSE)</f>
        <v>#REF!</v>
      </c>
      <c r="V120" s="57" t="e">
        <f>VLOOKUP($O120,PercentSHGoalStats!$A$3:$AE$998,14,FALSE)</f>
        <v>#REF!</v>
      </c>
      <c r="W120" s="57" t="e">
        <f>VLOOKUP($O120,PercentSHGoalStats!$A$3:$AE$998,16,FALSE)</f>
        <v>#REF!</v>
      </c>
      <c r="X120" s="57" t="e">
        <f>VLOOKUP($O120,PercentSHGoalStats!$A$3:$AE$998,17,FALSE)</f>
        <v>#REF!</v>
      </c>
      <c r="Y120" s="57" t="e">
        <f>VLOOKUP($O120,PercentSHGoalStats!$A$3:$AE$998,19,FALSE)</f>
        <v>#REF!</v>
      </c>
      <c r="Z120" s="57" t="e">
        <f>VLOOKUP($O120,PercentSHGoalStats!$A$3:$AE$998,20,FALSE)</f>
        <v>#REF!</v>
      </c>
      <c r="AA120" s="57" t="e">
        <f>VLOOKUP($O120,PercentSHGoalStats!$A$3:$AE$998,22,FALSE)</f>
        <v>#REF!</v>
      </c>
    </row>
    <row r="121" spans="1:27" ht="14.4" hidden="1" thickTop="1" x14ac:dyDescent="0.3">
      <c r="A121" s="57" t="e">
        <f>VLOOKUP($M121,PercentSHGoalStats!$A$3:$AE$998,5,FALSE)</f>
        <v>#REF!</v>
      </c>
      <c r="B121" s="57" t="e">
        <f>VLOOKUP($M121,PercentSHGoalStats!$A$3:$AE$998,6,FALSE)</f>
        <v>#REF!</v>
      </c>
      <c r="C121" s="57" t="e">
        <f>VLOOKUP($M121,PercentSHGoalStats!$A$3:$AE$998,8,FALSE)</f>
        <v>#REF!</v>
      </c>
      <c r="D121" s="57" t="e">
        <f>VLOOKUP($M121,PercentSHGoalStats!$A$3:$AE$998,9,FALSE)</f>
        <v>#REF!</v>
      </c>
      <c r="E121" s="57" t="e">
        <f>VLOOKUP($M121,PercentSHGoalStats!$A$3:$AE$998,11,FALSE)</f>
        <v>#REF!</v>
      </c>
      <c r="F121" s="57" t="e">
        <f>VLOOKUP($M121,PercentSHGoalStats!$A$3:$AE$998,12,FALSE)</f>
        <v>#REF!</v>
      </c>
      <c r="G121" s="57" t="e">
        <f>VLOOKUP($M121,PercentSHGoalStats!$A$3:$AE$998,14,FALSE)</f>
        <v>#REF!</v>
      </c>
      <c r="H121" s="57" t="e">
        <f>VLOOKUP($M121,PercentSHGoalStats!$A$3:$AE$998,15,FALSE)</f>
        <v>#REF!</v>
      </c>
      <c r="I121" s="57" t="e">
        <f>VLOOKUP($M121,PercentSHGoalStats!$A$3:$AE$998,17,FALSE)</f>
        <v>#REF!</v>
      </c>
      <c r="J121" s="57" t="e">
        <f>VLOOKUP($M121,PercentSHGoalStats!$A$3:$AE$998,18,FALSE)</f>
        <v>#REF!</v>
      </c>
      <c r="K121" s="57" t="e">
        <f>VLOOKUP($M121,PercentSHGoalStats!$A$3:$AE$998,20,FALSE)</f>
        <v>#REF!</v>
      </c>
      <c r="L121" s="57" t="e">
        <f>VLOOKUP($M121,PercentSHGoalStats!$A$3:$AE$998,21,FALSE)</f>
        <v>#REF!</v>
      </c>
      <c r="M121" s="53" t="e">
        <f>Fixtures!#REF!</f>
        <v>#REF!</v>
      </c>
      <c r="N121" s="54" t="e">
        <f>Fixtures!#REF!</f>
        <v>#REF!</v>
      </c>
      <c r="O121" s="53" t="e">
        <f>Fixtures!#REF!</f>
        <v>#REF!</v>
      </c>
      <c r="P121" s="57" t="e">
        <f>VLOOKUP($O121,PercentSHGoalStats!$A$3:$AE$998,5,FALSE)</f>
        <v>#REF!</v>
      </c>
      <c r="Q121" s="57" t="e">
        <f>VLOOKUP($O121,PercentSHGoalStats!$A$3:$AE$998,7,FALSE)</f>
        <v>#REF!</v>
      </c>
      <c r="R121" s="57" t="e">
        <f>VLOOKUP($O121,PercentSHGoalStats!$A$3:$AE$998,8,FALSE)</f>
        <v>#REF!</v>
      </c>
      <c r="S121" s="57" t="e">
        <f>VLOOKUP($O121,PercentSHGoalStats!$A$3:$AE$998,10,FALSE)</f>
        <v>#REF!</v>
      </c>
      <c r="T121" s="57" t="e">
        <f>VLOOKUP($O121,PercentSHGoalStats!$A$3:$AE$998,11,FALSE)</f>
        <v>#REF!</v>
      </c>
      <c r="U121" s="57" t="e">
        <f>VLOOKUP($O121,PercentSHGoalStats!$A$3:$AE$998,13,FALSE)</f>
        <v>#REF!</v>
      </c>
      <c r="V121" s="57" t="e">
        <f>VLOOKUP($O121,PercentSHGoalStats!$A$3:$AE$998,14,FALSE)</f>
        <v>#REF!</v>
      </c>
      <c r="W121" s="57" t="e">
        <f>VLOOKUP($O121,PercentSHGoalStats!$A$3:$AE$998,16,FALSE)</f>
        <v>#REF!</v>
      </c>
      <c r="X121" s="57" t="e">
        <f>VLOOKUP($O121,PercentSHGoalStats!$A$3:$AE$998,17,FALSE)</f>
        <v>#REF!</v>
      </c>
      <c r="Y121" s="57" t="e">
        <f>VLOOKUP($O121,PercentSHGoalStats!$A$3:$AE$998,19,FALSE)</f>
        <v>#REF!</v>
      </c>
      <c r="Z121" s="57" t="e">
        <f>VLOOKUP($O121,PercentSHGoalStats!$A$3:$AE$998,20,FALSE)</f>
        <v>#REF!</v>
      </c>
      <c r="AA121" s="57" t="e">
        <f>VLOOKUP($O121,PercentSHGoalStats!$A$3:$AE$998,22,FALSE)</f>
        <v>#REF!</v>
      </c>
    </row>
    <row r="122" spans="1:27" ht="14.4" hidden="1" thickTop="1" x14ac:dyDescent="0.3">
      <c r="A122" s="57" t="e">
        <f>VLOOKUP($M122,PercentSHGoalStats!$A$3:$AE$998,5,FALSE)</f>
        <v>#REF!</v>
      </c>
      <c r="B122" s="57" t="e">
        <f>VLOOKUP($M122,PercentSHGoalStats!$A$3:$AE$998,6,FALSE)</f>
        <v>#REF!</v>
      </c>
      <c r="C122" s="57" t="e">
        <f>VLOOKUP($M122,PercentSHGoalStats!$A$3:$AE$998,8,FALSE)</f>
        <v>#REF!</v>
      </c>
      <c r="D122" s="57" t="e">
        <f>VLOOKUP($M122,PercentSHGoalStats!$A$3:$AE$998,9,FALSE)</f>
        <v>#REF!</v>
      </c>
      <c r="E122" s="57" t="e">
        <f>VLOOKUP($M122,PercentSHGoalStats!$A$3:$AE$998,11,FALSE)</f>
        <v>#REF!</v>
      </c>
      <c r="F122" s="57" t="e">
        <f>VLOOKUP($M122,PercentSHGoalStats!$A$3:$AE$998,12,FALSE)</f>
        <v>#REF!</v>
      </c>
      <c r="G122" s="57" t="e">
        <f>VLOOKUP($M122,PercentSHGoalStats!$A$3:$AE$998,14,FALSE)</f>
        <v>#REF!</v>
      </c>
      <c r="H122" s="57" t="e">
        <f>VLOOKUP($M122,PercentSHGoalStats!$A$3:$AE$998,15,FALSE)</f>
        <v>#REF!</v>
      </c>
      <c r="I122" s="57" t="e">
        <f>VLOOKUP($M122,PercentSHGoalStats!$A$3:$AE$998,17,FALSE)</f>
        <v>#REF!</v>
      </c>
      <c r="J122" s="57" t="e">
        <f>VLOOKUP($M122,PercentSHGoalStats!$A$3:$AE$998,18,FALSE)</f>
        <v>#REF!</v>
      </c>
      <c r="K122" s="57" t="e">
        <f>VLOOKUP($M122,PercentSHGoalStats!$A$3:$AE$998,20,FALSE)</f>
        <v>#REF!</v>
      </c>
      <c r="L122" s="57" t="e">
        <f>VLOOKUP($M122,PercentSHGoalStats!$A$3:$AE$998,21,FALSE)</f>
        <v>#REF!</v>
      </c>
      <c r="M122" s="53" t="e">
        <f>Fixtures!#REF!</f>
        <v>#REF!</v>
      </c>
      <c r="N122" s="54" t="e">
        <f>Fixtures!#REF!</f>
        <v>#REF!</v>
      </c>
      <c r="O122" s="53" t="e">
        <f>Fixtures!#REF!</f>
        <v>#REF!</v>
      </c>
      <c r="P122" s="57" t="e">
        <f>VLOOKUP($O122,PercentSHGoalStats!$A$3:$AE$998,5,FALSE)</f>
        <v>#REF!</v>
      </c>
      <c r="Q122" s="57" t="e">
        <f>VLOOKUP($O122,PercentSHGoalStats!$A$3:$AE$998,7,FALSE)</f>
        <v>#REF!</v>
      </c>
      <c r="R122" s="57" t="e">
        <f>VLOOKUP($O122,PercentSHGoalStats!$A$3:$AE$998,8,FALSE)</f>
        <v>#REF!</v>
      </c>
      <c r="S122" s="57" t="e">
        <f>VLOOKUP($O122,PercentSHGoalStats!$A$3:$AE$998,10,FALSE)</f>
        <v>#REF!</v>
      </c>
      <c r="T122" s="57" t="e">
        <f>VLOOKUP($O122,PercentSHGoalStats!$A$3:$AE$998,11,FALSE)</f>
        <v>#REF!</v>
      </c>
      <c r="U122" s="57" t="e">
        <f>VLOOKUP($O122,PercentSHGoalStats!$A$3:$AE$998,13,FALSE)</f>
        <v>#REF!</v>
      </c>
      <c r="V122" s="57" t="e">
        <f>VLOOKUP($O122,PercentSHGoalStats!$A$3:$AE$998,14,FALSE)</f>
        <v>#REF!</v>
      </c>
      <c r="W122" s="57" t="e">
        <f>VLOOKUP($O122,PercentSHGoalStats!$A$3:$AE$998,16,FALSE)</f>
        <v>#REF!</v>
      </c>
      <c r="X122" s="57" t="e">
        <f>VLOOKUP($O122,PercentSHGoalStats!$A$3:$AE$998,17,FALSE)</f>
        <v>#REF!</v>
      </c>
      <c r="Y122" s="57" t="e">
        <f>VLOOKUP($O122,PercentSHGoalStats!$A$3:$AE$998,19,FALSE)</f>
        <v>#REF!</v>
      </c>
      <c r="Z122" s="57" t="e">
        <f>VLOOKUP($O122,PercentSHGoalStats!$A$3:$AE$998,20,FALSE)</f>
        <v>#REF!</v>
      </c>
      <c r="AA122" s="57" t="e">
        <f>VLOOKUP($O122,PercentSHGoalStats!$A$3:$AE$998,22,FALSE)</f>
        <v>#REF!</v>
      </c>
    </row>
    <row r="123" spans="1:27" ht="14.4" hidden="1" thickTop="1" x14ac:dyDescent="0.3">
      <c r="A123" s="57" t="e">
        <f>VLOOKUP($M123,PercentSHGoalStats!$A$3:$AE$998,5,FALSE)</f>
        <v>#REF!</v>
      </c>
      <c r="B123" s="57" t="e">
        <f>VLOOKUP($M123,PercentSHGoalStats!$A$3:$AE$998,6,FALSE)</f>
        <v>#REF!</v>
      </c>
      <c r="C123" s="57" t="e">
        <f>VLOOKUP($M123,PercentSHGoalStats!$A$3:$AE$998,8,FALSE)</f>
        <v>#REF!</v>
      </c>
      <c r="D123" s="57" t="e">
        <f>VLOOKUP($M123,PercentSHGoalStats!$A$3:$AE$998,9,FALSE)</f>
        <v>#REF!</v>
      </c>
      <c r="E123" s="57" t="e">
        <f>VLOOKUP($M123,PercentSHGoalStats!$A$3:$AE$998,11,FALSE)</f>
        <v>#REF!</v>
      </c>
      <c r="F123" s="57" t="e">
        <f>VLOOKUP($M123,PercentSHGoalStats!$A$3:$AE$998,12,FALSE)</f>
        <v>#REF!</v>
      </c>
      <c r="G123" s="57" t="e">
        <f>VLOOKUP($M123,PercentSHGoalStats!$A$3:$AE$998,14,FALSE)</f>
        <v>#REF!</v>
      </c>
      <c r="H123" s="57" t="e">
        <f>VLOOKUP($M123,PercentSHGoalStats!$A$3:$AE$998,15,FALSE)</f>
        <v>#REF!</v>
      </c>
      <c r="I123" s="57" t="e">
        <f>VLOOKUP($M123,PercentSHGoalStats!$A$3:$AE$998,17,FALSE)</f>
        <v>#REF!</v>
      </c>
      <c r="J123" s="57" t="e">
        <f>VLOOKUP($M123,PercentSHGoalStats!$A$3:$AE$998,18,FALSE)</f>
        <v>#REF!</v>
      </c>
      <c r="K123" s="57" t="e">
        <f>VLOOKUP($M123,PercentSHGoalStats!$A$3:$AE$998,20,FALSE)</f>
        <v>#REF!</v>
      </c>
      <c r="L123" s="57" t="e">
        <f>VLOOKUP($M123,PercentSHGoalStats!$A$3:$AE$998,21,FALSE)</f>
        <v>#REF!</v>
      </c>
      <c r="M123" s="53" t="e">
        <f>Fixtures!#REF!</f>
        <v>#REF!</v>
      </c>
      <c r="N123" s="54" t="e">
        <f>Fixtures!#REF!</f>
        <v>#REF!</v>
      </c>
      <c r="O123" s="53" t="e">
        <f>Fixtures!#REF!</f>
        <v>#REF!</v>
      </c>
      <c r="P123" s="57" t="e">
        <f>VLOOKUP($O123,PercentSHGoalStats!$A$3:$AE$998,5,FALSE)</f>
        <v>#REF!</v>
      </c>
      <c r="Q123" s="57" t="e">
        <f>VLOOKUP($O123,PercentSHGoalStats!$A$3:$AE$998,7,FALSE)</f>
        <v>#REF!</v>
      </c>
      <c r="R123" s="57" t="e">
        <f>VLOOKUP($O123,PercentSHGoalStats!$A$3:$AE$998,8,FALSE)</f>
        <v>#REF!</v>
      </c>
      <c r="S123" s="57" t="e">
        <f>VLOOKUP($O123,PercentSHGoalStats!$A$3:$AE$998,10,FALSE)</f>
        <v>#REF!</v>
      </c>
      <c r="T123" s="57" t="e">
        <f>VLOOKUP($O123,PercentSHGoalStats!$A$3:$AE$998,11,FALSE)</f>
        <v>#REF!</v>
      </c>
      <c r="U123" s="57" t="e">
        <f>VLOOKUP($O123,PercentSHGoalStats!$A$3:$AE$998,13,FALSE)</f>
        <v>#REF!</v>
      </c>
      <c r="V123" s="57" t="e">
        <f>VLOOKUP($O123,PercentSHGoalStats!$A$3:$AE$998,14,FALSE)</f>
        <v>#REF!</v>
      </c>
      <c r="W123" s="57" t="e">
        <f>VLOOKUP($O123,PercentSHGoalStats!$A$3:$AE$998,16,FALSE)</f>
        <v>#REF!</v>
      </c>
      <c r="X123" s="57" t="e">
        <f>VLOOKUP($O123,PercentSHGoalStats!$A$3:$AE$998,17,FALSE)</f>
        <v>#REF!</v>
      </c>
      <c r="Y123" s="57" t="e">
        <f>VLOOKUP($O123,PercentSHGoalStats!$A$3:$AE$998,19,FALSE)</f>
        <v>#REF!</v>
      </c>
      <c r="Z123" s="57" t="e">
        <f>VLOOKUP($O123,PercentSHGoalStats!$A$3:$AE$998,20,FALSE)</f>
        <v>#REF!</v>
      </c>
      <c r="AA123" s="57" t="e">
        <f>VLOOKUP($O123,PercentSHGoalStats!$A$3:$AE$998,22,FALSE)</f>
        <v>#REF!</v>
      </c>
    </row>
    <row r="124" spans="1:27" ht="14.4" hidden="1" thickTop="1" x14ac:dyDescent="0.3">
      <c r="A124" s="57" t="e">
        <f>VLOOKUP($M124,PercentSHGoalStats!$A$3:$AE$998,5,FALSE)</f>
        <v>#REF!</v>
      </c>
      <c r="B124" s="57" t="e">
        <f>VLOOKUP($M124,PercentSHGoalStats!$A$3:$AE$998,6,FALSE)</f>
        <v>#REF!</v>
      </c>
      <c r="C124" s="57" t="e">
        <f>VLOOKUP($M124,PercentSHGoalStats!$A$3:$AE$998,8,FALSE)</f>
        <v>#REF!</v>
      </c>
      <c r="D124" s="57" t="e">
        <f>VLOOKUP($M124,PercentSHGoalStats!$A$3:$AE$998,9,FALSE)</f>
        <v>#REF!</v>
      </c>
      <c r="E124" s="57" t="e">
        <f>VLOOKUP($M124,PercentSHGoalStats!$A$3:$AE$998,11,FALSE)</f>
        <v>#REF!</v>
      </c>
      <c r="F124" s="57" t="e">
        <f>VLOOKUP($M124,PercentSHGoalStats!$A$3:$AE$998,12,FALSE)</f>
        <v>#REF!</v>
      </c>
      <c r="G124" s="57" t="e">
        <f>VLOOKUP($M124,PercentSHGoalStats!$A$3:$AE$998,14,FALSE)</f>
        <v>#REF!</v>
      </c>
      <c r="H124" s="57" t="e">
        <f>VLOOKUP($M124,PercentSHGoalStats!$A$3:$AE$998,15,FALSE)</f>
        <v>#REF!</v>
      </c>
      <c r="I124" s="57" t="e">
        <f>VLOOKUP($M124,PercentSHGoalStats!$A$3:$AE$998,17,FALSE)</f>
        <v>#REF!</v>
      </c>
      <c r="J124" s="57" t="e">
        <f>VLOOKUP($M124,PercentSHGoalStats!$A$3:$AE$998,18,FALSE)</f>
        <v>#REF!</v>
      </c>
      <c r="K124" s="57" t="e">
        <f>VLOOKUP($M124,PercentSHGoalStats!$A$3:$AE$998,20,FALSE)</f>
        <v>#REF!</v>
      </c>
      <c r="L124" s="57" t="e">
        <f>VLOOKUP($M124,PercentSHGoalStats!$A$3:$AE$998,21,FALSE)</f>
        <v>#REF!</v>
      </c>
      <c r="M124" s="53" t="e">
        <f>Fixtures!#REF!</f>
        <v>#REF!</v>
      </c>
      <c r="N124" s="54" t="e">
        <f>Fixtures!#REF!</f>
        <v>#REF!</v>
      </c>
      <c r="O124" s="53" t="e">
        <f>Fixtures!#REF!</f>
        <v>#REF!</v>
      </c>
      <c r="P124" s="57" t="e">
        <f>VLOOKUP($O124,PercentSHGoalStats!$A$3:$AE$998,5,FALSE)</f>
        <v>#REF!</v>
      </c>
      <c r="Q124" s="57" t="e">
        <f>VLOOKUP($O124,PercentSHGoalStats!$A$3:$AE$998,7,FALSE)</f>
        <v>#REF!</v>
      </c>
      <c r="R124" s="57" t="e">
        <f>VLOOKUP($O124,PercentSHGoalStats!$A$3:$AE$998,8,FALSE)</f>
        <v>#REF!</v>
      </c>
      <c r="S124" s="57" t="e">
        <f>VLOOKUP($O124,PercentSHGoalStats!$A$3:$AE$998,10,FALSE)</f>
        <v>#REF!</v>
      </c>
      <c r="T124" s="57" t="e">
        <f>VLOOKUP($O124,PercentSHGoalStats!$A$3:$AE$998,11,FALSE)</f>
        <v>#REF!</v>
      </c>
      <c r="U124" s="57" t="e">
        <f>VLOOKUP($O124,PercentSHGoalStats!$A$3:$AE$998,13,FALSE)</f>
        <v>#REF!</v>
      </c>
      <c r="V124" s="57" t="e">
        <f>VLOOKUP($O124,PercentSHGoalStats!$A$3:$AE$998,14,FALSE)</f>
        <v>#REF!</v>
      </c>
      <c r="W124" s="57" t="e">
        <f>VLOOKUP($O124,PercentSHGoalStats!$A$3:$AE$998,16,FALSE)</f>
        <v>#REF!</v>
      </c>
      <c r="X124" s="57" t="e">
        <f>VLOOKUP($O124,PercentSHGoalStats!$A$3:$AE$998,17,FALSE)</f>
        <v>#REF!</v>
      </c>
      <c r="Y124" s="57" t="e">
        <f>VLOOKUP($O124,PercentSHGoalStats!$A$3:$AE$998,19,FALSE)</f>
        <v>#REF!</v>
      </c>
      <c r="Z124" s="57" t="e">
        <f>VLOOKUP($O124,PercentSHGoalStats!$A$3:$AE$998,20,FALSE)</f>
        <v>#REF!</v>
      </c>
      <c r="AA124" s="57" t="e">
        <f>VLOOKUP($O124,PercentSHGoalStats!$A$3:$AE$998,22,FALSE)</f>
        <v>#REF!</v>
      </c>
    </row>
    <row r="125" spans="1:27" ht="14.4" hidden="1" thickTop="1" x14ac:dyDescent="0.3">
      <c r="A125" s="57" t="e">
        <f>VLOOKUP($M125,PercentSHGoalStats!$A$3:$AE$998,5,FALSE)</f>
        <v>#REF!</v>
      </c>
      <c r="B125" s="57" t="e">
        <f>VLOOKUP($M125,PercentSHGoalStats!$A$3:$AE$998,6,FALSE)</f>
        <v>#REF!</v>
      </c>
      <c r="C125" s="57" t="e">
        <f>VLOOKUP($M125,PercentSHGoalStats!$A$3:$AE$998,8,FALSE)</f>
        <v>#REF!</v>
      </c>
      <c r="D125" s="57" t="e">
        <f>VLOOKUP($M125,PercentSHGoalStats!$A$3:$AE$998,9,FALSE)</f>
        <v>#REF!</v>
      </c>
      <c r="E125" s="57" t="e">
        <f>VLOOKUP($M125,PercentSHGoalStats!$A$3:$AE$998,11,FALSE)</f>
        <v>#REF!</v>
      </c>
      <c r="F125" s="57" t="e">
        <f>VLOOKUP($M125,PercentSHGoalStats!$A$3:$AE$998,12,FALSE)</f>
        <v>#REF!</v>
      </c>
      <c r="G125" s="57" t="e">
        <f>VLOOKUP($M125,PercentSHGoalStats!$A$3:$AE$998,14,FALSE)</f>
        <v>#REF!</v>
      </c>
      <c r="H125" s="57" t="e">
        <f>VLOOKUP($M125,PercentSHGoalStats!$A$3:$AE$998,15,FALSE)</f>
        <v>#REF!</v>
      </c>
      <c r="I125" s="57" t="e">
        <f>VLOOKUP($M125,PercentSHGoalStats!$A$3:$AE$998,17,FALSE)</f>
        <v>#REF!</v>
      </c>
      <c r="J125" s="57" t="e">
        <f>VLOOKUP($M125,PercentSHGoalStats!$A$3:$AE$998,18,FALSE)</f>
        <v>#REF!</v>
      </c>
      <c r="K125" s="57" t="e">
        <f>VLOOKUP($M125,PercentSHGoalStats!$A$3:$AE$998,20,FALSE)</f>
        <v>#REF!</v>
      </c>
      <c r="L125" s="57" t="e">
        <f>VLOOKUP($M125,PercentSHGoalStats!$A$3:$AE$998,21,FALSE)</f>
        <v>#REF!</v>
      </c>
      <c r="M125" s="53" t="e">
        <f>Fixtures!#REF!</f>
        <v>#REF!</v>
      </c>
      <c r="N125" s="54" t="e">
        <f>Fixtures!#REF!</f>
        <v>#REF!</v>
      </c>
      <c r="O125" s="53" t="e">
        <f>Fixtures!#REF!</f>
        <v>#REF!</v>
      </c>
      <c r="P125" s="57" t="e">
        <f>VLOOKUP($O125,PercentSHGoalStats!$A$3:$AE$998,5,FALSE)</f>
        <v>#REF!</v>
      </c>
      <c r="Q125" s="57" t="e">
        <f>VLOOKUP($O125,PercentSHGoalStats!$A$3:$AE$998,7,FALSE)</f>
        <v>#REF!</v>
      </c>
      <c r="R125" s="57" t="e">
        <f>VLOOKUP($O125,PercentSHGoalStats!$A$3:$AE$998,8,FALSE)</f>
        <v>#REF!</v>
      </c>
      <c r="S125" s="57" t="e">
        <f>VLOOKUP($O125,PercentSHGoalStats!$A$3:$AE$998,10,FALSE)</f>
        <v>#REF!</v>
      </c>
      <c r="T125" s="57" t="e">
        <f>VLOOKUP($O125,PercentSHGoalStats!$A$3:$AE$998,11,FALSE)</f>
        <v>#REF!</v>
      </c>
      <c r="U125" s="57" t="e">
        <f>VLOOKUP($O125,PercentSHGoalStats!$A$3:$AE$998,13,FALSE)</f>
        <v>#REF!</v>
      </c>
      <c r="V125" s="57" t="e">
        <f>VLOOKUP($O125,PercentSHGoalStats!$A$3:$AE$998,14,FALSE)</f>
        <v>#REF!</v>
      </c>
      <c r="W125" s="57" t="e">
        <f>VLOOKUP($O125,PercentSHGoalStats!$A$3:$AE$998,16,FALSE)</f>
        <v>#REF!</v>
      </c>
      <c r="X125" s="57" t="e">
        <f>VLOOKUP($O125,PercentSHGoalStats!$A$3:$AE$998,17,FALSE)</f>
        <v>#REF!</v>
      </c>
      <c r="Y125" s="57" t="e">
        <f>VLOOKUP($O125,PercentSHGoalStats!$A$3:$AE$998,19,FALSE)</f>
        <v>#REF!</v>
      </c>
      <c r="Z125" s="57" t="e">
        <f>VLOOKUP($O125,PercentSHGoalStats!$A$3:$AE$998,20,FALSE)</f>
        <v>#REF!</v>
      </c>
      <c r="AA125" s="57" t="e">
        <f>VLOOKUP($O125,PercentSHGoalStats!$A$3:$AE$998,22,FALSE)</f>
        <v>#REF!</v>
      </c>
    </row>
    <row r="126" spans="1:27" ht="14.4" hidden="1" thickTop="1" x14ac:dyDescent="0.3">
      <c r="A126" s="57" t="e">
        <f>VLOOKUP($M126,PercentSHGoalStats!$A$3:$AE$998,5,FALSE)</f>
        <v>#REF!</v>
      </c>
      <c r="B126" s="57" t="e">
        <f>VLOOKUP($M126,PercentSHGoalStats!$A$3:$AE$998,6,FALSE)</f>
        <v>#REF!</v>
      </c>
      <c r="C126" s="57" t="e">
        <f>VLOOKUP($M126,PercentSHGoalStats!$A$3:$AE$998,8,FALSE)</f>
        <v>#REF!</v>
      </c>
      <c r="D126" s="57" t="e">
        <f>VLOOKUP($M126,PercentSHGoalStats!$A$3:$AE$998,9,FALSE)</f>
        <v>#REF!</v>
      </c>
      <c r="E126" s="57" t="e">
        <f>VLOOKUP($M126,PercentSHGoalStats!$A$3:$AE$998,11,FALSE)</f>
        <v>#REF!</v>
      </c>
      <c r="F126" s="57" t="e">
        <f>VLOOKUP($M126,PercentSHGoalStats!$A$3:$AE$998,12,FALSE)</f>
        <v>#REF!</v>
      </c>
      <c r="G126" s="57" t="e">
        <f>VLOOKUP($M126,PercentSHGoalStats!$A$3:$AE$998,14,FALSE)</f>
        <v>#REF!</v>
      </c>
      <c r="H126" s="57" t="e">
        <f>VLOOKUP($M126,PercentSHGoalStats!$A$3:$AE$998,15,FALSE)</f>
        <v>#REF!</v>
      </c>
      <c r="I126" s="57" t="e">
        <f>VLOOKUP($M126,PercentSHGoalStats!$A$3:$AE$998,17,FALSE)</f>
        <v>#REF!</v>
      </c>
      <c r="J126" s="57" t="e">
        <f>VLOOKUP($M126,PercentSHGoalStats!$A$3:$AE$998,18,FALSE)</f>
        <v>#REF!</v>
      </c>
      <c r="K126" s="57" t="e">
        <f>VLOOKUP($M126,PercentSHGoalStats!$A$3:$AE$998,20,FALSE)</f>
        <v>#REF!</v>
      </c>
      <c r="L126" s="57" t="e">
        <f>VLOOKUP($M126,PercentSHGoalStats!$A$3:$AE$998,21,FALSE)</f>
        <v>#REF!</v>
      </c>
      <c r="M126" s="53" t="e">
        <f>Fixtures!#REF!</f>
        <v>#REF!</v>
      </c>
      <c r="N126" s="54" t="e">
        <f>Fixtures!#REF!</f>
        <v>#REF!</v>
      </c>
      <c r="O126" s="53" t="e">
        <f>Fixtures!#REF!</f>
        <v>#REF!</v>
      </c>
      <c r="P126" s="57" t="e">
        <f>VLOOKUP($O126,PercentSHGoalStats!$A$3:$AE$998,5,FALSE)</f>
        <v>#REF!</v>
      </c>
      <c r="Q126" s="57" t="e">
        <f>VLOOKUP($O126,PercentSHGoalStats!$A$3:$AE$998,7,FALSE)</f>
        <v>#REF!</v>
      </c>
      <c r="R126" s="57" t="e">
        <f>VLOOKUP($O126,PercentSHGoalStats!$A$3:$AE$998,8,FALSE)</f>
        <v>#REF!</v>
      </c>
      <c r="S126" s="57" t="e">
        <f>VLOOKUP($O126,PercentSHGoalStats!$A$3:$AE$998,10,FALSE)</f>
        <v>#REF!</v>
      </c>
      <c r="T126" s="57" t="e">
        <f>VLOOKUP($O126,PercentSHGoalStats!$A$3:$AE$998,11,FALSE)</f>
        <v>#REF!</v>
      </c>
      <c r="U126" s="57" t="e">
        <f>VLOOKUP($O126,PercentSHGoalStats!$A$3:$AE$998,13,FALSE)</f>
        <v>#REF!</v>
      </c>
      <c r="V126" s="57" t="e">
        <f>VLOOKUP($O126,PercentSHGoalStats!$A$3:$AE$998,14,FALSE)</f>
        <v>#REF!</v>
      </c>
      <c r="W126" s="57" t="e">
        <f>VLOOKUP($O126,PercentSHGoalStats!$A$3:$AE$998,16,FALSE)</f>
        <v>#REF!</v>
      </c>
      <c r="X126" s="57" t="e">
        <f>VLOOKUP($O126,PercentSHGoalStats!$A$3:$AE$998,17,FALSE)</f>
        <v>#REF!</v>
      </c>
      <c r="Y126" s="57" t="e">
        <f>VLOOKUP($O126,PercentSHGoalStats!$A$3:$AE$998,19,FALSE)</f>
        <v>#REF!</v>
      </c>
      <c r="Z126" s="57" t="e">
        <f>VLOOKUP($O126,PercentSHGoalStats!$A$3:$AE$998,20,FALSE)</f>
        <v>#REF!</v>
      </c>
      <c r="AA126" s="57" t="e">
        <f>VLOOKUP($O126,PercentSHGoalStats!$A$3:$AE$998,22,FALSE)</f>
        <v>#REF!</v>
      </c>
    </row>
    <row r="127" spans="1:27" ht="14.4" hidden="1" thickTop="1" x14ac:dyDescent="0.3">
      <c r="A127" s="57" t="e">
        <f>VLOOKUP($M127,PercentSHGoalStats!$A$3:$AE$998,5,FALSE)</f>
        <v>#REF!</v>
      </c>
      <c r="B127" s="57" t="e">
        <f>VLOOKUP($M127,PercentSHGoalStats!$A$3:$AE$998,6,FALSE)</f>
        <v>#REF!</v>
      </c>
      <c r="C127" s="57" t="e">
        <f>VLOOKUP($M127,PercentSHGoalStats!$A$3:$AE$998,8,FALSE)</f>
        <v>#REF!</v>
      </c>
      <c r="D127" s="57" t="e">
        <f>VLOOKUP($M127,PercentSHGoalStats!$A$3:$AE$998,9,FALSE)</f>
        <v>#REF!</v>
      </c>
      <c r="E127" s="57" t="e">
        <f>VLOOKUP($M127,PercentSHGoalStats!$A$3:$AE$998,11,FALSE)</f>
        <v>#REF!</v>
      </c>
      <c r="F127" s="57" t="e">
        <f>VLOOKUP($M127,PercentSHGoalStats!$A$3:$AE$998,12,FALSE)</f>
        <v>#REF!</v>
      </c>
      <c r="G127" s="57" t="e">
        <f>VLOOKUP($M127,PercentSHGoalStats!$A$3:$AE$998,14,FALSE)</f>
        <v>#REF!</v>
      </c>
      <c r="H127" s="57" t="e">
        <f>VLOOKUP($M127,PercentSHGoalStats!$A$3:$AE$998,15,FALSE)</f>
        <v>#REF!</v>
      </c>
      <c r="I127" s="57" t="e">
        <f>VLOOKUP($M127,PercentSHGoalStats!$A$3:$AE$998,17,FALSE)</f>
        <v>#REF!</v>
      </c>
      <c r="J127" s="57" t="e">
        <f>VLOOKUP($M127,PercentSHGoalStats!$A$3:$AE$998,18,FALSE)</f>
        <v>#REF!</v>
      </c>
      <c r="K127" s="57" t="e">
        <f>VLOOKUP($M127,PercentSHGoalStats!$A$3:$AE$998,20,FALSE)</f>
        <v>#REF!</v>
      </c>
      <c r="L127" s="57" t="e">
        <f>VLOOKUP($M127,PercentSHGoalStats!$A$3:$AE$998,21,FALSE)</f>
        <v>#REF!</v>
      </c>
      <c r="M127" s="53" t="e">
        <f>Fixtures!#REF!</f>
        <v>#REF!</v>
      </c>
      <c r="N127" s="54" t="e">
        <f>Fixtures!#REF!</f>
        <v>#REF!</v>
      </c>
      <c r="O127" s="53" t="e">
        <f>Fixtures!#REF!</f>
        <v>#REF!</v>
      </c>
      <c r="P127" s="57" t="e">
        <f>VLOOKUP($O127,PercentSHGoalStats!$A$3:$AE$998,5,FALSE)</f>
        <v>#REF!</v>
      </c>
      <c r="Q127" s="57" t="e">
        <f>VLOOKUP($O127,PercentSHGoalStats!$A$3:$AE$998,7,FALSE)</f>
        <v>#REF!</v>
      </c>
      <c r="R127" s="57" t="e">
        <f>VLOOKUP($O127,PercentSHGoalStats!$A$3:$AE$998,8,FALSE)</f>
        <v>#REF!</v>
      </c>
      <c r="S127" s="57" t="e">
        <f>VLOOKUP($O127,PercentSHGoalStats!$A$3:$AE$998,10,FALSE)</f>
        <v>#REF!</v>
      </c>
      <c r="T127" s="57" t="e">
        <f>VLOOKUP($O127,PercentSHGoalStats!$A$3:$AE$998,11,FALSE)</f>
        <v>#REF!</v>
      </c>
      <c r="U127" s="57" t="e">
        <f>VLOOKUP($O127,PercentSHGoalStats!$A$3:$AE$998,13,FALSE)</f>
        <v>#REF!</v>
      </c>
      <c r="V127" s="57" t="e">
        <f>VLOOKUP($O127,PercentSHGoalStats!$A$3:$AE$998,14,FALSE)</f>
        <v>#REF!</v>
      </c>
      <c r="W127" s="57" t="e">
        <f>VLOOKUP($O127,PercentSHGoalStats!$A$3:$AE$998,16,FALSE)</f>
        <v>#REF!</v>
      </c>
      <c r="X127" s="57" t="e">
        <f>VLOOKUP($O127,PercentSHGoalStats!$A$3:$AE$998,17,FALSE)</f>
        <v>#REF!</v>
      </c>
      <c r="Y127" s="57" t="e">
        <f>VLOOKUP($O127,PercentSHGoalStats!$A$3:$AE$998,19,FALSE)</f>
        <v>#REF!</v>
      </c>
      <c r="Z127" s="57" t="e">
        <f>VLOOKUP($O127,PercentSHGoalStats!$A$3:$AE$998,20,FALSE)</f>
        <v>#REF!</v>
      </c>
      <c r="AA127" s="57" t="e">
        <f>VLOOKUP($O127,PercentSHGoalStats!$A$3:$AE$998,22,FALSE)</f>
        <v>#REF!</v>
      </c>
    </row>
    <row r="128" spans="1:27" ht="14.4" hidden="1" thickTop="1" x14ac:dyDescent="0.3">
      <c r="A128" s="57" t="e">
        <f>VLOOKUP($M128,PercentSHGoalStats!$A$3:$AE$998,5,FALSE)</f>
        <v>#REF!</v>
      </c>
      <c r="B128" s="57" t="e">
        <f>VLOOKUP($M128,PercentSHGoalStats!$A$3:$AE$998,6,FALSE)</f>
        <v>#REF!</v>
      </c>
      <c r="C128" s="57" t="e">
        <f>VLOOKUP($M128,PercentSHGoalStats!$A$3:$AE$998,8,FALSE)</f>
        <v>#REF!</v>
      </c>
      <c r="D128" s="57" t="e">
        <f>VLOOKUP($M128,PercentSHGoalStats!$A$3:$AE$998,9,FALSE)</f>
        <v>#REF!</v>
      </c>
      <c r="E128" s="57" t="e">
        <f>VLOOKUP($M128,PercentSHGoalStats!$A$3:$AE$998,11,FALSE)</f>
        <v>#REF!</v>
      </c>
      <c r="F128" s="57" t="e">
        <f>VLOOKUP($M128,PercentSHGoalStats!$A$3:$AE$998,12,FALSE)</f>
        <v>#REF!</v>
      </c>
      <c r="G128" s="57" t="e">
        <f>VLOOKUP($M128,PercentSHGoalStats!$A$3:$AE$998,14,FALSE)</f>
        <v>#REF!</v>
      </c>
      <c r="H128" s="57" t="e">
        <f>VLOOKUP($M128,PercentSHGoalStats!$A$3:$AE$998,15,FALSE)</f>
        <v>#REF!</v>
      </c>
      <c r="I128" s="57" t="e">
        <f>VLOOKUP($M128,PercentSHGoalStats!$A$3:$AE$998,17,FALSE)</f>
        <v>#REF!</v>
      </c>
      <c r="J128" s="57" t="e">
        <f>VLOOKUP($M128,PercentSHGoalStats!$A$3:$AE$998,18,FALSE)</f>
        <v>#REF!</v>
      </c>
      <c r="K128" s="57" t="e">
        <f>VLOOKUP($M128,PercentSHGoalStats!$A$3:$AE$998,20,FALSE)</f>
        <v>#REF!</v>
      </c>
      <c r="L128" s="57" t="e">
        <f>VLOOKUP($M128,PercentSHGoalStats!$A$3:$AE$998,21,FALSE)</f>
        <v>#REF!</v>
      </c>
      <c r="M128" s="53" t="e">
        <f>Fixtures!#REF!</f>
        <v>#REF!</v>
      </c>
      <c r="N128" s="54" t="e">
        <f>Fixtures!#REF!</f>
        <v>#REF!</v>
      </c>
      <c r="O128" s="53" t="e">
        <f>Fixtures!#REF!</f>
        <v>#REF!</v>
      </c>
      <c r="P128" s="57" t="e">
        <f>VLOOKUP($O128,PercentSHGoalStats!$A$3:$AE$998,5,FALSE)</f>
        <v>#REF!</v>
      </c>
      <c r="Q128" s="57" t="e">
        <f>VLOOKUP($O128,PercentSHGoalStats!$A$3:$AE$998,7,FALSE)</f>
        <v>#REF!</v>
      </c>
      <c r="R128" s="57" t="e">
        <f>VLOOKUP($O128,PercentSHGoalStats!$A$3:$AE$998,8,FALSE)</f>
        <v>#REF!</v>
      </c>
      <c r="S128" s="57" t="e">
        <f>VLOOKUP($O128,PercentSHGoalStats!$A$3:$AE$998,10,FALSE)</f>
        <v>#REF!</v>
      </c>
      <c r="T128" s="57" t="e">
        <f>VLOOKUP($O128,PercentSHGoalStats!$A$3:$AE$998,11,FALSE)</f>
        <v>#REF!</v>
      </c>
      <c r="U128" s="57" t="e">
        <f>VLOOKUP($O128,PercentSHGoalStats!$A$3:$AE$998,13,FALSE)</f>
        <v>#REF!</v>
      </c>
      <c r="V128" s="57" t="e">
        <f>VLOOKUP($O128,PercentSHGoalStats!$A$3:$AE$998,14,FALSE)</f>
        <v>#REF!</v>
      </c>
      <c r="W128" s="57" t="e">
        <f>VLOOKUP($O128,PercentSHGoalStats!$A$3:$AE$998,16,FALSE)</f>
        <v>#REF!</v>
      </c>
      <c r="X128" s="57" t="e">
        <f>VLOOKUP($O128,PercentSHGoalStats!$A$3:$AE$998,17,FALSE)</f>
        <v>#REF!</v>
      </c>
      <c r="Y128" s="57" t="e">
        <f>VLOOKUP($O128,PercentSHGoalStats!$A$3:$AE$998,19,FALSE)</f>
        <v>#REF!</v>
      </c>
      <c r="Z128" s="57" t="e">
        <f>VLOOKUP($O128,PercentSHGoalStats!$A$3:$AE$998,20,FALSE)</f>
        <v>#REF!</v>
      </c>
      <c r="AA128" s="57" t="e">
        <f>VLOOKUP($O128,PercentSHGoalStats!$A$3:$AE$998,22,FALSE)</f>
        <v>#REF!</v>
      </c>
    </row>
    <row r="129" spans="1:27" ht="14.4" hidden="1" thickTop="1" x14ac:dyDescent="0.3">
      <c r="A129" s="57" t="e">
        <f>VLOOKUP($M129,PercentSHGoalStats!$A$3:$AE$998,5,FALSE)</f>
        <v>#REF!</v>
      </c>
      <c r="B129" s="57" t="e">
        <f>VLOOKUP($M129,PercentSHGoalStats!$A$3:$AE$998,6,FALSE)</f>
        <v>#REF!</v>
      </c>
      <c r="C129" s="57" t="e">
        <f>VLOOKUP($M129,PercentSHGoalStats!$A$3:$AE$998,8,FALSE)</f>
        <v>#REF!</v>
      </c>
      <c r="D129" s="57" t="e">
        <f>VLOOKUP($M129,PercentSHGoalStats!$A$3:$AE$998,9,FALSE)</f>
        <v>#REF!</v>
      </c>
      <c r="E129" s="57" t="e">
        <f>VLOOKUP($M129,PercentSHGoalStats!$A$3:$AE$998,11,FALSE)</f>
        <v>#REF!</v>
      </c>
      <c r="F129" s="57" t="e">
        <f>VLOOKUP($M129,PercentSHGoalStats!$A$3:$AE$998,12,FALSE)</f>
        <v>#REF!</v>
      </c>
      <c r="G129" s="57" t="e">
        <f>VLOOKUP($M129,PercentSHGoalStats!$A$3:$AE$998,14,FALSE)</f>
        <v>#REF!</v>
      </c>
      <c r="H129" s="57" t="e">
        <f>VLOOKUP($M129,PercentSHGoalStats!$A$3:$AE$998,15,FALSE)</f>
        <v>#REF!</v>
      </c>
      <c r="I129" s="57" t="e">
        <f>VLOOKUP($M129,PercentSHGoalStats!$A$3:$AE$998,17,FALSE)</f>
        <v>#REF!</v>
      </c>
      <c r="J129" s="57" t="e">
        <f>VLOOKUP($M129,PercentSHGoalStats!$A$3:$AE$998,18,FALSE)</f>
        <v>#REF!</v>
      </c>
      <c r="K129" s="57" t="e">
        <f>VLOOKUP($M129,PercentSHGoalStats!$A$3:$AE$998,20,FALSE)</f>
        <v>#REF!</v>
      </c>
      <c r="L129" s="57" t="e">
        <f>VLOOKUP($M129,PercentSHGoalStats!$A$3:$AE$998,21,FALSE)</f>
        <v>#REF!</v>
      </c>
      <c r="M129" s="53" t="e">
        <f>Fixtures!#REF!</f>
        <v>#REF!</v>
      </c>
      <c r="N129" s="54" t="e">
        <f>Fixtures!#REF!</f>
        <v>#REF!</v>
      </c>
      <c r="O129" s="53" t="e">
        <f>Fixtures!#REF!</f>
        <v>#REF!</v>
      </c>
      <c r="P129" s="57" t="e">
        <f>VLOOKUP($O129,PercentSHGoalStats!$A$3:$AE$998,5,FALSE)</f>
        <v>#REF!</v>
      </c>
      <c r="Q129" s="57" t="e">
        <f>VLOOKUP($O129,PercentSHGoalStats!$A$3:$AE$998,7,FALSE)</f>
        <v>#REF!</v>
      </c>
      <c r="R129" s="57" t="e">
        <f>VLOOKUP($O129,PercentSHGoalStats!$A$3:$AE$998,8,FALSE)</f>
        <v>#REF!</v>
      </c>
      <c r="S129" s="57" t="e">
        <f>VLOOKUP($O129,PercentSHGoalStats!$A$3:$AE$998,10,FALSE)</f>
        <v>#REF!</v>
      </c>
      <c r="T129" s="57" t="e">
        <f>VLOOKUP($O129,PercentSHGoalStats!$A$3:$AE$998,11,FALSE)</f>
        <v>#REF!</v>
      </c>
      <c r="U129" s="57" t="e">
        <f>VLOOKUP($O129,PercentSHGoalStats!$A$3:$AE$998,13,FALSE)</f>
        <v>#REF!</v>
      </c>
      <c r="V129" s="57" t="e">
        <f>VLOOKUP($O129,PercentSHGoalStats!$A$3:$AE$998,14,FALSE)</f>
        <v>#REF!</v>
      </c>
      <c r="W129" s="57" t="e">
        <f>VLOOKUP($O129,PercentSHGoalStats!$A$3:$AE$998,16,FALSE)</f>
        <v>#REF!</v>
      </c>
      <c r="X129" s="57" t="e">
        <f>VLOOKUP($O129,PercentSHGoalStats!$A$3:$AE$998,17,FALSE)</f>
        <v>#REF!</v>
      </c>
      <c r="Y129" s="57" t="e">
        <f>VLOOKUP($O129,PercentSHGoalStats!$A$3:$AE$998,19,FALSE)</f>
        <v>#REF!</v>
      </c>
      <c r="Z129" s="57" t="e">
        <f>VLOOKUP($O129,PercentSHGoalStats!$A$3:$AE$998,20,FALSE)</f>
        <v>#REF!</v>
      </c>
      <c r="AA129" s="57" t="e">
        <f>VLOOKUP($O129,PercentSHGoalStats!$A$3:$AE$998,22,FALSE)</f>
        <v>#REF!</v>
      </c>
    </row>
    <row r="130" spans="1:27" ht="14.4" hidden="1" thickTop="1" x14ac:dyDescent="0.3">
      <c r="A130" s="57" t="e">
        <f>VLOOKUP($M130,PercentSHGoalStats!$A$3:$AE$998,5,FALSE)</f>
        <v>#REF!</v>
      </c>
      <c r="B130" s="57" t="e">
        <f>VLOOKUP($M130,PercentSHGoalStats!$A$3:$AE$998,6,FALSE)</f>
        <v>#REF!</v>
      </c>
      <c r="C130" s="57" t="e">
        <f>VLOOKUP($M130,PercentSHGoalStats!$A$3:$AE$998,8,FALSE)</f>
        <v>#REF!</v>
      </c>
      <c r="D130" s="57" t="e">
        <f>VLOOKUP($M130,PercentSHGoalStats!$A$3:$AE$998,9,FALSE)</f>
        <v>#REF!</v>
      </c>
      <c r="E130" s="57" t="e">
        <f>VLOOKUP($M130,PercentSHGoalStats!$A$3:$AE$998,11,FALSE)</f>
        <v>#REF!</v>
      </c>
      <c r="F130" s="57" t="e">
        <f>VLOOKUP($M130,PercentSHGoalStats!$A$3:$AE$998,12,FALSE)</f>
        <v>#REF!</v>
      </c>
      <c r="G130" s="57" t="e">
        <f>VLOOKUP($M130,PercentSHGoalStats!$A$3:$AE$998,14,FALSE)</f>
        <v>#REF!</v>
      </c>
      <c r="H130" s="57" t="e">
        <f>VLOOKUP($M130,PercentSHGoalStats!$A$3:$AE$998,15,FALSE)</f>
        <v>#REF!</v>
      </c>
      <c r="I130" s="57" t="e">
        <f>VLOOKUP($M130,PercentSHGoalStats!$A$3:$AE$998,17,FALSE)</f>
        <v>#REF!</v>
      </c>
      <c r="J130" s="57" t="e">
        <f>VLOOKUP($M130,PercentSHGoalStats!$A$3:$AE$998,18,FALSE)</f>
        <v>#REF!</v>
      </c>
      <c r="K130" s="57" t="e">
        <f>VLOOKUP($M130,PercentSHGoalStats!$A$3:$AE$998,20,FALSE)</f>
        <v>#REF!</v>
      </c>
      <c r="L130" s="57" t="e">
        <f>VLOOKUP($M130,PercentSHGoalStats!$A$3:$AE$998,21,FALSE)</f>
        <v>#REF!</v>
      </c>
      <c r="M130" s="53" t="e">
        <f>Fixtures!#REF!</f>
        <v>#REF!</v>
      </c>
      <c r="N130" s="54" t="e">
        <f>Fixtures!#REF!</f>
        <v>#REF!</v>
      </c>
      <c r="O130" s="53" t="e">
        <f>Fixtures!#REF!</f>
        <v>#REF!</v>
      </c>
      <c r="P130" s="57" t="e">
        <f>VLOOKUP($O130,PercentSHGoalStats!$A$3:$AE$998,5,FALSE)</f>
        <v>#REF!</v>
      </c>
      <c r="Q130" s="57" t="e">
        <f>VLOOKUP($O130,PercentSHGoalStats!$A$3:$AE$998,7,FALSE)</f>
        <v>#REF!</v>
      </c>
      <c r="R130" s="57" t="e">
        <f>VLOOKUP($O130,PercentSHGoalStats!$A$3:$AE$998,8,FALSE)</f>
        <v>#REF!</v>
      </c>
      <c r="S130" s="57" t="e">
        <f>VLOOKUP($O130,PercentSHGoalStats!$A$3:$AE$998,10,FALSE)</f>
        <v>#REF!</v>
      </c>
      <c r="T130" s="57" t="e">
        <f>VLOOKUP($O130,PercentSHGoalStats!$A$3:$AE$998,11,FALSE)</f>
        <v>#REF!</v>
      </c>
      <c r="U130" s="57" t="e">
        <f>VLOOKUP($O130,PercentSHGoalStats!$A$3:$AE$998,13,FALSE)</f>
        <v>#REF!</v>
      </c>
      <c r="V130" s="57" t="e">
        <f>VLOOKUP($O130,PercentSHGoalStats!$A$3:$AE$998,14,FALSE)</f>
        <v>#REF!</v>
      </c>
      <c r="W130" s="57" t="e">
        <f>VLOOKUP($O130,PercentSHGoalStats!$A$3:$AE$998,16,FALSE)</f>
        <v>#REF!</v>
      </c>
      <c r="X130" s="57" t="e">
        <f>VLOOKUP($O130,PercentSHGoalStats!$A$3:$AE$998,17,FALSE)</f>
        <v>#REF!</v>
      </c>
      <c r="Y130" s="57" t="e">
        <f>VLOOKUP($O130,PercentSHGoalStats!$A$3:$AE$998,19,FALSE)</f>
        <v>#REF!</v>
      </c>
      <c r="Z130" s="57" t="e">
        <f>VLOOKUP($O130,PercentSHGoalStats!$A$3:$AE$998,20,FALSE)</f>
        <v>#REF!</v>
      </c>
      <c r="AA130" s="57" t="e">
        <f>VLOOKUP($O130,PercentSHGoalStats!$A$3:$AE$998,22,FALSE)</f>
        <v>#REF!</v>
      </c>
    </row>
    <row r="131" spans="1:27" ht="14.4" hidden="1" thickTop="1" x14ac:dyDescent="0.3">
      <c r="A131" s="57" t="e">
        <f>VLOOKUP($M131,PercentSHGoalStats!$A$3:$AE$998,5,FALSE)</f>
        <v>#REF!</v>
      </c>
      <c r="B131" s="57" t="e">
        <f>VLOOKUP($M131,PercentSHGoalStats!$A$3:$AE$998,6,FALSE)</f>
        <v>#REF!</v>
      </c>
      <c r="C131" s="57" t="e">
        <f>VLOOKUP($M131,PercentSHGoalStats!$A$3:$AE$998,8,FALSE)</f>
        <v>#REF!</v>
      </c>
      <c r="D131" s="57" t="e">
        <f>VLOOKUP($M131,PercentSHGoalStats!$A$3:$AE$998,9,FALSE)</f>
        <v>#REF!</v>
      </c>
      <c r="E131" s="57" t="e">
        <f>VLOOKUP($M131,PercentSHGoalStats!$A$3:$AE$998,11,FALSE)</f>
        <v>#REF!</v>
      </c>
      <c r="F131" s="57" t="e">
        <f>VLOOKUP($M131,PercentSHGoalStats!$A$3:$AE$998,12,FALSE)</f>
        <v>#REF!</v>
      </c>
      <c r="G131" s="57" t="e">
        <f>VLOOKUP($M131,PercentSHGoalStats!$A$3:$AE$998,14,FALSE)</f>
        <v>#REF!</v>
      </c>
      <c r="H131" s="57" t="e">
        <f>VLOOKUP($M131,PercentSHGoalStats!$A$3:$AE$998,15,FALSE)</f>
        <v>#REF!</v>
      </c>
      <c r="I131" s="57" t="e">
        <f>VLOOKUP($M131,PercentSHGoalStats!$A$3:$AE$998,17,FALSE)</f>
        <v>#REF!</v>
      </c>
      <c r="J131" s="57" t="e">
        <f>VLOOKUP($M131,PercentSHGoalStats!$A$3:$AE$998,18,FALSE)</f>
        <v>#REF!</v>
      </c>
      <c r="K131" s="57" t="e">
        <f>VLOOKUP($M131,PercentSHGoalStats!$A$3:$AE$998,20,FALSE)</f>
        <v>#REF!</v>
      </c>
      <c r="L131" s="57" t="e">
        <f>VLOOKUP($M131,PercentSHGoalStats!$A$3:$AE$998,21,FALSE)</f>
        <v>#REF!</v>
      </c>
      <c r="M131" s="53" t="e">
        <f>Fixtures!#REF!</f>
        <v>#REF!</v>
      </c>
      <c r="N131" s="54" t="e">
        <f>Fixtures!#REF!</f>
        <v>#REF!</v>
      </c>
      <c r="O131" s="53" t="e">
        <f>Fixtures!#REF!</f>
        <v>#REF!</v>
      </c>
      <c r="P131" s="57" t="e">
        <f>VLOOKUP($O131,PercentSHGoalStats!$A$3:$AE$998,5,FALSE)</f>
        <v>#REF!</v>
      </c>
      <c r="Q131" s="57" t="e">
        <f>VLOOKUP($O131,PercentSHGoalStats!$A$3:$AE$998,7,FALSE)</f>
        <v>#REF!</v>
      </c>
      <c r="R131" s="57" t="e">
        <f>VLOOKUP($O131,PercentSHGoalStats!$A$3:$AE$998,8,FALSE)</f>
        <v>#REF!</v>
      </c>
      <c r="S131" s="57" t="e">
        <f>VLOOKUP($O131,PercentSHGoalStats!$A$3:$AE$998,10,FALSE)</f>
        <v>#REF!</v>
      </c>
      <c r="T131" s="57" t="e">
        <f>VLOOKUP($O131,PercentSHGoalStats!$A$3:$AE$998,11,FALSE)</f>
        <v>#REF!</v>
      </c>
      <c r="U131" s="57" t="e">
        <f>VLOOKUP($O131,PercentSHGoalStats!$A$3:$AE$998,13,FALSE)</f>
        <v>#REF!</v>
      </c>
      <c r="V131" s="57" t="e">
        <f>VLOOKUP($O131,PercentSHGoalStats!$A$3:$AE$998,14,FALSE)</f>
        <v>#REF!</v>
      </c>
      <c r="W131" s="57" t="e">
        <f>VLOOKUP($O131,PercentSHGoalStats!$A$3:$AE$998,16,FALSE)</f>
        <v>#REF!</v>
      </c>
      <c r="X131" s="57" t="e">
        <f>VLOOKUP($O131,PercentSHGoalStats!$A$3:$AE$998,17,FALSE)</f>
        <v>#REF!</v>
      </c>
      <c r="Y131" s="57" t="e">
        <f>VLOOKUP($O131,PercentSHGoalStats!$A$3:$AE$998,19,FALSE)</f>
        <v>#REF!</v>
      </c>
      <c r="Z131" s="57" t="e">
        <f>VLOOKUP($O131,PercentSHGoalStats!$A$3:$AE$998,20,FALSE)</f>
        <v>#REF!</v>
      </c>
      <c r="AA131" s="57" t="e">
        <f>VLOOKUP($O131,PercentSHGoalStats!$A$3:$AE$998,22,FALSE)</f>
        <v>#REF!</v>
      </c>
    </row>
    <row r="132" spans="1:27" ht="14.4" hidden="1" thickTop="1" x14ac:dyDescent="0.3">
      <c r="A132" s="57" t="e">
        <f>VLOOKUP($M132,PercentSHGoalStats!$A$3:$AE$998,5,FALSE)</f>
        <v>#REF!</v>
      </c>
      <c r="B132" s="57" t="e">
        <f>VLOOKUP($M132,PercentSHGoalStats!$A$3:$AE$998,6,FALSE)</f>
        <v>#REF!</v>
      </c>
      <c r="C132" s="57" t="e">
        <f>VLOOKUP($M132,PercentSHGoalStats!$A$3:$AE$998,8,FALSE)</f>
        <v>#REF!</v>
      </c>
      <c r="D132" s="57" t="e">
        <f>VLOOKUP($M132,PercentSHGoalStats!$A$3:$AE$998,9,FALSE)</f>
        <v>#REF!</v>
      </c>
      <c r="E132" s="57" t="e">
        <f>VLOOKUP($M132,PercentSHGoalStats!$A$3:$AE$998,11,FALSE)</f>
        <v>#REF!</v>
      </c>
      <c r="F132" s="57" t="e">
        <f>VLOOKUP($M132,PercentSHGoalStats!$A$3:$AE$998,12,FALSE)</f>
        <v>#REF!</v>
      </c>
      <c r="G132" s="57" t="e">
        <f>VLOOKUP($M132,PercentSHGoalStats!$A$3:$AE$998,14,FALSE)</f>
        <v>#REF!</v>
      </c>
      <c r="H132" s="57" t="e">
        <f>VLOOKUP($M132,PercentSHGoalStats!$A$3:$AE$998,15,FALSE)</f>
        <v>#REF!</v>
      </c>
      <c r="I132" s="57" t="e">
        <f>VLOOKUP($M132,PercentSHGoalStats!$A$3:$AE$998,17,FALSE)</f>
        <v>#REF!</v>
      </c>
      <c r="J132" s="57" t="e">
        <f>VLOOKUP($M132,PercentSHGoalStats!$A$3:$AE$998,18,FALSE)</f>
        <v>#REF!</v>
      </c>
      <c r="K132" s="57" t="e">
        <f>VLOOKUP($M132,PercentSHGoalStats!$A$3:$AE$998,20,FALSE)</f>
        <v>#REF!</v>
      </c>
      <c r="L132" s="57" t="e">
        <f>VLOOKUP($M132,PercentSHGoalStats!$A$3:$AE$998,21,FALSE)</f>
        <v>#REF!</v>
      </c>
      <c r="M132" s="53" t="e">
        <f>Fixtures!#REF!</f>
        <v>#REF!</v>
      </c>
      <c r="N132" s="54" t="e">
        <f>Fixtures!#REF!</f>
        <v>#REF!</v>
      </c>
      <c r="O132" s="53" t="e">
        <f>Fixtures!#REF!</f>
        <v>#REF!</v>
      </c>
      <c r="P132" s="57" t="e">
        <f>VLOOKUP($O132,PercentSHGoalStats!$A$3:$AE$998,5,FALSE)</f>
        <v>#REF!</v>
      </c>
      <c r="Q132" s="57" t="e">
        <f>VLOOKUP($O132,PercentSHGoalStats!$A$3:$AE$998,7,FALSE)</f>
        <v>#REF!</v>
      </c>
      <c r="R132" s="57" t="e">
        <f>VLOOKUP($O132,PercentSHGoalStats!$A$3:$AE$998,8,FALSE)</f>
        <v>#REF!</v>
      </c>
      <c r="S132" s="57" t="e">
        <f>VLOOKUP($O132,PercentSHGoalStats!$A$3:$AE$998,10,FALSE)</f>
        <v>#REF!</v>
      </c>
      <c r="T132" s="57" t="e">
        <f>VLOOKUP($O132,PercentSHGoalStats!$A$3:$AE$998,11,FALSE)</f>
        <v>#REF!</v>
      </c>
      <c r="U132" s="57" t="e">
        <f>VLOOKUP($O132,PercentSHGoalStats!$A$3:$AE$998,13,FALSE)</f>
        <v>#REF!</v>
      </c>
      <c r="V132" s="57" t="e">
        <f>VLOOKUP($O132,PercentSHGoalStats!$A$3:$AE$998,14,FALSE)</f>
        <v>#REF!</v>
      </c>
      <c r="W132" s="57" t="e">
        <f>VLOOKUP($O132,PercentSHGoalStats!$A$3:$AE$998,16,FALSE)</f>
        <v>#REF!</v>
      </c>
      <c r="X132" s="57" t="e">
        <f>VLOOKUP($O132,PercentSHGoalStats!$A$3:$AE$998,17,FALSE)</f>
        <v>#REF!</v>
      </c>
      <c r="Y132" s="57" t="e">
        <f>VLOOKUP($O132,PercentSHGoalStats!$A$3:$AE$998,19,FALSE)</f>
        <v>#REF!</v>
      </c>
      <c r="Z132" s="57" t="e">
        <f>VLOOKUP($O132,PercentSHGoalStats!$A$3:$AE$998,20,FALSE)</f>
        <v>#REF!</v>
      </c>
      <c r="AA132" s="57" t="e">
        <f>VLOOKUP($O132,PercentSHGoalStats!$A$3:$AE$998,22,FALSE)</f>
        <v>#REF!</v>
      </c>
    </row>
    <row r="133" spans="1:27" ht="14.4" hidden="1" thickTop="1" x14ac:dyDescent="0.3">
      <c r="A133" s="57" t="e">
        <f>VLOOKUP($M133,PercentSHGoalStats!$A$3:$AE$998,5,FALSE)</f>
        <v>#REF!</v>
      </c>
      <c r="B133" s="57" t="e">
        <f>VLOOKUP($M133,PercentSHGoalStats!$A$3:$AE$998,6,FALSE)</f>
        <v>#REF!</v>
      </c>
      <c r="C133" s="57" t="e">
        <f>VLOOKUP($M133,PercentSHGoalStats!$A$3:$AE$998,8,FALSE)</f>
        <v>#REF!</v>
      </c>
      <c r="D133" s="57" t="e">
        <f>VLOOKUP($M133,PercentSHGoalStats!$A$3:$AE$998,9,FALSE)</f>
        <v>#REF!</v>
      </c>
      <c r="E133" s="57" t="e">
        <f>VLOOKUP($M133,PercentSHGoalStats!$A$3:$AE$998,11,FALSE)</f>
        <v>#REF!</v>
      </c>
      <c r="F133" s="57" t="e">
        <f>VLOOKUP($M133,PercentSHGoalStats!$A$3:$AE$998,12,FALSE)</f>
        <v>#REF!</v>
      </c>
      <c r="G133" s="57" t="e">
        <f>VLOOKUP($M133,PercentSHGoalStats!$A$3:$AE$998,14,FALSE)</f>
        <v>#REF!</v>
      </c>
      <c r="H133" s="57" t="e">
        <f>VLOOKUP($M133,PercentSHGoalStats!$A$3:$AE$998,15,FALSE)</f>
        <v>#REF!</v>
      </c>
      <c r="I133" s="57" t="e">
        <f>VLOOKUP($M133,PercentSHGoalStats!$A$3:$AE$998,17,FALSE)</f>
        <v>#REF!</v>
      </c>
      <c r="J133" s="57" t="e">
        <f>VLOOKUP($M133,PercentSHGoalStats!$A$3:$AE$998,18,FALSE)</f>
        <v>#REF!</v>
      </c>
      <c r="K133" s="57" t="e">
        <f>VLOOKUP($M133,PercentSHGoalStats!$A$3:$AE$998,20,FALSE)</f>
        <v>#REF!</v>
      </c>
      <c r="L133" s="57" t="e">
        <f>VLOOKUP($M133,PercentSHGoalStats!$A$3:$AE$998,21,FALSE)</f>
        <v>#REF!</v>
      </c>
      <c r="M133" s="53" t="e">
        <f>Fixtures!#REF!</f>
        <v>#REF!</v>
      </c>
      <c r="N133" s="54" t="e">
        <f>Fixtures!#REF!</f>
        <v>#REF!</v>
      </c>
      <c r="O133" s="53" t="e">
        <f>Fixtures!#REF!</f>
        <v>#REF!</v>
      </c>
      <c r="P133" s="57" t="e">
        <f>VLOOKUP($O133,PercentSHGoalStats!$A$3:$AE$998,5,FALSE)</f>
        <v>#REF!</v>
      </c>
      <c r="Q133" s="57" t="e">
        <f>VLOOKUP($O133,PercentSHGoalStats!$A$3:$AE$998,7,FALSE)</f>
        <v>#REF!</v>
      </c>
      <c r="R133" s="57" t="e">
        <f>VLOOKUP($O133,PercentSHGoalStats!$A$3:$AE$998,8,FALSE)</f>
        <v>#REF!</v>
      </c>
      <c r="S133" s="57" t="e">
        <f>VLOOKUP($O133,PercentSHGoalStats!$A$3:$AE$998,10,FALSE)</f>
        <v>#REF!</v>
      </c>
      <c r="T133" s="57" t="e">
        <f>VLOOKUP($O133,PercentSHGoalStats!$A$3:$AE$998,11,FALSE)</f>
        <v>#REF!</v>
      </c>
      <c r="U133" s="57" t="e">
        <f>VLOOKUP($O133,PercentSHGoalStats!$A$3:$AE$998,13,FALSE)</f>
        <v>#REF!</v>
      </c>
      <c r="V133" s="57" t="e">
        <f>VLOOKUP($O133,PercentSHGoalStats!$A$3:$AE$998,14,FALSE)</f>
        <v>#REF!</v>
      </c>
      <c r="W133" s="57" t="e">
        <f>VLOOKUP($O133,PercentSHGoalStats!$A$3:$AE$998,16,FALSE)</f>
        <v>#REF!</v>
      </c>
      <c r="X133" s="57" t="e">
        <f>VLOOKUP($O133,PercentSHGoalStats!$A$3:$AE$998,17,FALSE)</f>
        <v>#REF!</v>
      </c>
      <c r="Y133" s="57" t="e">
        <f>VLOOKUP($O133,PercentSHGoalStats!$A$3:$AE$998,19,FALSE)</f>
        <v>#REF!</v>
      </c>
      <c r="Z133" s="57" t="e">
        <f>VLOOKUP($O133,PercentSHGoalStats!$A$3:$AE$998,20,FALSE)</f>
        <v>#REF!</v>
      </c>
      <c r="AA133" s="57" t="e">
        <f>VLOOKUP($O133,PercentSHGoalStats!$A$3:$AE$998,22,FALSE)</f>
        <v>#REF!</v>
      </c>
    </row>
    <row r="134" spans="1:27" ht="14.4" hidden="1" thickTop="1" x14ac:dyDescent="0.3">
      <c r="A134" s="57" t="e">
        <f>VLOOKUP($M134,PercentSHGoalStats!$A$3:$AE$998,5,FALSE)</f>
        <v>#REF!</v>
      </c>
      <c r="B134" s="57" t="e">
        <f>VLOOKUP($M134,PercentSHGoalStats!$A$3:$AE$998,6,FALSE)</f>
        <v>#REF!</v>
      </c>
      <c r="C134" s="57" t="e">
        <f>VLOOKUP($M134,PercentSHGoalStats!$A$3:$AE$998,8,FALSE)</f>
        <v>#REF!</v>
      </c>
      <c r="D134" s="57" t="e">
        <f>VLOOKUP($M134,PercentSHGoalStats!$A$3:$AE$998,9,FALSE)</f>
        <v>#REF!</v>
      </c>
      <c r="E134" s="57" t="e">
        <f>VLOOKUP($M134,PercentSHGoalStats!$A$3:$AE$998,11,FALSE)</f>
        <v>#REF!</v>
      </c>
      <c r="F134" s="57" t="e">
        <f>VLOOKUP($M134,PercentSHGoalStats!$A$3:$AE$998,12,FALSE)</f>
        <v>#REF!</v>
      </c>
      <c r="G134" s="57" t="e">
        <f>VLOOKUP($M134,PercentSHGoalStats!$A$3:$AE$998,14,FALSE)</f>
        <v>#REF!</v>
      </c>
      <c r="H134" s="57" t="e">
        <f>VLOOKUP($M134,PercentSHGoalStats!$A$3:$AE$998,15,FALSE)</f>
        <v>#REF!</v>
      </c>
      <c r="I134" s="57" t="e">
        <f>VLOOKUP($M134,PercentSHGoalStats!$A$3:$AE$998,17,FALSE)</f>
        <v>#REF!</v>
      </c>
      <c r="J134" s="57" t="e">
        <f>VLOOKUP($M134,PercentSHGoalStats!$A$3:$AE$998,18,FALSE)</f>
        <v>#REF!</v>
      </c>
      <c r="K134" s="57" t="e">
        <f>VLOOKUP($M134,PercentSHGoalStats!$A$3:$AE$998,20,FALSE)</f>
        <v>#REF!</v>
      </c>
      <c r="L134" s="57" t="e">
        <f>VLOOKUP($M134,PercentSHGoalStats!$A$3:$AE$998,21,FALSE)</f>
        <v>#REF!</v>
      </c>
      <c r="M134" s="53" t="e">
        <f>Fixtures!#REF!</f>
        <v>#REF!</v>
      </c>
      <c r="N134" s="54" t="e">
        <f>Fixtures!#REF!</f>
        <v>#REF!</v>
      </c>
      <c r="O134" s="53" t="e">
        <f>Fixtures!#REF!</f>
        <v>#REF!</v>
      </c>
      <c r="P134" s="57" t="e">
        <f>VLOOKUP($O134,PercentSHGoalStats!$A$3:$AE$998,5,FALSE)</f>
        <v>#REF!</v>
      </c>
      <c r="Q134" s="57" t="e">
        <f>VLOOKUP($O134,PercentSHGoalStats!$A$3:$AE$998,7,FALSE)</f>
        <v>#REF!</v>
      </c>
      <c r="R134" s="57" t="e">
        <f>VLOOKUP($O134,PercentSHGoalStats!$A$3:$AE$998,8,FALSE)</f>
        <v>#REF!</v>
      </c>
      <c r="S134" s="57" t="e">
        <f>VLOOKUP($O134,PercentSHGoalStats!$A$3:$AE$998,10,FALSE)</f>
        <v>#REF!</v>
      </c>
      <c r="T134" s="57" t="e">
        <f>VLOOKUP($O134,PercentSHGoalStats!$A$3:$AE$998,11,FALSE)</f>
        <v>#REF!</v>
      </c>
      <c r="U134" s="57" t="e">
        <f>VLOOKUP($O134,PercentSHGoalStats!$A$3:$AE$998,13,FALSE)</f>
        <v>#REF!</v>
      </c>
      <c r="V134" s="57" t="e">
        <f>VLOOKUP($O134,PercentSHGoalStats!$A$3:$AE$998,14,FALSE)</f>
        <v>#REF!</v>
      </c>
      <c r="W134" s="57" t="e">
        <f>VLOOKUP($O134,PercentSHGoalStats!$A$3:$AE$998,16,FALSE)</f>
        <v>#REF!</v>
      </c>
      <c r="X134" s="57" t="e">
        <f>VLOOKUP($O134,PercentSHGoalStats!$A$3:$AE$998,17,FALSE)</f>
        <v>#REF!</v>
      </c>
      <c r="Y134" s="57" t="e">
        <f>VLOOKUP($O134,PercentSHGoalStats!$A$3:$AE$998,19,FALSE)</f>
        <v>#REF!</v>
      </c>
      <c r="Z134" s="57" t="e">
        <f>VLOOKUP($O134,PercentSHGoalStats!$A$3:$AE$998,20,FALSE)</f>
        <v>#REF!</v>
      </c>
      <c r="AA134" s="57" t="e">
        <f>VLOOKUP($O134,PercentSHGoalStats!$A$3:$AE$998,22,FALSE)</f>
        <v>#REF!</v>
      </c>
    </row>
    <row r="135" spans="1:27" ht="14.4" thickTop="1" x14ac:dyDescent="0.3">
      <c r="A135" s="57" t="e">
        <f>VLOOKUP($M135,PercentSHGoalStats!$A$3:$AE$998,5,FALSE)</f>
        <v>#REF!</v>
      </c>
      <c r="B135" s="57" t="e">
        <f>VLOOKUP($M135,PercentSHGoalStats!$A$3:$AE$998,6,FALSE)</f>
        <v>#REF!</v>
      </c>
      <c r="C135" s="57" t="e">
        <f>VLOOKUP($M135,PercentSHGoalStats!$A$3:$AE$998,8,FALSE)</f>
        <v>#REF!</v>
      </c>
      <c r="D135" s="57" t="e">
        <f>VLOOKUP($M135,PercentSHGoalStats!$A$3:$AE$998,9,FALSE)</f>
        <v>#REF!</v>
      </c>
      <c r="E135" s="57" t="e">
        <f>VLOOKUP($M135,PercentSHGoalStats!$A$3:$AE$998,11,FALSE)</f>
        <v>#REF!</v>
      </c>
      <c r="F135" s="57" t="e">
        <f>VLOOKUP($M135,PercentSHGoalStats!$A$3:$AE$998,12,FALSE)</f>
        <v>#REF!</v>
      </c>
      <c r="G135" s="57" t="e">
        <f>VLOOKUP($M135,PercentSHGoalStats!$A$3:$AE$998,14,FALSE)</f>
        <v>#REF!</v>
      </c>
      <c r="H135" s="57" t="e">
        <f>VLOOKUP($M135,PercentSHGoalStats!$A$3:$AE$998,15,FALSE)</f>
        <v>#REF!</v>
      </c>
      <c r="I135" s="57" t="e">
        <f>VLOOKUP($M135,PercentSHGoalStats!$A$3:$AE$998,17,FALSE)</f>
        <v>#REF!</v>
      </c>
      <c r="J135" s="57" t="e">
        <f>VLOOKUP($M135,PercentSHGoalStats!$A$3:$AE$998,18,FALSE)</f>
        <v>#REF!</v>
      </c>
      <c r="K135" s="57" t="e">
        <f>VLOOKUP($M135,PercentSHGoalStats!$A$3:$AE$998,20,FALSE)</f>
        <v>#REF!</v>
      </c>
      <c r="L135" s="57" t="e">
        <f>VLOOKUP($M135,PercentSHGoalStats!$A$3:$AE$998,21,FALSE)</f>
        <v>#REF!</v>
      </c>
      <c r="M135" s="53" t="e">
        <f>Fixtures!#REF!</f>
        <v>#REF!</v>
      </c>
      <c r="N135" s="54" t="e">
        <f>Fixtures!#REF!</f>
        <v>#REF!</v>
      </c>
      <c r="O135" s="53" t="e">
        <f>Fixtures!#REF!</f>
        <v>#REF!</v>
      </c>
      <c r="P135" s="57" t="e">
        <f>VLOOKUP($O135,PercentSHGoalStats!$A$3:$AE$998,5,FALSE)</f>
        <v>#REF!</v>
      </c>
      <c r="Q135" s="57" t="e">
        <f>VLOOKUP($O135,PercentSHGoalStats!$A$3:$AE$998,7,FALSE)</f>
        <v>#REF!</v>
      </c>
      <c r="R135" s="57" t="e">
        <f>VLOOKUP($O135,PercentSHGoalStats!$A$3:$AE$998,8,FALSE)</f>
        <v>#REF!</v>
      </c>
      <c r="S135" s="57" t="e">
        <f>VLOOKUP($O135,PercentSHGoalStats!$A$3:$AE$998,10,FALSE)</f>
        <v>#REF!</v>
      </c>
      <c r="T135" s="57" t="e">
        <f>VLOOKUP($O135,PercentSHGoalStats!$A$3:$AE$998,11,FALSE)</f>
        <v>#REF!</v>
      </c>
      <c r="U135" s="57" t="e">
        <f>VLOOKUP($O135,PercentSHGoalStats!$A$3:$AE$998,13,FALSE)</f>
        <v>#REF!</v>
      </c>
      <c r="V135" s="57" t="e">
        <f>VLOOKUP($O135,PercentSHGoalStats!$A$3:$AE$998,14,FALSE)</f>
        <v>#REF!</v>
      </c>
      <c r="W135" s="57" t="e">
        <f>VLOOKUP($O135,PercentSHGoalStats!$A$3:$AE$998,16,FALSE)</f>
        <v>#REF!</v>
      </c>
      <c r="X135" s="57" t="e">
        <f>VLOOKUP($O135,PercentSHGoalStats!$A$3:$AE$998,17,FALSE)</f>
        <v>#REF!</v>
      </c>
      <c r="Y135" s="57" t="e">
        <f>VLOOKUP($O135,PercentSHGoalStats!$A$3:$AE$998,19,FALSE)</f>
        <v>#REF!</v>
      </c>
      <c r="Z135" s="57" t="e">
        <f>VLOOKUP($O135,PercentSHGoalStats!$A$3:$AE$998,20,FALSE)</f>
        <v>#REF!</v>
      </c>
      <c r="AA135" s="57" t="e">
        <f>VLOOKUP($O135,PercentSHGoalStats!$A$3:$AE$998,22,FALSE)</f>
        <v>#REF!</v>
      </c>
    </row>
    <row r="136" spans="1:27" x14ac:dyDescent="0.3">
      <c r="A136" s="57" t="e">
        <f>VLOOKUP($M136,PercentSHGoalStats!$A$3:$AE$998,5,FALSE)</f>
        <v>#REF!</v>
      </c>
      <c r="B136" s="57" t="e">
        <f>VLOOKUP($M136,PercentSHGoalStats!$A$3:$AE$998,6,FALSE)</f>
        <v>#REF!</v>
      </c>
      <c r="C136" s="57" t="e">
        <f>VLOOKUP($M136,PercentSHGoalStats!$A$3:$AE$998,8,FALSE)</f>
        <v>#REF!</v>
      </c>
      <c r="D136" s="57" t="e">
        <f>VLOOKUP($M136,PercentSHGoalStats!$A$3:$AE$998,9,FALSE)</f>
        <v>#REF!</v>
      </c>
      <c r="E136" s="57" t="e">
        <f>VLOOKUP($M136,PercentSHGoalStats!$A$3:$AE$998,11,FALSE)</f>
        <v>#REF!</v>
      </c>
      <c r="F136" s="57" t="e">
        <f>VLOOKUP($M136,PercentSHGoalStats!$A$3:$AE$998,12,FALSE)</f>
        <v>#REF!</v>
      </c>
      <c r="G136" s="57" t="e">
        <f>VLOOKUP($M136,PercentSHGoalStats!$A$3:$AE$998,14,FALSE)</f>
        <v>#REF!</v>
      </c>
      <c r="H136" s="57" t="e">
        <f>VLOOKUP($M136,PercentSHGoalStats!$A$3:$AE$998,15,FALSE)</f>
        <v>#REF!</v>
      </c>
      <c r="I136" s="57" t="e">
        <f>VLOOKUP($M136,PercentSHGoalStats!$A$3:$AE$998,17,FALSE)</f>
        <v>#REF!</v>
      </c>
      <c r="J136" s="57" t="e">
        <f>VLOOKUP($M136,PercentSHGoalStats!$A$3:$AE$998,18,FALSE)</f>
        <v>#REF!</v>
      </c>
      <c r="K136" s="57" t="e">
        <f>VLOOKUP($M136,PercentSHGoalStats!$A$3:$AE$998,20,FALSE)</f>
        <v>#REF!</v>
      </c>
      <c r="L136" s="57" t="e">
        <f>VLOOKUP($M136,PercentSHGoalStats!$A$3:$AE$998,21,FALSE)</f>
        <v>#REF!</v>
      </c>
      <c r="M136" s="53" t="e">
        <f>Fixtures!#REF!</f>
        <v>#REF!</v>
      </c>
      <c r="N136" s="54" t="e">
        <f>Fixtures!#REF!</f>
        <v>#REF!</v>
      </c>
      <c r="O136" s="53" t="e">
        <f>Fixtures!#REF!</f>
        <v>#REF!</v>
      </c>
      <c r="P136" s="57" t="e">
        <f>VLOOKUP($O136,PercentSHGoalStats!$A$3:$AE$998,5,FALSE)</f>
        <v>#REF!</v>
      </c>
      <c r="Q136" s="57" t="e">
        <f>VLOOKUP($O136,PercentSHGoalStats!$A$3:$AE$998,7,FALSE)</f>
        <v>#REF!</v>
      </c>
      <c r="R136" s="57" t="e">
        <f>VLOOKUP($O136,PercentSHGoalStats!$A$3:$AE$998,8,FALSE)</f>
        <v>#REF!</v>
      </c>
      <c r="S136" s="57" t="e">
        <f>VLOOKUP($O136,PercentSHGoalStats!$A$3:$AE$998,10,FALSE)</f>
        <v>#REF!</v>
      </c>
      <c r="T136" s="57" t="e">
        <f>VLOOKUP($O136,PercentSHGoalStats!$A$3:$AE$998,11,FALSE)</f>
        <v>#REF!</v>
      </c>
      <c r="U136" s="57" t="e">
        <f>VLOOKUP($O136,PercentSHGoalStats!$A$3:$AE$998,13,FALSE)</f>
        <v>#REF!</v>
      </c>
      <c r="V136" s="57" t="e">
        <f>VLOOKUP($O136,PercentSHGoalStats!$A$3:$AE$998,14,FALSE)</f>
        <v>#REF!</v>
      </c>
      <c r="W136" s="57" t="e">
        <f>VLOOKUP($O136,PercentSHGoalStats!$A$3:$AE$998,16,FALSE)</f>
        <v>#REF!</v>
      </c>
      <c r="X136" s="57" t="e">
        <f>VLOOKUP($O136,PercentSHGoalStats!$A$3:$AE$998,17,FALSE)</f>
        <v>#REF!</v>
      </c>
      <c r="Y136" s="57" t="e">
        <f>VLOOKUP($O136,PercentSHGoalStats!$A$3:$AE$998,19,FALSE)</f>
        <v>#REF!</v>
      </c>
      <c r="Z136" s="57" t="e">
        <f>VLOOKUP($O136,PercentSHGoalStats!$A$3:$AE$998,20,FALSE)</f>
        <v>#REF!</v>
      </c>
      <c r="AA136" s="57" t="e">
        <f>VLOOKUP($O136,PercentSHGoalStats!$A$3:$AE$998,22,FALSE)</f>
        <v>#REF!</v>
      </c>
    </row>
    <row r="137" spans="1:27" x14ac:dyDescent="0.3">
      <c r="A137" s="57" t="e">
        <f>VLOOKUP($M137,PercentSHGoalStats!$A$3:$AE$998,5,FALSE)</f>
        <v>#REF!</v>
      </c>
      <c r="B137" s="57" t="e">
        <f>VLOOKUP($M137,PercentSHGoalStats!$A$3:$AE$998,6,FALSE)</f>
        <v>#REF!</v>
      </c>
      <c r="C137" s="57" t="e">
        <f>VLOOKUP($M137,PercentSHGoalStats!$A$3:$AE$998,8,FALSE)</f>
        <v>#REF!</v>
      </c>
      <c r="D137" s="57" t="e">
        <f>VLOOKUP($M137,PercentSHGoalStats!$A$3:$AE$998,9,FALSE)</f>
        <v>#REF!</v>
      </c>
      <c r="E137" s="57" t="e">
        <f>VLOOKUP($M137,PercentSHGoalStats!$A$3:$AE$998,11,FALSE)</f>
        <v>#REF!</v>
      </c>
      <c r="F137" s="57" t="e">
        <f>VLOOKUP($M137,PercentSHGoalStats!$A$3:$AE$998,12,FALSE)</f>
        <v>#REF!</v>
      </c>
      <c r="G137" s="57" t="e">
        <f>VLOOKUP($M137,PercentSHGoalStats!$A$3:$AE$998,14,FALSE)</f>
        <v>#REF!</v>
      </c>
      <c r="H137" s="57" t="e">
        <f>VLOOKUP($M137,PercentSHGoalStats!$A$3:$AE$998,15,FALSE)</f>
        <v>#REF!</v>
      </c>
      <c r="I137" s="57" t="e">
        <f>VLOOKUP($M137,PercentSHGoalStats!$A$3:$AE$998,17,FALSE)</f>
        <v>#REF!</v>
      </c>
      <c r="J137" s="57" t="e">
        <f>VLOOKUP($M137,PercentSHGoalStats!$A$3:$AE$998,18,FALSE)</f>
        <v>#REF!</v>
      </c>
      <c r="K137" s="57" t="e">
        <f>VLOOKUP($M137,PercentSHGoalStats!$A$3:$AE$998,20,FALSE)</f>
        <v>#REF!</v>
      </c>
      <c r="L137" s="57" t="e">
        <f>VLOOKUP($M137,PercentSHGoalStats!$A$3:$AE$998,21,FALSE)</f>
        <v>#REF!</v>
      </c>
      <c r="M137" s="53" t="e">
        <f>Fixtures!#REF!</f>
        <v>#REF!</v>
      </c>
      <c r="N137" s="54" t="e">
        <f>Fixtures!#REF!</f>
        <v>#REF!</v>
      </c>
      <c r="O137" s="53" t="e">
        <f>Fixtures!#REF!</f>
        <v>#REF!</v>
      </c>
      <c r="P137" s="57" t="e">
        <f>VLOOKUP($O137,PercentSHGoalStats!$A$3:$AE$998,5,FALSE)</f>
        <v>#REF!</v>
      </c>
      <c r="Q137" s="57" t="e">
        <f>VLOOKUP($O137,PercentSHGoalStats!$A$3:$AE$998,7,FALSE)</f>
        <v>#REF!</v>
      </c>
      <c r="R137" s="57" t="e">
        <f>VLOOKUP($O137,PercentSHGoalStats!$A$3:$AE$998,8,FALSE)</f>
        <v>#REF!</v>
      </c>
      <c r="S137" s="57" t="e">
        <f>VLOOKUP($O137,PercentSHGoalStats!$A$3:$AE$998,10,FALSE)</f>
        <v>#REF!</v>
      </c>
      <c r="T137" s="57" t="e">
        <f>VLOOKUP($O137,PercentSHGoalStats!$A$3:$AE$998,11,FALSE)</f>
        <v>#REF!</v>
      </c>
      <c r="U137" s="57" t="e">
        <f>VLOOKUP($O137,PercentSHGoalStats!$A$3:$AE$998,13,FALSE)</f>
        <v>#REF!</v>
      </c>
      <c r="V137" s="57" t="e">
        <f>VLOOKUP($O137,PercentSHGoalStats!$A$3:$AE$998,14,FALSE)</f>
        <v>#REF!</v>
      </c>
      <c r="W137" s="57" t="e">
        <f>VLOOKUP($O137,PercentSHGoalStats!$A$3:$AE$998,16,FALSE)</f>
        <v>#REF!</v>
      </c>
      <c r="X137" s="57" t="e">
        <f>VLOOKUP($O137,PercentSHGoalStats!$A$3:$AE$998,17,FALSE)</f>
        <v>#REF!</v>
      </c>
      <c r="Y137" s="57" t="e">
        <f>VLOOKUP($O137,PercentSHGoalStats!$A$3:$AE$998,19,FALSE)</f>
        <v>#REF!</v>
      </c>
      <c r="Z137" s="57" t="e">
        <f>VLOOKUP($O137,PercentSHGoalStats!$A$3:$AE$998,20,FALSE)</f>
        <v>#REF!</v>
      </c>
      <c r="AA137" s="57" t="e">
        <f>VLOOKUP($O137,PercentSHGoalStats!$A$3:$AE$998,22,FALSE)</f>
        <v>#REF!</v>
      </c>
    </row>
    <row r="138" spans="1:27" x14ac:dyDescent="0.3">
      <c r="A138" s="57" t="e">
        <f>VLOOKUP($M138,PercentSHGoalStats!$A$3:$AE$998,5,FALSE)</f>
        <v>#REF!</v>
      </c>
      <c r="B138" s="57" t="e">
        <f>VLOOKUP($M138,PercentSHGoalStats!$A$3:$AE$998,6,FALSE)</f>
        <v>#REF!</v>
      </c>
      <c r="C138" s="57" t="e">
        <f>VLOOKUP($M138,PercentSHGoalStats!$A$3:$AE$998,8,FALSE)</f>
        <v>#REF!</v>
      </c>
      <c r="D138" s="57" t="e">
        <f>VLOOKUP($M138,PercentSHGoalStats!$A$3:$AE$998,9,FALSE)</f>
        <v>#REF!</v>
      </c>
      <c r="E138" s="57" t="e">
        <f>VLOOKUP($M138,PercentSHGoalStats!$A$3:$AE$998,11,FALSE)</f>
        <v>#REF!</v>
      </c>
      <c r="F138" s="57" t="e">
        <f>VLOOKUP($M138,PercentSHGoalStats!$A$3:$AE$998,12,FALSE)</f>
        <v>#REF!</v>
      </c>
      <c r="G138" s="57" t="e">
        <f>VLOOKUP($M138,PercentSHGoalStats!$A$3:$AE$998,14,FALSE)</f>
        <v>#REF!</v>
      </c>
      <c r="H138" s="57" t="e">
        <f>VLOOKUP($M138,PercentSHGoalStats!$A$3:$AE$998,15,FALSE)</f>
        <v>#REF!</v>
      </c>
      <c r="I138" s="57" t="e">
        <f>VLOOKUP($M138,PercentSHGoalStats!$A$3:$AE$998,17,FALSE)</f>
        <v>#REF!</v>
      </c>
      <c r="J138" s="57" t="e">
        <f>VLOOKUP($M138,PercentSHGoalStats!$A$3:$AE$998,18,FALSE)</f>
        <v>#REF!</v>
      </c>
      <c r="K138" s="57" t="e">
        <f>VLOOKUP($M138,PercentSHGoalStats!$A$3:$AE$998,20,FALSE)</f>
        <v>#REF!</v>
      </c>
      <c r="L138" s="57" t="e">
        <f>VLOOKUP($M138,PercentSHGoalStats!$A$3:$AE$998,21,FALSE)</f>
        <v>#REF!</v>
      </c>
      <c r="M138" s="53" t="e">
        <f>Fixtures!#REF!</f>
        <v>#REF!</v>
      </c>
      <c r="N138" s="54" t="e">
        <f>Fixtures!#REF!</f>
        <v>#REF!</v>
      </c>
      <c r="O138" s="53" t="e">
        <f>Fixtures!#REF!</f>
        <v>#REF!</v>
      </c>
      <c r="P138" s="57" t="e">
        <f>VLOOKUP($O138,PercentSHGoalStats!$A$3:$AE$998,5,FALSE)</f>
        <v>#REF!</v>
      </c>
      <c r="Q138" s="57" t="e">
        <f>VLOOKUP($O138,PercentSHGoalStats!$A$3:$AE$998,7,FALSE)</f>
        <v>#REF!</v>
      </c>
      <c r="R138" s="57" t="e">
        <f>VLOOKUP($O138,PercentSHGoalStats!$A$3:$AE$998,8,FALSE)</f>
        <v>#REF!</v>
      </c>
      <c r="S138" s="57" t="e">
        <f>VLOOKUP($O138,PercentSHGoalStats!$A$3:$AE$998,10,FALSE)</f>
        <v>#REF!</v>
      </c>
      <c r="T138" s="57" t="e">
        <f>VLOOKUP($O138,PercentSHGoalStats!$A$3:$AE$998,11,FALSE)</f>
        <v>#REF!</v>
      </c>
      <c r="U138" s="57" t="e">
        <f>VLOOKUP($O138,PercentSHGoalStats!$A$3:$AE$998,13,FALSE)</f>
        <v>#REF!</v>
      </c>
      <c r="V138" s="57" t="e">
        <f>VLOOKUP($O138,PercentSHGoalStats!$A$3:$AE$998,14,FALSE)</f>
        <v>#REF!</v>
      </c>
      <c r="W138" s="57" t="e">
        <f>VLOOKUP($O138,PercentSHGoalStats!$A$3:$AE$998,16,FALSE)</f>
        <v>#REF!</v>
      </c>
      <c r="X138" s="57" t="e">
        <f>VLOOKUP($O138,PercentSHGoalStats!$A$3:$AE$998,17,FALSE)</f>
        <v>#REF!</v>
      </c>
      <c r="Y138" s="57" t="e">
        <f>VLOOKUP($O138,PercentSHGoalStats!$A$3:$AE$998,19,FALSE)</f>
        <v>#REF!</v>
      </c>
      <c r="Z138" s="57" t="e">
        <f>VLOOKUP($O138,PercentSHGoalStats!$A$3:$AE$998,20,FALSE)</f>
        <v>#REF!</v>
      </c>
      <c r="AA138" s="57" t="e">
        <f>VLOOKUP($O138,PercentSHGoalStats!$A$3:$AE$998,22,FALSE)</f>
        <v>#REF!</v>
      </c>
    </row>
    <row r="139" spans="1:27" x14ac:dyDescent="0.3">
      <c r="A139" s="57" t="e">
        <f>VLOOKUP($M139,PercentSHGoalStats!$A$3:$AE$998,5,FALSE)</f>
        <v>#REF!</v>
      </c>
      <c r="B139" s="57" t="e">
        <f>VLOOKUP($M139,PercentSHGoalStats!$A$3:$AE$998,6,FALSE)</f>
        <v>#REF!</v>
      </c>
      <c r="C139" s="57" t="e">
        <f>VLOOKUP($M139,PercentSHGoalStats!$A$3:$AE$998,8,FALSE)</f>
        <v>#REF!</v>
      </c>
      <c r="D139" s="57" t="e">
        <f>VLOOKUP($M139,PercentSHGoalStats!$A$3:$AE$998,9,FALSE)</f>
        <v>#REF!</v>
      </c>
      <c r="E139" s="57" t="e">
        <f>VLOOKUP($M139,PercentSHGoalStats!$A$3:$AE$998,11,FALSE)</f>
        <v>#REF!</v>
      </c>
      <c r="F139" s="57" t="e">
        <f>VLOOKUP($M139,PercentSHGoalStats!$A$3:$AE$998,12,FALSE)</f>
        <v>#REF!</v>
      </c>
      <c r="G139" s="57" t="e">
        <f>VLOOKUP($M139,PercentSHGoalStats!$A$3:$AE$998,14,FALSE)</f>
        <v>#REF!</v>
      </c>
      <c r="H139" s="57" t="e">
        <f>VLOOKUP($M139,PercentSHGoalStats!$A$3:$AE$998,15,FALSE)</f>
        <v>#REF!</v>
      </c>
      <c r="I139" s="57" t="e">
        <f>VLOOKUP($M139,PercentSHGoalStats!$A$3:$AE$998,17,FALSE)</f>
        <v>#REF!</v>
      </c>
      <c r="J139" s="57" t="e">
        <f>VLOOKUP($M139,PercentSHGoalStats!$A$3:$AE$998,18,FALSE)</f>
        <v>#REF!</v>
      </c>
      <c r="K139" s="57" t="e">
        <f>VLOOKUP($M139,PercentSHGoalStats!$A$3:$AE$998,20,FALSE)</f>
        <v>#REF!</v>
      </c>
      <c r="L139" s="57" t="e">
        <f>VLOOKUP($M139,PercentSHGoalStats!$A$3:$AE$998,21,FALSE)</f>
        <v>#REF!</v>
      </c>
      <c r="M139" s="53" t="e">
        <f>Fixtures!#REF!</f>
        <v>#REF!</v>
      </c>
      <c r="N139" s="54" t="e">
        <f>Fixtures!#REF!</f>
        <v>#REF!</v>
      </c>
      <c r="O139" s="53" t="e">
        <f>Fixtures!#REF!</f>
        <v>#REF!</v>
      </c>
      <c r="P139" s="57" t="e">
        <f>VLOOKUP($O139,PercentSHGoalStats!$A$3:$AE$998,5,FALSE)</f>
        <v>#REF!</v>
      </c>
      <c r="Q139" s="57" t="e">
        <f>VLOOKUP($O139,PercentSHGoalStats!$A$3:$AE$998,7,FALSE)</f>
        <v>#REF!</v>
      </c>
      <c r="R139" s="57" t="e">
        <f>VLOOKUP($O139,PercentSHGoalStats!$A$3:$AE$998,8,FALSE)</f>
        <v>#REF!</v>
      </c>
      <c r="S139" s="57" t="e">
        <f>VLOOKUP($O139,PercentSHGoalStats!$A$3:$AE$998,10,FALSE)</f>
        <v>#REF!</v>
      </c>
      <c r="T139" s="57" t="e">
        <f>VLOOKUP($O139,PercentSHGoalStats!$A$3:$AE$998,11,FALSE)</f>
        <v>#REF!</v>
      </c>
      <c r="U139" s="57" t="e">
        <f>VLOOKUP($O139,PercentSHGoalStats!$A$3:$AE$998,13,FALSE)</f>
        <v>#REF!</v>
      </c>
      <c r="V139" s="57" t="e">
        <f>VLOOKUP($O139,PercentSHGoalStats!$A$3:$AE$998,14,FALSE)</f>
        <v>#REF!</v>
      </c>
      <c r="W139" s="57" t="e">
        <f>VLOOKUP($O139,PercentSHGoalStats!$A$3:$AE$998,16,FALSE)</f>
        <v>#REF!</v>
      </c>
      <c r="X139" s="57" t="e">
        <f>VLOOKUP($O139,PercentSHGoalStats!$A$3:$AE$998,17,FALSE)</f>
        <v>#REF!</v>
      </c>
      <c r="Y139" s="57" t="e">
        <f>VLOOKUP($O139,PercentSHGoalStats!$A$3:$AE$998,19,FALSE)</f>
        <v>#REF!</v>
      </c>
      <c r="Z139" s="57" t="e">
        <f>VLOOKUP($O139,PercentSHGoalStats!$A$3:$AE$998,20,FALSE)</f>
        <v>#REF!</v>
      </c>
      <c r="AA139" s="57" t="e">
        <f>VLOOKUP($O139,PercentSHGoalStats!$A$3:$AE$998,22,FALSE)</f>
        <v>#REF!</v>
      </c>
    </row>
    <row r="140" spans="1:27" hidden="1" x14ac:dyDescent="0.3">
      <c r="A140" s="57" t="e">
        <f>VLOOKUP($M140,PercentSHGoalStats!$A$3:$AE$998,5,FALSE)</f>
        <v>#REF!</v>
      </c>
      <c r="B140" s="57" t="e">
        <f>VLOOKUP($M140,PercentSHGoalStats!$A$3:$AE$998,6,FALSE)</f>
        <v>#REF!</v>
      </c>
      <c r="C140" s="57" t="e">
        <f>VLOOKUP($M140,PercentSHGoalStats!$A$3:$AE$998,8,FALSE)</f>
        <v>#REF!</v>
      </c>
      <c r="D140" s="57" t="e">
        <f>VLOOKUP($M140,PercentSHGoalStats!$A$3:$AE$998,9,FALSE)</f>
        <v>#REF!</v>
      </c>
      <c r="E140" s="57" t="e">
        <f>VLOOKUP($M140,PercentSHGoalStats!$A$3:$AE$998,11,FALSE)</f>
        <v>#REF!</v>
      </c>
      <c r="F140" s="57" t="e">
        <f>VLOOKUP($M140,PercentSHGoalStats!$A$3:$AE$998,12,FALSE)</f>
        <v>#REF!</v>
      </c>
      <c r="G140" s="57" t="e">
        <f>VLOOKUP($M140,PercentSHGoalStats!$A$3:$AE$998,14,FALSE)</f>
        <v>#REF!</v>
      </c>
      <c r="H140" s="57" t="e">
        <f>VLOOKUP($M140,PercentSHGoalStats!$A$3:$AE$998,15,FALSE)</f>
        <v>#REF!</v>
      </c>
      <c r="I140" s="57" t="e">
        <f>VLOOKUP($M140,PercentSHGoalStats!$A$3:$AE$998,17,FALSE)</f>
        <v>#REF!</v>
      </c>
      <c r="J140" s="57" t="e">
        <f>VLOOKUP($M140,PercentSHGoalStats!$A$3:$AE$998,18,FALSE)</f>
        <v>#REF!</v>
      </c>
      <c r="K140" s="57" t="e">
        <f>VLOOKUP($M140,PercentSHGoalStats!$A$3:$AE$998,20,FALSE)</f>
        <v>#REF!</v>
      </c>
      <c r="L140" s="57" t="e">
        <f>VLOOKUP($M140,PercentSHGoalStats!$A$3:$AE$998,21,FALSE)</f>
        <v>#REF!</v>
      </c>
      <c r="M140" s="53" t="e">
        <f>Fixtures!#REF!</f>
        <v>#REF!</v>
      </c>
      <c r="N140" s="54" t="e">
        <f>Fixtures!#REF!</f>
        <v>#REF!</v>
      </c>
      <c r="O140" s="53" t="e">
        <f>Fixtures!#REF!</f>
        <v>#REF!</v>
      </c>
      <c r="P140" s="57" t="e">
        <f>VLOOKUP($O140,PercentSHGoalStats!$A$3:$AE$998,5,FALSE)</f>
        <v>#REF!</v>
      </c>
      <c r="Q140" s="57" t="e">
        <f>VLOOKUP($O140,PercentSHGoalStats!$A$3:$AE$998,7,FALSE)</f>
        <v>#REF!</v>
      </c>
      <c r="R140" s="57" t="e">
        <f>VLOOKUP($O140,PercentSHGoalStats!$A$3:$AE$998,8,FALSE)</f>
        <v>#REF!</v>
      </c>
      <c r="S140" s="57" t="e">
        <f>VLOOKUP($O140,PercentSHGoalStats!$A$3:$AE$998,10,FALSE)</f>
        <v>#REF!</v>
      </c>
      <c r="T140" s="57" t="e">
        <f>VLOOKUP($O140,PercentSHGoalStats!$A$3:$AE$998,11,FALSE)</f>
        <v>#REF!</v>
      </c>
      <c r="U140" s="57" t="e">
        <f>VLOOKUP($O140,PercentSHGoalStats!$A$3:$AE$998,13,FALSE)</f>
        <v>#REF!</v>
      </c>
      <c r="V140" s="57" t="e">
        <f>VLOOKUP($O140,PercentSHGoalStats!$A$3:$AE$998,14,FALSE)</f>
        <v>#REF!</v>
      </c>
      <c r="W140" s="57" t="e">
        <f>VLOOKUP($O140,PercentSHGoalStats!$A$3:$AE$998,16,FALSE)</f>
        <v>#REF!</v>
      </c>
      <c r="X140" s="57" t="e">
        <f>VLOOKUP($O140,PercentSHGoalStats!$A$3:$AE$998,17,FALSE)</f>
        <v>#REF!</v>
      </c>
      <c r="Y140" s="57" t="e">
        <f>VLOOKUP($O140,PercentSHGoalStats!$A$3:$AE$998,19,FALSE)</f>
        <v>#REF!</v>
      </c>
      <c r="Z140" s="57" t="e">
        <f>VLOOKUP($O140,PercentSHGoalStats!$A$3:$AE$998,20,FALSE)</f>
        <v>#REF!</v>
      </c>
      <c r="AA140" s="57" t="e">
        <f>VLOOKUP($O140,PercentSHGoalStats!$A$3:$AE$998,22,FALSE)</f>
        <v>#REF!</v>
      </c>
    </row>
    <row r="141" spans="1:27" hidden="1" x14ac:dyDescent="0.3">
      <c r="A141" s="57" t="e">
        <f>VLOOKUP($M141,PercentSHGoalStats!$A$3:$AE$998,5,FALSE)</f>
        <v>#REF!</v>
      </c>
      <c r="B141" s="57" t="e">
        <f>VLOOKUP($M141,PercentSHGoalStats!$A$3:$AE$998,6,FALSE)</f>
        <v>#REF!</v>
      </c>
      <c r="C141" s="57" t="e">
        <f>VLOOKUP($M141,PercentSHGoalStats!$A$3:$AE$998,8,FALSE)</f>
        <v>#REF!</v>
      </c>
      <c r="D141" s="57" t="e">
        <f>VLOOKUP($M141,PercentSHGoalStats!$A$3:$AE$998,9,FALSE)</f>
        <v>#REF!</v>
      </c>
      <c r="E141" s="57" t="e">
        <f>VLOOKUP($M141,PercentSHGoalStats!$A$3:$AE$998,11,FALSE)</f>
        <v>#REF!</v>
      </c>
      <c r="F141" s="57" t="e">
        <f>VLOOKUP($M141,PercentSHGoalStats!$A$3:$AE$998,12,FALSE)</f>
        <v>#REF!</v>
      </c>
      <c r="G141" s="57" t="e">
        <f>VLOOKUP($M141,PercentSHGoalStats!$A$3:$AE$998,14,FALSE)</f>
        <v>#REF!</v>
      </c>
      <c r="H141" s="57" t="e">
        <f>VLOOKUP($M141,PercentSHGoalStats!$A$3:$AE$998,15,FALSE)</f>
        <v>#REF!</v>
      </c>
      <c r="I141" s="57" t="e">
        <f>VLOOKUP($M141,PercentSHGoalStats!$A$3:$AE$998,17,FALSE)</f>
        <v>#REF!</v>
      </c>
      <c r="J141" s="57" t="e">
        <f>VLOOKUP($M141,PercentSHGoalStats!$A$3:$AE$998,18,FALSE)</f>
        <v>#REF!</v>
      </c>
      <c r="K141" s="57" t="e">
        <f>VLOOKUP($M141,PercentSHGoalStats!$A$3:$AE$998,20,FALSE)</f>
        <v>#REF!</v>
      </c>
      <c r="L141" s="57" t="e">
        <f>VLOOKUP($M141,PercentSHGoalStats!$A$3:$AE$998,21,FALSE)</f>
        <v>#REF!</v>
      </c>
      <c r="M141" s="53" t="e">
        <f>Fixtures!#REF!</f>
        <v>#REF!</v>
      </c>
      <c r="N141" s="54" t="e">
        <f>Fixtures!#REF!</f>
        <v>#REF!</v>
      </c>
      <c r="O141" s="53" t="e">
        <f>Fixtures!#REF!</f>
        <v>#REF!</v>
      </c>
      <c r="P141" s="57" t="e">
        <f>VLOOKUP($O141,PercentSHGoalStats!$A$3:$AE$998,5,FALSE)</f>
        <v>#REF!</v>
      </c>
      <c r="Q141" s="57" t="e">
        <f>VLOOKUP($O141,PercentSHGoalStats!$A$3:$AE$998,7,FALSE)</f>
        <v>#REF!</v>
      </c>
      <c r="R141" s="57" t="e">
        <f>VLOOKUP($O141,PercentSHGoalStats!$A$3:$AE$998,8,FALSE)</f>
        <v>#REF!</v>
      </c>
      <c r="S141" s="57" t="e">
        <f>VLOOKUP($O141,PercentSHGoalStats!$A$3:$AE$998,10,FALSE)</f>
        <v>#REF!</v>
      </c>
      <c r="T141" s="57" t="e">
        <f>VLOOKUP($O141,PercentSHGoalStats!$A$3:$AE$998,11,FALSE)</f>
        <v>#REF!</v>
      </c>
      <c r="U141" s="57" t="e">
        <f>VLOOKUP($O141,PercentSHGoalStats!$A$3:$AE$998,13,FALSE)</f>
        <v>#REF!</v>
      </c>
      <c r="V141" s="57" t="e">
        <f>VLOOKUP($O141,PercentSHGoalStats!$A$3:$AE$998,14,FALSE)</f>
        <v>#REF!</v>
      </c>
      <c r="W141" s="57" t="e">
        <f>VLOOKUP($O141,PercentSHGoalStats!$A$3:$AE$998,16,FALSE)</f>
        <v>#REF!</v>
      </c>
      <c r="X141" s="57" t="e">
        <f>VLOOKUP($O141,PercentSHGoalStats!$A$3:$AE$998,17,FALSE)</f>
        <v>#REF!</v>
      </c>
      <c r="Y141" s="57" t="e">
        <f>VLOOKUP($O141,PercentSHGoalStats!$A$3:$AE$998,19,FALSE)</f>
        <v>#REF!</v>
      </c>
      <c r="Z141" s="57" t="e">
        <f>VLOOKUP($O141,PercentSHGoalStats!$A$3:$AE$998,20,FALSE)</f>
        <v>#REF!</v>
      </c>
      <c r="AA141" s="57" t="e">
        <f>VLOOKUP($O141,PercentSHGoalStats!$A$3:$AE$998,22,FALSE)</f>
        <v>#REF!</v>
      </c>
    </row>
    <row r="142" spans="1:27" hidden="1" x14ac:dyDescent="0.3">
      <c r="A142" s="57" t="e">
        <f>VLOOKUP($M142,PercentSHGoalStats!$A$3:$AE$998,5,FALSE)</f>
        <v>#REF!</v>
      </c>
      <c r="B142" s="57" t="e">
        <f>VLOOKUP($M142,PercentSHGoalStats!$A$3:$AE$998,6,FALSE)</f>
        <v>#REF!</v>
      </c>
      <c r="C142" s="57" t="e">
        <f>VLOOKUP($M142,PercentSHGoalStats!$A$3:$AE$998,8,FALSE)</f>
        <v>#REF!</v>
      </c>
      <c r="D142" s="57" t="e">
        <f>VLOOKUP($M142,PercentSHGoalStats!$A$3:$AE$998,9,FALSE)</f>
        <v>#REF!</v>
      </c>
      <c r="E142" s="57" t="e">
        <f>VLOOKUP($M142,PercentSHGoalStats!$A$3:$AE$998,11,FALSE)</f>
        <v>#REF!</v>
      </c>
      <c r="F142" s="57" t="e">
        <f>VLOOKUP($M142,PercentSHGoalStats!$A$3:$AE$998,12,FALSE)</f>
        <v>#REF!</v>
      </c>
      <c r="G142" s="57" t="e">
        <f>VLOOKUP($M142,PercentSHGoalStats!$A$3:$AE$998,14,FALSE)</f>
        <v>#REF!</v>
      </c>
      <c r="H142" s="57" t="e">
        <f>VLOOKUP($M142,PercentSHGoalStats!$A$3:$AE$998,15,FALSE)</f>
        <v>#REF!</v>
      </c>
      <c r="I142" s="57" t="e">
        <f>VLOOKUP($M142,PercentSHGoalStats!$A$3:$AE$998,17,FALSE)</f>
        <v>#REF!</v>
      </c>
      <c r="J142" s="57" t="e">
        <f>VLOOKUP($M142,PercentSHGoalStats!$A$3:$AE$998,18,FALSE)</f>
        <v>#REF!</v>
      </c>
      <c r="K142" s="57" t="e">
        <f>VLOOKUP($M142,PercentSHGoalStats!$A$3:$AE$998,20,FALSE)</f>
        <v>#REF!</v>
      </c>
      <c r="L142" s="57" t="e">
        <f>VLOOKUP($M142,PercentSHGoalStats!$A$3:$AE$998,21,FALSE)</f>
        <v>#REF!</v>
      </c>
      <c r="M142" s="53" t="e">
        <f>Fixtures!#REF!</f>
        <v>#REF!</v>
      </c>
      <c r="N142" s="54" t="e">
        <f>Fixtures!#REF!</f>
        <v>#REF!</v>
      </c>
      <c r="O142" s="53" t="e">
        <f>Fixtures!#REF!</f>
        <v>#REF!</v>
      </c>
      <c r="P142" s="57" t="e">
        <f>VLOOKUP($O142,PercentSHGoalStats!$A$3:$AE$998,5,FALSE)</f>
        <v>#REF!</v>
      </c>
      <c r="Q142" s="57" t="e">
        <f>VLOOKUP($O142,PercentSHGoalStats!$A$3:$AE$998,7,FALSE)</f>
        <v>#REF!</v>
      </c>
      <c r="R142" s="57" t="e">
        <f>VLOOKUP($O142,PercentSHGoalStats!$A$3:$AE$998,8,FALSE)</f>
        <v>#REF!</v>
      </c>
      <c r="S142" s="57" t="e">
        <f>VLOOKUP($O142,PercentSHGoalStats!$A$3:$AE$998,10,FALSE)</f>
        <v>#REF!</v>
      </c>
      <c r="T142" s="57" t="e">
        <f>VLOOKUP($O142,PercentSHGoalStats!$A$3:$AE$998,11,FALSE)</f>
        <v>#REF!</v>
      </c>
      <c r="U142" s="57" t="e">
        <f>VLOOKUP($O142,PercentSHGoalStats!$A$3:$AE$998,13,FALSE)</f>
        <v>#REF!</v>
      </c>
      <c r="V142" s="57" t="e">
        <f>VLOOKUP($O142,PercentSHGoalStats!$A$3:$AE$998,14,FALSE)</f>
        <v>#REF!</v>
      </c>
      <c r="W142" s="57" t="e">
        <f>VLOOKUP($O142,PercentSHGoalStats!$A$3:$AE$998,16,FALSE)</f>
        <v>#REF!</v>
      </c>
      <c r="X142" s="57" t="e">
        <f>VLOOKUP($O142,PercentSHGoalStats!$A$3:$AE$998,17,FALSE)</f>
        <v>#REF!</v>
      </c>
      <c r="Y142" s="57" t="e">
        <f>VLOOKUP($O142,PercentSHGoalStats!$A$3:$AE$998,19,FALSE)</f>
        <v>#REF!</v>
      </c>
      <c r="Z142" s="57" t="e">
        <f>VLOOKUP($O142,PercentSHGoalStats!$A$3:$AE$998,20,FALSE)</f>
        <v>#REF!</v>
      </c>
      <c r="AA142" s="57" t="e">
        <f>VLOOKUP($O142,PercentSHGoalStats!$A$3:$AE$998,22,FALSE)</f>
        <v>#REF!</v>
      </c>
    </row>
    <row r="143" spans="1:27" hidden="1" x14ac:dyDescent="0.3">
      <c r="A143" s="57" t="e">
        <f>VLOOKUP($M143,PercentSHGoalStats!$A$3:$AE$998,5,FALSE)</f>
        <v>#REF!</v>
      </c>
      <c r="B143" s="57" t="e">
        <f>VLOOKUP($M143,PercentSHGoalStats!$A$3:$AE$998,6,FALSE)</f>
        <v>#REF!</v>
      </c>
      <c r="C143" s="57" t="e">
        <f>VLOOKUP($M143,PercentSHGoalStats!$A$3:$AE$998,8,FALSE)</f>
        <v>#REF!</v>
      </c>
      <c r="D143" s="57" t="e">
        <f>VLOOKUP($M143,PercentSHGoalStats!$A$3:$AE$998,9,FALSE)</f>
        <v>#REF!</v>
      </c>
      <c r="E143" s="57" t="e">
        <f>VLOOKUP($M143,PercentSHGoalStats!$A$3:$AE$998,11,FALSE)</f>
        <v>#REF!</v>
      </c>
      <c r="F143" s="57" t="e">
        <f>VLOOKUP($M143,PercentSHGoalStats!$A$3:$AE$998,12,FALSE)</f>
        <v>#REF!</v>
      </c>
      <c r="G143" s="57" t="e">
        <f>VLOOKUP($M143,PercentSHGoalStats!$A$3:$AE$998,14,FALSE)</f>
        <v>#REF!</v>
      </c>
      <c r="H143" s="57" t="e">
        <f>VLOOKUP($M143,PercentSHGoalStats!$A$3:$AE$998,15,FALSE)</f>
        <v>#REF!</v>
      </c>
      <c r="I143" s="57" t="e">
        <f>VLOOKUP($M143,PercentSHGoalStats!$A$3:$AE$998,17,FALSE)</f>
        <v>#REF!</v>
      </c>
      <c r="J143" s="57" t="e">
        <f>VLOOKUP($M143,PercentSHGoalStats!$A$3:$AE$998,18,FALSE)</f>
        <v>#REF!</v>
      </c>
      <c r="K143" s="57" t="e">
        <f>VLOOKUP($M143,PercentSHGoalStats!$A$3:$AE$998,20,FALSE)</f>
        <v>#REF!</v>
      </c>
      <c r="L143" s="57" t="e">
        <f>VLOOKUP($M143,PercentSHGoalStats!$A$3:$AE$998,21,FALSE)</f>
        <v>#REF!</v>
      </c>
      <c r="M143" s="53" t="e">
        <f>Fixtures!#REF!</f>
        <v>#REF!</v>
      </c>
      <c r="N143" s="54" t="e">
        <f>Fixtures!#REF!</f>
        <v>#REF!</v>
      </c>
      <c r="O143" s="53" t="e">
        <f>Fixtures!#REF!</f>
        <v>#REF!</v>
      </c>
      <c r="P143" s="57" t="e">
        <f>VLOOKUP($O143,PercentSHGoalStats!$A$3:$AE$998,5,FALSE)</f>
        <v>#REF!</v>
      </c>
      <c r="Q143" s="57" t="e">
        <f>VLOOKUP($O143,PercentSHGoalStats!$A$3:$AE$998,7,FALSE)</f>
        <v>#REF!</v>
      </c>
      <c r="R143" s="57" t="e">
        <f>VLOOKUP($O143,PercentSHGoalStats!$A$3:$AE$998,8,FALSE)</f>
        <v>#REF!</v>
      </c>
      <c r="S143" s="57" t="e">
        <f>VLOOKUP($O143,PercentSHGoalStats!$A$3:$AE$998,10,FALSE)</f>
        <v>#REF!</v>
      </c>
      <c r="T143" s="57" t="e">
        <f>VLOOKUP($O143,PercentSHGoalStats!$A$3:$AE$998,11,FALSE)</f>
        <v>#REF!</v>
      </c>
      <c r="U143" s="57" t="e">
        <f>VLOOKUP($O143,PercentSHGoalStats!$A$3:$AE$998,13,FALSE)</f>
        <v>#REF!</v>
      </c>
      <c r="V143" s="57" t="e">
        <f>VLOOKUP($O143,PercentSHGoalStats!$A$3:$AE$998,14,FALSE)</f>
        <v>#REF!</v>
      </c>
      <c r="W143" s="57" t="e">
        <f>VLOOKUP($O143,PercentSHGoalStats!$A$3:$AE$998,16,FALSE)</f>
        <v>#REF!</v>
      </c>
      <c r="X143" s="57" t="e">
        <f>VLOOKUP($O143,PercentSHGoalStats!$A$3:$AE$998,17,FALSE)</f>
        <v>#REF!</v>
      </c>
      <c r="Y143" s="57" t="e">
        <f>VLOOKUP($O143,PercentSHGoalStats!$A$3:$AE$998,19,FALSE)</f>
        <v>#REF!</v>
      </c>
      <c r="Z143" s="57" t="e">
        <f>VLOOKUP($O143,PercentSHGoalStats!$A$3:$AE$998,20,FALSE)</f>
        <v>#REF!</v>
      </c>
      <c r="AA143" s="57" t="e">
        <f>VLOOKUP($O143,PercentSHGoalStats!$A$3:$AE$998,22,FALSE)</f>
        <v>#REF!</v>
      </c>
    </row>
    <row r="144" spans="1:27" hidden="1" x14ac:dyDescent="0.3">
      <c r="A144" s="57" t="e">
        <f>VLOOKUP($M144,PercentSHGoalStats!$A$3:$AE$998,5,FALSE)</f>
        <v>#REF!</v>
      </c>
      <c r="B144" s="57" t="e">
        <f>VLOOKUP($M144,PercentSHGoalStats!$A$3:$AE$998,6,FALSE)</f>
        <v>#REF!</v>
      </c>
      <c r="C144" s="57" t="e">
        <f>VLOOKUP($M144,PercentSHGoalStats!$A$3:$AE$998,8,FALSE)</f>
        <v>#REF!</v>
      </c>
      <c r="D144" s="57" t="e">
        <f>VLOOKUP($M144,PercentSHGoalStats!$A$3:$AE$998,9,FALSE)</f>
        <v>#REF!</v>
      </c>
      <c r="E144" s="57" t="e">
        <f>VLOOKUP($M144,PercentSHGoalStats!$A$3:$AE$998,11,FALSE)</f>
        <v>#REF!</v>
      </c>
      <c r="F144" s="57" t="e">
        <f>VLOOKUP($M144,PercentSHGoalStats!$A$3:$AE$998,12,FALSE)</f>
        <v>#REF!</v>
      </c>
      <c r="G144" s="57" t="e">
        <f>VLOOKUP($M144,PercentSHGoalStats!$A$3:$AE$998,14,FALSE)</f>
        <v>#REF!</v>
      </c>
      <c r="H144" s="57" t="e">
        <f>VLOOKUP($M144,PercentSHGoalStats!$A$3:$AE$998,15,FALSE)</f>
        <v>#REF!</v>
      </c>
      <c r="I144" s="57" t="e">
        <f>VLOOKUP($M144,PercentSHGoalStats!$A$3:$AE$998,17,FALSE)</f>
        <v>#REF!</v>
      </c>
      <c r="J144" s="57" t="e">
        <f>VLOOKUP($M144,PercentSHGoalStats!$A$3:$AE$998,18,FALSE)</f>
        <v>#REF!</v>
      </c>
      <c r="K144" s="57" t="e">
        <f>VLOOKUP($M144,PercentSHGoalStats!$A$3:$AE$998,20,FALSE)</f>
        <v>#REF!</v>
      </c>
      <c r="L144" s="57" t="e">
        <f>VLOOKUP($M144,PercentSHGoalStats!$A$3:$AE$998,21,FALSE)</f>
        <v>#REF!</v>
      </c>
      <c r="M144" s="53" t="e">
        <f>Fixtures!#REF!</f>
        <v>#REF!</v>
      </c>
      <c r="N144" s="54" t="e">
        <f>Fixtures!#REF!</f>
        <v>#REF!</v>
      </c>
      <c r="O144" s="53" t="e">
        <f>Fixtures!#REF!</f>
        <v>#REF!</v>
      </c>
      <c r="P144" s="57" t="e">
        <f>VLOOKUP($O144,PercentSHGoalStats!$A$3:$AE$998,5,FALSE)</f>
        <v>#REF!</v>
      </c>
      <c r="Q144" s="57" t="e">
        <f>VLOOKUP($O144,PercentSHGoalStats!$A$3:$AE$998,7,FALSE)</f>
        <v>#REF!</v>
      </c>
      <c r="R144" s="57" t="e">
        <f>VLOOKUP($O144,PercentSHGoalStats!$A$3:$AE$998,8,FALSE)</f>
        <v>#REF!</v>
      </c>
      <c r="S144" s="57" t="e">
        <f>VLOOKUP($O144,PercentSHGoalStats!$A$3:$AE$998,10,FALSE)</f>
        <v>#REF!</v>
      </c>
      <c r="T144" s="57" t="e">
        <f>VLOOKUP($O144,PercentSHGoalStats!$A$3:$AE$998,11,FALSE)</f>
        <v>#REF!</v>
      </c>
      <c r="U144" s="57" t="e">
        <f>VLOOKUP($O144,PercentSHGoalStats!$A$3:$AE$998,13,FALSE)</f>
        <v>#REF!</v>
      </c>
      <c r="V144" s="57" t="e">
        <f>VLOOKUP($O144,PercentSHGoalStats!$A$3:$AE$998,14,FALSE)</f>
        <v>#REF!</v>
      </c>
      <c r="W144" s="57" t="e">
        <f>VLOOKUP($O144,PercentSHGoalStats!$A$3:$AE$998,16,FALSE)</f>
        <v>#REF!</v>
      </c>
      <c r="X144" s="57" t="e">
        <f>VLOOKUP($O144,PercentSHGoalStats!$A$3:$AE$998,17,FALSE)</f>
        <v>#REF!</v>
      </c>
      <c r="Y144" s="57" t="e">
        <f>VLOOKUP($O144,PercentSHGoalStats!$A$3:$AE$998,19,FALSE)</f>
        <v>#REF!</v>
      </c>
      <c r="Z144" s="57" t="e">
        <f>VLOOKUP($O144,PercentSHGoalStats!$A$3:$AE$998,20,FALSE)</f>
        <v>#REF!</v>
      </c>
      <c r="AA144" s="57" t="e">
        <f>VLOOKUP($O144,PercentSHGoalStats!$A$3:$AE$998,22,FALSE)</f>
        <v>#REF!</v>
      </c>
    </row>
    <row r="145" spans="1:27" hidden="1" x14ac:dyDescent="0.3">
      <c r="A145" s="57" t="e">
        <f>VLOOKUP($M145,PercentSHGoalStats!$A$3:$AE$998,5,FALSE)</f>
        <v>#REF!</v>
      </c>
      <c r="B145" s="57" t="e">
        <f>VLOOKUP($M145,PercentSHGoalStats!$A$3:$AE$998,6,FALSE)</f>
        <v>#REF!</v>
      </c>
      <c r="C145" s="57" t="e">
        <f>VLOOKUP($M145,PercentSHGoalStats!$A$3:$AE$998,8,FALSE)</f>
        <v>#REF!</v>
      </c>
      <c r="D145" s="57" t="e">
        <f>VLOOKUP($M145,PercentSHGoalStats!$A$3:$AE$998,9,FALSE)</f>
        <v>#REF!</v>
      </c>
      <c r="E145" s="57" t="e">
        <f>VLOOKUP($M145,PercentSHGoalStats!$A$3:$AE$998,11,FALSE)</f>
        <v>#REF!</v>
      </c>
      <c r="F145" s="57" t="e">
        <f>VLOOKUP($M145,PercentSHGoalStats!$A$3:$AE$998,12,FALSE)</f>
        <v>#REF!</v>
      </c>
      <c r="G145" s="57" t="e">
        <f>VLOOKUP($M145,PercentSHGoalStats!$A$3:$AE$998,14,FALSE)</f>
        <v>#REF!</v>
      </c>
      <c r="H145" s="57" t="e">
        <f>VLOOKUP($M145,PercentSHGoalStats!$A$3:$AE$998,15,FALSE)</f>
        <v>#REF!</v>
      </c>
      <c r="I145" s="57" t="e">
        <f>VLOOKUP($M145,PercentSHGoalStats!$A$3:$AE$998,17,FALSE)</f>
        <v>#REF!</v>
      </c>
      <c r="J145" s="57" t="e">
        <f>VLOOKUP($M145,PercentSHGoalStats!$A$3:$AE$998,18,FALSE)</f>
        <v>#REF!</v>
      </c>
      <c r="K145" s="57" t="e">
        <f>VLOOKUP($M145,PercentSHGoalStats!$A$3:$AE$998,20,FALSE)</f>
        <v>#REF!</v>
      </c>
      <c r="L145" s="57" t="e">
        <f>VLOOKUP($M145,PercentSHGoalStats!$A$3:$AE$998,21,FALSE)</f>
        <v>#REF!</v>
      </c>
      <c r="M145" s="53" t="e">
        <f>Fixtures!#REF!</f>
        <v>#REF!</v>
      </c>
      <c r="N145" s="54" t="e">
        <f>Fixtures!#REF!</f>
        <v>#REF!</v>
      </c>
      <c r="O145" s="53" t="e">
        <f>Fixtures!#REF!</f>
        <v>#REF!</v>
      </c>
      <c r="P145" s="57" t="e">
        <f>VLOOKUP($O145,PercentSHGoalStats!$A$3:$AE$998,5,FALSE)</f>
        <v>#REF!</v>
      </c>
      <c r="Q145" s="57" t="e">
        <f>VLOOKUP($O145,PercentSHGoalStats!$A$3:$AE$998,7,FALSE)</f>
        <v>#REF!</v>
      </c>
      <c r="R145" s="57" t="e">
        <f>VLOOKUP($O145,PercentSHGoalStats!$A$3:$AE$998,8,FALSE)</f>
        <v>#REF!</v>
      </c>
      <c r="S145" s="57" t="e">
        <f>VLOOKUP($O145,PercentSHGoalStats!$A$3:$AE$998,10,FALSE)</f>
        <v>#REF!</v>
      </c>
      <c r="T145" s="57" t="e">
        <f>VLOOKUP($O145,PercentSHGoalStats!$A$3:$AE$998,11,FALSE)</f>
        <v>#REF!</v>
      </c>
      <c r="U145" s="57" t="e">
        <f>VLOOKUP($O145,PercentSHGoalStats!$A$3:$AE$998,13,FALSE)</f>
        <v>#REF!</v>
      </c>
      <c r="V145" s="57" t="e">
        <f>VLOOKUP($O145,PercentSHGoalStats!$A$3:$AE$998,14,FALSE)</f>
        <v>#REF!</v>
      </c>
      <c r="W145" s="57" t="e">
        <f>VLOOKUP($O145,PercentSHGoalStats!$A$3:$AE$998,16,FALSE)</f>
        <v>#REF!</v>
      </c>
      <c r="X145" s="57" t="e">
        <f>VLOOKUP($O145,PercentSHGoalStats!$A$3:$AE$998,17,FALSE)</f>
        <v>#REF!</v>
      </c>
      <c r="Y145" s="57" t="e">
        <f>VLOOKUP($O145,PercentSHGoalStats!$A$3:$AE$998,19,FALSE)</f>
        <v>#REF!</v>
      </c>
      <c r="Z145" s="57" t="e">
        <f>VLOOKUP($O145,PercentSHGoalStats!$A$3:$AE$998,20,FALSE)</f>
        <v>#REF!</v>
      </c>
      <c r="AA145" s="57" t="e">
        <f>VLOOKUP($O145,PercentSHGoalStats!$A$3:$AE$998,22,FALSE)</f>
        <v>#REF!</v>
      </c>
    </row>
    <row r="146" spans="1:27" hidden="1" x14ac:dyDescent="0.3">
      <c r="A146" s="57" t="e">
        <f>VLOOKUP($M146,PercentSHGoalStats!$A$3:$AE$998,5,FALSE)</f>
        <v>#REF!</v>
      </c>
      <c r="B146" s="57" t="e">
        <f>VLOOKUP($M146,PercentSHGoalStats!$A$3:$AE$998,6,FALSE)</f>
        <v>#REF!</v>
      </c>
      <c r="C146" s="57" t="e">
        <f>VLOOKUP($M146,PercentSHGoalStats!$A$3:$AE$998,8,FALSE)</f>
        <v>#REF!</v>
      </c>
      <c r="D146" s="57" t="e">
        <f>VLOOKUP($M146,PercentSHGoalStats!$A$3:$AE$998,9,FALSE)</f>
        <v>#REF!</v>
      </c>
      <c r="E146" s="57" t="e">
        <f>VLOOKUP($M146,PercentSHGoalStats!$A$3:$AE$998,11,FALSE)</f>
        <v>#REF!</v>
      </c>
      <c r="F146" s="57" t="e">
        <f>VLOOKUP($M146,PercentSHGoalStats!$A$3:$AE$998,12,FALSE)</f>
        <v>#REF!</v>
      </c>
      <c r="G146" s="57" t="e">
        <f>VLOOKUP($M146,PercentSHGoalStats!$A$3:$AE$998,14,FALSE)</f>
        <v>#REF!</v>
      </c>
      <c r="H146" s="57" t="e">
        <f>VLOOKUP($M146,PercentSHGoalStats!$A$3:$AE$998,15,FALSE)</f>
        <v>#REF!</v>
      </c>
      <c r="I146" s="57" t="e">
        <f>VLOOKUP($M146,PercentSHGoalStats!$A$3:$AE$998,17,FALSE)</f>
        <v>#REF!</v>
      </c>
      <c r="J146" s="57" t="e">
        <f>VLOOKUP($M146,PercentSHGoalStats!$A$3:$AE$998,18,FALSE)</f>
        <v>#REF!</v>
      </c>
      <c r="K146" s="57" t="e">
        <f>VLOOKUP($M146,PercentSHGoalStats!$A$3:$AE$998,20,FALSE)</f>
        <v>#REF!</v>
      </c>
      <c r="L146" s="57" t="e">
        <f>VLOOKUP($M146,PercentSHGoalStats!$A$3:$AE$998,21,FALSE)</f>
        <v>#REF!</v>
      </c>
      <c r="M146" s="53" t="e">
        <f>Fixtures!#REF!</f>
        <v>#REF!</v>
      </c>
      <c r="N146" s="54" t="e">
        <f>Fixtures!#REF!</f>
        <v>#REF!</v>
      </c>
      <c r="O146" s="53" t="e">
        <f>Fixtures!#REF!</f>
        <v>#REF!</v>
      </c>
      <c r="P146" s="57" t="e">
        <f>VLOOKUP($O146,PercentSHGoalStats!$A$3:$AE$998,5,FALSE)</f>
        <v>#REF!</v>
      </c>
      <c r="Q146" s="57" t="e">
        <f>VLOOKUP($O146,PercentSHGoalStats!$A$3:$AE$998,7,FALSE)</f>
        <v>#REF!</v>
      </c>
      <c r="R146" s="57" t="e">
        <f>VLOOKUP($O146,PercentSHGoalStats!$A$3:$AE$998,8,FALSE)</f>
        <v>#REF!</v>
      </c>
      <c r="S146" s="57" t="e">
        <f>VLOOKUP($O146,PercentSHGoalStats!$A$3:$AE$998,10,FALSE)</f>
        <v>#REF!</v>
      </c>
      <c r="T146" s="57" t="e">
        <f>VLOOKUP($O146,PercentSHGoalStats!$A$3:$AE$998,11,FALSE)</f>
        <v>#REF!</v>
      </c>
      <c r="U146" s="57" t="e">
        <f>VLOOKUP($O146,PercentSHGoalStats!$A$3:$AE$998,13,FALSE)</f>
        <v>#REF!</v>
      </c>
      <c r="V146" s="57" t="e">
        <f>VLOOKUP($O146,PercentSHGoalStats!$A$3:$AE$998,14,FALSE)</f>
        <v>#REF!</v>
      </c>
      <c r="W146" s="57" t="e">
        <f>VLOOKUP($O146,PercentSHGoalStats!$A$3:$AE$998,16,FALSE)</f>
        <v>#REF!</v>
      </c>
      <c r="X146" s="57" t="e">
        <f>VLOOKUP($O146,PercentSHGoalStats!$A$3:$AE$998,17,FALSE)</f>
        <v>#REF!</v>
      </c>
      <c r="Y146" s="57" t="e">
        <f>VLOOKUP($O146,PercentSHGoalStats!$A$3:$AE$998,19,FALSE)</f>
        <v>#REF!</v>
      </c>
      <c r="Z146" s="57" t="e">
        <f>VLOOKUP($O146,PercentSHGoalStats!$A$3:$AE$998,20,FALSE)</f>
        <v>#REF!</v>
      </c>
      <c r="AA146" s="57" t="e">
        <f>VLOOKUP($O146,PercentSHGoalStats!$A$3:$AE$998,22,FALSE)</f>
        <v>#REF!</v>
      </c>
    </row>
    <row r="147" spans="1:27" hidden="1" x14ac:dyDescent="0.3">
      <c r="A147" s="57" t="e">
        <f>VLOOKUP($M147,PercentSHGoalStats!$A$3:$AE$998,5,FALSE)</f>
        <v>#REF!</v>
      </c>
      <c r="B147" s="57" t="e">
        <f>VLOOKUP($M147,PercentSHGoalStats!$A$3:$AE$998,6,FALSE)</f>
        <v>#REF!</v>
      </c>
      <c r="C147" s="57" t="e">
        <f>VLOOKUP($M147,PercentSHGoalStats!$A$3:$AE$998,8,FALSE)</f>
        <v>#REF!</v>
      </c>
      <c r="D147" s="57" t="e">
        <f>VLOOKUP($M147,PercentSHGoalStats!$A$3:$AE$998,9,FALSE)</f>
        <v>#REF!</v>
      </c>
      <c r="E147" s="57" t="e">
        <f>VLOOKUP($M147,PercentSHGoalStats!$A$3:$AE$998,11,FALSE)</f>
        <v>#REF!</v>
      </c>
      <c r="F147" s="57" t="e">
        <f>VLOOKUP($M147,PercentSHGoalStats!$A$3:$AE$998,12,FALSE)</f>
        <v>#REF!</v>
      </c>
      <c r="G147" s="57" t="e">
        <f>VLOOKUP($M147,PercentSHGoalStats!$A$3:$AE$998,14,FALSE)</f>
        <v>#REF!</v>
      </c>
      <c r="H147" s="57" t="e">
        <f>VLOOKUP($M147,PercentSHGoalStats!$A$3:$AE$998,15,FALSE)</f>
        <v>#REF!</v>
      </c>
      <c r="I147" s="57" t="e">
        <f>VLOOKUP($M147,PercentSHGoalStats!$A$3:$AE$998,17,FALSE)</f>
        <v>#REF!</v>
      </c>
      <c r="J147" s="57" t="e">
        <f>VLOOKUP($M147,PercentSHGoalStats!$A$3:$AE$998,18,FALSE)</f>
        <v>#REF!</v>
      </c>
      <c r="K147" s="57" t="e">
        <f>VLOOKUP($M147,PercentSHGoalStats!$A$3:$AE$998,20,FALSE)</f>
        <v>#REF!</v>
      </c>
      <c r="L147" s="57" t="e">
        <f>VLOOKUP($M147,PercentSHGoalStats!$A$3:$AE$998,21,FALSE)</f>
        <v>#REF!</v>
      </c>
      <c r="M147" s="53" t="e">
        <f>Fixtures!#REF!</f>
        <v>#REF!</v>
      </c>
      <c r="N147" s="54" t="e">
        <f>Fixtures!#REF!</f>
        <v>#REF!</v>
      </c>
      <c r="O147" s="53" t="e">
        <f>Fixtures!#REF!</f>
        <v>#REF!</v>
      </c>
      <c r="P147" s="57" t="e">
        <f>VLOOKUP($O147,PercentSHGoalStats!$A$3:$AE$998,5,FALSE)</f>
        <v>#REF!</v>
      </c>
      <c r="Q147" s="57" t="e">
        <f>VLOOKUP($O147,PercentSHGoalStats!$A$3:$AE$998,7,FALSE)</f>
        <v>#REF!</v>
      </c>
      <c r="R147" s="57" t="e">
        <f>VLOOKUP($O147,PercentSHGoalStats!$A$3:$AE$998,8,FALSE)</f>
        <v>#REF!</v>
      </c>
      <c r="S147" s="57" t="e">
        <f>VLOOKUP($O147,PercentSHGoalStats!$A$3:$AE$998,10,FALSE)</f>
        <v>#REF!</v>
      </c>
      <c r="T147" s="57" t="e">
        <f>VLOOKUP($O147,PercentSHGoalStats!$A$3:$AE$998,11,FALSE)</f>
        <v>#REF!</v>
      </c>
      <c r="U147" s="57" t="e">
        <f>VLOOKUP($O147,PercentSHGoalStats!$A$3:$AE$998,13,FALSE)</f>
        <v>#REF!</v>
      </c>
      <c r="V147" s="57" t="e">
        <f>VLOOKUP($O147,PercentSHGoalStats!$A$3:$AE$998,14,FALSE)</f>
        <v>#REF!</v>
      </c>
      <c r="W147" s="57" t="e">
        <f>VLOOKUP($O147,PercentSHGoalStats!$A$3:$AE$998,16,FALSE)</f>
        <v>#REF!</v>
      </c>
      <c r="X147" s="57" t="e">
        <f>VLOOKUP($O147,PercentSHGoalStats!$A$3:$AE$998,17,FALSE)</f>
        <v>#REF!</v>
      </c>
      <c r="Y147" s="57" t="e">
        <f>VLOOKUP($O147,PercentSHGoalStats!$A$3:$AE$998,19,FALSE)</f>
        <v>#REF!</v>
      </c>
      <c r="Z147" s="57" t="e">
        <f>VLOOKUP($O147,PercentSHGoalStats!$A$3:$AE$998,20,FALSE)</f>
        <v>#REF!</v>
      </c>
      <c r="AA147" s="57" t="e">
        <f>VLOOKUP($O147,PercentSHGoalStats!$A$3:$AE$998,22,FALSE)</f>
        <v>#REF!</v>
      </c>
    </row>
    <row r="148" spans="1:27" hidden="1" x14ac:dyDescent="0.3">
      <c r="A148" s="57" t="e">
        <f>VLOOKUP($M148,PercentSHGoalStats!$A$3:$AE$998,5,FALSE)</f>
        <v>#REF!</v>
      </c>
      <c r="B148" s="57" t="e">
        <f>VLOOKUP($M148,PercentSHGoalStats!$A$3:$AE$998,6,FALSE)</f>
        <v>#REF!</v>
      </c>
      <c r="C148" s="57" t="e">
        <f>VLOOKUP($M148,PercentSHGoalStats!$A$3:$AE$998,8,FALSE)</f>
        <v>#REF!</v>
      </c>
      <c r="D148" s="57" t="e">
        <f>VLOOKUP($M148,PercentSHGoalStats!$A$3:$AE$998,9,FALSE)</f>
        <v>#REF!</v>
      </c>
      <c r="E148" s="57" t="e">
        <f>VLOOKUP($M148,PercentSHGoalStats!$A$3:$AE$998,11,FALSE)</f>
        <v>#REF!</v>
      </c>
      <c r="F148" s="57" t="e">
        <f>VLOOKUP($M148,PercentSHGoalStats!$A$3:$AE$998,12,FALSE)</f>
        <v>#REF!</v>
      </c>
      <c r="G148" s="57" t="e">
        <f>VLOOKUP($M148,PercentSHGoalStats!$A$3:$AE$998,14,FALSE)</f>
        <v>#REF!</v>
      </c>
      <c r="H148" s="57" t="e">
        <f>VLOOKUP($M148,PercentSHGoalStats!$A$3:$AE$998,15,FALSE)</f>
        <v>#REF!</v>
      </c>
      <c r="I148" s="57" t="e">
        <f>VLOOKUP($M148,PercentSHGoalStats!$A$3:$AE$998,17,FALSE)</f>
        <v>#REF!</v>
      </c>
      <c r="J148" s="57" t="e">
        <f>VLOOKUP($M148,PercentSHGoalStats!$A$3:$AE$998,18,FALSE)</f>
        <v>#REF!</v>
      </c>
      <c r="K148" s="57" t="e">
        <f>VLOOKUP($M148,PercentSHGoalStats!$A$3:$AE$998,20,FALSE)</f>
        <v>#REF!</v>
      </c>
      <c r="L148" s="57" t="e">
        <f>VLOOKUP($M148,PercentSHGoalStats!$A$3:$AE$998,21,FALSE)</f>
        <v>#REF!</v>
      </c>
      <c r="M148" s="53" t="e">
        <f>Fixtures!#REF!</f>
        <v>#REF!</v>
      </c>
      <c r="N148" s="54" t="e">
        <f>Fixtures!#REF!</f>
        <v>#REF!</v>
      </c>
      <c r="O148" s="53" t="e">
        <f>Fixtures!#REF!</f>
        <v>#REF!</v>
      </c>
      <c r="P148" s="57" t="e">
        <f>VLOOKUP($O148,PercentSHGoalStats!$A$3:$AE$998,5,FALSE)</f>
        <v>#REF!</v>
      </c>
      <c r="Q148" s="57" t="e">
        <f>VLOOKUP($O148,PercentSHGoalStats!$A$3:$AE$998,7,FALSE)</f>
        <v>#REF!</v>
      </c>
      <c r="R148" s="57" t="e">
        <f>VLOOKUP($O148,PercentSHGoalStats!$A$3:$AE$998,8,FALSE)</f>
        <v>#REF!</v>
      </c>
      <c r="S148" s="57" t="e">
        <f>VLOOKUP($O148,PercentSHGoalStats!$A$3:$AE$998,10,FALSE)</f>
        <v>#REF!</v>
      </c>
      <c r="T148" s="57" t="e">
        <f>VLOOKUP($O148,PercentSHGoalStats!$A$3:$AE$998,11,FALSE)</f>
        <v>#REF!</v>
      </c>
      <c r="U148" s="57" t="e">
        <f>VLOOKUP($O148,PercentSHGoalStats!$A$3:$AE$998,13,FALSE)</f>
        <v>#REF!</v>
      </c>
      <c r="V148" s="57" t="e">
        <f>VLOOKUP($O148,PercentSHGoalStats!$A$3:$AE$998,14,FALSE)</f>
        <v>#REF!</v>
      </c>
      <c r="W148" s="57" t="e">
        <f>VLOOKUP($O148,PercentSHGoalStats!$A$3:$AE$998,16,FALSE)</f>
        <v>#REF!</v>
      </c>
      <c r="X148" s="57" t="e">
        <f>VLOOKUP($O148,PercentSHGoalStats!$A$3:$AE$998,17,FALSE)</f>
        <v>#REF!</v>
      </c>
      <c r="Y148" s="57" t="e">
        <f>VLOOKUP($O148,PercentSHGoalStats!$A$3:$AE$998,19,FALSE)</f>
        <v>#REF!</v>
      </c>
      <c r="Z148" s="57" t="e">
        <f>VLOOKUP($O148,PercentSHGoalStats!$A$3:$AE$998,20,FALSE)</f>
        <v>#REF!</v>
      </c>
      <c r="AA148" s="57" t="e">
        <f>VLOOKUP($O148,PercentSHGoalStats!$A$3:$AE$998,22,FALSE)</f>
        <v>#REF!</v>
      </c>
    </row>
    <row r="149" spans="1:27" hidden="1" x14ac:dyDescent="0.3">
      <c r="A149" s="57" t="e">
        <f>VLOOKUP($M149,PercentSHGoalStats!$A$3:$AE$998,5,FALSE)</f>
        <v>#REF!</v>
      </c>
      <c r="B149" s="57" t="e">
        <f>VLOOKUP($M149,PercentSHGoalStats!$A$3:$AE$998,6,FALSE)</f>
        <v>#REF!</v>
      </c>
      <c r="C149" s="57" t="e">
        <f>VLOOKUP($M149,PercentSHGoalStats!$A$3:$AE$998,8,FALSE)</f>
        <v>#REF!</v>
      </c>
      <c r="D149" s="57" t="e">
        <f>VLOOKUP($M149,PercentSHGoalStats!$A$3:$AE$998,9,FALSE)</f>
        <v>#REF!</v>
      </c>
      <c r="E149" s="57" t="e">
        <f>VLOOKUP($M149,PercentSHGoalStats!$A$3:$AE$998,11,FALSE)</f>
        <v>#REF!</v>
      </c>
      <c r="F149" s="57" t="e">
        <f>VLOOKUP($M149,PercentSHGoalStats!$A$3:$AE$998,12,FALSE)</f>
        <v>#REF!</v>
      </c>
      <c r="G149" s="57" t="e">
        <f>VLOOKUP($M149,PercentSHGoalStats!$A$3:$AE$998,14,FALSE)</f>
        <v>#REF!</v>
      </c>
      <c r="H149" s="57" t="e">
        <f>VLOOKUP($M149,PercentSHGoalStats!$A$3:$AE$998,15,FALSE)</f>
        <v>#REF!</v>
      </c>
      <c r="I149" s="57" t="e">
        <f>VLOOKUP($M149,PercentSHGoalStats!$A$3:$AE$998,17,FALSE)</f>
        <v>#REF!</v>
      </c>
      <c r="J149" s="57" t="e">
        <f>VLOOKUP($M149,PercentSHGoalStats!$A$3:$AE$998,18,FALSE)</f>
        <v>#REF!</v>
      </c>
      <c r="K149" s="57" t="e">
        <f>VLOOKUP($M149,PercentSHGoalStats!$A$3:$AE$998,20,FALSE)</f>
        <v>#REF!</v>
      </c>
      <c r="L149" s="57" t="e">
        <f>VLOOKUP($M149,PercentSHGoalStats!$A$3:$AE$998,21,FALSE)</f>
        <v>#REF!</v>
      </c>
      <c r="M149" s="53" t="e">
        <f>Fixtures!#REF!</f>
        <v>#REF!</v>
      </c>
      <c r="N149" s="54" t="e">
        <f>Fixtures!#REF!</f>
        <v>#REF!</v>
      </c>
      <c r="O149" s="53" t="e">
        <f>Fixtures!#REF!</f>
        <v>#REF!</v>
      </c>
      <c r="P149" s="57" t="e">
        <f>VLOOKUP($O149,PercentSHGoalStats!$A$3:$AE$998,5,FALSE)</f>
        <v>#REF!</v>
      </c>
      <c r="Q149" s="57" t="e">
        <f>VLOOKUP($O149,PercentSHGoalStats!$A$3:$AE$998,7,FALSE)</f>
        <v>#REF!</v>
      </c>
      <c r="R149" s="57" t="e">
        <f>VLOOKUP($O149,PercentSHGoalStats!$A$3:$AE$998,8,FALSE)</f>
        <v>#REF!</v>
      </c>
      <c r="S149" s="57" t="e">
        <f>VLOOKUP($O149,PercentSHGoalStats!$A$3:$AE$998,10,FALSE)</f>
        <v>#REF!</v>
      </c>
      <c r="T149" s="57" t="e">
        <f>VLOOKUP($O149,PercentSHGoalStats!$A$3:$AE$998,11,FALSE)</f>
        <v>#REF!</v>
      </c>
      <c r="U149" s="57" t="e">
        <f>VLOOKUP($O149,PercentSHGoalStats!$A$3:$AE$998,13,FALSE)</f>
        <v>#REF!</v>
      </c>
      <c r="V149" s="57" t="e">
        <f>VLOOKUP($O149,PercentSHGoalStats!$A$3:$AE$998,14,FALSE)</f>
        <v>#REF!</v>
      </c>
      <c r="W149" s="57" t="e">
        <f>VLOOKUP($O149,PercentSHGoalStats!$A$3:$AE$998,16,FALSE)</f>
        <v>#REF!</v>
      </c>
      <c r="X149" s="57" t="e">
        <f>VLOOKUP($O149,PercentSHGoalStats!$A$3:$AE$998,17,FALSE)</f>
        <v>#REF!</v>
      </c>
      <c r="Y149" s="57" t="e">
        <f>VLOOKUP($O149,PercentSHGoalStats!$A$3:$AE$998,19,FALSE)</f>
        <v>#REF!</v>
      </c>
      <c r="Z149" s="57" t="e">
        <f>VLOOKUP($O149,PercentSHGoalStats!$A$3:$AE$998,20,FALSE)</f>
        <v>#REF!</v>
      </c>
      <c r="AA149" s="57" t="e">
        <f>VLOOKUP($O149,PercentSHGoalStats!$A$3:$AE$998,22,FALSE)</f>
        <v>#REF!</v>
      </c>
    </row>
    <row r="150" spans="1:27" hidden="1" x14ac:dyDescent="0.3">
      <c r="A150" s="57" t="e">
        <f>VLOOKUP($M150,PercentSHGoalStats!$A$3:$AE$998,5,FALSE)</f>
        <v>#REF!</v>
      </c>
      <c r="B150" s="57" t="e">
        <f>VLOOKUP($M150,PercentSHGoalStats!$A$3:$AE$998,6,FALSE)</f>
        <v>#REF!</v>
      </c>
      <c r="C150" s="57" t="e">
        <f>VLOOKUP($M150,PercentSHGoalStats!$A$3:$AE$998,8,FALSE)</f>
        <v>#REF!</v>
      </c>
      <c r="D150" s="57" t="e">
        <f>VLOOKUP($M150,PercentSHGoalStats!$A$3:$AE$998,9,FALSE)</f>
        <v>#REF!</v>
      </c>
      <c r="E150" s="57" t="e">
        <f>VLOOKUP($M150,PercentSHGoalStats!$A$3:$AE$998,11,FALSE)</f>
        <v>#REF!</v>
      </c>
      <c r="F150" s="57" t="e">
        <f>VLOOKUP($M150,PercentSHGoalStats!$A$3:$AE$998,12,FALSE)</f>
        <v>#REF!</v>
      </c>
      <c r="G150" s="57" t="e">
        <f>VLOOKUP($M150,PercentSHGoalStats!$A$3:$AE$998,14,FALSE)</f>
        <v>#REF!</v>
      </c>
      <c r="H150" s="57" t="e">
        <f>VLOOKUP($M150,PercentSHGoalStats!$A$3:$AE$998,15,FALSE)</f>
        <v>#REF!</v>
      </c>
      <c r="I150" s="57" t="e">
        <f>VLOOKUP($M150,PercentSHGoalStats!$A$3:$AE$998,17,FALSE)</f>
        <v>#REF!</v>
      </c>
      <c r="J150" s="57" t="e">
        <f>VLOOKUP($M150,PercentSHGoalStats!$A$3:$AE$998,18,FALSE)</f>
        <v>#REF!</v>
      </c>
      <c r="K150" s="57" t="e">
        <f>VLOOKUP($M150,PercentSHGoalStats!$A$3:$AE$998,20,FALSE)</f>
        <v>#REF!</v>
      </c>
      <c r="L150" s="57" t="e">
        <f>VLOOKUP($M150,PercentSHGoalStats!$A$3:$AE$998,21,FALSE)</f>
        <v>#REF!</v>
      </c>
      <c r="M150" s="53" t="e">
        <f>Fixtures!#REF!</f>
        <v>#REF!</v>
      </c>
      <c r="N150" s="54" t="e">
        <f>Fixtures!#REF!</f>
        <v>#REF!</v>
      </c>
      <c r="O150" s="53" t="e">
        <f>Fixtures!#REF!</f>
        <v>#REF!</v>
      </c>
      <c r="P150" s="57" t="e">
        <f>VLOOKUP($O150,PercentSHGoalStats!$A$3:$AE$998,5,FALSE)</f>
        <v>#REF!</v>
      </c>
      <c r="Q150" s="57" t="e">
        <f>VLOOKUP($O150,PercentSHGoalStats!$A$3:$AE$998,7,FALSE)</f>
        <v>#REF!</v>
      </c>
      <c r="R150" s="57" t="e">
        <f>VLOOKUP($O150,PercentSHGoalStats!$A$3:$AE$998,8,FALSE)</f>
        <v>#REF!</v>
      </c>
      <c r="S150" s="57" t="e">
        <f>VLOOKUP($O150,PercentSHGoalStats!$A$3:$AE$998,10,FALSE)</f>
        <v>#REF!</v>
      </c>
      <c r="T150" s="57" t="e">
        <f>VLOOKUP($O150,PercentSHGoalStats!$A$3:$AE$998,11,FALSE)</f>
        <v>#REF!</v>
      </c>
      <c r="U150" s="57" t="e">
        <f>VLOOKUP($O150,PercentSHGoalStats!$A$3:$AE$998,13,FALSE)</f>
        <v>#REF!</v>
      </c>
      <c r="V150" s="57" t="e">
        <f>VLOOKUP($O150,PercentSHGoalStats!$A$3:$AE$998,14,FALSE)</f>
        <v>#REF!</v>
      </c>
      <c r="W150" s="57" t="e">
        <f>VLOOKUP($O150,PercentSHGoalStats!$A$3:$AE$998,16,FALSE)</f>
        <v>#REF!</v>
      </c>
      <c r="X150" s="57" t="e">
        <f>VLOOKUP($O150,PercentSHGoalStats!$A$3:$AE$998,17,FALSE)</f>
        <v>#REF!</v>
      </c>
      <c r="Y150" s="57" t="e">
        <f>VLOOKUP($O150,PercentSHGoalStats!$A$3:$AE$998,19,FALSE)</f>
        <v>#REF!</v>
      </c>
      <c r="Z150" s="57" t="e">
        <f>VLOOKUP($O150,PercentSHGoalStats!$A$3:$AE$998,20,FALSE)</f>
        <v>#REF!</v>
      </c>
      <c r="AA150" s="57" t="e">
        <f>VLOOKUP($O150,PercentSHGoalStats!$A$3:$AE$998,22,FALSE)</f>
        <v>#REF!</v>
      </c>
    </row>
    <row r="151" spans="1:27" hidden="1" x14ac:dyDescent="0.3">
      <c r="A151" s="57" t="e">
        <f>VLOOKUP($M151,PercentSHGoalStats!$A$3:$AE$998,5,FALSE)</f>
        <v>#REF!</v>
      </c>
      <c r="B151" s="57" t="e">
        <f>VLOOKUP($M151,PercentSHGoalStats!$A$3:$AE$998,6,FALSE)</f>
        <v>#REF!</v>
      </c>
      <c r="C151" s="57" t="e">
        <f>VLOOKUP($M151,PercentSHGoalStats!$A$3:$AE$998,8,FALSE)</f>
        <v>#REF!</v>
      </c>
      <c r="D151" s="57" t="e">
        <f>VLOOKUP($M151,PercentSHGoalStats!$A$3:$AE$998,9,FALSE)</f>
        <v>#REF!</v>
      </c>
      <c r="E151" s="57" t="e">
        <f>VLOOKUP($M151,PercentSHGoalStats!$A$3:$AE$998,11,FALSE)</f>
        <v>#REF!</v>
      </c>
      <c r="F151" s="57" t="e">
        <f>VLOOKUP($M151,PercentSHGoalStats!$A$3:$AE$998,12,FALSE)</f>
        <v>#REF!</v>
      </c>
      <c r="G151" s="57" t="e">
        <f>VLOOKUP($M151,PercentSHGoalStats!$A$3:$AE$998,14,FALSE)</f>
        <v>#REF!</v>
      </c>
      <c r="H151" s="57" t="e">
        <f>VLOOKUP($M151,PercentSHGoalStats!$A$3:$AE$998,15,FALSE)</f>
        <v>#REF!</v>
      </c>
      <c r="I151" s="57" t="e">
        <f>VLOOKUP($M151,PercentSHGoalStats!$A$3:$AE$998,17,FALSE)</f>
        <v>#REF!</v>
      </c>
      <c r="J151" s="57" t="e">
        <f>VLOOKUP($M151,PercentSHGoalStats!$A$3:$AE$998,18,FALSE)</f>
        <v>#REF!</v>
      </c>
      <c r="K151" s="57" t="e">
        <f>VLOOKUP($M151,PercentSHGoalStats!$A$3:$AE$998,20,FALSE)</f>
        <v>#REF!</v>
      </c>
      <c r="L151" s="57" t="e">
        <f>VLOOKUP($M151,PercentSHGoalStats!$A$3:$AE$998,21,FALSE)</f>
        <v>#REF!</v>
      </c>
      <c r="M151" s="53" t="e">
        <f>Fixtures!#REF!</f>
        <v>#REF!</v>
      </c>
      <c r="N151" s="54" t="e">
        <f>Fixtures!#REF!</f>
        <v>#REF!</v>
      </c>
      <c r="O151" s="53" t="e">
        <f>Fixtures!#REF!</f>
        <v>#REF!</v>
      </c>
      <c r="P151" s="57" t="e">
        <f>VLOOKUP($O151,PercentSHGoalStats!$A$3:$AE$998,5,FALSE)</f>
        <v>#REF!</v>
      </c>
      <c r="Q151" s="57" t="e">
        <f>VLOOKUP($O151,PercentSHGoalStats!$A$3:$AE$998,7,FALSE)</f>
        <v>#REF!</v>
      </c>
      <c r="R151" s="57" t="e">
        <f>VLOOKUP($O151,PercentSHGoalStats!$A$3:$AE$998,8,FALSE)</f>
        <v>#REF!</v>
      </c>
      <c r="S151" s="57" t="e">
        <f>VLOOKUP($O151,PercentSHGoalStats!$A$3:$AE$998,10,FALSE)</f>
        <v>#REF!</v>
      </c>
      <c r="T151" s="57" t="e">
        <f>VLOOKUP($O151,PercentSHGoalStats!$A$3:$AE$998,11,FALSE)</f>
        <v>#REF!</v>
      </c>
      <c r="U151" s="57" t="e">
        <f>VLOOKUP($O151,PercentSHGoalStats!$A$3:$AE$998,13,FALSE)</f>
        <v>#REF!</v>
      </c>
      <c r="V151" s="57" t="e">
        <f>VLOOKUP($O151,PercentSHGoalStats!$A$3:$AE$998,14,FALSE)</f>
        <v>#REF!</v>
      </c>
      <c r="W151" s="57" t="e">
        <f>VLOOKUP($O151,PercentSHGoalStats!$A$3:$AE$998,16,FALSE)</f>
        <v>#REF!</v>
      </c>
      <c r="X151" s="57" t="e">
        <f>VLOOKUP($O151,PercentSHGoalStats!$A$3:$AE$998,17,FALSE)</f>
        <v>#REF!</v>
      </c>
      <c r="Y151" s="57" t="e">
        <f>VLOOKUP($O151,PercentSHGoalStats!$A$3:$AE$998,19,FALSE)</f>
        <v>#REF!</v>
      </c>
      <c r="Z151" s="57" t="e">
        <f>VLOOKUP($O151,PercentSHGoalStats!$A$3:$AE$998,20,FALSE)</f>
        <v>#REF!</v>
      </c>
      <c r="AA151" s="57" t="e">
        <f>VLOOKUP($O151,PercentSHGoalStats!$A$3:$AE$998,22,FALSE)</f>
        <v>#REF!</v>
      </c>
    </row>
    <row r="152" spans="1:27" hidden="1" x14ac:dyDescent="0.3">
      <c r="A152" s="57" t="e">
        <f>VLOOKUP($M152,PercentSHGoalStats!$A$3:$AE$998,5,FALSE)</f>
        <v>#REF!</v>
      </c>
      <c r="B152" s="57" t="e">
        <f>VLOOKUP($M152,PercentSHGoalStats!$A$3:$AE$998,6,FALSE)</f>
        <v>#REF!</v>
      </c>
      <c r="C152" s="57" t="e">
        <f>VLOOKUP($M152,PercentSHGoalStats!$A$3:$AE$998,8,FALSE)</f>
        <v>#REF!</v>
      </c>
      <c r="D152" s="57" t="e">
        <f>VLOOKUP($M152,PercentSHGoalStats!$A$3:$AE$998,9,FALSE)</f>
        <v>#REF!</v>
      </c>
      <c r="E152" s="57" t="e">
        <f>VLOOKUP($M152,PercentSHGoalStats!$A$3:$AE$998,11,FALSE)</f>
        <v>#REF!</v>
      </c>
      <c r="F152" s="57" t="e">
        <f>VLOOKUP($M152,PercentSHGoalStats!$A$3:$AE$998,12,FALSE)</f>
        <v>#REF!</v>
      </c>
      <c r="G152" s="57" t="e">
        <f>VLOOKUP($M152,PercentSHGoalStats!$A$3:$AE$998,14,FALSE)</f>
        <v>#REF!</v>
      </c>
      <c r="H152" s="57" t="e">
        <f>VLOOKUP($M152,PercentSHGoalStats!$A$3:$AE$998,15,FALSE)</f>
        <v>#REF!</v>
      </c>
      <c r="I152" s="57" t="e">
        <f>VLOOKUP($M152,PercentSHGoalStats!$A$3:$AE$998,17,FALSE)</f>
        <v>#REF!</v>
      </c>
      <c r="J152" s="57" t="e">
        <f>VLOOKUP($M152,PercentSHGoalStats!$A$3:$AE$998,18,FALSE)</f>
        <v>#REF!</v>
      </c>
      <c r="K152" s="57" t="e">
        <f>VLOOKUP($M152,PercentSHGoalStats!$A$3:$AE$998,20,FALSE)</f>
        <v>#REF!</v>
      </c>
      <c r="L152" s="57" t="e">
        <f>VLOOKUP($M152,PercentSHGoalStats!$A$3:$AE$998,21,FALSE)</f>
        <v>#REF!</v>
      </c>
      <c r="M152" s="53" t="e">
        <f>Fixtures!#REF!</f>
        <v>#REF!</v>
      </c>
      <c r="N152" s="54" t="e">
        <f>Fixtures!#REF!</f>
        <v>#REF!</v>
      </c>
      <c r="O152" s="53" t="e">
        <f>Fixtures!#REF!</f>
        <v>#REF!</v>
      </c>
      <c r="P152" s="57" t="e">
        <f>VLOOKUP($O152,PercentSHGoalStats!$A$3:$AE$998,5,FALSE)</f>
        <v>#REF!</v>
      </c>
      <c r="Q152" s="57" t="e">
        <f>VLOOKUP($O152,PercentSHGoalStats!$A$3:$AE$998,7,FALSE)</f>
        <v>#REF!</v>
      </c>
      <c r="R152" s="57" t="e">
        <f>VLOOKUP($O152,PercentSHGoalStats!$A$3:$AE$998,8,FALSE)</f>
        <v>#REF!</v>
      </c>
      <c r="S152" s="57" t="e">
        <f>VLOOKUP($O152,PercentSHGoalStats!$A$3:$AE$998,10,FALSE)</f>
        <v>#REF!</v>
      </c>
      <c r="T152" s="57" t="e">
        <f>VLOOKUP($O152,PercentSHGoalStats!$A$3:$AE$998,11,FALSE)</f>
        <v>#REF!</v>
      </c>
      <c r="U152" s="57" t="e">
        <f>VLOOKUP($O152,PercentSHGoalStats!$A$3:$AE$998,13,FALSE)</f>
        <v>#REF!</v>
      </c>
      <c r="V152" s="57" t="e">
        <f>VLOOKUP($O152,PercentSHGoalStats!$A$3:$AE$998,14,FALSE)</f>
        <v>#REF!</v>
      </c>
      <c r="W152" s="57" t="e">
        <f>VLOOKUP($O152,PercentSHGoalStats!$A$3:$AE$998,16,FALSE)</f>
        <v>#REF!</v>
      </c>
      <c r="X152" s="57" t="e">
        <f>VLOOKUP($O152,PercentSHGoalStats!$A$3:$AE$998,17,FALSE)</f>
        <v>#REF!</v>
      </c>
      <c r="Y152" s="57" t="e">
        <f>VLOOKUP($O152,PercentSHGoalStats!$A$3:$AE$998,19,FALSE)</f>
        <v>#REF!</v>
      </c>
      <c r="Z152" s="57" t="e">
        <f>VLOOKUP($O152,PercentSHGoalStats!$A$3:$AE$998,20,FALSE)</f>
        <v>#REF!</v>
      </c>
      <c r="AA152" s="57" t="e">
        <f>VLOOKUP($O152,PercentSHGoalStats!$A$3:$AE$998,22,FALSE)</f>
        <v>#REF!</v>
      </c>
    </row>
    <row r="153" spans="1:27" hidden="1" x14ac:dyDescent="0.3">
      <c r="A153" s="57" t="e">
        <f>VLOOKUP($M153,PercentSHGoalStats!$A$3:$AE$998,5,FALSE)</f>
        <v>#REF!</v>
      </c>
      <c r="B153" s="57" t="e">
        <f>VLOOKUP($M153,PercentSHGoalStats!$A$3:$AE$998,6,FALSE)</f>
        <v>#REF!</v>
      </c>
      <c r="C153" s="57" t="e">
        <f>VLOOKUP($M153,PercentSHGoalStats!$A$3:$AE$998,8,FALSE)</f>
        <v>#REF!</v>
      </c>
      <c r="D153" s="57" t="e">
        <f>VLOOKUP($M153,PercentSHGoalStats!$A$3:$AE$998,9,FALSE)</f>
        <v>#REF!</v>
      </c>
      <c r="E153" s="57" t="e">
        <f>VLOOKUP($M153,PercentSHGoalStats!$A$3:$AE$998,11,FALSE)</f>
        <v>#REF!</v>
      </c>
      <c r="F153" s="57" t="e">
        <f>VLOOKUP($M153,PercentSHGoalStats!$A$3:$AE$998,12,FALSE)</f>
        <v>#REF!</v>
      </c>
      <c r="G153" s="57" t="e">
        <f>VLOOKUP($M153,PercentSHGoalStats!$A$3:$AE$998,14,FALSE)</f>
        <v>#REF!</v>
      </c>
      <c r="H153" s="57" t="e">
        <f>VLOOKUP($M153,PercentSHGoalStats!$A$3:$AE$998,15,FALSE)</f>
        <v>#REF!</v>
      </c>
      <c r="I153" s="57" t="e">
        <f>VLOOKUP($M153,PercentSHGoalStats!$A$3:$AE$998,17,FALSE)</f>
        <v>#REF!</v>
      </c>
      <c r="J153" s="57" t="e">
        <f>VLOOKUP($M153,PercentSHGoalStats!$A$3:$AE$998,18,FALSE)</f>
        <v>#REF!</v>
      </c>
      <c r="K153" s="57" t="e">
        <f>VLOOKUP($M153,PercentSHGoalStats!$A$3:$AE$998,20,FALSE)</f>
        <v>#REF!</v>
      </c>
      <c r="L153" s="57" t="e">
        <f>VLOOKUP($M153,PercentSHGoalStats!$A$3:$AE$998,21,FALSE)</f>
        <v>#REF!</v>
      </c>
      <c r="M153" s="53" t="e">
        <f>Fixtures!#REF!</f>
        <v>#REF!</v>
      </c>
      <c r="N153" s="54" t="e">
        <f>Fixtures!#REF!</f>
        <v>#REF!</v>
      </c>
      <c r="O153" s="53" t="e">
        <f>Fixtures!#REF!</f>
        <v>#REF!</v>
      </c>
      <c r="P153" s="57" t="e">
        <f>VLOOKUP($O153,PercentSHGoalStats!$A$3:$AE$998,5,FALSE)</f>
        <v>#REF!</v>
      </c>
      <c r="Q153" s="57" t="e">
        <f>VLOOKUP($O153,PercentSHGoalStats!$A$3:$AE$998,7,FALSE)</f>
        <v>#REF!</v>
      </c>
      <c r="R153" s="57" t="e">
        <f>VLOOKUP($O153,PercentSHGoalStats!$A$3:$AE$998,8,FALSE)</f>
        <v>#REF!</v>
      </c>
      <c r="S153" s="57" t="e">
        <f>VLOOKUP($O153,PercentSHGoalStats!$A$3:$AE$998,10,FALSE)</f>
        <v>#REF!</v>
      </c>
      <c r="T153" s="57" t="e">
        <f>VLOOKUP($O153,PercentSHGoalStats!$A$3:$AE$998,11,FALSE)</f>
        <v>#REF!</v>
      </c>
      <c r="U153" s="57" t="e">
        <f>VLOOKUP($O153,PercentSHGoalStats!$A$3:$AE$998,13,FALSE)</f>
        <v>#REF!</v>
      </c>
      <c r="V153" s="57" t="e">
        <f>VLOOKUP($O153,PercentSHGoalStats!$A$3:$AE$998,14,FALSE)</f>
        <v>#REF!</v>
      </c>
      <c r="W153" s="57" t="e">
        <f>VLOOKUP($O153,PercentSHGoalStats!$A$3:$AE$998,16,FALSE)</f>
        <v>#REF!</v>
      </c>
      <c r="X153" s="57" t="e">
        <f>VLOOKUP($O153,PercentSHGoalStats!$A$3:$AE$998,17,FALSE)</f>
        <v>#REF!</v>
      </c>
      <c r="Y153" s="57" t="e">
        <f>VLOOKUP($O153,PercentSHGoalStats!$A$3:$AE$998,19,FALSE)</f>
        <v>#REF!</v>
      </c>
      <c r="Z153" s="57" t="e">
        <f>VLOOKUP($O153,PercentSHGoalStats!$A$3:$AE$998,20,FALSE)</f>
        <v>#REF!</v>
      </c>
      <c r="AA153" s="57" t="e">
        <f>VLOOKUP($O153,PercentSHGoalStats!$A$3:$AE$998,22,FALSE)</f>
        <v>#REF!</v>
      </c>
    </row>
    <row r="154" spans="1:27" hidden="1" x14ac:dyDescent="0.3">
      <c r="A154" s="57" t="e">
        <f>VLOOKUP($M154,PercentSHGoalStats!$A$3:$AE$998,5,FALSE)</f>
        <v>#REF!</v>
      </c>
      <c r="B154" s="57" t="e">
        <f>VLOOKUP($M154,PercentSHGoalStats!$A$3:$AE$998,6,FALSE)</f>
        <v>#REF!</v>
      </c>
      <c r="C154" s="57" t="e">
        <f>VLOOKUP($M154,PercentSHGoalStats!$A$3:$AE$998,8,FALSE)</f>
        <v>#REF!</v>
      </c>
      <c r="D154" s="57" t="e">
        <f>VLOOKUP($M154,PercentSHGoalStats!$A$3:$AE$998,9,FALSE)</f>
        <v>#REF!</v>
      </c>
      <c r="E154" s="57" t="e">
        <f>VLOOKUP($M154,PercentSHGoalStats!$A$3:$AE$998,11,FALSE)</f>
        <v>#REF!</v>
      </c>
      <c r="F154" s="57" t="e">
        <f>VLOOKUP($M154,PercentSHGoalStats!$A$3:$AE$998,12,FALSE)</f>
        <v>#REF!</v>
      </c>
      <c r="G154" s="57" t="e">
        <f>VLOOKUP($M154,PercentSHGoalStats!$A$3:$AE$998,14,FALSE)</f>
        <v>#REF!</v>
      </c>
      <c r="H154" s="57" t="e">
        <f>VLOOKUP($M154,PercentSHGoalStats!$A$3:$AE$998,15,FALSE)</f>
        <v>#REF!</v>
      </c>
      <c r="I154" s="57" t="e">
        <f>VLOOKUP($M154,PercentSHGoalStats!$A$3:$AE$998,17,FALSE)</f>
        <v>#REF!</v>
      </c>
      <c r="J154" s="57" t="e">
        <f>VLOOKUP($M154,PercentSHGoalStats!$A$3:$AE$998,18,FALSE)</f>
        <v>#REF!</v>
      </c>
      <c r="K154" s="57" t="e">
        <f>VLOOKUP($M154,PercentSHGoalStats!$A$3:$AE$998,20,FALSE)</f>
        <v>#REF!</v>
      </c>
      <c r="L154" s="57" t="e">
        <f>VLOOKUP($M154,PercentSHGoalStats!$A$3:$AE$998,21,FALSE)</f>
        <v>#REF!</v>
      </c>
      <c r="M154" s="53" t="e">
        <f>Fixtures!#REF!</f>
        <v>#REF!</v>
      </c>
      <c r="N154" s="54" t="e">
        <f>Fixtures!#REF!</f>
        <v>#REF!</v>
      </c>
      <c r="O154" s="53" t="e">
        <f>Fixtures!#REF!</f>
        <v>#REF!</v>
      </c>
      <c r="P154" s="57" t="e">
        <f>VLOOKUP($O154,PercentSHGoalStats!$A$3:$AE$998,5,FALSE)</f>
        <v>#REF!</v>
      </c>
      <c r="Q154" s="57" t="e">
        <f>VLOOKUP($O154,PercentSHGoalStats!$A$3:$AE$998,7,FALSE)</f>
        <v>#REF!</v>
      </c>
      <c r="R154" s="57" t="e">
        <f>VLOOKUP($O154,PercentSHGoalStats!$A$3:$AE$998,8,FALSE)</f>
        <v>#REF!</v>
      </c>
      <c r="S154" s="57" t="e">
        <f>VLOOKUP($O154,PercentSHGoalStats!$A$3:$AE$998,10,FALSE)</f>
        <v>#REF!</v>
      </c>
      <c r="T154" s="57" t="e">
        <f>VLOOKUP($O154,PercentSHGoalStats!$A$3:$AE$998,11,FALSE)</f>
        <v>#REF!</v>
      </c>
      <c r="U154" s="57" t="e">
        <f>VLOOKUP($O154,PercentSHGoalStats!$A$3:$AE$998,13,FALSE)</f>
        <v>#REF!</v>
      </c>
      <c r="V154" s="57" t="e">
        <f>VLOOKUP($O154,PercentSHGoalStats!$A$3:$AE$998,14,FALSE)</f>
        <v>#REF!</v>
      </c>
      <c r="W154" s="57" t="e">
        <f>VLOOKUP($O154,PercentSHGoalStats!$A$3:$AE$998,16,FALSE)</f>
        <v>#REF!</v>
      </c>
      <c r="X154" s="57" t="e">
        <f>VLOOKUP($O154,PercentSHGoalStats!$A$3:$AE$998,17,FALSE)</f>
        <v>#REF!</v>
      </c>
      <c r="Y154" s="57" t="e">
        <f>VLOOKUP($O154,PercentSHGoalStats!$A$3:$AE$998,19,FALSE)</f>
        <v>#REF!</v>
      </c>
      <c r="Z154" s="57" t="e">
        <f>VLOOKUP($O154,PercentSHGoalStats!$A$3:$AE$998,20,FALSE)</f>
        <v>#REF!</v>
      </c>
      <c r="AA154" s="57" t="e">
        <f>VLOOKUP($O154,PercentSHGoalStats!$A$3:$AE$998,22,FALSE)</f>
        <v>#REF!</v>
      </c>
    </row>
    <row r="155" spans="1:27" hidden="1" x14ac:dyDescent="0.3">
      <c r="A155" s="57" t="e">
        <f>VLOOKUP($M155,PercentSHGoalStats!$A$3:$AE$998,5,FALSE)</f>
        <v>#REF!</v>
      </c>
      <c r="B155" s="57" t="e">
        <f>VLOOKUP($M155,PercentSHGoalStats!$A$3:$AE$998,6,FALSE)</f>
        <v>#REF!</v>
      </c>
      <c r="C155" s="57" t="e">
        <f>VLOOKUP($M155,PercentSHGoalStats!$A$3:$AE$998,8,FALSE)</f>
        <v>#REF!</v>
      </c>
      <c r="D155" s="57" t="e">
        <f>VLOOKUP($M155,PercentSHGoalStats!$A$3:$AE$998,9,FALSE)</f>
        <v>#REF!</v>
      </c>
      <c r="E155" s="57" t="e">
        <f>VLOOKUP($M155,PercentSHGoalStats!$A$3:$AE$998,11,FALSE)</f>
        <v>#REF!</v>
      </c>
      <c r="F155" s="57" t="e">
        <f>VLOOKUP($M155,PercentSHGoalStats!$A$3:$AE$998,12,FALSE)</f>
        <v>#REF!</v>
      </c>
      <c r="G155" s="57" t="e">
        <f>VLOOKUP($M155,PercentSHGoalStats!$A$3:$AE$998,14,FALSE)</f>
        <v>#REF!</v>
      </c>
      <c r="H155" s="57" t="e">
        <f>VLOOKUP($M155,PercentSHGoalStats!$A$3:$AE$998,15,FALSE)</f>
        <v>#REF!</v>
      </c>
      <c r="I155" s="57" t="e">
        <f>VLOOKUP($M155,PercentSHGoalStats!$A$3:$AE$998,17,FALSE)</f>
        <v>#REF!</v>
      </c>
      <c r="J155" s="57" t="e">
        <f>VLOOKUP($M155,PercentSHGoalStats!$A$3:$AE$998,18,FALSE)</f>
        <v>#REF!</v>
      </c>
      <c r="K155" s="57" t="e">
        <f>VLOOKUP($M155,PercentSHGoalStats!$A$3:$AE$998,20,FALSE)</f>
        <v>#REF!</v>
      </c>
      <c r="L155" s="57" t="e">
        <f>VLOOKUP($M155,PercentSHGoalStats!$A$3:$AE$998,21,FALSE)</f>
        <v>#REF!</v>
      </c>
      <c r="M155" s="53" t="e">
        <f>Fixtures!#REF!</f>
        <v>#REF!</v>
      </c>
      <c r="N155" s="54" t="e">
        <f>Fixtures!#REF!</f>
        <v>#REF!</v>
      </c>
      <c r="O155" s="53" t="e">
        <f>Fixtures!#REF!</f>
        <v>#REF!</v>
      </c>
      <c r="P155" s="57" t="e">
        <f>VLOOKUP($O155,PercentSHGoalStats!$A$3:$AE$998,5,FALSE)</f>
        <v>#REF!</v>
      </c>
      <c r="Q155" s="57" t="e">
        <f>VLOOKUP($O155,PercentSHGoalStats!$A$3:$AE$998,7,FALSE)</f>
        <v>#REF!</v>
      </c>
      <c r="R155" s="57" t="e">
        <f>VLOOKUP($O155,PercentSHGoalStats!$A$3:$AE$998,8,FALSE)</f>
        <v>#REF!</v>
      </c>
      <c r="S155" s="57" t="e">
        <f>VLOOKUP($O155,PercentSHGoalStats!$A$3:$AE$998,10,FALSE)</f>
        <v>#REF!</v>
      </c>
      <c r="T155" s="57" t="e">
        <f>VLOOKUP($O155,PercentSHGoalStats!$A$3:$AE$998,11,FALSE)</f>
        <v>#REF!</v>
      </c>
      <c r="U155" s="57" t="e">
        <f>VLOOKUP($O155,PercentSHGoalStats!$A$3:$AE$998,13,FALSE)</f>
        <v>#REF!</v>
      </c>
      <c r="V155" s="57" t="e">
        <f>VLOOKUP($O155,PercentSHGoalStats!$A$3:$AE$998,14,FALSE)</f>
        <v>#REF!</v>
      </c>
      <c r="W155" s="57" t="e">
        <f>VLOOKUP($O155,PercentSHGoalStats!$A$3:$AE$998,16,FALSE)</f>
        <v>#REF!</v>
      </c>
      <c r="X155" s="57" t="e">
        <f>VLOOKUP($O155,PercentSHGoalStats!$A$3:$AE$998,17,FALSE)</f>
        <v>#REF!</v>
      </c>
      <c r="Y155" s="57" t="e">
        <f>VLOOKUP($O155,PercentSHGoalStats!$A$3:$AE$998,19,FALSE)</f>
        <v>#REF!</v>
      </c>
      <c r="Z155" s="57" t="e">
        <f>VLOOKUP($O155,PercentSHGoalStats!$A$3:$AE$998,20,FALSE)</f>
        <v>#REF!</v>
      </c>
      <c r="AA155" s="57" t="e">
        <f>VLOOKUP($O155,PercentSHGoalStats!$A$3:$AE$998,22,FALSE)</f>
        <v>#REF!</v>
      </c>
    </row>
    <row r="156" spans="1:27" hidden="1" x14ac:dyDescent="0.3">
      <c r="A156" s="57" t="e">
        <f>VLOOKUP($M156,PercentSHGoalStats!$A$3:$AE$998,5,FALSE)</f>
        <v>#REF!</v>
      </c>
      <c r="B156" s="57" t="e">
        <f>VLOOKUP($M156,PercentSHGoalStats!$A$3:$AE$998,6,FALSE)</f>
        <v>#REF!</v>
      </c>
      <c r="C156" s="57" t="e">
        <f>VLOOKUP($M156,PercentSHGoalStats!$A$3:$AE$998,8,FALSE)</f>
        <v>#REF!</v>
      </c>
      <c r="D156" s="57" t="e">
        <f>VLOOKUP($M156,PercentSHGoalStats!$A$3:$AE$998,9,FALSE)</f>
        <v>#REF!</v>
      </c>
      <c r="E156" s="57" t="e">
        <f>VLOOKUP($M156,PercentSHGoalStats!$A$3:$AE$998,11,FALSE)</f>
        <v>#REF!</v>
      </c>
      <c r="F156" s="57" t="e">
        <f>VLOOKUP($M156,PercentSHGoalStats!$A$3:$AE$998,12,FALSE)</f>
        <v>#REF!</v>
      </c>
      <c r="G156" s="57" t="e">
        <f>VLOOKUP($M156,PercentSHGoalStats!$A$3:$AE$998,14,FALSE)</f>
        <v>#REF!</v>
      </c>
      <c r="H156" s="57" t="e">
        <f>VLOOKUP($M156,PercentSHGoalStats!$A$3:$AE$998,15,FALSE)</f>
        <v>#REF!</v>
      </c>
      <c r="I156" s="57" t="e">
        <f>VLOOKUP($M156,PercentSHGoalStats!$A$3:$AE$998,17,FALSE)</f>
        <v>#REF!</v>
      </c>
      <c r="J156" s="57" t="e">
        <f>VLOOKUP($M156,PercentSHGoalStats!$A$3:$AE$998,18,FALSE)</f>
        <v>#REF!</v>
      </c>
      <c r="K156" s="57" t="e">
        <f>VLOOKUP($M156,PercentSHGoalStats!$A$3:$AE$998,20,FALSE)</f>
        <v>#REF!</v>
      </c>
      <c r="L156" s="57" t="e">
        <f>VLOOKUP($M156,PercentSHGoalStats!$A$3:$AE$998,21,FALSE)</f>
        <v>#REF!</v>
      </c>
      <c r="M156" s="53" t="e">
        <f>Fixtures!#REF!</f>
        <v>#REF!</v>
      </c>
      <c r="N156" s="54" t="e">
        <f>Fixtures!#REF!</f>
        <v>#REF!</v>
      </c>
      <c r="O156" s="53" t="e">
        <f>Fixtures!#REF!</f>
        <v>#REF!</v>
      </c>
      <c r="P156" s="57" t="e">
        <f>VLOOKUP($O156,PercentSHGoalStats!$A$3:$AE$998,5,FALSE)</f>
        <v>#REF!</v>
      </c>
      <c r="Q156" s="57" t="e">
        <f>VLOOKUP($O156,PercentSHGoalStats!$A$3:$AE$998,7,FALSE)</f>
        <v>#REF!</v>
      </c>
      <c r="R156" s="57" t="e">
        <f>VLOOKUP($O156,PercentSHGoalStats!$A$3:$AE$998,8,FALSE)</f>
        <v>#REF!</v>
      </c>
      <c r="S156" s="57" t="e">
        <f>VLOOKUP($O156,PercentSHGoalStats!$A$3:$AE$998,10,FALSE)</f>
        <v>#REF!</v>
      </c>
      <c r="T156" s="57" t="e">
        <f>VLOOKUP($O156,PercentSHGoalStats!$A$3:$AE$998,11,FALSE)</f>
        <v>#REF!</v>
      </c>
      <c r="U156" s="57" t="e">
        <f>VLOOKUP($O156,PercentSHGoalStats!$A$3:$AE$998,13,FALSE)</f>
        <v>#REF!</v>
      </c>
      <c r="V156" s="57" t="e">
        <f>VLOOKUP($O156,PercentSHGoalStats!$A$3:$AE$998,14,FALSE)</f>
        <v>#REF!</v>
      </c>
      <c r="W156" s="57" t="e">
        <f>VLOOKUP($O156,PercentSHGoalStats!$A$3:$AE$998,16,FALSE)</f>
        <v>#REF!</v>
      </c>
      <c r="X156" s="57" t="e">
        <f>VLOOKUP($O156,PercentSHGoalStats!$A$3:$AE$998,17,FALSE)</f>
        <v>#REF!</v>
      </c>
      <c r="Y156" s="57" t="e">
        <f>VLOOKUP($O156,PercentSHGoalStats!$A$3:$AE$998,19,FALSE)</f>
        <v>#REF!</v>
      </c>
      <c r="Z156" s="57" t="e">
        <f>VLOOKUP($O156,PercentSHGoalStats!$A$3:$AE$998,20,FALSE)</f>
        <v>#REF!</v>
      </c>
      <c r="AA156" s="57" t="e">
        <f>VLOOKUP($O156,PercentSHGoalStats!$A$3:$AE$998,22,FALSE)</f>
        <v>#REF!</v>
      </c>
    </row>
    <row r="157" spans="1:27" hidden="1" x14ac:dyDescent="0.3">
      <c r="A157" s="57" t="e">
        <f>VLOOKUP($M157,PercentSHGoalStats!$A$3:$AE$998,5,FALSE)</f>
        <v>#REF!</v>
      </c>
      <c r="B157" s="57" t="e">
        <f>VLOOKUP($M157,PercentSHGoalStats!$A$3:$AE$998,6,FALSE)</f>
        <v>#REF!</v>
      </c>
      <c r="C157" s="57" t="e">
        <f>VLOOKUP($M157,PercentSHGoalStats!$A$3:$AE$998,8,FALSE)</f>
        <v>#REF!</v>
      </c>
      <c r="D157" s="57" t="e">
        <f>VLOOKUP($M157,PercentSHGoalStats!$A$3:$AE$998,9,FALSE)</f>
        <v>#REF!</v>
      </c>
      <c r="E157" s="57" t="e">
        <f>VLOOKUP($M157,PercentSHGoalStats!$A$3:$AE$998,11,FALSE)</f>
        <v>#REF!</v>
      </c>
      <c r="F157" s="57" t="e">
        <f>VLOOKUP($M157,PercentSHGoalStats!$A$3:$AE$998,12,FALSE)</f>
        <v>#REF!</v>
      </c>
      <c r="G157" s="57" t="e">
        <f>VLOOKUP($M157,PercentSHGoalStats!$A$3:$AE$998,14,FALSE)</f>
        <v>#REF!</v>
      </c>
      <c r="H157" s="57" t="e">
        <f>VLOOKUP($M157,PercentSHGoalStats!$A$3:$AE$998,15,FALSE)</f>
        <v>#REF!</v>
      </c>
      <c r="I157" s="57" t="e">
        <f>VLOOKUP($M157,PercentSHGoalStats!$A$3:$AE$998,17,FALSE)</f>
        <v>#REF!</v>
      </c>
      <c r="J157" s="57" t="e">
        <f>VLOOKUP($M157,PercentSHGoalStats!$A$3:$AE$998,18,FALSE)</f>
        <v>#REF!</v>
      </c>
      <c r="K157" s="57" t="e">
        <f>VLOOKUP($M157,PercentSHGoalStats!$A$3:$AE$998,20,FALSE)</f>
        <v>#REF!</v>
      </c>
      <c r="L157" s="57" t="e">
        <f>VLOOKUP($M157,PercentSHGoalStats!$A$3:$AE$998,21,FALSE)</f>
        <v>#REF!</v>
      </c>
      <c r="M157" s="53" t="e">
        <f>Fixtures!#REF!</f>
        <v>#REF!</v>
      </c>
      <c r="N157" s="54" t="e">
        <f>Fixtures!#REF!</f>
        <v>#REF!</v>
      </c>
      <c r="O157" s="53" t="e">
        <f>Fixtures!#REF!</f>
        <v>#REF!</v>
      </c>
      <c r="P157" s="57" t="e">
        <f>VLOOKUP($O157,PercentSHGoalStats!$A$3:$AE$998,5,FALSE)</f>
        <v>#REF!</v>
      </c>
      <c r="Q157" s="57" t="e">
        <f>VLOOKUP($O157,PercentSHGoalStats!$A$3:$AE$998,7,FALSE)</f>
        <v>#REF!</v>
      </c>
      <c r="R157" s="57" t="e">
        <f>VLOOKUP($O157,PercentSHGoalStats!$A$3:$AE$998,8,FALSE)</f>
        <v>#REF!</v>
      </c>
      <c r="S157" s="57" t="e">
        <f>VLOOKUP($O157,PercentSHGoalStats!$A$3:$AE$998,10,FALSE)</f>
        <v>#REF!</v>
      </c>
      <c r="T157" s="57" t="e">
        <f>VLOOKUP($O157,PercentSHGoalStats!$A$3:$AE$998,11,FALSE)</f>
        <v>#REF!</v>
      </c>
      <c r="U157" s="57" t="e">
        <f>VLOOKUP($O157,PercentSHGoalStats!$A$3:$AE$998,13,FALSE)</f>
        <v>#REF!</v>
      </c>
      <c r="V157" s="57" t="e">
        <f>VLOOKUP($O157,PercentSHGoalStats!$A$3:$AE$998,14,FALSE)</f>
        <v>#REF!</v>
      </c>
      <c r="W157" s="57" t="e">
        <f>VLOOKUP($O157,PercentSHGoalStats!$A$3:$AE$998,16,FALSE)</f>
        <v>#REF!</v>
      </c>
      <c r="X157" s="57" t="e">
        <f>VLOOKUP($O157,PercentSHGoalStats!$A$3:$AE$998,17,FALSE)</f>
        <v>#REF!</v>
      </c>
      <c r="Y157" s="57" t="e">
        <f>VLOOKUP($O157,PercentSHGoalStats!$A$3:$AE$998,19,FALSE)</f>
        <v>#REF!</v>
      </c>
      <c r="Z157" s="57" t="e">
        <f>VLOOKUP($O157,PercentSHGoalStats!$A$3:$AE$998,20,FALSE)</f>
        <v>#REF!</v>
      </c>
      <c r="AA157" s="57" t="e">
        <f>VLOOKUP($O157,PercentSHGoalStats!$A$3:$AE$998,22,FALSE)</f>
        <v>#REF!</v>
      </c>
    </row>
    <row r="158" spans="1:27" hidden="1" x14ac:dyDescent="0.3">
      <c r="A158" s="57" t="e">
        <f>VLOOKUP($M158,PercentSHGoalStats!$A$3:$AE$998,5,FALSE)</f>
        <v>#REF!</v>
      </c>
      <c r="B158" s="57" t="e">
        <f>VLOOKUP($M158,PercentSHGoalStats!$A$3:$AE$998,6,FALSE)</f>
        <v>#REF!</v>
      </c>
      <c r="C158" s="57" t="e">
        <f>VLOOKUP($M158,PercentSHGoalStats!$A$3:$AE$998,8,FALSE)</f>
        <v>#REF!</v>
      </c>
      <c r="D158" s="57" t="e">
        <f>VLOOKUP($M158,PercentSHGoalStats!$A$3:$AE$998,9,FALSE)</f>
        <v>#REF!</v>
      </c>
      <c r="E158" s="57" t="e">
        <f>VLOOKUP($M158,PercentSHGoalStats!$A$3:$AE$998,11,FALSE)</f>
        <v>#REF!</v>
      </c>
      <c r="F158" s="57" t="e">
        <f>VLOOKUP($M158,PercentSHGoalStats!$A$3:$AE$998,12,FALSE)</f>
        <v>#REF!</v>
      </c>
      <c r="G158" s="57" t="e">
        <f>VLOOKUP($M158,PercentSHGoalStats!$A$3:$AE$998,14,FALSE)</f>
        <v>#REF!</v>
      </c>
      <c r="H158" s="57" t="e">
        <f>VLOOKUP($M158,PercentSHGoalStats!$A$3:$AE$998,15,FALSE)</f>
        <v>#REF!</v>
      </c>
      <c r="I158" s="57" t="e">
        <f>VLOOKUP($M158,PercentSHGoalStats!$A$3:$AE$998,17,FALSE)</f>
        <v>#REF!</v>
      </c>
      <c r="J158" s="57" t="e">
        <f>VLOOKUP($M158,PercentSHGoalStats!$A$3:$AE$998,18,FALSE)</f>
        <v>#REF!</v>
      </c>
      <c r="K158" s="57" t="e">
        <f>VLOOKUP($M158,PercentSHGoalStats!$A$3:$AE$998,20,FALSE)</f>
        <v>#REF!</v>
      </c>
      <c r="L158" s="57" t="e">
        <f>VLOOKUP($M158,PercentSHGoalStats!$A$3:$AE$998,21,FALSE)</f>
        <v>#REF!</v>
      </c>
      <c r="M158" s="53" t="e">
        <f>Fixtures!#REF!</f>
        <v>#REF!</v>
      </c>
      <c r="N158" s="54" t="e">
        <f>Fixtures!#REF!</f>
        <v>#REF!</v>
      </c>
      <c r="O158" s="53" t="e">
        <f>Fixtures!#REF!</f>
        <v>#REF!</v>
      </c>
      <c r="P158" s="57" t="e">
        <f>VLOOKUP($O158,PercentSHGoalStats!$A$3:$AE$998,5,FALSE)</f>
        <v>#REF!</v>
      </c>
      <c r="Q158" s="57" t="e">
        <f>VLOOKUP($O158,PercentSHGoalStats!$A$3:$AE$998,7,FALSE)</f>
        <v>#REF!</v>
      </c>
      <c r="R158" s="57" t="e">
        <f>VLOOKUP($O158,PercentSHGoalStats!$A$3:$AE$998,8,FALSE)</f>
        <v>#REF!</v>
      </c>
      <c r="S158" s="57" t="e">
        <f>VLOOKUP($O158,PercentSHGoalStats!$A$3:$AE$998,10,FALSE)</f>
        <v>#REF!</v>
      </c>
      <c r="T158" s="57" t="e">
        <f>VLOOKUP($O158,PercentSHGoalStats!$A$3:$AE$998,11,FALSE)</f>
        <v>#REF!</v>
      </c>
      <c r="U158" s="57" t="e">
        <f>VLOOKUP($O158,PercentSHGoalStats!$A$3:$AE$998,13,FALSE)</f>
        <v>#REF!</v>
      </c>
      <c r="V158" s="57" t="e">
        <f>VLOOKUP($O158,PercentSHGoalStats!$A$3:$AE$998,14,FALSE)</f>
        <v>#REF!</v>
      </c>
      <c r="W158" s="57" t="e">
        <f>VLOOKUP($O158,PercentSHGoalStats!$A$3:$AE$998,16,FALSE)</f>
        <v>#REF!</v>
      </c>
      <c r="X158" s="57" t="e">
        <f>VLOOKUP($O158,PercentSHGoalStats!$A$3:$AE$998,17,FALSE)</f>
        <v>#REF!</v>
      </c>
      <c r="Y158" s="57" t="e">
        <f>VLOOKUP($O158,PercentSHGoalStats!$A$3:$AE$998,19,FALSE)</f>
        <v>#REF!</v>
      </c>
      <c r="Z158" s="57" t="e">
        <f>VLOOKUP($O158,PercentSHGoalStats!$A$3:$AE$998,20,FALSE)</f>
        <v>#REF!</v>
      </c>
      <c r="AA158" s="57" t="e">
        <f>VLOOKUP($O158,PercentSHGoalStats!$A$3:$AE$998,22,FALSE)</f>
        <v>#REF!</v>
      </c>
    </row>
    <row r="159" spans="1:27" hidden="1" x14ac:dyDescent="0.3">
      <c r="A159" s="57" t="e">
        <f>VLOOKUP($M159,PercentSHGoalStats!$A$3:$AE$998,5,FALSE)</f>
        <v>#REF!</v>
      </c>
      <c r="B159" s="57" t="e">
        <f>VLOOKUP($M159,PercentSHGoalStats!$A$3:$AE$998,6,FALSE)</f>
        <v>#REF!</v>
      </c>
      <c r="C159" s="57" t="e">
        <f>VLOOKUP($M159,PercentSHGoalStats!$A$3:$AE$998,8,FALSE)</f>
        <v>#REF!</v>
      </c>
      <c r="D159" s="57" t="e">
        <f>VLOOKUP($M159,PercentSHGoalStats!$A$3:$AE$998,9,FALSE)</f>
        <v>#REF!</v>
      </c>
      <c r="E159" s="57" t="e">
        <f>VLOOKUP($M159,PercentSHGoalStats!$A$3:$AE$998,11,FALSE)</f>
        <v>#REF!</v>
      </c>
      <c r="F159" s="57" t="e">
        <f>VLOOKUP($M159,PercentSHGoalStats!$A$3:$AE$998,12,FALSE)</f>
        <v>#REF!</v>
      </c>
      <c r="G159" s="57" t="e">
        <f>VLOOKUP($M159,PercentSHGoalStats!$A$3:$AE$998,14,FALSE)</f>
        <v>#REF!</v>
      </c>
      <c r="H159" s="57" t="e">
        <f>VLOOKUP($M159,PercentSHGoalStats!$A$3:$AE$998,15,FALSE)</f>
        <v>#REF!</v>
      </c>
      <c r="I159" s="57" t="e">
        <f>VLOOKUP($M159,PercentSHGoalStats!$A$3:$AE$998,17,FALSE)</f>
        <v>#REF!</v>
      </c>
      <c r="J159" s="57" t="e">
        <f>VLOOKUP($M159,PercentSHGoalStats!$A$3:$AE$998,18,FALSE)</f>
        <v>#REF!</v>
      </c>
      <c r="K159" s="57" t="e">
        <f>VLOOKUP($M159,PercentSHGoalStats!$A$3:$AE$998,20,FALSE)</f>
        <v>#REF!</v>
      </c>
      <c r="L159" s="57" t="e">
        <f>VLOOKUP($M159,PercentSHGoalStats!$A$3:$AE$998,21,FALSE)</f>
        <v>#REF!</v>
      </c>
      <c r="M159" s="53" t="e">
        <f>Fixtures!#REF!</f>
        <v>#REF!</v>
      </c>
      <c r="N159" s="54" t="e">
        <f>Fixtures!#REF!</f>
        <v>#REF!</v>
      </c>
      <c r="O159" s="53" t="e">
        <f>Fixtures!#REF!</f>
        <v>#REF!</v>
      </c>
      <c r="P159" s="57" t="e">
        <f>VLOOKUP($O159,PercentSHGoalStats!$A$3:$AE$998,5,FALSE)</f>
        <v>#REF!</v>
      </c>
      <c r="Q159" s="57" t="e">
        <f>VLOOKUP($O159,PercentSHGoalStats!$A$3:$AE$998,7,FALSE)</f>
        <v>#REF!</v>
      </c>
      <c r="R159" s="57" t="e">
        <f>VLOOKUP($O159,PercentSHGoalStats!$A$3:$AE$998,8,FALSE)</f>
        <v>#REF!</v>
      </c>
      <c r="S159" s="57" t="e">
        <f>VLOOKUP($O159,PercentSHGoalStats!$A$3:$AE$998,10,FALSE)</f>
        <v>#REF!</v>
      </c>
      <c r="T159" s="57" t="e">
        <f>VLOOKUP($O159,PercentSHGoalStats!$A$3:$AE$998,11,FALSE)</f>
        <v>#REF!</v>
      </c>
      <c r="U159" s="57" t="e">
        <f>VLOOKUP($O159,PercentSHGoalStats!$A$3:$AE$998,13,FALSE)</f>
        <v>#REF!</v>
      </c>
      <c r="V159" s="57" t="e">
        <f>VLOOKUP($O159,PercentSHGoalStats!$A$3:$AE$998,14,FALSE)</f>
        <v>#REF!</v>
      </c>
      <c r="W159" s="57" t="e">
        <f>VLOOKUP($O159,PercentSHGoalStats!$A$3:$AE$998,16,FALSE)</f>
        <v>#REF!</v>
      </c>
      <c r="X159" s="57" t="e">
        <f>VLOOKUP($O159,PercentSHGoalStats!$A$3:$AE$998,17,FALSE)</f>
        <v>#REF!</v>
      </c>
      <c r="Y159" s="57" t="e">
        <f>VLOOKUP($O159,PercentSHGoalStats!$A$3:$AE$998,19,FALSE)</f>
        <v>#REF!</v>
      </c>
      <c r="Z159" s="57" t="e">
        <f>VLOOKUP($O159,PercentSHGoalStats!$A$3:$AE$998,20,FALSE)</f>
        <v>#REF!</v>
      </c>
      <c r="AA159" s="57" t="e">
        <f>VLOOKUP($O159,PercentSHGoalStats!$A$3:$AE$998,22,FALSE)</f>
        <v>#REF!</v>
      </c>
    </row>
    <row r="160" spans="1:27" hidden="1" x14ac:dyDescent="0.3">
      <c r="A160" s="57" t="e">
        <f>VLOOKUP($M160,PercentSHGoalStats!$A$3:$AE$998,5,FALSE)</f>
        <v>#REF!</v>
      </c>
      <c r="B160" s="57" t="e">
        <f>VLOOKUP($M160,PercentSHGoalStats!$A$3:$AE$998,6,FALSE)</f>
        <v>#REF!</v>
      </c>
      <c r="C160" s="57" t="e">
        <f>VLOOKUP($M160,PercentSHGoalStats!$A$3:$AE$998,8,FALSE)</f>
        <v>#REF!</v>
      </c>
      <c r="D160" s="57" t="e">
        <f>VLOOKUP($M160,PercentSHGoalStats!$A$3:$AE$998,9,FALSE)</f>
        <v>#REF!</v>
      </c>
      <c r="E160" s="57" t="e">
        <f>VLOOKUP($M160,PercentSHGoalStats!$A$3:$AE$998,11,FALSE)</f>
        <v>#REF!</v>
      </c>
      <c r="F160" s="57" t="e">
        <f>VLOOKUP($M160,PercentSHGoalStats!$A$3:$AE$998,12,FALSE)</f>
        <v>#REF!</v>
      </c>
      <c r="G160" s="57" t="e">
        <f>VLOOKUP($M160,PercentSHGoalStats!$A$3:$AE$998,14,FALSE)</f>
        <v>#REF!</v>
      </c>
      <c r="H160" s="57" t="e">
        <f>VLOOKUP($M160,PercentSHGoalStats!$A$3:$AE$998,15,FALSE)</f>
        <v>#REF!</v>
      </c>
      <c r="I160" s="57" t="e">
        <f>VLOOKUP($M160,PercentSHGoalStats!$A$3:$AE$998,17,FALSE)</f>
        <v>#REF!</v>
      </c>
      <c r="J160" s="57" t="e">
        <f>VLOOKUP($M160,PercentSHGoalStats!$A$3:$AE$998,18,FALSE)</f>
        <v>#REF!</v>
      </c>
      <c r="K160" s="57" t="e">
        <f>VLOOKUP($M160,PercentSHGoalStats!$A$3:$AE$998,20,FALSE)</f>
        <v>#REF!</v>
      </c>
      <c r="L160" s="57" t="e">
        <f>VLOOKUP($M160,PercentSHGoalStats!$A$3:$AE$998,21,FALSE)</f>
        <v>#REF!</v>
      </c>
      <c r="M160" s="53" t="e">
        <f>Fixtures!#REF!</f>
        <v>#REF!</v>
      </c>
      <c r="N160" s="54" t="e">
        <f>Fixtures!#REF!</f>
        <v>#REF!</v>
      </c>
      <c r="O160" s="53" t="e">
        <f>Fixtures!#REF!</f>
        <v>#REF!</v>
      </c>
      <c r="P160" s="57" t="e">
        <f>VLOOKUP($O160,PercentSHGoalStats!$A$3:$AE$998,5,FALSE)</f>
        <v>#REF!</v>
      </c>
      <c r="Q160" s="57" t="e">
        <f>VLOOKUP($O160,PercentSHGoalStats!$A$3:$AE$998,7,FALSE)</f>
        <v>#REF!</v>
      </c>
      <c r="R160" s="57" t="e">
        <f>VLOOKUP($O160,PercentSHGoalStats!$A$3:$AE$998,8,FALSE)</f>
        <v>#REF!</v>
      </c>
      <c r="S160" s="57" t="e">
        <f>VLOOKUP($O160,PercentSHGoalStats!$A$3:$AE$998,10,FALSE)</f>
        <v>#REF!</v>
      </c>
      <c r="T160" s="57" t="e">
        <f>VLOOKUP($O160,PercentSHGoalStats!$A$3:$AE$998,11,FALSE)</f>
        <v>#REF!</v>
      </c>
      <c r="U160" s="57" t="e">
        <f>VLOOKUP($O160,PercentSHGoalStats!$A$3:$AE$998,13,FALSE)</f>
        <v>#REF!</v>
      </c>
      <c r="V160" s="57" t="e">
        <f>VLOOKUP($O160,PercentSHGoalStats!$A$3:$AE$998,14,FALSE)</f>
        <v>#REF!</v>
      </c>
      <c r="W160" s="57" t="e">
        <f>VLOOKUP($O160,PercentSHGoalStats!$A$3:$AE$998,16,FALSE)</f>
        <v>#REF!</v>
      </c>
      <c r="X160" s="57" t="e">
        <f>VLOOKUP($O160,PercentSHGoalStats!$A$3:$AE$998,17,FALSE)</f>
        <v>#REF!</v>
      </c>
      <c r="Y160" s="57" t="e">
        <f>VLOOKUP($O160,PercentSHGoalStats!$A$3:$AE$998,19,FALSE)</f>
        <v>#REF!</v>
      </c>
      <c r="Z160" s="57" t="e">
        <f>VLOOKUP($O160,PercentSHGoalStats!$A$3:$AE$998,20,FALSE)</f>
        <v>#REF!</v>
      </c>
      <c r="AA160" s="57" t="e">
        <f>VLOOKUP($O160,PercentSHGoalStats!$A$3:$AE$998,22,FALSE)</f>
        <v>#REF!</v>
      </c>
    </row>
    <row r="161" spans="1:27" hidden="1" x14ac:dyDescent="0.3">
      <c r="A161" s="57" t="e">
        <f>VLOOKUP($M161,PercentSHGoalStats!$A$3:$AE$998,5,FALSE)</f>
        <v>#REF!</v>
      </c>
      <c r="B161" s="57" t="e">
        <f>VLOOKUP($M161,PercentSHGoalStats!$A$3:$AE$998,6,FALSE)</f>
        <v>#REF!</v>
      </c>
      <c r="C161" s="57" t="e">
        <f>VLOOKUP($M161,PercentSHGoalStats!$A$3:$AE$998,8,FALSE)</f>
        <v>#REF!</v>
      </c>
      <c r="D161" s="57" t="e">
        <f>VLOOKUP($M161,PercentSHGoalStats!$A$3:$AE$998,9,FALSE)</f>
        <v>#REF!</v>
      </c>
      <c r="E161" s="57" t="e">
        <f>VLOOKUP($M161,PercentSHGoalStats!$A$3:$AE$998,11,FALSE)</f>
        <v>#REF!</v>
      </c>
      <c r="F161" s="57" t="e">
        <f>VLOOKUP($M161,PercentSHGoalStats!$A$3:$AE$998,12,FALSE)</f>
        <v>#REF!</v>
      </c>
      <c r="G161" s="57" t="e">
        <f>VLOOKUP($M161,PercentSHGoalStats!$A$3:$AE$998,14,FALSE)</f>
        <v>#REF!</v>
      </c>
      <c r="H161" s="57" t="e">
        <f>VLOOKUP($M161,PercentSHGoalStats!$A$3:$AE$998,15,FALSE)</f>
        <v>#REF!</v>
      </c>
      <c r="I161" s="57" t="e">
        <f>VLOOKUP($M161,PercentSHGoalStats!$A$3:$AE$998,17,FALSE)</f>
        <v>#REF!</v>
      </c>
      <c r="J161" s="57" t="e">
        <f>VLOOKUP($M161,PercentSHGoalStats!$A$3:$AE$998,18,FALSE)</f>
        <v>#REF!</v>
      </c>
      <c r="K161" s="57" t="e">
        <f>VLOOKUP($M161,PercentSHGoalStats!$A$3:$AE$998,20,FALSE)</f>
        <v>#REF!</v>
      </c>
      <c r="L161" s="57" t="e">
        <f>VLOOKUP($M161,PercentSHGoalStats!$A$3:$AE$998,21,FALSE)</f>
        <v>#REF!</v>
      </c>
      <c r="M161" s="53" t="e">
        <f>Fixtures!#REF!</f>
        <v>#REF!</v>
      </c>
      <c r="N161" s="54" t="e">
        <f>Fixtures!#REF!</f>
        <v>#REF!</v>
      </c>
      <c r="O161" s="53" t="e">
        <f>Fixtures!#REF!</f>
        <v>#REF!</v>
      </c>
      <c r="P161" s="57" t="e">
        <f>VLOOKUP($O161,PercentSHGoalStats!$A$3:$AE$998,5,FALSE)</f>
        <v>#REF!</v>
      </c>
      <c r="Q161" s="57" t="e">
        <f>VLOOKUP($O161,PercentSHGoalStats!$A$3:$AE$998,7,FALSE)</f>
        <v>#REF!</v>
      </c>
      <c r="R161" s="57" t="e">
        <f>VLOOKUP($O161,PercentSHGoalStats!$A$3:$AE$998,8,FALSE)</f>
        <v>#REF!</v>
      </c>
      <c r="S161" s="57" t="e">
        <f>VLOOKUP($O161,PercentSHGoalStats!$A$3:$AE$998,10,FALSE)</f>
        <v>#REF!</v>
      </c>
      <c r="T161" s="57" t="e">
        <f>VLOOKUP($O161,PercentSHGoalStats!$A$3:$AE$998,11,FALSE)</f>
        <v>#REF!</v>
      </c>
      <c r="U161" s="57" t="e">
        <f>VLOOKUP($O161,PercentSHGoalStats!$A$3:$AE$998,13,FALSE)</f>
        <v>#REF!</v>
      </c>
      <c r="V161" s="57" t="e">
        <f>VLOOKUP($O161,PercentSHGoalStats!$A$3:$AE$998,14,FALSE)</f>
        <v>#REF!</v>
      </c>
      <c r="W161" s="57" t="e">
        <f>VLOOKUP($O161,PercentSHGoalStats!$A$3:$AE$998,16,FALSE)</f>
        <v>#REF!</v>
      </c>
      <c r="X161" s="57" t="e">
        <f>VLOOKUP($O161,PercentSHGoalStats!$A$3:$AE$998,17,FALSE)</f>
        <v>#REF!</v>
      </c>
      <c r="Y161" s="57" t="e">
        <f>VLOOKUP($O161,PercentSHGoalStats!$A$3:$AE$998,19,FALSE)</f>
        <v>#REF!</v>
      </c>
      <c r="Z161" s="57" t="e">
        <f>VLOOKUP($O161,PercentSHGoalStats!$A$3:$AE$998,20,FALSE)</f>
        <v>#REF!</v>
      </c>
      <c r="AA161" s="57" t="e">
        <f>VLOOKUP($O161,PercentSHGoalStats!$A$3:$AE$998,22,FALSE)</f>
        <v>#REF!</v>
      </c>
    </row>
    <row r="162" spans="1:27" hidden="1" x14ac:dyDescent="0.3">
      <c r="A162" s="57" t="e">
        <f>VLOOKUP($M162,PercentSHGoalStats!$A$3:$AE$998,5,FALSE)</f>
        <v>#REF!</v>
      </c>
      <c r="B162" s="57" t="e">
        <f>VLOOKUP($M162,PercentSHGoalStats!$A$3:$AE$998,6,FALSE)</f>
        <v>#REF!</v>
      </c>
      <c r="C162" s="57" t="e">
        <f>VLOOKUP($M162,PercentSHGoalStats!$A$3:$AE$998,8,FALSE)</f>
        <v>#REF!</v>
      </c>
      <c r="D162" s="57" t="e">
        <f>VLOOKUP($M162,PercentSHGoalStats!$A$3:$AE$998,9,FALSE)</f>
        <v>#REF!</v>
      </c>
      <c r="E162" s="57" t="e">
        <f>VLOOKUP($M162,PercentSHGoalStats!$A$3:$AE$998,11,FALSE)</f>
        <v>#REF!</v>
      </c>
      <c r="F162" s="57" t="e">
        <f>VLOOKUP($M162,PercentSHGoalStats!$A$3:$AE$998,12,FALSE)</f>
        <v>#REF!</v>
      </c>
      <c r="G162" s="57" t="e">
        <f>VLOOKUP($M162,PercentSHGoalStats!$A$3:$AE$998,14,FALSE)</f>
        <v>#REF!</v>
      </c>
      <c r="H162" s="57" t="e">
        <f>VLOOKUP($M162,PercentSHGoalStats!$A$3:$AE$998,15,FALSE)</f>
        <v>#REF!</v>
      </c>
      <c r="I162" s="57" t="e">
        <f>VLOOKUP($M162,PercentSHGoalStats!$A$3:$AE$998,17,FALSE)</f>
        <v>#REF!</v>
      </c>
      <c r="J162" s="57" t="e">
        <f>VLOOKUP($M162,PercentSHGoalStats!$A$3:$AE$998,18,FALSE)</f>
        <v>#REF!</v>
      </c>
      <c r="K162" s="57" t="e">
        <f>VLOOKUP($M162,PercentSHGoalStats!$A$3:$AE$998,20,FALSE)</f>
        <v>#REF!</v>
      </c>
      <c r="L162" s="57" t="e">
        <f>VLOOKUP($M162,PercentSHGoalStats!$A$3:$AE$998,21,FALSE)</f>
        <v>#REF!</v>
      </c>
      <c r="M162" s="53" t="e">
        <f>Fixtures!#REF!</f>
        <v>#REF!</v>
      </c>
      <c r="N162" s="54" t="e">
        <f>Fixtures!#REF!</f>
        <v>#REF!</v>
      </c>
      <c r="O162" s="53" t="e">
        <f>Fixtures!#REF!</f>
        <v>#REF!</v>
      </c>
      <c r="P162" s="57" t="e">
        <f>VLOOKUP($O162,PercentSHGoalStats!$A$3:$AE$998,5,FALSE)</f>
        <v>#REF!</v>
      </c>
      <c r="Q162" s="57" t="e">
        <f>VLOOKUP($O162,PercentSHGoalStats!$A$3:$AE$998,7,FALSE)</f>
        <v>#REF!</v>
      </c>
      <c r="R162" s="57" t="e">
        <f>VLOOKUP($O162,PercentSHGoalStats!$A$3:$AE$998,8,FALSE)</f>
        <v>#REF!</v>
      </c>
      <c r="S162" s="57" t="e">
        <f>VLOOKUP($O162,PercentSHGoalStats!$A$3:$AE$998,10,FALSE)</f>
        <v>#REF!</v>
      </c>
      <c r="T162" s="57" t="e">
        <f>VLOOKUP($O162,PercentSHGoalStats!$A$3:$AE$998,11,FALSE)</f>
        <v>#REF!</v>
      </c>
      <c r="U162" s="57" t="e">
        <f>VLOOKUP($O162,PercentSHGoalStats!$A$3:$AE$998,13,FALSE)</f>
        <v>#REF!</v>
      </c>
      <c r="V162" s="57" t="e">
        <f>VLOOKUP($O162,PercentSHGoalStats!$A$3:$AE$998,14,FALSE)</f>
        <v>#REF!</v>
      </c>
      <c r="W162" s="57" t="e">
        <f>VLOOKUP($O162,PercentSHGoalStats!$A$3:$AE$998,16,FALSE)</f>
        <v>#REF!</v>
      </c>
      <c r="X162" s="57" t="e">
        <f>VLOOKUP($O162,PercentSHGoalStats!$A$3:$AE$998,17,FALSE)</f>
        <v>#REF!</v>
      </c>
      <c r="Y162" s="57" t="e">
        <f>VLOOKUP($O162,PercentSHGoalStats!$A$3:$AE$998,19,FALSE)</f>
        <v>#REF!</v>
      </c>
      <c r="Z162" s="57" t="e">
        <f>VLOOKUP($O162,PercentSHGoalStats!$A$3:$AE$998,20,FALSE)</f>
        <v>#REF!</v>
      </c>
      <c r="AA162" s="57" t="e">
        <f>VLOOKUP($O162,PercentSHGoalStats!$A$3:$AE$998,22,FALSE)</f>
        <v>#REF!</v>
      </c>
    </row>
    <row r="163" spans="1:27" hidden="1" x14ac:dyDescent="0.3">
      <c r="A163" s="57" t="e">
        <f>VLOOKUP($M163,PercentSHGoalStats!$A$3:$AE$998,5,FALSE)</f>
        <v>#REF!</v>
      </c>
      <c r="B163" s="57" t="e">
        <f>VLOOKUP($M163,PercentSHGoalStats!$A$3:$AE$998,6,FALSE)</f>
        <v>#REF!</v>
      </c>
      <c r="C163" s="57" t="e">
        <f>VLOOKUP($M163,PercentSHGoalStats!$A$3:$AE$998,8,FALSE)</f>
        <v>#REF!</v>
      </c>
      <c r="D163" s="57" t="e">
        <f>VLOOKUP($M163,PercentSHGoalStats!$A$3:$AE$998,9,FALSE)</f>
        <v>#REF!</v>
      </c>
      <c r="E163" s="57" t="e">
        <f>VLOOKUP($M163,PercentSHGoalStats!$A$3:$AE$998,11,FALSE)</f>
        <v>#REF!</v>
      </c>
      <c r="F163" s="57" t="e">
        <f>VLOOKUP($M163,PercentSHGoalStats!$A$3:$AE$998,12,FALSE)</f>
        <v>#REF!</v>
      </c>
      <c r="G163" s="57" t="e">
        <f>VLOOKUP($M163,PercentSHGoalStats!$A$3:$AE$998,14,FALSE)</f>
        <v>#REF!</v>
      </c>
      <c r="H163" s="57" t="e">
        <f>VLOOKUP($M163,PercentSHGoalStats!$A$3:$AE$998,15,FALSE)</f>
        <v>#REF!</v>
      </c>
      <c r="I163" s="57" t="e">
        <f>VLOOKUP($M163,PercentSHGoalStats!$A$3:$AE$998,17,FALSE)</f>
        <v>#REF!</v>
      </c>
      <c r="J163" s="57" t="e">
        <f>VLOOKUP($M163,PercentSHGoalStats!$A$3:$AE$998,18,FALSE)</f>
        <v>#REF!</v>
      </c>
      <c r="K163" s="57" t="e">
        <f>VLOOKUP($M163,PercentSHGoalStats!$A$3:$AE$998,20,FALSE)</f>
        <v>#REF!</v>
      </c>
      <c r="L163" s="57" t="e">
        <f>VLOOKUP($M163,PercentSHGoalStats!$A$3:$AE$998,21,FALSE)</f>
        <v>#REF!</v>
      </c>
      <c r="M163" s="53" t="e">
        <f>Fixtures!#REF!</f>
        <v>#REF!</v>
      </c>
      <c r="N163" s="54" t="e">
        <f>Fixtures!#REF!</f>
        <v>#REF!</v>
      </c>
      <c r="O163" s="53" t="e">
        <f>Fixtures!#REF!</f>
        <v>#REF!</v>
      </c>
      <c r="P163" s="57" t="e">
        <f>VLOOKUP($O163,PercentSHGoalStats!$A$3:$AE$998,5,FALSE)</f>
        <v>#REF!</v>
      </c>
      <c r="Q163" s="57" t="e">
        <f>VLOOKUP($O163,PercentSHGoalStats!$A$3:$AE$998,7,FALSE)</f>
        <v>#REF!</v>
      </c>
      <c r="R163" s="57" t="e">
        <f>VLOOKUP($O163,PercentSHGoalStats!$A$3:$AE$998,8,FALSE)</f>
        <v>#REF!</v>
      </c>
      <c r="S163" s="57" t="e">
        <f>VLOOKUP($O163,PercentSHGoalStats!$A$3:$AE$998,10,FALSE)</f>
        <v>#REF!</v>
      </c>
      <c r="T163" s="57" t="e">
        <f>VLOOKUP($O163,PercentSHGoalStats!$A$3:$AE$998,11,FALSE)</f>
        <v>#REF!</v>
      </c>
      <c r="U163" s="57" t="e">
        <f>VLOOKUP($O163,PercentSHGoalStats!$A$3:$AE$998,13,FALSE)</f>
        <v>#REF!</v>
      </c>
      <c r="V163" s="57" t="e">
        <f>VLOOKUP($O163,PercentSHGoalStats!$A$3:$AE$998,14,FALSE)</f>
        <v>#REF!</v>
      </c>
      <c r="W163" s="57" t="e">
        <f>VLOOKUP($O163,PercentSHGoalStats!$A$3:$AE$998,16,FALSE)</f>
        <v>#REF!</v>
      </c>
      <c r="X163" s="57" t="e">
        <f>VLOOKUP($O163,PercentSHGoalStats!$A$3:$AE$998,17,FALSE)</f>
        <v>#REF!</v>
      </c>
      <c r="Y163" s="57" t="e">
        <f>VLOOKUP($O163,PercentSHGoalStats!$A$3:$AE$998,19,FALSE)</f>
        <v>#REF!</v>
      </c>
      <c r="Z163" s="57" t="e">
        <f>VLOOKUP($O163,PercentSHGoalStats!$A$3:$AE$998,20,FALSE)</f>
        <v>#REF!</v>
      </c>
      <c r="AA163" s="57" t="e">
        <f>VLOOKUP($O163,PercentSHGoalStats!$A$3:$AE$998,22,FALSE)</f>
        <v>#REF!</v>
      </c>
    </row>
    <row r="164" spans="1:27" hidden="1" x14ac:dyDescent="0.3">
      <c r="A164" s="57" t="e">
        <f>VLOOKUP($M164,PercentSHGoalStats!$A$3:$AE$998,5,FALSE)</f>
        <v>#REF!</v>
      </c>
      <c r="B164" s="57" t="e">
        <f>VLOOKUP($M164,PercentSHGoalStats!$A$3:$AE$998,6,FALSE)</f>
        <v>#REF!</v>
      </c>
      <c r="C164" s="57" t="e">
        <f>VLOOKUP($M164,PercentSHGoalStats!$A$3:$AE$998,8,FALSE)</f>
        <v>#REF!</v>
      </c>
      <c r="D164" s="57" t="e">
        <f>VLOOKUP($M164,PercentSHGoalStats!$A$3:$AE$998,9,FALSE)</f>
        <v>#REF!</v>
      </c>
      <c r="E164" s="57" t="e">
        <f>VLOOKUP($M164,PercentSHGoalStats!$A$3:$AE$998,11,FALSE)</f>
        <v>#REF!</v>
      </c>
      <c r="F164" s="57" t="e">
        <f>VLOOKUP($M164,PercentSHGoalStats!$A$3:$AE$998,12,FALSE)</f>
        <v>#REF!</v>
      </c>
      <c r="G164" s="57" t="e">
        <f>VLOOKUP($M164,PercentSHGoalStats!$A$3:$AE$998,14,FALSE)</f>
        <v>#REF!</v>
      </c>
      <c r="H164" s="57" t="e">
        <f>VLOOKUP($M164,PercentSHGoalStats!$A$3:$AE$998,15,FALSE)</f>
        <v>#REF!</v>
      </c>
      <c r="I164" s="57" t="e">
        <f>VLOOKUP($M164,PercentSHGoalStats!$A$3:$AE$998,17,FALSE)</f>
        <v>#REF!</v>
      </c>
      <c r="J164" s="57" t="e">
        <f>VLOOKUP($M164,PercentSHGoalStats!$A$3:$AE$998,18,FALSE)</f>
        <v>#REF!</v>
      </c>
      <c r="K164" s="57" t="e">
        <f>VLOOKUP($M164,PercentSHGoalStats!$A$3:$AE$998,20,FALSE)</f>
        <v>#REF!</v>
      </c>
      <c r="L164" s="57" t="e">
        <f>VLOOKUP($M164,PercentSHGoalStats!$A$3:$AE$998,21,FALSE)</f>
        <v>#REF!</v>
      </c>
      <c r="M164" s="53" t="e">
        <f>Fixtures!#REF!</f>
        <v>#REF!</v>
      </c>
      <c r="N164" s="54" t="e">
        <f>Fixtures!#REF!</f>
        <v>#REF!</v>
      </c>
      <c r="O164" s="53" t="e">
        <f>Fixtures!#REF!</f>
        <v>#REF!</v>
      </c>
      <c r="P164" s="57" t="e">
        <f>VLOOKUP($O164,PercentSHGoalStats!$A$3:$AE$998,5,FALSE)</f>
        <v>#REF!</v>
      </c>
      <c r="Q164" s="57" t="e">
        <f>VLOOKUP($O164,PercentSHGoalStats!$A$3:$AE$998,7,FALSE)</f>
        <v>#REF!</v>
      </c>
      <c r="R164" s="57" t="e">
        <f>VLOOKUP($O164,PercentSHGoalStats!$A$3:$AE$998,8,FALSE)</f>
        <v>#REF!</v>
      </c>
      <c r="S164" s="57" t="e">
        <f>VLOOKUP($O164,PercentSHGoalStats!$A$3:$AE$998,10,FALSE)</f>
        <v>#REF!</v>
      </c>
      <c r="T164" s="57" t="e">
        <f>VLOOKUP($O164,PercentSHGoalStats!$A$3:$AE$998,11,FALSE)</f>
        <v>#REF!</v>
      </c>
      <c r="U164" s="57" t="e">
        <f>VLOOKUP($O164,PercentSHGoalStats!$A$3:$AE$998,13,FALSE)</f>
        <v>#REF!</v>
      </c>
      <c r="V164" s="57" t="e">
        <f>VLOOKUP($O164,PercentSHGoalStats!$A$3:$AE$998,14,FALSE)</f>
        <v>#REF!</v>
      </c>
      <c r="W164" s="57" t="e">
        <f>VLOOKUP($O164,PercentSHGoalStats!$A$3:$AE$998,16,FALSE)</f>
        <v>#REF!</v>
      </c>
      <c r="X164" s="57" t="e">
        <f>VLOOKUP($O164,PercentSHGoalStats!$A$3:$AE$998,17,FALSE)</f>
        <v>#REF!</v>
      </c>
      <c r="Y164" s="57" t="e">
        <f>VLOOKUP($O164,PercentSHGoalStats!$A$3:$AE$998,19,FALSE)</f>
        <v>#REF!</v>
      </c>
      <c r="Z164" s="57" t="e">
        <f>VLOOKUP($O164,PercentSHGoalStats!$A$3:$AE$998,20,FALSE)</f>
        <v>#REF!</v>
      </c>
      <c r="AA164" s="57" t="e">
        <f>VLOOKUP($O164,PercentSHGoalStats!$A$3:$AE$998,22,FALSE)</f>
        <v>#REF!</v>
      </c>
    </row>
    <row r="165" spans="1:27" hidden="1" x14ac:dyDescent="0.3">
      <c r="A165" s="57" t="e">
        <f>VLOOKUP($M165,PercentSHGoalStats!$A$3:$AE$998,5,FALSE)</f>
        <v>#REF!</v>
      </c>
      <c r="B165" s="57" t="e">
        <f>VLOOKUP($M165,PercentSHGoalStats!$A$3:$AE$998,6,FALSE)</f>
        <v>#REF!</v>
      </c>
      <c r="C165" s="57" t="e">
        <f>VLOOKUP($M165,PercentSHGoalStats!$A$3:$AE$998,8,FALSE)</f>
        <v>#REF!</v>
      </c>
      <c r="D165" s="57" t="e">
        <f>VLOOKUP($M165,PercentSHGoalStats!$A$3:$AE$998,9,FALSE)</f>
        <v>#REF!</v>
      </c>
      <c r="E165" s="57" t="e">
        <f>VLOOKUP($M165,PercentSHGoalStats!$A$3:$AE$998,11,FALSE)</f>
        <v>#REF!</v>
      </c>
      <c r="F165" s="57" t="e">
        <f>VLOOKUP($M165,PercentSHGoalStats!$A$3:$AE$998,12,FALSE)</f>
        <v>#REF!</v>
      </c>
      <c r="G165" s="57" t="e">
        <f>VLOOKUP($M165,PercentSHGoalStats!$A$3:$AE$998,14,FALSE)</f>
        <v>#REF!</v>
      </c>
      <c r="H165" s="57" t="e">
        <f>VLOOKUP($M165,PercentSHGoalStats!$A$3:$AE$998,15,FALSE)</f>
        <v>#REF!</v>
      </c>
      <c r="I165" s="57" t="e">
        <f>VLOOKUP($M165,PercentSHGoalStats!$A$3:$AE$998,17,FALSE)</f>
        <v>#REF!</v>
      </c>
      <c r="J165" s="57" t="e">
        <f>VLOOKUP($M165,PercentSHGoalStats!$A$3:$AE$998,18,FALSE)</f>
        <v>#REF!</v>
      </c>
      <c r="K165" s="57" t="e">
        <f>VLOOKUP($M165,PercentSHGoalStats!$A$3:$AE$998,20,FALSE)</f>
        <v>#REF!</v>
      </c>
      <c r="L165" s="57" t="e">
        <f>VLOOKUP($M165,PercentSHGoalStats!$A$3:$AE$998,21,FALSE)</f>
        <v>#REF!</v>
      </c>
      <c r="M165" s="53" t="e">
        <f>Fixtures!#REF!</f>
        <v>#REF!</v>
      </c>
      <c r="N165" s="54" t="e">
        <f>Fixtures!#REF!</f>
        <v>#REF!</v>
      </c>
      <c r="O165" s="53" t="e">
        <f>Fixtures!#REF!</f>
        <v>#REF!</v>
      </c>
      <c r="P165" s="57" t="e">
        <f>VLOOKUP($O165,PercentSHGoalStats!$A$3:$AE$998,5,FALSE)</f>
        <v>#REF!</v>
      </c>
      <c r="Q165" s="57" t="e">
        <f>VLOOKUP($O165,PercentSHGoalStats!$A$3:$AE$998,7,FALSE)</f>
        <v>#REF!</v>
      </c>
      <c r="R165" s="57" t="e">
        <f>VLOOKUP($O165,PercentSHGoalStats!$A$3:$AE$998,8,FALSE)</f>
        <v>#REF!</v>
      </c>
      <c r="S165" s="57" t="e">
        <f>VLOOKUP($O165,PercentSHGoalStats!$A$3:$AE$998,10,FALSE)</f>
        <v>#REF!</v>
      </c>
      <c r="T165" s="57" t="e">
        <f>VLOOKUP($O165,PercentSHGoalStats!$A$3:$AE$998,11,FALSE)</f>
        <v>#REF!</v>
      </c>
      <c r="U165" s="57" t="e">
        <f>VLOOKUP($O165,PercentSHGoalStats!$A$3:$AE$998,13,FALSE)</f>
        <v>#REF!</v>
      </c>
      <c r="V165" s="57" t="e">
        <f>VLOOKUP($O165,PercentSHGoalStats!$A$3:$AE$998,14,FALSE)</f>
        <v>#REF!</v>
      </c>
      <c r="W165" s="57" t="e">
        <f>VLOOKUP($O165,PercentSHGoalStats!$A$3:$AE$998,16,FALSE)</f>
        <v>#REF!</v>
      </c>
      <c r="X165" s="57" t="e">
        <f>VLOOKUP($O165,PercentSHGoalStats!$A$3:$AE$998,17,FALSE)</f>
        <v>#REF!</v>
      </c>
      <c r="Y165" s="57" t="e">
        <f>VLOOKUP($O165,PercentSHGoalStats!$A$3:$AE$998,19,FALSE)</f>
        <v>#REF!</v>
      </c>
      <c r="Z165" s="57" t="e">
        <f>VLOOKUP($O165,PercentSHGoalStats!$A$3:$AE$998,20,FALSE)</f>
        <v>#REF!</v>
      </c>
      <c r="AA165" s="57" t="e">
        <f>VLOOKUP($O165,PercentSHGoalStats!$A$3:$AE$998,22,FALSE)</f>
        <v>#REF!</v>
      </c>
    </row>
    <row r="166" spans="1:27" hidden="1" x14ac:dyDescent="0.3">
      <c r="A166" s="57" t="e">
        <f>VLOOKUP($M166,PercentSHGoalStats!$A$3:$AE$998,5,FALSE)</f>
        <v>#REF!</v>
      </c>
      <c r="B166" s="57" t="e">
        <f>VLOOKUP($M166,PercentSHGoalStats!$A$3:$AE$998,6,FALSE)</f>
        <v>#REF!</v>
      </c>
      <c r="C166" s="57" t="e">
        <f>VLOOKUP($M166,PercentSHGoalStats!$A$3:$AE$998,8,FALSE)</f>
        <v>#REF!</v>
      </c>
      <c r="D166" s="57" t="e">
        <f>VLOOKUP($M166,PercentSHGoalStats!$A$3:$AE$998,9,FALSE)</f>
        <v>#REF!</v>
      </c>
      <c r="E166" s="57" t="e">
        <f>VLOOKUP($M166,PercentSHGoalStats!$A$3:$AE$998,11,FALSE)</f>
        <v>#REF!</v>
      </c>
      <c r="F166" s="57" t="e">
        <f>VLOOKUP($M166,PercentSHGoalStats!$A$3:$AE$998,12,FALSE)</f>
        <v>#REF!</v>
      </c>
      <c r="G166" s="57" t="e">
        <f>VLOOKUP($M166,PercentSHGoalStats!$A$3:$AE$998,14,FALSE)</f>
        <v>#REF!</v>
      </c>
      <c r="H166" s="57" t="e">
        <f>VLOOKUP($M166,PercentSHGoalStats!$A$3:$AE$998,15,FALSE)</f>
        <v>#REF!</v>
      </c>
      <c r="I166" s="57" t="e">
        <f>VLOOKUP($M166,PercentSHGoalStats!$A$3:$AE$998,17,FALSE)</f>
        <v>#REF!</v>
      </c>
      <c r="J166" s="57" t="e">
        <f>VLOOKUP($M166,PercentSHGoalStats!$A$3:$AE$998,18,FALSE)</f>
        <v>#REF!</v>
      </c>
      <c r="K166" s="57" t="e">
        <f>VLOOKUP($M166,PercentSHGoalStats!$A$3:$AE$998,20,FALSE)</f>
        <v>#REF!</v>
      </c>
      <c r="L166" s="57" t="e">
        <f>VLOOKUP($M166,PercentSHGoalStats!$A$3:$AE$998,21,FALSE)</f>
        <v>#REF!</v>
      </c>
      <c r="M166" s="53" t="e">
        <f>Fixtures!#REF!</f>
        <v>#REF!</v>
      </c>
      <c r="N166" s="54" t="e">
        <f>Fixtures!#REF!</f>
        <v>#REF!</v>
      </c>
      <c r="O166" s="53" t="e">
        <f>Fixtures!#REF!</f>
        <v>#REF!</v>
      </c>
      <c r="P166" s="57" t="e">
        <f>VLOOKUP($O166,PercentSHGoalStats!$A$3:$AE$998,5,FALSE)</f>
        <v>#REF!</v>
      </c>
      <c r="Q166" s="57" t="e">
        <f>VLOOKUP($O166,PercentSHGoalStats!$A$3:$AE$998,7,FALSE)</f>
        <v>#REF!</v>
      </c>
      <c r="R166" s="57" t="e">
        <f>VLOOKUP($O166,PercentSHGoalStats!$A$3:$AE$998,8,FALSE)</f>
        <v>#REF!</v>
      </c>
      <c r="S166" s="57" t="e">
        <f>VLOOKUP($O166,PercentSHGoalStats!$A$3:$AE$998,10,FALSE)</f>
        <v>#REF!</v>
      </c>
      <c r="T166" s="57" t="e">
        <f>VLOOKUP($O166,PercentSHGoalStats!$A$3:$AE$998,11,FALSE)</f>
        <v>#REF!</v>
      </c>
      <c r="U166" s="57" t="e">
        <f>VLOOKUP($O166,PercentSHGoalStats!$A$3:$AE$998,13,FALSE)</f>
        <v>#REF!</v>
      </c>
      <c r="V166" s="57" t="e">
        <f>VLOOKUP($O166,PercentSHGoalStats!$A$3:$AE$998,14,FALSE)</f>
        <v>#REF!</v>
      </c>
      <c r="W166" s="57" t="e">
        <f>VLOOKUP($O166,PercentSHGoalStats!$A$3:$AE$998,16,FALSE)</f>
        <v>#REF!</v>
      </c>
      <c r="X166" s="57" t="e">
        <f>VLOOKUP($O166,PercentSHGoalStats!$A$3:$AE$998,17,FALSE)</f>
        <v>#REF!</v>
      </c>
      <c r="Y166" s="57" t="e">
        <f>VLOOKUP($O166,PercentSHGoalStats!$A$3:$AE$998,19,FALSE)</f>
        <v>#REF!</v>
      </c>
      <c r="Z166" s="57" t="e">
        <f>VLOOKUP($O166,PercentSHGoalStats!$A$3:$AE$998,20,FALSE)</f>
        <v>#REF!</v>
      </c>
      <c r="AA166" s="57" t="e">
        <f>VLOOKUP($O166,PercentSHGoalStats!$A$3:$AE$998,22,FALSE)</f>
        <v>#REF!</v>
      </c>
    </row>
    <row r="167" spans="1:27" hidden="1" x14ac:dyDescent="0.3">
      <c r="A167" s="57" t="e">
        <f>VLOOKUP($M167,PercentSHGoalStats!$A$3:$AE$998,5,FALSE)</f>
        <v>#REF!</v>
      </c>
      <c r="B167" s="57" t="e">
        <f>VLOOKUP($M167,PercentSHGoalStats!$A$3:$AE$998,6,FALSE)</f>
        <v>#REF!</v>
      </c>
      <c r="C167" s="57" t="e">
        <f>VLOOKUP($M167,PercentSHGoalStats!$A$3:$AE$998,8,FALSE)</f>
        <v>#REF!</v>
      </c>
      <c r="D167" s="57" t="e">
        <f>VLOOKUP($M167,PercentSHGoalStats!$A$3:$AE$998,9,FALSE)</f>
        <v>#REF!</v>
      </c>
      <c r="E167" s="57" t="e">
        <f>VLOOKUP($M167,PercentSHGoalStats!$A$3:$AE$998,11,FALSE)</f>
        <v>#REF!</v>
      </c>
      <c r="F167" s="57" t="e">
        <f>VLOOKUP($M167,PercentSHGoalStats!$A$3:$AE$998,12,FALSE)</f>
        <v>#REF!</v>
      </c>
      <c r="G167" s="57" t="e">
        <f>VLOOKUP($M167,PercentSHGoalStats!$A$3:$AE$998,14,FALSE)</f>
        <v>#REF!</v>
      </c>
      <c r="H167" s="57" t="e">
        <f>VLOOKUP($M167,PercentSHGoalStats!$A$3:$AE$998,15,FALSE)</f>
        <v>#REF!</v>
      </c>
      <c r="I167" s="57" t="e">
        <f>VLOOKUP($M167,PercentSHGoalStats!$A$3:$AE$998,17,FALSE)</f>
        <v>#REF!</v>
      </c>
      <c r="J167" s="57" t="e">
        <f>VLOOKUP($M167,PercentSHGoalStats!$A$3:$AE$998,18,FALSE)</f>
        <v>#REF!</v>
      </c>
      <c r="K167" s="57" t="e">
        <f>VLOOKUP($M167,PercentSHGoalStats!$A$3:$AE$998,20,FALSE)</f>
        <v>#REF!</v>
      </c>
      <c r="L167" s="57" t="e">
        <f>VLOOKUP($M167,PercentSHGoalStats!$A$3:$AE$998,21,FALSE)</f>
        <v>#REF!</v>
      </c>
      <c r="M167" s="53" t="e">
        <f>Fixtures!#REF!</f>
        <v>#REF!</v>
      </c>
      <c r="N167" s="54" t="e">
        <f>Fixtures!#REF!</f>
        <v>#REF!</v>
      </c>
      <c r="O167" s="53" t="e">
        <f>Fixtures!#REF!</f>
        <v>#REF!</v>
      </c>
      <c r="P167" s="57" t="e">
        <f>VLOOKUP($O167,PercentSHGoalStats!$A$3:$AE$998,5,FALSE)</f>
        <v>#REF!</v>
      </c>
      <c r="Q167" s="57" t="e">
        <f>VLOOKUP($O167,PercentSHGoalStats!$A$3:$AE$998,7,FALSE)</f>
        <v>#REF!</v>
      </c>
      <c r="R167" s="57" t="e">
        <f>VLOOKUP($O167,PercentSHGoalStats!$A$3:$AE$998,8,FALSE)</f>
        <v>#REF!</v>
      </c>
      <c r="S167" s="57" t="e">
        <f>VLOOKUP($O167,PercentSHGoalStats!$A$3:$AE$998,10,FALSE)</f>
        <v>#REF!</v>
      </c>
      <c r="T167" s="57" t="e">
        <f>VLOOKUP($O167,PercentSHGoalStats!$A$3:$AE$998,11,FALSE)</f>
        <v>#REF!</v>
      </c>
      <c r="U167" s="57" t="e">
        <f>VLOOKUP($O167,PercentSHGoalStats!$A$3:$AE$998,13,FALSE)</f>
        <v>#REF!</v>
      </c>
      <c r="V167" s="57" t="e">
        <f>VLOOKUP($O167,PercentSHGoalStats!$A$3:$AE$998,14,FALSE)</f>
        <v>#REF!</v>
      </c>
      <c r="W167" s="57" t="e">
        <f>VLOOKUP($O167,PercentSHGoalStats!$A$3:$AE$998,16,FALSE)</f>
        <v>#REF!</v>
      </c>
      <c r="X167" s="57" t="e">
        <f>VLOOKUP($O167,PercentSHGoalStats!$A$3:$AE$998,17,FALSE)</f>
        <v>#REF!</v>
      </c>
      <c r="Y167" s="57" t="e">
        <f>VLOOKUP($O167,PercentSHGoalStats!$A$3:$AE$998,19,FALSE)</f>
        <v>#REF!</v>
      </c>
      <c r="Z167" s="57" t="e">
        <f>VLOOKUP($O167,PercentSHGoalStats!$A$3:$AE$998,20,FALSE)</f>
        <v>#REF!</v>
      </c>
      <c r="AA167" s="57" t="e">
        <f>VLOOKUP($O167,PercentSHGoalStats!$A$3:$AE$998,22,FALSE)</f>
        <v>#REF!</v>
      </c>
    </row>
    <row r="168" spans="1:27" hidden="1" x14ac:dyDescent="0.3">
      <c r="A168" s="57" t="e">
        <f>VLOOKUP($M168,PercentSHGoalStats!$A$3:$AE$998,5,FALSE)</f>
        <v>#REF!</v>
      </c>
      <c r="B168" s="57" t="e">
        <f>VLOOKUP($M168,PercentSHGoalStats!$A$3:$AE$998,6,FALSE)</f>
        <v>#REF!</v>
      </c>
      <c r="C168" s="57" t="e">
        <f>VLOOKUP($M168,PercentSHGoalStats!$A$3:$AE$998,8,FALSE)</f>
        <v>#REF!</v>
      </c>
      <c r="D168" s="57" t="e">
        <f>VLOOKUP($M168,PercentSHGoalStats!$A$3:$AE$998,9,FALSE)</f>
        <v>#REF!</v>
      </c>
      <c r="E168" s="57" t="e">
        <f>VLOOKUP($M168,PercentSHGoalStats!$A$3:$AE$998,11,FALSE)</f>
        <v>#REF!</v>
      </c>
      <c r="F168" s="57" t="e">
        <f>VLOOKUP($M168,PercentSHGoalStats!$A$3:$AE$998,12,FALSE)</f>
        <v>#REF!</v>
      </c>
      <c r="G168" s="57" t="e">
        <f>VLOOKUP($M168,PercentSHGoalStats!$A$3:$AE$998,14,FALSE)</f>
        <v>#REF!</v>
      </c>
      <c r="H168" s="57" t="e">
        <f>VLOOKUP($M168,PercentSHGoalStats!$A$3:$AE$998,15,FALSE)</f>
        <v>#REF!</v>
      </c>
      <c r="I168" s="57" t="e">
        <f>VLOOKUP($M168,PercentSHGoalStats!$A$3:$AE$998,17,FALSE)</f>
        <v>#REF!</v>
      </c>
      <c r="J168" s="57" t="e">
        <f>VLOOKUP($M168,PercentSHGoalStats!$A$3:$AE$998,18,FALSE)</f>
        <v>#REF!</v>
      </c>
      <c r="K168" s="57" t="e">
        <f>VLOOKUP($M168,PercentSHGoalStats!$A$3:$AE$998,20,FALSE)</f>
        <v>#REF!</v>
      </c>
      <c r="L168" s="57" t="e">
        <f>VLOOKUP($M168,PercentSHGoalStats!$A$3:$AE$998,21,FALSE)</f>
        <v>#REF!</v>
      </c>
      <c r="M168" s="53" t="e">
        <f>Fixtures!#REF!</f>
        <v>#REF!</v>
      </c>
      <c r="N168" s="54" t="e">
        <f>Fixtures!#REF!</f>
        <v>#REF!</v>
      </c>
      <c r="O168" s="53" t="e">
        <f>Fixtures!#REF!</f>
        <v>#REF!</v>
      </c>
      <c r="P168" s="57" t="e">
        <f>VLOOKUP($O168,PercentSHGoalStats!$A$3:$AE$998,5,FALSE)</f>
        <v>#REF!</v>
      </c>
      <c r="Q168" s="57" t="e">
        <f>VLOOKUP($O168,PercentSHGoalStats!$A$3:$AE$998,7,FALSE)</f>
        <v>#REF!</v>
      </c>
      <c r="R168" s="57" t="e">
        <f>VLOOKUP($O168,PercentSHGoalStats!$A$3:$AE$998,8,FALSE)</f>
        <v>#REF!</v>
      </c>
      <c r="S168" s="57" t="e">
        <f>VLOOKUP($O168,PercentSHGoalStats!$A$3:$AE$998,10,FALSE)</f>
        <v>#REF!</v>
      </c>
      <c r="T168" s="57" t="e">
        <f>VLOOKUP($O168,PercentSHGoalStats!$A$3:$AE$998,11,FALSE)</f>
        <v>#REF!</v>
      </c>
      <c r="U168" s="57" t="e">
        <f>VLOOKUP($O168,PercentSHGoalStats!$A$3:$AE$998,13,FALSE)</f>
        <v>#REF!</v>
      </c>
      <c r="V168" s="57" t="e">
        <f>VLOOKUP($O168,PercentSHGoalStats!$A$3:$AE$998,14,FALSE)</f>
        <v>#REF!</v>
      </c>
      <c r="W168" s="57" t="e">
        <f>VLOOKUP($O168,PercentSHGoalStats!$A$3:$AE$998,16,FALSE)</f>
        <v>#REF!</v>
      </c>
      <c r="X168" s="57" t="e">
        <f>VLOOKUP($O168,PercentSHGoalStats!$A$3:$AE$998,17,FALSE)</f>
        <v>#REF!</v>
      </c>
      <c r="Y168" s="57" t="e">
        <f>VLOOKUP($O168,PercentSHGoalStats!$A$3:$AE$998,19,FALSE)</f>
        <v>#REF!</v>
      </c>
      <c r="Z168" s="57" t="e">
        <f>VLOOKUP($O168,PercentSHGoalStats!$A$3:$AE$998,20,FALSE)</f>
        <v>#REF!</v>
      </c>
      <c r="AA168" s="57" t="e">
        <f>VLOOKUP($O168,PercentSHGoalStats!$A$3:$AE$998,22,FALSE)</f>
        <v>#REF!</v>
      </c>
    </row>
    <row r="169" spans="1:27" hidden="1" x14ac:dyDescent="0.3">
      <c r="A169" s="57" t="e">
        <f>VLOOKUP($M169,PercentSHGoalStats!$A$3:$AE$998,5,FALSE)</f>
        <v>#REF!</v>
      </c>
      <c r="B169" s="57" t="e">
        <f>VLOOKUP($M169,PercentSHGoalStats!$A$3:$AE$998,6,FALSE)</f>
        <v>#REF!</v>
      </c>
      <c r="C169" s="57" t="e">
        <f>VLOOKUP($M169,PercentSHGoalStats!$A$3:$AE$998,8,FALSE)</f>
        <v>#REF!</v>
      </c>
      <c r="D169" s="57" t="e">
        <f>VLOOKUP($M169,PercentSHGoalStats!$A$3:$AE$998,9,FALSE)</f>
        <v>#REF!</v>
      </c>
      <c r="E169" s="57" t="e">
        <f>VLOOKUP($M169,PercentSHGoalStats!$A$3:$AE$998,11,FALSE)</f>
        <v>#REF!</v>
      </c>
      <c r="F169" s="57" t="e">
        <f>VLOOKUP($M169,PercentSHGoalStats!$A$3:$AE$998,12,FALSE)</f>
        <v>#REF!</v>
      </c>
      <c r="G169" s="57" t="e">
        <f>VLOOKUP($M169,PercentSHGoalStats!$A$3:$AE$998,14,FALSE)</f>
        <v>#REF!</v>
      </c>
      <c r="H169" s="57" t="e">
        <f>VLOOKUP($M169,PercentSHGoalStats!$A$3:$AE$998,15,FALSE)</f>
        <v>#REF!</v>
      </c>
      <c r="I169" s="57" t="e">
        <f>VLOOKUP($M169,PercentSHGoalStats!$A$3:$AE$998,17,FALSE)</f>
        <v>#REF!</v>
      </c>
      <c r="J169" s="57" t="e">
        <f>VLOOKUP($M169,PercentSHGoalStats!$A$3:$AE$998,18,FALSE)</f>
        <v>#REF!</v>
      </c>
      <c r="K169" s="57" t="e">
        <f>VLOOKUP($M169,PercentSHGoalStats!$A$3:$AE$998,20,FALSE)</f>
        <v>#REF!</v>
      </c>
      <c r="L169" s="57" t="e">
        <f>VLOOKUP($M169,PercentSHGoalStats!$A$3:$AE$998,21,FALSE)</f>
        <v>#REF!</v>
      </c>
      <c r="M169" s="53" t="e">
        <f>Fixtures!#REF!</f>
        <v>#REF!</v>
      </c>
      <c r="N169" s="54" t="e">
        <f>Fixtures!#REF!</f>
        <v>#REF!</v>
      </c>
      <c r="O169" s="53" t="e">
        <f>Fixtures!#REF!</f>
        <v>#REF!</v>
      </c>
      <c r="P169" s="57" t="e">
        <f>VLOOKUP($O169,PercentSHGoalStats!$A$3:$AE$998,5,FALSE)</f>
        <v>#REF!</v>
      </c>
      <c r="Q169" s="57" t="e">
        <f>VLOOKUP($O169,PercentSHGoalStats!$A$3:$AE$998,7,FALSE)</f>
        <v>#REF!</v>
      </c>
      <c r="R169" s="57" t="e">
        <f>VLOOKUP($O169,PercentSHGoalStats!$A$3:$AE$998,8,FALSE)</f>
        <v>#REF!</v>
      </c>
      <c r="S169" s="57" t="e">
        <f>VLOOKUP($O169,PercentSHGoalStats!$A$3:$AE$998,10,FALSE)</f>
        <v>#REF!</v>
      </c>
      <c r="T169" s="57" t="e">
        <f>VLOOKUP($O169,PercentSHGoalStats!$A$3:$AE$998,11,FALSE)</f>
        <v>#REF!</v>
      </c>
      <c r="U169" s="57" t="e">
        <f>VLOOKUP($O169,PercentSHGoalStats!$A$3:$AE$998,13,FALSE)</f>
        <v>#REF!</v>
      </c>
      <c r="V169" s="57" t="e">
        <f>VLOOKUP($O169,PercentSHGoalStats!$A$3:$AE$998,14,FALSE)</f>
        <v>#REF!</v>
      </c>
      <c r="W169" s="57" t="e">
        <f>VLOOKUP($O169,PercentSHGoalStats!$A$3:$AE$998,16,FALSE)</f>
        <v>#REF!</v>
      </c>
      <c r="X169" s="57" t="e">
        <f>VLOOKUP($O169,PercentSHGoalStats!$A$3:$AE$998,17,FALSE)</f>
        <v>#REF!</v>
      </c>
      <c r="Y169" s="57" t="e">
        <f>VLOOKUP($O169,PercentSHGoalStats!$A$3:$AE$998,19,FALSE)</f>
        <v>#REF!</v>
      </c>
      <c r="Z169" s="57" t="e">
        <f>VLOOKUP($O169,PercentSHGoalStats!$A$3:$AE$998,20,FALSE)</f>
        <v>#REF!</v>
      </c>
      <c r="AA169" s="57" t="e">
        <f>VLOOKUP($O169,PercentSHGoalStats!$A$3:$AE$998,22,FALSE)</f>
        <v>#REF!</v>
      </c>
    </row>
    <row r="170" spans="1:27" hidden="1" x14ac:dyDescent="0.3">
      <c r="A170" s="57" t="e">
        <f>VLOOKUP($M170,PercentSHGoalStats!$A$3:$AE$998,5,FALSE)</f>
        <v>#REF!</v>
      </c>
      <c r="B170" s="57" t="e">
        <f>VLOOKUP($M170,PercentSHGoalStats!$A$3:$AE$998,6,FALSE)</f>
        <v>#REF!</v>
      </c>
      <c r="C170" s="57" t="e">
        <f>VLOOKUP($M170,PercentSHGoalStats!$A$3:$AE$998,8,FALSE)</f>
        <v>#REF!</v>
      </c>
      <c r="D170" s="57" t="e">
        <f>VLOOKUP($M170,PercentSHGoalStats!$A$3:$AE$998,9,FALSE)</f>
        <v>#REF!</v>
      </c>
      <c r="E170" s="57" t="e">
        <f>VLOOKUP($M170,PercentSHGoalStats!$A$3:$AE$998,11,FALSE)</f>
        <v>#REF!</v>
      </c>
      <c r="F170" s="57" t="e">
        <f>VLOOKUP($M170,PercentSHGoalStats!$A$3:$AE$998,12,FALSE)</f>
        <v>#REF!</v>
      </c>
      <c r="G170" s="57" t="e">
        <f>VLOOKUP($M170,PercentSHGoalStats!$A$3:$AE$998,14,FALSE)</f>
        <v>#REF!</v>
      </c>
      <c r="H170" s="57" t="e">
        <f>VLOOKUP($M170,PercentSHGoalStats!$A$3:$AE$998,15,FALSE)</f>
        <v>#REF!</v>
      </c>
      <c r="I170" s="57" t="e">
        <f>VLOOKUP($M170,PercentSHGoalStats!$A$3:$AE$998,17,FALSE)</f>
        <v>#REF!</v>
      </c>
      <c r="J170" s="57" t="e">
        <f>VLOOKUP($M170,PercentSHGoalStats!$A$3:$AE$998,18,FALSE)</f>
        <v>#REF!</v>
      </c>
      <c r="K170" s="57" t="e">
        <f>VLOOKUP($M170,PercentSHGoalStats!$A$3:$AE$998,20,FALSE)</f>
        <v>#REF!</v>
      </c>
      <c r="L170" s="57" t="e">
        <f>VLOOKUP($M170,PercentSHGoalStats!$A$3:$AE$998,21,FALSE)</f>
        <v>#REF!</v>
      </c>
      <c r="M170" s="53" t="e">
        <f>Fixtures!#REF!</f>
        <v>#REF!</v>
      </c>
      <c r="N170" s="54" t="e">
        <f>Fixtures!#REF!</f>
        <v>#REF!</v>
      </c>
      <c r="O170" s="53" t="e">
        <f>Fixtures!#REF!</f>
        <v>#REF!</v>
      </c>
      <c r="P170" s="57" t="e">
        <f>VLOOKUP($O170,PercentSHGoalStats!$A$3:$AE$998,5,FALSE)</f>
        <v>#REF!</v>
      </c>
      <c r="Q170" s="57" t="e">
        <f>VLOOKUP($O170,PercentSHGoalStats!$A$3:$AE$998,7,FALSE)</f>
        <v>#REF!</v>
      </c>
      <c r="R170" s="57" t="e">
        <f>VLOOKUP($O170,PercentSHGoalStats!$A$3:$AE$998,8,FALSE)</f>
        <v>#REF!</v>
      </c>
      <c r="S170" s="57" t="e">
        <f>VLOOKUP($O170,PercentSHGoalStats!$A$3:$AE$998,10,FALSE)</f>
        <v>#REF!</v>
      </c>
      <c r="T170" s="57" t="e">
        <f>VLOOKUP($O170,PercentSHGoalStats!$A$3:$AE$998,11,FALSE)</f>
        <v>#REF!</v>
      </c>
      <c r="U170" s="57" t="e">
        <f>VLOOKUP($O170,PercentSHGoalStats!$A$3:$AE$998,13,FALSE)</f>
        <v>#REF!</v>
      </c>
      <c r="V170" s="57" t="e">
        <f>VLOOKUP($O170,PercentSHGoalStats!$A$3:$AE$998,14,FALSE)</f>
        <v>#REF!</v>
      </c>
      <c r="W170" s="57" t="e">
        <f>VLOOKUP($O170,PercentSHGoalStats!$A$3:$AE$998,16,FALSE)</f>
        <v>#REF!</v>
      </c>
      <c r="X170" s="57" t="e">
        <f>VLOOKUP($O170,PercentSHGoalStats!$A$3:$AE$998,17,FALSE)</f>
        <v>#REF!</v>
      </c>
      <c r="Y170" s="57" t="e">
        <f>VLOOKUP($O170,PercentSHGoalStats!$A$3:$AE$998,19,FALSE)</f>
        <v>#REF!</v>
      </c>
      <c r="Z170" s="57" t="e">
        <f>VLOOKUP($O170,PercentSHGoalStats!$A$3:$AE$998,20,FALSE)</f>
        <v>#REF!</v>
      </c>
      <c r="AA170" s="57" t="e">
        <f>VLOOKUP($O170,PercentSHGoalStats!$A$3:$AE$998,22,FALSE)</f>
        <v>#REF!</v>
      </c>
    </row>
    <row r="171" spans="1:27" hidden="1" x14ac:dyDescent="0.3">
      <c r="A171" s="57" t="e">
        <f>VLOOKUP($M171,PercentSHGoalStats!$A$3:$AE$998,5,FALSE)</f>
        <v>#REF!</v>
      </c>
      <c r="B171" s="57" t="e">
        <f>VLOOKUP($M171,PercentSHGoalStats!$A$3:$AE$998,6,FALSE)</f>
        <v>#REF!</v>
      </c>
      <c r="C171" s="57" t="e">
        <f>VLOOKUP($M171,PercentSHGoalStats!$A$3:$AE$998,8,FALSE)</f>
        <v>#REF!</v>
      </c>
      <c r="D171" s="57" t="e">
        <f>VLOOKUP($M171,PercentSHGoalStats!$A$3:$AE$998,9,FALSE)</f>
        <v>#REF!</v>
      </c>
      <c r="E171" s="57" t="e">
        <f>VLOOKUP($M171,PercentSHGoalStats!$A$3:$AE$998,11,FALSE)</f>
        <v>#REF!</v>
      </c>
      <c r="F171" s="57" t="e">
        <f>VLOOKUP($M171,PercentSHGoalStats!$A$3:$AE$998,12,FALSE)</f>
        <v>#REF!</v>
      </c>
      <c r="G171" s="57" t="e">
        <f>VLOOKUP($M171,PercentSHGoalStats!$A$3:$AE$998,14,FALSE)</f>
        <v>#REF!</v>
      </c>
      <c r="H171" s="57" t="e">
        <f>VLOOKUP($M171,PercentSHGoalStats!$A$3:$AE$998,15,FALSE)</f>
        <v>#REF!</v>
      </c>
      <c r="I171" s="57" t="e">
        <f>VLOOKUP($M171,PercentSHGoalStats!$A$3:$AE$998,17,FALSE)</f>
        <v>#REF!</v>
      </c>
      <c r="J171" s="57" t="e">
        <f>VLOOKUP($M171,PercentSHGoalStats!$A$3:$AE$998,18,FALSE)</f>
        <v>#REF!</v>
      </c>
      <c r="K171" s="57" t="e">
        <f>VLOOKUP($M171,PercentSHGoalStats!$A$3:$AE$998,20,FALSE)</f>
        <v>#REF!</v>
      </c>
      <c r="L171" s="57" t="e">
        <f>VLOOKUP($M171,PercentSHGoalStats!$A$3:$AE$998,21,FALSE)</f>
        <v>#REF!</v>
      </c>
      <c r="M171" s="53" t="e">
        <f>Fixtures!#REF!</f>
        <v>#REF!</v>
      </c>
      <c r="N171" s="54" t="e">
        <f>Fixtures!#REF!</f>
        <v>#REF!</v>
      </c>
      <c r="O171" s="53" t="e">
        <f>Fixtures!#REF!</f>
        <v>#REF!</v>
      </c>
      <c r="P171" s="57" t="e">
        <f>VLOOKUP($O171,PercentSHGoalStats!$A$3:$AE$998,5,FALSE)</f>
        <v>#REF!</v>
      </c>
      <c r="Q171" s="57" t="e">
        <f>VLOOKUP($O171,PercentSHGoalStats!$A$3:$AE$998,7,FALSE)</f>
        <v>#REF!</v>
      </c>
      <c r="R171" s="57" t="e">
        <f>VLOOKUP($O171,PercentSHGoalStats!$A$3:$AE$998,8,FALSE)</f>
        <v>#REF!</v>
      </c>
      <c r="S171" s="57" t="e">
        <f>VLOOKUP($O171,PercentSHGoalStats!$A$3:$AE$998,10,FALSE)</f>
        <v>#REF!</v>
      </c>
      <c r="T171" s="57" t="e">
        <f>VLOOKUP($O171,PercentSHGoalStats!$A$3:$AE$998,11,FALSE)</f>
        <v>#REF!</v>
      </c>
      <c r="U171" s="57" t="e">
        <f>VLOOKUP($O171,PercentSHGoalStats!$A$3:$AE$998,13,FALSE)</f>
        <v>#REF!</v>
      </c>
      <c r="V171" s="57" t="e">
        <f>VLOOKUP($O171,PercentSHGoalStats!$A$3:$AE$998,14,FALSE)</f>
        <v>#REF!</v>
      </c>
      <c r="W171" s="57" t="e">
        <f>VLOOKUP($O171,PercentSHGoalStats!$A$3:$AE$998,16,FALSE)</f>
        <v>#REF!</v>
      </c>
      <c r="X171" s="57" t="e">
        <f>VLOOKUP($O171,PercentSHGoalStats!$A$3:$AE$998,17,FALSE)</f>
        <v>#REF!</v>
      </c>
      <c r="Y171" s="57" t="e">
        <f>VLOOKUP($O171,PercentSHGoalStats!$A$3:$AE$998,19,FALSE)</f>
        <v>#REF!</v>
      </c>
      <c r="Z171" s="57" t="e">
        <f>VLOOKUP($O171,PercentSHGoalStats!$A$3:$AE$998,20,FALSE)</f>
        <v>#REF!</v>
      </c>
      <c r="AA171" s="57" t="e">
        <f>VLOOKUP($O171,PercentSHGoalStats!$A$3:$AE$998,22,FALSE)</f>
        <v>#REF!</v>
      </c>
    </row>
    <row r="172" spans="1:27" hidden="1" x14ac:dyDescent="0.3">
      <c r="A172" s="57" t="e">
        <f>VLOOKUP($M172,PercentSHGoalStats!$A$3:$AE$998,5,FALSE)</f>
        <v>#REF!</v>
      </c>
      <c r="B172" s="57" t="e">
        <f>VLOOKUP($M172,PercentSHGoalStats!$A$3:$AE$998,6,FALSE)</f>
        <v>#REF!</v>
      </c>
      <c r="C172" s="57" t="e">
        <f>VLOOKUP($M172,PercentSHGoalStats!$A$3:$AE$998,8,FALSE)</f>
        <v>#REF!</v>
      </c>
      <c r="D172" s="57" t="e">
        <f>VLOOKUP($M172,PercentSHGoalStats!$A$3:$AE$998,9,FALSE)</f>
        <v>#REF!</v>
      </c>
      <c r="E172" s="57" t="e">
        <f>VLOOKUP($M172,PercentSHGoalStats!$A$3:$AE$998,11,FALSE)</f>
        <v>#REF!</v>
      </c>
      <c r="F172" s="57" t="e">
        <f>VLOOKUP($M172,PercentSHGoalStats!$A$3:$AE$998,12,FALSE)</f>
        <v>#REF!</v>
      </c>
      <c r="G172" s="57" t="e">
        <f>VLOOKUP($M172,PercentSHGoalStats!$A$3:$AE$998,14,FALSE)</f>
        <v>#REF!</v>
      </c>
      <c r="H172" s="57" t="e">
        <f>VLOOKUP($M172,PercentSHGoalStats!$A$3:$AE$998,15,FALSE)</f>
        <v>#REF!</v>
      </c>
      <c r="I172" s="57" t="e">
        <f>VLOOKUP($M172,PercentSHGoalStats!$A$3:$AE$998,17,FALSE)</f>
        <v>#REF!</v>
      </c>
      <c r="J172" s="57" t="e">
        <f>VLOOKUP($M172,PercentSHGoalStats!$A$3:$AE$998,18,FALSE)</f>
        <v>#REF!</v>
      </c>
      <c r="K172" s="57" t="e">
        <f>VLOOKUP($M172,PercentSHGoalStats!$A$3:$AE$998,20,FALSE)</f>
        <v>#REF!</v>
      </c>
      <c r="L172" s="57" t="e">
        <f>VLOOKUP($M172,PercentSHGoalStats!$A$3:$AE$998,21,FALSE)</f>
        <v>#REF!</v>
      </c>
      <c r="M172" s="53" t="e">
        <f>Fixtures!#REF!</f>
        <v>#REF!</v>
      </c>
      <c r="N172" s="54" t="e">
        <f>Fixtures!#REF!</f>
        <v>#REF!</v>
      </c>
      <c r="O172" s="53" t="e">
        <f>Fixtures!#REF!</f>
        <v>#REF!</v>
      </c>
      <c r="P172" s="57" t="e">
        <f>VLOOKUP($O172,PercentSHGoalStats!$A$3:$AE$998,5,FALSE)</f>
        <v>#REF!</v>
      </c>
      <c r="Q172" s="57" t="e">
        <f>VLOOKUP($O172,PercentSHGoalStats!$A$3:$AE$998,7,FALSE)</f>
        <v>#REF!</v>
      </c>
      <c r="R172" s="57" t="e">
        <f>VLOOKUP($O172,PercentSHGoalStats!$A$3:$AE$998,8,FALSE)</f>
        <v>#REF!</v>
      </c>
      <c r="S172" s="57" t="e">
        <f>VLOOKUP($O172,PercentSHGoalStats!$A$3:$AE$998,10,FALSE)</f>
        <v>#REF!</v>
      </c>
      <c r="T172" s="57" t="e">
        <f>VLOOKUP($O172,PercentSHGoalStats!$A$3:$AE$998,11,FALSE)</f>
        <v>#REF!</v>
      </c>
      <c r="U172" s="57" t="e">
        <f>VLOOKUP($O172,PercentSHGoalStats!$A$3:$AE$998,13,FALSE)</f>
        <v>#REF!</v>
      </c>
      <c r="V172" s="57" t="e">
        <f>VLOOKUP($O172,PercentSHGoalStats!$A$3:$AE$998,14,FALSE)</f>
        <v>#REF!</v>
      </c>
      <c r="W172" s="57" t="e">
        <f>VLOOKUP($O172,PercentSHGoalStats!$A$3:$AE$998,16,FALSE)</f>
        <v>#REF!</v>
      </c>
      <c r="X172" s="57" t="e">
        <f>VLOOKUP($O172,PercentSHGoalStats!$A$3:$AE$998,17,FALSE)</f>
        <v>#REF!</v>
      </c>
      <c r="Y172" s="57" t="e">
        <f>VLOOKUP($O172,PercentSHGoalStats!$A$3:$AE$998,19,FALSE)</f>
        <v>#REF!</v>
      </c>
      <c r="Z172" s="57" t="e">
        <f>VLOOKUP($O172,PercentSHGoalStats!$A$3:$AE$998,20,FALSE)</f>
        <v>#REF!</v>
      </c>
      <c r="AA172" s="57" t="e">
        <f>VLOOKUP($O172,PercentSHGoalStats!$A$3:$AE$998,22,FALSE)</f>
        <v>#REF!</v>
      </c>
    </row>
    <row r="173" spans="1:27" hidden="1" x14ac:dyDescent="0.3">
      <c r="A173" s="57" t="e">
        <f>VLOOKUP($M173,PercentSHGoalStats!$A$3:$AE$998,5,FALSE)</f>
        <v>#REF!</v>
      </c>
      <c r="B173" s="57" t="e">
        <f>VLOOKUP($M173,PercentSHGoalStats!$A$3:$AE$998,6,FALSE)</f>
        <v>#REF!</v>
      </c>
      <c r="C173" s="57" t="e">
        <f>VLOOKUP($M173,PercentSHGoalStats!$A$3:$AE$998,8,FALSE)</f>
        <v>#REF!</v>
      </c>
      <c r="D173" s="57" t="e">
        <f>VLOOKUP($M173,PercentSHGoalStats!$A$3:$AE$998,9,FALSE)</f>
        <v>#REF!</v>
      </c>
      <c r="E173" s="57" t="e">
        <f>VLOOKUP($M173,PercentSHGoalStats!$A$3:$AE$998,11,FALSE)</f>
        <v>#REF!</v>
      </c>
      <c r="F173" s="57" t="e">
        <f>VLOOKUP($M173,PercentSHGoalStats!$A$3:$AE$998,12,FALSE)</f>
        <v>#REF!</v>
      </c>
      <c r="G173" s="57" t="e">
        <f>VLOOKUP($M173,PercentSHGoalStats!$A$3:$AE$998,14,FALSE)</f>
        <v>#REF!</v>
      </c>
      <c r="H173" s="57" t="e">
        <f>VLOOKUP($M173,PercentSHGoalStats!$A$3:$AE$998,15,FALSE)</f>
        <v>#REF!</v>
      </c>
      <c r="I173" s="57" t="e">
        <f>VLOOKUP($M173,PercentSHGoalStats!$A$3:$AE$998,17,FALSE)</f>
        <v>#REF!</v>
      </c>
      <c r="J173" s="57" t="e">
        <f>VLOOKUP($M173,PercentSHGoalStats!$A$3:$AE$998,18,FALSE)</f>
        <v>#REF!</v>
      </c>
      <c r="K173" s="57" t="e">
        <f>VLOOKUP($M173,PercentSHGoalStats!$A$3:$AE$998,20,FALSE)</f>
        <v>#REF!</v>
      </c>
      <c r="L173" s="57" t="e">
        <f>VLOOKUP($M173,PercentSHGoalStats!$A$3:$AE$998,21,FALSE)</f>
        <v>#REF!</v>
      </c>
      <c r="M173" s="53" t="e">
        <f>Fixtures!#REF!</f>
        <v>#REF!</v>
      </c>
      <c r="N173" s="54" t="e">
        <f>Fixtures!#REF!</f>
        <v>#REF!</v>
      </c>
      <c r="O173" s="53" t="e">
        <f>Fixtures!#REF!</f>
        <v>#REF!</v>
      </c>
      <c r="P173" s="57" t="e">
        <f>VLOOKUP($O173,PercentSHGoalStats!$A$3:$AE$998,5,FALSE)</f>
        <v>#REF!</v>
      </c>
      <c r="Q173" s="57" t="e">
        <f>VLOOKUP($O173,PercentSHGoalStats!$A$3:$AE$998,7,FALSE)</f>
        <v>#REF!</v>
      </c>
      <c r="R173" s="57" t="e">
        <f>VLOOKUP($O173,PercentSHGoalStats!$A$3:$AE$998,8,FALSE)</f>
        <v>#REF!</v>
      </c>
      <c r="S173" s="57" t="e">
        <f>VLOOKUP($O173,PercentSHGoalStats!$A$3:$AE$998,10,FALSE)</f>
        <v>#REF!</v>
      </c>
      <c r="T173" s="57" t="e">
        <f>VLOOKUP($O173,PercentSHGoalStats!$A$3:$AE$998,11,FALSE)</f>
        <v>#REF!</v>
      </c>
      <c r="U173" s="57" t="e">
        <f>VLOOKUP($O173,PercentSHGoalStats!$A$3:$AE$998,13,FALSE)</f>
        <v>#REF!</v>
      </c>
      <c r="V173" s="57" t="e">
        <f>VLOOKUP($O173,PercentSHGoalStats!$A$3:$AE$998,14,FALSE)</f>
        <v>#REF!</v>
      </c>
      <c r="W173" s="57" t="e">
        <f>VLOOKUP($O173,PercentSHGoalStats!$A$3:$AE$998,16,FALSE)</f>
        <v>#REF!</v>
      </c>
      <c r="X173" s="57" t="e">
        <f>VLOOKUP($O173,PercentSHGoalStats!$A$3:$AE$998,17,FALSE)</f>
        <v>#REF!</v>
      </c>
      <c r="Y173" s="57" t="e">
        <f>VLOOKUP($O173,PercentSHGoalStats!$A$3:$AE$998,19,FALSE)</f>
        <v>#REF!</v>
      </c>
      <c r="Z173" s="57" t="e">
        <f>VLOOKUP($O173,PercentSHGoalStats!$A$3:$AE$998,20,FALSE)</f>
        <v>#REF!</v>
      </c>
      <c r="AA173" s="57" t="e">
        <f>VLOOKUP($O173,PercentSHGoalStats!$A$3:$AE$998,22,FALSE)</f>
        <v>#REF!</v>
      </c>
    </row>
    <row r="174" spans="1:27" hidden="1" x14ac:dyDescent="0.3">
      <c r="A174" s="57" t="e">
        <f>VLOOKUP($M174,PercentSHGoalStats!$A$3:$AE$998,5,FALSE)</f>
        <v>#REF!</v>
      </c>
      <c r="B174" s="57" t="e">
        <f>VLOOKUP($M174,PercentSHGoalStats!$A$3:$AE$998,6,FALSE)</f>
        <v>#REF!</v>
      </c>
      <c r="C174" s="57" t="e">
        <f>VLOOKUP($M174,PercentSHGoalStats!$A$3:$AE$998,8,FALSE)</f>
        <v>#REF!</v>
      </c>
      <c r="D174" s="57" t="e">
        <f>VLOOKUP($M174,PercentSHGoalStats!$A$3:$AE$998,9,FALSE)</f>
        <v>#REF!</v>
      </c>
      <c r="E174" s="57" t="e">
        <f>VLOOKUP($M174,PercentSHGoalStats!$A$3:$AE$998,11,FALSE)</f>
        <v>#REF!</v>
      </c>
      <c r="F174" s="57" t="e">
        <f>VLOOKUP($M174,PercentSHGoalStats!$A$3:$AE$998,12,FALSE)</f>
        <v>#REF!</v>
      </c>
      <c r="G174" s="57" t="e">
        <f>VLOOKUP($M174,PercentSHGoalStats!$A$3:$AE$998,14,FALSE)</f>
        <v>#REF!</v>
      </c>
      <c r="H174" s="57" t="e">
        <f>VLOOKUP($M174,PercentSHGoalStats!$A$3:$AE$998,15,FALSE)</f>
        <v>#REF!</v>
      </c>
      <c r="I174" s="57" t="e">
        <f>VLOOKUP($M174,PercentSHGoalStats!$A$3:$AE$998,17,FALSE)</f>
        <v>#REF!</v>
      </c>
      <c r="J174" s="57" t="e">
        <f>VLOOKUP($M174,PercentSHGoalStats!$A$3:$AE$998,18,FALSE)</f>
        <v>#REF!</v>
      </c>
      <c r="K174" s="57" t="e">
        <f>VLOOKUP($M174,PercentSHGoalStats!$A$3:$AE$998,20,FALSE)</f>
        <v>#REF!</v>
      </c>
      <c r="L174" s="57" t="e">
        <f>VLOOKUP($M174,PercentSHGoalStats!$A$3:$AE$998,21,FALSE)</f>
        <v>#REF!</v>
      </c>
      <c r="M174" s="53" t="e">
        <f>Fixtures!#REF!</f>
        <v>#REF!</v>
      </c>
      <c r="N174" s="54" t="e">
        <f>Fixtures!#REF!</f>
        <v>#REF!</v>
      </c>
      <c r="O174" s="53" t="e">
        <f>Fixtures!#REF!</f>
        <v>#REF!</v>
      </c>
      <c r="P174" s="57" t="e">
        <f>VLOOKUP($O174,PercentSHGoalStats!$A$3:$AE$998,5,FALSE)</f>
        <v>#REF!</v>
      </c>
      <c r="Q174" s="57" t="e">
        <f>VLOOKUP($O174,PercentSHGoalStats!$A$3:$AE$998,7,FALSE)</f>
        <v>#REF!</v>
      </c>
      <c r="R174" s="57" t="e">
        <f>VLOOKUP($O174,PercentSHGoalStats!$A$3:$AE$998,8,FALSE)</f>
        <v>#REF!</v>
      </c>
      <c r="S174" s="57" t="e">
        <f>VLOOKUP($O174,PercentSHGoalStats!$A$3:$AE$998,10,FALSE)</f>
        <v>#REF!</v>
      </c>
      <c r="T174" s="57" t="e">
        <f>VLOOKUP($O174,PercentSHGoalStats!$A$3:$AE$998,11,FALSE)</f>
        <v>#REF!</v>
      </c>
      <c r="U174" s="57" t="e">
        <f>VLOOKUP($O174,PercentSHGoalStats!$A$3:$AE$998,13,FALSE)</f>
        <v>#REF!</v>
      </c>
      <c r="V174" s="57" t="e">
        <f>VLOOKUP($O174,PercentSHGoalStats!$A$3:$AE$998,14,FALSE)</f>
        <v>#REF!</v>
      </c>
      <c r="W174" s="57" t="e">
        <f>VLOOKUP($O174,PercentSHGoalStats!$A$3:$AE$998,16,FALSE)</f>
        <v>#REF!</v>
      </c>
      <c r="X174" s="57" t="e">
        <f>VLOOKUP($O174,PercentSHGoalStats!$A$3:$AE$998,17,FALSE)</f>
        <v>#REF!</v>
      </c>
      <c r="Y174" s="57" t="e">
        <f>VLOOKUP($O174,PercentSHGoalStats!$A$3:$AE$998,19,FALSE)</f>
        <v>#REF!</v>
      </c>
      <c r="Z174" s="57" t="e">
        <f>VLOOKUP($O174,PercentSHGoalStats!$A$3:$AE$998,20,FALSE)</f>
        <v>#REF!</v>
      </c>
      <c r="AA174" s="57" t="e">
        <f>VLOOKUP($O174,PercentSHGoalStats!$A$3:$AE$998,22,FALSE)</f>
        <v>#REF!</v>
      </c>
    </row>
    <row r="175" spans="1:27" hidden="1" x14ac:dyDescent="0.3">
      <c r="A175" s="57" t="e">
        <f>VLOOKUP($M175,PercentSHGoalStats!$A$3:$AE$998,5,FALSE)</f>
        <v>#REF!</v>
      </c>
      <c r="B175" s="57" t="e">
        <f>VLOOKUP($M175,PercentSHGoalStats!$A$3:$AE$998,6,FALSE)</f>
        <v>#REF!</v>
      </c>
      <c r="C175" s="57" t="e">
        <f>VLOOKUP($M175,PercentSHGoalStats!$A$3:$AE$998,8,FALSE)</f>
        <v>#REF!</v>
      </c>
      <c r="D175" s="57" t="e">
        <f>VLOOKUP($M175,PercentSHGoalStats!$A$3:$AE$998,9,FALSE)</f>
        <v>#REF!</v>
      </c>
      <c r="E175" s="57" t="e">
        <f>VLOOKUP($M175,PercentSHGoalStats!$A$3:$AE$998,11,FALSE)</f>
        <v>#REF!</v>
      </c>
      <c r="F175" s="57" t="e">
        <f>VLOOKUP($M175,PercentSHGoalStats!$A$3:$AE$998,12,FALSE)</f>
        <v>#REF!</v>
      </c>
      <c r="G175" s="57" t="e">
        <f>VLOOKUP($M175,PercentSHGoalStats!$A$3:$AE$998,14,FALSE)</f>
        <v>#REF!</v>
      </c>
      <c r="H175" s="57" t="e">
        <f>VLOOKUP($M175,PercentSHGoalStats!$A$3:$AE$998,15,FALSE)</f>
        <v>#REF!</v>
      </c>
      <c r="I175" s="57" t="e">
        <f>VLOOKUP($M175,PercentSHGoalStats!$A$3:$AE$998,17,FALSE)</f>
        <v>#REF!</v>
      </c>
      <c r="J175" s="57" t="e">
        <f>VLOOKUP($M175,PercentSHGoalStats!$A$3:$AE$998,18,FALSE)</f>
        <v>#REF!</v>
      </c>
      <c r="K175" s="57" t="e">
        <f>VLOOKUP($M175,PercentSHGoalStats!$A$3:$AE$998,20,FALSE)</f>
        <v>#REF!</v>
      </c>
      <c r="L175" s="57" t="e">
        <f>VLOOKUP($M175,PercentSHGoalStats!$A$3:$AE$998,21,FALSE)</f>
        <v>#REF!</v>
      </c>
      <c r="M175" s="53" t="e">
        <f>Fixtures!#REF!</f>
        <v>#REF!</v>
      </c>
      <c r="N175" s="54" t="e">
        <f>Fixtures!#REF!</f>
        <v>#REF!</v>
      </c>
      <c r="O175" s="53" t="e">
        <f>Fixtures!#REF!</f>
        <v>#REF!</v>
      </c>
      <c r="P175" s="57" t="e">
        <f>VLOOKUP($O175,PercentSHGoalStats!$A$3:$AE$998,5,FALSE)</f>
        <v>#REF!</v>
      </c>
      <c r="Q175" s="57" t="e">
        <f>VLOOKUP($O175,PercentSHGoalStats!$A$3:$AE$998,7,FALSE)</f>
        <v>#REF!</v>
      </c>
      <c r="R175" s="57" t="e">
        <f>VLOOKUP($O175,PercentSHGoalStats!$A$3:$AE$998,8,FALSE)</f>
        <v>#REF!</v>
      </c>
      <c r="S175" s="57" t="e">
        <f>VLOOKUP($O175,PercentSHGoalStats!$A$3:$AE$998,10,FALSE)</f>
        <v>#REF!</v>
      </c>
      <c r="T175" s="57" t="e">
        <f>VLOOKUP($O175,PercentSHGoalStats!$A$3:$AE$998,11,FALSE)</f>
        <v>#REF!</v>
      </c>
      <c r="U175" s="57" t="e">
        <f>VLOOKUP($O175,PercentSHGoalStats!$A$3:$AE$998,13,FALSE)</f>
        <v>#REF!</v>
      </c>
      <c r="V175" s="57" t="e">
        <f>VLOOKUP($O175,PercentSHGoalStats!$A$3:$AE$998,14,FALSE)</f>
        <v>#REF!</v>
      </c>
      <c r="W175" s="57" t="e">
        <f>VLOOKUP($O175,PercentSHGoalStats!$A$3:$AE$998,16,FALSE)</f>
        <v>#REF!</v>
      </c>
      <c r="X175" s="57" t="e">
        <f>VLOOKUP($O175,PercentSHGoalStats!$A$3:$AE$998,17,FALSE)</f>
        <v>#REF!</v>
      </c>
      <c r="Y175" s="57" t="e">
        <f>VLOOKUP($O175,PercentSHGoalStats!$A$3:$AE$998,19,FALSE)</f>
        <v>#REF!</v>
      </c>
      <c r="Z175" s="57" t="e">
        <f>VLOOKUP($O175,PercentSHGoalStats!$A$3:$AE$998,20,FALSE)</f>
        <v>#REF!</v>
      </c>
      <c r="AA175" s="57" t="e">
        <f>VLOOKUP($O175,PercentSHGoalStats!$A$3:$AE$998,22,FALSE)</f>
        <v>#REF!</v>
      </c>
    </row>
    <row r="176" spans="1:27" hidden="1" x14ac:dyDescent="0.3">
      <c r="A176" s="57" t="e">
        <f>VLOOKUP($M176,PercentSHGoalStats!$A$3:$AE$998,5,FALSE)</f>
        <v>#REF!</v>
      </c>
      <c r="B176" s="57" t="e">
        <f>VLOOKUP($M176,PercentSHGoalStats!$A$3:$AE$998,6,FALSE)</f>
        <v>#REF!</v>
      </c>
      <c r="C176" s="57" t="e">
        <f>VLOOKUP($M176,PercentSHGoalStats!$A$3:$AE$998,8,FALSE)</f>
        <v>#REF!</v>
      </c>
      <c r="D176" s="57" t="e">
        <f>VLOOKUP($M176,PercentSHGoalStats!$A$3:$AE$998,9,FALSE)</f>
        <v>#REF!</v>
      </c>
      <c r="E176" s="57" t="e">
        <f>VLOOKUP($M176,PercentSHGoalStats!$A$3:$AE$998,11,FALSE)</f>
        <v>#REF!</v>
      </c>
      <c r="F176" s="57" t="e">
        <f>VLOOKUP($M176,PercentSHGoalStats!$A$3:$AE$998,12,FALSE)</f>
        <v>#REF!</v>
      </c>
      <c r="G176" s="57" t="e">
        <f>VLOOKUP($M176,PercentSHGoalStats!$A$3:$AE$998,14,FALSE)</f>
        <v>#REF!</v>
      </c>
      <c r="H176" s="57" t="e">
        <f>VLOOKUP($M176,PercentSHGoalStats!$A$3:$AE$998,15,FALSE)</f>
        <v>#REF!</v>
      </c>
      <c r="I176" s="57" t="e">
        <f>VLOOKUP($M176,PercentSHGoalStats!$A$3:$AE$998,17,FALSE)</f>
        <v>#REF!</v>
      </c>
      <c r="J176" s="57" t="e">
        <f>VLOOKUP($M176,PercentSHGoalStats!$A$3:$AE$998,18,FALSE)</f>
        <v>#REF!</v>
      </c>
      <c r="K176" s="57" t="e">
        <f>VLOOKUP($M176,PercentSHGoalStats!$A$3:$AE$998,20,FALSE)</f>
        <v>#REF!</v>
      </c>
      <c r="L176" s="57" t="e">
        <f>VLOOKUP($M176,PercentSHGoalStats!$A$3:$AE$998,21,FALSE)</f>
        <v>#REF!</v>
      </c>
      <c r="M176" s="53" t="e">
        <f>Fixtures!#REF!</f>
        <v>#REF!</v>
      </c>
      <c r="N176" s="54" t="e">
        <f>Fixtures!#REF!</f>
        <v>#REF!</v>
      </c>
      <c r="O176" s="53" t="e">
        <f>Fixtures!#REF!</f>
        <v>#REF!</v>
      </c>
      <c r="P176" s="57" t="e">
        <f>VLOOKUP($O176,PercentSHGoalStats!$A$3:$AE$998,5,FALSE)</f>
        <v>#REF!</v>
      </c>
      <c r="Q176" s="57" t="e">
        <f>VLOOKUP($O176,PercentSHGoalStats!$A$3:$AE$998,7,FALSE)</f>
        <v>#REF!</v>
      </c>
      <c r="R176" s="57" t="e">
        <f>VLOOKUP($O176,PercentSHGoalStats!$A$3:$AE$998,8,FALSE)</f>
        <v>#REF!</v>
      </c>
      <c r="S176" s="57" t="e">
        <f>VLOOKUP($O176,PercentSHGoalStats!$A$3:$AE$998,10,FALSE)</f>
        <v>#REF!</v>
      </c>
      <c r="T176" s="57" t="e">
        <f>VLOOKUP($O176,PercentSHGoalStats!$A$3:$AE$998,11,FALSE)</f>
        <v>#REF!</v>
      </c>
      <c r="U176" s="57" t="e">
        <f>VLOOKUP($O176,PercentSHGoalStats!$A$3:$AE$998,13,FALSE)</f>
        <v>#REF!</v>
      </c>
      <c r="V176" s="57" t="e">
        <f>VLOOKUP($O176,PercentSHGoalStats!$A$3:$AE$998,14,FALSE)</f>
        <v>#REF!</v>
      </c>
      <c r="W176" s="57" t="e">
        <f>VLOOKUP($O176,PercentSHGoalStats!$A$3:$AE$998,16,FALSE)</f>
        <v>#REF!</v>
      </c>
      <c r="X176" s="57" t="e">
        <f>VLOOKUP($O176,PercentSHGoalStats!$A$3:$AE$998,17,FALSE)</f>
        <v>#REF!</v>
      </c>
      <c r="Y176" s="57" t="e">
        <f>VLOOKUP($O176,PercentSHGoalStats!$A$3:$AE$998,19,FALSE)</f>
        <v>#REF!</v>
      </c>
      <c r="Z176" s="57" t="e">
        <f>VLOOKUP($O176,PercentSHGoalStats!$A$3:$AE$998,20,FALSE)</f>
        <v>#REF!</v>
      </c>
      <c r="AA176" s="57" t="e">
        <f>VLOOKUP($O176,PercentSHGoalStats!$A$3:$AE$998,22,FALSE)</f>
        <v>#REF!</v>
      </c>
    </row>
    <row r="177" spans="1:27" hidden="1" x14ac:dyDescent="0.3">
      <c r="A177" s="57" t="e">
        <f>VLOOKUP($M177,PercentSHGoalStats!$A$3:$AE$998,5,FALSE)</f>
        <v>#REF!</v>
      </c>
      <c r="B177" s="57" t="e">
        <f>VLOOKUP($M177,PercentSHGoalStats!$A$3:$AE$998,6,FALSE)</f>
        <v>#REF!</v>
      </c>
      <c r="C177" s="57" t="e">
        <f>VLOOKUP($M177,PercentSHGoalStats!$A$3:$AE$998,8,FALSE)</f>
        <v>#REF!</v>
      </c>
      <c r="D177" s="57" t="e">
        <f>VLOOKUP($M177,PercentSHGoalStats!$A$3:$AE$998,9,FALSE)</f>
        <v>#REF!</v>
      </c>
      <c r="E177" s="57" t="e">
        <f>VLOOKUP($M177,PercentSHGoalStats!$A$3:$AE$998,11,FALSE)</f>
        <v>#REF!</v>
      </c>
      <c r="F177" s="57" t="e">
        <f>VLOOKUP($M177,PercentSHGoalStats!$A$3:$AE$998,12,FALSE)</f>
        <v>#REF!</v>
      </c>
      <c r="G177" s="57" t="e">
        <f>VLOOKUP($M177,PercentSHGoalStats!$A$3:$AE$998,14,FALSE)</f>
        <v>#REF!</v>
      </c>
      <c r="H177" s="57" t="e">
        <f>VLOOKUP($M177,PercentSHGoalStats!$A$3:$AE$998,15,FALSE)</f>
        <v>#REF!</v>
      </c>
      <c r="I177" s="57" t="e">
        <f>VLOOKUP($M177,PercentSHGoalStats!$A$3:$AE$998,17,FALSE)</f>
        <v>#REF!</v>
      </c>
      <c r="J177" s="57" t="e">
        <f>VLOOKUP($M177,PercentSHGoalStats!$A$3:$AE$998,18,FALSE)</f>
        <v>#REF!</v>
      </c>
      <c r="K177" s="57" t="e">
        <f>VLOOKUP($M177,PercentSHGoalStats!$A$3:$AE$998,20,FALSE)</f>
        <v>#REF!</v>
      </c>
      <c r="L177" s="57" t="e">
        <f>VLOOKUP($M177,PercentSHGoalStats!$A$3:$AE$998,21,FALSE)</f>
        <v>#REF!</v>
      </c>
      <c r="M177" s="53" t="e">
        <f>Fixtures!#REF!</f>
        <v>#REF!</v>
      </c>
      <c r="N177" s="54" t="e">
        <f>Fixtures!#REF!</f>
        <v>#REF!</v>
      </c>
      <c r="O177" s="53" t="e">
        <f>Fixtures!#REF!</f>
        <v>#REF!</v>
      </c>
      <c r="P177" s="57" t="e">
        <f>VLOOKUP($O177,PercentSHGoalStats!$A$3:$AE$998,5,FALSE)</f>
        <v>#REF!</v>
      </c>
      <c r="Q177" s="57" t="e">
        <f>VLOOKUP($O177,PercentSHGoalStats!$A$3:$AE$998,7,FALSE)</f>
        <v>#REF!</v>
      </c>
      <c r="R177" s="57" t="e">
        <f>VLOOKUP($O177,PercentSHGoalStats!$A$3:$AE$998,8,FALSE)</f>
        <v>#REF!</v>
      </c>
      <c r="S177" s="57" t="e">
        <f>VLOOKUP($O177,PercentSHGoalStats!$A$3:$AE$998,10,FALSE)</f>
        <v>#REF!</v>
      </c>
      <c r="T177" s="57" t="e">
        <f>VLOOKUP($O177,PercentSHGoalStats!$A$3:$AE$998,11,FALSE)</f>
        <v>#REF!</v>
      </c>
      <c r="U177" s="57" t="e">
        <f>VLOOKUP($O177,PercentSHGoalStats!$A$3:$AE$998,13,FALSE)</f>
        <v>#REF!</v>
      </c>
      <c r="V177" s="57" t="e">
        <f>VLOOKUP($O177,PercentSHGoalStats!$A$3:$AE$998,14,FALSE)</f>
        <v>#REF!</v>
      </c>
      <c r="W177" s="57" t="e">
        <f>VLOOKUP($O177,PercentSHGoalStats!$A$3:$AE$998,16,FALSE)</f>
        <v>#REF!</v>
      </c>
      <c r="X177" s="57" t="e">
        <f>VLOOKUP($O177,PercentSHGoalStats!$A$3:$AE$998,17,FALSE)</f>
        <v>#REF!</v>
      </c>
      <c r="Y177" s="57" t="e">
        <f>VLOOKUP($O177,PercentSHGoalStats!$A$3:$AE$998,19,FALSE)</f>
        <v>#REF!</v>
      </c>
      <c r="Z177" s="57" t="e">
        <f>VLOOKUP($O177,PercentSHGoalStats!$A$3:$AE$998,20,FALSE)</f>
        <v>#REF!</v>
      </c>
      <c r="AA177" s="57" t="e">
        <f>VLOOKUP($O177,PercentSHGoalStats!$A$3:$AE$998,22,FALSE)</f>
        <v>#REF!</v>
      </c>
    </row>
    <row r="178" spans="1:27" hidden="1" x14ac:dyDescent="0.3">
      <c r="A178" s="57" t="e">
        <f>VLOOKUP($M178,PercentSHGoalStats!$A$3:$AE$998,5,FALSE)</f>
        <v>#REF!</v>
      </c>
      <c r="B178" s="57" t="e">
        <f>VLOOKUP($M178,PercentSHGoalStats!$A$3:$AE$998,6,FALSE)</f>
        <v>#REF!</v>
      </c>
      <c r="C178" s="57" t="e">
        <f>VLOOKUP($M178,PercentSHGoalStats!$A$3:$AE$998,8,FALSE)</f>
        <v>#REF!</v>
      </c>
      <c r="D178" s="57" t="e">
        <f>VLOOKUP($M178,PercentSHGoalStats!$A$3:$AE$998,9,FALSE)</f>
        <v>#REF!</v>
      </c>
      <c r="E178" s="57" t="e">
        <f>VLOOKUP($M178,PercentSHGoalStats!$A$3:$AE$998,11,FALSE)</f>
        <v>#REF!</v>
      </c>
      <c r="F178" s="57" t="e">
        <f>VLOOKUP($M178,PercentSHGoalStats!$A$3:$AE$998,12,FALSE)</f>
        <v>#REF!</v>
      </c>
      <c r="G178" s="57" t="e">
        <f>VLOOKUP($M178,PercentSHGoalStats!$A$3:$AE$998,14,FALSE)</f>
        <v>#REF!</v>
      </c>
      <c r="H178" s="57" t="e">
        <f>VLOOKUP($M178,PercentSHGoalStats!$A$3:$AE$998,15,FALSE)</f>
        <v>#REF!</v>
      </c>
      <c r="I178" s="57" t="e">
        <f>VLOOKUP($M178,PercentSHGoalStats!$A$3:$AE$998,17,FALSE)</f>
        <v>#REF!</v>
      </c>
      <c r="J178" s="57" t="e">
        <f>VLOOKUP($M178,PercentSHGoalStats!$A$3:$AE$998,18,FALSE)</f>
        <v>#REF!</v>
      </c>
      <c r="K178" s="57" t="e">
        <f>VLOOKUP($M178,PercentSHGoalStats!$A$3:$AE$998,20,FALSE)</f>
        <v>#REF!</v>
      </c>
      <c r="L178" s="57" t="e">
        <f>VLOOKUP($M178,PercentSHGoalStats!$A$3:$AE$998,21,FALSE)</f>
        <v>#REF!</v>
      </c>
      <c r="M178" s="53" t="e">
        <f>Fixtures!#REF!</f>
        <v>#REF!</v>
      </c>
      <c r="N178" s="54" t="e">
        <f>Fixtures!#REF!</f>
        <v>#REF!</v>
      </c>
      <c r="O178" s="53" t="e">
        <f>Fixtures!#REF!</f>
        <v>#REF!</v>
      </c>
      <c r="P178" s="57" t="e">
        <f>VLOOKUP($O178,PercentSHGoalStats!$A$3:$AE$998,5,FALSE)</f>
        <v>#REF!</v>
      </c>
      <c r="Q178" s="57" t="e">
        <f>VLOOKUP($O178,PercentSHGoalStats!$A$3:$AE$998,7,FALSE)</f>
        <v>#REF!</v>
      </c>
      <c r="R178" s="57" t="e">
        <f>VLOOKUP($O178,PercentSHGoalStats!$A$3:$AE$998,8,FALSE)</f>
        <v>#REF!</v>
      </c>
      <c r="S178" s="57" t="e">
        <f>VLOOKUP($O178,PercentSHGoalStats!$A$3:$AE$998,10,FALSE)</f>
        <v>#REF!</v>
      </c>
      <c r="T178" s="57" t="e">
        <f>VLOOKUP($O178,PercentSHGoalStats!$A$3:$AE$998,11,FALSE)</f>
        <v>#REF!</v>
      </c>
      <c r="U178" s="57" t="e">
        <f>VLOOKUP($O178,PercentSHGoalStats!$A$3:$AE$998,13,FALSE)</f>
        <v>#REF!</v>
      </c>
      <c r="V178" s="57" t="e">
        <f>VLOOKUP($O178,PercentSHGoalStats!$A$3:$AE$998,14,FALSE)</f>
        <v>#REF!</v>
      </c>
      <c r="W178" s="57" t="e">
        <f>VLOOKUP($O178,PercentSHGoalStats!$A$3:$AE$998,16,FALSE)</f>
        <v>#REF!</v>
      </c>
      <c r="X178" s="57" t="e">
        <f>VLOOKUP($O178,PercentSHGoalStats!$A$3:$AE$998,17,FALSE)</f>
        <v>#REF!</v>
      </c>
      <c r="Y178" s="57" t="e">
        <f>VLOOKUP($O178,PercentSHGoalStats!$A$3:$AE$998,19,FALSE)</f>
        <v>#REF!</v>
      </c>
      <c r="Z178" s="57" t="e">
        <f>VLOOKUP($O178,PercentSHGoalStats!$A$3:$AE$998,20,FALSE)</f>
        <v>#REF!</v>
      </c>
      <c r="AA178" s="57" t="e">
        <f>VLOOKUP($O178,PercentSHGoalStats!$A$3:$AE$998,22,FALSE)</f>
        <v>#REF!</v>
      </c>
    </row>
    <row r="179" spans="1:27" hidden="1" x14ac:dyDescent="0.3">
      <c r="A179" s="57" t="e">
        <f>VLOOKUP($M179,PercentSHGoalStats!$A$3:$AE$998,5,FALSE)</f>
        <v>#REF!</v>
      </c>
      <c r="B179" s="57" t="e">
        <f>VLOOKUP($M179,PercentSHGoalStats!$A$3:$AE$998,6,FALSE)</f>
        <v>#REF!</v>
      </c>
      <c r="C179" s="57" t="e">
        <f>VLOOKUP($M179,PercentSHGoalStats!$A$3:$AE$998,8,FALSE)</f>
        <v>#REF!</v>
      </c>
      <c r="D179" s="57" t="e">
        <f>VLOOKUP($M179,PercentSHGoalStats!$A$3:$AE$998,9,FALSE)</f>
        <v>#REF!</v>
      </c>
      <c r="E179" s="57" t="e">
        <f>VLOOKUP($M179,PercentSHGoalStats!$A$3:$AE$998,11,FALSE)</f>
        <v>#REF!</v>
      </c>
      <c r="F179" s="57" t="e">
        <f>VLOOKUP($M179,PercentSHGoalStats!$A$3:$AE$998,12,FALSE)</f>
        <v>#REF!</v>
      </c>
      <c r="G179" s="57" t="e">
        <f>VLOOKUP($M179,PercentSHGoalStats!$A$3:$AE$998,14,FALSE)</f>
        <v>#REF!</v>
      </c>
      <c r="H179" s="57" t="e">
        <f>VLOOKUP($M179,PercentSHGoalStats!$A$3:$AE$998,15,FALSE)</f>
        <v>#REF!</v>
      </c>
      <c r="I179" s="57" t="e">
        <f>VLOOKUP($M179,PercentSHGoalStats!$A$3:$AE$998,17,FALSE)</f>
        <v>#REF!</v>
      </c>
      <c r="J179" s="57" t="e">
        <f>VLOOKUP($M179,PercentSHGoalStats!$A$3:$AE$998,18,FALSE)</f>
        <v>#REF!</v>
      </c>
      <c r="K179" s="57" t="e">
        <f>VLOOKUP($M179,PercentSHGoalStats!$A$3:$AE$998,20,FALSE)</f>
        <v>#REF!</v>
      </c>
      <c r="L179" s="57" t="e">
        <f>VLOOKUP($M179,PercentSHGoalStats!$A$3:$AE$998,21,FALSE)</f>
        <v>#REF!</v>
      </c>
      <c r="M179" s="53" t="e">
        <f>Fixtures!#REF!</f>
        <v>#REF!</v>
      </c>
      <c r="N179" s="54" t="e">
        <f>Fixtures!#REF!</f>
        <v>#REF!</v>
      </c>
      <c r="O179" s="53" t="e">
        <f>Fixtures!#REF!</f>
        <v>#REF!</v>
      </c>
      <c r="P179" s="57" t="e">
        <f>VLOOKUP($O179,PercentSHGoalStats!$A$3:$AE$998,5,FALSE)</f>
        <v>#REF!</v>
      </c>
      <c r="Q179" s="57" t="e">
        <f>VLOOKUP($O179,PercentSHGoalStats!$A$3:$AE$998,7,FALSE)</f>
        <v>#REF!</v>
      </c>
      <c r="R179" s="57" t="e">
        <f>VLOOKUP($O179,PercentSHGoalStats!$A$3:$AE$998,8,FALSE)</f>
        <v>#REF!</v>
      </c>
      <c r="S179" s="57" t="e">
        <f>VLOOKUP($O179,PercentSHGoalStats!$A$3:$AE$998,10,FALSE)</f>
        <v>#REF!</v>
      </c>
      <c r="T179" s="57" t="e">
        <f>VLOOKUP($O179,PercentSHGoalStats!$A$3:$AE$998,11,FALSE)</f>
        <v>#REF!</v>
      </c>
      <c r="U179" s="57" t="e">
        <f>VLOOKUP($O179,PercentSHGoalStats!$A$3:$AE$998,13,FALSE)</f>
        <v>#REF!</v>
      </c>
      <c r="V179" s="57" t="e">
        <f>VLOOKUP($O179,PercentSHGoalStats!$A$3:$AE$998,14,FALSE)</f>
        <v>#REF!</v>
      </c>
      <c r="W179" s="57" t="e">
        <f>VLOOKUP($O179,PercentSHGoalStats!$A$3:$AE$998,16,FALSE)</f>
        <v>#REF!</v>
      </c>
      <c r="X179" s="57" t="e">
        <f>VLOOKUP($O179,PercentSHGoalStats!$A$3:$AE$998,17,FALSE)</f>
        <v>#REF!</v>
      </c>
      <c r="Y179" s="57" t="e">
        <f>VLOOKUP($O179,PercentSHGoalStats!$A$3:$AE$998,19,FALSE)</f>
        <v>#REF!</v>
      </c>
      <c r="Z179" s="57" t="e">
        <f>VLOOKUP($O179,PercentSHGoalStats!$A$3:$AE$998,20,FALSE)</f>
        <v>#REF!</v>
      </c>
      <c r="AA179" s="57" t="e">
        <f>VLOOKUP($O179,PercentSHGoalStats!$A$3:$AE$998,22,FALSE)</f>
        <v>#REF!</v>
      </c>
    </row>
    <row r="180" spans="1:27" hidden="1" x14ac:dyDescent="0.3">
      <c r="A180" s="57" t="e">
        <f>VLOOKUP($M180,PercentSHGoalStats!$A$3:$AE$998,5,FALSE)</f>
        <v>#REF!</v>
      </c>
      <c r="B180" s="57" t="e">
        <f>VLOOKUP($M180,PercentSHGoalStats!$A$3:$AE$998,6,FALSE)</f>
        <v>#REF!</v>
      </c>
      <c r="C180" s="57" t="e">
        <f>VLOOKUP($M180,PercentSHGoalStats!$A$3:$AE$998,8,FALSE)</f>
        <v>#REF!</v>
      </c>
      <c r="D180" s="57" t="e">
        <f>VLOOKUP($M180,PercentSHGoalStats!$A$3:$AE$998,9,FALSE)</f>
        <v>#REF!</v>
      </c>
      <c r="E180" s="57" t="e">
        <f>VLOOKUP($M180,PercentSHGoalStats!$A$3:$AE$998,11,FALSE)</f>
        <v>#REF!</v>
      </c>
      <c r="F180" s="57" t="e">
        <f>VLOOKUP($M180,PercentSHGoalStats!$A$3:$AE$998,12,FALSE)</f>
        <v>#REF!</v>
      </c>
      <c r="G180" s="57" t="e">
        <f>VLOOKUP($M180,PercentSHGoalStats!$A$3:$AE$998,14,FALSE)</f>
        <v>#REF!</v>
      </c>
      <c r="H180" s="57" t="e">
        <f>VLOOKUP($M180,PercentSHGoalStats!$A$3:$AE$998,15,FALSE)</f>
        <v>#REF!</v>
      </c>
      <c r="I180" s="57" t="e">
        <f>VLOOKUP($M180,PercentSHGoalStats!$A$3:$AE$998,17,FALSE)</f>
        <v>#REF!</v>
      </c>
      <c r="J180" s="57" t="e">
        <f>VLOOKUP($M180,PercentSHGoalStats!$A$3:$AE$998,18,FALSE)</f>
        <v>#REF!</v>
      </c>
      <c r="K180" s="57" t="e">
        <f>VLOOKUP($M180,PercentSHGoalStats!$A$3:$AE$998,20,FALSE)</f>
        <v>#REF!</v>
      </c>
      <c r="L180" s="57" t="e">
        <f>VLOOKUP($M180,PercentSHGoalStats!$A$3:$AE$998,21,FALSE)</f>
        <v>#REF!</v>
      </c>
      <c r="M180" s="53" t="e">
        <f>Fixtures!#REF!</f>
        <v>#REF!</v>
      </c>
      <c r="N180" s="54" t="e">
        <f>Fixtures!#REF!</f>
        <v>#REF!</v>
      </c>
      <c r="O180" s="53" t="e">
        <f>Fixtures!#REF!</f>
        <v>#REF!</v>
      </c>
      <c r="P180" s="57" t="e">
        <f>VLOOKUP($O180,PercentSHGoalStats!$A$3:$AE$998,5,FALSE)</f>
        <v>#REF!</v>
      </c>
      <c r="Q180" s="57" t="e">
        <f>VLOOKUP($O180,PercentSHGoalStats!$A$3:$AE$998,7,FALSE)</f>
        <v>#REF!</v>
      </c>
      <c r="R180" s="57" t="e">
        <f>VLOOKUP($O180,PercentSHGoalStats!$A$3:$AE$998,8,FALSE)</f>
        <v>#REF!</v>
      </c>
      <c r="S180" s="57" t="e">
        <f>VLOOKUP($O180,PercentSHGoalStats!$A$3:$AE$998,10,FALSE)</f>
        <v>#REF!</v>
      </c>
      <c r="T180" s="57" t="e">
        <f>VLOOKUP($O180,PercentSHGoalStats!$A$3:$AE$998,11,FALSE)</f>
        <v>#REF!</v>
      </c>
      <c r="U180" s="57" t="e">
        <f>VLOOKUP($O180,PercentSHGoalStats!$A$3:$AE$998,13,FALSE)</f>
        <v>#REF!</v>
      </c>
      <c r="V180" s="57" t="e">
        <f>VLOOKUP($O180,PercentSHGoalStats!$A$3:$AE$998,14,FALSE)</f>
        <v>#REF!</v>
      </c>
      <c r="W180" s="57" t="e">
        <f>VLOOKUP($O180,PercentSHGoalStats!$A$3:$AE$998,16,FALSE)</f>
        <v>#REF!</v>
      </c>
      <c r="X180" s="57" t="e">
        <f>VLOOKUP($O180,PercentSHGoalStats!$A$3:$AE$998,17,FALSE)</f>
        <v>#REF!</v>
      </c>
      <c r="Y180" s="57" t="e">
        <f>VLOOKUP($O180,PercentSHGoalStats!$A$3:$AE$998,19,FALSE)</f>
        <v>#REF!</v>
      </c>
      <c r="Z180" s="57" t="e">
        <f>VLOOKUP($O180,PercentSHGoalStats!$A$3:$AE$998,20,FALSE)</f>
        <v>#REF!</v>
      </c>
      <c r="AA180" s="57" t="e">
        <f>VLOOKUP($O180,PercentSHGoalStats!$A$3:$AE$998,22,FALSE)</f>
        <v>#REF!</v>
      </c>
    </row>
    <row r="181" spans="1:27" hidden="1" x14ac:dyDescent="0.3">
      <c r="A181" s="57" t="e">
        <f>VLOOKUP($M181,PercentSHGoalStats!$A$3:$AE$998,5,FALSE)</f>
        <v>#REF!</v>
      </c>
      <c r="B181" s="57" t="e">
        <f>VLOOKUP($M181,PercentSHGoalStats!$A$3:$AE$998,6,FALSE)</f>
        <v>#REF!</v>
      </c>
      <c r="C181" s="57" t="e">
        <f>VLOOKUP($M181,PercentSHGoalStats!$A$3:$AE$998,8,FALSE)</f>
        <v>#REF!</v>
      </c>
      <c r="D181" s="57" t="e">
        <f>VLOOKUP($M181,PercentSHGoalStats!$A$3:$AE$998,9,FALSE)</f>
        <v>#REF!</v>
      </c>
      <c r="E181" s="57" t="e">
        <f>VLOOKUP($M181,PercentSHGoalStats!$A$3:$AE$998,11,FALSE)</f>
        <v>#REF!</v>
      </c>
      <c r="F181" s="57" t="e">
        <f>VLOOKUP($M181,PercentSHGoalStats!$A$3:$AE$998,12,FALSE)</f>
        <v>#REF!</v>
      </c>
      <c r="G181" s="57" t="e">
        <f>VLOOKUP($M181,PercentSHGoalStats!$A$3:$AE$998,14,FALSE)</f>
        <v>#REF!</v>
      </c>
      <c r="H181" s="57" t="e">
        <f>VLOOKUP($M181,PercentSHGoalStats!$A$3:$AE$998,15,FALSE)</f>
        <v>#REF!</v>
      </c>
      <c r="I181" s="57" t="e">
        <f>VLOOKUP($M181,PercentSHGoalStats!$A$3:$AE$998,17,FALSE)</f>
        <v>#REF!</v>
      </c>
      <c r="J181" s="57" t="e">
        <f>VLOOKUP($M181,PercentSHGoalStats!$A$3:$AE$998,18,FALSE)</f>
        <v>#REF!</v>
      </c>
      <c r="K181" s="57" t="e">
        <f>VLOOKUP($M181,PercentSHGoalStats!$A$3:$AE$998,20,FALSE)</f>
        <v>#REF!</v>
      </c>
      <c r="L181" s="57" t="e">
        <f>VLOOKUP($M181,PercentSHGoalStats!$A$3:$AE$998,21,FALSE)</f>
        <v>#REF!</v>
      </c>
      <c r="M181" s="53" t="e">
        <f>Fixtures!#REF!</f>
        <v>#REF!</v>
      </c>
      <c r="N181" s="54" t="e">
        <f>Fixtures!#REF!</f>
        <v>#REF!</v>
      </c>
      <c r="O181" s="53" t="e">
        <f>Fixtures!#REF!</f>
        <v>#REF!</v>
      </c>
      <c r="P181" s="57" t="e">
        <f>VLOOKUP($O181,PercentSHGoalStats!$A$3:$AE$998,5,FALSE)</f>
        <v>#REF!</v>
      </c>
      <c r="Q181" s="57" t="e">
        <f>VLOOKUP($O181,PercentSHGoalStats!$A$3:$AE$998,7,FALSE)</f>
        <v>#REF!</v>
      </c>
      <c r="R181" s="57" t="e">
        <f>VLOOKUP($O181,PercentSHGoalStats!$A$3:$AE$998,8,FALSE)</f>
        <v>#REF!</v>
      </c>
      <c r="S181" s="57" t="e">
        <f>VLOOKUP($O181,PercentSHGoalStats!$A$3:$AE$998,10,FALSE)</f>
        <v>#REF!</v>
      </c>
      <c r="T181" s="57" t="e">
        <f>VLOOKUP($O181,PercentSHGoalStats!$A$3:$AE$998,11,FALSE)</f>
        <v>#REF!</v>
      </c>
      <c r="U181" s="57" t="e">
        <f>VLOOKUP($O181,PercentSHGoalStats!$A$3:$AE$998,13,FALSE)</f>
        <v>#REF!</v>
      </c>
      <c r="V181" s="57" t="e">
        <f>VLOOKUP($O181,PercentSHGoalStats!$A$3:$AE$998,14,FALSE)</f>
        <v>#REF!</v>
      </c>
      <c r="W181" s="57" t="e">
        <f>VLOOKUP($O181,PercentSHGoalStats!$A$3:$AE$998,16,FALSE)</f>
        <v>#REF!</v>
      </c>
      <c r="X181" s="57" t="e">
        <f>VLOOKUP($O181,PercentSHGoalStats!$A$3:$AE$998,17,FALSE)</f>
        <v>#REF!</v>
      </c>
      <c r="Y181" s="57" t="e">
        <f>VLOOKUP($O181,PercentSHGoalStats!$A$3:$AE$998,19,FALSE)</f>
        <v>#REF!</v>
      </c>
      <c r="Z181" s="57" t="e">
        <f>VLOOKUP($O181,PercentSHGoalStats!$A$3:$AE$998,20,FALSE)</f>
        <v>#REF!</v>
      </c>
      <c r="AA181" s="57" t="e">
        <f>VLOOKUP($O181,PercentSHGoalStats!$A$3:$AE$998,22,FALSE)</f>
        <v>#REF!</v>
      </c>
    </row>
    <row r="182" spans="1:27" hidden="1" x14ac:dyDescent="0.3">
      <c r="A182" s="57" t="e">
        <f>VLOOKUP($M182,PercentSHGoalStats!$A$3:$AE$998,5,FALSE)</f>
        <v>#REF!</v>
      </c>
      <c r="B182" s="57" t="e">
        <f>VLOOKUP($M182,PercentSHGoalStats!$A$3:$AE$998,6,FALSE)</f>
        <v>#REF!</v>
      </c>
      <c r="C182" s="57" t="e">
        <f>VLOOKUP($M182,PercentSHGoalStats!$A$3:$AE$998,8,FALSE)</f>
        <v>#REF!</v>
      </c>
      <c r="D182" s="57" t="e">
        <f>VLOOKUP($M182,PercentSHGoalStats!$A$3:$AE$998,9,FALSE)</f>
        <v>#REF!</v>
      </c>
      <c r="E182" s="57" t="e">
        <f>VLOOKUP($M182,PercentSHGoalStats!$A$3:$AE$998,11,FALSE)</f>
        <v>#REF!</v>
      </c>
      <c r="F182" s="57" t="e">
        <f>VLOOKUP($M182,PercentSHGoalStats!$A$3:$AE$998,12,FALSE)</f>
        <v>#REF!</v>
      </c>
      <c r="G182" s="57" t="e">
        <f>VLOOKUP($M182,PercentSHGoalStats!$A$3:$AE$998,14,FALSE)</f>
        <v>#REF!</v>
      </c>
      <c r="H182" s="57" t="e">
        <f>VLOOKUP($M182,PercentSHGoalStats!$A$3:$AE$998,15,FALSE)</f>
        <v>#REF!</v>
      </c>
      <c r="I182" s="57" t="e">
        <f>VLOOKUP($M182,PercentSHGoalStats!$A$3:$AE$998,17,FALSE)</f>
        <v>#REF!</v>
      </c>
      <c r="J182" s="57" t="e">
        <f>VLOOKUP($M182,PercentSHGoalStats!$A$3:$AE$998,18,FALSE)</f>
        <v>#REF!</v>
      </c>
      <c r="K182" s="57" t="e">
        <f>VLOOKUP($M182,PercentSHGoalStats!$A$3:$AE$998,20,FALSE)</f>
        <v>#REF!</v>
      </c>
      <c r="L182" s="57" t="e">
        <f>VLOOKUP($M182,PercentSHGoalStats!$A$3:$AE$998,21,FALSE)</f>
        <v>#REF!</v>
      </c>
      <c r="M182" s="53" t="e">
        <f>Fixtures!#REF!</f>
        <v>#REF!</v>
      </c>
      <c r="N182" s="54" t="e">
        <f>Fixtures!#REF!</f>
        <v>#REF!</v>
      </c>
      <c r="O182" s="53" t="e">
        <f>Fixtures!#REF!</f>
        <v>#REF!</v>
      </c>
      <c r="P182" s="57" t="e">
        <f>VLOOKUP($O182,PercentSHGoalStats!$A$3:$AE$998,5,FALSE)</f>
        <v>#REF!</v>
      </c>
      <c r="Q182" s="57" t="e">
        <f>VLOOKUP($O182,PercentSHGoalStats!$A$3:$AE$998,7,FALSE)</f>
        <v>#REF!</v>
      </c>
      <c r="R182" s="57" t="e">
        <f>VLOOKUP($O182,PercentSHGoalStats!$A$3:$AE$998,8,FALSE)</f>
        <v>#REF!</v>
      </c>
      <c r="S182" s="57" t="e">
        <f>VLOOKUP($O182,PercentSHGoalStats!$A$3:$AE$998,10,FALSE)</f>
        <v>#REF!</v>
      </c>
      <c r="T182" s="57" t="e">
        <f>VLOOKUP($O182,PercentSHGoalStats!$A$3:$AE$998,11,FALSE)</f>
        <v>#REF!</v>
      </c>
      <c r="U182" s="57" t="e">
        <f>VLOOKUP($O182,PercentSHGoalStats!$A$3:$AE$998,13,FALSE)</f>
        <v>#REF!</v>
      </c>
      <c r="V182" s="57" t="e">
        <f>VLOOKUP($O182,PercentSHGoalStats!$A$3:$AE$998,14,FALSE)</f>
        <v>#REF!</v>
      </c>
      <c r="W182" s="57" t="e">
        <f>VLOOKUP($O182,PercentSHGoalStats!$A$3:$AE$998,16,FALSE)</f>
        <v>#REF!</v>
      </c>
      <c r="X182" s="57" t="e">
        <f>VLOOKUP($O182,PercentSHGoalStats!$A$3:$AE$998,17,FALSE)</f>
        <v>#REF!</v>
      </c>
      <c r="Y182" s="57" t="e">
        <f>VLOOKUP($O182,PercentSHGoalStats!$A$3:$AE$998,19,FALSE)</f>
        <v>#REF!</v>
      </c>
      <c r="Z182" s="57" t="e">
        <f>VLOOKUP($O182,PercentSHGoalStats!$A$3:$AE$998,20,FALSE)</f>
        <v>#REF!</v>
      </c>
      <c r="AA182" s="57" t="e">
        <f>VLOOKUP($O182,PercentSHGoalStats!$A$3:$AE$998,22,FALSE)</f>
        <v>#REF!</v>
      </c>
    </row>
    <row r="183" spans="1:27" hidden="1" x14ac:dyDescent="0.3">
      <c r="A183" s="57" t="e">
        <f>VLOOKUP($M183,PercentSHGoalStats!$A$3:$AE$998,5,FALSE)</f>
        <v>#REF!</v>
      </c>
      <c r="B183" s="57" t="e">
        <f>VLOOKUP($M183,PercentSHGoalStats!$A$3:$AE$998,6,FALSE)</f>
        <v>#REF!</v>
      </c>
      <c r="C183" s="57" t="e">
        <f>VLOOKUP($M183,PercentSHGoalStats!$A$3:$AE$998,8,FALSE)</f>
        <v>#REF!</v>
      </c>
      <c r="D183" s="57" t="e">
        <f>VLOOKUP($M183,PercentSHGoalStats!$A$3:$AE$998,9,FALSE)</f>
        <v>#REF!</v>
      </c>
      <c r="E183" s="57" t="e">
        <f>VLOOKUP($M183,PercentSHGoalStats!$A$3:$AE$998,11,FALSE)</f>
        <v>#REF!</v>
      </c>
      <c r="F183" s="57" t="e">
        <f>VLOOKUP($M183,PercentSHGoalStats!$A$3:$AE$998,12,FALSE)</f>
        <v>#REF!</v>
      </c>
      <c r="G183" s="57" t="e">
        <f>VLOOKUP($M183,PercentSHGoalStats!$A$3:$AE$998,14,FALSE)</f>
        <v>#REF!</v>
      </c>
      <c r="H183" s="57" t="e">
        <f>VLOOKUP($M183,PercentSHGoalStats!$A$3:$AE$998,15,FALSE)</f>
        <v>#REF!</v>
      </c>
      <c r="I183" s="57" t="e">
        <f>VLOOKUP($M183,PercentSHGoalStats!$A$3:$AE$998,17,FALSE)</f>
        <v>#REF!</v>
      </c>
      <c r="J183" s="57" t="e">
        <f>VLOOKUP($M183,PercentSHGoalStats!$A$3:$AE$998,18,FALSE)</f>
        <v>#REF!</v>
      </c>
      <c r="K183" s="57" t="e">
        <f>VLOOKUP($M183,PercentSHGoalStats!$A$3:$AE$998,20,FALSE)</f>
        <v>#REF!</v>
      </c>
      <c r="L183" s="57" t="e">
        <f>VLOOKUP($M183,PercentSHGoalStats!$A$3:$AE$998,21,FALSE)</f>
        <v>#REF!</v>
      </c>
      <c r="M183" s="53" t="e">
        <f>Fixtures!#REF!</f>
        <v>#REF!</v>
      </c>
      <c r="N183" s="54" t="e">
        <f>Fixtures!#REF!</f>
        <v>#REF!</v>
      </c>
      <c r="O183" s="53" t="e">
        <f>Fixtures!#REF!</f>
        <v>#REF!</v>
      </c>
      <c r="P183" s="57" t="e">
        <f>VLOOKUP($O183,PercentSHGoalStats!$A$3:$AE$998,5,FALSE)</f>
        <v>#REF!</v>
      </c>
      <c r="Q183" s="57" t="e">
        <f>VLOOKUP($O183,PercentSHGoalStats!$A$3:$AE$998,7,FALSE)</f>
        <v>#REF!</v>
      </c>
      <c r="R183" s="57" t="e">
        <f>VLOOKUP($O183,PercentSHGoalStats!$A$3:$AE$998,8,FALSE)</f>
        <v>#REF!</v>
      </c>
      <c r="S183" s="57" t="e">
        <f>VLOOKUP($O183,PercentSHGoalStats!$A$3:$AE$998,10,FALSE)</f>
        <v>#REF!</v>
      </c>
      <c r="T183" s="57" t="e">
        <f>VLOOKUP($O183,PercentSHGoalStats!$A$3:$AE$998,11,FALSE)</f>
        <v>#REF!</v>
      </c>
      <c r="U183" s="57" t="e">
        <f>VLOOKUP($O183,PercentSHGoalStats!$A$3:$AE$998,13,FALSE)</f>
        <v>#REF!</v>
      </c>
      <c r="V183" s="57" t="e">
        <f>VLOOKUP($O183,PercentSHGoalStats!$A$3:$AE$998,14,FALSE)</f>
        <v>#REF!</v>
      </c>
      <c r="W183" s="57" t="e">
        <f>VLOOKUP($O183,PercentSHGoalStats!$A$3:$AE$998,16,FALSE)</f>
        <v>#REF!</v>
      </c>
      <c r="X183" s="57" t="e">
        <f>VLOOKUP($O183,PercentSHGoalStats!$A$3:$AE$998,17,FALSE)</f>
        <v>#REF!</v>
      </c>
      <c r="Y183" s="57" t="e">
        <f>VLOOKUP($O183,PercentSHGoalStats!$A$3:$AE$998,19,FALSE)</f>
        <v>#REF!</v>
      </c>
      <c r="Z183" s="57" t="e">
        <f>VLOOKUP($O183,PercentSHGoalStats!$A$3:$AE$998,20,FALSE)</f>
        <v>#REF!</v>
      </c>
      <c r="AA183" s="57" t="e">
        <f>VLOOKUP($O183,PercentSHGoalStats!$A$3:$AE$998,22,FALSE)</f>
        <v>#REF!</v>
      </c>
    </row>
    <row r="184" spans="1:27" hidden="1" x14ac:dyDescent="0.3">
      <c r="A184" s="57" t="e">
        <f>VLOOKUP($M184,PercentSHGoalStats!$A$3:$AE$998,5,FALSE)</f>
        <v>#REF!</v>
      </c>
      <c r="B184" s="57" t="e">
        <f>VLOOKUP($M184,PercentSHGoalStats!$A$3:$AE$998,6,FALSE)</f>
        <v>#REF!</v>
      </c>
      <c r="C184" s="57" t="e">
        <f>VLOOKUP($M184,PercentSHGoalStats!$A$3:$AE$998,8,FALSE)</f>
        <v>#REF!</v>
      </c>
      <c r="D184" s="57" t="e">
        <f>VLOOKUP($M184,PercentSHGoalStats!$A$3:$AE$998,9,FALSE)</f>
        <v>#REF!</v>
      </c>
      <c r="E184" s="57" t="e">
        <f>VLOOKUP($M184,PercentSHGoalStats!$A$3:$AE$998,11,FALSE)</f>
        <v>#REF!</v>
      </c>
      <c r="F184" s="57" t="e">
        <f>VLOOKUP($M184,PercentSHGoalStats!$A$3:$AE$998,12,FALSE)</f>
        <v>#REF!</v>
      </c>
      <c r="G184" s="57" t="e">
        <f>VLOOKUP($M184,PercentSHGoalStats!$A$3:$AE$998,14,FALSE)</f>
        <v>#REF!</v>
      </c>
      <c r="H184" s="57" t="e">
        <f>VLOOKUP($M184,PercentSHGoalStats!$A$3:$AE$998,15,FALSE)</f>
        <v>#REF!</v>
      </c>
      <c r="I184" s="57" t="e">
        <f>VLOOKUP($M184,PercentSHGoalStats!$A$3:$AE$998,17,FALSE)</f>
        <v>#REF!</v>
      </c>
      <c r="J184" s="57" t="e">
        <f>VLOOKUP($M184,PercentSHGoalStats!$A$3:$AE$998,18,FALSE)</f>
        <v>#REF!</v>
      </c>
      <c r="K184" s="57" t="e">
        <f>VLOOKUP($M184,PercentSHGoalStats!$A$3:$AE$998,20,FALSE)</f>
        <v>#REF!</v>
      </c>
      <c r="L184" s="57" t="e">
        <f>VLOOKUP($M184,PercentSHGoalStats!$A$3:$AE$998,21,FALSE)</f>
        <v>#REF!</v>
      </c>
      <c r="M184" s="53" t="e">
        <f>Fixtures!#REF!</f>
        <v>#REF!</v>
      </c>
      <c r="N184" s="54" t="e">
        <f>Fixtures!#REF!</f>
        <v>#REF!</v>
      </c>
      <c r="O184" s="53" t="e">
        <f>Fixtures!#REF!</f>
        <v>#REF!</v>
      </c>
      <c r="P184" s="57" t="e">
        <f>VLOOKUP($O184,PercentSHGoalStats!$A$3:$AE$998,5,FALSE)</f>
        <v>#REF!</v>
      </c>
      <c r="Q184" s="57" t="e">
        <f>VLOOKUP($O184,PercentSHGoalStats!$A$3:$AE$998,7,FALSE)</f>
        <v>#REF!</v>
      </c>
      <c r="R184" s="57" t="e">
        <f>VLOOKUP($O184,PercentSHGoalStats!$A$3:$AE$998,8,FALSE)</f>
        <v>#REF!</v>
      </c>
      <c r="S184" s="57" t="e">
        <f>VLOOKUP($O184,PercentSHGoalStats!$A$3:$AE$998,10,FALSE)</f>
        <v>#REF!</v>
      </c>
      <c r="T184" s="57" t="e">
        <f>VLOOKUP($O184,PercentSHGoalStats!$A$3:$AE$998,11,FALSE)</f>
        <v>#REF!</v>
      </c>
      <c r="U184" s="57" t="e">
        <f>VLOOKUP($O184,PercentSHGoalStats!$A$3:$AE$998,13,FALSE)</f>
        <v>#REF!</v>
      </c>
      <c r="V184" s="57" t="e">
        <f>VLOOKUP($O184,PercentSHGoalStats!$A$3:$AE$998,14,FALSE)</f>
        <v>#REF!</v>
      </c>
      <c r="W184" s="57" t="e">
        <f>VLOOKUP($O184,PercentSHGoalStats!$A$3:$AE$998,16,FALSE)</f>
        <v>#REF!</v>
      </c>
      <c r="X184" s="57" t="e">
        <f>VLOOKUP($O184,PercentSHGoalStats!$A$3:$AE$998,17,FALSE)</f>
        <v>#REF!</v>
      </c>
      <c r="Y184" s="57" t="e">
        <f>VLOOKUP($O184,PercentSHGoalStats!$A$3:$AE$998,19,FALSE)</f>
        <v>#REF!</v>
      </c>
      <c r="Z184" s="57" t="e">
        <f>VLOOKUP($O184,PercentSHGoalStats!$A$3:$AE$998,20,FALSE)</f>
        <v>#REF!</v>
      </c>
      <c r="AA184" s="57" t="e">
        <f>VLOOKUP($O184,PercentSHGoalStats!$A$3:$AE$998,22,FALSE)</f>
        <v>#REF!</v>
      </c>
    </row>
    <row r="185" spans="1:27" hidden="1" x14ac:dyDescent="0.3">
      <c r="A185" s="57" t="e">
        <f>VLOOKUP($M185,PercentSHGoalStats!$A$3:$AE$998,5,FALSE)</f>
        <v>#REF!</v>
      </c>
      <c r="B185" s="57" t="e">
        <f>VLOOKUP($M185,PercentSHGoalStats!$A$3:$AE$998,6,FALSE)</f>
        <v>#REF!</v>
      </c>
      <c r="C185" s="57" t="e">
        <f>VLOOKUP($M185,PercentSHGoalStats!$A$3:$AE$998,8,FALSE)</f>
        <v>#REF!</v>
      </c>
      <c r="D185" s="57" t="e">
        <f>VLOOKUP($M185,PercentSHGoalStats!$A$3:$AE$998,9,FALSE)</f>
        <v>#REF!</v>
      </c>
      <c r="E185" s="57" t="e">
        <f>VLOOKUP($M185,PercentSHGoalStats!$A$3:$AE$998,11,FALSE)</f>
        <v>#REF!</v>
      </c>
      <c r="F185" s="57" t="e">
        <f>VLOOKUP($M185,PercentSHGoalStats!$A$3:$AE$998,12,FALSE)</f>
        <v>#REF!</v>
      </c>
      <c r="G185" s="57" t="e">
        <f>VLOOKUP($M185,PercentSHGoalStats!$A$3:$AE$998,14,FALSE)</f>
        <v>#REF!</v>
      </c>
      <c r="H185" s="57" t="e">
        <f>VLOOKUP($M185,PercentSHGoalStats!$A$3:$AE$998,15,FALSE)</f>
        <v>#REF!</v>
      </c>
      <c r="I185" s="57" t="e">
        <f>VLOOKUP($M185,PercentSHGoalStats!$A$3:$AE$998,17,FALSE)</f>
        <v>#REF!</v>
      </c>
      <c r="J185" s="57" t="e">
        <f>VLOOKUP($M185,PercentSHGoalStats!$A$3:$AE$998,18,FALSE)</f>
        <v>#REF!</v>
      </c>
      <c r="K185" s="57" t="e">
        <f>VLOOKUP($M185,PercentSHGoalStats!$A$3:$AE$998,20,FALSE)</f>
        <v>#REF!</v>
      </c>
      <c r="L185" s="57" t="e">
        <f>VLOOKUP($M185,PercentSHGoalStats!$A$3:$AE$998,21,FALSE)</f>
        <v>#REF!</v>
      </c>
      <c r="M185" s="53" t="e">
        <f>Fixtures!#REF!</f>
        <v>#REF!</v>
      </c>
      <c r="N185" s="54" t="e">
        <f>Fixtures!#REF!</f>
        <v>#REF!</v>
      </c>
      <c r="O185" s="53" t="e">
        <f>Fixtures!#REF!</f>
        <v>#REF!</v>
      </c>
      <c r="P185" s="57" t="e">
        <f>VLOOKUP($O185,PercentSHGoalStats!$A$3:$AE$998,5,FALSE)</f>
        <v>#REF!</v>
      </c>
      <c r="Q185" s="57" t="e">
        <f>VLOOKUP($O185,PercentSHGoalStats!$A$3:$AE$998,7,FALSE)</f>
        <v>#REF!</v>
      </c>
      <c r="R185" s="57" t="e">
        <f>VLOOKUP($O185,PercentSHGoalStats!$A$3:$AE$998,8,FALSE)</f>
        <v>#REF!</v>
      </c>
      <c r="S185" s="57" t="e">
        <f>VLOOKUP($O185,PercentSHGoalStats!$A$3:$AE$998,10,FALSE)</f>
        <v>#REF!</v>
      </c>
      <c r="T185" s="57" t="e">
        <f>VLOOKUP($O185,PercentSHGoalStats!$A$3:$AE$998,11,FALSE)</f>
        <v>#REF!</v>
      </c>
      <c r="U185" s="57" t="e">
        <f>VLOOKUP($O185,PercentSHGoalStats!$A$3:$AE$998,13,FALSE)</f>
        <v>#REF!</v>
      </c>
      <c r="V185" s="57" t="e">
        <f>VLOOKUP($O185,PercentSHGoalStats!$A$3:$AE$998,14,FALSE)</f>
        <v>#REF!</v>
      </c>
      <c r="W185" s="57" t="e">
        <f>VLOOKUP($O185,PercentSHGoalStats!$A$3:$AE$998,16,FALSE)</f>
        <v>#REF!</v>
      </c>
      <c r="X185" s="57" t="e">
        <f>VLOOKUP($O185,PercentSHGoalStats!$A$3:$AE$998,17,FALSE)</f>
        <v>#REF!</v>
      </c>
      <c r="Y185" s="57" t="e">
        <f>VLOOKUP($O185,PercentSHGoalStats!$A$3:$AE$998,19,FALSE)</f>
        <v>#REF!</v>
      </c>
      <c r="Z185" s="57" t="e">
        <f>VLOOKUP($O185,PercentSHGoalStats!$A$3:$AE$998,20,FALSE)</f>
        <v>#REF!</v>
      </c>
      <c r="AA185" s="57" t="e">
        <f>VLOOKUP($O185,PercentSHGoalStats!$A$3:$AE$998,22,FALSE)</f>
        <v>#REF!</v>
      </c>
    </row>
    <row r="186" spans="1:27" hidden="1" x14ac:dyDescent="0.3">
      <c r="A186" s="57" t="e">
        <f>VLOOKUP($M186,PercentSHGoalStats!$A$3:$AE$998,5,FALSE)</f>
        <v>#REF!</v>
      </c>
      <c r="B186" s="57" t="e">
        <f>VLOOKUP($M186,PercentSHGoalStats!$A$3:$AE$998,6,FALSE)</f>
        <v>#REF!</v>
      </c>
      <c r="C186" s="57" t="e">
        <f>VLOOKUP($M186,PercentSHGoalStats!$A$3:$AE$998,8,FALSE)</f>
        <v>#REF!</v>
      </c>
      <c r="D186" s="57" t="e">
        <f>VLOOKUP($M186,PercentSHGoalStats!$A$3:$AE$998,9,FALSE)</f>
        <v>#REF!</v>
      </c>
      <c r="E186" s="57" t="e">
        <f>VLOOKUP($M186,PercentSHGoalStats!$A$3:$AE$998,11,FALSE)</f>
        <v>#REF!</v>
      </c>
      <c r="F186" s="57" t="e">
        <f>VLOOKUP($M186,PercentSHGoalStats!$A$3:$AE$998,12,FALSE)</f>
        <v>#REF!</v>
      </c>
      <c r="G186" s="57" t="e">
        <f>VLOOKUP($M186,PercentSHGoalStats!$A$3:$AE$998,14,FALSE)</f>
        <v>#REF!</v>
      </c>
      <c r="H186" s="57" t="e">
        <f>VLOOKUP($M186,PercentSHGoalStats!$A$3:$AE$998,15,FALSE)</f>
        <v>#REF!</v>
      </c>
      <c r="I186" s="57" t="e">
        <f>VLOOKUP($M186,PercentSHGoalStats!$A$3:$AE$998,17,FALSE)</f>
        <v>#REF!</v>
      </c>
      <c r="J186" s="57" t="e">
        <f>VLOOKUP($M186,PercentSHGoalStats!$A$3:$AE$998,18,FALSE)</f>
        <v>#REF!</v>
      </c>
      <c r="K186" s="57" t="e">
        <f>VLOOKUP($M186,PercentSHGoalStats!$A$3:$AE$998,20,FALSE)</f>
        <v>#REF!</v>
      </c>
      <c r="L186" s="57" t="e">
        <f>VLOOKUP($M186,PercentSHGoalStats!$A$3:$AE$998,21,FALSE)</f>
        <v>#REF!</v>
      </c>
      <c r="M186" s="53" t="e">
        <f>Fixtures!#REF!</f>
        <v>#REF!</v>
      </c>
      <c r="N186" s="54" t="e">
        <f>Fixtures!#REF!</f>
        <v>#REF!</v>
      </c>
      <c r="O186" s="53" t="e">
        <f>Fixtures!#REF!</f>
        <v>#REF!</v>
      </c>
      <c r="P186" s="57" t="e">
        <f>VLOOKUP($O186,PercentSHGoalStats!$A$3:$AE$998,5,FALSE)</f>
        <v>#REF!</v>
      </c>
      <c r="Q186" s="57" t="e">
        <f>VLOOKUP($O186,PercentSHGoalStats!$A$3:$AE$998,7,FALSE)</f>
        <v>#REF!</v>
      </c>
      <c r="R186" s="57" t="e">
        <f>VLOOKUP($O186,PercentSHGoalStats!$A$3:$AE$998,8,FALSE)</f>
        <v>#REF!</v>
      </c>
      <c r="S186" s="57" t="e">
        <f>VLOOKUP($O186,PercentSHGoalStats!$A$3:$AE$998,10,FALSE)</f>
        <v>#REF!</v>
      </c>
      <c r="T186" s="57" t="e">
        <f>VLOOKUP($O186,PercentSHGoalStats!$A$3:$AE$998,11,FALSE)</f>
        <v>#REF!</v>
      </c>
      <c r="U186" s="57" t="e">
        <f>VLOOKUP($O186,PercentSHGoalStats!$A$3:$AE$998,13,FALSE)</f>
        <v>#REF!</v>
      </c>
      <c r="V186" s="57" t="e">
        <f>VLOOKUP($O186,PercentSHGoalStats!$A$3:$AE$998,14,FALSE)</f>
        <v>#REF!</v>
      </c>
      <c r="W186" s="57" t="e">
        <f>VLOOKUP($O186,PercentSHGoalStats!$A$3:$AE$998,16,FALSE)</f>
        <v>#REF!</v>
      </c>
      <c r="X186" s="57" t="e">
        <f>VLOOKUP($O186,PercentSHGoalStats!$A$3:$AE$998,17,FALSE)</f>
        <v>#REF!</v>
      </c>
      <c r="Y186" s="57" t="e">
        <f>VLOOKUP($O186,PercentSHGoalStats!$A$3:$AE$998,19,FALSE)</f>
        <v>#REF!</v>
      </c>
      <c r="Z186" s="57" t="e">
        <f>VLOOKUP($O186,PercentSHGoalStats!$A$3:$AE$998,20,FALSE)</f>
        <v>#REF!</v>
      </c>
      <c r="AA186" s="57" t="e">
        <f>VLOOKUP($O186,PercentSHGoalStats!$A$3:$AE$998,22,FALSE)</f>
        <v>#REF!</v>
      </c>
    </row>
    <row r="187" spans="1:27" hidden="1" x14ac:dyDescent="0.3">
      <c r="A187" s="57" t="e">
        <f>VLOOKUP($M187,PercentSHGoalStats!$A$3:$AE$998,5,FALSE)</f>
        <v>#REF!</v>
      </c>
      <c r="B187" s="57" t="e">
        <f>VLOOKUP($M187,PercentSHGoalStats!$A$3:$AE$998,6,FALSE)</f>
        <v>#REF!</v>
      </c>
      <c r="C187" s="57" t="e">
        <f>VLOOKUP($M187,PercentSHGoalStats!$A$3:$AE$998,8,FALSE)</f>
        <v>#REF!</v>
      </c>
      <c r="D187" s="57" t="e">
        <f>VLOOKUP($M187,PercentSHGoalStats!$A$3:$AE$998,9,FALSE)</f>
        <v>#REF!</v>
      </c>
      <c r="E187" s="57" t="e">
        <f>VLOOKUP($M187,PercentSHGoalStats!$A$3:$AE$998,11,FALSE)</f>
        <v>#REF!</v>
      </c>
      <c r="F187" s="57" t="e">
        <f>VLOOKUP($M187,PercentSHGoalStats!$A$3:$AE$998,12,FALSE)</f>
        <v>#REF!</v>
      </c>
      <c r="G187" s="57" t="e">
        <f>VLOOKUP($M187,PercentSHGoalStats!$A$3:$AE$998,14,FALSE)</f>
        <v>#REF!</v>
      </c>
      <c r="H187" s="57" t="e">
        <f>VLOOKUP($M187,PercentSHGoalStats!$A$3:$AE$998,15,FALSE)</f>
        <v>#REF!</v>
      </c>
      <c r="I187" s="57" t="e">
        <f>VLOOKUP($M187,PercentSHGoalStats!$A$3:$AE$998,17,FALSE)</f>
        <v>#REF!</v>
      </c>
      <c r="J187" s="57" t="e">
        <f>VLOOKUP($M187,PercentSHGoalStats!$A$3:$AE$998,18,FALSE)</f>
        <v>#REF!</v>
      </c>
      <c r="K187" s="57" t="e">
        <f>VLOOKUP($M187,PercentSHGoalStats!$A$3:$AE$998,20,FALSE)</f>
        <v>#REF!</v>
      </c>
      <c r="L187" s="57" t="e">
        <f>VLOOKUP($M187,PercentSHGoalStats!$A$3:$AE$998,21,FALSE)</f>
        <v>#REF!</v>
      </c>
      <c r="M187" s="53" t="e">
        <f>Fixtures!#REF!</f>
        <v>#REF!</v>
      </c>
      <c r="N187" s="54" t="e">
        <f>Fixtures!#REF!</f>
        <v>#REF!</v>
      </c>
      <c r="O187" s="53" t="e">
        <f>Fixtures!#REF!</f>
        <v>#REF!</v>
      </c>
      <c r="P187" s="57" t="e">
        <f>VLOOKUP($O187,PercentSHGoalStats!$A$3:$AE$998,5,FALSE)</f>
        <v>#REF!</v>
      </c>
      <c r="Q187" s="57" t="e">
        <f>VLOOKUP($O187,PercentSHGoalStats!$A$3:$AE$998,7,FALSE)</f>
        <v>#REF!</v>
      </c>
      <c r="R187" s="57" t="e">
        <f>VLOOKUP($O187,PercentSHGoalStats!$A$3:$AE$998,8,FALSE)</f>
        <v>#REF!</v>
      </c>
      <c r="S187" s="57" t="e">
        <f>VLOOKUP($O187,PercentSHGoalStats!$A$3:$AE$998,10,FALSE)</f>
        <v>#REF!</v>
      </c>
      <c r="T187" s="57" t="e">
        <f>VLOOKUP($O187,PercentSHGoalStats!$A$3:$AE$998,11,FALSE)</f>
        <v>#REF!</v>
      </c>
      <c r="U187" s="57" t="e">
        <f>VLOOKUP($O187,PercentSHGoalStats!$A$3:$AE$998,13,FALSE)</f>
        <v>#REF!</v>
      </c>
      <c r="V187" s="57" t="e">
        <f>VLOOKUP($O187,PercentSHGoalStats!$A$3:$AE$998,14,FALSE)</f>
        <v>#REF!</v>
      </c>
      <c r="W187" s="57" t="e">
        <f>VLOOKUP($O187,PercentSHGoalStats!$A$3:$AE$998,16,FALSE)</f>
        <v>#REF!</v>
      </c>
      <c r="X187" s="57" t="e">
        <f>VLOOKUP($O187,PercentSHGoalStats!$A$3:$AE$998,17,FALSE)</f>
        <v>#REF!</v>
      </c>
      <c r="Y187" s="57" t="e">
        <f>VLOOKUP($O187,PercentSHGoalStats!$A$3:$AE$998,19,FALSE)</f>
        <v>#REF!</v>
      </c>
      <c r="Z187" s="57" t="e">
        <f>VLOOKUP($O187,PercentSHGoalStats!$A$3:$AE$998,20,FALSE)</f>
        <v>#REF!</v>
      </c>
      <c r="AA187" s="57" t="e">
        <f>VLOOKUP($O187,PercentSHGoalStats!$A$3:$AE$998,22,FALSE)</f>
        <v>#REF!</v>
      </c>
    </row>
    <row r="188" spans="1:27" hidden="1" x14ac:dyDescent="0.3">
      <c r="A188" s="57" t="e">
        <f>VLOOKUP($M188,PercentSHGoalStats!$A$3:$AE$998,5,FALSE)</f>
        <v>#REF!</v>
      </c>
      <c r="B188" s="57" t="e">
        <f>VLOOKUP($M188,PercentSHGoalStats!$A$3:$AE$998,6,FALSE)</f>
        <v>#REF!</v>
      </c>
      <c r="C188" s="57" t="e">
        <f>VLOOKUP($M188,PercentSHGoalStats!$A$3:$AE$998,8,FALSE)</f>
        <v>#REF!</v>
      </c>
      <c r="D188" s="57" t="e">
        <f>VLOOKUP($M188,PercentSHGoalStats!$A$3:$AE$998,9,FALSE)</f>
        <v>#REF!</v>
      </c>
      <c r="E188" s="57" t="e">
        <f>VLOOKUP($M188,PercentSHGoalStats!$A$3:$AE$998,11,FALSE)</f>
        <v>#REF!</v>
      </c>
      <c r="F188" s="57" t="e">
        <f>VLOOKUP($M188,PercentSHGoalStats!$A$3:$AE$998,12,FALSE)</f>
        <v>#REF!</v>
      </c>
      <c r="G188" s="57" t="e">
        <f>VLOOKUP($M188,PercentSHGoalStats!$A$3:$AE$998,14,FALSE)</f>
        <v>#REF!</v>
      </c>
      <c r="H188" s="57" t="e">
        <f>VLOOKUP($M188,PercentSHGoalStats!$A$3:$AE$998,15,FALSE)</f>
        <v>#REF!</v>
      </c>
      <c r="I188" s="57" t="e">
        <f>VLOOKUP($M188,PercentSHGoalStats!$A$3:$AE$998,17,FALSE)</f>
        <v>#REF!</v>
      </c>
      <c r="J188" s="57" t="e">
        <f>VLOOKUP($M188,PercentSHGoalStats!$A$3:$AE$998,18,FALSE)</f>
        <v>#REF!</v>
      </c>
      <c r="K188" s="57" t="e">
        <f>VLOOKUP($M188,PercentSHGoalStats!$A$3:$AE$998,20,FALSE)</f>
        <v>#REF!</v>
      </c>
      <c r="L188" s="57" t="e">
        <f>VLOOKUP($M188,PercentSHGoalStats!$A$3:$AE$998,21,FALSE)</f>
        <v>#REF!</v>
      </c>
      <c r="M188" s="53" t="e">
        <f>Fixtures!#REF!</f>
        <v>#REF!</v>
      </c>
      <c r="N188" s="54" t="e">
        <f>Fixtures!#REF!</f>
        <v>#REF!</v>
      </c>
      <c r="O188" s="53" t="e">
        <f>Fixtures!#REF!</f>
        <v>#REF!</v>
      </c>
      <c r="P188" s="57" t="e">
        <f>VLOOKUP($O188,PercentSHGoalStats!$A$3:$AE$998,5,FALSE)</f>
        <v>#REF!</v>
      </c>
      <c r="Q188" s="57" t="e">
        <f>VLOOKUP($O188,PercentSHGoalStats!$A$3:$AE$998,7,FALSE)</f>
        <v>#REF!</v>
      </c>
      <c r="R188" s="57" t="e">
        <f>VLOOKUP($O188,PercentSHGoalStats!$A$3:$AE$998,8,FALSE)</f>
        <v>#REF!</v>
      </c>
      <c r="S188" s="57" t="e">
        <f>VLOOKUP($O188,PercentSHGoalStats!$A$3:$AE$998,10,FALSE)</f>
        <v>#REF!</v>
      </c>
      <c r="T188" s="57" t="e">
        <f>VLOOKUP($O188,PercentSHGoalStats!$A$3:$AE$998,11,FALSE)</f>
        <v>#REF!</v>
      </c>
      <c r="U188" s="57" t="e">
        <f>VLOOKUP($O188,PercentSHGoalStats!$A$3:$AE$998,13,FALSE)</f>
        <v>#REF!</v>
      </c>
      <c r="V188" s="57" t="e">
        <f>VLOOKUP($O188,PercentSHGoalStats!$A$3:$AE$998,14,FALSE)</f>
        <v>#REF!</v>
      </c>
      <c r="W188" s="57" t="e">
        <f>VLOOKUP($O188,PercentSHGoalStats!$A$3:$AE$998,16,FALSE)</f>
        <v>#REF!</v>
      </c>
      <c r="X188" s="57" t="e">
        <f>VLOOKUP($O188,PercentSHGoalStats!$A$3:$AE$998,17,FALSE)</f>
        <v>#REF!</v>
      </c>
      <c r="Y188" s="57" t="e">
        <f>VLOOKUP($O188,PercentSHGoalStats!$A$3:$AE$998,19,FALSE)</f>
        <v>#REF!</v>
      </c>
      <c r="Z188" s="57" t="e">
        <f>VLOOKUP($O188,PercentSHGoalStats!$A$3:$AE$998,20,FALSE)</f>
        <v>#REF!</v>
      </c>
      <c r="AA188" s="57" t="e">
        <f>VLOOKUP($O188,PercentSHGoalStats!$A$3:$AE$998,22,FALSE)</f>
        <v>#REF!</v>
      </c>
    </row>
    <row r="189" spans="1:27" hidden="1" x14ac:dyDescent="0.3">
      <c r="A189" s="57" t="e">
        <f>VLOOKUP($M189,PercentSHGoalStats!$A$3:$AE$998,5,FALSE)</f>
        <v>#REF!</v>
      </c>
      <c r="B189" s="57" t="e">
        <f>VLOOKUP($M189,PercentSHGoalStats!$A$3:$AE$998,6,FALSE)</f>
        <v>#REF!</v>
      </c>
      <c r="C189" s="57" t="e">
        <f>VLOOKUP($M189,PercentSHGoalStats!$A$3:$AE$998,8,FALSE)</f>
        <v>#REF!</v>
      </c>
      <c r="D189" s="57" t="e">
        <f>VLOOKUP($M189,PercentSHGoalStats!$A$3:$AE$998,9,FALSE)</f>
        <v>#REF!</v>
      </c>
      <c r="E189" s="57" t="e">
        <f>VLOOKUP($M189,PercentSHGoalStats!$A$3:$AE$998,11,FALSE)</f>
        <v>#REF!</v>
      </c>
      <c r="F189" s="57" t="e">
        <f>VLOOKUP($M189,PercentSHGoalStats!$A$3:$AE$998,12,FALSE)</f>
        <v>#REF!</v>
      </c>
      <c r="G189" s="57" t="e">
        <f>VLOOKUP($M189,PercentSHGoalStats!$A$3:$AE$998,14,FALSE)</f>
        <v>#REF!</v>
      </c>
      <c r="H189" s="57" t="e">
        <f>VLOOKUP($M189,PercentSHGoalStats!$A$3:$AE$998,15,FALSE)</f>
        <v>#REF!</v>
      </c>
      <c r="I189" s="57" t="e">
        <f>VLOOKUP($M189,PercentSHGoalStats!$A$3:$AE$998,17,FALSE)</f>
        <v>#REF!</v>
      </c>
      <c r="J189" s="57" t="e">
        <f>VLOOKUP($M189,PercentSHGoalStats!$A$3:$AE$998,18,FALSE)</f>
        <v>#REF!</v>
      </c>
      <c r="K189" s="57" t="e">
        <f>VLOOKUP($M189,PercentSHGoalStats!$A$3:$AE$998,20,FALSE)</f>
        <v>#REF!</v>
      </c>
      <c r="L189" s="57" t="e">
        <f>VLOOKUP($M189,PercentSHGoalStats!$A$3:$AE$998,21,FALSE)</f>
        <v>#REF!</v>
      </c>
      <c r="M189" s="53" t="e">
        <f>Fixtures!#REF!</f>
        <v>#REF!</v>
      </c>
      <c r="N189" s="54" t="e">
        <f>Fixtures!#REF!</f>
        <v>#REF!</v>
      </c>
      <c r="O189" s="53" t="e">
        <f>Fixtures!#REF!</f>
        <v>#REF!</v>
      </c>
      <c r="P189" s="57" t="e">
        <f>VLOOKUP($O189,PercentSHGoalStats!$A$3:$AE$998,5,FALSE)</f>
        <v>#REF!</v>
      </c>
      <c r="Q189" s="57" t="e">
        <f>VLOOKUP($O189,PercentSHGoalStats!$A$3:$AE$998,7,FALSE)</f>
        <v>#REF!</v>
      </c>
      <c r="R189" s="57" t="e">
        <f>VLOOKUP($O189,PercentSHGoalStats!$A$3:$AE$998,8,FALSE)</f>
        <v>#REF!</v>
      </c>
      <c r="S189" s="57" t="e">
        <f>VLOOKUP($O189,PercentSHGoalStats!$A$3:$AE$998,10,FALSE)</f>
        <v>#REF!</v>
      </c>
      <c r="T189" s="57" t="e">
        <f>VLOOKUP($O189,PercentSHGoalStats!$A$3:$AE$998,11,FALSE)</f>
        <v>#REF!</v>
      </c>
      <c r="U189" s="57" t="e">
        <f>VLOOKUP($O189,PercentSHGoalStats!$A$3:$AE$998,13,FALSE)</f>
        <v>#REF!</v>
      </c>
      <c r="V189" s="57" t="e">
        <f>VLOOKUP($O189,PercentSHGoalStats!$A$3:$AE$998,14,FALSE)</f>
        <v>#REF!</v>
      </c>
      <c r="W189" s="57" t="e">
        <f>VLOOKUP($O189,PercentSHGoalStats!$A$3:$AE$998,16,FALSE)</f>
        <v>#REF!</v>
      </c>
      <c r="X189" s="57" t="e">
        <f>VLOOKUP($O189,PercentSHGoalStats!$A$3:$AE$998,17,FALSE)</f>
        <v>#REF!</v>
      </c>
      <c r="Y189" s="57" t="e">
        <f>VLOOKUP($O189,PercentSHGoalStats!$A$3:$AE$998,19,FALSE)</f>
        <v>#REF!</v>
      </c>
      <c r="Z189" s="57" t="e">
        <f>VLOOKUP($O189,PercentSHGoalStats!$A$3:$AE$998,20,FALSE)</f>
        <v>#REF!</v>
      </c>
      <c r="AA189" s="57" t="e">
        <f>VLOOKUP($O189,PercentSHGoalStats!$A$3:$AE$998,22,FALSE)</f>
        <v>#REF!</v>
      </c>
    </row>
    <row r="190" spans="1:27" hidden="1" x14ac:dyDescent="0.3">
      <c r="A190" s="57" t="e">
        <f>VLOOKUP($M190,PercentSHGoalStats!$A$3:$AE$998,5,FALSE)</f>
        <v>#REF!</v>
      </c>
      <c r="B190" s="57" t="e">
        <f>VLOOKUP($M190,PercentSHGoalStats!$A$3:$AE$998,6,FALSE)</f>
        <v>#REF!</v>
      </c>
      <c r="C190" s="57" t="e">
        <f>VLOOKUP($M190,PercentSHGoalStats!$A$3:$AE$998,8,FALSE)</f>
        <v>#REF!</v>
      </c>
      <c r="D190" s="57" t="e">
        <f>VLOOKUP($M190,PercentSHGoalStats!$A$3:$AE$998,9,FALSE)</f>
        <v>#REF!</v>
      </c>
      <c r="E190" s="57" t="e">
        <f>VLOOKUP($M190,PercentSHGoalStats!$A$3:$AE$998,11,FALSE)</f>
        <v>#REF!</v>
      </c>
      <c r="F190" s="57" t="e">
        <f>VLOOKUP($M190,PercentSHGoalStats!$A$3:$AE$998,12,FALSE)</f>
        <v>#REF!</v>
      </c>
      <c r="G190" s="57" t="e">
        <f>VLOOKUP($M190,PercentSHGoalStats!$A$3:$AE$998,14,FALSE)</f>
        <v>#REF!</v>
      </c>
      <c r="H190" s="57" t="e">
        <f>VLOOKUP($M190,PercentSHGoalStats!$A$3:$AE$998,15,FALSE)</f>
        <v>#REF!</v>
      </c>
      <c r="I190" s="57" t="e">
        <f>VLOOKUP($M190,PercentSHGoalStats!$A$3:$AE$998,17,FALSE)</f>
        <v>#REF!</v>
      </c>
      <c r="J190" s="57" t="e">
        <f>VLOOKUP($M190,PercentSHGoalStats!$A$3:$AE$998,18,FALSE)</f>
        <v>#REF!</v>
      </c>
      <c r="K190" s="57" t="e">
        <f>VLOOKUP($M190,PercentSHGoalStats!$A$3:$AE$998,20,FALSE)</f>
        <v>#REF!</v>
      </c>
      <c r="L190" s="57" t="e">
        <f>VLOOKUP($M190,PercentSHGoalStats!$A$3:$AE$998,21,FALSE)</f>
        <v>#REF!</v>
      </c>
      <c r="M190" s="53" t="e">
        <f>Fixtures!#REF!</f>
        <v>#REF!</v>
      </c>
      <c r="N190" s="54" t="e">
        <f>Fixtures!#REF!</f>
        <v>#REF!</v>
      </c>
      <c r="O190" s="53" t="e">
        <f>Fixtures!#REF!</f>
        <v>#REF!</v>
      </c>
      <c r="P190" s="57" t="e">
        <f>VLOOKUP($O190,PercentSHGoalStats!$A$3:$AE$998,5,FALSE)</f>
        <v>#REF!</v>
      </c>
      <c r="Q190" s="57" t="e">
        <f>VLOOKUP($O190,PercentSHGoalStats!$A$3:$AE$998,7,FALSE)</f>
        <v>#REF!</v>
      </c>
      <c r="R190" s="57" t="e">
        <f>VLOOKUP($O190,PercentSHGoalStats!$A$3:$AE$998,8,FALSE)</f>
        <v>#REF!</v>
      </c>
      <c r="S190" s="57" t="e">
        <f>VLOOKUP($O190,PercentSHGoalStats!$A$3:$AE$998,10,FALSE)</f>
        <v>#REF!</v>
      </c>
      <c r="T190" s="57" t="e">
        <f>VLOOKUP($O190,PercentSHGoalStats!$A$3:$AE$998,11,FALSE)</f>
        <v>#REF!</v>
      </c>
      <c r="U190" s="57" t="e">
        <f>VLOOKUP($O190,PercentSHGoalStats!$A$3:$AE$998,13,FALSE)</f>
        <v>#REF!</v>
      </c>
      <c r="V190" s="57" t="e">
        <f>VLOOKUP($O190,PercentSHGoalStats!$A$3:$AE$998,14,FALSE)</f>
        <v>#REF!</v>
      </c>
      <c r="W190" s="57" t="e">
        <f>VLOOKUP($O190,PercentSHGoalStats!$A$3:$AE$998,16,FALSE)</f>
        <v>#REF!</v>
      </c>
      <c r="X190" s="57" t="e">
        <f>VLOOKUP($O190,PercentSHGoalStats!$A$3:$AE$998,17,FALSE)</f>
        <v>#REF!</v>
      </c>
      <c r="Y190" s="57" t="e">
        <f>VLOOKUP($O190,PercentSHGoalStats!$A$3:$AE$998,19,FALSE)</f>
        <v>#REF!</v>
      </c>
      <c r="Z190" s="57" t="e">
        <f>VLOOKUP($O190,PercentSHGoalStats!$A$3:$AE$998,20,FALSE)</f>
        <v>#REF!</v>
      </c>
      <c r="AA190" s="57" t="e">
        <f>VLOOKUP($O190,PercentSHGoalStats!$A$3:$AE$998,22,FALSE)</f>
        <v>#REF!</v>
      </c>
    </row>
    <row r="191" spans="1:27" hidden="1" x14ac:dyDescent="0.3">
      <c r="A191" s="57" t="e">
        <f>VLOOKUP($M191,PercentSHGoalStats!$A$3:$AE$998,5,FALSE)</f>
        <v>#REF!</v>
      </c>
      <c r="B191" s="57" t="e">
        <f>VLOOKUP($M191,PercentSHGoalStats!$A$3:$AE$998,6,FALSE)</f>
        <v>#REF!</v>
      </c>
      <c r="C191" s="57" t="e">
        <f>VLOOKUP($M191,PercentSHGoalStats!$A$3:$AE$998,8,FALSE)</f>
        <v>#REF!</v>
      </c>
      <c r="D191" s="57" t="e">
        <f>VLOOKUP($M191,PercentSHGoalStats!$A$3:$AE$998,9,FALSE)</f>
        <v>#REF!</v>
      </c>
      <c r="E191" s="57" t="e">
        <f>VLOOKUP($M191,PercentSHGoalStats!$A$3:$AE$998,11,FALSE)</f>
        <v>#REF!</v>
      </c>
      <c r="F191" s="57" t="e">
        <f>VLOOKUP($M191,PercentSHGoalStats!$A$3:$AE$998,12,FALSE)</f>
        <v>#REF!</v>
      </c>
      <c r="G191" s="57" t="e">
        <f>VLOOKUP($M191,PercentSHGoalStats!$A$3:$AE$998,14,FALSE)</f>
        <v>#REF!</v>
      </c>
      <c r="H191" s="57" t="e">
        <f>VLOOKUP($M191,PercentSHGoalStats!$A$3:$AE$998,15,FALSE)</f>
        <v>#REF!</v>
      </c>
      <c r="I191" s="57" t="e">
        <f>VLOOKUP($M191,PercentSHGoalStats!$A$3:$AE$998,17,FALSE)</f>
        <v>#REF!</v>
      </c>
      <c r="J191" s="57" t="e">
        <f>VLOOKUP($M191,PercentSHGoalStats!$A$3:$AE$998,18,FALSE)</f>
        <v>#REF!</v>
      </c>
      <c r="K191" s="57" t="e">
        <f>VLOOKUP($M191,PercentSHGoalStats!$A$3:$AE$998,20,FALSE)</f>
        <v>#REF!</v>
      </c>
      <c r="L191" s="57" t="e">
        <f>VLOOKUP($M191,PercentSHGoalStats!$A$3:$AE$998,21,FALSE)</f>
        <v>#REF!</v>
      </c>
      <c r="M191" s="53" t="e">
        <f>Fixtures!#REF!</f>
        <v>#REF!</v>
      </c>
      <c r="N191" s="54" t="e">
        <f>Fixtures!#REF!</f>
        <v>#REF!</v>
      </c>
      <c r="O191" s="53" t="e">
        <f>Fixtures!#REF!</f>
        <v>#REF!</v>
      </c>
      <c r="P191" s="57" t="e">
        <f>VLOOKUP($O191,PercentSHGoalStats!$A$3:$AE$998,5,FALSE)</f>
        <v>#REF!</v>
      </c>
      <c r="Q191" s="57" t="e">
        <f>VLOOKUP($O191,PercentSHGoalStats!$A$3:$AE$998,7,FALSE)</f>
        <v>#REF!</v>
      </c>
      <c r="R191" s="57" t="e">
        <f>VLOOKUP($O191,PercentSHGoalStats!$A$3:$AE$998,8,FALSE)</f>
        <v>#REF!</v>
      </c>
      <c r="S191" s="57" t="e">
        <f>VLOOKUP($O191,PercentSHGoalStats!$A$3:$AE$998,10,FALSE)</f>
        <v>#REF!</v>
      </c>
      <c r="T191" s="57" t="e">
        <f>VLOOKUP($O191,PercentSHGoalStats!$A$3:$AE$998,11,FALSE)</f>
        <v>#REF!</v>
      </c>
      <c r="U191" s="57" t="e">
        <f>VLOOKUP($O191,PercentSHGoalStats!$A$3:$AE$998,13,FALSE)</f>
        <v>#REF!</v>
      </c>
      <c r="V191" s="57" t="e">
        <f>VLOOKUP($O191,PercentSHGoalStats!$A$3:$AE$998,14,FALSE)</f>
        <v>#REF!</v>
      </c>
      <c r="W191" s="57" t="e">
        <f>VLOOKUP($O191,PercentSHGoalStats!$A$3:$AE$998,16,FALSE)</f>
        <v>#REF!</v>
      </c>
      <c r="X191" s="57" t="e">
        <f>VLOOKUP($O191,PercentSHGoalStats!$A$3:$AE$998,17,FALSE)</f>
        <v>#REF!</v>
      </c>
      <c r="Y191" s="57" t="e">
        <f>VLOOKUP($O191,PercentSHGoalStats!$A$3:$AE$998,19,FALSE)</f>
        <v>#REF!</v>
      </c>
      <c r="Z191" s="57" t="e">
        <f>VLOOKUP($O191,PercentSHGoalStats!$A$3:$AE$998,20,FALSE)</f>
        <v>#REF!</v>
      </c>
      <c r="AA191" s="57" t="e">
        <f>VLOOKUP($O191,PercentSHGoalStats!$A$3:$AE$998,22,FALSE)</f>
        <v>#REF!</v>
      </c>
    </row>
    <row r="192" spans="1:27" hidden="1" x14ac:dyDescent="0.3">
      <c r="A192" s="57" t="e">
        <f>VLOOKUP($M192,PercentSHGoalStats!$A$3:$AE$998,5,FALSE)</f>
        <v>#REF!</v>
      </c>
      <c r="B192" s="57" t="e">
        <f>VLOOKUP($M192,PercentSHGoalStats!$A$3:$AE$998,6,FALSE)</f>
        <v>#REF!</v>
      </c>
      <c r="C192" s="57" t="e">
        <f>VLOOKUP($M192,PercentSHGoalStats!$A$3:$AE$998,8,FALSE)</f>
        <v>#REF!</v>
      </c>
      <c r="D192" s="57" t="e">
        <f>VLOOKUP($M192,PercentSHGoalStats!$A$3:$AE$998,9,FALSE)</f>
        <v>#REF!</v>
      </c>
      <c r="E192" s="57" t="e">
        <f>VLOOKUP($M192,PercentSHGoalStats!$A$3:$AE$998,11,FALSE)</f>
        <v>#REF!</v>
      </c>
      <c r="F192" s="57" t="e">
        <f>VLOOKUP($M192,PercentSHGoalStats!$A$3:$AE$998,12,FALSE)</f>
        <v>#REF!</v>
      </c>
      <c r="G192" s="57" t="e">
        <f>VLOOKUP($M192,PercentSHGoalStats!$A$3:$AE$998,14,FALSE)</f>
        <v>#REF!</v>
      </c>
      <c r="H192" s="57" t="e">
        <f>VLOOKUP($M192,PercentSHGoalStats!$A$3:$AE$998,15,FALSE)</f>
        <v>#REF!</v>
      </c>
      <c r="I192" s="57" t="e">
        <f>VLOOKUP($M192,PercentSHGoalStats!$A$3:$AE$998,17,FALSE)</f>
        <v>#REF!</v>
      </c>
      <c r="J192" s="57" t="e">
        <f>VLOOKUP($M192,PercentSHGoalStats!$A$3:$AE$998,18,FALSE)</f>
        <v>#REF!</v>
      </c>
      <c r="K192" s="57" t="e">
        <f>VLOOKUP($M192,PercentSHGoalStats!$A$3:$AE$998,20,FALSE)</f>
        <v>#REF!</v>
      </c>
      <c r="L192" s="57" t="e">
        <f>VLOOKUP($M192,PercentSHGoalStats!$A$3:$AE$998,21,FALSE)</f>
        <v>#REF!</v>
      </c>
      <c r="M192" s="53" t="e">
        <f>Fixtures!#REF!</f>
        <v>#REF!</v>
      </c>
      <c r="N192" s="54" t="e">
        <f>Fixtures!#REF!</f>
        <v>#REF!</v>
      </c>
      <c r="O192" s="53" t="e">
        <f>Fixtures!#REF!</f>
        <v>#REF!</v>
      </c>
      <c r="P192" s="57" t="e">
        <f>VLOOKUP($O192,PercentSHGoalStats!$A$3:$AE$998,5,FALSE)</f>
        <v>#REF!</v>
      </c>
      <c r="Q192" s="57" t="e">
        <f>VLOOKUP($O192,PercentSHGoalStats!$A$3:$AE$998,7,FALSE)</f>
        <v>#REF!</v>
      </c>
      <c r="R192" s="57" t="e">
        <f>VLOOKUP($O192,PercentSHGoalStats!$A$3:$AE$998,8,FALSE)</f>
        <v>#REF!</v>
      </c>
      <c r="S192" s="57" t="e">
        <f>VLOOKUP($O192,PercentSHGoalStats!$A$3:$AE$998,10,FALSE)</f>
        <v>#REF!</v>
      </c>
      <c r="T192" s="57" t="e">
        <f>VLOOKUP($O192,PercentSHGoalStats!$A$3:$AE$998,11,FALSE)</f>
        <v>#REF!</v>
      </c>
      <c r="U192" s="57" t="e">
        <f>VLOOKUP($O192,PercentSHGoalStats!$A$3:$AE$998,13,FALSE)</f>
        <v>#REF!</v>
      </c>
      <c r="V192" s="57" t="e">
        <f>VLOOKUP($O192,PercentSHGoalStats!$A$3:$AE$998,14,FALSE)</f>
        <v>#REF!</v>
      </c>
      <c r="W192" s="57" t="e">
        <f>VLOOKUP($O192,PercentSHGoalStats!$A$3:$AE$998,16,FALSE)</f>
        <v>#REF!</v>
      </c>
      <c r="X192" s="57" t="e">
        <f>VLOOKUP($O192,PercentSHGoalStats!$A$3:$AE$998,17,FALSE)</f>
        <v>#REF!</v>
      </c>
      <c r="Y192" s="57" t="e">
        <f>VLOOKUP($O192,PercentSHGoalStats!$A$3:$AE$998,19,FALSE)</f>
        <v>#REF!</v>
      </c>
      <c r="Z192" s="57" t="e">
        <f>VLOOKUP($O192,PercentSHGoalStats!$A$3:$AE$998,20,FALSE)</f>
        <v>#REF!</v>
      </c>
      <c r="AA192" s="57" t="e">
        <f>VLOOKUP($O192,PercentSHGoalStats!$A$3:$AE$998,22,FALSE)</f>
        <v>#REF!</v>
      </c>
    </row>
    <row r="193" spans="1:27" hidden="1" x14ac:dyDescent="0.3">
      <c r="A193" s="57" t="e">
        <f>VLOOKUP($M193,PercentSHGoalStats!$A$3:$AE$998,5,FALSE)</f>
        <v>#REF!</v>
      </c>
      <c r="B193" s="57" t="e">
        <f>VLOOKUP($M193,PercentSHGoalStats!$A$3:$AE$998,6,FALSE)</f>
        <v>#REF!</v>
      </c>
      <c r="C193" s="57" t="e">
        <f>VLOOKUP($M193,PercentSHGoalStats!$A$3:$AE$998,8,FALSE)</f>
        <v>#REF!</v>
      </c>
      <c r="D193" s="57" t="e">
        <f>VLOOKUP($M193,PercentSHGoalStats!$A$3:$AE$998,9,FALSE)</f>
        <v>#REF!</v>
      </c>
      <c r="E193" s="57" t="e">
        <f>VLOOKUP($M193,PercentSHGoalStats!$A$3:$AE$998,11,FALSE)</f>
        <v>#REF!</v>
      </c>
      <c r="F193" s="57" t="e">
        <f>VLOOKUP($M193,PercentSHGoalStats!$A$3:$AE$998,12,FALSE)</f>
        <v>#REF!</v>
      </c>
      <c r="G193" s="57" t="e">
        <f>VLOOKUP($M193,PercentSHGoalStats!$A$3:$AE$998,14,FALSE)</f>
        <v>#REF!</v>
      </c>
      <c r="H193" s="57" t="e">
        <f>VLOOKUP($M193,PercentSHGoalStats!$A$3:$AE$998,15,FALSE)</f>
        <v>#REF!</v>
      </c>
      <c r="I193" s="57" t="e">
        <f>VLOOKUP($M193,PercentSHGoalStats!$A$3:$AE$998,17,FALSE)</f>
        <v>#REF!</v>
      </c>
      <c r="J193" s="57" t="e">
        <f>VLOOKUP($M193,PercentSHGoalStats!$A$3:$AE$998,18,FALSE)</f>
        <v>#REF!</v>
      </c>
      <c r="K193" s="57" t="e">
        <f>VLOOKUP($M193,PercentSHGoalStats!$A$3:$AE$998,20,FALSE)</f>
        <v>#REF!</v>
      </c>
      <c r="L193" s="57" t="e">
        <f>VLOOKUP($M193,PercentSHGoalStats!$A$3:$AE$998,21,FALSE)</f>
        <v>#REF!</v>
      </c>
      <c r="M193" s="53" t="e">
        <f>Fixtures!#REF!</f>
        <v>#REF!</v>
      </c>
      <c r="N193" s="54" t="e">
        <f>Fixtures!#REF!</f>
        <v>#REF!</v>
      </c>
      <c r="O193" s="53" t="e">
        <f>Fixtures!#REF!</f>
        <v>#REF!</v>
      </c>
      <c r="P193" s="57" t="e">
        <f>VLOOKUP($O193,PercentSHGoalStats!$A$3:$AE$998,5,FALSE)</f>
        <v>#REF!</v>
      </c>
      <c r="Q193" s="57" t="e">
        <f>VLOOKUP($O193,PercentSHGoalStats!$A$3:$AE$998,7,FALSE)</f>
        <v>#REF!</v>
      </c>
      <c r="R193" s="57" t="e">
        <f>VLOOKUP($O193,PercentSHGoalStats!$A$3:$AE$998,8,FALSE)</f>
        <v>#REF!</v>
      </c>
      <c r="S193" s="57" t="e">
        <f>VLOOKUP($O193,PercentSHGoalStats!$A$3:$AE$998,10,FALSE)</f>
        <v>#REF!</v>
      </c>
      <c r="T193" s="57" t="e">
        <f>VLOOKUP($O193,PercentSHGoalStats!$A$3:$AE$998,11,FALSE)</f>
        <v>#REF!</v>
      </c>
      <c r="U193" s="57" t="e">
        <f>VLOOKUP($O193,PercentSHGoalStats!$A$3:$AE$998,13,FALSE)</f>
        <v>#REF!</v>
      </c>
      <c r="V193" s="57" t="e">
        <f>VLOOKUP($O193,PercentSHGoalStats!$A$3:$AE$998,14,FALSE)</f>
        <v>#REF!</v>
      </c>
      <c r="W193" s="57" t="e">
        <f>VLOOKUP($O193,PercentSHGoalStats!$A$3:$AE$998,16,FALSE)</f>
        <v>#REF!</v>
      </c>
      <c r="X193" s="57" t="e">
        <f>VLOOKUP($O193,PercentSHGoalStats!$A$3:$AE$998,17,FALSE)</f>
        <v>#REF!</v>
      </c>
      <c r="Y193" s="57" t="e">
        <f>VLOOKUP($O193,PercentSHGoalStats!$A$3:$AE$998,19,FALSE)</f>
        <v>#REF!</v>
      </c>
      <c r="Z193" s="57" t="e">
        <f>VLOOKUP($O193,PercentSHGoalStats!$A$3:$AE$998,20,FALSE)</f>
        <v>#REF!</v>
      </c>
      <c r="AA193" s="57" t="e">
        <f>VLOOKUP($O193,PercentSHGoalStats!$A$3:$AE$998,22,FALSE)</f>
        <v>#REF!</v>
      </c>
    </row>
    <row r="194" spans="1:27" hidden="1" x14ac:dyDescent="0.3">
      <c r="A194" s="57" t="e">
        <f>VLOOKUP($M194,PercentSHGoalStats!$A$3:$AE$998,5,FALSE)</f>
        <v>#REF!</v>
      </c>
      <c r="B194" s="57" t="e">
        <f>VLOOKUP($M194,PercentSHGoalStats!$A$3:$AE$998,6,FALSE)</f>
        <v>#REF!</v>
      </c>
      <c r="C194" s="57" t="e">
        <f>VLOOKUP($M194,PercentSHGoalStats!$A$3:$AE$998,8,FALSE)</f>
        <v>#REF!</v>
      </c>
      <c r="D194" s="57" t="e">
        <f>VLOOKUP($M194,PercentSHGoalStats!$A$3:$AE$998,9,FALSE)</f>
        <v>#REF!</v>
      </c>
      <c r="E194" s="57" t="e">
        <f>VLOOKUP($M194,PercentSHGoalStats!$A$3:$AE$998,11,FALSE)</f>
        <v>#REF!</v>
      </c>
      <c r="F194" s="57" t="e">
        <f>VLOOKUP($M194,PercentSHGoalStats!$A$3:$AE$998,12,FALSE)</f>
        <v>#REF!</v>
      </c>
      <c r="G194" s="57" t="e">
        <f>VLOOKUP($M194,PercentSHGoalStats!$A$3:$AE$998,14,FALSE)</f>
        <v>#REF!</v>
      </c>
      <c r="H194" s="57" t="e">
        <f>VLOOKUP($M194,PercentSHGoalStats!$A$3:$AE$998,15,FALSE)</f>
        <v>#REF!</v>
      </c>
      <c r="I194" s="57" t="e">
        <f>VLOOKUP($M194,PercentSHGoalStats!$A$3:$AE$998,17,FALSE)</f>
        <v>#REF!</v>
      </c>
      <c r="J194" s="57" t="e">
        <f>VLOOKUP($M194,PercentSHGoalStats!$A$3:$AE$998,18,FALSE)</f>
        <v>#REF!</v>
      </c>
      <c r="K194" s="57" t="e">
        <f>VLOOKUP($M194,PercentSHGoalStats!$A$3:$AE$998,20,FALSE)</f>
        <v>#REF!</v>
      </c>
      <c r="L194" s="57" t="e">
        <f>VLOOKUP($M194,PercentSHGoalStats!$A$3:$AE$998,21,FALSE)</f>
        <v>#REF!</v>
      </c>
      <c r="M194" s="53" t="e">
        <f>Fixtures!#REF!</f>
        <v>#REF!</v>
      </c>
      <c r="N194" s="54" t="e">
        <f>Fixtures!#REF!</f>
        <v>#REF!</v>
      </c>
      <c r="O194" s="53" t="e">
        <f>Fixtures!#REF!</f>
        <v>#REF!</v>
      </c>
      <c r="P194" s="57" t="e">
        <f>VLOOKUP($O194,PercentSHGoalStats!$A$3:$AE$998,5,FALSE)</f>
        <v>#REF!</v>
      </c>
      <c r="Q194" s="57" t="e">
        <f>VLOOKUP($O194,PercentSHGoalStats!$A$3:$AE$998,7,FALSE)</f>
        <v>#REF!</v>
      </c>
      <c r="R194" s="57" t="e">
        <f>VLOOKUP($O194,PercentSHGoalStats!$A$3:$AE$998,8,FALSE)</f>
        <v>#REF!</v>
      </c>
      <c r="S194" s="57" t="e">
        <f>VLOOKUP($O194,PercentSHGoalStats!$A$3:$AE$998,10,FALSE)</f>
        <v>#REF!</v>
      </c>
      <c r="T194" s="57" t="e">
        <f>VLOOKUP($O194,PercentSHGoalStats!$A$3:$AE$998,11,FALSE)</f>
        <v>#REF!</v>
      </c>
      <c r="U194" s="57" t="e">
        <f>VLOOKUP($O194,PercentSHGoalStats!$A$3:$AE$998,13,FALSE)</f>
        <v>#REF!</v>
      </c>
      <c r="V194" s="57" t="e">
        <f>VLOOKUP($O194,PercentSHGoalStats!$A$3:$AE$998,14,FALSE)</f>
        <v>#REF!</v>
      </c>
      <c r="W194" s="57" t="e">
        <f>VLOOKUP($O194,PercentSHGoalStats!$A$3:$AE$998,16,FALSE)</f>
        <v>#REF!</v>
      </c>
      <c r="X194" s="57" t="e">
        <f>VLOOKUP($O194,PercentSHGoalStats!$A$3:$AE$998,17,FALSE)</f>
        <v>#REF!</v>
      </c>
      <c r="Y194" s="57" t="e">
        <f>VLOOKUP($O194,PercentSHGoalStats!$A$3:$AE$998,19,FALSE)</f>
        <v>#REF!</v>
      </c>
      <c r="Z194" s="57" t="e">
        <f>VLOOKUP($O194,PercentSHGoalStats!$A$3:$AE$998,20,FALSE)</f>
        <v>#REF!</v>
      </c>
      <c r="AA194" s="57" t="e">
        <f>VLOOKUP($O194,PercentSHGoalStats!$A$3:$AE$998,22,FALSE)</f>
        <v>#REF!</v>
      </c>
    </row>
    <row r="195" spans="1:27" hidden="1" x14ac:dyDescent="0.3">
      <c r="A195" s="57" t="e">
        <f>VLOOKUP($M195,PercentSHGoalStats!$A$3:$AE$998,5,FALSE)</f>
        <v>#REF!</v>
      </c>
      <c r="B195" s="57" t="e">
        <f>VLOOKUP($M195,PercentSHGoalStats!$A$3:$AE$998,6,FALSE)</f>
        <v>#REF!</v>
      </c>
      <c r="C195" s="57" t="e">
        <f>VLOOKUP($M195,PercentSHGoalStats!$A$3:$AE$998,8,FALSE)</f>
        <v>#REF!</v>
      </c>
      <c r="D195" s="57" t="e">
        <f>VLOOKUP($M195,PercentSHGoalStats!$A$3:$AE$998,9,FALSE)</f>
        <v>#REF!</v>
      </c>
      <c r="E195" s="57" t="e">
        <f>VLOOKUP($M195,PercentSHGoalStats!$A$3:$AE$998,11,FALSE)</f>
        <v>#REF!</v>
      </c>
      <c r="F195" s="57" t="e">
        <f>VLOOKUP($M195,PercentSHGoalStats!$A$3:$AE$998,12,FALSE)</f>
        <v>#REF!</v>
      </c>
      <c r="G195" s="57" t="e">
        <f>VLOOKUP($M195,PercentSHGoalStats!$A$3:$AE$998,14,FALSE)</f>
        <v>#REF!</v>
      </c>
      <c r="H195" s="57" t="e">
        <f>VLOOKUP($M195,PercentSHGoalStats!$A$3:$AE$998,15,FALSE)</f>
        <v>#REF!</v>
      </c>
      <c r="I195" s="57" t="e">
        <f>VLOOKUP($M195,PercentSHGoalStats!$A$3:$AE$998,17,FALSE)</f>
        <v>#REF!</v>
      </c>
      <c r="J195" s="57" t="e">
        <f>VLOOKUP($M195,PercentSHGoalStats!$A$3:$AE$998,18,FALSE)</f>
        <v>#REF!</v>
      </c>
      <c r="K195" s="57" t="e">
        <f>VLOOKUP($M195,PercentSHGoalStats!$A$3:$AE$998,20,FALSE)</f>
        <v>#REF!</v>
      </c>
      <c r="L195" s="57" t="e">
        <f>VLOOKUP($M195,PercentSHGoalStats!$A$3:$AE$998,21,FALSE)</f>
        <v>#REF!</v>
      </c>
      <c r="M195" s="53" t="e">
        <f>Fixtures!#REF!</f>
        <v>#REF!</v>
      </c>
      <c r="N195" s="54" t="e">
        <f>Fixtures!#REF!</f>
        <v>#REF!</v>
      </c>
      <c r="O195" s="53" t="e">
        <f>Fixtures!#REF!</f>
        <v>#REF!</v>
      </c>
      <c r="P195" s="57" t="e">
        <f>VLOOKUP($O195,PercentSHGoalStats!$A$3:$AE$998,5,FALSE)</f>
        <v>#REF!</v>
      </c>
      <c r="Q195" s="57" t="e">
        <f>VLOOKUP($O195,PercentSHGoalStats!$A$3:$AE$998,7,FALSE)</f>
        <v>#REF!</v>
      </c>
      <c r="R195" s="57" t="e">
        <f>VLOOKUP($O195,PercentSHGoalStats!$A$3:$AE$998,8,FALSE)</f>
        <v>#REF!</v>
      </c>
      <c r="S195" s="57" t="e">
        <f>VLOOKUP($O195,PercentSHGoalStats!$A$3:$AE$998,10,FALSE)</f>
        <v>#REF!</v>
      </c>
      <c r="T195" s="57" t="e">
        <f>VLOOKUP($O195,PercentSHGoalStats!$A$3:$AE$998,11,FALSE)</f>
        <v>#REF!</v>
      </c>
      <c r="U195" s="57" t="e">
        <f>VLOOKUP($O195,PercentSHGoalStats!$A$3:$AE$998,13,FALSE)</f>
        <v>#REF!</v>
      </c>
      <c r="V195" s="57" t="e">
        <f>VLOOKUP($O195,PercentSHGoalStats!$A$3:$AE$998,14,FALSE)</f>
        <v>#REF!</v>
      </c>
      <c r="W195" s="57" t="e">
        <f>VLOOKUP($O195,PercentSHGoalStats!$A$3:$AE$998,16,FALSE)</f>
        <v>#REF!</v>
      </c>
      <c r="X195" s="57" t="e">
        <f>VLOOKUP($O195,PercentSHGoalStats!$A$3:$AE$998,17,FALSE)</f>
        <v>#REF!</v>
      </c>
      <c r="Y195" s="57" t="e">
        <f>VLOOKUP($O195,PercentSHGoalStats!$A$3:$AE$998,19,FALSE)</f>
        <v>#REF!</v>
      </c>
      <c r="Z195" s="57" t="e">
        <f>VLOOKUP($O195,PercentSHGoalStats!$A$3:$AE$998,20,FALSE)</f>
        <v>#REF!</v>
      </c>
      <c r="AA195" s="57" t="e">
        <f>VLOOKUP($O195,PercentSHGoalStats!$A$3:$AE$998,22,FALSE)</f>
        <v>#REF!</v>
      </c>
    </row>
    <row r="196" spans="1:27" hidden="1" x14ac:dyDescent="0.3">
      <c r="A196" s="57" t="e">
        <f>VLOOKUP($M196,PercentSHGoalStats!$A$3:$AE$998,5,FALSE)</f>
        <v>#REF!</v>
      </c>
      <c r="B196" s="57" t="e">
        <f>VLOOKUP($M196,PercentSHGoalStats!$A$3:$AE$998,6,FALSE)</f>
        <v>#REF!</v>
      </c>
      <c r="C196" s="57" t="e">
        <f>VLOOKUP($M196,PercentSHGoalStats!$A$3:$AE$998,8,FALSE)</f>
        <v>#REF!</v>
      </c>
      <c r="D196" s="57" t="e">
        <f>VLOOKUP($M196,PercentSHGoalStats!$A$3:$AE$998,9,FALSE)</f>
        <v>#REF!</v>
      </c>
      <c r="E196" s="57" t="e">
        <f>VLOOKUP($M196,PercentSHGoalStats!$A$3:$AE$998,11,FALSE)</f>
        <v>#REF!</v>
      </c>
      <c r="F196" s="57" t="e">
        <f>VLOOKUP($M196,PercentSHGoalStats!$A$3:$AE$998,12,FALSE)</f>
        <v>#REF!</v>
      </c>
      <c r="G196" s="57" t="e">
        <f>VLOOKUP($M196,PercentSHGoalStats!$A$3:$AE$998,14,FALSE)</f>
        <v>#REF!</v>
      </c>
      <c r="H196" s="57" t="e">
        <f>VLOOKUP($M196,PercentSHGoalStats!$A$3:$AE$998,15,FALSE)</f>
        <v>#REF!</v>
      </c>
      <c r="I196" s="57" t="e">
        <f>VLOOKUP($M196,PercentSHGoalStats!$A$3:$AE$998,17,FALSE)</f>
        <v>#REF!</v>
      </c>
      <c r="J196" s="57" t="e">
        <f>VLOOKUP($M196,PercentSHGoalStats!$A$3:$AE$998,18,FALSE)</f>
        <v>#REF!</v>
      </c>
      <c r="K196" s="57" t="e">
        <f>VLOOKUP($M196,PercentSHGoalStats!$A$3:$AE$998,20,FALSE)</f>
        <v>#REF!</v>
      </c>
      <c r="L196" s="57" t="e">
        <f>VLOOKUP($M196,PercentSHGoalStats!$A$3:$AE$998,21,FALSE)</f>
        <v>#REF!</v>
      </c>
      <c r="M196" s="53" t="e">
        <f>Fixtures!#REF!</f>
        <v>#REF!</v>
      </c>
      <c r="N196" s="54" t="e">
        <f>Fixtures!#REF!</f>
        <v>#REF!</v>
      </c>
      <c r="O196" s="53" t="e">
        <f>Fixtures!#REF!</f>
        <v>#REF!</v>
      </c>
      <c r="P196" s="57" t="e">
        <f>VLOOKUP($O196,PercentSHGoalStats!$A$3:$AE$998,5,FALSE)</f>
        <v>#REF!</v>
      </c>
      <c r="Q196" s="57" t="e">
        <f>VLOOKUP($O196,PercentSHGoalStats!$A$3:$AE$998,7,FALSE)</f>
        <v>#REF!</v>
      </c>
      <c r="R196" s="57" t="e">
        <f>VLOOKUP($O196,PercentSHGoalStats!$A$3:$AE$998,8,FALSE)</f>
        <v>#REF!</v>
      </c>
      <c r="S196" s="57" t="e">
        <f>VLOOKUP($O196,PercentSHGoalStats!$A$3:$AE$998,10,FALSE)</f>
        <v>#REF!</v>
      </c>
      <c r="T196" s="57" t="e">
        <f>VLOOKUP($O196,PercentSHGoalStats!$A$3:$AE$998,11,FALSE)</f>
        <v>#REF!</v>
      </c>
      <c r="U196" s="57" t="e">
        <f>VLOOKUP($O196,PercentSHGoalStats!$A$3:$AE$998,13,FALSE)</f>
        <v>#REF!</v>
      </c>
      <c r="V196" s="57" t="e">
        <f>VLOOKUP($O196,PercentSHGoalStats!$A$3:$AE$998,14,FALSE)</f>
        <v>#REF!</v>
      </c>
      <c r="W196" s="57" t="e">
        <f>VLOOKUP($O196,PercentSHGoalStats!$A$3:$AE$998,16,FALSE)</f>
        <v>#REF!</v>
      </c>
      <c r="X196" s="57" t="e">
        <f>VLOOKUP($O196,PercentSHGoalStats!$A$3:$AE$998,17,FALSE)</f>
        <v>#REF!</v>
      </c>
      <c r="Y196" s="57" t="e">
        <f>VLOOKUP($O196,PercentSHGoalStats!$A$3:$AE$998,19,FALSE)</f>
        <v>#REF!</v>
      </c>
      <c r="Z196" s="57" t="e">
        <f>VLOOKUP($O196,PercentSHGoalStats!$A$3:$AE$998,20,FALSE)</f>
        <v>#REF!</v>
      </c>
      <c r="AA196" s="57" t="e">
        <f>VLOOKUP($O196,PercentSHGoalStats!$A$3:$AE$998,22,FALSE)</f>
        <v>#REF!</v>
      </c>
    </row>
    <row r="197" spans="1:27" hidden="1" x14ac:dyDescent="0.3">
      <c r="A197" s="57" t="e">
        <f>VLOOKUP($M197,PercentSHGoalStats!$A$3:$AE$998,5,FALSE)</f>
        <v>#REF!</v>
      </c>
      <c r="B197" s="57" t="e">
        <f>VLOOKUP($M197,PercentSHGoalStats!$A$3:$AE$998,6,FALSE)</f>
        <v>#REF!</v>
      </c>
      <c r="C197" s="57" t="e">
        <f>VLOOKUP($M197,PercentSHGoalStats!$A$3:$AE$998,8,FALSE)</f>
        <v>#REF!</v>
      </c>
      <c r="D197" s="57" t="e">
        <f>VLOOKUP($M197,PercentSHGoalStats!$A$3:$AE$998,9,FALSE)</f>
        <v>#REF!</v>
      </c>
      <c r="E197" s="57" t="e">
        <f>VLOOKUP($M197,PercentSHGoalStats!$A$3:$AE$998,11,FALSE)</f>
        <v>#REF!</v>
      </c>
      <c r="F197" s="57" t="e">
        <f>VLOOKUP($M197,PercentSHGoalStats!$A$3:$AE$998,12,FALSE)</f>
        <v>#REF!</v>
      </c>
      <c r="G197" s="57" t="e">
        <f>VLOOKUP($M197,PercentSHGoalStats!$A$3:$AE$998,14,FALSE)</f>
        <v>#REF!</v>
      </c>
      <c r="H197" s="57" t="e">
        <f>VLOOKUP($M197,PercentSHGoalStats!$A$3:$AE$998,15,FALSE)</f>
        <v>#REF!</v>
      </c>
      <c r="I197" s="57" t="e">
        <f>VLOOKUP($M197,PercentSHGoalStats!$A$3:$AE$998,17,FALSE)</f>
        <v>#REF!</v>
      </c>
      <c r="J197" s="57" t="e">
        <f>VLOOKUP($M197,PercentSHGoalStats!$A$3:$AE$998,18,FALSE)</f>
        <v>#REF!</v>
      </c>
      <c r="K197" s="57" t="e">
        <f>VLOOKUP($M197,PercentSHGoalStats!$A$3:$AE$998,20,FALSE)</f>
        <v>#REF!</v>
      </c>
      <c r="L197" s="57" t="e">
        <f>VLOOKUP($M197,PercentSHGoalStats!$A$3:$AE$998,21,FALSE)</f>
        <v>#REF!</v>
      </c>
      <c r="M197" s="53" t="e">
        <f>Fixtures!#REF!</f>
        <v>#REF!</v>
      </c>
      <c r="N197" s="54" t="e">
        <f>Fixtures!#REF!</f>
        <v>#REF!</v>
      </c>
      <c r="O197" s="53" t="e">
        <f>Fixtures!#REF!</f>
        <v>#REF!</v>
      </c>
      <c r="P197" s="57" t="e">
        <f>VLOOKUP($O197,PercentSHGoalStats!$A$3:$AE$998,5,FALSE)</f>
        <v>#REF!</v>
      </c>
      <c r="Q197" s="57" t="e">
        <f>VLOOKUP($O197,PercentSHGoalStats!$A$3:$AE$998,7,FALSE)</f>
        <v>#REF!</v>
      </c>
      <c r="R197" s="57" t="e">
        <f>VLOOKUP($O197,PercentSHGoalStats!$A$3:$AE$998,8,FALSE)</f>
        <v>#REF!</v>
      </c>
      <c r="S197" s="57" t="e">
        <f>VLOOKUP($O197,PercentSHGoalStats!$A$3:$AE$998,10,FALSE)</f>
        <v>#REF!</v>
      </c>
      <c r="T197" s="57" t="e">
        <f>VLOOKUP($O197,PercentSHGoalStats!$A$3:$AE$998,11,FALSE)</f>
        <v>#REF!</v>
      </c>
      <c r="U197" s="57" t="e">
        <f>VLOOKUP($O197,PercentSHGoalStats!$A$3:$AE$998,13,FALSE)</f>
        <v>#REF!</v>
      </c>
      <c r="V197" s="57" t="e">
        <f>VLOOKUP($O197,PercentSHGoalStats!$A$3:$AE$998,14,FALSE)</f>
        <v>#REF!</v>
      </c>
      <c r="W197" s="57" t="e">
        <f>VLOOKUP($O197,PercentSHGoalStats!$A$3:$AE$998,16,FALSE)</f>
        <v>#REF!</v>
      </c>
      <c r="X197" s="57" t="e">
        <f>VLOOKUP($O197,PercentSHGoalStats!$A$3:$AE$998,17,FALSE)</f>
        <v>#REF!</v>
      </c>
      <c r="Y197" s="57" t="e">
        <f>VLOOKUP($O197,PercentSHGoalStats!$A$3:$AE$998,19,FALSE)</f>
        <v>#REF!</v>
      </c>
      <c r="Z197" s="57" t="e">
        <f>VLOOKUP($O197,PercentSHGoalStats!$A$3:$AE$998,20,FALSE)</f>
        <v>#REF!</v>
      </c>
      <c r="AA197" s="57" t="e">
        <f>VLOOKUP($O197,PercentSHGoalStats!$A$3:$AE$998,22,FALSE)</f>
        <v>#REF!</v>
      </c>
    </row>
    <row r="198" spans="1:27" hidden="1" x14ac:dyDescent="0.3">
      <c r="A198" s="57" t="e">
        <f>VLOOKUP($M198,PercentSHGoalStats!$A$3:$AE$998,5,FALSE)</f>
        <v>#REF!</v>
      </c>
      <c r="B198" s="57" t="e">
        <f>VLOOKUP($M198,PercentSHGoalStats!$A$3:$AE$998,6,FALSE)</f>
        <v>#REF!</v>
      </c>
      <c r="C198" s="57" t="e">
        <f>VLOOKUP($M198,PercentSHGoalStats!$A$3:$AE$998,8,FALSE)</f>
        <v>#REF!</v>
      </c>
      <c r="D198" s="57" t="e">
        <f>VLOOKUP($M198,PercentSHGoalStats!$A$3:$AE$998,9,FALSE)</f>
        <v>#REF!</v>
      </c>
      <c r="E198" s="57" t="e">
        <f>VLOOKUP($M198,PercentSHGoalStats!$A$3:$AE$998,11,FALSE)</f>
        <v>#REF!</v>
      </c>
      <c r="F198" s="57" t="e">
        <f>VLOOKUP($M198,PercentSHGoalStats!$A$3:$AE$998,12,FALSE)</f>
        <v>#REF!</v>
      </c>
      <c r="G198" s="57" t="e">
        <f>VLOOKUP($M198,PercentSHGoalStats!$A$3:$AE$998,14,FALSE)</f>
        <v>#REF!</v>
      </c>
      <c r="H198" s="57" t="e">
        <f>VLOOKUP($M198,PercentSHGoalStats!$A$3:$AE$998,15,FALSE)</f>
        <v>#REF!</v>
      </c>
      <c r="I198" s="57" t="e">
        <f>VLOOKUP($M198,PercentSHGoalStats!$A$3:$AE$998,17,FALSE)</f>
        <v>#REF!</v>
      </c>
      <c r="J198" s="57" t="e">
        <f>VLOOKUP($M198,PercentSHGoalStats!$A$3:$AE$998,18,FALSE)</f>
        <v>#REF!</v>
      </c>
      <c r="K198" s="57" t="e">
        <f>VLOOKUP($M198,PercentSHGoalStats!$A$3:$AE$998,20,FALSE)</f>
        <v>#REF!</v>
      </c>
      <c r="L198" s="57" t="e">
        <f>VLOOKUP($M198,PercentSHGoalStats!$A$3:$AE$998,21,FALSE)</f>
        <v>#REF!</v>
      </c>
      <c r="M198" s="53" t="e">
        <f>Fixtures!#REF!</f>
        <v>#REF!</v>
      </c>
      <c r="N198" s="54" t="e">
        <f>Fixtures!#REF!</f>
        <v>#REF!</v>
      </c>
      <c r="O198" s="53" t="e">
        <f>Fixtures!#REF!</f>
        <v>#REF!</v>
      </c>
      <c r="P198" s="57" t="e">
        <f>VLOOKUP($O198,PercentSHGoalStats!$A$3:$AE$998,5,FALSE)</f>
        <v>#REF!</v>
      </c>
      <c r="Q198" s="57" t="e">
        <f>VLOOKUP($O198,PercentSHGoalStats!$A$3:$AE$998,7,FALSE)</f>
        <v>#REF!</v>
      </c>
      <c r="R198" s="57" t="e">
        <f>VLOOKUP($O198,PercentSHGoalStats!$A$3:$AE$998,8,FALSE)</f>
        <v>#REF!</v>
      </c>
      <c r="S198" s="57" t="e">
        <f>VLOOKUP($O198,PercentSHGoalStats!$A$3:$AE$998,10,FALSE)</f>
        <v>#REF!</v>
      </c>
      <c r="T198" s="57" t="e">
        <f>VLOOKUP($O198,PercentSHGoalStats!$A$3:$AE$998,11,FALSE)</f>
        <v>#REF!</v>
      </c>
      <c r="U198" s="57" t="e">
        <f>VLOOKUP($O198,PercentSHGoalStats!$A$3:$AE$998,13,FALSE)</f>
        <v>#REF!</v>
      </c>
      <c r="V198" s="57" t="e">
        <f>VLOOKUP($O198,PercentSHGoalStats!$A$3:$AE$998,14,FALSE)</f>
        <v>#REF!</v>
      </c>
      <c r="W198" s="57" t="e">
        <f>VLOOKUP($O198,PercentSHGoalStats!$A$3:$AE$998,16,FALSE)</f>
        <v>#REF!</v>
      </c>
      <c r="X198" s="57" t="e">
        <f>VLOOKUP($O198,PercentSHGoalStats!$A$3:$AE$998,17,FALSE)</f>
        <v>#REF!</v>
      </c>
      <c r="Y198" s="57" t="e">
        <f>VLOOKUP($O198,PercentSHGoalStats!$A$3:$AE$998,19,FALSE)</f>
        <v>#REF!</v>
      </c>
      <c r="Z198" s="57" t="e">
        <f>VLOOKUP($O198,PercentSHGoalStats!$A$3:$AE$998,20,FALSE)</f>
        <v>#REF!</v>
      </c>
      <c r="AA198" s="57" t="e">
        <f>VLOOKUP($O198,PercentSHGoalStats!$A$3:$AE$998,22,FALSE)</f>
        <v>#REF!</v>
      </c>
    </row>
    <row r="199" spans="1:27" hidden="1" x14ac:dyDescent="0.3">
      <c r="A199" s="57" t="e">
        <f>VLOOKUP($M199,PercentSHGoalStats!$A$3:$AE$998,5,FALSE)</f>
        <v>#REF!</v>
      </c>
      <c r="B199" s="57" t="e">
        <f>VLOOKUP($M199,PercentSHGoalStats!$A$3:$AE$998,6,FALSE)</f>
        <v>#REF!</v>
      </c>
      <c r="C199" s="57" t="e">
        <f>VLOOKUP($M199,PercentSHGoalStats!$A$3:$AE$998,8,FALSE)</f>
        <v>#REF!</v>
      </c>
      <c r="D199" s="57" t="e">
        <f>VLOOKUP($M199,PercentSHGoalStats!$A$3:$AE$998,9,FALSE)</f>
        <v>#REF!</v>
      </c>
      <c r="E199" s="57" t="e">
        <f>VLOOKUP($M199,PercentSHGoalStats!$A$3:$AE$998,11,FALSE)</f>
        <v>#REF!</v>
      </c>
      <c r="F199" s="57" t="e">
        <f>VLOOKUP($M199,PercentSHGoalStats!$A$3:$AE$998,12,FALSE)</f>
        <v>#REF!</v>
      </c>
      <c r="G199" s="57" t="e">
        <f>VLOOKUP($M199,PercentSHGoalStats!$A$3:$AE$998,14,FALSE)</f>
        <v>#REF!</v>
      </c>
      <c r="H199" s="57" t="e">
        <f>VLOOKUP($M199,PercentSHGoalStats!$A$3:$AE$998,15,FALSE)</f>
        <v>#REF!</v>
      </c>
      <c r="I199" s="57" t="e">
        <f>VLOOKUP($M199,PercentSHGoalStats!$A$3:$AE$998,17,FALSE)</f>
        <v>#REF!</v>
      </c>
      <c r="J199" s="57" t="e">
        <f>VLOOKUP($M199,PercentSHGoalStats!$A$3:$AE$998,18,FALSE)</f>
        <v>#REF!</v>
      </c>
      <c r="K199" s="57" t="e">
        <f>VLOOKUP($M199,PercentSHGoalStats!$A$3:$AE$998,20,FALSE)</f>
        <v>#REF!</v>
      </c>
      <c r="L199" s="57" t="e">
        <f>VLOOKUP($M199,PercentSHGoalStats!$A$3:$AE$998,21,FALSE)</f>
        <v>#REF!</v>
      </c>
      <c r="M199" s="53" t="e">
        <f>Fixtures!#REF!</f>
        <v>#REF!</v>
      </c>
      <c r="N199" s="54" t="e">
        <f>Fixtures!#REF!</f>
        <v>#REF!</v>
      </c>
      <c r="O199" s="53" t="e">
        <f>Fixtures!#REF!</f>
        <v>#REF!</v>
      </c>
      <c r="P199" s="57" t="e">
        <f>VLOOKUP($O199,PercentSHGoalStats!$A$3:$AE$998,5,FALSE)</f>
        <v>#REF!</v>
      </c>
      <c r="Q199" s="57" t="e">
        <f>VLOOKUP($O199,PercentSHGoalStats!$A$3:$AE$998,7,FALSE)</f>
        <v>#REF!</v>
      </c>
      <c r="R199" s="57" t="e">
        <f>VLOOKUP($O199,PercentSHGoalStats!$A$3:$AE$998,8,FALSE)</f>
        <v>#REF!</v>
      </c>
      <c r="S199" s="57" t="e">
        <f>VLOOKUP($O199,PercentSHGoalStats!$A$3:$AE$998,10,FALSE)</f>
        <v>#REF!</v>
      </c>
      <c r="T199" s="57" t="e">
        <f>VLOOKUP($O199,PercentSHGoalStats!$A$3:$AE$998,11,FALSE)</f>
        <v>#REF!</v>
      </c>
      <c r="U199" s="57" t="e">
        <f>VLOOKUP($O199,PercentSHGoalStats!$A$3:$AE$998,13,FALSE)</f>
        <v>#REF!</v>
      </c>
      <c r="V199" s="57" t="e">
        <f>VLOOKUP($O199,PercentSHGoalStats!$A$3:$AE$998,14,FALSE)</f>
        <v>#REF!</v>
      </c>
      <c r="W199" s="57" t="e">
        <f>VLOOKUP($O199,PercentSHGoalStats!$A$3:$AE$998,16,FALSE)</f>
        <v>#REF!</v>
      </c>
      <c r="X199" s="57" t="e">
        <f>VLOOKUP($O199,PercentSHGoalStats!$A$3:$AE$998,17,FALSE)</f>
        <v>#REF!</v>
      </c>
      <c r="Y199" s="57" t="e">
        <f>VLOOKUP($O199,PercentSHGoalStats!$A$3:$AE$998,19,FALSE)</f>
        <v>#REF!</v>
      </c>
      <c r="Z199" s="57" t="e">
        <f>VLOOKUP($O199,PercentSHGoalStats!$A$3:$AE$998,20,FALSE)</f>
        <v>#REF!</v>
      </c>
      <c r="AA199" s="57" t="e">
        <f>VLOOKUP($O199,PercentSHGoalStats!$A$3:$AE$998,22,FALSE)</f>
        <v>#REF!</v>
      </c>
    </row>
    <row r="200" spans="1:27" hidden="1" x14ac:dyDescent="0.3">
      <c r="A200" s="57" t="e">
        <f>VLOOKUP($M200,PercentSHGoalStats!$A$3:$AE$998,5,FALSE)</f>
        <v>#REF!</v>
      </c>
      <c r="B200" s="57" t="e">
        <f>VLOOKUP($M200,PercentSHGoalStats!$A$3:$AE$998,6,FALSE)</f>
        <v>#REF!</v>
      </c>
      <c r="C200" s="57" t="e">
        <f>VLOOKUP($M200,PercentSHGoalStats!$A$3:$AE$998,8,FALSE)</f>
        <v>#REF!</v>
      </c>
      <c r="D200" s="57" t="e">
        <f>VLOOKUP($M200,PercentSHGoalStats!$A$3:$AE$998,9,FALSE)</f>
        <v>#REF!</v>
      </c>
      <c r="E200" s="57" t="e">
        <f>VLOOKUP($M200,PercentSHGoalStats!$A$3:$AE$998,11,FALSE)</f>
        <v>#REF!</v>
      </c>
      <c r="F200" s="57" t="e">
        <f>VLOOKUP($M200,PercentSHGoalStats!$A$3:$AE$998,12,FALSE)</f>
        <v>#REF!</v>
      </c>
      <c r="G200" s="57" t="e">
        <f>VLOOKUP($M200,PercentSHGoalStats!$A$3:$AE$998,14,FALSE)</f>
        <v>#REF!</v>
      </c>
      <c r="H200" s="57" t="e">
        <f>VLOOKUP($M200,PercentSHGoalStats!$A$3:$AE$998,15,FALSE)</f>
        <v>#REF!</v>
      </c>
      <c r="I200" s="57" t="e">
        <f>VLOOKUP($M200,PercentSHGoalStats!$A$3:$AE$998,17,FALSE)</f>
        <v>#REF!</v>
      </c>
      <c r="J200" s="57" t="e">
        <f>VLOOKUP($M200,PercentSHGoalStats!$A$3:$AE$998,18,FALSE)</f>
        <v>#REF!</v>
      </c>
      <c r="K200" s="57" t="e">
        <f>VLOOKUP($M200,PercentSHGoalStats!$A$3:$AE$998,20,FALSE)</f>
        <v>#REF!</v>
      </c>
      <c r="L200" s="57" t="e">
        <f>VLOOKUP($M200,PercentSHGoalStats!$A$3:$AE$998,21,FALSE)</f>
        <v>#REF!</v>
      </c>
      <c r="M200" s="53" t="e">
        <f>Fixtures!#REF!</f>
        <v>#REF!</v>
      </c>
      <c r="N200" s="54" t="e">
        <f>Fixtures!#REF!</f>
        <v>#REF!</v>
      </c>
      <c r="O200" s="53" t="e">
        <f>Fixtures!#REF!</f>
        <v>#REF!</v>
      </c>
      <c r="P200" s="57" t="e">
        <f>VLOOKUP($O200,PercentSHGoalStats!$A$3:$AE$998,5,FALSE)</f>
        <v>#REF!</v>
      </c>
      <c r="Q200" s="57" t="e">
        <f>VLOOKUP($O200,PercentSHGoalStats!$A$3:$AE$998,7,FALSE)</f>
        <v>#REF!</v>
      </c>
      <c r="R200" s="57" t="e">
        <f>VLOOKUP($O200,PercentSHGoalStats!$A$3:$AE$998,8,FALSE)</f>
        <v>#REF!</v>
      </c>
      <c r="S200" s="57" t="e">
        <f>VLOOKUP($O200,PercentSHGoalStats!$A$3:$AE$998,10,FALSE)</f>
        <v>#REF!</v>
      </c>
      <c r="T200" s="57" t="e">
        <f>VLOOKUP($O200,PercentSHGoalStats!$A$3:$AE$998,11,FALSE)</f>
        <v>#REF!</v>
      </c>
      <c r="U200" s="57" t="e">
        <f>VLOOKUP($O200,PercentSHGoalStats!$A$3:$AE$998,13,FALSE)</f>
        <v>#REF!</v>
      </c>
      <c r="V200" s="57" t="e">
        <f>VLOOKUP($O200,PercentSHGoalStats!$A$3:$AE$998,14,FALSE)</f>
        <v>#REF!</v>
      </c>
      <c r="W200" s="57" t="e">
        <f>VLOOKUP($O200,PercentSHGoalStats!$A$3:$AE$998,16,FALSE)</f>
        <v>#REF!</v>
      </c>
      <c r="X200" s="57" t="e">
        <f>VLOOKUP($O200,PercentSHGoalStats!$A$3:$AE$998,17,FALSE)</f>
        <v>#REF!</v>
      </c>
      <c r="Y200" s="57" t="e">
        <f>VLOOKUP($O200,PercentSHGoalStats!$A$3:$AE$998,19,FALSE)</f>
        <v>#REF!</v>
      </c>
      <c r="Z200" s="57" t="e">
        <f>VLOOKUP($O200,PercentSHGoalStats!$A$3:$AE$998,20,FALSE)</f>
        <v>#REF!</v>
      </c>
      <c r="AA200" s="57" t="e">
        <f>VLOOKUP($O200,PercentSHGoalStats!$A$3:$AE$998,22,FALSE)</f>
        <v>#REF!</v>
      </c>
    </row>
    <row r="201" spans="1:27" hidden="1" x14ac:dyDescent="0.3">
      <c r="A201" s="57" t="e">
        <f>VLOOKUP($M201,PercentSHGoalStats!$A$3:$AE$998,5,FALSE)</f>
        <v>#REF!</v>
      </c>
      <c r="B201" s="57" t="e">
        <f>VLOOKUP($M201,PercentSHGoalStats!$A$3:$AE$998,6,FALSE)</f>
        <v>#REF!</v>
      </c>
      <c r="C201" s="57" t="e">
        <f>VLOOKUP($M201,PercentSHGoalStats!$A$3:$AE$998,8,FALSE)</f>
        <v>#REF!</v>
      </c>
      <c r="D201" s="57" t="e">
        <f>VLOOKUP($M201,PercentSHGoalStats!$A$3:$AE$998,9,FALSE)</f>
        <v>#REF!</v>
      </c>
      <c r="E201" s="57" t="e">
        <f>VLOOKUP($M201,PercentSHGoalStats!$A$3:$AE$998,11,FALSE)</f>
        <v>#REF!</v>
      </c>
      <c r="F201" s="57" t="e">
        <f>VLOOKUP($M201,PercentSHGoalStats!$A$3:$AE$998,12,FALSE)</f>
        <v>#REF!</v>
      </c>
      <c r="G201" s="57" t="e">
        <f>VLOOKUP($M201,PercentSHGoalStats!$A$3:$AE$998,14,FALSE)</f>
        <v>#REF!</v>
      </c>
      <c r="H201" s="57" t="e">
        <f>VLOOKUP($M201,PercentSHGoalStats!$A$3:$AE$998,15,FALSE)</f>
        <v>#REF!</v>
      </c>
      <c r="I201" s="57" t="e">
        <f>VLOOKUP($M201,PercentSHGoalStats!$A$3:$AE$998,17,FALSE)</f>
        <v>#REF!</v>
      </c>
      <c r="J201" s="57" t="e">
        <f>VLOOKUP($M201,PercentSHGoalStats!$A$3:$AE$998,18,FALSE)</f>
        <v>#REF!</v>
      </c>
      <c r="K201" s="57" t="e">
        <f>VLOOKUP($M201,PercentSHGoalStats!$A$3:$AE$998,20,FALSE)</f>
        <v>#REF!</v>
      </c>
      <c r="L201" s="57" t="e">
        <f>VLOOKUP($M201,PercentSHGoalStats!$A$3:$AE$998,21,FALSE)</f>
        <v>#REF!</v>
      </c>
      <c r="M201" s="53" t="e">
        <f>Fixtures!#REF!</f>
        <v>#REF!</v>
      </c>
      <c r="N201" s="54" t="e">
        <f>Fixtures!#REF!</f>
        <v>#REF!</v>
      </c>
      <c r="O201" s="53" t="e">
        <f>Fixtures!#REF!</f>
        <v>#REF!</v>
      </c>
      <c r="P201" s="57" t="e">
        <f>VLOOKUP($O201,PercentSHGoalStats!$A$3:$AE$998,5,FALSE)</f>
        <v>#REF!</v>
      </c>
      <c r="Q201" s="57" t="e">
        <f>VLOOKUP($O201,PercentSHGoalStats!$A$3:$AE$998,7,FALSE)</f>
        <v>#REF!</v>
      </c>
      <c r="R201" s="57" t="e">
        <f>VLOOKUP($O201,PercentSHGoalStats!$A$3:$AE$998,8,FALSE)</f>
        <v>#REF!</v>
      </c>
      <c r="S201" s="57" t="e">
        <f>VLOOKUP($O201,PercentSHGoalStats!$A$3:$AE$998,10,FALSE)</f>
        <v>#REF!</v>
      </c>
      <c r="T201" s="57" t="e">
        <f>VLOOKUP($O201,PercentSHGoalStats!$A$3:$AE$998,11,FALSE)</f>
        <v>#REF!</v>
      </c>
      <c r="U201" s="57" t="e">
        <f>VLOOKUP($O201,PercentSHGoalStats!$A$3:$AE$998,13,FALSE)</f>
        <v>#REF!</v>
      </c>
      <c r="V201" s="57" t="e">
        <f>VLOOKUP($O201,PercentSHGoalStats!$A$3:$AE$998,14,FALSE)</f>
        <v>#REF!</v>
      </c>
      <c r="W201" s="57" t="e">
        <f>VLOOKUP($O201,PercentSHGoalStats!$A$3:$AE$998,16,FALSE)</f>
        <v>#REF!</v>
      </c>
      <c r="X201" s="57" t="e">
        <f>VLOOKUP($O201,PercentSHGoalStats!$A$3:$AE$998,17,FALSE)</f>
        <v>#REF!</v>
      </c>
      <c r="Y201" s="57" t="e">
        <f>VLOOKUP($O201,PercentSHGoalStats!$A$3:$AE$998,19,FALSE)</f>
        <v>#REF!</v>
      </c>
      <c r="Z201" s="57" t="e">
        <f>VLOOKUP($O201,PercentSHGoalStats!$A$3:$AE$998,20,FALSE)</f>
        <v>#REF!</v>
      </c>
      <c r="AA201" s="57" t="e">
        <f>VLOOKUP($O201,PercentSHGoalStats!$A$3:$AE$998,22,FALSE)</f>
        <v>#REF!</v>
      </c>
    </row>
    <row r="202" spans="1:27" hidden="1" x14ac:dyDescent="0.3">
      <c r="A202" s="57" t="e">
        <f>VLOOKUP($M202,PercentSHGoalStats!$A$3:$AE$998,5,FALSE)</f>
        <v>#REF!</v>
      </c>
      <c r="B202" s="57" t="e">
        <f>VLOOKUP($M202,PercentSHGoalStats!$A$3:$AE$998,6,FALSE)</f>
        <v>#REF!</v>
      </c>
      <c r="C202" s="57" t="e">
        <f>VLOOKUP($M202,PercentSHGoalStats!$A$3:$AE$998,8,FALSE)</f>
        <v>#REF!</v>
      </c>
      <c r="D202" s="57" t="e">
        <f>VLOOKUP($M202,PercentSHGoalStats!$A$3:$AE$998,9,FALSE)</f>
        <v>#REF!</v>
      </c>
      <c r="E202" s="57" t="e">
        <f>VLOOKUP($M202,PercentSHGoalStats!$A$3:$AE$998,11,FALSE)</f>
        <v>#REF!</v>
      </c>
      <c r="F202" s="57" t="e">
        <f>VLOOKUP($M202,PercentSHGoalStats!$A$3:$AE$998,12,FALSE)</f>
        <v>#REF!</v>
      </c>
      <c r="G202" s="57" t="e">
        <f>VLOOKUP($M202,PercentSHGoalStats!$A$3:$AE$998,14,FALSE)</f>
        <v>#REF!</v>
      </c>
      <c r="H202" s="57" t="e">
        <f>VLOOKUP($M202,PercentSHGoalStats!$A$3:$AE$998,15,FALSE)</f>
        <v>#REF!</v>
      </c>
      <c r="I202" s="57" t="e">
        <f>VLOOKUP($M202,PercentSHGoalStats!$A$3:$AE$998,17,FALSE)</f>
        <v>#REF!</v>
      </c>
      <c r="J202" s="57" t="e">
        <f>VLOOKUP($M202,PercentSHGoalStats!$A$3:$AE$998,18,FALSE)</f>
        <v>#REF!</v>
      </c>
      <c r="K202" s="57" t="e">
        <f>VLOOKUP($M202,PercentSHGoalStats!$A$3:$AE$998,20,FALSE)</f>
        <v>#REF!</v>
      </c>
      <c r="L202" s="57" t="e">
        <f>VLOOKUP($M202,PercentSHGoalStats!$A$3:$AE$998,21,FALSE)</f>
        <v>#REF!</v>
      </c>
      <c r="M202" s="53" t="e">
        <f>Fixtures!#REF!</f>
        <v>#REF!</v>
      </c>
      <c r="N202" s="54" t="e">
        <f>Fixtures!#REF!</f>
        <v>#REF!</v>
      </c>
      <c r="O202" s="53" t="e">
        <f>Fixtures!#REF!</f>
        <v>#REF!</v>
      </c>
      <c r="P202" s="57" t="e">
        <f>VLOOKUP($O202,PercentSHGoalStats!$A$3:$AE$998,5,FALSE)</f>
        <v>#REF!</v>
      </c>
      <c r="Q202" s="57" t="e">
        <f>VLOOKUP($O202,PercentSHGoalStats!$A$3:$AE$998,7,FALSE)</f>
        <v>#REF!</v>
      </c>
      <c r="R202" s="57" t="e">
        <f>VLOOKUP($O202,PercentSHGoalStats!$A$3:$AE$998,8,FALSE)</f>
        <v>#REF!</v>
      </c>
      <c r="S202" s="57" t="e">
        <f>VLOOKUP($O202,PercentSHGoalStats!$A$3:$AE$998,10,FALSE)</f>
        <v>#REF!</v>
      </c>
      <c r="T202" s="57" t="e">
        <f>VLOOKUP($O202,PercentSHGoalStats!$A$3:$AE$998,11,FALSE)</f>
        <v>#REF!</v>
      </c>
      <c r="U202" s="57" t="e">
        <f>VLOOKUP($O202,PercentSHGoalStats!$A$3:$AE$998,13,FALSE)</f>
        <v>#REF!</v>
      </c>
      <c r="V202" s="57" t="e">
        <f>VLOOKUP($O202,PercentSHGoalStats!$A$3:$AE$998,14,FALSE)</f>
        <v>#REF!</v>
      </c>
      <c r="W202" s="57" t="e">
        <f>VLOOKUP($O202,PercentSHGoalStats!$A$3:$AE$998,16,FALSE)</f>
        <v>#REF!</v>
      </c>
      <c r="X202" s="57" t="e">
        <f>VLOOKUP($O202,PercentSHGoalStats!$A$3:$AE$998,17,FALSE)</f>
        <v>#REF!</v>
      </c>
      <c r="Y202" s="57" t="e">
        <f>VLOOKUP($O202,PercentSHGoalStats!$A$3:$AE$998,19,FALSE)</f>
        <v>#REF!</v>
      </c>
      <c r="Z202" s="57" t="e">
        <f>VLOOKUP($O202,PercentSHGoalStats!$A$3:$AE$998,20,FALSE)</f>
        <v>#REF!</v>
      </c>
      <c r="AA202" s="57" t="e">
        <f>VLOOKUP($O202,PercentSHGoalStats!$A$3:$AE$998,22,FALSE)</f>
        <v>#REF!</v>
      </c>
    </row>
    <row r="203" spans="1:27" hidden="1" x14ac:dyDescent="0.3">
      <c r="A203" s="57" t="e">
        <f>VLOOKUP($M203,PercentSHGoalStats!$A$3:$AE$998,5,FALSE)</f>
        <v>#REF!</v>
      </c>
      <c r="B203" s="57" t="e">
        <f>VLOOKUP($M203,PercentSHGoalStats!$A$3:$AE$998,6,FALSE)</f>
        <v>#REF!</v>
      </c>
      <c r="C203" s="57" t="e">
        <f>VLOOKUP($M203,PercentSHGoalStats!$A$3:$AE$998,8,FALSE)</f>
        <v>#REF!</v>
      </c>
      <c r="D203" s="57" t="e">
        <f>VLOOKUP($M203,PercentSHGoalStats!$A$3:$AE$998,9,FALSE)</f>
        <v>#REF!</v>
      </c>
      <c r="E203" s="57" t="e">
        <f>VLOOKUP($M203,PercentSHGoalStats!$A$3:$AE$998,11,FALSE)</f>
        <v>#REF!</v>
      </c>
      <c r="F203" s="57" t="e">
        <f>VLOOKUP($M203,PercentSHGoalStats!$A$3:$AE$998,12,FALSE)</f>
        <v>#REF!</v>
      </c>
      <c r="G203" s="57" t="e">
        <f>VLOOKUP($M203,PercentSHGoalStats!$A$3:$AE$998,14,FALSE)</f>
        <v>#REF!</v>
      </c>
      <c r="H203" s="57" t="e">
        <f>VLOOKUP($M203,PercentSHGoalStats!$A$3:$AE$998,15,FALSE)</f>
        <v>#REF!</v>
      </c>
      <c r="I203" s="57" t="e">
        <f>VLOOKUP($M203,PercentSHGoalStats!$A$3:$AE$998,17,FALSE)</f>
        <v>#REF!</v>
      </c>
      <c r="J203" s="57" t="e">
        <f>VLOOKUP($M203,PercentSHGoalStats!$A$3:$AE$998,18,FALSE)</f>
        <v>#REF!</v>
      </c>
      <c r="K203" s="57" t="e">
        <f>VLOOKUP($M203,PercentSHGoalStats!$A$3:$AE$998,20,FALSE)</f>
        <v>#REF!</v>
      </c>
      <c r="L203" s="57" t="e">
        <f>VLOOKUP($M203,PercentSHGoalStats!$A$3:$AE$998,21,FALSE)</f>
        <v>#REF!</v>
      </c>
      <c r="M203" s="53" t="e">
        <f>Fixtures!#REF!</f>
        <v>#REF!</v>
      </c>
      <c r="N203" s="54" t="e">
        <f>Fixtures!#REF!</f>
        <v>#REF!</v>
      </c>
      <c r="O203" s="53" t="e">
        <f>Fixtures!#REF!</f>
        <v>#REF!</v>
      </c>
      <c r="P203" s="57" t="e">
        <f>VLOOKUP($O203,PercentSHGoalStats!$A$3:$AE$998,5,FALSE)</f>
        <v>#REF!</v>
      </c>
      <c r="Q203" s="57" t="e">
        <f>VLOOKUP($O203,PercentSHGoalStats!$A$3:$AE$998,7,FALSE)</f>
        <v>#REF!</v>
      </c>
      <c r="R203" s="57" t="e">
        <f>VLOOKUP($O203,PercentSHGoalStats!$A$3:$AE$998,8,FALSE)</f>
        <v>#REF!</v>
      </c>
      <c r="S203" s="57" t="e">
        <f>VLOOKUP($O203,PercentSHGoalStats!$A$3:$AE$998,10,FALSE)</f>
        <v>#REF!</v>
      </c>
      <c r="T203" s="57" t="e">
        <f>VLOOKUP($O203,PercentSHGoalStats!$A$3:$AE$998,11,FALSE)</f>
        <v>#REF!</v>
      </c>
      <c r="U203" s="57" t="e">
        <f>VLOOKUP($O203,PercentSHGoalStats!$A$3:$AE$998,13,FALSE)</f>
        <v>#REF!</v>
      </c>
      <c r="V203" s="57" t="e">
        <f>VLOOKUP($O203,PercentSHGoalStats!$A$3:$AE$998,14,FALSE)</f>
        <v>#REF!</v>
      </c>
      <c r="W203" s="57" t="e">
        <f>VLOOKUP($O203,PercentSHGoalStats!$A$3:$AE$998,16,FALSE)</f>
        <v>#REF!</v>
      </c>
      <c r="X203" s="57" t="e">
        <f>VLOOKUP($O203,PercentSHGoalStats!$A$3:$AE$998,17,FALSE)</f>
        <v>#REF!</v>
      </c>
      <c r="Y203" s="57" t="e">
        <f>VLOOKUP($O203,PercentSHGoalStats!$A$3:$AE$998,19,FALSE)</f>
        <v>#REF!</v>
      </c>
      <c r="Z203" s="57" t="e">
        <f>VLOOKUP($O203,PercentSHGoalStats!$A$3:$AE$998,20,FALSE)</f>
        <v>#REF!</v>
      </c>
      <c r="AA203" s="57" t="e">
        <f>VLOOKUP($O203,PercentSHGoalStats!$A$3:$AE$998,22,FALSE)</f>
        <v>#REF!</v>
      </c>
    </row>
    <row r="204" spans="1:27" hidden="1" x14ac:dyDescent="0.3">
      <c r="A204" s="57" t="e">
        <f>VLOOKUP($M204,PercentSHGoalStats!$A$3:$AE$998,5,FALSE)</f>
        <v>#REF!</v>
      </c>
      <c r="B204" s="57" t="e">
        <f>VLOOKUP($M204,PercentSHGoalStats!$A$3:$AE$998,6,FALSE)</f>
        <v>#REF!</v>
      </c>
      <c r="C204" s="57" t="e">
        <f>VLOOKUP($M204,PercentSHGoalStats!$A$3:$AE$998,8,FALSE)</f>
        <v>#REF!</v>
      </c>
      <c r="D204" s="57" t="e">
        <f>VLOOKUP($M204,PercentSHGoalStats!$A$3:$AE$998,9,FALSE)</f>
        <v>#REF!</v>
      </c>
      <c r="E204" s="57" t="e">
        <f>VLOOKUP($M204,PercentSHGoalStats!$A$3:$AE$998,11,FALSE)</f>
        <v>#REF!</v>
      </c>
      <c r="F204" s="57" t="e">
        <f>VLOOKUP($M204,PercentSHGoalStats!$A$3:$AE$998,12,FALSE)</f>
        <v>#REF!</v>
      </c>
      <c r="G204" s="57" t="e">
        <f>VLOOKUP($M204,PercentSHGoalStats!$A$3:$AE$998,14,FALSE)</f>
        <v>#REF!</v>
      </c>
      <c r="H204" s="57" t="e">
        <f>VLOOKUP($M204,PercentSHGoalStats!$A$3:$AE$998,15,FALSE)</f>
        <v>#REF!</v>
      </c>
      <c r="I204" s="57" t="e">
        <f>VLOOKUP($M204,PercentSHGoalStats!$A$3:$AE$998,17,FALSE)</f>
        <v>#REF!</v>
      </c>
      <c r="J204" s="57" t="e">
        <f>VLOOKUP($M204,PercentSHGoalStats!$A$3:$AE$998,18,FALSE)</f>
        <v>#REF!</v>
      </c>
      <c r="K204" s="57" t="e">
        <f>VLOOKUP($M204,PercentSHGoalStats!$A$3:$AE$998,20,FALSE)</f>
        <v>#REF!</v>
      </c>
      <c r="L204" s="57" t="e">
        <f>VLOOKUP($M204,PercentSHGoalStats!$A$3:$AE$998,21,FALSE)</f>
        <v>#REF!</v>
      </c>
      <c r="M204" s="53" t="e">
        <f>Fixtures!#REF!</f>
        <v>#REF!</v>
      </c>
      <c r="N204" s="54" t="e">
        <f>Fixtures!#REF!</f>
        <v>#REF!</v>
      </c>
      <c r="O204" s="53" t="e">
        <f>Fixtures!#REF!</f>
        <v>#REF!</v>
      </c>
      <c r="P204" s="57" t="e">
        <f>VLOOKUP($O204,PercentSHGoalStats!$A$3:$AE$998,5,FALSE)</f>
        <v>#REF!</v>
      </c>
      <c r="Q204" s="57" t="e">
        <f>VLOOKUP($O204,PercentSHGoalStats!$A$3:$AE$998,7,FALSE)</f>
        <v>#REF!</v>
      </c>
      <c r="R204" s="57" t="e">
        <f>VLOOKUP($O204,PercentSHGoalStats!$A$3:$AE$998,8,FALSE)</f>
        <v>#REF!</v>
      </c>
      <c r="S204" s="57" t="e">
        <f>VLOOKUP($O204,PercentSHGoalStats!$A$3:$AE$998,10,FALSE)</f>
        <v>#REF!</v>
      </c>
      <c r="T204" s="57" t="e">
        <f>VLOOKUP($O204,PercentSHGoalStats!$A$3:$AE$998,11,FALSE)</f>
        <v>#REF!</v>
      </c>
      <c r="U204" s="57" t="e">
        <f>VLOOKUP($O204,PercentSHGoalStats!$A$3:$AE$998,13,FALSE)</f>
        <v>#REF!</v>
      </c>
      <c r="V204" s="57" t="e">
        <f>VLOOKUP($O204,PercentSHGoalStats!$A$3:$AE$998,14,FALSE)</f>
        <v>#REF!</v>
      </c>
      <c r="W204" s="57" t="e">
        <f>VLOOKUP($O204,PercentSHGoalStats!$A$3:$AE$998,16,FALSE)</f>
        <v>#REF!</v>
      </c>
      <c r="X204" s="57" t="e">
        <f>VLOOKUP($O204,PercentSHGoalStats!$A$3:$AE$998,17,FALSE)</f>
        <v>#REF!</v>
      </c>
      <c r="Y204" s="57" t="e">
        <f>VLOOKUP($O204,PercentSHGoalStats!$A$3:$AE$998,19,FALSE)</f>
        <v>#REF!</v>
      </c>
      <c r="Z204" s="57" t="e">
        <f>VLOOKUP($O204,PercentSHGoalStats!$A$3:$AE$998,20,FALSE)</f>
        <v>#REF!</v>
      </c>
      <c r="AA204" s="57" t="e">
        <f>VLOOKUP($O204,PercentSHGoalStats!$A$3:$AE$998,22,FALSE)</f>
        <v>#REF!</v>
      </c>
    </row>
    <row r="205" spans="1:27" hidden="1" x14ac:dyDescent="0.3">
      <c r="A205" s="57" t="e">
        <f>VLOOKUP($M205,PercentSHGoalStats!$A$3:$AE$998,5,FALSE)</f>
        <v>#REF!</v>
      </c>
      <c r="B205" s="57" t="e">
        <f>VLOOKUP($M205,PercentSHGoalStats!$A$3:$AE$998,6,FALSE)</f>
        <v>#REF!</v>
      </c>
      <c r="C205" s="57" t="e">
        <f>VLOOKUP($M205,PercentSHGoalStats!$A$3:$AE$998,8,FALSE)</f>
        <v>#REF!</v>
      </c>
      <c r="D205" s="57" t="e">
        <f>VLOOKUP($M205,PercentSHGoalStats!$A$3:$AE$998,9,FALSE)</f>
        <v>#REF!</v>
      </c>
      <c r="E205" s="57" t="e">
        <f>VLOOKUP($M205,PercentSHGoalStats!$A$3:$AE$998,11,FALSE)</f>
        <v>#REF!</v>
      </c>
      <c r="F205" s="57" t="e">
        <f>VLOOKUP($M205,PercentSHGoalStats!$A$3:$AE$998,12,FALSE)</f>
        <v>#REF!</v>
      </c>
      <c r="G205" s="57" t="e">
        <f>VLOOKUP($M205,PercentSHGoalStats!$A$3:$AE$998,14,FALSE)</f>
        <v>#REF!</v>
      </c>
      <c r="H205" s="57" t="e">
        <f>VLOOKUP($M205,PercentSHGoalStats!$A$3:$AE$998,15,FALSE)</f>
        <v>#REF!</v>
      </c>
      <c r="I205" s="57" t="e">
        <f>VLOOKUP($M205,PercentSHGoalStats!$A$3:$AE$998,17,FALSE)</f>
        <v>#REF!</v>
      </c>
      <c r="J205" s="57" t="e">
        <f>VLOOKUP($M205,PercentSHGoalStats!$A$3:$AE$998,18,FALSE)</f>
        <v>#REF!</v>
      </c>
      <c r="K205" s="57" t="e">
        <f>VLOOKUP($M205,PercentSHGoalStats!$A$3:$AE$998,20,FALSE)</f>
        <v>#REF!</v>
      </c>
      <c r="L205" s="57" t="e">
        <f>VLOOKUP($M205,PercentSHGoalStats!$A$3:$AE$998,21,FALSE)</f>
        <v>#REF!</v>
      </c>
      <c r="M205" s="53" t="e">
        <f>Fixtures!#REF!</f>
        <v>#REF!</v>
      </c>
      <c r="N205" s="54" t="e">
        <f>Fixtures!#REF!</f>
        <v>#REF!</v>
      </c>
      <c r="O205" s="53" t="e">
        <f>Fixtures!#REF!</f>
        <v>#REF!</v>
      </c>
      <c r="P205" s="57" t="e">
        <f>VLOOKUP($O205,PercentSHGoalStats!$A$3:$AE$998,5,FALSE)</f>
        <v>#REF!</v>
      </c>
      <c r="Q205" s="57" t="e">
        <f>VLOOKUP($O205,PercentSHGoalStats!$A$3:$AE$998,7,FALSE)</f>
        <v>#REF!</v>
      </c>
      <c r="R205" s="57" t="e">
        <f>VLOOKUP($O205,PercentSHGoalStats!$A$3:$AE$998,8,FALSE)</f>
        <v>#REF!</v>
      </c>
      <c r="S205" s="57" t="e">
        <f>VLOOKUP($O205,PercentSHGoalStats!$A$3:$AE$998,10,FALSE)</f>
        <v>#REF!</v>
      </c>
      <c r="T205" s="57" t="e">
        <f>VLOOKUP($O205,PercentSHGoalStats!$A$3:$AE$998,11,FALSE)</f>
        <v>#REF!</v>
      </c>
      <c r="U205" s="57" t="e">
        <f>VLOOKUP($O205,PercentSHGoalStats!$A$3:$AE$998,13,FALSE)</f>
        <v>#REF!</v>
      </c>
      <c r="V205" s="57" t="e">
        <f>VLOOKUP($O205,PercentSHGoalStats!$A$3:$AE$998,14,FALSE)</f>
        <v>#REF!</v>
      </c>
      <c r="W205" s="57" t="e">
        <f>VLOOKUP($O205,PercentSHGoalStats!$A$3:$AE$998,16,FALSE)</f>
        <v>#REF!</v>
      </c>
      <c r="X205" s="57" t="e">
        <f>VLOOKUP($O205,PercentSHGoalStats!$A$3:$AE$998,17,FALSE)</f>
        <v>#REF!</v>
      </c>
      <c r="Y205" s="57" t="e">
        <f>VLOOKUP($O205,PercentSHGoalStats!$A$3:$AE$998,19,FALSE)</f>
        <v>#REF!</v>
      </c>
      <c r="Z205" s="57" t="e">
        <f>VLOOKUP($O205,PercentSHGoalStats!$A$3:$AE$998,20,FALSE)</f>
        <v>#REF!</v>
      </c>
      <c r="AA205" s="57" t="e">
        <f>VLOOKUP($O205,PercentSHGoalStats!$A$3:$AE$998,22,FALSE)</f>
        <v>#REF!</v>
      </c>
    </row>
    <row r="206" spans="1:27" hidden="1" x14ac:dyDescent="0.3">
      <c r="A206" s="57" t="e">
        <f>VLOOKUP($M206,PercentSHGoalStats!$A$3:$AE$998,5,FALSE)</f>
        <v>#REF!</v>
      </c>
      <c r="B206" s="57" t="e">
        <f>VLOOKUP($M206,PercentSHGoalStats!$A$3:$AE$998,6,FALSE)</f>
        <v>#REF!</v>
      </c>
      <c r="C206" s="57" t="e">
        <f>VLOOKUP($M206,PercentSHGoalStats!$A$3:$AE$998,8,FALSE)</f>
        <v>#REF!</v>
      </c>
      <c r="D206" s="57" t="e">
        <f>VLOOKUP($M206,PercentSHGoalStats!$A$3:$AE$998,9,FALSE)</f>
        <v>#REF!</v>
      </c>
      <c r="E206" s="57" t="e">
        <f>VLOOKUP($M206,PercentSHGoalStats!$A$3:$AE$998,11,FALSE)</f>
        <v>#REF!</v>
      </c>
      <c r="F206" s="57" t="e">
        <f>VLOOKUP($M206,PercentSHGoalStats!$A$3:$AE$998,12,FALSE)</f>
        <v>#REF!</v>
      </c>
      <c r="G206" s="57" t="e">
        <f>VLOOKUP($M206,PercentSHGoalStats!$A$3:$AE$998,14,FALSE)</f>
        <v>#REF!</v>
      </c>
      <c r="H206" s="57" t="e">
        <f>VLOOKUP($M206,PercentSHGoalStats!$A$3:$AE$998,15,FALSE)</f>
        <v>#REF!</v>
      </c>
      <c r="I206" s="57" t="e">
        <f>VLOOKUP($M206,PercentSHGoalStats!$A$3:$AE$998,17,FALSE)</f>
        <v>#REF!</v>
      </c>
      <c r="J206" s="57" t="e">
        <f>VLOOKUP($M206,PercentSHGoalStats!$A$3:$AE$998,18,FALSE)</f>
        <v>#REF!</v>
      </c>
      <c r="K206" s="57" t="e">
        <f>VLOOKUP($M206,PercentSHGoalStats!$A$3:$AE$998,20,FALSE)</f>
        <v>#REF!</v>
      </c>
      <c r="L206" s="57" t="e">
        <f>VLOOKUP($M206,PercentSHGoalStats!$A$3:$AE$998,21,FALSE)</f>
        <v>#REF!</v>
      </c>
      <c r="M206" s="53" t="e">
        <f>Fixtures!#REF!</f>
        <v>#REF!</v>
      </c>
      <c r="N206" s="54" t="e">
        <f>Fixtures!#REF!</f>
        <v>#REF!</v>
      </c>
      <c r="O206" s="53" t="e">
        <f>Fixtures!#REF!</f>
        <v>#REF!</v>
      </c>
      <c r="P206" s="57" t="e">
        <f>VLOOKUP($O206,PercentSHGoalStats!$A$3:$AE$998,5,FALSE)</f>
        <v>#REF!</v>
      </c>
      <c r="Q206" s="57" t="e">
        <f>VLOOKUP($O206,PercentSHGoalStats!$A$3:$AE$998,7,FALSE)</f>
        <v>#REF!</v>
      </c>
      <c r="R206" s="57" t="e">
        <f>VLOOKUP($O206,PercentSHGoalStats!$A$3:$AE$998,8,FALSE)</f>
        <v>#REF!</v>
      </c>
      <c r="S206" s="57" t="e">
        <f>VLOOKUP($O206,PercentSHGoalStats!$A$3:$AE$998,10,FALSE)</f>
        <v>#REF!</v>
      </c>
      <c r="T206" s="57" t="e">
        <f>VLOOKUP($O206,PercentSHGoalStats!$A$3:$AE$998,11,FALSE)</f>
        <v>#REF!</v>
      </c>
      <c r="U206" s="57" t="e">
        <f>VLOOKUP($O206,PercentSHGoalStats!$A$3:$AE$998,13,FALSE)</f>
        <v>#REF!</v>
      </c>
      <c r="V206" s="57" t="e">
        <f>VLOOKUP($O206,PercentSHGoalStats!$A$3:$AE$998,14,FALSE)</f>
        <v>#REF!</v>
      </c>
      <c r="W206" s="57" t="e">
        <f>VLOOKUP($O206,PercentSHGoalStats!$A$3:$AE$998,16,FALSE)</f>
        <v>#REF!</v>
      </c>
      <c r="X206" s="57" t="e">
        <f>VLOOKUP($O206,PercentSHGoalStats!$A$3:$AE$998,17,FALSE)</f>
        <v>#REF!</v>
      </c>
      <c r="Y206" s="57" t="e">
        <f>VLOOKUP($O206,PercentSHGoalStats!$A$3:$AE$998,19,FALSE)</f>
        <v>#REF!</v>
      </c>
      <c r="Z206" s="57" t="e">
        <f>VLOOKUP($O206,PercentSHGoalStats!$A$3:$AE$998,20,FALSE)</f>
        <v>#REF!</v>
      </c>
      <c r="AA206" s="57" t="e">
        <f>VLOOKUP($O206,PercentSHGoalStats!$A$3:$AE$998,22,FALSE)</f>
        <v>#REF!</v>
      </c>
    </row>
    <row r="207" spans="1:27" hidden="1" x14ac:dyDescent="0.3">
      <c r="A207" s="57" t="e">
        <f>VLOOKUP($M207,PercentSHGoalStats!$A$3:$AE$998,5,FALSE)</f>
        <v>#REF!</v>
      </c>
      <c r="B207" s="57" t="e">
        <f>VLOOKUP($M207,PercentSHGoalStats!$A$3:$AE$998,6,FALSE)</f>
        <v>#REF!</v>
      </c>
      <c r="C207" s="57" t="e">
        <f>VLOOKUP($M207,PercentSHGoalStats!$A$3:$AE$998,8,FALSE)</f>
        <v>#REF!</v>
      </c>
      <c r="D207" s="57" t="e">
        <f>VLOOKUP($M207,PercentSHGoalStats!$A$3:$AE$998,9,FALSE)</f>
        <v>#REF!</v>
      </c>
      <c r="E207" s="57" t="e">
        <f>VLOOKUP($M207,PercentSHGoalStats!$A$3:$AE$998,11,FALSE)</f>
        <v>#REF!</v>
      </c>
      <c r="F207" s="57" t="e">
        <f>VLOOKUP($M207,PercentSHGoalStats!$A$3:$AE$998,12,FALSE)</f>
        <v>#REF!</v>
      </c>
      <c r="G207" s="57" t="e">
        <f>VLOOKUP($M207,PercentSHGoalStats!$A$3:$AE$998,14,FALSE)</f>
        <v>#REF!</v>
      </c>
      <c r="H207" s="57" t="e">
        <f>VLOOKUP($M207,PercentSHGoalStats!$A$3:$AE$998,15,FALSE)</f>
        <v>#REF!</v>
      </c>
      <c r="I207" s="57" t="e">
        <f>VLOOKUP($M207,PercentSHGoalStats!$A$3:$AE$998,17,FALSE)</f>
        <v>#REF!</v>
      </c>
      <c r="J207" s="57" t="e">
        <f>VLOOKUP($M207,PercentSHGoalStats!$A$3:$AE$998,18,FALSE)</f>
        <v>#REF!</v>
      </c>
      <c r="K207" s="57" t="e">
        <f>VLOOKUP($M207,PercentSHGoalStats!$A$3:$AE$998,20,FALSE)</f>
        <v>#REF!</v>
      </c>
      <c r="L207" s="57" t="e">
        <f>VLOOKUP($M207,PercentSHGoalStats!$A$3:$AE$998,21,FALSE)</f>
        <v>#REF!</v>
      </c>
      <c r="M207" s="53" t="e">
        <f>Fixtures!#REF!</f>
        <v>#REF!</v>
      </c>
      <c r="N207" s="54" t="e">
        <f>Fixtures!#REF!</f>
        <v>#REF!</v>
      </c>
      <c r="O207" s="53" t="e">
        <f>Fixtures!#REF!</f>
        <v>#REF!</v>
      </c>
      <c r="P207" s="57" t="e">
        <f>VLOOKUP($O207,PercentSHGoalStats!$A$3:$AE$998,5,FALSE)</f>
        <v>#REF!</v>
      </c>
      <c r="Q207" s="57" t="e">
        <f>VLOOKUP($O207,PercentSHGoalStats!$A$3:$AE$998,7,FALSE)</f>
        <v>#REF!</v>
      </c>
      <c r="R207" s="57" t="e">
        <f>VLOOKUP($O207,PercentSHGoalStats!$A$3:$AE$998,8,FALSE)</f>
        <v>#REF!</v>
      </c>
      <c r="S207" s="57" t="e">
        <f>VLOOKUP($O207,PercentSHGoalStats!$A$3:$AE$998,10,FALSE)</f>
        <v>#REF!</v>
      </c>
      <c r="T207" s="57" t="e">
        <f>VLOOKUP($O207,PercentSHGoalStats!$A$3:$AE$998,11,FALSE)</f>
        <v>#REF!</v>
      </c>
      <c r="U207" s="57" t="e">
        <f>VLOOKUP($O207,PercentSHGoalStats!$A$3:$AE$998,13,FALSE)</f>
        <v>#REF!</v>
      </c>
      <c r="V207" s="57" t="e">
        <f>VLOOKUP($O207,PercentSHGoalStats!$A$3:$AE$998,14,FALSE)</f>
        <v>#REF!</v>
      </c>
      <c r="W207" s="57" t="e">
        <f>VLOOKUP($O207,PercentSHGoalStats!$A$3:$AE$998,16,FALSE)</f>
        <v>#REF!</v>
      </c>
      <c r="X207" s="57" t="e">
        <f>VLOOKUP($O207,PercentSHGoalStats!$A$3:$AE$998,17,FALSE)</f>
        <v>#REF!</v>
      </c>
      <c r="Y207" s="57" t="e">
        <f>VLOOKUP($O207,PercentSHGoalStats!$A$3:$AE$998,19,FALSE)</f>
        <v>#REF!</v>
      </c>
      <c r="Z207" s="57" t="e">
        <f>VLOOKUP($O207,PercentSHGoalStats!$A$3:$AE$998,20,FALSE)</f>
        <v>#REF!</v>
      </c>
      <c r="AA207" s="57" t="e">
        <f>VLOOKUP($O207,PercentSHGoalStats!$A$3:$AE$998,22,FALSE)</f>
        <v>#REF!</v>
      </c>
    </row>
    <row r="208" spans="1:27" hidden="1" x14ac:dyDescent="0.3">
      <c r="A208" s="57" t="e">
        <f>VLOOKUP($M208,PercentSHGoalStats!$A$3:$AE$998,5,FALSE)</f>
        <v>#REF!</v>
      </c>
      <c r="B208" s="57" t="e">
        <f>VLOOKUP($M208,PercentSHGoalStats!$A$3:$AE$998,6,FALSE)</f>
        <v>#REF!</v>
      </c>
      <c r="C208" s="57" t="e">
        <f>VLOOKUP($M208,PercentSHGoalStats!$A$3:$AE$998,8,FALSE)</f>
        <v>#REF!</v>
      </c>
      <c r="D208" s="57" t="e">
        <f>VLOOKUP($M208,PercentSHGoalStats!$A$3:$AE$998,9,FALSE)</f>
        <v>#REF!</v>
      </c>
      <c r="E208" s="57" t="e">
        <f>VLOOKUP($M208,PercentSHGoalStats!$A$3:$AE$998,11,FALSE)</f>
        <v>#REF!</v>
      </c>
      <c r="F208" s="57" t="e">
        <f>VLOOKUP($M208,PercentSHGoalStats!$A$3:$AE$998,12,FALSE)</f>
        <v>#REF!</v>
      </c>
      <c r="G208" s="57" t="e">
        <f>VLOOKUP($M208,PercentSHGoalStats!$A$3:$AE$998,14,FALSE)</f>
        <v>#REF!</v>
      </c>
      <c r="H208" s="57" t="e">
        <f>VLOOKUP($M208,PercentSHGoalStats!$A$3:$AE$998,15,FALSE)</f>
        <v>#REF!</v>
      </c>
      <c r="I208" s="57" t="e">
        <f>VLOOKUP($M208,PercentSHGoalStats!$A$3:$AE$998,17,FALSE)</f>
        <v>#REF!</v>
      </c>
      <c r="J208" s="57" t="e">
        <f>VLOOKUP($M208,PercentSHGoalStats!$A$3:$AE$998,18,FALSE)</f>
        <v>#REF!</v>
      </c>
      <c r="K208" s="57" t="e">
        <f>VLOOKUP($M208,PercentSHGoalStats!$A$3:$AE$998,20,FALSE)</f>
        <v>#REF!</v>
      </c>
      <c r="L208" s="57" t="e">
        <f>VLOOKUP($M208,PercentSHGoalStats!$A$3:$AE$998,21,FALSE)</f>
        <v>#REF!</v>
      </c>
      <c r="M208" s="53" t="e">
        <f>Fixtures!#REF!</f>
        <v>#REF!</v>
      </c>
      <c r="N208" s="54" t="e">
        <f>Fixtures!#REF!</f>
        <v>#REF!</v>
      </c>
      <c r="O208" s="53" t="e">
        <f>Fixtures!#REF!</f>
        <v>#REF!</v>
      </c>
      <c r="P208" s="57" t="e">
        <f>VLOOKUP($O208,PercentSHGoalStats!$A$3:$AE$998,5,FALSE)</f>
        <v>#REF!</v>
      </c>
      <c r="Q208" s="57" t="e">
        <f>VLOOKUP($O208,PercentSHGoalStats!$A$3:$AE$998,7,FALSE)</f>
        <v>#REF!</v>
      </c>
      <c r="R208" s="57" t="e">
        <f>VLOOKUP($O208,PercentSHGoalStats!$A$3:$AE$998,8,FALSE)</f>
        <v>#REF!</v>
      </c>
      <c r="S208" s="57" t="e">
        <f>VLOOKUP($O208,PercentSHGoalStats!$A$3:$AE$998,10,FALSE)</f>
        <v>#REF!</v>
      </c>
      <c r="T208" s="57" t="e">
        <f>VLOOKUP($O208,PercentSHGoalStats!$A$3:$AE$998,11,FALSE)</f>
        <v>#REF!</v>
      </c>
      <c r="U208" s="57" t="e">
        <f>VLOOKUP($O208,PercentSHGoalStats!$A$3:$AE$998,13,FALSE)</f>
        <v>#REF!</v>
      </c>
      <c r="V208" s="57" t="e">
        <f>VLOOKUP($O208,PercentSHGoalStats!$A$3:$AE$998,14,FALSE)</f>
        <v>#REF!</v>
      </c>
      <c r="W208" s="57" t="e">
        <f>VLOOKUP($O208,PercentSHGoalStats!$A$3:$AE$998,16,FALSE)</f>
        <v>#REF!</v>
      </c>
      <c r="X208" s="57" t="e">
        <f>VLOOKUP($O208,PercentSHGoalStats!$A$3:$AE$998,17,FALSE)</f>
        <v>#REF!</v>
      </c>
      <c r="Y208" s="57" t="e">
        <f>VLOOKUP($O208,PercentSHGoalStats!$A$3:$AE$998,19,FALSE)</f>
        <v>#REF!</v>
      </c>
      <c r="Z208" s="57" t="e">
        <f>VLOOKUP($O208,PercentSHGoalStats!$A$3:$AE$998,20,FALSE)</f>
        <v>#REF!</v>
      </c>
      <c r="AA208" s="57" t="e">
        <f>VLOOKUP($O208,PercentSHGoalStats!$A$3:$AE$998,22,FALSE)</f>
        <v>#REF!</v>
      </c>
    </row>
    <row r="209" spans="1:27" hidden="1" x14ac:dyDescent="0.3">
      <c r="A209" s="57" t="e">
        <f>VLOOKUP($M209,PercentSHGoalStats!$A$3:$AE$998,5,FALSE)</f>
        <v>#REF!</v>
      </c>
      <c r="B209" s="57" t="e">
        <f>VLOOKUP($M209,PercentSHGoalStats!$A$3:$AE$998,6,FALSE)</f>
        <v>#REF!</v>
      </c>
      <c r="C209" s="57" t="e">
        <f>VLOOKUP($M209,PercentSHGoalStats!$A$3:$AE$998,8,FALSE)</f>
        <v>#REF!</v>
      </c>
      <c r="D209" s="57" t="e">
        <f>VLOOKUP($M209,PercentSHGoalStats!$A$3:$AE$998,9,FALSE)</f>
        <v>#REF!</v>
      </c>
      <c r="E209" s="57" t="e">
        <f>VLOOKUP($M209,PercentSHGoalStats!$A$3:$AE$998,11,FALSE)</f>
        <v>#REF!</v>
      </c>
      <c r="F209" s="57" t="e">
        <f>VLOOKUP($M209,PercentSHGoalStats!$A$3:$AE$998,12,FALSE)</f>
        <v>#REF!</v>
      </c>
      <c r="G209" s="57" t="e">
        <f>VLOOKUP($M209,PercentSHGoalStats!$A$3:$AE$998,14,FALSE)</f>
        <v>#REF!</v>
      </c>
      <c r="H209" s="57" t="e">
        <f>VLOOKUP($M209,PercentSHGoalStats!$A$3:$AE$998,15,FALSE)</f>
        <v>#REF!</v>
      </c>
      <c r="I209" s="57" t="e">
        <f>VLOOKUP($M209,PercentSHGoalStats!$A$3:$AE$998,17,FALSE)</f>
        <v>#REF!</v>
      </c>
      <c r="J209" s="57" t="e">
        <f>VLOOKUP($M209,PercentSHGoalStats!$A$3:$AE$998,18,FALSE)</f>
        <v>#REF!</v>
      </c>
      <c r="K209" s="57" t="e">
        <f>VLOOKUP($M209,PercentSHGoalStats!$A$3:$AE$998,20,FALSE)</f>
        <v>#REF!</v>
      </c>
      <c r="L209" s="57" t="e">
        <f>VLOOKUP($M209,PercentSHGoalStats!$A$3:$AE$998,21,FALSE)</f>
        <v>#REF!</v>
      </c>
      <c r="M209" s="53" t="e">
        <f>Fixtures!#REF!</f>
        <v>#REF!</v>
      </c>
      <c r="N209" s="54" t="e">
        <f>Fixtures!#REF!</f>
        <v>#REF!</v>
      </c>
      <c r="O209" s="53" t="e">
        <f>Fixtures!#REF!</f>
        <v>#REF!</v>
      </c>
      <c r="P209" s="57" t="e">
        <f>VLOOKUP($O209,PercentSHGoalStats!$A$3:$AE$998,5,FALSE)</f>
        <v>#REF!</v>
      </c>
      <c r="Q209" s="57" t="e">
        <f>VLOOKUP($O209,PercentSHGoalStats!$A$3:$AE$998,7,FALSE)</f>
        <v>#REF!</v>
      </c>
      <c r="R209" s="57" t="e">
        <f>VLOOKUP($O209,PercentSHGoalStats!$A$3:$AE$998,8,FALSE)</f>
        <v>#REF!</v>
      </c>
      <c r="S209" s="57" t="e">
        <f>VLOOKUP($O209,PercentSHGoalStats!$A$3:$AE$998,10,FALSE)</f>
        <v>#REF!</v>
      </c>
      <c r="T209" s="57" t="e">
        <f>VLOOKUP($O209,PercentSHGoalStats!$A$3:$AE$998,11,FALSE)</f>
        <v>#REF!</v>
      </c>
      <c r="U209" s="57" t="e">
        <f>VLOOKUP($O209,PercentSHGoalStats!$A$3:$AE$998,13,FALSE)</f>
        <v>#REF!</v>
      </c>
      <c r="V209" s="57" t="e">
        <f>VLOOKUP($O209,PercentSHGoalStats!$A$3:$AE$998,14,FALSE)</f>
        <v>#REF!</v>
      </c>
      <c r="W209" s="57" t="e">
        <f>VLOOKUP($O209,PercentSHGoalStats!$A$3:$AE$998,16,FALSE)</f>
        <v>#REF!</v>
      </c>
      <c r="X209" s="57" t="e">
        <f>VLOOKUP($O209,PercentSHGoalStats!$A$3:$AE$998,17,FALSE)</f>
        <v>#REF!</v>
      </c>
      <c r="Y209" s="57" t="e">
        <f>VLOOKUP($O209,PercentSHGoalStats!$A$3:$AE$998,19,FALSE)</f>
        <v>#REF!</v>
      </c>
      <c r="Z209" s="57" t="e">
        <f>VLOOKUP($O209,PercentSHGoalStats!$A$3:$AE$998,20,FALSE)</f>
        <v>#REF!</v>
      </c>
      <c r="AA209" s="57" t="e">
        <f>VLOOKUP($O209,PercentSHGoalStats!$A$3:$AE$998,22,FALSE)</f>
        <v>#REF!</v>
      </c>
    </row>
    <row r="210" spans="1:27" hidden="1" x14ac:dyDescent="0.3">
      <c r="A210" s="57" t="e">
        <f>VLOOKUP($M210,PercentSHGoalStats!$A$3:$AE$998,5,FALSE)</f>
        <v>#REF!</v>
      </c>
      <c r="B210" s="57" t="e">
        <f>VLOOKUP($M210,PercentSHGoalStats!$A$3:$AE$998,6,FALSE)</f>
        <v>#REF!</v>
      </c>
      <c r="C210" s="57" t="e">
        <f>VLOOKUP($M210,PercentSHGoalStats!$A$3:$AE$998,8,FALSE)</f>
        <v>#REF!</v>
      </c>
      <c r="D210" s="57" t="e">
        <f>VLOOKUP($M210,PercentSHGoalStats!$A$3:$AE$998,9,FALSE)</f>
        <v>#REF!</v>
      </c>
      <c r="E210" s="57" t="e">
        <f>VLOOKUP($M210,PercentSHGoalStats!$A$3:$AE$998,11,FALSE)</f>
        <v>#REF!</v>
      </c>
      <c r="F210" s="57" t="e">
        <f>VLOOKUP($M210,PercentSHGoalStats!$A$3:$AE$998,12,FALSE)</f>
        <v>#REF!</v>
      </c>
      <c r="G210" s="57" t="e">
        <f>VLOOKUP($M210,PercentSHGoalStats!$A$3:$AE$998,14,FALSE)</f>
        <v>#REF!</v>
      </c>
      <c r="H210" s="57" t="e">
        <f>VLOOKUP($M210,PercentSHGoalStats!$A$3:$AE$998,15,FALSE)</f>
        <v>#REF!</v>
      </c>
      <c r="I210" s="57" t="e">
        <f>VLOOKUP($M210,PercentSHGoalStats!$A$3:$AE$998,17,FALSE)</f>
        <v>#REF!</v>
      </c>
      <c r="J210" s="57" t="e">
        <f>VLOOKUP($M210,PercentSHGoalStats!$A$3:$AE$998,18,FALSE)</f>
        <v>#REF!</v>
      </c>
      <c r="K210" s="57" t="e">
        <f>VLOOKUP($M210,PercentSHGoalStats!$A$3:$AE$998,20,FALSE)</f>
        <v>#REF!</v>
      </c>
      <c r="L210" s="57" t="e">
        <f>VLOOKUP($M210,PercentSHGoalStats!$A$3:$AE$998,21,FALSE)</f>
        <v>#REF!</v>
      </c>
      <c r="M210" s="53" t="e">
        <f>Fixtures!#REF!</f>
        <v>#REF!</v>
      </c>
      <c r="N210" s="54" t="e">
        <f>Fixtures!#REF!</f>
        <v>#REF!</v>
      </c>
      <c r="O210" s="53" t="e">
        <f>Fixtures!#REF!</f>
        <v>#REF!</v>
      </c>
      <c r="P210" s="57" t="e">
        <f>VLOOKUP($O210,PercentSHGoalStats!$A$3:$AE$998,5,FALSE)</f>
        <v>#REF!</v>
      </c>
      <c r="Q210" s="57" t="e">
        <f>VLOOKUP($O210,PercentSHGoalStats!$A$3:$AE$998,7,FALSE)</f>
        <v>#REF!</v>
      </c>
      <c r="R210" s="57" t="e">
        <f>VLOOKUP($O210,PercentSHGoalStats!$A$3:$AE$998,8,FALSE)</f>
        <v>#REF!</v>
      </c>
      <c r="S210" s="57" t="e">
        <f>VLOOKUP($O210,PercentSHGoalStats!$A$3:$AE$998,10,FALSE)</f>
        <v>#REF!</v>
      </c>
      <c r="T210" s="57" t="e">
        <f>VLOOKUP($O210,PercentSHGoalStats!$A$3:$AE$998,11,FALSE)</f>
        <v>#REF!</v>
      </c>
      <c r="U210" s="57" t="e">
        <f>VLOOKUP($O210,PercentSHGoalStats!$A$3:$AE$998,13,FALSE)</f>
        <v>#REF!</v>
      </c>
      <c r="V210" s="57" t="e">
        <f>VLOOKUP($O210,PercentSHGoalStats!$A$3:$AE$998,14,FALSE)</f>
        <v>#REF!</v>
      </c>
      <c r="W210" s="57" t="e">
        <f>VLOOKUP($O210,PercentSHGoalStats!$A$3:$AE$998,16,FALSE)</f>
        <v>#REF!</v>
      </c>
      <c r="X210" s="57" t="e">
        <f>VLOOKUP($O210,PercentSHGoalStats!$A$3:$AE$998,17,FALSE)</f>
        <v>#REF!</v>
      </c>
      <c r="Y210" s="57" t="e">
        <f>VLOOKUP($O210,PercentSHGoalStats!$A$3:$AE$998,19,FALSE)</f>
        <v>#REF!</v>
      </c>
      <c r="Z210" s="57" t="e">
        <f>VLOOKUP($O210,PercentSHGoalStats!$A$3:$AE$998,20,FALSE)</f>
        <v>#REF!</v>
      </c>
      <c r="AA210" s="57" t="e">
        <f>VLOOKUP($O210,PercentSHGoalStats!$A$3:$AE$998,22,FALSE)</f>
        <v>#REF!</v>
      </c>
    </row>
    <row r="211" spans="1:27" hidden="1" x14ac:dyDescent="0.3">
      <c r="A211" s="57" t="e">
        <f>VLOOKUP($M211,PercentSHGoalStats!$A$3:$AE$998,5,FALSE)</f>
        <v>#REF!</v>
      </c>
      <c r="B211" s="57" t="e">
        <f>VLOOKUP($M211,PercentSHGoalStats!$A$3:$AE$998,6,FALSE)</f>
        <v>#REF!</v>
      </c>
      <c r="C211" s="57" t="e">
        <f>VLOOKUP($M211,PercentSHGoalStats!$A$3:$AE$998,8,FALSE)</f>
        <v>#REF!</v>
      </c>
      <c r="D211" s="57" t="e">
        <f>VLOOKUP($M211,PercentSHGoalStats!$A$3:$AE$998,9,FALSE)</f>
        <v>#REF!</v>
      </c>
      <c r="E211" s="57" t="e">
        <f>VLOOKUP($M211,PercentSHGoalStats!$A$3:$AE$998,11,FALSE)</f>
        <v>#REF!</v>
      </c>
      <c r="F211" s="57" t="e">
        <f>VLOOKUP($M211,PercentSHGoalStats!$A$3:$AE$998,12,FALSE)</f>
        <v>#REF!</v>
      </c>
      <c r="G211" s="57" t="e">
        <f>VLOOKUP($M211,PercentSHGoalStats!$A$3:$AE$998,14,FALSE)</f>
        <v>#REF!</v>
      </c>
      <c r="H211" s="57" t="e">
        <f>VLOOKUP($M211,PercentSHGoalStats!$A$3:$AE$998,15,FALSE)</f>
        <v>#REF!</v>
      </c>
      <c r="I211" s="57" t="e">
        <f>VLOOKUP($M211,PercentSHGoalStats!$A$3:$AE$998,17,FALSE)</f>
        <v>#REF!</v>
      </c>
      <c r="J211" s="57" t="e">
        <f>VLOOKUP($M211,PercentSHGoalStats!$A$3:$AE$998,18,FALSE)</f>
        <v>#REF!</v>
      </c>
      <c r="K211" s="57" t="e">
        <f>VLOOKUP($M211,PercentSHGoalStats!$A$3:$AE$998,20,FALSE)</f>
        <v>#REF!</v>
      </c>
      <c r="L211" s="57" t="e">
        <f>VLOOKUP($M211,PercentSHGoalStats!$A$3:$AE$998,21,FALSE)</f>
        <v>#REF!</v>
      </c>
      <c r="M211" s="53" t="e">
        <f>Fixtures!#REF!</f>
        <v>#REF!</v>
      </c>
      <c r="N211" s="54" t="e">
        <f>Fixtures!#REF!</f>
        <v>#REF!</v>
      </c>
      <c r="O211" s="53" t="e">
        <f>Fixtures!#REF!</f>
        <v>#REF!</v>
      </c>
      <c r="P211" s="57" t="e">
        <f>VLOOKUP($O211,PercentSHGoalStats!$A$3:$AE$998,5,FALSE)</f>
        <v>#REF!</v>
      </c>
      <c r="Q211" s="57" t="e">
        <f>VLOOKUP($O211,PercentSHGoalStats!$A$3:$AE$998,7,FALSE)</f>
        <v>#REF!</v>
      </c>
      <c r="R211" s="57" t="e">
        <f>VLOOKUP($O211,PercentSHGoalStats!$A$3:$AE$998,8,FALSE)</f>
        <v>#REF!</v>
      </c>
      <c r="S211" s="57" t="e">
        <f>VLOOKUP($O211,PercentSHGoalStats!$A$3:$AE$998,10,FALSE)</f>
        <v>#REF!</v>
      </c>
      <c r="T211" s="57" t="e">
        <f>VLOOKUP($O211,PercentSHGoalStats!$A$3:$AE$998,11,FALSE)</f>
        <v>#REF!</v>
      </c>
      <c r="U211" s="57" t="e">
        <f>VLOOKUP($O211,PercentSHGoalStats!$A$3:$AE$998,13,FALSE)</f>
        <v>#REF!</v>
      </c>
      <c r="V211" s="57" t="e">
        <f>VLOOKUP($O211,PercentSHGoalStats!$A$3:$AE$998,14,FALSE)</f>
        <v>#REF!</v>
      </c>
      <c r="W211" s="57" t="e">
        <f>VLOOKUP($O211,PercentSHGoalStats!$A$3:$AE$998,16,FALSE)</f>
        <v>#REF!</v>
      </c>
      <c r="X211" s="57" t="e">
        <f>VLOOKUP($O211,PercentSHGoalStats!$A$3:$AE$998,17,FALSE)</f>
        <v>#REF!</v>
      </c>
      <c r="Y211" s="57" t="e">
        <f>VLOOKUP($O211,PercentSHGoalStats!$A$3:$AE$998,19,FALSE)</f>
        <v>#REF!</v>
      </c>
      <c r="Z211" s="57" t="e">
        <f>VLOOKUP($O211,PercentSHGoalStats!$A$3:$AE$998,20,FALSE)</f>
        <v>#REF!</v>
      </c>
      <c r="AA211" s="57" t="e">
        <f>VLOOKUP($O211,PercentSHGoalStats!$A$3:$AE$998,22,FALSE)</f>
        <v>#REF!</v>
      </c>
    </row>
    <row r="212" spans="1:27" hidden="1" x14ac:dyDescent="0.3">
      <c r="A212" s="57" t="e">
        <f>VLOOKUP($M212,PercentSHGoalStats!$A$3:$AE$998,5,FALSE)</f>
        <v>#REF!</v>
      </c>
      <c r="B212" s="57" t="e">
        <f>VLOOKUP($M212,PercentSHGoalStats!$A$3:$AE$998,6,FALSE)</f>
        <v>#REF!</v>
      </c>
      <c r="C212" s="57" t="e">
        <f>VLOOKUP($M212,PercentSHGoalStats!$A$3:$AE$998,8,FALSE)</f>
        <v>#REF!</v>
      </c>
      <c r="D212" s="57" t="e">
        <f>VLOOKUP($M212,PercentSHGoalStats!$A$3:$AE$998,9,FALSE)</f>
        <v>#REF!</v>
      </c>
      <c r="E212" s="57" t="e">
        <f>VLOOKUP($M212,PercentSHGoalStats!$A$3:$AE$998,11,FALSE)</f>
        <v>#REF!</v>
      </c>
      <c r="F212" s="57" t="e">
        <f>VLOOKUP($M212,PercentSHGoalStats!$A$3:$AE$998,12,FALSE)</f>
        <v>#REF!</v>
      </c>
      <c r="G212" s="57" t="e">
        <f>VLOOKUP($M212,PercentSHGoalStats!$A$3:$AE$998,14,FALSE)</f>
        <v>#REF!</v>
      </c>
      <c r="H212" s="57" t="e">
        <f>VLOOKUP($M212,PercentSHGoalStats!$A$3:$AE$998,15,FALSE)</f>
        <v>#REF!</v>
      </c>
      <c r="I212" s="57" t="e">
        <f>VLOOKUP($M212,PercentSHGoalStats!$A$3:$AE$998,17,FALSE)</f>
        <v>#REF!</v>
      </c>
      <c r="J212" s="57" t="e">
        <f>VLOOKUP($M212,PercentSHGoalStats!$A$3:$AE$998,18,FALSE)</f>
        <v>#REF!</v>
      </c>
      <c r="K212" s="57" t="e">
        <f>VLOOKUP($M212,PercentSHGoalStats!$A$3:$AE$998,20,FALSE)</f>
        <v>#REF!</v>
      </c>
      <c r="L212" s="57" t="e">
        <f>VLOOKUP($M212,PercentSHGoalStats!$A$3:$AE$998,21,FALSE)</f>
        <v>#REF!</v>
      </c>
      <c r="M212" s="53" t="e">
        <f>Fixtures!#REF!</f>
        <v>#REF!</v>
      </c>
      <c r="N212" s="54" t="e">
        <f>Fixtures!#REF!</f>
        <v>#REF!</v>
      </c>
      <c r="O212" s="53" t="e">
        <f>Fixtures!#REF!</f>
        <v>#REF!</v>
      </c>
      <c r="P212" s="57" t="e">
        <f>VLOOKUP($O212,PercentSHGoalStats!$A$3:$AE$998,5,FALSE)</f>
        <v>#REF!</v>
      </c>
      <c r="Q212" s="57" t="e">
        <f>VLOOKUP($O212,PercentSHGoalStats!$A$3:$AE$998,7,FALSE)</f>
        <v>#REF!</v>
      </c>
      <c r="R212" s="57" t="e">
        <f>VLOOKUP($O212,PercentSHGoalStats!$A$3:$AE$998,8,FALSE)</f>
        <v>#REF!</v>
      </c>
      <c r="S212" s="57" t="e">
        <f>VLOOKUP($O212,PercentSHGoalStats!$A$3:$AE$998,10,FALSE)</f>
        <v>#REF!</v>
      </c>
      <c r="T212" s="57" t="e">
        <f>VLOOKUP($O212,PercentSHGoalStats!$A$3:$AE$998,11,FALSE)</f>
        <v>#REF!</v>
      </c>
      <c r="U212" s="57" t="e">
        <f>VLOOKUP($O212,PercentSHGoalStats!$A$3:$AE$998,13,FALSE)</f>
        <v>#REF!</v>
      </c>
      <c r="V212" s="57" t="e">
        <f>VLOOKUP($O212,PercentSHGoalStats!$A$3:$AE$998,14,FALSE)</f>
        <v>#REF!</v>
      </c>
      <c r="W212" s="57" t="e">
        <f>VLOOKUP($O212,PercentSHGoalStats!$A$3:$AE$998,16,FALSE)</f>
        <v>#REF!</v>
      </c>
      <c r="X212" s="57" t="e">
        <f>VLOOKUP($O212,PercentSHGoalStats!$A$3:$AE$998,17,FALSE)</f>
        <v>#REF!</v>
      </c>
      <c r="Y212" s="57" t="e">
        <f>VLOOKUP($O212,PercentSHGoalStats!$A$3:$AE$998,19,FALSE)</f>
        <v>#REF!</v>
      </c>
      <c r="Z212" s="57" t="e">
        <f>VLOOKUP($O212,PercentSHGoalStats!$A$3:$AE$998,20,FALSE)</f>
        <v>#REF!</v>
      </c>
      <c r="AA212" s="57" t="e">
        <f>VLOOKUP($O212,PercentSHGoalStats!$A$3:$AE$998,22,FALSE)</f>
        <v>#REF!</v>
      </c>
    </row>
    <row r="213" spans="1:27" hidden="1" x14ac:dyDescent="0.3">
      <c r="A213" s="57" t="e">
        <f>VLOOKUP($M213,PercentSHGoalStats!$A$3:$AE$998,5,FALSE)</f>
        <v>#REF!</v>
      </c>
      <c r="B213" s="57" t="e">
        <f>VLOOKUP($M213,PercentSHGoalStats!$A$3:$AE$998,6,FALSE)</f>
        <v>#REF!</v>
      </c>
      <c r="C213" s="57" t="e">
        <f>VLOOKUP($M213,PercentSHGoalStats!$A$3:$AE$998,8,FALSE)</f>
        <v>#REF!</v>
      </c>
      <c r="D213" s="57" t="e">
        <f>VLOOKUP($M213,PercentSHGoalStats!$A$3:$AE$998,9,FALSE)</f>
        <v>#REF!</v>
      </c>
      <c r="E213" s="57" t="e">
        <f>VLOOKUP($M213,PercentSHGoalStats!$A$3:$AE$998,11,FALSE)</f>
        <v>#REF!</v>
      </c>
      <c r="F213" s="57" t="e">
        <f>VLOOKUP($M213,PercentSHGoalStats!$A$3:$AE$998,12,FALSE)</f>
        <v>#REF!</v>
      </c>
      <c r="G213" s="57" t="e">
        <f>VLOOKUP($M213,PercentSHGoalStats!$A$3:$AE$998,14,FALSE)</f>
        <v>#REF!</v>
      </c>
      <c r="H213" s="57" t="e">
        <f>VLOOKUP($M213,PercentSHGoalStats!$A$3:$AE$998,15,FALSE)</f>
        <v>#REF!</v>
      </c>
      <c r="I213" s="57" t="e">
        <f>VLOOKUP($M213,PercentSHGoalStats!$A$3:$AE$998,17,FALSE)</f>
        <v>#REF!</v>
      </c>
      <c r="J213" s="57" t="e">
        <f>VLOOKUP($M213,PercentSHGoalStats!$A$3:$AE$998,18,FALSE)</f>
        <v>#REF!</v>
      </c>
      <c r="K213" s="57" t="e">
        <f>VLOOKUP($M213,PercentSHGoalStats!$A$3:$AE$998,20,FALSE)</f>
        <v>#REF!</v>
      </c>
      <c r="L213" s="57" t="e">
        <f>VLOOKUP($M213,PercentSHGoalStats!$A$3:$AE$998,21,FALSE)</f>
        <v>#REF!</v>
      </c>
      <c r="M213" s="53" t="e">
        <f>Fixtures!#REF!</f>
        <v>#REF!</v>
      </c>
      <c r="N213" s="54" t="e">
        <f>Fixtures!#REF!</f>
        <v>#REF!</v>
      </c>
      <c r="O213" s="53" t="e">
        <f>Fixtures!#REF!</f>
        <v>#REF!</v>
      </c>
      <c r="P213" s="57" t="e">
        <f>VLOOKUP($O213,PercentSHGoalStats!$A$3:$AE$998,5,FALSE)</f>
        <v>#REF!</v>
      </c>
      <c r="Q213" s="57" t="e">
        <f>VLOOKUP($O213,PercentSHGoalStats!$A$3:$AE$998,7,FALSE)</f>
        <v>#REF!</v>
      </c>
      <c r="R213" s="57" t="e">
        <f>VLOOKUP($O213,PercentSHGoalStats!$A$3:$AE$998,8,FALSE)</f>
        <v>#REF!</v>
      </c>
      <c r="S213" s="57" t="e">
        <f>VLOOKUP($O213,PercentSHGoalStats!$A$3:$AE$998,10,FALSE)</f>
        <v>#REF!</v>
      </c>
      <c r="T213" s="57" t="e">
        <f>VLOOKUP($O213,PercentSHGoalStats!$A$3:$AE$998,11,FALSE)</f>
        <v>#REF!</v>
      </c>
      <c r="U213" s="57" t="e">
        <f>VLOOKUP($O213,PercentSHGoalStats!$A$3:$AE$998,13,FALSE)</f>
        <v>#REF!</v>
      </c>
      <c r="V213" s="57" t="e">
        <f>VLOOKUP($O213,PercentSHGoalStats!$A$3:$AE$998,14,FALSE)</f>
        <v>#REF!</v>
      </c>
      <c r="W213" s="57" t="e">
        <f>VLOOKUP($O213,PercentSHGoalStats!$A$3:$AE$998,16,FALSE)</f>
        <v>#REF!</v>
      </c>
      <c r="X213" s="57" t="e">
        <f>VLOOKUP($O213,PercentSHGoalStats!$A$3:$AE$998,17,FALSE)</f>
        <v>#REF!</v>
      </c>
      <c r="Y213" s="57" t="e">
        <f>VLOOKUP($O213,PercentSHGoalStats!$A$3:$AE$998,19,FALSE)</f>
        <v>#REF!</v>
      </c>
      <c r="Z213" s="57" t="e">
        <f>VLOOKUP($O213,PercentSHGoalStats!$A$3:$AE$998,20,FALSE)</f>
        <v>#REF!</v>
      </c>
      <c r="AA213" s="57" t="e">
        <f>VLOOKUP($O213,PercentSHGoalStats!$A$3:$AE$998,22,FALSE)</f>
        <v>#REF!</v>
      </c>
    </row>
    <row r="214" spans="1:27" hidden="1" x14ac:dyDescent="0.3">
      <c r="A214" s="57" t="e">
        <f>VLOOKUP($M214,PercentSHGoalStats!$A$3:$AE$998,5,FALSE)</f>
        <v>#REF!</v>
      </c>
      <c r="B214" s="57" t="e">
        <f>VLOOKUP($M214,PercentSHGoalStats!$A$3:$AE$998,6,FALSE)</f>
        <v>#REF!</v>
      </c>
      <c r="C214" s="57" t="e">
        <f>VLOOKUP($M214,PercentSHGoalStats!$A$3:$AE$998,8,FALSE)</f>
        <v>#REF!</v>
      </c>
      <c r="D214" s="57" t="e">
        <f>VLOOKUP($M214,PercentSHGoalStats!$A$3:$AE$998,9,FALSE)</f>
        <v>#REF!</v>
      </c>
      <c r="E214" s="57" t="e">
        <f>VLOOKUP($M214,PercentSHGoalStats!$A$3:$AE$998,11,FALSE)</f>
        <v>#REF!</v>
      </c>
      <c r="F214" s="57" t="e">
        <f>VLOOKUP($M214,PercentSHGoalStats!$A$3:$AE$998,12,FALSE)</f>
        <v>#REF!</v>
      </c>
      <c r="G214" s="57" t="e">
        <f>VLOOKUP($M214,PercentSHGoalStats!$A$3:$AE$998,14,FALSE)</f>
        <v>#REF!</v>
      </c>
      <c r="H214" s="57" t="e">
        <f>VLOOKUP($M214,PercentSHGoalStats!$A$3:$AE$998,15,FALSE)</f>
        <v>#REF!</v>
      </c>
      <c r="I214" s="57" t="e">
        <f>VLOOKUP($M214,PercentSHGoalStats!$A$3:$AE$998,17,FALSE)</f>
        <v>#REF!</v>
      </c>
      <c r="J214" s="57" t="e">
        <f>VLOOKUP($M214,PercentSHGoalStats!$A$3:$AE$998,18,FALSE)</f>
        <v>#REF!</v>
      </c>
      <c r="K214" s="57" t="e">
        <f>VLOOKUP($M214,PercentSHGoalStats!$A$3:$AE$998,20,FALSE)</f>
        <v>#REF!</v>
      </c>
      <c r="L214" s="57" t="e">
        <f>VLOOKUP($M214,PercentSHGoalStats!$A$3:$AE$998,21,FALSE)</f>
        <v>#REF!</v>
      </c>
      <c r="M214" s="53" t="e">
        <f>Fixtures!#REF!</f>
        <v>#REF!</v>
      </c>
      <c r="N214" s="54" t="e">
        <f>Fixtures!#REF!</f>
        <v>#REF!</v>
      </c>
      <c r="O214" s="53" t="e">
        <f>Fixtures!#REF!</f>
        <v>#REF!</v>
      </c>
      <c r="P214" s="57" t="e">
        <f>VLOOKUP($O214,PercentSHGoalStats!$A$3:$AE$998,5,FALSE)</f>
        <v>#REF!</v>
      </c>
      <c r="Q214" s="57" t="e">
        <f>VLOOKUP($O214,PercentSHGoalStats!$A$3:$AE$998,7,FALSE)</f>
        <v>#REF!</v>
      </c>
      <c r="R214" s="57" t="e">
        <f>VLOOKUP($O214,PercentSHGoalStats!$A$3:$AE$998,8,FALSE)</f>
        <v>#REF!</v>
      </c>
      <c r="S214" s="57" t="e">
        <f>VLOOKUP($O214,PercentSHGoalStats!$A$3:$AE$998,10,FALSE)</f>
        <v>#REF!</v>
      </c>
      <c r="T214" s="57" t="e">
        <f>VLOOKUP($O214,PercentSHGoalStats!$A$3:$AE$998,11,FALSE)</f>
        <v>#REF!</v>
      </c>
      <c r="U214" s="57" t="e">
        <f>VLOOKUP($O214,PercentSHGoalStats!$A$3:$AE$998,13,FALSE)</f>
        <v>#REF!</v>
      </c>
      <c r="V214" s="57" t="e">
        <f>VLOOKUP($O214,PercentSHGoalStats!$A$3:$AE$998,14,FALSE)</f>
        <v>#REF!</v>
      </c>
      <c r="W214" s="57" t="e">
        <f>VLOOKUP($O214,PercentSHGoalStats!$A$3:$AE$998,16,FALSE)</f>
        <v>#REF!</v>
      </c>
      <c r="X214" s="57" t="e">
        <f>VLOOKUP($O214,PercentSHGoalStats!$A$3:$AE$998,17,FALSE)</f>
        <v>#REF!</v>
      </c>
      <c r="Y214" s="57" t="e">
        <f>VLOOKUP($O214,PercentSHGoalStats!$A$3:$AE$998,19,FALSE)</f>
        <v>#REF!</v>
      </c>
      <c r="Z214" s="57" t="e">
        <f>VLOOKUP($O214,PercentSHGoalStats!$A$3:$AE$998,20,FALSE)</f>
        <v>#REF!</v>
      </c>
      <c r="AA214" s="57" t="e">
        <f>VLOOKUP($O214,PercentSHGoalStats!$A$3:$AE$998,22,FALSE)</f>
        <v>#REF!</v>
      </c>
    </row>
    <row r="215" spans="1:27" hidden="1" x14ac:dyDescent="0.3">
      <c r="A215" s="57" t="e">
        <f>VLOOKUP($M215,PercentSHGoalStats!$A$3:$AE$998,5,FALSE)</f>
        <v>#REF!</v>
      </c>
      <c r="B215" s="57" t="e">
        <f>VLOOKUP($M215,PercentSHGoalStats!$A$3:$AE$998,6,FALSE)</f>
        <v>#REF!</v>
      </c>
      <c r="C215" s="57" t="e">
        <f>VLOOKUP($M215,PercentSHGoalStats!$A$3:$AE$998,8,FALSE)</f>
        <v>#REF!</v>
      </c>
      <c r="D215" s="57" t="e">
        <f>VLOOKUP($M215,PercentSHGoalStats!$A$3:$AE$998,9,FALSE)</f>
        <v>#REF!</v>
      </c>
      <c r="E215" s="57" t="e">
        <f>VLOOKUP($M215,PercentSHGoalStats!$A$3:$AE$998,11,FALSE)</f>
        <v>#REF!</v>
      </c>
      <c r="F215" s="57" t="e">
        <f>VLOOKUP($M215,PercentSHGoalStats!$A$3:$AE$998,12,FALSE)</f>
        <v>#REF!</v>
      </c>
      <c r="G215" s="57" t="e">
        <f>VLOOKUP($M215,PercentSHGoalStats!$A$3:$AE$998,14,FALSE)</f>
        <v>#REF!</v>
      </c>
      <c r="H215" s="57" t="e">
        <f>VLOOKUP($M215,PercentSHGoalStats!$A$3:$AE$998,15,FALSE)</f>
        <v>#REF!</v>
      </c>
      <c r="I215" s="57" t="e">
        <f>VLOOKUP($M215,PercentSHGoalStats!$A$3:$AE$998,17,FALSE)</f>
        <v>#REF!</v>
      </c>
      <c r="J215" s="57" t="e">
        <f>VLOOKUP($M215,PercentSHGoalStats!$A$3:$AE$998,18,FALSE)</f>
        <v>#REF!</v>
      </c>
      <c r="K215" s="57" t="e">
        <f>VLOOKUP($M215,PercentSHGoalStats!$A$3:$AE$998,20,FALSE)</f>
        <v>#REF!</v>
      </c>
      <c r="L215" s="57" t="e">
        <f>VLOOKUP($M215,PercentSHGoalStats!$A$3:$AE$998,21,FALSE)</f>
        <v>#REF!</v>
      </c>
      <c r="M215" s="53" t="e">
        <f>Fixtures!#REF!</f>
        <v>#REF!</v>
      </c>
      <c r="N215" s="54" t="e">
        <f>Fixtures!#REF!</f>
        <v>#REF!</v>
      </c>
      <c r="O215" s="53" t="e">
        <f>Fixtures!#REF!</f>
        <v>#REF!</v>
      </c>
      <c r="P215" s="57" t="e">
        <f>VLOOKUP($O215,PercentSHGoalStats!$A$3:$AE$998,5,FALSE)</f>
        <v>#REF!</v>
      </c>
      <c r="Q215" s="57" t="e">
        <f>VLOOKUP($O215,PercentSHGoalStats!$A$3:$AE$998,7,FALSE)</f>
        <v>#REF!</v>
      </c>
      <c r="R215" s="57" t="e">
        <f>VLOOKUP($O215,PercentSHGoalStats!$A$3:$AE$998,8,FALSE)</f>
        <v>#REF!</v>
      </c>
      <c r="S215" s="57" t="e">
        <f>VLOOKUP($O215,PercentSHGoalStats!$A$3:$AE$998,10,FALSE)</f>
        <v>#REF!</v>
      </c>
      <c r="T215" s="57" t="e">
        <f>VLOOKUP($O215,PercentSHGoalStats!$A$3:$AE$998,11,FALSE)</f>
        <v>#REF!</v>
      </c>
      <c r="U215" s="57" t="e">
        <f>VLOOKUP($O215,PercentSHGoalStats!$A$3:$AE$998,13,FALSE)</f>
        <v>#REF!</v>
      </c>
      <c r="V215" s="57" t="e">
        <f>VLOOKUP($O215,PercentSHGoalStats!$A$3:$AE$998,14,FALSE)</f>
        <v>#REF!</v>
      </c>
      <c r="W215" s="57" t="e">
        <f>VLOOKUP($O215,PercentSHGoalStats!$A$3:$AE$998,16,FALSE)</f>
        <v>#REF!</v>
      </c>
      <c r="X215" s="57" t="e">
        <f>VLOOKUP($O215,PercentSHGoalStats!$A$3:$AE$998,17,FALSE)</f>
        <v>#REF!</v>
      </c>
      <c r="Y215" s="57" t="e">
        <f>VLOOKUP($O215,PercentSHGoalStats!$A$3:$AE$998,19,FALSE)</f>
        <v>#REF!</v>
      </c>
      <c r="Z215" s="57" t="e">
        <f>VLOOKUP($O215,PercentSHGoalStats!$A$3:$AE$998,20,FALSE)</f>
        <v>#REF!</v>
      </c>
      <c r="AA215" s="57" t="e">
        <f>VLOOKUP($O215,PercentSHGoalStats!$A$3:$AE$998,22,FALSE)</f>
        <v>#REF!</v>
      </c>
    </row>
    <row r="216" spans="1:27" hidden="1" x14ac:dyDescent="0.3">
      <c r="A216" s="57" t="e">
        <f>VLOOKUP($M216,PercentSHGoalStats!$A$3:$AE$998,5,FALSE)</f>
        <v>#REF!</v>
      </c>
      <c r="B216" s="57" t="e">
        <f>VLOOKUP($M216,PercentSHGoalStats!$A$3:$AE$998,6,FALSE)</f>
        <v>#REF!</v>
      </c>
      <c r="C216" s="57" t="e">
        <f>VLOOKUP($M216,PercentSHGoalStats!$A$3:$AE$998,8,FALSE)</f>
        <v>#REF!</v>
      </c>
      <c r="D216" s="57" t="e">
        <f>VLOOKUP($M216,PercentSHGoalStats!$A$3:$AE$998,9,FALSE)</f>
        <v>#REF!</v>
      </c>
      <c r="E216" s="57" t="e">
        <f>VLOOKUP($M216,PercentSHGoalStats!$A$3:$AE$998,11,FALSE)</f>
        <v>#REF!</v>
      </c>
      <c r="F216" s="57" t="e">
        <f>VLOOKUP($M216,PercentSHGoalStats!$A$3:$AE$998,12,FALSE)</f>
        <v>#REF!</v>
      </c>
      <c r="G216" s="57" t="e">
        <f>VLOOKUP($M216,PercentSHGoalStats!$A$3:$AE$998,14,FALSE)</f>
        <v>#REF!</v>
      </c>
      <c r="H216" s="57" t="e">
        <f>VLOOKUP($M216,PercentSHGoalStats!$A$3:$AE$998,15,FALSE)</f>
        <v>#REF!</v>
      </c>
      <c r="I216" s="57" t="e">
        <f>VLOOKUP($M216,PercentSHGoalStats!$A$3:$AE$998,17,FALSE)</f>
        <v>#REF!</v>
      </c>
      <c r="J216" s="57" t="e">
        <f>VLOOKUP($M216,PercentSHGoalStats!$A$3:$AE$998,18,FALSE)</f>
        <v>#REF!</v>
      </c>
      <c r="K216" s="57" t="e">
        <f>VLOOKUP($M216,PercentSHGoalStats!$A$3:$AE$998,20,FALSE)</f>
        <v>#REF!</v>
      </c>
      <c r="L216" s="57" t="e">
        <f>VLOOKUP($M216,PercentSHGoalStats!$A$3:$AE$998,21,FALSE)</f>
        <v>#REF!</v>
      </c>
      <c r="M216" s="53" t="e">
        <f>Fixtures!#REF!</f>
        <v>#REF!</v>
      </c>
      <c r="N216" s="54" t="e">
        <f>Fixtures!#REF!</f>
        <v>#REF!</v>
      </c>
      <c r="O216" s="53" t="e">
        <f>Fixtures!#REF!</f>
        <v>#REF!</v>
      </c>
      <c r="P216" s="57" t="e">
        <f>VLOOKUP($O216,PercentSHGoalStats!$A$3:$AE$998,5,FALSE)</f>
        <v>#REF!</v>
      </c>
      <c r="Q216" s="57" t="e">
        <f>VLOOKUP($O216,PercentSHGoalStats!$A$3:$AE$998,7,FALSE)</f>
        <v>#REF!</v>
      </c>
      <c r="R216" s="57" t="e">
        <f>VLOOKUP($O216,PercentSHGoalStats!$A$3:$AE$998,8,FALSE)</f>
        <v>#REF!</v>
      </c>
      <c r="S216" s="57" t="e">
        <f>VLOOKUP($O216,PercentSHGoalStats!$A$3:$AE$998,10,FALSE)</f>
        <v>#REF!</v>
      </c>
      <c r="T216" s="57" t="e">
        <f>VLOOKUP($O216,PercentSHGoalStats!$A$3:$AE$998,11,FALSE)</f>
        <v>#REF!</v>
      </c>
      <c r="U216" s="57" t="e">
        <f>VLOOKUP($O216,PercentSHGoalStats!$A$3:$AE$998,13,FALSE)</f>
        <v>#REF!</v>
      </c>
      <c r="V216" s="57" t="e">
        <f>VLOOKUP($O216,PercentSHGoalStats!$A$3:$AE$998,14,FALSE)</f>
        <v>#REF!</v>
      </c>
      <c r="W216" s="57" t="e">
        <f>VLOOKUP($O216,PercentSHGoalStats!$A$3:$AE$998,16,FALSE)</f>
        <v>#REF!</v>
      </c>
      <c r="X216" s="57" t="e">
        <f>VLOOKUP($O216,PercentSHGoalStats!$A$3:$AE$998,17,FALSE)</f>
        <v>#REF!</v>
      </c>
      <c r="Y216" s="57" t="e">
        <f>VLOOKUP($O216,PercentSHGoalStats!$A$3:$AE$998,19,FALSE)</f>
        <v>#REF!</v>
      </c>
      <c r="Z216" s="57" t="e">
        <f>VLOOKUP($O216,PercentSHGoalStats!$A$3:$AE$998,20,FALSE)</f>
        <v>#REF!</v>
      </c>
      <c r="AA216" s="57" t="e">
        <f>VLOOKUP($O216,PercentSHGoalStats!$A$3:$AE$998,22,FALSE)</f>
        <v>#REF!</v>
      </c>
    </row>
  </sheetData>
  <autoFilter ref="N1:N216" xr:uid="{D02669FA-E146-47C6-A783-A4EE0E24625D}">
    <filterColumn colId="0">
      <filters>
        <dateGroupItem year="2019" month="1" day="15" dateTimeGrouping="day"/>
      </filters>
    </filterColumn>
  </autoFilter>
  <conditionalFormatting sqref="A1:L216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AA216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6744D-B23E-44D0-814D-692970D2CB84}">
  <dimension ref="A1:AF380"/>
  <sheetViews>
    <sheetView topLeftCell="A256" workbookViewId="0">
      <selection activeCell="A371" sqref="A371:A380"/>
    </sheetView>
  </sheetViews>
  <sheetFormatPr defaultRowHeight="14.4" x14ac:dyDescent="0.3"/>
  <cols>
    <col min="1" max="1" width="23.88671875" style="4" bestFit="1" customWidth="1"/>
    <col min="2" max="2" width="5.88671875" style="9" bestFit="1" customWidth="1"/>
    <col min="3" max="3" width="5.44140625" style="4" bestFit="1" customWidth="1"/>
    <col min="4" max="4" width="5.21875" style="4" bestFit="1" customWidth="1"/>
    <col min="5" max="5" width="7.33203125" style="9" bestFit="1" customWidth="1"/>
    <col min="6" max="7" width="7.33203125" style="4" bestFit="1" customWidth="1"/>
    <col min="8" max="8" width="7.33203125" style="9" bestFit="1" customWidth="1"/>
    <col min="9" max="10" width="7.33203125" style="4" bestFit="1" customWidth="1"/>
    <col min="11" max="11" width="7.33203125" style="9" bestFit="1" customWidth="1"/>
    <col min="12" max="13" width="8" style="4" bestFit="1" customWidth="1"/>
    <col min="14" max="14" width="7.33203125" style="9" bestFit="1" customWidth="1"/>
    <col min="15" max="15" width="8" style="4" bestFit="1" customWidth="1"/>
    <col min="16" max="16" width="7.33203125" style="4" bestFit="1" customWidth="1"/>
    <col min="17" max="17" width="8" style="9" bestFit="1" customWidth="1"/>
    <col min="18" max="19" width="8" style="4" bestFit="1" customWidth="1"/>
    <col min="20" max="20" width="8" style="9" bestFit="1" customWidth="1"/>
    <col min="21" max="22" width="8" style="4" bestFit="1" customWidth="1"/>
    <col min="23" max="23" width="8.88671875" style="9"/>
    <col min="24" max="16384" width="8.88671875" style="4"/>
  </cols>
  <sheetData>
    <row r="1" spans="1:32" s="2" customFormat="1" ht="15.6" thickTop="1" thickBot="1" x14ac:dyDescent="0.35">
      <c r="A1" s="64" t="s">
        <v>23</v>
      </c>
      <c r="B1" s="63" t="s">
        <v>27</v>
      </c>
      <c r="C1" s="63"/>
      <c r="D1" s="63"/>
      <c r="E1" s="63" t="s">
        <v>58</v>
      </c>
      <c r="F1" s="63"/>
      <c r="G1" s="63"/>
      <c r="H1" s="63" t="s">
        <v>26</v>
      </c>
      <c r="I1" s="63"/>
      <c r="J1" s="63"/>
      <c r="K1" s="63" t="s">
        <v>59</v>
      </c>
      <c r="L1" s="63"/>
      <c r="M1" s="63"/>
      <c r="N1" s="63" t="s">
        <v>60</v>
      </c>
      <c r="O1" s="63"/>
      <c r="P1" s="63"/>
      <c r="Q1" s="63" t="s">
        <v>61</v>
      </c>
      <c r="R1" s="63"/>
      <c r="S1" s="63"/>
      <c r="T1" s="63" t="s">
        <v>62</v>
      </c>
      <c r="U1" s="63"/>
      <c r="V1" s="63"/>
      <c r="W1" s="13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4"/>
      <c r="B2" s="17" t="s">
        <v>24</v>
      </c>
      <c r="C2" s="18" t="s">
        <v>29</v>
      </c>
      <c r="D2" s="19" t="s">
        <v>28</v>
      </c>
      <c r="E2" s="20" t="s">
        <v>28</v>
      </c>
      <c r="F2" s="21" t="s">
        <v>24</v>
      </c>
      <c r="G2" s="18" t="s">
        <v>29</v>
      </c>
      <c r="H2" s="20" t="s">
        <v>28</v>
      </c>
      <c r="I2" s="21" t="s">
        <v>24</v>
      </c>
      <c r="J2" s="18" t="s">
        <v>29</v>
      </c>
      <c r="K2" s="20" t="s">
        <v>28</v>
      </c>
      <c r="L2" s="21" t="s">
        <v>24</v>
      </c>
      <c r="M2" s="18" t="s">
        <v>29</v>
      </c>
      <c r="N2" s="20" t="s">
        <v>28</v>
      </c>
      <c r="O2" s="21" t="s">
        <v>24</v>
      </c>
      <c r="P2" s="18" t="s">
        <v>29</v>
      </c>
      <c r="Q2" s="20" t="s">
        <v>28</v>
      </c>
      <c r="R2" s="21" t="s">
        <v>24</v>
      </c>
      <c r="S2" s="18" t="s">
        <v>29</v>
      </c>
      <c r="T2" s="20" t="s">
        <v>28</v>
      </c>
      <c r="U2" s="21" t="s">
        <v>24</v>
      </c>
      <c r="V2" s="18" t="s">
        <v>29</v>
      </c>
      <c r="W2" s="23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s="4" t="s">
        <v>5</v>
      </c>
      <c r="B3" s="9">
        <f>COUNTIF(Sta!A:A,A3)</f>
        <v>0</v>
      </c>
      <c r="C3" s="4">
        <f>COUNTIF(Sta!B:B,A3)</f>
        <v>0</v>
      </c>
      <c r="D3" s="4">
        <f>B3+C3</f>
        <v>0</v>
      </c>
      <c r="E3" s="10" t="e">
        <f>(SUMIF(Sta!$A:$A,$A3,Sta!$T:$T)  + SUMIF(Sta!$B:$B,$A3,Sta!$T:$T) )/$D3</f>
        <v>#DIV/0!</v>
      </c>
      <c r="F3" s="6" t="e">
        <f>SUMIF(Sta!$A:$A,$A3,Sta!$T:$T)/$B3</f>
        <v>#DIV/0!</v>
      </c>
      <c r="G3" s="6" t="e">
        <f>SUMIF(Sta!$B:$B,$A3,Sta!$T:$T)/$C3</f>
        <v>#DIV/0!</v>
      </c>
      <c r="H3" s="10" t="e">
        <f>(SUMIF(Sta!$A:$A,$A3,Sta!$R:$R)  + SUMIF(Sta!$B:$B,$A3,Sta!$S:$S) )/$D3</f>
        <v>#DIV/0!</v>
      </c>
      <c r="I3" s="6" t="e">
        <f>SUMIF(Sta!$A:$A,$A3,Sta!$R:$R)/$B3</f>
        <v>#DIV/0!</v>
      </c>
      <c r="J3" s="6" t="e">
        <f>SUMIF(Sta!$B:$B,$A3,Sta!$S:$S)/$C3</f>
        <v>#DIV/0!</v>
      </c>
      <c r="K3" s="11" t="e">
        <f>(COUNTIFS(Sta!$A:$A,$A3,Sta!$T:$T,"&gt;2.5") +COUNTIFS(Sta!$B:$B,$A3,Sta!$T:$T,"&gt;2.5"))/$D3</f>
        <v>#DIV/0!</v>
      </c>
      <c r="L3" s="8" t="e">
        <f>COUNTIFS(Sta!$A:$A,$A3,Sta!$T:$T,"&gt;2.5")/$B3</f>
        <v>#DIV/0!</v>
      </c>
      <c r="M3" s="8" t="e">
        <f>COUNTIFS(Sta!$B:$B,$A3,Sta!$T:$T,"&gt;2.5")/$C3</f>
        <v>#DIV/0!</v>
      </c>
      <c r="N3" s="11" t="e">
        <f>(COUNTIFS(Sta!$A:$A,$A3,Sta!$T:$T,"&gt;4.5") +COUNTIFS(Sta!$B:$B,$A3,Sta!$T:$T,"&gt;4.5"))/$D3</f>
        <v>#DIV/0!</v>
      </c>
      <c r="O3" s="8" t="e">
        <f>COUNTIFS(Sta!$A:$A,$A3,Sta!$T:$T,"&gt;4.5")/$B3</f>
        <v>#DIV/0!</v>
      </c>
      <c r="P3" s="8" t="e">
        <f>COUNTIFS(Sta!$B:$B,$A3,Sta!$T:$T,"&gt;4.5")/$C3</f>
        <v>#DIV/0!</v>
      </c>
      <c r="Q3" s="11" t="e">
        <f>(COUNTIFS(Sta!$A:$A,$A3,Sta!$R:$R,"&gt;0.5") +COUNTIFS(Sta!$B:$B,$A3,Sta!$S:$S,"&gt;0.5"))/$D3</f>
        <v>#DIV/0!</v>
      </c>
      <c r="R3" s="8" t="e">
        <f>COUNTIFS(Sta!$A:$A,$A3,Sta!$R:$R,"&gt;0.5")/$B3</f>
        <v>#DIV/0!</v>
      </c>
      <c r="S3" s="8" t="e">
        <f>COUNTIFS(Sta!$B:$B,$A3,Sta!$S:$S,"&gt;0.5")/$C3</f>
        <v>#DIV/0!</v>
      </c>
      <c r="T3" s="11" t="e">
        <f>(COUNTIFS(Sta!$A:$A,$A3,Sta!$R:$R,"&gt;1.5") +COUNTIFS(Sta!$B:$B,$A3,Sta!$S:$S,"&gt;1.5"))/$D3</f>
        <v>#DIV/0!</v>
      </c>
      <c r="U3" s="8" t="e">
        <f>COUNTIFS(Sta!$A:$A,$A3,Sta!$R:$R,"&gt;1.5")/$B3</f>
        <v>#DIV/0!</v>
      </c>
      <c r="V3" s="8" t="e">
        <f>COUNTIFS(Sta!$B:$B,$A3,Sta!$S:$S,"&gt;1.5")/$C3</f>
        <v>#DIV/0!</v>
      </c>
    </row>
    <row r="4" spans="1:32" x14ac:dyDescent="0.3">
      <c r="A4" s="4" t="s">
        <v>3</v>
      </c>
      <c r="B4" s="9">
        <f>COUNTIF(Sta!A:A,A4)</f>
        <v>0</v>
      </c>
      <c r="C4" s="4">
        <f>COUNTIF(Sta!B:B,A4)</f>
        <v>0</v>
      </c>
      <c r="D4" s="4">
        <f t="shared" ref="D4:D22" si="0">B4+C4</f>
        <v>0</v>
      </c>
      <c r="E4" s="10" t="e">
        <f>(SUMIF(Sta!$A:$A,$A4,Sta!$T:$T)  + SUMIF(Sta!$B:$B,$A4,Sta!$T:$T) )/$D4</f>
        <v>#DIV/0!</v>
      </c>
      <c r="F4" s="6" t="e">
        <f>SUMIF(Sta!$A:$A,$A4,Sta!$T:$T)/$B4</f>
        <v>#DIV/0!</v>
      </c>
      <c r="G4" s="6" t="e">
        <f>SUMIF(Sta!$B:$B,$A4,Sta!$T:$T)/$C4</f>
        <v>#DIV/0!</v>
      </c>
      <c r="H4" s="10" t="e">
        <f>(SUMIF(Sta!$A:$A,$A4,Sta!$R:$R)  + SUMIF(Sta!$B:$B,$A4,Sta!$S:$S) )/$D4</f>
        <v>#DIV/0!</v>
      </c>
      <c r="I4" s="6" t="e">
        <f>SUMIF(Sta!$A:$A,$A4,Sta!$R:$R)/$B4</f>
        <v>#DIV/0!</v>
      </c>
      <c r="J4" s="6" t="e">
        <f>SUMIF(Sta!$B:$B,$A4,Sta!$S:$S)/$C4</f>
        <v>#DIV/0!</v>
      </c>
      <c r="K4" s="11" t="e">
        <f>(COUNTIFS(Sta!$A:$A,$A4,Sta!$T:$T,"&gt;2.5") +COUNTIFS(Sta!$B:$B,$A4,Sta!$T:$T,"&gt;2.5"))/$D4</f>
        <v>#DIV/0!</v>
      </c>
      <c r="L4" s="8" t="e">
        <f>COUNTIFS(Sta!$A:$A,$A4,Sta!$T:$T,"&gt;2.5")/$B4</f>
        <v>#DIV/0!</v>
      </c>
      <c r="M4" s="8" t="e">
        <f>COUNTIFS(Sta!$B:$B,$A4,Sta!$T:$T,"&gt;2.5")/$C4</f>
        <v>#DIV/0!</v>
      </c>
      <c r="N4" s="11" t="e">
        <f>(COUNTIFS(Sta!$A:$A,$A4,Sta!$T:$T,"&gt;4.5") +COUNTIFS(Sta!$B:$B,$A4,Sta!$T:$T,"&gt;4.5"))/$D4</f>
        <v>#DIV/0!</v>
      </c>
      <c r="O4" s="8" t="e">
        <f>COUNTIFS(Sta!$A:$A,$A4,Sta!$T:$T,"&gt;4.5")/$B4</f>
        <v>#DIV/0!</v>
      </c>
      <c r="P4" s="8" t="e">
        <f>COUNTIFS(Sta!$B:$B,$A4,Sta!$T:$T,"&gt;4.5")/$C4</f>
        <v>#DIV/0!</v>
      </c>
      <c r="Q4" s="11" t="e">
        <f>(COUNTIFS(Sta!$A:$A,$A4,Sta!$R:$R,"&gt;0.5") +COUNTIFS(Sta!$B:$B,$A4,Sta!$S:$S,"&gt;0.5"))/$D4</f>
        <v>#DIV/0!</v>
      </c>
      <c r="R4" s="8" t="e">
        <f>COUNTIFS(Sta!$A:$A,$A4,Sta!$R:$R,"&gt;0.5")/$B4</f>
        <v>#DIV/0!</v>
      </c>
      <c r="S4" s="8" t="e">
        <f>COUNTIFS(Sta!$B:$B,$A4,Sta!$S:$S,"&gt;0.5")/$C4</f>
        <v>#DIV/0!</v>
      </c>
      <c r="T4" s="11" t="e">
        <f>(COUNTIFS(Sta!$A:$A,$A4,Sta!$R:$R,"&gt;1.5") +COUNTIFS(Sta!$B:$B,$A4,Sta!$S:$S,"&gt;1.5"))/$D4</f>
        <v>#DIV/0!</v>
      </c>
      <c r="U4" s="8" t="e">
        <f>COUNTIFS(Sta!$A:$A,$A4,Sta!$R:$R,"&gt;1.5")/$B4</f>
        <v>#DIV/0!</v>
      </c>
      <c r="V4" s="8" t="e">
        <f>COUNTIFS(Sta!$B:$B,$A4,Sta!$S:$S,"&gt;1.5")/$C4</f>
        <v>#DIV/0!</v>
      </c>
    </row>
    <row r="5" spans="1:32" x14ac:dyDescent="0.3">
      <c r="A5" s="4" t="s">
        <v>20</v>
      </c>
      <c r="B5" s="9">
        <f>COUNTIF(Sta!A:A,A5)</f>
        <v>0</v>
      </c>
      <c r="C5" s="4">
        <f>COUNTIF(Sta!B:B,A5)</f>
        <v>0</v>
      </c>
      <c r="D5" s="4">
        <f t="shared" si="0"/>
        <v>0</v>
      </c>
      <c r="E5" s="10" t="e">
        <f>(SUMIF(Sta!$A:$A,$A5,Sta!$T:$T)  + SUMIF(Sta!$B:$B,$A5,Sta!$T:$T) )/$D5</f>
        <v>#DIV/0!</v>
      </c>
      <c r="F5" s="6" t="e">
        <f>SUMIF(Sta!$A:$A,$A5,Sta!$T:$T)/$B5</f>
        <v>#DIV/0!</v>
      </c>
      <c r="G5" s="6" t="e">
        <f>SUMIF(Sta!$B:$B,$A5,Sta!$T:$T)/$C5</f>
        <v>#DIV/0!</v>
      </c>
      <c r="H5" s="10" t="e">
        <f>(SUMIF(Sta!$A:$A,$A5,Sta!$R:$R)  + SUMIF(Sta!$B:$B,$A5,Sta!$S:$S) )/$D5</f>
        <v>#DIV/0!</v>
      </c>
      <c r="I5" s="6" t="e">
        <f>SUMIF(Sta!$A:$A,$A5,Sta!$R:$R)/$B5</f>
        <v>#DIV/0!</v>
      </c>
      <c r="J5" s="6" t="e">
        <f>SUMIF(Sta!$B:$B,$A5,Sta!$S:$S)/$C5</f>
        <v>#DIV/0!</v>
      </c>
      <c r="K5" s="11" t="e">
        <f>(COUNTIFS(Sta!$A:$A,$A5,Sta!$T:$T,"&gt;2.5") +COUNTIFS(Sta!$B:$B,$A5,Sta!$T:$T,"&gt;2.5"))/$D5</f>
        <v>#DIV/0!</v>
      </c>
      <c r="L5" s="8" t="e">
        <f>COUNTIFS(Sta!$A:$A,$A5,Sta!$T:$T,"&gt;2.5")/$B5</f>
        <v>#DIV/0!</v>
      </c>
      <c r="M5" s="8" t="e">
        <f>COUNTIFS(Sta!$B:$B,$A5,Sta!$T:$T,"&gt;2.5")/$C5</f>
        <v>#DIV/0!</v>
      </c>
      <c r="N5" s="11" t="e">
        <f>(COUNTIFS(Sta!$A:$A,$A5,Sta!$T:$T,"&gt;4.5") +COUNTIFS(Sta!$B:$B,$A5,Sta!$T:$T,"&gt;4.5"))/$D5</f>
        <v>#DIV/0!</v>
      </c>
      <c r="O5" s="8" t="e">
        <f>COUNTIFS(Sta!$A:$A,$A5,Sta!$T:$T,"&gt;4.5")/$B5</f>
        <v>#DIV/0!</v>
      </c>
      <c r="P5" s="8" t="e">
        <f>COUNTIFS(Sta!$B:$B,$A5,Sta!$T:$T,"&gt;4.5")/$C5</f>
        <v>#DIV/0!</v>
      </c>
      <c r="Q5" s="11" t="e">
        <f>(COUNTIFS(Sta!$A:$A,$A5,Sta!$R:$R,"&gt;0.5") +COUNTIFS(Sta!$B:$B,$A5,Sta!$S:$S,"&gt;0.5"))/$D5</f>
        <v>#DIV/0!</v>
      </c>
      <c r="R5" s="8" t="e">
        <f>COUNTIFS(Sta!$A:$A,$A5,Sta!$R:$R,"&gt;0.5")/$B5</f>
        <v>#DIV/0!</v>
      </c>
      <c r="S5" s="8" t="e">
        <f>COUNTIFS(Sta!$B:$B,$A5,Sta!$S:$S,"&gt;0.5")/$C5</f>
        <v>#DIV/0!</v>
      </c>
      <c r="T5" s="11" t="e">
        <f>(COUNTIFS(Sta!$A:$A,$A5,Sta!$R:$R,"&gt;1.5") +COUNTIFS(Sta!$B:$B,$A5,Sta!$S:$S,"&gt;1.5"))/$D5</f>
        <v>#DIV/0!</v>
      </c>
      <c r="U5" s="8" t="e">
        <f>COUNTIFS(Sta!$A:$A,$A5,Sta!$R:$R,"&gt;1.5")/$B5</f>
        <v>#DIV/0!</v>
      </c>
      <c r="V5" s="8" t="e">
        <f>COUNTIFS(Sta!$B:$B,$A5,Sta!$S:$S,"&gt;1.5")/$C5</f>
        <v>#DIV/0!</v>
      </c>
    </row>
    <row r="6" spans="1:32" x14ac:dyDescent="0.3">
      <c r="A6" s="4" t="s">
        <v>18</v>
      </c>
      <c r="B6" s="9">
        <f>COUNTIF(Sta!A:A,A6)</f>
        <v>0</v>
      </c>
      <c r="C6" s="4">
        <f>COUNTIF(Sta!B:B,A6)</f>
        <v>0</v>
      </c>
      <c r="D6" s="4">
        <f t="shared" si="0"/>
        <v>0</v>
      </c>
      <c r="E6" s="10" t="e">
        <f>(SUMIF(Sta!$A:$A,$A6,Sta!$T:$T)  + SUMIF(Sta!$B:$B,$A6,Sta!$T:$T) )/$D6</f>
        <v>#DIV/0!</v>
      </c>
      <c r="F6" s="6" t="e">
        <f>SUMIF(Sta!$A:$A,$A6,Sta!$T:$T)/$B6</f>
        <v>#DIV/0!</v>
      </c>
      <c r="G6" s="6" t="e">
        <f>SUMIF(Sta!$B:$B,$A6,Sta!$T:$T)/$C6</f>
        <v>#DIV/0!</v>
      </c>
      <c r="H6" s="10" t="e">
        <f>(SUMIF(Sta!$A:$A,$A6,Sta!$R:$R)  + SUMIF(Sta!$B:$B,$A6,Sta!$S:$S) )/$D6</f>
        <v>#DIV/0!</v>
      </c>
      <c r="I6" s="6" t="e">
        <f>SUMIF(Sta!$A:$A,$A6,Sta!$R:$R)/$B6</f>
        <v>#DIV/0!</v>
      </c>
      <c r="J6" s="6" t="e">
        <f>SUMIF(Sta!$B:$B,$A6,Sta!$S:$S)/$C6</f>
        <v>#DIV/0!</v>
      </c>
      <c r="K6" s="11" t="e">
        <f>(COUNTIFS(Sta!$A:$A,$A6,Sta!$T:$T,"&gt;2.5") +COUNTIFS(Sta!$B:$B,$A6,Sta!$T:$T,"&gt;2.5"))/$D6</f>
        <v>#DIV/0!</v>
      </c>
      <c r="L6" s="8" t="e">
        <f>COUNTIFS(Sta!$A:$A,$A6,Sta!$T:$T,"&gt;2.5")/$B6</f>
        <v>#DIV/0!</v>
      </c>
      <c r="M6" s="8" t="e">
        <f>COUNTIFS(Sta!$B:$B,$A6,Sta!$T:$T,"&gt;2.5")/$C6</f>
        <v>#DIV/0!</v>
      </c>
      <c r="N6" s="11" t="e">
        <f>(COUNTIFS(Sta!$A:$A,$A6,Sta!$T:$T,"&gt;4.5") +COUNTIFS(Sta!$B:$B,$A6,Sta!$T:$T,"&gt;4.5"))/$D6</f>
        <v>#DIV/0!</v>
      </c>
      <c r="O6" s="8" t="e">
        <f>COUNTIFS(Sta!$A:$A,$A6,Sta!$T:$T,"&gt;4.5")/$B6</f>
        <v>#DIV/0!</v>
      </c>
      <c r="P6" s="8" t="e">
        <f>COUNTIFS(Sta!$B:$B,$A6,Sta!$T:$T,"&gt;4.5")/$C6</f>
        <v>#DIV/0!</v>
      </c>
      <c r="Q6" s="11" t="e">
        <f>(COUNTIFS(Sta!$A:$A,$A6,Sta!$R:$R,"&gt;0.5") +COUNTIFS(Sta!$B:$B,$A6,Sta!$S:$S,"&gt;0.5"))/$D6</f>
        <v>#DIV/0!</v>
      </c>
      <c r="R6" s="8" t="e">
        <f>COUNTIFS(Sta!$A:$A,$A6,Sta!$R:$R,"&gt;0.5")/$B6</f>
        <v>#DIV/0!</v>
      </c>
      <c r="S6" s="8" t="e">
        <f>COUNTIFS(Sta!$B:$B,$A6,Sta!$S:$S,"&gt;0.5")/$C6</f>
        <v>#DIV/0!</v>
      </c>
      <c r="T6" s="11" t="e">
        <f>(COUNTIFS(Sta!$A:$A,$A6,Sta!$R:$R,"&gt;1.5") +COUNTIFS(Sta!$B:$B,$A6,Sta!$S:$S,"&gt;1.5"))/$D6</f>
        <v>#DIV/0!</v>
      </c>
      <c r="U6" s="8" t="e">
        <f>COUNTIFS(Sta!$A:$A,$A6,Sta!$R:$R,"&gt;1.5")/$B6</f>
        <v>#DIV/0!</v>
      </c>
      <c r="V6" s="8" t="e">
        <f>COUNTIFS(Sta!$B:$B,$A6,Sta!$S:$S,"&gt;1.5")/$C6</f>
        <v>#DIV/0!</v>
      </c>
    </row>
    <row r="7" spans="1:32" x14ac:dyDescent="0.3">
      <c r="A7" s="4" t="s">
        <v>4</v>
      </c>
      <c r="B7" s="9">
        <f>COUNTIF(Sta!A:A,A7)</f>
        <v>0</v>
      </c>
      <c r="C7" s="4">
        <f>COUNTIF(Sta!B:B,A7)</f>
        <v>0</v>
      </c>
      <c r="D7" s="4">
        <f t="shared" si="0"/>
        <v>0</v>
      </c>
      <c r="E7" s="10" t="e">
        <f>(SUMIF(Sta!$A:$A,$A7,Sta!$T:$T)  + SUMIF(Sta!$B:$B,$A7,Sta!$T:$T) )/$D7</f>
        <v>#DIV/0!</v>
      </c>
      <c r="F7" s="6" t="e">
        <f>SUMIF(Sta!$A:$A,$A7,Sta!$T:$T)/$B7</f>
        <v>#DIV/0!</v>
      </c>
      <c r="G7" s="6" t="e">
        <f>SUMIF(Sta!$B:$B,$A7,Sta!$T:$T)/$C7</f>
        <v>#DIV/0!</v>
      </c>
      <c r="H7" s="10" t="e">
        <f>(SUMIF(Sta!$A:$A,$A7,Sta!$R:$R)  + SUMIF(Sta!$B:$B,$A7,Sta!$S:$S) )/$D7</f>
        <v>#DIV/0!</v>
      </c>
      <c r="I7" s="6" t="e">
        <f>SUMIF(Sta!$A:$A,$A7,Sta!$R:$R)/$B7</f>
        <v>#DIV/0!</v>
      </c>
      <c r="J7" s="6" t="e">
        <f>SUMIF(Sta!$B:$B,$A7,Sta!$S:$S)/$C7</f>
        <v>#DIV/0!</v>
      </c>
      <c r="K7" s="11" t="e">
        <f>(COUNTIFS(Sta!$A:$A,$A7,Sta!$T:$T,"&gt;2.5") +COUNTIFS(Sta!$B:$B,$A7,Sta!$T:$T,"&gt;2.5"))/$D7</f>
        <v>#DIV/0!</v>
      </c>
      <c r="L7" s="8" t="e">
        <f>COUNTIFS(Sta!$A:$A,$A7,Sta!$T:$T,"&gt;2.5")/$B7</f>
        <v>#DIV/0!</v>
      </c>
      <c r="M7" s="8" t="e">
        <f>COUNTIFS(Sta!$B:$B,$A7,Sta!$T:$T,"&gt;2.5")/$C7</f>
        <v>#DIV/0!</v>
      </c>
      <c r="N7" s="11" t="e">
        <f>(COUNTIFS(Sta!$A:$A,$A7,Sta!$T:$T,"&gt;4.5") +COUNTIFS(Sta!$B:$B,$A7,Sta!$T:$T,"&gt;4.5"))/$D7</f>
        <v>#DIV/0!</v>
      </c>
      <c r="O7" s="8" t="e">
        <f>COUNTIFS(Sta!$A:$A,$A7,Sta!$T:$T,"&gt;4.5")/$B7</f>
        <v>#DIV/0!</v>
      </c>
      <c r="P7" s="8" t="e">
        <f>COUNTIFS(Sta!$B:$B,$A7,Sta!$T:$T,"&gt;4.5")/$C7</f>
        <v>#DIV/0!</v>
      </c>
      <c r="Q7" s="11" t="e">
        <f>(COUNTIFS(Sta!$A:$A,$A7,Sta!$R:$R,"&gt;0.5") +COUNTIFS(Sta!$B:$B,$A7,Sta!$S:$S,"&gt;0.5"))/$D7</f>
        <v>#DIV/0!</v>
      </c>
      <c r="R7" s="8" t="e">
        <f>COUNTIFS(Sta!$A:$A,$A7,Sta!$R:$R,"&gt;0.5")/$B7</f>
        <v>#DIV/0!</v>
      </c>
      <c r="S7" s="8" t="e">
        <f>COUNTIFS(Sta!$B:$B,$A7,Sta!$S:$S,"&gt;0.5")/$C7</f>
        <v>#DIV/0!</v>
      </c>
      <c r="T7" s="11" t="e">
        <f>(COUNTIFS(Sta!$A:$A,$A7,Sta!$R:$R,"&gt;1.5") +COUNTIFS(Sta!$B:$B,$A7,Sta!$S:$S,"&gt;1.5"))/$D7</f>
        <v>#DIV/0!</v>
      </c>
      <c r="U7" s="8" t="e">
        <f>COUNTIFS(Sta!$A:$A,$A7,Sta!$R:$R,"&gt;1.5")/$B7</f>
        <v>#DIV/0!</v>
      </c>
      <c r="V7" s="8" t="e">
        <f>COUNTIFS(Sta!$B:$B,$A7,Sta!$S:$S,"&gt;1.5")/$C7</f>
        <v>#DIV/0!</v>
      </c>
    </row>
    <row r="8" spans="1:32" x14ac:dyDescent="0.3">
      <c r="A8" s="4" t="s">
        <v>10</v>
      </c>
      <c r="B8" s="9">
        <f>COUNTIF(Sta!A:A,A8)</f>
        <v>0</v>
      </c>
      <c r="C8" s="4">
        <f>COUNTIF(Sta!B:B,A8)</f>
        <v>0</v>
      </c>
      <c r="D8" s="4">
        <f t="shared" si="0"/>
        <v>0</v>
      </c>
      <c r="E8" s="10" t="e">
        <f>(SUMIF(Sta!$A:$A,$A8,Sta!$T:$T)  + SUMIF(Sta!$B:$B,$A8,Sta!$T:$T) )/$D8</f>
        <v>#DIV/0!</v>
      </c>
      <c r="F8" s="6" t="e">
        <f>SUMIF(Sta!$A:$A,$A8,Sta!$T:$T)/$B8</f>
        <v>#DIV/0!</v>
      </c>
      <c r="G8" s="6" t="e">
        <f>SUMIF(Sta!$B:$B,$A8,Sta!$T:$T)/$C8</f>
        <v>#DIV/0!</v>
      </c>
      <c r="H8" s="10" t="e">
        <f>(SUMIF(Sta!$A:$A,$A8,Sta!$R:$R)  + SUMIF(Sta!$B:$B,$A8,Sta!$S:$S) )/$D8</f>
        <v>#DIV/0!</v>
      </c>
      <c r="I8" s="6" t="e">
        <f>SUMIF(Sta!$A:$A,$A8,Sta!$R:$R)/$B8</f>
        <v>#DIV/0!</v>
      </c>
      <c r="J8" s="6" t="e">
        <f>SUMIF(Sta!$B:$B,$A8,Sta!$S:$S)/$C8</f>
        <v>#DIV/0!</v>
      </c>
      <c r="K8" s="11" t="e">
        <f>(COUNTIFS(Sta!$A:$A,$A8,Sta!$T:$T,"&gt;2.5") +COUNTIFS(Sta!$B:$B,$A8,Sta!$T:$T,"&gt;2.5"))/$D8</f>
        <v>#DIV/0!</v>
      </c>
      <c r="L8" s="8" t="e">
        <f>COUNTIFS(Sta!$A:$A,$A8,Sta!$T:$T,"&gt;2.5")/$B8</f>
        <v>#DIV/0!</v>
      </c>
      <c r="M8" s="8" t="e">
        <f>COUNTIFS(Sta!$B:$B,$A8,Sta!$T:$T,"&gt;2.5")/$C8</f>
        <v>#DIV/0!</v>
      </c>
      <c r="N8" s="11" t="e">
        <f>(COUNTIFS(Sta!$A:$A,$A8,Sta!$T:$T,"&gt;4.5") +COUNTIFS(Sta!$B:$B,$A8,Sta!$T:$T,"&gt;4.5"))/$D8</f>
        <v>#DIV/0!</v>
      </c>
      <c r="O8" s="8" t="e">
        <f>COUNTIFS(Sta!$A:$A,$A8,Sta!$T:$T,"&gt;4.5")/$B8</f>
        <v>#DIV/0!</v>
      </c>
      <c r="P8" s="8" t="e">
        <f>COUNTIFS(Sta!$B:$B,$A8,Sta!$T:$T,"&gt;4.5")/$C8</f>
        <v>#DIV/0!</v>
      </c>
      <c r="Q8" s="11" t="e">
        <f>(COUNTIFS(Sta!$A:$A,$A8,Sta!$R:$R,"&gt;0.5") +COUNTIFS(Sta!$B:$B,$A8,Sta!$S:$S,"&gt;0.5"))/$D8</f>
        <v>#DIV/0!</v>
      </c>
      <c r="R8" s="8" t="e">
        <f>COUNTIFS(Sta!$A:$A,$A8,Sta!$R:$R,"&gt;0.5")/$B8</f>
        <v>#DIV/0!</v>
      </c>
      <c r="S8" s="8" t="e">
        <f>COUNTIFS(Sta!$B:$B,$A8,Sta!$S:$S,"&gt;0.5")/$C8</f>
        <v>#DIV/0!</v>
      </c>
      <c r="T8" s="11" t="e">
        <f>(COUNTIFS(Sta!$A:$A,$A8,Sta!$R:$R,"&gt;1.5") +COUNTIFS(Sta!$B:$B,$A8,Sta!$S:$S,"&gt;1.5"))/$D8</f>
        <v>#DIV/0!</v>
      </c>
      <c r="U8" s="8" t="e">
        <f>COUNTIFS(Sta!$A:$A,$A8,Sta!$R:$R,"&gt;1.5")/$B8</f>
        <v>#DIV/0!</v>
      </c>
      <c r="V8" s="8" t="e">
        <f>COUNTIFS(Sta!$B:$B,$A8,Sta!$S:$S,"&gt;1.5")/$C8</f>
        <v>#DIV/0!</v>
      </c>
    </row>
    <row r="9" spans="1:32" x14ac:dyDescent="0.3">
      <c r="A9" s="4" t="s">
        <v>8</v>
      </c>
      <c r="B9" s="9">
        <f>COUNTIF(Sta!A:A,A9)</f>
        <v>0</v>
      </c>
      <c r="C9" s="4">
        <f>COUNTIF(Sta!B:B,A9)</f>
        <v>0</v>
      </c>
      <c r="D9" s="4">
        <f t="shared" si="0"/>
        <v>0</v>
      </c>
      <c r="E9" s="10" t="e">
        <f>(SUMIF(Sta!$A:$A,$A9,Sta!$T:$T)  + SUMIF(Sta!$B:$B,$A9,Sta!$T:$T) )/$D9</f>
        <v>#DIV/0!</v>
      </c>
      <c r="F9" s="6" t="e">
        <f>SUMIF(Sta!$A:$A,$A9,Sta!$T:$T)/$B9</f>
        <v>#DIV/0!</v>
      </c>
      <c r="G9" s="6" t="e">
        <f>SUMIF(Sta!$B:$B,$A9,Sta!$T:$T)/$C9</f>
        <v>#DIV/0!</v>
      </c>
      <c r="H9" s="10" t="e">
        <f>(SUMIF(Sta!$A:$A,$A9,Sta!$R:$R)  + SUMIF(Sta!$B:$B,$A9,Sta!$S:$S) )/$D9</f>
        <v>#DIV/0!</v>
      </c>
      <c r="I9" s="6" t="e">
        <f>SUMIF(Sta!$A:$A,$A9,Sta!$R:$R)/$B9</f>
        <v>#DIV/0!</v>
      </c>
      <c r="J9" s="6" t="e">
        <f>SUMIF(Sta!$B:$B,$A9,Sta!$S:$S)/$C9</f>
        <v>#DIV/0!</v>
      </c>
      <c r="K9" s="11" t="e">
        <f>(COUNTIFS(Sta!$A:$A,$A9,Sta!$T:$T,"&gt;2.5") +COUNTIFS(Sta!$B:$B,$A9,Sta!$T:$T,"&gt;2.5"))/$D9</f>
        <v>#DIV/0!</v>
      </c>
      <c r="L9" s="8" t="e">
        <f>COUNTIFS(Sta!$A:$A,$A9,Sta!$T:$T,"&gt;2.5")/$B9</f>
        <v>#DIV/0!</v>
      </c>
      <c r="M9" s="8" t="e">
        <f>COUNTIFS(Sta!$B:$B,$A9,Sta!$T:$T,"&gt;2.5")/$C9</f>
        <v>#DIV/0!</v>
      </c>
      <c r="N9" s="11" t="e">
        <f>(COUNTIFS(Sta!$A:$A,$A9,Sta!$T:$T,"&gt;4.5") +COUNTIFS(Sta!$B:$B,$A9,Sta!$T:$T,"&gt;4.5"))/$D9</f>
        <v>#DIV/0!</v>
      </c>
      <c r="O9" s="8" t="e">
        <f>COUNTIFS(Sta!$A:$A,$A9,Sta!$T:$T,"&gt;4.5")/$B9</f>
        <v>#DIV/0!</v>
      </c>
      <c r="P9" s="8" t="e">
        <f>COUNTIFS(Sta!$B:$B,$A9,Sta!$T:$T,"&gt;4.5")/$C9</f>
        <v>#DIV/0!</v>
      </c>
      <c r="Q9" s="11" t="e">
        <f>(COUNTIFS(Sta!$A:$A,$A9,Sta!$R:$R,"&gt;0.5") +COUNTIFS(Sta!$B:$B,$A9,Sta!$S:$S,"&gt;0.5"))/$D9</f>
        <v>#DIV/0!</v>
      </c>
      <c r="R9" s="8" t="e">
        <f>COUNTIFS(Sta!$A:$A,$A9,Sta!$R:$R,"&gt;0.5")/$B9</f>
        <v>#DIV/0!</v>
      </c>
      <c r="S9" s="8" t="e">
        <f>COUNTIFS(Sta!$B:$B,$A9,Sta!$S:$S,"&gt;0.5")/$C9</f>
        <v>#DIV/0!</v>
      </c>
      <c r="T9" s="11" t="e">
        <f>(COUNTIFS(Sta!$A:$A,$A9,Sta!$R:$R,"&gt;1.5") +COUNTIFS(Sta!$B:$B,$A9,Sta!$S:$S,"&gt;1.5"))/$D9</f>
        <v>#DIV/0!</v>
      </c>
      <c r="U9" s="8" t="e">
        <f>COUNTIFS(Sta!$A:$A,$A9,Sta!$R:$R,"&gt;1.5")/$B9</f>
        <v>#DIV/0!</v>
      </c>
      <c r="V9" s="8" t="e">
        <f>COUNTIFS(Sta!$B:$B,$A9,Sta!$S:$S,"&gt;1.5")/$C9</f>
        <v>#DIV/0!</v>
      </c>
    </row>
    <row r="10" spans="1:32" x14ac:dyDescent="0.3">
      <c r="A10" s="4" t="s">
        <v>22</v>
      </c>
      <c r="B10" s="9">
        <f>COUNTIF(Sta!A:A,A10)</f>
        <v>0</v>
      </c>
      <c r="C10" s="4">
        <f>COUNTIF(Sta!B:B,A10)</f>
        <v>0</v>
      </c>
      <c r="D10" s="4">
        <f t="shared" si="0"/>
        <v>0</v>
      </c>
      <c r="E10" s="10" t="e">
        <f>(SUMIF(Sta!$A:$A,$A10,Sta!$T:$T)  + SUMIF(Sta!$B:$B,$A10,Sta!$T:$T) )/$D10</f>
        <v>#DIV/0!</v>
      </c>
      <c r="F10" s="6" t="e">
        <f>SUMIF(Sta!$A:$A,$A10,Sta!$T:$T)/$B10</f>
        <v>#DIV/0!</v>
      </c>
      <c r="G10" s="6" t="e">
        <f>SUMIF(Sta!$B:$B,$A10,Sta!$T:$T)/$C10</f>
        <v>#DIV/0!</v>
      </c>
      <c r="H10" s="10" t="e">
        <f>(SUMIF(Sta!$A:$A,$A10,Sta!$R:$R)  + SUMIF(Sta!$B:$B,$A10,Sta!$S:$S) )/$D10</f>
        <v>#DIV/0!</v>
      </c>
      <c r="I10" s="6" t="e">
        <f>SUMIF(Sta!$A:$A,$A10,Sta!$R:$R)/$B10</f>
        <v>#DIV/0!</v>
      </c>
      <c r="J10" s="6" t="e">
        <f>SUMIF(Sta!$B:$B,$A10,Sta!$S:$S)/$C10</f>
        <v>#DIV/0!</v>
      </c>
      <c r="K10" s="11" t="e">
        <f>(COUNTIFS(Sta!$A:$A,$A10,Sta!$T:$T,"&gt;2.5") +COUNTIFS(Sta!$B:$B,$A10,Sta!$T:$T,"&gt;2.5"))/$D10</f>
        <v>#DIV/0!</v>
      </c>
      <c r="L10" s="8" t="e">
        <f>COUNTIFS(Sta!$A:$A,$A10,Sta!$T:$T,"&gt;2.5")/$B10</f>
        <v>#DIV/0!</v>
      </c>
      <c r="M10" s="8" t="e">
        <f>COUNTIFS(Sta!$B:$B,$A10,Sta!$T:$T,"&gt;2.5")/$C10</f>
        <v>#DIV/0!</v>
      </c>
      <c r="N10" s="11" t="e">
        <f>(COUNTIFS(Sta!$A:$A,$A10,Sta!$T:$T,"&gt;4.5") +COUNTIFS(Sta!$B:$B,$A10,Sta!$T:$T,"&gt;4.5"))/$D10</f>
        <v>#DIV/0!</v>
      </c>
      <c r="O10" s="8" t="e">
        <f>COUNTIFS(Sta!$A:$A,$A10,Sta!$T:$T,"&gt;4.5")/$B10</f>
        <v>#DIV/0!</v>
      </c>
      <c r="P10" s="8" t="e">
        <f>COUNTIFS(Sta!$B:$B,$A10,Sta!$T:$T,"&gt;4.5")/$C10</f>
        <v>#DIV/0!</v>
      </c>
      <c r="Q10" s="11" t="e">
        <f>(COUNTIFS(Sta!$A:$A,$A10,Sta!$R:$R,"&gt;0.5") +COUNTIFS(Sta!$B:$B,$A10,Sta!$S:$S,"&gt;0.5"))/$D10</f>
        <v>#DIV/0!</v>
      </c>
      <c r="R10" s="8" t="e">
        <f>COUNTIFS(Sta!$A:$A,$A10,Sta!$R:$R,"&gt;0.5")/$B10</f>
        <v>#DIV/0!</v>
      </c>
      <c r="S10" s="8" t="e">
        <f>COUNTIFS(Sta!$B:$B,$A10,Sta!$S:$S,"&gt;0.5")/$C10</f>
        <v>#DIV/0!</v>
      </c>
      <c r="T10" s="11" t="e">
        <f>(COUNTIFS(Sta!$A:$A,$A10,Sta!$R:$R,"&gt;1.5") +COUNTIFS(Sta!$B:$B,$A10,Sta!$S:$S,"&gt;1.5"))/$D10</f>
        <v>#DIV/0!</v>
      </c>
      <c r="U10" s="8" t="e">
        <f>COUNTIFS(Sta!$A:$A,$A10,Sta!$R:$R,"&gt;1.5")/$B10</f>
        <v>#DIV/0!</v>
      </c>
      <c r="V10" s="8" t="e">
        <f>COUNTIFS(Sta!$B:$B,$A10,Sta!$S:$S,"&gt;1.5")/$C10</f>
        <v>#DIV/0!</v>
      </c>
    </row>
    <row r="11" spans="1:32" x14ac:dyDescent="0.3">
      <c r="A11" s="4" t="s">
        <v>7</v>
      </c>
      <c r="B11" s="9">
        <f>COUNTIF(Sta!A:A,A11)</f>
        <v>0</v>
      </c>
      <c r="C11" s="4">
        <f>COUNTIF(Sta!B:B,A11)</f>
        <v>0</v>
      </c>
      <c r="D11" s="4">
        <f t="shared" si="0"/>
        <v>0</v>
      </c>
      <c r="E11" s="10" t="e">
        <f>(SUMIF(Sta!$A:$A,$A11,Sta!$T:$T)  + SUMIF(Sta!$B:$B,$A11,Sta!$T:$T) )/$D11</f>
        <v>#DIV/0!</v>
      </c>
      <c r="F11" s="6" t="e">
        <f>SUMIF(Sta!$A:$A,$A11,Sta!$T:$T)/$B11</f>
        <v>#DIV/0!</v>
      </c>
      <c r="G11" s="6" t="e">
        <f>SUMIF(Sta!$B:$B,$A11,Sta!$T:$T)/$C11</f>
        <v>#DIV/0!</v>
      </c>
      <c r="H11" s="10" t="e">
        <f>(SUMIF(Sta!$A:$A,$A11,Sta!$R:$R)  + SUMIF(Sta!$B:$B,$A11,Sta!$S:$S) )/$D11</f>
        <v>#DIV/0!</v>
      </c>
      <c r="I11" s="6" t="e">
        <f>SUMIF(Sta!$A:$A,$A11,Sta!$R:$R)/$B11</f>
        <v>#DIV/0!</v>
      </c>
      <c r="J11" s="6" t="e">
        <f>SUMIF(Sta!$B:$B,$A11,Sta!$S:$S)/$C11</f>
        <v>#DIV/0!</v>
      </c>
      <c r="K11" s="11" t="e">
        <f>(COUNTIFS(Sta!$A:$A,$A11,Sta!$T:$T,"&gt;2.5") +COUNTIFS(Sta!$B:$B,$A11,Sta!$T:$T,"&gt;2.5"))/$D11</f>
        <v>#DIV/0!</v>
      </c>
      <c r="L11" s="8" t="e">
        <f>COUNTIFS(Sta!$A:$A,$A11,Sta!$T:$T,"&gt;2.5")/$B11</f>
        <v>#DIV/0!</v>
      </c>
      <c r="M11" s="8" t="e">
        <f>COUNTIFS(Sta!$B:$B,$A11,Sta!$T:$T,"&gt;2.5")/$C11</f>
        <v>#DIV/0!</v>
      </c>
      <c r="N11" s="11" t="e">
        <f>(COUNTIFS(Sta!$A:$A,$A11,Sta!$T:$T,"&gt;4.5") +COUNTIFS(Sta!$B:$B,$A11,Sta!$T:$T,"&gt;4.5"))/$D11</f>
        <v>#DIV/0!</v>
      </c>
      <c r="O11" s="8" t="e">
        <f>COUNTIFS(Sta!$A:$A,$A11,Sta!$T:$T,"&gt;4.5")/$B11</f>
        <v>#DIV/0!</v>
      </c>
      <c r="P11" s="8" t="e">
        <f>COUNTIFS(Sta!$B:$B,$A11,Sta!$T:$T,"&gt;4.5")/$C11</f>
        <v>#DIV/0!</v>
      </c>
      <c r="Q11" s="11" t="e">
        <f>(COUNTIFS(Sta!$A:$A,$A11,Sta!$R:$R,"&gt;0.5") +COUNTIFS(Sta!$B:$B,$A11,Sta!$S:$S,"&gt;0.5"))/$D11</f>
        <v>#DIV/0!</v>
      </c>
      <c r="R11" s="8" t="e">
        <f>COUNTIFS(Sta!$A:$A,$A11,Sta!$R:$R,"&gt;0.5")/$B11</f>
        <v>#DIV/0!</v>
      </c>
      <c r="S11" s="8" t="e">
        <f>COUNTIFS(Sta!$B:$B,$A11,Sta!$S:$S,"&gt;0.5")/$C11</f>
        <v>#DIV/0!</v>
      </c>
      <c r="T11" s="11" t="e">
        <f>(COUNTIFS(Sta!$A:$A,$A11,Sta!$R:$R,"&gt;1.5") +COUNTIFS(Sta!$B:$B,$A11,Sta!$S:$S,"&gt;1.5"))/$D11</f>
        <v>#DIV/0!</v>
      </c>
      <c r="U11" s="8" t="e">
        <f>COUNTIFS(Sta!$A:$A,$A11,Sta!$R:$R,"&gt;1.5")/$B11</f>
        <v>#DIV/0!</v>
      </c>
      <c r="V11" s="8" t="e">
        <f>COUNTIFS(Sta!$B:$B,$A11,Sta!$S:$S,"&gt;1.5")/$C11</f>
        <v>#DIV/0!</v>
      </c>
    </row>
    <row r="12" spans="1:32" x14ac:dyDescent="0.3">
      <c r="A12" s="4" t="s">
        <v>9</v>
      </c>
      <c r="B12" s="9">
        <f>COUNTIF(Sta!A:A,A12)</f>
        <v>0</v>
      </c>
      <c r="C12" s="4">
        <f>COUNTIF(Sta!B:B,A12)</f>
        <v>0</v>
      </c>
      <c r="D12" s="4">
        <f t="shared" si="0"/>
        <v>0</v>
      </c>
      <c r="E12" s="10" t="e">
        <f>(SUMIF(Sta!$A:$A,$A12,Sta!$T:$T)  + SUMIF(Sta!$B:$B,$A12,Sta!$T:$T) )/$D12</f>
        <v>#DIV/0!</v>
      </c>
      <c r="F12" s="6" t="e">
        <f>SUMIF(Sta!$A:$A,$A12,Sta!$T:$T)/$B12</f>
        <v>#DIV/0!</v>
      </c>
      <c r="G12" s="6" t="e">
        <f>SUMIF(Sta!$B:$B,$A12,Sta!$T:$T)/$C12</f>
        <v>#DIV/0!</v>
      </c>
      <c r="H12" s="10" t="e">
        <f>(SUMIF(Sta!$A:$A,$A12,Sta!$R:$R)  + SUMIF(Sta!$B:$B,$A12,Sta!$S:$S) )/$D12</f>
        <v>#DIV/0!</v>
      </c>
      <c r="I12" s="6" t="e">
        <f>SUMIF(Sta!$A:$A,$A12,Sta!$R:$R)/$B12</f>
        <v>#DIV/0!</v>
      </c>
      <c r="J12" s="6" t="e">
        <f>SUMIF(Sta!$B:$B,$A12,Sta!$S:$S)/$C12</f>
        <v>#DIV/0!</v>
      </c>
      <c r="K12" s="11" t="e">
        <f>(COUNTIFS(Sta!$A:$A,$A12,Sta!$T:$T,"&gt;2.5") +COUNTIFS(Sta!$B:$B,$A12,Sta!$T:$T,"&gt;2.5"))/$D12</f>
        <v>#DIV/0!</v>
      </c>
      <c r="L12" s="8" t="e">
        <f>COUNTIFS(Sta!$A:$A,$A12,Sta!$T:$T,"&gt;2.5")/$B12</f>
        <v>#DIV/0!</v>
      </c>
      <c r="M12" s="8" t="e">
        <f>COUNTIFS(Sta!$B:$B,$A12,Sta!$T:$T,"&gt;2.5")/$C12</f>
        <v>#DIV/0!</v>
      </c>
      <c r="N12" s="11" t="e">
        <f>(COUNTIFS(Sta!$A:$A,$A12,Sta!$T:$T,"&gt;4.5") +COUNTIFS(Sta!$B:$B,$A12,Sta!$T:$T,"&gt;4.5"))/$D12</f>
        <v>#DIV/0!</v>
      </c>
      <c r="O12" s="8" t="e">
        <f>COUNTIFS(Sta!$A:$A,$A12,Sta!$T:$T,"&gt;4.5")/$B12</f>
        <v>#DIV/0!</v>
      </c>
      <c r="P12" s="8" t="e">
        <f>COUNTIFS(Sta!$B:$B,$A12,Sta!$T:$T,"&gt;4.5")/$C12</f>
        <v>#DIV/0!</v>
      </c>
      <c r="Q12" s="11" t="e">
        <f>(COUNTIFS(Sta!$A:$A,$A12,Sta!$R:$R,"&gt;0.5") +COUNTIFS(Sta!$B:$B,$A12,Sta!$S:$S,"&gt;0.5"))/$D12</f>
        <v>#DIV/0!</v>
      </c>
      <c r="R12" s="8" t="e">
        <f>COUNTIFS(Sta!$A:$A,$A12,Sta!$R:$R,"&gt;0.5")/$B12</f>
        <v>#DIV/0!</v>
      </c>
      <c r="S12" s="8" t="e">
        <f>COUNTIFS(Sta!$B:$B,$A12,Sta!$S:$S,"&gt;0.5")/$C12</f>
        <v>#DIV/0!</v>
      </c>
      <c r="T12" s="11" t="e">
        <f>(COUNTIFS(Sta!$A:$A,$A12,Sta!$R:$R,"&gt;1.5") +COUNTIFS(Sta!$B:$B,$A12,Sta!$S:$S,"&gt;1.5"))/$D12</f>
        <v>#DIV/0!</v>
      </c>
      <c r="U12" s="8" t="e">
        <f>COUNTIFS(Sta!$A:$A,$A12,Sta!$R:$R,"&gt;1.5")/$B12</f>
        <v>#DIV/0!</v>
      </c>
      <c r="V12" s="8" t="e">
        <f>COUNTIFS(Sta!$B:$B,$A12,Sta!$S:$S,"&gt;1.5")/$C12</f>
        <v>#DIV/0!</v>
      </c>
    </row>
    <row r="13" spans="1:32" x14ac:dyDescent="0.3">
      <c r="A13" s="4" t="s">
        <v>14</v>
      </c>
      <c r="B13" s="9">
        <f>COUNTIF(Sta!A:A,A13)</f>
        <v>0</v>
      </c>
      <c r="C13" s="4">
        <f>COUNTIF(Sta!B:B,A13)</f>
        <v>0</v>
      </c>
      <c r="D13" s="4">
        <f t="shared" si="0"/>
        <v>0</v>
      </c>
      <c r="E13" s="10" t="e">
        <f>(SUMIF(Sta!$A:$A,$A13,Sta!$T:$T)  + SUMIF(Sta!$B:$B,$A13,Sta!$T:$T) )/$D13</f>
        <v>#DIV/0!</v>
      </c>
      <c r="F13" s="6" t="e">
        <f>SUMIF(Sta!$A:$A,$A13,Sta!$T:$T)/$B13</f>
        <v>#DIV/0!</v>
      </c>
      <c r="G13" s="6" t="e">
        <f>SUMIF(Sta!$B:$B,$A13,Sta!$T:$T)/$C13</f>
        <v>#DIV/0!</v>
      </c>
      <c r="H13" s="10" t="e">
        <f>(SUMIF(Sta!$A:$A,$A13,Sta!$R:$R)  + SUMIF(Sta!$B:$B,$A13,Sta!$S:$S) )/$D13</f>
        <v>#DIV/0!</v>
      </c>
      <c r="I13" s="6" t="e">
        <f>SUMIF(Sta!$A:$A,$A13,Sta!$R:$R)/$B13</f>
        <v>#DIV/0!</v>
      </c>
      <c r="J13" s="6" t="e">
        <f>SUMIF(Sta!$B:$B,$A13,Sta!$S:$S)/$C13</f>
        <v>#DIV/0!</v>
      </c>
      <c r="K13" s="11" t="e">
        <f>(COUNTIFS(Sta!$A:$A,$A13,Sta!$T:$T,"&gt;2.5") +COUNTIFS(Sta!$B:$B,$A13,Sta!$T:$T,"&gt;2.5"))/$D13</f>
        <v>#DIV/0!</v>
      </c>
      <c r="L13" s="8" t="e">
        <f>COUNTIFS(Sta!$A:$A,$A13,Sta!$T:$T,"&gt;2.5")/$B13</f>
        <v>#DIV/0!</v>
      </c>
      <c r="M13" s="8" t="e">
        <f>COUNTIFS(Sta!$B:$B,$A13,Sta!$T:$T,"&gt;2.5")/$C13</f>
        <v>#DIV/0!</v>
      </c>
      <c r="N13" s="11" t="e">
        <f>(COUNTIFS(Sta!$A:$A,$A13,Sta!$T:$T,"&gt;4.5") +COUNTIFS(Sta!$B:$B,$A13,Sta!$T:$T,"&gt;4.5"))/$D13</f>
        <v>#DIV/0!</v>
      </c>
      <c r="O13" s="8" t="e">
        <f>COUNTIFS(Sta!$A:$A,$A13,Sta!$T:$T,"&gt;4.5")/$B13</f>
        <v>#DIV/0!</v>
      </c>
      <c r="P13" s="8" t="e">
        <f>COUNTIFS(Sta!$B:$B,$A13,Sta!$T:$T,"&gt;4.5")/$C13</f>
        <v>#DIV/0!</v>
      </c>
      <c r="Q13" s="11" t="e">
        <f>(COUNTIFS(Sta!$A:$A,$A13,Sta!$R:$R,"&gt;0.5") +COUNTIFS(Sta!$B:$B,$A13,Sta!$S:$S,"&gt;0.5"))/$D13</f>
        <v>#DIV/0!</v>
      </c>
      <c r="R13" s="8" t="e">
        <f>COUNTIFS(Sta!$A:$A,$A13,Sta!$R:$R,"&gt;0.5")/$B13</f>
        <v>#DIV/0!</v>
      </c>
      <c r="S13" s="8" t="e">
        <f>COUNTIFS(Sta!$B:$B,$A13,Sta!$S:$S,"&gt;0.5")/$C13</f>
        <v>#DIV/0!</v>
      </c>
      <c r="T13" s="11" t="e">
        <f>(COUNTIFS(Sta!$A:$A,$A13,Sta!$R:$R,"&gt;1.5") +COUNTIFS(Sta!$B:$B,$A13,Sta!$S:$S,"&gt;1.5"))/$D13</f>
        <v>#DIV/0!</v>
      </c>
      <c r="U13" s="8" t="e">
        <f>COUNTIFS(Sta!$A:$A,$A13,Sta!$R:$R,"&gt;1.5")/$B13</f>
        <v>#DIV/0!</v>
      </c>
      <c r="V13" s="8" t="e">
        <f>COUNTIFS(Sta!$B:$B,$A13,Sta!$S:$S,"&gt;1.5")/$C13</f>
        <v>#DIV/0!</v>
      </c>
    </row>
    <row r="14" spans="1:32" x14ac:dyDescent="0.3">
      <c r="A14" s="4" t="s">
        <v>11</v>
      </c>
      <c r="B14" s="9">
        <f>COUNTIF(Sta!A:A,A14)</f>
        <v>0</v>
      </c>
      <c r="C14" s="4">
        <f>COUNTIF(Sta!B:B,A14)</f>
        <v>0</v>
      </c>
      <c r="D14" s="4">
        <f t="shared" si="0"/>
        <v>0</v>
      </c>
      <c r="E14" s="10" t="e">
        <f>(SUMIF(Sta!$A:$A,$A14,Sta!$T:$T)  + SUMIF(Sta!$B:$B,$A14,Sta!$T:$T) )/$D14</f>
        <v>#DIV/0!</v>
      </c>
      <c r="F14" s="6" t="e">
        <f>SUMIF(Sta!$A:$A,$A14,Sta!$T:$T)/$B14</f>
        <v>#DIV/0!</v>
      </c>
      <c r="G14" s="6" t="e">
        <f>SUMIF(Sta!$B:$B,$A14,Sta!$T:$T)/$C14</f>
        <v>#DIV/0!</v>
      </c>
      <c r="H14" s="10" t="e">
        <f>(SUMIF(Sta!$A:$A,$A14,Sta!$R:$R)  + SUMIF(Sta!$B:$B,$A14,Sta!$S:$S) )/$D14</f>
        <v>#DIV/0!</v>
      </c>
      <c r="I14" s="6" t="e">
        <f>SUMIF(Sta!$A:$A,$A14,Sta!$R:$R)/$B14</f>
        <v>#DIV/0!</v>
      </c>
      <c r="J14" s="6" t="e">
        <f>SUMIF(Sta!$B:$B,$A14,Sta!$S:$S)/$C14</f>
        <v>#DIV/0!</v>
      </c>
      <c r="K14" s="11" t="e">
        <f>(COUNTIFS(Sta!$A:$A,$A14,Sta!$T:$T,"&gt;2.5") +COUNTIFS(Sta!$B:$B,$A14,Sta!$T:$T,"&gt;2.5"))/$D14</f>
        <v>#DIV/0!</v>
      </c>
      <c r="L14" s="8" t="e">
        <f>COUNTIFS(Sta!$A:$A,$A14,Sta!$T:$T,"&gt;2.5")/$B14</f>
        <v>#DIV/0!</v>
      </c>
      <c r="M14" s="8" t="e">
        <f>COUNTIFS(Sta!$B:$B,$A14,Sta!$T:$T,"&gt;2.5")/$C14</f>
        <v>#DIV/0!</v>
      </c>
      <c r="N14" s="11" t="e">
        <f>(COUNTIFS(Sta!$A:$A,$A14,Sta!$T:$T,"&gt;4.5") +COUNTIFS(Sta!$B:$B,$A14,Sta!$T:$T,"&gt;4.5"))/$D14</f>
        <v>#DIV/0!</v>
      </c>
      <c r="O14" s="8" t="e">
        <f>COUNTIFS(Sta!$A:$A,$A14,Sta!$T:$T,"&gt;4.5")/$B14</f>
        <v>#DIV/0!</v>
      </c>
      <c r="P14" s="8" t="e">
        <f>COUNTIFS(Sta!$B:$B,$A14,Sta!$T:$T,"&gt;4.5")/$C14</f>
        <v>#DIV/0!</v>
      </c>
      <c r="Q14" s="11" t="e">
        <f>(COUNTIFS(Sta!$A:$A,$A14,Sta!$R:$R,"&gt;0.5") +COUNTIFS(Sta!$B:$B,$A14,Sta!$S:$S,"&gt;0.5"))/$D14</f>
        <v>#DIV/0!</v>
      </c>
      <c r="R14" s="8" t="e">
        <f>COUNTIFS(Sta!$A:$A,$A14,Sta!$R:$R,"&gt;0.5")/$B14</f>
        <v>#DIV/0!</v>
      </c>
      <c r="S14" s="8" t="e">
        <f>COUNTIFS(Sta!$B:$B,$A14,Sta!$S:$S,"&gt;0.5")/$C14</f>
        <v>#DIV/0!</v>
      </c>
      <c r="T14" s="11" t="e">
        <f>(COUNTIFS(Sta!$A:$A,$A14,Sta!$R:$R,"&gt;1.5") +COUNTIFS(Sta!$B:$B,$A14,Sta!$S:$S,"&gt;1.5"))/$D14</f>
        <v>#DIV/0!</v>
      </c>
      <c r="U14" s="8" t="e">
        <f>COUNTIFS(Sta!$A:$A,$A14,Sta!$R:$R,"&gt;1.5")/$B14</f>
        <v>#DIV/0!</v>
      </c>
      <c r="V14" s="8" t="e">
        <f>COUNTIFS(Sta!$B:$B,$A14,Sta!$S:$S,"&gt;1.5")/$C14</f>
        <v>#DIV/0!</v>
      </c>
    </row>
    <row r="15" spans="1:32" x14ac:dyDescent="0.3">
      <c r="A15" s="4" t="s">
        <v>6</v>
      </c>
      <c r="B15" s="9">
        <f>COUNTIF(Sta!A:A,A15)</f>
        <v>0</v>
      </c>
      <c r="C15" s="4">
        <f>COUNTIF(Sta!B:B,A15)</f>
        <v>0</v>
      </c>
      <c r="D15" s="4">
        <f t="shared" si="0"/>
        <v>0</v>
      </c>
      <c r="E15" s="10" t="e">
        <f>(SUMIF(Sta!$A:$A,$A15,Sta!$T:$T)  + SUMIF(Sta!$B:$B,$A15,Sta!$T:$T) )/$D15</f>
        <v>#DIV/0!</v>
      </c>
      <c r="F15" s="6" t="e">
        <f>SUMIF(Sta!$A:$A,$A15,Sta!$T:$T)/$B15</f>
        <v>#DIV/0!</v>
      </c>
      <c r="G15" s="6" t="e">
        <f>SUMIF(Sta!$B:$B,$A15,Sta!$T:$T)/$C15</f>
        <v>#DIV/0!</v>
      </c>
      <c r="H15" s="10" t="e">
        <f>(SUMIF(Sta!$A:$A,$A15,Sta!$R:$R)  + SUMIF(Sta!$B:$B,$A15,Sta!$S:$S) )/$D15</f>
        <v>#DIV/0!</v>
      </c>
      <c r="I15" s="6" t="e">
        <f>SUMIF(Sta!$A:$A,$A15,Sta!$R:$R)/$B15</f>
        <v>#DIV/0!</v>
      </c>
      <c r="J15" s="6" t="e">
        <f>SUMIF(Sta!$B:$B,$A15,Sta!$S:$S)/$C15</f>
        <v>#DIV/0!</v>
      </c>
      <c r="K15" s="11" t="e">
        <f>(COUNTIFS(Sta!$A:$A,$A15,Sta!$T:$T,"&gt;2.5") +COUNTIFS(Sta!$B:$B,$A15,Sta!$T:$T,"&gt;2.5"))/$D15</f>
        <v>#DIV/0!</v>
      </c>
      <c r="L15" s="8" t="e">
        <f>COUNTIFS(Sta!$A:$A,$A15,Sta!$T:$T,"&gt;2.5")/$B15</f>
        <v>#DIV/0!</v>
      </c>
      <c r="M15" s="8" t="e">
        <f>COUNTIFS(Sta!$B:$B,$A15,Sta!$T:$T,"&gt;2.5")/$C15</f>
        <v>#DIV/0!</v>
      </c>
      <c r="N15" s="11" t="e">
        <f>(COUNTIFS(Sta!$A:$A,$A15,Sta!$T:$T,"&gt;4.5") +COUNTIFS(Sta!$B:$B,$A15,Sta!$T:$T,"&gt;4.5"))/$D15</f>
        <v>#DIV/0!</v>
      </c>
      <c r="O15" s="8" t="e">
        <f>COUNTIFS(Sta!$A:$A,$A15,Sta!$T:$T,"&gt;4.5")/$B15</f>
        <v>#DIV/0!</v>
      </c>
      <c r="P15" s="8" t="e">
        <f>COUNTIFS(Sta!$B:$B,$A15,Sta!$T:$T,"&gt;4.5")/$C15</f>
        <v>#DIV/0!</v>
      </c>
      <c r="Q15" s="11" t="e">
        <f>(COUNTIFS(Sta!$A:$A,$A15,Sta!$R:$R,"&gt;0.5") +COUNTIFS(Sta!$B:$B,$A15,Sta!$S:$S,"&gt;0.5"))/$D15</f>
        <v>#DIV/0!</v>
      </c>
      <c r="R15" s="8" t="e">
        <f>COUNTIFS(Sta!$A:$A,$A15,Sta!$R:$R,"&gt;0.5")/$B15</f>
        <v>#DIV/0!</v>
      </c>
      <c r="S15" s="8" t="e">
        <f>COUNTIFS(Sta!$B:$B,$A15,Sta!$S:$S,"&gt;0.5")/$C15</f>
        <v>#DIV/0!</v>
      </c>
      <c r="T15" s="11" t="e">
        <f>(COUNTIFS(Sta!$A:$A,$A15,Sta!$R:$R,"&gt;1.5") +COUNTIFS(Sta!$B:$B,$A15,Sta!$S:$S,"&gt;1.5"))/$D15</f>
        <v>#DIV/0!</v>
      </c>
      <c r="U15" s="8" t="e">
        <f>COUNTIFS(Sta!$A:$A,$A15,Sta!$R:$R,"&gt;1.5")/$B15</f>
        <v>#DIV/0!</v>
      </c>
      <c r="V15" s="8" t="e">
        <f>COUNTIFS(Sta!$B:$B,$A15,Sta!$S:$S,"&gt;1.5")/$C15</f>
        <v>#DIV/0!</v>
      </c>
    </row>
    <row r="16" spans="1:32" x14ac:dyDescent="0.3">
      <c r="A16" s="4" t="s">
        <v>13</v>
      </c>
      <c r="B16" s="9">
        <f>COUNTIF(Sta!A:A,A16)</f>
        <v>0</v>
      </c>
      <c r="C16" s="4">
        <f>COUNTIF(Sta!B:B,A16)</f>
        <v>0</v>
      </c>
      <c r="D16" s="4">
        <f t="shared" si="0"/>
        <v>0</v>
      </c>
      <c r="E16" s="10" t="e">
        <f>(SUMIF(Sta!$A:$A,$A16,Sta!$T:$T)  + SUMIF(Sta!$B:$B,$A16,Sta!$T:$T) )/$D16</f>
        <v>#DIV/0!</v>
      </c>
      <c r="F16" s="6" t="e">
        <f>SUMIF(Sta!$A:$A,$A16,Sta!$T:$T)/$B16</f>
        <v>#DIV/0!</v>
      </c>
      <c r="G16" s="6" t="e">
        <f>SUMIF(Sta!$B:$B,$A16,Sta!$T:$T)/$C16</f>
        <v>#DIV/0!</v>
      </c>
      <c r="H16" s="10" t="e">
        <f>(SUMIF(Sta!$A:$A,$A16,Sta!$R:$R)  + SUMIF(Sta!$B:$B,$A16,Sta!$S:$S) )/$D16</f>
        <v>#DIV/0!</v>
      </c>
      <c r="I16" s="6" t="e">
        <f>SUMIF(Sta!$A:$A,$A16,Sta!$R:$R)/$B16</f>
        <v>#DIV/0!</v>
      </c>
      <c r="J16" s="6" t="e">
        <f>SUMIF(Sta!$B:$B,$A16,Sta!$S:$S)/$C16</f>
        <v>#DIV/0!</v>
      </c>
      <c r="K16" s="11" t="e">
        <f>(COUNTIFS(Sta!$A:$A,$A16,Sta!$T:$T,"&gt;2.5") +COUNTIFS(Sta!$B:$B,$A16,Sta!$T:$T,"&gt;2.5"))/$D16</f>
        <v>#DIV/0!</v>
      </c>
      <c r="L16" s="8" t="e">
        <f>COUNTIFS(Sta!$A:$A,$A16,Sta!$T:$T,"&gt;2.5")/$B16</f>
        <v>#DIV/0!</v>
      </c>
      <c r="M16" s="8" t="e">
        <f>COUNTIFS(Sta!$B:$B,$A16,Sta!$T:$T,"&gt;2.5")/$C16</f>
        <v>#DIV/0!</v>
      </c>
      <c r="N16" s="11" t="e">
        <f>(COUNTIFS(Sta!$A:$A,$A16,Sta!$T:$T,"&gt;4.5") +COUNTIFS(Sta!$B:$B,$A16,Sta!$T:$T,"&gt;4.5"))/$D16</f>
        <v>#DIV/0!</v>
      </c>
      <c r="O16" s="8" t="e">
        <f>COUNTIFS(Sta!$A:$A,$A16,Sta!$T:$T,"&gt;4.5")/$B16</f>
        <v>#DIV/0!</v>
      </c>
      <c r="P16" s="8" t="e">
        <f>COUNTIFS(Sta!$B:$B,$A16,Sta!$T:$T,"&gt;4.5")/$C16</f>
        <v>#DIV/0!</v>
      </c>
      <c r="Q16" s="11" t="e">
        <f>(COUNTIFS(Sta!$A:$A,$A16,Sta!$R:$R,"&gt;0.5") +COUNTIFS(Sta!$B:$B,$A16,Sta!$S:$S,"&gt;0.5"))/$D16</f>
        <v>#DIV/0!</v>
      </c>
      <c r="R16" s="8" t="e">
        <f>COUNTIFS(Sta!$A:$A,$A16,Sta!$R:$R,"&gt;0.5")/$B16</f>
        <v>#DIV/0!</v>
      </c>
      <c r="S16" s="8" t="e">
        <f>COUNTIFS(Sta!$B:$B,$A16,Sta!$S:$S,"&gt;0.5")/$C16</f>
        <v>#DIV/0!</v>
      </c>
      <c r="T16" s="11" t="e">
        <f>(COUNTIFS(Sta!$A:$A,$A16,Sta!$R:$R,"&gt;1.5") +COUNTIFS(Sta!$B:$B,$A16,Sta!$S:$S,"&gt;1.5"))/$D16</f>
        <v>#DIV/0!</v>
      </c>
      <c r="U16" s="8" t="e">
        <f>COUNTIFS(Sta!$A:$A,$A16,Sta!$R:$R,"&gt;1.5")/$B16</f>
        <v>#DIV/0!</v>
      </c>
      <c r="V16" s="8" t="e">
        <f>COUNTIFS(Sta!$B:$B,$A16,Sta!$S:$S,"&gt;1.5")/$C16</f>
        <v>#DIV/0!</v>
      </c>
    </row>
    <row r="17" spans="1:22" x14ac:dyDescent="0.3">
      <c r="A17" s="5" t="s">
        <v>15</v>
      </c>
      <c r="B17" s="9">
        <f>COUNTIF(Sta!A:A,A17)</f>
        <v>0</v>
      </c>
      <c r="C17" s="4">
        <f>COUNTIF(Sta!B:B,A17)</f>
        <v>0</v>
      </c>
      <c r="D17" s="4">
        <f t="shared" si="0"/>
        <v>0</v>
      </c>
      <c r="E17" s="10" t="e">
        <f>(SUMIF(Sta!$A:$A,$A17,Sta!$T:$T)  + SUMIF(Sta!$B:$B,$A17,Sta!$T:$T) )/$D17</f>
        <v>#DIV/0!</v>
      </c>
      <c r="F17" s="6" t="e">
        <f>SUMIF(Sta!$A:$A,$A17,Sta!$T:$T)/$B17</f>
        <v>#DIV/0!</v>
      </c>
      <c r="G17" s="6" t="e">
        <f>SUMIF(Sta!$B:$B,$A17,Sta!$T:$T)/$C17</f>
        <v>#DIV/0!</v>
      </c>
      <c r="H17" s="10" t="e">
        <f>(SUMIF(Sta!$A:$A,$A17,Sta!$R:$R)  + SUMIF(Sta!$B:$B,$A17,Sta!$S:$S) )/$D17</f>
        <v>#DIV/0!</v>
      </c>
      <c r="I17" s="6" t="e">
        <f>SUMIF(Sta!$A:$A,$A17,Sta!$R:$R)/$B17</f>
        <v>#DIV/0!</v>
      </c>
      <c r="J17" s="6" t="e">
        <f>SUMIF(Sta!$B:$B,$A17,Sta!$S:$S)/$C17</f>
        <v>#DIV/0!</v>
      </c>
      <c r="K17" s="11" t="e">
        <f>(COUNTIFS(Sta!$A:$A,$A17,Sta!$T:$T,"&gt;2.5") +COUNTIFS(Sta!$B:$B,$A17,Sta!$T:$T,"&gt;2.5"))/$D17</f>
        <v>#DIV/0!</v>
      </c>
      <c r="L17" s="8" t="e">
        <f>COUNTIFS(Sta!$A:$A,$A17,Sta!$T:$T,"&gt;2.5")/$B17</f>
        <v>#DIV/0!</v>
      </c>
      <c r="M17" s="8" t="e">
        <f>COUNTIFS(Sta!$B:$B,$A17,Sta!$T:$T,"&gt;2.5")/$C17</f>
        <v>#DIV/0!</v>
      </c>
      <c r="N17" s="11" t="e">
        <f>(COUNTIFS(Sta!$A:$A,$A17,Sta!$T:$T,"&gt;4.5") +COUNTIFS(Sta!$B:$B,$A17,Sta!$T:$T,"&gt;4.5"))/$D17</f>
        <v>#DIV/0!</v>
      </c>
      <c r="O17" s="8" t="e">
        <f>COUNTIFS(Sta!$A:$A,$A17,Sta!$T:$T,"&gt;4.5")/$B17</f>
        <v>#DIV/0!</v>
      </c>
      <c r="P17" s="8" t="e">
        <f>COUNTIFS(Sta!$B:$B,$A17,Sta!$T:$T,"&gt;4.5")/$C17</f>
        <v>#DIV/0!</v>
      </c>
      <c r="Q17" s="11" t="e">
        <f>(COUNTIFS(Sta!$A:$A,$A17,Sta!$R:$R,"&gt;0.5") +COUNTIFS(Sta!$B:$B,$A17,Sta!$S:$S,"&gt;0.5"))/$D17</f>
        <v>#DIV/0!</v>
      </c>
      <c r="R17" s="8" t="e">
        <f>COUNTIFS(Sta!$A:$A,$A17,Sta!$R:$R,"&gt;0.5")/$B17</f>
        <v>#DIV/0!</v>
      </c>
      <c r="S17" s="8" t="e">
        <f>COUNTIFS(Sta!$B:$B,$A17,Sta!$S:$S,"&gt;0.5")/$C17</f>
        <v>#DIV/0!</v>
      </c>
      <c r="T17" s="11" t="e">
        <f>(COUNTIFS(Sta!$A:$A,$A17,Sta!$R:$R,"&gt;1.5") +COUNTIFS(Sta!$B:$B,$A17,Sta!$S:$S,"&gt;1.5"))/$D17</f>
        <v>#DIV/0!</v>
      </c>
      <c r="U17" s="8" t="e">
        <f>COUNTIFS(Sta!$A:$A,$A17,Sta!$R:$R,"&gt;1.5")/$B17</f>
        <v>#DIV/0!</v>
      </c>
      <c r="V17" s="8" t="e">
        <f>COUNTIFS(Sta!$B:$B,$A17,Sta!$S:$S,"&gt;1.5")/$C17</f>
        <v>#DIV/0!</v>
      </c>
    </row>
    <row r="18" spans="1:22" x14ac:dyDescent="0.3">
      <c r="A18" s="4" t="s">
        <v>17</v>
      </c>
      <c r="B18" s="9">
        <f>COUNTIF(Sta!A:A,A18)</f>
        <v>0</v>
      </c>
      <c r="C18" s="4">
        <f>COUNTIF(Sta!B:B,A18)</f>
        <v>0</v>
      </c>
      <c r="D18" s="4">
        <f t="shared" si="0"/>
        <v>0</v>
      </c>
      <c r="E18" s="10" t="e">
        <f>(SUMIF(Sta!$A:$A,$A18,Sta!$T:$T)  + SUMIF(Sta!$B:$B,$A18,Sta!$T:$T) )/$D18</f>
        <v>#DIV/0!</v>
      </c>
      <c r="F18" s="6" t="e">
        <f>SUMIF(Sta!$A:$A,$A18,Sta!$T:$T)/$B18</f>
        <v>#DIV/0!</v>
      </c>
      <c r="G18" s="6" t="e">
        <f>SUMIF(Sta!$B:$B,$A18,Sta!$T:$T)/$C18</f>
        <v>#DIV/0!</v>
      </c>
      <c r="H18" s="10" t="e">
        <f>(SUMIF(Sta!$A:$A,$A18,Sta!$R:$R)  + SUMIF(Sta!$B:$B,$A18,Sta!$S:$S) )/$D18</f>
        <v>#DIV/0!</v>
      </c>
      <c r="I18" s="6" t="e">
        <f>SUMIF(Sta!$A:$A,$A18,Sta!$R:$R)/$B18</f>
        <v>#DIV/0!</v>
      </c>
      <c r="J18" s="6" t="e">
        <f>SUMIF(Sta!$B:$B,$A18,Sta!$S:$S)/$C18</f>
        <v>#DIV/0!</v>
      </c>
      <c r="K18" s="11" t="e">
        <f>(COUNTIFS(Sta!$A:$A,$A18,Sta!$T:$T,"&gt;2.5") +COUNTIFS(Sta!$B:$B,$A18,Sta!$T:$T,"&gt;2.5"))/$D18</f>
        <v>#DIV/0!</v>
      </c>
      <c r="L18" s="8" t="e">
        <f>COUNTIFS(Sta!$A:$A,$A18,Sta!$T:$T,"&gt;2.5")/$B18</f>
        <v>#DIV/0!</v>
      </c>
      <c r="M18" s="8" t="e">
        <f>COUNTIFS(Sta!$B:$B,$A18,Sta!$T:$T,"&gt;2.5")/$C18</f>
        <v>#DIV/0!</v>
      </c>
      <c r="N18" s="11" t="e">
        <f>(COUNTIFS(Sta!$A:$A,$A18,Sta!$T:$T,"&gt;4.5") +COUNTIFS(Sta!$B:$B,$A18,Sta!$T:$T,"&gt;4.5"))/$D18</f>
        <v>#DIV/0!</v>
      </c>
      <c r="O18" s="8" t="e">
        <f>COUNTIFS(Sta!$A:$A,$A18,Sta!$T:$T,"&gt;4.5")/$B18</f>
        <v>#DIV/0!</v>
      </c>
      <c r="P18" s="8" t="e">
        <f>COUNTIFS(Sta!$B:$B,$A18,Sta!$T:$T,"&gt;4.5")/$C18</f>
        <v>#DIV/0!</v>
      </c>
      <c r="Q18" s="11" t="e">
        <f>(COUNTIFS(Sta!$A:$A,$A18,Sta!$R:$R,"&gt;0.5") +COUNTIFS(Sta!$B:$B,$A18,Sta!$S:$S,"&gt;0.5"))/$D18</f>
        <v>#DIV/0!</v>
      </c>
      <c r="R18" s="8" t="e">
        <f>COUNTIFS(Sta!$A:$A,$A18,Sta!$R:$R,"&gt;0.5")/$B18</f>
        <v>#DIV/0!</v>
      </c>
      <c r="S18" s="8" t="e">
        <f>COUNTIFS(Sta!$B:$B,$A18,Sta!$S:$S,"&gt;0.5")/$C18</f>
        <v>#DIV/0!</v>
      </c>
      <c r="T18" s="11" t="e">
        <f>(COUNTIFS(Sta!$A:$A,$A18,Sta!$R:$R,"&gt;1.5") +COUNTIFS(Sta!$B:$B,$A18,Sta!$S:$S,"&gt;1.5"))/$D18</f>
        <v>#DIV/0!</v>
      </c>
      <c r="U18" s="8" t="e">
        <f>COUNTIFS(Sta!$A:$A,$A18,Sta!$R:$R,"&gt;1.5")/$B18</f>
        <v>#DIV/0!</v>
      </c>
      <c r="V18" s="8" t="e">
        <f>COUNTIFS(Sta!$B:$B,$A18,Sta!$S:$S,"&gt;1.5")/$C18</f>
        <v>#DIV/0!</v>
      </c>
    </row>
    <row r="19" spans="1:22" x14ac:dyDescent="0.3">
      <c r="A19" s="4" t="s">
        <v>16</v>
      </c>
      <c r="B19" s="9">
        <f>COUNTIF(Sta!A:A,A19)</f>
        <v>0</v>
      </c>
      <c r="C19" s="4">
        <f>COUNTIF(Sta!B:B,A19)</f>
        <v>0</v>
      </c>
      <c r="D19" s="4">
        <f t="shared" si="0"/>
        <v>0</v>
      </c>
      <c r="E19" s="10" t="e">
        <f>(SUMIF(Sta!$A:$A,$A19,Sta!$T:$T)  + SUMIF(Sta!$B:$B,$A19,Sta!$T:$T) )/$D19</f>
        <v>#DIV/0!</v>
      </c>
      <c r="F19" s="6" t="e">
        <f>SUMIF(Sta!$A:$A,$A19,Sta!$T:$T)/$B19</f>
        <v>#DIV/0!</v>
      </c>
      <c r="G19" s="6" t="e">
        <f>SUMIF(Sta!$B:$B,$A19,Sta!$T:$T)/$C19</f>
        <v>#DIV/0!</v>
      </c>
      <c r="H19" s="10" t="e">
        <f>(SUMIF(Sta!$A:$A,$A19,Sta!$R:$R)  + SUMIF(Sta!$B:$B,$A19,Sta!$S:$S) )/$D19</f>
        <v>#DIV/0!</v>
      </c>
      <c r="I19" s="6" t="e">
        <f>SUMIF(Sta!$A:$A,$A19,Sta!$R:$R)/$B19</f>
        <v>#DIV/0!</v>
      </c>
      <c r="J19" s="6" t="e">
        <f>SUMIF(Sta!$B:$B,$A19,Sta!$S:$S)/$C19</f>
        <v>#DIV/0!</v>
      </c>
      <c r="K19" s="11" t="e">
        <f>(COUNTIFS(Sta!$A:$A,$A19,Sta!$T:$T,"&gt;2.5") +COUNTIFS(Sta!$B:$B,$A19,Sta!$T:$T,"&gt;2.5"))/$D19</f>
        <v>#DIV/0!</v>
      </c>
      <c r="L19" s="8" t="e">
        <f>COUNTIFS(Sta!$A:$A,$A19,Sta!$T:$T,"&gt;2.5")/$B19</f>
        <v>#DIV/0!</v>
      </c>
      <c r="M19" s="8" t="e">
        <f>COUNTIFS(Sta!$B:$B,$A19,Sta!$T:$T,"&gt;2.5")/$C19</f>
        <v>#DIV/0!</v>
      </c>
      <c r="N19" s="11" t="e">
        <f>(COUNTIFS(Sta!$A:$A,$A19,Sta!$T:$T,"&gt;4.5") +COUNTIFS(Sta!$B:$B,$A19,Sta!$T:$T,"&gt;4.5"))/$D19</f>
        <v>#DIV/0!</v>
      </c>
      <c r="O19" s="8" t="e">
        <f>COUNTIFS(Sta!$A:$A,$A19,Sta!$T:$T,"&gt;4.5")/$B19</f>
        <v>#DIV/0!</v>
      </c>
      <c r="P19" s="8" t="e">
        <f>COUNTIFS(Sta!$B:$B,$A19,Sta!$T:$T,"&gt;4.5")/$C19</f>
        <v>#DIV/0!</v>
      </c>
      <c r="Q19" s="11" t="e">
        <f>(COUNTIFS(Sta!$A:$A,$A19,Sta!$R:$R,"&gt;0.5") +COUNTIFS(Sta!$B:$B,$A19,Sta!$S:$S,"&gt;0.5"))/$D19</f>
        <v>#DIV/0!</v>
      </c>
      <c r="R19" s="8" t="e">
        <f>COUNTIFS(Sta!$A:$A,$A19,Sta!$R:$R,"&gt;0.5")/$B19</f>
        <v>#DIV/0!</v>
      </c>
      <c r="S19" s="8" t="e">
        <f>COUNTIFS(Sta!$B:$B,$A19,Sta!$S:$S,"&gt;0.5")/$C19</f>
        <v>#DIV/0!</v>
      </c>
      <c r="T19" s="11" t="e">
        <f>(COUNTIFS(Sta!$A:$A,$A19,Sta!$R:$R,"&gt;1.5") +COUNTIFS(Sta!$B:$B,$A19,Sta!$S:$S,"&gt;1.5"))/$D19</f>
        <v>#DIV/0!</v>
      </c>
      <c r="U19" s="8" t="e">
        <f>COUNTIFS(Sta!$A:$A,$A19,Sta!$R:$R,"&gt;1.5")/$B19</f>
        <v>#DIV/0!</v>
      </c>
      <c r="V19" s="8" t="e">
        <f>COUNTIFS(Sta!$B:$B,$A19,Sta!$S:$S,"&gt;1.5")/$C19</f>
        <v>#DIV/0!</v>
      </c>
    </row>
    <row r="20" spans="1:22" x14ac:dyDescent="0.3">
      <c r="A20" s="4" t="s">
        <v>19</v>
      </c>
      <c r="B20" s="9">
        <f>COUNTIF(Sta!A:A,A20)</f>
        <v>0</v>
      </c>
      <c r="C20" s="4">
        <f>COUNTIF(Sta!B:B,A20)</f>
        <v>0</v>
      </c>
      <c r="D20" s="4">
        <f t="shared" si="0"/>
        <v>0</v>
      </c>
      <c r="E20" s="10" t="e">
        <f>(SUMIF(Sta!$A:$A,$A20,Sta!$T:$T)  + SUMIF(Sta!$B:$B,$A20,Sta!$T:$T) )/$D20</f>
        <v>#DIV/0!</v>
      </c>
      <c r="F20" s="6" t="e">
        <f>SUMIF(Sta!$A:$A,$A20,Sta!$T:$T)/$B20</f>
        <v>#DIV/0!</v>
      </c>
      <c r="G20" s="6" t="e">
        <f>SUMIF(Sta!$B:$B,$A20,Sta!$T:$T)/$C20</f>
        <v>#DIV/0!</v>
      </c>
      <c r="H20" s="10" t="e">
        <f>(SUMIF(Sta!$A:$A,$A20,Sta!$R:$R)  + SUMIF(Sta!$B:$B,$A20,Sta!$S:$S) )/$D20</f>
        <v>#DIV/0!</v>
      </c>
      <c r="I20" s="6" t="e">
        <f>SUMIF(Sta!$A:$A,$A20,Sta!$R:$R)/$B20</f>
        <v>#DIV/0!</v>
      </c>
      <c r="J20" s="6" t="e">
        <f>SUMIF(Sta!$B:$B,$A20,Sta!$S:$S)/$C20</f>
        <v>#DIV/0!</v>
      </c>
      <c r="K20" s="11" t="e">
        <f>(COUNTIFS(Sta!$A:$A,$A20,Sta!$T:$T,"&gt;2.5") +COUNTIFS(Sta!$B:$B,$A20,Sta!$T:$T,"&gt;2.5"))/$D20</f>
        <v>#DIV/0!</v>
      </c>
      <c r="L20" s="8" t="e">
        <f>COUNTIFS(Sta!$A:$A,$A20,Sta!$T:$T,"&gt;2.5")/$B20</f>
        <v>#DIV/0!</v>
      </c>
      <c r="M20" s="8" t="e">
        <f>COUNTIFS(Sta!$B:$B,$A20,Sta!$T:$T,"&gt;2.5")/$C20</f>
        <v>#DIV/0!</v>
      </c>
      <c r="N20" s="11" t="e">
        <f>(COUNTIFS(Sta!$A:$A,$A20,Sta!$T:$T,"&gt;4.5") +COUNTIFS(Sta!$B:$B,$A20,Sta!$T:$T,"&gt;4.5"))/$D20</f>
        <v>#DIV/0!</v>
      </c>
      <c r="O20" s="8" t="e">
        <f>COUNTIFS(Sta!$A:$A,$A20,Sta!$T:$T,"&gt;4.5")/$B20</f>
        <v>#DIV/0!</v>
      </c>
      <c r="P20" s="8" t="e">
        <f>COUNTIFS(Sta!$B:$B,$A20,Sta!$T:$T,"&gt;4.5")/$C20</f>
        <v>#DIV/0!</v>
      </c>
      <c r="Q20" s="11" t="e">
        <f>(COUNTIFS(Sta!$A:$A,$A20,Sta!$R:$R,"&gt;0.5") +COUNTIFS(Sta!$B:$B,$A20,Sta!$S:$S,"&gt;0.5"))/$D20</f>
        <v>#DIV/0!</v>
      </c>
      <c r="R20" s="8" t="e">
        <f>COUNTIFS(Sta!$A:$A,$A20,Sta!$R:$R,"&gt;0.5")/$B20</f>
        <v>#DIV/0!</v>
      </c>
      <c r="S20" s="8" t="e">
        <f>COUNTIFS(Sta!$B:$B,$A20,Sta!$S:$S,"&gt;0.5")/$C20</f>
        <v>#DIV/0!</v>
      </c>
      <c r="T20" s="11" t="e">
        <f>(COUNTIFS(Sta!$A:$A,$A20,Sta!$R:$R,"&gt;1.5") +COUNTIFS(Sta!$B:$B,$A20,Sta!$S:$S,"&gt;1.5"))/$D20</f>
        <v>#DIV/0!</v>
      </c>
      <c r="U20" s="8" t="e">
        <f>COUNTIFS(Sta!$A:$A,$A20,Sta!$R:$R,"&gt;1.5")/$B20</f>
        <v>#DIV/0!</v>
      </c>
      <c r="V20" s="8" t="e">
        <f>COUNTIFS(Sta!$B:$B,$A20,Sta!$S:$S,"&gt;1.5")/$C20</f>
        <v>#DIV/0!</v>
      </c>
    </row>
    <row r="21" spans="1:22" x14ac:dyDescent="0.3">
      <c r="A21" s="4" t="s">
        <v>12</v>
      </c>
      <c r="B21" s="9">
        <f>COUNTIF(Sta!A:A,A21)</f>
        <v>0</v>
      </c>
      <c r="C21" s="4">
        <f>COUNTIF(Sta!B:B,A21)</f>
        <v>0</v>
      </c>
      <c r="D21" s="4">
        <f t="shared" si="0"/>
        <v>0</v>
      </c>
      <c r="E21" s="10" t="e">
        <f>(SUMIF(Sta!$A:$A,$A21,Sta!$T:$T)  + SUMIF(Sta!$B:$B,$A21,Sta!$T:$T) )/$D21</f>
        <v>#DIV/0!</v>
      </c>
      <c r="F21" s="6" t="e">
        <f>SUMIF(Sta!$A:$A,$A21,Sta!$T:$T)/$B21</f>
        <v>#DIV/0!</v>
      </c>
      <c r="G21" s="6" t="e">
        <f>SUMIF(Sta!$B:$B,$A21,Sta!$T:$T)/$C21</f>
        <v>#DIV/0!</v>
      </c>
      <c r="H21" s="10" t="e">
        <f>(SUMIF(Sta!$A:$A,$A21,Sta!$R:$R)  + SUMIF(Sta!$B:$B,$A21,Sta!$S:$S) )/$D21</f>
        <v>#DIV/0!</v>
      </c>
      <c r="I21" s="6" t="e">
        <f>SUMIF(Sta!$A:$A,$A21,Sta!$R:$R)/$B21</f>
        <v>#DIV/0!</v>
      </c>
      <c r="J21" s="6" t="e">
        <f>SUMIF(Sta!$B:$B,$A21,Sta!$S:$S)/$C21</f>
        <v>#DIV/0!</v>
      </c>
      <c r="K21" s="11" t="e">
        <f>(COUNTIFS(Sta!$A:$A,$A21,Sta!$T:$T,"&gt;2.5") +COUNTIFS(Sta!$B:$B,$A21,Sta!$T:$T,"&gt;2.5"))/$D21</f>
        <v>#DIV/0!</v>
      </c>
      <c r="L21" s="8" t="e">
        <f>COUNTIFS(Sta!$A:$A,$A21,Sta!$T:$T,"&gt;2.5")/$B21</f>
        <v>#DIV/0!</v>
      </c>
      <c r="M21" s="8" t="e">
        <f>COUNTIFS(Sta!$B:$B,$A21,Sta!$T:$T,"&gt;2.5")/$C21</f>
        <v>#DIV/0!</v>
      </c>
      <c r="N21" s="11" t="e">
        <f>(COUNTIFS(Sta!$A:$A,$A21,Sta!$T:$T,"&gt;4.5") +COUNTIFS(Sta!$B:$B,$A21,Sta!$T:$T,"&gt;4.5"))/$D21</f>
        <v>#DIV/0!</v>
      </c>
      <c r="O21" s="8" t="e">
        <f>COUNTIFS(Sta!$A:$A,$A21,Sta!$T:$T,"&gt;4.5")/$B21</f>
        <v>#DIV/0!</v>
      </c>
      <c r="P21" s="8" t="e">
        <f>COUNTIFS(Sta!$B:$B,$A21,Sta!$T:$T,"&gt;4.5")/$C21</f>
        <v>#DIV/0!</v>
      </c>
      <c r="Q21" s="11" t="e">
        <f>(COUNTIFS(Sta!$A:$A,$A21,Sta!$R:$R,"&gt;0.5") +COUNTIFS(Sta!$B:$B,$A21,Sta!$S:$S,"&gt;0.5"))/$D21</f>
        <v>#DIV/0!</v>
      </c>
      <c r="R21" s="8" t="e">
        <f>COUNTIFS(Sta!$A:$A,$A21,Sta!$R:$R,"&gt;0.5")/$B21</f>
        <v>#DIV/0!</v>
      </c>
      <c r="S21" s="8" t="e">
        <f>COUNTIFS(Sta!$B:$B,$A21,Sta!$S:$S,"&gt;0.5")/$C21</f>
        <v>#DIV/0!</v>
      </c>
      <c r="T21" s="11" t="e">
        <f>(COUNTIFS(Sta!$A:$A,$A21,Sta!$R:$R,"&gt;1.5") +COUNTIFS(Sta!$B:$B,$A21,Sta!$S:$S,"&gt;1.5"))/$D21</f>
        <v>#DIV/0!</v>
      </c>
      <c r="U21" s="8" t="e">
        <f>COUNTIFS(Sta!$A:$A,$A21,Sta!$R:$R,"&gt;1.5")/$B21</f>
        <v>#DIV/0!</v>
      </c>
      <c r="V21" s="8" t="e">
        <f>COUNTIFS(Sta!$B:$B,$A21,Sta!$S:$S,"&gt;1.5")/$C21</f>
        <v>#DIV/0!</v>
      </c>
    </row>
    <row r="22" spans="1:22" x14ac:dyDescent="0.3">
      <c r="A22" s="4" t="s">
        <v>21</v>
      </c>
      <c r="B22" s="9">
        <f>COUNTIF(Sta!A:A,A22)</f>
        <v>0</v>
      </c>
      <c r="C22" s="4">
        <f>COUNTIF(Sta!B:B,A22)</f>
        <v>0</v>
      </c>
      <c r="D22" s="4">
        <f t="shared" si="0"/>
        <v>0</v>
      </c>
      <c r="E22" s="10" t="e">
        <f>(SUMIF(Sta!$A:$A,$A22,Sta!$T:$T)  + SUMIF(Sta!$B:$B,$A22,Sta!$T:$T) )/$D22</f>
        <v>#DIV/0!</v>
      </c>
      <c r="F22" s="6" t="e">
        <f>SUMIF(Sta!$A:$A,$A22,Sta!$T:$T)/$B22</f>
        <v>#DIV/0!</v>
      </c>
      <c r="G22" s="6" t="e">
        <f>SUMIF(Sta!$B:$B,$A22,Sta!$T:$T)/$C22</f>
        <v>#DIV/0!</v>
      </c>
      <c r="H22" s="10" t="e">
        <f>(SUMIF(Sta!$A:$A,$A22,Sta!$R:$R)  + SUMIF(Sta!$B:$B,$A22,Sta!$S:$S) )/$D22</f>
        <v>#DIV/0!</v>
      </c>
      <c r="I22" s="6" t="e">
        <f>SUMIF(Sta!$A:$A,$A22,Sta!$R:$R)/$B22</f>
        <v>#DIV/0!</v>
      </c>
      <c r="J22" s="6" t="e">
        <f>SUMIF(Sta!$B:$B,$A22,Sta!$S:$S)/$C22</f>
        <v>#DIV/0!</v>
      </c>
      <c r="K22" s="11" t="e">
        <f>(COUNTIFS(Sta!$A:$A,$A22,Sta!$T:$T,"&gt;2.5") +COUNTIFS(Sta!$B:$B,$A22,Sta!$T:$T,"&gt;2.5"))/$D22</f>
        <v>#DIV/0!</v>
      </c>
      <c r="L22" s="8" t="e">
        <f>COUNTIFS(Sta!$A:$A,$A22,Sta!$T:$T,"&gt;2.5")/$B22</f>
        <v>#DIV/0!</v>
      </c>
      <c r="M22" s="8" t="e">
        <f>COUNTIFS(Sta!$B:$B,$A22,Sta!$T:$T,"&gt;2.5")/$C22</f>
        <v>#DIV/0!</v>
      </c>
      <c r="N22" s="11" t="e">
        <f>(COUNTIFS(Sta!$A:$A,$A22,Sta!$T:$T,"&gt;4.5") +COUNTIFS(Sta!$B:$B,$A22,Sta!$T:$T,"&gt;4.5"))/$D22</f>
        <v>#DIV/0!</v>
      </c>
      <c r="O22" s="8" t="e">
        <f>COUNTIFS(Sta!$A:$A,$A22,Sta!$T:$T,"&gt;4.5")/$B22</f>
        <v>#DIV/0!</v>
      </c>
      <c r="P22" s="8" t="e">
        <f>COUNTIFS(Sta!$B:$B,$A22,Sta!$T:$T,"&gt;4.5")/$C22</f>
        <v>#DIV/0!</v>
      </c>
      <c r="Q22" s="11" t="e">
        <f>(COUNTIFS(Sta!$A:$A,$A22,Sta!$R:$R,"&gt;0.5") +COUNTIFS(Sta!$B:$B,$A22,Sta!$S:$S,"&gt;0.5"))/$D22</f>
        <v>#DIV/0!</v>
      </c>
      <c r="R22" s="8" t="e">
        <f>COUNTIFS(Sta!$A:$A,$A22,Sta!$R:$R,"&gt;0.5")/$B22</f>
        <v>#DIV/0!</v>
      </c>
      <c r="S22" s="8" t="e">
        <f>COUNTIFS(Sta!$B:$B,$A22,Sta!$S:$S,"&gt;0.5")/$C22</f>
        <v>#DIV/0!</v>
      </c>
      <c r="T22" s="11" t="e">
        <f>(COUNTIFS(Sta!$A:$A,$A22,Sta!$R:$R,"&gt;1.5") +COUNTIFS(Sta!$B:$B,$A22,Sta!$S:$S,"&gt;1.5"))/$D22</f>
        <v>#DIV/0!</v>
      </c>
      <c r="U22" s="8" t="e">
        <f>COUNTIFS(Sta!$A:$A,$A22,Sta!$R:$R,"&gt;1.5")/$B22</f>
        <v>#DIV/0!</v>
      </c>
      <c r="V22" s="8" t="e">
        <f>COUNTIFS(Sta!$B:$B,$A22,Sta!$S:$S,"&gt;1.5")/$C22</f>
        <v>#DIV/0!</v>
      </c>
    </row>
    <row r="23" spans="1:22" x14ac:dyDescent="0.3">
      <c r="A23" s="4" t="s">
        <v>94</v>
      </c>
      <c r="B23" s="9">
        <f>COUNTIF(Sta!A:A,A23)</f>
        <v>0</v>
      </c>
      <c r="C23" s="4">
        <f>COUNTIF(Sta!B:B,A23)</f>
        <v>0</v>
      </c>
      <c r="D23" s="4">
        <f t="shared" ref="D23:D42" si="1">B23+C23</f>
        <v>0</v>
      </c>
      <c r="E23" s="10" t="e">
        <f>(SUMIF(Sta!$A:$A,$A23,Sta!$T:$T)  + SUMIF(Sta!$B:$B,$A23,Sta!$T:$T) )/$D23</f>
        <v>#DIV/0!</v>
      </c>
      <c r="F23" s="6" t="e">
        <f>SUMIF(Sta!$A:$A,$A23,Sta!$T:$T)/$B23</f>
        <v>#DIV/0!</v>
      </c>
      <c r="G23" s="6" t="e">
        <f>SUMIF(Sta!$B:$B,$A23,Sta!$T:$T)/$C23</f>
        <v>#DIV/0!</v>
      </c>
      <c r="H23" s="10" t="e">
        <f>(SUMIF(Sta!$A:$A,$A23,Sta!$R:$R)  + SUMIF(Sta!$B:$B,$A23,Sta!$S:$S) )/$D23</f>
        <v>#DIV/0!</v>
      </c>
      <c r="I23" s="6" t="e">
        <f>SUMIF(Sta!$A:$A,$A23,Sta!$R:$R)/$B23</f>
        <v>#DIV/0!</v>
      </c>
      <c r="J23" s="6" t="e">
        <f>SUMIF(Sta!$B:$B,$A23,Sta!$S:$S)/$C23</f>
        <v>#DIV/0!</v>
      </c>
      <c r="K23" s="11" t="e">
        <f>(COUNTIFS(Sta!$A:$A,$A23,Sta!$T:$T,"&gt;2.5") +COUNTIFS(Sta!$B:$B,$A23,Sta!$T:$T,"&gt;2.5"))/$D23</f>
        <v>#DIV/0!</v>
      </c>
      <c r="L23" s="8" t="e">
        <f>COUNTIFS(Sta!$A:$A,$A23,Sta!$T:$T,"&gt;2.5")/$B23</f>
        <v>#DIV/0!</v>
      </c>
      <c r="M23" s="8" t="e">
        <f>COUNTIFS(Sta!$B:$B,$A23,Sta!$T:$T,"&gt;2.5")/$C23</f>
        <v>#DIV/0!</v>
      </c>
      <c r="N23" s="11" t="e">
        <f>(COUNTIFS(Sta!$A:$A,$A23,Sta!$T:$T,"&gt;4.5") +COUNTIFS(Sta!$B:$B,$A23,Sta!$T:$T,"&gt;4.5"))/$D23</f>
        <v>#DIV/0!</v>
      </c>
      <c r="O23" s="8" t="e">
        <f>COUNTIFS(Sta!$A:$A,$A23,Sta!$T:$T,"&gt;4.5")/$B23</f>
        <v>#DIV/0!</v>
      </c>
      <c r="P23" s="8" t="e">
        <f>COUNTIFS(Sta!$B:$B,$A23,Sta!$T:$T,"&gt;4.5")/$C23</f>
        <v>#DIV/0!</v>
      </c>
      <c r="Q23" s="11" t="e">
        <f>(COUNTIFS(Sta!$A:$A,$A23,Sta!$R:$R,"&gt;0.5") +COUNTIFS(Sta!$B:$B,$A23,Sta!$S:$S,"&gt;0.5"))/$D23</f>
        <v>#DIV/0!</v>
      </c>
      <c r="R23" s="8" t="e">
        <f>COUNTIFS(Sta!$A:$A,$A23,Sta!$R:$R,"&gt;0.5")/$B23</f>
        <v>#DIV/0!</v>
      </c>
      <c r="S23" s="8" t="e">
        <f>COUNTIFS(Sta!$B:$B,$A23,Sta!$S:$S,"&gt;0.5")/$C23</f>
        <v>#DIV/0!</v>
      </c>
      <c r="T23" s="11" t="e">
        <f>(COUNTIFS(Sta!$A:$A,$A23,Sta!$R:$R,"&gt;1.5") +COUNTIFS(Sta!$B:$B,$A23,Sta!$S:$S,"&gt;1.5"))/$D23</f>
        <v>#DIV/0!</v>
      </c>
      <c r="U23" s="8" t="e">
        <f>COUNTIFS(Sta!$A:$A,$A23,Sta!$R:$R,"&gt;1.5")/$B23</f>
        <v>#DIV/0!</v>
      </c>
      <c r="V23" s="8" t="e">
        <f>COUNTIFS(Sta!$B:$B,$A23,Sta!$S:$S,"&gt;1.5")/$C23</f>
        <v>#DIV/0!</v>
      </c>
    </row>
    <row r="24" spans="1:22" x14ac:dyDescent="0.3">
      <c r="A24" s="4" t="s">
        <v>103</v>
      </c>
      <c r="B24" s="9">
        <f>COUNTIF(Sta!A:A,A24)</f>
        <v>0</v>
      </c>
      <c r="C24" s="4">
        <f>COUNTIF(Sta!B:B,A24)</f>
        <v>0</v>
      </c>
      <c r="D24" s="4">
        <f t="shared" si="1"/>
        <v>0</v>
      </c>
      <c r="E24" s="10" t="e">
        <f>(SUMIF(Sta!$A:$A,$A24,Sta!$T:$T)  + SUMIF(Sta!$B:$B,$A24,Sta!$T:$T) )/$D24</f>
        <v>#DIV/0!</v>
      </c>
      <c r="F24" s="6" t="e">
        <f>SUMIF(Sta!$A:$A,$A24,Sta!$T:$T)/$B24</f>
        <v>#DIV/0!</v>
      </c>
      <c r="G24" s="6" t="e">
        <f>SUMIF(Sta!$B:$B,$A24,Sta!$T:$T)/$C24</f>
        <v>#DIV/0!</v>
      </c>
      <c r="H24" s="10" t="e">
        <f>(SUMIF(Sta!$A:$A,$A24,Sta!$R:$R)  + SUMIF(Sta!$B:$B,$A24,Sta!$S:$S) )/$D24</f>
        <v>#DIV/0!</v>
      </c>
      <c r="I24" s="6" t="e">
        <f>SUMIF(Sta!$A:$A,$A24,Sta!$R:$R)/$B24</f>
        <v>#DIV/0!</v>
      </c>
      <c r="J24" s="6" t="e">
        <f>SUMIF(Sta!$B:$B,$A24,Sta!$S:$S)/$C24</f>
        <v>#DIV/0!</v>
      </c>
      <c r="K24" s="11" t="e">
        <f>(COUNTIFS(Sta!$A:$A,$A24,Sta!$T:$T,"&gt;2.5") +COUNTIFS(Sta!$B:$B,$A24,Sta!$T:$T,"&gt;2.5"))/$D24</f>
        <v>#DIV/0!</v>
      </c>
      <c r="L24" s="8" t="e">
        <f>COUNTIFS(Sta!$A:$A,$A24,Sta!$T:$T,"&gt;2.5")/$B24</f>
        <v>#DIV/0!</v>
      </c>
      <c r="M24" s="8" t="e">
        <f>COUNTIFS(Sta!$B:$B,$A24,Sta!$T:$T,"&gt;2.5")/$C24</f>
        <v>#DIV/0!</v>
      </c>
      <c r="N24" s="11" t="e">
        <f>(COUNTIFS(Sta!$A:$A,$A24,Sta!$T:$T,"&gt;4.5") +COUNTIFS(Sta!$B:$B,$A24,Sta!$T:$T,"&gt;4.5"))/$D24</f>
        <v>#DIV/0!</v>
      </c>
      <c r="O24" s="8" t="e">
        <f>COUNTIFS(Sta!$A:$A,$A24,Sta!$T:$T,"&gt;4.5")/$B24</f>
        <v>#DIV/0!</v>
      </c>
      <c r="P24" s="8" t="e">
        <f>COUNTIFS(Sta!$B:$B,$A24,Sta!$T:$T,"&gt;4.5")/$C24</f>
        <v>#DIV/0!</v>
      </c>
      <c r="Q24" s="11" t="e">
        <f>(COUNTIFS(Sta!$A:$A,$A24,Sta!$R:$R,"&gt;0.5") +COUNTIFS(Sta!$B:$B,$A24,Sta!$S:$S,"&gt;0.5"))/$D24</f>
        <v>#DIV/0!</v>
      </c>
      <c r="R24" s="8" t="e">
        <f>COUNTIFS(Sta!$A:$A,$A24,Sta!$R:$R,"&gt;0.5")/$B24</f>
        <v>#DIV/0!</v>
      </c>
      <c r="S24" s="8" t="e">
        <f>COUNTIFS(Sta!$B:$B,$A24,Sta!$S:$S,"&gt;0.5")/$C24</f>
        <v>#DIV/0!</v>
      </c>
      <c r="T24" s="11" t="e">
        <f>(COUNTIFS(Sta!$A:$A,$A24,Sta!$R:$R,"&gt;1.5") +COUNTIFS(Sta!$B:$B,$A24,Sta!$S:$S,"&gt;1.5"))/$D24</f>
        <v>#DIV/0!</v>
      </c>
      <c r="U24" s="8" t="e">
        <f>COUNTIFS(Sta!$A:$A,$A24,Sta!$R:$R,"&gt;1.5")/$B24</f>
        <v>#DIV/0!</v>
      </c>
      <c r="V24" s="8" t="e">
        <f>COUNTIFS(Sta!$B:$B,$A24,Sta!$S:$S,"&gt;1.5")/$C24</f>
        <v>#DIV/0!</v>
      </c>
    </row>
    <row r="25" spans="1:22" x14ac:dyDescent="0.3">
      <c r="A25" s="4" t="s">
        <v>98</v>
      </c>
      <c r="B25" s="9">
        <f>COUNTIF(Sta!A:A,A25)</f>
        <v>0</v>
      </c>
      <c r="C25" s="4">
        <f>COUNTIF(Sta!B:B,A25)</f>
        <v>0</v>
      </c>
      <c r="D25" s="4">
        <f t="shared" si="1"/>
        <v>0</v>
      </c>
      <c r="E25" s="10" t="e">
        <f>(SUMIF(Sta!$A:$A,$A25,Sta!$T:$T)  + SUMIF(Sta!$B:$B,$A25,Sta!$T:$T) )/$D25</f>
        <v>#DIV/0!</v>
      </c>
      <c r="F25" s="6" t="e">
        <f>SUMIF(Sta!$A:$A,$A25,Sta!$T:$T)/$B25</f>
        <v>#DIV/0!</v>
      </c>
      <c r="G25" s="6" t="e">
        <f>SUMIF(Sta!$B:$B,$A25,Sta!$T:$T)/$C25</f>
        <v>#DIV/0!</v>
      </c>
      <c r="H25" s="10" t="e">
        <f>(SUMIF(Sta!$A:$A,$A25,Sta!$R:$R)  + SUMIF(Sta!$B:$B,$A25,Sta!$S:$S) )/$D25</f>
        <v>#DIV/0!</v>
      </c>
      <c r="I25" s="6" t="e">
        <f>SUMIF(Sta!$A:$A,$A25,Sta!$R:$R)/$B25</f>
        <v>#DIV/0!</v>
      </c>
      <c r="J25" s="6" t="e">
        <f>SUMIF(Sta!$B:$B,$A25,Sta!$S:$S)/$C25</f>
        <v>#DIV/0!</v>
      </c>
      <c r="K25" s="11" t="e">
        <f>(COUNTIFS(Sta!$A:$A,$A25,Sta!$T:$T,"&gt;2.5") +COUNTIFS(Sta!$B:$B,$A25,Sta!$T:$T,"&gt;2.5"))/$D25</f>
        <v>#DIV/0!</v>
      </c>
      <c r="L25" s="8" t="e">
        <f>COUNTIFS(Sta!$A:$A,$A25,Sta!$T:$T,"&gt;2.5")/$B25</f>
        <v>#DIV/0!</v>
      </c>
      <c r="M25" s="8" t="e">
        <f>COUNTIFS(Sta!$B:$B,$A25,Sta!$T:$T,"&gt;2.5")/$C25</f>
        <v>#DIV/0!</v>
      </c>
      <c r="N25" s="11" t="e">
        <f>(COUNTIFS(Sta!$A:$A,$A25,Sta!$T:$T,"&gt;4.5") +COUNTIFS(Sta!$B:$B,$A25,Sta!$T:$T,"&gt;4.5"))/$D25</f>
        <v>#DIV/0!</v>
      </c>
      <c r="O25" s="8" t="e">
        <f>COUNTIFS(Sta!$A:$A,$A25,Sta!$T:$T,"&gt;4.5")/$B25</f>
        <v>#DIV/0!</v>
      </c>
      <c r="P25" s="8" t="e">
        <f>COUNTIFS(Sta!$B:$B,$A25,Sta!$T:$T,"&gt;4.5")/$C25</f>
        <v>#DIV/0!</v>
      </c>
      <c r="Q25" s="11" t="e">
        <f>(COUNTIFS(Sta!$A:$A,$A25,Sta!$R:$R,"&gt;0.5") +COUNTIFS(Sta!$B:$B,$A25,Sta!$S:$S,"&gt;0.5"))/$D25</f>
        <v>#DIV/0!</v>
      </c>
      <c r="R25" s="8" t="e">
        <f>COUNTIFS(Sta!$A:$A,$A25,Sta!$R:$R,"&gt;0.5")/$B25</f>
        <v>#DIV/0!</v>
      </c>
      <c r="S25" s="8" t="e">
        <f>COUNTIFS(Sta!$B:$B,$A25,Sta!$S:$S,"&gt;0.5")/$C25</f>
        <v>#DIV/0!</v>
      </c>
      <c r="T25" s="11" t="e">
        <f>(COUNTIFS(Sta!$A:$A,$A25,Sta!$R:$R,"&gt;1.5") +COUNTIFS(Sta!$B:$B,$A25,Sta!$S:$S,"&gt;1.5"))/$D25</f>
        <v>#DIV/0!</v>
      </c>
      <c r="U25" s="8" t="e">
        <f>COUNTIFS(Sta!$A:$A,$A25,Sta!$R:$R,"&gt;1.5")/$B25</f>
        <v>#DIV/0!</v>
      </c>
      <c r="V25" s="8" t="e">
        <f>COUNTIFS(Sta!$B:$B,$A25,Sta!$S:$S,"&gt;1.5")/$C25</f>
        <v>#DIV/0!</v>
      </c>
    </row>
    <row r="26" spans="1:22" x14ac:dyDescent="0.3">
      <c r="A26" s="4" t="s">
        <v>105</v>
      </c>
      <c r="B26" s="9">
        <f>COUNTIF(Sta!A:A,A26)</f>
        <v>0</v>
      </c>
      <c r="C26" s="4">
        <f>COUNTIF(Sta!B:B,A26)</f>
        <v>0</v>
      </c>
      <c r="D26" s="4">
        <f t="shared" si="1"/>
        <v>0</v>
      </c>
      <c r="E26" s="10" t="e">
        <f>(SUMIF(Sta!$A:$A,$A26,Sta!$T:$T)  + SUMIF(Sta!$B:$B,$A26,Sta!$T:$T) )/$D26</f>
        <v>#DIV/0!</v>
      </c>
      <c r="F26" s="6" t="e">
        <f>SUMIF(Sta!$A:$A,$A26,Sta!$T:$T)/$B26</f>
        <v>#DIV/0!</v>
      </c>
      <c r="G26" s="6" t="e">
        <f>SUMIF(Sta!$B:$B,$A26,Sta!$T:$T)/$C26</f>
        <v>#DIV/0!</v>
      </c>
      <c r="H26" s="10" t="e">
        <f>(SUMIF(Sta!$A:$A,$A26,Sta!$R:$R)  + SUMIF(Sta!$B:$B,$A26,Sta!$S:$S) )/$D26</f>
        <v>#DIV/0!</v>
      </c>
      <c r="I26" s="6" t="e">
        <f>SUMIF(Sta!$A:$A,$A26,Sta!$R:$R)/$B26</f>
        <v>#DIV/0!</v>
      </c>
      <c r="J26" s="6" t="e">
        <f>SUMIF(Sta!$B:$B,$A26,Sta!$S:$S)/$C26</f>
        <v>#DIV/0!</v>
      </c>
      <c r="K26" s="11" t="e">
        <f>(COUNTIFS(Sta!$A:$A,$A26,Sta!$T:$T,"&gt;2.5") +COUNTIFS(Sta!$B:$B,$A26,Sta!$T:$T,"&gt;2.5"))/$D26</f>
        <v>#DIV/0!</v>
      </c>
      <c r="L26" s="8" t="e">
        <f>COUNTIFS(Sta!$A:$A,$A26,Sta!$T:$T,"&gt;2.5")/$B26</f>
        <v>#DIV/0!</v>
      </c>
      <c r="M26" s="8" t="e">
        <f>COUNTIFS(Sta!$B:$B,$A26,Sta!$T:$T,"&gt;2.5")/$C26</f>
        <v>#DIV/0!</v>
      </c>
      <c r="N26" s="11" t="e">
        <f>(COUNTIFS(Sta!$A:$A,$A26,Sta!$T:$T,"&gt;4.5") +COUNTIFS(Sta!$B:$B,$A26,Sta!$T:$T,"&gt;4.5"))/$D26</f>
        <v>#DIV/0!</v>
      </c>
      <c r="O26" s="8" t="e">
        <f>COUNTIFS(Sta!$A:$A,$A26,Sta!$T:$T,"&gt;4.5")/$B26</f>
        <v>#DIV/0!</v>
      </c>
      <c r="P26" s="8" t="e">
        <f>COUNTIFS(Sta!$B:$B,$A26,Sta!$T:$T,"&gt;4.5")/$C26</f>
        <v>#DIV/0!</v>
      </c>
      <c r="Q26" s="11" t="e">
        <f>(COUNTIFS(Sta!$A:$A,$A26,Sta!$R:$R,"&gt;0.5") +COUNTIFS(Sta!$B:$B,$A26,Sta!$S:$S,"&gt;0.5"))/$D26</f>
        <v>#DIV/0!</v>
      </c>
      <c r="R26" s="8" t="e">
        <f>COUNTIFS(Sta!$A:$A,$A26,Sta!$R:$R,"&gt;0.5")/$B26</f>
        <v>#DIV/0!</v>
      </c>
      <c r="S26" s="8" t="e">
        <f>COUNTIFS(Sta!$B:$B,$A26,Sta!$S:$S,"&gt;0.5")/$C26</f>
        <v>#DIV/0!</v>
      </c>
      <c r="T26" s="11" t="e">
        <f>(COUNTIFS(Sta!$A:$A,$A26,Sta!$R:$R,"&gt;1.5") +COUNTIFS(Sta!$B:$B,$A26,Sta!$S:$S,"&gt;1.5"))/$D26</f>
        <v>#DIV/0!</v>
      </c>
      <c r="U26" s="8" t="e">
        <f>COUNTIFS(Sta!$A:$A,$A26,Sta!$R:$R,"&gt;1.5")/$B26</f>
        <v>#DIV/0!</v>
      </c>
      <c r="V26" s="8" t="e">
        <f>COUNTIFS(Sta!$B:$B,$A26,Sta!$S:$S,"&gt;1.5")/$C26</f>
        <v>#DIV/0!</v>
      </c>
    </row>
    <row r="27" spans="1:22" x14ac:dyDescent="0.3">
      <c r="A27" s="4" t="s">
        <v>101</v>
      </c>
      <c r="B27" s="9">
        <f>COUNTIF(Sta!A:A,A27)</f>
        <v>0</v>
      </c>
      <c r="C27" s="4">
        <f>COUNTIF(Sta!B:B,A27)</f>
        <v>0</v>
      </c>
      <c r="D27" s="4">
        <f t="shared" si="1"/>
        <v>0</v>
      </c>
      <c r="E27" s="10" t="e">
        <f>(SUMIF(Sta!$A:$A,$A27,Sta!$T:$T)  + SUMIF(Sta!$B:$B,$A27,Sta!$T:$T) )/$D27</f>
        <v>#DIV/0!</v>
      </c>
      <c r="F27" s="6" t="e">
        <f>SUMIF(Sta!$A:$A,$A27,Sta!$T:$T)/$B27</f>
        <v>#DIV/0!</v>
      </c>
      <c r="G27" s="6" t="e">
        <f>SUMIF(Sta!$B:$B,$A27,Sta!$T:$T)/$C27</f>
        <v>#DIV/0!</v>
      </c>
      <c r="H27" s="10" t="e">
        <f>(SUMIF(Sta!$A:$A,$A27,Sta!$R:$R)  + SUMIF(Sta!$B:$B,$A27,Sta!$S:$S) )/$D27</f>
        <v>#DIV/0!</v>
      </c>
      <c r="I27" s="6" t="e">
        <f>SUMIF(Sta!$A:$A,$A27,Sta!$R:$R)/$B27</f>
        <v>#DIV/0!</v>
      </c>
      <c r="J27" s="6" t="e">
        <f>SUMIF(Sta!$B:$B,$A27,Sta!$S:$S)/$C27</f>
        <v>#DIV/0!</v>
      </c>
      <c r="K27" s="11" t="e">
        <f>(COUNTIFS(Sta!$A:$A,$A27,Sta!$T:$T,"&gt;2.5") +COUNTIFS(Sta!$B:$B,$A27,Sta!$T:$T,"&gt;2.5"))/$D27</f>
        <v>#DIV/0!</v>
      </c>
      <c r="L27" s="8" t="e">
        <f>COUNTIFS(Sta!$A:$A,$A27,Sta!$T:$T,"&gt;2.5")/$B27</f>
        <v>#DIV/0!</v>
      </c>
      <c r="M27" s="8" t="e">
        <f>COUNTIFS(Sta!$B:$B,$A27,Sta!$T:$T,"&gt;2.5")/$C27</f>
        <v>#DIV/0!</v>
      </c>
      <c r="N27" s="11" t="e">
        <f>(COUNTIFS(Sta!$A:$A,$A27,Sta!$T:$T,"&gt;4.5") +COUNTIFS(Sta!$B:$B,$A27,Sta!$T:$T,"&gt;4.5"))/$D27</f>
        <v>#DIV/0!</v>
      </c>
      <c r="O27" s="8" t="e">
        <f>COUNTIFS(Sta!$A:$A,$A27,Sta!$T:$T,"&gt;4.5")/$B27</f>
        <v>#DIV/0!</v>
      </c>
      <c r="P27" s="8" t="e">
        <f>COUNTIFS(Sta!$B:$B,$A27,Sta!$T:$T,"&gt;4.5")/$C27</f>
        <v>#DIV/0!</v>
      </c>
      <c r="Q27" s="11" t="e">
        <f>(COUNTIFS(Sta!$A:$A,$A27,Sta!$R:$R,"&gt;0.5") +COUNTIFS(Sta!$B:$B,$A27,Sta!$S:$S,"&gt;0.5"))/$D27</f>
        <v>#DIV/0!</v>
      </c>
      <c r="R27" s="8" t="e">
        <f>COUNTIFS(Sta!$A:$A,$A27,Sta!$R:$R,"&gt;0.5")/$B27</f>
        <v>#DIV/0!</v>
      </c>
      <c r="S27" s="8" t="e">
        <f>COUNTIFS(Sta!$B:$B,$A27,Sta!$S:$S,"&gt;0.5")/$C27</f>
        <v>#DIV/0!</v>
      </c>
      <c r="T27" s="11" t="e">
        <f>(COUNTIFS(Sta!$A:$A,$A27,Sta!$R:$R,"&gt;1.5") +COUNTIFS(Sta!$B:$B,$A27,Sta!$S:$S,"&gt;1.5"))/$D27</f>
        <v>#DIV/0!</v>
      </c>
      <c r="U27" s="8" t="e">
        <f>COUNTIFS(Sta!$A:$A,$A27,Sta!$R:$R,"&gt;1.5")/$B27</f>
        <v>#DIV/0!</v>
      </c>
      <c r="V27" s="8" t="e">
        <f>COUNTIFS(Sta!$B:$B,$A27,Sta!$S:$S,"&gt;1.5")/$C27</f>
        <v>#DIV/0!</v>
      </c>
    </row>
    <row r="28" spans="1:22" x14ac:dyDescent="0.3">
      <c r="A28" s="4" t="s">
        <v>95</v>
      </c>
      <c r="B28" s="9">
        <f>COUNTIF(Sta!A:A,A28)</f>
        <v>0</v>
      </c>
      <c r="C28" s="4">
        <f>COUNTIF(Sta!B:B,A28)</f>
        <v>0</v>
      </c>
      <c r="D28" s="4">
        <f t="shared" si="1"/>
        <v>0</v>
      </c>
      <c r="E28" s="10" t="e">
        <f>(SUMIF(Sta!$A:$A,$A28,Sta!$T:$T)  + SUMIF(Sta!$B:$B,$A28,Sta!$T:$T) )/$D28</f>
        <v>#DIV/0!</v>
      </c>
      <c r="F28" s="6" t="e">
        <f>SUMIF(Sta!$A:$A,$A28,Sta!$T:$T)/$B28</f>
        <v>#DIV/0!</v>
      </c>
      <c r="G28" s="6" t="e">
        <f>SUMIF(Sta!$B:$B,$A28,Sta!$T:$T)/$C28</f>
        <v>#DIV/0!</v>
      </c>
      <c r="H28" s="10" t="e">
        <f>(SUMIF(Sta!$A:$A,$A28,Sta!$R:$R)  + SUMIF(Sta!$B:$B,$A28,Sta!$S:$S) )/$D28</f>
        <v>#DIV/0!</v>
      </c>
      <c r="I28" s="6" t="e">
        <f>SUMIF(Sta!$A:$A,$A28,Sta!$R:$R)/$B28</f>
        <v>#DIV/0!</v>
      </c>
      <c r="J28" s="6" t="e">
        <f>SUMIF(Sta!$B:$B,$A28,Sta!$S:$S)/$C28</f>
        <v>#DIV/0!</v>
      </c>
      <c r="K28" s="11" t="e">
        <f>(COUNTIFS(Sta!$A:$A,$A28,Sta!$T:$T,"&gt;2.5") +COUNTIFS(Sta!$B:$B,$A28,Sta!$T:$T,"&gt;2.5"))/$D28</f>
        <v>#DIV/0!</v>
      </c>
      <c r="L28" s="8" t="e">
        <f>COUNTIFS(Sta!$A:$A,$A28,Sta!$T:$T,"&gt;2.5")/$B28</f>
        <v>#DIV/0!</v>
      </c>
      <c r="M28" s="8" t="e">
        <f>COUNTIFS(Sta!$B:$B,$A28,Sta!$T:$T,"&gt;2.5")/$C28</f>
        <v>#DIV/0!</v>
      </c>
      <c r="N28" s="11" t="e">
        <f>(COUNTIFS(Sta!$A:$A,$A28,Sta!$T:$T,"&gt;4.5") +COUNTIFS(Sta!$B:$B,$A28,Sta!$T:$T,"&gt;4.5"))/$D28</f>
        <v>#DIV/0!</v>
      </c>
      <c r="O28" s="8" t="e">
        <f>COUNTIFS(Sta!$A:$A,$A28,Sta!$T:$T,"&gt;4.5")/$B28</f>
        <v>#DIV/0!</v>
      </c>
      <c r="P28" s="8" t="e">
        <f>COUNTIFS(Sta!$B:$B,$A28,Sta!$T:$T,"&gt;4.5")/$C28</f>
        <v>#DIV/0!</v>
      </c>
      <c r="Q28" s="11" t="e">
        <f>(COUNTIFS(Sta!$A:$A,$A28,Sta!$R:$R,"&gt;0.5") +COUNTIFS(Sta!$B:$B,$A28,Sta!$S:$S,"&gt;0.5"))/$D28</f>
        <v>#DIV/0!</v>
      </c>
      <c r="R28" s="8" t="e">
        <f>COUNTIFS(Sta!$A:$A,$A28,Sta!$R:$R,"&gt;0.5")/$B28</f>
        <v>#DIV/0!</v>
      </c>
      <c r="S28" s="8" t="e">
        <f>COUNTIFS(Sta!$B:$B,$A28,Sta!$S:$S,"&gt;0.5")/$C28</f>
        <v>#DIV/0!</v>
      </c>
      <c r="T28" s="11" t="e">
        <f>(COUNTIFS(Sta!$A:$A,$A28,Sta!$R:$R,"&gt;1.5") +COUNTIFS(Sta!$B:$B,$A28,Sta!$S:$S,"&gt;1.5"))/$D28</f>
        <v>#DIV/0!</v>
      </c>
      <c r="U28" s="8" t="e">
        <f>COUNTIFS(Sta!$A:$A,$A28,Sta!$R:$R,"&gt;1.5")/$B28</f>
        <v>#DIV/0!</v>
      </c>
      <c r="V28" s="8" t="e">
        <f>COUNTIFS(Sta!$B:$B,$A28,Sta!$S:$S,"&gt;1.5")/$C28</f>
        <v>#DIV/0!</v>
      </c>
    </row>
    <row r="29" spans="1:22" x14ac:dyDescent="0.3">
      <c r="A29" s="4" t="s">
        <v>104</v>
      </c>
      <c r="B29" s="9">
        <f>COUNTIF(Sta!A:A,A29)</f>
        <v>0</v>
      </c>
      <c r="C29" s="4">
        <f>COUNTIF(Sta!B:B,A29)</f>
        <v>0</v>
      </c>
      <c r="D29" s="4">
        <f t="shared" si="1"/>
        <v>0</v>
      </c>
      <c r="E29" s="10" t="e">
        <f>(SUMIF(Sta!$A:$A,$A29,Sta!$T:$T)  + SUMIF(Sta!$B:$B,$A29,Sta!$T:$T) )/$D29</f>
        <v>#DIV/0!</v>
      </c>
      <c r="F29" s="6" t="e">
        <f>SUMIF(Sta!$A:$A,$A29,Sta!$T:$T)/$B29</f>
        <v>#DIV/0!</v>
      </c>
      <c r="G29" s="6" t="e">
        <f>SUMIF(Sta!$B:$B,$A29,Sta!$T:$T)/$C29</f>
        <v>#DIV/0!</v>
      </c>
      <c r="H29" s="10" t="e">
        <f>(SUMIF(Sta!$A:$A,$A29,Sta!$R:$R)  + SUMIF(Sta!$B:$B,$A29,Sta!$S:$S) )/$D29</f>
        <v>#DIV/0!</v>
      </c>
      <c r="I29" s="6" t="e">
        <f>SUMIF(Sta!$A:$A,$A29,Sta!$R:$R)/$B29</f>
        <v>#DIV/0!</v>
      </c>
      <c r="J29" s="6" t="e">
        <f>SUMIF(Sta!$B:$B,$A29,Sta!$S:$S)/$C29</f>
        <v>#DIV/0!</v>
      </c>
      <c r="K29" s="11" t="e">
        <f>(COUNTIFS(Sta!$A:$A,$A29,Sta!$T:$T,"&gt;2.5") +COUNTIFS(Sta!$B:$B,$A29,Sta!$T:$T,"&gt;2.5"))/$D29</f>
        <v>#DIV/0!</v>
      </c>
      <c r="L29" s="8" t="e">
        <f>COUNTIFS(Sta!$A:$A,$A29,Sta!$T:$T,"&gt;2.5")/$B29</f>
        <v>#DIV/0!</v>
      </c>
      <c r="M29" s="8" t="e">
        <f>COUNTIFS(Sta!$B:$B,$A29,Sta!$T:$T,"&gt;2.5")/$C29</f>
        <v>#DIV/0!</v>
      </c>
      <c r="N29" s="11" t="e">
        <f>(COUNTIFS(Sta!$A:$A,$A29,Sta!$T:$T,"&gt;4.5") +COUNTIFS(Sta!$B:$B,$A29,Sta!$T:$T,"&gt;4.5"))/$D29</f>
        <v>#DIV/0!</v>
      </c>
      <c r="O29" s="8" t="e">
        <f>COUNTIFS(Sta!$A:$A,$A29,Sta!$T:$T,"&gt;4.5")/$B29</f>
        <v>#DIV/0!</v>
      </c>
      <c r="P29" s="8" t="e">
        <f>COUNTIFS(Sta!$B:$B,$A29,Sta!$T:$T,"&gt;4.5")/$C29</f>
        <v>#DIV/0!</v>
      </c>
      <c r="Q29" s="11" t="e">
        <f>(COUNTIFS(Sta!$A:$A,$A29,Sta!$R:$R,"&gt;0.5") +COUNTIFS(Sta!$B:$B,$A29,Sta!$S:$S,"&gt;0.5"))/$D29</f>
        <v>#DIV/0!</v>
      </c>
      <c r="R29" s="8" t="e">
        <f>COUNTIFS(Sta!$A:$A,$A29,Sta!$R:$R,"&gt;0.5")/$B29</f>
        <v>#DIV/0!</v>
      </c>
      <c r="S29" s="8" t="e">
        <f>COUNTIFS(Sta!$B:$B,$A29,Sta!$S:$S,"&gt;0.5")/$C29</f>
        <v>#DIV/0!</v>
      </c>
      <c r="T29" s="11" t="e">
        <f>(COUNTIFS(Sta!$A:$A,$A29,Sta!$R:$R,"&gt;1.5") +COUNTIFS(Sta!$B:$B,$A29,Sta!$S:$S,"&gt;1.5"))/$D29</f>
        <v>#DIV/0!</v>
      </c>
      <c r="U29" s="8" t="e">
        <f>COUNTIFS(Sta!$A:$A,$A29,Sta!$R:$R,"&gt;1.5")/$B29</f>
        <v>#DIV/0!</v>
      </c>
      <c r="V29" s="8" t="e">
        <f>COUNTIFS(Sta!$B:$B,$A29,Sta!$S:$S,"&gt;1.5")/$C29</f>
        <v>#DIV/0!</v>
      </c>
    </row>
    <row r="30" spans="1:22" x14ac:dyDescent="0.3">
      <c r="A30" s="4" t="s">
        <v>99</v>
      </c>
      <c r="B30" s="9">
        <f>COUNTIF(Sta!A:A,A30)</f>
        <v>0</v>
      </c>
      <c r="C30" s="4">
        <f>COUNTIF(Sta!B:B,A30)</f>
        <v>0</v>
      </c>
      <c r="D30" s="4">
        <f t="shared" si="1"/>
        <v>0</v>
      </c>
      <c r="E30" s="10" t="e">
        <f>(SUMIF(Sta!$A:$A,$A30,Sta!$T:$T)  + SUMIF(Sta!$B:$B,$A30,Sta!$T:$T) )/$D30</f>
        <v>#DIV/0!</v>
      </c>
      <c r="F30" s="6" t="e">
        <f>SUMIF(Sta!$A:$A,$A30,Sta!$T:$T)/$B30</f>
        <v>#DIV/0!</v>
      </c>
      <c r="G30" s="6" t="e">
        <f>SUMIF(Sta!$B:$B,$A30,Sta!$T:$T)/$C30</f>
        <v>#DIV/0!</v>
      </c>
      <c r="H30" s="10" t="e">
        <f>(SUMIF(Sta!$A:$A,$A30,Sta!$R:$R)  + SUMIF(Sta!$B:$B,$A30,Sta!$S:$S) )/$D30</f>
        <v>#DIV/0!</v>
      </c>
      <c r="I30" s="6" t="e">
        <f>SUMIF(Sta!$A:$A,$A30,Sta!$R:$R)/$B30</f>
        <v>#DIV/0!</v>
      </c>
      <c r="J30" s="6" t="e">
        <f>SUMIF(Sta!$B:$B,$A30,Sta!$S:$S)/$C30</f>
        <v>#DIV/0!</v>
      </c>
      <c r="K30" s="11" t="e">
        <f>(COUNTIFS(Sta!$A:$A,$A30,Sta!$T:$T,"&gt;2.5") +COUNTIFS(Sta!$B:$B,$A30,Sta!$T:$T,"&gt;2.5"))/$D30</f>
        <v>#DIV/0!</v>
      </c>
      <c r="L30" s="8" t="e">
        <f>COUNTIFS(Sta!$A:$A,$A30,Sta!$T:$T,"&gt;2.5")/$B30</f>
        <v>#DIV/0!</v>
      </c>
      <c r="M30" s="8" t="e">
        <f>COUNTIFS(Sta!$B:$B,$A30,Sta!$T:$T,"&gt;2.5")/$C30</f>
        <v>#DIV/0!</v>
      </c>
      <c r="N30" s="11" t="e">
        <f>(COUNTIFS(Sta!$A:$A,$A30,Sta!$T:$T,"&gt;4.5") +COUNTIFS(Sta!$B:$B,$A30,Sta!$T:$T,"&gt;4.5"))/$D30</f>
        <v>#DIV/0!</v>
      </c>
      <c r="O30" s="8" t="e">
        <f>COUNTIFS(Sta!$A:$A,$A30,Sta!$T:$T,"&gt;4.5")/$B30</f>
        <v>#DIV/0!</v>
      </c>
      <c r="P30" s="8" t="e">
        <f>COUNTIFS(Sta!$B:$B,$A30,Sta!$T:$T,"&gt;4.5")/$C30</f>
        <v>#DIV/0!</v>
      </c>
      <c r="Q30" s="11" t="e">
        <f>(COUNTIFS(Sta!$A:$A,$A30,Sta!$R:$R,"&gt;0.5") +COUNTIFS(Sta!$B:$B,$A30,Sta!$S:$S,"&gt;0.5"))/$D30</f>
        <v>#DIV/0!</v>
      </c>
      <c r="R30" s="8" t="e">
        <f>COUNTIFS(Sta!$A:$A,$A30,Sta!$R:$R,"&gt;0.5")/$B30</f>
        <v>#DIV/0!</v>
      </c>
      <c r="S30" s="8" t="e">
        <f>COUNTIFS(Sta!$B:$B,$A30,Sta!$S:$S,"&gt;0.5")/$C30</f>
        <v>#DIV/0!</v>
      </c>
      <c r="T30" s="11" t="e">
        <f>(COUNTIFS(Sta!$A:$A,$A30,Sta!$R:$R,"&gt;1.5") +COUNTIFS(Sta!$B:$B,$A30,Sta!$S:$S,"&gt;1.5"))/$D30</f>
        <v>#DIV/0!</v>
      </c>
      <c r="U30" s="8" t="e">
        <f>COUNTIFS(Sta!$A:$A,$A30,Sta!$R:$R,"&gt;1.5")/$B30</f>
        <v>#DIV/0!</v>
      </c>
      <c r="V30" s="8" t="e">
        <f>COUNTIFS(Sta!$B:$B,$A30,Sta!$S:$S,"&gt;1.5")/$C30</f>
        <v>#DIV/0!</v>
      </c>
    </row>
    <row r="31" spans="1:22" x14ac:dyDescent="0.3">
      <c r="A31" s="4" t="s">
        <v>88</v>
      </c>
      <c r="B31" s="9">
        <f>COUNTIF(Sta!A:A,A31)</f>
        <v>0</v>
      </c>
      <c r="C31" s="4">
        <f>COUNTIF(Sta!B:B,A31)</f>
        <v>0</v>
      </c>
      <c r="D31" s="4">
        <f t="shared" si="1"/>
        <v>0</v>
      </c>
      <c r="E31" s="10" t="e">
        <f>(SUMIF(Sta!$A:$A,$A31,Sta!$T:$T)  + SUMIF(Sta!$B:$B,$A31,Sta!$T:$T) )/$D31</f>
        <v>#DIV/0!</v>
      </c>
      <c r="F31" s="6" t="e">
        <f>SUMIF(Sta!$A:$A,$A31,Sta!$T:$T)/$B31</f>
        <v>#DIV/0!</v>
      </c>
      <c r="G31" s="6" t="e">
        <f>SUMIF(Sta!$B:$B,$A31,Sta!$T:$T)/$C31</f>
        <v>#DIV/0!</v>
      </c>
      <c r="H31" s="10" t="e">
        <f>(SUMIF(Sta!$A:$A,$A31,Sta!$R:$R)  + SUMIF(Sta!$B:$B,$A31,Sta!$S:$S) )/$D31</f>
        <v>#DIV/0!</v>
      </c>
      <c r="I31" s="6" t="e">
        <f>SUMIF(Sta!$A:$A,$A31,Sta!$R:$R)/$B31</f>
        <v>#DIV/0!</v>
      </c>
      <c r="J31" s="6" t="e">
        <f>SUMIF(Sta!$B:$B,$A31,Sta!$S:$S)/$C31</f>
        <v>#DIV/0!</v>
      </c>
      <c r="K31" s="11" t="e">
        <f>(COUNTIFS(Sta!$A:$A,$A31,Sta!$T:$T,"&gt;2.5") +COUNTIFS(Sta!$B:$B,$A31,Sta!$T:$T,"&gt;2.5"))/$D31</f>
        <v>#DIV/0!</v>
      </c>
      <c r="L31" s="8" t="e">
        <f>COUNTIFS(Sta!$A:$A,$A31,Sta!$T:$T,"&gt;2.5")/$B31</f>
        <v>#DIV/0!</v>
      </c>
      <c r="M31" s="8" t="e">
        <f>COUNTIFS(Sta!$B:$B,$A31,Sta!$T:$T,"&gt;2.5")/$C31</f>
        <v>#DIV/0!</v>
      </c>
      <c r="N31" s="11" t="e">
        <f>(COUNTIFS(Sta!$A:$A,$A31,Sta!$T:$T,"&gt;4.5") +COUNTIFS(Sta!$B:$B,$A31,Sta!$T:$T,"&gt;4.5"))/$D31</f>
        <v>#DIV/0!</v>
      </c>
      <c r="O31" s="8" t="e">
        <f>COUNTIFS(Sta!$A:$A,$A31,Sta!$T:$T,"&gt;4.5")/$B31</f>
        <v>#DIV/0!</v>
      </c>
      <c r="P31" s="8" t="e">
        <f>COUNTIFS(Sta!$B:$B,$A31,Sta!$T:$T,"&gt;4.5")/$C31</f>
        <v>#DIV/0!</v>
      </c>
      <c r="Q31" s="11" t="e">
        <f>(COUNTIFS(Sta!$A:$A,$A31,Sta!$R:$R,"&gt;0.5") +COUNTIFS(Sta!$B:$B,$A31,Sta!$S:$S,"&gt;0.5"))/$D31</f>
        <v>#DIV/0!</v>
      </c>
      <c r="R31" s="8" t="e">
        <f>COUNTIFS(Sta!$A:$A,$A31,Sta!$R:$R,"&gt;0.5")/$B31</f>
        <v>#DIV/0!</v>
      </c>
      <c r="S31" s="8" t="e">
        <f>COUNTIFS(Sta!$B:$B,$A31,Sta!$S:$S,"&gt;0.5")/$C31</f>
        <v>#DIV/0!</v>
      </c>
      <c r="T31" s="11" t="e">
        <f>(COUNTIFS(Sta!$A:$A,$A31,Sta!$R:$R,"&gt;1.5") +COUNTIFS(Sta!$B:$B,$A31,Sta!$S:$S,"&gt;1.5"))/$D31</f>
        <v>#DIV/0!</v>
      </c>
      <c r="U31" s="8" t="e">
        <f>COUNTIFS(Sta!$A:$A,$A31,Sta!$R:$R,"&gt;1.5")/$B31</f>
        <v>#DIV/0!</v>
      </c>
      <c r="V31" s="8" t="e">
        <f>COUNTIFS(Sta!$B:$B,$A31,Sta!$S:$S,"&gt;1.5")/$C31</f>
        <v>#DIV/0!</v>
      </c>
    </row>
    <row r="32" spans="1:22" x14ac:dyDescent="0.3">
      <c r="A32" s="4" t="s">
        <v>86</v>
      </c>
      <c r="B32" s="9">
        <f>COUNTIF(Sta!A:A,A32)</f>
        <v>0</v>
      </c>
      <c r="C32" s="4">
        <f>COUNTIF(Sta!B:B,A32)</f>
        <v>0</v>
      </c>
      <c r="D32" s="4">
        <f t="shared" si="1"/>
        <v>0</v>
      </c>
      <c r="E32" s="10" t="e">
        <f>(SUMIF(Sta!$A:$A,$A32,Sta!$T:$T)  + SUMIF(Sta!$B:$B,$A32,Sta!$T:$T) )/$D32</f>
        <v>#DIV/0!</v>
      </c>
      <c r="F32" s="6" t="e">
        <f>SUMIF(Sta!$A:$A,$A32,Sta!$T:$T)/$B32</f>
        <v>#DIV/0!</v>
      </c>
      <c r="G32" s="6" t="e">
        <f>SUMIF(Sta!$B:$B,$A32,Sta!$T:$T)/$C32</f>
        <v>#DIV/0!</v>
      </c>
      <c r="H32" s="10" t="e">
        <f>(SUMIF(Sta!$A:$A,$A32,Sta!$R:$R)  + SUMIF(Sta!$B:$B,$A32,Sta!$S:$S) )/$D32</f>
        <v>#DIV/0!</v>
      </c>
      <c r="I32" s="6" t="e">
        <f>SUMIF(Sta!$A:$A,$A32,Sta!$R:$R)/$B32</f>
        <v>#DIV/0!</v>
      </c>
      <c r="J32" s="6" t="e">
        <f>SUMIF(Sta!$B:$B,$A32,Sta!$S:$S)/$C32</f>
        <v>#DIV/0!</v>
      </c>
      <c r="K32" s="11" t="e">
        <f>(COUNTIFS(Sta!$A:$A,$A32,Sta!$T:$T,"&gt;2.5") +COUNTIFS(Sta!$B:$B,$A32,Sta!$T:$T,"&gt;2.5"))/$D32</f>
        <v>#DIV/0!</v>
      </c>
      <c r="L32" s="8" t="e">
        <f>COUNTIFS(Sta!$A:$A,$A32,Sta!$T:$T,"&gt;2.5")/$B32</f>
        <v>#DIV/0!</v>
      </c>
      <c r="M32" s="8" t="e">
        <f>COUNTIFS(Sta!$B:$B,$A32,Sta!$T:$T,"&gt;2.5")/$C32</f>
        <v>#DIV/0!</v>
      </c>
      <c r="N32" s="11" t="e">
        <f>(COUNTIFS(Sta!$A:$A,$A32,Sta!$T:$T,"&gt;4.5") +COUNTIFS(Sta!$B:$B,$A32,Sta!$T:$T,"&gt;4.5"))/$D32</f>
        <v>#DIV/0!</v>
      </c>
      <c r="O32" s="8" t="e">
        <f>COUNTIFS(Sta!$A:$A,$A32,Sta!$T:$T,"&gt;4.5")/$B32</f>
        <v>#DIV/0!</v>
      </c>
      <c r="P32" s="8" t="e">
        <f>COUNTIFS(Sta!$B:$B,$A32,Sta!$T:$T,"&gt;4.5")/$C32</f>
        <v>#DIV/0!</v>
      </c>
      <c r="Q32" s="11" t="e">
        <f>(COUNTIFS(Sta!$A:$A,$A32,Sta!$R:$R,"&gt;0.5") +COUNTIFS(Sta!$B:$B,$A32,Sta!$S:$S,"&gt;0.5"))/$D32</f>
        <v>#DIV/0!</v>
      </c>
      <c r="R32" s="8" t="e">
        <f>COUNTIFS(Sta!$A:$A,$A32,Sta!$R:$R,"&gt;0.5")/$B32</f>
        <v>#DIV/0!</v>
      </c>
      <c r="S32" s="8" t="e">
        <f>COUNTIFS(Sta!$B:$B,$A32,Sta!$S:$S,"&gt;0.5")/$C32</f>
        <v>#DIV/0!</v>
      </c>
      <c r="T32" s="11" t="e">
        <f>(COUNTIFS(Sta!$A:$A,$A32,Sta!$R:$R,"&gt;1.5") +COUNTIFS(Sta!$B:$B,$A32,Sta!$S:$S,"&gt;1.5"))/$D32</f>
        <v>#DIV/0!</v>
      </c>
      <c r="U32" s="8" t="e">
        <f>COUNTIFS(Sta!$A:$A,$A32,Sta!$R:$R,"&gt;1.5")/$B32</f>
        <v>#DIV/0!</v>
      </c>
      <c r="V32" s="8" t="e">
        <f>COUNTIFS(Sta!$B:$B,$A32,Sta!$S:$S,"&gt;1.5")/$C32</f>
        <v>#DIV/0!</v>
      </c>
    </row>
    <row r="33" spans="1:22" x14ac:dyDescent="0.3">
      <c r="A33" s="4" t="s">
        <v>89</v>
      </c>
      <c r="B33" s="9">
        <f>COUNTIF(Sta!A:A,A33)</f>
        <v>0</v>
      </c>
      <c r="C33" s="4">
        <f>COUNTIF(Sta!B:B,A33)</f>
        <v>0</v>
      </c>
      <c r="D33" s="4">
        <f t="shared" si="1"/>
        <v>0</v>
      </c>
      <c r="E33" s="10" t="e">
        <f>(SUMIF(Sta!$A:$A,$A33,Sta!$T:$T)  + SUMIF(Sta!$B:$B,$A33,Sta!$T:$T) )/$D33</f>
        <v>#DIV/0!</v>
      </c>
      <c r="F33" s="6" t="e">
        <f>SUMIF(Sta!$A:$A,$A33,Sta!$T:$T)/$B33</f>
        <v>#DIV/0!</v>
      </c>
      <c r="G33" s="6" t="e">
        <f>SUMIF(Sta!$B:$B,$A33,Sta!$T:$T)/$C33</f>
        <v>#DIV/0!</v>
      </c>
      <c r="H33" s="10" t="e">
        <f>(SUMIF(Sta!$A:$A,$A33,Sta!$R:$R)  + SUMIF(Sta!$B:$B,$A33,Sta!$S:$S) )/$D33</f>
        <v>#DIV/0!</v>
      </c>
      <c r="I33" s="6" t="e">
        <f>SUMIF(Sta!$A:$A,$A33,Sta!$R:$R)/$B33</f>
        <v>#DIV/0!</v>
      </c>
      <c r="J33" s="6" t="e">
        <f>SUMIF(Sta!$B:$B,$A33,Sta!$S:$S)/$C33</f>
        <v>#DIV/0!</v>
      </c>
      <c r="K33" s="11" t="e">
        <f>(COUNTIFS(Sta!$A:$A,$A33,Sta!$T:$T,"&gt;2.5") +COUNTIFS(Sta!$B:$B,$A33,Sta!$T:$T,"&gt;2.5"))/$D33</f>
        <v>#DIV/0!</v>
      </c>
      <c r="L33" s="8" t="e">
        <f>COUNTIFS(Sta!$A:$A,$A33,Sta!$T:$T,"&gt;2.5")/$B33</f>
        <v>#DIV/0!</v>
      </c>
      <c r="M33" s="8" t="e">
        <f>COUNTIFS(Sta!$B:$B,$A33,Sta!$T:$T,"&gt;2.5")/$C33</f>
        <v>#DIV/0!</v>
      </c>
      <c r="N33" s="11" t="e">
        <f>(COUNTIFS(Sta!$A:$A,$A33,Sta!$T:$T,"&gt;4.5") +COUNTIFS(Sta!$B:$B,$A33,Sta!$T:$T,"&gt;4.5"))/$D33</f>
        <v>#DIV/0!</v>
      </c>
      <c r="O33" s="8" t="e">
        <f>COUNTIFS(Sta!$A:$A,$A33,Sta!$T:$T,"&gt;4.5")/$B33</f>
        <v>#DIV/0!</v>
      </c>
      <c r="P33" s="8" t="e">
        <f>COUNTIFS(Sta!$B:$B,$A33,Sta!$T:$T,"&gt;4.5")/$C33</f>
        <v>#DIV/0!</v>
      </c>
      <c r="Q33" s="11" t="e">
        <f>(COUNTIFS(Sta!$A:$A,$A33,Sta!$R:$R,"&gt;0.5") +COUNTIFS(Sta!$B:$B,$A33,Sta!$S:$S,"&gt;0.5"))/$D33</f>
        <v>#DIV/0!</v>
      </c>
      <c r="R33" s="8" t="e">
        <f>COUNTIFS(Sta!$A:$A,$A33,Sta!$R:$R,"&gt;0.5")/$B33</f>
        <v>#DIV/0!</v>
      </c>
      <c r="S33" s="8" t="e">
        <f>COUNTIFS(Sta!$B:$B,$A33,Sta!$S:$S,"&gt;0.5")/$C33</f>
        <v>#DIV/0!</v>
      </c>
      <c r="T33" s="11" t="e">
        <f>(COUNTIFS(Sta!$A:$A,$A33,Sta!$R:$R,"&gt;1.5") +COUNTIFS(Sta!$B:$B,$A33,Sta!$S:$S,"&gt;1.5"))/$D33</f>
        <v>#DIV/0!</v>
      </c>
      <c r="U33" s="8" t="e">
        <f>COUNTIFS(Sta!$A:$A,$A33,Sta!$R:$R,"&gt;1.5")/$B33</f>
        <v>#DIV/0!</v>
      </c>
      <c r="V33" s="8" t="e">
        <f>COUNTIFS(Sta!$B:$B,$A33,Sta!$S:$S,"&gt;1.5")/$C33</f>
        <v>#DIV/0!</v>
      </c>
    </row>
    <row r="34" spans="1:22" x14ac:dyDescent="0.3">
      <c r="A34" s="4" t="s">
        <v>91</v>
      </c>
      <c r="B34" s="9">
        <f>COUNTIF(Sta!A:A,A34)</f>
        <v>0</v>
      </c>
      <c r="C34" s="4">
        <f>COUNTIF(Sta!B:B,A34)</f>
        <v>0</v>
      </c>
      <c r="D34" s="4">
        <f t="shared" si="1"/>
        <v>0</v>
      </c>
      <c r="E34" s="10" t="e">
        <f>(SUMIF(Sta!$A:$A,$A34,Sta!$T:$T)  + SUMIF(Sta!$B:$B,$A34,Sta!$T:$T) )/$D34</f>
        <v>#DIV/0!</v>
      </c>
      <c r="F34" s="6" t="e">
        <f>SUMIF(Sta!$A:$A,$A34,Sta!$T:$T)/$B34</f>
        <v>#DIV/0!</v>
      </c>
      <c r="G34" s="6" t="e">
        <f>SUMIF(Sta!$B:$B,$A34,Sta!$T:$T)/$C34</f>
        <v>#DIV/0!</v>
      </c>
      <c r="H34" s="10" t="e">
        <f>(SUMIF(Sta!$A:$A,$A34,Sta!$R:$R)  + SUMIF(Sta!$B:$B,$A34,Sta!$S:$S) )/$D34</f>
        <v>#DIV/0!</v>
      </c>
      <c r="I34" s="6" t="e">
        <f>SUMIF(Sta!$A:$A,$A34,Sta!$R:$R)/$B34</f>
        <v>#DIV/0!</v>
      </c>
      <c r="J34" s="6" t="e">
        <f>SUMIF(Sta!$B:$B,$A34,Sta!$S:$S)/$C34</f>
        <v>#DIV/0!</v>
      </c>
      <c r="K34" s="11" t="e">
        <f>(COUNTIFS(Sta!$A:$A,$A34,Sta!$T:$T,"&gt;2.5") +COUNTIFS(Sta!$B:$B,$A34,Sta!$T:$T,"&gt;2.5"))/$D34</f>
        <v>#DIV/0!</v>
      </c>
      <c r="L34" s="8" t="e">
        <f>COUNTIFS(Sta!$A:$A,$A34,Sta!$T:$T,"&gt;2.5")/$B34</f>
        <v>#DIV/0!</v>
      </c>
      <c r="M34" s="8" t="e">
        <f>COUNTIFS(Sta!$B:$B,$A34,Sta!$T:$T,"&gt;2.5")/$C34</f>
        <v>#DIV/0!</v>
      </c>
      <c r="N34" s="11" t="e">
        <f>(COUNTIFS(Sta!$A:$A,$A34,Sta!$T:$T,"&gt;4.5") +COUNTIFS(Sta!$B:$B,$A34,Sta!$T:$T,"&gt;4.5"))/$D34</f>
        <v>#DIV/0!</v>
      </c>
      <c r="O34" s="8" t="e">
        <f>COUNTIFS(Sta!$A:$A,$A34,Sta!$T:$T,"&gt;4.5")/$B34</f>
        <v>#DIV/0!</v>
      </c>
      <c r="P34" s="8" t="e">
        <f>COUNTIFS(Sta!$B:$B,$A34,Sta!$T:$T,"&gt;4.5")/$C34</f>
        <v>#DIV/0!</v>
      </c>
      <c r="Q34" s="11" t="e">
        <f>(COUNTIFS(Sta!$A:$A,$A34,Sta!$R:$R,"&gt;0.5") +COUNTIFS(Sta!$B:$B,$A34,Sta!$S:$S,"&gt;0.5"))/$D34</f>
        <v>#DIV/0!</v>
      </c>
      <c r="R34" s="8" t="e">
        <f>COUNTIFS(Sta!$A:$A,$A34,Sta!$R:$R,"&gt;0.5")/$B34</f>
        <v>#DIV/0!</v>
      </c>
      <c r="S34" s="8" t="e">
        <f>COUNTIFS(Sta!$B:$B,$A34,Sta!$S:$S,"&gt;0.5")/$C34</f>
        <v>#DIV/0!</v>
      </c>
      <c r="T34" s="11" t="e">
        <f>(COUNTIFS(Sta!$A:$A,$A34,Sta!$R:$R,"&gt;1.5") +COUNTIFS(Sta!$B:$B,$A34,Sta!$S:$S,"&gt;1.5"))/$D34</f>
        <v>#DIV/0!</v>
      </c>
      <c r="U34" s="8" t="e">
        <f>COUNTIFS(Sta!$A:$A,$A34,Sta!$R:$R,"&gt;1.5")/$B34</f>
        <v>#DIV/0!</v>
      </c>
      <c r="V34" s="8" t="e">
        <f>COUNTIFS(Sta!$B:$B,$A34,Sta!$S:$S,"&gt;1.5")/$C34</f>
        <v>#DIV/0!</v>
      </c>
    </row>
    <row r="35" spans="1:22" x14ac:dyDescent="0.3">
      <c r="A35" s="4" t="s">
        <v>87</v>
      </c>
      <c r="B35" s="9">
        <f>COUNTIF(Sta!A:A,A35)</f>
        <v>0</v>
      </c>
      <c r="C35" s="4">
        <f>COUNTIF(Sta!B:B,A35)</f>
        <v>0</v>
      </c>
      <c r="D35" s="4">
        <f t="shared" si="1"/>
        <v>0</v>
      </c>
      <c r="E35" s="10" t="e">
        <f>(SUMIF(Sta!$A:$A,$A35,Sta!$T:$T)  + SUMIF(Sta!$B:$B,$A35,Sta!$T:$T) )/$D35</f>
        <v>#DIV/0!</v>
      </c>
      <c r="F35" s="6" t="e">
        <f>SUMIF(Sta!$A:$A,$A35,Sta!$T:$T)/$B35</f>
        <v>#DIV/0!</v>
      </c>
      <c r="G35" s="6" t="e">
        <f>SUMIF(Sta!$B:$B,$A35,Sta!$T:$T)/$C35</f>
        <v>#DIV/0!</v>
      </c>
      <c r="H35" s="10" t="e">
        <f>(SUMIF(Sta!$A:$A,$A35,Sta!$R:$R)  + SUMIF(Sta!$B:$B,$A35,Sta!$S:$S) )/$D35</f>
        <v>#DIV/0!</v>
      </c>
      <c r="I35" s="6" t="e">
        <f>SUMIF(Sta!$A:$A,$A35,Sta!$R:$R)/$B35</f>
        <v>#DIV/0!</v>
      </c>
      <c r="J35" s="6" t="e">
        <f>SUMIF(Sta!$B:$B,$A35,Sta!$S:$S)/$C35</f>
        <v>#DIV/0!</v>
      </c>
      <c r="K35" s="11" t="e">
        <f>(COUNTIFS(Sta!$A:$A,$A35,Sta!$T:$T,"&gt;2.5") +COUNTIFS(Sta!$B:$B,$A35,Sta!$T:$T,"&gt;2.5"))/$D35</f>
        <v>#DIV/0!</v>
      </c>
      <c r="L35" s="8" t="e">
        <f>COUNTIFS(Sta!$A:$A,$A35,Sta!$T:$T,"&gt;2.5")/$B35</f>
        <v>#DIV/0!</v>
      </c>
      <c r="M35" s="8" t="e">
        <f>COUNTIFS(Sta!$B:$B,$A35,Sta!$T:$T,"&gt;2.5")/$C35</f>
        <v>#DIV/0!</v>
      </c>
      <c r="N35" s="11" t="e">
        <f>(COUNTIFS(Sta!$A:$A,$A35,Sta!$T:$T,"&gt;4.5") +COUNTIFS(Sta!$B:$B,$A35,Sta!$T:$T,"&gt;4.5"))/$D35</f>
        <v>#DIV/0!</v>
      </c>
      <c r="O35" s="8" t="e">
        <f>COUNTIFS(Sta!$A:$A,$A35,Sta!$T:$T,"&gt;4.5")/$B35</f>
        <v>#DIV/0!</v>
      </c>
      <c r="P35" s="8" t="e">
        <f>COUNTIFS(Sta!$B:$B,$A35,Sta!$T:$T,"&gt;4.5")/$C35</f>
        <v>#DIV/0!</v>
      </c>
      <c r="Q35" s="11" t="e">
        <f>(COUNTIFS(Sta!$A:$A,$A35,Sta!$R:$R,"&gt;0.5") +COUNTIFS(Sta!$B:$B,$A35,Sta!$S:$S,"&gt;0.5"))/$D35</f>
        <v>#DIV/0!</v>
      </c>
      <c r="R35" s="8" t="e">
        <f>COUNTIFS(Sta!$A:$A,$A35,Sta!$R:$R,"&gt;0.5")/$B35</f>
        <v>#DIV/0!</v>
      </c>
      <c r="S35" s="8" t="e">
        <f>COUNTIFS(Sta!$B:$B,$A35,Sta!$S:$S,"&gt;0.5")/$C35</f>
        <v>#DIV/0!</v>
      </c>
      <c r="T35" s="11" t="e">
        <f>(COUNTIFS(Sta!$A:$A,$A35,Sta!$R:$R,"&gt;1.5") +COUNTIFS(Sta!$B:$B,$A35,Sta!$S:$S,"&gt;1.5"))/$D35</f>
        <v>#DIV/0!</v>
      </c>
      <c r="U35" s="8" t="e">
        <f>COUNTIFS(Sta!$A:$A,$A35,Sta!$R:$R,"&gt;1.5")/$B35</f>
        <v>#DIV/0!</v>
      </c>
      <c r="V35" s="8" t="e">
        <f>COUNTIFS(Sta!$B:$B,$A35,Sta!$S:$S,"&gt;1.5")/$C35</f>
        <v>#DIV/0!</v>
      </c>
    </row>
    <row r="36" spans="1:22" x14ac:dyDescent="0.3">
      <c r="A36" s="4" t="s">
        <v>97</v>
      </c>
      <c r="B36" s="9">
        <f>COUNTIF(Sta!A:A,A36)</f>
        <v>0</v>
      </c>
      <c r="C36" s="4">
        <f>COUNTIF(Sta!B:B,A36)</f>
        <v>0</v>
      </c>
      <c r="D36" s="4">
        <f t="shared" si="1"/>
        <v>0</v>
      </c>
      <c r="E36" s="10" t="e">
        <f>(SUMIF(Sta!$A:$A,$A36,Sta!$T:$T)  + SUMIF(Sta!$B:$B,$A36,Sta!$T:$T) )/$D36</f>
        <v>#DIV/0!</v>
      </c>
      <c r="F36" s="6" t="e">
        <f>SUMIF(Sta!$A:$A,$A36,Sta!$T:$T)/$B36</f>
        <v>#DIV/0!</v>
      </c>
      <c r="G36" s="6" t="e">
        <f>SUMIF(Sta!$B:$B,$A36,Sta!$T:$T)/$C36</f>
        <v>#DIV/0!</v>
      </c>
      <c r="H36" s="10" t="e">
        <f>(SUMIF(Sta!$A:$A,$A36,Sta!$R:$R)  + SUMIF(Sta!$B:$B,$A36,Sta!$S:$S) )/$D36</f>
        <v>#DIV/0!</v>
      </c>
      <c r="I36" s="6" t="e">
        <f>SUMIF(Sta!$A:$A,$A36,Sta!$R:$R)/$B36</f>
        <v>#DIV/0!</v>
      </c>
      <c r="J36" s="6" t="e">
        <f>SUMIF(Sta!$B:$B,$A36,Sta!$S:$S)/$C36</f>
        <v>#DIV/0!</v>
      </c>
      <c r="K36" s="11" t="e">
        <f>(COUNTIFS(Sta!$A:$A,$A36,Sta!$T:$T,"&gt;2.5") +COUNTIFS(Sta!$B:$B,$A36,Sta!$T:$T,"&gt;2.5"))/$D36</f>
        <v>#DIV/0!</v>
      </c>
      <c r="L36" s="8" t="e">
        <f>COUNTIFS(Sta!$A:$A,$A36,Sta!$T:$T,"&gt;2.5")/$B36</f>
        <v>#DIV/0!</v>
      </c>
      <c r="M36" s="8" t="e">
        <f>COUNTIFS(Sta!$B:$B,$A36,Sta!$T:$T,"&gt;2.5")/$C36</f>
        <v>#DIV/0!</v>
      </c>
      <c r="N36" s="11" t="e">
        <f>(COUNTIFS(Sta!$A:$A,$A36,Sta!$T:$T,"&gt;4.5") +COUNTIFS(Sta!$B:$B,$A36,Sta!$T:$T,"&gt;4.5"))/$D36</f>
        <v>#DIV/0!</v>
      </c>
      <c r="O36" s="8" t="e">
        <f>COUNTIFS(Sta!$A:$A,$A36,Sta!$T:$T,"&gt;4.5")/$B36</f>
        <v>#DIV/0!</v>
      </c>
      <c r="P36" s="8" t="e">
        <f>COUNTIFS(Sta!$B:$B,$A36,Sta!$T:$T,"&gt;4.5")/$C36</f>
        <v>#DIV/0!</v>
      </c>
      <c r="Q36" s="11" t="e">
        <f>(COUNTIFS(Sta!$A:$A,$A36,Sta!$R:$R,"&gt;0.5") +COUNTIFS(Sta!$B:$B,$A36,Sta!$S:$S,"&gt;0.5"))/$D36</f>
        <v>#DIV/0!</v>
      </c>
      <c r="R36" s="8" t="e">
        <f>COUNTIFS(Sta!$A:$A,$A36,Sta!$R:$R,"&gt;0.5")/$B36</f>
        <v>#DIV/0!</v>
      </c>
      <c r="S36" s="8" t="e">
        <f>COUNTIFS(Sta!$B:$B,$A36,Sta!$S:$S,"&gt;0.5")/$C36</f>
        <v>#DIV/0!</v>
      </c>
      <c r="T36" s="11" t="e">
        <f>(COUNTIFS(Sta!$A:$A,$A36,Sta!$R:$R,"&gt;1.5") +COUNTIFS(Sta!$B:$B,$A36,Sta!$S:$S,"&gt;1.5"))/$D36</f>
        <v>#DIV/0!</v>
      </c>
      <c r="U36" s="8" t="e">
        <f>COUNTIFS(Sta!$A:$A,$A36,Sta!$R:$R,"&gt;1.5")/$B36</f>
        <v>#DIV/0!</v>
      </c>
      <c r="V36" s="8" t="e">
        <f>COUNTIFS(Sta!$B:$B,$A36,Sta!$S:$S,"&gt;1.5")/$C36</f>
        <v>#DIV/0!</v>
      </c>
    </row>
    <row r="37" spans="1:22" x14ac:dyDescent="0.3">
      <c r="A37" s="4" t="s">
        <v>92</v>
      </c>
      <c r="B37" s="9">
        <f>COUNTIF(Sta!A:A,A37)</f>
        <v>0</v>
      </c>
      <c r="C37" s="4">
        <f>COUNTIF(Sta!B:B,A37)</f>
        <v>0</v>
      </c>
      <c r="D37" s="4">
        <f t="shared" si="1"/>
        <v>0</v>
      </c>
      <c r="E37" s="10" t="e">
        <f>(SUMIF(Sta!$A:$A,$A37,Sta!$T:$T)  + SUMIF(Sta!$B:$B,$A37,Sta!$T:$T) )/$D37</f>
        <v>#DIV/0!</v>
      </c>
      <c r="F37" s="6" t="e">
        <f>SUMIF(Sta!$A:$A,$A37,Sta!$T:$T)/$B37</f>
        <v>#DIV/0!</v>
      </c>
      <c r="G37" s="6" t="e">
        <f>SUMIF(Sta!$B:$B,$A37,Sta!$T:$T)/$C37</f>
        <v>#DIV/0!</v>
      </c>
      <c r="H37" s="10" t="e">
        <f>(SUMIF(Sta!$A:$A,$A37,Sta!$R:$R)  + SUMIF(Sta!$B:$B,$A37,Sta!$S:$S) )/$D37</f>
        <v>#DIV/0!</v>
      </c>
      <c r="I37" s="6" t="e">
        <f>SUMIF(Sta!$A:$A,$A37,Sta!$R:$R)/$B37</f>
        <v>#DIV/0!</v>
      </c>
      <c r="J37" s="6" t="e">
        <f>SUMIF(Sta!$B:$B,$A37,Sta!$S:$S)/$C37</f>
        <v>#DIV/0!</v>
      </c>
      <c r="K37" s="11" t="e">
        <f>(COUNTIFS(Sta!$A:$A,$A37,Sta!$T:$T,"&gt;2.5") +COUNTIFS(Sta!$B:$B,$A37,Sta!$T:$T,"&gt;2.5"))/$D37</f>
        <v>#DIV/0!</v>
      </c>
      <c r="L37" s="8" t="e">
        <f>COUNTIFS(Sta!$A:$A,$A37,Sta!$T:$T,"&gt;2.5")/$B37</f>
        <v>#DIV/0!</v>
      </c>
      <c r="M37" s="8" t="e">
        <f>COUNTIFS(Sta!$B:$B,$A37,Sta!$T:$T,"&gt;2.5")/$C37</f>
        <v>#DIV/0!</v>
      </c>
      <c r="N37" s="11" t="e">
        <f>(COUNTIFS(Sta!$A:$A,$A37,Sta!$T:$T,"&gt;4.5") +COUNTIFS(Sta!$B:$B,$A37,Sta!$T:$T,"&gt;4.5"))/$D37</f>
        <v>#DIV/0!</v>
      </c>
      <c r="O37" s="8" t="e">
        <f>COUNTIFS(Sta!$A:$A,$A37,Sta!$T:$T,"&gt;4.5")/$B37</f>
        <v>#DIV/0!</v>
      </c>
      <c r="P37" s="8" t="e">
        <f>COUNTIFS(Sta!$B:$B,$A37,Sta!$T:$T,"&gt;4.5")/$C37</f>
        <v>#DIV/0!</v>
      </c>
      <c r="Q37" s="11" t="e">
        <f>(COUNTIFS(Sta!$A:$A,$A37,Sta!$R:$R,"&gt;0.5") +COUNTIFS(Sta!$B:$B,$A37,Sta!$S:$S,"&gt;0.5"))/$D37</f>
        <v>#DIV/0!</v>
      </c>
      <c r="R37" s="8" t="e">
        <f>COUNTIFS(Sta!$A:$A,$A37,Sta!$R:$R,"&gt;0.5")/$B37</f>
        <v>#DIV/0!</v>
      </c>
      <c r="S37" s="8" t="e">
        <f>COUNTIFS(Sta!$B:$B,$A37,Sta!$S:$S,"&gt;0.5")/$C37</f>
        <v>#DIV/0!</v>
      </c>
      <c r="T37" s="11" t="e">
        <f>(COUNTIFS(Sta!$A:$A,$A37,Sta!$R:$R,"&gt;1.5") +COUNTIFS(Sta!$B:$B,$A37,Sta!$S:$S,"&gt;1.5"))/$D37</f>
        <v>#DIV/0!</v>
      </c>
      <c r="U37" s="8" t="e">
        <f>COUNTIFS(Sta!$A:$A,$A37,Sta!$R:$R,"&gt;1.5")/$B37</f>
        <v>#DIV/0!</v>
      </c>
      <c r="V37" s="8" t="e">
        <f>COUNTIFS(Sta!$B:$B,$A37,Sta!$S:$S,"&gt;1.5")/$C37</f>
        <v>#DIV/0!</v>
      </c>
    </row>
    <row r="38" spans="1:22" x14ac:dyDescent="0.3">
      <c r="A38" s="4" t="s">
        <v>90</v>
      </c>
      <c r="B38" s="9">
        <f>COUNTIF(Sta!A:A,A38)</f>
        <v>0</v>
      </c>
      <c r="C38" s="4">
        <f>COUNTIF(Sta!B:B,A38)</f>
        <v>0</v>
      </c>
      <c r="D38" s="4">
        <f t="shared" si="1"/>
        <v>0</v>
      </c>
      <c r="E38" s="10" t="e">
        <f>(SUMIF(Sta!$A:$A,$A38,Sta!$T:$T)  + SUMIF(Sta!$B:$B,$A38,Sta!$T:$T) )/$D38</f>
        <v>#DIV/0!</v>
      </c>
      <c r="F38" s="6" t="e">
        <f>SUMIF(Sta!$A:$A,$A38,Sta!$T:$T)/$B38</f>
        <v>#DIV/0!</v>
      </c>
      <c r="G38" s="6" t="e">
        <f>SUMIF(Sta!$B:$B,$A38,Sta!$T:$T)/$C38</f>
        <v>#DIV/0!</v>
      </c>
      <c r="H38" s="10" t="e">
        <f>(SUMIF(Sta!$A:$A,$A38,Sta!$R:$R)  + SUMIF(Sta!$B:$B,$A38,Sta!$S:$S) )/$D38</f>
        <v>#DIV/0!</v>
      </c>
      <c r="I38" s="6" t="e">
        <f>SUMIF(Sta!$A:$A,$A38,Sta!$R:$R)/$B38</f>
        <v>#DIV/0!</v>
      </c>
      <c r="J38" s="6" t="e">
        <f>SUMIF(Sta!$B:$B,$A38,Sta!$S:$S)/$C38</f>
        <v>#DIV/0!</v>
      </c>
      <c r="K38" s="11" t="e">
        <f>(COUNTIFS(Sta!$A:$A,$A38,Sta!$T:$T,"&gt;2.5") +COUNTIFS(Sta!$B:$B,$A38,Sta!$T:$T,"&gt;2.5"))/$D38</f>
        <v>#DIV/0!</v>
      </c>
      <c r="L38" s="8" t="e">
        <f>COUNTIFS(Sta!$A:$A,$A38,Sta!$T:$T,"&gt;2.5")/$B38</f>
        <v>#DIV/0!</v>
      </c>
      <c r="M38" s="8" t="e">
        <f>COUNTIFS(Sta!$B:$B,$A38,Sta!$T:$T,"&gt;2.5")/$C38</f>
        <v>#DIV/0!</v>
      </c>
      <c r="N38" s="11" t="e">
        <f>(COUNTIFS(Sta!$A:$A,$A38,Sta!$T:$T,"&gt;4.5") +COUNTIFS(Sta!$B:$B,$A38,Sta!$T:$T,"&gt;4.5"))/$D38</f>
        <v>#DIV/0!</v>
      </c>
      <c r="O38" s="8" t="e">
        <f>COUNTIFS(Sta!$A:$A,$A38,Sta!$T:$T,"&gt;4.5")/$B38</f>
        <v>#DIV/0!</v>
      </c>
      <c r="P38" s="8" t="e">
        <f>COUNTIFS(Sta!$B:$B,$A38,Sta!$T:$T,"&gt;4.5")/$C38</f>
        <v>#DIV/0!</v>
      </c>
      <c r="Q38" s="11" t="e">
        <f>(COUNTIFS(Sta!$A:$A,$A38,Sta!$R:$R,"&gt;0.5") +COUNTIFS(Sta!$B:$B,$A38,Sta!$S:$S,"&gt;0.5"))/$D38</f>
        <v>#DIV/0!</v>
      </c>
      <c r="R38" s="8" t="e">
        <f>COUNTIFS(Sta!$A:$A,$A38,Sta!$R:$R,"&gt;0.5")/$B38</f>
        <v>#DIV/0!</v>
      </c>
      <c r="S38" s="8" t="e">
        <f>COUNTIFS(Sta!$B:$B,$A38,Sta!$S:$S,"&gt;0.5")/$C38</f>
        <v>#DIV/0!</v>
      </c>
      <c r="T38" s="11" t="e">
        <f>(COUNTIFS(Sta!$A:$A,$A38,Sta!$R:$R,"&gt;1.5") +COUNTIFS(Sta!$B:$B,$A38,Sta!$S:$S,"&gt;1.5"))/$D38</f>
        <v>#DIV/0!</v>
      </c>
      <c r="U38" s="8" t="e">
        <f>COUNTIFS(Sta!$A:$A,$A38,Sta!$R:$R,"&gt;1.5")/$B38</f>
        <v>#DIV/0!</v>
      </c>
      <c r="V38" s="8" t="e">
        <f>COUNTIFS(Sta!$B:$B,$A38,Sta!$S:$S,"&gt;1.5")/$C38</f>
        <v>#DIV/0!</v>
      </c>
    </row>
    <row r="39" spans="1:22" x14ac:dyDescent="0.3">
      <c r="A39" s="4" t="s">
        <v>96</v>
      </c>
      <c r="B39" s="9">
        <f>COUNTIF(Sta!A:A,A39)</f>
        <v>0</v>
      </c>
      <c r="C39" s="4">
        <f>COUNTIF(Sta!B:B,A39)</f>
        <v>0</v>
      </c>
      <c r="D39" s="4">
        <f t="shared" si="1"/>
        <v>0</v>
      </c>
      <c r="E39" s="10" t="e">
        <f>(SUMIF(Sta!$A:$A,$A39,Sta!$T:$T)  + SUMIF(Sta!$B:$B,$A39,Sta!$T:$T) )/$D39</f>
        <v>#DIV/0!</v>
      </c>
      <c r="F39" s="6" t="e">
        <f>SUMIF(Sta!$A:$A,$A39,Sta!$T:$T)/$B39</f>
        <v>#DIV/0!</v>
      </c>
      <c r="G39" s="6" t="e">
        <f>SUMIF(Sta!$B:$B,$A39,Sta!$T:$T)/$C39</f>
        <v>#DIV/0!</v>
      </c>
      <c r="H39" s="10" t="e">
        <f>(SUMIF(Sta!$A:$A,$A39,Sta!$R:$R)  + SUMIF(Sta!$B:$B,$A39,Sta!$S:$S) )/$D39</f>
        <v>#DIV/0!</v>
      </c>
      <c r="I39" s="6" t="e">
        <f>SUMIF(Sta!$A:$A,$A39,Sta!$R:$R)/$B39</f>
        <v>#DIV/0!</v>
      </c>
      <c r="J39" s="6" t="e">
        <f>SUMIF(Sta!$B:$B,$A39,Sta!$S:$S)/$C39</f>
        <v>#DIV/0!</v>
      </c>
      <c r="K39" s="11" t="e">
        <f>(COUNTIFS(Sta!$A:$A,$A39,Sta!$T:$T,"&gt;2.5") +COUNTIFS(Sta!$B:$B,$A39,Sta!$T:$T,"&gt;2.5"))/$D39</f>
        <v>#DIV/0!</v>
      </c>
      <c r="L39" s="8" t="e">
        <f>COUNTIFS(Sta!$A:$A,$A39,Sta!$T:$T,"&gt;2.5")/$B39</f>
        <v>#DIV/0!</v>
      </c>
      <c r="M39" s="8" t="e">
        <f>COUNTIFS(Sta!$B:$B,$A39,Sta!$T:$T,"&gt;2.5")/$C39</f>
        <v>#DIV/0!</v>
      </c>
      <c r="N39" s="11" t="e">
        <f>(COUNTIFS(Sta!$A:$A,$A39,Sta!$T:$T,"&gt;4.5") +COUNTIFS(Sta!$B:$B,$A39,Sta!$T:$T,"&gt;4.5"))/$D39</f>
        <v>#DIV/0!</v>
      </c>
      <c r="O39" s="8" t="e">
        <f>COUNTIFS(Sta!$A:$A,$A39,Sta!$T:$T,"&gt;4.5")/$B39</f>
        <v>#DIV/0!</v>
      </c>
      <c r="P39" s="8" t="e">
        <f>COUNTIFS(Sta!$B:$B,$A39,Sta!$T:$T,"&gt;4.5")/$C39</f>
        <v>#DIV/0!</v>
      </c>
      <c r="Q39" s="11" t="e">
        <f>(COUNTIFS(Sta!$A:$A,$A39,Sta!$R:$R,"&gt;0.5") +COUNTIFS(Sta!$B:$B,$A39,Sta!$S:$S,"&gt;0.5"))/$D39</f>
        <v>#DIV/0!</v>
      </c>
      <c r="R39" s="8" t="e">
        <f>COUNTIFS(Sta!$A:$A,$A39,Sta!$R:$R,"&gt;0.5")/$B39</f>
        <v>#DIV/0!</v>
      </c>
      <c r="S39" s="8" t="e">
        <f>COUNTIFS(Sta!$B:$B,$A39,Sta!$S:$S,"&gt;0.5")/$C39</f>
        <v>#DIV/0!</v>
      </c>
      <c r="T39" s="11" t="e">
        <f>(COUNTIFS(Sta!$A:$A,$A39,Sta!$R:$R,"&gt;1.5") +COUNTIFS(Sta!$B:$B,$A39,Sta!$S:$S,"&gt;1.5"))/$D39</f>
        <v>#DIV/0!</v>
      </c>
      <c r="U39" s="8" t="e">
        <f>COUNTIFS(Sta!$A:$A,$A39,Sta!$R:$R,"&gt;1.5")/$B39</f>
        <v>#DIV/0!</v>
      </c>
      <c r="V39" s="8" t="e">
        <f>COUNTIFS(Sta!$B:$B,$A39,Sta!$S:$S,"&gt;1.5")/$C39</f>
        <v>#DIV/0!</v>
      </c>
    </row>
    <row r="40" spans="1:22" x14ac:dyDescent="0.3">
      <c r="A40" s="4" t="s">
        <v>100</v>
      </c>
      <c r="B40" s="9">
        <f>COUNTIF(Sta!A:A,A40)</f>
        <v>0</v>
      </c>
      <c r="C40" s="4">
        <f>COUNTIF(Sta!B:B,A40)</f>
        <v>0</v>
      </c>
      <c r="D40" s="4">
        <f t="shared" si="1"/>
        <v>0</v>
      </c>
      <c r="E40" s="10" t="e">
        <f>(SUMIF(Sta!$A:$A,$A40,Sta!$T:$T)  + SUMIF(Sta!$B:$B,$A40,Sta!$T:$T) )/$D40</f>
        <v>#DIV/0!</v>
      </c>
      <c r="F40" s="6" t="e">
        <f>SUMIF(Sta!$A:$A,$A40,Sta!$T:$T)/$B40</f>
        <v>#DIV/0!</v>
      </c>
      <c r="G40" s="6" t="e">
        <f>SUMIF(Sta!$B:$B,$A40,Sta!$T:$T)/$C40</f>
        <v>#DIV/0!</v>
      </c>
      <c r="H40" s="10" t="e">
        <f>(SUMIF(Sta!$A:$A,$A40,Sta!$R:$R)  + SUMIF(Sta!$B:$B,$A40,Sta!$S:$S) )/$D40</f>
        <v>#DIV/0!</v>
      </c>
      <c r="I40" s="6" t="e">
        <f>SUMIF(Sta!$A:$A,$A40,Sta!$R:$R)/$B40</f>
        <v>#DIV/0!</v>
      </c>
      <c r="J40" s="6" t="e">
        <f>SUMIF(Sta!$B:$B,$A40,Sta!$S:$S)/$C40</f>
        <v>#DIV/0!</v>
      </c>
      <c r="K40" s="11" t="e">
        <f>(COUNTIFS(Sta!$A:$A,$A40,Sta!$T:$T,"&gt;2.5") +COUNTIFS(Sta!$B:$B,$A40,Sta!$T:$T,"&gt;2.5"))/$D40</f>
        <v>#DIV/0!</v>
      </c>
      <c r="L40" s="8" t="e">
        <f>COUNTIFS(Sta!$A:$A,$A40,Sta!$T:$T,"&gt;2.5")/$B40</f>
        <v>#DIV/0!</v>
      </c>
      <c r="M40" s="8" t="e">
        <f>COUNTIFS(Sta!$B:$B,$A40,Sta!$T:$T,"&gt;2.5")/$C40</f>
        <v>#DIV/0!</v>
      </c>
      <c r="N40" s="11" t="e">
        <f>(COUNTIFS(Sta!$A:$A,$A40,Sta!$T:$T,"&gt;4.5") +COUNTIFS(Sta!$B:$B,$A40,Sta!$T:$T,"&gt;4.5"))/$D40</f>
        <v>#DIV/0!</v>
      </c>
      <c r="O40" s="8" t="e">
        <f>COUNTIFS(Sta!$A:$A,$A40,Sta!$T:$T,"&gt;4.5")/$B40</f>
        <v>#DIV/0!</v>
      </c>
      <c r="P40" s="8" t="e">
        <f>COUNTIFS(Sta!$B:$B,$A40,Sta!$T:$T,"&gt;4.5")/$C40</f>
        <v>#DIV/0!</v>
      </c>
      <c r="Q40" s="11" t="e">
        <f>(COUNTIFS(Sta!$A:$A,$A40,Sta!$R:$R,"&gt;0.5") +COUNTIFS(Sta!$B:$B,$A40,Sta!$S:$S,"&gt;0.5"))/$D40</f>
        <v>#DIV/0!</v>
      </c>
      <c r="R40" s="8" t="e">
        <f>COUNTIFS(Sta!$A:$A,$A40,Sta!$R:$R,"&gt;0.5")/$B40</f>
        <v>#DIV/0!</v>
      </c>
      <c r="S40" s="8" t="e">
        <f>COUNTIFS(Sta!$B:$B,$A40,Sta!$S:$S,"&gt;0.5")/$C40</f>
        <v>#DIV/0!</v>
      </c>
      <c r="T40" s="11" t="e">
        <f>(COUNTIFS(Sta!$A:$A,$A40,Sta!$R:$R,"&gt;1.5") +COUNTIFS(Sta!$B:$B,$A40,Sta!$S:$S,"&gt;1.5"))/$D40</f>
        <v>#DIV/0!</v>
      </c>
      <c r="U40" s="8" t="e">
        <f>COUNTIFS(Sta!$A:$A,$A40,Sta!$R:$R,"&gt;1.5")/$B40</f>
        <v>#DIV/0!</v>
      </c>
      <c r="V40" s="8" t="e">
        <f>COUNTIFS(Sta!$B:$B,$A40,Sta!$S:$S,"&gt;1.5")/$C40</f>
        <v>#DIV/0!</v>
      </c>
    </row>
    <row r="41" spans="1:22" x14ac:dyDescent="0.3">
      <c r="A41" s="4" t="s">
        <v>93</v>
      </c>
      <c r="B41" s="9">
        <f>COUNTIF(Sta!A:A,A41)</f>
        <v>0</v>
      </c>
      <c r="C41" s="4">
        <f>COUNTIF(Sta!B:B,A41)</f>
        <v>0</v>
      </c>
      <c r="D41" s="4">
        <f t="shared" si="1"/>
        <v>0</v>
      </c>
      <c r="E41" s="10" t="e">
        <f>(SUMIF(Sta!$A:$A,$A41,Sta!$T:$T)  + SUMIF(Sta!$B:$B,$A41,Sta!$T:$T) )/$D41</f>
        <v>#DIV/0!</v>
      </c>
      <c r="F41" s="6" t="e">
        <f>SUMIF(Sta!$A:$A,$A41,Sta!$T:$T)/$B41</f>
        <v>#DIV/0!</v>
      </c>
      <c r="G41" s="6" t="e">
        <f>SUMIF(Sta!$B:$B,$A41,Sta!$T:$T)/$C41</f>
        <v>#DIV/0!</v>
      </c>
      <c r="H41" s="10" t="e">
        <f>(SUMIF(Sta!$A:$A,$A41,Sta!$R:$R)  + SUMIF(Sta!$B:$B,$A41,Sta!$S:$S) )/$D41</f>
        <v>#DIV/0!</v>
      </c>
      <c r="I41" s="6" t="e">
        <f>SUMIF(Sta!$A:$A,$A41,Sta!$R:$R)/$B41</f>
        <v>#DIV/0!</v>
      </c>
      <c r="J41" s="6" t="e">
        <f>SUMIF(Sta!$B:$B,$A41,Sta!$S:$S)/$C41</f>
        <v>#DIV/0!</v>
      </c>
      <c r="K41" s="11" t="e">
        <f>(COUNTIFS(Sta!$A:$A,$A41,Sta!$T:$T,"&gt;2.5") +COUNTIFS(Sta!$B:$B,$A41,Sta!$T:$T,"&gt;2.5"))/$D41</f>
        <v>#DIV/0!</v>
      </c>
      <c r="L41" s="8" t="e">
        <f>COUNTIFS(Sta!$A:$A,$A41,Sta!$T:$T,"&gt;2.5")/$B41</f>
        <v>#DIV/0!</v>
      </c>
      <c r="M41" s="8" t="e">
        <f>COUNTIFS(Sta!$B:$B,$A41,Sta!$T:$T,"&gt;2.5")/$C41</f>
        <v>#DIV/0!</v>
      </c>
      <c r="N41" s="11" t="e">
        <f>(COUNTIFS(Sta!$A:$A,$A41,Sta!$T:$T,"&gt;4.5") +COUNTIFS(Sta!$B:$B,$A41,Sta!$T:$T,"&gt;4.5"))/$D41</f>
        <v>#DIV/0!</v>
      </c>
      <c r="O41" s="8" t="e">
        <f>COUNTIFS(Sta!$A:$A,$A41,Sta!$T:$T,"&gt;4.5")/$B41</f>
        <v>#DIV/0!</v>
      </c>
      <c r="P41" s="8" t="e">
        <f>COUNTIFS(Sta!$B:$B,$A41,Sta!$T:$T,"&gt;4.5")/$C41</f>
        <v>#DIV/0!</v>
      </c>
      <c r="Q41" s="11" t="e">
        <f>(COUNTIFS(Sta!$A:$A,$A41,Sta!$R:$R,"&gt;0.5") +COUNTIFS(Sta!$B:$B,$A41,Sta!$S:$S,"&gt;0.5"))/$D41</f>
        <v>#DIV/0!</v>
      </c>
      <c r="R41" s="8" t="e">
        <f>COUNTIFS(Sta!$A:$A,$A41,Sta!$R:$R,"&gt;0.5")/$B41</f>
        <v>#DIV/0!</v>
      </c>
      <c r="S41" s="8" t="e">
        <f>COUNTIFS(Sta!$B:$B,$A41,Sta!$S:$S,"&gt;0.5")/$C41</f>
        <v>#DIV/0!</v>
      </c>
      <c r="T41" s="11" t="e">
        <f>(COUNTIFS(Sta!$A:$A,$A41,Sta!$R:$R,"&gt;1.5") +COUNTIFS(Sta!$B:$B,$A41,Sta!$S:$S,"&gt;1.5"))/$D41</f>
        <v>#DIV/0!</v>
      </c>
      <c r="U41" s="8" t="e">
        <f>COUNTIFS(Sta!$A:$A,$A41,Sta!$R:$R,"&gt;1.5")/$B41</f>
        <v>#DIV/0!</v>
      </c>
      <c r="V41" s="8" t="e">
        <f>COUNTIFS(Sta!$B:$B,$A41,Sta!$S:$S,"&gt;1.5")/$C41</f>
        <v>#DIV/0!</v>
      </c>
    </row>
    <row r="42" spans="1:22" x14ac:dyDescent="0.3">
      <c r="A42" s="4" t="s">
        <v>102</v>
      </c>
      <c r="B42" s="9">
        <f>COUNTIF(Sta!A:A,A42)</f>
        <v>0</v>
      </c>
      <c r="C42" s="4">
        <f>COUNTIF(Sta!B:B,A42)</f>
        <v>0</v>
      </c>
      <c r="D42" s="4">
        <f t="shared" si="1"/>
        <v>0</v>
      </c>
      <c r="E42" s="10" t="e">
        <f>(SUMIF(Sta!$A:$A,$A42,Sta!$T:$T)  + SUMIF(Sta!$B:$B,$A42,Sta!$T:$T) )/$D42</f>
        <v>#DIV/0!</v>
      </c>
      <c r="F42" s="6" t="e">
        <f>SUMIF(Sta!$A:$A,$A42,Sta!$T:$T)/$B42</f>
        <v>#DIV/0!</v>
      </c>
      <c r="G42" s="6" t="e">
        <f>SUMIF(Sta!$B:$B,$A42,Sta!$T:$T)/$C42</f>
        <v>#DIV/0!</v>
      </c>
      <c r="H42" s="10" t="e">
        <f>(SUMIF(Sta!$A:$A,$A42,Sta!$R:$R)  + SUMIF(Sta!$B:$B,$A42,Sta!$S:$S) )/$D42</f>
        <v>#DIV/0!</v>
      </c>
      <c r="I42" s="6" t="e">
        <f>SUMIF(Sta!$A:$A,$A42,Sta!$R:$R)/$B42</f>
        <v>#DIV/0!</v>
      </c>
      <c r="J42" s="6" t="e">
        <f>SUMIF(Sta!$B:$B,$A42,Sta!$S:$S)/$C42</f>
        <v>#DIV/0!</v>
      </c>
      <c r="K42" s="11" t="e">
        <f>(COUNTIFS(Sta!$A:$A,$A42,Sta!$T:$T,"&gt;2.5") +COUNTIFS(Sta!$B:$B,$A42,Sta!$T:$T,"&gt;2.5"))/$D42</f>
        <v>#DIV/0!</v>
      </c>
      <c r="L42" s="8" t="e">
        <f>COUNTIFS(Sta!$A:$A,$A42,Sta!$T:$T,"&gt;2.5")/$B42</f>
        <v>#DIV/0!</v>
      </c>
      <c r="M42" s="8" t="e">
        <f>COUNTIFS(Sta!$B:$B,$A42,Sta!$T:$T,"&gt;2.5")/$C42</f>
        <v>#DIV/0!</v>
      </c>
      <c r="N42" s="11" t="e">
        <f>(COUNTIFS(Sta!$A:$A,$A42,Sta!$T:$T,"&gt;4.5") +COUNTIFS(Sta!$B:$B,$A42,Sta!$T:$T,"&gt;4.5"))/$D42</f>
        <v>#DIV/0!</v>
      </c>
      <c r="O42" s="8" t="e">
        <f>COUNTIFS(Sta!$A:$A,$A42,Sta!$T:$T,"&gt;4.5")/$B42</f>
        <v>#DIV/0!</v>
      </c>
      <c r="P42" s="8" t="e">
        <f>COUNTIFS(Sta!$B:$B,$A42,Sta!$T:$T,"&gt;4.5")/$C42</f>
        <v>#DIV/0!</v>
      </c>
      <c r="Q42" s="11" t="e">
        <f>(COUNTIFS(Sta!$A:$A,$A42,Sta!$R:$R,"&gt;0.5") +COUNTIFS(Sta!$B:$B,$A42,Sta!$S:$S,"&gt;0.5"))/$D42</f>
        <v>#DIV/0!</v>
      </c>
      <c r="R42" s="8" t="e">
        <f>COUNTIFS(Sta!$A:$A,$A42,Sta!$R:$R,"&gt;0.5")/$B42</f>
        <v>#DIV/0!</v>
      </c>
      <c r="S42" s="8" t="e">
        <f>COUNTIFS(Sta!$B:$B,$A42,Sta!$S:$S,"&gt;0.5")/$C42</f>
        <v>#DIV/0!</v>
      </c>
      <c r="T42" s="11" t="e">
        <f>(COUNTIFS(Sta!$A:$A,$A42,Sta!$R:$R,"&gt;1.5") +COUNTIFS(Sta!$B:$B,$A42,Sta!$S:$S,"&gt;1.5"))/$D42</f>
        <v>#DIV/0!</v>
      </c>
      <c r="U42" s="8" t="e">
        <f>COUNTIFS(Sta!$A:$A,$A42,Sta!$R:$R,"&gt;1.5")/$B42</f>
        <v>#DIV/0!</v>
      </c>
      <c r="V42" s="8" t="e">
        <f>COUNTIFS(Sta!$B:$B,$A42,Sta!$S:$S,"&gt;1.5")/$C42</f>
        <v>#DIV/0!</v>
      </c>
    </row>
    <row r="43" spans="1:22" x14ac:dyDescent="0.3">
      <c r="A43" s="4" t="s">
        <v>162</v>
      </c>
      <c r="B43" s="9">
        <f>COUNTIF(Sta!A:A,A43)</f>
        <v>0</v>
      </c>
      <c r="C43" s="4">
        <f>COUNTIF(Sta!B:B,A43)</f>
        <v>0</v>
      </c>
      <c r="D43" s="4">
        <f t="shared" ref="D43:D60" si="2">B43+C43</f>
        <v>0</v>
      </c>
      <c r="E43" s="10" t="e">
        <f>(SUMIF(Sta!$A:$A,$A43,Sta!$T:$T)  + SUMIF(Sta!$B:$B,$A43,Sta!$T:$T) )/$D43</f>
        <v>#DIV/0!</v>
      </c>
      <c r="F43" s="6" t="e">
        <f>SUMIF(Sta!$A:$A,$A43,Sta!$T:$T)/$B43</f>
        <v>#DIV/0!</v>
      </c>
      <c r="G43" s="6" t="e">
        <f>SUMIF(Sta!$B:$B,$A43,Sta!$T:$T)/$C43</f>
        <v>#DIV/0!</v>
      </c>
      <c r="H43" s="10" t="e">
        <f>(SUMIF(Sta!$A:$A,$A43,Sta!$R:$R)  + SUMIF(Sta!$B:$B,$A43,Sta!$S:$S) )/$D43</f>
        <v>#DIV/0!</v>
      </c>
      <c r="I43" s="6" t="e">
        <f>SUMIF(Sta!$A:$A,$A43,Sta!$R:$R)/$B43</f>
        <v>#DIV/0!</v>
      </c>
      <c r="J43" s="6" t="e">
        <f>SUMIF(Sta!$B:$B,$A43,Sta!$S:$S)/$C43</f>
        <v>#DIV/0!</v>
      </c>
      <c r="K43" s="11" t="e">
        <f>(COUNTIFS(Sta!$A:$A,$A43,Sta!$T:$T,"&gt;2.5") +COUNTIFS(Sta!$B:$B,$A43,Sta!$T:$T,"&gt;2.5"))/$D43</f>
        <v>#DIV/0!</v>
      </c>
      <c r="L43" s="8" t="e">
        <f>COUNTIFS(Sta!$A:$A,$A43,Sta!$T:$T,"&gt;2.5")/$B43</f>
        <v>#DIV/0!</v>
      </c>
      <c r="M43" s="8" t="e">
        <f>COUNTIFS(Sta!$B:$B,$A43,Sta!$T:$T,"&gt;2.5")/$C43</f>
        <v>#DIV/0!</v>
      </c>
      <c r="N43" s="11" t="e">
        <f>(COUNTIFS(Sta!$A:$A,$A43,Sta!$T:$T,"&gt;4.5") +COUNTIFS(Sta!$B:$B,$A43,Sta!$T:$T,"&gt;4.5"))/$D43</f>
        <v>#DIV/0!</v>
      </c>
      <c r="O43" s="8" t="e">
        <f>COUNTIFS(Sta!$A:$A,$A43,Sta!$T:$T,"&gt;4.5")/$B43</f>
        <v>#DIV/0!</v>
      </c>
      <c r="P43" s="8" t="e">
        <f>COUNTIFS(Sta!$B:$B,$A43,Sta!$T:$T,"&gt;4.5")/$C43</f>
        <v>#DIV/0!</v>
      </c>
      <c r="Q43" s="11" t="e">
        <f>(COUNTIFS(Sta!$A:$A,$A43,Sta!$R:$R,"&gt;0.5") +COUNTIFS(Sta!$B:$B,$A43,Sta!$S:$S,"&gt;0.5"))/$D43</f>
        <v>#DIV/0!</v>
      </c>
      <c r="R43" s="8" t="e">
        <f>COUNTIFS(Sta!$A:$A,$A43,Sta!$R:$R,"&gt;0.5")/$B43</f>
        <v>#DIV/0!</v>
      </c>
      <c r="S43" s="8" t="e">
        <f>COUNTIFS(Sta!$B:$B,$A43,Sta!$S:$S,"&gt;0.5")/$C43</f>
        <v>#DIV/0!</v>
      </c>
      <c r="T43" s="11" t="e">
        <f>(COUNTIFS(Sta!$A:$A,$A43,Sta!$R:$R,"&gt;1.5") +COUNTIFS(Sta!$B:$B,$A43,Sta!$S:$S,"&gt;1.5"))/$D43</f>
        <v>#DIV/0!</v>
      </c>
      <c r="U43" s="8" t="e">
        <f>COUNTIFS(Sta!$A:$A,$A43,Sta!$R:$R,"&gt;1.5")/$B43</f>
        <v>#DIV/0!</v>
      </c>
      <c r="V43" s="8" t="e">
        <f>COUNTIFS(Sta!$B:$B,$A43,Sta!$S:$S,"&gt;1.5")/$C43</f>
        <v>#DIV/0!</v>
      </c>
    </row>
    <row r="44" spans="1:22" x14ac:dyDescent="0.3">
      <c r="A44" s="4" t="s">
        <v>138</v>
      </c>
      <c r="B44" s="9">
        <f>COUNTIF(Sta!A:A,A44)</f>
        <v>0</v>
      </c>
      <c r="C44" s="4">
        <f>COUNTIF(Sta!B:B,A44)</f>
        <v>0</v>
      </c>
      <c r="D44" s="4">
        <f t="shared" si="2"/>
        <v>0</v>
      </c>
      <c r="E44" s="10" t="e">
        <f>(SUMIF(Sta!$A:$A,$A44,Sta!$T:$T)  + SUMIF(Sta!$B:$B,$A44,Sta!$T:$T) )/$D44</f>
        <v>#DIV/0!</v>
      </c>
      <c r="F44" s="6" t="e">
        <f>SUMIF(Sta!$A:$A,$A44,Sta!$T:$T)/$B44</f>
        <v>#DIV/0!</v>
      </c>
      <c r="G44" s="6" t="e">
        <f>SUMIF(Sta!$B:$B,$A44,Sta!$T:$T)/$C44</f>
        <v>#DIV/0!</v>
      </c>
      <c r="H44" s="10" t="e">
        <f>(SUMIF(Sta!$A:$A,$A44,Sta!$R:$R)  + SUMIF(Sta!$B:$B,$A44,Sta!$S:$S) )/$D44</f>
        <v>#DIV/0!</v>
      </c>
      <c r="I44" s="6" t="e">
        <f>SUMIF(Sta!$A:$A,$A44,Sta!$R:$R)/$B44</f>
        <v>#DIV/0!</v>
      </c>
      <c r="J44" s="6" t="e">
        <f>SUMIF(Sta!$B:$B,$A44,Sta!$S:$S)/$C44</f>
        <v>#DIV/0!</v>
      </c>
      <c r="K44" s="11" t="e">
        <f>(COUNTIFS(Sta!$A:$A,$A44,Sta!$T:$T,"&gt;2.5") +COUNTIFS(Sta!$B:$B,$A44,Sta!$T:$T,"&gt;2.5"))/$D44</f>
        <v>#DIV/0!</v>
      </c>
      <c r="L44" s="8" t="e">
        <f>COUNTIFS(Sta!$A:$A,$A44,Sta!$T:$T,"&gt;2.5")/$B44</f>
        <v>#DIV/0!</v>
      </c>
      <c r="M44" s="8" t="e">
        <f>COUNTIFS(Sta!$B:$B,$A44,Sta!$T:$T,"&gt;2.5")/$C44</f>
        <v>#DIV/0!</v>
      </c>
      <c r="N44" s="11" t="e">
        <f>(COUNTIFS(Sta!$A:$A,$A44,Sta!$T:$T,"&gt;4.5") +COUNTIFS(Sta!$B:$B,$A44,Sta!$T:$T,"&gt;4.5"))/$D44</f>
        <v>#DIV/0!</v>
      </c>
      <c r="O44" s="8" t="e">
        <f>COUNTIFS(Sta!$A:$A,$A44,Sta!$T:$T,"&gt;4.5")/$B44</f>
        <v>#DIV/0!</v>
      </c>
      <c r="P44" s="8" t="e">
        <f>COUNTIFS(Sta!$B:$B,$A44,Sta!$T:$T,"&gt;4.5")/$C44</f>
        <v>#DIV/0!</v>
      </c>
      <c r="Q44" s="11" t="e">
        <f>(COUNTIFS(Sta!$A:$A,$A44,Sta!$R:$R,"&gt;0.5") +COUNTIFS(Sta!$B:$B,$A44,Sta!$S:$S,"&gt;0.5"))/$D44</f>
        <v>#DIV/0!</v>
      </c>
      <c r="R44" s="8" t="e">
        <f>COUNTIFS(Sta!$A:$A,$A44,Sta!$R:$R,"&gt;0.5")/$B44</f>
        <v>#DIV/0!</v>
      </c>
      <c r="S44" s="8" t="e">
        <f>COUNTIFS(Sta!$B:$B,$A44,Sta!$S:$S,"&gt;0.5")/$C44</f>
        <v>#DIV/0!</v>
      </c>
      <c r="T44" s="11" t="e">
        <f>(COUNTIFS(Sta!$A:$A,$A44,Sta!$R:$R,"&gt;1.5") +COUNTIFS(Sta!$B:$B,$A44,Sta!$S:$S,"&gt;1.5"))/$D44</f>
        <v>#DIV/0!</v>
      </c>
      <c r="U44" s="8" t="e">
        <f>COUNTIFS(Sta!$A:$A,$A44,Sta!$R:$R,"&gt;1.5")/$B44</f>
        <v>#DIV/0!</v>
      </c>
      <c r="V44" s="8" t="e">
        <f>COUNTIFS(Sta!$B:$B,$A44,Sta!$S:$S,"&gt;1.5")/$C44</f>
        <v>#DIV/0!</v>
      </c>
    </row>
    <row r="45" spans="1:22" x14ac:dyDescent="0.3">
      <c r="A45" s="4" t="s">
        <v>158</v>
      </c>
      <c r="B45" s="9">
        <f>COUNTIF(Sta!A:A,A45)</f>
        <v>0</v>
      </c>
      <c r="C45" s="4">
        <f>COUNTIF(Sta!B:B,A45)</f>
        <v>0</v>
      </c>
      <c r="D45" s="4">
        <f t="shared" si="2"/>
        <v>0</v>
      </c>
      <c r="E45" s="10" t="e">
        <f>(SUMIF(Sta!$A:$A,$A45,Sta!$T:$T)  + SUMIF(Sta!$B:$B,$A45,Sta!$T:$T) )/$D45</f>
        <v>#DIV/0!</v>
      </c>
      <c r="F45" s="6" t="e">
        <f>SUMIF(Sta!$A:$A,$A45,Sta!$T:$T)/$B45</f>
        <v>#DIV/0!</v>
      </c>
      <c r="G45" s="6" t="e">
        <f>SUMIF(Sta!$B:$B,$A45,Sta!$T:$T)/$C45</f>
        <v>#DIV/0!</v>
      </c>
      <c r="H45" s="10" t="e">
        <f>(SUMIF(Sta!$A:$A,$A45,Sta!$R:$R)  + SUMIF(Sta!$B:$B,$A45,Sta!$S:$S) )/$D45</f>
        <v>#DIV/0!</v>
      </c>
      <c r="I45" s="6" t="e">
        <f>SUMIF(Sta!$A:$A,$A45,Sta!$R:$R)/$B45</f>
        <v>#DIV/0!</v>
      </c>
      <c r="J45" s="6" t="e">
        <f>SUMIF(Sta!$B:$B,$A45,Sta!$S:$S)/$C45</f>
        <v>#DIV/0!</v>
      </c>
      <c r="K45" s="11" t="e">
        <f>(COUNTIFS(Sta!$A:$A,$A45,Sta!$T:$T,"&gt;2.5") +COUNTIFS(Sta!$B:$B,$A45,Sta!$T:$T,"&gt;2.5"))/$D45</f>
        <v>#DIV/0!</v>
      </c>
      <c r="L45" s="8" t="e">
        <f>COUNTIFS(Sta!$A:$A,$A45,Sta!$T:$T,"&gt;2.5")/$B45</f>
        <v>#DIV/0!</v>
      </c>
      <c r="M45" s="8" t="e">
        <f>COUNTIFS(Sta!$B:$B,$A45,Sta!$T:$T,"&gt;2.5")/$C45</f>
        <v>#DIV/0!</v>
      </c>
      <c r="N45" s="11" t="e">
        <f>(COUNTIFS(Sta!$A:$A,$A45,Sta!$T:$T,"&gt;4.5") +COUNTIFS(Sta!$B:$B,$A45,Sta!$T:$T,"&gt;4.5"))/$D45</f>
        <v>#DIV/0!</v>
      </c>
      <c r="O45" s="8" t="e">
        <f>COUNTIFS(Sta!$A:$A,$A45,Sta!$T:$T,"&gt;4.5")/$B45</f>
        <v>#DIV/0!</v>
      </c>
      <c r="P45" s="8" t="e">
        <f>COUNTIFS(Sta!$B:$B,$A45,Sta!$T:$T,"&gt;4.5")/$C45</f>
        <v>#DIV/0!</v>
      </c>
      <c r="Q45" s="11" t="e">
        <f>(COUNTIFS(Sta!$A:$A,$A45,Sta!$R:$R,"&gt;0.5") +COUNTIFS(Sta!$B:$B,$A45,Sta!$S:$S,"&gt;0.5"))/$D45</f>
        <v>#DIV/0!</v>
      </c>
      <c r="R45" s="8" t="e">
        <f>COUNTIFS(Sta!$A:$A,$A45,Sta!$R:$R,"&gt;0.5")/$B45</f>
        <v>#DIV/0!</v>
      </c>
      <c r="S45" s="8" t="e">
        <f>COUNTIFS(Sta!$B:$B,$A45,Sta!$S:$S,"&gt;0.5")/$C45</f>
        <v>#DIV/0!</v>
      </c>
      <c r="T45" s="11" t="e">
        <f>(COUNTIFS(Sta!$A:$A,$A45,Sta!$R:$R,"&gt;1.5") +COUNTIFS(Sta!$B:$B,$A45,Sta!$S:$S,"&gt;1.5"))/$D45</f>
        <v>#DIV/0!</v>
      </c>
      <c r="U45" s="8" t="e">
        <f>COUNTIFS(Sta!$A:$A,$A45,Sta!$R:$R,"&gt;1.5")/$B45</f>
        <v>#DIV/0!</v>
      </c>
      <c r="V45" s="8" t="e">
        <f>COUNTIFS(Sta!$B:$B,$A45,Sta!$S:$S,"&gt;1.5")/$C45</f>
        <v>#DIV/0!</v>
      </c>
    </row>
    <row r="46" spans="1:22" x14ac:dyDescent="0.3">
      <c r="A46" s="4" t="s">
        <v>168</v>
      </c>
      <c r="B46" s="9">
        <f>COUNTIF(Sta!A:A,A46)</f>
        <v>0</v>
      </c>
      <c r="C46" s="4">
        <f>COUNTIF(Sta!B:B,A46)</f>
        <v>0</v>
      </c>
      <c r="D46" s="4">
        <f t="shared" si="2"/>
        <v>0</v>
      </c>
      <c r="E46" s="10" t="e">
        <f>(SUMIF(Sta!$A:$A,$A46,Sta!$T:$T)  + SUMIF(Sta!$B:$B,$A46,Sta!$T:$T) )/$D46</f>
        <v>#DIV/0!</v>
      </c>
      <c r="F46" s="6" t="e">
        <f>SUMIF(Sta!$A:$A,$A46,Sta!$T:$T)/$B46</f>
        <v>#DIV/0!</v>
      </c>
      <c r="G46" s="6" t="e">
        <f>SUMIF(Sta!$B:$B,$A46,Sta!$T:$T)/$C46</f>
        <v>#DIV/0!</v>
      </c>
      <c r="H46" s="10" t="e">
        <f>(SUMIF(Sta!$A:$A,$A46,Sta!$R:$R)  + SUMIF(Sta!$B:$B,$A46,Sta!$S:$S) )/$D46</f>
        <v>#DIV/0!</v>
      </c>
      <c r="I46" s="6" t="e">
        <f>SUMIF(Sta!$A:$A,$A46,Sta!$R:$R)/$B46</f>
        <v>#DIV/0!</v>
      </c>
      <c r="J46" s="6" t="e">
        <f>SUMIF(Sta!$B:$B,$A46,Sta!$S:$S)/$C46</f>
        <v>#DIV/0!</v>
      </c>
      <c r="K46" s="11" t="e">
        <f>(COUNTIFS(Sta!$A:$A,$A46,Sta!$T:$T,"&gt;2.5") +COUNTIFS(Sta!$B:$B,$A46,Sta!$T:$T,"&gt;2.5"))/$D46</f>
        <v>#DIV/0!</v>
      </c>
      <c r="L46" s="8" t="e">
        <f>COUNTIFS(Sta!$A:$A,$A46,Sta!$T:$T,"&gt;2.5")/$B46</f>
        <v>#DIV/0!</v>
      </c>
      <c r="M46" s="8" t="e">
        <f>COUNTIFS(Sta!$B:$B,$A46,Sta!$T:$T,"&gt;2.5")/$C46</f>
        <v>#DIV/0!</v>
      </c>
      <c r="N46" s="11" t="e">
        <f>(COUNTIFS(Sta!$A:$A,$A46,Sta!$T:$T,"&gt;4.5") +COUNTIFS(Sta!$B:$B,$A46,Sta!$T:$T,"&gt;4.5"))/$D46</f>
        <v>#DIV/0!</v>
      </c>
      <c r="O46" s="8" t="e">
        <f>COUNTIFS(Sta!$A:$A,$A46,Sta!$T:$T,"&gt;4.5")/$B46</f>
        <v>#DIV/0!</v>
      </c>
      <c r="P46" s="8" t="e">
        <f>COUNTIFS(Sta!$B:$B,$A46,Sta!$T:$T,"&gt;4.5")/$C46</f>
        <v>#DIV/0!</v>
      </c>
      <c r="Q46" s="11" t="e">
        <f>(COUNTIFS(Sta!$A:$A,$A46,Sta!$R:$R,"&gt;0.5") +COUNTIFS(Sta!$B:$B,$A46,Sta!$S:$S,"&gt;0.5"))/$D46</f>
        <v>#DIV/0!</v>
      </c>
      <c r="R46" s="8" t="e">
        <f>COUNTIFS(Sta!$A:$A,$A46,Sta!$R:$R,"&gt;0.5")/$B46</f>
        <v>#DIV/0!</v>
      </c>
      <c r="S46" s="8" t="e">
        <f>COUNTIFS(Sta!$B:$B,$A46,Sta!$S:$S,"&gt;0.5")/$C46</f>
        <v>#DIV/0!</v>
      </c>
      <c r="T46" s="11" t="e">
        <f>(COUNTIFS(Sta!$A:$A,$A46,Sta!$R:$R,"&gt;1.5") +COUNTIFS(Sta!$B:$B,$A46,Sta!$S:$S,"&gt;1.5"))/$D46</f>
        <v>#DIV/0!</v>
      </c>
      <c r="U46" s="8" t="e">
        <f>COUNTIFS(Sta!$A:$A,$A46,Sta!$R:$R,"&gt;1.5")/$B46</f>
        <v>#DIV/0!</v>
      </c>
      <c r="V46" s="8" t="e">
        <f>COUNTIFS(Sta!$B:$B,$A46,Sta!$S:$S,"&gt;1.5")/$C46</f>
        <v>#DIV/0!</v>
      </c>
    </row>
    <row r="47" spans="1:22" x14ac:dyDescent="0.3">
      <c r="A47" s="4" t="s">
        <v>164</v>
      </c>
      <c r="B47" s="9">
        <f>COUNTIF(Sta!A:A,A47)</f>
        <v>0</v>
      </c>
      <c r="C47" s="4">
        <f>COUNTIF(Sta!B:B,A47)</f>
        <v>0</v>
      </c>
      <c r="D47" s="4">
        <f t="shared" si="2"/>
        <v>0</v>
      </c>
      <c r="E47" s="10" t="e">
        <f>(SUMIF(Sta!$A:$A,$A47,Sta!$T:$T)  + SUMIF(Sta!$B:$B,$A47,Sta!$T:$T) )/$D47</f>
        <v>#DIV/0!</v>
      </c>
      <c r="F47" s="6" t="e">
        <f>SUMIF(Sta!$A:$A,$A47,Sta!$T:$T)/$B47</f>
        <v>#DIV/0!</v>
      </c>
      <c r="G47" s="6" t="e">
        <f>SUMIF(Sta!$B:$B,$A47,Sta!$T:$T)/$C47</f>
        <v>#DIV/0!</v>
      </c>
      <c r="H47" s="10" t="e">
        <f>(SUMIF(Sta!$A:$A,$A47,Sta!$R:$R)  + SUMIF(Sta!$B:$B,$A47,Sta!$S:$S) )/$D47</f>
        <v>#DIV/0!</v>
      </c>
      <c r="I47" s="6" t="e">
        <f>SUMIF(Sta!$A:$A,$A47,Sta!$R:$R)/$B47</f>
        <v>#DIV/0!</v>
      </c>
      <c r="J47" s="6" t="e">
        <f>SUMIF(Sta!$B:$B,$A47,Sta!$S:$S)/$C47</f>
        <v>#DIV/0!</v>
      </c>
      <c r="K47" s="11" t="e">
        <f>(COUNTIFS(Sta!$A:$A,$A47,Sta!$T:$T,"&gt;2.5") +COUNTIFS(Sta!$B:$B,$A47,Sta!$T:$T,"&gt;2.5"))/$D47</f>
        <v>#DIV/0!</v>
      </c>
      <c r="L47" s="8" t="e">
        <f>COUNTIFS(Sta!$A:$A,$A47,Sta!$T:$T,"&gt;2.5")/$B47</f>
        <v>#DIV/0!</v>
      </c>
      <c r="M47" s="8" t="e">
        <f>COUNTIFS(Sta!$B:$B,$A47,Sta!$T:$T,"&gt;2.5")/$C47</f>
        <v>#DIV/0!</v>
      </c>
      <c r="N47" s="11" t="e">
        <f>(COUNTIFS(Sta!$A:$A,$A47,Sta!$T:$T,"&gt;4.5") +COUNTIFS(Sta!$B:$B,$A47,Sta!$T:$T,"&gt;4.5"))/$D47</f>
        <v>#DIV/0!</v>
      </c>
      <c r="O47" s="8" t="e">
        <f>COUNTIFS(Sta!$A:$A,$A47,Sta!$T:$T,"&gt;4.5")/$B47</f>
        <v>#DIV/0!</v>
      </c>
      <c r="P47" s="8" t="e">
        <f>COUNTIFS(Sta!$B:$B,$A47,Sta!$T:$T,"&gt;4.5")/$C47</f>
        <v>#DIV/0!</v>
      </c>
      <c r="Q47" s="11" t="e">
        <f>(COUNTIFS(Sta!$A:$A,$A47,Sta!$R:$R,"&gt;0.5") +COUNTIFS(Sta!$B:$B,$A47,Sta!$S:$S,"&gt;0.5"))/$D47</f>
        <v>#DIV/0!</v>
      </c>
      <c r="R47" s="8" t="e">
        <f>COUNTIFS(Sta!$A:$A,$A47,Sta!$R:$R,"&gt;0.5")/$B47</f>
        <v>#DIV/0!</v>
      </c>
      <c r="S47" s="8" t="e">
        <f>COUNTIFS(Sta!$B:$B,$A47,Sta!$S:$S,"&gt;0.5")/$C47</f>
        <v>#DIV/0!</v>
      </c>
      <c r="T47" s="11" t="e">
        <f>(COUNTIFS(Sta!$A:$A,$A47,Sta!$R:$R,"&gt;1.5") +COUNTIFS(Sta!$B:$B,$A47,Sta!$S:$S,"&gt;1.5"))/$D47</f>
        <v>#DIV/0!</v>
      </c>
      <c r="U47" s="8" t="e">
        <f>COUNTIFS(Sta!$A:$A,$A47,Sta!$R:$R,"&gt;1.5")/$B47</f>
        <v>#DIV/0!</v>
      </c>
      <c r="V47" s="8" t="e">
        <f>COUNTIFS(Sta!$B:$B,$A47,Sta!$S:$S,"&gt;1.5")/$C47</f>
        <v>#DIV/0!</v>
      </c>
    </row>
    <row r="48" spans="1:22" x14ac:dyDescent="0.3">
      <c r="A48" s="4" t="s">
        <v>169</v>
      </c>
      <c r="B48" s="9">
        <f>COUNTIF(Sta!A:A,A48)</f>
        <v>0</v>
      </c>
      <c r="C48" s="4">
        <f>COUNTIF(Sta!B:B,A48)</f>
        <v>0</v>
      </c>
      <c r="D48" s="4">
        <f t="shared" si="2"/>
        <v>0</v>
      </c>
      <c r="E48" s="10" t="e">
        <f>(SUMIF(Sta!$A:$A,$A48,Sta!$T:$T)  + SUMIF(Sta!$B:$B,$A48,Sta!$T:$T) )/$D48</f>
        <v>#DIV/0!</v>
      </c>
      <c r="F48" s="6" t="e">
        <f>SUMIF(Sta!$A:$A,$A48,Sta!$T:$T)/$B48</f>
        <v>#DIV/0!</v>
      </c>
      <c r="G48" s="6" t="e">
        <f>SUMIF(Sta!$B:$B,$A48,Sta!$T:$T)/$C48</f>
        <v>#DIV/0!</v>
      </c>
      <c r="H48" s="10" t="e">
        <f>(SUMIF(Sta!$A:$A,$A48,Sta!$R:$R)  + SUMIF(Sta!$B:$B,$A48,Sta!$S:$S) )/$D48</f>
        <v>#DIV/0!</v>
      </c>
      <c r="I48" s="6" t="e">
        <f>SUMIF(Sta!$A:$A,$A48,Sta!$R:$R)/$B48</f>
        <v>#DIV/0!</v>
      </c>
      <c r="J48" s="6" t="e">
        <f>SUMIF(Sta!$B:$B,$A48,Sta!$S:$S)/$C48</f>
        <v>#DIV/0!</v>
      </c>
      <c r="K48" s="11" t="e">
        <f>(COUNTIFS(Sta!$A:$A,$A48,Sta!$T:$T,"&gt;2.5") +COUNTIFS(Sta!$B:$B,$A48,Sta!$T:$T,"&gt;2.5"))/$D48</f>
        <v>#DIV/0!</v>
      </c>
      <c r="L48" s="8" t="e">
        <f>COUNTIFS(Sta!$A:$A,$A48,Sta!$T:$T,"&gt;2.5")/$B48</f>
        <v>#DIV/0!</v>
      </c>
      <c r="M48" s="8" t="e">
        <f>COUNTIFS(Sta!$B:$B,$A48,Sta!$T:$T,"&gt;2.5")/$C48</f>
        <v>#DIV/0!</v>
      </c>
      <c r="N48" s="11" t="e">
        <f>(COUNTIFS(Sta!$A:$A,$A48,Sta!$T:$T,"&gt;4.5") +COUNTIFS(Sta!$B:$B,$A48,Sta!$T:$T,"&gt;4.5"))/$D48</f>
        <v>#DIV/0!</v>
      </c>
      <c r="O48" s="8" t="e">
        <f>COUNTIFS(Sta!$A:$A,$A48,Sta!$T:$T,"&gt;4.5")/$B48</f>
        <v>#DIV/0!</v>
      </c>
      <c r="P48" s="8" t="e">
        <f>COUNTIFS(Sta!$B:$B,$A48,Sta!$T:$T,"&gt;4.5")/$C48</f>
        <v>#DIV/0!</v>
      </c>
      <c r="Q48" s="11" t="e">
        <f>(COUNTIFS(Sta!$A:$A,$A48,Sta!$R:$R,"&gt;0.5") +COUNTIFS(Sta!$B:$B,$A48,Sta!$S:$S,"&gt;0.5"))/$D48</f>
        <v>#DIV/0!</v>
      </c>
      <c r="R48" s="8" t="e">
        <f>COUNTIFS(Sta!$A:$A,$A48,Sta!$R:$R,"&gt;0.5")/$B48</f>
        <v>#DIV/0!</v>
      </c>
      <c r="S48" s="8" t="e">
        <f>COUNTIFS(Sta!$B:$B,$A48,Sta!$S:$S,"&gt;0.5")/$C48</f>
        <v>#DIV/0!</v>
      </c>
      <c r="T48" s="11" t="e">
        <f>(COUNTIFS(Sta!$A:$A,$A48,Sta!$R:$R,"&gt;1.5") +COUNTIFS(Sta!$B:$B,$A48,Sta!$S:$S,"&gt;1.5"))/$D48</f>
        <v>#DIV/0!</v>
      </c>
      <c r="U48" s="8" t="e">
        <f>COUNTIFS(Sta!$A:$A,$A48,Sta!$R:$R,"&gt;1.5")/$B48</f>
        <v>#DIV/0!</v>
      </c>
      <c r="V48" s="8" t="e">
        <f>COUNTIFS(Sta!$B:$B,$A48,Sta!$S:$S,"&gt;1.5")/$C48</f>
        <v>#DIV/0!</v>
      </c>
    </row>
    <row r="49" spans="1:22" x14ac:dyDescent="0.3">
      <c r="A49" s="4" t="s">
        <v>154</v>
      </c>
      <c r="B49" s="9">
        <f>COUNTIF(Sta!A:A,A49)</f>
        <v>0</v>
      </c>
      <c r="C49" s="4">
        <f>COUNTIF(Sta!B:B,A49)</f>
        <v>0</v>
      </c>
      <c r="D49" s="4">
        <f t="shared" si="2"/>
        <v>0</v>
      </c>
      <c r="E49" s="10" t="e">
        <f>(SUMIF(Sta!$A:$A,$A49,Sta!$T:$T)  + SUMIF(Sta!$B:$B,$A49,Sta!$T:$T) )/$D49</f>
        <v>#DIV/0!</v>
      </c>
      <c r="F49" s="6" t="e">
        <f>SUMIF(Sta!$A:$A,$A49,Sta!$T:$T)/$B49</f>
        <v>#DIV/0!</v>
      </c>
      <c r="G49" s="6" t="e">
        <f>SUMIF(Sta!$B:$B,$A49,Sta!$T:$T)/$C49</f>
        <v>#DIV/0!</v>
      </c>
      <c r="H49" s="10" t="e">
        <f>(SUMIF(Sta!$A:$A,$A49,Sta!$R:$R)  + SUMIF(Sta!$B:$B,$A49,Sta!$S:$S) )/$D49</f>
        <v>#DIV/0!</v>
      </c>
      <c r="I49" s="6" t="e">
        <f>SUMIF(Sta!$A:$A,$A49,Sta!$R:$R)/$B49</f>
        <v>#DIV/0!</v>
      </c>
      <c r="J49" s="6" t="e">
        <f>SUMIF(Sta!$B:$B,$A49,Sta!$S:$S)/$C49</f>
        <v>#DIV/0!</v>
      </c>
      <c r="K49" s="11" t="e">
        <f>(COUNTIFS(Sta!$A:$A,$A49,Sta!$T:$T,"&gt;2.5") +COUNTIFS(Sta!$B:$B,$A49,Sta!$T:$T,"&gt;2.5"))/$D49</f>
        <v>#DIV/0!</v>
      </c>
      <c r="L49" s="8" t="e">
        <f>COUNTIFS(Sta!$A:$A,$A49,Sta!$T:$T,"&gt;2.5")/$B49</f>
        <v>#DIV/0!</v>
      </c>
      <c r="M49" s="8" t="e">
        <f>COUNTIFS(Sta!$B:$B,$A49,Sta!$T:$T,"&gt;2.5")/$C49</f>
        <v>#DIV/0!</v>
      </c>
      <c r="N49" s="11" t="e">
        <f>(COUNTIFS(Sta!$A:$A,$A49,Sta!$T:$T,"&gt;4.5") +COUNTIFS(Sta!$B:$B,$A49,Sta!$T:$T,"&gt;4.5"))/$D49</f>
        <v>#DIV/0!</v>
      </c>
      <c r="O49" s="8" t="e">
        <f>COUNTIFS(Sta!$A:$A,$A49,Sta!$T:$T,"&gt;4.5")/$B49</f>
        <v>#DIV/0!</v>
      </c>
      <c r="P49" s="8" t="e">
        <f>COUNTIFS(Sta!$B:$B,$A49,Sta!$T:$T,"&gt;4.5")/$C49</f>
        <v>#DIV/0!</v>
      </c>
      <c r="Q49" s="11" t="e">
        <f>(COUNTIFS(Sta!$A:$A,$A49,Sta!$R:$R,"&gt;0.5") +COUNTIFS(Sta!$B:$B,$A49,Sta!$S:$S,"&gt;0.5"))/$D49</f>
        <v>#DIV/0!</v>
      </c>
      <c r="R49" s="8" t="e">
        <f>COUNTIFS(Sta!$A:$A,$A49,Sta!$R:$R,"&gt;0.5")/$B49</f>
        <v>#DIV/0!</v>
      </c>
      <c r="S49" s="8" t="e">
        <f>COUNTIFS(Sta!$B:$B,$A49,Sta!$S:$S,"&gt;0.5")/$C49</f>
        <v>#DIV/0!</v>
      </c>
      <c r="T49" s="11" t="e">
        <f>(COUNTIFS(Sta!$A:$A,$A49,Sta!$R:$R,"&gt;1.5") +COUNTIFS(Sta!$B:$B,$A49,Sta!$S:$S,"&gt;1.5"))/$D49</f>
        <v>#DIV/0!</v>
      </c>
      <c r="U49" s="8" t="e">
        <f>COUNTIFS(Sta!$A:$A,$A49,Sta!$R:$R,"&gt;1.5")/$B49</f>
        <v>#DIV/0!</v>
      </c>
      <c r="V49" s="8" t="e">
        <f>COUNTIFS(Sta!$B:$B,$A49,Sta!$S:$S,"&gt;1.5")/$C49</f>
        <v>#DIV/0!</v>
      </c>
    </row>
    <row r="50" spans="1:22" x14ac:dyDescent="0.3">
      <c r="A50" s="4" t="s">
        <v>160</v>
      </c>
      <c r="B50" s="9">
        <f>COUNTIF(Sta!A:A,A50)</f>
        <v>0</v>
      </c>
      <c r="C50" s="4">
        <f>COUNTIF(Sta!B:B,A50)</f>
        <v>0</v>
      </c>
      <c r="D50" s="4">
        <f t="shared" si="2"/>
        <v>0</v>
      </c>
      <c r="E50" s="10" t="e">
        <f>(SUMIF(Sta!$A:$A,$A50,Sta!$T:$T)  + SUMIF(Sta!$B:$B,$A50,Sta!$T:$T) )/$D50</f>
        <v>#DIV/0!</v>
      </c>
      <c r="F50" s="6" t="e">
        <f>SUMIF(Sta!$A:$A,$A50,Sta!$T:$T)/$B50</f>
        <v>#DIV/0!</v>
      </c>
      <c r="G50" s="6" t="e">
        <f>SUMIF(Sta!$B:$B,$A50,Sta!$T:$T)/$C50</f>
        <v>#DIV/0!</v>
      </c>
      <c r="H50" s="10" t="e">
        <f>(SUMIF(Sta!$A:$A,$A50,Sta!$R:$R)  + SUMIF(Sta!$B:$B,$A50,Sta!$S:$S) )/$D50</f>
        <v>#DIV/0!</v>
      </c>
      <c r="I50" s="6" t="e">
        <f>SUMIF(Sta!$A:$A,$A50,Sta!$R:$R)/$B50</f>
        <v>#DIV/0!</v>
      </c>
      <c r="J50" s="6" t="e">
        <f>SUMIF(Sta!$B:$B,$A50,Sta!$S:$S)/$C50</f>
        <v>#DIV/0!</v>
      </c>
      <c r="K50" s="11" t="e">
        <f>(COUNTIFS(Sta!$A:$A,$A50,Sta!$T:$T,"&gt;2.5") +COUNTIFS(Sta!$B:$B,$A50,Sta!$T:$T,"&gt;2.5"))/$D50</f>
        <v>#DIV/0!</v>
      </c>
      <c r="L50" s="8" t="e">
        <f>COUNTIFS(Sta!$A:$A,$A50,Sta!$T:$T,"&gt;2.5")/$B50</f>
        <v>#DIV/0!</v>
      </c>
      <c r="M50" s="8" t="e">
        <f>COUNTIFS(Sta!$B:$B,$A50,Sta!$T:$T,"&gt;2.5")/$C50</f>
        <v>#DIV/0!</v>
      </c>
      <c r="N50" s="11" t="e">
        <f>(COUNTIFS(Sta!$A:$A,$A50,Sta!$T:$T,"&gt;4.5") +COUNTIFS(Sta!$B:$B,$A50,Sta!$T:$T,"&gt;4.5"))/$D50</f>
        <v>#DIV/0!</v>
      </c>
      <c r="O50" s="8" t="e">
        <f>COUNTIFS(Sta!$A:$A,$A50,Sta!$T:$T,"&gt;4.5")/$B50</f>
        <v>#DIV/0!</v>
      </c>
      <c r="P50" s="8" t="e">
        <f>COUNTIFS(Sta!$B:$B,$A50,Sta!$T:$T,"&gt;4.5")/$C50</f>
        <v>#DIV/0!</v>
      </c>
      <c r="Q50" s="11" t="e">
        <f>(COUNTIFS(Sta!$A:$A,$A50,Sta!$R:$R,"&gt;0.5") +COUNTIFS(Sta!$B:$B,$A50,Sta!$S:$S,"&gt;0.5"))/$D50</f>
        <v>#DIV/0!</v>
      </c>
      <c r="R50" s="8" t="e">
        <f>COUNTIFS(Sta!$A:$A,$A50,Sta!$R:$R,"&gt;0.5")/$B50</f>
        <v>#DIV/0!</v>
      </c>
      <c r="S50" s="8" t="e">
        <f>COUNTIFS(Sta!$B:$B,$A50,Sta!$S:$S,"&gt;0.5")/$C50</f>
        <v>#DIV/0!</v>
      </c>
      <c r="T50" s="11" t="e">
        <f>(COUNTIFS(Sta!$A:$A,$A50,Sta!$R:$R,"&gt;1.5") +COUNTIFS(Sta!$B:$B,$A50,Sta!$S:$S,"&gt;1.5"))/$D50</f>
        <v>#DIV/0!</v>
      </c>
      <c r="U50" s="8" t="e">
        <f>COUNTIFS(Sta!$A:$A,$A50,Sta!$R:$R,"&gt;1.5")/$B50</f>
        <v>#DIV/0!</v>
      </c>
      <c r="V50" s="8" t="e">
        <f>COUNTIFS(Sta!$B:$B,$A50,Sta!$S:$S,"&gt;1.5")/$C50</f>
        <v>#DIV/0!</v>
      </c>
    </row>
    <row r="51" spans="1:22" x14ac:dyDescent="0.3">
      <c r="A51" s="4" t="s">
        <v>165</v>
      </c>
      <c r="B51" s="9">
        <f>COUNTIF(Sta!A:A,A51)</f>
        <v>0</v>
      </c>
      <c r="C51" s="4">
        <f>COUNTIF(Sta!B:B,A51)</f>
        <v>0</v>
      </c>
      <c r="D51" s="4">
        <f t="shared" si="2"/>
        <v>0</v>
      </c>
      <c r="E51" s="10" t="e">
        <f>(SUMIF(Sta!$A:$A,$A51,Sta!$T:$T)  + SUMIF(Sta!$B:$B,$A51,Sta!$T:$T) )/$D51</f>
        <v>#DIV/0!</v>
      </c>
      <c r="F51" s="6" t="e">
        <f>SUMIF(Sta!$A:$A,$A51,Sta!$T:$T)/$B51</f>
        <v>#DIV/0!</v>
      </c>
      <c r="G51" s="6" t="e">
        <f>SUMIF(Sta!$B:$B,$A51,Sta!$T:$T)/$C51</f>
        <v>#DIV/0!</v>
      </c>
      <c r="H51" s="10" t="e">
        <f>(SUMIF(Sta!$A:$A,$A51,Sta!$R:$R)  + SUMIF(Sta!$B:$B,$A51,Sta!$S:$S) )/$D51</f>
        <v>#DIV/0!</v>
      </c>
      <c r="I51" s="6" t="e">
        <f>SUMIF(Sta!$A:$A,$A51,Sta!$R:$R)/$B51</f>
        <v>#DIV/0!</v>
      </c>
      <c r="J51" s="6" t="e">
        <f>SUMIF(Sta!$B:$B,$A51,Sta!$S:$S)/$C51</f>
        <v>#DIV/0!</v>
      </c>
      <c r="K51" s="11" t="e">
        <f>(COUNTIFS(Sta!$A:$A,$A51,Sta!$T:$T,"&gt;2.5") +COUNTIFS(Sta!$B:$B,$A51,Sta!$T:$T,"&gt;2.5"))/$D51</f>
        <v>#DIV/0!</v>
      </c>
      <c r="L51" s="8" t="e">
        <f>COUNTIFS(Sta!$A:$A,$A51,Sta!$T:$T,"&gt;2.5")/$B51</f>
        <v>#DIV/0!</v>
      </c>
      <c r="M51" s="8" t="e">
        <f>COUNTIFS(Sta!$B:$B,$A51,Sta!$T:$T,"&gt;2.5")/$C51</f>
        <v>#DIV/0!</v>
      </c>
      <c r="N51" s="11" t="e">
        <f>(COUNTIFS(Sta!$A:$A,$A51,Sta!$T:$T,"&gt;4.5") +COUNTIFS(Sta!$B:$B,$A51,Sta!$T:$T,"&gt;4.5"))/$D51</f>
        <v>#DIV/0!</v>
      </c>
      <c r="O51" s="8" t="e">
        <f>COUNTIFS(Sta!$A:$A,$A51,Sta!$T:$T,"&gt;4.5")/$B51</f>
        <v>#DIV/0!</v>
      </c>
      <c r="P51" s="8" t="e">
        <f>COUNTIFS(Sta!$B:$B,$A51,Sta!$T:$T,"&gt;4.5")/$C51</f>
        <v>#DIV/0!</v>
      </c>
      <c r="Q51" s="11" t="e">
        <f>(COUNTIFS(Sta!$A:$A,$A51,Sta!$R:$R,"&gt;0.5") +COUNTIFS(Sta!$B:$B,$A51,Sta!$S:$S,"&gt;0.5"))/$D51</f>
        <v>#DIV/0!</v>
      </c>
      <c r="R51" s="8" t="e">
        <f>COUNTIFS(Sta!$A:$A,$A51,Sta!$R:$R,"&gt;0.5")/$B51</f>
        <v>#DIV/0!</v>
      </c>
      <c r="S51" s="8" t="e">
        <f>COUNTIFS(Sta!$B:$B,$A51,Sta!$S:$S,"&gt;0.5")/$C51</f>
        <v>#DIV/0!</v>
      </c>
      <c r="T51" s="11" t="e">
        <f>(COUNTIFS(Sta!$A:$A,$A51,Sta!$R:$R,"&gt;1.5") +COUNTIFS(Sta!$B:$B,$A51,Sta!$S:$S,"&gt;1.5"))/$D51</f>
        <v>#DIV/0!</v>
      </c>
      <c r="U51" s="8" t="e">
        <f>COUNTIFS(Sta!$A:$A,$A51,Sta!$R:$R,"&gt;1.5")/$B51</f>
        <v>#DIV/0!</v>
      </c>
      <c r="V51" s="8" t="e">
        <f>COUNTIFS(Sta!$B:$B,$A51,Sta!$S:$S,"&gt;1.5")/$C51</f>
        <v>#DIV/0!</v>
      </c>
    </row>
    <row r="52" spans="1:22" x14ac:dyDescent="0.3">
      <c r="A52" s="4" t="s">
        <v>161</v>
      </c>
      <c r="B52" s="9">
        <f>COUNTIF(Sta!A:A,A52)</f>
        <v>0</v>
      </c>
      <c r="C52" s="4">
        <f>COUNTIF(Sta!B:B,A52)</f>
        <v>0</v>
      </c>
      <c r="D52" s="4">
        <f t="shared" si="2"/>
        <v>0</v>
      </c>
      <c r="E52" s="10" t="e">
        <f>(SUMIF(Sta!$A:$A,$A52,Sta!$T:$T)  + SUMIF(Sta!$B:$B,$A52,Sta!$T:$T) )/$D52</f>
        <v>#DIV/0!</v>
      </c>
      <c r="F52" s="6" t="e">
        <f>SUMIF(Sta!$A:$A,$A52,Sta!$T:$T)/$B52</f>
        <v>#DIV/0!</v>
      </c>
      <c r="G52" s="6" t="e">
        <f>SUMIF(Sta!$B:$B,$A52,Sta!$T:$T)/$C52</f>
        <v>#DIV/0!</v>
      </c>
      <c r="H52" s="10" t="e">
        <f>(SUMIF(Sta!$A:$A,$A52,Sta!$R:$R)  + SUMIF(Sta!$B:$B,$A52,Sta!$S:$S) )/$D52</f>
        <v>#DIV/0!</v>
      </c>
      <c r="I52" s="6" t="e">
        <f>SUMIF(Sta!$A:$A,$A52,Sta!$R:$R)/$B52</f>
        <v>#DIV/0!</v>
      </c>
      <c r="J52" s="6" t="e">
        <f>SUMIF(Sta!$B:$B,$A52,Sta!$S:$S)/$C52</f>
        <v>#DIV/0!</v>
      </c>
      <c r="K52" s="11" t="e">
        <f>(COUNTIFS(Sta!$A:$A,$A52,Sta!$T:$T,"&gt;2.5") +COUNTIFS(Sta!$B:$B,$A52,Sta!$T:$T,"&gt;2.5"))/$D52</f>
        <v>#DIV/0!</v>
      </c>
      <c r="L52" s="8" t="e">
        <f>COUNTIFS(Sta!$A:$A,$A52,Sta!$T:$T,"&gt;2.5")/$B52</f>
        <v>#DIV/0!</v>
      </c>
      <c r="M52" s="8" t="e">
        <f>COUNTIFS(Sta!$B:$B,$A52,Sta!$T:$T,"&gt;2.5")/$C52</f>
        <v>#DIV/0!</v>
      </c>
      <c r="N52" s="11" t="e">
        <f>(COUNTIFS(Sta!$A:$A,$A52,Sta!$T:$T,"&gt;4.5") +COUNTIFS(Sta!$B:$B,$A52,Sta!$T:$T,"&gt;4.5"))/$D52</f>
        <v>#DIV/0!</v>
      </c>
      <c r="O52" s="8" t="e">
        <f>COUNTIFS(Sta!$A:$A,$A52,Sta!$T:$T,"&gt;4.5")/$B52</f>
        <v>#DIV/0!</v>
      </c>
      <c r="P52" s="8" t="e">
        <f>COUNTIFS(Sta!$B:$B,$A52,Sta!$T:$T,"&gt;4.5")/$C52</f>
        <v>#DIV/0!</v>
      </c>
      <c r="Q52" s="11" t="e">
        <f>(COUNTIFS(Sta!$A:$A,$A52,Sta!$R:$R,"&gt;0.5") +COUNTIFS(Sta!$B:$B,$A52,Sta!$S:$S,"&gt;0.5"))/$D52</f>
        <v>#DIV/0!</v>
      </c>
      <c r="R52" s="8" t="e">
        <f>COUNTIFS(Sta!$A:$A,$A52,Sta!$R:$R,"&gt;0.5")/$B52</f>
        <v>#DIV/0!</v>
      </c>
      <c r="S52" s="8" t="e">
        <f>COUNTIFS(Sta!$B:$B,$A52,Sta!$S:$S,"&gt;0.5")/$C52</f>
        <v>#DIV/0!</v>
      </c>
      <c r="T52" s="11" t="e">
        <f>(COUNTIFS(Sta!$A:$A,$A52,Sta!$R:$R,"&gt;1.5") +COUNTIFS(Sta!$B:$B,$A52,Sta!$S:$S,"&gt;1.5"))/$D52</f>
        <v>#DIV/0!</v>
      </c>
      <c r="U52" s="8" t="e">
        <f>COUNTIFS(Sta!$A:$A,$A52,Sta!$R:$R,"&gt;1.5")/$B52</f>
        <v>#DIV/0!</v>
      </c>
      <c r="V52" s="8" t="e">
        <f>COUNTIFS(Sta!$B:$B,$A52,Sta!$S:$S,"&gt;1.5")/$C52</f>
        <v>#DIV/0!</v>
      </c>
    </row>
    <row r="53" spans="1:22" x14ac:dyDescent="0.3">
      <c r="A53" s="4" t="s">
        <v>157</v>
      </c>
      <c r="B53" s="9">
        <f>COUNTIF(Sta!A:A,A53)</f>
        <v>0</v>
      </c>
      <c r="C53" s="4">
        <f>COUNTIF(Sta!B:B,A53)</f>
        <v>0</v>
      </c>
      <c r="D53" s="4">
        <f t="shared" si="2"/>
        <v>0</v>
      </c>
      <c r="E53" s="10" t="e">
        <f>(SUMIF(Sta!$A:$A,$A53,Sta!$T:$T)  + SUMIF(Sta!$B:$B,$A53,Sta!$T:$T) )/$D53</f>
        <v>#DIV/0!</v>
      </c>
      <c r="F53" s="6" t="e">
        <f>SUMIF(Sta!$A:$A,$A53,Sta!$T:$T)/$B53</f>
        <v>#DIV/0!</v>
      </c>
      <c r="G53" s="6" t="e">
        <f>SUMIF(Sta!$B:$B,$A53,Sta!$T:$T)/$C53</f>
        <v>#DIV/0!</v>
      </c>
      <c r="H53" s="10" t="e">
        <f>(SUMIF(Sta!$A:$A,$A53,Sta!$R:$R)  + SUMIF(Sta!$B:$B,$A53,Sta!$S:$S) )/$D53</f>
        <v>#DIV/0!</v>
      </c>
      <c r="I53" s="6" t="e">
        <f>SUMIF(Sta!$A:$A,$A53,Sta!$R:$R)/$B53</f>
        <v>#DIV/0!</v>
      </c>
      <c r="J53" s="6" t="e">
        <f>SUMIF(Sta!$B:$B,$A53,Sta!$S:$S)/$C53</f>
        <v>#DIV/0!</v>
      </c>
      <c r="K53" s="11" t="e">
        <f>(COUNTIFS(Sta!$A:$A,$A53,Sta!$T:$T,"&gt;2.5") +COUNTIFS(Sta!$B:$B,$A53,Sta!$T:$T,"&gt;2.5"))/$D53</f>
        <v>#DIV/0!</v>
      </c>
      <c r="L53" s="8" t="e">
        <f>COUNTIFS(Sta!$A:$A,$A53,Sta!$T:$T,"&gt;2.5")/$B53</f>
        <v>#DIV/0!</v>
      </c>
      <c r="M53" s="8" t="e">
        <f>COUNTIFS(Sta!$B:$B,$A53,Sta!$T:$T,"&gt;2.5")/$C53</f>
        <v>#DIV/0!</v>
      </c>
      <c r="N53" s="11" t="e">
        <f>(COUNTIFS(Sta!$A:$A,$A53,Sta!$T:$T,"&gt;4.5") +COUNTIFS(Sta!$B:$B,$A53,Sta!$T:$T,"&gt;4.5"))/$D53</f>
        <v>#DIV/0!</v>
      </c>
      <c r="O53" s="8" t="e">
        <f>COUNTIFS(Sta!$A:$A,$A53,Sta!$T:$T,"&gt;4.5")/$B53</f>
        <v>#DIV/0!</v>
      </c>
      <c r="P53" s="8" t="e">
        <f>COUNTIFS(Sta!$B:$B,$A53,Sta!$T:$T,"&gt;4.5")/$C53</f>
        <v>#DIV/0!</v>
      </c>
      <c r="Q53" s="11" t="e">
        <f>(COUNTIFS(Sta!$A:$A,$A53,Sta!$R:$R,"&gt;0.5") +COUNTIFS(Sta!$B:$B,$A53,Sta!$S:$S,"&gt;0.5"))/$D53</f>
        <v>#DIV/0!</v>
      </c>
      <c r="R53" s="8" t="e">
        <f>COUNTIFS(Sta!$A:$A,$A53,Sta!$R:$R,"&gt;0.5")/$B53</f>
        <v>#DIV/0!</v>
      </c>
      <c r="S53" s="8" t="e">
        <f>COUNTIFS(Sta!$B:$B,$A53,Sta!$S:$S,"&gt;0.5")/$C53</f>
        <v>#DIV/0!</v>
      </c>
      <c r="T53" s="11" t="e">
        <f>(COUNTIFS(Sta!$A:$A,$A53,Sta!$R:$R,"&gt;1.5") +COUNTIFS(Sta!$B:$B,$A53,Sta!$S:$S,"&gt;1.5"))/$D53</f>
        <v>#DIV/0!</v>
      </c>
      <c r="U53" s="8" t="e">
        <f>COUNTIFS(Sta!$A:$A,$A53,Sta!$R:$R,"&gt;1.5")/$B53</f>
        <v>#DIV/0!</v>
      </c>
      <c r="V53" s="8" t="e">
        <f>COUNTIFS(Sta!$B:$B,$A53,Sta!$S:$S,"&gt;1.5")/$C53</f>
        <v>#DIV/0!</v>
      </c>
    </row>
    <row r="54" spans="1:22" x14ac:dyDescent="0.3">
      <c r="A54" s="4" t="s">
        <v>167</v>
      </c>
      <c r="B54" s="9">
        <f>COUNTIF(Sta!A:A,A54)</f>
        <v>0</v>
      </c>
      <c r="C54" s="4">
        <f>COUNTIF(Sta!B:B,A54)</f>
        <v>0</v>
      </c>
      <c r="D54" s="4">
        <f t="shared" si="2"/>
        <v>0</v>
      </c>
      <c r="E54" s="10" t="e">
        <f>(SUMIF(Sta!$A:$A,$A54,Sta!$T:$T)  + SUMIF(Sta!$B:$B,$A54,Sta!$T:$T) )/$D54</f>
        <v>#DIV/0!</v>
      </c>
      <c r="F54" s="6" t="e">
        <f>SUMIF(Sta!$A:$A,$A54,Sta!$T:$T)/$B54</f>
        <v>#DIV/0!</v>
      </c>
      <c r="G54" s="6" t="e">
        <f>SUMIF(Sta!$B:$B,$A54,Sta!$T:$T)/$C54</f>
        <v>#DIV/0!</v>
      </c>
      <c r="H54" s="10" t="e">
        <f>(SUMIF(Sta!$A:$A,$A54,Sta!$R:$R)  + SUMIF(Sta!$B:$B,$A54,Sta!$S:$S) )/$D54</f>
        <v>#DIV/0!</v>
      </c>
      <c r="I54" s="6" t="e">
        <f>SUMIF(Sta!$A:$A,$A54,Sta!$R:$R)/$B54</f>
        <v>#DIV/0!</v>
      </c>
      <c r="J54" s="6" t="e">
        <f>SUMIF(Sta!$B:$B,$A54,Sta!$S:$S)/$C54</f>
        <v>#DIV/0!</v>
      </c>
      <c r="K54" s="11" t="e">
        <f>(COUNTIFS(Sta!$A:$A,$A54,Sta!$T:$T,"&gt;2.5") +COUNTIFS(Sta!$B:$B,$A54,Sta!$T:$T,"&gt;2.5"))/$D54</f>
        <v>#DIV/0!</v>
      </c>
      <c r="L54" s="8" t="e">
        <f>COUNTIFS(Sta!$A:$A,$A54,Sta!$T:$T,"&gt;2.5")/$B54</f>
        <v>#DIV/0!</v>
      </c>
      <c r="M54" s="8" t="e">
        <f>COUNTIFS(Sta!$B:$B,$A54,Sta!$T:$T,"&gt;2.5")/$C54</f>
        <v>#DIV/0!</v>
      </c>
      <c r="N54" s="11" t="e">
        <f>(COUNTIFS(Sta!$A:$A,$A54,Sta!$T:$T,"&gt;4.5") +COUNTIFS(Sta!$B:$B,$A54,Sta!$T:$T,"&gt;4.5"))/$D54</f>
        <v>#DIV/0!</v>
      </c>
      <c r="O54" s="8" t="e">
        <f>COUNTIFS(Sta!$A:$A,$A54,Sta!$T:$T,"&gt;4.5")/$B54</f>
        <v>#DIV/0!</v>
      </c>
      <c r="P54" s="8" t="e">
        <f>COUNTIFS(Sta!$B:$B,$A54,Sta!$T:$T,"&gt;4.5")/$C54</f>
        <v>#DIV/0!</v>
      </c>
      <c r="Q54" s="11" t="e">
        <f>(COUNTIFS(Sta!$A:$A,$A54,Sta!$R:$R,"&gt;0.5") +COUNTIFS(Sta!$B:$B,$A54,Sta!$S:$S,"&gt;0.5"))/$D54</f>
        <v>#DIV/0!</v>
      </c>
      <c r="R54" s="8" t="e">
        <f>COUNTIFS(Sta!$A:$A,$A54,Sta!$R:$R,"&gt;0.5")/$B54</f>
        <v>#DIV/0!</v>
      </c>
      <c r="S54" s="8" t="e">
        <f>COUNTIFS(Sta!$B:$B,$A54,Sta!$S:$S,"&gt;0.5")/$C54</f>
        <v>#DIV/0!</v>
      </c>
      <c r="T54" s="11" t="e">
        <f>(COUNTIFS(Sta!$A:$A,$A54,Sta!$R:$R,"&gt;1.5") +COUNTIFS(Sta!$B:$B,$A54,Sta!$S:$S,"&gt;1.5"))/$D54</f>
        <v>#DIV/0!</v>
      </c>
      <c r="U54" s="8" t="e">
        <f>COUNTIFS(Sta!$A:$A,$A54,Sta!$R:$R,"&gt;1.5")/$B54</f>
        <v>#DIV/0!</v>
      </c>
      <c r="V54" s="8" t="e">
        <f>COUNTIFS(Sta!$B:$B,$A54,Sta!$S:$S,"&gt;1.5")/$C54</f>
        <v>#DIV/0!</v>
      </c>
    </row>
    <row r="55" spans="1:22" x14ac:dyDescent="0.3">
      <c r="A55" s="4" t="s">
        <v>166</v>
      </c>
      <c r="B55" s="9">
        <f>COUNTIF(Sta!A:A,A55)</f>
        <v>0</v>
      </c>
      <c r="C55" s="4">
        <f>COUNTIF(Sta!B:B,A55)</f>
        <v>0</v>
      </c>
      <c r="D55" s="4">
        <f t="shared" si="2"/>
        <v>0</v>
      </c>
      <c r="E55" s="10" t="e">
        <f>(SUMIF(Sta!$A:$A,$A55,Sta!$T:$T)  + SUMIF(Sta!$B:$B,$A55,Sta!$T:$T) )/$D55</f>
        <v>#DIV/0!</v>
      </c>
      <c r="F55" s="6" t="e">
        <f>SUMIF(Sta!$A:$A,$A55,Sta!$T:$T)/$B55</f>
        <v>#DIV/0!</v>
      </c>
      <c r="G55" s="6" t="e">
        <f>SUMIF(Sta!$B:$B,$A55,Sta!$T:$T)/$C55</f>
        <v>#DIV/0!</v>
      </c>
      <c r="H55" s="10" t="e">
        <f>(SUMIF(Sta!$A:$A,$A55,Sta!$R:$R)  + SUMIF(Sta!$B:$B,$A55,Sta!$S:$S) )/$D55</f>
        <v>#DIV/0!</v>
      </c>
      <c r="I55" s="6" t="e">
        <f>SUMIF(Sta!$A:$A,$A55,Sta!$R:$R)/$B55</f>
        <v>#DIV/0!</v>
      </c>
      <c r="J55" s="6" t="e">
        <f>SUMIF(Sta!$B:$B,$A55,Sta!$S:$S)/$C55</f>
        <v>#DIV/0!</v>
      </c>
      <c r="K55" s="11" t="e">
        <f>(COUNTIFS(Sta!$A:$A,$A55,Sta!$T:$T,"&gt;2.5") +COUNTIFS(Sta!$B:$B,$A55,Sta!$T:$T,"&gt;2.5"))/$D55</f>
        <v>#DIV/0!</v>
      </c>
      <c r="L55" s="8" t="e">
        <f>COUNTIFS(Sta!$A:$A,$A55,Sta!$T:$T,"&gt;2.5")/$B55</f>
        <v>#DIV/0!</v>
      </c>
      <c r="M55" s="8" t="e">
        <f>COUNTIFS(Sta!$B:$B,$A55,Sta!$T:$T,"&gt;2.5")/$C55</f>
        <v>#DIV/0!</v>
      </c>
      <c r="N55" s="11" t="e">
        <f>(COUNTIFS(Sta!$A:$A,$A55,Sta!$T:$T,"&gt;4.5") +COUNTIFS(Sta!$B:$B,$A55,Sta!$T:$T,"&gt;4.5"))/$D55</f>
        <v>#DIV/0!</v>
      </c>
      <c r="O55" s="8" t="e">
        <f>COUNTIFS(Sta!$A:$A,$A55,Sta!$T:$T,"&gt;4.5")/$B55</f>
        <v>#DIV/0!</v>
      </c>
      <c r="P55" s="8" t="e">
        <f>COUNTIFS(Sta!$B:$B,$A55,Sta!$T:$T,"&gt;4.5")/$C55</f>
        <v>#DIV/0!</v>
      </c>
      <c r="Q55" s="11" t="e">
        <f>(COUNTIFS(Sta!$A:$A,$A55,Sta!$R:$R,"&gt;0.5") +COUNTIFS(Sta!$B:$B,$A55,Sta!$S:$S,"&gt;0.5"))/$D55</f>
        <v>#DIV/0!</v>
      </c>
      <c r="R55" s="8" t="e">
        <f>COUNTIFS(Sta!$A:$A,$A55,Sta!$R:$R,"&gt;0.5")/$B55</f>
        <v>#DIV/0!</v>
      </c>
      <c r="S55" s="8" t="e">
        <f>COUNTIFS(Sta!$B:$B,$A55,Sta!$S:$S,"&gt;0.5")/$C55</f>
        <v>#DIV/0!</v>
      </c>
      <c r="T55" s="11" t="e">
        <f>(COUNTIFS(Sta!$A:$A,$A55,Sta!$R:$R,"&gt;1.5") +COUNTIFS(Sta!$B:$B,$A55,Sta!$S:$S,"&gt;1.5"))/$D55</f>
        <v>#DIV/0!</v>
      </c>
      <c r="U55" s="8" t="e">
        <f>COUNTIFS(Sta!$A:$A,$A55,Sta!$R:$R,"&gt;1.5")/$B55</f>
        <v>#DIV/0!</v>
      </c>
      <c r="V55" s="8" t="e">
        <f>COUNTIFS(Sta!$B:$B,$A55,Sta!$S:$S,"&gt;1.5")/$C55</f>
        <v>#DIV/0!</v>
      </c>
    </row>
    <row r="56" spans="1:22" x14ac:dyDescent="0.3">
      <c r="A56" s="4" t="s">
        <v>153</v>
      </c>
      <c r="B56" s="9">
        <f>COUNTIF(Sta!A:A,A56)</f>
        <v>0</v>
      </c>
      <c r="C56" s="4">
        <f>COUNTIF(Sta!B:B,A56)</f>
        <v>0</v>
      </c>
      <c r="D56" s="4">
        <f t="shared" si="2"/>
        <v>0</v>
      </c>
      <c r="E56" s="10" t="e">
        <f>(SUMIF(Sta!$A:$A,$A56,Sta!$T:$T)  + SUMIF(Sta!$B:$B,$A56,Sta!$T:$T) )/$D56</f>
        <v>#DIV/0!</v>
      </c>
      <c r="F56" s="6" t="e">
        <f>SUMIF(Sta!$A:$A,$A56,Sta!$T:$T)/$B56</f>
        <v>#DIV/0!</v>
      </c>
      <c r="G56" s="6" t="e">
        <f>SUMIF(Sta!$B:$B,$A56,Sta!$T:$T)/$C56</f>
        <v>#DIV/0!</v>
      </c>
      <c r="H56" s="10" t="e">
        <f>(SUMIF(Sta!$A:$A,$A56,Sta!$R:$R)  + SUMIF(Sta!$B:$B,$A56,Sta!$S:$S) )/$D56</f>
        <v>#DIV/0!</v>
      </c>
      <c r="I56" s="6" t="e">
        <f>SUMIF(Sta!$A:$A,$A56,Sta!$R:$R)/$B56</f>
        <v>#DIV/0!</v>
      </c>
      <c r="J56" s="6" t="e">
        <f>SUMIF(Sta!$B:$B,$A56,Sta!$S:$S)/$C56</f>
        <v>#DIV/0!</v>
      </c>
      <c r="K56" s="11" t="e">
        <f>(COUNTIFS(Sta!$A:$A,$A56,Sta!$T:$T,"&gt;2.5") +COUNTIFS(Sta!$B:$B,$A56,Sta!$T:$T,"&gt;2.5"))/$D56</f>
        <v>#DIV/0!</v>
      </c>
      <c r="L56" s="8" t="e">
        <f>COUNTIFS(Sta!$A:$A,$A56,Sta!$T:$T,"&gt;2.5")/$B56</f>
        <v>#DIV/0!</v>
      </c>
      <c r="M56" s="8" t="e">
        <f>COUNTIFS(Sta!$B:$B,$A56,Sta!$T:$T,"&gt;2.5")/$C56</f>
        <v>#DIV/0!</v>
      </c>
      <c r="N56" s="11" t="e">
        <f>(COUNTIFS(Sta!$A:$A,$A56,Sta!$T:$T,"&gt;4.5") +COUNTIFS(Sta!$B:$B,$A56,Sta!$T:$T,"&gt;4.5"))/$D56</f>
        <v>#DIV/0!</v>
      </c>
      <c r="O56" s="8" t="e">
        <f>COUNTIFS(Sta!$A:$A,$A56,Sta!$T:$T,"&gt;4.5")/$B56</f>
        <v>#DIV/0!</v>
      </c>
      <c r="P56" s="8" t="e">
        <f>COUNTIFS(Sta!$B:$B,$A56,Sta!$T:$T,"&gt;4.5")/$C56</f>
        <v>#DIV/0!</v>
      </c>
      <c r="Q56" s="11" t="e">
        <f>(COUNTIFS(Sta!$A:$A,$A56,Sta!$R:$R,"&gt;0.5") +COUNTIFS(Sta!$B:$B,$A56,Sta!$S:$S,"&gt;0.5"))/$D56</f>
        <v>#DIV/0!</v>
      </c>
      <c r="R56" s="8" t="e">
        <f>COUNTIFS(Sta!$A:$A,$A56,Sta!$R:$R,"&gt;0.5")/$B56</f>
        <v>#DIV/0!</v>
      </c>
      <c r="S56" s="8" t="e">
        <f>COUNTIFS(Sta!$B:$B,$A56,Sta!$S:$S,"&gt;0.5")/$C56</f>
        <v>#DIV/0!</v>
      </c>
      <c r="T56" s="11" t="e">
        <f>(COUNTIFS(Sta!$A:$A,$A56,Sta!$R:$R,"&gt;1.5") +COUNTIFS(Sta!$B:$B,$A56,Sta!$S:$S,"&gt;1.5"))/$D56</f>
        <v>#DIV/0!</v>
      </c>
      <c r="U56" s="8" t="e">
        <f>COUNTIFS(Sta!$A:$A,$A56,Sta!$R:$R,"&gt;1.5")/$B56</f>
        <v>#DIV/0!</v>
      </c>
      <c r="V56" s="8" t="e">
        <f>COUNTIFS(Sta!$B:$B,$A56,Sta!$S:$S,"&gt;1.5")/$C56</f>
        <v>#DIV/0!</v>
      </c>
    </row>
    <row r="57" spans="1:22" x14ac:dyDescent="0.3">
      <c r="A57" s="4" t="s">
        <v>155</v>
      </c>
      <c r="B57" s="9">
        <f>COUNTIF(Sta!A:A,A57)</f>
        <v>0</v>
      </c>
      <c r="C57" s="4">
        <f>COUNTIF(Sta!B:B,A57)</f>
        <v>0</v>
      </c>
      <c r="D57" s="4">
        <f t="shared" si="2"/>
        <v>0</v>
      </c>
      <c r="E57" s="10" t="e">
        <f>(SUMIF(Sta!$A:$A,$A57,Sta!$T:$T)  + SUMIF(Sta!$B:$B,$A57,Sta!$T:$T) )/$D57</f>
        <v>#DIV/0!</v>
      </c>
      <c r="F57" s="6" t="e">
        <f>SUMIF(Sta!$A:$A,$A57,Sta!$T:$T)/$B57</f>
        <v>#DIV/0!</v>
      </c>
      <c r="G57" s="6" t="e">
        <f>SUMIF(Sta!$B:$B,$A57,Sta!$T:$T)/$C57</f>
        <v>#DIV/0!</v>
      </c>
      <c r="H57" s="10" t="e">
        <f>(SUMIF(Sta!$A:$A,$A57,Sta!$R:$R)  + SUMIF(Sta!$B:$B,$A57,Sta!$S:$S) )/$D57</f>
        <v>#DIV/0!</v>
      </c>
      <c r="I57" s="6" t="e">
        <f>SUMIF(Sta!$A:$A,$A57,Sta!$R:$R)/$B57</f>
        <v>#DIV/0!</v>
      </c>
      <c r="J57" s="6" t="e">
        <f>SUMIF(Sta!$B:$B,$A57,Sta!$S:$S)/$C57</f>
        <v>#DIV/0!</v>
      </c>
      <c r="K57" s="11" t="e">
        <f>(COUNTIFS(Sta!$A:$A,$A57,Sta!$T:$T,"&gt;2.5") +COUNTIFS(Sta!$B:$B,$A57,Sta!$T:$T,"&gt;2.5"))/$D57</f>
        <v>#DIV/0!</v>
      </c>
      <c r="L57" s="8" t="e">
        <f>COUNTIFS(Sta!$A:$A,$A57,Sta!$T:$T,"&gt;2.5")/$B57</f>
        <v>#DIV/0!</v>
      </c>
      <c r="M57" s="8" t="e">
        <f>COUNTIFS(Sta!$B:$B,$A57,Sta!$T:$T,"&gt;2.5")/$C57</f>
        <v>#DIV/0!</v>
      </c>
      <c r="N57" s="11" t="e">
        <f>(COUNTIFS(Sta!$A:$A,$A57,Sta!$T:$T,"&gt;4.5") +COUNTIFS(Sta!$B:$B,$A57,Sta!$T:$T,"&gt;4.5"))/$D57</f>
        <v>#DIV/0!</v>
      </c>
      <c r="O57" s="8" t="e">
        <f>COUNTIFS(Sta!$A:$A,$A57,Sta!$T:$T,"&gt;4.5")/$B57</f>
        <v>#DIV/0!</v>
      </c>
      <c r="P57" s="8" t="e">
        <f>COUNTIFS(Sta!$B:$B,$A57,Sta!$T:$T,"&gt;4.5")/$C57</f>
        <v>#DIV/0!</v>
      </c>
      <c r="Q57" s="11" t="e">
        <f>(COUNTIFS(Sta!$A:$A,$A57,Sta!$R:$R,"&gt;0.5") +COUNTIFS(Sta!$B:$B,$A57,Sta!$S:$S,"&gt;0.5"))/$D57</f>
        <v>#DIV/0!</v>
      </c>
      <c r="R57" s="8" t="e">
        <f>COUNTIFS(Sta!$A:$A,$A57,Sta!$R:$R,"&gt;0.5")/$B57</f>
        <v>#DIV/0!</v>
      </c>
      <c r="S57" s="8" t="e">
        <f>COUNTIFS(Sta!$B:$B,$A57,Sta!$S:$S,"&gt;0.5")/$C57</f>
        <v>#DIV/0!</v>
      </c>
      <c r="T57" s="11" t="e">
        <f>(COUNTIFS(Sta!$A:$A,$A57,Sta!$R:$R,"&gt;1.5") +COUNTIFS(Sta!$B:$B,$A57,Sta!$S:$S,"&gt;1.5"))/$D57</f>
        <v>#DIV/0!</v>
      </c>
      <c r="U57" s="8" t="e">
        <f>COUNTIFS(Sta!$A:$A,$A57,Sta!$R:$R,"&gt;1.5")/$B57</f>
        <v>#DIV/0!</v>
      </c>
      <c r="V57" s="8" t="e">
        <f>COUNTIFS(Sta!$B:$B,$A57,Sta!$S:$S,"&gt;1.5")/$C57</f>
        <v>#DIV/0!</v>
      </c>
    </row>
    <row r="58" spans="1:22" x14ac:dyDescent="0.3">
      <c r="A58" s="4" t="s">
        <v>156</v>
      </c>
      <c r="B58" s="9">
        <f>COUNTIF(Sta!A:A,A58)</f>
        <v>0</v>
      </c>
      <c r="C58" s="4">
        <f>COUNTIF(Sta!B:B,A58)</f>
        <v>0</v>
      </c>
      <c r="D58" s="4">
        <f t="shared" si="2"/>
        <v>0</v>
      </c>
      <c r="E58" s="10" t="e">
        <f>(SUMIF(Sta!$A:$A,$A58,Sta!$T:$T)  + SUMIF(Sta!$B:$B,$A58,Sta!$T:$T) )/$D58</f>
        <v>#DIV/0!</v>
      </c>
      <c r="F58" s="6" t="e">
        <f>SUMIF(Sta!$A:$A,$A58,Sta!$T:$T)/$B58</f>
        <v>#DIV/0!</v>
      </c>
      <c r="G58" s="6" t="e">
        <f>SUMIF(Sta!$B:$B,$A58,Sta!$T:$T)/$C58</f>
        <v>#DIV/0!</v>
      </c>
      <c r="H58" s="10" t="e">
        <f>(SUMIF(Sta!$A:$A,$A58,Sta!$R:$R)  + SUMIF(Sta!$B:$B,$A58,Sta!$S:$S) )/$D58</f>
        <v>#DIV/0!</v>
      </c>
      <c r="I58" s="6" t="e">
        <f>SUMIF(Sta!$A:$A,$A58,Sta!$R:$R)/$B58</f>
        <v>#DIV/0!</v>
      </c>
      <c r="J58" s="6" t="e">
        <f>SUMIF(Sta!$B:$B,$A58,Sta!$S:$S)/$C58</f>
        <v>#DIV/0!</v>
      </c>
      <c r="K58" s="11" t="e">
        <f>(COUNTIFS(Sta!$A:$A,$A58,Sta!$T:$T,"&gt;2.5") +COUNTIFS(Sta!$B:$B,$A58,Sta!$T:$T,"&gt;2.5"))/$D58</f>
        <v>#DIV/0!</v>
      </c>
      <c r="L58" s="8" t="e">
        <f>COUNTIFS(Sta!$A:$A,$A58,Sta!$T:$T,"&gt;2.5")/$B58</f>
        <v>#DIV/0!</v>
      </c>
      <c r="M58" s="8" t="e">
        <f>COUNTIFS(Sta!$B:$B,$A58,Sta!$T:$T,"&gt;2.5")/$C58</f>
        <v>#DIV/0!</v>
      </c>
      <c r="N58" s="11" t="e">
        <f>(COUNTIFS(Sta!$A:$A,$A58,Sta!$T:$T,"&gt;4.5") +COUNTIFS(Sta!$B:$B,$A58,Sta!$T:$T,"&gt;4.5"))/$D58</f>
        <v>#DIV/0!</v>
      </c>
      <c r="O58" s="8" t="e">
        <f>COUNTIFS(Sta!$A:$A,$A58,Sta!$T:$T,"&gt;4.5")/$B58</f>
        <v>#DIV/0!</v>
      </c>
      <c r="P58" s="8" t="e">
        <f>COUNTIFS(Sta!$B:$B,$A58,Sta!$T:$T,"&gt;4.5")/$C58</f>
        <v>#DIV/0!</v>
      </c>
      <c r="Q58" s="11" t="e">
        <f>(COUNTIFS(Sta!$A:$A,$A58,Sta!$R:$R,"&gt;0.5") +COUNTIFS(Sta!$B:$B,$A58,Sta!$S:$S,"&gt;0.5"))/$D58</f>
        <v>#DIV/0!</v>
      </c>
      <c r="R58" s="8" t="e">
        <f>COUNTIFS(Sta!$A:$A,$A58,Sta!$R:$R,"&gt;0.5")/$B58</f>
        <v>#DIV/0!</v>
      </c>
      <c r="S58" s="8" t="e">
        <f>COUNTIFS(Sta!$B:$B,$A58,Sta!$S:$S,"&gt;0.5")/$C58</f>
        <v>#DIV/0!</v>
      </c>
      <c r="T58" s="11" t="e">
        <f>(COUNTIFS(Sta!$A:$A,$A58,Sta!$R:$R,"&gt;1.5") +COUNTIFS(Sta!$B:$B,$A58,Sta!$S:$S,"&gt;1.5"))/$D58</f>
        <v>#DIV/0!</v>
      </c>
      <c r="U58" s="8" t="e">
        <f>COUNTIFS(Sta!$A:$A,$A58,Sta!$R:$R,"&gt;1.5")/$B58</f>
        <v>#DIV/0!</v>
      </c>
      <c r="V58" s="8" t="e">
        <f>COUNTIFS(Sta!$B:$B,$A58,Sta!$S:$S,"&gt;1.5")/$C58</f>
        <v>#DIV/0!</v>
      </c>
    </row>
    <row r="59" spans="1:22" x14ac:dyDescent="0.3">
      <c r="A59" s="4" t="s">
        <v>159</v>
      </c>
      <c r="B59" s="9">
        <f>COUNTIF(Sta!A:A,A59)</f>
        <v>0</v>
      </c>
      <c r="C59" s="4">
        <f>COUNTIF(Sta!B:B,A59)</f>
        <v>0</v>
      </c>
      <c r="D59" s="4">
        <f t="shared" si="2"/>
        <v>0</v>
      </c>
      <c r="E59" s="10" t="e">
        <f>(SUMIF(Sta!$A:$A,$A59,Sta!$T:$T)  + SUMIF(Sta!$B:$B,$A59,Sta!$T:$T) )/$D59</f>
        <v>#DIV/0!</v>
      </c>
      <c r="F59" s="6" t="e">
        <f>SUMIF(Sta!$A:$A,$A59,Sta!$T:$T)/$B59</f>
        <v>#DIV/0!</v>
      </c>
      <c r="G59" s="6" t="e">
        <f>SUMIF(Sta!$B:$B,$A59,Sta!$T:$T)/$C59</f>
        <v>#DIV/0!</v>
      </c>
      <c r="H59" s="10" t="e">
        <f>(SUMIF(Sta!$A:$A,$A59,Sta!$R:$R)  + SUMIF(Sta!$B:$B,$A59,Sta!$S:$S) )/$D59</f>
        <v>#DIV/0!</v>
      </c>
      <c r="I59" s="6" t="e">
        <f>SUMIF(Sta!$A:$A,$A59,Sta!$R:$R)/$B59</f>
        <v>#DIV/0!</v>
      </c>
      <c r="J59" s="6" t="e">
        <f>SUMIF(Sta!$B:$B,$A59,Sta!$S:$S)/$C59</f>
        <v>#DIV/0!</v>
      </c>
      <c r="K59" s="11" t="e">
        <f>(COUNTIFS(Sta!$A:$A,$A59,Sta!$T:$T,"&gt;2.5") +COUNTIFS(Sta!$B:$B,$A59,Sta!$T:$T,"&gt;2.5"))/$D59</f>
        <v>#DIV/0!</v>
      </c>
      <c r="L59" s="8" t="e">
        <f>COUNTIFS(Sta!$A:$A,$A59,Sta!$T:$T,"&gt;2.5")/$B59</f>
        <v>#DIV/0!</v>
      </c>
      <c r="M59" s="8" t="e">
        <f>COUNTIFS(Sta!$B:$B,$A59,Sta!$T:$T,"&gt;2.5")/$C59</f>
        <v>#DIV/0!</v>
      </c>
      <c r="N59" s="11" t="e">
        <f>(COUNTIFS(Sta!$A:$A,$A59,Sta!$T:$T,"&gt;4.5") +COUNTIFS(Sta!$B:$B,$A59,Sta!$T:$T,"&gt;4.5"))/$D59</f>
        <v>#DIV/0!</v>
      </c>
      <c r="O59" s="8" t="e">
        <f>COUNTIFS(Sta!$A:$A,$A59,Sta!$T:$T,"&gt;4.5")/$B59</f>
        <v>#DIV/0!</v>
      </c>
      <c r="P59" s="8" t="e">
        <f>COUNTIFS(Sta!$B:$B,$A59,Sta!$T:$T,"&gt;4.5")/$C59</f>
        <v>#DIV/0!</v>
      </c>
      <c r="Q59" s="11" t="e">
        <f>(COUNTIFS(Sta!$A:$A,$A59,Sta!$R:$R,"&gt;0.5") +COUNTIFS(Sta!$B:$B,$A59,Sta!$S:$S,"&gt;0.5"))/$D59</f>
        <v>#DIV/0!</v>
      </c>
      <c r="R59" s="8" t="e">
        <f>COUNTIFS(Sta!$A:$A,$A59,Sta!$R:$R,"&gt;0.5")/$B59</f>
        <v>#DIV/0!</v>
      </c>
      <c r="S59" s="8" t="e">
        <f>COUNTIFS(Sta!$B:$B,$A59,Sta!$S:$S,"&gt;0.5")/$C59</f>
        <v>#DIV/0!</v>
      </c>
      <c r="T59" s="11" t="e">
        <f>(COUNTIFS(Sta!$A:$A,$A59,Sta!$R:$R,"&gt;1.5") +COUNTIFS(Sta!$B:$B,$A59,Sta!$S:$S,"&gt;1.5"))/$D59</f>
        <v>#DIV/0!</v>
      </c>
      <c r="U59" s="8" t="e">
        <f>COUNTIFS(Sta!$A:$A,$A59,Sta!$R:$R,"&gt;1.5")/$B59</f>
        <v>#DIV/0!</v>
      </c>
      <c r="V59" s="8" t="e">
        <f>COUNTIFS(Sta!$B:$B,$A59,Sta!$S:$S,"&gt;1.5")/$C59</f>
        <v>#DIV/0!</v>
      </c>
    </row>
    <row r="60" spans="1:22" x14ac:dyDescent="0.3">
      <c r="A60" s="4" t="s">
        <v>163</v>
      </c>
      <c r="B60" s="9">
        <f>COUNTIF(Sta!A:A,A60)</f>
        <v>0</v>
      </c>
      <c r="C60" s="4">
        <f>COUNTIF(Sta!B:B,A60)</f>
        <v>0</v>
      </c>
      <c r="D60" s="4">
        <f t="shared" si="2"/>
        <v>0</v>
      </c>
      <c r="E60" s="10" t="e">
        <f>(SUMIF(Sta!$A:$A,$A60,Sta!$T:$T)  + SUMIF(Sta!$B:$B,$A60,Sta!$T:$T) )/$D60</f>
        <v>#DIV/0!</v>
      </c>
      <c r="F60" s="6" t="e">
        <f>SUMIF(Sta!$A:$A,$A60,Sta!$T:$T)/$B60</f>
        <v>#DIV/0!</v>
      </c>
      <c r="G60" s="6" t="e">
        <f>SUMIF(Sta!$B:$B,$A60,Sta!$T:$T)/$C60</f>
        <v>#DIV/0!</v>
      </c>
      <c r="H60" s="10" t="e">
        <f>(SUMIF(Sta!$A:$A,$A60,Sta!$R:$R)  + SUMIF(Sta!$B:$B,$A60,Sta!$S:$S) )/$D60</f>
        <v>#DIV/0!</v>
      </c>
      <c r="I60" s="6" t="e">
        <f>SUMIF(Sta!$A:$A,$A60,Sta!$R:$R)/$B60</f>
        <v>#DIV/0!</v>
      </c>
      <c r="J60" s="6" t="e">
        <f>SUMIF(Sta!$B:$B,$A60,Sta!$S:$S)/$C60</f>
        <v>#DIV/0!</v>
      </c>
      <c r="K60" s="11" t="e">
        <f>(COUNTIFS(Sta!$A:$A,$A60,Sta!$T:$T,"&gt;2.5") +COUNTIFS(Sta!$B:$B,$A60,Sta!$T:$T,"&gt;2.5"))/$D60</f>
        <v>#DIV/0!</v>
      </c>
      <c r="L60" s="8" t="e">
        <f>COUNTIFS(Sta!$A:$A,$A60,Sta!$T:$T,"&gt;2.5")/$B60</f>
        <v>#DIV/0!</v>
      </c>
      <c r="M60" s="8" t="e">
        <f>COUNTIFS(Sta!$B:$B,$A60,Sta!$T:$T,"&gt;2.5")/$C60</f>
        <v>#DIV/0!</v>
      </c>
      <c r="N60" s="11" t="e">
        <f>(COUNTIFS(Sta!$A:$A,$A60,Sta!$T:$T,"&gt;4.5") +COUNTIFS(Sta!$B:$B,$A60,Sta!$T:$T,"&gt;4.5"))/$D60</f>
        <v>#DIV/0!</v>
      </c>
      <c r="O60" s="8" t="e">
        <f>COUNTIFS(Sta!$A:$A,$A60,Sta!$T:$T,"&gt;4.5")/$B60</f>
        <v>#DIV/0!</v>
      </c>
      <c r="P60" s="8" t="e">
        <f>COUNTIFS(Sta!$B:$B,$A60,Sta!$T:$T,"&gt;4.5")/$C60</f>
        <v>#DIV/0!</v>
      </c>
      <c r="Q60" s="11" t="e">
        <f>(COUNTIFS(Sta!$A:$A,$A60,Sta!$R:$R,"&gt;0.5") +COUNTIFS(Sta!$B:$B,$A60,Sta!$S:$S,"&gt;0.5"))/$D60</f>
        <v>#DIV/0!</v>
      </c>
      <c r="R60" s="8" t="e">
        <f>COUNTIFS(Sta!$A:$A,$A60,Sta!$R:$R,"&gt;0.5")/$B60</f>
        <v>#DIV/0!</v>
      </c>
      <c r="S60" s="8" t="e">
        <f>COUNTIFS(Sta!$B:$B,$A60,Sta!$S:$S,"&gt;0.5")/$C60</f>
        <v>#DIV/0!</v>
      </c>
      <c r="T60" s="11" t="e">
        <f>(COUNTIFS(Sta!$A:$A,$A60,Sta!$R:$R,"&gt;1.5") +COUNTIFS(Sta!$B:$B,$A60,Sta!$S:$S,"&gt;1.5"))/$D60</f>
        <v>#DIV/0!</v>
      </c>
      <c r="U60" s="8" t="e">
        <f>COUNTIFS(Sta!$A:$A,$A60,Sta!$R:$R,"&gt;1.5")/$B60</f>
        <v>#DIV/0!</v>
      </c>
      <c r="V60" s="8" t="e">
        <f>COUNTIFS(Sta!$B:$B,$A60,Sta!$S:$S,"&gt;1.5")/$C60</f>
        <v>#DIV/0!</v>
      </c>
    </row>
    <row r="61" spans="1:22" x14ac:dyDescent="0.3">
      <c r="A61" t="s">
        <v>178</v>
      </c>
      <c r="B61" s="9">
        <f>COUNTIF(Sta!A:A,A61)</f>
        <v>0</v>
      </c>
      <c r="C61" s="4">
        <f>COUNTIF(Sta!B:B,A61)</f>
        <v>0</v>
      </c>
      <c r="D61" s="4">
        <f t="shared" ref="D61:D124" si="3">B61+C61</f>
        <v>0</v>
      </c>
      <c r="E61" s="10" t="e">
        <f>(SUMIF(Sta!$A:$A,$A61,Sta!$T:$T)  + SUMIF(Sta!$B:$B,$A61,Sta!$T:$T) )/$D61</f>
        <v>#DIV/0!</v>
      </c>
      <c r="F61" s="6" t="e">
        <f>SUMIF(Sta!$A:$A,$A61,Sta!$T:$T)/$B61</f>
        <v>#DIV/0!</v>
      </c>
      <c r="G61" s="6" t="e">
        <f>SUMIF(Sta!$B:$B,$A61,Sta!$T:$T)/$C61</f>
        <v>#DIV/0!</v>
      </c>
      <c r="H61" s="10" t="e">
        <f>(SUMIF(Sta!$A:$A,$A61,Sta!$R:$R)  + SUMIF(Sta!$B:$B,$A61,Sta!$S:$S) )/$D61</f>
        <v>#DIV/0!</v>
      </c>
      <c r="I61" s="6" t="e">
        <f>SUMIF(Sta!$A:$A,$A61,Sta!$R:$R)/$B61</f>
        <v>#DIV/0!</v>
      </c>
      <c r="J61" s="6" t="e">
        <f>SUMIF(Sta!$B:$B,$A61,Sta!$S:$S)/$C61</f>
        <v>#DIV/0!</v>
      </c>
      <c r="K61" s="11" t="e">
        <f>(COUNTIFS(Sta!$A:$A,$A61,Sta!$T:$T,"&gt;2.5") +COUNTIFS(Sta!$B:$B,$A61,Sta!$T:$T,"&gt;2.5"))/$D61</f>
        <v>#DIV/0!</v>
      </c>
      <c r="L61" s="8" t="e">
        <f>COUNTIFS(Sta!$A:$A,$A61,Sta!$T:$T,"&gt;2.5")/$B61</f>
        <v>#DIV/0!</v>
      </c>
      <c r="M61" s="8" t="e">
        <f>COUNTIFS(Sta!$B:$B,$A61,Sta!$T:$T,"&gt;2.5")/$C61</f>
        <v>#DIV/0!</v>
      </c>
      <c r="N61" s="11" t="e">
        <f>(COUNTIFS(Sta!$A:$A,$A61,Sta!$T:$T,"&gt;4.5") +COUNTIFS(Sta!$B:$B,$A61,Sta!$T:$T,"&gt;4.5"))/$D61</f>
        <v>#DIV/0!</v>
      </c>
      <c r="O61" s="8" t="e">
        <f>COUNTIFS(Sta!$A:$A,$A61,Sta!$T:$T,"&gt;4.5")/$B61</f>
        <v>#DIV/0!</v>
      </c>
      <c r="P61" s="8" t="e">
        <f>COUNTIFS(Sta!$B:$B,$A61,Sta!$T:$T,"&gt;4.5")/$C61</f>
        <v>#DIV/0!</v>
      </c>
      <c r="Q61" s="11" t="e">
        <f>(COUNTIFS(Sta!$A:$A,$A61,Sta!$R:$R,"&gt;0.5") +COUNTIFS(Sta!$B:$B,$A61,Sta!$S:$S,"&gt;0.5"))/$D61</f>
        <v>#DIV/0!</v>
      </c>
      <c r="R61" s="8" t="e">
        <f>COUNTIFS(Sta!$A:$A,$A61,Sta!$R:$R,"&gt;0.5")/$B61</f>
        <v>#DIV/0!</v>
      </c>
      <c r="S61" s="8" t="e">
        <f>COUNTIFS(Sta!$B:$B,$A61,Sta!$S:$S,"&gt;0.5")/$C61</f>
        <v>#DIV/0!</v>
      </c>
      <c r="T61" s="11" t="e">
        <f>(COUNTIFS(Sta!$A:$A,$A61,Sta!$R:$R,"&gt;1.5") +COUNTIFS(Sta!$B:$B,$A61,Sta!$S:$S,"&gt;1.5"))/$D61</f>
        <v>#DIV/0!</v>
      </c>
      <c r="U61" s="8" t="e">
        <f>COUNTIFS(Sta!$A:$A,$A61,Sta!$R:$R,"&gt;1.5")/$B61</f>
        <v>#DIV/0!</v>
      </c>
      <c r="V61" s="8" t="e">
        <f>COUNTIFS(Sta!$B:$B,$A61,Sta!$S:$S,"&gt;1.5")/$C61</f>
        <v>#DIV/0!</v>
      </c>
    </row>
    <row r="62" spans="1:22" x14ac:dyDescent="0.3">
      <c r="A62" t="s">
        <v>176</v>
      </c>
      <c r="B62" s="9">
        <f>COUNTIF(Sta!A:A,A62)</f>
        <v>0</v>
      </c>
      <c r="C62" s="4">
        <f>COUNTIF(Sta!B:B,A62)</f>
        <v>0</v>
      </c>
      <c r="D62" s="4">
        <f t="shared" si="3"/>
        <v>0</v>
      </c>
      <c r="E62" s="10" t="e">
        <f>(SUMIF(Sta!$A:$A,$A62,Sta!$T:$T)  + SUMIF(Sta!$B:$B,$A62,Sta!$T:$T) )/$D62</f>
        <v>#DIV/0!</v>
      </c>
      <c r="F62" s="6" t="e">
        <f>SUMIF(Sta!$A:$A,$A62,Sta!$T:$T)/$B62</f>
        <v>#DIV/0!</v>
      </c>
      <c r="G62" s="6" t="e">
        <f>SUMIF(Sta!$B:$B,$A62,Sta!$T:$T)/$C62</f>
        <v>#DIV/0!</v>
      </c>
      <c r="H62" s="10" t="e">
        <f>(SUMIF(Sta!$A:$A,$A62,Sta!$R:$R)  + SUMIF(Sta!$B:$B,$A62,Sta!$S:$S) )/$D62</f>
        <v>#DIV/0!</v>
      </c>
      <c r="I62" s="6" t="e">
        <f>SUMIF(Sta!$A:$A,$A62,Sta!$R:$R)/$B62</f>
        <v>#DIV/0!</v>
      </c>
      <c r="J62" s="6" t="e">
        <f>SUMIF(Sta!$B:$B,$A62,Sta!$S:$S)/$C62</f>
        <v>#DIV/0!</v>
      </c>
      <c r="K62" s="11" t="e">
        <f>(COUNTIFS(Sta!$A:$A,$A62,Sta!$T:$T,"&gt;2.5") +COUNTIFS(Sta!$B:$B,$A62,Sta!$T:$T,"&gt;2.5"))/$D62</f>
        <v>#DIV/0!</v>
      </c>
      <c r="L62" s="8" t="e">
        <f>COUNTIFS(Sta!$A:$A,$A62,Sta!$T:$T,"&gt;2.5")/$B62</f>
        <v>#DIV/0!</v>
      </c>
      <c r="M62" s="8" t="e">
        <f>COUNTIFS(Sta!$B:$B,$A62,Sta!$T:$T,"&gt;2.5")/$C62</f>
        <v>#DIV/0!</v>
      </c>
      <c r="N62" s="11" t="e">
        <f>(COUNTIFS(Sta!$A:$A,$A62,Sta!$T:$T,"&gt;4.5") +COUNTIFS(Sta!$B:$B,$A62,Sta!$T:$T,"&gt;4.5"))/$D62</f>
        <v>#DIV/0!</v>
      </c>
      <c r="O62" s="8" t="e">
        <f>COUNTIFS(Sta!$A:$A,$A62,Sta!$T:$T,"&gt;4.5")/$B62</f>
        <v>#DIV/0!</v>
      </c>
      <c r="P62" s="8" t="e">
        <f>COUNTIFS(Sta!$B:$B,$A62,Sta!$T:$T,"&gt;4.5")/$C62</f>
        <v>#DIV/0!</v>
      </c>
      <c r="Q62" s="11" t="e">
        <f>(COUNTIFS(Sta!$A:$A,$A62,Sta!$R:$R,"&gt;0.5") +COUNTIFS(Sta!$B:$B,$A62,Sta!$S:$S,"&gt;0.5"))/$D62</f>
        <v>#DIV/0!</v>
      </c>
      <c r="R62" s="8" t="e">
        <f>COUNTIFS(Sta!$A:$A,$A62,Sta!$R:$R,"&gt;0.5")/$B62</f>
        <v>#DIV/0!</v>
      </c>
      <c r="S62" s="8" t="e">
        <f>COUNTIFS(Sta!$B:$B,$A62,Sta!$S:$S,"&gt;0.5")/$C62</f>
        <v>#DIV/0!</v>
      </c>
      <c r="T62" s="11" t="e">
        <f>(COUNTIFS(Sta!$A:$A,$A62,Sta!$R:$R,"&gt;1.5") +COUNTIFS(Sta!$B:$B,$A62,Sta!$S:$S,"&gt;1.5"))/$D62</f>
        <v>#DIV/0!</v>
      </c>
      <c r="U62" s="8" t="e">
        <f>COUNTIFS(Sta!$A:$A,$A62,Sta!$R:$R,"&gt;1.5")/$B62</f>
        <v>#DIV/0!</v>
      </c>
      <c r="V62" s="8" t="e">
        <f>COUNTIFS(Sta!$B:$B,$A62,Sta!$S:$S,"&gt;1.5")/$C62</f>
        <v>#DIV/0!</v>
      </c>
    </row>
    <row r="63" spans="1:22" x14ac:dyDescent="0.3">
      <c r="A63" t="s">
        <v>184</v>
      </c>
      <c r="B63" s="9">
        <f>COUNTIF(Sta!A:A,A63)</f>
        <v>0</v>
      </c>
      <c r="C63" s="4">
        <f>COUNTIF(Sta!B:B,A63)</f>
        <v>0</v>
      </c>
      <c r="D63" s="4">
        <f t="shared" si="3"/>
        <v>0</v>
      </c>
      <c r="E63" s="10" t="e">
        <f>(SUMIF(Sta!$A:$A,$A63,Sta!$T:$T)  + SUMIF(Sta!$B:$B,$A63,Sta!$T:$T) )/$D63</f>
        <v>#DIV/0!</v>
      </c>
      <c r="F63" s="6" t="e">
        <f>SUMIF(Sta!$A:$A,$A63,Sta!$T:$T)/$B63</f>
        <v>#DIV/0!</v>
      </c>
      <c r="G63" s="6" t="e">
        <f>SUMIF(Sta!$B:$B,$A63,Sta!$T:$T)/$C63</f>
        <v>#DIV/0!</v>
      </c>
      <c r="H63" s="10" t="e">
        <f>(SUMIF(Sta!$A:$A,$A63,Sta!$R:$R)  + SUMIF(Sta!$B:$B,$A63,Sta!$S:$S) )/$D63</f>
        <v>#DIV/0!</v>
      </c>
      <c r="I63" s="6" t="e">
        <f>SUMIF(Sta!$A:$A,$A63,Sta!$R:$R)/$B63</f>
        <v>#DIV/0!</v>
      </c>
      <c r="J63" s="6" t="e">
        <f>SUMIF(Sta!$B:$B,$A63,Sta!$S:$S)/$C63</f>
        <v>#DIV/0!</v>
      </c>
      <c r="K63" s="11" t="e">
        <f>(COUNTIFS(Sta!$A:$A,$A63,Sta!$T:$T,"&gt;2.5") +COUNTIFS(Sta!$B:$B,$A63,Sta!$T:$T,"&gt;2.5"))/$D63</f>
        <v>#DIV/0!</v>
      </c>
      <c r="L63" s="8" t="e">
        <f>COUNTIFS(Sta!$A:$A,$A63,Sta!$T:$T,"&gt;2.5")/$B63</f>
        <v>#DIV/0!</v>
      </c>
      <c r="M63" s="8" t="e">
        <f>COUNTIFS(Sta!$B:$B,$A63,Sta!$T:$T,"&gt;2.5")/$C63</f>
        <v>#DIV/0!</v>
      </c>
      <c r="N63" s="11" t="e">
        <f>(COUNTIFS(Sta!$A:$A,$A63,Sta!$T:$T,"&gt;4.5") +COUNTIFS(Sta!$B:$B,$A63,Sta!$T:$T,"&gt;4.5"))/$D63</f>
        <v>#DIV/0!</v>
      </c>
      <c r="O63" s="8" t="e">
        <f>COUNTIFS(Sta!$A:$A,$A63,Sta!$T:$T,"&gt;4.5")/$B63</f>
        <v>#DIV/0!</v>
      </c>
      <c r="P63" s="8" t="e">
        <f>COUNTIFS(Sta!$B:$B,$A63,Sta!$T:$T,"&gt;4.5")/$C63</f>
        <v>#DIV/0!</v>
      </c>
      <c r="Q63" s="11" t="e">
        <f>(COUNTIFS(Sta!$A:$A,$A63,Sta!$R:$R,"&gt;0.5") +COUNTIFS(Sta!$B:$B,$A63,Sta!$S:$S,"&gt;0.5"))/$D63</f>
        <v>#DIV/0!</v>
      </c>
      <c r="R63" s="8" t="e">
        <f>COUNTIFS(Sta!$A:$A,$A63,Sta!$R:$R,"&gt;0.5")/$B63</f>
        <v>#DIV/0!</v>
      </c>
      <c r="S63" s="8" t="e">
        <f>COUNTIFS(Sta!$B:$B,$A63,Sta!$S:$S,"&gt;0.5")/$C63</f>
        <v>#DIV/0!</v>
      </c>
      <c r="T63" s="11" t="e">
        <f>(COUNTIFS(Sta!$A:$A,$A63,Sta!$R:$R,"&gt;1.5") +COUNTIFS(Sta!$B:$B,$A63,Sta!$S:$S,"&gt;1.5"))/$D63</f>
        <v>#DIV/0!</v>
      </c>
      <c r="U63" s="8" t="e">
        <f>COUNTIFS(Sta!$A:$A,$A63,Sta!$R:$R,"&gt;1.5")/$B63</f>
        <v>#DIV/0!</v>
      </c>
      <c r="V63" s="8" t="e">
        <f>COUNTIFS(Sta!$B:$B,$A63,Sta!$S:$S,"&gt;1.5")/$C63</f>
        <v>#DIV/0!</v>
      </c>
    </row>
    <row r="64" spans="1:22" x14ac:dyDescent="0.3">
      <c r="A64" t="s">
        <v>190</v>
      </c>
      <c r="B64" s="9">
        <f>COUNTIF(Sta!A:A,A64)</f>
        <v>0</v>
      </c>
      <c r="C64" s="4">
        <f>COUNTIF(Sta!B:B,A64)</f>
        <v>0</v>
      </c>
      <c r="D64" s="4">
        <f t="shared" si="3"/>
        <v>0</v>
      </c>
      <c r="E64" s="10" t="e">
        <f>(SUMIF(Sta!$A:$A,$A64,Sta!$T:$T)  + SUMIF(Sta!$B:$B,$A64,Sta!$T:$T) )/$D64</f>
        <v>#DIV/0!</v>
      </c>
      <c r="F64" s="6" t="e">
        <f>SUMIF(Sta!$A:$A,$A64,Sta!$T:$T)/$B64</f>
        <v>#DIV/0!</v>
      </c>
      <c r="G64" s="6" t="e">
        <f>SUMIF(Sta!$B:$B,$A64,Sta!$T:$T)/$C64</f>
        <v>#DIV/0!</v>
      </c>
      <c r="H64" s="10" t="e">
        <f>(SUMIF(Sta!$A:$A,$A64,Sta!$R:$R)  + SUMIF(Sta!$B:$B,$A64,Sta!$S:$S) )/$D64</f>
        <v>#DIV/0!</v>
      </c>
      <c r="I64" s="6" t="e">
        <f>SUMIF(Sta!$A:$A,$A64,Sta!$R:$R)/$B64</f>
        <v>#DIV/0!</v>
      </c>
      <c r="J64" s="6" t="e">
        <f>SUMIF(Sta!$B:$B,$A64,Sta!$S:$S)/$C64</f>
        <v>#DIV/0!</v>
      </c>
      <c r="K64" s="11" t="e">
        <f>(COUNTIFS(Sta!$A:$A,$A64,Sta!$T:$T,"&gt;2.5") +COUNTIFS(Sta!$B:$B,$A64,Sta!$T:$T,"&gt;2.5"))/$D64</f>
        <v>#DIV/0!</v>
      </c>
      <c r="L64" s="8" t="e">
        <f>COUNTIFS(Sta!$A:$A,$A64,Sta!$T:$T,"&gt;2.5")/$B64</f>
        <v>#DIV/0!</v>
      </c>
      <c r="M64" s="8" t="e">
        <f>COUNTIFS(Sta!$B:$B,$A64,Sta!$T:$T,"&gt;2.5")/$C64</f>
        <v>#DIV/0!</v>
      </c>
      <c r="N64" s="11" t="e">
        <f>(COUNTIFS(Sta!$A:$A,$A64,Sta!$T:$T,"&gt;4.5") +COUNTIFS(Sta!$B:$B,$A64,Sta!$T:$T,"&gt;4.5"))/$D64</f>
        <v>#DIV/0!</v>
      </c>
      <c r="O64" s="8" t="e">
        <f>COUNTIFS(Sta!$A:$A,$A64,Sta!$T:$T,"&gt;4.5")/$B64</f>
        <v>#DIV/0!</v>
      </c>
      <c r="P64" s="8" t="e">
        <f>COUNTIFS(Sta!$B:$B,$A64,Sta!$T:$T,"&gt;4.5")/$C64</f>
        <v>#DIV/0!</v>
      </c>
      <c r="Q64" s="11" t="e">
        <f>(COUNTIFS(Sta!$A:$A,$A64,Sta!$R:$R,"&gt;0.5") +COUNTIFS(Sta!$B:$B,$A64,Sta!$S:$S,"&gt;0.5"))/$D64</f>
        <v>#DIV/0!</v>
      </c>
      <c r="R64" s="8" t="e">
        <f>COUNTIFS(Sta!$A:$A,$A64,Sta!$R:$R,"&gt;0.5")/$B64</f>
        <v>#DIV/0!</v>
      </c>
      <c r="S64" s="8" t="e">
        <f>COUNTIFS(Sta!$B:$B,$A64,Sta!$S:$S,"&gt;0.5")/$C64</f>
        <v>#DIV/0!</v>
      </c>
      <c r="T64" s="11" t="e">
        <f>(COUNTIFS(Sta!$A:$A,$A64,Sta!$R:$R,"&gt;1.5") +COUNTIFS(Sta!$B:$B,$A64,Sta!$S:$S,"&gt;1.5"))/$D64</f>
        <v>#DIV/0!</v>
      </c>
      <c r="U64" s="8" t="e">
        <f>COUNTIFS(Sta!$A:$A,$A64,Sta!$R:$R,"&gt;1.5")/$B64</f>
        <v>#DIV/0!</v>
      </c>
      <c r="V64" s="8" t="e">
        <f>COUNTIFS(Sta!$B:$B,$A64,Sta!$S:$S,"&gt;1.5")/$C64</f>
        <v>#DIV/0!</v>
      </c>
    </row>
    <row r="65" spans="1:22" x14ac:dyDescent="0.3">
      <c r="A65" t="s">
        <v>187</v>
      </c>
      <c r="B65" s="9">
        <f>COUNTIF(Sta!A:A,A65)</f>
        <v>0</v>
      </c>
      <c r="C65" s="4">
        <f>COUNTIF(Sta!B:B,A65)</f>
        <v>0</v>
      </c>
      <c r="D65" s="4">
        <f t="shared" si="3"/>
        <v>0</v>
      </c>
      <c r="E65" s="10" t="e">
        <f>(SUMIF(Sta!$A:$A,$A65,Sta!$T:$T)  + SUMIF(Sta!$B:$B,$A65,Sta!$T:$T) )/$D65</f>
        <v>#DIV/0!</v>
      </c>
      <c r="F65" s="6" t="e">
        <f>SUMIF(Sta!$A:$A,$A65,Sta!$T:$T)/$B65</f>
        <v>#DIV/0!</v>
      </c>
      <c r="G65" s="6" t="e">
        <f>SUMIF(Sta!$B:$B,$A65,Sta!$T:$T)/$C65</f>
        <v>#DIV/0!</v>
      </c>
      <c r="H65" s="10" t="e">
        <f>(SUMIF(Sta!$A:$A,$A65,Sta!$R:$R)  + SUMIF(Sta!$B:$B,$A65,Sta!$S:$S) )/$D65</f>
        <v>#DIV/0!</v>
      </c>
      <c r="I65" s="6" t="e">
        <f>SUMIF(Sta!$A:$A,$A65,Sta!$R:$R)/$B65</f>
        <v>#DIV/0!</v>
      </c>
      <c r="J65" s="6" t="e">
        <f>SUMIF(Sta!$B:$B,$A65,Sta!$S:$S)/$C65</f>
        <v>#DIV/0!</v>
      </c>
      <c r="K65" s="11" t="e">
        <f>(COUNTIFS(Sta!$A:$A,$A65,Sta!$T:$T,"&gt;2.5") +COUNTIFS(Sta!$B:$B,$A65,Sta!$T:$T,"&gt;2.5"))/$D65</f>
        <v>#DIV/0!</v>
      </c>
      <c r="L65" s="8" t="e">
        <f>COUNTIFS(Sta!$A:$A,$A65,Sta!$T:$T,"&gt;2.5")/$B65</f>
        <v>#DIV/0!</v>
      </c>
      <c r="M65" s="8" t="e">
        <f>COUNTIFS(Sta!$B:$B,$A65,Sta!$T:$T,"&gt;2.5")/$C65</f>
        <v>#DIV/0!</v>
      </c>
      <c r="N65" s="11" t="e">
        <f>(COUNTIFS(Sta!$A:$A,$A65,Sta!$T:$T,"&gt;4.5") +COUNTIFS(Sta!$B:$B,$A65,Sta!$T:$T,"&gt;4.5"))/$D65</f>
        <v>#DIV/0!</v>
      </c>
      <c r="O65" s="8" t="e">
        <f>COUNTIFS(Sta!$A:$A,$A65,Sta!$T:$T,"&gt;4.5")/$B65</f>
        <v>#DIV/0!</v>
      </c>
      <c r="P65" s="8" t="e">
        <f>COUNTIFS(Sta!$B:$B,$A65,Sta!$T:$T,"&gt;4.5")/$C65</f>
        <v>#DIV/0!</v>
      </c>
      <c r="Q65" s="11" t="e">
        <f>(COUNTIFS(Sta!$A:$A,$A65,Sta!$R:$R,"&gt;0.5") +COUNTIFS(Sta!$B:$B,$A65,Sta!$S:$S,"&gt;0.5"))/$D65</f>
        <v>#DIV/0!</v>
      </c>
      <c r="R65" s="8" t="e">
        <f>COUNTIFS(Sta!$A:$A,$A65,Sta!$R:$R,"&gt;0.5")/$B65</f>
        <v>#DIV/0!</v>
      </c>
      <c r="S65" s="8" t="e">
        <f>COUNTIFS(Sta!$B:$B,$A65,Sta!$S:$S,"&gt;0.5")/$C65</f>
        <v>#DIV/0!</v>
      </c>
      <c r="T65" s="11" t="e">
        <f>(COUNTIFS(Sta!$A:$A,$A65,Sta!$R:$R,"&gt;1.5") +COUNTIFS(Sta!$B:$B,$A65,Sta!$S:$S,"&gt;1.5"))/$D65</f>
        <v>#DIV/0!</v>
      </c>
      <c r="U65" s="8" t="e">
        <f>COUNTIFS(Sta!$A:$A,$A65,Sta!$R:$R,"&gt;1.5")/$B65</f>
        <v>#DIV/0!</v>
      </c>
      <c r="V65" s="8" t="e">
        <f>COUNTIFS(Sta!$B:$B,$A65,Sta!$S:$S,"&gt;1.5")/$C65</f>
        <v>#DIV/0!</v>
      </c>
    </row>
    <row r="66" spans="1:22" x14ac:dyDescent="0.3">
      <c r="A66" t="s">
        <v>180</v>
      </c>
      <c r="B66" s="9">
        <f>COUNTIF(Sta!A:A,A66)</f>
        <v>0</v>
      </c>
      <c r="C66" s="4">
        <f>COUNTIF(Sta!B:B,A66)</f>
        <v>0</v>
      </c>
      <c r="D66" s="4">
        <f t="shared" si="3"/>
        <v>0</v>
      </c>
      <c r="E66" s="10" t="e">
        <f>(SUMIF(Sta!$A:$A,$A66,Sta!$T:$T)  + SUMIF(Sta!$B:$B,$A66,Sta!$T:$T) )/$D66</f>
        <v>#DIV/0!</v>
      </c>
      <c r="F66" s="6" t="e">
        <f>SUMIF(Sta!$A:$A,$A66,Sta!$T:$T)/$B66</f>
        <v>#DIV/0!</v>
      </c>
      <c r="G66" s="6" t="e">
        <f>SUMIF(Sta!$B:$B,$A66,Sta!$T:$T)/$C66</f>
        <v>#DIV/0!</v>
      </c>
      <c r="H66" s="10" t="e">
        <f>(SUMIF(Sta!$A:$A,$A66,Sta!$R:$R)  + SUMIF(Sta!$B:$B,$A66,Sta!$S:$S) )/$D66</f>
        <v>#DIV/0!</v>
      </c>
      <c r="I66" s="6" t="e">
        <f>SUMIF(Sta!$A:$A,$A66,Sta!$R:$R)/$B66</f>
        <v>#DIV/0!</v>
      </c>
      <c r="J66" s="6" t="e">
        <f>SUMIF(Sta!$B:$B,$A66,Sta!$S:$S)/$C66</f>
        <v>#DIV/0!</v>
      </c>
      <c r="K66" s="11" t="e">
        <f>(COUNTIFS(Sta!$A:$A,$A66,Sta!$T:$T,"&gt;2.5") +COUNTIFS(Sta!$B:$B,$A66,Sta!$T:$T,"&gt;2.5"))/$D66</f>
        <v>#DIV/0!</v>
      </c>
      <c r="L66" s="8" t="e">
        <f>COUNTIFS(Sta!$A:$A,$A66,Sta!$T:$T,"&gt;2.5")/$B66</f>
        <v>#DIV/0!</v>
      </c>
      <c r="M66" s="8" t="e">
        <f>COUNTIFS(Sta!$B:$B,$A66,Sta!$T:$T,"&gt;2.5")/$C66</f>
        <v>#DIV/0!</v>
      </c>
      <c r="N66" s="11" t="e">
        <f>(COUNTIFS(Sta!$A:$A,$A66,Sta!$T:$T,"&gt;4.5") +COUNTIFS(Sta!$B:$B,$A66,Sta!$T:$T,"&gt;4.5"))/$D66</f>
        <v>#DIV/0!</v>
      </c>
      <c r="O66" s="8" t="e">
        <f>COUNTIFS(Sta!$A:$A,$A66,Sta!$T:$T,"&gt;4.5")/$B66</f>
        <v>#DIV/0!</v>
      </c>
      <c r="P66" s="8" t="e">
        <f>COUNTIFS(Sta!$B:$B,$A66,Sta!$T:$T,"&gt;4.5")/$C66</f>
        <v>#DIV/0!</v>
      </c>
      <c r="Q66" s="11" t="e">
        <f>(COUNTIFS(Sta!$A:$A,$A66,Sta!$R:$R,"&gt;0.5") +COUNTIFS(Sta!$B:$B,$A66,Sta!$S:$S,"&gt;0.5"))/$D66</f>
        <v>#DIV/0!</v>
      </c>
      <c r="R66" s="8" t="e">
        <f>COUNTIFS(Sta!$A:$A,$A66,Sta!$R:$R,"&gt;0.5")/$B66</f>
        <v>#DIV/0!</v>
      </c>
      <c r="S66" s="8" t="e">
        <f>COUNTIFS(Sta!$B:$B,$A66,Sta!$S:$S,"&gt;0.5")/$C66</f>
        <v>#DIV/0!</v>
      </c>
      <c r="T66" s="11" t="e">
        <f>(COUNTIFS(Sta!$A:$A,$A66,Sta!$R:$R,"&gt;1.5") +COUNTIFS(Sta!$B:$B,$A66,Sta!$S:$S,"&gt;1.5"))/$D66</f>
        <v>#DIV/0!</v>
      </c>
      <c r="U66" s="8" t="e">
        <f>COUNTIFS(Sta!$A:$A,$A66,Sta!$R:$R,"&gt;1.5")/$B66</f>
        <v>#DIV/0!</v>
      </c>
      <c r="V66" s="8" t="e">
        <f>COUNTIFS(Sta!$B:$B,$A66,Sta!$S:$S,"&gt;1.5")/$C66</f>
        <v>#DIV/0!</v>
      </c>
    </row>
    <row r="67" spans="1:22" x14ac:dyDescent="0.3">
      <c r="A67" t="s">
        <v>175</v>
      </c>
      <c r="B67" s="9">
        <f>COUNTIF(Sta!A:A,A67)</f>
        <v>0</v>
      </c>
      <c r="C67" s="4">
        <f>COUNTIF(Sta!B:B,A67)</f>
        <v>0</v>
      </c>
      <c r="D67" s="4">
        <f t="shared" si="3"/>
        <v>0</v>
      </c>
      <c r="E67" s="10" t="e">
        <f>(SUMIF(Sta!$A:$A,$A67,Sta!$T:$T)  + SUMIF(Sta!$B:$B,$A67,Sta!$T:$T) )/$D67</f>
        <v>#DIV/0!</v>
      </c>
      <c r="F67" s="6" t="e">
        <f>SUMIF(Sta!$A:$A,$A67,Sta!$T:$T)/$B67</f>
        <v>#DIV/0!</v>
      </c>
      <c r="G67" s="6" t="e">
        <f>SUMIF(Sta!$B:$B,$A67,Sta!$T:$T)/$C67</f>
        <v>#DIV/0!</v>
      </c>
      <c r="H67" s="10" t="e">
        <f>(SUMIF(Sta!$A:$A,$A67,Sta!$R:$R)  + SUMIF(Sta!$B:$B,$A67,Sta!$S:$S) )/$D67</f>
        <v>#DIV/0!</v>
      </c>
      <c r="I67" s="6" t="e">
        <f>SUMIF(Sta!$A:$A,$A67,Sta!$R:$R)/$B67</f>
        <v>#DIV/0!</v>
      </c>
      <c r="J67" s="6" t="e">
        <f>SUMIF(Sta!$B:$B,$A67,Sta!$S:$S)/$C67</f>
        <v>#DIV/0!</v>
      </c>
      <c r="K67" s="11" t="e">
        <f>(COUNTIFS(Sta!$A:$A,$A67,Sta!$T:$T,"&gt;2.5") +COUNTIFS(Sta!$B:$B,$A67,Sta!$T:$T,"&gt;2.5"))/$D67</f>
        <v>#DIV/0!</v>
      </c>
      <c r="L67" s="8" t="e">
        <f>COUNTIFS(Sta!$A:$A,$A67,Sta!$T:$T,"&gt;2.5")/$B67</f>
        <v>#DIV/0!</v>
      </c>
      <c r="M67" s="8" t="e">
        <f>COUNTIFS(Sta!$B:$B,$A67,Sta!$T:$T,"&gt;2.5")/$C67</f>
        <v>#DIV/0!</v>
      </c>
      <c r="N67" s="11" t="e">
        <f>(COUNTIFS(Sta!$A:$A,$A67,Sta!$T:$T,"&gt;4.5") +COUNTIFS(Sta!$B:$B,$A67,Sta!$T:$T,"&gt;4.5"))/$D67</f>
        <v>#DIV/0!</v>
      </c>
      <c r="O67" s="8" t="e">
        <f>COUNTIFS(Sta!$A:$A,$A67,Sta!$T:$T,"&gt;4.5")/$B67</f>
        <v>#DIV/0!</v>
      </c>
      <c r="P67" s="8" t="e">
        <f>COUNTIFS(Sta!$B:$B,$A67,Sta!$T:$T,"&gt;4.5")/$C67</f>
        <v>#DIV/0!</v>
      </c>
      <c r="Q67" s="11" t="e">
        <f>(COUNTIFS(Sta!$A:$A,$A67,Sta!$R:$R,"&gt;0.5") +COUNTIFS(Sta!$B:$B,$A67,Sta!$S:$S,"&gt;0.5"))/$D67</f>
        <v>#DIV/0!</v>
      </c>
      <c r="R67" s="8" t="e">
        <f>COUNTIFS(Sta!$A:$A,$A67,Sta!$R:$R,"&gt;0.5")/$B67</f>
        <v>#DIV/0!</v>
      </c>
      <c r="S67" s="8" t="e">
        <f>COUNTIFS(Sta!$B:$B,$A67,Sta!$S:$S,"&gt;0.5")/$C67</f>
        <v>#DIV/0!</v>
      </c>
      <c r="T67" s="11" t="e">
        <f>(COUNTIFS(Sta!$A:$A,$A67,Sta!$R:$R,"&gt;1.5") +COUNTIFS(Sta!$B:$B,$A67,Sta!$S:$S,"&gt;1.5"))/$D67</f>
        <v>#DIV/0!</v>
      </c>
      <c r="U67" s="8" t="e">
        <f>COUNTIFS(Sta!$A:$A,$A67,Sta!$R:$R,"&gt;1.5")/$B67</f>
        <v>#DIV/0!</v>
      </c>
      <c r="V67" s="8" t="e">
        <f>COUNTIFS(Sta!$B:$B,$A67,Sta!$S:$S,"&gt;1.5")/$C67</f>
        <v>#DIV/0!</v>
      </c>
    </row>
    <row r="68" spans="1:22" x14ac:dyDescent="0.3">
      <c r="A68" t="s">
        <v>183</v>
      </c>
      <c r="B68" s="9">
        <f>COUNTIF(Sta!A:A,A68)</f>
        <v>0</v>
      </c>
      <c r="C68" s="4">
        <f>COUNTIF(Sta!B:B,A68)</f>
        <v>0</v>
      </c>
      <c r="D68" s="4">
        <f t="shared" si="3"/>
        <v>0</v>
      </c>
      <c r="E68" s="10" t="e">
        <f>(SUMIF(Sta!$A:$A,$A68,Sta!$T:$T)  + SUMIF(Sta!$B:$B,$A68,Sta!$T:$T) )/$D68</f>
        <v>#DIV/0!</v>
      </c>
      <c r="F68" s="6" t="e">
        <f>SUMIF(Sta!$A:$A,$A68,Sta!$T:$T)/$B68</f>
        <v>#DIV/0!</v>
      </c>
      <c r="G68" s="6" t="e">
        <f>SUMIF(Sta!$B:$B,$A68,Sta!$T:$T)/$C68</f>
        <v>#DIV/0!</v>
      </c>
      <c r="H68" s="10" t="e">
        <f>(SUMIF(Sta!$A:$A,$A68,Sta!$R:$R)  + SUMIF(Sta!$B:$B,$A68,Sta!$S:$S) )/$D68</f>
        <v>#DIV/0!</v>
      </c>
      <c r="I68" s="6" t="e">
        <f>SUMIF(Sta!$A:$A,$A68,Sta!$R:$R)/$B68</f>
        <v>#DIV/0!</v>
      </c>
      <c r="J68" s="6" t="e">
        <f>SUMIF(Sta!$B:$B,$A68,Sta!$S:$S)/$C68</f>
        <v>#DIV/0!</v>
      </c>
      <c r="K68" s="11" t="e">
        <f>(COUNTIFS(Sta!$A:$A,$A68,Sta!$T:$T,"&gt;2.5") +COUNTIFS(Sta!$B:$B,$A68,Sta!$T:$T,"&gt;2.5"))/$D68</f>
        <v>#DIV/0!</v>
      </c>
      <c r="L68" s="8" t="e">
        <f>COUNTIFS(Sta!$A:$A,$A68,Sta!$T:$T,"&gt;2.5")/$B68</f>
        <v>#DIV/0!</v>
      </c>
      <c r="M68" s="8" t="e">
        <f>COUNTIFS(Sta!$B:$B,$A68,Sta!$T:$T,"&gt;2.5")/$C68</f>
        <v>#DIV/0!</v>
      </c>
      <c r="N68" s="11" t="e">
        <f>(COUNTIFS(Sta!$A:$A,$A68,Sta!$T:$T,"&gt;4.5") +COUNTIFS(Sta!$B:$B,$A68,Sta!$T:$T,"&gt;4.5"))/$D68</f>
        <v>#DIV/0!</v>
      </c>
      <c r="O68" s="8" t="e">
        <f>COUNTIFS(Sta!$A:$A,$A68,Sta!$T:$T,"&gt;4.5")/$B68</f>
        <v>#DIV/0!</v>
      </c>
      <c r="P68" s="8" t="e">
        <f>COUNTIFS(Sta!$B:$B,$A68,Sta!$T:$T,"&gt;4.5")/$C68</f>
        <v>#DIV/0!</v>
      </c>
      <c r="Q68" s="11" t="e">
        <f>(COUNTIFS(Sta!$A:$A,$A68,Sta!$R:$R,"&gt;0.5") +COUNTIFS(Sta!$B:$B,$A68,Sta!$S:$S,"&gt;0.5"))/$D68</f>
        <v>#DIV/0!</v>
      </c>
      <c r="R68" s="8" t="e">
        <f>COUNTIFS(Sta!$A:$A,$A68,Sta!$R:$R,"&gt;0.5")/$B68</f>
        <v>#DIV/0!</v>
      </c>
      <c r="S68" s="8" t="e">
        <f>COUNTIFS(Sta!$B:$B,$A68,Sta!$S:$S,"&gt;0.5")/$C68</f>
        <v>#DIV/0!</v>
      </c>
      <c r="T68" s="11" t="e">
        <f>(COUNTIFS(Sta!$A:$A,$A68,Sta!$R:$R,"&gt;1.5") +COUNTIFS(Sta!$B:$B,$A68,Sta!$S:$S,"&gt;1.5"))/$D68</f>
        <v>#DIV/0!</v>
      </c>
      <c r="U68" s="8" t="e">
        <f>COUNTIFS(Sta!$A:$A,$A68,Sta!$R:$R,"&gt;1.5")/$B68</f>
        <v>#DIV/0!</v>
      </c>
      <c r="V68" s="8" t="e">
        <f>COUNTIFS(Sta!$B:$B,$A68,Sta!$S:$S,"&gt;1.5")/$C68</f>
        <v>#DIV/0!</v>
      </c>
    </row>
    <row r="69" spans="1:22" x14ac:dyDescent="0.3">
      <c r="A69" t="s">
        <v>193</v>
      </c>
      <c r="B69" s="9">
        <f>COUNTIF(Sta!A:A,A69)</f>
        <v>0</v>
      </c>
      <c r="C69" s="4">
        <f>COUNTIF(Sta!B:B,A69)</f>
        <v>0</v>
      </c>
      <c r="D69" s="4">
        <f t="shared" si="3"/>
        <v>0</v>
      </c>
      <c r="E69" s="10" t="e">
        <f>(SUMIF(Sta!$A:$A,$A69,Sta!$T:$T)  + SUMIF(Sta!$B:$B,$A69,Sta!$T:$T) )/$D69</f>
        <v>#DIV/0!</v>
      </c>
      <c r="F69" s="6" t="e">
        <f>SUMIF(Sta!$A:$A,$A69,Sta!$T:$T)/$B69</f>
        <v>#DIV/0!</v>
      </c>
      <c r="G69" s="6" t="e">
        <f>SUMIF(Sta!$B:$B,$A69,Sta!$T:$T)/$C69</f>
        <v>#DIV/0!</v>
      </c>
      <c r="H69" s="10" t="e">
        <f>(SUMIF(Sta!$A:$A,$A69,Sta!$R:$R)  + SUMIF(Sta!$B:$B,$A69,Sta!$S:$S) )/$D69</f>
        <v>#DIV/0!</v>
      </c>
      <c r="I69" s="6" t="e">
        <f>SUMIF(Sta!$A:$A,$A69,Sta!$R:$R)/$B69</f>
        <v>#DIV/0!</v>
      </c>
      <c r="J69" s="6" t="e">
        <f>SUMIF(Sta!$B:$B,$A69,Sta!$S:$S)/$C69</f>
        <v>#DIV/0!</v>
      </c>
      <c r="K69" s="11" t="e">
        <f>(COUNTIFS(Sta!$A:$A,$A69,Sta!$T:$T,"&gt;2.5") +COUNTIFS(Sta!$B:$B,$A69,Sta!$T:$T,"&gt;2.5"))/$D69</f>
        <v>#DIV/0!</v>
      </c>
      <c r="L69" s="8" t="e">
        <f>COUNTIFS(Sta!$A:$A,$A69,Sta!$T:$T,"&gt;2.5")/$B69</f>
        <v>#DIV/0!</v>
      </c>
      <c r="M69" s="8" t="e">
        <f>COUNTIFS(Sta!$B:$B,$A69,Sta!$T:$T,"&gt;2.5")/$C69</f>
        <v>#DIV/0!</v>
      </c>
      <c r="N69" s="11" t="e">
        <f>(COUNTIFS(Sta!$A:$A,$A69,Sta!$T:$T,"&gt;4.5") +COUNTIFS(Sta!$B:$B,$A69,Sta!$T:$T,"&gt;4.5"))/$D69</f>
        <v>#DIV/0!</v>
      </c>
      <c r="O69" s="8" t="e">
        <f>COUNTIFS(Sta!$A:$A,$A69,Sta!$T:$T,"&gt;4.5")/$B69</f>
        <v>#DIV/0!</v>
      </c>
      <c r="P69" s="8" t="e">
        <f>COUNTIFS(Sta!$B:$B,$A69,Sta!$T:$T,"&gt;4.5")/$C69</f>
        <v>#DIV/0!</v>
      </c>
      <c r="Q69" s="11" t="e">
        <f>(COUNTIFS(Sta!$A:$A,$A69,Sta!$R:$R,"&gt;0.5") +COUNTIFS(Sta!$B:$B,$A69,Sta!$S:$S,"&gt;0.5"))/$D69</f>
        <v>#DIV/0!</v>
      </c>
      <c r="R69" s="8" t="e">
        <f>COUNTIFS(Sta!$A:$A,$A69,Sta!$R:$R,"&gt;0.5")/$B69</f>
        <v>#DIV/0!</v>
      </c>
      <c r="S69" s="8" t="e">
        <f>COUNTIFS(Sta!$B:$B,$A69,Sta!$S:$S,"&gt;0.5")/$C69</f>
        <v>#DIV/0!</v>
      </c>
      <c r="T69" s="11" t="e">
        <f>(COUNTIFS(Sta!$A:$A,$A69,Sta!$R:$R,"&gt;1.5") +COUNTIFS(Sta!$B:$B,$A69,Sta!$S:$S,"&gt;1.5"))/$D69</f>
        <v>#DIV/0!</v>
      </c>
      <c r="U69" s="8" t="e">
        <f>COUNTIFS(Sta!$A:$A,$A69,Sta!$R:$R,"&gt;1.5")/$B69</f>
        <v>#DIV/0!</v>
      </c>
      <c r="V69" s="8" t="e">
        <f>COUNTIFS(Sta!$B:$B,$A69,Sta!$S:$S,"&gt;1.5")/$C69</f>
        <v>#DIV/0!</v>
      </c>
    </row>
    <row r="70" spans="1:22" x14ac:dyDescent="0.3">
      <c r="A70" t="s">
        <v>170</v>
      </c>
      <c r="B70" s="9">
        <f>COUNTIF(Sta!A:A,A70)</f>
        <v>0</v>
      </c>
      <c r="C70" s="4">
        <f>COUNTIF(Sta!B:B,A70)</f>
        <v>0</v>
      </c>
      <c r="D70" s="4">
        <f t="shared" si="3"/>
        <v>0</v>
      </c>
      <c r="E70" s="10" t="e">
        <f>(SUMIF(Sta!$A:$A,$A70,Sta!$T:$T)  + SUMIF(Sta!$B:$B,$A70,Sta!$T:$T) )/$D70</f>
        <v>#DIV/0!</v>
      </c>
      <c r="F70" s="6" t="e">
        <f>SUMIF(Sta!$A:$A,$A70,Sta!$T:$T)/$B70</f>
        <v>#DIV/0!</v>
      </c>
      <c r="G70" s="6" t="e">
        <f>SUMIF(Sta!$B:$B,$A70,Sta!$T:$T)/$C70</f>
        <v>#DIV/0!</v>
      </c>
      <c r="H70" s="10" t="e">
        <f>(SUMIF(Sta!$A:$A,$A70,Sta!$R:$R)  + SUMIF(Sta!$B:$B,$A70,Sta!$S:$S) )/$D70</f>
        <v>#DIV/0!</v>
      </c>
      <c r="I70" s="6" t="e">
        <f>SUMIF(Sta!$A:$A,$A70,Sta!$R:$R)/$B70</f>
        <v>#DIV/0!</v>
      </c>
      <c r="J70" s="6" t="e">
        <f>SUMIF(Sta!$B:$B,$A70,Sta!$S:$S)/$C70</f>
        <v>#DIV/0!</v>
      </c>
      <c r="K70" s="11" t="e">
        <f>(COUNTIFS(Sta!$A:$A,$A70,Sta!$T:$T,"&gt;2.5") +COUNTIFS(Sta!$B:$B,$A70,Sta!$T:$T,"&gt;2.5"))/$D70</f>
        <v>#DIV/0!</v>
      </c>
      <c r="L70" s="8" t="e">
        <f>COUNTIFS(Sta!$A:$A,$A70,Sta!$T:$T,"&gt;2.5")/$B70</f>
        <v>#DIV/0!</v>
      </c>
      <c r="M70" s="8" t="e">
        <f>COUNTIFS(Sta!$B:$B,$A70,Sta!$T:$T,"&gt;2.5")/$C70</f>
        <v>#DIV/0!</v>
      </c>
      <c r="N70" s="11" t="e">
        <f>(COUNTIFS(Sta!$A:$A,$A70,Sta!$T:$T,"&gt;4.5") +COUNTIFS(Sta!$B:$B,$A70,Sta!$T:$T,"&gt;4.5"))/$D70</f>
        <v>#DIV/0!</v>
      </c>
      <c r="O70" s="8" t="e">
        <f>COUNTIFS(Sta!$A:$A,$A70,Sta!$T:$T,"&gt;4.5")/$B70</f>
        <v>#DIV/0!</v>
      </c>
      <c r="P70" s="8" t="e">
        <f>COUNTIFS(Sta!$B:$B,$A70,Sta!$T:$T,"&gt;4.5")/$C70</f>
        <v>#DIV/0!</v>
      </c>
      <c r="Q70" s="11" t="e">
        <f>(COUNTIFS(Sta!$A:$A,$A70,Sta!$R:$R,"&gt;0.5") +COUNTIFS(Sta!$B:$B,$A70,Sta!$S:$S,"&gt;0.5"))/$D70</f>
        <v>#DIV/0!</v>
      </c>
      <c r="R70" s="8" t="e">
        <f>COUNTIFS(Sta!$A:$A,$A70,Sta!$R:$R,"&gt;0.5")/$B70</f>
        <v>#DIV/0!</v>
      </c>
      <c r="S70" s="8" t="e">
        <f>COUNTIFS(Sta!$B:$B,$A70,Sta!$S:$S,"&gt;0.5")/$C70</f>
        <v>#DIV/0!</v>
      </c>
      <c r="T70" s="11" t="e">
        <f>(COUNTIFS(Sta!$A:$A,$A70,Sta!$R:$R,"&gt;1.5") +COUNTIFS(Sta!$B:$B,$A70,Sta!$S:$S,"&gt;1.5"))/$D70</f>
        <v>#DIV/0!</v>
      </c>
      <c r="U70" s="8" t="e">
        <f>COUNTIFS(Sta!$A:$A,$A70,Sta!$R:$R,"&gt;1.5")/$B70</f>
        <v>#DIV/0!</v>
      </c>
      <c r="V70" s="8" t="e">
        <f>COUNTIFS(Sta!$B:$B,$A70,Sta!$S:$S,"&gt;1.5")/$C70</f>
        <v>#DIV/0!</v>
      </c>
    </row>
    <row r="71" spans="1:22" x14ac:dyDescent="0.3">
      <c r="A71" t="s">
        <v>174</v>
      </c>
      <c r="B71" s="9">
        <f>COUNTIF(Sta!A:A,A71)</f>
        <v>0</v>
      </c>
      <c r="C71" s="4">
        <f>COUNTIF(Sta!B:B,A71)</f>
        <v>0</v>
      </c>
      <c r="D71" s="4">
        <f t="shared" si="3"/>
        <v>0</v>
      </c>
      <c r="E71" s="10" t="e">
        <f>(SUMIF(Sta!$A:$A,$A71,Sta!$T:$T)  + SUMIF(Sta!$B:$B,$A71,Sta!$T:$T) )/$D71</f>
        <v>#DIV/0!</v>
      </c>
      <c r="F71" s="6" t="e">
        <f>SUMIF(Sta!$A:$A,$A71,Sta!$T:$T)/$B71</f>
        <v>#DIV/0!</v>
      </c>
      <c r="G71" s="6" t="e">
        <f>SUMIF(Sta!$B:$B,$A71,Sta!$T:$T)/$C71</f>
        <v>#DIV/0!</v>
      </c>
      <c r="H71" s="10" t="e">
        <f>(SUMIF(Sta!$A:$A,$A71,Sta!$R:$R)  + SUMIF(Sta!$B:$B,$A71,Sta!$S:$S) )/$D71</f>
        <v>#DIV/0!</v>
      </c>
      <c r="I71" s="6" t="e">
        <f>SUMIF(Sta!$A:$A,$A71,Sta!$R:$R)/$B71</f>
        <v>#DIV/0!</v>
      </c>
      <c r="J71" s="6" t="e">
        <f>SUMIF(Sta!$B:$B,$A71,Sta!$S:$S)/$C71</f>
        <v>#DIV/0!</v>
      </c>
      <c r="K71" s="11" t="e">
        <f>(COUNTIFS(Sta!$A:$A,$A71,Sta!$T:$T,"&gt;2.5") +COUNTIFS(Sta!$B:$B,$A71,Sta!$T:$T,"&gt;2.5"))/$D71</f>
        <v>#DIV/0!</v>
      </c>
      <c r="L71" s="8" t="e">
        <f>COUNTIFS(Sta!$A:$A,$A71,Sta!$T:$T,"&gt;2.5")/$B71</f>
        <v>#DIV/0!</v>
      </c>
      <c r="M71" s="8" t="e">
        <f>COUNTIFS(Sta!$B:$B,$A71,Sta!$T:$T,"&gt;2.5")/$C71</f>
        <v>#DIV/0!</v>
      </c>
      <c r="N71" s="11" t="e">
        <f>(COUNTIFS(Sta!$A:$A,$A71,Sta!$T:$T,"&gt;4.5") +COUNTIFS(Sta!$B:$B,$A71,Sta!$T:$T,"&gt;4.5"))/$D71</f>
        <v>#DIV/0!</v>
      </c>
      <c r="O71" s="8" t="e">
        <f>COUNTIFS(Sta!$A:$A,$A71,Sta!$T:$T,"&gt;4.5")/$B71</f>
        <v>#DIV/0!</v>
      </c>
      <c r="P71" s="8" t="e">
        <f>COUNTIFS(Sta!$B:$B,$A71,Sta!$T:$T,"&gt;4.5")/$C71</f>
        <v>#DIV/0!</v>
      </c>
      <c r="Q71" s="11" t="e">
        <f>(COUNTIFS(Sta!$A:$A,$A71,Sta!$R:$R,"&gt;0.5") +COUNTIFS(Sta!$B:$B,$A71,Sta!$S:$S,"&gt;0.5"))/$D71</f>
        <v>#DIV/0!</v>
      </c>
      <c r="R71" s="8" t="e">
        <f>COUNTIFS(Sta!$A:$A,$A71,Sta!$R:$R,"&gt;0.5")/$B71</f>
        <v>#DIV/0!</v>
      </c>
      <c r="S71" s="8" t="e">
        <f>COUNTIFS(Sta!$B:$B,$A71,Sta!$S:$S,"&gt;0.5")/$C71</f>
        <v>#DIV/0!</v>
      </c>
      <c r="T71" s="11" t="e">
        <f>(COUNTIFS(Sta!$A:$A,$A71,Sta!$R:$R,"&gt;1.5") +COUNTIFS(Sta!$B:$B,$A71,Sta!$S:$S,"&gt;1.5"))/$D71</f>
        <v>#DIV/0!</v>
      </c>
      <c r="U71" s="8" t="e">
        <f>COUNTIFS(Sta!$A:$A,$A71,Sta!$R:$R,"&gt;1.5")/$B71</f>
        <v>#DIV/0!</v>
      </c>
      <c r="V71" s="8" t="e">
        <f>COUNTIFS(Sta!$B:$B,$A71,Sta!$S:$S,"&gt;1.5")/$C71</f>
        <v>#DIV/0!</v>
      </c>
    </row>
    <row r="72" spans="1:22" x14ac:dyDescent="0.3">
      <c r="A72" t="s">
        <v>189</v>
      </c>
      <c r="B72" s="9">
        <f>COUNTIF(Sta!A:A,A72)</f>
        <v>0</v>
      </c>
      <c r="C72" s="4">
        <f>COUNTIF(Sta!B:B,A72)</f>
        <v>0</v>
      </c>
      <c r="D72" s="4">
        <f t="shared" si="3"/>
        <v>0</v>
      </c>
      <c r="E72" s="10" t="e">
        <f>(SUMIF(Sta!$A:$A,$A72,Sta!$T:$T)  + SUMIF(Sta!$B:$B,$A72,Sta!$T:$T) )/$D72</f>
        <v>#DIV/0!</v>
      </c>
      <c r="F72" s="6" t="e">
        <f>SUMIF(Sta!$A:$A,$A72,Sta!$T:$T)/$B72</f>
        <v>#DIV/0!</v>
      </c>
      <c r="G72" s="6" t="e">
        <f>SUMIF(Sta!$B:$B,$A72,Sta!$T:$T)/$C72</f>
        <v>#DIV/0!</v>
      </c>
      <c r="H72" s="10" t="e">
        <f>(SUMIF(Sta!$A:$A,$A72,Sta!$R:$R)  + SUMIF(Sta!$B:$B,$A72,Sta!$S:$S) )/$D72</f>
        <v>#DIV/0!</v>
      </c>
      <c r="I72" s="6" t="e">
        <f>SUMIF(Sta!$A:$A,$A72,Sta!$R:$R)/$B72</f>
        <v>#DIV/0!</v>
      </c>
      <c r="J72" s="6" t="e">
        <f>SUMIF(Sta!$B:$B,$A72,Sta!$S:$S)/$C72</f>
        <v>#DIV/0!</v>
      </c>
      <c r="K72" s="11" t="e">
        <f>(COUNTIFS(Sta!$A:$A,$A72,Sta!$T:$T,"&gt;2.5") +COUNTIFS(Sta!$B:$B,$A72,Sta!$T:$T,"&gt;2.5"))/$D72</f>
        <v>#DIV/0!</v>
      </c>
      <c r="L72" s="8" t="e">
        <f>COUNTIFS(Sta!$A:$A,$A72,Sta!$T:$T,"&gt;2.5")/$B72</f>
        <v>#DIV/0!</v>
      </c>
      <c r="M72" s="8" t="e">
        <f>COUNTIFS(Sta!$B:$B,$A72,Sta!$T:$T,"&gt;2.5")/$C72</f>
        <v>#DIV/0!</v>
      </c>
      <c r="N72" s="11" t="e">
        <f>(COUNTIFS(Sta!$A:$A,$A72,Sta!$T:$T,"&gt;4.5") +COUNTIFS(Sta!$B:$B,$A72,Sta!$T:$T,"&gt;4.5"))/$D72</f>
        <v>#DIV/0!</v>
      </c>
      <c r="O72" s="8" t="e">
        <f>COUNTIFS(Sta!$A:$A,$A72,Sta!$T:$T,"&gt;4.5")/$B72</f>
        <v>#DIV/0!</v>
      </c>
      <c r="P72" s="8" t="e">
        <f>COUNTIFS(Sta!$B:$B,$A72,Sta!$T:$T,"&gt;4.5")/$C72</f>
        <v>#DIV/0!</v>
      </c>
      <c r="Q72" s="11" t="e">
        <f>(COUNTIFS(Sta!$A:$A,$A72,Sta!$R:$R,"&gt;0.5") +COUNTIFS(Sta!$B:$B,$A72,Sta!$S:$S,"&gt;0.5"))/$D72</f>
        <v>#DIV/0!</v>
      </c>
      <c r="R72" s="8" t="e">
        <f>COUNTIFS(Sta!$A:$A,$A72,Sta!$R:$R,"&gt;0.5")/$B72</f>
        <v>#DIV/0!</v>
      </c>
      <c r="S72" s="8" t="e">
        <f>COUNTIFS(Sta!$B:$B,$A72,Sta!$S:$S,"&gt;0.5")/$C72</f>
        <v>#DIV/0!</v>
      </c>
      <c r="T72" s="11" t="e">
        <f>(COUNTIFS(Sta!$A:$A,$A72,Sta!$R:$R,"&gt;1.5") +COUNTIFS(Sta!$B:$B,$A72,Sta!$S:$S,"&gt;1.5"))/$D72</f>
        <v>#DIV/0!</v>
      </c>
      <c r="U72" s="8" t="e">
        <f>COUNTIFS(Sta!$A:$A,$A72,Sta!$R:$R,"&gt;1.5")/$B72</f>
        <v>#DIV/0!</v>
      </c>
      <c r="V72" s="8" t="e">
        <f>COUNTIFS(Sta!$B:$B,$A72,Sta!$S:$S,"&gt;1.5")/$C72</f>
        <v>#DIV/0!</v>
      </c>
    </row>
    <row r="73" spans="1:22" x14ac:dyDescent="0.3">
      <c r="A73" t="s">
        <v>171</v>
      </c>
      <c r="B73" s="9">
        <f>COUNTIF(Sta!A:A,A73)</f>
        <v>0</v>
      </c>
      <c r="C73" s="4">
        <f>COUNTIF(Sta!B:B,A73)</f>
        <v>0</v>
      </c>
      <c r="D73" s="4">
        <f t="shared" si="3"/>
        <v>0</v>
      </c>
      <c r="E73" s="10" t="e">
        <f>(SUMIF(Sta!$A:$A,$A73,Sta!$T:$T)  + SUMIF(Sta!$B:$B,$A73,Sta!$T:$T) )/$D73</f>
        <v>#DIV/0!</v>
      </c>
      <c r="F73" s="6" t="e">
        <f>SUMIF(Sta!$A:$A,$A73,Sta!$T:$T)/$B73</f>
        <v>#DIV/0!</v>
      </c>
      <c r="G73" s="6" t="e">
        <f>SUMIF(Sta!$B:$B,$A73,Sta!$T:$T)/$C73</f>
        <v>#DIV/0!</v>
      </c>
      <c r="H73" s="10" t="e">
        <f>(SUMIF(Sta!$A:$A,$A73,Sta!$R:$R)  + SUMIF(Sta!$B:$B,$A73,Sta!$S:$S) )/$D73</f>
        <v>#DIV/0!</v>
      </c>
      <c r="I73" s="6" t="e">
        <f>SUMIF(Sta!$A:$A,$A73,Sta!$R:$R)/$B73</f>
        <v>#DIV/0!</v>
      </c>
      <c r="J73" s="6" t="e">
        <f>SUMIF(Sta!$B:$B,$A73,Sta!$S:$S)/$C73</f>
        <v>#DIV/0!</v>
      </c>
      <c r="K73" s="11" t="e">
        <f>(COUNTIFS(Sta!$A:$A,$A73,Sta!$T:$T,"&gt;2.5") +COUNTIFS(Sta!$B:$B,$A73,Sta!$T:$T,"&gt;2.5"))/$D73</f>
        <v>#DIV/0!</v>
      </c>
      <c r="L73" s="8" t="e">
        <f>COUNTIFS(Sta!$A:$A,$A73,Sta!$T:$T,"&gt;2.5")/$B73</f>
        <v>#DIV/0!</v>
      </c>
      <c r="M73" s="8" t="e">
        <f>COUNTIFS(Sta!$B:$B,$A73,Sta!$T:$T,"&gt;2.5")/$C73</f>
        <v>#DIV/0!</v>
      </c>
      <c r="N73" s="11" t="e">
        <f>(COUNTIFS(Sta!$A:$A,$A73,Sta!$T:$T,"&gt;4.5") +COUNTIFS(Sta!$B:$B,$A73,Sta!$T:$T,"&gt;4.5"))/$D73</f>
        <v>#DIV/0!</v>
      </c>
      <c r="O73" s="8" t="e">
        <f>COUNTIFS(Sta!$A:$A,$A73,Sta!$T:$T,"&gt;4.5")/$B73</f>
        <v>#DIV/0!</v>
      </c>
      <c r="P73" s="8" t="e">
        <f>COUNTIFS(Sta!$B:$B,$A73,Sta!$T:$T,"&gt;4.5")/$C73</f>
        <v>#DIV/0!</v>
      </c>
      <c r="Q73" s="11" t="e">
        <f>(COUNTIFS(Sta!$A:$A,$A73,Sta!$R:$R,"&gt;0.5") +COUNTIFS(Sta!$B:$B,$A73,Sta!$S:$S,"&gt;0.5"))/$D73</f>
        <v>#DIV/0!</v>
      </c>
      <c r="R73" s="8" t="e">
        <f>COUNTIFS(Sta!$A:$A,$A73,Sta!$R:$R,"&gt;0.5")/$B73</f>
        <v>#DIV/0!</v>
      </c>
      <c r="S73" s="8" t="e">
        <f>COUNTIFS(Sta!$B:$B,$A73,Sta!$S:$S,"&gt;0.5")/$C73</f>
        <v>#DIV/0!</v>
      </c>
      <c r="T73" s="11" t="e">
        <f>(COUNTIFS(Sta!$A:$A,$A73,Sta!$R:$R,"&gt;1.5") +COUNTIFS(Sta!$B:$B,$A73,Sta!$S:$S,"&gt;1.5"))/$D73</f>
        <v>#DIV/0!</v>
      </c>
      <c r="U73" s="8" t="e">
        <f>COUNTIFS(Sta!$A:$A,$A73,Sta!$R:$R,"&gt;1.5")/$B73</f>
        <v>#DIV/0!</v>
      </c>
      <c r="V73" s="8" t="e">
        <f>COUNTIFS(Sta!$B:$B,$A73,Sta!$S:$S,"&gt;1.5")/$C73</f>
        <v>#DIV/0!</v>
      </c>
    </row>
    <row r="74" spans="1:22" x14ac:dyDescent="0.3">
      <c r="A74" t="s">
        <v>179</v>
      </c>
      <c r="B74" s="9">
        <f>COUNTIF(Sta!A:A,A74)</f>
        <v>0</v>
      </c>
      <c r="C74" s="4">
        <f>COUNTIF(Sta!B:B,A74)</f>
        <v>0</v>
      </c>
      <c r="D74" s="4">
        <f t="shared" si="3"/>
        <v>0</v>
      </c>
      <c r="E74" s="10" t="e">
        <f>(SUMIF(Sta!$A:$A,$A74,Sta!$T:$T)  + SUMIF(Sta!$B:$B,$A74,Sta!$T:$T) )/$D74</f>
        <v>#DIV/0!</v>
      </c>
      <c r="F74" s="6" t="e">
        <f>SUMIF(Sta!$A:$A,$A74,Sta!$T:$T)/$B74</f>
        <v>#DIV/0!</v>
      </c>
      <c r="G74" s="6" t="e">
        <f>SUMIF(Sta!$B:$B,$A74,Sta!$T:$T)/$C74</f>
        <v>#DIV/0!</v>
      </c>
      <c r="H74" s="10" t="e">
        <f>(SUMIF(Sta!$A:$A,$A74,Sta!$R:$R)  + SUMIF(Sta!$B:$B,$A74,Sta!$S:$S) )/$D74</f>
        <v>#DIV/0!</v>
      </c>
      <c r="I74" s="6" t="e">
        <f>SUMIF(Sta!$A:$A,$A74,Sta!$R:$R)/$B74</f>
        <v>#DIV/0!</v>
      </c>
      <c r="J74" s="6" t="e">
        <f>SUMIF(Sta!$B:$B,$A74,Sta!$S:$S)/$C74</f>
        <v>#DIV/0!</v>
      </c>
      <c r="K74" s="11" t="e">
        <f>(COUNTIFS(Sta!$A:$A,$A74,Sta!$T:$T,"&gt;2.5") +COUNTIFS(Sta!$B:$B,$A74,Sta!$T:$T,"&gt;2.5"))/$D74</f>
        <v>#DIV/0!</v>
      </c>
      <c r="L74" s="8" t="e">
        <f>COUNTIFS(Sta!$A:$A,$A74,Sta!$T:$T,"&gt;2.5")/$B74</f>
        <v>#DIV/0!</v>
      </c>
      <c r="M74" s="8" t="e">
        <f>COUNTIFS(Sta!$B:$B,$A74,Sta!$T:$T,"&gt;2.5")/$C74</f>
        <v>#DIV/0!</v>
      </c>
      <c r="N74" s="11" t="e">
        <f>(COUNTIFS(Sta!$A:$A,$A74,Sta!$T:$T,"&gt;4.5") +COUNTIFS(Sta!$B:$B,$A74,Sta!$T:$T,"&gt;4.5"))/$D74</f>
        <v>#DIV/0!</v>
      </c>
      <c r="O74" s="8" t="e">
        <f>COUNTIFS(Sta!$A:$A,$A74,Sta!$T:$T,"&gt;4.5")/$B74</f>
        <v>#DIV/0!</v>
      </c>
      <c r="P74" s="8" t="e">
        <f>COUNTIFS(Sta!$B:$B,$A74,Sta!$T:$T,"&gt;4.5")/$C74</f>
        <v>#DIV/0!</v>
      </c>
      <c r="Q74" s="11" t="e">
        <f>(COUNTIFS(Sta!$A:$A,$A74,Sta!$R:$R,"&gt;0.5") +COUNTIFS(Sta!$B:$B,$A74,Sta!$S:$S,"&gt;0.5"))/$D74</f>
        <v>#DIV/0!</v>
      </c>
      <c r="R74" s="8" t="e">
        <f>COUNTIFS(Sta!$A:$A,$A74,Sta!$R:$R,"&gt;0.5")/$B74</f>
        <v>#DIV/0!</v>
      </c>
      <c r="S74" s="8" t="e">
        <f>COUNTIFS(Sta!$B:$B,$A74,Sta!$S:$S,"&gt;0.5")/$C74</f>
        <v>#DIV/0!</v>
      </c>
      <c r="T74" s="11" t="e">
        <f>(COUNTIFS(Sta!$A:$A,$A74,Sta!$R:$R,"&gt;1.5") +COUNTIFS(Sta!$B:$B,$A74,Sta!$S:$S,"&gt;1.5"))/$D74</f>
        <v>#DIV/0!</v>
      </c>
      <c r="U74" s="8" t="e">
        <f>COUNTIFS(Sta!$A:$A,$A74,Sta!$R:$R,"&gt;1.5")/$B74</f>
        <v>#DIV/0!</v>
      </c>
      <c r="V74" s="8" t="e">
        <f>COUNTIFS(Sta!$B:$B,$A74,Sta!$S:$S,"&gt;1.5")/$C74</f>
        <v>#DIV/0!</v>
      </c>
    </row>
    <row r="75" spans="1:22" x14ac:dyDescent="0.3">
      <c r="A75" t="s">
        <v>186</v>
      </c>
      <c r="B75" s="9">
        <f>COUNTIF(Sta!A:A,A75)</f>
        <v>0</v>
      </c>
      <c r="C75" s="4">
        <f>COUNTIF(Sta!B:B,A75)</f>
        <v>0</v>
      </c>
      <c r="D75" s="4">
        <f t="shared" si="3"/>
        <v>0</v>
      </c>
      <c r="E75" s="10" t="e">
        <f>(SUMIF(Sta!$A:$A,$A75,Sta!$T:$T)  + SUMIF(Sta!$B:$B,$A75,Sta!$T:$T) )/$D75</f>
        <v>#DIV/0!</v>
      </c>
      <c r="F75" s="6" t="e">
        <f>SUMIF(Sta!$A:$A,$A75,Sta!$T:$T)/$B75</f>
        <v>#DIV/0!</v>
      </c>
      <c r="G75" s="6" t="e">
        <f>SUMIF(Sta!$B:$B,$A75,Sta!$T:$T)/$C75</f>
        <v>#DIV/0!</v>
      </c>
      <c r="H75" s="10" t="e">
        <f>(SUMIF(Sta!$A:$A,$A75,Sta!$R:$R)  + SUMIF(Sta!$B:$B,$A75,Sta!$S:$S) )/$D75</f>
        <v>#DIV/0!</v>
      </c>
      <c r="I75" s="6" t="e">
        <f>SUMIF(Sta!$A:$A,$A75,Sta!$R:$R)/$B75</f>
        <v>#DIV/0!</v>
      </c>
      <c r="J75" s="6" t="e">
        <f>SUMIF(Sta!$B:$B,$A75,Sta!$S:$S)/$C75</f>
        <v>#DIV/0!</v>
      </c>
      <c r="K75" s="11" t="e">
        <f>(COUNTIFS(Sta!$A:$A,$A75,Sta!$T:$T,"&gt;2.5") +COUNTIFS(Sta!$B:$B,$A75,Sta!$T:$T,"&gt;2.5"))/$D75</f>
        <v>#DIV/0!</v>
      </c>
      <c r="L75" s="8" t="e">
        <f>COUNTIFS(Sta!$A:$A,$A75,Sta!$T:$T,"&gt;2.5")/$B75</f>
        <v>#DIV/0!</v>
      </c>
      <c r="M75" s="8" t="e">
        <f>COUNTIFS(Sta!$B:$B,$A75,Sta!$T:$T,"&gt;2.5")/$C75</f>
        <v>#DIV/0!</v>
      </c>
      <c r="N75" s="11" t="e">
        <f>(COUNTIFS(Sta!$A:$A,$A75,Sta!$T:$T,"&gt;4.5") +COUNTIFS(Sta!$B:$B,$A75,Sta!$T:$T,"&gt;4.5"))/$D75</f>
        <v>#DIV/0!</v>
      </c>
      <c r="O75" s="8" t="e">
        <f>COUNTIFS(Sta!$A:$A,$A75,Sta!$T:$T,"&gt;4.5")/$B75</f>
        <v>#DIV/0!</v>
      </c>
      <c r="P75" s="8" t="e">
        <f>COUNTIFS(Sta!$B:$B,$A75,Sta!$T:$T,"&gt;4.5")/$C75</f>
        <v>#DIV/0!</v>
      </c>
      <c r="Q75" s="11" t="e">
        <f>(COUNTIFS(Sta!$A:$A,$A75,Sta!$R:$R,"&gt;0.5") +COUNTIFS(Sta!$B:$B,$A75,Sta!$S:$S,"&gt;0.5"))/$D75</f>
        <v>#DIV/0!</v>
      </c>
      <c r="R75" s="8" t="e">
        <f>COUNTIFS(Sta!$A:$A,$A75,Sta!$R:$R,"&gt;0.5")/$B75</f>
        <v>#DIV/0!</v>
      </c>
      <c r="S75" s="8" t="e">
        <f>COUNTIFS(Sta!$B:$B,$A75,Sta!$S:$S,"&gt;0.5")/$C75</f>
        <v>#DIV/0!</v>
      </c>
      <c r="T75" s="11" t="e">
        <f>(COUNTIFS(Sta!$A:$A,$A75,Sta!$R:$R,"&gt;1.5") +COUNTIFS(Sta!$B:$B,$A75,Sta!$S:$S,"&gt;1.5"))/$D75</f>
        <v>#DIV/0!</v>
      </c>
      <c r="U75" s="8" t="e">
        <f>COUNTIFS(Sta!$A:$A,$A75,Sta!$R:$R,"&gt;1.5")/$B75</f>
        <v>#DIV/0!</v>
      </c>
      <c r="V75" s="8" t="e">
        <f>COUNTIFS(Sta!$B:$B,$A75,Sta!$S:$S,"&gt;1.5")/$C75</f>
        <v>#DIV/0!</v>
      </c>
    </row>
    <row r="76" spans="1:22" x14ac:dyDescent="0.3">
      <c r="A76" t="s">
        <v>177</v>
      </c>
      <c r="B76" s="9">
        <f>COUNTIF(Sta!A:A,A76)</f>
        <v>0</v>
      </c>
      <c r="C76" s="4">
        <f>COUNTIF(Sta!B:B,A76)</f>
        <v>0</v>
      </c>
      <c r="D76" s="4">
        <f t="shared" si="3"/>
        <v>0</v>
      </c>
      <c r="E76" s="10" t="e">
        <f>(SUMIF(Sta!$A:$A,$A76,Sta!$T:$T)  + SUMIF(Sta!$B:$B,$A76,Sta!$T:$T) )/$D76</f>
        <v>#DIV/0!</v>
      </c>
      <c r="F76" s="6" t="e">
        <f>SUMIF(Sta!$A:$A,$A76,Sta!$T:$T)/$B76</f>
        <v>#DIV/0!</v>
      </c>
      <c r="G76" s="6" t="e">
        <f>SUMIF(Sta!$B:$B,$A76,Sta!$T:$T)/$C76</f>
        <v>#DIV/0!</v>
      </c>
      <c r="H76" s="10" t="e">
        <f>(SUMIF(Sta!$A:$A,$A76,Sta!$R:$R)  + SUMIF(Sta!$B:$B,$A76,Sta!$S:$S) )/$D76</f>
        <v>#DIV/0!</v>
      </c>
      <c r="I76" s="6" t="e">
        <f>SUMIF(Sta!$A:$A,$A76,Sta!$R:$R)/$B76</f>
        <v>#DIV/0!</v>
      </c>
      <c r="J76" s="6" t="e">
        <f>SUMIF(Sta!$B:$B,$A76,Sta!$S:$S)/$C76</f>
        <v>#DIV/0!</v>
      </c>
      <c r="K76" s="11" t="e">
        <f>(COUNTIFS(Sta!$A:$A,$A76,Sta!$T:$T,"&gt;2.5") +COUNTIFS(Sta!$B:$B,$A76,Sta!$T:$T,"&gt;2.5"))/$D76</f>
        <v>#DIV/0!</v>
      </c>
      <c r="L76" s="8" t="e">
        <f>COUNTIFS(Sta!$A:$A,$A76,Sta!$T:$T,"&gt;2.5")/$B76</f>
        <v>#DIV/0!</v>
      </c>
      <c r="M76" s="8" t="e">
        <f>COUNTIFS(Sta!$B:$B,$A76,Sta!$T:$T,"&gt;2.5")/$C76</f>
        <v>#DIV/0!</v>
      </c>
      <c r="N76" s="11" t="e">
        <f>(COUNTIFS(Sta!$A:$A,$A76,Sta!$T:$T,"&gt;4.5") +COUNTIFS(Sta!$B:$B,$A76,Sta!$T:$T,"&gt;4.5"))/$D76</f>
        <v>#DIV/0!</v>
      </c>
      <c r="O76" s="8" t="e">
        <f>COUNTIFS(Sta!$A:$A,$A76,Sta!$T:$T,"&gt;4.5")/$B76</f>
        <v>#DIV/0!</v>
      </c>
      <c r="P76" s="8" t="e">
        <f>COUNTIFS(Sta!$B:$B,$A76,Sta!$T:$T,"&gt;4.5")/$C76</f>
        <v>#DIV/0!</v>
      </c>
      <c r="Q76" s="11" t="e">
        <f>(COUNTIFS(Sta!$A:$A,$A76,Sta!$R:$R,"&gt;0.5") +COUNTIFS(Sta!$B:$B,$A76,Sta!$S:$S,"&gt;0.5"))/$D76</f>
        <v>#DIV/0!</v>
      </c>
      <c r="R76" s="8" t="e">
        <f>COUNTIFS(Sta!$A:$A,$A76,Sta!$R:$R,"&gt;0.5")/$B76</f>
        <v>#DIV/0!</v>
      </c>
      <c r="S76" s="8" t="e">
        <f>COUNTIFS(Sta!$B:$B,$A76,Sta!$S:$S,"&gt;0.5")/$C76</f>
        <v>#DIV/0!</v>
      </c>
      <c r="T76" s="11" t="e">
        <f>(COUNTIFS(Sta!$A:$A,$A76,Sta!$R:$R,"&gt;1.5") +COUNTIFS(Sta!$B:$B,$A76,Sta!$S:$S,"&gt;1.5"))/$D76</f>
        <v>#DIV/0!</v>
      </c>
      <c r="U76" s="8" t="e">
        <f>COUNTIFS(Sta!$A:$A,$A76,Sta!$R:$R,"&gt;1.5")/$B76</f>
        <v>#DIV/0!</v>
      </c>
      <c r="V76" s="8" t="e">
        <f>COUNTIFS(Sta!$B:$B,$A76,Sta!$S:$S,"&gt;1.5")/$C76</f>
        <v>#DIV/0!</v>
      </c>
    </row>
    <row r="77" spans="1:22" x14ac:dyDescent="0.3">
      <c r="A77" t="s">
        <v>192</v>
      </c>
      <c r="B77" s="9">
        <f>COUNTIF(Sta!A:A,A77)</f>
        <v>0</v>
      </c>
      <c r="C77" s="4">
        <f>COUNTIF(Sta!B:B,A77)</f>
        <v>0</v>
      </c>
      <c r="D77" s="4">
        <f t="shared" si="3"/>
        <v>0</v>
      </c>
      <c r="E77" s="10" t="e">
        <f>(SUMIF(Sta!$A:$A,$A77,Sta!$T:$T)  + SUMIF(Sta!$B:$B,$A77,Sta!$T:$T) )/$D77</f>
        <v>#DIV/0!</v>
      </c>
      <c r="F77" s="6" t="e">
        <f>SUMIF(Sta!$A:$A,$A77,Sta!$T:$T)/$B77</f>
        <v>#DIV/0!</v>
      </c>
      <c r="G77" s="6" t="e">
        <f>SUMIF(Sta!$B:$B,$A77,Sta!$T:$T)/$C77</f>
        <v>#DIV/0!</v>
      </c>
      <c r="H77" s="10" t="e">
        <f>(SUMIF(Sta!$A:$A,$A77,Sta!$R:$R)  + SUMIF(Sta!$B:$B,$A77,Sta!$S:$S) )/$D77</f>
        <v>#DIV/0!</v>
      </c>
      <c r="I77" s="6" t="e">
        <f>SUMIF(Sta!$A:$A,$A77,Sta!$R:$R)/$B77</f>
        <v>#DIV/0!</v>
      </c>
      <c r="J77" s="6" t="e">
        <f>SUMIF(Sta!$B:$B,$A77,Sta!$S:$S)/$C77</f>
        <v>#DIV/0!</v>
      </c>
      <c r="K77" s="11" t="e">
        <f>(COUNTIFS(Sta!$A:$A,$A77,Sta!$T:$T,"&gt;2.5") +COUNTIFS(Sta!$B:$B,$A77,Sta!$T:$T,"&gt;2.5"))/$D77</f>
        <v>#DIV/0!</v>
      </c>
      <c r="L77" s="8" t="e">
        <f>COUNTIFS(Sta!$A:$A,$A77,Sta!$T:$T,"&gt;2.5")/$B77</f>
        <v>#DIV/0!</v>
      </c>
      <c r="M77" s="8" t="e">
        <f>COUNTIFS(Sta!$B:$B,$A77,Sta!$T:$T,"&gt;2.5")/$C77</f>
        <v>#DIV/0!</v>
      </c>
      <c r="N77" s="11" t="e">
        <f>(COUNTIFS(Sta!$A:$A,$A77,Sta!$T:$T,"&gt;4.5") +COUNTIFS(Sta!$B:$B,$A77,Sta!$T:$T,"&gt;4.5"))/$D77</f>
        <v>#DIV/0!</v>
      </c>
      <c r="O77" s="8" t="e">
        <f>COUNTIFS(Sta!$A:$A,$A77,Sta!$T:$T,"&gt;4.5")/$B77</f>
        <v>#DIV/0!</v>
      </c>
      <c r="P77" s="8" t="e">
        <f>COUNTIFS(Sta!$B:$B,$A77,Sta!$T:$T,"&gt;4.5")/$C77</f>
        <v>#DIV/0!</v>
      </c>
      <c r="Q77" s="11" t="e">
        <f>(COUNTIFS(Sta!$A:$A,$A77,Sta!$R:$R,"&gt;0.5") +COUNTIFS(Sta!$B:$B,$A77,Sta!$S:$S,"&gt;0.5"))/$D77</f>
        <v>#DIV/0!</v>
      </c>
      <c r="R77" s="8" t="e">
        <f>COUNTIFS(Sta!$A:$A,$A77,Sta!$R:$R,"&gt;0.5")/$B77</f>
        <v>#DIV/0!</v>
      </c>
      <c r="S77" s="8" t="e">
        <f>COUNTIFS(Sta!$B:$B,$A77,Sta!$S:$S,"&gt;0.5")/$C77</f>
        <v>#DIV/0!</v>
      </c>
      <c r="T77" s="11" t="e">
        <f>(COUNTIFS(Sta!$A:$A,$A77,Sta!$R:$R,"&gt;1.5") +COUNTIFS(Sta!$B:$B,$A77,Sta!$S:$S,"&gt;1.5"))/$D77</f>
        <v>#DIV/0!</v>
      </c>
      <c r="U77" s="8" t="e">
        <f>COUNTIFS(Sta!$A:$A,$A77,Sta!$R:$R,"&gt;1.5")/$B77</f>
        <v>#DIV/0!</v>
      </c>
      <c r="V77" s="8" t="e">
        <f>COUNTIFS(Sta!$B:$B,$A77,Sta!$S:$S,"&gt;1.5")/$C77</f>
        <v>#DIV/0!</v>
      </c>
    </row>
    <row r="78" spans="1:22" x14ac:dyDescent="0.3">
      <c r="A78" t="s">
        <v>191</v>
      </c>
      <c r="B78" s="9">
        <f>COUNTIF(Sta!A:A,A78)</f>
        <v>0</v>
      </c>
      <c r="C78" s="4">
        <f>COUNTIF(Sta!B:B,A78)</f>
        <v>0</v>
      </c>
      <c r="D78" s="4">
        <f t="shared" si="3"/>
        <v>0</v>
      </c>
      <c r="E78" s="10" t="e">
        <f>(SUMIF(Sta!$A:$A,$A78,Sta!$T:$T)  + SUMIF(Sta!$B:$B,$A78,Sta!$T:$T) )/$D78</f>
        <v>#DIV/0!</v>
      </c>
      <c r="F78" s="6" t="e">
        <f>SUMIF(Sta!$A:$A,$A78,Sta!$T:$T)/$B78</f>
        <v>#DIV/0!</v>
      </c>
      <c r="G78" s="6" t="e">
        <f>SUMIF(Sta!$B:$B,$A78,Sta!$T:$T)/$C78</f>
        <v>#DIV/0!</v>
      </c>
      <c r="H78" s="10" t="e">
        <f>(SUMIF(Sta!$A:$A,$A78,Sta!$R:$R)  + SUMIF(Sta!$B:$B,$A78,Sta!$S:$S) )/$D78</f>
        <v>#DIV/0!</v>
      </c>
      <c r="I78" s="6" t="e">
        <f>SUMIF(Sta!$A:$A,$A78,Sta!$R:$R)/$B78</f>
        <v>#DIV/0!</v>
      </c>
      <c r="J78" s="6" t="e">
        <f>SUMIF(Sta!$B:$B,$A78,Sta!$S:$S)/$C78</f>
        <v>#DIV/0!</v>
      </c>
      <c r="K78" s="11" t="e">
        <f>(COUNTIFS(Sta!$A:$A,$A78,Sta!$T:$T,"&gt;2.5") +COUNTIFS(Sta!$B:$B,$A78,Sta!$T:$T,"&gt;2.5"))/$D78</f>
        <v>#DIV/0!</v>
      </c>
      <c r="L78" s="8" t="e">
        <f>COUNTIFS(Sta!$A:$A,$A78,Sta!$T:$T,"&gt;2.5")/$B78</f>
        <v>#DIV/0!</v>
      </c>
      <c r="M78" s="8" t="e">
        <f>COUNTIFS(Sta!$B:$B,$A78,Sta!$T:$T,"&gt;2.5")/$C78</f>
        <v>#DIV/0!</v>
      </c>
      <c r="N78" s="11" t="e">
        <f>(COUNTIFS(Sta!$A:$A,$A78,Sta!$T:$T,"&gt;4.5") +COUNTIFS(Sta!$B:$B,$A78,Sta!$T:$T,"&gt;4.5"))/$D78</f>
        <v>#DIV/0!</v>
      </c>
      <c r="O78" s="8" t="e">
        <f>COUNTIFS(Sta!$A:$A,$A78,Sta!$T:$T,"&gt;4.5")/$B78</f>
        <v>#DIV/0!</v>
      </c>
      <c r="P78" s="8" t="e">
        <f>COUNTIFS(Sta!$B:$B,$A78,Sta!$T:$T,"&gt;4.5")/$C78</f>
        <v>#DIV/0!</v>
      </c>
      <c r="Q78" s="11" t="e">
        <f>(COUNTIFS(Sta!$A:$A,$A78,Sta!$R:$R,"&gt;0.5") +COUNTIFS(Sta!$B:$B,$A78,Sta!$S:$S,"&gt;0.5"))/$D78</f>
        <v>#DIV/0!</v>
      </c>
      <c r="R78" s="8" t="e">
        <f>COUNTIFS(Sta!$A:$A,$A78,Sta!$R:$R,"&gt;0.5")/$B78</f>
        <v>#DIV/0!</v>
      </c>
      <c r="S78" s="8" t="e">
        <f>COUNTIFS(Sta!$B:$B,$A78,Sta!$S:$S,"&gt;0.5")/$C78</f>
        <v>#DIV/0!</v>
      </c>
      <c r="T78" s="11" t="e">
        <f>(COUNTIFS(Sta!$A:$A,$A78,Sta!$R:$R,"&gt;1.5") +COUNTIFS(Sta!$B:$B,$A78,Sta!$S:$S,"&gt;1.5"))/$D78</f>
        <v>#DIV/0!</v>
      </c>
      <c r="U78" s="8" t="e">
        <f>COUNTIFS(Sta!$A:$A,$A78,Sta!$R:$R,"&gt;1.5")/$B78</f>
        <v>#DIV/0!</v>
      </c>
      <c r="V78" s="8" t="e">
        <f>COUNTIFS(Sta!$B:$B,$A78,Sta!$S:$S,"&gt;1.5")/$C78</f>
        <v>#DIV/0!</v>
      </c>
    </row>
    <row r="79" spans="1:22" x14ac:dyDescent="0.3">
      <c r="A79" t="s">
        <v>173</v>
      </c>
      <c r="B79" s="9">
        <f>COUNTIF(Sta!A:A,A79)</f>
        <v>0</v>
      </c>
      <c r="C79" s="4">
        <f>COUNTIF(Sta!B:B,A79)</f>
        <v>0</v>
      </c>
      <c r="D79" s="4">
        <f t="shared" si="3"/>
        <v>0</v>
      </c>
      <c r="E79" s="10" t="e">
        <f>(SUMIF(Sta!$A:$A,$A79,Sta!$T:$T)  + SUMIF(Sta!$B:$B,$A79,Sta!$T:$T) )/$D79</f>
        <v>#DIV/0!</v>
      </c>
      <c r="F79" s="6" t="e">
        <f>SUMIF(Sta!$A:$A,$A79,Sta!$T:$T)/$B79</f>
        <v>#DIV/0!</v>
      </c>
      <c r="G79" s="6" t="e">
        <f>SUMIF(Sta!$B:$B,$A79,Sta!$T:$T)/$C79</f>
        <v>#DIV/0!</v>
      </c>
      <c r="H79" s="10" t="e">
        <f>(SUMIF(Sta!$A:$A,$A79,Sta!$R:$R)  + SUMIF(Sta!$B:$B,$A79,Sta!$S:$S) )/$D79</f>
        <v>#DIV/0!</v>
      </c>
      <c r="I79" s="6" t="e">
        <f>SUMIF(Sta!$A:$A,$A79,Sta!$R:$R)/$B79</f>
        <v>#DIV/0!</v>
      </c>
      <c r="J79" s="6" t="e">
        <f>SUMIF(Sta!$B:$B,$A79,Sta!$S:$S)/$C79</f>
        <v>#DIV/0!</v>
      </c>
      <c r="K79" s="11" t="e">
        <f>(COUNTIFS(Sta!$A:$A,$A79,Sta!$T:$T,"&gt;2.5") +COUNTIFS(Sta!$B:$B,$A79,Sta!$T:$T,"&gt;2.5"))/$D79</f>
        <v>#DIV/0!</v>
      </c>
      <c r="L79" s="8" t="e">
        <f>COUNTIFS(Sta!$A:$A,$A79,Sta!$T:$T,"&gt;2.5")/$B79</f>
        <v>#DIV/0!</v>
      </c>
      <c r="M79" s="8" t="e">
        <f>COUNTIFS(Sta!$B:$B,$A79,Sta!$T:$T,"&gt;2.5")/$C79</f>
        <v>#DIV/0!</v>
      </c>
      <c r="N79" s="11" t="e">
        <f>(COUNTIFS(Sta!$A:$A,$A79,Sta!$T:$T,"&gt;4.5") +COUNTIFS(Sta!$B:$B,$A79,Sta!$T:$T,"&gt;4.5"))/$D79</f>
        <v>#DIV/0!</v>
      </c>
      <c r="O79" s="8" t="e">
        <f>COUNTIFS(Sta!$A:$A,$A79,Sta!$T:$T,"&gt;4.5")/$B79</f>
        <v>#DIV/0!</v>
      </c>
      <c r="P79" s="8" t="e">
        <f>COUNTIFS(Sta!$B:$B,$A79,Sta!$T:$T,"&gt;4.5")/$C79</f>
        <v>#DIV/0!</v>
      </c>
      <c r="Q79" s="11" t="e">
        <f>(COUNTIFS(Sta!$A:$A,$A79,Sta!$R:$R,"&gt;0.5") +COUNTIFS(Sta!$B:$B,$A79,Sta!$S:$S,"&gt;0.5"))/$D79</f>
        <v>#DIV/0!</v>
      </c>
      <c r="R79" s="8" t="e">
        <f>COUNTIFS(Sta!$A:$A,$A79,Sta!$R:$R,"&gt;0.5")/$B79</f>
        <v>#DIV/0!</v>
      </c>
      <c r="S79" s="8" t="e">
        <f>COUNTIFS(Sta!$B:$B,$A79,Sta!$S:$S,"&gt;0.5")/$C79</f>
        <v>#DIV/0!</v>
      </c>
      <c r="T79" s="11" t="e">
        <f>(COUNTIFS(Sta!$A:$A,$A79,Sta!$R:$R,"&gt;1.5") +COUNTIFS(Sta!$B:$B,$A79,Sta!$S:$S,"&gt;1.5"))/$D79</f>
        <v>#DIV/0!</v>
      </c>
      <c r="U79" s="8" t="e">
        <f>COUNTIFS(Sta!$A:$A,$A79,Sta!$R:$R,"&gt;1.5")/$B79</f>
        <v>#DIV/0!</v>
      </c>
      <c r="V79" s="8" t="e">
        <f>COUNTIFS(Sta!$B:$B,$A79,Sta!$S:$S,"&gt;1.5")/$C79</f>
        <v>#DIV/0!</v>
      </c>
    </row>
    <row r="80" spans="1:22" x14ac:dyDescent="0.3">
      <c r="A80" t="s">
        <v>185</v>
      </c>
      <c r="B80" s="9">
        <f>COUNTIF(Sta!A:A,A80)</f>
        <v>0</v>
      </c>
      <c r="C80" s="4">
        <f>COUNTIF(Sta!B:B,A80)</f>
        <v>0</v>
      </c>
      <c r="D80" s="4">
        <f t="shared" si="3"/>
        <v>0</v>
      </c>
      <c r="E80" s="10" t="e">
        <f>(SUMIF(Sta!$A:$A,$A80,Sta!$T:$T)  + SUMIF(Sta!$B:$B,$A80,Sta!$T:$T) )/$D80</f>
        <v>#DIV/0!</v>
      </c>
      <c r="F80" s="6" t="e">
        <f>SUMIF(Sta!$A:$A,$A80,Sta!$T:$T)/$B80</f>
        <v>#DIV/0!</v>
      </c>
      <c r="G80" s="6" t="e">
        <f>SUMIF(Sta!$B:$B,$A80,Sta!$T:$T)/$C80</f>
        <v>#DIV/0!</v>
      </c>
      <c r="H80" s="10" t="e">
        <f>(SUMIF(Sta!$A:$A,$A80,Sta!$R:$R)  + SUMIF(Sta!$B:$B,$A80,Sta!$S:$S) )/$D80</f>
        <v>#DIV/0!</v>
      </c>
      <c r="I80" s="6" t="e">
        <f>SUMIF(Sta!$A:$A,$A80,Sta!$R:$R)/$B80</f>
        <v>#DIV/0!</v>
      </c>
      <c r="J80" s="6" t="e">
        <f>SUMIF(Sta!$B:$B,$A80,Sta!$S:$S)/$C80</f>
        <v>#DIV/0!</v>
      </c>
      <c r="K80" s="11" t="e">
        <f>(COUNTIFS(Sta!$A:$A,$A80,Sta!$T:$T,"&gt;2.5") +COUNTIFS(Sta!$B:$B,$A80,Sta!$T:$T,"&gt;2.5"))/$D80</f>
        <v>#DIV/0!</v>
      </c>
      <c r="L80" s="8" t="e">
        <f>COUNTIFS(Sta!$A:$A,$A80,Sta!$T:$T,"&gt;2.5")/$B80</f>
        <v>#DIV/0!</v>
      </c>
      <c r="M80" s="8" t="e">
        <f>COUNTIFS(Sta!$B:$B,$A80,Sta!$T:$T,"&gt;2.5")/$C80</f>
        <v>#DIV/0!</v>
      </c>
      <c r="N80" s="11" t="e">
        <f>(COUNTIFS(Sta!$A:$A,$A80,Sta!$T:$T,"&gt;4.5") +COUNTIFS(Sta!$B:$B,$A80,Sta!$T:$T,"&gt;4.5"))/$D80</f>
        <v>#DIV/0!</v>
      </c>
      <c r="O80" s="8" t="e">
        <f>COUNTIFS(Sta!$A:$A,$A80,Sta!$T:$T,"&gt;4.5")/$B80</f>
        <v>#DIV/0!</v>
      </c>
      <c r="P80" s="8" t="e">
        <f>COUNTIFS(Sta!$B:$B,$A80,Sta!$T:$T,"&gt;4.5")/$C80</f>
        <v>#DIV/0!</v>
      </c>
      <c r="Q80" s="11" t="e">
        <f>(COUNTIFS(Sta!$A:$A,$A80,Sta!$R:$R,"&gt;0.5") +COUNTIFS(Sta!$B:$B,$A80,Sta!$S:$S,"&gt;0.5"))/$D80</f>
        <v>#DIV/0!</v>
      </c>
      <c r="R80" s="8" t="e">
        <f>COUNTIFS(Sta!$A:$A,$A80,Sta!$R:$R,"&gt;0.5")/$B80</f>
        <v>#DIV/0!</v>
      </c>
      <c r="S80" s="8" t="e">
        <f>COUNTIFS(Sta!$B:$B,$A80,Sta!$S:$S,"&gt;0.5")/$C80</f>
        <v>#DIV/0!</v>
      </c>
      <c r="T80" s="11" t="e">
        <f>(COUNTIFS(Sta!$A:$A,$A80,Sta!$R:$R,"&gt;1.5") +COUNTIFS(Sta!$B:$B,$A80,Sta!$S:$S,"&gt;1.5"))/$D80</f>
        <v>#DIV/0!</v>
      </c>
      <c r="U80" s="8" t="e">
        <f>COUNTIFS(Sta!$A:$A,$A80,Sta!$R:$R,"&gt;1.5")/$B80</f>
        <v>#DIV/0!</v>
      </c>
      <c r="V80" s="8" t="e">
        <f>COUNTIFS(Sta!$B:$B,$A80,Sta!$S:$S,"&gt;1.5")/$C80</f>
        <v>#DIV/0!</v>
      </c>
    </row>
    <row r="81" spans="1:22" x14ac:dyDescent="0.3">
      <c r="A81" t="s">
        <v>181</v>
      </c>
      <c r="B81" s="9">
        <f>COUNTIF(Sta!A:A,A81)</f>
        <v>0</v>
      </c>
      <c r="C81" s="4">
        <f>COUNTIF(Sta!B:B,A81)</f>
        <v>0</v>
      </c>
      <c r="D81" s="4">
        <f t="shared" si="3"/>
        <v>0</v>
      </c>
      <c r="E81" s="10" t="e">
        <f>(SUMIF(Sta!$A:$A,$A81,Sta!$T:$T)  + SUMIF(Sta!$B:$B,$A81,Sta!$T:$T) )/$D81</f>
        <v>#DIV/0!</v>
      </c>
      <c r="F81" s="6" t="e">
        <f>SUMIF(Sta!$A:$A,$A81,Sta!$T:$T)/$B81</f>
        <v>#DIV/0!</v>
      </c>
      <c r="G81" s="6" t="e">
        <f>SUMIF(Sta!$B:$B,$A81,Sta!$T:$T)/$C81</f>
        <v>#DIV/0!</v>
      </c>
      <c r="H81" s="10" t="e">
        <f>(SUMIF(Sta!$A:$A,$A81,Sta!$R:$R)  + SUMIF(Sta!$B:$B,$A81,Sta!$S:$S) )/$D81</f>
        <v>#DIV/0!</v>
      </c>
      <c r="I81" s="6" t="e">
        <f>SUMIF(Sta!$A:$A,$A81,Sta!$R:$R)/$B81</f>
        <v>#DIV/0!</v>
      </c>
      <c r="J81" s="6" t="e">
        <f>SUMIF(Sta!$B:$B,$A81,Sta!$S:$S)/$C81</f>
        <v>#DIV/0!</v>
      </c>
      <c r="K81" s="11" t="e">
        <f>(COUNTIFS(Sta!$A:$A,$A81,Sta!$T:$T,"&gt;2.5") +COUNTIFS(Sta!$B:$B,$A81,Sta!$T:$T,"&gt;2.5"))/$D81</f>
        <v>#DIV/0!</v>
      </c>
      <c r="L81" s="8" t="e">
        <f>COUNTIFS(Sta!$A:$A,$A81,Sta!$T:$T,"&gt;2.5")/$B81</f>
        <v>#DIV/0!</v>
      </c>
      <c r="M81" s="8" t="e">
        <f>COUNTIFS(Sta!$B:$B,$A81,Sta!$T:$T,"&gt;2.5")/$C81</f>
        <v>#DIV/0!</v>
      </c>
      <c r="N81" s="11" t="e">
        <f>(COUNTIFS(Sta!$A:$A,$A81,Sta!$T:$T,"&gt;4.5") +COUNTIFS(Sta!$B:$B,$A81,Sta!$T:$T,"&gt;4.5"))/$D81</f>
        <v>#DIV/0!</v>
      </c>
      <c r="O81" s="8" t="e">
        <f>COUNTIFS(Sta!$A:$A,$A81,Sta!$T:$T,"&gt;4.5")/$B81</f>
        <v>#DIV/0!</v>
      </c>
      <c r="P81" s="8" t="e">
        <f>COUNTIFS(Sta!$B:$B,$A81,Sta!$T:$T,"&gt;4.5")/$C81</f>
        <v>#DIV/0!</v>
      </c>
      <c r="Q81" s="11" t="e">
        <f>(COUNTIFS(Sta!$A:$A,$A81,Sta!$R:$R,"&gt;0.5") +COUNTIFS(Sta!$B:$B,$A81,Sta!$S:$S,"&gt;0.5"))/$D81</f>
        <v>#DIV/0!</v>
      </c>
      <c r="R81" s="8" t="e">
        <f>COUNTIFS(Sta!$A:$A,$A81,Sta!$R:$R,"&gt;0.5")/$B81</f>
        <v>#DIV/0!</v>
      </c>
      <c r="S81" s="8" t="e">
        <f>COUNTIFS(Sta!$B:$B,$A81,Sta!$S:$S,"&gt;0.5")/$C81</f>
        <v>#DIV/0!</v>
      </c>
      <c r="T81" s="11" t="e">
        <f>(COUNTIFS(Sta!$A:$A,$A81,Sta!$R:$R,"&gt;1.5") +COUNTIFS(Sta!$B:$B,$A81,Sta!$S:$S,"&gt;1.5"))/$D81</f>
        <v>#DIV/0!</v>
      </c>
      <c r="U81" s="8" t="e">
        <f>COUNTIFS(Sta!$A:$A,$A81,Sta!$R:$R,"&gt;1.5")/$B81</f>
        <v>#DIV/0!</v>
      </c>
      <c r="V81" s="8" t="e">
        <f>COUNTIFS(Sta!$B:$B,$A81,Sta!$S:$S,"&gt;1.5")/$C81</f>
        <v>#DIV/0!</v>
      </c>
    </row>
    <row r="82" spans="1:22" x14ac:dyDescent="0.3">
      <c r="A82" t="s">
        <v>182</v>
      </c>
      <c r="B82" s="9">
        <f>COUNTIF(Sta!A:A,A82)</f>
        <v>0</v>
      </c>
      <c r="C82" s="4">
        <f>COUNTIF(Sta!B:B,A82)</f>
        <v>0</v>
      </c>
      <c r="D82" s="4">
        <f t="shared" si="3"/>
        <v>0</v>
      </c>
      <c r="E82" s="10" t="e">
        <f>(SUMIF(Sta!$A:$A,$A82,Sta!$T:$T)  + SUMIF(Sta!$B:$B,$A82,Sta!$T:$T) )/$D82</f>
        <v>#DIV/0!</v>
      </c>
      <c r="F82" s="6" t="e">
        <f>SUMIF(Sta!$A:$A,$A82,Sta!$T:$T)/$B82</f>
        <v>#DIV/0!</v>
      </c>
      <c r="G82" s="6" t="e">
        <f>SUMIF(Sta!$B:$B,$A82,Sta!$T:$T)/$C82</f>
        <v>#DIV/0!</v>
      </c>
      <c r="H82" s="10" t="e">
        <f>(SUMIF(Sta!$A:$A,$A82,Sta!$R:$R)  + SUMIF(Sta!$B:$B,$A82,Sta!$S:$S) )/$D82</f>
        <v>#DIV/0!</v>
      </c>
      <c r="I82" s="6" t="e">
        <f>SUMIF(Sta!$A:$A,$A82,Sta!$R:$R)/$B82</f>
        <v>#DIV/0!</v>
      </c>
      <c r="J82" s="6" t="e">
        <f>SUMIF(Sta!$B:$B,$A82,Sta!$S:$S)/$C82</f>
        <v>#DIV/0!</v>
      </c>
      <c r="K82" s="11" t="e">
        <f>(COUNTIFS(Sta!$A:$A,$A82,Sta!$T:$T,"&gt;2.5") +COUNTIFS(Sta!$B:$B,$A82,Sta!$T:$T,"&gt;2.5"))/$D82</f>
        <v>#DIV/0!</v>
      </c>
      <c r="L82" s="8" t="e">
        <f>COUNTIFS(Sta!$A:$A,$A82,Sta!$T:$T,"&gt;2.5")/$B82</f>
        <v>#DIV/0!</v>
      </c>
      <c r="M82" s="8" t="e">
        <f>COUNTIFS(Sta!$B:$B,$A82,Sta!$T:$T,"&gt;2.5")/$C82</f>
        <v>#DIV/0!</v>
      </c>
      <c r="N82" s="11" t="e">
        <f>(COUNTIFS(Sta!$A:$A,$A82,Sta!$T:$T,"&gt;4.5") +COUNTIFS(Sta!$B:$B,$A82,Sta!$T:$T,"&gt;4.5"))/$D82</f>
        <v>#DIV/0!</v>
      </c>
      <c r="O82" s="8" t="e">
        <f>COUNTIFS(Sta!$A:$A,$A82,Sta!$T:$T,"&gt;4.5")/$B82</f>
        <v>#DIV/0!</v>
      </c>
      <c r="P82" s="8" t="e">
        <f>COUNTIFS(Sta!$B:$B,$A82,Sta!$T:$T,"&gt;4.5")/$C82</f>
        <v>#DIV/0!</v>
      </c>
      <c r="Q82" s="11" t="e">
        <f>(COUNTIFS(Sta!$A:$A,$A82,Sta!$R:$R,"&gt;0.5") +COUNTIFS(Sta!$B:$B,$A82,Sta!$S:$S,"&gt;0.5"))/$D82</f>
        <v>#DIV/0!</v>
      </c>
      <c r="R82" s="8" t="e">
        <f>COUNTIFS(Sta!$A:$A,$A82,Sta!$R:$R,"&gt;0.5")/$B82</f>
        <v>#DIV/0!</v>
      </c>
      <c r="S82" s="8" t="e">
        <f>COUNTIFS(Sta!$B:$B,$A82,Sta!$S:$S,"&gt;0.5")/$C82</f>
        <v>#DIV/0!</v>
      </c>
      <c r="T82" s="11" t="e">
        <f>(COUNTIFS(Sta!$A:$A,$A82,Sta!$R:$R,"&gt;1.5") +COUNTIFS(Sta!$B:$B,$A82,Sta!$S:$S,"&gt;1.5"))/$D82</f>
        <v>#DIV/0!</v>
      </c>
      <c r="U82" s="8" t="e">
        <f>COUNTIFS(Sta!$A:$A,$A82,Sta!$R:$R,"&gt;1.5")/$B82</f>
        <v>#DIV/0!</v>
      </c>
      <c r="V82" s="8" t="e">
        <f>COUNTIFS(Sta!$B:$B,$A82,Sta!$S:$S,"&gt;1.5")/$C82</f>
        <v>#DIV/0!</v>
      </c>
    </row>
    <row r="83" spans="1:22" x14ac:dyDescent="0.3">
      <c r="A83" t="s">
        <v>172</v>
      </c>
      <c r="B83" s="9">
        <f>COUNTIF(Sta!A:A,A83)</f>
        <v>0</v>
      </c>
      <c r="C83" s="4">
        <f>COUNTIF(Sta!B:B,A83)</f>
        <v>0</v>
      </c>
      <c r="D83" s="4">
        <f t="shared" si="3"/>
        <v>0</v>
      </c>
      <c r="E83" s="10" t="e">
        <f>(SUMIF(Sta!$A:$A,$A83,Sta!$T:$T)  + SUMIF(Sta!$B:$B,$A83,Sta!$T:$T) )/$D83</f>
        <v>#DIV/0!</v>
      </c>
      <c r="F83" s="6" t="e">
        <f>SUMIF(Sta!$A:$A,$A83,Sta!$T:$T)/$B83</f>
        <v>#DIV/0!</v>
      </c>
      <c r="G83" s="6" t="e">
        <f>SUMIF(Sta!$B:$B,$A83,Sta!$T:$T)/$C83</f>
        <v>#DIV/0!</v>
      </c>
      <c r="H83" s="10" t="e">
        <f>(SUMIF(Sta!$A:$A,$A83,Sta!$R:$R)  + SUMIF(Sta!$B:$B,$A83,Sta!$S:$S) )/$D83</f>
        <v>#DIV/0!</v>
      </c>
      <c r="I83" s="6" t="e">
        <f>SUMIF(Sta!$A:$A,$A83,Sta!$R:$R)/$B83</f>
        <v>#DIV/0!</v>
      </c>
      <c r="J83" s="6" t="e">
        <f>SUMIF(Sta!$B:$B,$A83,Sta!$S:$S)/$C83</f>
        <v>#DIV/0!</v>
      </c>
      <c r="K83" s="11" t="e">
        <f>(COUNTIFS(Sta!$A:$A,$A83,Sta!$T:$T,"&gt;2.5") +COUNTIFS(Sta!$B:$B,$A83,Sta!$T:$T,"&gt;2.5"))/$D83</f>
        <v>#DIV/0!</v>
      </c>
      <c r="L83" s="8" t="e">
        <f>COUNTIFS(Sta!$A:$A,$A83,Sta!$T:$T,"&gt;2.5")/$B83</f>
        <v>#DIV/0!</v>
      </c>
      <c r="M83" s="8" t="e">
        <f>COUNTIFS(Sta!$B:$B,$A83,Sta!$T:$T,"&gt;2.5")/$C83</f>
        <v>#DIV/0!</v>
      </c>
      <c r="N83" s="11" t="e">
        <f>(COUNTIFS(Sta!$A:$A,$A83,Sta!$T:$T,"&gt;4.5") +COUNTIFS(Sta!$B:$B,$A83,Sta!$T:$T,"&gt;4.5"))/$D83</f>
        <v>#DIV/0!</v>
      </c>
      <c r="O83" s="8" t="e">
        <f>COUNTIFS(Sta!$A:$A,$A83,Sta!$T:$T,"&gt;4.5")/$B83</f>
        <v>#DIV/0!</v>
      </c>
      <c r="P83" s="8" t="e">
        <f>COUNTIFS(Sta!$B:$B,$A83,Sta!$T:$T,"&gt;4.5")/$C83</f>
        <v>#DIV/0!</v>
      </c>
      <c r="Q83" s="11" t="e">
        <f>(COUNTIFS(Sta!$A:$A,$A83,Sta!$R:$R,"&gt;0.5") +COUNTIFS(Sta!$B:$B,$A83,Sta!$S:$S,"&gt;0.5"))/$D83</f>
        <v>#DIV/0!</v>
      </c>
      <c r="R83" s="8" t="e">
        <f>COUNTIFS(Sta!$A:$A,$A83,Sta!$R:$R,"&gt;0.5")/$B83</f>
        <v>#DIV/0!</v>
      </c>
      <c r="S83" s="8" t="e">
        <f>COUNTIFS(Sta!$B:$B,$A83,Sta!$S:$S,"&gt;0.5")/$C83</f>
        <v>#DIV/0!</v>
      </c>
      <c r="T83" s="11" t="e">
        <f>(COUNTIFS(Sta!$A:$A,$A83,Sta!$R:$R,"&gt;1.5") +COUNTIFS(Sta!$B:$B,$A83,Sta!$S:$S,"&gt;1.5"))/$D83</f>
        <v>#DIV/0!</v>
      </c>
      <c r="U83" s="8" t="e">
        <f>COUNTIFS(Sta!$A:$A,$A83,Sta!$R:$R,"&gt;1.5")/$B83</f>
        <v>#DIV/0!</v>
      </c>
      <c r="V83" s="8" t="e">
        <f>COUNTIFS(Sta!$B:$B,$A83,Sta!$S:$S,"&gt;1.5")/$C83</f>
        <v>#DIV/0!</v>
      </c>
    </row>
    <row r="84" spans="1:22" x14ac:dyDescent="0.3">
      <c r="A84" t="s">
        <v>188</v>
      </c>
      <c r="B84" s="9">
        <f>COUNTIF(Sta!A:A,A84)</f>
        <v>0</v>
      </c>
      <c r="C84" s="4">
        <f>COUNTIF(Sta!B:B,A84)</f>
        <v>0</v>
      </c>
      <c r="D84" s="4">
        <f t="shared" si="3"/>
        <v>0</v>
      </c>
      <c r="E84" s="10" t="e">
        <f>(SUMIF(Sta!$A:$A,$A84,Sta!$T:$T)  + SUMIF(Sta!$B:$B,$A84,Sta!$T:$T) )/$D84</f>
        <v>#DIV/0!</v>
      </c>
      <c r="F84" s="6" t="e">
        <f>SUMIF(Sta!$A:$A,$A84,Sta!$T:$T)/$B84</f>
        <v>#DIV/0!</v>
      </c>
      <c r="G84" s="6" t="e">
        <f>SUMIF(Sta!$B:$B,$A84,Sta!$T:$T)/$C84</f>
        <v>#DIV/0!</v>
      </c>
      <c r="H84" s="10" t="e">
        <f>(SUMIF(Sta!$A:$A,$A84,Sta!$R:$R)  + SUMIF(Sta!$B:$B,$A84,Sta!$S:$S) )/$D84</f>
        <v>#DIV/0!</v>
      </c>
      <c r="I84" s="6" t="e">
        <f>SUMIF(Sta!$A:$A,$A84,Sta!$R:$R)/$B84</f>
        <v>#DIV/0!</v>
      </c>
      <c r="J84" s="6" t="e">
        <f>SUMIF(Sta!$B:$B,$A84,Sta!$S:$S)/$C84</f>
        <v>#DIV/0!</v>
      </c>
      <c r="K84" s="11" t="e">
        <f>(COUNTIFS(Sta!$A:$A,$A84,Sta!$T:$T,"&gt;2.5") +COUNTIFS(Sta!$B:$B,$A84,Sta!$T:$T,"&gt;2.5"))/$D84</f>
        <v>#DIV/0!</v>
      </c>
      <c r="L84" s="8" t="e">
        <f>COUNTIFS(Sta!$A:$A,$A84,Sta!$T:$T,"&gt;2.5")/$B84</f>
        <v>#DIV/0!</v>
      </c>
      <c r="M84" s="8" t="e">
        <f>COUNTIFS(Sta!$B:$B,$A84,Sta!$T:$T,"&gt;2.5")/$C84</f>
        <v>#DIV/0!</v>
      </c>
      <c r="N84" s="11" t="e">
        <f>(COUNTIFS(Sta!$A:$A,$A84,Sta!$T:$T,"&gt;4.5") +COUNTIFS(Sta!$B:$B,$A84,Sta!$T:$T,"&gt;4.5"))/$D84</f>
        <v>#DIV/0!</v>
      </c>
      <c r="O84" s="8" t="e">
        <f>COUNTIFS(Sta!$A:$A,$A84,Sta!$T:$T,"&gt;4.5")/$B84</f>
        <v>#DIV/0!</v>
      </c>
      <c r="P84" s="8" t="e">
        <f>COUNTIFS(Sta!$B:$B,$A84,Sta!$T:$T,"&gt;4.5")/$C84</f>
        <v>#DIV/0!</v>
      </c>
      <c r="Q84" s="11" t="e">
        <f>(COUNTIFS(Sta!$A:$A,$A84,Sta!$R:$R,"&gt;0.5") +COUNTIFS(Sta!$B:$B,$A84,Sta!$S:$S,"&gt;0.5"))/$D84</f>
        <v>#DIV/0!</v>
      </c>
      <c r="R84" s="8" t="e">
        <f>COUNTIFS(Sta!$A:$A,$A84,Sta!$R:$R,"&gt;0.5")/$B84</f>
        <v>#DIV/0!</v>
      </c>
      <c r="S84" s="8" t="e">
        <f>COUNTIFS(Sta!$B:$B,$A84,Sta!$S:$S,"&gt;0.5")/$C84</f>
        <v>#DIV/0!</v>
      </c>
      <c r="T84" s="11" t="e">
        <f>(COUNTIFS(Sta!$A:$A,$A84,Sta!$R:$R,"&gt;1.5") +COUNTIFS(Sta!$B:$B,$A84,Sta!$S:$S,"&gt;1.5"))/$D84</f>
        <v>#DIV/0!</v>
      </c>
      <c r="U84" s="8" t="e">
        <f>COUNTIFS(Sta!$A:$A,$A84,Sta!$R:$R,"&gt;1.5")/$B84</f>
        <v>#DIV/0!</v>
      </c>
      <c r="V84" s="8" t="e">
        <f>COUNTIFS(Sta!$B:$B,$A84,Sta!$S:$S,"&gt;1.5")/$C84</f>
        <v>#DIV/0!</v>
      </c>
    </row>
    <row r="85" spans="1:22" x14ac:dyDescent="0.3">
      <c r="A85" t="s">
        <v>203</v>
      </c>
      <c r="B85" s="9">
        <f>COUNTIF(Sta!A:A,A85)</f>
        <v>0</v>
      </c>
      <c r="C85" s="4">
        <f>COUNTIF(Sta!B:B,A85)</f>
        <v>0</v>
      </c>
      <c r="D85" s="4">
        <f t="shared" si="3"/>
        <v>0</v>
      </c>
      <c r="E85" s="10" t="e">
        <f>(SUMIF(Sta!$A:$A,$A85,Sta!$T:$T)  + SUMIF(Sta!$B:$B,$A85,Sta!$T:$T) )/$D85</f>
        <v>#DIV/0!</v>
      </c>
      <c r="F85" s="6" t="e">
        <f>SUMIF(Sta!$A:$A,$A85,Sta!$T:$T)/$B85</f>
        <v>#DIV/0!</v>
      </c>
      <c r="G85" s="6" t="e">
        <f>SUMIF(Sta!$B:$B,$A85,Sta!$T:$T)/$C85</f>
        <v>#DIV/0!</v>
      </c>
      <c r="H85" s="10" t="e">
        <f>(SUMIF(Sta!$A:$A,$A85,Sta!$R:$R)  + SUMIF(Sta!$B:$B,$A85,Sta!$S:$S) )/$D85</f>
        <v>#DIV/0!</v>
      </c>
      <c r="I85" s="6" t="e">
        <f>SUMIF(Sta!$A:$A,$A85,Sta!$R:$R)/$B85</f>
        <v>#DIV/0!</v>
      </c>
      <c r="J85" s="6" t="e">
        <f>SUMIF(Sta!$B:$B,$A85,Sta!$S:$S)/$C85</f>
        <v>#DIV/0!</v>
      </c>
      <c r="K85" s="11" t="e">
        <f>(COUNTIFS(Sta!$A:$A,$A85,Sta!$T:$T,"&gt;2.5") +COUNTIFS(Sta!$B:$B,$A85,Sta!$T:$T,"&gt;2.5"))/$D85</f>
        <v>#DIV/0!</v>
      </c>
      <c r="L85" s="8" t="e">
        <f>COUNTIFS(Sta!$A:$A,$A85,Sta!$T:$T,"&gt;2.5")/$B85</f>
        <v>#DIV/0!</v>
      </c>
      <c r="M85" s="8" t="e">
        <f>COUNTIFS(Sta!$B:$B,$A85,Sta!$T:$T,"&gt;2.5")/$C85</f>
        <v>#DIV/0!</v>
      </c>
      <c r="N85" s="11" t="e">
        <f>(COUNTIFS(Sta!$A:$A,$A85,Sta!$T:$T,"&gt;4.5") +COUNTIFS(Sta!$B:$B,$A85,Sta!$T:$T,"&gt;4.5"))/$D85</f>
        <v>#DIV/0!</v>
      </c>
      <c r="O85" s="8" t="e">
        <f>COUNTIFS(Sta!$A:$A,$A85,Sta!$T:$T,"&gt;4.5")/$B85</f>
        <v>#DIV/0!</v>
      </c>
      <c r="P85" s="8" t="e">
        <f>COUNTIFS(Sta!$B:$B,$A85,Sta!$T:$T,"&gt;4.5")/$C85</f>
        <v>#DIV/0!</v>
      </c>
      <c r="Q85" s="11" t="e">
        <f>(COUNTIFS(Sta!$A:$A,$A85,Sta!$R:$R,"&gt;0.5") +COUNTIFS(Sta!$B:$B,$A85,Sta!$S:$S,"&gt;0.5"))/$D85</f>
        <v>#DIV/0!</v>
      </c>
      <c r="R85" s="8" t="e">
        <f>COUNTIFS(Sta!$A:$A,$A85,Sta!$R:$R,"&gt;0.5")/$B85</f>
        <v>#DIV/0!</v>
      </c>
      <c r="S85" s="8" t="e">
        <f>COUNTIFS(Sta!$B:$B,$A85,Sta!$S:$S,"&gt;0.5")/$C85</f>
        <v>#DIV/0!</v>
      </c>
      <c r="T85" s="11" t="e">
        <f>(COUNTIFS(Sta!$A:$A,$A85,Sta!$R:$R,"&gt;1.5") +COUNTIFS(Sta!$B:$B,$A85,Sta!$S:$S,"&gt;1.5"))/$D85</f>
        <v>#DIV/0!</v>
      </c>
      <c r="U85" s="8" t="e">
        <f>COUNTIFS(Sta!$A:$A,$A85,Sta!$R:$R,"&gt;1.5")/$B85</f>
        <v>#DIV/0!</v>
      </c>
      <c r="V85" s="8" t="e">
        <f>COUNTIFS(Sta!$B:$B,$A85,Sta!$S:$S,"&gt;1.5")/$C85</f>
        <v>#DIV/0!</v>
      </c>
    </row>
    <row r="86" spans="1:22" x14ac:dyDescent="0.3">
      <c r="A86" t="s">
        <v>216</v>
      </c>
      <c r="B86" s="9">
        <f>COUNTIF(Sta!A:A,A86)</f>
        <v>0</v>
      </c>
      <c r="C86" s="4">
        <f>COUNTIF(Sta!B:B,A86)</f>
        <v>0</v>
      </c>
      <c r="D86" s="4">
        <f t="shared" si="3"/>
        <v>0</v>
      </c>
      <c r="E86" s="10" t="e">
        <f>(SUMIF(Sta!$A:$A,$A86,Sta!$T:$T)  + SUMIF(Sta!$B:$B,$A86,Sta!$T:$T) )/$D86</f>
        <v>#DIV/0!</v>
      </c>
      <c r="F86" s="6" t="e">
        <f>SUMIF(Sta!$A:$A,$A86,Sta!$T:$T)/$B86</f>
        <v>#DIV/0!</v>
      </c>
      <c r="G86" s="6" t="e">
        <f>SUMIF(Sta!$B:$B,$A86,Sta!$T:$T)/$C86</f>
        <v>#DIV/0!</v>
      </c>
      <c r="H86" s="10" t="e">
        <f>(SUMIF(Sta!$A:$A,$A86,Sta!$R:$R)  + SUMIF(Sta!$B:$B,$A86,Sta!$S:$S) )/$D86</f>
        <v>#DIV/0!</v>
      </c>
      <c r="I86" s="6" t="e">
        <f>SUMIF(Sta!$A:$A,$A86,Sta!$R:$R)/$B86</f>
        <v>#DIV/0!</v>
      </c>
      <c r="J86" s="6" t="e">
        <f>SUMIF(Sta!$B:$B,$A86,Sta!$S:$S)/$C86</f>
        <v>#DIV/0!</v>
      </c>
      <c r="K86" s="11" t="e">
        <f>(COUNTIFS(Sta!$A:$A,$A86,Sta!$T:$T,"&gt;2.5") +COUNTIFS(Sta!$B:$B,$A86,Sta!$T:$T,"&gt;2.5"))/$D86</f>
        <v>#DIV/0!</v>
      </c>
      <c r="L86" s="8" t="e">
        <f>COUNTIFS(Sta!$A:$A,$A86,Sta!$T:$T,"&gt;2.5")/$B86</f>
        <v>#DIV/0!</v>
      </c>
      <c r="M86" s="8" t="e">
        <f>COUNTIFS(Sta!$B:$B,$A86,Sta!$T:$T,"&gt;2.5")/$C86</f>
        <v>#DIV/0!</v>
      </c>
      <c r="N86" s="11" t="e">
        <f>(COUNTIFS(Sta!$A:$A,$A86,Sta!$T:$T,"&gt;4.5") +COUNTIFS(Sta!$B:$B,$A86,Sta!$T:$T,"&gt;4.5"))/$D86</f>
        <v>#DIV/0!</v>
      </c>
      <c r="O86" s="8" t="e">
        <f>COUNTIFS(Sta!$A:$A,$A86,Sta!$T:$T,"&gt;4.5")/$B86</f>
        <v>#DIV/0!</v>
      </c>
      <c r="P86" s="8" t="e">
        <f>COUNTIFS(Sta!$B:$B,$A86,Sta!$T:$T,"&gt;4.5")/$C86</f>
        <v>#DIV/0!</v>
      </c>
      <c r="Q86" s="11" t="e">
        <f>(COUNTIFS(Sta!$A:$A,$A86,Sta!$R:$R,"&gt;0.5") +COUNTIFS(Sta!$B:$B,$A86,Sta!$S:$S,"&gt;0.5"))/$D86</f>
        <v>#DIV/0!</v>
      </c>
      <c r="R86" s="8" t="e">
        <f>COUNTIFS(Sta!$A:$A,$A86,Sta!$R:$R,"&gt;0.5")/$B86</f>
        <v>#DIV/0!</v>
      </c>
      <c r="S86" s="8" t="e">
        <f>COUNTIFS(Sta!$B:$B,$A86,Sta!$S:$S,"&gt;0.5")/$C86</f>
        <v>#DIV/0!</v>
      </c>
      <c r="T86" s="11" t="e">
        <f>(COUNTIFS(Sta!$A:$A,$A86,Sta!$R:$R,"&gt;1.5") +COUNTIFS(Sta!$B:$B,$A86,Sta!$S:$S,"&gt;1.5"))/$D86</f>
        <v>#DIV/0!</v>
      </c>
      <c r="U86" s="8" t="e">
        <f>COUNTIFS(Sta!$A:$A,$A86,Sta!$R:$R,"&gt;1.5")/$B86</f>
        <v>#DIV/0!</v>
      </c>
      <c r="V86" s="8" t="e">
        <f>COUNTIFS(Sta!$B:$B,$A86,Sta!$S:$S,"&gt;1.5")/$C86</f>
        <v>#DIV/0!</v>
      </c>
    </row>
    <row r="87" spans="1:22" x14ac:dyDescent="0.3">
      <c r="A87" t="s">
        <v>197</v>
      </c>
      <c r="B87" s="9">
        <f>COUNTIF(Sta!A:A,A87)</f>
        <v>0</v>
      </c>
      <c r="C87" s="4">
        <f>COUNTIF(Sta!B:B,A87)</f>
        <v>0</v>
      </c>
      <c r="D87" s="4">
        <f t="shared" si="3"/>
        <v>0</v>
      </c>
      <c r="E87" s="10" t="e">
        <f>(SUMIF(Sta!$A:$A,$A87,Sta!$T:$T)  + SUMIF(Sta!$B:$B,$A87,Sta!$T:$T) )/$D87</f>
        <v>#DIV/0!</v>
      </c>
      <c r="F87" s="6" t="e">
        <f>SUMIF(Sta!$A:$A,$A87,Sta!$T:$T)/$B87</f>
        <v>#DIV/0!</v>
      </c>
      <c r="G87" s="6" t="e">
        <f>SUMIF(Sta!$B:$B,$A87,Sta!$T:$T)/$C87</f>
        <v>#DIV/0!</v>
      </c>
      <c r="H87" s="10" t="e">
        <f>(SUMIF(Sta!$A:$A,$A87,Sta!$R:$R)  + SUMIF(Sta!$B:$B,$A87,Sta!$S:$S) )/$D87</f>
        <v>#DIV/0!</v>
      </c>
      <c r="I87" s="6" t="e">
        <f>SUMIF(Sta!$A:$A,$A87,Sta!$R:$R)/$B87</f>
        <v>#DIV/0!</v>
      </c>
      <c r="J87" s="6" t="e">
        <f>SUMIF(Sta!$B:$B,$A87,Sta!$S:$S)/$C87</f>
        <v>#DIV/0!</v>
      </c>
      <c r="K87" s="11" t="e">
        <f>(COUNTIFS(Sta!$A:$A,$A87,Sta!$T:$T,"&gt;2.5") +COUNTIFS(Sta!$B:$B,$A87,Sta!$T:$T,"&gt;2.5"))/$D87</f>
        <v>#DIV/0!</v>
      </c>
      <c r="L87" s="8" t="e">
        <f>COUNTIFS(Sta!$A:$A,$A87,Sta!$T:$T,"&gt;2.5")/$B87</f>
        <v>#DIV/0!</v>
      </c>
      <c r="M87" s="8" t="e">
        <f>COUNTIFS(Sta!$B:$B,$A87,Sta!$T:$T,"&gt;2.5")/$C87</f>
        <v>#DIV/0!</v>
      </c>
      <c r="N87" s="11" t="e">
        <f>(COUNTIFS(Sta!$A:$A,$A87,Sta!$T:$T,"&gt;4.5") +COUNTIFS(Sta!$B:$B,$A87,Sta!$T:$T,"&gt;4.5"))/$D87</f>
        <v>#DIV/0!</v>
      </c>
      <c r="O87" s="8" t="e">
        <f>COUNTIFS(Sta!$A:$A,$A87,Sta!$T:$T,"&gt;4.5")/$B87</f>
        <v>#DIV/0!</v>
      </c>
      <c r="P87" s="8" t="e">
        <f>COUNTIFS(Sta!$B:$B,$A87,Sta!$T:$T,"&gt;4.5")/$C87</f>
        <v>#DIV/0!</v>
      </c>
      <c r="Q87" s="11" t="e">
        <f>(COUNTIFS(Sta!$A:$A,$A87,Sta!$R:$R,"&gt;0.5") +COUNTIFS(Sta!$B:$B,$A87,Sta!$S:$S,"&gt;0.5"))/$D87</f>
        <v>#DIV/0!</v>
      </c>
      <c r="R87" s="8" t="e">
        <f>COUNTIFS(Sta!$A:$A,$A87,Sta!$R:$R,"&gt;0.5")/$B87</f>
        <v>#DIV/0!</v>
      </c>
      <c r="S87" s="8" t="e">
        <f>COUNTIFS(Sta!$B:$B,$A87,Sta!$S:$S,"&gt;0.5")/$C87</f>
        <v>#DIV/0!</v>
      </c>
      <c r="T87" s="11" t="e">
        <f>(COUNTIFS(Sta!$A:$A,$A87,Sta!$R:$R,"&gt;1.5") +COUNTIFS(Sta!$B:$B,$A87,Sta!$S:$S,"&gt;1.5"))/$D87</f>
        <v>#DIV/0!</v>
      </c>
      <c r="U87" s="8" t="e">
        <f>COUNTIFS(Sta!$A:$A,$A87,Sta!$R:$R,"&gt;1.5")/$B87</f>
        <v>#DIV/0!</v>
      </c>
      <c r="V87" s="8" t="e">
        <f>COUNTIFS(Sta!$B:$B,$A87,Sta!$S:$S,"&gt;1.5")/$C87</f>
        <v>#DIV/0!</v>
      </c>
    </row>
    <row r="88" spans="1:22" x14ac:dyDescent="0.3">
      <c r="A88" t="s">
        <v>201</v>
      </c>
      <c r="B88" s="9">
        <f>COUNTIF(Sta!A:A,A88)</f>
        <v>0</v>
      </c>
      <c r="C88" s="4">
        <f>COUNTIF(Sta!B:B,A88)</f>
        <v>0</v>
      </c>
      <c r="D88" s="4">
        <f t="shared" si="3"/>
        <v>0</v>
      </c>
      <c r="E88" s="10" t="e">
        <f>(SUMIF(Sta!$A:$A,$A88,Sta!$T:$T)  + SUMIF(Sta!$B:$B,$A88,Sta!$T:$T) )/$D88</f>
        <v>#DIV/0!</v>
      </c>
      <c r="F88" s="6" t="e">
        <f>SUMIF(Sta!$A:$A,$A88,Sta!$T:$T)/$B88</f>
        <v>#DIV/0!</v>
      </c>
      <c r="G88" s="6" t="e">
        <f>SUMIF(Sta!$B:$B,$A88,Sta!$T:$T)/$C88</f>
        <v>#DIV/0!</v>
      </c>
      <c r="H88" s="10" t="e">
        <f>(SUMIF(Sta!$A:$A,$A88,Sta!$R:$R)  + SUMIF(Sta!$B:$B,$A88,Sta!$S:$S) )/$D88</f>
        <v>#DIV/0!</v>
      </c>
      <c r="I88" s="6" t="e">
        <f>SUMIF(Sta!$A:$A,$A88,Sta!$R:$R)/$B88</f>
        <v>#DIV/0!</v>
      </c>
      <c r="J88" s="6" t="e">
        <f>SUMIF(Sta!$B:$B,$A88,Sta!$S:$S)/$C88</f>
        <v>#DIV/0!</v>
      </c>
      <c r="K88" s="11" t="e">
        <f>(COUNTIFS(Sta!$A:$A,$A88,Sta!$T:$T,"&gt;2.5") +COUNTIFS(Sta!$B:$B,$A88,Sta!$T:$T,"&gt;2.5"))/$D88</f>
        <v>#DIV/0!</v>
      </c>
      <c r="L88" s="8" t="e">
        <f>COUNTIFS(Sta!$A:$A,$A88,Sta!$T:$T,"&gt;2.5")/$B88</f>
        <v>#DIV/0!</v>
      </c>
      <c r="M88" s="8" t="e">
        <f>COUNTIFS(Sta!$B:$B,$A88,Sta!$T:$T,"&gt;2.5")/$C88</f>
        <v>#DIV/0!</v>
      </c>
      <c r="N88" s="11" t="e">
        <f>(COUNTIFS(Sta!$A:$A,$A88,Sta!$T:$T,"&gt;4.5") +COUNTIFS(Sta!$B:$B,$A88,Sta!$T:$T,"&gt;4.5"))/$D88</f>
        <v>#DIV/0!</v>
      </c>
      <c r="O88" s="8" t="e">
        <f>COUNTIFS(Sta!$A:$A,$A88,Sta!$T:$T,"&gt;4.5")/$B88</f>
        <v>#DIV/0!</v>
      </c>
      <c r="P88" s="8" t="e">
        <f>COUNTIFS(Sta!$B:$B,$A88,Sta!$T:$T,"&gt;4.5")/$C88</f>
        <v>#DIV/0!</v>
      </c>
      <c r="Q88" s="11" t="e">
        <f>(COUNTIFS(Sta!$A:$A,$A88,Sta!$R:$R,"&gt;0.5") +COUNTIFS(Sta!$B:$B,$A88,Sta!$S:$S,"&gt;0.5"))/$D88</f>
        <v>#DIV/0!</v>
      </c>
      <c r="R88" s="8" t="e">
        <f>COUNTIFS(Sta!$A:$A,$A88,Sta!$R:$R,"&gt;0.5")/$B88</f>
        <v>#DIV/0!</v>
      </c>
      <c r="S88" s="8" t="e">
        <f>COUNTIFS(Sta!$B:$B,$A88,Sta!$S:$S,"&gt;0.5")/$C88</f>
        <v>#DIV/0!</v>
      </c>
      <c r="T88" s="11" t="e">
        <f>(COUNTIFS(Sta!$A:$A,$A88,Sta!$R:$R,"&gt;1.5") +COUNTIFS(Sta!$B:$B,$A88,Sta!$S:$S,"&gt;1.5"))/$D88</f>
        <v>#DIV/0!</v>
      </c>
      <c r="U88" s="8" t="e">
        <f>COUNTIFS(Sta!$A:$A,$A88,Sta!$R:$R,"&gt;1.5")/$B88</f>
        <v>#DIV/0!</v>
      </c>
      <c r="V88" s="8" t="e">
        <f>COUNTIFS(Sta!$B:$B,$A88,Sta!$S:$S,"&gt;1.5")/$C88</f>
        <v>#DIV/0!</v>
      </c>
    </row>
    <row r="89" spans="1:22" x14ac:dyDescent="0.3">
      <c r="A89" t="s">
        <v>214</v>
      </c>
      <c r="B89" s="9">
        <f>COUNTIF(Sta!A:A,A89)</f>
        <v>0</v>
      </c>
      <c r="C89" s="4">
        <f>COUNTIF(Sta!B:B,A89)</f>
        <v>0</v>
      </c>
      <c r="D89" s="4">
        <f t="shared" si="3"/>
        <v>0</v>
      </c>
      <c r="E89" s="10" t="e">
        <f>(SUMIF(Sta!$A:$A,$A89,Sta!$T:$T)  + SUMIF(Sta!$B:$B,$A89,Sta!$T:$T) )/$D89</f>
        <v>#DIV/0!</v>
      </c>
      <c r="F89" s="6" t="e">
        <f>SUMIF(Sta!$A:$A,$A89,Sta!$T:$T)/$B89</f>
        <v>#DIV/0!</v>
      </c>
      <c r="G89" s="6" t="e">
        <f>SUMIF(Sta!$B:$B,$A89,Sta!$T:$T)/$C89</f>
        <v>#DIV/0!</v>
      </c>
      <c r="H89" s="10" t="e">
        <f>(SUMIF(Sta!$A:$A,$A89,Sta!$R:$R)  + SUMIF(Sta!$B:$B,$A89,Sta!$S:$S) )/$D89</f>
        <v>#DIV/0!</v>
      </c>
      <c r="I89" s="6" t="e">
        <f>SUMIF(Sta!$A:$A,$A89,Sta!$R:$R)/$B89</f>
        <v>#DIV/0!</v>
      </c>
      <c r="J89" s="6" t="e">
        <f>SUMIF(Sta!$B:$B,$A89,Sta!$S:$S)/$C89</f>
        <v>#DIV/0!</v>
      </c>
      <c r="K89" s="11" t="e">
        <f>(COUNTIFS(Sta!$A:$A,$A89,Sta!$T:$T,"&gt;2.5") +COUNTIFS(Sta!$B:$B,$A89,Sta!$T:$T,"&gt;2.5"))/$D89</f>
        <v>#DIV/0!</v>
      </c>
      <c r="L89" s="8" t="e">
        <f>COUNTIFS(Sta!$A:$A,$A89,Sta!$T:$T,"&gt;2.5")/$B89</f>
        <v>#DIV/0!</v>
      </c>
      <c r="M89" s="8" t="e">
        <f>COUNTIFS(Sta!$B:$B,$A89,Sta!$T:$T,"&gt;2.5")/$C89</f>
        <v>#DIV/0!</v>
      </c>
      <c r="N89" s="11" t="e">
        <f>(COUNTIFS(Sta!$A:$A,$A89,Sta!$T:$T,"&gt;4.5") +COUNTIFS(Sta!$B:$B,$A89,Sta!$T:$T,"&gt;4.5"))/$D89</f>
        <v>#DIV/0!</v>
      </c>
      <c r="O89" s="8" t="e">
        <f>COUNTIFS(Sta!$A:$A,$A89,Sta!$T:$T,"&gt;4.5")/$B89</f>
        <v>#DIV/0!</v>
      </c>
      <c r="P89" s="8" t="e">
        <f>COUNTIFS(Sta!$B:$B,$A89,Sta!$T:$T,"&gt;4.5")/$C89</f>
        <v>#DIV/0!</v>
      </c>
      <c r="Q89" s="11" t="e">
        <f>(COUNTIFS(Sta!$A:$A,$A89,Sta!$R:$R,"&gt;0.5") +COUNTIFS(Sta!$B:$B,$A89,Sta!$S:$S,"&gt;0.5"))/$D89</f>
        <v>#DIV/0!</v>
      </c>
      <c r="R89" s="8" t="e">
        <f>COUNTIFS(Sta!$A:$A,$A89,Sta!$R:$R,"&gt;0.5")/$B89</f>
        <v>#DIV/0!</v>
      </c>
      <c r="S89" s="8" t="e">
        <f>COUNTIFS(Sta!$B:$B,$A89,Sta!$S:$S,"&gt;0.5")/$C89</f>
        <v>#DIV/0!</v>
      </c>
      <c r="T89" s="11" t="e">
        <f>(COUNTIFS(Sta!$A:$A,$A89,Sta!$R:$R,"&gt;1.5") +COUNTIFS(Sta!$B:$B,$A89,Sta!$S:$S,"&gt;1.5"))/$D89</f>
        <v>#DIV/0!</v>
      </c>
      <c r="U89" s="8" t="e">
        <f>COUNTIFS(Sta!$A:$A,$A89,Sta!$R:$R,"&gt;1.5")/$B89</f>
        <v>#DIV/0!</v>
      </c>
      <c r="V89" s="8" t="e">
        <f>COUNTIFS(Sta!$B:$B,$A89,Sta!$S:$S,"&gt;1.5")/$C89</f>
        <v>#DIV/0!</v>
      </c>
    </row>
    <row r="90" spans="1:22" x14ac:dyDescent="0.3">
      <c r="A90" t="s">
        <v>212</v>
      </c>
      <c r="B90" s="9">
        <f>COUNTIF(Sta!A:A,A90)</f>
        <v>0</v>
      </c>
      <c r="C90" s="4">
        <f>COUNTIF(Sta!B:B,A90)</f>
        <v>0</v>
      </c>
      <c r="D90" s="4">
        <f t="shared" si="3"/>
        <v>0</v>
      </c>
      <c r="E90" s="10" t="e">
        <f>(SUMIF(Sta!$A:$A,$A90,Sta!$T:$T)  + SUMIF(Sta!$B:$B,$A90,Sta!$T:$T) )/$D90</f>
        <v>#DIV/0!</v>
      </c>
      <c r="F90" s="6" t="e">
        <f>SUMIF(Sta!$A:$A,$A90,Sta!$T:$T)/$B90</f>
        <v>#DIV/0!</v>
      </c>
      <c r="G90" s="6" t="e">
        <f>SUMIF(Sta!$B:$B,$A90,Sta!$T:$T)/$C90</f>
        <v>#DIV/0!</v>
      </c>
      <c r="H90" s="10" t="e">
        <f>(SUMIF(Sta!$A:$A,$A90,Sta!$R:$R)  + SUMIF(Sta!$B:$B,$A90,Sta!$S:$S) )/$D90</f>
        <v>#DIV/0!</v>
      </c>
      <c r="I90" s="6" t="e">
        <f>SUMIF(Sta!$A:$A,$A90,Sta!$R:$R)/$B90</f>
        <v>#DIV/0!</v>
      </c>
      <c r="J90" s="6" t="e">
        <f>SUMIF(Sta!$B:$B,$A90,Sta!$S:$S)/$C90</f>
        <v>#DIV/0!</v>
      </c>
      <c r="K90" s="11" t="e">
        <f>(COUNTIFS(Sta!$A:$A,$A90,Sta!$T:$T,"&gt;2.5") +COUNTIFS(Sta!$B:$B,$A90,Sta!$T:$T,"&gt;2.5"))/$D90</f>
        <v>#DIV/0!</v>
      </c>
      <c r="L90" s="8" t="e">
        <f>COUNTIFS(Sta!$A:$A,$A90,Sta!$T:$T,"&gt;2.5")/$B90</f>
        <v>#DIV/0!</v>
      </c>
      <c r="M90" s="8" t="e">
        <f>COUNTIFS(Sta!$B:$B,$A90,Sta!$T:$T,"&gt;2.5")/$C90</f>
        <v>#DIV/0!</v>
      </c>
      <c r="N90" s="11" t="e">
        <f>(COUNTIFS(Sta!$A:$A,$A90,Sta!$T:$T,"&gt;4.5") +COUNTIFS(Sta!$B:$B,$A90,Sta!$T:$T,"&gt;4.5"))/$D90</f>
        <v>#DIV/0!</v>
      </c>
      <c r="O90" s="8" t="e">
        <f>COUNTIFS(Sta!$A:$A,$A90,Sta!$T:$T,"&gt;4.5")/$B90</f>
        <v>#DIV/0!</v>
      </c>
      <c r="P90" s="8" t="e">
        <f>COUNTIFS(Sta!$B:$B,$A90,Sta!$T:$T,"&gt;4.5")/$C90</f>
        <v>#DIV/0!</v>
      </c>
      <c r="Q90" s="11" t="e">
        <f>(COUNTIFS(Sta!$A:$A,$A90,Sta!$R:$R,"&gt;0.5") +COUNTIFS(Sta!$B:$B,$A90,Sta!$S:$S,"&gt;0.5"))/$D90</f>
        <v>#DIV/0!</v>
      </c>
      <c r="R90" s="8" t="e">
        <f>COUNTIFS(Sta!$A:$A,$A90,Sta!$R:$R,"&gt;0.5")/$B90</f>
        <v>#DIV/0!</v>
      </c>
      <c r="S90" s="8" t="e">
        <f>COUNTIFS(Sta!$B:$B,$A90,Sta!$S:$S,"&gt;0.5")/$C90</f>
        <v>#DIV/0!</v>
      </c>
      <c r="T90" s="11" t="e">
        <f>(COUNTIFS(Sta!$A:$A,$A90,Sta!$R:$R,"&gt;1.5") +COUNTIFS(Sta!$B:$B,$A90,Sta!$S:$S,"&gt;1.5"))/$D90</f>
        <v>#DIV/0!</v>
      </c>
      <c r="U90" s="8" t="e">
        <f>COUNTIFS(Sta!$A:$A,$A90,Sta!$R:$R,"&gt;1.5")/$B90</f>
        <v>#DIV/0!</v>
      </c>
      <c r="V90" s="8" t="e">
        <f>COUNTIFS(Sta!$B:$B,$A90,Sta!$S:$S,"&gt;1.5")/$C90</f>
        <v>#DIV/0!</v>
      </c>
    </row>
    <row r="91" spans="1:22" x14ac:dyDescent="0.3">
      <c r="A91" t="s">
        <v>208</v>
      </c>
      <c r="B91" s="9">
        <f>COUNTIF(Sta!A:A,A91)</f>
        <v>0</v>
      </c>
      <c r="C91" s="4">
        <f>COUNTIF(Sta!B:B,A91)</f>
        <v>0</v>
      </c>
      <c r="D91" s="4">
        <f t="shared" si="3"/>
        <v>0</v>
      </c>
      <c r="E91" s="10" t="e">
        <f>(SUMIF(Sta!$A:$A,$A91,Sta!$T:$T)  + SUMIF(Sta!$B:$B,$A91,Sta!$T:$T) )/$D91</f>
        <v>#DIV/0!</v>
      </c>
      <c r="F91" s="6" t="e">
        <f>SUMIF(Sta!$A:$A,$A91,Sta!$T:$T)/$B91</f>
        <v>#DIV/0!</v>
      </c>
      <c r="G91" s="6" t="e">
        <f>SUMIF(Sta!$B:$B,$A91,Sta!$T:$T)/$C91</f>
        <v>#DIV/0!</v>
      </c>
      <c r="H91" s="10" t="e">
        <f>(SUMIF(Sta!$A:$A,$A91,Sta!$R:$R)  + SUMIF(Sta!$B:$B,$A91,Sta!$S:$S) )/$D91</f>
        <v>#DIV/0!</v>
      </c>
      <c r="I91" s="6" t="e">
        <f>SUMIF(Sta!$A:$A,$A91,Sta!$R:$R)/$B91</f>
        <v>#DIV/0!</v>
      </c>
      <c r="J91" s="6" t="e">
        <f>SUMIF(Sta!$B:$B,$A91,Sta!$S:$S)/$C91</f>
        <v>#DIV/0!</v>
      </c>
      <c r="K91" s="11" t="e">
        <f>(COUNTIFS(Sta!$A:$A,$A91,Sta!$T:$T,"&gt;2.5") +COUNTIFS(Sta!$B:$B,$A91,Sta!$T:$T,"&gt;2.5"))/$D91</f>
        <v>#DIV/0!</v>
      </c>
      <c r="L91" s="8" t="e">
        <f>COUNTIFS(Sta!$A:$A,$A91,Sta!$T:$T,"&gt;2.5")/$B91</f>
        <v>#DIV/0!</v>
      </c>
      <c r="M91" s="8" t="e">
        <f>COUNTIFS(Sta!$B:$B,$A91,Sta!$T:$T,"&gt;2.5")/$C91</f>
        <v>#DIV/0!</v>
      </c>
      <c r="N91" s="11" t="e">
        <f>(COUNTIFS(Sta!$A:$A,$A91,Sta!$T:$T,"&gt;4.5") +COUNTIFS(Sta!$B:$B,$A91,Sta!$T:$T,"&gt;4.5"))/$D91</f>
        <v>#DIV/0!</v>
      </c>
      <c r="O91" s="8" t="e">
        <f>COUNTIFS(Sta!$A:$A,$A91,Sta!$T:$T,"&gt;4.5")/$B91</f>
        <v>#DIV/0!</v>
      </c>
      <c r="P91" s="8" t="e">
        <f>COUNTIFS(Sta!$B:$B,$A91,Sta!$T:$T,"&gt;4.5")/$C91</f>
        <v>#DIV/0!</v>
      </c>
      <c r="Q91" s="11" t="e">
        <f>(COUNTIFS(Sta!$A:$A,$A91,Sta!$R:$R,"&gt;0.5") +COUNTIFS(Sta!$B:$B,$A91,Sta!$S:$S,"&gt;0.5"))/$D91</f>
        <v>#DIV/0!</v>
      </c>
      <c r="R91" s="8" t="e">
        <f>COUNTIFS(Sta!$A:$A,$A91,Sta!$R:$R,"&gt;0.5")/$B91</f>
        <v>#DIV/0!</v>
      </c>
      <c r="S91" s="8" t="e">
        <f>COUNTIFS(Sta!$B:$B,$A91,Sta!$S:$S,"&gt;0.5")/$C91</f>
        <v>#DIV/0!</v>
      </c>
      <c r="T91" s="11" t="e">
        <f>(COUNTIFS(Sta!$A:$A,$A91,Sta!$R:$R,"&gt;1.5") +COUNTIFS(Sta!$B:$B,$A91,Sta!$S:$S,"&gt;1.5"))/$D91</f>
        <v>#DIV/0!</v>
      </c>
      <c r="U91" s="8" t="e">
        <f>COUNTIFS(Sta!$A:$A,$A91,Sta!$R:$R,"&gt;1.5")/$B91</f>
        <v>#DIV/0!</v>
      </c>
      <c r="V91" s="8" t="e">
        <f>COUNTIFS(Sta!$B:$B,$A91,Sta!$S:$S,"&gt;1.5")/$C91</f>
        <v>#DIV/0!</v>
      </c>
    </row>
    <row r="92" spans="1:22" x14ac:dyDescent="0.3">
      <c r="A92" t="s">
        <v>199</v>
      </c>
      <c r="B92" s="9">
        <f>COUNTIF(Sta!A:A,A92)</f>
        <v>0</v>
      </c>
      <c r="C92" s="4">
        <f>COUNTIF(Sta!B:B,A92)</f>
        <v>0</v>
      </c>
      <c r="D92" s="4">
        <f t="shared" si="3"/>
        <v>0</v>
      </c>
      <c r="E92" s="10" t="e">
        <f>(SUMIF(Sta!$A:$A,$A92,Sta!$T:$T)  + SUMIF(Sta!$B:$B,$A92,Sta!$T:$T) )/$D92</f>
        <v>#DIV/0!</v>
      </c>
      <c r="F92" s="6" t="e">
        <f>SUMIF(Sta!$A:$A,$A92,Sta!$T:$T)/$B92</f>
        <v>#DIV/0!</v>
      </c>
      <c r="G92" s="6" t="e">
        <f>SUMIF(Sta!$B:$B,$A92,Sta!$T:$T)/$C92</f>
        <v>#DIV/0!</v>
      </c>
      <c r="H92" s="10" t="e">
        <f>(SUMIF(Sta!$A:$A,$A92,Sta!$R:$R)  + SUMIF(Sta!$B:$B,$A92,Sta!$S:$S) )/$D92</f>
        <v>#DIV/0!</v>
      </c>
      <c r="I92" s="6" t="e">
        <f>SUMIF(Sta!$A:$A,$A92,Sta!$R:$R)/$B92</f>
        <v>#DIV/0!</v>
      </c>
      <c r="J92" s="6" t="e">
        <f>SUMIF(Sta!$B:$B,$A92,Sta!$S:$S)/$C92</f>
        <v>#DIV/0!</v>
      </c>
      <c r="K92" s="11" t="e">
        <f>(COUNTIFS(Sta!$A:$A,$A92,Sta!$T:$T,"&gt;2.5") +COUNTIFS(Sta!$B:$B,$A92,Sta!$T:$T,"&gt;2.5"))/$D92</f>
        <v>#DIV/0!</v>
      </c>
      <c r="L92" s="8" t="e">
        <f>COUNTIFS(Sta!$A:$A,$A92,Sta!$T:$T,"&gt;2.5")/$B92</f>
        <v>#DIV/0!</v>
      </c>
      <c r="M92" s="8" t="e">
        <f>COUNTIFS(Sta!$B:$B,$A92,Sta!$T:$T,"&gt;2.5")/$C92</f>
        <v>#DIV/0!</v>
      </c>
      <c r="N92" s="11" t="e">
        <f>(COUNTIFS(Sta!$A:$A,$A92,Sta!$T:$T,"&gt;4.5") +COUNTIFS(Sta!$B:$B,$A92,Sta!$T:$T,"&gt;4.5"))/$D92</f>
        <v>#DIV/0!</v>
      </c>
      <c r="O92" s="8" t="e">
        <f>COUNTIFS(Sta!$A:$A,$A92,Sta!$T:$T,"&gt;4.5")/$B92</f>
        <v>#DIV/0!</v>
      </c>
      <c r="P92" s="8" t="e">
        <f>COUNTIFS(Sta!$B:$B,$A92,Sta!$T:$T,"&gt;4.5")/$C92</f>
        <v>#DIV/0!</v>
      </c>
      <c r="Q92" s="11" t="e">
        <f>(COUNTIFS(Sta!$A:$A,$A92,Sta!$R:$R,"&gt;0.5") +COUNTIFS(Sta!$B:$B,$A92,Sta!$S:$S,"&gt;0.5"))/$D92</f>
        <v>#DIV/0!</v>
      </c>
      <c r="R92" s="8" t="e">
        <f>COUNTIFS(Sta!$A:$A,$A92,Sta!$R:$R,"&gt;0.5")/$B92</f>
        <v>#DIV/0!</v>
      </c>
      <c r="S92" s="8" t="e">
        <f>COUNTIFS(Sta!$B:$B,$A92,Sta!$S:$S,"&gt;0.5")/$C92</f>
        <v>#DIV/0!</v>
      </c>
      <c r="T92" s="11" t="e">
        <f>(COUNTIFS(Sta!$A:$A,$A92,Sta!$R:$R,"&gt;1.5") +COUNTIFS(Sta!$B:$B,$A92,Sta!$S:$S,"&gt;1.5"))/$D92</f>
        <v>#DIV/0!</v>
      </c>
      <c r="U92" s="8" t="e">
        <f>COUNTIFS(Sta!$A:$A,$A92,Sta!$R:$R,"&gt;1.5")/$B92</f>
        <v>#DIV/0!</v>
      </c>
      <c r="V92" s="8" t="e">
        <f>COUNTIFS(Sta!$B:$B,$A92,Sta!$S:$S,"&gt;1.5")/$C92</f>
        <v>#DIV/0!</v>
      </c>
    </row>
    <row r="93" spans="1:22" x14ac:dyDescent="0.3">
      <c r="A93" t="s">
        <v>202</v>
      </c>
      <c r="B93" s="9">
        <f>COUNTIF(Sta!A:A,A93)</f>
        <v>0</v>
      </c>
      <c r="C93" s="4">
        <f>COUNTIF(Sta!B:B,A93)</f>
        <v>0</v>
      </c>
      <c r="D93" s="4">
        <f t="shared" si="3"/>
        <v>0</v>
      </c>
      <c r="E93" s="10" t="e">
        <f>(SUMIF(Sta!$A:$A,$A93,Sta!$T:$T)  + SUMIF(Sta!$B:$B,$A93,Sta!$T:$T) )/$D93</f>
        <v>#DIV/0!</v>
      </c>
      <c r="F93" s="6" t="e">
        <f>SUMIF(Sta!$A:$A,$A93,Sta!$T:$T)/$B93</f>
        <v>#DIV/0!</v>
      </c>
      <c r="G93" s="6" t="e">
        <f>SUMIF(Sta!$B:$B,$A93,Sta!$T:$T)/$C93</f>
        <v>#DIV/0!</v>
      </c>
      <c r="H93" s="10" t="e">
        <f>(SUMIF(Sta!$A:$A,$A93,Sta!$R:$R)  + SUMIF(Sta!$B:$B,$A93,Sta!$S:$S) )/$D93</f>
        <v>#DIV/0!</v>
      </c>
      <c r="I93" s="6" t="e">
        <f>SUMIF(Sta!$A:$A,$A93,Sta!$R:$R)/$B93</f>
        <v>#DIV/0!</v>
      </c>
      <c r="J93" s="6" t="e">
        <f>SUMIF(Sta!$B:$B,$A93,Sta!$S:$S)/$C93</f>
        <v>#DIV/0!</v>
      </c>
      <c r="K93" s="11" t="e">
        <f>(COUNTIFS(Sta!$A:$A,$A93,Sta!$T:$T,"&gt;2.5") +COUNTIFS(Sta!$B:$B,$A93,Sta!$T:$T,"&gt;2.5"))/$D93</f>
        <v>#DIV/0!</v>
      </c>
      <c r="L93" s="8" t="e">
        <f>COUNTIFS(Sta!$A:$A,$A93,Sta!$T:$T,"&gt;2.5")/$B93</f>
        <v>#DIV/0!</v>
      </c>
      <c r="M93" s="8" t="e">
        <f>COUNTIFS(Sta!$B:$B,$A93,Sta!$T:$T,"&gt;2.5")/$C93</f>
        <v>#DIV/0!</v>
      </c>
      <c r="N93" s="11" t="e">
        <f>(COUNTIFS(Sta!$A:$A,$A93,Sta!$T:$T,"&gt;4.5") +COUNTIFS(Sta!$B:$B,$A93,Sta!$T:$T,"&gt;4.5"))/$D93</f>
        <v>#DIV/0!</v>
      </c>
      <c r="O93" s="8" t="e">
        <f>COUNTIFS(Sta!$A:$A,$A93,Sta!$T:$T,"&gt;4.5")/$B93</f>
        <v>#DIV/0!</v>
      </c>
      <c r="P93" s="8" t="e">
        <f>COUNTIFS(Sta!$B:$B,$A93,Sta!$T:$T,"&gt;4.5")/$C93</f>
        <v>#DIV/0!</v>
      </c>
      <c r="Q93" s="11" t="e">
        <f>(COUNTIFS(Sta!$A:$A,$A93,Sta!$R:$R,"&gt;0.5") +COUNTIFS(Sta!$B:$B,$A93,Sta!$S:$S,"&gt;0.5"))/$D93</f>
        <v>#DIV/0!</v>
      </c>
      <c r="R93" s="8" t="e">
        <f>COUNTIFS(Sta!$A:$A,$A93,Sta!$R:$R,"&gt;0.5")/$B93</f>
        <v>#DIV/0!</v>
      </c>
      <c r="S93" s="8" t="e">
        <f>COUNTIFS(Sta!$B:$B,$A93,Sta!$S:$S,"&gt;0.5")/$C93</f>
        <v>#DIV/0!</v>
      </c>
      <c r="T93" s="11" t="e">
        <f>(COUNTIFS(Sta!$A:$A,$A93,Sta!$R:$R,"&gt;1.5") +COUNTIFS(Sta!$B:$B,$A93,Sta!$S:$S,"&gt;1.5"))/$D93</f>
        <v>#DIV/0!</v>
      </c>
      <c r="U93" s="8" t="e">
        <f>COUNTIFS(Sta!$A:$A,$A93,Sta!$R:$R,"&gt;1.5")/$B93</f>
        <v>#DIV/0!</v>
      </c>
      <c r="V93" s="8" t="e">
        <f>COUNTIFS(Sta!$B:$B,$A93,Sta!$S:$S,"&gt;1.5")/$C93</f>
        <v>#DIV/0!</v>
      </c>
    </row>
    <row r="94" spans="1:22" x14ac:dyDescent="0.3">
      <c r="A94" t="s">
        <v>200</v>
      </c>
      <c r="B94" s="9">
        <f>COUNTIF(Sta!A:A,A94)</f>
        <v>0</v>
      </c>
      <c r="C94" s="4">
        <f>COUNTIF(Sta!B:B,A94)</f>
        <v>0</v>
      </c>
      <c r="D94" s="4">
        <f t="shared" si="3"/>
        <v>0</v>
      </c>
      <c r="E94" s="10" t="e">
        <f>(SUMIF(Sta!$A:$A,$A94,Sta!$T:$T)  + SUMIF(Sta!$B:$B,$A94,Sta!$T:$T) )/$D94</f>
        <v>#DIV/0!</v>
      </c>
      <c r="F94" s="6" t="e">
        <f>SUMIF(Sta!$A:$A,$A94,Sta!$T:$T)/$B94</f>
        <v>#DIV/0!</v>
      </c>
      <c r="G94" s="6" t="e">
        <f>SUMIF(Sta!$B:$B,$A94,Sta!$T:$T)/$C94</f>
        <v>#DIV/0!</v>
      </c>
      <c r="H94" s="10" t="e">
        <f>(SUMIF(Sta!$A:$A,$A94,Sta!$R:$R)  + SUMIF(Sta!$B:$B,$A94,Sta!$S:$S) )/$D94</f>
        <v>#DIV/0!</v>
      </c>
      <c r="I94" s="6" t="e">
        <f>SUMIF(Sta!$A:$A,$A94,Sta!$R:$R)/$B94</f>
        <v>#DIV/0!</v>
      </c>
      <c r="J94" s="6" t="e">
        <f>SUMIF(Sta!$B:$B,$A94,Sta!$S:$S)/$C94</f>
        <v>#DIV/0!</v>
      </c>
      <c r="K94" s="11" t="e">
        <f>(COUNTIFS(Sta!$A:$A,$A94,Sta!$T:$T,"&gt;2.5") +COUNTIFS(Sta!$B:$B,$A94,Sta!$T:$T,"&gt;2.5"))/$D94</f>
        <v>#DIV/0!</v>
      </c>
      <c r="L94" s="8" t="e">
        <f>COUNTIFS(Sta!$A:$A,$A94,Sta!$T:$T,"&gt;2.5")/$B94</f>
        <v>#DIV/0!</v>
      </c>
      <c r="M94" s="8" t="e">
        <f>COUNTIFS(Sta!$B:$B,$A94,Sta!$T:$T,"&gt;2.5")/$C94</f>
        <v>#DIV/0!</v>
      </c>
      <c r="N94" s="11" t="e">
        <f>(COUNTIFS(Sta!$A:$A,$A94,Sta!$T:$T,"&gt;4.5") +COUNTIFS(Sta!$B:$B,$A94,Sta!$T:$T,"&gt;4.5"))/$D94</f>
        <v>#DIV/0!</v>
      </c>
      <c r="O94" s="8" t="e">
        <f>COUNTIFS(Sta!$A:$A,$A94,Sta!$T:$T,"&gt;4.5")/$B94</f>
        <v>#DIV/0!</v>
      </c>
      <c r="P94" s="8" t="e">
        <f>COUNTIFS(Sta!$B:$B,$A94,Sta!$T:$T,"&gt;4.5")/$C94</f>
        <v>#DIV/0!</v>
      </c>
      <c r="Q94" s="11" t="e">
        <f>(COUNTIFS(Sta!$A:$A,$A94,Sta!$R:$R,"&gt;0.5") +COUNTIFS(Sta!$B:$B,$A94,Sta!$S:$S,"&gt;0.5"))/$D94</f>
        <v>#DIV/0!</v>
      </c>
      <c r="R94" s="8" t="e">
        <f>COUNTIFS(Sta!$A:$A,$A94,Sta!$R:$R,"&gt;0.5")/$B94</f>
        <v>#DIV/0!</v>
      </c>
      <c r="S94" s="8" t="e">
        <f>COUNTIFS(Sta!$B:$B,$A94,Sta!$S:$S,"&gt;0.5")/$C94</f>
        <v>#DIV/0!</v>
      </c>
      <c r="T94" s="11" t="e">
        <f>(COUNTIFS(Sta!$A:$A,$A94,Sta!$R:$R,"&gt;1.5") +COUNTIFS(Sta!$B:$B,$A94,Sta!$S:$S,"&gt;1.5"))/$D94</f>
        <v>#DIV/0!</v>
      </c>
      <c r="U94" s="8" t="e">
        <f>COUNTIFS(Sta!$A:$A,$A94,Sta!$R:$R,"&gt;1.5")/$B94</f>
        <v>#DIV/0!</v>
      </c>
      <c r="V94" s="8" t="e">
        <f>COUNTIFS(Sta!$B:$B,$A94,Sta!$S:$S,"&gt;1.5")/$C94</f>
        <v>#DIV/0!</v>
      </c>
    </row>
    <row r="95" spans="1:22" x14ac:dyDescent="0.3">
      <c r="A95" t="s">
        <v>204</v>
      </c>
      <c r="B95" s="9">
        <f>COUNTIF(Sta!A:A,A95)</f>
        <v>0</v>
      </c>
      <c r="C95" s="4">
        <f>COUNTIF(Sta!B:B,A95)</f>
        <v>0</v>
      </c>
      <c r="D95" s="4">
        <f t="shared" si="3"/>
        <v>0</v>
      </c>
      <c r="E95" s="10" t="e">
        <f>(SUMIF(Sta!$A:$A,$A95,Sta!$T:$T)  + SUMIF(Sta!$B:$B,$A95,Sta!$T:$T) )/$D95</f>
        <v>#DIV/0!</v>
      </c>
      <c r="F95" s="6" t="e">
        <f>SUMIF(Sta!$A:$A,$A95,Sta!$T:$T)/$B95</f>
        <v>#DIV/0!</v>
      </c>
      <c r="G95" s="6" t="e">
        <f>SUMIF(Sta!$B:$B,$A95,Sta!$T:$T)/$C95</f>
        <v>#DIV/0!</v>
      </c>
      <c r="H95" s="10" t="e">
        <f>(SUMIF(Sta!$A:$A,$A95,Sta!$R:$R)  + SUMIF(Sta!$B:$B,$A95,Sta!$S:$S) )/$D95</f>
        <v>#DIV/0!</v>
      </c>
      <c r="I95" s="6" t="e">
        <f>SUMIF(Sta!$A:$A,$A95,Sta!$R:$R)/$B95</f>
        <v>#DIV/0!</v>
      </c>
      <c r="J95" s="6" t="e">
        <f>SUMIF(Sta!$B:$B,$A95,Sta!$S:$S)/$C95</f>
        <v>#DIV/0!</v>
      </c>
      <c r="K95" s="11" t="e">
        <f>(COUNTIFS(Sta!$A:$A,$A95,Sta!$T:$T,"&gt;2.5") +COUNTIFS(Sta!$B:$B,$A95,Sta!$T:$T,"&gt;2.5"))/$D95</f>
        <v>#DIV/0!</v>
      </c>
      <c r="L95" s="8" t="e">
        <f>COUNTIFS(Sta!$A:$A,$A95,Sta!$T:$T,"&gt;2.5")/$B95</f>
        <v>#DIV/0!</v>
      </c>
      <c r="M95" s="8" t="e">
        <f>COUNTIFS(Sta!$B:$B,$A95,Sta!$T:$T,"&gt;2.5")/$C95</f>
        <v>#DIV/0!</v>
      </c>
      <c r="N95" s="11" t="e">
        <f>(COUNTIFS(Sta!$A:$A,$A95,Sta!$T:$T,"&gt;4.5") +COUNTIFS(Sta!$B:$B,$A95,Sta!$T:$T,"&gt;4.5"))/$D95</f>
        <v>#DIV/0!</v>
      </c>
      <c r="O95" s="8" t="e">
        <f>COUNTIFS(Sta!$A:$A,$A95,Sta!$T:$T,"&gt;4.5")/$B95</f>
        <v>#DIV/0!</v>
      </c>
      <c r="P95" s="8" t="e">
        <f>COUNTIFS(Sta!$B:$B,$A95,Sta!$T:$T,"&gt;4.5")/$C95</f>
        <v>#DIV/0!</v>
      </c>
      <c r="Q95" s="11" t="e">
        <f>(COUNTIFS(Sta!$A:$A,$A95,Sta!$R:$R,"&gt;0.5") +COUNTIFS(Sta!$B:$B,$A95,Sta!$S:$S,"&gt;0.5"))/$D95</f>
        <v>#DIV/0!</v>
      </c>
      <c r="R95" s="8" t="e">
        <f>COUNTIFS(Sta!$A:$A,$A95,Sta!$R:$R,"&gt;0.5")/$B95</f>
        <v>#DIV/0!</v>
      </c>
      <c r="S95" s="8" t="e">
        <f>COUNTIFS(Sta!$B:$B,$A95,Sta!$S:$S,"&gt;0.5")/$C95</f>
        <v>#DIV/0!</v>
      </c>
      <c r="T95" s="11" t="e">
        <f>(COUNTIFS(Sta!$A:$A,$A95,Sta!$R:$R,"&gt;1.5") +COUNTIFS(Sta!$B:$B,$A95,Sta!$S:$S,"&gt;1.5"))/$D95</f>
        <v>#DIV/0!</v>
      </c>
      <c r="U95" s="8" t="e">
        <f>COUNTIFS(Sta!$A:$A,$A95,Sta!$R:$R,"&gt;1.5")/$B95</f>
        <v>#DIV/0!</v>
      </c>
      <c r="V95" s="8" t="e">
        <f>COUNTIFS(Sta!$B:$B,$A95,Sta!$S:$S,"&gt;1.5")/$C95</f>
        <v>#DIV/0!</v>
      </c>
    </row>
    <row r="96" spans="1:22" x14ac:dyDescent="0.3">
      <c r="A96" t="s">
        <v>211</v>
      </c>
      <c r="B96" s="9">
        <f>COUNTIF(Sta!A:A,A96)</f>
        <v>0</v>
      </c>
      <c r="C96" s="4">
        <f>COUNTIF(Sta!B:B,A96)</f>
        <v>0</v>
      </c>
      <c r="D96" s="4">
        <f t="shared" si="3"/>
        <v>0</v>
      </c>
      <c r="E96" s="10" t="e">
        <f>(SUMIF(Sta!$A:$A,$A96,Sta!$T:$T)  + SUMIF(Sta!$B:$B,$A96,Sta!$T:$T) )/$D96</f>
        <v>#DIV/0!</v>
      </c>
      <c r="F96" s="6" t="e">
        <f>SUMIF(Sta!$A:$A,$A96,Sta!$T:$T)/$B96</f>
        <v>#DIV/0!</v>
      </c>
      <c r="G96" s="6" t="e">
        <f>SUMIF(Sta!$B:$B,$A96,Sta!$T:$T)/$C96</f>
        <v>#DIV/0!</v>
      </c>
      <c r="H96" s="10" t="e">
        <f>(SUMIF(Sta!$A:$A,$A96,Sta!$R:$R)  + SUMIF(Sta!$B:$B,$A96,Sta!$S:$S) )/$D96</f>
        <v>#DIV/0!</v>
      </c>
      <c r="I96" s="6" t="e">
        <f>SUMIF(Sta!$A:$A,$A96,Sta!$R:$R)/$B96</f>
        <v>#DIV/0!</v>
      </c>
      <c r="J96" s="6" t="e">
        <f>SUMIF(Sta!$B:$B,$A96,Sta!$S:$S)/$C96</f>
        <v>#DIV/0!</v>
      </c>
      <c r="K96" s="11" t="e">
        <f>(COUNTIFS(Sta!$A:$A,$A96,Sta!$T:$T,"&gt;2.5") +COUNTIFS(Sta!$B:$B,$A96,Sta!$T:$T,"&gt;2.5"))/$D96</f>
        <v>#DIV/0!</v>
      </c>
      <c r="L96" s="8" t="e">
        <f>COUNTIFS(Sta!$A:$A,$A96,Sta!$T:$T,"&gt;2.5")/$B96</f>
        <v>#DIV/0!</v>
      </c>
      <c r="M96" s="8" t="e">
        <f>COUNTIFS(Sta!$B:$B,$A96,Sta!$T:$T,"&gt;2.5")/$C96</f>
        <v>#DIV/0!</v>
      </c>
      <c r="N96" s="11" t="e">
        <f>(COUNTIFS(Sta!$A:$A,$A96,Sta!$T:$T,"&gt;4.5") +COUNTIFS(Sta!$B:$B,$A96,Sta!$T:$T,"&gt;4.5"))/$D96</f>
        <v>#DIV/0!</v>
      </c>
      <c r="O96" s="8" t="e">
        <f>COUNTIFS(Sta!$A:$A,$A96,Sta!$T:$T,"&gt;4.5")/$B96</f>
        <v>#DIV/0!</v>
      </c>
      <c r="P96" s="8" t="e">
        <f>COUNTIFS(Sta!$B:$B,$A96,Sta!$T:$T,"&gt;4.5")/$C96</f>
        <v>#DIV/0!</v>
      </c>
      <c r="Q96" s="11" t="e">
        <f>(COUNTIFS(Sta!$A:$A,$A96,Sta!$R:$R,"&gt;0.5") +COUNTIFS(Sta!$B:$B,$A96,Sta!$S:$S,"&gt;0.5"))/$D96</f>
        <v>#DIV/0!</v>
      </c>
      <c r="R96" s="8" t="e">
        <f>COUNTIFS(Sta!$A:$A,$A96,Sta!$R:$R,"&gt;0.5")/$B96</f>
        <v>#DIV/0!</v>
      </c>
      <c r="S96" s="8" t="e">
        <f>COUNTIFS(Sta!$B:$B,$A96,Sta!$S:$S,"&gt;0.5")/$C96</f>
        <v>#DIV/0!</v>
      </c>
      <c r="T96" s="11" t="e">
        <f>(COUNTIFS(Sta!$A:$A,$A96,Sta!$R:$R,"&gt;1.5") +COUNTIFS(Sta!$B:$B,$A96,Sta!$S:$S,"&gt;1.5"))/$D96</f>
        <v>#DIV/0!</v>
      </c>
      <c r="U96" s="8" t="e">
        <f>COUNTIFS(Sta!$A:$A,$A96,Sta!$R:$R,"&gt;1.5")/$B96</f>
        <v>#DIV/0!</v>
      </c>
      <c r="V96" s="8" t="e">
        <f>COUNTIFS(Sta!$B:$B,$A96,Sta!$S:$S,"&gt;1.5")/$C96</f>
        <v>#DIV/0!</v>
      </c>
    </row>
    <row r="97" spans="1:22" x14ac:dyDescent="0.3">
      <c r="A97" t="s">
        <v>195</v>
      </c>
      <c r="B97" s="9">
        <f>COUNTIF(Sta!A:A,A97)</f>
        <v>0</v>
      </c>
      <c r="C97" s="4">
        <f>COUNTIF(Sta!B:B,A97)</f>
        <v>0</v>
      </c>
      <c r="D97" s="4">
        <f t="shared" si="3"/>
        <v>0</v>
      </c>
      <c r="E97" s="10" t="e">
        <f>(SUMIF(Sta!$A:$A,$A97,Sta!$T:$T)  + SUMIF(Sta!$B:$B,$A97,Sta!$T:$T) )/$D97</f>
        <v>#DIV/0!</v>
      </c>
      <c r="F97" s="6" t="e">
        <f>SUMIF(Sta!$A:$A,$A97,Sta!$T:$T)/$B97</f>
        <v>#DIV/0!</v>
      </c>
      <c r="G97" s="6" t="e">
        <f>SUMIF(Sta!$B:$B,$A97,Sta!$T:$T)/$C97</f>
        <v>#DIV/0!</v>
      </c>
      <c r="H97" s="10" t="e">
        <f>(SUMIF(Sta!$A:$A,$A97,Sta!$R:$R)  + SUMIF(Sta!$B:$B,$A97,Sta!$S:$S) )/$D97</f>
        <v>#DIV/0!</v>
      </c>
      <c r="I97" s="6" t="e">
        <f>SUMIF(Sta!$A:$A,$A97,Sta!$R:$R)/$B97</f>
        <v>#DIV/0!</v>
      </c>
      <c r="J97" s="6" t="e">
        <f>SUMIF(Sta!$B:$B,$A97,Sta!$S:$S)/$C97</f>
        <v>#DIV/0!</v>
      </c>
      <c r="K97" s="11" t="e">
        <f>(COUNTIFS(Sta!$A:$A,$A97,Sta!$T:$T,"&gt;2.5") +COUNTIFS(Sta!$B:$B,$A97,Sta!$T:$T,"&gt;2.5"))/$D97</f>
        <v>#DIV/0!</v>
      </c>
      <c r="L97" s="8" t="e">
        <f>COUNTIFS(Sta!$A:$A,$A97,Sta!$T:$T,"&gt;2.5")/$B97</f>
        <v>#DIV/0!</v>
      </c>
      <c r="M97" s="8" t="e">
        <f>COUNTIFS(Sta!$B:$B,$A97,Sta!$T:$T,"&gt;2.5")/$C97</f>
        <v>#DIV/0!</v>
      </c>
      <c r="N97" s="11" t="e">
        <f>(COUNTIFS(Sta!$A:$A,$A97,Sta!$T:$T,"&gt;4.5") +COUNTIFS(Sta!$B:$B,$A97,Sta!$T:$T,"&gt;4.5"))/$D97</f>
        <v>#DIV/0!</v>
      </c>
      <c r="O97" s="8" t="e">
        <f>COUNTIFS(Sta!$A:$A,$A97,Sta!$T:$T,"&gt;4.5")/$B97</f>
        <v>#DIV/0!</v>
      </c>
      <c r="P97" s="8" t="e">
        <f>COUNTIFS(Sta!$B:$B,$A97,Sta!$T:$T,"&gt;4.5")/$C97</f>
        <v>#DIV/0!</v>
      </c>
      <c r="Q97" s="11" t="e">
        <f>(COUNTIFS(Sta!$A:$A,$A97,Sta!$R:$R,"&gt;0.5") +COUNTIFS(Sta!$B:$B,$A97,Sta!$S:$S,"&gt;0.5"))/$D97</f>
        <v>#DIV/0!</v>
      </c>
      <c r="R97" s="8" t="e">
        <f>COUNTIFS(Sta!$A:$A,$A97,Sta!$R:$R,"&gt;0.5")/$B97</f>
        <v>#DIV/0!</v>
      </c>
      <c r="S97" s="8" t="e">
        <f>COUNTIFS(Sta!$B:$B,$A97,Sta!$S:$S,"&gt;0.5")/$C97</f>
        <v>#DIV/0!</v>
      </c>
      <c r="T97" s="11" t="e">
        <f>(COUNTIFS(Sta!$A:$A,$A97,Sta!$R:$R,"&gt;1.5") +COUNTIFS(Sta!$B:$B,$A97,Sta!$S:$S,"&gt;1.5"))/$D97</f>
        <v>#DIV/0!</v>
      </c>
      <c r="U97" s="8" t="e">
        <f>COUNTIFS(Sta!$A:$A,$A97,Sta!$R:$R,"&gt;1.5")/$B97</f>
        <v>#DIV/0!</v>
      </c>
      <c r="V97" s="8" t="e">
        <f>COUNTIFS(Sta!$B:$B,$A97,Sta!$S:$S,"&gt;1.5")/$C97</f>
        <v>#DIV/0!</v>
      </c>
    </row>
    <row r="98" spans="1:22" x14ac:dyDescent="0.3">
      <c r="A98" t="s">
        <v>213</v>
      </c>
      <c r="B98" s="9">
        <f>COUNTIF(Sta!A:A,A98)</f>
        <v>0</v>
      </c>
      <c r="C98" s="4">
        <f>COUNTIF(Sta!B:B,A98)</f>
        <v>0</v>
      </c>
      <c r="D98" s="4">
        <f t="shared" si="3"/>
        <v>0</v>
      </c>
      <c r="E98" s="10" t="e">
        <f>(SUMIF(Sta!$A:$A,$A98,Sta!$T:$T)  + SUMIF(Sta!$B:$B,$A98,Sta!$T:$T) )/$D98</f>
        <v>#DIV/0!</v>
      </c>
      <c r="F98" s="6" t="e">
        <f>SUMIF(Sta!$A:$A,$A98,Sta!$T:$T)/$B98</f>
        <v>#DIV/0!</v>
      </c>
      <c r="G98" s="6" t="e">
        <f>SUMIF(Sta!$B:$B,$A98,Sta!$T:$T)/$C98</f>
        <v>#DIV/0!</v>
      </c>
      <c r="H98" s="10" t="e">
        <f>(SUMIF(Sta!$A:$A,$A98,Sta!$R:$R)  + SUMIF(Sta!$B:$B,$A98,Sta!$S:$S) )/$D98</f>
        <v>#DIV/0!</v>
      </c>
      <c r="I98" s="6" t="e">
        <f>SUMIF(Sta!$A:$A,$A98,Sta!$R:$R)/$B98</f>
        <v>#DIV/0!</v>
      </c>
      <c r="J98" s="6" t="e">
        <f>SUMIF(Sta!$B:$B,$A98,Sta!$S:$S)/$C98</f>
        <v>#DIV/0!</v>
      </c>
      <c r="K98" s="11" t="e">
        <f>(COUNTIFS(Sta!$A:$A,$A98,Sta!$T:$T,"&gt;2.5") +COUNTIFS(Sta!$B:$B,$A98,Sta!$T:$T,"&gt;2.5"))/$D98</f>
        <v>#DIV/0!</v>
      </c>
      <c r="L98" s="8" t="e">
        <f>COUNTIFS(Sta!$A:$A,$A98,Sta!$T:$T,"&gt;2.5")/$B98</f>
        <v>#DIV/0!</v>
      </c>
      <c r="M98" s="8" t="e">
        <f>COUNTIFS(Sta!$B:$B,$A98,Sta!$T:$T,"&gt;2.5")/$C98</f>
        <v>#DIV/0!</v>
      </c>
      <c r="N98" s="11" t="e">
        <f>(COUNTIFS(Sta!$A:$A,$A98,Sta!$T:$T,"&gt;4.5") +COUNTIFS(Sta!$B:$B,$A98,Sta!$T:$T,"&gt;4.5"))/$D98</f>
        <v>#DIV/0!</v>
      </c>
      <c r="O98" s="8" t="e">
        <f>COUNTIFS(Sta!$A:$A,$A98,Sta!$T:$T,"&gt;4.5")/$B98</f>
        <v>#DIV/0!</v>
      </c>
      <c r="P98" s="8" t="e">
        <f>COUNTIFS(Sta!$B:$B,$A98,Sta!$T:$T,"&gt;4.5")/$C98</f>
        <v>#DIV/0!</v>
      </c>
      <c r="Q98" s="11" t="e">
        <f>(COUNTIFS(Sta!$A:$A,$A98,Sta!$R:$R,"&gt;0.5") +COUNTIFS(Sta!$B:$B,$A98,Sta!$S:$S,"&gt;0.5"))/$D98</f>
        <v>#DIV/0!</v>
      </c>
      <c r="R98" s="8" t="e">
        <f>COUNTIFS(Sta!$A:$A,$A98,Sta!$R:$R,"&gt;0.5")/$B98</f>
        <v>#DIV/0!</v>
      </c>
      <c r="S98" s="8" t="e">
        <f>COUNTIFS(Sta!$B:$B,$A98,Sta!$S:$S,"&gt;0.5")/$C98</f>
        <v>#DIV/0!</v>
      </c>
      <c r="T98" s="11" t="e">
        <f>(COUNTIFS(Sta!$A:$A,$A98,Sta!$R:$R,"&gt;1.5") +COUNTIFS(Sta!$B:$B,$A98,Sta!$S:$S,"&gt;1.5"))/$D98</f>
        <v>#DIV/0!</v>
      </c>
      <c r="U98" s="8" t="e">
        <f>COUNTIFS(Sta!$A:$A,$A98,Sta!$R:$R,"&gt;1.5")/$B98</f>
        <v>#DIV/0!</v>
      </c>
      <c r="V98" s="8" t="e">
        <f>COUNTIFS(Sta!$B:$B,$A98,Sta!$S:$S,"&gt;1.5")/$C98</f>
        <v>#DIV/0!</v>
      </c>
    </row>
    <row r="99" spans="1:22" x14ac:dyDescent="0.3">
      <c r="A99" t="s">
        <v>198</v>
      </c>
      <c r="B99" s="9">
        <f>COUNTIF(Sta!A:A,A99)</f>
        <v>0</v>
      </c>
      <c r="C99" s="4">
        <f>COUNTIF(Sta!B:B,A99)</f>
        <v>0</v>
      </c>
      <c r="D99" s="4">
        <f t="shared" si="3"/>
        <v>0</v>
      </c>
      <c r="E99" s="10" t="e">
        <f>(SUMIF(Sta!$A:$A,$A99,Sta!$T:$T)  + SUMIF(Sta!$B:$B,$A99,Sta!$T:$T) )/$D99</f>
        <v>#DIV/0!</v>
      </c>
      <c r="F99" s="6" t="e">
        <f>SUMIF(Sta!$A:$A,$A99,Sta!$T:$T)/$B99</f>
        <v>#DIV/0!</v>
      </c>
      <c r="G99" s="6" t="e">
        <f>SUMIF(Sta!$B:$B,$A99,Sta!$T:$T)/$C99</f>
        <v>#DIV/0!</v>
      </c>
      <c r="H99" s="10" t="e">
        <f>(SUMIF(Sta!$A:$A,$A99,Sta!$R:$R)  + SUMIF(Sta!$B:$B,$A99,Sta!$S:$S) )/$D99</f>
        <v>#DIV/0!</v>
      </c>
      <c r="I99" s="6" t="e">
        <f>SUMIF(Sta!$A:$A,$A99,Sta!$R:$R)/$B99</f>
        <v>#DIV/0!</v>
      </c>
      <c r="J99" s="6" t="e">
        <f>SUMIF(Sta!$B:$B,$A99,Sta!$S:$S)/$C99</f>
        <v>#DIV/0!</v>
      </c>
      <c r="K99" s="11" t="e">
        <f>(COUNTIFS(Sta!$A:$A,$A99,Sta!$T:$T,"&gt;2.5") +COUNTIFS(Sta!$B:$B,$A99,Sta!$T:$T,"&gt;2.5"))/$D99</f>
        <v>#DIV/0!</v>
      </c>
      <c r="L99" s="8" t="e">
        <f>COUNTIFS(Sta!$A:$A,$A99,Sta!$T:$T,"&gt;2.5")/$B99</f>
        <v>#DIV/0!</v>
      </c>
      <c r="M99" s="8" t="e">
        <f>COUNTIFS(Sta!$B:$B,$A99,Sta!$T:$T,"&gt;2.5")/$C99</f>
        <v>#DIV/0!</v>
      </c>
      <c r="N99" s="11" t="e">
        <f>(COUNTIFS(Sta!$A:$A,$A99,Sta!$T:$T,"&gt;4.5") +COUNTIFS(Sta!$B:$B,$A99,Sta!$T:$T,"&gt;4.5"))/$D99</f>
        <v>#DIV/0!</v>
      </c>
      <c r="O99" s="8" t="e">
        <f>COUNTIFS(Sta!$A:$A,$A99,Sta!$T:$T,"&gt;4.5")/$B99</f>
        <v>#DIV/0!</v>
      </c>
      <c r="P99" s="8" t="e">
        <f>COUNTIFS(Sta!$B:$B,$A99,Sta!$T:$T,"&gt;4.5")/$C99</f>
        <v>#DIV/0!</v>
      </c>
      <c r="Q99" s="11" t="e">
        <f>(COUNTIFS(Sta!$A:$A,$A99,Sta!$R:$R,"&gt;0.5") +COUNTIFS(Sta!$B:$B,$A99,Sta!$S:$S,"&gt;0.5"))/$D99</f>
        <v>#DIV/0!</v>
      </c>
      <c r="R99" s="8" t="e">
        <f>COUNTIFS(Sta!$A:$A,$A99,Sta!$R:$R,"&gt;0.5")/$B99</f>
        <v>#DIV/0!</v>
      </c>
      <c r="S99" s="8" t="e">
        <f>COUNTIFS(Sta!$B:$B,$A99,Sta!$S:$S,"&gt;0.5")/$C99</f>
        <v>#DIV/0!</v>
      </c>
      <c r="T99" s="11" t="e">
        <f>(COUNTIFS(Sta!$A:$A,$A99,Sta!$R:$R,"&gt;1.5") +COUNTIFS(Sta!$B:$B,$A99,Sta!$S:$S,"&gt;1.5"))/$D99</f>
        <v>#DIV/0!</v>
      </c>
      <c r="U99" s="8" t="e">
        <f>COUNTIFS(Sta!$A:$A,$A99,Sta!$R:$R,"&gt;1.5")/$B99</f>
        <v>#DIV/0!</v>
      </c>
      <c r="V99" s="8" t="e">
        <f>COUNTIFS(Sta!$B:$B,$A99,Sta!$S:$S,"&gt;1.5")/$C99</f>
        <v>#DIV/0!</v>
      </c>
    </row>
    <row r="100" spans="1:22" x14ac:dyDescent="0.3">
      <c r="A100" t="s">
        <v>217</v>
      </c>
      <c r="B100" s="9">
        <f>COUNTIF(Sta!A:A,A100)</f>
        <v>0</v>
      </c>
      <c r="C100" s="4">
        <f>COUNTIF(Sta!B:B,A100)</f>
        <v>0</v>
      </c>
      <c r="D100" s="4">
        <f t="shared" si="3"/>
        <v>0</v>
      </c>
      <c r="E100" s="10" t="e">
        <f>(SUMIF(Sta!$A:$A,$A100,Sta!$T:$T)  + SUMIF(Sta!$B:$B,$A100,Sta!$T:$T) )/$D100</f>
        <v>#DIV/0!</v>
      </c>
      <c r="F100" s="6" t="e">
        <f>SUMIF(Sta!$A:$A,$A100,Sta!$T:$T)/$B100</f>
        <v>#DIV/0!</v>
      </c>
      <c r="G100" s="6" t="e">
        <f>SUMIF(Sta!$B:$B,$A100,Sta!$T:$T)/$C100</f>
        <v>#DIV/0!</v>
      </c>
      <c r="H100" s="10" t="e">
        <f>(SUMIF(Sta!$A:$A,$A100,Sta!$R:$R)  + SUMIF(Sta!$B:$B,$A100,Sta!$S:$S) )/$D100</f>
        <v>#DIV/0!</v>
      </c>
      <c r="I100" s="6" t="e">
        <f>SUMIF(Sta!$A:$A,$A100,Sta!$R:$R)/$B100</f>
        <v>#DIV/0!</v>
      </c>
      <c r="J100" s="6" t="e">
        <f>SUMIF(Sta!$B:$B,$A100,Sta!$S:$S)/$C100</f>
        <v>#DIV/0!</v>
      </c>
      <c r="K100" s="11" t="e">
        <f>(COUNTIFS(Sta!$A:$A,$A100,Sta!$T:$T,"&gt;2.5") +COUNTIFS(Sta!$B:$B,$A100,Sta!$T:$T,"&gt;2.5"))/$D100</f>
        <v>#DIV/0!</v>
      </c>
      <c r="L100" s="8" t="e">
        <f>COUNTIFS(Sta!$A:$A,$A100,Sta!$T:$T,"&gt;2.5")/$B100</f>
        <v>#DIV/0!</v>
      </c>
      <c r="M100" s="8" t="e">
        <f>COUNTIFS(Sta!$B:$B,$A100,Sta!$T:$T,"&gt;2.5")/$C100</f>
        <v>#DIV/0!</v>
      </c>
      <c r="N100" s="11" t="e">
        <f>(COUNTIFS(Sta!$A:$A,$A100,Sta!$T:$T,"&gt;4.5") +COUNTIFS(Sta!$B:$B,$A100,Sta!$T:$T,"&gt;4.5"))/$D100</f>
        <v>#DIV/0!</v>
      </c>
      <c r="O100" s="8" t="e">
        <f>COUNTIFS(Sta!$A:$A,$A100,Sta!$T:$T,"&gt;4.5")/$B100</f>
        <v>#DIV/0!</v>
      </c>
      <c r="P100" s="8" t="e">
        <f>COUNTIFS(Sta!$B:$B,$A100,Sta!$T:$T,"&gt;4.5")/$C100</f>
        <v>#DIV/0!</v>
      </c>
      <c r="Q100" s="11" t="e">
        <f>(COUNTIFS(Sta!$A:$A,$A100,Sta!$R:$R,"&gt;0.5") +COUNTIFS(Sta!$B:$B,$A100,Sta!$S:$S,"&gt;0.5"))/$D100</f>
        <v>#DIV/0!</v>
      </c>
      <c r="R100" s="8" t="e">
        <f>COUNTIFS(Sta!$A:$A,$A100,Sta!$R:$R,"&gt;0.5")/$B100</f>
        <v>#DIV/0!</v>
      </c>
      <c r="S100" s="8" t="e">
        <f>COUNTIFS(Sta!$B:$B,$A100,Sta!$S:$S,"&gt;0.5")/$C100</f>
        <v>#DIV/0!</v>
      </c>
      <c r="T100" s="11" t="e">
        <f>(COUNTIFS(Sta!$A:$A,$A100,Sta!$R:$R,"&gt;1.5") +COUNTIFS(Sta!$B:$B,$A100,Sta!$S:$S,"&gt;1.5"))/$D100</f>
        <v>#DIV/0!</v>
      </c>
      <c r="U100" s="8" t="e">
        <f>COUNTIFS(Sta!$A:$A,$A100,Sta!$R:$R,"&gt;1.5")/$B100</f>
        <v>#DIV/0!</v>
      </c>
      <c r="V100" s="8" t="e">
        <f>COUNTIFS(Sta!$B:$B,$A100,Sta!$S:$S,"&gt;1.5")/$C100</f>
        <v>#DIV/0!</v>
      </c>
    </row>
    <row r="101" spans="1:22" x14ac:dyDescent="0.3">
      <c r="A101" t="s">
        <v>194</v>
      </c>
      <c r="B101" s="9">
        <f>COUNTIF(Sta!A:A,A101)</f>
        <v>0</v>
      </c>
      <c r="C101" s="4">
        <f>COUNTIF(Sta!B:B,A101)</f>
        <v>0</v>
      </c>
      <c r="D101" s="4">
        <f t="shared" si="3"/>
        <v>0</v>
      </c>
      <c r="E101" s="10" t="e">
        <f>(SUMIF(Sta!$A:$A,$A101,Sta!$T:$T)  + SUMIF(Sta!$B:$B,$A101,Sta!$T:$T) )/$D101</f>
        <v>#DIV/0!</v>
      </c>
      <c r="F101" s="6" t="e">
        <f>SUMIF(Sta!$A:$A,$A101,Sta!$T:$T)/$B101</f>
        <v>#DIV/0!</v>
      </c>
      <c r="G101" s="6" t="e">
        <f>SUMIF(Sta!$B:$B,$A101,Sta!$T:$T)/$C101</f>
        <v>#DIV/0!</v>
      </c>
      <c r="H101" s="10" t="e">
        <f>(SUMIF(Sta!$A:$A,$A101,Sta!$R:$R)  + SUMIF(Sta!$B:$B,$A101,Sta!$S:$S) )/$D101</f>
        <v>#DIV/0!</v>
      </c>
      <c r="I101" s="6" t="e">
        <f>SUMIF(Sta!$A:$A,$A101,Sta!$R:$R)/$B101</f>
        <v>#DIV/0!</v>
      </c>
      <c r="J101" s="6" t="e">
        <f>SUMIF(Sta!$B:$B,$A101,Sta!$S:$S)/$C101</f>
        <v>#DIV/0!</v>
      </c>
      <c r="K101" s="11" t="e">
        <f>(COUNTIFS(Sta!$A:$A,$A101,Sta!$T:$T,"&gt;2.5") +COUNTIFS(Sta!$B:$B,$A101,Sta!$T:$T,"&gt;2.5"))/$D101</f>
        <v>#DIV/0!</v>
      </c>
      <c r="L101" s="8" t="e">
        <f>COUNTIFS(Sta!$A:$A,$A101,Sta!$T:$T,"&gt;2.5")/$B101</f>
        <v>#DIV/0!</v>
      </c>
      <c r="M101" s="8" t="e">
        <f>COUNTIFS(Sta!$B:$B,$A101,Sta!$T:$T,"&gt;2.5")/$C101</f>
        <v>#DIV/0!</v>
      </c>
      <c r="N101" s="11" t="e">
        <f>(COUNTIFS(Sta!$A:$A,$A101,Sta!$T:$T,"&gt;4.5") +COUNTIFS(Sta!$B:$B,$A101,Sta!$T:$T,"&gt;4.5"))/$D101</f>
        <v>#DIV/0!</v>
      </c>
      <c r="O101" s="8" t="e">
        <f>COUNTIFS(Sta!$A:$A,$A101,Sta!$T:$T,"&gt;4.5")/$B101</f>
        <v>#DIV/0!</v>
      </c>
      <c r="P101" s="8" t="e">
        <f>COUNTIFS(Sta!$B:$B,$A101,Sta!$T:$T,"&gt;4.5")/$C101</f>
        <v>#DIV/0!</v>
      </c>
      <c r="Q101" s="11" t="e">
        <f>(COUNTIFS(Sta!$A:$A,$A101,Sta!$R:$R,"&gt;0.5") +COUNTIFS(Sta!$B:$B,$A101,Sta!$S:$S,"&gt;0.5"))/$D101</f>
        <v>#DIV/0!</v>
      </c>
      <c r="R101" s="8" t="e">
        <f>COUNTIFS(Sta!$A:$A,$A101,Sta!$R:$R,"&gt;0.5")/$B101</f>
        <v>#DIV/0!</v>
      </c>
      <c r="S101" s="8" t="e">
        <f>COUNTIFS(Sta!$B:$B,$A101,Sta!$S:$S,"&gt;0.5")/$C101</f>
        <v>#DIV/0!</v>
      </c>
      <c r="T101" s="11" t="e">
        <f>(COUNTIFS(Sta!$A:$A,$A101,Sta!$R:$R,"&gt;1.5") +COUNTIFS(Sta!$B:$B,$A101,Sta!$S:$S,"&gt;1.5"))/$D101</f>
        <v>#DIV/0!</v>
      </c>
      <c r="U101" s="8" t="e">
        <f>COUNTIFS(Sta!$A:$A,$A101,Sta!$R:$R,"&gt;1.5")/$B101</f>
        <v>#DIV/0!</v>
      </c>
      <c r="V101" s="8" t="e">
        <f>COUNTIFS(Sta!$B:$B,$A101,Sta!$S:$S,"&gt;1.5")/$C101</f>
        <v>#DIV/0!</v>
      </c>
    </row>
    <row r="102" spans="1:22" x14ac:dyDescent="0.3">
      <c r="A102" t="s">
        <v>209</v>
      </c>
      <c r="B102" s="9">
        <f>COUNTIF(Sta!A:A,A102)</f>
        <v>0</v>
      </c>
      <c r="C102" s="4">
        <f>COUNTIF(Sta!B:B,A102)</f>
        <v>0</v>
      </c>
      <c r="D102" s="4">
        <f t="shared" si="3"/>
        <v>0</v>
      </c>
      <c r="E102" s="10" t="e">
        <f>(SUMIF(Sta!$A:$A,$A102,Sta!$T:$T)  + SUMIF(Sta!$B:$B,$A102,Sta!$T:$T) )/$D102</f>
        <v>#DIV/0!</v>
      </c>
      <c r="F102" s="6" t="e">
        <f>SUMIF(Sta!$A:$A,$A102,Sta!$T:$T)/$B102</f>
        <v>#DIV/0!</v>
      </c>
      <c r="G102" s="6" t="e">
        <f>SUMIF(Sta!$B:$B,$A102,Sta!$T:$T)/$C102</f>
        <v>#DIV/0!</v>
      </c>
      <c r="H102" s="10" t="e">
        <f>(SUMIF(Sta!$A:$A,$A102,Sta!$R:$R)  + SUMIF(Sta!$B:$B,$A102,Sta!$S:$S) )/$D102</f>
        <v>#DIV/0!</v>
      </c>
      <c r="I102" s="6" t="e">
        <f>SUMIF(Sta!$A:$A,$A102,Sta!$R:$R)/$B102</f>
        <v>#DIV/0!</v>
      </c>
      <c r="J102" s="6" t="e">
        <f>SUMIF(Sta!$B:$B,$A102,Sta!$S:$S)/$C102</f>
        <v>#DIV/0!</v>
      </c>
      <c r="K102" s="11" t="e">
        <f>(COUNTIFS(Sta!$A:$A,$A102,Sta!$T:$T,"&gt;2.5") +COUNTIFS(Sta!$B:$B,$A102,Sta!$T:$T,"&gt;2.5"))/$D102</f>
        <v>#DIV/0!</v>
      </c>
      <c r="L102" s="8" t="e">
        <f>COUNTIFS(Sta!$A:$A,$A102,Sta!$T:$T,"&gt;2.5")/$B102</f>
        <v>#DIV/0!</v>
      </c>
      <c r="M102" s="8" t="e">
        <f>COUNTIFS(Sta!$B:$B,$A102,Sta!$T:$T,"&gt;2.5")/$C102</f>
        <v>#DIV/0!</v>
      </c>
      <c r="N102" s="11" t="e">
        <f>(COUNTIFS(Sta!$A:$A,$A102,Sta!$T:$T,"&gt;4.5") +COUNTIFS(Sta!$B:$B,$A102,Sta!$T:$T,"&gt;4.5"))/$D102</f>
        <v>#DIV/0!</v>
      </c>
      <c r="O102" s="8" t="e">
        <f>COUNTIFS(Sta!$A:$A,$A102,Sta!$T:$T,"&gt;4.5")/$B102</f>
        <v>#DIV/0!</v>
      </c>
      <c r="P102" s="8" t="e">
        <f>COUNTIFS(Sta!$B:$B,$A102,Sta!$T:$T,"&gt;4.5")/$C102</f>
        <v>#DIV/0!</v>
      </c>
      <c r="Q102" s="11" t="e">
        <f>(COUNTIFS(Sta!$A:$A,$A102,Sta!$R:$R,"&gt;0.5") +COUNTIFS(Sta!$B:$B,$A102,Sta!$S:$S,"&gt;0.5"))/$D102</f>
        <v>#DIV/0!</v>
      </c>
      <c r="R102" s="8" t="e">
        <f>COUNTIFS(Sta!$A:$A,$A102,Sta!$R:$R,"&gt;0.5")/$B102</f>
        <v>#DIV/0!</v>
      </c>
      <c r="S102" s="8" t="e">
        <f>COUNTIFS(Sta!$B:$B,$A102,Sta!$S:$S,"&gt;0.5")/$C102</f>
        <v>#DIV/0!</v>
      </c>
      <c r="T102" s="11" t="e">
        <f>(COUNTIFS(Sta!$A:$A,$A102,Sta!$R:$R,"&gt;1.5") +COUNTIFS(Sta!$B:$B,$A102,Sta!$S:$S,"&gt;1.5"))/$D102</f>
        <v>#DIV/0!</v>
      </c>
      <c r="U102" s="8" t="e">
        <f>COUNTIFS(Sta!$A:$A,$A102,Sta!$R:$R,"&gt;1.5")/$B102</f>
        <v>#DIV/0!</v>
      </c>
      <c r="V102" s="8" t="e">
        <f>COUNTIFS(Sta!$B:$B,$A102,Sta!$S:$S,"&gt;1.5")/$C102</f>
        <v>#DIV/0!</v>
      </c>
    </row>
    <row r="103" spans="1:22" x14ac:dyDescent="0.3">
      <c r="A103" t="s">
        <v>215</v>
      </c>
      <c r="B103" s="9">
        <f>COUNTIF(Sta!A:A,A103)</f>
        <v>0</v>
      </c>
      <c r="C103" s="4">
        <f>COUNTIF(Sta!B:B,A103)</f>
        <v>0</v>
      </c>
      <c r="D103" s="4">
        <f t="shared" si="3"/>
        <v>0</v>
      </c>
      <c r="E103" s="10" t="e">
        <f>(SUMIF(Sta!$A:$A,$A103,Sta!$T:$T)  + SUMIF(Sta!$B:$B,$A103,Sta!$T:$T) )/$D103</f>
        <v>#DIV/0!</v>
      </c>
      <c r="F103" s="6" t="e">
        <f>SUMIF(Sta!$A:$A,$A103,Sta!$T:$T)/$B103</f>
        <v>#DIV/0!</v>
      </c>
      <c r="G103" s="6" t="e">
        <f>SUMIF(Sta!$B:$B,$A103,Sta!$T:$T)/$C103</f>
        <v>#DIV/0!</v>
      </c>
      <c r="H103" s="10" t="e">
        <f>(SUMIF(Sta!$A:$A,$A103,Sta!$R:$R)  + SUMIF(Sta!$B:$B,$A103,Sta!$S:$S) )/$D103</f>
        <v>#DIV/0!</v>
      </c>
      <c r="I103" s="6" t="e">
        <f>SUMIF(Sta!$A:$A,$A103,Sta!$R:$R)/$B103</f>
        <v>#DIV/0!</v>
      </c>
      <c r="J103" s="6" t="e">
        <f>SUMIF(Sta!$B:$B,$A103,Sta!$S:$S)/$C103</f>
        <v>#DIV/0!</v>
      </c>
      <c r="K103" s="11" t="e">
        <f>(COUNTIFS(Sta!$A:$A,$A103,Sta!$T:$T,"&gt;2.5") +COUNTIFS(Sta!$B:$B,$A103,Sta!$T:$T,"&gt;2.5"))/$D103</f>
        <v>#DIV/0!</v>
      </c>
      <c r="L103" s="8" t="e">
        <f>COUNTIFS(Sta!$A:$A,$A103,Sta!$T:$T,"&gt;2.5")/$B103</f>
        <v>#DIV/0!</v>
      </c>
      <c r="M103" s="8" t="e">
        <f>COUNTIFS(Sta!$B:$B,$A103,Sta!$T:$T,"&gt;2.5")/$C103</f>
        <v>#DIV/0!</v>
      </c>
      <c r="N103" s="11" t="e">
        <f>(COUNTIFS(Sta!$A:$A,$A103,Sta!$T:$T,"&gt;4.5") +COUNTIFS(Sta!$B:$B,$A103,Sta!$T:$T,"&gt;4.5"))/$D103</f>
        <v>#DIV/0!</v>
      </c>
      <c r="O103" s="8" t="e">
        <f>COUNTIFS(Sta!$A:$A,$A103,Sta!$T:$T,"&gt;4.5")/$B103</f>
        <v>#DIV/0!</v>
      </c>
      <c r="P103" s="8" t="e">
        <f>COUNTIFS(Sta!$B:$B,$A103,Sta!$T:$T,"&gt;4.5")/$C103</f>
        <v>#DIV/0!</v>
      </c>
      <c r="Q103" s="11" t="e">
        <f>(COUNTIFS(Sta!$A:$A,$A103,Sta!$R:$R,"&gt;0.5") +COUNTIFS(Sta!$B:$B,$A103,Sta!$S:$S,"&gt;0.5"))/$D103</f>
        <v>#DIV/0!</v>
      </c>
      <c r="R103" s="8" t="e">
        <f>COUNTIFS(Sta!$A:$A,$A103,Sta!$R:$R,"&gt;0.5")/$B103</f>
        <v>#DIV/0!</v>
      </c>
      <c r="S103" s="8" t="e">
        <f>COUNTIFS(Sta!$B:$B,$A103,Sta!$S:$S,"&gt;0.5")/$C103</f>
        <v>#DIV/0!</v>
      </c>
      <c r="T103" s="11" t="e">
        <f>(COUNTIFS(Sta!$A:$A,$A103,Sta!$R:$R,"&gt;1.5") +COUNTIFS(Sta!$B:$B,$A103,Sta!$S:$S,"&gt;1.5"))/$D103</f>
        <v>#DIV/0!</v>
      </c>
      <c r="U103" s="8" t="e">
        <f>COUNTIFS(Sta!$A:$A,$A103,Sta!$R:$R,"&gt;1.5")/$B103</f>
        <v>#DIV/0!</v>
      </c>
      <c r="V103" s="8" t="e">
        <f>COUNTIFS(Sta!$B:$B,$A103,Sta!$S:$S,"&gt;1.5")/$C103</f>
        <v>#DIV/0!</v>
      </c>
    </row>
    <row r="104" spans="1:22" x14ac:dyDescent="0.3">
      <c r="A104" t="s">
        <v>210</v>
      </c>
      <c r="B104" s="9">
        <f>COUNTIF(Sta!A:A,A104)</f>
        <v>0</v>
      </c>
      <c r="C104" s="4">
        <f>COUNTIF(Sta!B:B,A104)</f>
        <v>0</v>
      </c>
      <c r="D104" s="4">
        <f t="shared" si="3"/>
        <v>0</v>
      </c>
      <c r="E104" s="10" t="e">
        <f>(SUMIF(Sta!$A:$A,$A104,Sta!$T:$T)  + SUMIF(Sta!$B:$B,$A104,Sta!$T:$T) )/$D104</f>
        <v>#DIV/0!</v>
      </c>
      <c r="F104" s="6" t="e">
        <f>SUMIF(Sta!$A:$A,$A104,Sta!$T:$T)/$B104</f>
        <v>#DIV/0!</v>
      </c>
      <c r="G104" s="6" t="e">
        <f>SUMIF(Sta!$B:$B,$A104,Sta!$T:$T)/$C104</f>
        <v>#DIV/0!</v>
      </c>
      <c r="H104" s="10" t="e">
        <f>(SUMIF(Sta!$A:$A,$A104,Sta!$R:$R)  + SUMIF(Sta!$B:$B,$A104,Sta!$S:$S) )/$D104</f>
        <v>#DIV/0!</v>
      </c>
      <c r="I104" s="6" t="e">
        <f>SUMIF(Sta!$A:$A,$A104,Sta!$R:$R)/$B104</f>
        <v>#DIV/0!</v>
      </c>
      <c r="J104" s="6" t="e">
        <f>SUMIF(Sta!$B:$B,$A104,Sta!$S:$S)/$C104</f>
        <v>#DIV/0!</v>
      </c>
      <c r="K104" s="11" t="e">
        <f>(COUNTIFS(Sta!$A:$A,$A104,Sta!$T:$T,"&gt;2.5") +COUNTIFS(Sta!$B:$B,$A104,Sta!$T:$T,"&gt;2.5"))/$D104</f>
        <v>#DIV/0!</v>
      </c>
      <c r="L104" s="8" t="e">
        <f>COUNTIFS(Sta!$A:$A,$A104,Sta!$T:$T,"&gt;2.5")/$B104</f>
        <v>#DIV/0!</v>
      </c>
      <c r="M104" s="8" t="e">
        <f>COUNTIFS(Sta!$B:$B,$A104,Sta!$T:$T,"&gt;2.5")/$C104</f>
        <v>#DIV/0!</v>
      </c>
      <c r="N104" s="11" t="e">
        <f>(COUNTIFS(Sta!$A:$A,$A104,Sta!$T:$T,"&gt;4.5") +COUNTIFS(Sta!$B:$B,$A104,Sta!$T:$T,"&gt;4.5"))/$D104</f>
        <v>#DIV/0!</v>
      </c>
      <c r="O104" s="8" t="e">
        <f>COUNTIFS(Sta!$A:$A,$A104,Sta!$T:$T,"&gt;4.5")/$B104</f>
        <v>#DIV/0!</v>
      </c>
      <c r="P104" s="8" t="e">
        <f>COUNTIFS(Sta!$B:$B,$A104,Sta!$T:$T,"&gt;4.5")/$C104</f>
        <v>#DIV/0!</v>
      </c>
      <c r="Q104" s="11" t="e">
        <f>(COUNTIFS(Sta!$A:$A,$A104,Sta!$R:$R,"&gt;0.5") +COUNTIFS(Sta!$B:$B,$A104,Sta!$S:$S,"&gt;0.5"))/$D104</f>
        <v>#DIV/0!</v>
      </c>
      <c r="R104" s="8" t="e">
        <f>COUNTIFS(Sta!$A:$A,$A104,Sta!$R:$R,"&gt;0.5")/$B104</f>
        <v>#DIV/0!</v>
      </c>
      <c r="S104" s="8" t="e">
        <f>COUNTIFS(Sta!$B:$B,$A104,Sta!$S:$S,"&gt;0.5")/$C104</f>
        <v>#DIV/0!</v>
      </c>
      <c r="T104" s="11" t="e">
        <f>(COUNTIFS(Sta!$A:$A,$A104,Sta!$R:$R,"&gt;1.5") +COUNTIFS(Sta!$B:$B,$A104,Sta!$S:$S,"&gt;1.5"))/$D104</f>
        <v>#DIV/0!</v>
      </c>
      <c r="U104" s="8" t="e">
        <f>COUNTIFS(Sta!$A:$A,$A104,Sta!$R:$R,"&gt;1.5")/$B104</f>
        <v>#DIV/0!</v>
      </c>
      <c r="V104" s="8" t="e">
        <f>COUNTIFS(Sta!$B:$B,$A104,Sta!$S:$S,"&gt;1.5")/$C104</f>
        <v>#DIV/0!</v>
      </c>
    </row>
    <row r="105" spans="1:22" x14ac:dyDescent="0.3">
      <c r="A105" t="s">
        <v>205</v>
      </c>
      <c r="B105" s="9">
        <f>COUNTIF(Sta!A:A,A105)</f>
        <v>0</v>
      </c>
      <c r="C105" s="4">
        <f>COUNTIF(Sta!B:B,A105)</f>
        <v>0</v>
      </c>
      <c r="D105" s="4">
        <f t="shared" si="3"/>
        <v>0</v>
      </c>
      <c r="E105" s="10" t="e">
        <f>(SUMIF(Sta!$A:$A,$A105,Sta!$T:$T)  + SUMIF(Sta!$B:$B,$A105,Sta!$T:$T) )/$D105</f>
        <v>#DIV/0!</v>
      </c>
      <c r="F105" s="6" t="e">
        <f>SUMIF(Sta!$A:$A,$A105,Sta!$T:$T)/$B105</f>
        <v>#DIV/0!</v>
      </c>
      <c r="G105" s="6" t="e">
        <f>SUMIF(Sta!$B:$B,$A105,Sta!$T:$T)/$C105</f>
        <v>#DIV/0!</v>
      </c>
      <c r="H105" s="10" t="e">
        <f>(SUMIF(Sta!$A:$A,$A105,Sta!$R:$R)  + SUMIF(Sta!$B:$B,$A105,Sta!$S:$S) )/$D105</f>
        <v>#DIV/0!</v>
      </c>
      <c r="I105" s="6" t="e">
        <f>SUMIF(Sta!$A:$A,$A105,Sta!$R:$R)/$B105</f>
        <v>#DIV/0!</v>
      </c>
      <c r="J105" s="6" t="e">
        <f>SUMIF(Sta!$B:$B,$A105,Sta!$S:$S)/$C105</f>
        <v>#DIV/0!</v>
      </c>
      <c r="K105" s="11" t="e">
        <f>(COUNTIFS(Sta!$A:$A,$A105,Sta!$T:$T,"&gt;2.5") +COUNTIFS(Sta!$B:$B,$A105,Sta!$T:$T,"&gt;2.5"))/$D105</f>
        <v>#DIV/0!</v>
      </c>
      <c r="L105" s="8" t="e">
        <f>COUNTIFS(Sta!$A:$A,$A105,Sta!$T:$T,"&gt;2.5")/$B105</f>
        <v>#DIV/0!</v>
      </c>
      <c r="M105" s="8" t="e">
        <f>COUNTIFS(Sta!$B:$B,$A105,Sta!$T:$T,"&gt;2.5")/$C105</f>
        <v>#DIV/0!</v>
      </c>
      <c r="N105" s="11" t="e">
        <f>(COUNTIFS(Sta!$A:$A,$A105,Sta!$T:$T,"&gt;4.5") +COUNTIFS(Sta!$B:$B,$A105,Sta!$T:$T,"&gt;4.5"))/$D105</f>
        <v>#DIV/0!</v>
      </c>
      <c r="O105" s="8" t="e">
        <f>COUNTIFS(Sta!$A:$A,$A105,Sta!$T:$T,"&gt;4.5")/$B105</f>
        <v>#DIV/0!</v>
      </c>
      <c r="P105" s="8" t="e">
        <f>COUNTIFS(Sta!$B:$B,$A105,Sta!$T:$T,"&gt;4.5")/$C105</f>
        <v>#DIV/0!</v>
      </c>
      <c r="Q105" s="11" t="e">
        <f>(COUNTIFS(Sta!$A:$A,$A105,Sta!$R:$R,"&gt;0.5") +COUNTIFS(Sta!$B:$B,$A105,Sta!$S:$S,"&gt;0.5"))/$D105</f>
        <v>#DIV/0!</v>
      </c>
      <c r="R105" s="8" t="e">
        <f>COUNTIFS(Sta!$A:$A,$A105,Sta!$R:$R,"&gt;0.5")/$B105</f>
        <v>#DIV/0!</v>
      </c>
      <c r="S105" s="8" t="e">
        <f>COUNTIFS(Sta!$B:$B,$A105,Sta!$S:$S,"&gt;0.5")/$C105</f>
        <v>#DIV/0!</v>
      </c>
      <c r="T105" s="11" t="e">
        <f>(COUNTIFS(Sta!$A:$A,$A105,Sta!$R:$R,"&gt;1.5") +COUNTIFS(Sta!$B:$B,$A105,Sta!$S:$S,"&gt;1.5"))/$D105</f>
        <v>#DIV/0!</v>
      </c>
      <c r="U105" s="8" t="e">
        <f>COUNTIFS(Sta!$A:$A,$A105,Sta!$R:$R,"&gt;1.5")/$B105</f>
        <v>#DIV/0!</v>
      </c>
      <c r="V105" s="8" t="e">
        <f>COUNTIFS(Sta!$B:$B,$A105,Sta!$S:$S,"&gt;1.5")/$C105</f>
        <v>#DIV/0!</v>
      </c>
    </row>
    <row r="106" spans="1:22" x14ac:dyDescent="0.3">
      <c r="A106" t="s">
        <v>196</v>
      </c>
      <c r="B106" s="9">
        <f>COUNTIF(Sta!A:A,A106)</f>
        <v>0</v>
      </c>
      <c r="C106" s="4">
        <f>COUNTIF(Sta!B:B,A106)</f>
        <v>0</v>
      </c>
      <c r="D106" s="4">
        <f t="shared" si="3"/>
        <v>0</v>
      </c>
      <c r="E106" s="10" t="e">
        <f>(SUMIF(Sta!$A:$A,$A106,Sta!$T:$T)  + SUMIF(Sta!$B:$B,$A106,Sta!$T:$T) )/$D106</f>
        <v>#DIV/0!</v>
      </c>
      <c r="F106" s="6" t="e">
        <f>SUMIF(Sta!$A:$A,$A106,Sta!$T:$T)/$B106</f>
        <v>#DIV/0!</v>
      </c>
      <c r="G106" s="6" t="e">
        <f>SUMIF(Sta!$B:$B,$A106,Sta!$T:$T)/$C106</f>
        <v>#DIV/0!</v>
      </c>
      <c r="H106" s="10" t="e">
        <f>(SUMIF(Sta!$A:$A,$A106,Sta!$R:$R)  + SUMIF(Sta!$B:$B,$A106,Sta!$S:$S) )/$D106</f>
        <v>#DIV/0!</v>
      </c>
      <c r="I106" s="6" t="e">
        <f>SUMIF(Sta!$A:$A,$A106,Sta!$R:$R)/$B106</f>
        <v>#DIV/0!</v>
      </c>
      <c r="J106" s="6" t="e">
        <f>SUMIF(Sta!$B:$B,$A106,Sta!$S:$S)/$C106</f>
        <v>#DIV/0!</v>
      </c>
      <c r="K106" s="11" t="e">
        <f>(COUNTIFS(Sta!$A:$A,$A106,Sta!$T:$T,"&gt;2.5") +COUNTIFS(Sta!$B:$B,$A106,Sta!$T:$T,"&gt;2.5"))/$D106</f>
        <v>#DIV/0!</v>
      </c>
      <c r="L106" s="8" t="e">
        <f>COUNTIFS(Sta!$A:$A,$A106,Sta!$T:$T,"&gt;2.5")/$B106</f>
        <v>#DIV/0!</v>
      </c>
      <c r="M106" s="8" t="e">
        <f>COUNTIFS(Sta!$B:$B,$A106,Sta!$T:$T,"&gt;2.5")/$C106</f>
        <v>#DIV/0!</v>
      </c>
      <c r="N106" s="11" t="e">
        <f>(COUNTIFS(Sta!$A:$A,$A106,Sta!$T:$T,"&gt;4.5") +COUNTIFS(Sta!$B:$B,$A106,Sta!$T:$T,"&gt;4.5"))/$D106</f>
        <v>#DIV/0!</v>
      </c>
      <c r="O106" s="8" t="e">
        <f>COUNTIFS(Sta!$A:$A,$A106,Sta!$T:$T,"&gt;4.5")/$B106</f>
        <v>#DIV/0!</v>
      </c>
      <c r="P106" s="8" t="e">
        <f>COUNTIFS(Sta!$B:$B,$A106,Sta!$T:$T,"&gt;4.5")/$C106</f>
        <v>#DIV/0!</v>
      </c>
      <c r="Q106" s="11" t="e">
        <f>(COUNTIFS(Sta!$A:$A,$A106,Sta!$R:$R,"&gt;0.5") +COUNTIFS(Sta!$B:$B,$A106,Sta!$S:$S,"&gt;0.5"))/$D106</f>
        <v>#DIV/0!</v>
      </c>
      <c r="R106" s="8" t="e">
        <f>COUNTIFS(Sta!$A:$A,$A106,Sta!$R:$R,"&gt;0.5")/$B106</f>
        <v>#DIV/0!</v>
      </c>
      <c r="S106" s="8" t="e">
        <f>COUNTIFS(Sta!$B:$B,$A106,Sta!$S:$S,"&gt;0.5")/$C106</f>
        <v>#DIV/0!</v>
      </c>
      <c r="T106" s="11" t="e">
        <f>(COUNTIFS(Sta!$A:$A,$A106,Sta!$R:$R,"&gt;1.5") +COUNTIFS(Sta!$B:$B,$A106,Sta!$S:$S,"&gt;1.5"))/$D106</f>
        <v>#DIV/0!</v>
      </c>
      <c r="U106" s="8" t="e">
        <f>COUNTIFS(Sta!$A:$A,$A106,Sta!$R:$R,"&gt;1.5")/$B106</f>
        <v>#DIV/0!</v>
      </c>
      <c r="V106" s="8" t="e">
        <f>COUNTIFS(Sta!$B:$B,$A106,Sta!$S:$S,"&gt;1.5")/$C106</f>
        <v>#DIV/0!</v>
      </c>
    </row>
    <row r="107" spans="1:22" x14ac:dyDescent="0.3">
      <c r="A107" t="s">
        <v>207</v>
      </c>
      <c r="B107" s="9">
        <f>COUNTIF(Sta!A:A,A107)</f>
        <v>0</v>
      </c>
      <c r="C107" s="4">
        <f>COUNTIF(Sta!B:B,A107)</f>
        <v>0</v>
      </c>
      <c r="D107" s="4">
        <f t="shared" si="3"/>
        <v>0</v>
      </c>
      <c r="E107" s="10" t="e">
        <f>(SUMIF(Sta!$A:$A,$A107,Sta!$T:$T)  + SUMIF(Sta!$B:$B,$A107,Sta!$T:$T) )/$D107</f>
        <v>#DIV/0!</v>
      </c>
      <c r="F107" s="6" t="e">
        <f>SUMIF(Sta!$A:$A,$A107,Sta!$T:$T)/$B107</f>
        <v>#DIV/0!</v>
      </c>
      <c r="G107" s="6" t="e">
        <f>SUMIF(Sta!$B:$B,$A107,Sta!$T:$T)/$C107</f>
        <v>#DIV/0!</v>
      </c>
      <c r="H107" s="10" t="e">
        <f>(SUMIF(Sta!$A:$A,$A107,Sta!$R:$R)  + SUMIF(Sta!$B:$B,$A107,Sta!$S:$S) )/$D107</f>
        <v>#DIV/0!</v>
      </c>
      <c r="I107" s="6" t="e">
        <f>SUMIF(Sta!$A:$A,$A107,Sta!$R:$R)/$B107</f>
        <v>#DIV/0!</v>
      </c>
      <c r="J107" s="6" t="e">
        <f>SUMIF(Sta!$B:$B,$A107,Sta!$S:$S)/$C107</f>
        <v>#DIV/0!</v>
      </c>
      <c r="K107" s="11" t="e">
        <f>(COUNTIFS(Sta!$A:$A,$A107,Sta!$T:$T,"&gt;2.5") +COUNTIFS(Sta!$B:$B,$A107,Sta!$T:$T,"&gt;2.5"))/$D107</f>
        <v>#DIV/0!</v>
      </c>
      <c r="L107" s="8" t="e">
        <f>COUNTIFS(Sta!$A:$A,$A107,Sta!$T:$T,"&gt;2.5")/$B107</f>
        <v>#DIV/0!</v>
      </c>
      <c r="M107" s="8" t="e">
        <f>COUNTIFS(Sta!$B:$B,$A107,Sta!$T:$T,"&gt;2.5")/$C107</f>
        <v>#DIV/0!</v>
      </c>
      <c r="N107" s="11" t="e">
        <f>(COUNTIFS(Sta!$A:$A,$A107,Sta!$T:$T,"&gt;4.5") +COUNTIFS(Sta!$B:$B,$A107,Sta!$T:$T,"&gt;4.5"))/$D107</f>
        <v>#DIV/0!</v>
      </c>
      <c r="O107" s="8" t="e">
        <f>COUNTIFS(Sta!$A:$A,$A107,Sta!$T:$T,"&gt;4.5")/$B107</f>
        <v>#DIV/0!</v>
      </c>
      <c r="P107" s="8" t="e">
        <f>COUNTIFS(Sta!$B:$B,$A107,Sta!$T:$T,"&gt;4.5")/$C107</f>
        <v>#DIV/0!</v>
      </c>
      <c r="Q107" s="11" t="e">
        <f>(COUNTIFS(Sta!$A:$A,$A107,Sta!$R:$R,"&gt;0.5") +COUNTIFS(Sta!$B:$B,$A107,Sta!$S:$S,"&gt;0.5"))/$D107</f>
        <v>#DIV/0!</v>
      </c>
      <c r="R107" s="8" t="e">
        <f>COUNTIFS(Sta!$A:$A,$A107,Sta!$R:$R,"&gt;0.5")/$B107</f>
        <v>#DIV/0!</v>
      </c>
      <c r="S107" s="8" t="e">
        <f>COUNTIFS(Sta!$B:$B,$A107,Sta!$S:$S,"&gt;0.5")/$C107</f>
        <v>#DIV/0!</v>
      </c>
      <c r="T107" s="11" t="e">
        <f>(COUNTIFS(Sta!$A:$A,$A107,Sta!$R:$R,"&gt;1.5") +COUNTIFS(Sta!$B:$B,$A107,Sta!$S:$S,"&gt;1.5"))/$D107</f>
        <v>#DIV/0!</v>
      </c>
      <c r="U107" s="8" t="e">
        <f>COUNTIFS(Sta!$A:$A,$A107,Sta!$R:$R,"&gt;1.5")/$B107</f>
        <v>#DIV/0!</v>
      </c>
      <c r="V107" s="8" t="e">
        <f>COUNTIFS(Sta!$B:$B,$A107,Sta!$S:$S,"&gt;1.5")/$C107</f>
        <v>#DIV/0!</v>
      </c>
    </row>
    <row r="108" spans="1:22" x14ac:dyDescent="0.3">
      <c r="A108" t="s">
        <v>206</v>
      </c>
      <c r="B108" s="9">
        <f>COUNTIF(Sta!A:A,A108)</f>
        <v>0</v>
      </c>
      <c r="C108" s="4">
        <f>COUNTIF(Sta!B:B,A108)</f>
        <v>0</v>
      </c>
      <c r="D108" s="4">
        <f t="shared" si="3"/>
        <v>0</v>
      </c>
      <c r="E108" s="10" t="e">
        <f>(SUMIF(Sta!$A:$A,$A108,Sta!$T:$T)  + SUMIF(Sta!$B:$B,$A108,Sta!$T:$T) )/$D108</f>
        <v>#DIV/0!</v>
      </c>
      <c r="F108" s="6" t="e">
        <f>SUMIF(Sta!$A:$A,$A108,Sta!$T:$T)/$B108</f>
        <v>#DIV/0!</v>
      </c>
      <c r="G108" s="6" t="e">
        <f>SUMIF(Sta!$B:$B,$A108,Sta!$T:$T)/$C108</f>
        <v>#DIV/0!</v>
      </c>
      <c r="H108" s="10" t="e">
        <f>(SUMIF(Sta!$A:$A,$A108,Sta!$R:$R)  + SUMIF(Sta!$B:$B,$A108,Sta!$S:$S) )/$D108</f>
        <v>#DIV/0!</v>
      </c>
      <c r="I108" s="6" t="e">
        <f>SUMIF(Sta!$A:$A,$A108,Sta!$R:$R)/$B108</f>
        <v>#DIV/0!</v>
      </c>
      <c r="J108" s="6" t="e">
        <f>SUMIF(Sta!$B:$B,$A108,Sta!$S:$S)/$C108</f>
        <v>#DIV/0!</v>
      </c>
      <c r="K108" s="11" t="e">
        <f>(COUNTIFS(Sta!$A:$A,$A108,Sta!$T:$T,"&gt;2.5") +COUNTIFS(Sta!$B:$B,$A108,Sta!$T:$T,"&gt;2.5"))/$D108</f>
        <v>#DIV/0!</v>
      </c>
      <c r="L108" s="8" t="e">
        <f>COUNTIFS(Sta!$A:$A,$A108,Sta!$T:$T,"&gt;2.5")/$B108</f>
        <v>#DIV/0!</v>
      </c>
      <c r="M108" s="8" t="e">
        <f>COUNTIFS(Sta!$B:$B,$A108,Sta!$T:$T,"&gt;2.5")/$C108</f>
        <v>#DIV/0!</v>
      </c>
      <c r="N108" s="11" t="e">
        <f>(COUNTIFS(Sta!$A:$A,$A108,Sta!$T:$T,"&gt;4.5") +COUNTIFS(Sta!$B:$B,$A108,Sta!$T:$T,"&gt;4.5"))/$D108</f>
        <v>#DIV/0!</v>
      </c>
      <c r="O108" s="8" t="e">
        <f>COUNTIFS(Sta!$A:$A,$A108,Sta!$T:$T,"&gt;4.5")/$B108</f>
        <v>#DIV/0!</v>
      </c>
      <c r="P108" s="8" t="e">
        <f>COUNTIFS(Sta!$B:$B,$A108,Sta!$T:$T,"&gt;4.5")/$C108</f>
        <v>#DIV/0!</v>
      </c>
      <c r="Q108" s="11" t="e">
        <f>(COUNTIFS(Sta!$A:$A,$A108,Sta!$R:$R,"&gt;0.5") +COUNTIFS(Sta!$B:$B,$A108,Sta!$S:$S,"&gt;0.5"))/$D108</f>
        <v>#DIV/0!</v>
      </c>
      <c r="R108" s="8" t="e">
        <f>COUNTIFS(Sta!$A:$A,$A108,Sta!$R:$R,"&gt;0.5")/$B108</f>
        <v>#DIV/0!</v>
      </c>
      <c r="S108" s="8" t="e">
        <f>COUNTIFS(Sta!$B:$B,$A108,Sta!$S:$S,"&gt;0.5")/$C108</f>
        <v>#DIV/0!</v>
      </c>
      <c r="T108" s="11" t="e">
        <f>(COUNTIFS(Sta!$A:$A,$A108,Sta!$R:$R,"&gt;1.5") +COUNTIFS(Sta!$B:$B,$A108,Sta!$S:$S,"&gt;1.5"))/$D108</f>
        <v>#DIV/0!</v>
      </c>
      <c r="U108" s="8" t="e">
        <f>COUNTIFS(Sta!$A:$A,$A108,Sta!$R:$R,"&gt;1.5")/$B108</f>
        <v>#DIV/0!</v>
      </c>
      <c r="V108" s="8" t="e">
        <f>COUNTIFS(Sta!$B:$B,$A108,Sta!$S:$S,"&gt;1.5")/$C108</f>
        <v>#DIV/0!</v>
      </c>
    </row>
    <row r="109" spans="1:22" x14ac:dyDescent="0.3">
      <c r="A109" t="s">
        <v>222</v>
      </c>
      <c r="B109" s="9">
        <f>COUNTIF(Sta!A:A,A109)</f>
        <v>0</v>
      </c>
      <c r="C109" s="4">
        <f>COUNTIF(Sta!B:B,A109)</f>
        <v>0</v>
      </c>
      <c r="D109" s="4">
        <f t="shared" si="3"/>
        <v>0</v>
      </c>
      <c r="E109" s="10" t="e">
        <f>(SUMIF(Sta!$A:$A,$A109,Sta!$T:$T)  + SUMIF(Sta!$B:$B,$A109,Sta!$T:$T) )/$D109</f>
        <v>#DIV/0!</v>
      </c>
      <c r="F109" s="6" t="e">
        <f>SUMIF(Sta!$A:$A,$A109,Sta!$T:$T)/$B109</f>
        <v>#DIV/0!</v>
      </c>
      <c r="G109" s="6" t="e">
        <f>SUMIF(Sta!$B:$B,$A109,Sta!$T:$T)/$C109</f>
        <v>#DIV/0!</v>
      </c>
      <c r="H109" s="10" t="e">
        <f>(SUMIF(Sta!$A:$A,$A109,Sta!$R:$R)  + SUMIF(Sta!$B:$B,$A109,Sta!$S:$S) )/$D109</f>
        <v>#DIV/0!</v>
      </c>
      <c r="I109" s="6" t="e">
        <f>SUMIF(Sta!$A:$A,$A109,Sta!$R:$R)/$B109</f>
        <v>#DIV/0!</v>
      </c>
      <c r="J109" s="6" t="e">
        <f>SUMIF(Sta!$B:$B,$A109,Sta!$S:$S)/$C109</f>
        <v>#DIV/0!</v>
      </c>
      <c r="K109" s="11" t="e">
        <f>(COUNTIFS(Sta!$A:$A,$A109,Sta!$T:$T,"&gt;2.5") +COUNTIFS(Sta!$B:$B,$A109,Sta!$T:$T,"&gt;2.5"))/$D109</f>
        <v>#DIV/0!</v>
      </c>
      <c r="L109" s="8" t="e">
        <f>COUNTIFS(Sta!$A:$A,$A109,Sta!$T:$T,"&gt;2.5")/$B109</f>
        <v>#DIV/0!</v>
      </c>
      <c r="M109" s="8" t="e">
        <f>COUNTIFS(Sta!$B:$B,$A109,Sta!$T:$T,"&gt;2.5")/$C109</f>
        <v>#DIV/0!</v>
      </c>
      <c r="N109" s="11" t="e">
        <f>(COUNTIFS(Sta!$A:$A,$A109,Sta!$T:$T,"&gt;4.5") +COUNTIFS(Sta!$B:$B,$A109,Sta!$T:$T,"&gt;4.5"))/$D109</f>
        <v>#DIV/0!</v>
      </c>
      <c r="O109" s="8" t="e">
        <f>COUNTIFS(Sta!$A:$A,$A109,Sta!$T:$T,"&gt;4.5")/$B109</f>
        <v>#DIV/0!</v>
      </c>
      <c r="P109" s="8" t="e">
        <f>COUNTIFS(Sta!$B:$B,$A109,Sta!$T:$T,"&gt;4.5")/$C109</f>
        <v>#DIV/0!</v>
      </c>
      <c r="Q109" s="11" t="e">
        <f>(COUNTIFS(Sta!$A:$A,$A109,Sta!$R:$R,"&gt;0.5") +COUNTIFS(Sta!$B:$B,$A109,Sta!$S:$S,"&gt;0.5"))/$D109</f>
        <v>#DIV/0!</v>
      </c>
      <c r="R109" s="8" t="e">
        <f>COUNTIFS(Sta!$A:$A,$A109,Sta!$R:$R,"&gt;0.5")/$B109</f>
        <v>#DIV/0!</v>
      </c>
      <c r="S109" s="8" t="e">
        <f>COUNTIFS(Sta!$B:$B,$A109,Sta!$S:$S,"&gt;0.5")/$C109</f>
        <v>#DIV/0!</v>
      </c>
      <c r="T109" s="11" t="e">
        <f>(COUNTIFS(Sta!$A:$A,$A109,Sta!$R:$R,"&gt;1.5") +COUNTIFS(Sta!$B:$B,$A109,Sta!$S:$S,"&gt;1.5"))/$D109</f>
        <v>#DIV/0!</v>
      </c>
      <c r="U109" s="8" t="e">
        <f>COUNTIFS(Sta!$A:$A,$A109,Sta!$R:$R,"&gt;1.5")/$B109</f>
        <v>#DIV/0!</v>
      </c>
      <c r="V109" s="8" t="e">
        <f>COUNTIFS(Sta!$B:$B,$A109,Sta!$S:$S,"&gt;1.5")/$C109</f>
        <v>#DIV/0!</v>
      </c>
    </row>
    <row r="110" spans="1:22" x14ac:dyDescent="0.3">
      <c r="A110" t="s">
        <v>239</v>
      </c>
      <c r="B110" s="9">
        <f>COUNTIF(Sta!A:A,A110)</f>
        <v>0</v>
      </c>
      <c r="C110" s="4">
        <f>COUNTIF(Sta!B:B,A110)</f>
        <v>0</v>
      </c>
      <c r="D110" s="4">
        <f t="shared" si="3"/>
        <v>0</v>
      </c>
      <c r="E110" s="10" t="e">
        <f>(SUMIF(Sta!$A:$A,$A110,Sta!$T:$T)  + SUMIF(Sta!$B:$B,$A110,Sta!$T:$T) )/$D110</f>
        <v>#DIV/0!</v>
      </c>
      <c r="F110" s="6" t="e">
        <f>SUMIF(Sta!$A:$A,$A110,Sta!$T:$T)/$B110</f>
        <v>#DIV/0!</v>
      </c>
      <c r="G110" s="6" t="e">
        <f>SUMIF(Sta!$B:$B,$A110,Sta!$T:$T)/$C110</f>
        <v>#DIV/0!</v>
      </c>
      <c r="H110" s="10" t="e">
        <f>(SUMIF(Sta!$A:$A,$A110,Sta!$R:$R)  + SUMIF(Sta!$B:$B,$A110,Sta!$S:$S) )/$D110</f>
        <v>#DIV/0!</v>
      </c>
      <c r="I110" s="6" t="e">
        <f>SUMIF(Sta!$A:$A,$A110,Sta!$R:$R)/$B110</f>
        <v>#DIV/0!</v>
      </c>
      <c r="J110" s="6" t="e">
        <f>SUMIF(Sta!$B:$B,$A110,Sta!$S:$S)/$C110</f>
        <v>#DIV/0!</v>
      </c>
      <c r="K110" s="11" t="e">
        <f>(COUNTIFS(Sta!$A:$A,$A110,Sta!$T:$T,"&gt;2.5") +COUNTIFS(Sta!$B:$B,$A110,Sta!$T:$T,"&gt;2.5"))/$D110</f>
        <v>#DIV/0!</v>
      </c>
      <c r="L110" s="8" t="e">
        <f>COUNTIFS(Sta!$A:$A,$A110,Sta!$T:$T,"&gt;2.5")/$B110</f>
        <v>#DIV/0!</v>
      </c>
      <c r="M110" s="8" t="e">
        <f>COUNTIFS(Sta!$B:$B,$A110,Sta!$T:$T,"&gt;2.5")/$C110</f>
        <v>#DIV/0!</v>
      </c>
      <c r="N110" s="11" t="e">
        <f>(COUNTIFS(Sta!$A:$A,$A110,Sta!$T:$T,"&gt;4.5") +COUNTIFS(Sta!$B:$B,$A110,Sta!$T:$T,"&gt;4.5"))/$D110</f>
        <v>#DIV/0!</v>
      </c>
      <c r="O110" s="8" t="e">
        <f>COUNTIFS(Sta!$A:$A,$A110,Sta!$T:$T,"&gt;4.5")/$B110</f>
        <v>#DIV/0!</v>
      </c>
      <c r="P110" s="8" t="e">
        <f>COUNTIFS(Sta!$B:$B,$A110,Sta!$T:$T,"&gt;4.5")/$C110</f>
        <v>#DIV/0!</v>
      </c>
      <c r="Q110" s="11" t="e">
        <f>(COUNTIFS(Sta!$A:$A,$A110,Sta!$R:$R,"&gt;0.5") +COUNTIFS(Sta!$B:$B,$A110,Sta!$S:$S,"&gt;0.5"))/$D110</f>
        <v>#DIV/0!</v>
      </c>
      <c r="R110" s="8" t="e">
        <f>COUNTIFS(Sta!$A:$A,$A110,Sta!$R:$R,"&gt;0.5")/$B110</f>
        <v>#DIV/0!</v>
      </c>
      <c r="S110" s="8" t="e">
        <f>COUNTIFS(Sta!$B:$B,$A110,Sta!$S:$S,"&gt;0.5")/$C110</f>
        <v>#DIV/0!</v>
      </c>
      <c r="T110" s="11" t="e">
        <f>(COUNTIFS(Sta!$A:$A,$A110,Sta!$R:$R,"&gt;1.5") +COUNTIFS(Sta!$B:$B,$A110,Sta!$S:$S,"&gt;1.5"))/$D110</f>
        <v>#DIV/0!</v>
      </c>
      <c r="U110" s="8" t="e">
        <f>COUNTIFS(Sta!$A:$A,$A110,Sta!$R:$R,"&gt;1.5")/$B110</f>
        <v>#DIV/0!</v>
      </c>
      <c r="V110" s="8" t="e">
        <f>COUNTIFS(Sta!$B:$B,$A110,Sta!$S:$S,"&gt;1.5")/$C110</f>
        <v>#DIV/0!</v>
      </c>
    </row>
    <row r="111" spans="1:22" x14ac:dyDescent="0.3">
      <c r="A111" t="s">
        <v>225</v>
      </c>
      <c r="B111" s="9">
        <f>COUNTIF(Sta!A:A,A111)</f>
        <v>0</v>
      </c>
      <c r="C111" s="4">
        <f>COUNTIF(Sta!B:B,A111)</f>
        <v>0</v>
      </c>
      <c r="D111" s="4">
        <f t="shared" si="3"/>
        <v>0</v>
      </c>
      <c r="E111" s="10" t="e">
        <f>(SUMIF(Sta!$A:$A,$A111,Sta!$T:$T)  + SUMIF(Sta!$B:$B,$A111,Sta!$T:$T) )/$D111</f>
        <v>#DIV/0!</v>
      </c>
      <c r="F111" s="6" t="e">
        <f>SUMIF(Sta!$A:$A,$A111,Sta!$T:$T)/$B111</f>
        <v>#DIV/0!</v>
      </c>
      <c r="G111" s="6" t="e">
        <f>SUMIF(Sta!$B:$B,$A111,Sta!$T:$T)/$C111</f>
        <v>#DIV/0!</v>
      </c>
      <c r="H111" s="10" t="e">
        <f>(SUMIF(Sta!$A:$A,$A111,Sta!$R:$R)  + SUMIF(Sta!$B:$B,$A111,Sta!$S:$S) )/$D111</f>
        <v>#DIV/0!</v>
      </c>
      <c r="I111" s="6" t="e">
        <f>SUMIF(Sta!$A:$A,$A111,Sta!$R:$R)/$B111</f>
        <v>#DIV/0!</v>
      </c>
      <c r="J111" s="6" t="e">
        <f>SUMIF(Sta!$B:$B,$A111,Sta!$S:$S)/$C111</f>
        <v>#DIV/0!</v>
      </c>
      <c r="K111" s="11" t="e">
        <f>(COUNTIFS(Sta!$A:$A,$A111,Sta!$T:$T,"&gt;2.5") +COUNTIFS(Sta!$B:$B,$A111,Sta!$T:$T,"&gt;2.5"))/$D111</f>
        <v>#DIV/0!</v>
      </c>
      <c r="L111" s="8" t="e">
        <f>COUNTIFS(Sta!$A:$A,$A111,Sta!$T:$T,"&gt;2.5")/$B111</f>
        <v>#DIV/0!</v>
      </c>
      <c r="M111" s="8" t="e">
        <f>COUNTIFS(Sta!$B:$B,$A111,Sta!$T:$T,"&gt;2.5")/$C111</f>
        <v>#DIV/0!</v>
      </c>
      <c r="N111" s="11" t="e">
        <f>(COUNTIFS(Sta!$A:$A,$A111,Sta!$T:$T,"&gt;4.5") +COUNTIFS(Sta!$B:$B,$A111,Sta!$T:$T,"&gt;4.5"))/$D111</f>
        <v>#DIV/0!</v>
      </c>
      <c r="O111" s="8" t="e">
        <f>COUNTIFS(Sta!$A:$A,$A111,Sta!$T:$T,"&gt;4.5")/$B111</f>
        <v>#DIV/0!</v>
      </c>
      <c r="P111" s="8" t="e">
        <f>COUNTIFS(Sta!$B:$B,$A111,Sta!$T:$T,"&gt;4.5")/$C111</f>
        <v>#DIV/0!</v>
      </c>
      <c r="Q111" s="11" t="e">
        <f>(COUNTIFS(Sta!$A:$A,$A111,Sta!$R:$R,"&gt;0.5") +COUNTIFS(Sta!$B:$B,$A111,Sta!$S:$S,"&gt;0.5"))/$D111</f>
        <v>#DIV/0!</v>
      </c>
      <c r="R111" s="8" t="e">
        <f>COUNTIFS(Sta!$A:$A,$A111,Sta!$R:$R,"&gt;0.5")/$B111</f>
        <v>#DIV/0!</v>
      </c>
      <c r="S111" s="8" t="e">
        <f>COUNTIFS(Sta!$B:$B,$A111,Sta!$S:$S,"&gt;0.5")/$C111</f>
        <v>#DIV/0!</v>
      </c>
      <c r="T111" s="11" t="e">
        <f>(COUNTIFS(Sta!$A:$A,$A111,Sta!$R:$R,"&gt;1.5") +COUNTIFS(Sta!$B:$B,$A111,Sta!$S:$S,"&gt;1.5"))/$D111</f>
        <v>#DIV/0!</v>
      </c>
      <c r="U111" s="8" t="e">
        <f>COUNTIFS(Sta!$A:$A,$A111,Sta!$R:$R,"&gt;1.5")/$B111</f>
        <v>#DIV/0!</v>
      </c>
      <c r="V111" s="8" t="e">
        <f>COUNTIFS(Sta!$B:$B,$A111,Sta!$S:$S,"&gt;1.5")/$C111</f>
        <v>#DIV/0!</v>
      </c>
    </row>
    <row r="112" spans="1:22" x14ac:dyDescent="0.3">
      <c r="A112" t="s">
        <v>236</v>
      </c>
      <c r="B112" s="9">
        <f>COUNTIF(Sta!A:A,A112)</f>
        <v>0</v>
      </c>
      <c r="C112" s="4">
        <f>COUNTIF(Sta!B:B,A112)</f>
        <v>0</v>
      </c>
      <c r="D112" s="4">
        <f t="shared" si="3"/>
        <v>0</v>
      </c>
      <c r="E112" s="10" t="e">
        <f>(SUMIF(Sta!$A:$A,$A112,Sta!$T:$T)  + SUMIF(Sta!$B:$B,$A112,Sta!$T:$T) )/$D112</f>
        <v>#DIV/0!</v>
      </c>
      <c r="F112" s="6" t="e">
        <f>SUMIF(Sta!$A:$A,$A112,Sta!$T:$T)/$B112</f>
        <v>#DIV/0!</v>
      </c>
      <c r="G112" s="6" t="e">
        <f>SUMIF(Sta!$B:$B,$A112,Sta!$T:$T)/$C112</f>
        <v>#DIV/0!</v>
      </c>
      <c r="H112" s="10" t="e">
        <f>(SUMIF(Sta!$A:$A,$A112,Sta!$R:$R)  + SUMIF(Sta!$B:$B,$A112,Sta!$S:$S) )/$D112</f>
        <v>#DIV/0!</v>
      </c>
      <c r="I112" s="6" t="e">
        <f>SUMIF(Sta!$A:$A,$A112,Sta!$R:$R)/$B112</f>
        <v>#DIV/0!</v>
      </c>
      <c r="J112" s="6" t="e">
        <f>SUMIF(Sta!$B:$B,$A112,Sta!$S:$S)/$C112</f>
        <v>#DIV/0!</v>
      </c>
      <c r="K112" s="11" t="e">
        <f>(COUNTIFS(Sta!$A:$A,$A112,Sta!$T:$T,"&gt;2.5") +COUNTIFS(Sta!$B:$B,$A112,Sta!$T:$T,"&gt;2.5"))/$D112</f>
        <v>#DIV/0!</v>
      </c>
      <c r="L112" s="8" t="e">
        <f>COUNTIFS(Sta!$A:$A,$A112,Sta!$T:$T,"&gt;2.5")/$B112</f>
        <v>#DIV/0!</v>
      </c>
      <c r="M112" s="8" t="e">
        <f>COUNTIFS(Sta!$B:$B,$A112,Sta!$T:$T,"&gt;2.5")/$C112</f>
        <v>#DIV/0!</v>
      </c>
      <c r="N112" s="11" t="e">
        <f>(COUNTIFS(Sta!$A:$A,$A112,Sta!$T:$T,"&gt;4.5") +COUNTIFS(Sta!$B:$B,$A112,Sta!$T:$T,"&gt;4.5"))/$D112</f>
        <v>#DIV/0!</v>
      </c>
      <c r="O112" s="8" t="e">
        <f>COUNTIFS(Sta!$A:$A,$A112,Sta!$T:$T,"&gt;4.5")/$B112</f>
        <v>#DIV/0!</v>
      </c>
      <c r="P112" s="8" t="e">
        <f>COUNTIFS(Sta!$B:$B,$A112,Sta!$T:$T,"&gt;4.5")/$C112</f>
        <v>#DIV/0!</v>
      </c>
      <c r="Q112" s="11" t="e">
        <f>(COUNTIFS(Sta!$A:$A,$A112,Sta!$R:$R,"&gt;0.5") +COUNTIFS(Sta!$B:$B,$A112,Sta!$S:$S,"&gt;0.5"))/$D112</f>
        <v>#DIV/0!</v>
      </c>
      <c r="R112" s="8" t="e">
        <f>COUNTIFS(Sta!$A:$A,$A112,Sta!$R:$R,"&gt;0.5")/$B112</f>
        <v>#DIV/0!</v>
      </c>
      <c r="S112" s="8" t="e">
        <f>COUNTIFS(Sta!$B:$B,$A112,Sta!$S:$S,"&gt;0.5")/$C112</f>
        <v>#DIV/0!</v>
      </c>
      <c r="T112" s="11" t="e">
        <f>(COUNTIFS(Sta!$A:$A,$A112,Sta!$R:$R,"&gt;1.5") +COUNTIFS(Sta!$B:$B,$A112,Sta!$S:$S,"&gt;1.5"))/$D112</f>
        <v>#DIV/0!</v>
      </c>
      <c r="U112" s="8" t="e">
        <f>COUNTIFS(Sta!$A:$A,$A112,Sta!$R:$R,"&gt;1.5")/$B112</f>
        <v>#DIV/0!</v>
      </c>
      <c r="V112" s="8" t="e">
        <f>COUNTIFS(Sta!$B:$B,$A112,Sta!$S:$S,"&gt;1.5")/$C112</f>
        <v>#DIV/0!</v>
      </c>
    </row>
    <row r="113" spans="1:22" x14ac:dyDescent="0.3">
      <c r="A113" t="s">
        <v>221</v>
      </c>
      <c r="B113" s="9">
        <f>COUNTIF(Sta!A:A,A113)</f>
        <v>0</v>
      </c>
      <c r="C113" s="4">
        <f>COUNTIF(Sta!B:B,A113)</f>
        <v>0</v>
      </c>
      <c r="D113" s="4">
        <f t="shared" si="3"/>
        <v>0</v>
      </c>
      <c r="E113" s="10" t="e">
        <f>(SUMIF(Sta!$A:$A,$A113,Sta!$T:$T)  + SUMIF(Sta!$B:$B,$A113,Sta!$T:$T) )/$D113</f>
        <v>#DIV/0!</v>
      </c>
      <c r="F113" s="6" t="e">
        <f>SUMIF(Sta!$A:$A,$A113,Sta!$T:$T)/$B113</f>
        <v>#DIV/0!</v>
      </c>
      <c r="G113" s="6" t="e">
        <f>SUMIF(Sta!$B:$B,$A113,Sta!$T:$T)/$C113</f>
        <v>#DIV/0!</v>
      </c>
      <c r="H113" s="10" t="e">
        <f>(SUMIF(Sta!$A:$A,$A113,Sta!$R:$R)  + SUMIF(Sta!$B:$B,$A113,Sta!$S:$S) )/$D113</f>
        <v>#DIV/0!</v>
      </c>
      <c r="I113" s="6" t="e">
        <f>SUMIF(Sta!$A:$A,$A113,Sta!$R:$R)/$B113</f>
        <v>#DIV/0!</v>
      </c>
      <c r="J113" s="6" t="e">
        <f>SUMIF(Sta!$B:$B,$A113,Sta!$S:$S)/$C113</f>
        <v>#DIV/0!</v>
      </c>
      <c r="K113" s="11" t="e">
        <f>(COUNTIFS(Sta!$A:$A,$A113,Sta!$T:$T,"&gt;2.5") +COUNTIFS(Sta!$B:$B,$A113,Sta!$T:$T,"&gt;2.5"))/$D113</f>
        <v>#DIV/0!</v>
      </c>
      <c r="L113" s="8" t="e">
        <f>COUNTIFS(Sta!$A:$A,$A113,Sta!$T:$T,"&gt;2.5")/$B113</f>
        <v>#DIV/0!</v>
      </c>
      <c r="M113" s="8" t="e">
        <f>COUNTIFS(Sta!$B:$B,$A113,Sta!$T:$T,"&gt;2.5")/$C113</f>
        <v>#DIV/0!</v>
      </c>
      <c r="N113" s="11" t="e">
        <f>(COUNTIFS(Sta!$A:$A,$A113,Sta!$T:$T,"&gt;4.5") +COUNTIFS(Sta!$B:$B,$A113,Sta!$T:$T,"&gt;4.5"))/$D113</f>
        <v>#DIV/0!</v>
      </c>
      <c r="O113" s="8" t="e">
        <f>COUNTIFS(Sta!$A:$A,$A113,Sta!$T:$T,"&gt;4.5")/$B113</f>
        <v>#DIV/0!</v>
      </c>
      <c r="P113" s="8" t="e">
        <f>COUNTIFS(Sta!$B:$B,$A113,Sta!$T:$T,"&gt;4.5")/$C113</f>
        <v>#DIV/0!</v>
      </c>
      <c r="Q113" s="11" t="e">
        <f>(COUNTIFS(Sta!$A:$A,$A113,Sta!$R:$R,"&gt;0.5") +COUNTIFS(Sta!$B:$B,$A113,Sta!$S:$S,"&gt;0.5"))/$D113</f>
        <v>#DIV/0!</v>
      </c>
      <c r="R113" s="8" t="e">
        <f>COUNTIFS(Sta!$A:$A,$A113,Sta!$R:$R,"&gt;0.5")/$B113</f>
        <v>#DIV/0!</v>
      </c>
      <c r="S113" s="8" t="e">
        <f>COUNTIFS(Sta!$B:$B,$A113,Sta!$S:$S,"&gt;0.5")/$C113</f>
        <v>#DIV/0!</v>
      </c>
      <c r="T113" s="11" t="e">
        <f>(COUNTIFS(Sta!$A:$A,$A113,Sta!$R:$R,"&gt;1.5") +COUNTIFS(Sta!$B:$B,$A113,Sta!$S:$S,"&gt;1.5"))/$D113</f>
        <v>#DIV/0!</v>
      </c>
      <c r="U113" s="8" t="e">
        <f>COUNTIFS(Sta!$A:$A,$A113,Sta!$R:$R,"&gt;1.5")/$B113</f>
        <v>#DIV/0!</v>
      </c>
      <c r="V113" s="8" t="e">
        <f>COUNTIFS(Sta!$B:$B,$A113,Sta!$S:$S,"&gt;1.5")/$C113</f>
        <v>#DIV/0!</v>
      </c>
    </row>
    <row r="114" spans="1:22" x14ac:dyDescent="0.3">
      <c r="A114" t="s">
        <v>235</v>
      </c>
      <c r="B114" s="9">
        <f>COUNTIF(Sta!A:A,A114)</f>
        <v>0</v>
      </c>
      <c r="C114" s="4">
        <f>COUNTIF(Sta!B:B,A114)</f>
        <v>0</v>
      </c>
      <c r="D114" s="4">
        <f t="shared" si="3"/>
        <v>0</v>
      </c>
      <c r="E114" s="10" t="e">
        <f>(SUMIF(Sta!$A:$A,$A114,Sta!$T:$T)  + SUMIF(Sta!$B:$B,$A114,Sta!$T:$T) )/$D114</f>
        <v>#DIV/0!</v>
      </c>
      <c r="F114" s="6" t="e">
        <f>SUMIF(Sta!$A:$A,$A114,Sta!$T:$T)/$B114</f>
        <v>#DIV/0!</v>
      </c>
      <c r="G114" s="6" t="e">
        <f>SUMIF(Sta!$B:$B,$A114,Sta!$T:$T)/$C114</f>
        <v>#DIV/0!</v>
      </c>
      <c r="H114" s="10" t="e">
        <f>(SUMIF(Sta!$A:$A,$A114,Sta!$R:$R)  + SUMIF(Sta!$B:$B,$A114,Sta!$S:$S) )/$D114</f>
        <v>#DIV/0!</v>
      </c>
      <c r="I114" s="6" t="e">
        <f>SUMIF(Sta!$A:$A,$A114,Sta!$R:$R)/$B114</f>
        <v>#DIV/0!</v>
      </c>
      <c r="J114" s="6" t="e">
        <f>SUMIF(Sta!$B:$B,$A114,Sta!$S:$S)/$C114</f>
        <v>#DIV/0!</v>
      </c>
      <c r="K114" s="11" t="e">
        <f>(COUNTIFS(Sta!$A:$A,$A114,Sta!$T:$T,"&gt;2.5") +COUNTIFS(Sta!$B:$B,$A114,Sta!$T:$T,"&gt;2.5"))/$D114</f>
        <v>#DIV/0!</v>
      </c>
      <c r="L114" s="8" t="e">
        <f>COUNTIFS(Sta!$A:$A,$A114,Sta!$T:$T,"&gt;2.5")/$B114</f>
        <v>#DIV/0!</v>
      </c>
      <c r="M114" s="8" t="e">
        <f>COUNTIFS(Sta!$B:$B,$A114,Sta!$T:$T,"&gt;2.5")/$C114</f>
        <v>#DIV/0!</v>
      </c>
      <c r="N114" s="11" t="e">
        <f>(COUNTIFS(Sta!$A:$A,$A114,Sta!$T:$T,"&gt;4.5") +COUNTIFS(Sta!$B:$B,$A114,Sta!$T:$T,"&gt;4.5"))/$D114</f>
        <v>#DIV/0!</v>
      </c>
      <c r="O114" s="8" t="e">
        <f>COUNTIFS(Sta!$A:$A,$A114,Sta!$T:$T,"&gt;4.5")/$B114</f>
        <v>#DIV/0!</v>
      </c>
      <c r="P114" s="8" t="e">
        <f>COUNTIFS(Sta!$B:$B,$A114,Sta!$T:$T,"&gt;4.5")/$C114</f>
        <v>#DIV/0!</v>
      </c>
      <c r="Q114" s="11" t="e">
        <f>(COUNTIFS(Sta!$A:$A,$A114,Sta!$R:$R,"&gt;0.5") +COUNTIFS(Sta!$B:$B,$A114,Sta!$S:$S,"&gt;0.5"))/$D114</f>
        <v>#DIV/0!</v>
      </c>
      <c r="R114" s="8" t="e">
        <f>COUNTIFS(Sta!$A:$A,$A114,Sta!$R:$R,"&gt;0.5")/$B114</f>
        <v>#DIV/0!</v>
      </c>
      <c r="S114" s="8" t="e">
        <f>COUNTIFS(Sta!$B:$B,$A114,Sta!$S:$S,"&gt;0.5")/$C114</f>
        <v>#DIV/0!</v>
      </c>
      <c r="T114" s="11" t="e">
        <f>(COUNTIFS(Sta!$A:$A,$A114,Sta!$R:$R,"&gt;1.5") +COUNTIFS(Sta!$B:$B,$A114,Sta!$S:$S,"&gt;1.5"))/$D114</f>
        <v>#DIV/0!</v>
      </c>
      <c r="U114" s="8" t="e">
        <f>COUNTIFS(Sta!$A:$A,$A114,Sta!$R:$R,"&gt;1.5")/$B114</f>
        <v>#DIV/0!</v>
      </c>
      <c r="V114" s="8" t="e">
        <f>COUNTIFS(Sta!$B:$B,$A114,Sta!$S:$S,"&gt;1.5")/$C114</f>
        <v>#DIV/0!</v>
      </c>
    </row>
    <row r="115" spans="1:22" x14ac:dyDescent="0.3">
      <c r="A115" t="s">
        <v>232</v>
      </c>
      <c r="B115" s="9">
        <f>COUNTIF(Sta!A:A,A115)</f>
        <v>0</v>
      </c>
      <c r="C115" s="4">
        <f>COUNTIF(Sta!B:B,A115)</f>
        <v>0</v>
      </c>
      <c r="D115" s="4">
        <f t="shared" si="3"/>
        <v>0</v>
      </c>
      <c r="E115" s="10" t="e">
        <f>(SUMIF(Sta!$A:$A,$A115,Sta!$T:$T)  + SUMIF(Sta!$B:$B,$A115,Sta!$T:$T) )/$D115</f>
        <v>#DIV/0!</v>
      </c>
      <c r="F115" s="6" t="e">
        <f>SUMIF(Sta!$A:$A,$A115,Sta!$T:$T)/$B115</f>
        <v>#DIV/0!</v>
      </c>
      <c r="G115" s="6" t="e">
        <f>SUMIF(Sta!$B:$B,$A115,Sta!$T:$T)/$C115</f>
        <v>#DIV/0!</v>
      </c>
      <c r="H115" s="10" t="e">
        <f>(SUMIF(Sta!$A:$A,$A115,Sta!$R:$R)  + SUMIF(Sta!$B:$B,$A115,Sta!$S:$S) )/$D115</f>
        <v>#DIV/0!</v>
      </c>
      <c r="I115" s="6" t="e">
        <f>SUMIF(Sta!$A:$A,$A115,Sta!$R:$R)/$B115</f>
        <v>#DIV/0!</v>
      </c>
      <c r="J115" s="6" t="e">
        <f>SUMIF(Sta!$B:$B,$A115,Sta!$S:$S)/$C115</f>
        <v>#DIV/0!</v>
      </c>
      <c r="K115" s="11" t="e">
        <f>(COUNTIFS(Sta!$A:$A,$A115,Sta!$T:$T,"&gt;2.5") +COUNTIFS(Sta!$B:$B,$A115,Sta!$T:$T,"&gt;2.5"))/$D115</f>
        <v>#DIV/0!</v>
      </c>
      <c r="L115" s="8" t="e">
        <f>COUNTIFS(Sta!$A:$A,$A115,Sta!$T:$T,"&gt;2.5")/$B115</f>
        <v>#DIV/0!</v>
      </c>
      <c r="M115" s="8" t="e">
        <f>COUNTIFS(Sta!$B:$B,$A115,Sta!$T:$T,"&gt;2.5")/$C115</f>
        <v>#DIV/0!</v>
      </c>
      <c r="N115" s="11" t="e">
        <f>(COUNTIFS(Sta!$A:$A,$A115,Sta!$T:$T,"&gt;4.5") +COUNTIFS(Sta!$B:$B,$A115,Sta!$T:$T,"&gt;4.5"))/$D115</f>
        <v>#DIV/0!</v>
      </c>
      <c r="O115" s="8" t="e">
        <f>COUNTIFS(Sta!$A:$A,$A115,Sta!$T:$T,"&gt;4.5")/$B115</f>
        <v>#DIV/0!</v>
      </c>
      <c r="P115" s="8" t="e">
        <f>COUNTIFS(Sta!$B:$B,$A115,Sta!$T:$T,"&gt;4.5")/$C115</f>
        <v>#DIV/0!</v>
      </c>
      <c r="Q115" s="11" t="e">
        <f>(COUNTIFS(Sta!$A:$A,$A115,Sta!$R:$R,"&gt;0.5") +COUNTIFS(Sta!$B:$B,$A115,Sta!$S:$S,"&gt;0.5"))/$D115</f>
        <v>#DIV/0!</v>
      </c>
      <c r="R115" s="8" t="e">
        <f>COUNTIFS(Sta!$A:$A,$A115,Sta!$R:$R,"&gt;0.5")/$B115</f>
        <v>#DIV/0!</v>
      </c>
      <c r="S115" s="8" t="e">
        <f>COUNTIFS(Sta!$B:$B,$A115,Sta!$S:$S,"&gt;0.5")/$C115</f>
        <v>#DIV/0!</v>
      </c>
      <c r="T115" s="11" t="e">
        <f>(COUNTIFS(Sta!$A:$A,$A115,Sta!$R:$R,"&gt;1.5") +COUNTIFS(Sta!$B:$B,$A115,Sta!$S:$S,"&gt;1.5"))/$D115</f>
        <v>#DIV/0!</v>
      </c>
      <c r="U115" s="8" t="e">
        <f>COUNTIFS(Sta!$A:$A,$A115,Sta!$R:$R,"&gt;1.5")/$B115</f>
        <v>#DIV/0!</v>
      </c>
      <c r="V115" s="8" t="e">
        <f>COUNTIFS(Sta!$B:$B,$A115,Sta!$S:$S,"&gt;1.5")/$C115</f>
        <v>#DIV/0!</v>
      </c>
    </row>
    <row r="116" spans="1:22" x14ac:dyDescent="0.3">
      <c r="A116" t="s">
        <v>224</v>
      </c>
      <c r="B116" s="9">
        <f>COUNTIF(Sta!A:A,A116)</f>
        <v>0</v>
      </c>
      <c r="C116" s="4">
        <f>COUNTIF(Sta!B:B,A116)</f>
        <v>0</v>
      </c>
      <c r="D116" s="4">
        <f t="shared" si="3"/>
        <v>0</v>
      </c>
      <c r="E116" s="10" t="e">
        <f>(SUMIF(Sta!$A:$A,$A116,Sta!$T:$T)  + SUMIF(Sta!$B:$B,$A116,Sta!$T:$T) )/$D116</f>
        <v>#DIV/0!</v>
      </c>
      <c r="F116" s="6" t="e">
        <f>SUMIF(Sta!$A:$A,$A116,Sta!$T:$T)/$B116</f>
        <v>#DIV/0!</v>
      </c>
      <c r="G116" s="6" t="e">
        <f>SUMIF(Sta!$B:$B,$A116,Sta!$T:$T)/$C116</f>
        <v>#DIV/0!</v>
      </c>
      <c r="H116" s="10" t="e">
        <f>(SUMIF(Sta!$A:$A,$A116,Sta!$R:$R)  + SUMIF(Sta!$B:$B,$A116,Sta!$S:$S) )/$D116</f>
        <v>#DIV/0!</v>
      </c>
      <c r="I116" s="6" t="e">
        <f>SUMIF(Sta!$A:$A,$A116,Sta!$R:$R)/$B116</f>
        <v>#DIV/0!</v>
      </c>
      <c r="J116" s="6" t="e">
        <f>SUMIF(Sta!$B:$B,$A116,Sta!$S:$S)/$C116</f>
        <v>#DIV/0!</v>
      </c>
      <c r="K116" s="11" t="e">
        <f>(COUNTIFS(Sta!$A:$A,$A116,Sta!$T:$T,"&gt;2.5") +COUNTIFS(Sta!$B:$B,$A116,Sta!$T:$T,"&gt;2.5"))/$D116</f>
        <v>#DIV/0!</v>
      </c>
      <c r="L116" s="8" t="e">
        <f>COUNTIFS(Sta!$A:$A,$A116,Sta!$T:$T,"&gt;2.5")/$B116</f>
        <v>#DIV/0!</v>
      </c>
      <c r="M116" s="8" t="e">
        <f>COUNTIFS(Sta!$B:$B,$A116,Sta!$T:$T,"&gt;2.5")/$C116</f>
        <v>#DIV/0!</v>
      </c>
      <c r="N116" s="11" t="e">
        <f>(COUNTIFS(Sta!$A:$A,$A116,Sta!$T:$T,"&gt;4.5") +COUNTIFS(Sta!$B:$B,$A116,Sta!$T:$T,"&gt;4.5"))/$D116</f>
        <v>#DIV/0!</v>
      </c>
      <c r="O116" s="8" t="e">
        <f>COUNTIFS(Sta!$A:$A,$A116,Sta!$T:$T,"&gt;4.5")/$B116</f>
        <v>#DIV/0!</v>
      </c>
      <c r="P116" s="8" t="e">
        <f>COUNTIFS(Sta!$B:$B,$A116,Sta!$T:$T,"&gt;4.5")/$C116</f>
        <v>#DIV/0!</v>
      </c>
      <c r="Q116" s="11" t="e">
        <f>(COUNTIFS(Sta!$A:$A,$A116,Sta!$R:$R,"&gt;0.5") +COUNTIFS(Sta!$B:$B,$A116,Sta!$S:$S,"&gt;0.5"))/$D116</f>
        <v>#DIV/0!</v>
      </c>
      <c r="R116" s="8" t="e">
        <f>COUNTIFS(Sta!$A:$A,$A116,Sta!$R:$R,"&gt;0.5")/$B116</f>
        <v>#DIV/0!</v>
      </c>
      <c r="S116" s="8" t="e">
        <f>COUNTIFS(Sta!$B:$B,$A116,Sta!$S:$S,"&gt;0.5")/$C116</f>
        <v>#DIV/0!</v>
      </c>
      <c r="T116" s="11" t="e">
        <f>(COUNTIFS(Sta!$A:$A,$A116,Sta!$R:$R,"&gt;1.5") +COUNTIFS(Sta!$B:$B,$A116,Sta!$S:$S,"&gt;1.5"))/$D116</f>
        <v>#DIV/0!</v>
      </c>
      <c r="U116" s="8" t="e">
        <f>COUNTIFS(Sta!$A:$A,$A116,Sta!$R:$R,"&gt;1.5")/$B116</f>
        <v>#DIV/0!</v>
      </c>
      <c r="V116" s="8" t="e">
        <f>COUNTIFS(Sta!$B:$B,$A116,Sta!$S:$S,"&gt;1.5")/$C116</f>
        <v>#DIV/0!</v>
      </c>
    </row>
    <row r="117" spans="1:22" x14ac:dyDescent="0.3">
      <c r="A117" t="s">
        <v>223</v>
      </c>
      <c r="B117" s="9">
        <f>COUNTIF(Sta!A:A,A117)</f>
        <v>0</v>
      </c>
      <c r="C117" s="4">
        <f>COUNTIF(Sta!B:B,A117)</f>
        <v>0</v>
      </c>
      <c r="D117" s="4">
        <f t="shared" si="3"/>
        <v>0</v>
      </c>
      <c r="E117" s="10" t="e">
        <f>(SUMIF(Sta!$A:$A,$A117,Sta!$T:$T)  + SUMIF(Sta!$B:$B,$A117,Sta!$T:$T) )/$D117</f>
        <v>#DIV/0!</v>
      </c>
      <c r="F117" s="6" t="e">
        <f>SUMIF(Sta!$A:$A,$A117,Sta!$T:$T)/$B117</f>
        <v>#DIV/0!</v>
      </c>
      <c r="G117" s="6" t="e">
        <f>SUMIF(Sta!$B:$B,$A117,Sta!$T:$T)/$C117</f>
        <v>#DIV/0!</v>
      </c>
      <c r="H117" s="10" t="e">
        <f>(SUMIF(Sta!$A:$A,$A117,Sta!$R:$R)  + SUMIF(Sta!$B:$B,$A117,Sta!$S:$S) )/$D117</f>
        <v>#DIV/0!</v>
      </c>
      <c r="I117" s="6" t="e">
        <f>SUMIF(Sta!$A:$A,$A117,Sta!$R:$R)/$B117</f>
        <v>#DIV/0!</v>
      </c>
      <c r="J117" s="6" t="e">
        <f>SUMIF(Sta!$B:$B,$A117,Sta!$S:$S)/$C117</f>
        <v>#DIV/0!</v>
      </c>
      <c r="K117" s="11" t="e">
        <f>(COUNTIFS(Sta!$A:$A,$A117,Sta!$T:$T,"&gt;2.5") +COUNTIFS(Sta!$B:$B,$A117,Sta!$T:$T,"&gt;2.5"))/$D117</f>
        <v>#DIV/0!</v>
      </c>
      <c r="L117" s="8" t="e">
        <f>COUNTIFS(Sta!$A:$A,$A117,Sta!$T:$T,"&gt;2.5")/$B117</f>
        <v>#DIV/0!</v>
      </c>
      <c r="M117" s="8" t="e">
        <f>COUNTIFS(Sta!$B:$B,$A117,Sta!$T:$T,"&gt;2.5")/$C117</f>
        <v>#DIV/0!</v>
      </c>
      <c r="N117" s="11" t="e">
        <f>(COUNTIFS(Sta!$A:$A,$A117,Sta!$T:$T,"&gt;4.5") +COUNTIFS(Sta!$B:$B,$A117,Sta!$T:$T,"&gt;4.5"))/$D117</f>
        <v>#DIV/0!</v>
      </c>
      <c r="O117" s="8" t="e">
        <f>COUNTIFS(Sta!$A:$A,$A117,Sta!$T:$T,"&gt;4.5")/$B117</f>
        <v>#DIV/0!</v>
      </c>
      <c r="P117" s="8" t="e">
        <f>COUNTIFS(Sta!$B:$B,$A117,Sta!$T:$T,"&gt;4.5")/$C117</f>
        <v>#DIV/0!</v>
      </c>
      <c r="Q117" s="11" t="e">
        <f>(COUNTIFS(Sta!$A:$A,$A117,Sta!$R:$R,"&gt;0.5") +COUNTIFS(Sta!$B:$B,$A117,Sta!$S:$S,"&gt;0.5"))/$D117</f>
        <v>#DIV/0!</v>
      </c>
      <c r="R117" s="8" t="e">
        <f>COUNTIFS(Sta!$A:$A,$A117,Sta!$R:$R,"&gt;0.5")/$B117</f>
        <v>#DIV/0!</v>
      </c>
      <c r="S117" s="8" t="e">
        <f>COUNTIFS(Sta!$B:$B,$A117,Sta!$S:$S,"&gt;0.5")/$C117</f>
        <v>#DIV/0!</v>
      </c>
      <c r="T117" s="11" t="e">
        <f>(COUNTIFS(Sta!$A:$A,$A117,Sta!$R:$R,"&gt;1.5") +COUNTIFS(Sta!$B:$B,$A117,Sta!$S:$S,"&gt;1.5"))/$D117</f>
        <v>#DIV/0!</v>
      </c>
      <c r="U117" s="8" t="e">
        <f>COUNTIFS(Sta!$A:$A,$A117,Sta!$R:$R,"&gt;1.5")/$B117</f>
        <v>#DIV/0!</v>
      </c>
      <c r="V117" s="8" t="e">
        <f>COUNTIFS(Sta!$B:$B,$A117,Sta!$S:$S,"&gt;1.5")/$C117</f>
        <v>#DIV/0!</v>
      </c>
    </row>
    <row r="118" spans="1:22" x14ac:dyDescent="0.3">
      <c r="A118" t="s">
        <v>230</v>
      </c>
      <c r="B118" s="9">
        <f>COUNTIF(Sta!A:A,A118)</f>
        <v>0</v>
      </c>
      <c r="C118" s="4">
        <f>COUNTIF(Sta!B:B,A118)</f>
        <v>0</v>
      </c>
      <c r="D118" s="4">
        <f t="shared" si="3"/>
        <v>0</v>
      </c>
      <c r="E118" s="10" t="e">
        <f>(SUMIF(Sta!$A:$A,$A118,Sta!$T:$T)  + SUMIF(Sta!$B:$B,$A118,Sta!$T:$T) )/$D118</f>
        <v>#DIV/0!</v>
      </c>
      <c r="F118" s="6" t="e">
        <f>SUMIF(Sta!$A:$A,$A118,Sta!$T:$T)/$B118</f>
        <v>#DIV/0!</v>
      </c>
      <c r="G118" s="6" t="e">
        <f>SUMIF(Sta!$B:$B,$A118,Sta!$T:$T)/$C118</f>
        <v>#DIV/0!</v>
      </c>
      <c r="H118" s="10" t="e">
        <f>(SUMIF(Sta!$A:$A,$A118,Sta!$R:$R)  + SUMIF(Sta!$B:$B,$A118,Sta!$S:$S) )/$D118</f>
        <v>#DIV/0!</v>
      </c>
      <c r="I118" s="6" t="e">
        <f>SUMIF(Sta!$A:$A,$A118,Sta!$R:$R)/$B118</f>
        <v>#DIV/0!</v>
      </c>
      <c r="J118" s="6" t="e">
        <f>SUMIF(Sta!$B:$B,$A118,Sta!$S:$S)/$C118</f>
        <v>#DIV/0!</v>
      </c>
      <c r="K118" s="11" t="e">
        <f>(COUNTIFS(Sta!$A:$A,$A118,Sta!$T:$T,"&gt;2.5") +COUNTIFS(Sta!$B:$B,$A118,Sta!$T:$T,"&gt;2.5"))/$D118</f>
        <v>#DIV/0!</v>
      </c>
      <c r="L118" s="8" t="e">
        <f>COUNTIFS(Sta!$A:$A,$A118,Sta!$T:$T,"&gt;2.5")/$B118</f>
        <v>#DIV/0!</v>
      </c>
      <c r="M118" s="8" t="e">
        <f>COUNTIFS(Sta!$B:$B,$A118,Sta!$T:$T,"&gt;2.5")/$C118</f>
        <v>#DIV/0!</v>
      </c>
      <c r="N118" s="11" t="e">
        <f>(COUNTIFS(Sta!$A:$A,$A118,Sta!$T:$T,"&gt;4.5") +COUNTIFS(Sta!$B:$B,$A118,Sta!$T:$T,"&gt;4.5"))/$D118</f>
        <v>#DIV/0!</v>
      </c>
      <c r="O118" s="8" t="e">
        <f>COUNTIFS(Sta!$A:$A,$A118,Sta!$T:$T,"&gt;4.5")/$B118</f>
        <v>#DIV/0!</v>
      </c>
      <c r="P118" s="8" t="e">
        <f>COUNTIFS(Sta!$B:$B,$A118,Sta!$T:$T,"&gt;4.5")/$C118</f>
        <v>#DIV/0!</v>
      </c>
      <c r="Q118" s="11" t="e">
        <f>(COUNTIFS(Sta!$A:$A,$A118,Sta!$R:$R,"&gt;0.5") +COUNTIFS(Sta!$B:$B,$A118,Sta!$S:$S,"&gt;0.5"))/$D118</f>
        <v>#DIV/0!</v>
      </c>
      <c r="R118" s="8" t="e">
        <f>COUNTIFS(Sta!$A:$A,$A118,Sta!$R:$R,"&gt;0.5")/$B118</f>
        <v>#DIV/0!</v>
      </c>
      <c r="S118" s="8" t="e">
        <f>COUNTIFS(Sta!$B:$B,$A118,Sta!$S:$S,"&gt;0.5")/$C118</f>
        <v>#DIV/0!</v>
      </c>
      <c r="T118" s="11" t="e">
        <f>(COUNTIFS(Sta!$A:$A,$A118,Sta!$R:$R,"&gt;1.5") +COUNTIFS(Sta!$B:$B,$A118,Sta!$S:$S,"&gt;1.5"))/$D118</f>
        <v>#DIV/0!</v>
      </c>
      <c r="U118" s="8" t="e">
        <f>COUNTIFS(Sta!$A:$A,$A118,Sta!$R:$R,"&gt;1.5")/$B118</f>
        <v>#DIV/0!</v>
      </c>
      <c r="V118" s="8" t="e">
        <f>COUNTIFS(Sta!$B:$B,$A118,Sta!$S:$S,"&gt;1.5")/$C118</f>
        <v>#DIV/0!</v>
      </c>
    </row>
    <row r="119" spans="1:22" x14ac:dyDescent="0.3">
      <c r="A119" t="s">
        <v>218</v>
      </c>
      <c r="B119" s="9">
        <f>COUNTIF(Sta!A:A,A119)</f>
        <v>0</v>
      </c>
      <c r="C119" s="4">
        <f>COUNTIF(Sta!B:B,A119)</f>
        <v>0</v>
      </c>
      <c r="D119" s="4">
        <f t="shared" si="3"/>
        <v>0</v>
      </c>
      <c r="E119" s="10" t="e">
        <f>(SUMIF(Sta!$A:$A,$A119,Sta!$T:$T)  + SUMIF(Sta!$B:$B,$A119,Sta!$T:$T) )/$D119</f>
        <v>#DIV/0!</v>
      </c>
      <c r="F119" s="6" t="e">
        <f>SUMIF(Sta!$A:$A,$A119,Sta!$T:$T)/$B119</f>
        <v>#DIV/0!</v>
      </c>
      <c r="G119" s="6" t="e">
        <f>SUMIF(Sta!$B:$B,$A119,Sta!$T:$T)/$C119</f>
        <v>#DIV/0!</v>
      </c>
      <c r="H119" s="10" t="e">
        <f>(SUMIF(Sta!$A:$A,$A119,Sta!$R:$R)  + SUMIF(Sta!$B:$B,$A119,Sta!$S:$S) )/$D119</f>
        <v>#DIV/0!</v>
      </c>
      <c r="I119" s="6" t="e">
        <f>SUMIF(Sta!$A:$A,$A119,Sta!$R:$R)/$B119</f>
        <v>#DIV/0!</v>
      </c>
      <c r="J119" s="6" t="e">
        <f>SUMIF(Sta!$B:$B,$A119,Sta!$S:$S)/$C119</f>
        <v>#DIV/0!</v>
      </c>
      <c r="K119" s="11" t="e">
        <f>(COUNTIFS(Sta!$A:$A,$A119,Sta!$T:$T,"&gt;2.5") +COUNTIFS(Sta!$B:$B,$A119,Sta!$T:$T,"&gt;2.5"))/$D119</f>
        <v>#DIV/0!</v>
      </c>
      <c r="L119" s="8" t="e">
        <f>COUNTIFS(Sta!$A:$A,$A119,Sta!$T:$T,"&gt;2.5")/$B119</f>
        <v>#DIV/0!</v>
      </c>
      <c r="M119" s="8" t="e">
        <f>COUNTIFS(Sta!$B:$B,$A119,Sta!$T:$T,"&gt;2.5")/$C119</f>
        <v>#DIV/0!</v>
      </c>
      <c r="N119" s="11" t="e">
        <f>(COUNTIFS(Sta!$A:$A,$A119,Sta!$T:$T,"&gt;4.5") +COUNTIFS(Sta!$B:$B,$A119,Sta!$T:$T,"&gt;4.5"))/$D119</f>
        <v>#DIV/0!</v>
      </c>
      <c r="O119" s="8" t="e">
        <f>COUNTIFS(Sta!$A:$A,$A119,Sta!$T:$T,"&gt;4.5")/$B119</f>
        <v>#DIV/0!</v>
      </c>
      <c r="P119" s="8" t="e">
        <f>COUNTIFS(Sta!$B:$B,$A119,Sta!$T:$T,"&gt;4.5")/$C119</f>
        <v>#DIV/0!</v>
      </c>
      <c r="Q119" s="11" t="e">
        <f>(COUNTIFS(Sta!$A:$A,$A119,Sta!$R:$R,"&gt;0.5") +COUNTIFS(Sta!$B:$B,$A119,Sta!$S:$S,"&gt;0.5"))/$D119</f>
        <v>#DIV/0!</v>
      </c>
      <c r="R119" s="8" t="e">
        <f>COUNTIFS(Sta!$A:$A,$A119,Sta!$R:$R,"&gt;0.5")/$B119</f>
        <v>#DIV/0!</v>
      </c>
      <c r="S119" s="8" t="e">
        <f>COUNTIFS(Sta!$B:$B,$A119,Sta!$S:$S,"&gt;0.5")/$C119</f>
        <v>#DIV/0!</v>
      </c>
      <c r="T119" s="11" t="e">
        <f>(COUNTIFS(Sta!$A:$A,$A119,Sta!$R:$R,"&gt;1.5") +COUNTIFS(Sta!$B:$B,$A119,Sta!$S:$S,"&gt;1.5"))/$D119</f>
        <v>#DIV/0!</v>
      </c>
      <c r="U119" s="8" t="e">
        <f>COUNTIFS(Sta!$A:$A,$A119,Sta!$R:$R,"&gt;1.5")/$B119</f>
        <v>#DIV/0!</v>
      </c>
      <c r="V119" s="8" t="e">
        <f>COUNTIFS(Sta!$B:$B,$A119,Sta!$S:$S,"&gt;1.5")/$C119</f>
        <v>#DIV/0!</v>
      </c>
    </row>
    <row r="120" spans="1:22" x14ac:dyDescent="0.3">
      <c r="A120" t="s">
        <v>240</v>
      </c>
      <c r="B120" s="9">
        <f>COUNTIF(Sta!A:A,A120)</f>
        <v>0</v>
      </c>
      <c r="C120" s="4">
        <f>COUNTIF(Sta!B:B,A120)</f>
        <v>0</v>
      </c>
      <c r="D120" s="4">
        <f t="shared" si="3"/>
        <v>0</v>
      </c>
      <c r="E120" s="10" t="e">
        <f>(SUMIF(Sta!$A:$A,$A120,Sta!$T:$T)  + SUMIF(Sta!$B:$B,$A120,Sta!$T:$T) )/$D120</f>
        <v>#DIV/0!</v>
      </c>
      <c r="F120" s="6" t="e">
        <f>SUMIF(Sta!$A:$A,$A120,Sta!$T:$T)/$B120</f>
        <v>#DIV/0!</v>
      </c>
      <c r="G120" s="6" t="e">
        <f>SUMIF(Sta!$B:$B,$A120,Sta!$T:$T)/$C120</f>
        <v>#DIV/0!</v>
      </c>
      <c r="H120" s="10" t="e">
        <f>(SUMIF(Sta!$A:$A,$A120,Sta!$R:$R)  + SUMIF(Sta!$B:$B,$A120,Sta!$S:$S) )/$D120</f>
        <v>#DIV/0!</v>
      </c>
      <c r="I120" s="6" t="e">
        <f>SUMIF(Sta!$A:$A,$A120,Sta!$R:$R)/$B120</f>
        <v>#DIV/0!</v>
      </c>
      <c r="J120" s="6" t="e">
        <f>SUMIF(Sta!$B:$B,$A120,Sta!$S:$S)/$C120</f>
        <v>#DIV/0!</v>
      </c>
      <c r="K120" s="11" t="e">
        <f>(COUNTIFS(Sta!$A:$A,$A120,Sta!$T:$T,"&gt;2.5") +COUNTIFS(Sta!$B:$B,$A120,Sta!$T:$T,"&gt;2.5"))/$D120</f>
        <v>#DIV/0!</v>
      </c>
      <c r="L120" s="8" t="e">
        <f>COUNTIFS(Sta!$A:$A,$A120,Sta!$T:$T,"&gt;2.5")/$B120</f>
        <v>#DIV/0!</v>
      </c>
      <c r="M120" s="8" t="e">
        <f>COUNTIFS(Sta!$B:$B,$A120,Sta!$T:$T,"&gt;2.5")/$C120</f>
        <v>#DIV/0!</v>
      </c>
      <c r="N120" s="11" t="e">
        <f>(COUNTIFS(Sta!$A:$A,$A120,Sta!$T:$T,"&gt;4.5") +COUNTIFS(Sta!$B:$B,$A120,Sta!$T:$T,"&gt;4.5"))/$D120</f>
        <v>#DIV/0!</v>
      </c>
      <c r="O120" s="8" t="e">
        <f>COUNTIFS(Sta!$A:$A,$A120,Sta!$T:$T,"&gt;4.5")/$B120</f>
        <v>#DIV/0!</v>
      </c>
      <c r="P120" s="8" t="e">
        <f>COUNTIFS(Sta!$B:$B,$A120,Sta!$T:$T,"&gt;4.5")/$C120</f>
        <v>#DIV/0!</v>
      </c>
      <c r="Q120" s="11" t="e">
        <f>(COUNTIFS(Sta!$A:$A,$A120,Sta!$R:$R,"&gt;0.5") +COUNTIFS(Sta!$B:$B,$A120,Sta!$S:$S,"&gt;0.5"))/$D120</f>
        <v>#DIV/0!</v>
      </c>
      <c r="R120" s="8" t="e">
        <f>COUNTIFS(Sta!$A:$A,$A120,Sta!$R:$R,"&gt;0.5")/$B120</f>
        <v>#DIV/0!</v>
      </c>
      <c r="S120" s="8" t="e">
        <f>COUNTIFS(Sta!$B:$B,$A120,Sta!$S:$S,"&gt;0.5")/$C120</f>
        <v>#DIV/0!</v>
      </c>
      <c r="T120" s="11" t="e">
        <f>(COUNTIFS(Sta!$A:$A,$A120,Sta!$R:$R,"&gt;1.5") +COUNTIFS(Sta!$B:$B,$A120,Sta!$S:$S,"&gt;1.5"))/$D120</f>
        <v>#DIV/0!</v>
      </c>
      <c r="U120" s="8" t="e">
        <f>COUNTIFS(Sta!$A:$A,$A120,Sta!$R:$R,"&gt;1.5")/$B120</f>
        <v>#DIV/0!</v>
      </c>
      <c r="V120" s="8" t="e">
        <f>COUNTIFS(Sta!$B:$B,$A120,Sta!$S:$S,"&gt;1.5")/$C120</f>
        <v>#DIV/0!</v>
      </c>
    </row>
    <row r="121" spans="1:22" x14ac:dyDescent="0.3">
      <c r="A121" t="s">
        <v>220</v>
      </c>
      <c r="B121" s="9">
        <f>COUNTIF(Sta!A:A,A121)</f>
        <v>0</v>
      </c>
      <c r="C121" s="4">
        <f>COUNTIF(Sta!B:B,A121)</f>
        <v>0</v>
      </c>
      <c r="D121" s="4">
        <f t="shared" si="3"/>
        <v>0</v>
      </c>
      <c r="E121" s="10" t="e">
        <f>(SUMIF(Sta!$A:$A,$A121,Sta!$T:$T)  + SUMIF(Sta!$B:$B,$A121,Sta!$T:$T) )/$D121</f>
        <v>#DIV/0!</v>
      </c>
      <c r="F121" s="6" t="e">
        <f>SUMIF(Sta!$A:$A,$A121,Sta!$T:$T)/$B121</f>
        <v>#DIV/0!</v>
      </c>
      <c r="G121" s="6" t="e">
        <f>SUMIF(Sta!$B:$B,$A121,Sta!$T:$T)/$C121</f>
        <v>#DIV/0!</v>
      </c>
      <c r="H121" s="10" t="e">
        <f>(SUMIF(Sta!$A:$A,$A121,Sta!$R:$R)  + SUMIF(Sta!$B:$B,$A121,Sta!$S:$S) )/$D121</f>
        <v>#DIV/0!</v>
      </c>
      <c r="I121" s="6" t="e">
        <f>SUMIF(Sta!$A:$A,$A121,Sta!$R:$R)/$B121</f>
        <v>#DIV/0!</v>
      </c>
      <c r="J121" s="6" t="e">
        <f>SUMIF(Sta!$B:$B,$A121,Sta!$S:$S)/$C121</f>
        <v>#DIV/0!</v>
      </c>
      <c r="K121" s="11" t="e">
        <f>(COUNTIFS(Sta!$A:$A,$A121,Sta!$T:$T,"&gt;2.5") +COUNTIFS(Sta!$B:$B,$A121,Sta!$T:$T,"&gt;2.5"))/$D121</f>
        <v>#DIV/0!</v>
      </c>
      <c r="L121" s="8" t="e">
        <f>COUNTIFS(Sta!$A:$A,$A121,Sta!$T:$T,"&gt;2.5")/$B121</f>
        <v>#DIV/0!</v>
      </c>
      <c r="M121" s="8" t="e">
        <f>COUNTIFS(Sta!$B:$B,$A121,Sta!$T:$T,"&gt;2.5")/$C121</f>
        <v>#DIV/0!</v>
      </c>
      <c r="N121" s="11" t="e">
        <f>(COUNTIFS(Sta!$A:$A,$A121,Sta!$T:$T,"&gt;4.5") +COUNTIFS(Sta!$B:$B,$A121,Sta!$T:$T,"&gt;4.5"))/$D121</f>
        <v>#DIV/0!</v>
      </c>
      <c r="O121" s="8" t="e">
        <f>COUNTIFS(Sta!$A:$A,$A121,Sta!$T:$T,"&gt;4.5")/$B121</f>
        <v>#DIV/0!</v>
      </c>
      <c r="P121" s="8" t="e">
        <f>COUNTIFS(Sta!$B:$B,$A121,Sta!$T:$T,"&gt;4.5")/$C121</f>
        <v>#DIV/0!</v>
      </c>
      <c r="Q121" s="11" t="e">
        <f>(COUNTIFS(Sta!$A:$A,$A121,Sta!$R:$R,"&gt;0.5") +COUNTIFS(Sta!$B:$B,$A121,Sta!$S:$S,"&gt;0.5"))/$D121</f>
        <v>#DIV/0!</v>
      </c>
      <c r="R121" s="8" t="e">
        <f>COUNTIFS(Sta!$A:$A,$A121,Sta!$R:$R,"&gt;0.5")/$B121</f>
        <v>#DIV/0!</v>
      </c>
      <c r="S121" s="8" t="e">
        <f>COUNTIFS(Sta!$B:$B,$A121,Sta!$S:$S,"&gt;0.5")/$C121</f>
        <v>#DIV/0!</v>
      </c>
      <c r="T121" s="11" t="e">
        <f>(COUNTIFS(Sta!$A:$A,$A121,Sta!$R:$R,"&gt;1.5") +COUNTIFS(Sta!$B:$B,$A121,Sta!$S:$S,"&gt;1.5"))/$D121</f>
        <v>#DIV/0!</v>
      </c>
      <c r="U121" s="8" t="e">
        <f>COUNTIFS(Sta!$A:$A,$A121,Sta!$R:$R,"&gt;1.5")/$B121</f>
        <v>#DIV/0!</v>
      </c>
      <c r="V121" s="8" t="e">
        <f>COUNTIFS(Sta!$B:$B,$A121,Sta!$S:$S,"&gt;1.5")/$C121</f>
        <v>#DIV/0!</v>
      </c>
    </row>
    <row r="122" spans="1:22" x14ac:dyDescent="0.3">
      <c r="A122" t="s">
        <v>219</v>
      </c>
      <c r="B122" s="9">
        <f>COUNTIF(Sta!A:A,A122)</f>
        <v>0</v>
      </c>
      <c r="C122" s="4">
        <f>COUNTIF(Sta!B:B,A122)</f>
        <v>0</v>
      </c>
      <c r="D122" s="4">
        <f t="shared" si="3"/>
        <v>0</v>
      </c>
      <c r="E122" s="10" t="e">
        <f>(SUMIF(Sta!$A:$A,$A122,Sta!$T:$T)  + SUMIF(Sta!$B:$B,$A122,Sta!$T:$T) )/$D122</f>
        <v>#DIV/0!</v>
      </c>
      <c r="F122" s="6" t="e">
        <f>SUMIF(Sta!$A:$A,$A122,Sta!$T:$T)/$B122</f>
        <v>#DIV/0!</v>
      </c>
      <c r="G122" s="6" t="e">
        <f>SUMIF(Sta!$B:$B,$A122,Sta!$T:$T)/$C122</f>
        <v>#DIV/0!</v>
      </c>
      <c r="H122" s="10" t="e">
        <f>(SUMIF(Sta!$A:$A,$A122,Sta!$R:$R)  + SUMIF(Sta!$B:$B,$A122,Sta!$S:$S) )/$D122</f>
        <v>#DIV/0!</v>
      </c>
      <c r="I122" s="6" t="e">
        <f>SUMIF(Sta!$A:$A,$A122,Sta!$R:$R)/$B122</f>
        <v>#DIV/0!</v>
      </c>
      <c r="J122" s="6" t="e">
        <f>SUMIF(Sta!$B:$B,$A122,Sta!$S:$S)/$C122</f>
        <v>#DIV/0!</v>
      </c>
      <c r="K122" s="11" t="e">
        <f>(COUNTIFS(Sta!$A:$A,$A122,Sta!$T:$T,"&gt;2.5") +COUNTIFS(Sta!$B:$B,$A122,Sta!$T:$T,"&gt;2.5"))/$D122</f>
        <v>#DIV/0!</v>
      </c>
      <c r="L122" s="8" t="e">
        <f>COUNTIFS(Sta!$A:$A,$A122,Sta!$T:$T,"&gt;2.5")/$B122</f>
        <v>#DIV/0!</v>
      </c>
      <c r="M122" s="8" t="e">
        <f>COUNTIFS(Sta!$B:$B,$A122,Sta!$T:$T,"&gt;2.5")/$C122</f>
        <v>#DIV/0!</v>
      </c>
      <c r="N122" s="11" t="e">
        <f>(COUNTIFS(Sta!$A:$A,$A122,Sta!$T:$T,"&gt;4.5") +COUNTIFS(Sta!$B:$B,$A122,Sta!$T:$T,"&gt;4.5"))/$D122</f>
        <v>#DIV/0!</v>
      </c>
      <c r="O122" s="8" t="e">
        <f>COUNTIFS(Sta!$A:$A,$A122,Sta!$T:$T,"&gt;4.5")/$B122</f>
        <v>#DIV/0!</v>
      </c>
      <c r="P122" s="8" t="e">
        <f>COUNTIFS(Sta!$B:$B,$A122,Sta!$T:$T,"&gt;4.5")/$C122</f>
        <v>#DIV/0!</v>
      </c>
      <c r="Q122" s="11" t="e">
        <f>(COUNTIFS(Sta!$A:$A,$A122,Sta!$R:$R,"&gt;0.5") +COUNTIFS(Sta!$B:$B,$A122,Sta!$S:$S,"&gt;0.5"))/$D122</f>
        <v>#DIV/0!</v>
      </c>
      <c r="R122" s="8" t="e">
        <f>COUNTIFS(Sta!$A:$A,$A122,Sta!$R:$R,"&gt;0.5")/$B122</f>
        <v>#DIV/0!</v>
      </c>
      <c r="S122" s="8" t="e">
        <f>COUNTIFS(Sta!$B:$B,$A122,Sta!$S:$S,"&gt;0.5")/$C122</f>
        <v>#DIV/0!</v>
      </c>
      <c r="T122" s="11" t="e">
        <f>(COUNTIFS(Sta!$A:$A,$A122,Sta!$R:$R,"&gt;1.5") +COUNTIFS(Sta!$B:$B,$A122,Sta!$S:$S,"&gt;1.5"))/$D122</f>
        <v>#DIV/0!</v>
      </c>
      <c r="U122" s="8" t="e">
        <f>COUNTIFS(Sta!$A:$A,$A122,Sta!$R:$R,"&gt;1.5")/$B122</f>
        <v>#DIV/0!</v>
      </c>
      <c r="V122" s="8" t="e">
        <f>COUNTIFS(Sta!$B:$B,$A122,Sta!$S:$S,"&gt;1.5")/$C122</f>
        <v>#DIV/0!</v>
      </c>
    </row>
    <row r="123" spans="1:22" x14ac:dyDescent="0.3">
      <c r="A123" t="s">
        <v>237</v>
      </c>
      <c r="B123" s="9">
        <f>COUNTIF(Sta!A:A,A123)</f>
        <v>0</v>
      </c>
      <c r="C123" s="4">
        <f>COUNTIF(Sta!B:B,A123)</f>
        <v>0</v>
      </c>
      <c r="D123" s="4">
        <f t="shared" si="3"/>
        <v>0</v>
      </c>
      <c r="E123" s="10" t="e">
        <f>(SUMIF(Sta!$A:$A,$A123,Sta!$T:$T)  + SUMIF(Sta!$B:$B,$A123,Sta!$T:$T) )/$D123</f>
        <v>#DIV/0!</v>
      </c>
      <c r="F123" s="6" t="e">
        <f>SUMIF(Sta!$A:$A,$A123,Sta!$T:$T)/$B123</f>
        <v>#DIV/0!</v>
      </c>
      <c r="G123" s="6" t="e">
        <f>SUMIF(Sta!$B:$B,$A123,Sta!$T:$T)/$C123</f>
        <v>#DIV/0!</v>
      </c>
      <c r="H123" s="10" t="e">
        <f>(SUMIF(Sta!$A:$A,$A123,Sta!$R:$R)  + SUMIF(Sta!$B:$B,$A123,Sta!$S:$S) )/$D123</f>
        <v>#DIV/0!</v>
      </c>
      <c r="I123" s="6" t="e">
        <f>SUMIF(Sta!$A:$A,$A123,Sta!$R:$R)/$B123</f>
        <v>#DIV/0!</v>
      </c>
      <c r="J123" s="6" t="e">
        <f>SUMIF(Sta!$B:$B,$A123,Sta!$S:$S)/$C123</f>
        <v>#DIV/0!</v>
      </c>
      <c r="K123" s="11" t="e">
        <f>(COUNTIFS(Sta!$A:$A,$A123,Sta!$T:$T,"&gt;2.5") +COUNTIFS(Sta!$B:$B,$A123,Sta!$T:$T,"&gt;2.5"))/$D123</f>
        <v>#DIV/0!</v>
      </c>
      <c r="L123" s="8" t="e">
        <f>COUNTIFS(Sta!$A:$A,$A123,Sta!$T:$T,"&gt;2.5")/$B123</f>
        <v>#DIV/0!</v>
      </c>
      <c r="M123" s="8" t="e">
        <f>COUNTIFS(Sta!$B:$B,$A123,Sta!$T:$T,"&gt;2.5")/$C123</f>
        <v>#DIV/0!</v>
      </c>
      <c r="N123" s="11" t="e">
        <f>(COUNTIFS(Sta!$A:$A,$A123,Sta!$T:$T,"&gt;4.5") +COUNTIFS(Sta!$B:$B,$A123,Sta!$T:$T,"&gt;4.5"))/$D123</f>
        <v>#DIV/0!</v>
      </c>
      <c r="O123" s="8" t="e">
        <f>COUNTIFS(Sta!$A:$A,$A123,Sta!$T:$T,"&gt;4.5")/$B123</f>
        <v>#DIV/0!</v>
      </c>
      <c r="P123" s="8" t="e">
        <f>COUNTIFS(Sta!$B:$B,$A123,Sta!$T:$T,"&gt;4.5")/$C123</f>
        <v>#DIV/0!</v>
      </c>
      <c r="Q123" s="11" t="e">
        <f>(COUNTIFS(Sta!$A:$A,$A123,Sta!$R:$R,"&gt;0.5") +COUNTIFS(Sta!$B:$B,$A123,Sta!$S:$S,"&gt;0.5"))/$D123</f>
        <v>#DIV/0!</v>
      </c>
      <c r="R123" s="8" t="e">
        <f>COUNTIFS(Sta!$A:$A,$A123,Sta!$R:$R,"&gt;0.5")/$B123</f>
        <v>#DIV/0!</v>
      </c>
      <c r="S123" s="8" t="e">
        <f>COUNTIFS(Sta!$B:$B,$A123,Sta!$S:$S,"&gt;0.5")/$C123</f>
        <v>#DIV/0!</v>
      </c>
      <c r="T123" s="11" t="e">
        <f>(COUNTIFS(Sta!$A:$A,$A123,Sta!$R:$R,"&gt;1.5") +COUNTIFS(Sta!$B:$B,$A123,Sta!$S:$S,"&gt;1.5"))/$D123</f>
        <v>#DIV/0!</v>
      </c>
      <c r="U123" s="8" t="e">
        <f>COUNTIFS(Sta!$A:$A,$A123,Sta!$R:$R,"&gt;1.5")/$B123</f>
        <v>#DIV/0!</v>
      </c>
      <c r="V123" s="8" t="e">
        <f>COUNTIFS(Sta!$B:$B,$A123,Sta!$S:$S,"&gt;1.5")/$C123</f>
        <v>#DIV/0!</v>
      </c>
    </row>
    <row r="124" spans="1:22" x14ac:dyDescent="0.3">
      <c r="A124" t="s">
        <v>227</v>
      </c>
      <c r="B124" s="9">
        <f>COUNTIF(Sta!A:A,A124)</f>
        <v>0</v>
      </c>
      <c r="C124" s="4">
        <f>COUNTIF(Sta!B:B,A124)</f>
        <v>0</v>
      </c>
      <c r="D124" s="4">
        <f t="shared" si="3"/>
        <v>0</v>
      </c>
      <c r="E124" s="10" t="e">
        <f>(SUMIF(Sta!$A:$A,$A124,Sta!$T:$T)  + SUMIF(Sta!$B:$B,$A124,Sta!$T:$T) )/$D124</f>
        <v>#DIV/0!</v>
      </c>
      <c r="F124" s="6" t="e">
        <f>SUMIF(Sta!$A:$A,$A124,Sta!$T:$T)/$B124</f>
        <v>#DIV/0!</v>
      </c>
      <c r="G124" s="6" t="e">
        <f>SUMIF(Sta!$B:$B,$A124,Sta!$T:$T)/$C124</f>
        <v>#DIV/0!</v>
      </c>
      <c r="H124" s="10" t="e">
        <f>(SUMIF(Sta!$A:$A,$A124,Sta!$R:$R)  + SUMIF(Sta!$B:$B,$A124,Sta!$S:$S) )/$D124</f>
        <v>#DIV/0!</v>
      </c>
      <c r="I124" s="6" t="e">
        <f>SUMIF(Sta!$A:$A,$A124,Sta!$R:$R)/$B124</f>
        <v>#DIV/0!</v>
      </c>
      <c r="J124" s="6" t="e">
        <f>SUMIF(Sta!$B:$B,$A124,Sta!$S:$S)/$C124</f>
        <v>#DIV/0!</v>
      </c>
      <c r="K124" s="11" t="e">
        <f>(COUNTIFS(Sta!$A:$A,$A124,Sta!$T:$T,"&gt;2.5") +COUNTIFS(Sta!$B:$B,$A124,Sta!$T:$T,"&gt;2.5"))/$D124</f>
        <v>#DIV/0!</v>
      </c>
      <c r="L124" s="8" t="e">
        <f>COUNTIFS(Sta!$A:$A,$A124,Sta!$T:$T,"&gt;2.5")/$B124</f>
        <v>#DIV/0!</v>
      </c>
      <c r="M124" s="8" t="e">
        <f>COUNTIFS(Sta!$B:$B,$A124,Sta!$T:$T,"&gt;2.5")/$C124</f>
        <v>#DIV/0!</v>
      </c>
      <c r="N124" s="11" t="e">
        <f>(COUNTIFS(Sta!$A:$A,$A124,Sta!$T:$T,"&gt;4.5") +COUNTIFS(Sta!$B:$B,$A124,Sta!$T:$T,"&gt;4.5"))/$D124</f>
        <v>#DIV/0!</v>
      </c>
      <c r="O124" s="8" t="e">
        <f>COUNTIFS(Sta!$A:$A,$A124,Sta!$T:$T,"&gt;4.5")/$B124</f>
        <v>#DIV/0!</v>
      </c>
      <c r="P124" s="8" t="e">
        <f>COUNTIFS(Sta!$B:$B,$A124,Sta!$T:$T,"&gt;4.5")/$C124</f>
        <v>#DIV/0!</v>
      </c>
      <c r="Q124" s="11" t="e">
        <f>(COUNTIFS(Sta!$A:$A,$A124,Sta!$R:$R,"&gt;0.5") +COUNTIFS(Sta!$B:$B,$A124,Sta!$S:$S,"&gt;0.5"))/$D124</f>
        <v>#DIV/0!</v>
      </c>
      <c r="R124" s="8" t="e">
        <f>COUNTIFS(Sta!$A:$A,$A124,Sta!$R:$R,"&gt;0.5")/$B124</f>
        <v>#DIV/0!</v>
      </c>
      <c r="S124" s="8" t="e">
        <f>COUNTIFS(Sta!$B:$B,$A124,Sta!$S:$S,"&gt;0.5")/$C124</f>
        <v>#DIV/0!</v>
      </c>
      <c r="T124" s="11" t="e">
        <f>(COUNTIFS(Sta!$A:$A,$A124,Sta!$R:$R,"&gt;1.5") +COUNTIFS(Sta!$B:$B,$A124,Sta!$S:$S,"&gt;1.5"))/$D124</f>
        <v>#DIV/0!</v>
      </c>
      <c r="U124" s="8" t="e">
        <f>COUNTIFS(Sta!$A:$A,$A124,Sta!$R:$R,"&gt;1.5")/$B124</f>
        <v>#DIV/0!</v>
      </c>
      <c r="V124" s="8" t="e">
        <f>COUNTIFS(Sta!$B:$B,$A124,Sta!$S:$S,"&gt;1.5")/$C124</f>
        <v>#DIV/0!</v>
      </c>
    </row>
    <row r="125" spans="1:22" x14ac:dyDescent="0.3">
      <c r="A125" t="s">
        <v>233</v>
      </c>
      <c r="B125" s="9">
        <f>COUNTIF(Sta!A:A,A125)</f>
        <v>0</v>
      </c>
      <c r="C125" s="4">
        <f>COUNTIF(Sta!B:B,A125)</f>
        <v>0</v>
      </c>
      <c r="D125" s="4">
        <f t="shared" ref="D125:D132" si="4">B125+C125</f>
        <v>0</v>
      </c>
      <c r="E125" s="10" t="e">
        <f>(SUMIF(Sta!$A:$A,$A125,Sta!$T:$T)  + SUMIF(Sta!$B:$B,$A125,Sta!$T:$T) )/$D125</f>
        <v>#DIV/0!</v>
      </c>
      <c r="F125" s="6" t="e">
        <f>SUMIF(Sta!$A:$A,$A125,Sta!$T:$T)/$B125</f>
        <v>#DIV/0!</v>
      </c>
      <c r="G125" s="6" t="e">
        <f>SUMIF(Sta!$B:$B,$A125,Sta!$T:$T)/$C125</f>
        <v>#DIV/0!</v>
      </c>
      <c r="H125" s="10" t="e">
        <f>(SUMIF(Sta!$A:$A,$A125,Sta!$R:$R)  + SUMIF(Sta!$B:$B,$A125,Sta!$S:$S) )/$D125</f>
        <v>#DIV/0!</v>
      </c>
      <c r="I125" s="6" t="e">
        <f>SUMIF(Sta!$A:$A,$A125,Sta!$R:$R)/$B125</f>
        <v>#DIV/0!</v>
      </c>
      <c r="J125" s="6" t="e">
        <f>SUMIF(Sta!$B:$B,$A125,Sta!$S:$S)/$C125</f>
        <v>#DIV/0!</v>
      </c>
      <c r="K125" s="11" t="e">
        <f>(COUNTIFS(Sta!$A:$A,$A125,Sta!$T:$T,"&gt;2.5") +COUNTIFS(Sta!$B:$B,$A125,Sta!$T:$T,"&gt;2.5"))/$D125</f>
        <v>#DIV/0!</v>
      </c>
      <c r="L125" s="8" t="e">
        <f>COUNTIFS(Sta!$A:$A,$A125,Sta!$T:$T,"&gt;2.5")/$B125</f>
        <v>#DIV/0!</v>
      </c>
      <c r="M125" s="8" t="e">
        <f>COUNTIFS(Sta!$B:$B,$A125,Sta!$T:$T,"&gt;2.5")/$C125</f>
        <v>#DIV/0!</v>
      </c>
      <c r="N125" s="11" t="e">
        <f>(COUNTIFS(Sta!$A:$A,$A125,Sta!$T:$T,"&gt;4.5") +COUNTIFS(Sta!$B:$B,$A125,Sta!$T:$T,"&gt;4.5"))/$D125</f>
        <v>#DIV/0!</v>
      </c>
      <c r="O125" s="8" t="e">
        <f>COUNTIFS(Sta!$A:$A,$A125,Sta!$T:$T,"&gt;4.5")/$B125</f>
        <v>#DIV/0!</v>
      </c>
      <c r="P125" s="8" t="e">
        <f>COUNTIFS(Sta!$B:$B,$A125,Sta!$T:$T,"&gt;4.5")/$C125</f>
        <v>#DIV/0!</v>
      </c>
      <c r="Q125" s="11" t="e">
        <f>(COUNTIFS(Sta!$A:$A,$A125,Sta!$R:$R,"&gt;0.5") +COUNTIFS(Sta!$B:$B,$A125,Sta!$S:$S,"&gt;0.5"))/$D125</f>
        <v>#DIV/0!</v>
      </c>
      <c r="R125" s="8" t="e">
        <f>COUNTIFS(Sta!$A:$A,$A125,Sta!$R:$R,"&gt;0.5")/$B125</f>
        <v>#DIV/0!</v>
      </c>
      <c r="S125" s="8" t="e">
        <f>COUNTIFS(Sta!$B:$B,$A125,Sta!$S:$S,"&gt;0.5")/$C125</f>
        <v>#DIV/0!</v>
      </c>
      <c r="T125" s="11" t="e">
        <f>(COUNTIFS(Sta!$A:$A,$A125,Sta!$R:$R,"&gt;1.5") +COUNTIFS(Sta!$B:$B,$A125,Sta!$S:$S,"&gt;1.5"))/$D125</f>
        <v>#DIV/0!</v>
      </c>
      <c r="U125" s="8" t="e">
        <f>COUNTIFS(Sta!$A:$A,$A125,Sta!$R:$R,"&gt;1.5")/$B125</f>
        <v>#DIV/0!</v>
      </c>
      <c r="V125" s="8" t="e">
        <f>COUNTIFS(Sta!$B:$B,$A125,Sta!$S:$S,"&gt;1.5")/$C125</f>
        <v>#DIV/0!</v>
      </c>
    </row>
    <row r="126" spans="1:22" x14ac:dyDescent="0.3">
      <c r="A126" t="s">
        <v>241</v>
      </c>
      <c r="B126" s="9">
        <f>COUNTIF(Sta!A:A,A126)</f>
        <v>0</v>
      </c>
      <c r="C126" s="4">
        <f>COUNTIF(Sta!B:B,A126)</f>
        <v>0</v>
      </c>
      <c r="D126" s="4">
        <f t="shared" si="4"/>
        <v>0</v>
      </c>
      <c r="E126" s="10" t="e">
        <f>(SUMIF(Sta!$A:$A,$A126,Sta!$T:$T)  + SUMIF(Sta!$B:$B,$A126,Sta!$T:$T) )/$D126</f>
        <v>#DIV/0!</v>
      </c>
      <c r="F126" s="6" t="e">
        <f>SUMIF(Sta!$A:$A,$A126,Sta!$T:$T)/$B126</f>
        <v>#DIV/0!</v>
      </c>
      <c r="G126" s="6" t="e">
        <f>SUMIF(Sta!$B:$B,$A126,Sta!$T:$T)/$C126</f>
        <v>#DIV/0!</v>
      </c>
      <c r="H126" s="10" t="e">
        <f>(SUMIF(Sta!$A:$A,$A126,Sta!$R:$R)  + SUMIF(Sta!$B:$B,$A126,Sta!$S:$S) )/$D126</f>
        <v>#DIV/0!</v>
      </c>
      <c r="I126" s="6" t="e">
        <f>SUMIF(Sta!$A:$A,$A126,Sta!$R:$R)/$B126</f>
        <v>#DIV/0!</v>
      </c>
      <c r="J126" s="6" t="e">
        <f>SUMIF(Sta!$B:$B,$A126,Sta!$S:$S)/$C126</f>
        <v>#DIV/0!</v>
      </c>
      <c r="K126" s="11" t="e">
        <f>(COUNTIFS(Sta!$A:$A,$A126,Sta!$T:$T,"&gt;2.5") +COUNTIFS(Sta!$B:$B,$A126,Sta!$T:$T,"&gt;2.5"))/$D126</f>
        <v>#DIV/0!</v>
      </c>
      <c r="L126" s="8" t="e">
        <f>COUNTIFS(Sta!$A:$A,$A126,Sta!$T:$T,"&gt;2.5")/$B126</f>
        <v>#DIV/0!</v>
      </c>
      <c r="M126" s="8" t="e">
        <f>COUNTIFS(Sta!$B:$B,$A126,Sta!$T:$T,"&gt;2.5")/$C126</f>
        <v>#DIV/0!</v>
      </c>
      <c r="N126" s="11" t="e">
        <f>(COUNTIFS(Sta!$A:$A,$A126,Sta!$T:$T,"&gt;4.5") +COUNTIFS(Sta!$B:$B,$A126,Sta!$T:$T,"&gt;4.5"))/$D126</f>
        <v>#DIV/0!</v>
      </c>
      <c r="O126" s="8" t="e">
        <f>COUNTIFS(Sta!$A:$A,$A126,Sta!$T:$T,"&gt;4.5")/$B126</f>
        <v>#DIV/0!</v>
      </c>
      <c r="P126" s="8" t="e">
        <f>COUNTIFS(Sta!$B:$B,$A126,Sta!$T:$T,"&gt;4.5")/$C126</f>
        <v>#DIV/0!</v>
      </c>
      <c r="Q126" s="11" t="e">
        <f>(COUNTIFS(Sta!$A:$A,$A126,Sta!$R:$R,"&gt;0.5") +COUNTIFS(Sta!$B:$B,$A126,Sta!$S:$S,"&gt;0.5"))/$D126</f>
        <v>#DIV/0!</v>
      </c>
      <c r="R126" s="8" t="e">
        <f>COUNTIFS(Sta!$A:$A,$A126,Sta!$R:$R,"&gt;0.5")/$B126</f>
        <v>#DIV/0!</v>
      </c>
      <c r="S126" s="8" t="e">
        <f>COUNTIFS(Sta!$B:$B,$A126,Sta!$S:$S,"&gt;0.5")/$C126</f>
        <v>#DIV/0!</v>
      </c>
      <c r="T126" s="11" t="e">
        <f>(COUNTIFS(Sta!$A:$A,$A126,Sta!$R:$R,"&gt;1.5") +COUNTIFS(Sta!$B:$B,$A126,Sta!$S:$S,"&gt;1.5"))/$D126</f>
        <v>#DIV/0!</v>
      </c>
      <c r="U126" s="8" t="e">
        <f>COUNTIFS(Sta!$A:$A,$A126,Sta!$R:$R,"&gt;1.5")/$B126</f>
        <v>#DIV/0!</v>
      </c>
      <c r="V126" s="8" t="e">
        <f>COUNTIFS(Sta!$B:$B,$A126,Sta!$S:$S,"&gt;1.5")/$C126</f>
        <v>#DIV/0!</v>
      </c>
    </row>
    <row r="127" spans="1:22" x14ac:dyDescent="0.3">
      <c r="A127" t="s">
        <v>228</v>
      </c>
      <c r="B127" s="9">
        <f>COUNTIF(Sta!A:A,A127)</f>
        <v>0</v>
      </c>
      <c r="C127" s="4">
        <f>COUNTIF(Sta!B:B,A127)</f>
        <v>0</v>
      </c>
      <c r="D127" s="4">
        <f t="shared" si="4"/>
        <v>0</v>
      </c>
      <c r="E127" s="10" t="e">
        <f>(SUMIF(Sta!$A:$A,$A127,Sta!$T:$T)  + SUMIF(Sta!$B:$B,$A127,Sta!$T:$T) )/$D127</f>
        <v>#DIV/0!</v>
      </c>
      <c r="F127" s="6" t="e">
        <f>SUMIF(Sta!$A:$A,$A127,Sta!$T:$T)/$B127</f>
        <v>#DIV/0!</v>
      </c>
      <c r="G127" s="6" t="e">
        <f>SUMIF(Sta!$B:$B,$A127,Sta!$T:$T)/$C127</f>
        <v>#DIV/0!</v>
      </c>
      <c r="H127" s="10" t="e">
        <f>(SUMIF(Sta!$A:$A,$A127,Sta!$R:$R)  + SUMIF(Sta!$B:$B,$A127,Sta!$S:$S) )/$D127</f>
        <v>#DIV/0!</v>
      </c>
      <c r="I127" s="6" t="e">
        <f>SUMIF(Sta!$A:$A,$A127,Sta!$R:$R)/$B127</f>
        <v>#DIV/0!</v>
      </c>
      <c r="J127" s="6" t="e">
        <f>SUMIF(Sta!$B:$B,$A127,Sta!$S:$S)/$C127</f>
        <v>#DIV/0!</v>
      </c>
      <c r="K127" s="11" t="e">
        <f>(COUNTIFS(Sta!$A:$A,$A127,Sta!$T:$T,"&gt;2.5") +COUNTIFS(Sta!$B:$B,$A127,Sta!$T:$T,"&gt;2.5"))/$D127</f>
        <v>#DIV/0!</v>
      </c>
      <c r="L127" s="8" t="e">
        <f>COUNTIFS(Sta!$A:$A,$A127,Sta!$T:$T,"&gt;2.5")/$B127</f>
        <v>#DIV/0!</v>
      </c>
      <c r="M127" s="8" t="e">
        <f>COUNTIFS(Sta!$B:$B,$A127,Sta!$T:$T,"&gt;2.5")/$C127</f>
        <v>#DIV/0!</v>
      </c>
      <c r="N127" s="11" t="e">
        <f>(COUNTIFS(Sta!$A:$A,$A127,Sta!$T:$T,"&gt;4.5") +COUNTIFS(Sta!$B:$B,$A127,Sta!$T:$T,"&gt;4.5"))/$D127</f>
        <v>#DIV/0!</v>
      </c>
      <c r="O127" s="8" t="e">
        <f>COUNTIFS(Sta!$A:$A,$A127,Sta!$T:$T,"&gt;4.5")/$B127</f>
        <v>#DIV/0!</v>
      </c>
      <c r="P127" s="8" t="e">
        <f>COUNTIFS(Sta!$B:$B,$A127,Sta!$T:$T,"&gt;4.5")/$C127</f>
        <v>#DIV/0!</v>
      </c>
      <c r="Q127" s="11" t="e">
        <f>(COUNTIFS(Sta!$A:$A,$A127,Sta!$R:$R,"&gt;0.5") +COUNTIFS(Sta!$B:$B,$A127,Sta!$S:$S,"&gt;0.5"))/$D127</f>
        <v>#DIV/0!</v>
      </c>
      <c r="R127" s="8" t="e">
        <f>COUNTIFS(Sta!$A:$A,$A127,Sta!$R:$R,"&gt;0.5")/$B127</f>
        <v>#DIV/0!</v>
      </c>
      <c r="S127" s="8" t="e">
        <f>COUNTIFS(Sta!$B:$B,$A127,Sta!$S:$S,"&gt;0.5")/$C127</f>
        <v>#DIV/0!</v>
      </c>
      <c r="T127" s="11" t="e">
        <f>(COUNTIFS(Sta!$A:$A,$A127,Sta!$R:$R,"&gt;1.5") +COUNTIFS(Sta!$B:$B,$A127,Sta!$S:$S,"&gt;1.5"))/$D127</f>
        <v>#DIV/0!</v>
      </c>
      <c r="U127" s="8" t="e">
        <f>COUNTIFS(Sta!$A:$A,$A127,Sta!$R:$R,"&gt;1.5")/$B127</f>
        <v>#DIV/0!</v>
      </c>
      <c r="V127" s="8" t="e">
        <f>COUNTIFS(Sta!$B:$B,$A127,Sta!$S:$S,"&gt;1.5")/$C127</f>
        <v>#DIV/0!</v>
      </c>
    </row>
    <row r="128" spans="1:22" x14ac:dyDescent="0.3">
      <c r="A128" t="s">
        <v>234</v>
      </c>
      <c r="B128" s="9">
        <f>COUNTIF(Sta!A:A,A128)</f>
        <v>0</v>
      </c>
      <c r="C128" s="4">
        <f>COUNTIF(Sta!B:B,A128)</f>
        <v>0</v>
      </c>
      <c r="D128" s="4">
        <f t="shared" si="4"/>
        <v>0</v>
      </c>
      <c r="E128" s="10" t="e">
        <f>(SUMIF(Sta!$A:$A,$A128,Sta!$T:$T)  + SUMIF(Sta!$B:$B,$A128,Sta!$T:$T) )/$D128</f>
        <v>#DIV/0!</v>
      </c>
      <c r="F128" s="6" t="e">
        <f>SUMIF(Sta!$A:$A,$A128,Sta!$T:$T)/$B128</f>
        <v>#DIV/0!</v>
      </c>
      <c r="G128" s="6" t="e">
        <f>SUMIF(Sta!$B:$B,$A128,Sta!$T:$T)/$C128</f>
        <v>#DIV/0!</v>
      </c>
      <c r="H128" s="10" t="e">
        <f>(SUMIF(Sta!$A:$A,$A128,Sta!$R:$R)  + SUMIF(Sta!$B:$B,$A128,Sta!$S:$S) )/$D128</f>
        <v>#DIV/0!</v>
      </c>
      <c r="I128" s="6" t="e">
        <f>SUMIF(Sta!$A:$A,$A128,Sta!$R:$R)/$B128</f>
        <v>#DIV/0!</v>
      </c>
      <c r="J128" s="6" t="e">
        <f>SUMIF(Sta!$B:$B,$A128,Sta!$S:$S)/$C128</f>
        <v>#DIV/0!</v>
      </c>
      <c r="K128" s="11" t="e">
        <f>(COUNTIFS(Sta!$A:$A,$A128,Sta!$T:$T,"&gt;2.5") +COUNTIFS(Sta!$B:$B,$A128,Sta!$T:$T,"&gt;2.5"))/$D128</f>
        <v>#DIV/0!</v>
      </c>
      <c r="L128" s="8" t="e">
        <f>COUNTIFS(Sta!$A:$A,$A128,Sta!$T:$T,"&gt;2.5")/$B128</f>
        <v>#DIV/0!</v>
      </c>
      <c r="M128" s="8" t="e">
        <f>COUNTIFS(Sta!$B:$B,$A128,Sta!$T:$T,"&gt;2.5")/$C128</f>
        <v>#DIV/0!</v>
      </c>
      <c r="N128" s="11" t="e">
        <f>(COUNTIFS(Sta!$A:$A,$A128,Sta!$T:$T,"&gt;4.5") +COUNTIFS(Sta!$B:$B,$A128,Sta!$T:$T,"&gt;4.5"))/$D128</f>
        <v>#DIV/0!</v>
      </c>
      <c r="O128" s="8" t="e">
        <f>COUNTIFS(Sta!$A:$A,$A128,Sta!$T:$T,"&gt;4.5")/$B128</f>
        <v>#DIV/0!</v>
      </c>
      <c r="P128" s="8" t="e">
        <f>COUNTIFS(Sta!$B:$B,$A128,Sta!$T:$T,"&gt;4.5")/$C128</f>
        <v>#DIV/0!</v>
      </c>
      <c r="Q128" s="11" t="e">
        <f>(COUNTIFS(Sta!$A:$A,$A128,Sta!$R:$R,"&gt;0.5") +COUNTIFS(Sta!$B:$B,$A128,Sta!$S:$S,"&gt;0.5"))/$D128</f>
        <v>#DIV/0!</v>
      </c>
      <c r="R128" s="8" t="e">
        <f>COUNTIFS(Sta!$A:$A,$A128,Sta!$R:$R,"&gt;0.5")/$B128</f>
        <v>#DIV/0!</v>
      </c>
      <c r="S128" s="8" t="e">
        <f>COUNTIFS(Sta!$B:$B,$A128,Sta!$S:$S,"&gt;0.5")/$C128</f>
        <v>#DIV/0!</v>
      </c>
      <c r="T128" s="11" t="e">
        <f>(COUNTIFS(Sta!$A:$A,$A128,Sta!$R:$R,"&gt;1.5") +COUNTIFS(Sta!$B:$B,$A128,Sta!$S:$S,"&gt;1.5"))/$D128</f>
        <v>#DIV/0!</v>
      </c>
      <c r="U128" s="8" t="e">
        <f>COUNTIFS(Sta!$A:$A,$A128,Sta!$R:$R,"&gt;1.5")/$B128</f>
        <v>#DIV/0!</v>
      </c>
      <c r="V128" s="8" t="e">
        <f>COUNTIFS(Sta!$B:$B,$A128,Sta!$S:$S,"&gt;1.5")/$C128</f>
        <v>#DIV/0!</v>
      </c>
    </row>
    <row r="129" spans="1:22" x14ac:dyDescent="0.3">
      <c r="A129" t="s">
        <v>229</v>
      </c>
      <c r="B129" s="9">
        <f>COUNTIF(Sta!A:A,A129)</f>
        <v>0</v>
      </c>
      <c r="C129" s="4">
        <f>COUNTIF(Sta!B:B,A129)</f>
        <v>0</v>
      </c>
      <c r="D129" s="4">
        <f t="shared" si="4"/>
        <v>0</v>
      </c>
      <c r="E129" s="10" t="e">
        <f>(SUMIF(Sta!$A:$A,$A129,Sta!$T:$T)  + SUMIF(Sta!$B:$B,$A129,Sta!$T:$T) )/$D129</f>
        <v>#DIV/0!</v>
      </c>
      <c r="F129" s="6" t="e">
        <f>SUMIF(Sta!$A:$A,$A129,Sta!$T:$T)/$B129</f>
        <v>#DIV/0!</v>
      </c>
      <c r="G129" s="6" t="e">
        <f>SUMIF(Sta!$B:$B,$A129,Sta!$T:$T)/$C129</f>
        <v>#DIV/0!</v>
      </c>
      <c r="H129" s="10" t="e">
        <f>(SUMIF(Sta!$A:$A,$A129,Sta!$R:$R)  + SUMIF(Sta!$B:$B,$A129,Sta!$S:$S) )/$D129</f>
        <v>#DIV/0!</v>
      </c>
      <c r="I129" s="6" t="e">
        <f>SUMIF(Sta!$A:$A,$A129,Sta!$R:$R)/$B129</f>
        <v>#DIV/0!</v>
      </c>
      <c r="J129" s="6" t="e">
        <f>SUMIF(Sta!$B:$B,$A129,Sta!$S:$S)/$C129</f>
        <v>#DIV/0!</v>
      </c>
      <c r="K129" s="11" t="e">
        <f>(COUNTIFS(Sta!$A:$A,$A129,Sta!$T:$T,"&gt;2.5") +COUNTIFS(Sta!$B:$B,$A129,Sta!$T:$T,"&gt;2.5"))/$D129</f>
        <v>#DIV/0!</v>
      </c>
      <c r="L129" s="8" t="e">
        <f>COUNTIFS(Sta!$A:$A,$A129,Sta!$T:$T,"&gt;2.5")/$B129</f>
        <v>#DIV/0!</v>
      </c>
      <c r="M129" s="8" t="e">
        <f>COUNTIFS(Sta!$B:$B,$A129,Sta!$T:$T,"&gt;2.5")/$C129</f>
        <v>#DIV/0!</v>
      </c>
      <c r="N129" s="11" t="e">
        <f>(COUNTIFS(Sta!$A:$A,$A129,Sta!$T:$T,"&gt;4.5") +COUNTIFS(Sta!$B:$B,$A129,Sta!$T:$T,"&gt;4.5"))/$D129</f>
        <v>#DIV/0!</v>
      </c>
      <c r="O129" s="8" t="e">
        <f>COUNTIFS(Sta!$A:$A,$A129,Sta!$T:$T,"&gt;4.5")/$B129</f>
        <v>#DIV/0!</v>
      </c>
      <c r="P129" s="8" t="e">
        <f>COUNTIFS(Sta!$B:$B,$A129,Sta!$T:$T,"&gt;4.5")/$C129</f>
        <v>#DIV/0!</v>
      </c>
      <c r="Q129" s="11" t="e">
        <f>(COUNTIFS(Sta!$A:$A,$A129,Sta!$R:$R,"&gt;0.5") +COUNTIFS(Sta!$B:$B,$A129,Sta!$S:$S,"&gt;0.5"))/$D129</f>
        <v>#DIV/0!</v>
      </c>
      <c r="R129" s="8" t="e">
        <f>COUNTIFS(Sta!$A:$A,$A129,Sta!$R:$R,"&gt;0.5")/$B129</f>
        <v>#DIV/0!</v>
      </c>
      <c r="S129" s="8" t="e">
        <f>COUNTIFS(Sta!$B:$B,$A129,Sta!$S:$S,"&gt;0.5")/$C129</f>
        <v>#DIV/0!</v>
      </c>
      <c r="T129" s="11" t="e">
        <f>(COUNTIFS(Sta!$A:$A,$A129,Sta!$R:$R,"&gt;1.5") +COUNTIFS(Sta!$B:$B,$A129,Sta!$S:$S,"&gt;1.5"))/$D129</f>
        <v>#DIV/0!</v>
      </c>
      <c r="U129" s="8" t="e">
        <f>COUNTIFS(Sta!$A:$A,$A129,Sta!$R:$R,"&gt;1.5")/$B129</f>
        <v>#DIV/0!</v>
      </c>
      <c r="V129" s="8" t="e">
        <f>COUNTIFS(Sta!$B:$B,$A129,Sta!$S:$S,"&gt;1.5")/$C129</f>
        <v>#DIV/0!</v>
      </c>
    </row>
    <row r="130" spans="1:22" x14ac:dyDescent="0.3">
      <c r="A130" t="s">
        <v>231</v>
      </c>
      <c r="B130" s="9">
        <f>COUNTIF(Sta!A:A,A130)</f>
        <v>0</v>
      </c>
      <c r="C130" s="4">
        <f>COUNTIF(Sta!B:B,A130)</f>
        <v>0</v>
      </c>
      <c r="D130" s="4">
        <f t="shared" si="4"/>
        <v>0</v>
      </c>
      <c r="E130" s="10" t="e">
        <f>(SUMIF(Sta!$A:$A,$A130,Sta!$T:$T)  + SUMIF(Sta!$B:$B,$A130,Sta!$T:$T) )/$D130</f>
        <v>#DIV/0!</v>
      </c>
      <c r="F130" s="6" t="e">
        <f>SUMIF(Sta!$A:$A,$A130,Sta!$T:$T)/$B130</f>
        <v>#DIV/0!</v>
      </c>
      <c r="G130" s="6" t="e">
        <f>SUMIF(Sta!$B:$B,$A130,Sta!$T:$T)/$C130</f>
        <v>#DIV/0!</v>
      </c>
      <c r="H130" s="10" t="e">
        <f>(SUMIF(Sta!$A:$A,$A130,Sta!$R:$R)  + SUMIF(Sta!$B:$B,$A130,Sta!$S:$S) )/$D130</f>
        <v>#DIV/0!</v>
      </c>
      <c r="I130" s="6" t="e">
        <f>SUMIF(Sta!$A:$A,$A130,Sta!$R:$R)/$B130</f>
        <v>#DIV/0!</v>
      </c>
      <c r="J130" s="6" t="e">
        <f>SUMIF(Sta!$B:$B,$A130,Sta!$S:$S)/$C130</f>
        <v>#DIV/0!</v>
      </c>
      <c r="K130" s="11" t="e">
        <f>(COUNTIFS(Sta!$A:$A,$A130,Sta!$T:$T,"&gt;2.5") +COUNTIFS(Sta!$B:$B,$A130,Sta!$T:$T,"&gt;2.5"))/$D130</f>
        <v>#DIV/0!</v>
      </c>
      <c r="L130" s="8" t="e">
        <f>COUNTIFS(Sta!$A:$A,$A130,Sta!$T:$T,"&gt;2.5")/$B130</f>
        <v>#DIV/0!</v>
      </c>
      <c r="M130" s="8" t="e">
        <f>COUNTIFS(Sta!$B:$B,$A130,Sta!$T:$T,"&gt;2.5")/$C130</f>
        <v>#DIV/0!</v>
      </c>
      <c r="N130" s="11" t="e">
        <f>(COUNTIFS(Sta!$A:$A,$A130,Sta!$T:$T,"&gt;4.5") +COUNTIFS(Sta!$B:$B,$A130,Sta!$T:$T,"&gt;4.5"))/$D130</f>
        <v>#DIV/0!</v>
      </c>
      <c r="O130" s="8" t="e">
        <f>COUNTIFS(Sta!$A:$A,$A130,Sta!$T:$T,"&gt;4.5")/$B130</f>
        <v>#DIV/0!</v>
      </c>
      <c r="P130" s="8" t="e">
        <f>COUNTIFS(Sta!$B:$B,$A130,Sta!$T:$T,"&gt;4.5")/$C130</f>
        <v>#DIV/0!</v>
      </c>
      <c r="Q130" s="11" t="e">
        <f>(COUNTIFS(Sta!$A:$A,$A130,Sta!$R:$R,"&gt;0.5") +COUNTIFS(Sta!$B:$B,$A130,Sta!$S:$S,"&gt;0.5"))/$D130</f>
        <v>#DIV/0!</v>
      </c>
      <c r="R130" s="8" t="e">
        <f>COUNTIFS(Sta!$A:$A,$A130,Sta!$R:$R,"&gt;0.5")/$B130</f>
        <v>#DIV/0!</v>
      </c>
      <c r="S130" s="8" t="e">
        <f>COUNTIFS(Sta!$B:$B,$A130,Sta!$S:$S,"&gt;0.5")/$C130</f>
        <v>#DIV/0!</v>
      </c>
      <c r="T130" s="11" t="e">
        <f>(COUNTIFS(Sta!$A:$A,$A130,Sta!$R:$R,"&gt;1.5") +COUNTIFS(Sta!$B:$B,$A130,Sta!$S:$S,"&gt;1.5"))/$D130</f>
        <v>#DIV/0!</v>
      </c>
      <c r="U130" s="8" t="e">
        <f>COUNTIFS(Sta!$A:$A,$A130,Sta!$R:$R,"&gt;1.5")/$B130</f>
        <v>#DIV/0!</v>
      </c>
      <c r="V130" s="8" t="e">
        <f>COUNTIFS(Sta!$B:$B,$A130,Sta!$S:$S,"&gt;1.5")/$C130</f>
        <v>#DIV/0!</v>
      </c>
    </row>
    <row r="131" spans="1:22" x14ac:dyDescent="0.3">
      <c r="A131" t="s">
        <v>226</v>
      </c>
      <c r="B131" s="9">
        <f>COUNTIF(Sta!A:A,A131)</f>
        <v>0</v>
      </c>
      <c r="C131" s="4">
        <f>COUNTIF(Sta!B:B,A131)</f>
        <v>0</v>
      </c>
      <c r="D131" s="4">
        <f t="shared" si="4"/>
        <v>0</v>
      </c>
      <c r="E131" s="10" t="e">
        <f>(SUMIF(Sta!$A:$A,$A131,Sta!$T:$T)  + SUMIF(Sta!$B:$B,$A131,Sta!$T:$T) )/$D131</f>
        <v>#DIV/0!</v>
      </c>
      <c r="F131" s="6" t="e">
        <f>SUMIF(Sta!$A:$A,$A131,Sta!$T:$T)/$B131</f>
        <v>#DIV/0!</v>
      </c>
      <c r="G131" s="6" t="e">
        <f>SUMIF(Sta!$B:$B,$A131,Sta!$T:$T)/$C131</f>
        <v>#DIV/0!</v>
      </c>
      <c r="H131" s="10" t="e">
        <f>(SUMIF(Sta!$A:$A,$A131,Sta!$R:$R)  + SUMIF(Sta!$B:$B,$A131,Sta!$S:$S) )/$D131</f>
        <v>#DIV/0!</v>
      </c>
      <c r="I131" s="6" t="e">
        <f>SUMIF(Sta!$A:$A,$A131,Sta!$R:$R)/$B131</f>
        <v>#DIV/0!</v>
      </c>
      <c r="J131" s="6" t="e">
        <f>SUMIF(Sta!$B:$B,$A131,Sta!$S:$S)/$C131</f>
        <v>#DIV/0!</v>
      </c>
      <c r="K131" s="11" t="e">
        <f>(COUNTIFS(Sta!$A:$A,$A131,Sta!$T:$T,"&gt;2.5") +COUNTIFS(Sta!$B:$B,$A131,Sta!$T:$T,"&gt;2.5"))/$D131</f>
        <v>#DIV/0!</v>
      </c>
      <c r="L131" s="8" t="e">
        <f>COUNTIFS(Sta!$A:$A,$A131,Sta!$T:$T,"&gt;2.5")/$B131</f>
        <v>#DIV/0!</v>
      </c>
      <c r="M131" s="8" t="e">
        <f>COUNTIFS(Sta!$B:$B,$A131,Sta!$T:$T,"&gt;2.5")/$C131</f>
        <v>#DIV/0!</v>
      </c>
      <c r="N131" s="11" t="e">
        <f>(COUNTIFS(Sta!$A:$A,$A131,Sta!$T:$T,"&gt;4.5") +COUNTIFS(Sta!$B:$B,$A131,Sta!$T:$T,"&gt;4.5"))/$D131</f>
        <v>#DIV/0!</v>
      </c>
      <c r="O131" s="8" t="e">
        <f>COUNTIFS(Sta!$A:$A,$A131,Sta!$T:$T,"&gt;4.5")/$B131</f>
        <v>#DIV/0!</v>
      </c>
      <c r="P131" s="8" t="e">
        <f>COUNTIFS(Sta!$B:$B,$A131,Sta!$T:$T,"&gt;4.5")/$C131</f>
        <v>#DIV/0!</v>
      </c>
      <c r="Q131" s="11" t="e">
        <f>(COUNTIFS(Sta!$A:$A,$A131,Sta!$R:$R,"&gt;0.5") +COUNTIFS(Sta!$B:$B,$A131,Sta!$S:$S,"&gt;0.5"))/$D131</f>
        <v>#DIV/0!</v>
      </c>
      <c r="R131" s="8" t="e">
        <f>COUNTIFS(Sta!$A:$A,$A131,Sta!$R:$R,"&gt;0.5")/$B131</f>
        <v>#DIV/0!</v>
      </c>
      <c r="S131" s="8" t="e">
        <f>COUNTIFS(Sta!$B:$B,$A131,Sta!$S:$S,"&gt;0.5")/$C131</f>
        <v>#DIV/0!</v>
      </c>
      <c r="T131" s="11" t="e">
        <f>(COUNTIFS(Sta!$A:$A,$A131,Sta!$R:$R,"&gt;1.5") +COUNTIFS(Sta!$B:$B,$A131,Sta!$S:$S,"&gt;1.5"))/$D131</f>
        <v>#DIV/0!</v>
      </c>
      <c r="U131" s="8" t="e">
        <f>COUNTIFS(Sta!$A:$A,$A131,Sta!$R:$R,"&gt;1.5")/$B131</f>
        <v>#DIV/0!</v>
      </c>
      <c r="V131" s="8" t="e">
        <f>COUNTIFS(Sta!$B:$B,$A131,Sta!$S:$S,"&gt;1.5")/$C131</f>
        <v>#DIV/0!</v>
      </c>
    </row>
    <row r="132" spans="1:22" x14ac:dyDescent="0.3">
      <c r="A132" t="s">
        <v>238</v>
      </c>
      <c r="B132" s="9">
        <f>COUNTIF(Sta!A:A,A132)</f>
        <v>0</v>
      </c>
      <c r="C132" s="4">
        <f>COUNTIF(Sta!B:B,A132)</f>
        <v>0</v>
      </c>
      <c r="D132" s="4">
        <f t="shared" si="4"/>
        <v>0</v>
      </c>
      <c r="E132" s="10" t="e">
        <f>(SUMIF(Sta!$A:$A,$A132,Sta!$T:$T)  + SUMIF(Sta!$B:$B,$A132,Sta!$T:$T) )/$D132</f>
        <v>#DIV/0!</v>
      </c>
      <c r="F132" s="6" t="e">
        <f>SUMIF(Sta!$A:$A,$A132,Sta!$T:$T)/$B132</f>
        <v>#DIV/0!</v>
      </c>
      <c r="G132" s="6" t="e">
        <f>SUMIF(Sta!$B:$B,$A132,Sta!$T:$T)/$C132</f>
        <v>#DIV/0!</v>
      </c>
      <c r="H132" s="10" t="e">
        <f>(SUMIF(Sta!$A:$A,$A132,Sta!$R:$R)  + SUMIF(Sta!$B:$B,$A132,Sta!$S:$S) )/$D132</f>
        <v>#DIV/0!</v>
      </c>
      <c r="I132" s="6" t="e">
        <f>SUMIF(Sta!$A:$A,$A132,Sta!$R:$R)/$B132</f>
        <v>#DIV/0!</v>
      </c>
      <c r="J132" s="6" t="e">
        <f>SUMIF(Sta!$B:$B,$A132,Sta!$S:$S)/$C132</f>
        <v>#DIV/0!</v>
      </c>
      <c r="K132" s="11" t="e">
        <f>(COUNTIFS(Sta!$A:$A,$A132,Sta!$T:$T,"&gt;2.5") +COUNTIFS(Sta!$B:$B,$A132,Sta!$T:$T,"&gt;2.5"))/$D132</f>
        <v>#DIV/0!</v>
      </c>
      <c r="L132" s="8" t="e">
        <f>COUNTIFS(Sta!$A:$A,$A132,Sta!$T:$T,"&gt;2.5")/$B132</f>
        <v>#DIV/0!</v>
      </c>
      <c r="M132" s="8" t="e">
        <f>COUNTIFS(Sta!$B:$B,$A132,Sta!$T:$T,"&gt;2.5")/$C132</f>
        <v>#DIV/0!</v>
      </c>
      <c r="N132" s="11" t="e">
        <f>(COUNTIFS(Sta!$A:$A,$A132,Sta!$T:$T,"&gt;4.5") +COUNTIFS(Sta!$B:$B,$A132,Sta!$T:$T,"&gt;4.5"))/$D132</f>
        <v>#DIV/0!</v>
      </c>
      <c r="O132" s="8" t="e">
        <f>COUNTIFS(Sta!$A:$A,$A132,Sta!$T:$T,"&gt;4.5")/$B132</f>
        <v>#DIV/0!</v>
      </c>
      <c r="P132" s="8" t="e">
        <f>COUNTIFS(Sta!$B:$B,$A132,Sta!$T:$T,"&gt;4.5")/$C132</f>
        <v>#DIV/0!</v>
      </c>
      <c r="Q132" s="11" t="e">
        <f>(COUNTIFS(Sta!$A:$A,$A132,Sta!$R:$R,"&gt;0.5") +COUNTIFS(Sta!$B:$B,$A132,Sta!$S:$S,"&gt;0.5"))/$D132</f>
        <v>#DIV/0!</v>
      </c>
      <c r="R132" s="8" t="e">
        <f>COUNTIFS(Sta!$A:$A,$A132,Sta!$R:$R,"&gt;0.5")/$B132</f>
        <v>#DIV/0!</v>
      </c>
      <c r="S132" s="8" t="e">
        <f>COUNTIFS(Sta!$B:$B,$A132,Sta!$S:$S,"&gt;0.5")/$C132</f>
        <v>#DIV/0!</v>
      </c>
      <c r="T132" s="11" t="e">
        <f>(COUNTIFS(Sta!$A:$A,$A132,Sta!$R:$R,"&gt;1.5") +COUNTIFS(Sta!$B:$B,$A132,Sta!$S:$S,"&gt;1.5"))/$D132</f>
        <v>#DIV/0!</v>
      </c>
      <c r="U132" s="8" t="e">
        <f>COUNTIFS(Sta!$A:$A,$A132,Sta!$R:$R,"&gt;1.5")/$B132</f>
        <v>#DIV/0!</v>
      </c>
      <c r="V132" s="8" t="e">
        <f>COUNTIFS(Sta!$B:$B,$A132,Sta!$S:$S,"&gt;1.5")/$C132</f>
        <v>#DIV/0!</v>
      </c>
    </row>
    <row r="133" spans="1:22" x14ac:dyDescent="0.3">
      <c r="A133" s="62" t="s">
        <v>256</v>
      </c>
      <c r="B133" s="9">
        <f>COUNTIF(Sta!A:A,A133)</f>
        <v>0</v>
      </c>
      <c r="C133" s="4">
        <f>COUNTIF(Sta!B:B,A133)</f>
        <v>0</v>
      </c>
      <c r="D133" s="4">
        <f t="shared" ref="D133:D195" si="5">B133+C133</f>
        <v>0</v>
      </c>
      <c r="E133" s="10" t="e">
        <f>(SUMIF(Sta!$A:$A,$A133,Sta!$T:$T)  + SUMIF(Sta!$B:$B,$A133,Sta!$T:$T) )/$D133</f>
        <v>#DIV/0!</v>
      </c>
      <c r="F133" s="6" t="e">
        <f>SUMIF(Sta!$A:$A,$A133,Sta!$T:$T)/$B133</f>
        <v>#DIV/0!</v>
      </c>
      <c r="G133" s="6" t="e">
        <f>SUMIF(Sta!$B:$B,$A133,Sta!$T:$T)/$C133</f>
        <v>#DIV/0!</v>
      </c>
      <c r="H133" s="10" t="e">
        <f>(SUMIF(Sta!$A:$A,$A133,Sta!$R:$R)  + SUMIF(Sta!$B:$B,$A133,Sta!$S:$S) )/$D133</f>
        <v>#DIV/0!</v>
      </c>
      <c r="I133" s="6" t="e">
        <f>SUMIF(Sta!$A:$A,$A133,Sta!$R:$R)/$B133</f>
        <v>#DIV/0!</v>
      </c>
      <c r="J133" s="6" t="e">
        <f>SUMIF(Sta!$B:$B,$A133,Sta!$S:$S)/$C133</f>
        <v>#DIV/0!</v>
      </c>
      <c r="K133" s="11" t="e">
        <f>(COUNTIFS(Sta!$A:$A,$A133,Sta!$T:$T,"&gt;2.5") +COUNTIFS(Sta!$B:$B,$A133,Sta!$T:$T,"&gt;2.5"))/$D133</f>
        <v>#DIV/0!</v>
      </c>
      <c r="L133" s="8" t="e">
        <f>COUNTIFS(Sta!$A:$A,$A133,Sta!$T:$T,"&gt;2.5")/$B133</f>
        <v>#DIV/0!</v>
      </c>
      <c r="M133" s="8" t="e">
        <f>COUNTIFS(Sta!$B:$B,$A133,Sta!$T:$T,"&gt;2.5")/$C133</f>
        <v>#DIV/0!</v>
      </c>
      <c r="N133" s="11" t="e">
        <f>(COUNTIFS(Sta!$A:$A,$A133,Sta!$T:$T,"&gt;4.5") +COUNTIFS(Sta!$B:$B,$A133,Sta!$T:$T,"&gt;4.5"))/$D133</f>
        <v>#DIV/0!</v>
      </c>
      <c r="O133" s="8" t="e">
        <f>COUNTIFS(Sta!$A:$A,$A133,Sta!$T:$T,"&gt;4.5")/$B133</f>
        <v>#DIV/0!</v>
      </c>
      <c r="P133" s="8" t="e">
        <f>COUNTIFS(Sta!$B:$B,$A133,Sta!$T:$T,"&gt;4.5")/$C133</f>
        <v>#DIV/0!</v>
      </c>
      <c r="Q133" s="11" t="e">
        <f>(COUNTIFS(Sta!$A:$A,$A133,Sta!$R:$R,"&gt;0.5") +COUNTIFS(Sta!$B:$B,$A133,Sta!$S:$S,"&gt;0.5"))/$D133</f>
        <v>#DIV/0!</v>
      </c>
      <c r="R133" s="8" t="e">
        <f>COUNTIFS(Sta!$A:$A,$A133,Sta!$R:$R,"&gt;0.5")/$B133</f>
        <v>#DIV/0!</v>
      </c>
      <c r="S133" s="8" t="e">
        <f>COUNTIFS(Sta!$B:$B,$A133,Sta!$S:$S,"&gt;0.5")/$C133</f>
        <v>#DIV/0!</v>
      </c>
      <c r="T133" s="11" t="e">
        <f>(COUNTIFS(Sta!$A:$A,$A133,Sta!$R:$R,"&gt;1.5") +COUNTIFS(Sta!$B:$B,$A133,Sta!$S:$S,"&gt;1.5"))/$D133</f>
        <v>#DIV/0!</v>
      </c>
      <c r="U133" s="8" t="e">
        <f>COUNTIFS(Sta!$A:$A,$A133,Sta!$R:$R,"&gt;1.5")/$B133</f>
        <v>#DIV/0!</v>
      </c>
      <c r="V133" s="8" t="e">
        <f>COUNTIFS(Sta!$B:$B,$A133,Sta!$S:$S,"&gt;1.5")/$C133</f>
        <v>#DIV/0!</v>
      </c>
    </row>
    <row r="134" spans="1:22" x14ac:dyDescent="0.3">
      <c r="A134" s="62" t="s">
        <v>246</v>
      </c>
      <c r="B134" s="9">
        <f>COUNTIF(Sta!A:A,A134)</f>
        <v>0</v>
      </c>
      <c r="C134" s="4">
        <f>COUNTIF(Sta!B:B,A134)</f>
        <v>0</v>
      </c>
      <c r="D134" s="4">
        <f t="shared" si="5"/>
        <v>0</v>
      </c>
      <c r="E134" s="10" t="e">
        <f>(SUMIF(Sta!$A:$A,$A134,Sta!$T:$T)  + SUMIF(Sta!$B:$B,$A134,Sta!$T:$T) )/$D134</f>
        <v>#DIV/0!</v>
      </c>
      <c r="F134" s="6" t="e">
        <f>SUMIF(Sta!$A:$A,$A134,Sta!$T:$T)/$B134</f>
        <v>#DIV/0!</v>
      </c>
      <c r="G134" s="6" t="e">
        <f>SUMIF(Sta!$B:$B,$A134,Sta!$T:$T)/$C134</f>
        <v>#DIV/0!</v>
      </c>
      <c r="H134" s="10" t="e">
        <f>(SUMIF(Sta!$A:$A,$A134,Sta!$R:$R)  + SUMIF(Sta!$B:$B,$A134,Sta!$S:$S) )/$D134</f>
        <v>#DIV/0!</v>
      </c>
      <c r="I134" s="6" t="e">
        <f>SUMIF(Sta!$A:$A,$A134,Sta!$R:$R)/$B134</f>
        <v>#DIV/0!</v>
      </c>
      <c r="J134" s="6" t="e">
        <f>SUMIF(Sta!$B:$B,$A134,Sta!$S:$S)/$C134</f>
        <v>#DIV/0!</v>
      </c>
      <c r="K134" s="11" t="e">
        <f>(COUNTIFS(Sta!$A:$A,$A134,Sta!$T:$T,"&gt;2.5") +COUNTIFS(Sta!$B:$B,$A134,Sta!$T:$T,"&gt;2.5"))/$D134</f>
        <v>#DIV/0!</v>
      </c>
      <c r="L134" s="8" t="e">
        <f>COUNTIFS(Sta!$A:$A,$A134,Sta!$T:$T,"&gt;2.5")/$B134</f>
        <v>#DIV/0!</v>
      </c>
      <c r="M134" s="8" t="e">
        <f>COUNTIFS(Sta!$B:$B,$A134,Sta!$T:$T,"&gt;2.5")/$C134</f>
        <v>#DIV/0!</v>
      </c>
      <c r="N134" s="11" t="e">
        <f>(COUNTIFS(Sta!$A:$A,$A134,Sta!$T:$T,"&gt;4.5") +COUNTIFS(Sta!$B:$B,$A134,Sta!$T:$T,"&gt;4.5"))/$D134</f>
        <v>#DIV/0!</v>
      </c>
      <c r="O134" s="8" t="e">
        <f>COUNTIFS(Sta!$A:$A,$A134,Sta!$T:$T,"&gt;4.5")/$B134</f>
        <v>#DIV/0!</v>
      </c>
      <c r="P134" s="8" t="e">
        <f>COUNTIFS(Sta!$B:$B,$A134,Sta!$T:$T,"&gt;4.5")/$C134</f>
        <v>#DIV/0!</v>
      </c>
      <c r="Q134" s="11" t="e">
        <f>(COUNTIFS(Sta!$A:$A,$A134,Sta!$R:$R,"&gt;0.5") +COUNTIFS(Sta!$B:$B,$A134,Sta!$S:$S,"&gt;0.5"))/$D134</f>
        <v>#DIV/0!</v>
      </c>
      <c r="R134" s="8" t="e">
        <f>COUNTIFS(Sta!$A:$A,$A134,Sta!$R:$R,"&gt;0.5")/$B134</f>
        <v>#DIV/0!</v>
      </c>
      <c r="S134" s="8" t="e">
        <f>COUNTIFS(Sta!$B:$B,$A134,Sta!$S:$S,"&gt;0.5")/$C134</f>
        <v>#DIV/0!</v>
      </c>
      <c r="T134" s="11" t="e">
        <f>(COUNTIFS(Sta!$A:$A,$A134,Sta!$R:$R,"&gt;1.5") +COUNTIFS(Sta!$B:$B,$A134,Sta!$S:$S,"&gt;1.5"))/$D134</f>
        <v>#DIV/0!</v>
      </c>
      <c r="U134" s="8" t="e">
        <f>COUNTIFS(Sta!$A:$A,$A134,Sta!$R:$R,"&gt;1.5")/$B134</f>
        <v>#DIV/0!</v>
      </c>
      <c r="V134" s="8" t="e">
        <f>COUNTIFS(Sta!$B:$B,$A134,Sta!$S:$S,"&gt;1.5")/$C134</f>
        <v>#DIV/0!</v>
      </c>
    </row>
    <row r="135" spans="1:22" x14ac:dyDescent="0.3">
      <c r="A135" s="62" t="s">
        <v>255</v>
      </c>
      <c r="B135" s="9">
        <f>COUNTIF(Sta!A:A,A135)</f>
        <v>0</v>
      </c>
      <c r="C135" s="4">
        <f>COUNTIF(Sta!B:B,A135)</f>
        <v>0</v>
      </c>
      <c r="D135" s="4">
        <f t="shared" si="5"/>
        <v>0</v>
      </c>
      <c r="E135" s="10" t="e">
        <f>(SUMIF(Sta!$A:$A,$A135,Sta!$T:$T)  + SUMIF(Sta!$B:$B,$A135,Sta!$T:$T) )/$D135</f>
        <v>#DIV/0!</v>
      </c>
      <c r="F135" s="6" t="e">
        <f>SUMIF(Sta!$A:$A,$A135,Sta!$T:$T)/$B135</f>
        <v>#DIV/0!</v>
      </c>
      <c r="G135" s="6" t="e">
        <f>SUMIF(Sta!$B:$B,$A135,Sta!$T:$T)/$C135</f>
        <v>#DIV/0!</v>
      </c>
      <c r="H135" s="10" t="e">
        <f>(SUMIF(Sta!$A:$A,$A135,Sta!$R:$R)  + SUMIF(Sta!$B:$B,$A135,Sta!$S:$S) )/$D135</f>
        <v>#DIV/0!</v>
      </c>
      <c r="I135" s="6" t="e">
        <f>SUMIF(Sta!$A:$A,$A135,Sta!$R:$R)/$B135</f>
        <v>#DIV/0!</v>
      </c>
      <c r="J135" s="6" t="e">
        <f>SUMIF(Sta!$B:$B,$A135,Sta!$S:$S)/$C135</f>
        <v>#DIV/0!</v>
      </c>
      <c r="K135" s="11" t="e">
        <f>(COUNTIFS(Sta!$A:$A,$A135,Sta!$T:$T,"&gt;2.5") +COUNTIFS(Sta!$B:$B,$A135,Sta!$T:$T,"&gt;2.5"))/$D135</f>
        <v>#DIV/0!</v>
      </c>
      <c r="L135" s="8" t="e">
        <f>COUNTIFS(Sta!$A:$A,$A135,Sta!$T:$T,"&gt;2.5")/$B135</f>
        <v>#DIV/0!</v>
      </c>
      <c r="M135" s="8" t="e">
        <f>COUNTIFS(Sta!$B:$B,$A135,Sta!$T:$T,"&gt;2.5")/$C135</f>
        <v>#DIV/0!</v>
      </c>
      <c r="N135" s="11" t="e">
        <f>(COUNTIFS(Sta!$A:$A,$A135,Sta!$T:$T,"&gt;4.5") +COUNTIFS(Sta!$B:$B,$A135,Sta!$T:$T,"&gt;4.5"))/$D135</f>
        <v>#DIV/0!</v>
      </c>
      <c r="O135" s="8" t="e">
        <f>COUNTIFS(Sta!$A:$A,$A135,Sta!$T:$T,"&gt;4.5")/$B135</f>
        <v>#DIV/0!</v>
      </c>
      <c r="P135" s="8" t="e">
        <f>COUNTIFS(Sta!$B:$B,$A135,Sta!$T:$T,"&gt;4.5")/$C135</f>
        <v>#DIV/0!</v>
      </c>
      <c r="Q135" s="11" t="e">
        <f>(COUNTIFS(Sta!$A:$A,$A135,Sta!$R:$R,"&gt;0.5") +COUNTIFS(Sta!$B:$B,$A135,Sta!$S:$S,"&gt;0.5"))/$D135</f>
        <v>#DIV/0!</v>
      </c>
      <c r="R135" s="8" t="e">
        <f>COUNTIFS(Sta!$A:$A,$A135,Sta!$R:$R,"&gt;0.5")/$B135</f>
        <v>#DIV/0!</v>
      </c>
      <c r="S135" s="8" t="e">
        <f>COUNTIFS(Sta!$B:$B,$A135,Sta!$S:$S,"&gt;0.5")/$C135</f>
        <v>#DIV/0!</v>
      </c>
      <c r="T135" s="11" t="e">
        <f>(COUNTIFS(Sta!$A:$A,$A135,Sta!$R:$R,"&gt;1.5") +COUNTIFS(Sta!$B:$B,$A135,Sta!$S:$S,"&gt;1.5"))/$D135</f>
        <v>#DIV/0!</v>
      </c>
      <c r="U135" s="8" t="e">
        <f>COUNTIFS(Sta!$A:$A,$A135,Sta!$R:$R,"&gt;1.5")/$B135</f>
        <v>#DIV/0!</v>
      </c>
      <c r="V135" s="8" t="e">
        <f>COUNTIFS(Sta!$B:$B,$A135,Sta!$S:$S,"&gt;1.5")/$C135</f>
        <v>#DIV/0!</v>
      </c>
    </row>
    <row r="136" spans="1:22" x14ac:dyDescent="0.3">
      <c r="A136" s="62" t="s">
        <v>245</v>
      </c>
      <c r="B136" s="9">
        <f>COUNTIF(Sta!A:A,A136)</f>
        <v>0</v>
      </c>
      <c r="C136" s="4">
        <f>COUNTIF(Sta!B:B,A136)</f>
        <v>0</v>
      </c>
      <c r="D136" s="4">
        <f t="shared" si="5"/>
        <v>0</v>
      </c>
      <c r="E136" s="10" t="e">
        <f>(SUMIF(Sta!$A:$A,$A136,Sta!$T:$T)  + SUMIF(Sta!$B:$B,$A136,Sta!$T:$T) )/$D136</f>
        <v>#DIV/0!</v>
      </c>
      <c r="F136" s="6" t="e">
        <f>SUMIF(Sta!$A:$A,$A136,Sta!$T:$T)/$B136</f>
        <v>#DIV/0!</v>
      </c>
      <c r="G136" s="6" t="e">
        <f>SUMIF(Sta!$B:$B,$A136,Sta!$T:$T)/$C136</f>
        <v>#DIV/0!</v>
      </c>
      <c r="H136" s="10" t="e">
        <f>(SUMIF(Sta!$A:$A,$A136,Sta!$R:$R)  + SUMIF(Sta!$B:$B,$A136,Sta!$S:$S) )/$D136</f>
        <v>#DIV/0!</v>
      </c>
      <c r="I136" s="6" t="e">
        <f>SUMIF(Sta!$A:$A,$A136,Sta!$R:$R)/$B136</f>
        <v>#DIV/0!</v>
      </c>
      <c r="J136" s="6" t="e">
        <f>SUMIF(Sta!$B:$B,$A136,Sta!$S:$S)/$C136</f>
        <v>#DIV/0!</v>
      </c>
      <c r="K136" s="11" t="e">
        <f>(COUNTIFS(Sta!$A:$A,$A136,Sta!$T:$T,"&gt;2.5") +COUNTIFS(Sta!$B:$B,$A136,Sta!$T:$T,"&gt;2.5"))/$D136</f>
        <v>#DIV/0!</v>
      </c>
      <c r="L136" s="8" t="e">
        <f>COUNTIFS(Sta!$A:$A,$A136,Sta!$T:$T,"&gt;2.5")/$B136</f>
        <v>#DIV/0!</v>
      </c>
      <c r="M136" s="8" t="e">
        <f>COUNTIFS(Sta!$B:$B,$A136,Sta!$T:$T,"&gt;2.5")/$C136</f>
        <v>#DIV/0!</v>
      </c>
      <c r="N136" s="11" t="e">
        <f>(COUNTIFS(Sta!$A:$A,$A136,Sta!$T:$T,"&gt;4.5") +COUNTIFS(Sta!$B:$B,$A136,Sta!$T:$T,"&gt;4.5"))/$D136</f>
        <v>#DIV/0!</v>
      </c>
      <c r="O136" s="8" t="e">
        <f>COUNTIFS(Sta!$A:$A,$A136,Sta!$T:$T,"&gt;4.5")/$B136</f>
        <v>#DIV/0!</v>
      </c>
      <c r="P136" s="8" t="e">
        <f>COUNTIFS(Sta!$B:$B,$A136,Sta!$T:$T,"&gt;4.5")/$C136</f>
        <v>#DIV/0!</v>
      </c>
      <c r="Q136" s="11" t="e">
        <f>(COUNTIFS(Sta!$A:$A,$A136,Sta!$R:$R,"&gt;0.5") +COUNTIFS(Sta!$B:$B,$A136,Sta!$S:$S,"&gt;0.5"))/$D136</f>
        <v>#DIV/0!</v>
      </c>
      <c r="R136" s="8" t="e">
        <f>COUNTIFS(Sta!$A:$A,$A136,Sta!$R:$R,"&gt;0.5")/$B136</f>
        <v>#DIV/0!</v>
      </c>
      <c r="S136" s="8" t="e">
        <f>COUNTIFS(Sta!$B:$B,$A136,Sta!$S:$S,"&gt;0.5")/$C136</f>
        <v>#DIV/0!</v>
      </c>
      <c r="T136" s="11" t="e">
        <f>(COUNTIFS(Sta!$A:$A,$A136,Sta!$R:$R,"&gt;1.5") +COUNTIFS(Sta!$B:$B,$A136,Sta!$S:$S,"&gt;1.5"))/$D136</f>
        <v>#DIV/0!</v>
      </c>
      <c r="U136" s="8" t="e">
        <f>COUNTIFS(Sta!$A:$A,$A136,Sta!$R:$R,"&gt;1.5")/$B136</f>
        <v>#DIV/0!</v>
      </c>
      <c r="V136" s="8" t="e">
        <f>COUNTIFS(Sta!$B:$B,$A136,Sta!$S:$S,"&gt;1.5")/$C136</f>
        <v>#DIV/0!</v>
      </c>
    </row>
    <row r="137" spans="1:22" x14ac:dyDescent="0.3">
      <c r="A137" t="s">
        <v>317</v>
      </c>
      <c r="B137" s="9">
        <f>COUNTIF(Sta!A:A,A137)</f>
        <v>0</v>
      </c>
      <c r="C137" s="4">
        <f>COUNTIF(Sta!B:B,A137)</f>
        <v>0</v>
      </c>
      <c r="D137" s="4">
        <f t="shared" si="5"/>
        <v>0</v>
      </c>
      <c r="E137" s="10" t="e">
        <f>(SUMIF(Sta!$A:$A,$A137,Sta!$T:$T)  + SUMIF(Sta!$B:$B,$A137,Sta!$T:$T) )/$D137</f>
        <v>#DIV/0!</v>
      </c>
      <c r="F137" s="6" t="e">
        <f>SUMIF(Sta!$A:$A,$A137,Sta!$T:$T)/$B137</f>
        <v>#DIV/0!</v>
      </c>
      <c r="G137" s="6" t="e">
        <f>SUMIF(Sta!$B:$B,$A137,Sta!$T:$T)/$C137</f>
        <v>#DIV/0!</v>
      </c>
      <c r="H137" s="10" t="e">
        <f>(SUMIF(Sta!$A:$A,$A137,Sta!$R:$R)  + SUMIF(Sta!$B:$B,$A137,Sta!$S:$S) )/$D137</f>
        <v>#DIV/0!</v>
      </c>
      <c r="I137" s="6" t="e">
        <f>SUMIF(Sta!$A:$A,$A137,Sta!$R:$R)/$B137</f>
        <v>#DIV/0!</v>
      </c>
      <c r="J137" s="6" t="e">
        <f>SUMIF(Sta!$B:$B,$A137,Sta!$S:$S)/$C137</f>
        <v>#DIV/0!</v>
      </c>
      <c r="K137" s="11" t="e">
        <f>(COUNTIFS(Sta!$A:$A,$A137,Sta!$T:$T,"&gt;2.5") +COUNTIFS(Sta!$B:$B,$A137,Sta!$T:$T,"&gt;2.5"))/$D137</f>
        <v>#DIV/0!</v>
      </c>
      <c r="L137" s="8" t="e">
        <f>COUNTIFS(Sta!$A:$A,$A137,Sta!$T:$T,"&gt;2.5")/$B137</f>
        <v>#DIV/0!</v>
      </c>
      <c r="M137" s="8" t="e">
        <f>COUNTIFS(Sta!$B:$B,$A137,Sta!$T:$T,"&gt;2.5")/$C137</f>
        <v>#DIV/0!</v>
      </c>
      <c r="N137" s="11" t="e">
        <f>(COUNTIFS(Sta!$A:$A,$A137,Sta!$T:$T,"&gt;4.5") +COUNTIFS(Sta!$B:$B,$A137,Sta!$T:$T,"&gt;4.5"))/$D137</f>
        <v>#DIV/0!</v>
      </c>
      <c r="O137" s="8" t="e">
        <f>COUNTIFS(Sta!$A:$A,$A137,Sta!$T:$T,"&gt;4.5")/$B137</f>
        <v>#DIV/0!</v>
      </c>
      <c r="P137" s="8" t="e">
        <f>COUNTIFS(Sta!$B:$B,$A137,Sta!$T:$T,"&gt;4.5")/$C137</f>
        <v>#DIV/0!</v>
      </c>
      <c r="Q137" s="11" t="e">
        <f>(COUNTIFS(Sta!$A:$A,$A137,Sta!$R:$R,"&gt;0.5") +COUNTIFS(Sta!$B:$B,$A137,Sta!$S:$S,"&gt;0.5"))/$D137</f>
        <v>#DIV/0!</v>
      </c>
      <c r="R137" s="8" t="e">
        <f>COUNTIFS(Sta!$A:$A,$A137,Sta!$R:$R,"&gt;0.5")/$B137</f>
        <v>#DIV/0!</v>
      </c>
      <c r="S137" s="8" t="e">
        <f>COUNTIFS(Sta!$B:$B,$A137,Sta!$S:$S,"&gt;0.5")/$C137</f>
        <v>#DIV/0!</v>
      </c>
      <c r="T137" s="11" t="e">
        <f>(COUNTIFS(Sta!$A:$A,$A137,Sta!$R:$R,"&gt;1.5") +COUNTIFS(Sta!$B:$B,$A137,Sta!$S:$S,"&gt;1.5"))/$D137</f>
        <v>#DIV/0!</v>
      </c>
      <c r="U137" s="8" t="e">
        <f>COUNTIFS(Sta!$A:$A,$A137,Sta!$R:$R,"&gt;1.5")/$B137</f>
        <v>#DIV/0!</v>
      </c>
      <c r="V137" s="8" t="e">
        <f>COUNTIFS(Sta!$B:$B,$A137,Sta!$S:$S,"&gt;1.5")/$C137</f>
        <v>#DIV/0!</v>
      </c>
    </row>
    <row r="138" spans="1:22" x14ac:dyDescent="0.3">
      <c r="A138" s="62" t="s">
        <v>318</v>
      </c>
      <c r="B138" s="9">
        <f>COUNTIF(Sta!A:A,A138)</f>
        <v>0</v>
      </c>
      <c r="C138" s="4">
        <f>COUNTIF(Sta!B:B,A138)</f>
        <v>0</v>
      </c>
      <c r="D138" s="4">
        <f t="shared" si="5"/>
        <v>0</v>
      </c>
      <c r="E138" s="10" t="e">
        <f>(SUMIF(Sta!$A:$A,$A138,Sta!$T:$T)  + SUMIF(Sta!$B:$B,$A138,Sta!$T:$T) )/$D138</f>
        <v>#DIV/0!</v>
      </c>
      <c r="F138" s="6" t="e">
        <f>SUMIF(Sta!$A:$A,$A138,Sta!$T:$T)/$B138</f>
        <v>#DIV/0!</v>
      </c>
      <c r="G138" s="6" t="e">
        <f>SUMIF(Sta!$B:$B,$A138,Sta!$T:$T)/$C138</f>
        <v>#DIV/0!</v>
      </c>
      <c r="H138" s="10" t="e">
        <f>(SUMIF(Sta!$A:$A,$A138,Sta!$R:$R)  + SUMIF(Sta!$B:$B,$A138,Sta!$S:$S) )/$D138</f>
        <v>#DIV/0!</v>
      </c>
      <c r="I138" s="6" t="e">
        <f>SUMIF(Sta!$A:$A,$A138,Sta!$R:$R)/$B138</f>
        <v>#DIV/0!</v>
      </c>
      <c r="J138" s="6" t="e">
        <f>SUMIF(Sta!$B:$B,$A138,Sta!$S:$S)/$C138</f>
        <v>#DIV/0!</v>
      </c>
      <c r="K138" s="11" t="e">
        <f>(COUNTIFS(Sta!$A:$A,$A138,Sta!$T:$T,"&gt;2.5") +COUNTIFS(Sta!$B:$B,$A138,Sta!$T:$T,"&gt;2.5"))/$D138</f>
        <v>#DIV/0!</v>
      </c>
      <c r="L138" s="8" t="e">
        <f>COUNTIFS(Sta!$A:$A,$A138,Sta!$T:$T,"&gt;2.5")/$B138</f>
        <v>#DIV/0!</v>
      </c>
      <c r="M138" s="8" t="e">
        <f>COUNTIFS(Sta!$B:$B,$A138,Sta!$T:$T,"&gt;2.5")/$C138</f>
        <v>#DIV/0!</v>
      </c>
      <c r="N138" s="11" t="e">
        <f>(COUNTIFS(Sta!$A:$A,$A138,Sta!$T:$T,"&gt;4.5") +COUNTIFS(Sta!$B:$B,$A138,Sta!$T:$T,"&gt;4.5"))/$D138</f>
        <v>#DIV/0!</v>
      </c>
      <c r="O138" s="8" t="e">
        <f>COUNTIFS(Sta!$A:$A,$A138,Sta!$T:$T,"&gt;4.5")/$B138</f>
        <v>#DIV/0!</v>
      </c>
      <c r="P138" s="8" t="e">
        <f>COUNTIFS(Sta!$B:$B,$A138,Sta!$T:$T,"&gt;4.5")/$C138</f>
        <v>#DIV/0!</v>
      </c>
      <c r="Q138" s="11" t="e">
        <f>(COUNTIFS(Sta!$A:$A,$A138,Sta!$R:$R,"&gt;0.5") +COUNTIFS(Sta!$B:$B,$A138,Sta!$S:$S,"&gt;0.5"))/$D138</f>
        <v>#DIV/0!</v>
      </c>
      <c r="R138" s="8" t="e">
        <f>COUNTIFS(Sta!$A:$A,$A138,Sta!$R:$R,"&gt;0.5")/$B138</f>
        <v>#DIV/0!</v>
      </c>
      <c r="S138" s="8" t="e">
        <f>COUNTIFS(Sta!$B:$B,$A138,Sta!$S:$S,"&gt;0.5")/$C138</f>
        <v>#DIV/0!</v>
      </c>
      <c r="T138" s="11" t="e">
        <f>(COUNTIFS(Sta!$A:$A,$A138,Sta!$R:$R,"&gt;1.5") +COUNTIFS(Sta!$B:$B,$A138,Sta!$S:$S,"&gt;1.5"))/$D138</f>
        <v>#DIV/0!</v>
      </c>
      <c r="U138" s="8" t="e">
        <f>COUNTIFS(Sta!$A:$A,$A138,Sta!$R:$R,"&gt;1.5")/$B138</f>
        <v>#DIV/0!</v>
      </c>
      <c r="V138" s="8" t="e">
        <f>COUNTIFS(Sta!$B:$B,$A138,Sta!$S:$S,"&gt;1.5")/$C138</f>
        <v>#DIV/0!</v>
      </c>
    </row>
    <row r="139" spans="1:22" x14ac:dyDescent="0.3">
      <c r="A139" s="62" t="s">
        <v>254</v>
      </c>
      <c r="B139" s="9">
        <f>COUNTIF(Sta!A:A,A139)</f>
        <v>0</v>
      </c>
      <c r="C139" s="4">
        <f>COUNTIF(Sta!B:B,A139)</f>
        <v>0</v>
      </c>
      <c r="D139" s="4">
        <f t="shared" si="5"/>
        <v>0</v>
      </c>
      <c r="E139" s="10" t="e">
        <f>(SUMIF(Sta!$A:$A,$A139,Sta!$T:$T)  + SUMIF(Sta!$B:$B,$A139,Sta!$T:$T) )/$D139</f>
        <v>#DIV/0!</v>
      </c>
      <c r="F139" s="6" t="e">
        <f>SUMIF(Sta!$A:$A,$A139,Sta!$T:$T)/$B139</f>
        <v>#DIV/0!</v>
      </c>
      <c r="G139" s="6" t="e">
        <f>SUMIF(Sta!$B:$B,$A139,Sta!$T:$T)/$C139</f>
        <v>#DIV/0!</v>
      </c>
      <c r="H139" s="10" t="e">
        <f>(SUMIF(Sta!$A:$A,$A139,Sta!$R:$R)  + SUMIF(Sta!$B:$B,$A139,Sta!$S:$S) )/$D139</f>
        <v>#DIV/0!</v>
      </c>
      <c r="I139" s="6" t="e">
        <f>SUMIF(Sta!$A:$A,$A139,Sta!$R:$R)/$B139</f>
        <v>#DIV/0!</v>
      </c>
      <c r="J139" s="6" t="e">
        <f>SUMIF(Sta!$B:$B,$A139,Sta!$S:$S)/$C139</f>
        <v>#DIV/0!</v>
      </c>
      <c r="K139" s="11" t="e">
        <f>(COUNTIFS(Sta!$A:$A,$A139,Sta!$T:$T,"&gt;2.5") +COUNTIFS(Sta!$B:$B,$A139,Sta!$T:$T,"&gt;2.5"))/$D139</f>
        <v>#DIV/0!</v>
      </c>
      <c r="L139" s="8" t="e">
        <f>COUNTIFS(Sta!$A:$A,$A139,Sta!$T:$T,"&gt;2.5")/$B139</f>
        <v>#DIV/0!</v>
      </c>
      <c r="M139" s="8" t="e">
        <f>COUNTIFS(Sta!$B:$B,$A139,Sta!$T:$T,"&gt;2.5")/$C139</f>
        <v>#DIV/0!</v>
      </c>
      <c r="N139" s="11" t="e">
        <f>(COUNTIFS(Sta!$A:$A,$A139,Sta!$T:$T,"&gt;4.5") +COUNTIFS(Sta!$B:$B,$A139,Sta!$T:$T,"&gt;4.5"))/$D139</f>
        <v>#DIV/0!</v>
      </c>
      <c r="O139" s="8" t="e">
        <f>COUNTIFS(Sta!$A:$A,$A139,Sta!$T:$T,"&gt;4.5")/$B139</f>
        <v>#DIV/0!</v>
      </c>
      <c r="P139" s="8" t="e">
        <f>COUNTIFS(Sta!$B:$B,$A139,Sta!$T:$T,"&gt;4.5")/$C139</f>
        <v>#DIV/0!</v>
      </c>
      <c r="Q139" s="11" t="e">
        <f>(COUNTIFS(Sta!$A:$A,$A139,Sta!$R:$R,"&gt;0.5") +COUNTIFS(Sta!$B:$B,$A139,Sta!$S:$S,"&gt;0.5"))/$D139</f>
        <v>#DIV/0!</v>
      </c>
      <c r="R139" s="8" t="e">
        <f>COUNTIFS(Sta!$A:$A,$A139,Sta!$R:$R,"&gt;0.5")/$B139</f>
        <v>#DIV/0!</v>
      </c>
      <c r="S139" s="8" t="e">
        <f>COUNTIFS(Sta!$B:$B,$A139,Sta!$S:$S,"&gt;0.5")/$C139</f>
        <v>#DIV/0!</v>
      </c>
      <c r="T139" s="11" t="e">
        <f>(COUNTIFS(Sta!$A:$A,$A139,Sta!$R:$R,"&gt;1.5") +COUNTIFS(Sta!$B:$B,$A139,Sta!$S:$S,"&gt;1.5"))/$D139</f>
        <v>#DIV/0!</v>
      </c>
      <c r="U139" s="8" t="e">
        <f>COUNTIFS(Sta!$A:$A,$A139,Sta!$R:$R,"&gt;1.5")/$B139</f>
        <v>#DIV/0!</v>
      </c>
      <c r="V139" s="8" t="e">
        <f>COUNTIFS(Sta!$B:$B,$A139,Sta!$S:$S,"&gt;1.5")/$C139</f>
        <v>#DIV/0!</v>
      </c>
    </row>
    <row r="140" spans="1:22" x14ac:dyDescent="0.3">
      <c r="A140" s="62" t="s">
        <v>249</v>
      </c>
      <c r="B140" s="9">
        <f>COUNTIF(Sta!A:A,A140)</f>
        <v>0</v>
      </c>
      <c r="C140" s="4">
        <f>COUNTIF(Sta!B:B,A140)</f>
        <v>0</v>
      </c>
      <c r="D140" s="4">
        <f t="shared" si="5"/>
        <v>0</v>
      </c>
      <c r="E140" s="10" t="e">
        <f>(SUMIF(Sta!$A:$A,$A140,Sta!$T:$T)  + SUMIF(Sta!$B:$B,$A140,Sta!$T:$T) )/$D140</f>
        <v>#DIV/0!</v>
      </c>
      <c r="F140" s="6" t="e">
        <f>SUMIF(Sta!$A:$A,$A140,Sta!$T:$T)/$B140</f>
        <v>#DIV/0!</v>
      </c>
      <c r="G140" s="6" t="e">
        <f>SUMIF(Sta!$B:$B,$A140,Sta!$T:$T)/$C140</f>
        <v>#DIV/0!</v>
      </c>
      <c r="H140" s="10" t="e">
        <f>(SUMIF(Sta!$A:$A,$A140,Sta!$R:$R)  + SUMIF(Sta!$B:$B,$A140,Sta!$S:$S) )/$D140</f>
        <v>#DIV/0!</v>
      </c>
      <c r="I140" s="6" t="e">
        <f>SUMIF(Sta!$A:$A,$A140,Sta!$R:$R)/$B140</f>
        <v>#DIV/0!</v>
      </c>
      <c r="J140" s="6" t="e">
        <f>SUMIF(Sta!$B:$B,$A140,Sta!$S:$S)/$C140</f>
        <v>#DIV/0!</v>
      </c>
      <c r="K140" s="11" t="e">
        <f>(COUNTIFS(Sta!$A:$A,$A140,Sta!$T:$T,"&gt;2.5") +COUNTIFS(Sta!$B:$B,$A140,Sta!$T:$T,"&gt;2.5"))/$D140</f>
        <v>#DIV/0!</v>
      </c>
      <c r="L140" s="8" t="e">
        <f>COUNTIFS(Sta!$A:$A,$A140,Sta!$T:$T,"&gt;2.5")/$B140</f>
        <v>#DIV/0!</v>
      </c>
      <c r="M140" s="8" t="e">
        <f>COUNTIFS(Sta!$B:$B,$A140,Sta!$T:$T,"&gt;2.5")/$C140</f>
        <v>#DIV/0!</v>
      </c>
      <c r="N140" s="11" t="e">
        <f>(COUNTIFS(Sta!$A:$A,$A140,Sta!$T:$T,"&gt;4.5") +COUNTIFS(Sta!$B:$B,$A140,Sta!$T:$T,"&gt;4.5"))/$D140</f>
        <v>#DIV/0!</v>
      </c>
      <c r="O140" s="8" t="e">
        <f>COUNTIFS(Sta!$A:$A,$A140,Sta!$T:$T,"&gt;4.5")/$B140</f>
        <v>#DIV/0!</v>
      </c>
      <c r="P140" s="8" t="e">
        <f>COUNTIFS(Sta!$B:$B,$A140,Sta!$T:$T,"&gt;4.5")/$C140</f>
        <v>#DIV/0!</v>
      </c>
      <c r="Q140" s="11" t="e">
        <f>(COUNTIFS(Sta!$A:$A,$A140,Sta!$R:$R,"&gt;0.5") +COUNTIFS(Sta!$B:$B,$A140,Sta!$S:$S,"&gt;0.5"))/$D140</f>
        <v>#DIV/0!</v>
      </c>
      <c r="R140" s="8" t="e">
        <f>COUNTIFS(Sta!$A:$A,$A140,Sta!$R:$R,"&gt;0.5")/$B140</f>
        <v>#DIV/0!</v>
      </c>
      <c r="S140" s="8" t="e">
        <f>COUNTIFS(Sta!$B:$B,$A140,Sta!$S:$S,"&gt;0.5")/$C140</f>
        <v>#DIV/0!</v>
      </c>
      <c r="T140" s="11" t="e">
        <f>(COUNTIFS(Sta!$A:$A,$A140,Sta!$R:$R,"&gt;1.5") +COUNTIFS(Sta!$B:$B,$A140,Sta!$S:$S,"&gt;1.5"))/$D140</f>
        <v>#DIV/0!</v>
      </c>
      <c r="U140" s="8" t="e">
        <f>COUNTIFS(Sta!$A:$A,$A140,Sta!$R:$R,"&gt;1.5")/$B140</f>
        <v>#DIV/0!</v>
      </c>
      <c r="V140" s="8" t="e">
        <f>COUNTIFS(Sta!$B:$B,$A140,Sta!$S:$S,"&gt;1.5")/$C140</f>
        <v>#DIV/0!</v>
      </c>
    </row>
    <row r="141" spans="1:22" x14ac:dyDescent="0.3">
      <c r="A141" s="62" t="s">
        <v>253</v>
      </c>
      <c r="B141" s="9">
        <f>COUNTIF(Sta!A:A,A141)</f>
        <v>0</v>
      </c>
      <c r="C141" s="4">
        <f>COUNTIF(Sta!B:B,A141)</f>
        <v>0</v>
      </c>
      <c r="D141" s="4">
        <f t="shared" si="5"/>
        <v>0</v>
      </c>
      <c r="E141" s="10" t="e">
        <f>(SUMIF(Sta!$A:$A,$A141,Sta!$T:$T)  + SUMIF(Sta!$B:$B,$A141,Sta!$T:$T) )/$D141</f>
        <v>#DIV/0!</v>
      </c>
      <c r="F141" s="6" t="e">
        <f>SUMIF(Sta!$A:$A,$A141,Sta!$T:$T)/$B141</f>
        <v>#DIV/0!</v>
      </c>
      <c r="G141" s="6" t="e">
        <f>SUMIF(Sta!$B:$B,$A141,Sta!$T:$T)/$C141</f>
        <v>#DIV/0!</v>
      </c>
      <c r="H141" s="10" t="e">
        <f>(SUMIF(Sta!$A:$A,$A141,Sta!$R:$R)  + SUMIF(Sta!$B:$B,$A141,Sta!$S:$S) )/$D141</f>
        <v>#DIV/0!</v>
      </c>
      <c r="I141" s="6" t="e">
        <f>SUMIF(Sta!$A:$A,$A141,Sta!$R:$R)/$B141</f>
        <v>#DIV/0!</v>
      </c>
      <c r="J141" s="6" t="e">
        <f>SUMIF(Sta!$B:$B,$A141,Sta!$S:$S)/$C141</f>
        <v>#DIV/0!</v>
      </c>
      <c r="K141" s="11" t="e">
        <f>(COUNTIFS(Sta!$A:$A,$A141,Sta!$T:$T,"&gt;2.5") +COUNTIFS(Sta!$B:$B,$A141,Sta!$T:$T,"&gt;2.5"))/$D141</f>
        <v>#DIV/0!</v>
      </c>
      <c r="L141" s="8" t="e">
        <f>COUNTIFS(Sta!$A:$A,$A141,Sta!$T:$T,"&gt;2.5")/$B141</f>
        <v>#DIV/0!</v>
      </c>
      <c r="M141" s="8" t="e">
        <f>COUNTIFS(Sta!$B:$B,$A141,Sta!$T:$T,"&gt;2.5")/$C141</f>
        <v>#DIV/0!</v>
      </c>
      <c r="N141" s="11" t="e">
        <f>(COUNTIFS(Sta!$A:$A,$A141,Sta!$T:$T,"&gt;4.5") +COUNTIFS(Sta!$B:$B,$A141,Sta!$T:$T,"&gt;4.5"))/$D141</f>
        <v>#DIV/0!</v>
      </c>
      <c r="O141" s="8" t="e">
        <f>COUNTIFS(Sta!$A:$A,$A141,Sta!$T:$T,"&gt;4.5")/$B141</f>
        <v>#DIV/0!</v>
      </c>
      <c r="P141" s="8" t="e">
        <f>COUNTIFS(Sta!$B:$B,$A141,Sta!$T:$T,"&gt;4.5")/$C141</f>
        <v>#DIV/0!</v>
      </c>
      <c r="Q141" s="11" t="e">
        <f>(COUNTIFS(Sta!$A:$A,$A141,Sta!$R:$R,"&gt;0.5") +COUNTIFS(Sta!$B:$B,$A141,Sta!$S:$S,"&gt;0.5"))/$D141</f>
        <v>#DIV/0!</v>
      </c>
      <c r="R141" s="8" t="e">
        <f>COUNTIFS(Sta!$A:$A,$A141,Sta!$R:$R,"&gt;0.5")/$B141</f>
        <v>#DIV/0!</v>
      </c>
      <c r="S141" s="8" t="e">
        <f>COUNTIFS(Sta!$B:$B,$A141,Sta!$S:$S,"&gt;0.5")/$C141</f>
        <v>#DIV/0!</v>
      </c>
      <c r="T141" s="11" t="e">
        <f>(COUNTIFS(Sta!$A:$A,$A141,Sta!$R:$R,"&gt;1.5") +COUNTIFS(Sta!$B:$B,$A141,Sta!$S:$S,"&gt;1.5"))/$D141</f>
        <v>#DIV/0!</v>
      </c>
      <c r="U141" s="8" t="e">
        <f>COUNTIFS(Sta!$A:$A,$A141,Sta!$R:$R,"&gt;1.5")/$B141</f>
        <v>#DIV/0!</v>
      </c>
      <c r="V141" s="8" t="e">
        <f>COUNTIFS(Sta!$B:$B,$A141,Sta!$S:$S,"&gt;1.5")/$C141</f>
        <v>#DIV/0!</v>
      </c>
    </row>
    <row r="142" spans="1:22" x14ac:dyDescent="0.3">
      <c r="A142" s="62" t="s">
        <v>247</v>
      </c>
      <c r="B142" s="9">
        <f>COUNTIF(Sta!A:A,A142)</f>
        <v>0</v>
      </c>
      <c r="C142" s="4">
        <f>COUNTIF(Sta!B:B,A142)</f>
        <v>0</v>
      </c>
      <c r="D142" s="4">
        <f t="shared" si="5"/>
        <v>0</v>
      </c>
      <c r="E142" s="10" t="e">
        <f>(SUMIF(Sta!$A:$A,$A142,Sta!$T:$T)  + SUMIF(Sta!$B:$B,$A142,Sta!$T:$T) )/$D142</f>
        <v>#DIV/0!</v>
      </c>
      <c r="F142" s="6" t="e">
        <f>SUMIF(Sta!$A:$A,$A142,Sta!$T:$T)/$B142</f>
        <v>#DIV/0!</v>
      </c>
      <c r="G142" s="6" t="e">
        <f>SUMIF(Sta!$B:$B,$A142,Sta!$T:$T)/$C142</f>
        <v>#DIV/0!</v>
      </c>
      <c r="H142" s="10" t="e">
        <f>(SUMIF(Sta!$A:$A,$A142,Sta!$R:$R)  + SUMIF(Sta!$B:$B,$A142,Sta!$S:$S) )/$D142</f>
        <v>#DIV/0!</v>
      </c>
      <c r="I142" s="6" t="e">
        <f>SUMIF(Sta!$A:$A,$A142,Sta!$R:$R)/$B142</f>
        <v>#DIV/0!</v>
      </c>
      <c r="J142" s="6" t="e">
        <f>SUMIF(Sta!$B:$B,$A142,Sta!$S:$S)/$C142</f>
        <v>#DIV/0!</v>
      </c>
      <c r="K142" s="11" t="e">
        <f>(COUNTIFS(Sta!$A:$A,$A142,Sta!$T:$T,"&gt;2.5") +COUNTIFS(Sta!$B:$B,$A142,Sta!$T:$T,"&gt;2.5"))/$D142</f>
        <v>#DIV/0!</v>
      </c>
      <c r="L142" s="8" t="e">
        <f>COUNTIFS(Sta!$A:$A,$A142,Sta!$T:$T,"&gt;2.5")/$B142</f>
        <v>#DIV/0!</v>
      </c>
      <c r="M142" s="8" t="e">
        <f>COUNTIFS(Sta!$B:$B,$A142,Sta!$T:$T,"&gt;2.5")/$C142</f>
        <v>#DIV/0!</v>
      </c>
      <c r="N142" s="11" t="e">
        <f>(COUNTIFS(Sta!$A:$A,$A142,Sta!$T:$T,"&gt;4.5") +COUNTIFS(Sta!$B:$B,$A142,Sta!$T:$T,"&gt;4.5"))/$D142</f>
        <v>#DIV/0!</v>
      </c>
      <c r="O142" s="8" t="e">
        <f>COUNTIFS(Sta!$A:$A,$A142,Sta!$T:$T,"&gt;4.5")/$B142</f>
        <v>#DIV/0!</v>
      </c>
      <c r="P142" s="8" t="e">
        <f>COUNTIFS(Sta!$B:$B,$A142,Sta!$T:$T,"&gt;4.5")/$C142</f>
        <v>#DIV/0!</v>
      </c>
      <c r="Q142" s="11" t="e">
        <f>(COUNTIFS(Sta!$A:$A,$A142,Sta!$R:$R,"&gt;0.5") +COUNTIFS(Sta!$B:$B,$A142,Sta!$S:$S,"&gt;0.5"))/$D142</f>
        <v>#DIV/0!</v>
      </c>
      <c r="R142" s="8" t="e">
        <f>COUNTIFS(Sta!$A:$A,$A142,Sta!$R:$R,"&gt;0.5")/$B142</f>
        <v>#DIV/0!</v>
      </c>
      <c r="S142" s="8" t="e">
        <f>COUNTIFS(Sta!$B:$B,$A142,Sta!$S:$S,"&gt;0.5")/$C142</f>
        <v>#DIV/0!</v>
      </c>
      <c r="T142" s="11" t="e">
        <f>(COUNTIFS(Sta!$A:$A,$A142,Sta!$R:$R,"&gt;1.5") +COUNTIFS(Sta!$B:$B,$A142,Sta!$S:$S,"&gt;1.5"))/$D142</f>
        <v>#DIV/0!</v>
      </c>
      <c r="U142" s="8" t="e">
        <f>COUNTIFS(Sta!$A:$A,$A142,Sta!$R:$R,"&gt;1.5")/$B142</f>
        <v>#DIV/0!</v>
      </c>
      <c r="V142" s="8" t="e">
        <f>COUNTIFS(Sta!$B:$B,$A142,Sta!$S:$S,"&gt;1.5")/$C142</f>
        <v>#DIV/0!</v>
      </c>
    </row>
    <row r="143" spans="1:22" x14ac:dyDescent="0.3">
      <c r="A143" s="62" t="s">
        <v>244</v>
      </c>
      <c r="B143" s="9">
        <f>COUNTIF(Sta!A:A,A143)</f>
        <v>0</v>
      </c>
      <c r="C143" s="4">
        <f>COUNTIF(Sta!B:B,A143)</f>
        <v>0</v>
      </c>
      <c r="D143" s="4">
        <f t="shared" si="5"/>
        <v>0</v>
      </c>
      <c r="E143" s="10" t="e">
        <f>(SUMIF(Sta!$A:$A,$A143,Sta!$T:$T)  + SUMIF(Sta!$B:$B,$A143,Sta!$T:$T) )/$D143</f>
        <v>#DIV/0!</v>
      </c>
      <c r="F143" s="6" t="e">
        <f>SUMIF(Sta!$A:$A,$A143,Sta!$T:$T)/$B143</f>
        <v>#DIV/0!</v>
      </c>
      <c r="G143" s="6" t="e">
        <f>SUMIF(Sta!$B:$B,$A143,Sta!$T:$T)/$C143</f>
        <v>#DIV/0!</v>
      </c>
      <c r="H143" s="10" t="e">
        <f>(SUMIF(Sta!$A:$A,$A143,Sta!$R:$R)  + SUMIF(Sta!$B:$B,$A143,Sta!$S:$S) )/$D143</f>
        <v>#DIV/0!</v>
      </c>
      <c r="I143" s="6" t="e">
        <f>SUMIF(Sta!$A:$A,$A143,Sta!$R:$R)/$B143</f>
        <v>#DIV/0!</v>
      </c>
      <c r="J143" s="6" t="e">
        <f>SUMIF(Sta!$B:$B,$A143,Sta!$S:$S)/$C143</f>
        <v>#DIV/0!</v>
      </c>
      <c r="K143" s="11" t="e">
        <f>(COUNTIFS(Sta!$A:$A,$A143,Sta!$T:$T,"&gt;2.5") +COUNTIFS(Sta!$B:$B,$A143,Sta!$T:$T,"&gt;2.5"))/$D143</f>
        <v>#DIV/0!</v>
      </c>
      <c r="L143" s="8" t="e">
        <f>COUNTIFS(Sta!$A:$A,$A143,Sta!$T:$T,"&gt;2.5")/$B143</f>
        <v>#DIV/0!</v>
      </c>
      <c r="M143" s="8" t="e">
        <f>COUNTIFS(Sta!$B:$B,$A143,Sta!$T:$T,"&gt;2.5")/$C143</f>
        <v>#DIV/0!</v>
      </c>
      <c r="N143" s="11" t="e">
        <f>(COUNTIFS(Sta!$A:$A,$A143,Sta!$T:$T,"&gt;4.5") +COUNTIFS(Sta!$B:$B,$A143,Sta!$T:$T,"&gt;4.5"))/$D143</f>
        <v>#DIV/0!</v>
      </c>
      <c r="O143" s="8" t="e">
        <f>COUNTIFS(Sta!$A:$A,$A143,Sta!$T:$T,"&gt;4.5")/$B143</f>
        <v>#DIV/0!</v>
      </c>
      <c r="P143" s="8" t="e">
        <f>COUNTIFS(Sta!$B:$B,$A143,Sta!$T:$T,"&gt;4.5")/$C143</f>
        <v>#DIV/0!</v>
      </c>
      <c r="Q143" s="11" t="e">
        <f>(COUNTIFS(Sta!$A:$A,$A143,Sta!$R:$R,"&gt;0.5") +COUNTIFS(Sta!$B:$B,$A143,Sta!$S:$S,"&gt;0.5"))/$D143</f>
        <v>#DIV/0!</v>
      </c>
      <c r="R143" s="8" t="e">
        <f>COUNTIFS(Sta!$A:$A,$A143,Sta!$R:$R,"&gt;0.5")/$B143</f>
        <v>#DIV/0!</v>
      </c>
      <c r="S143" s="8" t="e">
        <f>COUNTIFS(Sta!$B:$B,$A143,Sta!$S:$S,"&gt;0.5")/$C143</f>
        <v>#DIV/0!</v>
      </c>
      <c r="T143" s="11" t="e">
        <f>(COUNTIFS(Sta!$A:$A,$A143,Sta!$R:$R,"&gt;1.5") +COUNTIFS(Sta!$B:$B,$A143,Sta!$S:$S,"&gt;1.5"))/$D143</f>
        <v>#DIV/0!</v>
      </c>
      <c r="U143" s="8" t="e">
        <f>COUNTIFS(Sta!$A:$A,$A143,Sta!$R:$R,"&gt;1.5")/$B143</f>
        <v>#DIV/0!</v>
      </c>
      <c r="V143" s="8" t="e">
        <f>COUNTIFS(Sta!$B:$B,$A143,Sta!$S:$S,"&gt;1.5")/$C143</f>
        <v>#DIV/0!</v>
      </c>
    </row>
    <row r="144" spans="1:22" x14ac:dyDescent="0.3">
      <c r="A144" s="62" t="s">
        <v>258</v>
      </c>
      <c r="B144" s="9">
        <f>COUNTIF(Sta!A:A,A144)</f>
        <v>0</v>
      </c>
      <c r="C144" s="4">
        <f>COUNTIF(Sta!B:B,A144)</f>
        <v>0</v>
      </c>
      <c r="D144" s="4">
        <f t="shared" si="5"/>
        <v>0</v>
      </c>
      <c r="E144" s="10" t="e">
        <f>(SUMIF(Sta!$A:$A,$A144,Sta!$T:$T)  + SUMIF(Sta!$B:$B,$A144,Sta!$T:$T) )/$D144</f>
        <v>#DIV/0!</v>
      </c>
      <c r="F144" s="6" t="e">
        <f>SUMIF(Sta!$A:$A,$A144,Sta!$T:$T)/$B144</f>
        <v>#DIV/0!</v>
      </c>
      <c r="G144" s="6" t="e">
        <f>SUMIF(Sta!$B:$B,$A144,Sta!$T:$T)/$C144</f>
        <v>#DIV/0!</v>
      </c>
      <c r="H144" s="10" t="e">
        <f>(SUMIF(Sta!$A:$A,$A144,Sta!$R:$R)  + SUMIF(Sta!$B:$B,$A144,Sta!$S:$S) )/$D144</f>
        <v>#DIV/0!</v>
      </c>
      <c r="I144" s="6" t="e">
        <f>SUMIF(Sta!$A:$A,$A144,Sta!$R:$R)/$B144</f>
        <v>#DIV/0!</v>
      </c>
      <c r="J144" s="6" t="e">
        <f>SUMIF(Sta!$B:$B,$A144,Sta!$S:$S)/$C144</f>
        <v>#DIV/0!</v>
      </c>
      <c r="K144" s="11" t="e">
        <f>(COUNTIFS(Sta!$A:$A,$A144,Sta!$T:$T,"&gt;2.5") +COUNTIFS(Sta!$B:$B,$A144,Sta!$T:$T,"&gt;2.5"))/$D144</f>
        <v>#DIV/0!</v>
      </c>
      <c r="L144" s="8" t="e">
        <f>COUNTIFS(Sta!$A:$A,$A144,Sta!$T:$T,"&gt;2.5")/$B144</f>
        <v>#DIV/0!</v>
      </c>
      <c r="M144" s="8" t="e">
        <f>COUNTIFS(Sta!$B:$B,$A144,Sta!$T:$T,"&gt;2.5")/$C144</f>
        <v>#DIV/0!</v>
      </c>
      <c r="N144" s="11" t="e">
        <f>(COUNTIFS(Sta!$A:$A,$A144,Sta!$T:$T,"&gt;4.5") +COUNTIFS(Sta!$B:$B,$A144,Sta!$T:$T,"&gt;4.5"))/$D144</f>
        <v>#DIV/0!</v>
      </c>
      <c r="O144" s="8" t="e">
        <f>COUNTIFS(Sta!$A:$A,$A144,Sta!$T:$T,"&gt;4.5")/$B144</f>
        <v>#DIV/0!</v>
      </c>
      <c r="P144" s="8" t="e">
        <f>COUNTIFS(Sta!$B:$B,$A144,Sta!$T:$T,"&gt;4.5")/$C144</f>
        <v>#DIV/0!</v>
      </c>
      <c r="Q144" s="11" t="e">
        <f>(COUNTIFS(Sta!$A:$A,$A144,Sta!$R:$R,"&gt;0.5") +COUNTIFS(Sta!$B:$B,$A144,Sta!$S:$S,"&gt;0.5"))/$D144</f>
        <v>#DIV/0!</v>
      </c>
      <c r="R144" s="8" t="e">
        <f>COUNTIFS(Sta!$A:$A,$A144,Sta!$R:$R,"&gt;0.5")/$B144</f>
        <v>#DIV/0!</v>
      </c>
      <c r="S144" s="8" t="e">
        <f>COUNTIFS(Sta!$B:$B,$A144,Sta!$S:$S,"&gt;0.5")/$C144</f>
        <v>#DIV/0!</v>
      </c>
      <c r="T144" s="11" t="e">
        <f>(COUNTIFS(Sta!$A:$A,$A144,Sta!$R:$R,"&gt;1.5") +COUNTIFS(Sta!$B:$B,$A144,Sta!$S:$S,"&gt;1.5"))/$D144</f>
        <v>#DIV/0!</v>
      </c>
      <c r="U144" s="8" t="e">
        <f>COUNTIFS(Sta!$A:$A,$A144,Sta!$R:$R,"&gt;1.5")/$B144</f>
        <v>#DIV/0!</v>
      </c>
      <c r="V144" s="8" t="e">
        <f>COUNTIFS(Sta!$B:$B,$A144,Sta!$S:$S,"&gt;1.5")/$C144</f>
        <v>#DIV/0!</v>
      </c>
    </row>
    <row r="145" spans="1:22" x14ac:dyDescent="0.3">
      <c r="A145" s="62" t="s">
        <v>248</v>
      </c>
      <c r="B145" s="9">
        <f>COUNTIF(Sta!A:A,A145)</f>
        <v>0</v>
      </c>
      <c r="C145" s="4">
        <f>COUNTIF(Sta!B:B,A145)</f>
        <v>0</v>
      </c>
      <c r="D145" s="4">
        <f t="shared" si="5"/>
        <v>0</v>
      </c>
      <c r="E145" s="10" t="e">
        <f>(SUMIF(Sta!$A:$A,$A145,Sta!$T:$T)  + SUMIF(Sta!$B:$B,$A145,Sta!$T:$T) )/$D145</f>
        <v>#DIV/0!</v>
      </c>
      <c r="F145" s="6" t="e">
        <f>SUMIF(Sta!$A:$A,$A145,Sta!$T:$T)/$B145</f>
        <v>#DIV/0!</v>
      </c>
      <c r="G145" s="6" t="e">
        <f>SUMIF(Sta!$B:$B,$A145,Sta!$T:$T)/$C145</f>
        <v>#DIV/0!</v>
      </c>
      <c r="H145" s="10" t="e">
        <f>(SUMIF(Sta!$A:$A,$A145,Sta!$R:$R)  + SUMIF(Sta!$B:$B,$A145,Sta!$S:$S) )/$D145</f>
        <v>#DIV/0!</v>
      </c>
      <c r="I145" s="6" t="e">
        <f>SUMIF(Sta!$A:$A,$A145,Sta!$R:$R)/$B145</f>
        <v>#DIV/0!</v>
      </c>
      <c r="J145" s="6" t="e">
        <f>SUMIF(Sta!$B:$B,$A145,Sta!$S:$S)/$C145</f>
        <v>#DIV/0!</v>
      </c>
      <c r="K145" s="11" t="e">
        <f>(COUNTIFS(Sta!$A:$A,$A145,Sta!$T:$T,"&gt;2.5") +COUNTIFS(Sta!$B:$B,$A145,Sta!$T:$T,"&gt;2.5"))/$D145</f>
        <v>#DIV/0!</v>
      </c>
      <c r="L145" s="8" t="e">
        <f>COUNTIFS(Sta!$A:$A,$A145,Sta!$T:$T,"&gt;2.5")/$B145</f>
        <v>#DIV/0!</v>
      </c>
      <c r="M145" s="8" t="e">
        <f>COUNTIFS(Sta!$B:$B,$A145,Sta!$T:$T,"&gt;2.5")/$C145</f>
        <v>#DIV/0!</v>
      </c>
      <c r="N145" s="11" t="e">
        <f>(COUNTIFS(Sta!$A:$A,$A145,Sta!$T:$T,"&gt;4.5") +COUNTIFS(Sta!$B:$B,$A145,Sta!$T:$T,"&gt;4.5"))/$D145</f>
        <v>#DIV/0!</v>
      </c>
      <c r="O145" s="8" t="e">
        <f>COUNTIFS(Sta!$A:$A,$A145,Sta!$T:$T,"&gt;4.5")/$B145</f>
        <v>#DIV/0!</v>
      </c>
      <c r="P145" s="8" t="e">
        <f>COUNTIFS(Sta!$B:$B,$A145,Sta!$T:$T,"&gt;4.5")/$C145</f>
        <v>#DIV/0!</v>
      </c>
      <c r="Q145" s="11" t="e">
        <f>(COUNTIFS(Sta!$A:$A,$A145,Sta!$R:$R,"&gt;0.5") +COUNTIFS(Sta!$B:$B,$A145,Sta!$S:$S,"&gt;0.5"))/$D145</f>
        <v>#DIV/0!</v>
      </c>
      <c r="R145" s="8" t="e">
        <f>COUNTIFS(Sta!$A:$A,$A145,Sta!$R:$R,"&gt;0.5")/$B145</f>
        <v>#DIV/0!</v>
      </c>
      <c r="S145" s="8" t="e">
        <f>COUNTIFS(Sta!$B:$B,$A145,Sta!$S:$S,"&gt;0.5")/$C145</f>
        <v>#DIV/0!</v>
      </c>
      <c r="T145" s="11" t="e">
        <f>(COUNTIFS(Sta!$A:$A,$A145,Sta!$R:$R,"&gt;1.5") +COUNTIFS(Sta!$B:$B,$A145,Sta!$S:$S,"&gt;1.5"))/$D145</f>
        <v>#DIV/0!</v>
      </c>
      <c r="U145" s="8" t="e">
        <f>COUNTIFS(Sta!$A:$A,$A145,Sta!$R:$R,"&gt;1.5")/$B145</f>
        <v>#DIV/0!</v>
      </c>
      <c r="V145" s="8" t="e">
        <f>COUNTIFS(Sta!$B:$B,$A145,Sta!$S:$S,"&gt;1.5")/$C145</f>
        <v>#DIV/0!</v>
      </c>
    </row>
    <row r="146" spans="1:22" x14ac:dyDescent="0.3">
      <c r="A146" s="62" t="s">
        <v>250</v>
      </c>
      <c r="B146" s="9">
        <f>COUNTIF(Sta!A:A,A146)</f>
        <v>0</v>
      </c>
      <c r="C146" s="4">
        <f>COUNTIF(Sta!B:B,A146)</f>
        <v>0</v>
      </c>
      <c r="D146" s="4">
        <f t="shared" si="5"/>
        <v>0</v>
      </c>
      <c r="E146" s="10" t="e">
        <f>(SUMIF(Sta!$A:$A,$A146,Sta!$T:$T)  + SUMIF(Sta!$B:$B,$A146,Sta!$T:$T) )/$D146</f>
        <v>#DIV/0!</v>
      </c>
      <c r="F146" s="6" t="e">
        <f>SUMIF(Sta!$A:$A,$A146,Sta!$T:$T)/$B146</f>
        <v>#DIV/0!</v>
      </c>
      <c r="G146" s="6" t="e">
        <f>SUMIF(Sta!$B:$B,$A146,Sta!$T:$T)/$C146</f>
        <v>#DIV/0!</v>
      </c>
      <c r="H146" s="10" t="e">
        <f>(SUMIF(Sta!$A:$A,$A146,Sta!$R:$R)  + SUMIF(Sta!$B:$B,$A146,Sta!$S:$S) )/$D146</f>
        <v>#DIV/0!</v>
      </c>
      <c r="I146" s="6" t="e">
        <f>SUMIF(Sta!$A:$A,$A146,Sta!$R:$R)/$B146</f>
        <v>#DIV/0!</v>
      </c>
      <c r="J146" s="6" t="e">
        <f>SUMIF(Sta!$B:$B,$A146,Sta!$S:$S)/$C146</f>
        <v>#DIV/0!</v>
      </c>
      <c r="K146" s="11" t="e">
        <f>(COUNTIFS(Sta!$A:$A,$A146,Sta!$T:$T,"&gt;2.5") +COUNTIFS(Sta!$B:$B,$A146,Sta!$T:$T,"&gt;2.5"))/$D146</f>
        <v>#DIV/0!</v>
      </c>
      <c r="L146" s="8" t="e">
        <f>COUNTIFS(Sta!$A:$A,$A146,Sta!$T:$T,"&gt;2.5")/$B146</f>
        <v>#DIV/0!</v>
      </c>
      <c r="M146" s="8" t="e">
        <f>COUNTIFS(Sta!$B:$B,$A146,Sta!$T:$T,"&gt;2.5")/$C146</f>
        <v>#DIV/0!</v>
      </c>
      <c r="N146" s="11" t="e">
        <f>(COUNTIFS(Sta!$A:$A,$A146,Sta!$T:$T,"&gt;4.5") +COUNTIFS(Sta!$B:$B,$A146,Sta!$T:$T,"&gt;4.5"))/$D146</f>
        <v>#DIV/0!</v>
      </c>
      <c r="O146" s="8" t="e">
        <f>COUNTIFS(Sta!$A:$A,$A146,Sta!$T:$T,"&gt;4.5")/$B146</f>
        <v>#DIV/0!</v>
      </c>
      <c r="P146" s="8" t="e">
        <f>COUNTIFS(Sta!$B:$B,$A146,Sta!$T:$T,"&gt;4.5")/$C146</f>
        <v>#DIV/0!</v>
      </c>
      <c r="Q146" s="11" t="e">
        <f>(COUNTIFS(Sta!$A:$A,$A146,Sta!$R:$R,"&gt;0.5") +COUNTIFS(Sta!$B:$B,$A146,Sta!$S:$S,"&gt;0.5"))/$D146</f>
        <v>#DIV/0!</v>
      </c>
      <c r="R146" s="8" t="e">
        <f>COUNTIFS(Sta!$A:$A,$A146,Sta!$R:$R,"&gt;0.5")/$B146</f>
        <v>#DIV/0!</v>
      </c>
      <c r="S146" s="8" t="e">
        <f>COUNTIFS(Sta!$B:$B,$A146,Sta!$S:$S,"&gt;0.5")/$C146</f>
        <v>#DIV/0!</v>
      </c>
      <c r="T146" s="11" t="e">
        <f>(COUNTIFS(Sta!$A:$A,$A146,Sta!$R:$R,"&gt;1.5") +COUNTIFS(Sta!$B:$B,$A146,Sta!$S:$S,"&gt;1.5"))/$D146</f>
        <v>#DIV/0!</v>
      </c>
      <c r="U146" s="8" t="e">
        <f>COUNTIFS(Sta!$A:$A,$A146,Sta!$R:$R,"&gt;1.5")/$B146</f>
        <v>#DIV/0!</v>
      </c>
      <c r="V146" s="8" t="e">
        <f>COUNTIFS(Sta!$B:$B,$A146,Sta!$S:$S,"&gt;1.5")/$C146</f>
        <v>#DIV/0!</v>
      </c>
    </row>
    <row r="147" spans="1:22" x14ac:dyDescent="0.3">
      <c r="A147" s="62" t="s">
        <v>252</v>
      </c>
      <c r="B147" s="9">
        <f>COUNTIF(Sta!A:A,A147)</f>
        <v>0</v>
      </c>
      <c r="C147" s="4">
        <f>COUNTIF(Sta!B:B,A147)</f>
        <v>0</v>
      </c>
      <c r="D147" s="4">
        <f t="shared" si="5"/>
        <v>0</v>
      </c>
      <c r="E147" s="10" t="e">
        <f>(SUMIF(Sta!$A:$A,$A147,Sta!$T:$T)  + SUMIF(Sta!$B:$B,$A147,Sta!$T:$T) )/$D147</f>
        <v>#DIV/0!</v>
      </c>
      <c r="F147" s="6" t="e">
        <f>SUMIF(Sta!$A:$A,$A147,Sta!$T:$T)/$B147</f>
        <v>#DIV/0!</v>
      </c>
      <c r="G147" s="6" t="e">
        <f>SUMIF(Sta!$B:$B,$A147,Sta!$T:$T)/$C147</f>
        <v>#DIV/0!</v>
      </c>
      <c r="H147" s="10" t="e">
        <f>(SUMIF(Sta!$A:$A,$A147,Sta!$R:$R)  + SUMIF(Sta!$B:$B,$A147,Sta!$S:$S) )/$D147</f>
        <v>#DIV/0!</v>
      </c>
      <c r="I147" s="6" t="e">
        <f>SUMIF(Sta!$A:$A,$A147,Sta!$R:$R)/$B147</f>
        <v>#DIV/0!</v>
      </c>
      <c r="J147" s="6" t="e">
        <f>SUMIF(Sta!$B:$B,$A147,Sta!$S:$S)/$C147</f>
        <v>#DIV/0!</v>
      </c>
      <c r="K147" s="11" t="e">
        <f>(COUNTIFS(Sta!$A:$A,$A147,Sta!$T:$T,"&gt;2.5") +COUNTIFS(Sta!$B:$B,$A147,Sta!$T:$T,"&gt;2.5"))/$D147</f>
        <v>#DIV/0!</v>
      </c>
      <c r="L147" s="8" t="e">
        <f>COUNTIFS(Sta!$A:$A,$A147,Sta!$T:$T,"&gt;2.5")/$B147</f>
        <v>#DIV/0!</v>
      </c>
      <c r="M147" s="8" t="e">
        <f>COUNTIFS(Sta!$B:$B,$A147,Sta!$T:$T,"&gt;2.5")/$C147</f>
        <v>#DIV/0!</v>
      </c>
      <c r="N147" s="11" t="e">
        <f>(COUNTIFS(Sta!$A:$A,$A147,Sta!$T:$T,"&gt;4.5") +COUNTIFS(Sta!$B:$B,$A147,Sta!$T:$T,"&gt;4.5"))/$D147</f>
        <v>#DIV/0!</v>
      </c>
      <c r="O147" s="8" t="e">
        <f>COUNTIFS(Sta!$A:$A,$A147,Sta!$T:$T,"&gt;4.5")/$B147</f>
        <v>#DIV/0!</v>
      </c>
      <c r="P147" s="8" t="e">
        <f>COUNTIFS(Sta!$B:$B,$A147,Sta!$T:$T,"&gt;4.5")/$C147</f>
        <v>#DIV/0!</v>
      </c>
      <c r="Q147" s="11" t="e">
        <f>(COUNTIFS(Sta!$A:$A,$A147,Sta!$R:$R,"&gt;0.5") +COUNTIFS(Sta!$B:$B,$A147,Sta!$S:$S,"&gt;0.5"))/$D147</f>
        <v>#DIV/0!</v>
      </c>
      <c r="R147" s="8" t="e">
        <f>COUNTIFS(Sta!$A:$A,$A147,Sta!$R:$R,"&gt;0.5")/$B147</f>
        <v>#DIV/0!</v>
      </c>
      <c r="S147" s="8" t="e">
        <f>COUNTIFS(Sta!$B:$B,$A147,Sta!$S:$S,"&gt;0.5")/$C147</f>
        <v>#DIV/0!</v>
      </c>
      <c r="T147" s="11" t="e">
        <f>(COUNTIFS(Sta!$A:$A,$A147,Sta!$R:$R,"&gt;1.5") +COUNTIFS(Sta!$B:$B,$A147,Sta!$S:$S,"&gt;1.5"))/$D147</f>
        <v>#DIV/0!</v>
      </c>
      <c r="U147" s="8" t="e">
        <f>COUNTIFS(Sta!$A:$A,$A147,Sta!$R:$R,"&gt;1.5")/$B147</f>
        <v>#DIV/0!</v>
      </c>
      <c r="V147" s="8" t="e">
        <f>COUNTIFS(Sta!$B:$B,$A147,Sta!$S:$S,"&gt;1.5")/$C147</f>
        <v>#DIV/0!</v>
      </c>
    </row>
    <row r="148" spans="1:22" x14ac:dyDescent="0.3">
      <c r="A148" s="62" t="s">
        <v>251</v>
      </c>
      <c r="B148" s="9">
        <f>COUNTIF(Sta!A:A,A148)</f>
        <v>0</v>
      </c>
      <c r="C148" s="4">
        <f>COUNTIF(Sta!B:B,A148)</f>
        <v>0</v>
      </c>
      <c r="D148" s="4">
        <f t="shared" si="5"/>
        <v>0</v>
      </c>
      <c r="E148" s="10" t="e">
        <f>(SUMIF(Sta!$A:$A,$A148,Sta!$T:$T)  + SUMIF(Sta!$B:$B,$A148,Sta!$T:$T) )/$D148</f>
        <v>#DIV/0!</v>
      </c>
      <c r="F148" s="6" t="e">
        <f>SUMIF(Sta!$A:$A,$A148,Sta!$T:$T)/$B148</f>
        <v>#DIV/0!</v>
      </c>
      <c r="G148" s="6" t="e">
        <f>SUMIF(Sta!$B:$B,$A148,Sta!$T:$T)/$C148</f>
        <v>#DIV/0!</v>
      </c>
      <c r="H148" s="10" t="e">
        <f>(SUMIF(Sta!$A:$A,$A148,Sta!$R:$R)  + SUMIF(Sta!$B:$B,$A148,Sta!$S:$S) )/$D148</f>
        <v>#DIV/0!</v>
      </c>
      <c r="I148" s="6" t="e">
        <f>SUMIF(Sta!$A:$A,$A148,Sta!$R:$R)/$B148</f>
        <v>#DIV/0!</v>
      </c>
      <c r="J148" s="6" t="e">
        <f>SUMIF(Sta!$B:$B,$A148,Sta!$S:$S)/$C148</f>
        <v>#DIV/0!</v>
      </c>
      <c r="K148" s="11" t="e">
        <f>(COUNTIFS(Sta!$A:$A,$A148,Sta!$T:$T,"&gt;2.5") +COUNTIFS(Sta!$B:$B,$A148,Sta!$T:$T,"&gt;2.5"))/$D148</f>
        <v>#DIV/0!</v>
      </c>
      <c r="L148" s="8" t="e">
        <f>COUNTIFS(Sta!$A:$A,$A148,Sta!$T:$T,"&gt;2.5")/$B148</f>
        <v>#DIV/0!</v>
      </c>
      <c r="M148" s="8" t="e">
        <f>COUNTIFS(Sta!$B:$B,$A148,Sta!$T:$T,"&gt;2.5")/$C148</f>
        <v>#DIV/0!</v>
      </c>
      <c r="N148" s="11" t="e">
        <f>(COUNTIFS(Sta!$A:$A,$A148,Sta!$T:$T,"&gt;4.5") +COUNTIFS(Sta!$B:$B,$A148,Sta!$T:$T,"&gt;4.5"))/$D148</f>
        <v>#DIV/0!</v>
      </c>
      <c r="O148" s="8" t="e">
        <f>COUNTIFS(Sta!$A:$A,$A148,Sta!$T:$T,"&gt;4.5")/$B148</f>
        <v>#DIV/0!</v>
      </c>
      <c r="P148" s="8" t="e">
        <f>COUNTIFS(Sta!$B:$B,$A148,Sta!$T:$T,"&gt;4.5")/$C148</f>
        <v>#DIV/0!</v>
      </c>
      <c r="Q148" s="11" t="e">
        <f>(COUNTIFS(Sta!$A:$A,$A148,Sta!$R:$R,"&gt;0.5") +COUNTIFS(Sta!$B:$B,$A148,Sta!$S:$S,"&gt;0.5"))/$D148</f>
        <v>#DIV/0!</v>
      </c>
      <c r="R148" s="8" t="e">
        <f>COUNTIFS(Sta!$A:$A,$A148,Sta!$R:$R,"&gt;0.5")/$B148</f>
        <v>#DIV/0!</v>
      </c>
      <c r="S148" s="8" t="e">
        <f>COUNTIFS(Sta!$B:$B,$A148,Sta!$S:$S,"&gt;0.5")/$C148</f>
        <v>#DIV/0!</v>
      </c>
      <c r="T148" s="11" t="e">
        <f>(COUNTIFS(Sta!$A:$A,$A148,Sta!$R:$R,"&gt;1.5") +COUNTIFS(Sta!$B:$B,$A148,Sta!$S:$S,"&gt;1.5"))/$D148</f>
        <v>#DIV/0!</v>
      </c>
      <c r="U148" s="8" t="e">
        <f>COUNTIFS(Sta!$A:$A,$A148,Sta!$R:$R,"&gt;1.5")/$B148</f>
        <v>#DIV/0!</v>
      </c>
      <c r="V148" s="8" t="e">
        <f>COUNTIFS(Sta!$B:$B,$A148,Sta!$S:$S,"&gt;1.5")/$C148</f>
        <v>#DIV/0!</v>
      </c>
    </row>
    <row r="149" spans="1:22" x14ac:dyDescent="0.3">
      <c r="A149" s="62" t="s">
        <v>243</v>
      </c>
      <c r="B149" s="9">
        <f>COUNTIF(Sta!A:A,A149)</f>
        <v>0</v>
      </c>
      <c r="C149" s="4">
        <f>COUNTIF(Sta!B:B,A149)</f>
        <v>0</v>
      </c>
      <c r="D149" s="4">
        <f t="shared" si="5"/>
        <v>0</v>
      </c>
      <c r="E149" s="10" t="e">
        <f>(SUMIF(Sta!$A:$A,$A149,Sta!$T:$T)  + SUMIF(Sta!$B:$B,$A149,Sta!$T:$T) )/$D149</f>
        <v>#DIV/0!</v>
      </c>
      <c r="F149" s="6" t="e">
        <f>SUMIF(Sta!$A:$A,$A149,Sta!$T:$T)/$B149</f>
        <v>#DIV/0!</v>
      </c>
      <c r="G149" s="6" t="e">
        <f>SUMIF(Sta!$B:$B,$A149,Sta!$T:$T)/$C149</f>
        <v>#DIV/0!</v>
      </c>
      <c r="H149" s="10" t="e">
        <f>(SUMIF(Sta!$A:$A,$A149,Sta!$R:$R)  + SUMIF(Sta!$B:$B,$A149,Sta!$S:$S) )/$D149</f>
        <v>#DIV/0!</v>
      </c>
      <c r="I149" s="6" t="e">
        <f>SUMIF(Sta!$A:$A,$A149,Sta!$R:$R)/$B149</f>
        <v>#DIV/0!</v>
      </c>
      <c r="J149" s="6" t="e">
        <f>SUMIF(Sta!$B:$B,$A149,Sta!$S:$S)/$C149</f>
        <v>#DIV/0!</v>
      </c>
      <c r="K149" s="11" t="e">
        <f>(COUNTIFS(Sta!$A:$A,$A149,Sta!$T:$T,"&gt;2.5") +COUNTIFS(Sta!$B:$B,$A149,Sta!$T:$T,"&gt;2.5"))/$D149</f>
        <v>#DIV/0!</v>
      </c>
      <c r="L149" s="8" t="e">
        <f>COUNTIFS(Sta!$A:$A,$A149,Sta!$T:$T,"&gt;2.5")/$B149</f>
        <v>#DIV/0!</v>
      </c>
      <c r="M149" s="8" t="e">
        <f>COUNTIFS(Sta!$B:$B,$A149,Sta!$T:$T,"&gt;2.5")/$C149</f>
        <v>#DIV/0!</v>
      </c>
      <c r="N149" s="11" t="e">
        <f>(COUNTIFS(Sta!$A:$A,$A149,Sta!$T:$T,"&gt;4.5") +COUNTIFS(Sta!$B:$B,$A149,Sta!$T:$T,"&gt;4.5"))/$D149</f>
        <v>#DIV/0!</v>
      </c>
      <c r="O149" s="8" t="e">
        <f>COUNTIFS(Sta!$A:$A,$A149,Sta!$T:$T,"&gt;4.5")/$B149</f>
        <v>#DIV/0!</v>
      </c>
      <c r="P149" s="8" t="e">
        <f>COUNTIFS(Sta!$B:$B,$A149,Sta!$T:$T,"&gt;4.5")/$C149</f>
        <v>#DIV/0!</v>
      </c>
      <c r="Q149" s="11" t="e">
        <f>(COUNTIFS(Sta!$A:$A,$A149,Sta!$R:$R,"&gt;0.5") +COUNTIFS(Sta!$B:$B,$A149,Sta!$S:$S,"&gt;0.5"))/$D149</f>
        <v>#DIV/0!</v>
      </c>
      <c r="R149" s="8" t="e">
        <f>COUNTIFS(Sta!$A:$A,$A149,Sta!$R:$R,"&gt;0.5")/$B149</f>
        <v>#DIV/0!</v>
      </c>
      <c r="S149" s="8" t="e">
        <f>COUNTIFS(Sta!$B:$B,$A149,Sta!$S:$S,"&gt;0.5")/$C149</f>
        <v>#DIV/0!</v>
      </c>
      <c r="T149" s="11" t="e">
        <f>(COUNTIFS(Sta!$A:$A,$A149,Sta!$R:$R,"&gt;1.5") +COUNTIFS(Sta!$B:$B,$A149,Sta!$S:$S,"&gt;1.5"))/$D149</f>
        <v>#DIV/0!</v>
      </c>
      <c r="U149" s="8" t="e">
        <f>COUNTIFS(Sta!$A:$A,$A149,Sta!$R:$R,"&gt;1.5")/$B149</f>
        <v>#DIV/0!</v>
      </c>
      <c r="V149" s="8" t="e">
        <f>COUNTIFS(Sta!$B:$B,$A149,Sta!$S:$S,"&gt;1.5")/$C149</f>
        <v>#DIV/0!</v>
      </c>
    </row>
    <row r="150" spans="1:22" x14ac:dyDescent="0.3">
      <c r="A150" s="62" t="s">
        <v>257</v>
      </c>
      <c r="B150" s="9">
        <f>COUNTIF(Sta!A:A,A150)</f>
        <v>0</v>
      </c>
      <c r="C150" s="4">
        <f>COUNTIF(Sta!B:B,A150)</f>
        <v>0</v>
      </c>
      <c r="D150" s="4">
        <f t="shared" si="5"/>
        <v>0</v>
      </c>
      <c r="E150" s="10" t="e">
        <f>(SUMIF(Sta!$A:$A,$A150,Sta!$T:$T)  + SUMIF(Sta!$B:$B,$A150,Sta!$T:$T) )/$D150</f>
        <v>#DIV/0!</v>
      </c>
      <c r="F150" s="6" t="e">
        <f>SUMIF(Sta!$A:$A,$A150,Sta!$T:$T)/$B150</f>
        <v>#DIV/0!</v>
      </c>
      <c r="G150" s="6" t="e">
        <f>SUMIF(Sta!$B:$B,$A150,Sta!$T:$T)/$C150</f>
        <v>#DIV/0!</v>
      </c>
      <c r="H150" s="10" t="e">
        <f>(SUMIF(Sta!$A:$A,$A150,Sta!$R:$R)  + SUMIF(Sta!$B:$B,$A150,Sta!$S:$S) )/$D150</f>
        <v>#DIV/0!</v>
      </c>
      <c r="I150" s="6" t="e">
        <f>SUMIF(Sta!$A:$A,$A150,Sta!$R:$R)/$B150</f>
        <v>#DIV/0!</v>
      </c>
      <c r="J150" s="6" t="e">
        <f>SUMIF(Sta!$B:$B,$A150,Sta!$S:$S)/$C150</f>
        <v>#DIV/0!</v>
      </c>
      <c r="K150" s="11" t="e">
        <f>(COUNTIFS(Sta!$A:$A,$A150,Sta!$T:$T,"&gt;2.5") +COUNTIFS(Sta!$B:$B,$A150,Sta!$T:$T,"&gt;2.5"))/$D150</f>
        <v>#DIV/0!</v>
      </c>
      <c r="L150" s="8" t="e">
        <f>COUNTIFS(Sta!$A:$A,$A150,Sta!$T:$T,"&gt;2.5")/$B150</f>
        <v>#DIV/0!</v>
      </c>
      <c r="M150" s="8" t="e">
        <f>COUNTIFS(Sta!$B:$B,$A150,Sta!$T:$T,"&gt;2.5")/$C150</f>
        <v>#DIV/0!</v>
      </c>
      <c r="N150" s="11" t="e">
        <f>(COUNTIFS(Sta!$A:$A,$A150,Sta!$T:$T,"&gt;4.5") +COUNTIFS(Sta!$B:$B,$A150,Sta!$T:$T,"&gt;4.5"))/$D150</f>
        <v>#DIV/0!</v>
      </c>
      <c r="O150" s="8" t="e">
        <f>COUNTIFS(Sta!$A:$A,$A150,Sta!$T:$T,"&gt;4.5")/$B150</f>
        <v>#DIV/0!</v>
      </c>
      <c r="P150" s="8" t="e">
        <f>COUNTIFS(Sta!$B:$B,$A150,Sta!$T:$T,"&gt;4.5")/$C150</f>
        <v>#DIV/0!</v>
      </c>
      <c r="Q150" s="11" t="e">
        <f>(COUNTIFS(Sta!$A:$A,$A150,Sta!$R:$R,"&gt;0.5") +COUNTIFS(Sta!$B:$B,$A150,Sta!$S:$S,"&gt;0.5"))/$D150</f>
        <v>#DIV/0!</v>
      </c>
      <c r="R150" s="8" t="e">
        <f>COUNTIFS(Sta!$A:$A,$A150,Sta!$R:$R,"&gt;0.5")/$B150</f>
        <v>#DIV/0!</v>
      </c>
      <c r="S150" s="8" t="e">
        <f>COUNTIFS(Sta!$B:$B,$A150,Sta!$S:$S,"&gt;0.5")/$C150</f>
        <v>#DIV/0!</v>
      </c>
      <c r="T150" s="11" t="e">
        <f>(COUNTIFS(Sta!$A:$A,$A150,Sta!$R:$R,"&gt;1.5") +COUNTIFS(Sta!$B:$B,$A150,Sta!$S:$S,"&gt;1.5"))/$D150</f>
        <v>#DIV/0!</v>
      </c>
      <c r="U150" s="8" t="e">
        <f>COUNTIFS(Sta!$A:$A,$A150,Sta!$R:$R,"&gt;1.5")/$B150</f>
        <v>#DIV/0!</v>
      </c>
      <c r="V150" s="8" t="e">
        <f>COUNTIFS(Sta!$B:$B,$A150,Sta!$S:$S,"&gt;1.5")/$C150</f>
        <v>#DIV/0!</v>
      </c>
    </row>
    <row r="151" spans="1:22" x14ac:dyDescent="0.3">
      <c r="A151" s="62" t="s">
        <v>274</v>
      </c>
      <c r="B151" s="9">
        <f>COUNTIF(Sta!A:A,A151)</f>
        <v>0</v>
      </c>
      <c r="C151" s="4">
        <f>COUNTIF(Sta!B:B,A151)</f>
        <v>0</v>
      </c>
      <c r="D151" s="4">
        <f t="shared" si="5"/>
        <v>0</v>
      </c>
      <c r="E151" s="10" t="e">
        <f>(SUMIF(Sta!$A:$A,$A151,Sta!$T:$T)  + SUMIF(Sta!$B:$B,$A151,Sta!$T:$T) )/$D151</f>
        <v>#DIV/0!</v>
      </c>
      <c r="F151" s="6" t="e">
        <f>SUMIF(Sta!$A:$A,$A151,Sta!$T:$T)/$B151</f>
        <v>#DIV/0!</v>
      </c>
      <c r="G151" s="6" t="e">
        <f>SUMIF(Sta!$B:$B,$A151,Sta!$T:$T)/$C151</f>
        <v>#DIV/0!</v>
      </c>
      <c r="H151" s="10" t="e">
        <f>(SUMIF(Sta!$A:$A,$A151,Sta!$R:$R)  + SUMIF(Sta!$B:$B,$A151,Sta!$S:$S) )/$D151</f>
        <v>#DIV/0!</v>
      </c>
      <c r="I151" s="6" t="e">
        <f>SUMIF(Sta!$A:$A,$A151,Sta!$R:$R)/$B151</f>
        <v>#DIV/0!</v>
      </c>
      <c r="J151" s="6" t="e">
        <f>SUMIF(Sta!$B:$B,$A151,Sta!$S:$S)/$C151</f>
        <v>#DIV/0!</v>
      </c>
      <c r="K151" s="11" t="e">
        <f>(COUNTIFS(Sta!$A:$A,$A151,Sta!$T:$T,"&gt;2.5") +COUNTIFS(Sta!$B:$B,$A151,Sta!$T:$T,"&gt;2.5"))/$D151</f>
        <v>#DIV/0!</v>
      </c>
      <c r="L151" s="8" t="e">
        <f>COUNTIFS(Sta!$A:$A,$A151,Sta!$T:$T,"&gt;2.5")/$B151</f>
        <v>#DIV/0!</v>
      </c>
      <c r="M151" s="8" t="e">
        <f>COUNTIFS(Sta!$B:$B,$A151,Sta!$T:$T,"&gt;2.5")/$C151</f>
        <v>#DIV/0!</v>
      </c>
      <c r="N151" s="11" t="e">
        <f>(COUNTIFS(Sta!$A:$A,$A151,Sta!$T:$T,"&gt;4.5") +COUNTIFS(Sta!$B:$B,$A151,Sta!$T:$T,"&gt;4.5"))/$D151</f>
        <v>#DIV/0!</v>
      </c>
      <c r="O151" s="8" t="e">
        <f>COUNTIFS(Sta!$A:$A,$A151,Sta!$T:$T,"&gt;4.5")/$B151</f>
        <v>#DIV/0!</v>
      </c>
      <c r="P151" s="8" t="e">
        <f>COUNTIFS(Sta!$B:$B,$A151,Sta!$T:$T,"&gt;4.5")/$C151</f>
        <v>#DIV/0!</v>
      </c>
      <c r="Q151" s="11" t="e">
        <f>(COUNTIFS(Sta!$A:$A,$A151,Sta!$R:$R,"&gt;0.5") +COUNTIFS(Sta!$B:$B,$A151,Sta!$S:$S,"&gt;0.5"))/$D151</f>
        <v>#DIV/0!</v>
      </c>
      <c r="R151" s="8" t="e">
        <f>COUNTIFS(Sta!$A:$A,$A151,Sta!$R:$R,"&gt;0.5")/$B151</f>
        <v>#DIV/0!</v>
      </c>
      <c r="S151" s="8" t="e">
        <f>COUNTIFS(Sta!$B:$B,$A151,Sta!$S:$S,"&gt;0.5")/$C151</f>
        <v>#DIV/0!</v>
      </c>
      <c r="T151" s="11" t="e">
        <f>(COUNTIFS(Sta!$A:$A,$A151,Sta!$R:$R,"&gt;1.5") +COUNTIFS(Sta!$B:$B,$A151,Sta!$S:$S,"&gt;1.5"))/$D151</f>
        <v>#DIV/0!</v>
      </c>
      <c r="U151" s="8" t="e">
        <f>COUNTIFS(Sta!$A:$A,$A151,Sta!$R:$R,"&gt;1.5")/$B151</f>
        <v>#DIV/0!</v>
      </c>
      <c r="V151" s="8" t="e">
        <f>COUNTIFS(Sta!$B:$B,$A151,Sta!$S:$S,"&gt;1.5")/$C151</f>
        <v>#DIV/0!</v>
      </c>
    </row>
    <row r="152" spans="1:22" x14ac:dyDescent="0.3">
      <c r="A152" s="62" t="s">
        <v>269</v>
      </c>
      <c r="B152" s="9">
        <f>COUNTIF(Sta!A:A,A152)</f>
        <v>0</v>
      </c>
      <c r="C152" s="4">
        <f>COUNTIF(Sta!B:B,A152)</f>
        <v>0</v>
      </c>
      <c r="D152" s="4">
        <f t="shared" si="5"/>
        <v>0</v>
      </c>
      <c r="E152" s="10" t="e">
        <f>(SUMIF(Sta!$A:$A,$A152,Sta!$T:$T)  + SUMIF(Sta!$B:$B,$A152,Sta!$T:$T) )/$D152</f>
        <v>#DIV/0!</v>
      </c>
      <c r="F152" s="6" t="e">
        <f>SUMIF(Sta!$A:$A,$A152,Sta!$T:$T)/$B152</f>
        <v>#DIV/0!</v>
      </c>
      <c r="G152" s="6" t="e">
        <f>SUMIF(Sta!$B:$B,$A152,Sta!$T:$T)/$C152</f>
        <v>#DIV/0!</v>
      </c>
      <c r="H152" s="10" t="e">
        <f>(SUMIF(Sta!$A:$A,$A152,Sta!$R:$R)  + SUMIF(Sta!$B:$B,$A152,Sta!$S:$S) )/$D152</f>
        <v>#DIV/0!</v>
      </c>
      <c r="I152" s="6" t="e">
        <f>SUMIF(Sta!$A:$A,$A152,Sta!$R:$R)/$B152</f>
        <v>#DIV/0!</v>
      </c>
      <c r="J152" s="6" t="e">
        <f>SUMIF(Sta!$B:$B,$A152,Sta!$S:$S)/$C152</f>
        <v>#DIV/0!</v>
      </c>
      <c r="K152" s="11" t="e">
        <f>(COUNTIFS(Sta!$A:$A,$A152,Sta!$T:$T,"&gt;2.5") +COUNTIFS(Sta!$B:$B,$A152,Sta!$T:$T,"&gt;2.5"))/$D152</f>
        <v>#DIV/0!</v>
      </c>
      <c r="L152" s="8" t="e">
        <f>COUNTIFS(Sta!$A:$A,$A152,Sta!$T:$T,"&gt;2.5")/$B152</f>
        <v>#DIV/0!</v>
      </c>
      <c r="M152" s="8" t="e">
        <f>COUNTIFS(Sta!$B:$B,$A152,Sta!$T:$T,"&gt;2.5")/$C152</f>
        <v>#DIV/0!</v>
      </c>
      <c r="N152" s="11" t="e">
        <f>(COUNTIFS(Sta!$A:$A,$A152,Sta!$T:$T,"&gt;4.5") +COUNTIFS(Sta!$B:$B,$A152,Sta!$T:$T,"&gt;4.5"))/$D152</f>
        <v>#DIV/0!</v>
      </c>
      <c r="O152" s="8" t="e">
        <f>COUNTIFS(Sta!$A:$A,$A152,Sta!$T:$T,"&gt;4.5")/$B152</f>
        <v>#DIV/0!</v>
      </c>
      <c r="P152" s="8" t="e">
        <f>COUNTIFS(Sta!$B:$B,$A152,Sta!$T:$T,"&gt;4.5")/$C152</f>
        <v>#DIV/0!</v>
      </c>
      <c r="Q152" s="11" t="e">
        <f>(COUNTIFS(Sta!$A:$A,$A152,Sta!$R:$R,"&gt;0.5") +COUNTIFS(Sta!$B:$B,$A152,Sta!$S:$S,"&gt;0.5"))/$D152</f>
        <v>#DIV/0!</v>
      </c>
      <c r="R152" s="8" t="e">
        <f>COUNTIFS(Sta!$A:$A,$A152,Sta!$R:$R,"&gt;0.5")/$B152</f>
        <v>#DIV/0!</v>
      </c>
      <c r="S152" s="8" t="e">
        <f>COUNTIFS(Sta!$B:$B,$A152,Sta!$S:$S,"&gt;0.5")/$C152</f>
        <v>#DIV/0!</v>
      </c>
      <c r="T152" s="11" t="e">
        <f>(COUNTIFS(Sta!$A:$A,$A152,Sta!$R:$R,"&gt;1.5") +COUNTIFS(Sta!$B:$B,$A152,Sta!$S:$S,"&gt;1.5"))/$D152</f>
        <v>#DIV/0!</v>
      </c>
      <c r="U152" s="8" t="e">
        <f>COUNTIFS(Sta!$A:$A,$A152,Sta!$R:$R,"&gt;1.5")/$B152</f>
        <v>#DIV/0!</v>
      </c>
      <c r="V152" s="8" t="e">
        <f>COUNTIFS(Sta!$B:$B,$A152,Sta!$S:$S,"&gt;1.5")/$C152</f>
        <v>#DIV/0!</v>
      </c>
    </row>
    <row r="153" spans="1:22" x14ac:dyDescent="0.3">
      <c r="A153" s="62" t="s">
        <v>264</v>
      </c>
      <c r="B153" s="9">
        <f>COUNTIF(Sta!A:A,A153)</f>
        <v>0</v>
      </c>
      <c r="C153" s="4">
        <f>COUNTIF(Sta!B:B,A153)</f>
        <v>0</v>
      </c>
      <c r="D153" s="4">
        <f t="shared" si="5"/>
        <v>0</v>
      </c>
      <c r="E153" s="10" t="e">
        <f>(SUMIF(Sta!$A:$A,$A153,Sta!$T:$T)  + SUMIF(Sta!$B:$B,$A153,Sta!$T:$T) )/$D153</f>
        <v>#DIV/0!</v>
      </c>
      <c r="F153" s="6" t="e">
        <f>SUMIF(Sta!$A:$A,$A153,Sta!$T:$T)/$B153</f>
        <v>#DIV/0!</v>
      </c>
      <c r="G153" s="6" t="e">
        <f>SUMIF(Sta!$B:$B,$A153,Sta!$T:$T)/$C153</f>
        <v>#DIV/0!</v>
      </c>
      <c r="H153" s="10" t="e">
        <f>(SUMIF(Sta!$A:$A,$A153,Sta!$R:$R)  + SUMIF(Sta!$B:$B,$A153,Sta!$S:$S) )/$D153</f>
        <v>#DIV/0!</v>
      </c>
      <c r="I153" s="6" t="e">
        <f>SUMIF(Sta!$A:$A,$A153,Sta!$R:$R)/$B153</f>
        <v>#DIV/0!</v>
      </c>
      <c r="J153" s="6" t="e">
        <f>SUMIF(Sta!$B:$B,$A153,Sta!$S:$S)/$C153</f>
        <v>#DIV/0!</v>
      </c>
      <c r="K153" s="11" t="e">
        <f>(COUNTIFS(Sta!$A:$A,$A153,Sta!$T:$T,"&gt;2.5") +COUNTIFS(Sta!$B:$B,$A153,Sta!$T:$T,"&gt;2.5"))/$D153</f>
        <v>#DIV/0!</v>
      </c>
      <c r="L153" s="8" t="e">
        <f>COUNTIFS(Sta!$A:$A,$A153,Sta!$T:$T,"&gt;2.5")/$B153</f>
        <v>#DIV/0!</v>
      </c>
      <c r="M153" s="8" t="e">
        <f>COUNTIFS(Sta!$B:$B,$A153,Sta!$T:$T,"&gt;2.5")/$C153</f>
        <v>#DIV/0!</v>
      </c>
      <c r="N153" s="11" t="e">
        <f>(COUNTIFS(Sta!$A:$A,$A153,Sta!$T:$T,"&gt;4.5") +COUNTIFS(Sta!$B:$B,$A153,Sta!$T:$T,"&gt;4.5"))/$D153</f>
        <v>#DIV/0!</v>
      </c>
      <c r="O153" s="8" t="e">
        <f>COUNTIFS(Sta!$A:$A,$A153,Sta!$T:$T,"&gt;4.5")/$B153</f>
        <v>#DIV/0!</v>
      </c>
      <c r="P153" s="8" t="e">
        <f>COUNTIFS(Sta!$B:$B,$A153,Sta!$T:$T,"&gt;4.5")/$C153</f>
        <v>#DIV/0!</v>
      </c>
      <c r="Q153" s="11" t="e">
        <f>(COUNTIFS(Sta!$A:$A,$A153,Sta!$R:$R,"&gt;0.5") +COUNTIFS(Sta!$B:$B,$A153,Sta!$S:$S,"&gt;0.5"))/$D153</f>
        <v>#DIV/0!</v>
      </c>
      <c r="R153" s="8" t="e">
        <f>COUNTIFS(Sta!$A:$A,$A153,Sta!$R:$R,"&gt;0.5")/$B153</f>
        <v>#DIV/0!</v>
      </c>
      <c r="S153" s="8" t="e">
        <f>COUNTIFS(Sta!$B:$B,$A153,Sta!$S:$S,"&gt;0.5")/$C153</f>
        <v>#DIV/0!</v>
      </c>
      <c r="T153" s="11" t="e">
        <f>(COUNTIFS(Sta!$A:$A,$A153,Sta!$R:$R,"&gt;1.5") +COUNTIFS(Sta!$B:$B,$A153,Sta!$S:$S,"&gt;1.5"))/$D153</f>
        <v>#DIV/0!</v>
      </c>
      <c r="U153" s="8" t="e">
        <f>COUNTIFS(Sta!$A:$A,$A153,Sta!$R:$R,"&gt;1.5")/$B153</f>
        <v>#DIV/0!</v>
      </c>
      <c r="V153" s="8" t="e">
        <f>COUNTIFS(Sta!$B:$B,$A153,Sta!$S:$S,"&gt;1.5")/$C153</f>
        <v>#DIV/0!</v>
      </c>
    </row>
    <row r="154" spans="1:22" x14ac:dyDescent="0.3">
      <c r="A154" s="62" t="s">
        <v>272</v>
      </c>
      <c r="B154" s="9">
        <f>COUNTIF(Sta!A:A,A154)</f>
        <v>0</v>
      </c>
      <c r="C154" s="4">
        <f>COUNTIF(Sta!B:B,A154)</f>
        <v>0</v>
      </c>
      <c r="D154" s="4">
        <f t="shared" si="5"/>
        <v>0</v>
      </c>
      <c r="E154" s="10" t="e">
        <f>(SUMIF(Sta!$A:$A,$A154,Sta!$T:$T)  + SUMIF(Sta!$B:$B,$A154,Sta!$T:$T) )/$D154</f>
        <v>#DIV/0!</v>
      </c>
      <c r="F154" s="6" t="e">
        <f>SUMIF(Sta!$A:$A,$A154,Sta!$T:$T)/$B154</f>
        <v>#DIV/0!</v>
      </c>
      <c r="G154" s="6" t="e">
        <f>SUMIF(Sta!$B:$B,$A154,Sta!$T:$T)/$C154</f>
        <v>#DIV/0!</v>
      </c>
      <c r="H154" s="10" t="e">
        <f>(SUMIF(Sta!$A:$A,$A154,Sta!$R:$R)  + SUMIF(Sta!$B:$B,$A154,Sta!$S:$S) )/$D154</f>
        <v>#DIV/0!</v>
      </c>
      <c r="I154" s="6" t="e">
        <f>SUMIF(Sta!$A:$A,$A154,Sta!$R:$R)/$B154</f>
        <v>#DIV/0!</v>
      </c>
      <c r="J154" s="6" t="e">
        <f>SUMIF(Sta!$B:$B,$A154,Sta!$S:$S)/$C154</f>
        <v>#DIV/0!</v>
      </c>
      <c r="K154" s="11" t="e">
        <f>(COUNTIFS(Sta!$A:$A,$A154,Sta!$T:$T,"&gt;2.5") +COUNTIFS(Sta!$B:$B,$A154,Sta!$T:$T,"&gt;2.5"))/$D154</f>
        <v>#DIV/0!</v>
      </c>
      <c r="L154" s="8" t="e">
        <f>COUNTIFS(Sta!$A:$A,$A154,Sta!$T:$T,"&gt;2.5")/$B154</f>
        <v>#DIV/0!</v>
      </c>
      <c r="M154" s="8" t="e">
        <f>COUNTIFS(Sta!$B:$B,$A154,Sta!$T:$T,"&gt;2.5")/$C154</f>
        <v>#DIV/0!</v>
      </c>
      <c r="N154" s="11" t="e">
        <f>(COUNTIFS(Sta!$A:$A,$A154,Sta!$T:$T,"&gt;4.5") +COUNTIFS(Sta!$B:$B,$A154,Sta!$T:$T,"&gt;4.5"))/$D154</f>
        <v>#DIV/0!</v>
      </c>
      <c r="O154" s="8" t="e">
        <f>COUNTIFS(Sta!$A:$A,$A154,Sta!$T:$T,"&gt;4.5")/$B154</f>
        <v>#DIV/0!</v>
      </c>
      <c r="P154" s="8" t="e">
        <f>COUNTIFS(Sta!$B:$B,$A154,Sta!$T:$T,"&gt;4.5")/$C154</f>
        <v>#DIV/0!</v>
      </c>
      <c r="Q154" s="11" t="e">
        <f>(COUNTIFS(Sta!$A:$A,$A154,Sta!$R:$R,"&gt;0.5") +COUNTIFS(Sta!$B:$B,$A154,Sta!$S:$S,"&gt;0.5"))/$D154</f>
        <v>#DIV/0!</v>
      </c>
      <c r="R154" s="8" t="e">
        <f>COUNTIFS(Sta!$A:$A,$A154,Sta!$R:$R,"&gt;0.5")/$B154</f>
        <v>#DIV/0!</v>
      </c>
      <c r="S154" s="8" t="e">
        <f>COUNTIFS(Sta!$B:$B,$A154,Sta!$S:$S,"&gt;0.5")/$C154</f>
        <v>#DIV/0!</v>
      </c>
      <c r="T154" s="11" t="e">
        <f>(COUNTIFS(Sta!$A:$A,$A154,Sta!$R:$R,"&gt;1.5") +COUNTIFS(Sta!$B:$B,$A154,Sta!$S:$S,"&gt;1.5"))/$D154</f>
        <v>#DIV/0!</v>
      </c>
      <c r="U154" s="8" t="e">
        <f>COUNTIFS(Sta!$A:$A,$A154,Sta!$R:$R,"&gt;1.5")/$B154</f>
        <v>#DIV/0!</v>
      </c>
      <c r="V154" s="8" t="e">
        <f>COUNTIFS(Sta!$B:$B,$A154,Sta!$S:$S,"&gt;1.5")/$C154</f>
        <v>#DIV/0!</v>
      </c>
    </row>
    <row r="155" spans="1:22" x14ac:dyDescent="0.3">
      <c r="A155" s="62" t="s">
        <v>275</v>
      </c>
      <c r="B155" s="9">
        <f>COUNTIF(Sta!A:A,A155)</f>
        <v>0</v>
      </c>
      <c r="C155" s="4">
        <f>COUNTIF(Sta!B:B,A155)</f>
        <v>0</v>
      </c>
      <c r="D155" s="4">
        <f t="shared" si="5"/>
        <v>0</v>
      </c>
      <c r="E155" s="10" t="e">
        <f>(SUMIF(Sta!$A:$A,$A155,Sta!$T:$T)  + SUMIF(Sta!$B:$B,$A155,Sta!$T:$T) )/$D155</f>
        <v>#DIV/0!</v>
      </c>
      <c r="F155" s="6" t="e">
        <f>SUMIF(Sta!$A:$A,$A155,Sta!$T:$T)/$B155</f>
        <v>#DIV/0!</v>
      </c>
      <c r="G155" s="6" t="e">
        <f>SUMIF(Sta!$B:$B,$A155,Sta!$T:$T)/$C155</f>
        <v>#DIV/0!</v>
      </c>
      <c r="H155" s="10" t="e">
        <f>(SUMIF(Sta!$A:$A,$A155,Sta!$R:$R)  + SUMIF(Sta!$B:$B,$A155,Sta!$S:$S) )/$D155</f>
        <v>#DIV/0!</v>
      </c>
      <c r="I155" s="6" t="e">
        <f>SUMIF(Sta!$A:$A,$A155,Sta!$R:$R)/$B155</f>
        <v>#DIV/0!</v>
      </c>
      <c r="J155" s="6" t="e">
        <f>SUMIF(Sta!$B:$B,$A155,Sta!$S:$S)/$C155</f>
        <v>#DIV/0!</v>
      </c>
      <c r="K155" s="11" t="e">
        <f>(COUNTIFS(Sta!$A:$A,$A155,Sta!$T:$T,"&gt;2.5") +COUNTIFS(Sta!$B:$B,$A155,Sta!$T:$T,"&gt;2.5"))/$D155</f>
        <v>#DIV/0!</v>
      </c>
      <c r="L155" s="8" t="e">
        <f>COUNTIFS(Sta!$A:$A,$A155,Sta!$T:$T,"&gt;2.5")/$B155</f>
        <v>#DIV/0!</v>
      </c>
      <c r="M155" s="8" t="e">
        <f>COUNTIFS(Sta!$B:$B,$A155,Sta!$T:$T,"&gt;2.5")/$C155</f>
        <v>#DIV/0!</v>
      </c>
      <c r="N155" s="11" t="e">
        <f>(COUNTIFS(Sta!$A:$A,$A155,Sta!$T:$T,"&gt;4.5") +COUNTIFS(Sta!$B:$B,$A155,Sta!$T:$T,"&gt;4.5"))/$D155</f>
        <v>#DIV/0!</v>
      </c>
      <c r="O155" s="8" t="e">
        <f>COUNTIFS(Sta!$A:$A,$A155,Sta!$T:$T,"&gt;4.5")/$B155</f>
        <v>#DIV/0!</v>
      </c>
      <c r="P155" s="8" t="e">
        <f>COUNTIFS(Sta!$B:$B,$A155,Sta!$T:$T,"&gt;4.5")/$C155</f>
        <v>#DIV/0!</v>
      </c>
      <c r="Q155" s="11" t="e">
        <f>(COUNTIFS(Sta!$A:$A,$A155,Sta!$R:$R,"&gt;0.5") +COUNTIFS(Sta!$B:$B,$A155,Sta!$S:$S,"&gt;0.5"))/$D155</f>
        <v>#DIV/0!</v>
      </c>
      <c r="R155" s="8" t="e">
        <f>COUNTIFS(Sta!$A:$A,$A155,Sta!$R:$R,"&gt;0.5")/$B155</f>
        <v>#DIV/0!</v>
      </c>
      <c r="S155" s="8" t="e">
        <f>COUNTIFS(Sta!$B:$B,$A155,Sta!$S:$S,"&gt;0.5")/$C155</f>
        <v>#DIV/0!</v>
      </c>
      <c r="T155" s="11" t="e">
        <f>(COUNTIFS(Sta!$A:$A,$A155,Sta!$R:$R,"&gt;1.5") +COUNTIFS(Sta!$B:$B,$A155,Sta!$S:$S,"&gt;1.5"))/$D155</f>
        <v>#DIV/0!</v>
      </c>
      <c r="U155" s="8" t="e">
        <f>COUNTIFS(Sta!$A:$A,$A155,Sta!$R:$R,"&gt;1.5")/$B155</f>
        <v>#DIV/0!</v>
      </c>
      <c r="V155" s="8" t="e">
        <f>COUNTIFS(Sta!$B:$B,$A155,Sta!$S:$S,"&gt;1.5")/$C155</f>
        <v>#DIV/0!</v>
      </c>
    </row>
    <row r="156" spans="1:22" x14ac:dyDescent="0.3">
      <c r="A156" s="62" t="s">
        <v>273</v>
      </c>
      <c r="B156" s="9">
        <f>COUNTIF(Sta!A:A,A156)</f>
        <v>0</v>
      </c>
      <c r="C156" s="4">
        <f>COUNTIF(Sta!B:B,A156)</f>
        <v>0</v>
      </c>
      <c r="D156" s="4">
        <f t="shared" si="5"/>
        <v>0</v>
      </c>
      <c r="E156" s="10" t="e">
        <f>(SUMIF(Sta!$A:$A,$A156,Sta!$T:$T)  + SUMIF(Sta!$B:$B,$A156,Sta!$T:$T) )/$D156</f>
        <v>#DIV/0!</v>
      </c>
      <c r="F156" s="6" t="e">
        <f>SUMIF(Sta!$A:$A,$A156,Sta!$T:$T)/$B156</f>
        <v>#DIV/0!</v>
      </c>
      <c r="G156" s="6" t="e">
        <f>SUMIF(Sta!$B:$B,$A156,Sta!$T:$T)/$C156</f>
        <v>#DIV/0!</v>
      </c>
      <c r="H156" s="10" t="e">
        <f>(SUMIF(Sta!$A:$A,$A156,Sta!$R:$R)  + SUMIF(Sta!$B:$B,$A156,Sta!$S:$S) )/$D156</f>
        <v>#DIV/0!</v>
      </c>
      <c r="I156" s="6" t="e">
        <f>SUMIF(Sta!$A:$A,$A156,Sta!$R:$R)/$B156</f>
        <v>#DIV/0!</v>
      </c>
      <c r="J156" s="6" t="e">
        <f>SUMIF(Sta!$B:$B,$A156,Sta!$S:$S)/$C156</f>
        <v>#DIV/0!</v>
      </c>
      <c r="K156" s="11" t="e">
        <f>(COUNTIFS(Sta!$A:$A,$A156,Sta!$T:$T,"&gt;2.5") +COUNTIFS(Sta!$B:$B,$A156,Sta!$T:$T,"&gt;2.5"))/$D156</f>
        <v>#DIV/0!</v>
      </c>
      <c r="L156" s="8" t="e">
        <f>COUNTIFS(Sta!$A:$A,$A156,Sta!$T:$T,"&gt;2.5")/$B156</f>
        <v>#DIV/0!</v>
      </c>
      <c r="M156" s="8" t="e">
        <f>COUNTIFS(Sta!$B:$B,$A156,Sta!$T:$T,"&gt;2.5")/$C156</f>
        <v>#DIV/0!</v>
      </c>
      <c r="N156" s="11" t="e">
        <f>(COUNTIFS(Sta!$A:$A,$A156,Sta!$T:$T,"&gt;4.5") +COUNTIFS(Sta!$B:$B,$A156,Sta!$T:$T,"&gt;4.5"))/$D156</f>
        <v>#DIV/0!</v>
      </c>
      <c r="O156" s="8" t="e">
        <f>COUNTIFS(Sta!$A:$A,$A156,Sta!$T:$T,"&gt;4.5")/$B156</f>
        <v>#DIV/0!</v>
      </c>
      <c r="P156" s="8" t="e">
        <f>COUNTIFS(Sta!$B:$B,$A156,Sta!$T:$T,"&gt;4.5")/$C156</f>
        <v>#DIV/0!</v>
      </c>
      <c r="Q156" s="11" t="e">
        <f>(COUNTIFS(Sta!$A:$A,$A156,Sta!$R:$R,"&gt;0.5") +COUNTIFS(Sta!$B:$B,$A156,Sta!$S:$S,"&gt;0.5"))/$D156</f>
        <v>#DIV/0!</v>
      </c>
      <c r="R156" s="8" t="e">
        <f>COUNTIFS(Sta!$A:$A,$A156,Sta!$R:$R,"&gt;0.5")/$B156</f>
        <v>#DIV/0!</v>
      </c>
      <c r="S156" s="8" t="e">
        <f>COUNTIFS(Sta!$B:$B,$A156,Sta!$S:$S,"&gt;0.5")/$C156</f>
        <v>#DIV/0!</v>
      </c>
      <c r="T156" s="11" t="e">
        <f>(COUNTIFS(Sta!$A:$A,$A156,Sta!$R:$R,"&gt;1.5") +COUNTIFS(Sta!$B:$B,$A156,Sta!$S:$S,"&gt;1.5"))/$D156</f>
        <v>#DIV/0!</v>
      </c>
      <c r="U156" s="8" t="e">
        <f>COUNTIFS(Sta!$A:$A,$A156,Sta!$R:$R,"&gt;1.5")/$B156</f>
        <v>#DIV/0!</v>
      </c>
      <c r="V156" s="8" t="e">
        <f>COUNTIFS(Sta!$B:$B,$A156,Sta!$S:$S,"&gt;1.5")/$C156</f>
        <v>#DIV/0!</v>
      </c>
    </row>
    <row r="157" spans="1:22" x14ac:dyDescent="0.3">
      <c r="A157" s="62" t="s">
        <v>267</v>
      </c>
      <c r="B157" s="9">
        <f>COUNTIF(Sta!A:A,A157)</f>
        <v>0</v>
      </c>
      <c r="C157" s="4">
        <f>COUNTIF(Sta!B:B,A157)</f>
        <v>0</v>
      </c>
      <c r="D157" s="4">
        <f t="shared" si="5"/>
        <v>0</v>
      </c>
      <c r="E157" s="10" t="e">
        <f>(SUMIF(Sta!$A:$A,$A157,Sta!$T:$T)  + SUMIF(Sta!$B:$B,$A157,Sta!$T:$T) )/$D157</f>
        <v>#DIV/0!</v>
      </c>
      <c r="F157" s="6" t="e">
        <f>SUMIF(Sta!$A:$A,$A157,Sta!$T:$T)/$B157</f>
        <v>#DIV/0!</v>
      </c>
      <c r="G157" s="6" t="e">
        <f>SUMIF(Sta!$B:$B,$A157,Sta!$T:$T)/$C157</f>
        <v>#DIV/0!</v>
      </c>
      <c r="H157" s="10" t="e">
        <f>(SUMIF(Sta!$A:$A,$A157,Sta!$R:$R)  + SUMIF(Sta!$B:$B,$A157,Sta!$S:$S) )/$D157</f>
        <v>#DIV/0!</v>
      </c>
      <c r="I157" s="6" t="e">
        <f>SUMIF(Sta!$A:$A,$A157,Sta!$R:$R)/$B157</f>
        <v>#DIV/0!</v>
      </c>
      <c r="J157" s="6" t="e">
        <f>SUMIF(Sta!$B:$B,$A157,Sta!$S:$S)/$C157</f>
        <v>#DIV/0!</v>
      </c>
      <c r="K157" s="11" t="e">
        <f>(COUNTIFS(Sta!$A:$A,$A157,Sta!$T:$T,"&gt;2.5") +COUNTIFS(Sta!$B:$B,$A157,Sta!$T:$T,"&gt;2.5"))/$D157</f>
        <v>#DIV/0!</v>
      </c>
      <c r="L157" s="8" t="e">
        <f>COUNTIFS(Sta!$A:$A,$A157,Sta!$T:$T,"&gt;2.5")/$B157</f>
        <v>#DIV/0!</v>
      </c>
      <c r="M157" s="8" t="e">
        <f>COUNTIFS(Sta!$B:$B,$A157,Sta!$T:$T,"&gt;2.5")/$C157</f>
        <v>#DIV/0!</v>
      </c>
      <c r="N157" s="11" t="e">
        <f>(COUNTIFS(Sta!$A:$A,$A157,Sta!$T:$T,"&gt;4.5") +COUNTIFS(Sta!$B:$B,$A157,Sta!$T:$T,"&gt;4.5"))/$D157</f>
        <v>#DIV/0!</v>
      </c>
      <c r="O157" s="8" t="e">
        <f>COUNTIFS(Sta!$A:$A,$A157,Sta!$T:$T,"&gt;4.5")/$B157</f>
        <v>#DIV/0!</v>
      </c>
      <c r="P157" s="8" t="e">
        <f>COUNTIFS(Sta!$B:$B,$A157,Sta!$T:$T,"&gt;4.5")/$C157</f>
        <v>#DIV/0!</v>
      </c>
      <c r="Q157" s="11" t="e">
        <f>(COUNTIFS(Sta!$A:$A,$A157,Sta!$R:$R,"&gt;0.5") +COUNTIFS(Sta!$B:$B,$A157,Sta!$S:$S,"&gt;0.5"))/$D157</f>
        <v>#DIV/0!</v>
      </c>
      <c r="R157" s="8" t="e">
        <f>COUNTIFS(Sta!$A:$A,$A157,Sta!$R:$R,"&gt;0.5")/$B157</f>
        <v>#DIV/0!</v>
      </c>
      <c r="S157" s="8" t="e">
        <f>COUNTIFS(Sta!$B:$B,$A157,Sta!$S:$S,"&gt;0.5")/$C157</f>
        <v>#DIV/0!</v>
      </c>
      <c r="T157" s="11" t="e">
        <f>(COUNTIFS(Sta!$A:$A,$A157,Sta!$R:$R,"&gt;1.5") +COUNTIFS(Sta!$B:$B,$A157,Sta!$S:$S,"&gt;1.5"))/$D157</f>
        <v>#DIV/0!</v>
      </c>
      <c r="U157" s="8" t="e">
        <f>COUNTIFS(Sta!$A:$A,$A157,Sta!$R:$R,"&gt;1.5")/$B157</f>
        <v>#DIV/0!</v>
      </c>
      <c r="V157" s="8" t="e">
        <f>COUNTIFS(Sta!$B:$B,$A157,Sta!$S:$S,"&gt;1.5")/$C157</f>
        <v>#DIV/0!</v>
      </c>
    </row>
    <row r="158" spans="1:22" x14ac:dyDescent="0.3">
      <c r="A158" s="62" t="s">
        <v>271</v>
      </c>
      <c r="B158" s="9">
        <f>COUNTIF(Sta!A:A,A158)</f>
        <v>0</v>
      </c>
      <c r="C158" s="4">
        <f>COUNTIF(Sta!B:B,A158)</f>
        <v>0</v>
      </c>
      <c r="D158" s="4">
        <f t="shared" si="5"/>
        <v>0</v>
      </c>
      <c r="E158" s="10" t="e">
        <f>(SUMIF(Sta!$A:$A,$A158,Sta!$T:$T)  + SUMIF(Sta!$B:$B,$A158,Sta!$T:$T) )/$D158</f>
        <v>#DIV/0!</v>
      </c>
      <c r="F158" s="6" t="e">
        <f>SUMIF(Sta!$A:$A,$A158,Sta!$T:$T)/$B158</f>
        <v>#DIV/0!</v>
      </c>
      <c r="G158" s="6" t="e">
        <f>SUMIF(Sta!$B:$B,$A158,Sta!$T:$T)/$C158</f>
        <v>#DIV/0!</v>
      </c>
      <c r="H158" s="10" t="e">
        <f>(SUMIF(Sta!$A:$A,$A158,Sta!$R:$R)  + SUMIF(Sta!$B:$B,$A158,Sta!$S:$S) )/$D158</f>
        <v>#DIV/0!</v>
      </c>
      <c r="I158" s="6" t="e">
        <f>SUMIF(Sta!$A:$A,$A158,Sta!$R:$R)/$B158</f>
        <v>#DIV/0!</v>
      </c>
      <c r="J158" s="6" t="e">
        <f>SUMIF(Sta!$B:$B,$A158,Sta!$S:$S)/$C158</f>
        <v>#DIV/0!</v>
      </c>
      <c r="K158" s="11" t="e">
        <f>(COUNTIFS(Sta!$A:$A,$A158,Sta!$T:$T,"&gt;2.5") +COUNTIFS(Sta!$B:$B,$A158,Sta!$T:$T,"&gt;2.5"))/$D158</f>
        <v>#DIV/0!</v>
      </c>
      <c r="L158" s="8" t="e">
        <f>COUNTIFS(Sta!$A:$A,$A158,Sta!$T:$T,"&gt;2.5")/$B158</f>
        <v>#DIV/0!</v>
      </c>
      <c r="M158" s="8" t="e">
        <f>COUNTIFS(Sta!$B:$B,$A158,Sta!$T:$T,"&gt;2.5")/$C158</f>
        <v>#DIV/0!</v>
      </c>
      <c r="N158" s="11" t="e">
        <f>(COUNTIFS(Sta!$A:$A,$A158,Sta!$T:$T,"&gt;4.5") +COUNTIFS(Sta!$B:$B,$A158,Sta!$T:$T,"&gt;4.5"))/$D158</f>
        <v>#DIV/0!</v>
      </c>
      <c r="O158" s="8" t="e">
        <f>COUNTIFS(Sta!$A:$A,$A158,Sta!$T:$T,"&gt;4.5")/$B158</f>
        <v>#DIV/0!</v>
      </c>
      <c r="P158" s="8" t="e">
        <f>COUNTIFS(Sta!$B:$B,$A158,Sta!$T:$T,"&gt;4.5")/$C158</f>
        <v>#DIV/0!</v>
      </c>
      <c r="Q158" s="11" t="e">
        <f>(COUNTIFS(Sta!$A:$A,$A158,Sta!$R:$R,"&gt;0.5") +COUNTIFS(Sta!$B:$B,$A158,Sta!$S:$S,"&gt;0.5"))/$D158</f>
        <v>#DIV/0!</v>
      </c>
      <c r="R158" s="8" t="e">
        <f>COUNTIFS(Sta!$A:$A,$A158,Sta!$R:$R,"&gt;0.5")/$B158</f>
        <v>#DIV/0!</v>
      </c>
      <c r="S158" s="8" t="e">
        <f>COUNTIFS(Sta!$B:$B,$A158,Sta!$S:$S,"&gt;0.5")/$C158</f>
        <v>#DIV/0!</v>
      </c>
      <c r="T158" s="11" t="e">
        <f>(COUNTIFS(Sta!$A:$A,$A158,Sta!$R:$R,"&gt;1.5") +COUNTIFS(Sta!$B:$B,$A158,Sta!$S:$S,"&gt;1.5"))/$D158</f>
        <v>#DIV/0!</v>
      </c>
      <c r="U158" s="8" t="e">
        <f>COUNTIFS(Sta!$A:$A,$A158,Sta!$R:$R,"&gt;1.5")/$B158</f>
        <v>#DIV/0!</v>
      </c>
      <c r="V158" s="8" t="e">
        <f>COUNTIFS(Sta!$B:$B,$A158,Sta!$S:$S,"&gt;1.5")/$C158</f>
        <v>#DIV/0!</v>
      </c>
    </row>
    <row r="159" spans="1:22" x14ac:dyDescent="0.3">
      <c r="A159" s="62" t="s">
        <v>263</v>
      </c>
      <c r="B159" s="9">
        <f>COUNTIF(Sta!A:A,A159)</f>
        <v>0</v>
      </c>
      <c r="C159" s="4">
        <f>COUNTIF(Sta!B:B,A159)</f>
        <v>0</v>
      </c>
      <c r="D159" s="4">
        <f t="shared" si="5"/>
        <v>0</v>
      </c>
      <c r="E159" s="10" t="e">
        <f>(SUMIF(Sta!$A:$A,$A159,Sta!$T:$T)  + SUMIF(Sta!$B:$B,$A159,Sta!$T:$T) )/$D159</f>
        <v>#DIV/0!</v>
      </c>
      <c r="F159" s="6" t="e">
        <f>SUMIF(Sta!$A:$A,$A159,Sta!$T:$T)/$B159</f>
        <v>#DIV/0!</v>
      </c>
      <c r="G159" s="6" t="e">
        <f>SUMIF(Sta!$B:$B,$A159,Sta!$T:$T)/$C159</f>
        <v>#DIV/0!</v>
      </c>
      <c r="H159" s="10" t="e">
        <f>(SUMIF(Sta!$A:$A,$A159,Sta!$R:$R)  + SUMIF(Sta!$B:$B,$A159,Sta!$S:$S) )/$D159</f>
        <v>#DIV/0!</v>
      </c>
      <c r="I159" s="6" t="e">
        <f>SUMIF(Sta!$A:$A,$A159,Sta!$R:$R)/$B159</f>
        <v>#DIV/0!</v>
      </c>
      <c r="J159" s="6" t="e">
        <f>SUMIF(Sta!$B:$B,$A159,Sta!$S:$S)/$C159</f>
        <v>#DIV/0!</v>
      </c>
      <c r="K159" s="11" t="e">
        <f>(COUNTIFS(Sta!$A:$A,$A159,Sta!$T:$T,"&gt;2.5") +COUNTIFS(Sta!$B:$B,$A159,Sta!$T:$T,"&gt;2.5"))/$D159</f>
        <v>#DIV/0!</v>
      </c>
      <c r="L159" s="8" t="e">
        <f>COUNTIFS(Sta!$A:$A,$A159,Sta!$T:$T,"&gt;2.5")/$B159</f>
        <v>#DIV/0!</v>
      </c>
      <c r="M159" s="8" t="e">
        <f>COUNTIFS(Sta!$B:$B,$A159,Sta!$T:$T,"&gt;2.5")/$C159</f>
        <v>#DIV/0!</v>
      </c>
      <c r="N159" s="11" t="e">
        <f>(COUNTIFS(Sta!$A:$A,$A159,Sta!$T:$T,"&gt;4.5") +COUNTIFS(Sta!$B:$B,$A159,Sta!$T:$T,"&gt;4.5"))/$D159</f>
        <v>#DIV/0!</v>
      </c>
      <c r="O159" s="8" t="e">
        <f>COUNTIFS(Sta!$A:$A,$A159,Sta!$T:$T,"&gt;4.5")/$B159</f>
        <v>#DIV/0!</v>
      </c>
      <c r="P159" s="8" t="e">
        <f>COUNTIFS(Sta!$B:$B,$A159,Sta!$T:$T,"&gt;4.5")/$C159</f>
        <v>#DIV/0!</v>
      </c>
      <c r="Q159" s="11" t="e">
        <f>(COUNTIFS(Sta!$A:$A,$A159,Sta!$R:$R,"&gt;0.5") +COUNTIFS(Sta!$B:$B,$A159,Sta!$S:$S,"&gt;0.5"))/$D159</f>
        <v>#DIV/0!</v>
      </c>
      <c r="R159" s="8" t="e">
        <f>COUNTIFS(Sta!$A:$A,$A159,Sta!$R:$R,"&gt;0.5")/$B159</f>
        <v>#DIV/0!</v>
      </c>
      <c r="S159" s="8" t="e">
        <f>COUNTIFS(Sta!$B:$B,$A159,Sta!$S:$S,"&gt;0.5")/$C159</f>
        <v>#DIV/0!</v>
      </c>
      <c r="T159" s="11" t="e">
        <f>(COUNTIFS(Sta!$A:$A,$A159,Sta!$R:$R,"&gt;1.5") +COUNTIFS(Sta!$B:$B,$A159,Sta!$S:$S,"&gt;1.5"))/$D159</f>
        <v>#DIV/0!</v>
      </c>
      <c r="U159" s="8" t="e">
        <f>COUNTIFS(Sta!$A:$A,$A159,Sta!$R:$R,"&gt;1.5")/$B159</f>
        <v>#DIV/0!</v>
      </c>
      <c r="V159" s="8" t="e">
        <f>COUNTIFS(Sta!$B:$B,$A159,Sta!$S:$S,"&gt;1.5")/$C159</f>
        <v>#DIV/0!</v>
      </c>
    </row>
    <row r="160" spans="1:22" x14ac:dyDescent="0.3">
      <c r="A160" s="62" t="s">
        <v>268</v>
      </c>
      <c r="B160" s="9">
        <f>COUNTIF(Sta!A:A,A160)</f>
        <v>0</v>
      </c>
      <c r="C160" s="4">
        <f>COUNTIF(Sta!B:B,A160)</f>
        <v>0</v>
      </c>
      <c r="D160" s="4">
        <f t="shared" si="5"/>
        <v>0</v>
      </c>
      <c r="E160" s="10" t="e">
        <f>(SUMIF(Sta!$A:$A,$A160,Sta!$T:$T)  + SUMIF(Sta!$B:$B,$A160,Sta!$T:$T) )/$D160</f>
        <v>#DIV/0!</v>
      </c>
      <c r="F160" s="6" t="e">
        <f>SUMIF(Sta!$A:$A,$A160,Sta!$T:$T)/$B160</f>
        <v>#DIV/0!</v>
      </c>
      <c r="G160" s="6" t="e">
        <f>SUMIF(Sta!$B:$B,$A160,Sta!$T:$T)/$C160</f>
        <v>#DIV/0!</v>
      </c>
      <c r="H160" s="10" t="e">
        <f>(SUMIF(Sta!$A:$A,$A160,Sta!$R:$R)  + SUMIF(Sta!$B:$B,$A160,Sta!$S:$S) )/$D160</f>
        <v>#DIV/0!</v>
      </c>
      <c r="I160" s="6" t="e">
        <f>SUMIF(Sta!$A:$A,$A160,Sta!$R:$R)/$B160</f>
        <v>#DIV/0!</v>
      </c>
      <c r="J160" s="6" t="e">
        <f>SUMIF(Sta!$B:$B,$A160,Sta!$S:$S)/$C160</f>
        <v>#DIV/0!</v>
      </c>
      <c r="K160" s="11" t="e">
        <f>(COUNTIFS(Sta!$A:$A,$A160,Sta!$T:$T,"&gt;2.5") +COUNTIFS(Sta!$B:$B,$A160,Sta!$T:$T,"&gt;2.5"))/$D160</f>
        <v>#DIV/0!</v>
      </c>
      <c r="L160" s="8" t="e">
        <f>COUNTIFS(Sta!$A:$A,$A160,Sta!$T:$T,"&gt;2.5")/$B160</f>
        <v>#DIV/0!</v>
      </c>
      <c r="M160" s="8" t="e">
        <f>COUNTIFS(Sta!$B:$B,$A160,Sta!$T:$T,"&gt;2.5")/$C160</f>
        <v>#DIV/0!</v>
      </c>
      <c r="N160" s="11" t="e">
        <f>(COUNTIFS(Sta!$A:$A,$A160,Sta!$T:$T,"&gt;4.5") +COUNTIFS(Sta!$B:$B,$A160,Sta!$T:$T,"&gt;4.5"))/$D160</f>
        <v>#DIV/0!</v>
      </c>
      <c r="O160" s="8" t="e">
        <f>COUNTIFS(Sta!$A:$A,$A160,Sta!$T:$T,"&gt;4.5")/$B160</f>
        <v>#DIV/0!</v>
      </c>
      <c r="P160" s="8" t="e">
        <f>COUNTIFS(Sta!$B:$B,$A160,Sta!$T:$T,"&gt;4.5")/$C160</f>
        <v>#DIV/0!</v>
      </c>
      <c r="Q160" s="11" t="e">
        <f>(COUNTIFS(Sta!$A:$A,$A160,Sta!$R:$R,"&gt;0.5") +COUNTIFS(Sta!$B:$B,$A160,Sta!$S:$S,"&gt;0.5"))/$D160</f>
        <v>#DIV/0!</v>
      </c>
      <c r="R160" s="8" t="e">
        <f>COUNTIFS(Sta!$A:$A,$A160,Sta!$R:$R,"&gt;0.5")/$B160</f>
        <v>#DIV/0!</v>
      </c>
      <c r="S160" s="8" t="e">
        <f>COUNTIFS(Sta!$B:$B,$A160,Sta!$S:$S,"&gt;0.5")/$C160</f>
        <v>#DIV/0!</v>
      </c>
      <c r="T160" s="11" t="e">
        <f>(COUNTIFS(Sta!$A:$A,$A160,Sta!$R:$R,"&gt;1.5") +COUNTIFS(Sta!$B:$B,$A160,Sta!$S:$S,"&gt;1.5"))/$D160</f>
        <v>#DIV/0!</v>
      </c>
      <c r="U160" s="8" t="e">
        <f>COUNTIFS(Sta!$A:$A,$A160,Sta!$R:$R,"&gt;1.5")/$B160</f>
        <v>#DIV/0!</v>
      </c>
      <c r="V160" s="8" t="e">
        <f>COUNTIFS(Sta!$B:$B,$A160,Sta!$S:$S,"&gt;1.5")/$C160</f>
        <v>#DIV/0!</v>
      </c>
    </row>
    <row r="161" spans="1:22" x14ac:dyDescent="0.3">
      <c r="A161" s="62" t="s">
        <v>276</v>
      </c>
      <c r="B161" s="9">
        <f>COUNTIF(Sta!A:A,A161)</f>
        <v>0</v>
      </c>
      <c r="C161" s="4">
        <f>COUNTIF(Sta!B:B,A161)</f>
        <v>0</v>
      </c>
      <c r="D161" s="4">
        <f t="shared" si="5"/>
        <v>0</v>
      </c>
      <c r="E161" s="10" t="e">
        <f>(SUMIF(Sta!$A:$A,$A161,Sta!$T:$T)  + SUMIF(Sta!$B:$B,$A161,Sta!$T:$T) )/$D161</f>
        <v>#DIV/0!</v>
      </c>
      <c r="F161" s="6" t="e">
        <f>SUMIF(Sta!$A:$A,$A161,Sta!$T:$T)/$B161</f>
        <v>#DIV/0!</v>
      </c>
      <c r="G161" s="6" t="e">
        <f>SUMIF(Sta!$B:$B,$A161,Sta!$T:$T)/$C161</f>
        <v>#DIV/0!</v>
      </c>
      <c r="H161" s="10" t="e">
        <f>(SUMIF(Sta!$A:$A,$A161,Sta!$R:$R)  + SUMIF(Sta!$B:$B,$A161,Sta!$S:$S) )/$D161</f>
        <v>#DIV/0!</v>
      </c>
      <c r="I161" s="6" t="e">
        <f>SUMIF(Sta!$A:$A,$A161,Sta!$R:$R)/$B161</f>
        <v>#DIV/0!</v>
      </c>
      <c r="J161" s="6" t="e">
        <f>SUMIF(Sta!$B:$B,$A161,Sta!$S:$S)/$C161</f>
        <v>#DIV/0!</v>
      </c>
      <c r="K161" s="11" t="e">
        <f>(COUNTIFS(Sta!$A:$A,$A161,Sta!$T:$T,"&gt;2.5") +COUNTIFS(Sta!$B:$B,$A161,Sta!$T:$T,"&gt;2.5"))/$D161</f>
        <v>#DIV/0!</v>
      </c>
      <c r="L161" s="8" t="e">
        <f>COUNTIFS(Sta!$A:$A,$A161,Sta!$T:$T,"&gt;2.5")/$B161</f>
        <v>#DIV/0!</v>
      </c>
      <c r="M161" s="8" t="e">
        <f>COUNTIFS(Sta!$B:$B,$A161,Sta!$T:$T,"&gt;2.5")/$C161</f>
        <v>#DIV/0!</v>
      </c>
      <c r="N161" s="11" t="e">
        <f>(COUNTIFS(Sta!$A:$A,$A161,Sta!$T:$T,"&gt;4.5") +COUNTIFS(Sta!$B:$B,$A161,Sta!$T:$T,"&gt;4.5"))/$D161</f>
        <v>#DIV/0!</v>
      </c>
      <c r="O161" s="8" t="e">
        <f>COUNTIFS(Sta!$A:$A,$A161,Sta!$T:$T,"&gt;4.5")/$B161</f>
        <v>#DIV/0!</v>
      </c>
      <c r="P161" s="8" t="e">
        <f>COUNTIFS(Sta!$B:$B,$A161,Sta!$T:$T,"&gt;4.5")/$C161</f>
        <v>#DIV/0!</v>
      </c>
      <c r="Q161" s="11" t="e">
        <f>(COUNTIFS(Sta!$A:$A,$A161,Sta!$R:$R,"&gt;0.5") +COUNTIFS(Sta!$B:$B,$A161,Sta!$S:$S,"&gt;0.5"))/$D161</f>
        <v>#DIV/0!</v>
      </c>
      <c r="R161" s="8" t="e">
        <f>COUNTIFS(Sta!$A:$A,$A161,Sta!$R:$R,"&gt;0.5")/$B161</f>
        <v>#DIV/0!</v>
      </c>
      <c r="S161" s="8" t="e">
        <f>COUNTIFS(Sta!$B:$B,$A161,Sta!$S:$S,"&gt;0.5")/$C161</f>
        <v>#DIV/0!</v>
      </c>
      <c r="T161" s="11" t="e">
        <f>(COUNTIFS(Sta!$A:$A,$A161,Sta!$R:$R,"&gt;1.5") +COUNTIFS(Sta!$B:$B,$A161,Sta!$S:$S,"&gt;1.5"))/$D161</f>
        <v>#DIV/0!</v>
      </c>
      <c r="U161" s="8" t="e">
        <f>COUNTIFS(Sta!$A:$A,$A161,Sta!$R:$R,"&gt;1.5")/$B161</f>
        <v>#DIV/0!</v>
      </c>
      <c r="V161" s="8" t="e">
        <f>COUNTIFS(Sta!$B:$B,$A161,Sta!$S:$S,"&gt;1.5")/$C161</f>
        <v>#DIV/0!</v>
      </c>
    </row>
    <row r="162" spans="1:22" x14ac:dyDescent="0.3">
      <c r="A162" s="62" t="s">
        <v>270</v>
      </c>
      <c r="B162" s="9">
        <f>COUNTIF(Sta!A:A,A162)</f>
        <v>0</v>
      </c>
      <c r="C162" s="4">
        <f>COUNTIF(Sta!B:B,A162)</f>
        <v>0</v>
      </c>
      <c r="D162" s="4">
        <f t="shared" si="5"/>
        <v>0</v>
      </c>
      <c r="E162" s="10" t="e">
        <f>(SUMIF(Sta!$A:$A,$A162,Sta!$T:$T)  + SUMIF(Sta!$B:$B,$A162,Sta!$T:$T) )/$D162</f>
        <v>#DIV/0!</v>
      </c>
      <c r="F162" s="6" t="e">
        <f>SUMIF(Sta!$A:$A,$A162,Sta!$T:$T)/$B162</f>
        <v>#DIV/0!</v>
      </c>
      <c r="G162" s="6" t="e">
        <f>SUMIF(Sta!$B:$B,$A162,Sta!$T:$T)/$C162</f>
        <v>#DIV/0!</v>
      </c>
      <c r="H162" s="10" t="e">
        <f>(SUMIF(Sta!$A:$A,$A162,Sta!$R:$R)  + SUMIF(Sta!$B:$B,$A162,Sta!$S:$S) )/$D162</f>
        <v>#DIV/0!</v>
      </c>
      <c r="I162" s="6" t="e">
        <f>SUMIF(Sta!$A:$A,$A162,Sta!$R:$R)/$B162</f>
        <v>#DIV/0!</v>
      </c>
      <c r="J162" s="6" t="e">
        <f>SUMIF(Sta!$B:$B,$A162,Sta!$S:$S)/$C162</f>
        <v>#DIV/0!</v>
      </c>
      <c r="K162" s="11" t="e">
        <f>(COUNTIFS(Sta!$A:$A,$A162,Sta!$T:$T,"&gt;2.5") +COUNTIFS(Sta!$B:$B,$A162,Sta!$T:$T,"&gt;2.5"))/$D162</f>
        <v>#DIV/0!</v>
      </c>
      <c r="L162" s="8" t="e">
        <f>COUNTIFS(Sta!$A:$A,$A162,Sta!$T:$T,"&gt;2.5")/$B162</f>
        <v>#DIV/0!</v>
      </c>
      <c r="M162" s="8" t="e">
        <f>COUNTIFS(Sta!$B:$B,$A162,Sta!$T:$T,"&gt;2.5")/$C162</f>
        <v>#DIV/0!</v>
      </c>
      <c r="N162" s="11" t="e">
        <f>(COUNTIFS(Sta!$A:$A,$A162,Sta!$T:$T,"&gt;4.5") +COUNTIFS(Sta!$B:$B,$A162,Sta!$T:$T,"&gt;4.5"))/$D162</f>
        <v>#DIV/0!</v>
      </c>
      <c r="O162" s="8" t="e">
        <f>COUNTIFS(Sta!$A:$A,$A162,Sta!$T:$T,"&gt;4.5")/$B162</f>
        <v>#DIV/0!</v>
      </c>
      <c r="P162" s="8" t="e">
        <f>COUNTIFS(Sta!$B:$B,$A162,Sta!$T:$T,"&gt;4.5")/$C162</f>
        <v>#DIV/0!</v>
      </c>
      <c r="Q162" s="11" t="e">
        <f>(COUNTIFS(Sta!$A:$A,$A162,Sta!$R:$R,"&gt;0.5") +COUNTIFS(Sta!$B:$B,$A162,Sta!$S:$S,"&gt;0.5"))/$D162</f>
        <v>#DIV/0!</v>
      </c>
      <c r="R162" s="8" t="e">
        <f>COUNTIFS(Sta!$A:$A,$A162,Sta!$R:$R,"&gt;0.5")/$B162</f>
        <v>#DIV/0!</v>
      </c>
      <c r="S162" s="8" t="e">
        <f>COUNTIFS(Sta!$B:$B,$A162,Sta!$S:$S,"&gt;0.5")/$C162</f>
        <v>#DIV/0!</v>
      </c>
      <c r="T162" s="11" t="e">
        <f>(COUNTIFS(Sta!$A:$A,$A162,Sta!$R:$R,"&gt;1.5") +COUNTIFS(Sta!$B:$B,$A162,Sta!$S:$S,"&gt;1.5"))/$D162</f>
        <v>#DIV/0!</v>
      </c>
      <c r="U162" s="8" t="e">
        <f>COUNTIFS(Sta!$A:$A,$A162,Sta!$R:$R,"&gt;1.5")/$B162</f>
        <v>#DIV/0!</v>
      </c>
      <c r="V162" s="8" t="e">
        <f>COUNTIFS(Sta!$B:$B,$A162,Sta!$S:$S,"&gt;1.5")/$C162</f>
        <v>#DIV/0!</v>
      </c>
    </row>
    <row r="163" spans="1:22" x14ac:dyDescent="0.3">
      <c r="A163" s="62" t="s">
        <v>261</v>
      </c>
      <c r="B163" s="9">
        <f>COUNTIF(Sta!A:A,A163)</f>
        <v>0</v>
      </c>
      <c r="C163" s="4">
        <f>COUNTIF(Sta!B:B,A163)</f>
        <v>0</v>
      </c>
      <c r="D163" s="4">
        <f t="shared" si="5"/>
        <v>0</v>
      </c>
      <c r="E163" s="10" t="e">
        <f>(SUMIF(Sta!$A:$A,$A163,Sta!$T:$T)  + SUMIF(Sta!$B:$B,$A163,Sta!$T:$T) )/$D163</f>
        <v>#DIV/0!</v>
      </c>
      <c r="F163" s="6" t="e">
        <f>SUMIF(Sta!$A:$A,$A163,Sta!$T:$T)/$B163</f>
        <v>#DIV/0!</v>
      </c>
      <c r="G163" s="6" t="e">
        <f>SUMIF(Sta!$B:$B,$A163,Sta!$T:$T)/$C163</f>
        <v>#DIV/0!</v>
      </c>
      <c r="H163" s="10" t="e">
        <f>(SUMIF(Sta!$A:$A,$A163,Sta!$R:$R)  + SUMIF(Sta!$B:$B,$A163,Sta!$S:$S) )/$D163</f>
        <v>#DIV/0!</v>
      </c>
      <c r="I163" s="6" t="e">
        <f>SUMIF(Sta!$A:$A,$A163,Sta!$R:$R)/$B163</f>
        <v>#DIV/0!</v>
      </c>
      <c r="J163" s="6" t="e">
        <f>SUMIF(Sta!$B:$B,$A163,Sta!$S:$S)/$C163</f>
        <v>#DIV/0!</v>
      </c>
      <c r="K163" s="11" t="e">
        <f>(COUNTIFS(Sta!$A:$A,$A163,Sta!$T:$T,"&gt;2.5") +COUNTIFS(Sta!$B:$B,$A163,Sta!$T:$T,"&gt;2.5"))/$D163</f>
        <v>#DIV/0!</v>
      </c>
      <c r="L163" s="8" t="e">
        <f>COUNTIFS(Sta!$A:$A,$A163,Sta!$T:$T,"&gt;2.5")/$B163</f>
        <v>#DIV/0!</v>
      </c>
      <c r="M163" s="8" t="e">
        <f>COUNTIFS(Sta!$B:$B,$A163,Sta!$T:$T,"&gt;2.5")/$C163</f>
        <v>#DIV/0!</v>
      </c>
      <c r="N163" s="11" t="e">
        <f>(COUNTIFS(Sta!$A:$A,$A163,Sta!$T:$T,"&gt;4.5") +COUNTIFS(Sta!$B:$B,$A163,Sta!$T:$T,"&gt;4.5"))/$D163</f>
        <v>#DIV/0!</v>
      </c>
      <c r="O163" s="8" t="e">
        <f>COUNTIFS(Sta!$A:$A,$A163,Sta!$T:$T,"&gt;4.5")/$B163</f>
        <v>#DIV/0!</v>
      </c>
      <c r="P163" s="8" t="e">
        <f>COUNTIFS(Sta!$B:$B,$A163,Sta!$T:$T,"&gt;4.5")/$C163</f>
        <v>#DIV/0!</v>
      </c>
      <c r="Q163" s="11" t="e">
        <f>(COUNTIFS(Sta!$A:$A,$A163,Sta!$R:$R,"&gt;0.5") +COUNTIFS(Sta!$B:$B,$A163,Sta!$S:$S,"&gt;0.5"))/$D163</f>
        <v>#DIV/0!</v>
      </c>
      <c r="R163" s="8" t="e">
        <f>COUNTIFS(Sta!$A:$A,$A163,Sta!$R:$R,"&gt;0.5")/$B163</f>
        <v>#DIV/0!</v>
      </c>
      <c r="S163" s="8" t="e">
        <f>COUNTIFS(Sta!$B:$B,$A163,Sta!$S:$S,"&gt;0.5")/$C163</f>
        <v>#DIV/0!</v>
      </c>
      <c r="T163" s="11" t="e">
        <f>(COUNTIFS(Sta!$A:$A,$A163,Sta!$R:$R,"&gt;1.5") +COUNTIFS(Sta!$B:$B,$A163,Sta!$S:$S,"&gt;1.5"))/$D163</f>
        <v>#DIV/0!</v>
      </c>
      <c r="U163" s="8" t="e">
        <f>COUNTIFS(Sta!$A:$A,$A163,Sta!$R:$R,"&gt;1.5")/$B163</f>
        <v>#DIV/0!</v>
      </c>
      <c r="V163" s="8" t="e">
        <f>COUNTIFS(Sta!$B:$B,$A163,Sta!$S:$S,"&gt;1.5")/$C163</f>
        <v>#DIV/0!</v>
      </c>
    </row>
    <row r="164" spans="1:22" x14ac:dyDescent="0.3">
      <c r="A164" s="62" t="s">
        <v>266</v>
      </c>
      <c r="B164" s="9">
        <f>COUNTIF(Sta!A:A,A164)</f>
        <v>0</v>
      </c>
      <c r="C164" s="4">
        <f>COUNTIF(Sta!B:B,A164)</f>
        <v>0</v>
      </c>
      <c r="D164" s="4">
        <f t="shared" si="5"/>
        <v>0</v>
      </c>
      <c r="E164" s="10" t="e">
        <f>(SUMIF(Sta!$A:$A,$A164,Sta!$T:$T)  + SUMIF(Sta!$B:$B,$A164,Sta!$T:$T) )/$D164</f>
        <v>#DIV/0!</v>
      </c>
      <c r="F164" s="6" t="e">
        <f>SUMIF(Sta!$A:$A,$A164,Sta!$T:$T)/$B164</f>
        <v>#DIV/0!</v>
      </c>
      <c r="G164" s="6" t="e">
        <f>SUMIF(Sta!$B:$B,$A164,Sta!$T:$T)/$C164</f>
        <v>#DIV/0!</v>
      </c>
      <c r="H164" s="10" t="e">
        <f>(SUMIF(Sta!$A:$A,$A164,Sta!$R:$R)  + SUMIF(Sta!$B:$B,$A164,Sta!$S:$S) )/$D164</f>
        <v>#DIV/0!</v>
      </c>
      <c r="I164" s="6" t="e">
        <f>SUMIF(Sta!$A:$A,$A164,Sta!$R:$R)/$B164</f>
        <v>#DIV/0!</v>
      </c>
      <c r="J164" s="6" t="e">
        <f>SUMIF(Sta!$B:$B,$A164,Sta!$S:$S)/$C164</f>
        <v>#DIV/0!</v>
      </c>
      <c r="K164" s="11" t="e">
        <f>(COUNTIFS(Sta!$A:$A,$A164,Sta!$T:$T,"&gt;2.5") +COUNTIFS(Sta!$B:$B,$A164,Sta!$T:$T,"&gt;2.5"))/$D164</f>
        <v>#DIV/0!</v>
      </c>
      <c r="L164" s="8" t="e">
        <f>COUNTIFS(Sta!$A:$A,$A164,Sta!$T:$T,"&gt;2.5")/$B164</f>
        <v>#DIV/0!</v>
      </c>
      <c r="M164" s="8" t="e">
        <f>COUNTIFS(Sta!$B:$B,$A164,Sta!$T:$T,"&gt;2.5")/$C164</f>
        <v>#DIV/0!</v>
      </c>
      <c r="N164" s="11" t="e">
        <f>(COUNTIFS(Sta!$A:$A,$A164,Sta!$T:$T,"&gt;4.5") +COUNTIFS(Sta!$B:$B,$A164,Sta!$T:$T,"&gt;4.5"))/$D164</f>
        <v>#DIV/0!</v>
      </c>
      <c r="O164" s="8" t="e">
        <f>COUNTIFS(Sta!$A:$A,$A164,Sta!$T:$T,"&gt;4.5")/$B164</f>
        <v>#DIV/0!</v>
      </c>
      <c r="P164" s="8" t="e">
        <f>COUNTIFS(Sta!$B:$B,$A164,Sta!$T:$T,"&gt;4.5")/$C164</f>
        <v>#DIV/0!</v>
      </c>
      <c r="Q164" s="11" t="e">
        <f>(COUNTIFS(Sta!$A:$A,$A164,Sta!$R:$R,"&gt;0.5") +COUNTIFS(Sta!$B:$B,$A164,Sta!$S:$S,"&gt;0.5"))/$D164</f>
        <v>#DIV/0!</v>
      </c>
      <c r="R164" s="8" t="e">
        <f>COUNTIFS(Sta!$A:$A,$A164,Sta!$R:$R,"&gt;0.5")/$B164</f>
        <v>#DIV/0!</v>
      </c>
      <c r="S164" s="8" t="e">
        <f>COUNTIFS(Sta!$B:$B,$A164,Sta!$S:$S,"&gt;0.5")/$C164</f>
        <v>#DIV/0!</v>
      </c>
      <c r="T164" s="11" t="e">
        <f>(COUNTIFS(Sta!$A:$A,$A164,Sta!$R:$R,"&gt;1.5") +COUNTIFS(Sta!$B:$B,$A164,Sta!$S:$S,"&gt;1.5"))/$D164</f>
        <v>#DIV/0!</v>
      </c>
      <c r="U164" s="8" t="e">
        <f>COUNTIFS(Sta!$A:$A,$A164,Sta!$R:$R,"&gt;1.5")/$B164</f>
        <v>#DIV/0!</v>
      </c>
      <c r="V164" s="8" t="e">
        <f>COUNTIFS(Sta!$B:$B,$A164,Sta!$S:$S,"&gt;1.5")/$C164</f>
        <v>#DIV/0!</v>
      </c>
    </row>
    <row r="165" spans="1:22" x14ac:dyDescent="0.3">
      <c r="A165" s="62" t="s">
        <v>260</v>
      </c>
      <c r="B165" s="9">
        <f>COUNTIF(Sta!A:A,A165)</f>
        <v>0</v>
      </c>
      <c r="C165" s="4">
        <f>COUNTIF(Sta!B:B,A165)</f>
        <v>0</v>
      </c>
      <c r="D165" s="4">
        <f t="shared" si="5"/>
        <v>0</v>
      </c>
      <c r="E165" s="10" t="e">
        <f>(SUMIF(Sta!$A:$A,$A165,Sta!$T:$T)  + SUMIF(Sta!$B:$B,$A165,Sta!$T:$T) )/$D165</f>
        <v>#DIV/0!</v>
      </c>
      <c r="F165" s="6" t="e">
        <f>SUMIF(Sta!$A:$A,$A165,Sta!$T:$T)/$B165</f>
        <v>#DIV/0!</v>
      </c>
      <c r="G165" s="6" t="e">
        <f>SUMIF(Sta!$B:$B,$A165,Sta!$T:$T)/$C165</f>
        <v>#DIV/0!</v>
      </c>
      <c r="H165" s="10" t="e">
        <f>(SUMIF(Sta!$A:$A,$A165,Sta!$R:$R)  + SUMIF(Sta!$B:$B,$A165,Sta!$S:$S) )/$D165</f>
        <v>#DIV/0!</v>
      </c>
      <c r="I165" s="6" t="e">
        <f>SUMIF(Sta!$A:$A,$A165,Sta!$R:$R)/$B165</f>
        <v>#DIV/0!</v>
      </c>
      <c r="J165" s="6" t="e">
        <f>SUMIF(Sta!$B:$B,$A165,Sta!$S:$S)/$C165</f>
        <v>#DIV/0!</v>
      </c>
      <c r="K165" s="11" t="e">
        <f>(COUNTIFS(Sta!$A:$A,$A165,Sta!$T:$T,"&gt;2.5") +COUNTIFS(Sta!$B:$B,$A165,Sta!$T:$T,"&gt;2.5"))/$D165</f>
        <v>#DIV/0!</v>
      </c>
      <c r="L165" s="8" t="e">
        <f>COUNTIFS(Sta!$A:$A,$A165,Sta!$T:$T,"&gt;2.5")/$B165</f>
        <v>#DIV/0!</v>
      </c>
      <c r="M165" s="8" t="e">
        <f>COUNTIFS(Sta!$B:$B,$A165,Sta!$T:$T,"&gt;2.5")/$C165</f>
        <v>#DIV/0!</v>
      </c>
      <c r="N165" s="11" t="e">
        <f>(COUNTIFS(Sta!$A:$A,$A165,Sta!$T:$T,"&gt;4.5") +COUNTIFS(Sta!$B:$B,$A165,Sta!$T:$T,"&gt;4.5"))/$D165</f>
        <v>#DIV/0!</v>
      </c>
      <c r="O165" s="8" t="e">
        <f>COUNTIFS(Sta!$A:$A,$A165,Sta!$T:$T,"&gt;4.5")/$B165</f>
        <v>#DIV/0!</v>
      </c>
      <c r="P165" s="8" t="e">
        <f>COUNTIFS(Sta!$B:$B,$A165,Sta!$T:$T,"&gt;4.5")/$C165</f>
        <v>#DIV/0!</v>
      </c>
      <c r="Q165" s="11" t="e">
        <f>(COUNTIFS(Sta!$A:$A,$A165,Sta!$R:$R,"&gt;0.5") +COUNTIFS(Sta!$B:$B,$A165,Sta!$S:$S,"&gt;0.5"))/$D165</f>
        <v>#DIV/0!</v>
      </c>
      <c r="R165" s="8" t="e">
        <f>COUNTIFS(Sta!$A:$A,$A165,Sta!$R:$R,"&gt;0.5")/$B165</f>
        <v>#DIV/0!</v>
      </c>
      <c r="S165" s="8" t="e">
        <f>COUNTIFS(Sta!$B:$B,$A165,Sta!$S:$S,"&gt;0.5")/$C165</f>
        <v>#DIV/0!</v>
      </c>
      <c r="T165" s="11" t="e">
        <f>(COUNTIFS(Sta!$A:$A,$A165,Sta!$R:$R,"&gt;1.5") +COUNTIFS(Sta!$B:$B,$A165,Sta!$S:$S,"&gt;1.5"))/$D165</f>
        <v>#DIV/0!</v>
      </c>
      <c r="U165" s="8" t="e">
        <f>COUNTIFS(Sta!$A:$A,$A165,Sta!$R:$R,"&gt;1.5")/$B165</f>
        <v>#DIV/0!</v>
      </c>
      <c r="V165" s="8" t="e">
        <f>COUNTIFS(Sta!$B:$B,$A165,Sta!$S:$S,"&gt;1.5")/$C165</f>
        <v>#DIV/0!</v>
      </c>
    </row>
    <row r="166" spans="1:22" x14ac:dyDescent="0.3">
      <c r="A166" s="62" t="s">
        <v>262</v>
      </c>
      <c r="B166" s="9">
        <f>COUNTIF(Sta!A:A,A166)</f>
        <v>0</v>
      </c>
      <c r="C166" s="4">
        <f>COUNTIF(Sta!B:B,A166)</f>
        <v>0</v>
      </c>
      <c r="D166" s="4">
        <f t="shared" si="5"/>
        <v>0</v>
      </c>
      <c r="E166" s="10" t="e">
        <f>(SUMIF(Sta!$A:$A,$A166,Sta!$T:$T)  + SUMIF(Sta!$B:$B,$A166,Sta!$T:$T) )/$D166</f>
        <v>#DIV/0!</v>
      </c>
      <c r="F166" s="6" t="e">
        <f>SUMIF(Sta!$A:$A,$A166,Sta!$T:$T)/$B166</f>
        <v>#DIV/0!</v>
      </c>
      <c r="G166" s="6" t="e">
        <f>SUMIF(Sta!$B:$B,$A166,Sta!$T:$T)/$C166</f>
        <v>#DIV/0!</v>
      </c>
      <c r="H166" s="10" t="e">
        <f>(SUMIF(Sta!$A:$A,$A166,Sta!$R:$R)  + SUMIF(Sta!$B:$B,$A166,Sta!$S:$S) )/$D166</f>
        <v>#DIV/0!</v>
      </c>
      <c r="I166" s="6" t="e">
        <f>SUMIF(Sta!$A:$A,$A166,Sta!$R:$R)/$B166</f>
        <v>#DIV/0!</v>
      </c>
      <c r="J166" s="6" t="e">
        <f>SUMIF(Sta!$B:$B,$A166,Sta!$S:$S)/$C166</f>
        <v>#DIV/0!</v>
      </c>
      <c r="K166" s="11" t="e">
        <f>(COUNTIFS(Sta!$A:$A,$A166,Sta!$T:$T,"&gt;2.5") +COUNTIFS(Sta!$B:$B,$A166,Sta!$T:$T,"&gt;2.5"))/$D166</f>
        <v>#DIV/0!</v>
      </c>
      <c r="L166" s="8" t="e">
        <f>COUNTIFS(Sta!$A:$A,$A166,Sta!$T:$T,"&gt;2.5")/$B166</f>
        <v>#DIV/0!</v>
      </c>
      <c r="M166" s="8" t="e">
        <f>COUNTIFS(Sta!$B:$B,$A166,Sta!$T:$T,"&gt;2.5")/$C166</f>
        <v>#DIV/0!</v>
      </c>
      <c r="N166" s="11" t="e">
        <f>(COUNTIFS(Sta!$A:$A,$A166,Sta!$T:$T,"&gt;4.5") +COUNTIFS(Sta!$B:$B,$A166,Sta!$T:$T,"&gt;4.5"))/$D166</f>
        <v>#DIV/0!</v>
      </c>
      <c r="O166" s="8" t="e">
        <f>COUNTIFS(Sta!$A:$A,$A166,Sta!$T:$T,"&gt;4.5")/$B166</f>
        <v>#DIV/0!</v>
      </c>
      <c r="P166" s="8" t="e">
        <f>COUNTIFS(Sta!$B:$B,$A166,Sta!$T:$T,"&gt;4.5")/$C166</f>
        <v>#DIV/0!</v>
      </c>
      <c r="Q166" s="11" t="e">
        <f>(COUNTIFS(Sta!$A:$A,$A166,Sta!$R:$R,"&gt;0.5") +COUNTIFS(Sta!$B:$B,$A166,Sta!$S:$S,"&gt;0.5"))/$D166</f>
        <v>#DIV/0!</v>
      </c>
      <c r="R166" s="8" t="e">
        <f>COUNTIFS(Sta!$A:$A,$A166,Sta!$R:$R,"&gt;0.5")/$B166</f>
        <v>#DIV/0!</v>
      </c>
      <c r="S166" s="8" t="e">
        <f>COUNTIFS(Sta!$B:$B,$A166,Sta!$S:$S,"&gt;0.5")/$C166</f>
        <v>#DIV/0!</v>
      </c>
      <c r="T166" s="11" t="e">
        <f>(COUNTIFS(Sta!$A:$A,$A166,Sta!$R:$R,"&gt;1.5") +COUNTIFS(Sta!$B:$B,$A166,Sta!$S:$S,"&gt;1.5"))/$D166</f>
        <v>#DIV/0!</v>
      </c>
      <c r="U166" s="8" t="e">
        <f>COUNTIFS(Sta!$A:$A,$A166,Sta!$R:$R,"&gt;1.5")/$B166</f>
        <v>#DIV/0!</v>
      </c>
      <c r="V166" s="8" t="e">
        <f>COUNTIFS(Sta!$B:$B,$A166,Sta!$S:$S,"&gt;1.5")/$C166</f>
        <v>#DIV/0!</v>
      </c>
    </row>
    <row r="167" spans="1:22" x14ac:dyDescent="0.3">
      <c r="A167" s="62" t="s">
        <v>259</v>
      </c>
      <c r="B167" s="9">
        <f>COUNTIF(Sta!A:A,A167)</f>
        <v>0</v>
      </c>
      <c r="C167" s="4">
        <f>COUNTIF(Sta!B:B,A167)</f>
        <v>0</v>
      </c>
      <c r="D167" s="4">
        <f t="shared" si="5"/>
        <v>0</v>
      </c>
      <c r="E167" s="10" t="e">
        <f>(SUMIF(Sta!$A:$A,$A167,Sta!$T:$T)  + SUMIF(Sta!$B:$B,$A167,Sta!$T:$T) )/$D167</f>
        <v>#DIV/0!</v>
      </c>
      <c r="F167" s="6" t="e">
        <f>SUMIF(Sta!$A:$A,$A167,Sta!$T:$T)/$B167</f>
        <v>#DIV/0!</v>
      </c>
      <c r="G167" s="6" t="e">
        <f>SUMIF(Sta!$B:$B,$A167,Sta!$T:$T)/$C167</f>
        <v>#DIV/0!</v>
      </c>
      <c r="H167" s="10" t="e">
        <f>(SUMIF(Sta!$A:$A,$A167,Sta!$R:$R)  + SUMIF(Sta!$B:$B,$A167,Sta!$S:$S) )/$D167</f>
        <v>#DIV/0!</v>
      </c>
      <c r="I167" s="6" t="e">
        <f>SUMIF(Sta!$A:$A,$A167,Sta!$R:$R)/$B167</f>
        <v>#DIV/0!</v>
      </c>
      <c r="J167" s="6" t="e">
        <f>SUMIF(Sta!$B:$B,$A167,Sta!$S:$S)/$C167</f>
        <v>#DIV/0!</v>
      </c>
      <c r="K167" s="11" t="e">
        <f>(COUNTIFS(Sta!$A:$A,$A167,Sta!$T:$T,"&gt;2.5") +COUNTIFS(Sta!$B:$B,$A167,Sta!$T:$T,"&gt;2.5"))/$D167</f>
        <v>#DIV/0!</v>
      </c>
      <c r="L167" s="8" t="e">
        <f>COUNTIFS(Sta!$A:$A,$A167,Sta!$T:$T,"&gt;2.5")/$B167</f>
        <v>#DIV/0!</v>
      </c>
      <c r="M167" s="8" t="e">
        <f>COUNTIFS(Sta!$B:$B,$A167,Sta!$T:$T,"&gt;2.5")/$C167</f>
        <v>#DIV/0!</v>
      </c>
      <c r="N167" s="11" t="e">
        <f>(COUNTIFS(Sta!$A:$A,$A167,Sta!$T:$T,"&gt;4.5") +COUNTIFS(Sta!$B:$B,$A167,Sta!$T:$T,"&gt;4.5"))/$D167</f>
        <v>#DIV/0!</v>
      </c>
      <c r="O167" s="8" t="e">
        <f>COUNTIFS(Sta!$A:$A,$A167,Sta!$T:$T,"&gt;4.5")/$B167</f>
        <v>#DIV/0!</v>
      </c>
      <c r="P167" s="8" t="e">
        <f>COUNTIFS(Sta!$B:$B,$A167,Sta!$T:$T,"&gt;4.5")/$C167</f>
        <v>#DIV/0!</v>
      </c>
      <c r="Q167" s="11" t="e">
        <f>(COUNTIFS(Sta!$A:$A,$A167,Sta!$R:$R,"&gt;0.5") +COUNTIFS(Sta!$B:$B,$A167,Sta!$S:$S,"&gt;0.5"))/$D167</f>
        <v>#DIV/0!</v>
      </c>
      <c r="R167" s="8" t="e">
        <f>COUNTIFS(Sta!$A:$A,$A167,Sta!$R:$R,"&gt;0.5")/$B167</f>
        <v>#DIV/0!</v>
      </c>
      <c r="S167" s="8" t="e">
        <f>COUNTIFS(Sta!$B:$B,$A167,Sta!$S:$S,"&gt;0.5")/$C167</f>
        <v>#DIV/0!</v>
      </c>
      <c r="T167" s="11" t="e">
        <f>(COUNTIFS(Sta!$A:$A,$A167,Sta!$R:$R,"&gt;1.5") +COUNTIFS(Sta!$B:$B,$A167,Sta!$S:$S,"&gt;1.5"))/$D167</f>
        <v>#DIV/0!</v>
      </c>
      <c r="U167" s="8" t="e">
        <f>COUNTIFS(Sta!$A:$A,$A167,Sta!$R:$R,"&gt;1.5")/$B167</f>
        <v>#DIV/0!</v>
      </c>
      <c r="V167" s="8" t="e">
        <f>COUNTIFS(Sta!$B:$B,$A167,Sta!$S:$S,"&gt;1.5")/$C167</f>
        <v>#DIV/0!</v>
      </c>
    </row>
    <row r="168" spans="1:22" x14ac:dyDescent="0.3">
      <c r="A168" s="62" t="s">
        <v>265</v>
      </c>
      <c r="B168" s="9">
        <f>COUNTIF(Sta!A:A,A168)</f>
        <v>0</v>
      </c>
      <c r="C168" s="4">
        <f>COUNTIF(Sta!B:B,A168)</f>
        <v>0</v>
      </c>
      <c r="D168" s="4">
        <f t="shared" si="5"/>
        <v>0</v>
      </c>
      <c r="E168" s="10" t="e">
        <f>(SUMIF(Sta!$A:$A,$A168,Sta!$T:$T)  + SUMIF(Sta!$B:$B,$A168,Sta!$T:$T) )/$D168</f>
        <v>#DIV/0!</v>
      </c>
      <c r="F168" s="6" t="e">
        <f>SUMIF(Sta!$A:$A,$A168,Sta!$T:$T)/$B168</f>
        <v>#DIV/0!</v>
      </c>
      <c r="G168" s="6" t="e">
        <f>SUMIF(Sta!$B:$B,$A168,Sta!$T:$T)/$C168</f>
        <v>#DIV/0!</v>
      </c>
      <c r="H168" s="10" t="e">
        <f>(SUMIF(Sta!$A:$A,$A168,Sta!$R:$R)  + SUMIF(Sta!$B:$B,$A168,Sta!$S:$S) )/$D168</f>
        <v>#DIV/0!</v>
      </c>
      <c r="I168" s="6" t="e">
        <f>SUMIF(Sta!$A:$A,$A168,Sta!$R:$R)/$B168</f>
        <v>#DIV/0!</v>
      </c>
      <c r="J168" s="6" t="e">
        <f>SUMIF(Sta!$B:$B,$A168,Sta!$S:$S)/$C168</f>
        <v>#DIV/0!</v>
      </c>
      <c r="K168" s="11" t="e">
        <f>(COUNTIFS(Sta!$A:$A,$A168,Sta!$T:$T,"&gt;2.5") +COUNTIFS(Sta!$B:$B,$A168,Sta!$T:$T,"&gt;2.5"))/$D168</f>
        <v>#DIV/0!</v>
      </c>
      <c r="L168" s="8" t="e">
        <f>COUNTIFS(Sta!$A:$A,$A168,Sta!$T:$T,"&gt;2.5")/$B168</f>
        <v>#DIV/0!</v>
      </c>
      <c r="M168" s="8" t="e">
        <f>COUNTIFS(Sta!$B:$B,$A168,Sta!$T:$T,"&gt;2.5")/$C168</f>
        <v>#DIV/0!</v>
      </c>
      <c r="N168" s="11" t="e">
        <f>(COUNTIFS(Sta!$A:$A,$A168,Sta!$T:$T,"&gt;4.5") +COUNTIFS(Sta!$B:$B,$A168,Sta!$T:$T,"&gt;4.5"))/$D168</f>
        <v>#DIV/0!</v>
      </c>
      <c r="O168" s="8" t="e">
        <f>COUNTIFS(Sta!$A:$A,$A168,Sta!$T:$T,"&gt;4.5")/$B168</f>
        <v>#DIV/0!</v>
      </c>
      <c r="P168" s="8" t="e">
        <f>COUNTIFS(Sta!$B:$B,$A168,Sta!$T:$T,"&gt;4.5")/$C168</f>
        <v>#DIV/0!</v>
      </c>
      <c r="Q168" s="11" t="e">
        <f>(COUNTIFS(Sta!$A:$A,$A168,Sta!$R:$R,"&gt;0.5") +COUNTIFS(Sta!$B:$B,$A168,Sta!$S:$S,"&gt;0.5"))/$D168</f>
        <v>#DIV/0!</v>
      </c>
      <c r="R168" s="8" t="e">
        <f>COUNTIFS(Sta!$A:$A,$A168,Sta!$R:$R,"&gt;0.5")/$B168</f>
        <v>#DIV/0!</v>
      </c>
      <c r="S168" s="8" t="e">
        <f>COUNTIFS(Sta!$B:$B,$A168,Sta!$S:$S,"&gt;0.5")/$C168</f>
        <v>#DIV/0!</v>
      </c>
      <c r="T168" s="11" t="e">
        <f>(COUNTIFS(Sta!$A:$A,$A168,Sta!$R:$R,"&gt;1.5") +COUNTIFS(Sta!$B:$B,$A168,Sta!$S:$S,"&gt;1.5"))/$D168</f>
        <v>#DIV/0!</v>
      </c>
      <c r="U168" s="8" t="e">
        <f>COUNTIFS(Sta!$A:$A,$A168,Sta!$R:$R,"&gt;1.5")/$B168</f>
        <v>#DIV/0!</v>
      </c>
      <c r="V168" s="8" t="e">
        <f>COUNTIFS(Sta!$B:$B,$A168,Sta!$S:$S,"&gt;1.5")/$C168</f>
        <v>#DIV/0!</v>
      </c>
    </row>
    <row r="169" spans="1:22" x14ac:dyDescent="0.3">
      <c r="A169" s="62" t="s">
        <v>295</v>
      </c>
      <c r="B169" s="9">
        <f>COUNTIF(Sta!A:A,A169)</f>
        <v>0</v>
      </c>
      <c r="C169" s="4">
        <f>COUNTIF(Sta!B:B,A169)</f>
        <v>0</v>
      </c>
      <c r="D169" s="4">
        <f t="shared" si="5"/>
        <v>0</v>
      </c>
      <c r="E169" s="10" t="e">
        <f>(SUMIF(Sta!$A:$A,$A169,Sta!$T:$T)  + SUMIF(Sta!$B:$B,$A169,Sta!$T:$T) )/$D169</f>
        <v>#DIV/0!</v>
      </c>
      <c r="F169" s="6" t="e">
        <f>SUMIF(Sta!$A:$A,$A169,Sta!$T:$T)/$B169</f>
        <v>#DIV/0!</v>
      </c>
      <c r="G169" s="6" t="e">
        <f>SUMIF(Sta!$B:$B,$A169,Sta!$T:$T)/$C169</f>
        <v>#DIV/0!</v>
      </c>
      <c r="H169" s="10" t="e">
        <f>(SUMIF(Sta!$A:$A,$A169,Sta!$R:$R)  + SUMIF(Sta!$B:$B,$A169,Sta!$S:$S) )/$D169</f>
        <v>#DIV/0!</v>
      </c>
      <c r="I169" s="6" t="e">
        <f>SUMIF(Sta!$A:$A,$A169,Sta!$R:$R)/$B169</f>
        <v>#DIV/0!</v>
      </c>
      <c r="J169" s="6" t="e">
        <f>SUMIF(Sta!$B:$B,$A169,Sta!$S:$S)/$C169</f>
        <v>#DIV/0!</v>
      </c>
      <c r="K169" s="11" t="e">
        <f>(COUNTIFS(Sta!$A:$A,$A169,Sta!$T:$T,"&gt;2.5") +COUNTIFS(Sta!$B:$B,$A169,Sta!$T:$T,"&gt;2.5"))/$D169</f>
        <v>#DIV/0!</v>
      </c>
      <c r="L169" s="8" t="e">
        <f>COUNTIFS(Sta!$A:$A,$A169,Sta!$T:$T,"&gt;2.5")/$B169</f>
        <v>#DIV/0!</v>
      </c>
      <c r="M169" s="8" t="e">
        <f>COUNTIFS(Sta!$B:$B,$A169,Sta!$T:$T,"&gt;2.5")/$C169</f>
        <v>#DIV/0!</v>
      </c>
      <c r="N169" s="11" t="e">
        <f>(COUNTIFS(Sta!$A:$A,$A169,Sta!$T:$T,"&gt;4.5") +COUNTIFS(Sta!$B:$B,$A169,Sta!$T:$T,"&gt;4.5"))/$D169</f>
        <v>#DIV/0!</v>
      </c>
      <c r="O169" s="8" t="e">
        <f>COUNTIFS(Sta!$A:$A,$A169,Sta!$T:$T,"&gt;4.5")/$B169</f>
        <v>#DIV/0!</v>
      </c>
      <c r="P169" s="8" t="e">
        <f>COUNTIFS(Sta!$B:$B,$A169,Sta!$T:$T,"&gt;4.5")/$C169</f>
        <v>#DIV/0!</v>
      </c>
      <c r="Q169" s="11" t="e">
        <f>(COUNTIFS(Sta!$A:$A,$A169,Sta!$R:$R,"&gt;0.5") +COUNTIFS(Sta!$B:$B,$A169,Sta!$S:$S,"&gt;0.5"))/$D169</f>
        <v>#DIV/0!</v>
      </c>
      <c r="R169" s="8" t="e">
        <f>COUNTIFS(Sta!$A:$A,$A169,Sta!$R:$R,"&gt;0.5")/$B169</f>
        <v>#DIV/0!</v>
      </c>
      <c r="S169" s="8" t="e">
        <f>COUNTIFS(Sta!$B:$B,$A169,Sta!$S:$S,"&gt;0.5")/$C169</f>
        <v>#DIV/0!</v>
      </c>
      <c r="T169" s="11" t="e">
        <f>(COUNTIFS(Sta!$A:$A,$A169,Sta!$R:$R,"&gt;1.5") +COUNTIFS(Sta!$B:$B,$A169,Sta!$S:$S,"&gt;1.5"))/$D169</f>
        <v>#DIV/0!</v>
      </c>
      <c r="U169" s="8" t="e">
        <f>COUNTIFS(Sta!$A:$A,$A169,Sta!$R:$R,"&gt;1.5")/$B169</f>
        <v>#DIV/0!</v>
      </c>
      <c r="V169" s="8" t="e">
        <f>COUNTIFS(Sta!$B:$B,$A169,Sta!$S:$S,"&gt;1.5")/$C169</f>
        <v>#DIV/0!</v>
      </c>
    </row>
    <row r="170" spans="1:22" x14ac:dyDescent="0.3">
      <c r="A170" s="62" t="s">
        <v>285</v>
      </c>
      <c r="B170" s="9">
        <f>COUNTIF(Sta!A:A,A170)</f>
        <v>0</v>
      </c>
      <c r="C170" s="4">
        <f>COUNTIF(Sta!B:B,A170)</f>
        <v>0</v>
      </c>
      <c r="D170" s="4">
        <f t="shared" si="5"/>
        <v>0</v>
      </c>
      <c r="E170" s="10" t="e">
        <f>(SUMIF(Sta!$A:$A,$A170,Sta!$T:$T)  + SUMIF(Sta!$B:$B,$A170,Sta!$T:$T) )/$D170</f>
        <v>#DIV/0!</v>
      </c>
      <c r="F170" s="6" t="e">
        <f>SUMIF(Sta!$A:$A,$A170,Sta!$T:$T)/$B170</f>
        <v>#DIV/0!</v>
      </c>
      <c r="G170" s="6" t="e">
        <f>SUMIF(Sta!$B:$B,$A170,Sta!$T:$T)/$C170</f>
        <v>#DIV/0!</v>
      </c>
      <c r="H170" s="10" t="e">
        <f>(SUMIF(Sta!$A:$A,$A170,Sta!$R:$R)  + SUMIF(Sta!$B:$B,$A170,Sta!$S:$S) )/$D170</f>
        <v>#DIV/0!</v>
      </c>
      <c r="I170" s="6" t="e">
        <f>SUMIF(Sta!$A:$A,$A170,Sta!$R:$R)/$B170</f>
        <v>#DIV/0!</v>
      </c>
      <c r="J170" s="6" t="e">
        <f>SUMIF(Sta!$B:$B,$A170,Sta!$S:$S)/$C170</f>
        <v>#DIV/0!</v>
      </c>
      <c r="K170" s="11" t="e">
        <f>(COUNTIFS(Sta!$A:$A,$A170,Sta!$T:$T,"&gt;2.5") +COUNTIFS(Sta!$B:$B,$A170,Sta!$T:$T,"&gt;2.5"))/$D170</f>
        <v>#DIV/0!</v>
      </c>
      <c r="L170" s="8" t="e">
        <f>COUNTIFS(Sta!$A:$A,$A170,Sta!$T:$T,"&gt;2.5")/$B170</f>
        <v>#DIV/0!</v>
      </c>
      <c r="M170" s="8" t="e">
        <f>COUNTIFS(Sta!$B:$B,$A170,Sta!$T:$T,"&gt;2.5")/$C170</f>
        <v>#DIV/0!</v>
      </c>
      <c r="N170" s="11" t="e">
        <f>(COUNTIFS(Sta!$A:$A,$A170,Sta!$T:$T,"&gt;4.5") +COUNTIFS(Sta!$B:$B,$A170,Sta!$T:$T,"&gt;4.5"))/$D170</f>
        <v>#DIV/0!</v>
      </c>
      <c r="O170" s="8" t="e">
        <f>COUNTIFS(Sta!$A:$A,$A170,Sta!$T:$T,"&gt;4.5")/$B170</f>
        <v>#DIV/0!</v>
      </c>
      <c r="P170" s="8" t="e">
        <f>COUNTIFS(Sta!$B:$B,$A170,Sta!$T:$T,"&gt;4.5")/$C170</f>
        <v>#DIV/0!</v>
      </c>
      <c r="Q170" s="11" t="e">
        <f>(COUNTIFS(Sta!$A:$A,$A170,Sta!$R:$R,"&gt;0.5") +COUNTIFS(Sta!$B:$B,$A170,Sta!$S:$S,"&gt;0.5"))/$D170</f>
        <v>#DIV/0!</v>
      </c>
      <c r="R170" s="8" t="e">
        <f>COUNTIFS(Sta!$A:$A,$A170,Sta!$R:$R,"&gt;0.5")/$B170</f>
        <v>#DIV/0!</v>
      </c>
      <c r="S170" s="8" t="e">
        <f>COUNTIFS(Sta!$B:$B,$A170,Sta!$S:$S,"&gt;0.5")/$C170</f>
        <v>#DIV/0!</v>
      </c>
      <c r="T170" s="11" t="e">
        <f>(COUNTIFS(Sta!$A:$A,$A170,Sta!$R:$R,"&gt;1.5") +COUNTIFS(Sta!$B:$B,$A170,Sta!$S:$S,"&gt;1.5"))/$D170</f>
        <v>#DIV/0!</v>
      </c>
      <c r="U170" s="8" t="e">
        <f>COUNTIFS(Sta!$A:$A,$A170,Sta!$R:$R,"&gt;1.5")/$B170</f>
        <v>#DIV/0!</v>
      </c>
      <c r="V170" s="8" t="e">
        <f>COUNTIFS(Sta!$B:$B,$A170,Sta!$S:$S,"&gt;1.5")/$C170</f>
        <v>#DIV/0!</v>
      </c>
    </row>
    <row r="171" spans="1:22" x14ac:dyDescent="0.3">
      <c r="A171" s="62" t="s">
        <v>294</v>
      </c>
      <c r="B171" s="9">
        <f>COUNTIF(Sta!A:A,A171)</f>
        <v>0</v>
      </c>
      <c r="C171" s="4">
        <f>COUNTIF(Sta!B:B,A171)</f>
        <v>0</v>
      </c>
      <c r="D171" s="4">
        <f t="shared" si="5"/>
        <v>0</v>
      </c>
      <c r="E171" s="10" t="e">
        <f>(SUMIF(Sta!$A:$A,$A171,Sta!$T:$T)  + SUMIF(Sta!$B:$B,$A171,Sta!$T:$T) )/$D171</f>
        <v>#DIV/0!</v>
      </c>
      <c r="F171" s="6" t="e">
        <f>SUMIF(Sta!$A:$A,$A171,Sta!$T:$T)/$B171</f>
        <v>#DIV/0!</v>
      </c>
      <c r="G171" s="6" t="e">
        <f>SUMIF(Sta!$B:$B,$A171,Sta!$T:$T)/$C171</f>
        <v>#DIV/0!</v>
      </c>
      <c r="H171" s="10" t="e">
        <f>(SUMIF(Sta!$A:$A,$A171,Sta!$R:$R)  + SUMIF(Sta!$B:$B,$A171,Sta!$S:$S) )/$D171</f>
        <v>#DIV/0!</v>
      </c>
      <c r="I171" s="6" t="e">
        <f>SUMIF(Sta!$A:$A,$A171,Sta!$R:$R)/$B171</f>
        <v>#DIV/0!</v>
      </c>
      <c r="J171" s="6" t="e">
        <f>SUMIF(Sta!$B:$B,$A171,Sta!$S:$S)/$C171</f>
        <v>#DIV/0!</v>
      </c>
      <c r="K171" s="11" t="e">
        <f>(COUNTIFS(Sta!$A:$A,$A171,Sta!$T:$T,"&gt;2.5") +COUNTIFS(Sta!$B:$B,$A171,Sta!$T:$T,"&gt;2.5"))/$D171</f>
        <v>#DIV/0!</v>
      </c>
      <c r="L171" s="8" t="e">
        <f>COUNTIFS(Sta!$A:$A,$A171,Sta!$T:$T,"&gt;2.5")/$B171</f>
        <v>#DIV/0!</v>
      </c>
      <c r="M171" s="8" t="e">
        <f>COUNTIFS(Sta!$B:$B,$A171,Sta!$T:$T,"&gt;2.5")/$C171</f>
        <v>#DIV/0!</v>
      </c>
      <c r="N171" s="11" t="e">
        <f>(COUNTIFS(Sta!$A:$A,$A171,Sta!$T:$T,"&gt;4.5") +COUNTIFS(Sta!$B:$B,$A171,Sta!$T:$T,"&gt;4.5"))/$D171</f>
        <v>#DIV/0!</v>
      </c>
      <c r="O171" s="8" t="e">
        <f>COUNTIFS(Sta!$A:$A,$A171,Sta!$T:$T,"&gt;4.5")/$B171</f>
        <v>#DIV/0!</v>
      </c>
      <c r="P171" s="8" t="e">
        <f>COUNTIFS(Sta!$B:$B,$A171,Sta!$T:$T,"&gt;4.5")/$C171</f>
        <v>#DIV/0!</v>
      </c>
      <c r="Q171" s="11" t="e">
        <f>(COUNTIFS(Sta!$A:$A,$A171,Sta!$R:$R,"&gt;0.5") +COUNTIFS(Sta!$B:$B,$A171,Sta!$S:$S,"&gt;0.5"))/$D171</f>
        <v>#DIV/0!</v>
      </c>
      <c r="R171" s="8" t="e">
        <f>COUNTIFS(Sta!$A:$A,$A171,Sta!$R:$R,"&gt;0.5")/$B171</f>
        <v>#DIV/0!</v>
      </c>
      <c r="S171" s="8" t="e">
        <f>COUNTIFS(Sta!$B:$B,$A171,Sta!$S:$S,"&gt;0.5")/$C171</f>
        <v>#DIV/0!</v>
      </c>
      <c r="T171" s="11" t="e">
        <f>(COUNTIFS(Sta!$A:$A,$A171,Sta!$R:$R,"&gt;1.5") +COUNTIFS(Sta!$B:$B,$A171,Sta!$S:$S,"&gt;1.5"))/$D171</f>
        <v>#DIV/0!</v>
      </c>
      <c r="U171" s="8" t="e">
        <f>COUNTIFS(Sta!$A:$A,$A171,Sta!$R:$R,"&gt;1.5")/$B171</f>
        <v>#DIV/0!</v>
      </c>
      <c r="V171" s="8" t="e">
        <f>COUNTIFS(Sta!$B:$B,$A171,Sta!$S:$S,"&gt;1.5")/$C171</f>
        <v>#DIV/0!</v>
      </c>
    </row>
    <row r="172" spans="1:22" x14ac:dyDescent="0.3">
      <c r="A172" s="62" t="s">
        <v>282</v>
      </c>
      <c r="B172" s="9">
        <f>COUNTIF(Sta!A:A,A172)</f>
        <v>0</v>
      </c>
      <c r="C172" s="4">
        <f>COUNTIF(Sta!B:B,A172)</f>
        <v>0</v>
      </c>
      <c r="D172" s="4">
        <f t="shared" si="5"/>
        <v>0</v>
      </c>
      <c r="E172" s="10" t="e">
        <f>(SUMIF(Sta!$A:$A,$A172,Sta!$T:$T)  + SUMIF(Sta!$B:$B,$A172,Sta!$T:$T) )/$D172</f>
        <v>#DIV/0!</v>
      </c>
      <c r="F172" s="6" t="e">
        <f>SUMIF(Sta!$A:$A,$A172,Sta!$T:$T)/$B172</f>
        <v>#DIV/0!</v>
      </c>
      <c r="G172" s="6" t="e">
        <f>SUMIF(Sta!$B:$B,$A172,Sta!$T:$T)/$C172</f>
        <v>#DIV/0!</v>
      </c>
      <c r="H172" s="10" t="e">
        <f>(SUMIF(Sta!$A:$A,$A172,Sta!$R:$R)  + SUMIF(Sta!$B:$B,$A172,Sta!$S:$S) )/$D172</f>
        <v>#DIV/0!</v>
      </c>
      <c r="I172" s="6" t="e">
        <f>SUMIF(Sta!$A:$A,$A172,Sta!$R:$R)/$B172</f>
        <v>#DIV/0!</v>
      </c>
      <c r="J172" s="6" t="e">
        <f>SUMIF(Sta!$B:$B,$A172,Sta!$S:$S)/$C172</f>
        <v>#DIV/0!</v>
      </c>
      <c r="K172" s="11" t="e">
        <f>(COUNTIFS(Sta!$A:$A,$A172,Sta!$T:$T,"&gt;2.5") +COUNTIFS(Sta!$B:$B,$A172,Sta!$T:$T,"&gt;2.5"))/$D172</f>
        <v>#DIV/0!</v>
      </c>
      <c r="L172" s="8" t="e">
        <f>COUNTIFS(Sta!$A:$A,$A172,Sta!$T:$T,"&gt;2.5")/$B172</f>
        <v>#DIV/0!</v>
      </c>
      <c r="M172" s="8" t="e">
        <f>COUNTIFS(Sta!$B:$B,$A172,Sta!$T:$T,"&gt;2.5")/$C172</f>
        <v>#DIV/0!</v>
      </c>
      <c r="N172" s="11" t="e">
        <f>(COUNTIFS(Sta!$A:$A,$A172,Sta!$T:$T,"&gt;4.5") +COUNTIFS(Sta!$B:$B,$A172,Sta!$T:$T,"&gt;4.5"))/$D172</f>
        <v>#DIV/0!</v>
      </c>
      <c r="O172" s="8" t="e">
        <f>COUNTIFS(Sta!$A:$A,$A172,Sta!$T:$T,"&gt;4.5")/$B172</f>
        <v>#DIV/0!</v>
      </c>
      <c r="P172" s="8" t="e">
        <f>COUNTIFS(Sta!$B:$B,$A172,Sta!$T:$T,"&gt;4.5")/$C172</f>
        <v>#DIV/0!</v>
      </c>
      <c r="Q172" s="11" t="e">
        <f>(COUNTIFS(Sta!$A:$A,$A172,Sta!$R:$R,"&gt;0.5") +COUNTIFS(Sta!$B:$B,$A172,Sta!$S:$S,"&gt;0.5"))/$D172</f>
        <v>#DIV/0!</v>
      </c>
      <c r="R172" s="8" t="e">
        <f>COUNTIFS(Sta!$A:$A,$A172,Sta!$R:$R,"&gt;0.5")/$B172</f>
        <v>#DIV/0!</v>
      </c>
      <c r="S172" s="8" t="e">
        <f>COUNTIFS(Sta!$B:$B,$A172,Sta!$S:$S,"&gt;0.5")/$C172</f>
        <v>#DIV/0!</v>
      </c>
      <c r="T172" s="11" t="e">
        <f>(COUNTIFS(Sta!$A:$A,$A172,Sta!$R:$R,"&gt;1.5") +COUNTIFS(Sta!$B:$B,$A172,Sta!$S:$S,"&gt;1.5"))/$D172</f>
        <v>#DIV/0!</v>
      </c>
      <c r="U172" s="8" t="e">
        <f>COUNTIFS(Sta!$A:$A,$A172,Sta!$R:$R,"&gt;1.5")/$B172</f>
        <v>#DIV/0!</v>
      </c>
      <c r="V172" s="8" t="e">
        <f>COUNTIFS(Sta!$B:$B,$A172,Sta!$S:$S,"&gt;1.5")/$C172</f>
        <v>#DIV/0!</v>
      </c>
    </row>
    <row r="173" spans="1:22" x14ac:dyDescent="0.3">
      <c r="A173" s="62" t="s">
        <v>293</v>
      </c>
      <c r="B173" s="9">
        <f>COUNTIF(Sta!A:A,A173)</f>
        <v>0</v>
      </c>
      <c r="C173" s="4">
        <f>COUNTIF(Sta!B:B,A173)</f>
        <v>0</v>
      </c>
      <c r="D173" s="4">
        <f t="shared" si="5"/>
        <v>0</v>
      </c>
      <c r="E173" s="10" t="e">
        <f>(SUMIF(Sta!$A:$A,$A173,Sta!$T:$T)  + SUMIF(Sta!$B:$B,$A173,Sta!$T:$T) )/$D173</f>
        <v>#DIV/0!</v>
      </c>
      <c r="F173" s="6" t="e">
        <f>SUMIF(Sta!$A:$A,$A173,Sta!$T:$T)/$B173</f>
        <v>#DIV/0!</v>
      </c>
      <c r="G173" s="6" t="e">
        <f>SUMIF(Sta!$B:$B,$A173,Sta!$T:$T)/$C173</f>
        <v>#DIV/0!</v>
      </c>
      <c r="H173" s="10" t="e">
        <f>(SUMIF(Sta!$A:$A,$A173,Sta!$R:$R)  + SUMIF(Sta!$B:$B,$A173,Sta!$S:$S) )/$D173</f>
        <v>#DIV/0!</v>
      </c>
      <c r="I173" s="6" t="e">
        <f>SUMIF(Sta!$A:$A,$A173,Sta!$R:$R)/$B173</f>
        <v>#DIV/0!</v>
      </c>
      <c r="J173" s="6" t="e">
        <f>SUMIF(Sta!$B:$B,$A173,Sta!$S:$S)/$C173</f>
        <v>#DIV/0!</v>
      </c>
      <c r="K173" s="11" t="e">
        <f>(COUNTIFS(Sta!$A:$A,$A173,Sta!$T:$T,"&gt;2.5") +COUNTIFS(Sta!$B:$B,$A173,Sta!$T:$T,"&gt;2.5"))/$D173</f>
        <v>#DIV/0!</v>
      </c>
      <c r="L173" s="8" t="e">
        <f>COUNTIFS(Sta!$A:$A,$A173,Sta!$T:$T,"&gt;2.5")/$B173</f>
        <v>#DIV/0!</v>
      </c>
      <c r="M173" s="8" t="e">
        <f>COUNTIFS(Sta!$B:$B,$A173,Sta!$T:$T,"&gt;2.5")/$C173</f>
        <v>#DIV/0!</v>
      </c>
      <c r="N173" s="11" t="e">
        <f>(COUNTIFS(Sta!$A:$A,$A173,Sta!$T:$T,"&gt;4.5") +COUNTIFS(Sta!$B:$B,$A173,Sta!$T:$T,"&gt;4.5"))/$D173</f>
        <v>#DIV/0!</v>
      </c>
      <c r="O173" s="8" t="e">
        <f>COUNTIFS(Sta!$A:$A,$A173,Sta!$T:$T,"&gt;4.5")/$B173</f>
        <v>#DIV/0!</v>
      </c>
      <c r="P173" s="8" t="e">
        <f>COUNTIFS(Sta!$B:$B,$A173,Sta!$T:$T,"&gt;4.5")/$C173</f>
        <v>#DIV/0!</v>
      </c>
      <c r="Q173" s="11" t="e">
        <f>(COUNTIFS(Sta!$A:$A,$A173,Sta!$R:$R,"&gt;0.5") +COUNTIFS(Sta!$B:$B,$A173,Sta!$S:$S,"&gt;0.5"))/$D173</f>
        <v>#DIV/0!</v>
      </c>
      <c r="R173" s="8" t="e">
        <f>COUNTIFS(Sta!$A:$A,$A173,Sta!$R:$R,"&gt;0.5")/$B173</f>
        <v>#DIV/0!</v>
      </c>
      <c r="S173" s="8" t="e">
        <f>COUNTIFS(Sta!$B:$B,$A173,Sta!$S:$S,"&gt;0.5")/$C173</f>
        <v>#DIV/0!</v>
      </c>
      <c r="T173" s="11" t="e">
        <f>(COUNTIFS(Sta!$A:$A,$A173,Sta!$R:$R,"&gt;1.5") +COUNTIFS(Sta!$B:$B,$A173,Sta!$S:$S,"&gt;1.5"))/$D173</f>
        <v>#DIV/0!</v>
      </c>
      <c r="U173" s="8" t="e">
        <f>COUNTIFS(Sta!$A:$A,$A173,Sta!$R:$R,"&gt;1.5")/$B173</f>
        <v>#DIV/0!</v>
      </c>
      <c r="V173" s="8" t="e">
        <f>COUNTIFS(Sta!$B:$B,$A173,Sta!$S:$S,"&gt;1.5")/$C173</f>
        <v>#DIV/0!</v>
      </c>
    </row>
    <row r="174" spans="1:22" x14ac:dyDescent="0.3">
      <c r="A174" s="62" t="s">
        <v>291</v>
      </c>
      <c r="B174" s="9">
        <f>COUNTIF(Sta!A:A,A174)</f>
        <v>0</v>
      </c>
      <c r="C174" s="4">
        <f>COUNTIF(Sta!B:B,A174)</f>
        <v>0</v>
      </c>
      <c r="D174" s="4">
        <f t="shared" si="5"/>
        <v>0</v>
      </c>
      <c r="E174" s="10" t="e">
        <f>(SUMIF(Sta!$A:$A,$A174,Sta!$T:$T)  + SUMIF(Sta!$B:$B,$A174,Sta!$T:$T) )/$D174</f>
        <v>#DIV/0!</v>
      </c>
      <c r="F174" s="6" t="e">
        <f>SUMIF(Sta!$A:$A,$A174,Sta!$T:$T)/$B174</f>
        <v>#DIV/0!</v>
      </c>
      <c r="G174" s="6" t="e">
        <f>SUMIF(Sta!$B:$B,$A174,Sta!$T:$T)/$C174</f>
        <v>#DIV/0!</v>
      </c>
      <c r="H174" s="10" t="e">
        <f>(SUMIF(Sta!$A:$A,$A174,Sta!$R:$R)  + SUMIF(Sta!$B:$B,$A174,Sta!$S:$S) )/$D174</f>
        <v>#DIV/0!</v>
      </c>
      <c r="I174" s="6" t="e">
        <f>SUMIF(Sta!$A:$A,$A174,Sta!$R:$R)/$B174</f>
        <v>#DIV/0!</v>
      </c>
      <c r="J174" s="6" t="e">
        <f>SUMIF(Sta!$B:$B,$A174,Sta!$S:$S)/$C174</f>
        <v>#DIV/0!</v>
      </c>
      <c r="K174" s="11" t="e">
        <f>(COUNTIFS(Sta!$A:$A,$A174,Sta!$T:$T,"&gt;2.5") +COUNTIFS(Sta!$B:$B,$A174,Sta!$T:$T,"&gt;2.5"))/$D174</f>
        <v>#DIV/0!</v>
      </c>
      <c r="L174" s="8" t="e">
        <f>COUNTIFS(Sta!$A:$A,$A174,Sta!$T:$T,"&gt;2.5")/$B174</f>
        <v>#DIV/0!</v>
      </c>
      <c r="M174" s="8" t="e">
        <f>COUNTIFS(Sta!$B:$B,$A174,Sta!$T:$T,"&gt;2.5")/$C174</f>
        <v>#DIV/0!</v>
      </c>
      <c r="N174" s="11" t="e">
        <f>(COUNTIFS(Sta!$A:$A,$A174,Sta!$T:$T,"&gt;4.5") +COUNTIFS(Sta!$B:$B,$A174,Sta!$T:$T,"&gt;4.5"))/$D174</f>
        <v>#DIV/0!</v>
      </c>
      <c r="O174" s="8" t="e">
        <f>COUNTIFS(Sta!$A:$A,$A174,Sta!$T:$T,"&gt;4.5")/$B174</f>
        <v>#DIV/0!</v>
      </c>
      <c r="P174" s="8" t="e">
        <f>COUNTIFS(Sta!$B:$B,$A174,Sta!$T:$T,"&gt;4.5")/$C174</f>
        <v>#DIV/0!</v>
      </c>
      <c r="Q174" s="11" t="e">
        <f>(COUNTIFS(Sta!$A:$A,$A174,Sta!$R:$R,"&gt;0.5") +COUNTIFS(Sta!$B:$B,$A174,Sta!$S:$S,"&gt;0.5"))/$D174</f>
        <v>#DIV/0!</v>
      </c>
      <c r="R174" s="8" t="e">
        <f>COUNTIFS(Sta!$A:$A,$A174,Sta!$R:$R,"&gt;0.5")/$B174</f>
        <v>#DIV/0!</v>
      </c>
      <c r="S174" s="8" t="e">
        <f>COUNTIFS(Sta!$B:$B,$A174,Sta!$S:$S,"&gt;0.5")/$C174</f>
        <v>#DIV/0!</v>
      </c>
      <c r="T174" s="11" t="e">
        <f>(COUNTIFS(Sta!$A:$A,$A174,Sta!$R:$R,"&gt;1.5") +COUNTIFS(Sta!$B:$B,$A174,Sta!$S:$S,"&gt;1.5"))/$D174</f>
        <v>#DIV/0!</v>
      </c>
      <c r="U174" s="8" t="e">
        <f>COUNTIFS(Sta!$A:$A,$A174,Sta!$R:$R,"&gt;1.5")/$B174</f>
        <v>#DIV/0!</v>
      </c>
      <c r="V174" s="8" t="e">
        <f>COUNTIFS(Sta!$B:$B,$A174,Sta!$S:$S,"&gt;1.5")/$C174</f>
        <v>#DIV/0!</v>
      </c>
    </row>
    <row r="175" spans="1:22" x14ac:dyDescent="0.3">
      <c r="A175" s="62" t="s">
        <v>279</v>
      </c>
      <c r="B175" s="9">
        <f>COUNTIF(Sta!A:A,A175)</f>
        <v>0</v>
      </c>
      <c r="C175" s="4">
        <f>COUNTIF(Sta!B:B,A175)</f>
        <v>0</v>
      </c>
      <c r="D175" s="4">
        <f t="shared" si="5"/>
        <v>0</v>
      </c>
      <c r="E175" s="10" t="e">
        <f>(SUMIF(Sta!$A:$A,$A175,Sta!$T:$T)  + SUMIF(Sta!$B:$B,$A175,Sta!$T:$T) )/$D175</f>
        <v>#DIV/0!</v>
      </c>
      <c r="F175" s="6" t="e">
        <f>SUMIF(Sta!$A:$A,$A175,Sta!$T:$T)/$B175</f>
        <v>#DIV/0!</v>
      </c>
      <c r="G175" s="6" t="e">
        <f>SUMIF(Sta!$B:$B,$A175,Sta!$T:$T)/$C175</f>
        <v>#DIV/0!</v>
      </c>
      <c r="H175" s="10" t="e">
        <f>(SUMIF(Sta!$A:$A,$A175,Sta!$R:$R)  + SUMIF(Sta!$B:$B,$A175,Sta!$S:$S) )/$D175</f>
        <v>#DIV/0!</v>
      </c>
      <c r="I175" s="6" t="e">
        <f>SUMIF(Sta!$A:$A,$A175,Sta!$R:$R)/$B175</f>
        <v>#DIV/0!</v>
      </c>
      <c r="J175" s="6" t="e">
        <f>SUMIF(Sta!$B:$B,$A175,Sta!$S:$S)/$C175</f>
        <v>#DIV/0!</v>
      </c>
      <c r="K175" s="11" t="e">
        <f>(COUNTIFS(Sta!$A:$A,$A175,Sta!$T:$T,"&gt;2.5") +COUNTIFS(Sta!$B:$B,$A175,Sta!$T:$T,"&gt;2.5"))/$D175</f>
        <v>#DIV/0!</v>
      </c>
      <c r="L175" s="8" t="e">
        <f>COUNTIFS(Sta!$A:$A,$A175,Sta!$T:$T,"&gt;2.5")/$B175</f>
        <v>#DIV/0!</v>
      </c>
      <c r="M175" s="8" t="e">
        <f>COUNTIFS(Sta!$B:$B,$A175,Sta!$T:$T,"&gt;2.5")/$C175</f>
        <v>#DIV/0!</v>
      </c>
      <c r="N175" s="11" t="e">
        <f>(COUNTIFS(Sta!$A:$A,$A175,Sta!$T:$T,"&gt;4.5") +COUNTIFS(Sta!$B:$B,$A175,Sta!$T:$T,"&gt;4.5"))/$D175</f>
        <v>#DIV/0!</v>
      </c>
      <c r="O175" s="8" t="e">
        <f>COUNTIFS(Sta!$A:$A,$A175,Sta!$T:$T,"&gt;4.5")/$B175</f>
        <v>#DIV/0!</v>
      </c>
      <c r="P175" s="8" t="e">
        <f>COUNTIFS(Sta!$B:$B,$A175,Sta!$T:$T,"&gt;4.5")/$C175</f>
        <v>#DIV/0!</v>
      </c>
      <c r="Q175" s="11" t="e">
        <f>(COUNTIFS(Sta!$A:$A,$A175,Sta!$R:$R,"&gt;0.5") +COUNTIFS(Sta!$B:$B,$A175,Sta!$S:$S,"&gt;0.5"))/$D175</f>
        <v>#DIV/0!</v>
      </c>
      <c r="R175" s="8" t="e">
        <f>COUNTIFS(Sta!$A:$A,$A175,Sta!$R:$R,"&gt;0.5")/$B175</f>
        <v>#DIV/0!</v>
      </c>
      <c r="S175" s="8" t="e">
        <f>COUNTIFS(Sta!$B:$B,$A175,Sta!$S:$S,"&gt;0.5")/$C175</f>
        <v>#DIV/0!</v>
      </c>
      <c r="T175" s="11" t="e">
        <f>(COUNTIFS(Sta!$A:$A,$A175,Sta!$R:$R,"&gt;1.5") +COUNTIFS(Sta!$B:$B,$A175,Sta!$S:$S,"&gt;1.5"))/$D175</f>
        <v>#DIV/0!</v>
      </c>
      <c r="U175" s="8" t="e">
        <f>COUNTIFS(Sta!$A:$A,$A175,Sta!$R:$R,"&gt;1.5")/$B175</f>
        <v>#DIV/0!</v>
      </c>
      <c r="V175" s="8" t="e">
        <f>COUNTIFS(Sta!$B:$B,$A175,Sta!$S:$S,"&gt;1.5")/$C175</f>
        <v>#DIV/0!</v>
      </c>
    </row>
    <row r="176" spans="1:22" x14ac:dyDescent="0.3">
      <c r="A176" s="62" t="s">
        <v>290</v>
      </c>
      <c r="B176" s="9">
        <f>COUNTIF(Sta!A:A,A176)</f>
        <v>0</v>
      </c>
      <c r="C176" s="4">
        <f>COUNTIF(Sta!B:B,A176)</f>
        <v>0</v>
      </c>
      <c r="D176" s="4">
        <f t="shared" si="5"/>
        <v>0</v>
      </c>
      <c r="E176" s="10" t="e">
        <f>(SUMIF(Sta!$A:$A,$A176,Sta!$T:$T)  + SUMIF(Sta!$B:$B,$A176,Sta!$T:$T) )/$D176</f>
        <v>#DIV/0!</v>
      </c>
      <c r="F176" s="6" t="e">
        <f>SUMIF(Sta!$A:$A,$A176,Sta!$T:$T)/$B176</f>
        <v>#DIV/0!</v>
      </c>
      <c r="G176" s="6" t="e">
        <f>SUMIF(Sta!$B:$B,$A176,Sta!$T:$T)/$C176</f>
        <v>#DIV/0!</v>
      </c>
      <c r="H176" s="10" t="e">
        <f>(SUMIF(Sta!$A:$A,$A176,Sta!$R:$R)  + SUMIF(Sta!$B:$B,$A176,Sta!$S:$S) )/$D176</f>
        <v>#DIV/0!</v>
      </c>
      <c r="I176" s="6" t="e">
        <f>SUMIF(Sta!$A:$A,$A176,Sta!$R:$R)/$B176</f>
        <v>#DIV/0!</v>
      </c>
      <c r="J176" s="6" t="e">
        <f>SUMIF(Sta!$B:$B,$A176,Sta!$S:$S)/$C176</f>
        <v>#DIV/0!</v>
      </c>
      <c r="K176" s="11" t="e">
        <f>(COUNTIFS(Sta!$A:$A,$A176,Sta!$T:$T,"&gt;2.5") +COUNTIFS(Sta!$B:$B,$A176,Sta!$T:$T,"&gt;2.5"))/$D176</f>
        <v>#DIV/0!</v>
      </c>
      <c r="L176" s="8" t="e">
        <f>COUNTIFS(Sta!$A:$A,$A176,Sta!$T:$T,"&gt;2.5")/$B176</f>
        <v>#DIV/0!</v>
      </c>
      <c r="M176" s="8" t="e">
        <f>COUNTIFS(Sta!$B:$B,$A176,Sta!$T:$T,"&gt;2.5")/$C176</f>
        <v>#DIV/0!</v>
      </c>
      <c r="N176" s="11" t="e">
        <f>(COUNTIFS(Sta!$A:$A,$A176,Sta!$T:$T,"&gt;4.5") +COUNTIFS(Sta!$B:$B,$A176,Sta!$T:$T,"&gt;4.5"))/$D176</f>
        <v>#DIV/0!</v>
      </c>
      <c r="O176" s="8" t="e">
        <f>COUNTIFS(Sta!$A:$A,$A176,Sta!$T:$T,"&gt;4.5")/$B176</f>
        <v>#DIV/0!</v>
      </c>
      <c r="P176" s="8" t="e">
        <f>COUNTIFS(Sta!$B:$B,$A176,Sta!$T:$T,"&gt;4.5")/$C176</f>
        <v>#DIV/0!</v>
      </c>
      <c r="Q176" s="11" t="e">
        <f>(COUNTIFS(Sta!$A:$A,$A176,Sta!$R:$R,"&gt;0.5") +COUNTIFS(Sta!$B:$B,$A176,Sta!$S:$S,"&gt;0.5"))/$D176</f>
        <v>#DIV/0!</v>
      </c>
      <c r="R176" s="8" t="e">
        <f>COUNTIFS(Sta!$A:$A,$A176,Sta!$R:$R,"&gt;0.5")/$B176</f>
        <v>#DIV/0!</v>
      </c>
      <c r="S176" s="8" t="e">
        <f>COUNTIFS(Sta!$B:$B,$A176,Sta!$S:$S,"&gt;0.5")/$C176</f>
        <v>#DIV/0!</v>
      </c>
      <c r="T176" s="11" t="e">
        <f>(COUNTIFS(Sta!$A:$A,$A176,Sta!$R:$R,"&gt;1.5") +COUNTIFS(Sta!$B:$B,$A176,Sta!$S:$S,"&gt;1.5"))/$D176</f>
        <v>#DIV/0!</v>
      </c>
      <c r="U176" s="8" t="e">
        <f>COUNTIFS(Sta!$A:$A,$A176,Sta!$R:$R,"&gt;1.5")/$B176</f>
        <v>#DIV/0!</v>
      </c>
      <c r="V176" s="8" t="e">
        <f>COUNTIFS(Sta!$B:$B,$A176,Sta!$S:$S,"&gt;1.5")/$C176</f>
        <v>#DIV/0!</v>
      </c>
    </row>
    <row r="177" spans="1:22" x14ac:dyDescent="0.3">
      <c r="A177" s="62" t="s">
        <v>286</v>
      </c>
      <c r="B177" s="9">
        <f>COUNTIF(Sta!A:A,A177)</f>
        <v>0</v>
      </c>
      <c r="C177" s="4">
        <f>COUNTIF(Sta!B:B,A177)</f>
        <v>0</v>
      </c>
      <c r="D177" s="4">
        <f t="shared" si="5"/>
        <v>0</v>
      </c>
      <c r="E177" s="10" t="e">
        <f>(SUMIF(Sta!$A:$A,$A177,Sta!$T:$T)  + SUMIF(Sta!$B:$B,$A177,Sta!$T:$T) )/$D177</f>
        <v>#DIV/0!</v>
      </c>
      <c r="F177" s="6" t="e">
        <f>SUMIF(Sta!$A:$A,$A177,Sta!$T:$T)/$B177</f>
        <v>#DIV/0!</v>
      </c>
      <c r="G177" s="6" t="e">
        <f>SUMIF(Sta!$B:$B,$A177,Sta!$T:$T)/$C177</f>
        <v>#DIV/0!</v>
      </c>
      <c r="H177" s="10" t="e">
        <f>(SUMIF(Sta!$A:$A,$A177,Sta!$R:$R)  + SUMIF(Sta!$B:$B,$A177,Sta!$S:$S) )/$D177</f>
        <v>#DIV/0!</v>
      </c>
      <c r="I177" s="6" t="e">
        <f>SUMIF(Sta!$A:$A,$A177,Sta!$R:$R)/$B177</f>
        <v>#DIV/0!</v>
      </c>
      <c r="J177" s="6" t="e">
        <f>SUMIF(Sta!$B:$B,$A177,Sta!$S:$S)/$C177</f>
        <v>#DIV/0!</v>
      </c>
      <c r="K177" s="11" t="e">
        <f>(COUNTIFS(Sta!$A:$A,$A177,Sta!$T:$T,"&gt;2.5") +COUNTIFS(Sta!$B:$B,$A177,Sta!$T:$T,"&gt;2.5"))/$D177</f>
        <v>#DIV/0!</v>
      </c>
      <c r="L177" s="8" t="e">
        <f>COUNTIFS(Sta!$A:$A,$A177,Sta!$T:$T,"&gt;2.5")/$B177</f>
        <v>#DIV/0!</v>
      </c>
      <c r="M177" s="8" t="e">
        <f>COUNTIFS(Sta!$B:$B,$A177,Sta!$T:$T,"&gt;2.5")/$C177</f>
        <v>#DIV/0!</v>
      </c>
      <c r="N177" s="11" t="e">
        <f>(COUNTIFS(Sta!$A:$A,$A177,Sta!$T:$T,"&gt;4.5") +COUNTIFS(Sta!$B:$B,$A177,Sta!$T:$T,"&gt;4.5"))/$D177</f>
        <v>#DIV/0!</v>
      </c>
      <c r="O177" s="8" t="e">
        <f>COUNTIFS(Sta!$A:$A,$A177,Sta!$T:$T,"&gt;4.5")/$B177</f>
        <v>#DIV/0!</v>
      </c>
      <c r="P177" s="8" t="e">
        <f>COUNTIFS(Sta!$B:$B,$A177,Sta!$T:$T,"&gt;4.5")/$C177</f>
        <v>#DIV/0!</v>
      </c>
      <c r="Q177" s="11" t="e">
        <f>(COUNTIFS(Sta!$A:$A,$A177,Sta!$R:$R,"&gt;0.5") +COUNTIFS(Sta!$B:$B,$A177,Sta!$S:$S,"&gt;0.5"))/$D177</f>
        <v>#DIV/0!</v>
      </c>
      <c r="R177" s="8" t="e">
        <f>COUNTIFS(Sta!$A:$A,$A177,Sta!$R:$R,"&gt;0.5")/$B177</f>
        <v>#DIV/0!</v>
      </c>
      <c r="S177" s="8" t="e">
        <f>COUNTIFS(Sta!$B:$B,$A177,Sta!$S:$S,"&gt;0.5")/$C177</f>
        <v>#DIV/0!</v>
      </c>
      <c r="T177" s="11" t="e">
        <f>(COUNTIFS(Sta!$A:$A,$A177,Sta!$R:$R,"&gt;1.5") +COUNTIFS(Sta!$B:$B,$A177,Sta!$S:$S,"&gt;1.5"))/$D177</f>
        <v>#DIV/0!</v>
      </c>
      <c r="U177" s="8" t="e">
        <f>COUNTIFS(Sta!$A:$A,$A177,Sta!$R:$R,"&gt;1.5")/$B177</f>
        <v>#DIV/0!</v>
      </c>
      <c r="V177" s="8" t="e">
        <f>COUNTIFS(Sta!$B:$B,$A177,Sta!$S:$S,"&gt;1.5")/$C177</f>
        <v>#DIV/0!</v>
      </c>
    </row>
    <row r="178" spans="1:22" x14ac:dyDescent="0.3">
      <c r="A178" s="62" t="s">
        <v>278</v>
      </c>
      <c r="B178" s="9">
        <f>COUNTIF(Sta!A:A,A178)</f>
        <v>0</v>
      </c>
      <c r="C178" s="4">
        <f>COUNTIF(Sta!B:B,A178)</f>
        <v>0</v>
      </c>
      <c r="D178" s="4">
        <f t="shared" si="5"/>
        <v>0</v>
      </c>
      <c r="E178" s="10" t="e">
        <f>(SUMIF(Sta!$A:$A,$A178,Sta!$T:$T)  + SUMIF(Sta!$B:$B,$A178,Sta!$T:$T) )/$D178</f>
        <v>#DIV/0!</v>
      </c>
      <c r="F178" s="6" t="e">
        <f>SUMIF(Sta!$A:$A,$A178,Sta!$T:$T)/$B178</f>
        <v>#DIV/0!</v>
      </c>
      <c r="G178" s="6" t="e">
        <f>SUMIF(Sta!$B:$B,$A178,Sta!$T:$T)/$C178</f>
        <v>#DIV/0!</v>
      </c>
      <c r="H178" s="10" t="e">
        <f>(SUMIF(Sta!$A:$A,$A178,Sta!$R:$R)  + SUMIF(Sta!$B:$B,$A178,Sta!$S:$S) )/$D178</f>
        <v>#DIV/0!</v>
      </c>
      <c r="I178" s="6" t="e">
        <f>SUMIF(Sta!$A:$A,$A178,Sta!$R:$R)/$B178</f>
        <v>#DIV/0!</v>
      </c>
      <c r="J178" s="6" t="e">
        <f>SUMIF(Sta!$B:$B,$A178,Sta!$S:$S)/$C178</f>
        <v>#DIV/0!</v>
      </c>
      <c r="K178" s="11" t="e">
        <f>(COUNTIFS(Sta!$A:$A,$A178,Sta!$T:$T,"&gt;2.5") +COUNTIFS(Sta!$B:$B,$A178,Sta!$T:$T,"&gt;2.5"))/$D178</f>
        <v>#DIV/0!</v>
      </c>
      <c r="L178" s="8" t="e">
        <f>COUNTIFS(Sta!$A:$A,$A178,Sta!$T:$T,"&gt;2.5")/$B178</f>
        <v>#DIV/0!</v>
      </c>
      <c r="M178" s="8" t="e">
        <f>COUNTIFS(Sta!$B:$B,$A178,Sta!$T:$T,"&gt;2.5")/$C178</f>
        <v>#DIV/0!</v>
      </c>
      <c r="N178" s="11" t="e">
        <f>(COUNTIFS(Sta!$A:$A,$A178,Sta!$T:$T,"&gt;4.5") +COUNTIFS(Sta!$B:$B,$A178,Sta!$T:$T,"&gt;4.5"))/$D178</f>
        <v>#DIV/0!</v>
      </c>
      <c r="O178" s="8" t="e">
        <f>COUNTIFS(Sta!$A:$A,$A178,Sta!$T:$T,"&gt;4.5")/$B178</f>
        <v>#DIV/0!</v>
      </c>
      <c r="P178" s="8" t="e">
        <f>COUNTIFS(Sta!$B:$B,$A178,Sta!$T:$T,"&gt;4.5")/$C178</f>
        <v>#DIV/0!</v>
      </c>
      <c r="Q178" s="11" t="e">
        <f>(COUNTIFS(Sta!$A:$A,$A178,Sta!$R:$R,"&gt;0.5") +COUNTIFS(Sta!$B:$B,$A178,Sta!$S:$S,"&gt;0.5"))/$D178</f>
        <v>#DIV/0!</v>
      </c>
      <c r="R178" s="8" t="e">
        <f>COUNTIFS(Sta!$A:$A,$A178,Sta!$R:$R,"&gt;0.5")/$B178</f>
        <v>#DIV/0!</v>
      </c>
      <c r="S178" s="8" t="e">
        <f>COUNTIFS(Sta!$B:$B,$A178,Sta!$S:$S,"&gt;0.5")/$C178</f>
        <v>#DIV/0!</v>
      </c>
      <c r="T178" s="11" t="e">
        <f>(COUNTIFS(Sta!$A:$A,$A178,Sta!$R:$R,"&gt;1.5") +COUNTIFS(Sta!$B:$B,$A178,Sta!$S:$S,"&gt;1.5"))/$D178</f>
        <v>#DIV/0!</v>
      </c>
      <c r="U178" s="8" t="e">
        <f>COUNTIFS(Sta!$A:$A,$A178,Sta!$R:$R,"&gt;1.5")/$B178</f>
        <v>#DIV/0!</v>
      </c>
      <c r="V178" s="8" t="e">
        <f>COUNTIFS(Sta!$B:$B,$A178,Sta!$S:$S,"&gt;1.5")/$C178</f>
        <v>#DIV/0!</v>
      </c>
    </row>
    <row r="179" spans="1:22" x14ac:dyDescent="0.3">
      <c r="A179" s="62" t="s">
        <v>284</v>
      </c>
      <c r="B179" s="9">
        <f>COUNTIF(Sta!A:A,A179)</f>
        <v>0</v>
      </c>
      <c r="C179" s="4">
        <f>COUNTIF(Sta!B:B,A179)</f>
        <v>0</v>
      </c>
      <c r="D179" s="4">
        <f t="shared" si="5"/>
        <v>0</v>
      </c>
      <c r="E179" s="10" t="e">
        <f>(SUMIF(Sta!$A:$A,$A179,Sta!$T:$T)  + SUMIF(Sta!$B:$B,$A179,Sta!$T:$T) )/$D179</f>
        <v>#DIV/0!</v>
      </c>
      <c r="F179" s="6" t="e">
        <f>SUMIF(Sta!$A:$A,$A179,Sta!$T:$T)/$B179</f>
        <v>#DIV/0!</v>
      </c>
      <c r="G179" s="6" t="e">
        <f>SUMIF(Sta!$B:$B,$A179,Sta!$T:$T)/$C179</f>
        <v>#DIV/0!</v>
      </c>
      <c r="H179" s="10" t="e">
        <f>(SUMIF(Sta!$A:$A,$A179,Sta!$R:$R)  + SUMIF(Sta!$B:$B,$A179,Sta!$S:$S) )/$D179</f>
        <v>#DIV/0!</v>
      </c>
      <c r="I179" s="6" t="e">
        <f>SUMIF(Sta!$A:$A,$A179,Sta!$R:$R)/$B179</f>
        <v>#DIV/0!</v>
      </c>
      <c r="J179" s="6" t="e">
        <f>SUMIF(Sta!$B:$B,$A179,Sta!$S:$S)/$C179</f>
        <v>#DIV/0!</v>
      </c>
      <c r="K179" s="11" t="e">
        <f>(COUNTIFS(Sta!$A:$A,$A179,Sta!$T:$T,"&gt;2.5") +COUNTIFS(Sta!$B:$B,$A179,Sta!$T:$T,"&gt;2.5"))/$D179</f>
        <v>#DIV/0!</v>
      </c>
      <c r="L179" s="8" t="e">
        <f>COUNTIFS(Sta!$A:$A,$A179,Sta!$T:$T,"&gt;2.5")/$B179</f>
        <v>#DIV/0!</v>
      </c>
      <c r="M179" s="8" t="e">
        <f>COUNTIFS(Sta!$B:$B,$A179,Sta!$T:$T,"&gt;2.5")/$C179</f>
        <v>#DIV/0!</v>
      </c>
      <c r="N179" s="11" t="e">
        <f>(COUNTIFS(Sta!$A:$A,$A179,Sta!$T:$T,"&gt;4.5") +COUNTIFS(Sta!$B:$B,$A179,Sta!$T:$T,"&gt;4.5"))/$D179</f>
        <v>#DIV/0!</v>
      </c>
      <c r="O179" s="8" t="e">
        <f>COUNTIFS(Sta!$A:$A,$A179,Sta!$T:$T,"&gt;4.5")/$B179</f>
        <v>#DIV/0!</v>
      </c>
      <c r="P179" s="8" t="e">
        <f>COUNTIFS(Sta!$B:$B,$A179,Sta!$T:$T,"&gt;4.5")/$C179</f>
        <v>#DIV/0!</v>
      </c>
      <c r="Q179" s="11" t="e">
        <f>(COUNTIFS(Sta!$A:$A,$A179,Sta!$R:$R,"&gt;0.5") +COUNTIFS(Sta!$B:$B,$A179,Sta!$S:$S,"&gt;0.5"))/$D179</f>
        <v>#DIV/0!</v>
      </c>
      <c r="R179" s="8" t="e">
        <f>COUNTIFS(Sta!$A:$A,$A179,Sta!$R:$R,"&gt;0.5")/$B179</f>
        <v>#DIV/0!</v>
      </c>
      <c r="S179" s="8" t="e">
        <f>COUNTIFS(Sta!$B:$B,$A179,Sta!$S:$S,"&gt;0.5")/$C179</f>
        <v>#DIV/0!</v>
      </c>
      <c r="T179" s="11" t="e">
        <f>(COUNTIFS(Sta!$A:$A,$A179,Sta!$R:$R,"&gt;1.5") +COUNTIFS(Sta!$B:$B,$A179,Sta!$S:$S,"&gt;1.5"))/$D179</f>
        <v>#DIV/0!</v>
      </c>
      <c r="U179" s="8" t="e">
        <f>COUNTIFS(Sta!$A:$A,$A179,Sta!$R:$R,"&gt;1.5")/$B179</f>
        <v>#DIV/0!</v>
      </c>
      <c r="V179" s="8" t="e">
        <f>COUNTIFS(Sta!$B:$B,$A179,Sta!$S:$S,"&gt;1.5")/$C179</f>
        <v>#DIV/0!</v>
      </c>
    </row>
    <row r="180" spans="1:22" x14ac:dyDescent="0.3">
      <c r="A180" s="62" t="s">
        <v>289</v>
      </c>
      <c r="B180" s="9">
        <f>COUNTIF(Sta!A:A,A180)</f>
        <v>0</v>
      </c>
      <c r="C180" s="4">
        <f>COUNTIF(Sta!B:B,A180)</f>
        <v>0</v>
      </c>
      <c r="D180" s="4">
        <f t="shared" si="5"/>
        <v>0</v>
      </c>
      <c r="E180" s="10" t="e">
        <f>(SUMIF(Sta!$A:$A,$A180,Sta!$T:$T)  + SUMIF(Sta!$B:$B,$A180,Sta!$T:$T) )/$D180</f>
        <v>#DIV/0!</v>
      </c>
      <c r="F180" s="6" t="e">
        <f>SUMIF(Sta!$A:$A,$A180,Sta!$T:$T)/$B180</f>
        <v>#DIV/0!</v>
      </c>
      <c r="G180" s="6" t="e">
        <f>SUMIF(Sta!$B:$B,$A180,Sta!$T:$T)/$C180</f>
        <v>#DIV/0!</v>
      </c>
      <c r="H180" s="10" t="e">
        <f>(SUMIF(Sta!$A:$A,$A180,Sta!$R:$R)  + SUMIF(Sta!$B:$B,$A180,Sta!$S:$S) )/$D180</f>
        <v>#DIV/0!</v>
      </c>
      <c r="I180" s="6" t="e">
        <f>SUMIF(Sta!$A:$A,$A180,Sta!$R:$R)/$B180</f>
        <v>#DIV/0!</v>
      </c>
      <c r="J180" s="6" t="e">
        <f>SUMIF(Sta!$B:$B,$A180,Sta!$S:$S)/$C180</f>
        <v>#DIV/0!</v>
      </c>
      <c r="K180" s="11" t="e">
        <f>(COUNTIFS(Sta!$A:$A,$A180,Sta!$T:$T,"&gt;2.5") +COUNTIFS(Sta!$B:$B,$A180,Sta!$T:$T,"&gt;2.5"))/$D180</f>
        <v>#DIV/0!</v>
      </c>
      <c r="L180" s="8" t="e">
        <f>COUNTIFS(Sta!$A:$A,$A180,Sta!$T:$T,"&gt;2.5")/$B180</f>
        <v>#DIV/0!</v>
      </c>
      <c r="M180" s="8" t="e">
        <f>COUNTIFS(Sta!$B:$B,$A180,Sta!$T:$T,"&gt;2.5")/$C180</f>
        <v>#DIV/0!</v>
      </c>
      <c r="N180" s="11" t="e">
        <f>(COUNTIFS(Sta!$A:$A,$A180,Sta!$T:$T,"&gt;4.5") +COUNTIFS(Sta!$B:$B,$A180,Sta!$T:$T,"&gt;4.5"))/$D180</f>
        <v>#DIV/0!</v>
      </c>
      <c r="O180" s="8" t="e">
        <f>COUNTIFS(Sta!$A:$A,$A180,Sta!$T:$T,"&gt;4.5")/$B180</f>
        <v>#DIV/0!</v>
      </c>
      <c r="P180" s="8" t="e">
        <f>COUNTIFS(Sta!$B:$B,$A180,Sta!$T:$T,"&gt;4.5")/$C180</f>
        <v>#DIV/0!</v>
      </c>
      <c r="Q180" s="11" t="e">
        <f>(COUNTIFS(Sta!$A:$A,$A180,Sta!$R:$R,"&gt;0.5") +COUNTIFS(Sta!$B:$B,$A180,Sta!$S:$S,"&gt;0.5"))/$D180</f>
        <v>#DIV/0!</v>
      </c>
      <c r="R180" s="8" t="e">
        <f>COUNTIFS(Sta!$A:$A,$A180,Sta!$R:$R,"&gt;0.5")/$B180</f>
        <v>#DIV/0!</v>
      </c>
      <c r="S180" s="8" t="e">
        <f>COUNTIFS(Sta!$B:$B,$A180,Sta!$S:$S,"&gt;0.5")/$C180</f>
        <v>#DIV/0!</v>
      </c>
      <c r="T180" s="11" t="e">
        <f>(COUNTIFS(Sta!$A:$A,$A180,Sta!$R:$R,"&gt;1.5") +COUNTIFS(Sta!$B:$B,$A180,Sta!$S:$S,"&gt;1.5"))/$D180</f>
        <v>#DIV/0!</v>
      </c>
      <c r="U180" s="8" t="e">
        <f>COUNTIFS(Sta!$A:$A,$A180,Sta!$R:$R,"&gt;1.5")/$B180</f>
        <v>#DIV/0!</v>
      </c>
      <c r="V180" s="8" t="e">
        <f>COUNTIFS(Sta!$B:$B,$A180,Sta!$S:$S,"&gt;1.5")/$C180</f>
        <v>#DIV/0!</v>
      </c>
    </row>
    <row r="181" spans="1:22" x14ac:dyDescent="0.3">
      <c r="A181" s="62" t="s">
        <v>287</v>
      </c>
      <c r="B181" s="9">
        <f>COUNTIF(Sta!A:A,A181)</f>
        <v>0</v>
      </c>
      <c r="C181" s="4">
        <f>COUNTIF(Sta!B:B,A181)</f>
        <v>0</v>
      </c>
      <c r="D181" s="4">
        <f t="shared" si="5"/>
        <v>0</v>
      </c>
      <c r="E181" s="10" t="e">
        <f>(SUMIF(Sta!$A:$A,$A181,Sta!$T:$T)  + SUMIF(Sta!$B:$B,$A181,Sta!$T:$T) )/$D181</f>
        <v>#DIV/0!</v>
      </c>
      <c r="F181" s="6" t="e">
        <f>SUMIF(Sta!$A:$A,$A181,Sta!$T:$T)/$B181</f>
        <v>#DIV/0!</v>
      </c>
      <c r="G181" s="6" t="e">
        <f>SUMIF(Sta!$B:$B,$A181,Sta!$T:$T)/$C181</f>
        <v>#DIV/0!</v>
      </c>
      <c r="H181" s="10" t="e">
        <f>(SUMIF(Sta!$A:$A,$A181,Sta!$R:$R)  + SUMIF(Sta!$B:$B,$A181,Sta!$S:$S) )/$D181</f>
        <v>#DIV/0!</v>
      </c>
      <c r="I181" s="6" t="e">
        <f>SUMIF(Sta!$A:$A,$A181,Sta!$R:$R)/$B181</f>
        <v>#DIV/0!</v>
      </c>
      <c r="J181" s="6" t="e">
        <f>SUMIF(Sta!$B:$B,$A181,Sta!$S:$S)/$C181</f>
        <v>#DIV/0!</v>
      </c>
      <c r="K181" s="11" t="e">
        <f>(COUNTIFS(Sta!$A:$A,$A181,Sta!$T:$T,"&gt;2.5") +COUNTIFS(Sta!$B:$B,$A181,Sta!$T:$T,"&gt;2.5"))/$D181</f>
        <v>#DIV/0!</v>
      </c>
      <c r="L181" s="8" t="e">
        <f>COUNTIFS(Sta!$A:$A,$A181,Sta!$T:$T,"&gt;2.5")/$B181</f>
        <v>#DIV/0!</v>
      </c>
      <c r="M181" s="8" t="e">
        <f>COUNTIFS(Sta!$B:$B,$A181,Sta!$T:$T,"&gt;2.5")/$C181</f>
        <v>#DIV/0!</v>
      </c>
      <c r="N181" s="11" t="e">
        <f>(COUNTIFS(Sta!$A:$A,$A181,Sta!$T:$T,"&gt;4.5") +COUNTIFS(Sta!$B:$B,$A181,Sta!$T:$T,"&gt;4.5"))/$D181</f>
        <v>#DIV/0!</v>
      </c>
      <c r="O181" s="8" t="e">
        <f>COUNTIFS(Sta!$A:$A,$A181,Sta!$T:$T,"&gt;4.5")/$B181</f>
        <v>#DIV/0!</v>
      </c>
      <c r="P181" s="8" t="e">
        <f>COUNTIFS(Sta!$B:$B,$A181,Sta!$T:$T,"&gt;4.5")/$C181</f>
        <v>#DIV/0!</v>
      </c>
      <c r="Q181" s="11" t="e">
        <f>(COUNTIFS(Sta!$A:$A,$A181,Sta!$R:$R,"&gt;0.5") +COUNTIFS(Sta!$B:$B,$A181,Sta!$S:$S,"&gt;0.5"))/$D181</f>
        <v>#DIV/0!</v>
      </c>
      <c r="R181" s="8" t="e">
        <f>COUNTIFS(Sta!$A:$A,$A181,Sta!$R:$R,"&gt;0.5")/$B181</f>
        <v>#DIV/0!</v>
      </c>
      <c r="S181" s="8" t="e">
        <f>COUNTIFS(Sta!$B:$B,$A181,Sta!$S:$S,"&gt;0.5")/$C181</f>
        <v>#DIV/0!</v>
      </c>
      <c r="T181" s="11" t="e">
        <f>(COUNTIFS(Sta!$A:$A,$A181,Sta!$R:$R,"&gt;1.5") +COUNTIFS(Sta!$B:$B,$A181,Sta!$S:$S,"&gt;1.5"))/$D181</f>
        <v>#DIV/0!</v>
      </c>
      <c r="U181" s="8" t="e">
        <f>COUNTIFS(Sta!$A:$A,$A181,Sta!$R:$R,"&gt;1.5")/$B181</f>
        <v>#DIV/0!</v>
      </c>
      <c r="V181" s="8" t="e">
        <f>COUNTIFS(Sta!$B:$B,$A181,Sta!$S:$S,"&gt;1.5")/$C181</f>
        <v>#DIV/0!</v>
      </c>
    </row>
    <row r="182" spans="1:22" x14ac:dyDescent="0.3">
      <c r="A182" s="62" t="s">
        <v>316</v>
      </c>
      <c r="B182" s="9">
        <f>COUNTIF(Sta!A:A,A182)</f>
        <v>0</v>
      </c>
      <c r="C182" s="4">
        <f>COUNTIF(Sta!B:B,A182)</f>
        <v>0</v>
      </c>
      <c r="D182" s="4">
        <f t="shared" si="5"/>
        <v>0</v>
      </c>
      <c r="E182" s="10" t="e">
        <f>(SUMIF(Sta!$A:$A,$A182,Sta!$T:$T)  + SUMIF(Sta!$B:$B,$A182,Sta!$T:$T) )/$D182</f>
        <v>#DIV/0!</v>
      </c>
      <c r="F182" s="6" t="e">
        <f>SUMIF(Sta!$A:$A,$A182,Sta!$T:$T)/$B182</f>
        <v>#DIV/0!</v>
      </c>
      <c r="G182" s="6" t="e">
        <f>SUMIF(Sta!$B:$B,$A182,Sta!$T:$T)/$C182</f>
        <v>#DIV/0!</v>
      </c>
      <c r="H182" s="10" t="e">
        <f>(SUMIF(Sta!$A:$A,$A182,Sta!$R:$R)  + SUMIF(Sta!$B:$B,$A182,Sta!$S:$S) )/$D182</f>
        <v>#DIV/0!</v>
      </c>
      <c r="I182" s="6" t="e">
        <f>SUMIF(Sta!$A:$A,$A182,Sta!$R:$R)/$B182</f>
        <v>#DIV/0!</v>
      </c>
      <c r="J182" s="6" t="e">
        <f>SUMIF(Sta!$B:$B,$A182,Sta!$S:$S)/$C182</f>
        <v>#DIV/0!</v>
      </c>
      <c r="K182" s="11" t="e">
        <f>(COUNTIFS(Sta!$A:$A,$A182,Sta!$T:$T,"&gt;2.5") +COUNTIFS(Sta!$B:$B,$A182,Sta!$T:$T,"&gt;2.5"))/$D182</f>
        <v>#DIV/0!</v>
      </c>
      <c r="L182" s="8" t="e">
        <f>COUNTIFS(Sta!$A:$A,$A182,Sta!$T:$T,"&gt;2.5")/$B182</f>
        <v>#DIV/0!</v>
      </c>
      <c r="M182" s="8" t="e">
        <f>COUNTIFS(Sta!$B:$B,$A182,Sta!$T:$T,"&gt;2.5")/$C182</f>
        <v>#DIV/0!</v>
      </c>
      <c r="N182" s="11" t="e">
        <f>(COUNTIFS(Sta!$A:$A,$A182,Sta!$T:$T,"&gt;4.5") +COUNTIFS(Sta!$B:$B,$A182,Sta!$T:$T,"&gt;4.5"))/$D182</f>
        <v>#DIV/0!</v>
      </c>
      <c r="O182" s="8" t="e">
        <f>COUNTIFS(Sta!$A:$A,$A182,Sta!$T:$T,"&gt;4.5")/$B182</f>
        <v>#DIV/0!</v>
      </c>
      <c r="P182" s="8" t="e">
        <f>COUNTIFS(Sta!$B:$B,$A182,Sta!$T:$T,"&gt;4.5")/$C182</f>
        <v>#DIV/0!</v>
      </c>
      <c r="Q182" s="11" t="e">
        <f>(COUNTIFS(Sta!$A:$A,$A182,Sta!$R:$R,"&gt;0.5") +COUNTIFS(Sta!$B:$B,$A182,Sta!$S:$S,"&gt;0.5"))/$D182</f>
        <v>#DIV/0!</v>
      </c>
      <c r="R182" s="8" t="e">
        <f>COUNTIFS(Sta!$A:$A,$A182,Sta!$R:$R,"&gt;0.5")/$B182</f>
        <v>#DIV/0!</v>
      </c>
      <c r="S182" s="8" t="e">
        <f>COUNTIFS(Sta!$B:$B,$A182,Sta!$S:$S,"&gt;0.5")/$C182</f>
        <v>#DIV/0!</v>
      </c>
      <c r="T182" s="11" t="e">
        <f>(COUNTIFS(Sta!$A:$A,$A182,Sta!$R:$R,"&gt;1.5") +COUNTIFS(Sta!$B:$B,$A182,Sta!$S:$S,"&gt;1.5"))/$D182</f>
        <v>#DIV/0!</v>
      </c>
      <c r="U182" s="8" t="e">
        <f>COUNTIFS(Sta!$A:$A,$A182,Sta!$R:$R,"&gt;1.5")/$B182</f>
        <v>#DIV/0!</v>
      </c>
      <c r="V182" s="8" t="e">
        <f>COUNTIFS(Sta!$B:$B,$A182,Sta!$S:$S,"&gt;1.5")/$C182</f>
        <v>#DIV/0!</v>
      </c>
    </row>
    <row r="183" spans="1:22" x14ac:dyDescent="0.3">
      <c r="A183" s="62" t="s">
        <v>277</v>
      </c>
      <c r="B183" s="9">
        <f>COUNTIF(Sta!A:A,A183)</f>
        <v>0</v>
      </c>
      <c r="C183" s="4">
        <f>COUNTIF(Sta!B:B,A183)</f>
        <v>0</v>
      </c>
      <c r="D183" s="4">
        <f t="shared" si="5"/>
        <v>0</v>
      </c>
      <c r="E183" s="10" t="e">
        <f>(SUMIF(Sta!$A:$A,$A183,Sta!$T:$T)  + SUMIF(Sta!$B:$B,$A183,Sta!$T:$T) )/$D183</f>
        <v>#DIV/0!</v>
      </c>
      <c r="F183" s="6" t="e">
        <f>SUMIF(Sta!$A:$A,$A183,Sta!$T:$T)/$B183</f>
        <v>#DIV/0!</v>
      </c>
      <c r="G183" s="6" t="e">
        <f>SUMIF(Sta!$B:$B,$A183,Sta!$T:$T)/$C183</f>
        <v>#DIV/0!</v>
      </c>
      <c r="H183" s="10" t="e">
        <f>(SUMIF(Sta!$A:$A,$A183,Sta!$R:$R)  + SUMIF(Sta!$B:$B,$A183,Sta!$S:$S) )/$D183</f>
        <v>#DIV/0!</v>
      </c>
      <c r="I183" s="6" t="e">
        <f>SUMIF(Sta!$A:$A,$A183,Sta!$R:$R)/$B183</f>
        <v>#DIV/0!</v>
      </c>
      <c r="J183" s="6" t="e">
        <f>SUMIF(Sta!$B:$B,$A183,Sta!$S:$S)/$C183</f>
        <v>#DIV/0!</v>
      </c>
      <c r="K183" s="11" t="e">
        <f>(COUNTIFS(Sta!$A:$A,$A183,Sta!$T:$T,"&gt;2.5") +COUNTIFS(Sta!$B:$B,$A183,Sta!$T:$T,"&gt;2.5"))/$D183</f>
        <v>#DIV/0!</v>
      </c>
      <c r="L183" s="8" t="e">
        <f>COUNTIFS(Sta!$A:$A,$A183,Sta!$T:$T,"&gt;2.5")/$B183</f>
        <v>#DIV/0!</v>
      </c>
      <c r="M183" s="8" t="e">
        <f>COUNTIFS(Sta!$B:$B,$A183,Sta!$T:$T,"&gt;2.5")/$C183</f>
        <v>#DIV/0!</v>
      </c>
      <c r="N183" s="11" t="e">
        <f>(COUNTIFS(Sta!$A:$A,$A183,Sta!$T:$T,"&gt;4.5") +COUNTIFS(Sta!$B:$B,$A183,Sta!$T:$T,"&gt;4.5"))/$D183</f>
        <v>#DIV/0!</v>
      </c>
      <c r="O183" s="8" t="e">
        <f>COUNTIFS(Sta!$A:$A,$A183,Sta!$T:$T,"&gt;4.5")/$B183</f>
        <v>#DIV/0!</v>
      </c>
      <c r="P183" s="8" t="e">
        <f>COUNTIFS(Sta!$B:$B,$A183,Sta!$T:$T,"&gt;4.5")/$C183</f>
        <v>#DIV/0!</v>
      </c>
      <c r="Q183" s="11" t="e">
        <f>(COUNTIFS(Sta!$A:$A,$A183,Sta!$R:$R,"&gt;0.5") +COUNTIFS(Sta!$B:$B,$A183,Sta!$S:$S,"&gt;0.5"))/$D183</f>
        <v>#DIV/0!</v>
      </c>
      <c r="R183" s="8" t="e">
        <f>COUNTIFS(Sta!$A:$A,$A183,Sta!$R:$R,"&gt;0.5")/$B183</f>
        <v>#DIV/0!</v>
      </c>
      <c r="S183" s="8" t="e">
        <f>COUNTIFS(Sta!$B:$B,$A183,Sta!$S:$S,"&gt;0.5")/$C183</f>
        <v>#DIV/0!</v>
      </c>
      <c r="T183" s="11" t="e">
        <f>(COUNTIFS(Sta!$A:$A,$A183,Sta!$R:$R,"&gt;1.5") +COUNTIFS(Sta!$B:$B,$A183,Sta!$S:$S,"&gt;1.5"))/$D183</f>
        <v>#DIV/0!</v>
      </c>
      <c r="U183" s="8" t="e">
        <f>COUNTIFS(Sta!$A:$A,$A183,Sta!$R:$R,"&gt;1.5")/$B183</f>
        <v>#DIV/0!</v>
      </c>
      <c r="V183" s="8" t="e">
        <f>COUNTIFS(Sta!$B:$B,$A183,Sta!$S:$S,"&gt;1.5")/$C183</f>
        <v>#DIV/0!</v>
      </c>
    </row>
    <row r="184" spans="1:22" x14ac:dyDescent="0.3">
      <c r="A184" s="62" t="s">
        <v>281</v>
      </c>
      <c r="B184" s="9">
        <f>COUNTIF(Sta!A:A,A184)</f>
        <v>0</v>
      </c>
      <c r="C184" s="4">
        <f>COUNTIF(Sta!B:B,A184)</f>
        <v>0</v>
      </c>
      <c r="D184" s="4">
        <f t="shared" si="5"/>
        <v>0</v>
      </c>
      <c r="E184" s="10" t="e">
        <f>(SUMIF(Sta!$A:$A,$A184,Sta!$T:$T)  + SUMIF(Sta!$B:$B,$A184,Sta!$T:$T) )/$D184</f>
        <v>#DIV/0!</v>
      </c>
      <c r="F184" s="6" t="e">
        <f>SUMIF(Sta!$A:$A,$A184,Sta!$T:$T)/$B184</f>
        <v>#DIV/0!</v>
      </c>
      <c r="G184" s="6" t="e">
        <f>SUMIF(Sta!$B:$B,$A184,Sta!$T:$T)/$C184</f>
        <v>#DIV/0!</v>
      </c>
      <c r="H184" s="10" t="e">
        <f>(SUMIF(Sta!$A:$A,$A184,Sta!$R:$R)  + SUMIF(Sta!$B:$B,$A184,Sta!$S:$S) )/$D184</f>
        <v>#DIV/0!</v>
      </c>
      <c r="I184" s="6" t="e">
        <f>SUMIF(Sta!$A:$A,$A184,Sta!$R:$R)/$B184</f>
        <v>#DIV/0!</v>
      </c>
      <c r="J184" s="6" t="e">
        <f>SUMIF(Sta!$B:$B,$A184,Sta!$S:$S)/$C184</f>
        <v>#DIV/0!</v>
      </c>
      <c r="K184" s="11" t="e">
        <f>(COUNTIFS(Sta!$A:$A,$A184,Sta!$T:$T,"&gt;2.5") +COUNTIFS(Sta!$B:$B,$A184,Sta!$T:$T,"&gt;2.5"))/$D184</f>
        <v>#DIV/0!</v>
      </c>
      <c r="L184" s="8" t="e">
        <f>COUNTIFS(Sta!$A:$A,$A184,Sta!$T:$T,"&gt;2.5")/$B184</f>
        <v>#DIV/0!</v>
      </c>
      <c r="M184" s="8" t="e">
        <f>COUNTIFS(Sta!$B:$B,$A184,Sta!$T:$T,"&gt;2.5")/$C184</f>
        <v>#DIV/0!</v>
      </c>
      <c r="N184" s="11" t="e">
        <f>(COUNTIFS(Sta!$A:$A,$A184,Sta!$T:$T,"&gt;4.5") +COUNTIFS(Sta!$B:$B,$A184,Sta!$T:$T,"&gt;4.5"))/$D184</f>
        <v>#DIV/0!</v>
      </c>
      <c r="O184" s="8" t="e">
        <f>COUNTIFS(Sta!$A:$A,$A184,Sta!$T:$T,"&gt;4.5")/$B184</f>
        <v>#DIV/0!</v>
      </c>
      <c r="P184" s="8" t="e">
        <f>COUNTIFS(Sta!$B:$B,$A184,Sta!$T:$T,"&gt;4.5")/$C184</f>
        <v>#DIV/0!</v>
      </c>
      <c r="Q184" s="11" t="e">
        <f>(COUNTIFS(Sta!$A:$A,$A184,Sta!$R:$R,"&gt;0.5") +COUNTIFS(Sta!$B:$B,$A184,Sta!$S:$S,"&gt;0.5"))/$D184</f>
        <v>#DIV/0!</v>
      </c>
      <c r="R184" s="8" t="e">
        <f>COUNTIFS(Sta!$A:$A,$A184,Sta!$R:$R,"&gt;0.5")/$B184</f>
        <v>#DIV/0!</v>
      </c>
      <c r="S184" s="8" t="e">
        <f>COUNTIFS(Sta!$B:$B,$A184,Sta!$S:$S,"&gt;0.5")/$C184</f>
        <v>#DIV/0!</v>
      </c>
      <c r="T184" s="11" t="e">
        <f>(COUNTIFS(Sta!$A:$A,$A184,Sta!$R:$R,"&gt;1.5") +COUNTIFS(Sta!$B:$B,$A184,Sta!$S:$S,"&gt;1.5"))/$D184</f>
        <v>#DIV/0!</v>
      </c>
      <c r="U184" s="8" t="e">
        <f>COUNTIFS(Sta!$A:$A,$A184,Sta!$R:$R,"&gt;1.5")/$B184</f>
        <v>#DIV/0!</v>
      </c>
      <c r="V184" s="8" t="e">
        <f>COUNTIFS(Sta!$B:$B,$A184,Sta!$S:$S,"&gt;1.5")/$C184</f>
        <v>#DIV/0!</v>
      </c>
    </row>
    <row r="185" spans="1:22" x14ac:dyDescent="0.3">
      <c r="A185" s="62" t="s">
        <v>288</v>
      </c>
      <c r="B185" s="9">
        <f>COUNTIF(Sta!A:A,A185)</f>
        <v>0</v>
      </c>
      <c r="C185" s="4">
        <f>COUNTIF(Sta!B:B,A185)</f>
        <v>0</v>
      </c>
      <c r="D185" s="4">
        <f t="shared" si="5"/>
        <v>0</v>
      </c>
      <c r="E185" s="10" t="e">
        <f>(SUMIF(Sta!$A:$A,$A185,Sta!$T:$T)  + SUMIF(Sta!$B:$B,$A185,Sta!$T:$T) )/$D185</f>
        <v>#DIV/0!</v>
      </c>
      <c r="F185" s="6" t="e">
        <f>SUMIF(Sta!$A:$A,$A185,Sta!$T:$T)/$B185</f>
        <v>#DIV/0!</v>
      </c>
      <c r="G185" s="6" t="e">
        <f>SUMIF(Sta!$B:$B,$A185,Sta!$T:$T)/$C185</f>
        <v>#DIV/0!</v>
      </c>
      <c r="H185" s="10" t="e">
        <f>(SUMIF(Sta!$A:$A,$A185,Sta!$R:$R)  + SUMIF(Sta!$B:$B,$A185,Sta!$S:$S) )/$D185</f>
        <v>#DIV/0!</v>
      </c>
      <c r="I185" s="6" t="e">
        <f>SUMIF(Sta!$A:$A,$A185,Sta!$R:$R)/$B185</f>
        <v>#DIV/0!</v>
      </c>
      <c r="J185" s="6" t="e">
        <f>SUMIF(Sta!$B:$B,$A185,Sta!$S:$S)/$C185</f>
        <v>#DIV/0!</v>
      </c>
      <c r="K185" s="11" t="e">
        <f>(COUNTIFS(Sta!$A:$A,$A185,Sta!$T:$T,"&gt;2.5") +COUNTIFS(Sta!$B:$B,$A185,Sta!$T:$T,"&gt;2.5"))/$D185</f>
        <v>#DIV/0!</v>
      </c>
      <c r="L185" s="8" t="e">
        <f>COUNTIFS(Sta!$A:$A,$A185,Sta!$T:$T,"&gt;2.5")/$B185</f>
        <v>#DIV/0!</v>
      </c>
      <c r="M185" s="8" t="e">
        <f>COUNTIFS(Sta!$B:$B,$A185,Sta!$T:$T,"&gt;2.5")/$C185</f>
        <v>#DIV/0!</v>
      </c>
      <c r="N185" s="11" t="e">
        <f>(COUNTIFS(Sta!$A:$A,$A185,Sta!$T:$T,"&gt;4.5") +COUNTIFS(Sta!$B:$B,$A185,Sta!$T:$T,"&gt;4.5"))/$D185</f>
        <v>#DIV/0!</v>
      </c>
      <c r="O185" s="8" t="e">
        <f>COUNTIFS(Sta!$A:$A,$A185,Sta!$T:$T,"&gt;4.5")/$B185</f>
        <v>#DIV/0!</v>
      </c>
      <c r="P185" s="8" t="e">
        <f>COUNTIFS(Sta!$B:$B,$A185,Sta!$T:$T,"&gt;4.5")/$C185</f>
        <v>#DIV/0!</v>
      </c>
      <c r="Q185" s="11" t="e">
        <f>(COUNTIFS(Sta!$A:$A,$A185,Sta!$R:$R,"&gt;0.5") +COUNTIFS(Sta!$B:$B,$A185,Sta!$S:$S,"&gt;0.5"))/$D185</f>
        <v>#DIV/0!</v>
      </c>
      <c r="R185" s="8" t="e">
        <f>COUNTIFS(Sta!$A:$A,$A185,Sta!$R:$R,"&gt;0.5")/$B185</f>
        <v>#DIV/0!</v>
      </c>
      <c r="S185" s="8" t="e">
        <f>COUNTIFS(Sta!$B:$B,$A185,Sta!$S:$S,"&gt;0.5")/$C185</f>
        <v>#DIV/0!</v>
      </c>
      <c r="T185" s="11" t="e">
        <f>(COUNTIFS(Sta!$A:$A,$A185,Sta!$R:$R,"&gt;1.5") +COUNTIFS(Sta!$B:$B,$A185,Sta!$S:$S,"&gt;1.5"))/$D185</f>
        <v>#DIV/0!</v>
      </c>
      <c r="U185" s="8" t="e">
        <f>COUNTIFS(Sta!$A:$A,$A185,Sta!$R:$R,"&gt;1.5")/$B185</f>
        <v>#DIV/0!</v>
      </c>
      <c r="V185" s="8" t="e">
        <f>COUNTIFS(Sta!$B:$B,$A185,Sta!$S:$S,"&gt;1.5")/$C185</f>
        <v>#DIV/0!</v>
      </c>
    </row>
    <row r="186" spans="1:22" x14ac:dyDescent="0.3">
      <c r="A186" s="62" t="s">
        <v>292</v>
      </c>
      <c r="B186" s="9">
        <f>COUNTIF(Sta!A:A,A186)</f>
        <v>0</v>
      </c>
      <c r="C186" s="4">
        <f>COUNTIF(Sta!B:B,A186)</f>
        <v>0</v>
      </c>
      <c r="D186" s="4">
        <f t="shared" si="5"/>
        <v>0</v>
      </c>
      <c r="E186" s="10" t="e">
        <f>(SUMIF(Sta!$A:$A,$A186,Sta!$T:$T)  + SUMIF(Sta!$B:$B,$A186,Sta!$T:$T) )/$D186</f>
        <v>#DIV/0!</v>
      </c>
      <c r="F186" s="6" t="e">
        <f>SUMIF(Sta!$A:$A,$A186,Sta!$T:$T)/$B186</f>
        <v>#DIV/0!</v>
      </c>
      <c r="G186" s="6" t="e">
        <f>SUMIF(Sta!$B:$B,$A186,Sta!$T:$T)/$C186</f>
        <v>#DIV/0!</v>
      </c>
      <c r="H186" s="10" t="e">
        <f>(SUMIF(Sta!$A:$A,$A186,Sta!$R:$R)  + SUMIF(Sta!$B:$B,$A186,Sta!$S:$S) )/$D186</f>
        <v>#DIV/0!</v>
      </c>
      <c r="I186" s="6" t="e">
        <f>SUMIF(Sta!$A:$A,$A186,Sta!$R:$R)/$B186</f>
        <v>#DIV/0!</v>
      </c>
      <c r="J186" s="6" t="e">
        <f>SUMIF(Sta!$B:$B,$A186,Sta!$S:$S)/$C186</f>
        <v>#DIV/0!</v>
      </c>
      <c r="K186" s="11" t="e">
        <f>(COUNTIFS(Sta!$A:$A,$A186,Sta!$T:$T,"&gt;2.5") +COUNTIFS(Sta!$B:$B,$A186,Sta!$T:$T,"&gt;2.5"))/$D186</f>
        <v>#DIV/0!</v>
      </c>
      <c r="L186" s="8" t="e">
        <f>COUNTIFS(Sta!$A:$A,$A186,Sta!$T:$T,"&gt;2.5")/$B186</f>
        <v>#DIV/0!</v>
      </c>
      <c r="M186" s="8" t="e">
        <f>COUNTIFS(Sta!$B:$B,$A186,Sta!$T:$T,"&gt;2.5")/$C186</f>
        <v>#DIV/0!</v>
      </c>
      <c r="N186" s="11" t="e">
        <f>(COUNTIFS(Sta!$A:$A,$A186,Sta!$T:$T,"&gt;4.5") +COUNTIFS(Sta!$B:$B,$A186,Sta!$T:$T,"&gt;4.5"))/$D186</f>
        <v>#DIV/0!</v>
      </c>
      <c r="O186" s="8" t="e">
        <f>COUNTIFS(Sta!$A:$A,$A186,Sta!$T:$T,"&gt;4.5")/$B186</f>
        <v>#DIV/0!</v>
      </c>
      <c r="P186" s="8" t="e">
        <f>COUNTIFS(Sta!$B:$B,$A186,Sta!$T:$T,"&gt;4.5")/$C186</f>
        <v>#DIV/0!</v>
      </c>
      <c r="Q186" s="11" t="e">
        <f>(COUNTIFS(Sta!$A:$A,$A186,Sta!$R:$R,"&gt;0.5") +COUNTIFS(Sta!$B:$B,$A186,Sta!$S:$S,"&gt;0.5"))/$D186</f>
        <v>#DIV/0!</v>
      </c>
      <c r="R186" s="8" t="e">
        <f>COUNTIFS(Sta!$A:$A,$A186,Sta!$R:$R,"&gt;0.5")/$B186</f>
        <v>#DIV/0!</v>
      </c>
      <c r="S186" s="8" t="e">
        <f>COUNTIFS(Sta!$B:$B,$A186,Sta!$S:$S,"&gt;0.5")/$C186</f>
        <v>#DIV/0!</v>
      </c>
      <c r="T186" s="11" t="e">
        <f>(COUNTIFS(Sta!$A:$A,$A186,Sta!$R:$R,"&gt;1.5") +COUNTIFS(Sta!$B:$B,$A186,Sta!$S:$S,"&gt;1.5"))/$D186</f>
        <v>#DIV/0!</v>
      </c>
      <c r="U186" s="8" t="e">
        <f>COUNTIFS(Sta!$A:$A,$A186,Sta!$R:$R,"&gt;1.5")/$B186</f>
        <v>#DIV/0!</v>
      </c>
      <c r="V186" s="8" t="e">
        <f>COUNTIFS(Sta!$B:$B,$A186,Sta!$S:$S,"&gt;1.5")/$C186</f>
        <v>#DIV/0!</v>
      </c>
    </row>
    <row r="187" spans="1:22" x14ac:dyDescent="0.3">
      <c r="A187" s="62" t="s">
        <v>283</v>
      </c>
      <c r="B187" s="9">
        <f>COUNTIF(Sta!A:A,A187)</f>
        <v>0</v>
      </c>
      <c r="C187" s="4">
        <f>COUNTIF(Sta!B:B,A187)</f>
        <v>0</v>
      </c>
      <c r="D187" s="4">
        <f t="shared" si="5"/>
        <v>0</v>
      </c>
      <c r="E187" s="10" t="e">
        <f>(SUMIF(Sta!$A:$A,$A187,Sta!$T:$T)  + SUMIF(Sta!$B:$B,$A187,Sta!$T:$T) )/$D187</f>
        <v>#DIV/0!</v>
      </c>
      <c r="F187" s="6" t="e">
        <f>SUMIF(Sta!$A:$A,$A187,Sta!$T:$T)/$B187</f>
        <v>#DIV/0!</v>
      </c>
      <c r="G187" s="6" t="e">
        <f>SUMIF(Sta!$B:$B,$A187,Sta!$T:$T)/$C187</f>
        <v>#DIV/0!</v>
      </c>
      <c r="H187" s="10" t="e">
        <f>(SUMIF(Sta!$A:$A,$A187,Sta!$R:$R)  + SUMIF(Sta!$B:$B,$A187,Sta!$S:$S) )/$D187</f>
        <v>#DIV/0!</v>
      </c>
      <c r="I187" s="6" t="e">
        <f>SUMIF(Sta!$A:$A,$A187,Sta!$R:$R)/$B187</f>
        <v>#DIV/0!</v>
      </c>
      <c r="J187" s="6" t="e">
        <f>SUMIF(Sta!$B:$B,$A187,Sta!$S:$S)/$C187</f>
        <v>#DIV/0!</v>
      </c>
      <c r="K187" s="11" t="e">
        <f>(COUNTIFS(Sta!$A:$A,$A187,Sta!$T:$T,"&gt;2.5") +COUNTIFS(Sta!$B:$B,$A187,Sta!$T:$T,"&gt;2.5"))/$D187</f>
        <v>#DIV/0!</v>
      </c>
      <c r="L187" s="8" t="e">
        <f>COUNTIFS(Sta!$A:$A,$A187,Sta!$T:$T,"&gt;2.5")/$B187</f>
        <v>#DIV/0!</v>
      </c>
      <c r="M187" s="8" t="e">
        <f>COUNTIFS(Sta!$B:$B,$A187,Sta!$T:$T,"&gt;2.5")/$C187</f>
        <v>#DIV/0!</v>
      </c>
      <c r="N187" s="11" t="e">
        <f>(COUNTIFS(Sta!$A:$A,$A187,Sta!$T:$T,"&gt;4.5") +COUNTIFS(Sta!$B:$B,$A187,Sta!$T:$T,"&gt;4.5"))/$D187</f>
        <v>#DIV/0!</v>
      </c>
      <c r="O187" s="8" t="e">
        <f>COUNTIFS(Sta!$A:$A,$A187,Sta!$T:$T,"&gt;4.5")/$B187</f>
        <v>#DIV/0!</v>
      </c>
      <c r="P187" s="8" t="e">
        <f>COUNTIFS(Sta!$B:$B,$A187,Sta!$T:$T,"&gt;4.5")/$C187</f>
        <v>#DIV/0!</v>
      </c>
      <c r="Q187" s="11" t="e">
        <f>(COUNTIFS(Sta!$A:$A,$A187,Sta!$R:$R,"&gt;0.5") +COUNTIFS(Sta!$B:$B,$A187,Sta!$S:$S,"&gt;0.5"))/$D187</f>
        <v>#DIV/0!</v>
      </c>
      <c r="R187" s="8" t="e">
        <f>COUNTIFS(Sta!$A:$A,$A187,Sta!$R:$R,"&gt;0.5")/$B187</f>
        <v>#DIV/0!</v>
      </c>
      <c r="S187" s="8" t="e">
        <f>COUNTIFS(Sta!$B:$B,$A187,Sta!$S:$S,"&gt;0.5")/$C187</f>
        <v>#DIV/0!</v>
      </c>
      <c r="T187" s="11" t="e">
        <f>(COUNTIFS(Sta!$A:$A,$A187,Sta!$R:$R,"&gt;1.5") +COUNTIFS(Sta!$B:$B,$A187,Sta!$S:$S,"&gt;1.5"))/$D187</f>
        <v>#DIV/0!</v>
      </c>
      <c r="U187" s="8" t="e">
        <f>COUNTIFS(Sta!$A:$A,$A187,Sta!$R:$R,"&gt;1.5")/$B187</f>
        <v>#DIV/0!</v>
      </c>
      <c r="V187" s="8" t="e">
        <f>COUNTIFS(Sta!$B:$B,$A187,Sta!$S:$S,"&gt;1.5")/$C187</f>
        <v>#DIV/0!</v>
      </c>
    </row>
    <row r="188" spans="1:22" x14ac:dyDescent="0.3">
      <c r="A188" s="62" t="s">
        <v>280</v>
      </c>
      <c r="B188" s="9">
        <f>COUNTIF(Sta!A:A,A188)</f>
        <v>0</v>
      </c>
      <c r="C188" s="4">
        <f>COUNTIF(Sta!B:B,A188)</f>
        <v>0</v>
      </c>
      <c r="D188" s="4">
        <f t="shared" si="5"/>
        <v>0</v>
      </c>
      <c r="E188" s="10" t="e">
        <f>(SUMIF(Sta!$A:$A,$A188,Sta!$T:$T)  + SUMIF(Sta!$B:$B,$A188,Sta!$T:$T) )/$D188</f>
        <v>#DIV/0!</v>
      </c>
      <c r="F188" s="6" t="e">
        <f>SUMIF(Sta!$A:$A,$A188,Sta!$T:$T)/$B188</f>
        <v>#DIV/0!</v>
      </c>
      <c r="G188" s="6" t="e">
        <f>SUMIF(Sta!$B:$B,$A188,Sta!$T:$T)/$C188</f>
        <v>#DIV/0!</v>
      </c>
      <c r="H188" s="10" t="e">
        <f>(SUMIF(Sta!$A:$A,$A188,Sta!$R:$R)  + SUMIF(Sta!$B:$B,$A188,Sta!$S:$S) )/$D188</f>
        <v>#DIV/0!</v>
      </c>
      <c r="I188" s="6" t="e">
        <f>SUMIF(Sta!$A:$A,$A188,Sta!$R:$R)/$B188</f>
        <v>#DIV/0!</v>
      </c>
      <c r="J188" s="6" t="e">
        <f>SUMIF(Sta!$B:$B,$A188,Sta!$S:$S)/$C188</f>
        <v>#DIV/0!</v>
      </c>
      <c r="K188" s="11" t="e">
        <f>(COUNTIFS(Sta!$A:$A,$A188,Sta!$T:$T,"&gt;2.5") +COUNTIFS(Sta!$B:$B,$A188,Sta!$T:$T,"&gt;2.5"))/$D188</f>
        <v>#DIV/0!</v>
      </c>
      <c r="L188" s="8" t="e">
        <f>COUNTIFS(Sta!$A:$A,$A188,Sta!$T:$T,"&gt;2.5")/$B188</f>
        <v>#DIV/0!</v>
      </c>
      <c r="M188" s="8" t="e">
        <f>COUNTIFS(Sta!$B:$B,$A188,Sta!$T:$T,"&gt;2.5")/$C188</f>
        <v>#DIV/0!</v>
      </c>
      <c r="N188" s="11" t="e">
        <f>(COUNTIFS(Sta!$A:$A,$A188,Sta!$T:$T,"&gt;4.5") +COUNTIFS(Sta!$B:$B,$A188,Sta!$T:$T,"&gt;4.5"))/$D188</f>
        <v>#DIV/0!</v>
      </c>
      <c r="O188" s="8" t="e">
        <f>COUNTIFS(Sta!$A:$A,$A188,Sta!$T:$T,"&gt;4.5")/$B188</f>
        <v>#DIV/0!</v>
      </c>
      <c r="P188" s="8" t="e">
        <f>COUNTIFS(Sta!$B:$B,$A188,Sta!$T:$T,"&gt;4.5")/$C188</f>
        <v>#DIV/0!</v>
      </c>
      <c r="Q188" s="11" t="e">
        <f>(COUNTIFS(Sta!$A:$A,$A188,Sta!$R:$R,"&gt;0.5") +COUNTIFS(Sta!$B:$B,$A188,Sta!$S:$S,"&gt;0.5"))/$D188</f>
        <v>#DIV/0!</v>
      </c>
      <c r="R188" s="8" t="e">
        <f>COUNTIFS(Sta!$A:$A,$A188,Sta!$R:$R,"&gt;0.5")/$B188</f>
        <v>#DIV/0!</v>
      </c>
      <c r="S188" s="8" t="e">
        <f>COUNTIFS(Sta!$B:$B,$A188,Sta!$S:$S,"&gt;0.5")/$C188</f>
        <v>#DIV/0!</v>
      </c>
      <c r="T188" s="11" t="e">
        <f>(COUNTIFS(Sta!$A:$A,$A188,Sta!$R:$R,"&gt;1.5") +COUNTIFS(Sta!$B:$B,$A188,Sta!$S:$S,"&gt;1.5"))/$D188</f>
        <v>#DIV/0!</v>
      </c>
      <c r="U188" s="8" t="e">
        <f>COUNTIFS(Sta!$A:$A,$A188,Sta!$R:$R,"&gt;1.5")/$B188</f>
        <v>#DIV/0!</v>
      </c>
      <c r="V188" s="8" t="e">
        <f>COUNTIFS(Sta!$B:$B,$A188,Sta!$S:$S,"&gt;1.5")/$C188</f>
        <v>#DIV/0!</v>
      </c>
    </row>
    <row r="189" spans="1:22" x14ac:dyDescent="0.3">
      <c r="A189" s="62" t="s">
        <v>302</v>
      </c>
      <c r="B189" s="9">
        <f>COUNTIF(Sta!A:A,A189)</f>
        <v>0</v>
      </c>
      <c r="C189" s="4">
        <f>COUNTIF(Sta!B:B,A189)</f>
        <v>0</v>
      </c>
      <c r="D189" s="4">
        <f t="shared" si="5"/>
        <v>0</v>
      </c>
      <c r="E189" s="10" t="e">
        <f>(SUMIF(Sta!$A:$A,$A189,Sta!$T:$T)  + SUMIF(Sta!$B:$B,$A189,Sta!$T:$T) )/$D189</f>
        <v>#DIV/0!</v>
      </c>
      <c r="F189" s="6" t="e">
        <f>SUMIF(Sta!$A:$A,$A189,Sta!$T:$T)/$B189</f>
        <v>#DIV/0!</v>
      </c>
      <c r="G189" s="6" t="e">
        <f>SUMIF(Sta!$B:$B,$A189,Sta!$T:$T)/$C189</f>
        <v>#DIV/0!</v>
      </c>
      <c r="H189" s="10" t="e">
        <f>(SUMIF(Sta!$A:$A,$A189,Sta!$R:$R)  + SUMIF(Sta!$B:$B,$A189,Sta!$S:$S) )/$D189</f>
        <v>#DIV/0!</v>
      </c>
      <c r="I189" s="6" t="e">
        <f>SUMIF(Sta!$A:$A,$A189,Sta!$R:$R)/$B189</f>
        <v>#DIV/0!</v>
      </c>
      <c r="J189" s="6" t="e">
        <f>SUMIF(Sta!$B:$B,$A189,Sta!$S:$S)/$C189</f>
        <v>#DIV/0!</v>
      </c>
      <c r="K189" s="11" t="e">
        <f>(COUNTIFS(Sta!$A:$A,$A189,Sta!$T:$T,"&gt;2.5") +COUNTIFS(Sta!$B:$B,$A189,Sta!$T:$T,"&gt;2.5"))/$D189</f>
        <v>#DIV/0!</v>
      </c>
      <c r="L189" s="8" t="e">
        <f>COUNTIFS(Sta!$A:$A,$A189,Sta!$T:$T,"&gt;2.5")/$B189</f>
        <v>#DIV/0!</v>
      </c>
      <c r="M189" s="8" t="e">
        <f>COUNTIFS(Sta!$B:$B,$A189,Sta!$T:$T,"&gt;2.5")/$C189</f>
        <v>#DIV/0!</v>
      </c>
      <c r="N189" s="11" t="e">
        <f>(COUNTIFS(Sta!$A:$A,$A189,Sta!$T:$T,"&gt;4.5") +COUNTIFS(Sta!$B:$B,$A189,Sta!$T:$T,"&gt;4.5"))/$D189</f>
        <v>#DIV/0!</v>
      </c>
      <c r="O189" s="8" t="e">
        <f>COUNTIFS(Sta!$A:$A,$A189,Sta!$T:$T,"&gt;4.5")/$B189</f>
        <v>#DIV/0!</v>
      </c>
      <c r="P189" s="8" t="e">
        <f>COUNTIFS(Sta!$B:$B,$A189,Sta!$T:$T,"&gt;4.5")/$C189</f>
        <v>#DIV/0!</v>
      </c>
      <c r="Q189" s="11" t="e">
        <f>(COUNTIFS(Sta!$A:$A,$A189,Sta!$R:$R,"&gt;0.5") +COUNTIFS(Sta!$B:$B,$A189,Sta!$S:$S,"&gt;0.5"))/$D189</f>
        <v>#DIV/0!</v>
      </c>
      <c r="R189" s="8" t="e">
        <f>COUNTIFS(Sta!$A:$A,$A189,Sta!$R:$R,"&gt;0.5")/$B189</f>
        <v>#DIV/0!</v>
      </c>
      <c r="S189" s="8" t="e">
        <f>COUNTIFS(Sta!$B:$B,$A189,Sta!$S:$S,"&gt;0.5")/$C189</f>
        <v>#DIV/0!</v>
      </c>
      <c r="T189" s="11" t="e">
        <f>(COUNTIFS(Sta!$A:$A,$A189,Sta!$R:$R,"&gt;1.5") +COUNTIFS(Sta!$B:$B,$A189,Sta!$S:$S,"&gt;1.5"))/$D189</f>
        <v>#DIV/0!</v>
      </c>
      <c r="U189" s="8" t="e">
        <f>COUNTIFS(Sta!$A:$A,$A189,Sta!$R:$R,"&gt;1.5")/$B189</f>
        <v>#DIV/0!</v>
      </c>
      <c r="V189" s="8" t="e">
        <f>COUNTIFS(Sta!$B:$B,$A189,Sta!$S:$S,"&gt;1.5")/$C189</f>
        <v>#DIV/0!</v>
      </c>
    </row>
    <row r="190" spans="1:22" x14ac:dyDescent="0.3">
      <c r="A190" s="62" t="s">
        <v>298</v>
      </c>
      <c r="B190" s="9">
        <f>COUNTIF(Sta!A:A,A190)</f>
        <v>0</v>
      </c>
      <c r="C190" s="4">
        <f>COUNTIF(Sta!B:B,A190)</f>
        <v>0</v>
      </c>
      <c r="D190" s="4">
        <f t="shared" si="5"/>
        <v>0</v>
      </c>
      <c r="E190" s="10" t="e">
        <f>(SUMIF(Sta!$A:$A,$A190,Sta!$T:$T)  + SUMIF(Sta!$B:$B,$A190,Sta!$T:$T) )/$D190</f>
        <v>#DIV/0!</v>
      </c>
      <c r="F190" s="6" t="e">
        <f>SUMIF(Sta!$A:$A,$A190,Sta!$T:$T)/$B190</f>
        <v>#DIV/0!</v>
      </c>
      <c r="G190" s="6" t="e">
        <f>SUMIF(Sta!$B:$B,$A190,Sta!$T:$T)/$C190</f>
        <v>#DIV/0!</v>
      </c>
      <c r="H190" s="10" t="e">
        <f>(SUMIF(Sta!$A:$A,$A190,Sta!$R:$R)  + SUMIF(Sta!$B:$B,$A190,Sta!$S:$S) )/$D190</f>
        <v>#DIV/0!</v>
      </c>
      <c r="I190" s="6" t="e">
        <f>SUMIF(Sta!$A:$A,$A190,Sta!$R:$R)/$B190</f>
        <v>#DIV/0!</v>
      </c>
      <c r="J190" s="6" t="e">
        <f>SUMIF(Sta!$B:$B,$A190,Sta!$S:$S)/$C190</f>
        <v>#DIV/0!</v>
      </c>
      <c r="K190" s="11" t="e">
        <f>(COUNTIFS(Sta!$A:$A,$A190,Sta!$T:$T,"&gt;2.5") +COUNTIFS(Sta!$B:$B,$A190,Sta!$T:$T,"&gt;2.5"))/$D190</f>
        <v>#DIV/0!</v>
      </c>
      <c r="L190" s="8" t="e">
        <f>COUNTIFS(Sta!$A:$A,$A190,Sta!$T:$T,"&gt;2.5")/$B190</f>
        <v>#DIV/0!</v>
      </c>
      <c r="M190" s="8" t="e">
        <f>COUNTIFS(Sta!$B:$B,$A190,Sta!$T:$T,"&gt;2.5")/$C190</f>
        <v>#DIV/0!</v>
      </c>
      <c r="N190" s="11" t="e">
        <f>(COUNTIFS(Sta!$A:$A,$A190,Sta!$T:$T,"&gt;4.5") +COUNTIFS(Sta!$B:$B,$A190,Sta!$T:$T,"&gt;4.5"))/$D190</f>
        <v>#DIV/0!</v>
      </c>
      <c r="O190" s="8" t="e">
        <f>COUNTIFS(Sta!$A:$A,$A190,Sta!$T:$T,"&gt;4.5")/$B190</f>
        <v>#DIV/0!</v>
      </c>
      <c r="P190" s="8" t="e">
        <f>COUNTIFS(Sta!$B:$B,$A190,Sta!$T:$T,"&gt;4.5")/$C190</f>
        <v>#DIV/0!</v>
      </c>
      <c r="Q190" s="11" t="e">
        <f>(COUNTIFS(Sta!$A:$A,$A190,Sta!$R:$R,"&gt;0.5") +COUNTIFS(Sta!$B:$B,$A190,Sta!$S:$S,"&gt;0.5"))/$D190</f>
        <v>#DIV/0!</v>
      </c>
      <c r="R190" s="8" t="e">
        <f>COUNTIFS(Sta!$A:$A,$A190,Sta!$R:$R,"&gt;0.5")/$B190</f>
        <v>#DIV/0!</v>
      </c>
      <c r="S190" s="8" t="e">
        <f>COUNTIFS(Sta!$B:$B,$A190,Sta!$S:$S,"&gt;0.5")/$C190</f>
        <v>#DIV/0!</v>
      </c>
      <c r="T190" s="11" t="e">
        <f>(COUNTIFS(Sta!$A:$A,$A190,Sta!$R:$R,"&gt;1.5") +COUNTIFS(Sta!$B:$B,$A190,Sta!$S:$S,"&gt;1.5"))/$D190</f>
        <v>#DIV/0!</v>
      </c>
      <c r="U190" s="8" t="e">
        <f>COUNTIFS(Sta!$A:$A,$A190,Sta!$R:$R,"&gt;1.5")/$B190</f>
        <v>#DIV/0!</v>
      </c>
      <c r="V190" s="8" t="e">
        <f>COUNTIFS(Sta!$B:$B,$A190,Sta!$S:$S,"&gt;1.5")/$C190</f>
        <v>#DIV/0!</v>
      </c>
    </row>
    <row r="191" spans="1:22" x14ac:dyDescent="0.3">
      <c r="A191" s="62" t="s">
        <v>300</v>
      </c>
      <c r="B191" s="9">
        <f>COUNTIF(Sta!A:A,A191)</f>
        <v>0</v>
      </c>
      <c r="C191" s="4">
        <f>COUNTIF(Sta!B:B,A191)</f>
        <v>0</v>
      </c>
      <c r="D191" s="4">
        <f t="shared" si="5"/>
        <v>0</v>
      </c>
      <c r="E191" s="10" t="e">
        <f>(SUMIF(Sta!$A:$A,$A191,Sta!$T:$T)  + SUMIF(Sta!$B:$B,$A191,Sta!$T:$T) )/$D191</f>
        <v>#DIV/0!</v>
      </c>
      <c r="F191" s="6" t="e">
        <f>SUMIF(Sta!$A:$A,$A191,Sta!$T:$T)/$B191</f>
        <v>#DIV/0!</v>
      </c>
      <c r="G191" s="6" t="e">
        <f>SUMIF(Sta!$B:$B,$A191,Sta!$T:$T)/$C191</f>
        <v>#DIV/0!</v>
      </c>
      <c r="H191" s="10" t="e">
        <f>(SUMIF(Sta!$A:$A,$A191,Sta!$R:$R)  + SUMIF(Sta!$B:$B,$A191,Sta!$S:$S) )/$D191</f>
        <v>#DIV/0!</v>
      </c>
      <c r="I191" s="6" t="e">
        <f>SUMIF(Sta!$A:$A,$A191,Sta!$R:$R)/$B191</f>
        <v>#DIV/0!</v>
      </c>
      <c r="J191" s="6" t="e">
        <f>SUMIF(Sta!$B:$B,$A191,Sta!$S:$S)/$C191</f>
        <v>#DIV/0!</v>
      </c>
      <c r="K191" s="11" t="e">
        <f>(COUNTIFS(Sta!$A:$A,$A191,Sta!$T:$T,"&gt;2.5") +COUNTIFS(Sta!$B:$B,$A191,Sta!$T:$T,"&gt;2.5"))/$D191</f>
        <v>#DIV/0!</v>
      </c>
      <c r="L191" s="8" t="e">
        <f>COUNTIFS(Sta!$A:$A,$A191,Sta!$T:$T,"&gt;2.5")/$B191</f>
        <v>#DIV/0!</v>
      </c>
      <c r="M191" s="8" t="e">
        <f>COUNTIFS(Sta!$B:$B,$A191,Sta!$T:$T,"&gt;2.5")/$C191</f>
        <v>#DIV/0!</v>
      </c>
      <c r="N191" s="11" t="e">
        <f>(COUNTIFS(Sta!$A:$A,$A191,Sta!$T:$T,"&gt;4.5") +COUNTIFS(Sta!$B:$B,$A191,Sta!$T:$T,"&gt;4.5"))/$D191</f>
        <v>#DIV/0!</v>
      </c>
      <c r="O191" s="8" t="e">
        <f>COUNTIFS(Sta!$A:$A,$A191,Sta!$T:$T,"&gt;4.5")/$B191</f>
        <v>#DIV/0!</v>
      </c>
      <c r="P191" s="8" t="e">
        <f>COUNTIFS(Sta!$B:$B,$A191,Sta!$T:$T,"&gt;4.5")/$C191</f>
        <v>#DIV/0!</v>
      </c>
      <c r="Q191" s="11" t="e">
        <f>(COUNTIFS(Sta!$A:$A,$A191,Sta!$R:$R,"&gt;0.5") +COUNTIFS(Sta!$B:$B,$A191,Sta!$S:$S,"&gt;0.5"))/$D191</f>
        <v>#DIV/0!</v>
      </c>
      <c r="R191" s="8" t="e">
        <f>COUNTIFS(Sta!$A:$A,$A191,Sta!$R:$R,"&gt;0.5")/$B191</f>
        <v>#DIV/0!</v>
      </c>
      <c r="S191" s="8" t="e">
        <f>COUNTIFS(Sta!$B:$B,$A191,Sta!$S:$S,"&gt;0.5")/$C191</f>
        <v>#DIV/0!</v>
      </c>
      <c r="T191" s="11" t="e">
        <f>(COUNTIFS(Sta!$A:$A,$A191,Sta!$R:$R,"&gt;1.5") +COUNTIFS(Sta!$B:$B,$A191,Sta!$S:$S,"&gt;1.5"))/$D191</f>
        <v>#DIV/0!</v>
      </c>
      <c r="U191" s="8" t="e">
        <f>COUNTIFS(Sta!$A:$A,$A191,Sta!$R:$R,"&gt;1.5")/$B191</f>
        <v>#DIV/0!</v>
      </c>
      <c r="V191" s="8" t="e">
        <f>COUNTIFS(Sta!$B:$B,$A191,Sta!$S:$S,"&gt;1.5")/$C191</f>
        <v>#DIV/0!</v>
      </c>
    </row>
    <row r="192" spans="1:22" x14ac:dyDescent="0.3">
      <c r="A192" s="62" t="s">
        <v>301</v>
      </c>
      <c r="B192" s="9">
        <f>COUNTIF(Sta!A:A,A192)</f>
        <v>0</v>
      </c>
      <c r="C192" s="4">
        <f>COUNTIF(Sta!B:B,A192)</f>
        <v>0</v>
      </c>
      <c r="D192" s="4">
        <f t="shared" si="5"/>
        <v>0</v>
      </c>
      <c r="E192" s="10" t="e">
        <f>(SUMIF(Sta!$A:$A,$A192,Sta!$T:$T)  + SUMIF(Sta!$B:$B,$A192,Sta!$T:$T) )/$D192</f>
        <v>#DIV/0!</v>
      </c>
      <c r="F192" s="6" t="e">
        <f>SUMIF(Sta!$A:$A,$A192,Sta!$T:$T)/$B192</f>
        <v>#DIV/0!</v>
      </c>
      <c r="G192" s="6" t="e">
        <f>SUMIF(Sta!$B:$B,$A192,Sta!$T:$T)/$C192</f>
        <v>#DIV/0!</v>
      </c>
      <c r="H192" s="10" t="e">
        <f>(SUMIF(Sta!$A:$A,$A192,Sta!$R:$R)  + SUMIF(Sta!$B:$B,$A192,Sta!$S:$S) )/$D192</f>
        <v>#DIV/0!</v>
      </c>
      <c r="I192" s="6" t="e">
        <f>SUMIF(Sta!$A:$A,$A192,Sta!$R:$R)/$B192</f>
        <v>#DIV/0!</v>
      </c>
      <c r="J192" s="6" t="e">
        <f>SUMIF(Sta!$B:$B,$A192,Sta!$S:$S)/$C192</f>
        <v>#DIV/0!</v>
      </c>
      <c r="K192" s="11" t="e">
        <f>(COUNTIFS(Sta!$A:$A,$A192,Sta!$T:$T,"&gt;2.5") +COUNTIFS(Sta!$B:$B,$A192,Sta!$T:$T,"&gt;2.5"))/$D192</f>
        <v>#DIV/0!</v>
      </c>
      <c r="L192" s="8" t="e">
        <f>COUNTIFS(Sta!$A:$A,$A192,Sta!$T:$T,"&gt;2.5")/$B192</f>
        <v>#DIV/0!</v>
      </c>
      <c r="M192" s="8" t="e">
        <f>COUNTIFS(Sta!$B:$B,$A192,Sta!$T:$T,"&gt;2.5")/$C192</f>
        <v>#DIV/0!</v>
      </c>
      <c r="N192" s="11" t="e">
        <f>(COUNTIFS(Sta!$A:$A,$A192,Sta!$T:$T,"&gt;4.5") +COUNTIFS(Sta!$B:$B,$A192,Sta!$T:$T,"&gt;4.5"))/$D192</f>
        <v>#DIV/0!</v>
      </c>
      <c r="O192" s="8" t="e">
        <f>COUNTIFS(Sta!$A:$A,$A192,Sta!$T:$T,"&gt;4.5")/$B192</f>
        <v>#DIV/0!</v>
      </c>
      <c r="P192" s="8" t="e">
        <f>COUNTIFS(Sta!$B:$B,$A192,Sta!$T:$T,"&gt;4.5")/$C192</f>
        <v>#DIV/0!</v>
      </c>
      <c r="Q192" s="11" t="e">
        <f>(COUNTIFS(Sta!$A:$A,$A192,Sta!$R:$R,"&gt;0.5") +COUNTIFS(Sta!$B:$B,$A192,Sta!$S:$S,"&gt;0.5"))/$D192</f>
        <v>#DIV/0!</v>
      </c>
      <c r="R192" s="8" t="e">
        <f>COUNTIFS(Sta!$A:$A,$A192,Sta!$R:$R,"&gt;0.5")/$B192</f>
        <v>#DIV/0!</v>
      </c>
      <c r="S192" s="8" t="e">
        <f>COUNTIFS(Sta!$B:$B,$A192,Sta!$S:$S,"&gt;0.5")/$C192</f>
        <v>#DIV/0!</v>
      </c>
      <c r="T192" s="11" t="e">
        <f>(COUNTIFS(Sta!$A:$A,$A192,Sta!$R:$R,"&gt;1.5") +COUNTIFS(Sta!$B:$B,$A192,Sta!$S:$S,"&gt;1.5"))/$D192</f>
        <v>#DIV/0!</v>
      </c>
      <c r="U192" s="8" t="e">
        <f>COUNTIFS(Sta!$A:$A,$A192,Sta!$R:$R,"&gt;1.5")/$B192</f>
        <v>#DIV/0!</v>
      </c>
      <c r="V192" s="8" t="e">
        <f>COUNTIFS(Sta!$B:$B,$A192,Sta!$S:$S,"&gt;1.5")/$C192</f>
        <v>#DIV/0!</v>
      </c>
    </row>
    <row r="193" spans="1:22" x14ac:dyDescent="0.3">
      <c r="A193" s="62" t="s">
        <v>313</v>
      </c>
      <c r="B193" s="9">
        <f>COUNTIF(Sta!A:A,A193)</f>
        <v>0</v>
      </c>
      <c r="C193" s="4">
        <f>COUNTIF(Sta!B:B,A193)</f>
        <v>0</v>
      </c>
      <c r="D193" s="4">
        <f>B193+C193</f>
        <v>0</v>
      </c>
      <c r="E193" s="10" t="e">
        <f>(SUMIF(Sta!$A:$A,$A193,Sta!$T:$T)  + SUMIF(Sta!$B:$B,$A193,Sta!$T:$T) )/$D193</f>
        <v>#DIV/0!</v>
      </c>
      <c r="F193" s="6" t="e">
        <f>SUMIF(Sta!$A:$A,$A193,Sta!$T:$T)/$B193</f>
        <v>#DIV/0!</v>
      </c>
      <c r="G193" s="6" t="e">
        <f>SUMIF(Sta!$B:$B,$A193,Sta!$T:$T)/$C193</f>
        <v>#DIV/0!</v>
      </c>
      <c r="H193" s="10" t="e">
        <f>(SUMIF(Sta!$A:$A,$A193,Sta!$R:$R)  + SUMIF(Sta!$B:$B,$A193,Sta!$S:$S) )/$D193</f>
        <v>#DIV/0!</v>
      </c>
      <c r="I193" s="6" t="e">
        <f>SUMIF(Sta!$A:$A,$A193,Sta!$R:$R)/$B193</f>
        <v>#DIV/0!</v>
      </c>
      <c r="J193" s="6" t="e">
        <f>SUMIF(Sta!$B:$B,$A193,Sta!$S:$S)/$C193</f>
        <v>#DIV/0!</v>
      </c>
      <c r="K193" s="11" t="e">
        <f>(COUNTIFS(Sta!$A:$A,$A193,Sta!$T:$T,"&gt;2.5") +COUNTIFS(Sta!$B:$B,$A193,Sta!$T:$T,"&gt;2.5"))/$D193</f>
        <v>#DIV/0!</v>
      </c>
      <c r="L193" s="8" t="e">
        <f>COUNTIFS(Sta!$A:$A,$A193,Sta!$T:$T,"&gt;2.5")/$B193</f>
        <v>#DIV/0!</v>
      </c>
      <c r="M193" s="8" t="e">
        <f>COUNTIFS(Sta!$B:$B,$A193,Sta!$T:$T,"&gt;2.5")/$C193</f>
        <v>#DIV/0!</v>
      </c>
      <c r="N193" s="11" t="e">
        <f>(COUNTIFS(Sta!$A:$A,$A193,Sta!$T:$T,"&gt;4.5") +COUNTIFS(Sta!$B:$B,$A193,Sta!$T:$T,"&gt;4.5"))/$D193</f>
        <v>#DIV/0!</v>
      </c>
      <c r="O193" s="8" t="e">
        <f>COUNTIFS(Sta!$A:$A,$A193,Sta!$T:$T,"&gt;4.5")/$B193</f>
        <v>#DIV/0!</v>
      </c>
      <c r="P193" s="8" t="e">
        <f>COUNTIFS(Sta!$B:$B,$A193,Sta!$T:$T,"&gt;4.5")/$C193</f>
        <v>#DIV/0!</v>
      </c>
      <c r="Q193" s="11" t="e">
        <f>(COUNTIFS(Sta!$A:$A,$A193,Sta!$R:$R,"&gt;0.5") +COUNTIFS(Sta!$B:$B,$A193,Sta!$S:$S,"&gt;0.5"))/$D193</f>
        <v>#DIV/0!</v>
      </c>
      <c r="R193" s="8" t="e">
        <f>COUNTIFS(Sta!$A:$A,$A193,Sta!$R:$R,"&gt;0.5")/$B193</f>
        <v>#DIV/0!</v>
      </c>
      <c r="S193" s="8" t="e">
        <f>COUNTIFS(Sta!$B:$B,$A193,Sta!$S:$S,"&gt;0.5")/$C193</f>
        <v>#DIV/0!</v>
      </c>
      <c r="T193" s="11" t="e">
        <f>(COUNTIFS(Sta!$A:$A,$A193,Sta!$R:$R,"&gt;1.5") +COUNTIFS(Sta!$B:$B,$A193,Sta!$S:$S,"&gt;1.5"))/$D193</f>
        <v>#DIV/0!</v>
      </c>
      <c r="U193" s="8" t="e">
        <f>COUNTIFS(Sta!$A:$A,$A193,Sta!$R:$R,"&gt;1.5")/$B193</f>
        <v>#DIV/0!</v>
      </c>
      <c r="V193" s="8" t="e">
        <f>COUNTIFS(Sta!$B:$B,$A193,Sta!$S:$S,"&gt;1.5")/$C193</f>
        <v>#DIV/0!</v>
      </c>
    </row>
    <row r="194" spans="1:22" x14ac:dyDescent="0.3">
      <c r="A194" s="62" t="s">
        <v>297</v>
      </c>
      <c r="B194" s="9">
        <f>COUNTIF(Sta!A:A,A194)</f>
        <v>0</v>
      </c>
      <c r="C194" s="4">
        <f>COUNTIF(Sta!B:B,A194)</f>
        <v>0</v>
      </c>
      <c r="D194" s="4">
        <f t="shared" si="5"/>
        <v>0</v>
      </c>
      <c r="E194" s="10" t="e">
        <f>(SUMIF(Sta!$A:$A,$A194,Sta!$T:$T)  + SUMIF(Sta!$B:$B,$A194,Sta!$T:$T) )/$D194</f>
        <v>#DIV/0!</v>
      </c>
      <c r="F194" s="6" t="e">
        <f>SUMIF(Sta!$A:$A,$A194,Sta!$T:$T)/$B194</f>
        <v>#DIV/0!</v>
      </c>
      <c r="G194" s="6" t="e">
        <f>SUMIF(Sta!$B:$B,$A194,Sta!$T:$T)/$C194</f>
        <v>#DIV/0!</v>
      </c>
      <c r="H194" s="10" t="e">
        <f>(SUMIF(Sta!$A:$A,$A194,Sta!$R:$R)  + SUMIF(Sta!$B:$B,$A194,Sta!$S:$S) )/$D194</f>
        <v>#DIV/0!</v>
      </c>
      <c r="I194" s="6" t="e">
        <f>SUMIF(Sta!$A:$A,$A194,Sta!$R:$R)/$B194</f>
        <v>#DIV/0!</v>
      </c>
      <c r="J194" s="6" t="e">
        <f>SUMIF(Sta!$B:$B,$A194,Sta!$S:$S)/$C194</f>
        <v>#DIV/0!</v>
      </c>
      <c r="K194" s="11" t="e">
        <f>(COUNTIFS(Sta!$A:$A,$A194,Sta!$T:$T,"&gt;2.5") +COUNTIFS(Sta!$B:$B,$A194,Sta!$T:$T,"&gt;2.5"))/$D194</f>
        <v>#DIV/0!</v>
      </c>
      <c r="L194" s="8" t="e">
        <f>COUNTIFS(Sta!$A:$A,$A194,Sta!$T:$T,"&gt;2.5")/$B194</f>
        <v>#DIV/0!</v>
      </c>
      <c r="M194" s="8" t="e">
        <f>COUNTIFS(Sta!$B:$B,$A194,Sta!$T:$T,"&gt;2.5")/$C194</f>
        <v>#DIV/0!</v>
      </c>
      <c r="N194" s="11" t="e">
        <f>(COUNTIFS(Sta!$A:$A,$A194,Sta!$T:$T,"&gt;4.5") +COUNTIFS(Sta!$B:$B,$A194,Sta!$T:$T,"&gt;4.5"))/$D194</f>
        <v>#DIV/0!</v>
      </c>
      <c r="O194" s="8" t="e">
        <f>COUNTIFS(Sta!$A:$A,$A194,Sta!$T:$T,"&gt;4.5")/$B194</f>
        <v>#DIV/0!</v>
      </c>
      <c r="P194" s="8" t="e">
        <f>COUNTIFS(Sta!$B:$B,$A194,Sta!$T:$T,"&gt;4.5")/$C194</f>
        <v>#DIV/0!</v>
      </c>
      <c r="Q194" s="11" t="e">
        <f>(COUNTIFS(Sta!$A:$A,$A194,Sta!$R:$R,"&gt;0.5") +COUNTIFS(Sta!$B:$B,$A194,Sta!$S:$S,"&gt;0.5"))/$D194</f>
        <v>#DIV/0!</v>
      </c>
      <c r="R194" s="8" t="e">
        <f>COUNTIFS(Sta!$A:$A,$A194,Sta!$R:$R,"&gt;0.5")/$B194</f>
        <v>#DIV/0!</v>
      </c>
      <c r="S194" s="8" t="e">
        <f>COUNTIFS(Sta!$B:$B,$A194,Sta!$S:$S,"&gt;0.5")/$C194</f>
        <v>#DIV/0!</v>
      </c>
      <c r="T194" s="11" t="e">
        <f>(COUNTIFS(Sta!$A:$A,$A194,Sta!$R:$R,"&gt;1.5") +COUNTIFS(Sta!$B:$B,$A194,Sta!$S:$S,"&gt;1.5"))/$D194</f>
        <v>#DIV/0!</v>
      </c>
      <c r="U194" s="8" t="e">
        <f>COUNTIFS(Sta!$A:$A,$A194,Sta!$R:$R,"&gt;1.5")/$B194</f>
        <v>#DIV/0!</v>
      </c>
      <c r="V194" s="8" t="e">
        <f>COUNTIFS(Sta!$B:$B,$A194,Sta!$S:$S,"&gt;1.5")/$C194</f>
        <v>#DIV/0!</v>
      </c>
    </row>
    <row r="195" spans="1:22" x14ac:dyDescent="0.3">
      <c r="A195" s="62" t="s">
        <v>299</v>
      </c>
      <c r="B195" s="9">
        <f>COUNTIF(Sta!A:A,A195)</f>
        <v>0</v>
      </c>
      <c r="C195" s="4">
        <f>COUNTIF(Sta!B:B,A195)</f>
        <v>0</v>
      </c>
      <c r="D195" s="4">
        <f t="shared" si="5"/>
        <v>0</v>
      </c>
      <c r="E195" s="10" t="e">
        <f>(SUMIF(Sta!$A:$A,$A195,Sta!$T:$T)  + SUMIF(Sta!$B:$B,$A195,Sta!$T:$T) )/$D195</f>
        <v>#DIV/0!</v>
      </c>
      <c r="F195" s="6" t="e">
        <f>SUMIF(Sta!$A:$A,$A195,Sta!$T:$T)/$B195</f>
        <v>#DIV/0!</v>
      </c>
      <c r="G195" s="6" t="e">
        <f>SUMIF(Sta!$B:$B,$A195,Sta!$T:$T)/$C195</f>
        <v>#DIV/0!</v>
      </c>
      <c r="H195" s="10" t="e">
        <f>(SUMIF(Sta!$A:$A,$A195,Sta!$R:$R)  + SUMIF(Sta!$B:$B,$A195,Sta!$S:$S) )/$D195</f>
        <v>#DIV/0!</v>
      </c>
      <c r="I195" s="6" t="e">
        <f>SUMIF(Sta!$A:$A,$A195,Sta!$R:$R)/$B195</f>
        <v>#DIV/0!</v>
      </c>
      <c r="J195" s="6" t="e">
        <f>SUMIF(Sta!$B:$B,$A195,Sta!$S:$S)/$C195</f>
        <v>#DIV/0!</v>
      </c>
      <c r="K195" s="11" t="e">
        <f>(COUNTIFS(Sta!$A:$A,$A195,Sta!$T:$T,"&gt;2.5") +COUNTIFS(Sta!$B:$B,$A195,Sta!$T:$T,"&gt;2.5"))/$D195</f>
        <v>#DIV/0!</v>
      </c>
      <c r="L195" s="8" t="e">
        <f>COUNTIFS(Sta!$A:$A,$A195,Sta!$T:$T,"&gt;2.5")/$B195</f>
        <v>#DIV/0!</v>
      </c>
      <c r="M195" s="8" t="e">
        <f>COUNTIFS(Sta!$B:$B,$A195,Sta!$T:$T,"&gt;2.5")/$C195</f>
        <v>#DIV/0!</v>
      </c>
      <c r="N195" s="11" t="e">
        <f>(COUNTIFS(Sta!$A:$A,$A195,Sta!$T:$T,"&gt;4.5") +COUNTIFS(Sta!$B:$B,$A195,Sta!$T:$T,"&gt;4.5"))/$D195</f>
        <v>#DIV/0!</v>
      </c>
      <c r="O195" s="8" t="e">
        <f>COUNTIFS(Sta!$A:$A,$A195,Sta!$T:$T,"&gt;4.5")/$B195</f>
        <v>#DIV/0!</v>
      </c>
      <c r="P195" s="8" t="e">
        <f>COUNTIFS(Sta!$B:$B,$A195,Sta!$T:$T,"&gt;4.5")/$C195</f>
        <v>#DIV/0!</v>
      </c>
      <c r="Q195" s="11" t="e">
        <f>(COUNTIFS(Sta!$A:$A,$A195,Sta!$R:$R,"&gt;0.5") +COUNTIFS(Sta!$B:$B,$A195,Sta!$S:$S,"&gt;0.5"))/$D195</f>
        <v>#DIV/0!</v>
      </c>
      <c r="R195" s="8" t="e">
        <f>COUNTIFS(Sta!$A:$A,$A195,Sta!$R:$R,"&gt;0.5")/$B195</f>
        <v>#DIV/0!</v>
      </c>
      <c r="S195" s="8" t="e">
        <f>COUNTIFS(Sta!$B:$B,$A195,Sta!$S:$S,"&gt;0.5")/$C195</f>
        <v>#DIV/0!</v>
      </c>
      <c r="T195" s="11" t="e">
        <f>(COUNTIFS(Sta!$A:$A,$A195,Sta!$R:$R,"&gt;1.5") +COUNTIFS(Sta!$B:$B,$A195,Sta!$S:$S,"&gt;1.5"))/$D195</f>
        <v>#DIV/0!</v>
      </c>
      <c r="U195" s="8" t="e">
        <f>COUNTIFS(Sta!$A:$A,$A195,Sta!$R:$R,"&gt;1.5")/$B195</f>
        <v>#DIV/0!</v>
      </c>
      <c r="V195" s="8" t="e">
        <f>COUNTIFS(Sta!$B:$B,$A195,Sta!$S:$S,"&gt;1.5")/$C195</f>
        <v>#DIV/0!</v>
      </c>
    </row>
    <row r="196" spans="1:22" x14ac:dyDescent="0.3">
      <c r="A196" s="62" t="s">
        <v>314</v>
      </c>
      <c r="B196" s="9">
        <f>COUNTIF(Sta!A:A,A196)</f>
        <v>0</v>
      </c>
      <c r="C196" s="4">
        <f>COUNTIF(Sta!B:B,A196)</f>
        <v>0</v>
      </c>
      <c r="D196" s="4">
        <f>B196+C196</f>
        <v>0</v>
      </c>
      <c r="E196" s="10" t="e">
        <f>(SUMIF(Sta!$A:$A,$A196,Sta!$T:$T)  + SUMIF(Sta!$B:$B,$A196,Sta!$T:$T) )/$D196</f>
        <v>#DIV/0!</v>
      </c>
      <c r="F196" s="6" t="e">
        <f>SUMIF(Sta!$A:$A,$A196,Sta!$T:$T)/$B196</f>
        <v>#DIV/0!</v>
      </c>
      <c r="G196" s="6" t="e">
        <f>SUMIF(Sta!$B:$B,$A196,Sta!$T:$T)/$C196</f>
        <v>#DIV/0!</v>
      </c>
      <c r="H196" s="10" t="e">
        <f>(SUMIF(Sta!$A:$A,$A196,Sta!$R:$R)  + SUMIF(Sta!$B:$B,$A196,Sta!$S:$S) )/$D196</f>
        <v>#DIV/0!</v>
      </c>
      <c r="I196" s="6" t="e">
        <f>SUMIF(Sta!$A:$A,$A196,Sta!$R:$R)/$B196</f>
        <v>#DIV/0!</v>
      </c>
      <c r="J196" s="6" t="e">
        <f>SUMIF(Sta!$B:$B,$A196,Sta!$S:$S)/$C196</f>
        <v>#DIV/0!</v>
      </c>
      <c r="K196" s="11" t="e">
        <f>(COUNTIFS(Sta!$A:$A,$A196,Sta!$T:$T,"&gt;2.5") +COUNTIFS(Sta!$B:$B,$A196,Sta!$T:$T,"&gt;2.5"))/$D196</f>
        <v>#DIV/0!</v>
      </c>
      <c r="L196" s="8" t="e">
        <f>COUNTIFS(Sta!$A:$A,$A196,Sta!$T:$T,"&gt;2.5")/$B196</f>
        <v>#DIV/0!</v>
      </c>
      <c r="M196" s="8" t="e">
        <f>COUNTIFS(Sta!$B:$B,$A196,Sta!$T:$T,"&gt;2.5")/$C196</f>
        <v>#DIV/0!</v>
      </c>
      <c r="N196" s="11" t="e">
        <f>(COUNTIFS(Sta!$A:$A,$A196,Sta!$T:$T,"&gt;4.5") +COUNTIFS(Sta!$B:$B,$A196,Sta!$T:$T,"&gt;4.5"))/$D196</f>
        <v>#DIV/0!</v>
      </c>
      <c r="O196" s="8" t="e">
        <f>COUNTIFS(Sta!$A:$A,$A196,Sta!$T:$T,"&gt;4.5")/$B196</f>
        <v>#DIV/0!</v>
      </c>
      <c r="P196" s="8" t="e">
        <f>COUNTIFS(Sta!$B:$B,$A196,Sta!$T:$T,"&gt;4.5")/$C196</f>
        <v>#DIV/0!</v>
      </c>
      <c r="Q196" s="11" t="e">
        <f>(COUNTIFS(Sta!$A:$A,$A196,Sta!$R:$R,"&gt;0.5") +COUNTIFS(Sta!$B:$B,$A196,Sta!$S:$S,"&gt;0.5"))/$D196</f>
        <v>#DIV/0!</v>
      </c>
      <c r="R196" s="8" t="e">
        <f>COUNTIFS(Sta!$A:$A,$A196,Sta!$R:$R,"&gt;0.5")/$B196</f>
        <v>#DIV/0!</v>
      </c>
      <c r="S196" s="8" t="e">
        <f>COUNTIFS(Sta!$B:$B,$A196,Sta!$S:$S,"&gt;0.5")/$C196</f>
        <v>#DIV/0!</v>
      </c>
      <c r="T196" s="11" t="e">
        <f>(COUNTIFS(Sta!$A:$A,$A196,Sta!$R:$R,"&gt;1.5") +COUNTIFS(Sta!$B:$B,$A196,Sta!$S:$S,"&gt;1.5"))/$D196</f>
        <v>#DIV/0!</v>
      </c>
      <c r="U196" s="8" t="e">
        <f>COUNTIFS(Sta!$A:$A,$A196,Sta!$R:$R,"&gt;1.5")/$B196</f>
        <v>#DIV/0!</v>
      </c>
      <c r="V196" s="8" t="e">
        <f>COUNTIFS(Sta!$B:$B,$A196,Sta!$S:$S,"&gt;1.5")/$C196</f>
        <v>#DIV/0!</v>
      </c>
    </row>
    <row r="197" spans="1:22" x14ac:dyDescent="0.3">
      <c r="A197" s="62" t="s">
        <v>312</v>
      </c>
      <c r="B197" s="9">
        <f>COUNTIF(Sta!A:A,A197)</f>
        <v>0</v>
      </c>
      <c r="C197" s="4">
        <f>COUNTIF(Sta!B:B,A197)</f>
        <v>0</v>
      </c>
      <c r="D197" s="4">
        <f t="shared" ref="D197:D208" si="6">B197+C197</f>
        <v>0</v>
      </c>
      <c r="E197" s="10" t="e">
        <f>(SUMIF(Sta!$A:$A,$A197,Sta!$T:$T)  + SUMIF(Sta!$B:$B,$A197,Sta!$T:$T) )/$D197</f>
        <v>#DIV/0!</v>
      </c>
      <c r="F197" s="6" t="e">
        <f>SUMIF(Sta!$A:$A,$A197,Sta!$T:$T)/$B197</f>
        <v>#DIV/0!</v>
      </c>
      <c r="G197" s="6" t="e">
        <f>SUMIF(Sta!$B:$B,$A197,Sta!$T:$T)/$C197</f>
        <v>#DIV/0!</v>
      </c>
      <c r="H197" s="10" t="e">
        <f>(SUMIF(Sta!$A:$A,$A197,Sta!$R:$R)  + SUMIF(Sta!$B:$B,$A197,Sta!$S:$S) )/$D197</f>
        <v>#DIV/0!</v>
      </c>
      <c r="I197" s="6" t="e">
        <f>SUMIF(Sta!$A:$A,$A197,Sta!$R:$R)/$B197</f>
        <v>#DIV/0!</v>
      </c>
      <c r="J197" s="6" t="e">
        <f>SUMIF(Sta!$B:$B,$A197,Sta!$S:$S)/$C197</f>
        <v>#DIV/0!</v>
      </c>
      <c r="K197" s="11" t="e">
        <f>(COUNTIFS(Sta!$A:$A,$A197,Sta!$T:$T,"&gt;2.5") +COUNTIFS(Sta!$B:$B,$A197,Sta!$T:$T,"&gt;2.5"))/$D197</f>
        <v>#DIV/0!</v>
      </c>
      <c r="L197" s="8" t="e">
        <f>COUNTIFS(Sta!$A:$A,$A197,Sta!$T:$T,"&gt;2.5")/$B197</f>
        <v>#DIV/0!</v>
      </c>
      <c r="M197" s="8" t="e">
        <f>COUNTIFS(Sta!$B:$B,$A197,Sta!$T:$T,"&gt;2.5")/$C197</f>
        <v>#DIV/0!</v>
      </c>
      <c r="N197" s="11" t="e">
        <f>(COUNTIFS(Sta!$A:$A,$A197,Sta!$T:$T,"&gt;4.5") +COUNTIFS(Sta!$B:$B,$A197,Sta!$T:$T,"&gt;4.5"))/$D197</f>
        <v>#DIV/0!</v>
      </c>
      <c r="O197" s="8" t="e">
        <f>COUNTIFS(Sta!$A:$A,$A197,Sta!$T:$T,"&gt;4.5")/$B197</f>
        <v>#DIV/0!</v>
      </c>
      <c r="P197" s="8" t="e">
        <f>COUNTIFS(Sta!$B:$B,$A197,Sta!$T:$T,"&gt;4.5")/$C197</f>
        <v>#DIV/0!</v>
      </c>
      <c r="Q197" s="11" t="e">
        <f>(COUNTIFS(Sta!$A:$A,$A197,Sta!$R:$R,"&gt;0.5") +COUNTIFS(Sta!$B:$B,$A197,Sta!$S:$S,"&gt;0.5"))/$D197</f>
        <v>#DIV/0!</v>
      </c>
      <c r="R197" s="8" t="e">
        <f>COUNTIFS(Sta!$A:$A,$A197,Sta!$R:$R,"&gt;0.5")/$B197</f>
        <v>#DIV/0!</v>
      </c>
      <c r="S197" s="8" t="e">
        <f>COUNTIFS(Sta!$B:$B,$A197,Sta!$S:$S,"&gt;0.5")/$C197</f>
        <v>#DIV/0!</v>
      </c>
      <c r="T197" s="11" t="e">
        <f>(COUNTIFS(Sta!$A:$A,$A197,Sta!$R:$R,"&gt;1.5") +COUNTIFS(Sta!$B:$B,$A197,Sta!$S:$S,"&gt;1.5"))/$D197</f>
        <v>#DIV/0!</v>
      </c>
      <c r="U197" s="8" t="e">
        <f>COUNTIFS(Sta!$A:$A,$A197,Sta!$R:$R,"&gt;1.5")/$B197</f>
        <v>#DIV/0!</v>
      </c>
      <c r="V197" s="8" t="e">
        <f>COUNTIFS(Sta!$B:$B,$A197,Sta!$S:$S,"&gt;1.5")/$C197</f>
        <v>#DIV/0!</v>
      </c>
    </row>
    <row r="198" spans="1:22" x14ac:dyDescent="0.3">
      <c r="A198" s="62" t="s">
        <v>305</v>
      </c>
      <c r="B198" s="9">
        <f>COUNTIF(Sta!A:A,A198)</f>
        <v>0</v>
      </c>
      <c r="C198" s="4">
        <f>COUNTIF(Sta!B:B,A198)</f>
        <v>0</v>
      </c>
      <c r="D198" s="4">
        <f t="shared" si="6"/>
        <v>0</v>
      </c>
      <c r="E198" s="10" t="e">
        <f>(SUMIF(Sta!$A:$A,$A198,Sta!$T:$T)  + SUMIF(Sta!$B:$B,$A198,Sta!$T:$T) )/$D198</f>
        <v>#DIV/0!</v>
      </c>
      <c r="F198" s="6" t="e">
        <f>SUMIF(Sta!$A:$A,$A198,Sta!$T:$T)/$B198</f>
        <v>#DIV/0!</v>
      </c>
      <c r="G198" s="6" t="e">
        <f>SUMIF(Sta!$B:$B,$A198,Sta!$T:$T)/$C198</f>
        <v>#DIV/0!</v>
      </c>
      <c r="H198" s="10" t="e">
        <f>(SUMIF(Sta!$A:$A,$A198,Sta!$R:$R)  + SUMIF(Sta!$B:$B,$A198,Sta!$S:$S) )/$D198</f>
        <v>#DIV/0!</v>
      </c>
      <c r="I198" s="6" t="e">
        <f>SUMIF(Sta!$A:$A,$A198,Sta!$R:$R)/$B198</f>
        <v>#DIV/0!</v>
      </c>
      <c r="J198" s="6" t="e">
        <f>SUMIF(Sta!$B:$B,$A198,Sta!$S:$S)/$C198</f>
        <v>#DIV/0!</v>
      </c>
      <c r="K198" s="11" t="e">
        <f>(COUNTIFS(Sta!$A:$A,$A198,Sta!$T:$T,"&gt;2.5") +COUNTIFS(Sta!$B:$B,$A198,Sta!$T:$T,"&gt;2.5"))/$D198</f>
        <v>#DIV/0!</v>
      </c>
      <c r="L198" s="8" t="e">
        <f>COUNTIFS(Sta!$A:$A,$A198,Sta!$T:$T,"&gt;2.5")/$B198</f>
        <v>#DIV/0!</v>
      </c>
      <c r="M198" s="8" t="e">
        <f>COUNTIFS(Sta!$B:$B,$A198,Sta!$T:$T,"&gt;2.5")/$C198</f>
        <v>#DIV/0!</v>
      </c>
      <c r="N198" s="11" t="e">
        <f>(COUNTIFS(Sta!$A:$A,$A198,Sta!$T:$T,"&gt;4.5") +COUNTIFS(Sta!$B:$B,$A198,Sta!$T:$T,"&gt;4.5"))/$D198</f>
        <v>#DIV/0!</v>
      </c>
      <c r="O198" s="8" t="e">
        <f>COUNTIFS(Sta!$A:$A,$A198,Sta!$T:$T,"&gt;4.5")/$B198</f>
        <v>#DIV/0!</v>
      </c>
      <c r="P198" s="8" t="e">
        <f>COUNTIFS(Sta!$B:$B,$A198,Sta!$T:$T,"&gt;4.5")/$C198</f>
        <v>#DIV/0!</v>
      </c>
      <c r="Q198" s="11" t="e">
        <f>(COUNTIFS(Sta!$A:$A,$A198,Sta!$R:$R,"&gt;0.5") +COUNTIFS(Sta!$B:$B,$A198,Sta!$S:$S,"&gt;0.5"))/$D198</f>
        <v>#DIV/0!</v>
      </c>
      <c r="R198" s="8" t="e">
        <f>COUNTIFS(Sta!$A:$A,$A198,Sta!$R:$R,"&gt;0.5")/$B198</f>
        <v>#DIV/0!</v>
      </c>
      <c r="S198" s="8" t="e">
        <f>COUNTIFS(Sta!$B:$B,$A198,Sta!$S:$S,"&gt;0.5")/$C198</f>
        <v>#DIV/0!</v>
      </c>
      <c r="T198" s="11" t="e">
        <f>(COUNTIFS(Sta!$A:$A,$A198,Sta!$R:$R,"&gt;1.5") +COUNTIFS(Sta!$B:$B,$A198,Sta!$S:$S,"&gt;1.5"))/$D198</f>
        <v>#DIV/0!</v>
      </c>
      <c r="U198" s="8" t="e">
        <f>COUNTIFS(Sta!$A:$A,$A198,Sta!$R:$R,"&gt;1.5")/$B198</f>
        <v>#DIV/0!</v>
      </c>
      <c r="V198" s="8" t="e">
        <f>COUNTIFS(Sta!$B:$B,$A198,Sta!$S:$S,"&gt;1.5")/$C198</f>
        <v>#DIV/0!</v>
      </c>
    </row>
    <row r="199" spans="1:22" x14ac:dyDescent="0.3">
      <c r="A199" s="62" t="s">
        <v>306</v>
      </c>
      <c r="B199" s="9">
        <f>COUNTIF(Sta!A:A,A199)</f>
        <v>0</v>
      </c>
      <c r="C199" s="4">
        <f>COUNTIF(Sta!B:B,A199)</f>
        <v>0</v>
      </c>
      <c r="D199" s="4">
        <f t="shared" si="6"/>
        <v>0</v>
      </c>
      <c r="E199" s="10" t="e">
        <f>(SUMIF(Sta!$A:$A,$A199,Sta!$T:$T)  + SUMIF(Sta!$B:$B,$A199,Sta!$T:$T) )/$D199</f>
        <v>#DIV/0!</v>
      </c>
      <c r="F199" s="6" t="e">
        <f>SUMIF(Sta!$A:$A,$A199,Sta!$T:$T)/$B199</f>
        <v>#DIV/0!</v>
      </c>
      <c r="G199" s="6" t="e">
        <f>SUMIF(Sta!$B:$B,$A199,Sta!$T:$T)/$C199</f>
        <v>#DIV/0!</v>
      </c>
      <c r="H199" s="10" t="e">
        <f>(SUMIF(Sta!$A:$A,$A199,Sta!$R:$R)  + SUMIF(Sta!$B:$B,$A199,Sta!$S:$S) )/$D199</f>
        <v>#DIV/0!</v>
      </c>
      <c r="I199" s="6" t="e">
        <f>SUMIF(Sta!$A:$A,$A199,Sta!$R:$R)/$B199</f>
        <v>#DIV/0!</v>
      </c>
      <c r="J199" s="6" t="e">
        <f>SUMIF(Sta!$B:$B,$A199,Sta!$S:$S)/$C199</f>
        <v>#DIV/0!</v>
      </c>
      <c r="K199" s="11" t="e">
        <f>(COUNTIFS(Sta!$A:$A,$A199,Sta!$T:$T,"&gt;2.5") +COUNTIFS(Sta!$B:$B,$A199,Sta!$T:$T,"&gt;2.5"))/$D199</f>
        <v>#DIV/0!</v>
      </c>
      <c r="L199" s="8" t="e">
        <f>COUNTIFS(Sta!$A:$A,$A199,Sta!$T:$T,"&gt;2.5")/$B199</f>
        <v>#DIV/0!</v>
      </c>
      <c r="M199" s="8" t="e">
        <f>COUNTIFS(Sta!$B:$B,$A199,Sta!$T:$T,"&gt;2.5")/$C199</f>
        <v>#DIV/0!</v>
      </c>
      <c r="N199" s="11" t="e">
        <f>(COUNTIFS(Sta!$A:$A,$A199,Sta!$T:$T,"&gt;4.5") +COUNTIFS(Sta!$B:$B,$A199,Sta!$T:$T,"&gt;4.5"))/$D199</f>
        <v>#DIV/0!</v>
      </c>
      <c r="O199" s="8" t="e">
        <f>COUNTIFS(Sta!$A:$A,$A199,Sta!$T:$T,"&gt;4.5")/$B199</f>
        <v>#DIV/0!</v>
      </c>
      <c r="P199" s="8" t="e">
        <f>COUNTIFS(Sta!$B:$B,$A199,Sta!$T:$T,"&gt;4.5")/$C199</f>
        <v>#DIV/0!</v>
      </c>
      <c r="Q199" s="11" t="e">
        <f>(COUNTIFS(Sta!$A:$A,$A199,Sta!$R:$R,"&gt;0.5") +COUNTIFS(Sta!$B:$B,$A199,Sta!$S:$S,"&gt;0.5"))/$D199</f>
        <v>#DIV/0!</v>
      </c>
      <c r="R199" s="8" t="e">
        <f>COUNTIFS(Sta!$A:$A,$A199,Sta!$R:$R,"&gt;0.5")/$B199</f>
        <v>#DIV/0!</v>
      </c>
      <c r="S199" s="8" t="e">
        <f>COUNTIFS(Sta!$B:$B,$A199,Sta!$S:$S,"&gt;0.5")/$C199</f>
        <v>#DIV/0!</v>
      </c>
      <c r="T199" s="11" t="e">
        <f>(COUNTIFS(Sta!$A:$A,$A199,Sta!$R:$R,"&gt;1.5") +COUNTIFS(Sta!$B:$B,$A199,Sta!$S:$S,"&gt;1.5"))/$D199</f>
        <v>#DIV/0!</v>
      </c>
      <c r="U199" s="8" t="e">
        <f>COUNTIFS(Sta!$A:$A,$A199,Sta!$R:$R,"&gt;1.5")/$B199</f>
        <v>#DIV/0!</v>
      </c>
      <c r="V199" s="8" t="e">
        <f>COUNTIFS(Sta!$B:$B,$A199,Sta!$S:$S,"&gt;1.5")/$C199</f>
        <v>#DIV/0!</v>
      </c>
    </row>
    <row r="200" spans="1:22" x14ac:dyDescent="0.3">
      <c r="A200" s="62" t="s">
        <v>309</v>
      </c>
      <c r="B200" s="9">
        <f>COUNTIF(Sta!A:A,A200)</f>
        <v>0</v>
      </c>
      <c r="C200" s="4">
        <f>COUNTIF(Sta!B:B,A200)</f>
        <v>0</v>
      </c>
      <c r="D200" s="4">
        <f t="shared" si="6"/>
        <v>0</v>
      </c>
      <c r="E200" s="10" t="e">
        <f>(SUMIF(Sta!$A:$A,$A200,Sta!$T:$T)  + SUMIF(Sta!$B:$B,$A200,Sta!$T:$T) )/$D200</f>
        <v>#DIV/0!</v>
      </c>
      <c r="F200" s="6" t="e">
        <f>SUMIF(Sta!$A:$A,$A200,Sta!$T:$T)/$B200</f>
        <v>#DIV/0!</v>
      </c>
      <c r="G200" s="6" t="e">
        <f>SUMIF(Sta!$B:$B,$A200,Sta!$T:$T)/$C200</f>
        <v>#DIV/0!</v>
      </c>
      <c r="H200" s="10" t="e">
        <f>(SUMIF(Sta!$A:$A,$A200,Sta!$R:$R)  + SUMIF(Sta!$B:$B,$A200,Sta!$S:$S) )/$D200</f>
        <v>#DIV/0!</v>
      </c>
      <c r="I200" s="6" t="e">
        <f>SUMIF(Sta!$A:$A,$A200,Sta!$R:$R)/$B200</f>
        <v>#DIV/0!</v>
      </c>
      <c r="J200" s="6" t="e">
        <f>SUMIF(Sta!$B:$B,$A200,Sta!$S:$S)/$C200</f>
        <v>#DIV/0!</v>
      </c>
      <c r="K200" s="11" t="e">
        <f>(COUNTIFS(Sta!$A:$A,$A200,Sta!$T:$T,"&gt;2.5") +COUNTIFS(Sta!$B:$B,$A200,Sta!$T:$T,"&gt;2.5"))/$D200</f>
        <v>#DIV/0!</v>
      </c>
      <c r="L200" s="8" t="e">
        <f>COUNTIFS(Sta!$A:$A,$A200,Sta!$T:$T,"&gt;2.5")/$B200</f>
        <v>#DIV/0!</v>
      </c>
      <c r="M200" s="8" t="e">
        <f>COUNTIFS(Sta!$B:$B,$A200,Sta!$T:$T,"&gt;2.5")/$C200</f>
        <v>#DIV/0!</v>
      </c>
      <c r="N200" s="11" t="e">
        <f>(COUNTIFS(Sta!$A:$A,$A200,Sta!$T:$T,"&gt;4.5") +COUNTIFS(Sta!$B:$B,$A200,Sta!$T:$T,"&gt;4.5"))/$D200</f>
        <v>#DIV/0!</v>
      </c>
      <c r="O200" s="8" t="e">
        <f>COUNTIFS(Sta!$A:$A,$A200,Sta!$T:$T,"&gt;4.5")/$B200</f>
        <v>#DIV/0!</v>
      </c>
      <c r="P200" s="8" t="e">
        <f>COUNTIFS(Sta!$B:$B,$A200,Sta!$T:$T,"&gt;4.5")/$C200</f>
        <v>#DIV/0!</v>
      </c>
      <c r="Q200" s="11" t="e">
        <f>(COUNTIFS(Sta!$A:$A,$A200,Sta!$R:$R,"&gt;0.5") +COUNTIFS(Sta!$B:$B,$A200,Sta!$S:$S,"&gt;0.5"))/$D200</f>
        <v>#DIV/0!</v>
      </c>
      <c r="R200" s="8" t="e">
        <f>COUNTIFS(Sta!$A:$A,$A200,Sta!$R:$R,"&gt;0.5")/$B200</f>
        <v>#DIV/0!</v>
      </c>
      <c r="S200" s="8" t="e">
        <f>COUNTIFS(Sta!$B:$B,$A200,Sta!$S:$S,"&gt;0.5")/$C200</f>
        <v>#DIV/0!</v>
      </c>
      <c r="T200" s="11" t="e">
        <f>(COUNTIFS(Sta!$A:$A,$A200,Sta!$R:$R,"&gt;1.5") +COUNTIFS(Sta!$B:$B,$A200,Sta!$S:$S,"&gt;1.5"))/$D200</f>
        <v>#DIV/0!</v>
      </c>
      <c r="U200" s="8" t="e">
        <f>COUNTIFS(Sta!$A:$A,$A200,Sta!$R:$R,"&gt;1.5")/$B200</f>
        <v>#DIV/0!</v>
      </c>
      <c r="V200" s="8" t="e">
        <f>COUNTIFS(Sta!$B:$B,$A200,Sta!$S:$S,"&gt;1.5")/$C200</f>
        <v>#DIV/0!</v>
      </c>
    </row>
    <row r="201" spans="1:22" x14ac:dyDescent="0.3">
      <c r="A201" s="62" t="s">
        <v>308</v>
      </c>
      <c r="B201" s="9">
        <f>COUNTIF(Sta!A:A,A201)</f>
        <v>0</v>
      </c>
      <c r="C201" s="4">
        <f>COUNTIF(Sta!B:B,A201)</f>
        <v>0</v>
      </c>
      <c r="D201" s="4">
        <f t="shared" si="6"/>
        <v>0</v>
      </c>
      <c r="E201" s="10" t="e">
        <f>(SUMIF(Sta!$A:$A,$A201,Sta!$T:$T)  + SUMIF(Sta!$B:$B,$A201,Sta!$T:$T) )/$D201</f>
        <v>#DIV/0!</v>
      </c>
      <c r="F201" s="6" t="e">
        <f>SUMIF(Sta!$A:$A,$A201,Sta!$T:$T)/$B201</f>
        <v>#DIV/0!</v>
      </c>
      <c r="G201" s="6" t="e">
        <f>SUMIF(Sta!$B:$B,$A201,Sta!$T:$T)/$C201</f>
        <v>#DIV/0!</v>
      </c>
      <c r="H201" s="10" t="e">
        <f>(SUMIF(Sta!$A:$A,$A201,Sta!$R:$R)  + SUMIF(Sta!$B:$B,$A201,Sta!$S:$S) )/$D201</f>
        <v>#DIV/0!</v>
      </c>
      <c r="I201" s="6" t="e">
        <f>SUMIF(Sta!$A:$A,$A201,Sta!$R:$R)/$B201</f>
        <v>#DIV/0!</v>
      </c>
      <c r="J201" s="6" t="e">
        <f>SUMIF(Sta!$B:$B,$A201,Sta!$S:$S)/$C201</f>
        <v>#DIV/0!</v>
      </c>
      <c r="K201" s="11" t="e">
        <f>(COUNTIFS(Sta!$A:$A,$A201,Sta!$T:$T,"&gt;2.5") +COUNTIFS(Sta!$B:$B,$A201,Sta!$T:$T,"&gt;2.5"))/$D201</f>
        <v>#DIV/0!</v>
      </c>
      <c r="L201" s="8" t="e">
        <f>COUNTIFS(Sta!$A:$A,$A201,Sta!$T:$T,"&gt;2.5")/$B201</f>
        <v>#DIV/0!</v>
      </c>
      <c r="M201" s="8" t="e">
        <f>COUNTIFS(Sta!$B:$B,$A201,Sta!$T:$T,"&gt;2.5")/$C201</f>
        <v>#DIV/0!</v>
      </c>
      <c r="N201" s="11" t="e">
        <f>(COUNTIFS(Sta!$A:$A,$A201,Sta!$T:$T,"&gt;4.5") +COUNTIFS(Sta!$B:$B,$A201,Sta!$T:$T,"&gt;4.5"))/$D201</f>
        <v>#DIV/0!</v>
      </c>
      <c r="O201" s="8" t="e">
        <f>COUNTIFS(Sta!$A:$A,$A201,Sta!$T:$T,"&gt;4.5")/$B201</f>
        <v>#DIV/0!</v>
      </c>
      <c r="P201" s="8" t="e">
        <f>COUNTIFS(Sta!$B:$B,$A201,Sta!$T:$T,"&gt;4.5")/$C201</f>
        <v>#DIV/0!</v>
      </c>
      <c r="Q201" s="11" t="e">
        <f>(COUNTIFS(Sta!$A:$A,$A201,Sta!$R:$R,"&gt;0.5") +COUNTIFS(Sta!$B:$B,$A201,Sta!$S:$S,"&gt;0.5"))/$D201</f>
        <v>#DIV/0!</v>
      </c>
      <c r="R201" s="8" t="e">
        <f>COUNTIFS(Sta!$A:$A,$A201,Sta!$R:$R,"&gt;0.5")/$B201</f>
        <v>#DIV/0!</v>
      </c>
      <c r="S201" s="8" t="e">
        <f>COUNTIFS(Sta!$B:$B,$A201,Sta!$S:$S,"&gt;0.5")/$C201</f>
        <v>#DIV/0!</v>
      </c>
      <c r="T201" s="11" t="e">
        <f>(COUNTIFS(Sta!$A:$A,$A201,Sta!$R:$R,"&gt;1.5") +COUNTIFS(Sta!$B:$B,$A201,Sta!$S:$S,"&gt;1.5"))/$D201</f>
        <v>#DIV/0!</v>
      </c>
      <c r="U201" s="8" t="e">
        <f>COUNTIFS(Sta!$A:$A,$A201,Sta!$R:$R,"&gt;1.5")/$B201</f>
        <v>#DIV/0!</v>
      </c>
      <c r="V201" s="8" t="e">
        <f>COUNTIFS(Sta!$B:$B,$A201,Sta!$S:$S,"&gt;1.5")/$C201</f>
        <v>#DIV/0!</v>
      </c>
    </row>
    <row r="202" spans="1:22" x14ac:dyDescent="0.3">
      <c r="A202" s="62" t="s">
        <v>296</v>
      </c>
      <c r="B202" s="9">
        <f>COUNTIF(Sta!A:A,A202)</f>
        <v>0</v>
      </c>
      <c r="C202" s="4">
        <f>COUNTIF(Sta!B:B,A202)</f>
        <v>0</v>
      </c>
      <c r="D202" s="4">
        <f t="shared" si="6"/>
        <v>0</v>
      </c>
      <c r="E202" s="10" t="e">
        <f>(SUMIF(Sta!$A:$A,$A202,Sta!$T:$T)  + SUMIF(Sta!$B:$B,$A202,Sta!$T:$T) )/$D202</f>
        <v>#DIV/0!</v>
      </c>
      <c r="F202" s="6" t="e">
        <f>SUMIF(Sta!$A:$A,$A202,Sta!$T:$T)/$B202</f>
        <v>#DIV/0!</v>
      </c>
      <c r="G202" s="6" t="e">
        <f>SUMIF(Sta!$B:$B,$A202,Sta!$T:$T)/$C202</f>
        <v>#DIV/0!</v>
      </c>
      <c r="H202" s="10" t="e">
        <f>(SUMIF(Sta!$A:$A,$A202,Sta!$R:$R)  + SUMIF(Sta!$B:$B,$A202,Sta!$S:$S) )/$D202</f>
        <v>#DIV/0!</v>
      </c>
      <c r="I202" s="6" t="e">
        <f>SUMIF(Sta!$A:$A,$A202,Sta!$R:$R)/$B202</f>
        <v>#DIV/0!</v>
      </c>
      <c r="J202" s="6" t="e">
        <f>SUMIF(Sta!$B:$B,$A202,Sta!$S:$S)/$C202</f>
        <v>#DIV/0!</v>
      </c>
      <c r="K202" s="11" t="e">
        <f>(COUNTIFS(Sta!$A:$A,$A202,Sta!$T:$T,"&gt;2.5") +COUNTIFS(Sta!$B:$B,$A202,Sta!$T:$T,"&gt;2.5"))/$D202</f>
        <v>#DIV/0!</v>
      </c>
      <c r="L202" s="8" t="e">
        <f>COUNTIFS(Sta!$A:$A,$A202,Sta!$T:$T,"&gt;2.5")/$B202</f>
        <v>#DIV/0!</v>
      </c>
      <c r="M202" s="8" t="e">
        <f>COUNTIFS(Sta!$B:$B,$A202,Sta!$T:$T,"&gt;2.5")/$C202</f>
        <v>#DIV/0!</v>
      </c>
      <c r="N202" s="11" t="e">
        <f>(COUNTIFS(Sta!$A:$A,$A202,Sta!$T:$T,"&gt;4.5") +COUNTIFS(Sta!$B:$B,$A202,Sta!$T:$T,"&gt;4.5"))/$D202</f>
        <v>#DIV/0!</v>
      </c>
      <c r="O202" s="8" t="e">
        <f>COUNTIFS(Sta!$A:$A,$A202,Sta!$T:$T,"&gt;4.5")/$B202</f>
        <v>#DIV/0!</v>
      </c>
      <c r="P202" s="8" t="e">
        <f>COUNTIFS(Sta!$B:$B,$A202,Sta!$T:$T,"&gt;4.5")/$C202</f>
        <v>#DIV/0!</v>
      </c>
      <c r="Q202" s="11" t="e">
        <f>(COUNTIFS(Sta!$A:$A,$A202,Sta!$R:$R,"&gt;0.5") +COUNTIFS(Sta!$B:$B,$A202,Sta!$S:$S,"&gt;0.5"))/$D202</f>
        <v>#DIV/0!</v>
      </c>
      <c r="R202" s="8" t="e">
        <f>COUNTIFS(Sta!$A:$A,$A202,Sta!$R:$R,"&gt;0.5")/$B202</f>
        <v>#DIV/0!</v>
      </c>
      <c r="S202" s="8" t="e">
        <f>COUNTIFS(Sta!$B:$B,$A202,Sta!$S:$S,"&gt;0.5")/$C202</f>
        <v>#DIV/0!</v>
      </c>
      <c r="T202" s="11" t="e">
        <f>(COUNTIFS(Sta!$A:$A,$A202,Sta!$R:$R,"&gt;1.5") +COUNTIFS(Sta!$B:$B,$A202,Sta!$S:$S,"&gt;1.5"))/$D202</f>
        <v>#DIV/0!</v>
      </c>
      <c r="U202" s="8" t="e">
        <f>COUNTIFS(Sta!$A:$A,$A202,Sta!$R:$R,"&gt;1.5")/$B202</f>
        <v>#DIV/0!</v>
      </c>
      <c r="V202" s="8" t="e">
        <f>COUNTIFS(Sta!$B:$B,$A202,Sta!$S:$S,"&gt;1.5")/$C202</f>
        <v>#DIV/0!</v>
      </c>
    </row>
    <row r="203" spans="1:22" x14ac:dyDescent="0.3">
      <c r="A203" s="62" t="s">
        <v>311</v>
      </c>
      <c r="B203" s="9">
        <f>COUNTIF(Sta!A:A,A203)</f>
        <v>0</v>
      </c>
      <c r="C203" s="4">
        <f>COUNTIF(Sta!B:B,A203)</f>
        <v>0</v>
      </c>
      <c r="D203" s="4">
        <f t="shared" si="6"/>
        <v>0</v>
      </c>
      <c r="E203" s="10" t="e">
        <f>(SUMIF(Sta!$A:$A,$A203,Sta!$T:$T)  + SUMIF(Sta!$B:$B,$A203,Sta!$T:$T) )/$D203</f>
        <v>#DIV/0!</v>
      </c>
      <c r="F203" s="6" t="e">
        <f>SUMIF(Sta!$A:$A,$A203,Sta!$T:$T)/$B203</f>
        <v>#DIV/0!</v>
      </c>
      <c r="G203" s="6" t="e">
        <f>SUMIF(Sta!$B:$B,$A203,Sta!$T:$T)/$C203</f>
        <v>#DIV/0!</v>
      </c>
      <c r="H203" s="10" t="e">
        <f>(SUMIF(Sta!$A:$A,$A203,Sta!$R:$R)  + SUMIF(Sta!$B:$B,$A203,Sta!$S:$S) )/$D203</f>
        <v>#DIV/0!</v>
      </c>
      <c r="I203" s="6" t="e">
        <f>SUMIF(Sta!$A:$A,$A203,Sta!$R:$R)/$B203</f>
        <v>#DIV/0!</v>
      </c>
      <c r="J203" s="6" t="e">
        <f>SUMIF(Sta!$B:$B,$A203,Sta!$S:$S)/$C203</f>
        <v>#DIV/0!</v>
      </c>
      <c r="K203" s="11" t="e">
        <f>(COUNTIFS(Sta!$A:$A,$A203,Sta!$T:$T,"&gt;2.5") +COUNTIFS(Sta!$B:$B,$A203,Sta!$T:$T,"&gt;2.5"))/$D203</f>
        <v>#DIV/0!</v>
      </c>
      <c r="L203" s="8" t="e">
        <f>COUNTIFS(Sta!$A:$A,$A203,Sta!$T:$T,"&gt;2.5")/$B203</f>
        <v>#DIV/0!</v>
      </c>
      <c r="M203" s="8" t="e">
        <f>COUNTIFS(Sta!$B:$B,$A203,Sta!$T:$T,"&gt;2.5")/$C203</f>
        <v>#DIV/0!</v>
      </c>
      <c r="N203" s="11" t="e">
        <f>(COUNTIFS(Sta!$A:$A,$A203,Sta!$T:$T,"&gt;4.5") +COUNTIFS(Sta!$B:$B,$A203,Sta!$T:$T,"&gt;4.5"))/$D203</f>
        <v>#DIV/0!</v>
      </c>
      <c r="O203" s="8" t="e">
        <f>COUNTIFS(Sta!$A:$A,$A203,Sta!$T:$T,"&gt;4.5")/$B203</f>
        <v>#DIV/0!</v>
      </c>
      <c r="P203" s="8" t="e">
        <f>COUNTIFS(Sta!$B:$B,$A203,Sta!$T:$T,"&gt;4.5")/$C203</f>
        <v>#DIV/0!</v>
      </c>
      <c r="Q203" s="11" t="e">
        <f>(COUNTIFS(Sta!$A:$A,$A203,Sta!$R:$R,"&gt;0.5") +COUNTIFS(Sta!$B:$B,$A203,Sta!$S:$S,"&gt;0.5"))/$D203</f>
        <v>#DIV/0!</v>
      </c>
      <c r="R203" s="8" t="e">
        <f>COUNTIFS(Sta!$A:$A,$A203,Sta!$R:$R,"&gt;0.5")/$B203</f>
        <v>#DIV/0!</v>
      </c>
      <c r="S203" s="8" t="e">
        <f>COUNTIFS(Sta!$B:$B,$A203,Sta!$S:$S,"&gt;0.5")/$C203</f>
        <v>#DIV/0!</v>
      </c>
      <c r="T203" s="11" t="e">
        <f>(COUNTIFS(Sta!$A:$A,$A203,Sta!$R:$R,"&gt;1.5") +COUNTIFS(Sta!$B:$B,$A203,Sta!$S:$S,"&gt;1.5"))/$D203</f>
        <v>#DIV/0!</v>
      </c>
      <c r="U203" s="8" t="e">
        <f>COUNTIFS(Sta!$A:$A,$A203,Sta!$R:$R,"&gt;1.5")/$B203</f>
        <v>#DIV/0!</v>
      </c>
      <c r="V203" s="8" t="e">
        <f>COUNTIFS(Sta!$B:$B,$A203,Sta!$S:$S,"&gt;1.5")/$C203</f>
        <v>#DIV/0!</v>
      </c>
    </row>
    <row r="204" spans="1:22" x14ac:dyDescent="0.3">
      <c r="A204" s="62" t="s">
        <v>315</v>
      </c>
      <c r="B204" s="9">
        <f>COUNTIF(Sta!A:A,A204)</f>
        <v>0</v>
      </c>
      <c r="C204" s="4">
        <f>COUNTIF(Sta!B:B,A204)</f>
        <v>0</v>
      </c>
      <c r="D204" s="4">
        <f>B204+C204</f>
        <v>0</v>
      </c>
      <c r="E204" s="10" t="e">
        <f>(SUMIF(Sta!$A:$A,$A204,Sta!$T:$T)  + SUMIF(Sta!$B:$B,$A204,Sta!$T:$T) )/$D204</f>
        <v>#DIV/0!</v>
      </c>
      <c r="F204" s="6" t="e">
        <f>SUMIF(Sta!$A:$A,$A204,Sta!$T:$T)/$B204</f>
        <v>#DIV/0!</v>
      </c>
      <c r="G204" s="6" t="e">
        <f>SUMIF(Sta!$B:$B,$A204,Sta!$T:$T)/$C204</f>
        <v>#DIV/0!</v>
      </c>
      <c r="H204" s="10" t="e">
        <f>(SUMIF(Sta!$A:$A,$A204,Sta!$R:$R)  + SUMIF(Sta!$B:$B,$A204,Sta!$S:$S) )/$D204</f>
        <v>#DIV/0!</v>
      </c>
      <c r="I204" s="6" t="e">
        <f>SUMIF(Sta!$A:$A,$A204,Sta!$R:$R)/$B204</f>
        <v>#DIV/0!</v>
      </c>
      <c r="J204" s="6" t="e">
        <f>SUMIF(Sta!$B:$B,$A204,Sta!$S:$S)/$C204</f>
        <v>#DIV/0!</v>
      </c>
      <c r="K204" s="11" t="e">
        <f>(COUNTIFS(Sta!$A:$A,$A204,Sta!$T:$T,"&gt;2.5") +COUNTIFS(Sta!$B:$B,$A204,Sta!$T:$T,"&gt;2.5"))/$D204</f>
        <v>#DIV/0!</v>
      </c>
      <c r="L204" s="8" t="e">
        <f>COUNTIFS(Sta!$A:$A,$A204,Sta!$T:$T,"&gt;2.5")/$B204</f>
        <v>#DIV/0!</v>
      </c>
      <c r="M204" s="8" t="e">
        <f>COUNTIFS(Sta!$B:$B,$A204,Sta!$T:$T,"&gt;2.5")/$C204</f>
        <v>#DIV/0!</v>
      </c>
      <c r="N204" s="11" t="e">
        <f>(COUNTIFS(Sta!$A:$A,$A204,Sta!$T:$T,"&gt;4.5") +COUNTIFS(Sta!$B:$B,$A204,Sta!$T:$T,"&gt;4.5"))/$D204</f>
        <v>#DIV/0!</v>
      </c>
      <c r="O204" s="8" t="e">
        <f>COUNTIFS(Sta!$A:$A,$A204,Sta!$T:$T,"&gt;4.5")/$B204</f>
        <v>#DIV/0!</v>
      </c>
      <c r="P204" s="8" t="e">
        <f>COUNTIFS(Sta!$B:$B,$A204,Sta!$T:$T,"&gt;4.5")/$C204</f>
        <v>#DIV/0!</v>
      </c>
      <c r="Q204" s="11" t="e">
        <f>(COUNTIFS(Sta!$A:$A,$A204,Sta!$R:$R,"&gt;0.5") +COUNTIFS(Sta!$B:$B,$A204,Sta!$S:$S,"&gt;0.5"))/$D204</f>
        <v>#DIV/0!</v>
      </c>
      <c r="R204" s="8" t="e">
        <f>COUNTIFS(Sta!$A:$A,$A204,Sta!$R:$R,"&gt;0.5")/$B204</f>
        <v>#DIV/0!</v>
      </c>
      <c r="S204" s="8" t="e">
        <f>COUNTIFS(Sta!$B:$B,$A204,Sta!$S:$S,"&gt;0.5")/$C204</f>
        <v>#DIV/0!</v>
      </c>
      <c r="T204" s="11" t="e">
        <f>(COUNTIFS(Sta!$A:$A,$A204,Sta!$R:$R,"&gt;1.5") +COUNTIFS(Sta!$B:$B,$A204,Sta!$S:$S,"&gt;1.5"))/$D204</f>
        <v>#DIV/0!</v>
      </c>
      <c r="U204" s="8" t="e">
        <f>COUNTIFS(Sta!$A:$A,$A204,Sta!$R:$R,"&gt;1.5")/$B204</f>
        <v>#DIV/0!</v>
      </c>
      <c r="V204" s="8" t="e">
        <f>COUNTIFS(Sta!$B:$B,$A204,Sta!$S:$S,"&gt;1.5")/$C204</f>
        <v>#DIV/0!</v>
      </c>
    </row>
    <row r="205" spans="1:22" x14ac:dyDescent="0.3">
      <c r="A205" s="62" t="s">
        <v>303</v>
      </c>
      <c r="B205" s="9">
        <f>COUNTIF(Sta!A:A,A205)</f>
        <v>0</v>
      </c>
      <c r="C205" s="4">
        <f>COUNTIF(Sta!B:B,A205)</f>
        <v>0</v>
      </c>
      <c r="D205" s="4">
        <f t="shared" si="6"/>
        <v>0</v>
      </c>
      <c r="E205" s="10" t="e">
        <f>(SUMIF(Sta!$A:$A,$A205,Sta!$T:$T)  + SUMIF(Sta!$B:$B,$A205,Sta!$T:$T) )/$D205</f>
        <v>#DIV/0!</v>
      </c>
      <c r="F205" s="6" t="e">
        <f>SUMIF(Sta!$A:$A,$A205,Sta!$T:$T)/$B205</f>
        <v>#DIV/0!</v>
      </c>
      <c r="G205" s="6" t="e">
        <f>SUMIF(Sta!$B:$B,$A205,Sta!$T:$T)/$C205</f>
        <v>#DIV/0!</v>
      </c>
      <c r="H205" s="10" t="e">
        <f>(SUMIF(Sta!$A:$A,$A205,Sta!$R:$R)  + SUMIF(Sta!$B:$B,$A205,Sta!$S:$S) )/$D205</f>
        <v>#DIV/0!</v>
      </c>
      <c r="I205" s="6" t="e">
        <f>SUMIF(Sta!$A:$A,$A205,Sta!$R:$R)/$B205</f>
        <v>#DIV/0!</v>
      </c>
      <c r="J205" s="6" t="e">
        <f>SUMIF(Sta!$B:$B,$A205,Sta!$S:$S)/$C205</f>
        <v>#DIV/0!</v>
      </c>
      <c r="K205" s="11" t="e">
        <f>(COUNTIFS(Sta!$A:$A,$A205,Sta!$T:$T,"&gt;2.5") +COUNTIFS(Sta!$B:$B,$A205,Sta!$T:$T,"&gt;2.5"))/$D205</f>
        <v>#DIV/0!</v>
      </c>
      <c r="L205" s="8" t="e">
        <f>COUNTIFS(Sta!$A:$A,$A205,Sta!$T:$T,"&gt;2.5")/$B205</f>
        <v>#DIV/0!</v>
      </c>
      <c r="M205" s="8" t="e">
        <f>COUNTIFS(Sta!$B:$B,$A205,Sta!$T:$T,"&gt;2.5")/$C205</f>
        <v>#DIV/0!</v>
      </c>
      <c r="N205" s="11" t="e">
        <f>(COUNTIFS(Sta!$A:$A,$A205,Sta!$T:$T,"&gt;4.5") +COUNTIFS(Sta!$B:$B,$A205,Sta!$T:$T,"&gt;4.5"))/$D205</f>
        <v>#DIV/0!</v>
      </c>
      <c r="O205" s="8" t="e">
        <f>COUNTIFS(Sta!$A:$A,$A205,Sta!$T:$T,"&gt;4.5")/$B205</f>
        <v>#DIV/0!</v>
      </c>
      <c r="P205" s="8" t="e">
        <f>COUNTIFS(Sta!$B:$B,$A205,Sta!$T:$T,"&gt;4.5")/$C205</f>
        <v>#DIV/0!</v>
      </c>
      <c r="Q205" s="11" t="e">
        <f>(COUNTIFS(Sta!$A:$A,$A205,Sta!$R:$R,"&gt;0.5") +COUNTIFS(Sta!$B:$B,$A205,Sta!$S:$S,"&gt;0.5"))/$D205</f>
        <v>#DIV/0!</v>
      </c>
      <c r="R205" s="8" t="e">
        <f>COUNTIFS(Sta!$A:$A,$A205,Sta!$R:$R,"&gt;0.5")/$B205</f>
        <v>#DIV/0!</v>
      </c>
      <c r="S205" s="8" t="e">
        <f>COUNTIFS(Sta!$B:$B,$A205,Sta!$S:$S,"&gt;0.5")/$C205</f>
        <v>#DIV/0!</v>
      </c>
      <c r="T205" s="11" t="e">
        <f>(COUNTIFS(Sta!$A:$A,$A205,Sta!$R:$R,"&gt;1.5") +COUNTIFS(Sta!$B:$B,$A205,Sta!$S:$S,"&gt;1.5"))/$D205</f>
        <v>#DIV/0!</v>
      </c>
      <c r="U205" s="8" t="e">
        <f>COUNTIFS(Sta!$A:$A,$A205,Sta!$R:$R,"&gt;1.5")/$B205</f>
        <v>#DIV/0!</v>
      </c>
      <c r="V205" s="8" t="e">
        <f>COUNTIFS(Sta!$B:$B,$A205,Sta!$S:$S,"&gt;1.5")/$C205</f>
        <v>#DIV/0!</v>
      </c>
    </row>
    <row r="206" spans="1:22" x14ac:dyDescent="0.3">
      <c r="A206" s="62" t="s">
        <v>307</v>
      </c>
      <c r="B206" s="9">
        <f>COUNTIF(Sta!A:A,A206)</f>
        <v>0</v>
      </c>
      <c r="C206" s="4">
        <f>COUNTIF(Sta!B:B,A206)</f>
        <v>0</v>
      </c>
      <c r="D206" s="4">
        <f t="shared" si="6"/>
        <v>0</v>
      </c>
      <c r="E206" s="10" t="e">
        <f>(SUMIF(Sta!$A:$A,$A206,Sta!$T:$T)  + SUMIF(Sta!$B:$B,$A206,Sta!$T:$T) )/$D206</f>
        <v>#DIV/0!</v>
      </c>
      <c r="F206" s="6" t="e">
        <f>SUMIF(Sta!$A:$A,$A206,Sta!$T:$T)/$B206</f>
        <v>#DIV/0!</v>
      </c>
      <c r="G206" s="6" t="e">
        <f>SUMIF(Sta!$B:$B,$A206,Sta!$T:$T)/$C206</f>
        <v>#DIV/0!</v>
      </c>
      <c r="H206" s="10" t="e">
        <f>(SUMIF(Sta!$A:$A,$A206,Sta!$R:$R)  + SUMIF(Sta!$B:$B,$A206,Sta!$S:$S) )/$D206</f>
        <v>#DIV/0!</v>
      </c>
      <c r="I206" s="6" t="e">
        <f>SUMIF(Sta!$A:$A,$A206,Sta!$R:$R)/$B206</f>
        <v>#DIV/0!</v>
      </c>
      <c r="J206" s="6" t="e">
        <f>SUMIF(Sta!$B:$B,$A206,Sta!$S:$S)/$C206</f>
        <v>#DIV/0!</v>
      </c>
      <c r="K206" s="11" t="e">
        <f>(COUNTIFS(Sta!$A:$A,$A206,Sta!$T:$T,"&gt;2.5") +COUNTIFS(Sta!$B:$B,$A206,Sta!$T:$T,"&gt;2.5"))/$D206</f>
        <v>#DIV/0!</v>
      </c>
      <c r="L206" s="8" t="e">
        <f>COUNTIFS(Sta!$A:$A,$A206,Sta!$T:$T,"&gt;2.5")/$B206</f>
        <v>#DIV/0!</v>
      </c>
      <c r="M206" s="8" t="e">
        <f>COUNTIFS(Sta!$B:$B,$A206,Sta!$T:$T,"&gt;2.5")/$C206</f>
        <v>#DIV/0!</v>
      </c>
      <c r="N206" s="11" t="e">
        <f>(COUNTIFS(Sta!$A:$A,$A206,Sta!$T:$T,"&gt;4.5") +COUNTIFS(Sta!$B:$B,$A206,Sta!$T:$T,"&gt;4.5"))/$D206</f>
        <v>#DIV/0!</v>
      </c>
      <c r="O206" s="8" t="e">
        <f>COUNTIFS(Sta!$A:$A,$A206,Sta!$T:$T,"&gt;4.5")/$B206</f>
        <v>#DIV/0!</v>
      </c>
      <c r="P206" s="8" t="e">
        <f>COUNTIFS(Sta!$B:$B,$A206,Sta!$T:$T,"&gt;4.5")/$C206</f>
        <v>#DIV/0!</v>
      </c>
      <c r="Q206" s="11" t="e">
        <f>(COUNTIFS(Sta!$A:$A,$A206,Sta!$R:$R,"&gt;0.5") +COUNTIFS(Sta!$B:$B,$A206,Sta!$S:$S,"&gt;0.5"))/$D206</f>
        <v>#DIV/0!</v>
      </c>
      <c r="R206" s="8" t="e">
        <f>COUNTIFS(Sta!$A:$A,$A206,Sta!$R:$R,"&gt;0.5")/$B206</f>
        <v>#DIV/0!</v>
      </c>
      <c r="S206" s="8" t="e">
        <f>COUNTIFS(Sta!$B:$B,$A206,Sta!$S:$S,"&gt;0.5")/$C206</f>
        <v>#DIV/0!</v>
      </c>
      <c r="T206" s="11" t="e">
        <f>(COUNTIFS(Sta!$A:$A,$A206,Sta!$R:$R,"&gt;1.5") +COUNTIFS(Sta!$B:$B,$A206,Sta!$S:$S,"&gt;1.5"))/$D206</f>
        <v>#DIV/0!</v>
      </c>
      <c r="U206" s="8" t="e">
        <f>COUNTIFS(Sta!$A:$A,$A206,Sta!$R:$R,"&gt;1.5")/$B206</f>
        <v>#DIV/0!</v>
      </c>
      <c r="V206" s="8" t="e">
        <f>COUNTIFS(Sta!$B:$B,$A206,Sta!$S:$S,"&gt;1.5")/$C206</f>
        <v>#DIV/0!</v>
      </c>
    </row>
    <row r="207" spans="1:22" x14ac:dyDescent="0.3">
      <c r="A207" s="62" t="s">
        <v>304</v>
      </c>
      <c r="B207" s="9">
        <f>COUNTIF(Sta!A:A,A207)</f>
        <v>0</v>
      </c>
      <c r="C207" s="4">
        <f>COUNTIF(Sta!B:B,A207)</f>
        <v>0</v>
      </c>
      <c r="D207" s="4">
        <f t="shared" si="6"/>
        <v>0</v>
      </c>
      <c r="E207" s="10" t="e">
        <f>(SUMIF(Sta!$A:$A,$A207,Sta!$T:$T)  + SUMIF(Sta!$B:$B,$A207,Sta!$T:$T) )/$D207</f>
        <v>#DIV/0!</v>
      </c>
      <c r="F207" s="6" t="e">
        <f>SUMIF(Sta!$A:$A,$A207,Sta!$T:$T)/$B207</f>
        <v>#DIV/0!</v>
      </c>
      <c r="G207" s="6" t="e">
        <f>SUMIF(Sta!$B:$B,$A207,Sta!$T:$T)/$C207</f>
        <v>#DIV/0!</v>
      </c>
      <c r="H207" s="10" t="e">
        <f>(SUMIF(Sta!$A:$A,$A207,Sta!$R:$R)  + SUMIF(Sta!$B:$B,$A207,Sta!$S:$S) )/$D207</f>
        <v>#DIV/0!</v>
      </c>
      <c r="I207" s="6" t="e">
        <f>SUMIF(Sta!$A:$A,$A207,Sta!$R:$R)/$B207</f>
        <v>#DIV/0!</v>
      </c>
      <c r="J207" s="6" t="e">
        <f>SUMIF(Sta!$B:$B,$A207,Sta!$S:$S)/$C207</f>
        <v>#DIV/0!</v>
      </c>
      <c r="K207" s="11" t="e">
        <f>(COUNTIFS(Sta!$A:$A,$A207,Sta!$T:$T,"&gt;2.5") +COUNTIFS(Sta!$B:$B,$A207,Sta!$T:$T,"&gt;2.5"))/$D207</f>
        <v>#DIV/0!</v>
      </c>
      <c r="L207" s="8" t="e">
        <f>COUNTIFS(Sta!$A:$A,$A207,Sta!$T:$T,"&gt;2.5")/$B207</f>
        <v>#DIV/0!</v>
      </c>
      <c r="M207" s="8" t="e">
        <f>COUNTIFS(Sta!$B:$B,$A207,Sta!$T:$T,"&gt;2.5")/$C207</f>
        <v>#DIV/0!</v>
      </c>
      <c r="N207" s="11" t="e">
        <f>(COUNTIFS(Sta!$A:$A,$A207,Sta!$T:$T,"&gt;4.5") +COUNTIFS(Sta!$B:$B,$A207,Sta!$T:$T,"&gt;4.5"))/$D207</f>
        <v>#DIV/0!</v>
      </c>
      <c r="O207" s="8" t="e">
        <f>COUNTIFS(Sta!$A:$A,$A207,Sta!$T:$T,"&gt;4.5")/$B207</f>
        <v>#DIV/0!</v>
      </c>
      <c r="P207" s="8" t="e">
        <f>COUNTIFS(Sta!$B:$B,$A207,Sta!$T:$T,"&gt;4.5")/$C207</f>
        <v>#DIV/0!</v>
      </c>
      <c r="Q207" s="11" t="e">
        <f>(COUNTIFS(Sta!$A:$A,$A207,Sta!$R:$R,"&gt;0.5") +COUNTIFS(Sta!$B:$B,$A207,Sta!$S:$S,"&gt;0.5"))/$D207</f>
        <v>#DIV/0!</v>
      </c>
      <c r="R207" s="8" t="e">
        <f>COUNTIFS(Sta!$A:$A,$A207,Sta!$R:$R,"&gt;0.5")/$B207</f>
        <v>#DIV/0!</v>
      </c>
      <c r="S207" s="8" t="e">
        <f>COUNTIFS(Sta!$B:$B,$A207,Sta!$S:$S,"&gt;0.5")/$C207</f>
        <v>#DIV/0!</v>
      </c>
      <c r="T207" s="11" t="e">
        <f>(COUNTIFS(Sta!$A:$A,$A207,Sta!$R:$R,"&gt;1.5") +COUNTIFS(Sta!$B:$B,$A207,Sta!$S:$S,"&gt;1.5"))/$D207</f>
        <v>#DIV/0!</v>
      </c>
      <c r="U207" s="8" t="e">
        <f>COUNTIFS(Sta!$A:$A,$A207,Sta!$R:$R,"&gt;1.5")/$B207</f>
        <v>#DIV/0!</v>
      </c>
      <c r="V207" s="8" t="e">
        <f>COUNTIFS(Sta!$B:$B,$A207,Sta!$S:$S,"&gt;1.5")/$C207</f>
        <v>#DIV/0!</v>
      </c>
    </row>
    <row r="208" spans="1:22" x14ac:dyDescent="0.3">
      <c r="A208" s="62" t="s">
        <v>310</v>
      </c>
      <c r="B208" s="9">
        <f>COUNTIF(Sta!A:A,A208)</f>
        <v>0</v>
      </c>
      <c r="C208" s="4">
        <f>COUNTIF(Sta!B:B,A208)</f>
        <v>0</v>
      </c>
      <c r="D208" s="4">
        <f t="shared" si="6"/>
        <v>0</v>
      </c>
      <c r="E208" s="10" t="e">
        <f>(SUMIF(Sta!$A:$A,$A208,Sta!$T:$T)  + SUMIF(Sta!$B:$B,$A208,Sta!$T:$T) )/$D208</f>
        <v>#DIV/0!</v>
      </c>
      <c r="F208" s="6" t="e">
        <f>SUMIF(Sta!$A:$A,$A208,Sta!$T:$T)/$B208</f>
        <v>#DIV/0!</v>
      </c>
      <c r="G208" s="6" t="e">
        <f>SUMIF(Sta!$B:$B,$A208,Sta!$T:$T)/$C208</f>
        <v>#DIV/0!</v>
      </c>
      <c r="H208" s="10" t="e">
        <f>(SUMIF(Sta!$A:$A,$A208,Sta!$R:$R)  + SUMIF(Sta!$B:$B,$A208,Sta!$S:$S) )/$D208</f>
        <v>#DIV/0!</v>
      </c>
      <c r="I208" s="6" t="e">
        <f>SUMIF(Sta!$A:$A,$A208,Sta!$R:$R)/$B208</f>
        <v>#DIV/0!</v>
      </c>
      <c r="J208" s="6" t="e">
        <f>SUMIF(Sta!$B:$B,$A208,Sta!$S:$S)/$C208</f>
        <v>#DIV/0!</v>
      </c>
      <c r="K208" s="11" t="e">
        <f>(COUNTIFS(Sta!$A:$A,$A208,Sta!$T:$T,"&gt;2.5") +COUNTIFS(Sta!$B:$B,$A208,Sta!$T:$T,"&gt;2.5"))/$D208</f>
        <v>#DIV/0!</v>
      </c>
      <c r="L208" s="8" t="e">
        <f>COUNTIFS(Sta!$A:$A,$A208,Sta!$T:$T,"&gt;2.5")/$B208</f>
        <v>#DIV/0!</v>
      </c>
      <c r="M208" s="8" t="e">
        <f>COUNTIFS(Sta!$B:$B,$A208,Sta!$T:$T,"&gt;2.5")/$C208</f>
        <v>#DIV/0!</v>
      </c>
      <c r="N208" s="11" t="e">
        <f>(COUNTIFS(Sta!$A:$A,$A208,Sta!$T:$T,"&gt;4.5") +COUNTIFS(Sta!$B:$B,$A208,Sta!$T:$T,"&gt;4.5"))/$D208</f>
        <v>#DIV/0!</v>
      </c>
      <c r="O208" s="8" t="e">
        <f>COUNTIFS(Sta!$A:$A,$A208,Sta!$T:$T,"&gt;4.5")/$B208</f>
        <v>#DIV/0!</v>
      </c>
      <c r="P208" s="8" t="e">
        <f>COUNTIFS(Sta!$B:$B,$A208,Sta!$T:$T,"&gt;4.5")/$C208</f>
        <v>#DIV/0!</v>
      </c>
      <c r="Q208" s="11" t="e">
        <f>(COUNTIFS(Sta!$A:$A,$A208,Sta!$R:$R,"&gt;0.5") +COUNTIFS(Sta!$B:$B,$A208,Sta!$S:$S,"&gt;0.5"))/$D208</f>
        <v>#DIV/0!</v>
      </c>
      <c r="R208" s="8" t="e">
        <f>COUNTIFS(Sta!$A:$A,$A208,Sta!$R:$R,"&gt;0.5")/$B208</f>
        <v>#DIV/0!</v>
      </c>
      <c r="S208" s="8" t="e">
        <f>COUNTIFS(Sta!$B:$B,$A208,Sta!$S:$S,"&gt;0.5")/$C208</f>
        <v>#DIV/0!</v>
      </c>
      <c r="T208" s="11" t="e">
        <f>(COUNTIFS(Sta!$A:$A,$A208,Sta!$R:$R,"&gt;1.5") +COUNTIFS(Sta!$B:$B,$A208,Sta!$S:$S,"&gt;1.5"))/$D208</f>
        <v>#DIV/0!</v>
      </c>
      <c r="U208" s="8" t="e">
        <f>COUNTIFS(Sta!$A:$A,$A208,Sta!$R:$R,"&gt;1.5")/$B208</f>
        <v>#DIV/0!</v>
      </c>
      <c r="V208" s="8" t="e">
        <f>COUNTIFS(Sta!$B:$B,$A208,Sta!$S:$S,"&gt;1.5")/$C208</f>
        <v>#DIV/0!</v>
      </c>
    </row>
    <row r="209" spans="1:22" x14ac:dyDescent="0.3">
      <c r="A209" t="s">
        <v>336</v>
      </c>
      <c r="B209" s="9">
        <f>COUNTIF(Sta!A:A,A209)</f>
        <v>0</v>
      </c>
      <c r="C209" s="4">
        <f>COUNTIF(Sta!B:B,A209)</f>
        <v>0</v>
      </c>
      <c r="D209" s="4">
        <f t="shared" ref="D209:D232" si="7">B209+C209</f>
        <v>0</v>
      </c>
      <c r="E209" s="10" t="e">
        <f>(SUMIF(Sta!$A:$A,$A209,Sta!$T:$T)  + SUMIF(Sta!$B:$B,$A209,Sta!$T:$T) )/$D209</f>
        <v>#DIV/0!</v>
      </c>
      <c r="F209" s="6" t="e">
        <f>SUMIF(Sta!$A:$A,$A209,Sta!$T:$T)/$B209</f>
        <v>#DIV/0!</v>
      </c>
      <c r="G209" s="6" t="e">
        <f>SUMIF(Sta!$B:$B,$A209,Sta!$T:$T)/$C209</f>
        <v>#DIV/0!</v>
      </c>
      <c r="H209" s="10" t="e">
        <f>(SUMIF(Sta!$A:$A,$A209,Sta!$R:$R)  + SUMIF(Sta!$B:$B,$A209,Sta!$S:$S) )/$D209</f>
        <v>#DIV/0!</v>
      </c>
      <c r="I209" s="6" t="e">
        <f>SUMIF(Sta!$A:$A,$A209,Sta!$R:$R)/$B209</f>
        <v>#DIV/0!</v>
      </c>
      <c r="J209" s="6" t="e">
        <f>SUMIF(Sta!$B:$B,$A209,Sta!$S:$S)/$C209</f>
        <v>#DIV/0!</v>
      </c>
      <c r="K209" s="11" t="e">
        <f>(COUNTIFS(Sta!$A:$A,$A209,Sta!$T:$T,"&gt;2.5") +COUNTIFS(Sta!$B:$B,$A209,Sta!$T:$T,"&gt;2.5"))/$D209</f>
        <v>#DIV/0!</v>
      </c>
      <c r="L209" s="8" t="e">
        <f>COUNTIFS(Sta!$A:$A,$A209,Sta!$T:$T,"&gt;2.5")/$B209</f>
        <v>#DIV/0!</v>
      </c>
      <c r="M209" s="8" t="e">
        <f>COUNTIFS(Sta!$B:$B,$A209,Sta!$T:$T,"&gt;2.5")/$C209</f>
        <v>#DIV/0!</v>
      </c>
      <c r="N209" s="11" t="e">
        <f>(COUNTIFS(Sta!$A:$A,$A209,Sta!$T:$T,"&gt;4.5") +COUNTIFS(Sta!$B:$B,$A209,Sta!$T:$T,"&gt;4.5"))/$D209</f>
        <v>#DIV/0!</v>
      </c>
      <c r="O209" s="8" t="e">
        <f>COUNTIFS(Sta!$A:$A,$A209,Sta!$T:$T,"&gt;4.5")/$B209</f>
        <v>#DIV/0!</v>
      </c>
      <c r="P209" s="8" t="e">
        <f>COUNTIFS(Sta!$B:$B,$A209,Sta!$T:$T,"&gt;4.5")/$C209</f>
        <v>#DIV/0!</v>
      </c>
      <c r="Q209" s="11" t="e">
        <f>(COUNTIFS(Sta!$A:$A,$A209,Sta!$R:$R,"&gt;0.5") +COUNTIFS(Sta!$B:$B,$A209,Sta!$S:$S,"&gt;0.5"))/$D209</f>
        <v>#DIV/0!</v>
      </c>
      <c r="R209" s="8" t="e">
        <f>COUNTIFS(Sta!$A:$A,$A209,Sta!$R:$R,"&gt;0.5")/$B209</f>
        <v>#DIV/0!</v>
      </c>
      <c r="S209" s="8" t="e">
        <f>COUNTIFS(Sta!$B:$B,$A209,Sta!$S:$S,"&gt;0.5")/$C209</f>
        <v>#DIV/0!</v>
      </c>
      <c r="T209" s="11" t="e">
        <f>(COUNTIFS(Sta!$A:$A,$A209,Sta!$R:$R,"&gt;1.5") +COUNTIFS(Sta!$B:$B,$A209,Sta!$S:$S,"&gt;1.5"))/$D209</f>
        <v>#DIV/0!</v>
      </c>
      <c r="U209" s="8" t="e">
        <f>COUNTIFS(Sta!$A:$A,$A209,Sta!$R:$R,"&gt;1.5")/$B209</f>
        <v>#DIV/0!</v>
      </c>
      <c r="V209" s="8" t="e">
        <f>COUNTIFS(Sta!$B:$B,$A209,Sta!$S:$S,"&gt;1.5")/$C209</f>
        <v>#DIV/0!</v>
      </c>
    </row>
    <row r="210" spans="1:22" x14ac:dyDescent="0.3">
      <c r="A210" t="s">
        <v>332</v>
      </c>
      <c r="B210" s="9">
        <f>COUNTIF(Sta!A:A,A210)</f>
        <v>0</v>
      </c>
      <c r="C210" s="4">
        <f>COUNTIF(Sta!B:B,A210)</f>
        <v>0</v>
      </c>
      <c r="D210" s="4">
        <f t="shared" si="7"/>
        <v>0</v>
      </c>
      <c r="E210" s="10" t="e">
        <f>(SUMIF(Sta!$A:$A,$A210,Sta!$T:$T)  + SUMIF(Sta!$B:$B,$A210,Sta!$T:$T) )/$D210</f>
        <v>#DIV/0!</v>
      </c>
      <c r="F210" s="6" t="e">
        <f>SUMIF(Sta!$A:$A,$A210,Sta!$T:$T)/$B210</f>
        <v>#DIV/0!</v>
      </c>
      <c r="G210" s="6" t="e">
        <f>SUMIF(Sta!$B:$B,$A210,Sta!$T:$T)/$C210</f>
        <v>#DIV/0!</v>
      </c>
      <c r="H210" s="10" t="e">
        <f>(SUMIF(Sta!$A:$A,$A210,Sta!$R:$R)  + SUMIF(Sta!$B:$B,$A210,Sta!$S:$S) )/$D210</f>
        <v>#DIV/0!</v>
      </c>
      <c r="I210" s="6" t="e">
        <f>SUMIF(Sta!$A:$A,$A210,Sta!$R:$R)/$B210</f>
        <v>#DIV/0!</v>
      </c>
      <c r="J210" s="6" t="e">
        <f>SUMIF(Sta!$B:$B,$A210,Sta!$S:$S)/$C210</f>
        <v>#DIV/0!</v>
      </c>
      <c r="K210" s="11" t="e">
        <f>(COUNTIFS(Sta!$A:$A,$A210,Sta!$T:$T,"&gt;2.5") +COUNTIFS(Sta!$B:$B,$A210,Sta!$T:$T,"&gt;2.5"))/$D210</f>
        <v>#DIV/0!</v>
      </c>
      <c r="L210" s="8" t="e">
        <f>COUNTIFS(Sta!$A:$A,$A210,Sta!$T:$T,"&gt;2.5")/$B210</f>
        <v>#DIV/0!</v>
      </c>
      <c r="M210" s="8" t="e">
        <f>COUNTIFS(Sta!$B:$B,$A210,Sta!$T:$T,"&gt;2.5")/$C210</f>
        <v>#DIV/0!</v>
      </c>
      <c r="N210" s="11" t="e">
        <f>(COUNTIFS(Sta!$A:$A,$A210,Sta!$T:$T,"&gt;4.5") +COUNTIFS(Sta!$B:$B,$A210,Sta!$T:$T,"&gt;4.5"))/$D210</f>
        <v>#DIV/0!</v>
      </c>
      <c r="O210" s="8" t="e">
        <f>COUNTIFS(Sta!$A:$A,$A210,Sta!$T:$T,"&gt;4.5")/$B210</f>
        <v>#DIV/0!</v>
      </c>
      <c r="P210" s="8" t="e">
        <f>COUNTIFS(Sta!$B:$B,$A210,Sta!$T:$T,"&gt;4.5")/$C210</f>
        <v>#DIV/0!</v>
      </c>
      <c r="Q210" s="11" t="e">
        <f>(COUNTIFS(Sta!$A:$A,$A210,Sta!$R:$R,"&gt;0.5") +COUNTIFS(Sta!$B:$B,$A210,Sta!$S:$S,"&gt;0.5"))/$D210</f>
        <v>#DIV/0!</v>
      </c>
      <c r="R210" s="8" t="e">
        <f>COUNTIFS(Sta!$A:$A,$A210,Sta!$R:$R,"&gt;0.5")/$B210</f>
        <v>#DIV/0!</v>
      </c>
      <c r="S210" s="8" t="e">
        <f>COUNTIFS(Sta!$B:$B,$A210,Sta!$S:$S,"&gt;0.5")/$C210</f>
        <v>#DIV/0!</v>
      </c>
      <c r="T210" s="11" t="e">
        <f>(COUNTIFS(Sta!$A:$A,$A210,Sta!$R:$R,"&gt;1.5") +COUNTIFS(Sta!$B:$B,$A210,Sta!$S:$S,"&gt;1.5"))/$D210</f>
        <v>#DIV/0!</v>
      </c>
      <c r="U210" s="8" t="e">
        <f>COUNTIFS(Sta!$A:$A,$A210,Sta!$R:$R,"&gt;1.5")/$B210</f>
        <v>#DIV/0!</v>
      </c>
      <c r="V210" s="8" t="e">
        <f>COUNTIFS(Sta!$B:$B,$A210,Sta!$S:$S,"&gt;1.5")/$C210</f>
        <v>#DIV/0!</v>
      </c>
    </row>
    <row r="211" spans="1:22" x14ac:dyDescent="0.3">
      <c r="A211" t="s">
        <v>329</v>
      </c>
      <c r="B211" s="9">
        <f>COUNTIF(Sta!A:A,A211)</f>
        <v>0</v>
      </c>
      <c r="C211" s="4">
        <f>COUNTIF(Sta!B:B,A211)</f>
        <v>0</v>
      </c>
      <c r="D211" s="4">
        <f t="shared" si="7"/>
        <v>0</v>
      </c>
      <c r="E211" s="10" t="e">
        <f>(SUMIF(Sta!$A:$A,$A211,Sta!$T:$T)  + SUMIF(Sta!$B:$B,$A211,Sta!$T:$T) )/$D211</f>
        <v>#DIV/0!</v>
      </c>
      <c r="F211" s="6" t="e">
        <f>SUMIF(Sta!$A:$A,$A211,Sta!$T:$T)/$B211</f>
        <v>#DIV/0!</v>
      </c>
      <c r="G211" s="6" t="e">
        <f>SUMIF(Sta!$B:$B,$A211,Sta!$T:$T)/$C211</f>
        <v>#DIV/0!</v>
      </c>
      <c r="H211" s="10" t="e">
        <f>(SUMIF(Sta!$A:$A,$A211,Sta!$R:$R)  + SUMIF(Sta!$B:$B,$A211,Sta!$S:$S) )/$D211</f>
        <v>#DIV/0!</v>
      </c>
      <c r="I211" s="6" t="e">
        <f>SUMIF(Sta!$A:$A,$A211,Sta!$R:$R)/$B211</f>
        <v>#DIV/0!</v>
      </c>
      <c r="J211" s="6" t="e">
        <f>SUMIF(Sta!$B:$B,$A211,Sta!$S:$S)/$C211</f>
        <v>#DIV/0!</v>
      </c>
      <c r="K211" s="11" t="e">
        <f>(COUNTIFS(Sta!$A:$A,$A211,Sta!$T:$T,"&gt;2.5") +COUNTIFS(Sta!$B:$B,$A211,Sta!$T:$T,"&gt;2.5"))/$D211</f>
        <v>#DIV/0!</v>
      </c>
      <c r="L211" s="8" t="e">
        <f>COUNTIFS(Sta!$A:$A,$A211,Sta!$T:$T,"&gt;2.5")/$B211</f>
        <v>#DIV/0!</v>
      </c>
      <c r="M211" s="8" t="e">
        <f>COUNTIFS(Sta!$B:$B,$A211,Sta!$T:$T,"&gt;2.5")/$C211</f>
        <v>#DIV/0!</v>
      </c>
      <c r="N211" s="11" t="e">
        <f>(COUNTIFS(Sta!$A:$A,$A211,Sta!$T:$T,"&gt;4.5") +COUNTIFS(Sta!$B:$B,$A211,Sta!$T:$T,"&gt;4.5"))/$D211</f>
        <v>#DIV/0!</v>
      </c>
      <c r="O211" s="8" t="e">
        <f>COUNTIFS(Sta!$A:$A,$A211,Sta!$T:$T,"&gt;4.5")/$B211</f>
        <v>#DIV/0!</v>
      </c>
      <c r="P211" s="8" t="e">
        <f>COUNTIFS(Sta!$B:$B,$A211,Sta!$T:$T,"&gt;4.5")/$C211</f>
        <v>#DIV/0!</v>
      </c>
      <c r="Q211" s="11" t="e">
        <f>(COUNTIFS(Sta!$A:$A,$A211,Sta!$R:$R,"&gt;0.5") +COUNTIFS(Sta!$B:$B,$A211,Sta!$S:$S,"&gt;0.5"))/$D211</f>
        <v>#DIV/0!</v>
      </c>
      <c r="R211" s="8" t="e">
        <f>COUNTIFS(Sta!$A:$A,$A211,Sta!$R:$R,"&gt;0.5")/$B211</f>
        <v>#DIV/0!</v>
      </c>
      <c r="S211" s="8" t="e">
        <f>COUNTIFS(Sta!$B:$B,$A211,Sta!$S:$S,"&gt;0.5")/$C211</f>
        <v>#DIV/0!</v>
      </c>
      <c r="T211" s="11" t="e">
        <f>(COUNTIFS(Sta!$A:$A,$A211,Sta!$R:$R,"&gt;1.5") +COUNTIFS(Sta!$B:$B,$A211,Sta!$S:$S,"&gt;1.5"))/$D211</f>
        <v>#DIV/0!</v>
      </c>
      <c r="U211" s="8" t="e">
        <f>COUNTIFS(Sta!$A:$A,$A211,Sta!$R:$R,"&gt;1.5")/$B211</f>
        <v>#DIV/0!</v>
      </c>
      <c r="V211" s="8" t="e">
        <f>COUNTIFS(Sta!$B:$B,$A211,Sta!$S:$S,"&gt;1.5")/$C211</f>
        <v>#DIV/0!</v>
      </c>
    </row>
    <row r="212" spans="1:22" x14ac:dyDescent="0.3">
      <c r="A212" t="s">
        <v>330</v>
      </c>
      <c r="B212" s="9">
        <f>COUNTIF(Sta!A:A,A212)</f>
        <v>0</v>
      </c>
      <c r="C212" s="4">
        <f>COUNTIF(Sta!B:B,A212)</f>
        <v>0</v>
      </c>
      <c r="D212" s="4">
        <f t="shared" si="7"/>
        <v>0</v>
      </c>
      <c r="E212" s="10" t="e">
        <f>(SUMIF(Sta!$A:$A,$A212,Sta!$T:$T)  + SUMIF(Sta!$B:$B,$A212,Sta!$T:$T) )/$D212</f>
        <v>#DIV/0!</v>
      </c>
      <c r="F212" s="6" t="e">
        <f>SUMIF(Sta!$A:$A,$A212,Sta!$T:$T)/$B212</f>
        <v>#DIV/0!</v>
      </c>
      <c r="G212" s="6" t="e">
        <f>SUMIF(Sta!$B:$B,$A212,Sta!$T:$T)/$C212</f>
        <v>#DIV/0!</v>
      </c>
      <c r="H212" s="10" t="e">
        <f>(SUMIF(Sta!$A:$A,$A212,Sta!$R:$R)  + SUMIF(Sta!$B:$B,$A212,Sta!$S:$S) )/$D212</f>
        <v>#DIV/0!</v>
      </c>
      <c r="I212" s="6" t="e">
        <f>SUMIF(Sta!$A:$A,$A212,Sta!$R:$R)/$B212</f>
        <v>#DIV/0!</v>
      </c>
      <c r="J212" s="6" t="e">
        <f>SUMIF(Sta!$B:$B,$A212,Sta!$S:$S)/$C212</f>
        <v>#DIV/0!</v>
      </c>
      <c r="K212" s="11" t="e">
        <f>(COUNTIFS(Sta!$A:$A,$A212,Sta!$T:$T,"&gt;2.5") +COUNTIFS(Sta!$B:$B,$A212,Sta!$T:$T,"&gt;2.5"))/$D212</f>
        <v>#DIV/0!</v>
      </c>
      <c r="L212" s="8" t="e">
        <f>COUNTIFS(Sta!$A:$A,$A212,Sta!$T:$T,"&gt;2.5")/$B212</f>
        <v>#DIV/0!</v>
      </c>
      <c r="M212" s="8" t="e">
        <f>COUNTIFS(Sta!$B:$B,$A212,Sta!$T:$T,"&gt;2.5")/$C212</f>
        <v>#DIV/0!</v>
      </c>
      <c r="N212" s="11" t="e">
        <f>(COUNTIFS(Sta!$A:$A,$A212,Sta!$T:$T,"&gt;4.5") +COUNTIFS(Sta!$B:$B,$A212,Sta!$T:$T,"&gt;4.5"))/$D212</f>
        <v>#DIV/0!</v>
      </c>
      <c r="O212" s="8" t="e">
        <f>COUNTIFS(Sta!$A:$A,$A212,Sta!$T:$T,"&gt;4.5")/$B212</f>
        <v>#DIV/0!</v>
      </c>
      <c r="P212" s="8" t="e">
        <f>COUNTIFS(Sta!$B:$B,$A212,Sta!$T:$T,"&gt;4.5")/$C212</f>
        <v>#DIV/0!</v>
      </c>
      <c r="Q212" s="11" t="e">
        <f>(COUNTIFS(Sta!$A:$A,$A212,Sta!$R:$R,"&gt;0.5") +COUNTIFS(Sta!$B:$B,$A212,Sta!$S:$S,"&gt;0.5"))/$D212</f>
        <v>#DIV/0!</v>
      </c>
      <c r="R212" s="8" t="e">
        <f>COUNTIFS(Sta!$A:$A,$A212,Sta!$R:$R,"&gt;0.5")/$B212</f>
        <v>#DIV/0!</v>
      </c>
      <c r="S212" s="8" t="e">
        <f>COUNTIFS(Sta!$B:$B,$A212,Sta!$S:$S,"&gt;0.5")/$C212</f>
        <v>#DIV/0!</v>
      </c>
      <c r="T212" s="11" t="e">
        <f>(COUNTIFS(Sta!$A:$A,$A212,Sta!$R:$R,"&gt;1.5") +COUNTIFS(Sta!$B:$B,$A212,Sta!$S:$S,"&gt;1.5"))/$D212</f>
        <v>#DIV/0!</v>
      </c>
      <c r="U212" s="8" t="e">
        <f>COUNTIFS(Sta!$A:$A,$A212,Sta!$R:$R,"&gt;1.5")/$B212</f>
        <v>#DIV/0!</v>
      </c>
      <c r="V212" s="8" t="e">
        <f>COUNTIFS(Sta!$B:$B,$A212,Sta!$S:$S,"&gt;1.5")/$C212</f>
        <v>#DIV/0!</v>
      </c>
    </row>
    <row r="213" spans="1:22" x14ac:dyDescent="0.3">
      <c r="A213" t="s">
        <v>340</v>
      </c>
      <c r="B213" s="9">
        <f>COUNTIF(Sta!A:A,A213)</f>
        <v>0</v>
      </c>
      <c r="C213" s="4">
        <f>COUNTIF(Sta!B:B,A213)</f>
        <v>0</v>
      </c>
      <c r="D213" s="4">
        <f t="shared" si="7"/>
        <v>0</v>
      </c>
      <c r="E213" s="10" t="e">
        <f>(SUMIF(Sta!$A:$A,$A213,Sta!$T:$T)  + SUMIF(Sta!$B:$B,$A213,Sta!$T:$T) )/$D213</f>
        <v>#DIV/0!</v>
      </c>
      <c r="F213" s="6" t="e">
        <f>SUMIF(Sta!$A:$A,$A213,Sta!$T:$T)/$B213</f>
        <v>#DIV/0!</v>
      </c>
      <c r="G213" s="6" t="e">
        <f>SUMIF(Sta!$B:$B,$A213,Sta!$T:$T)/$C213</f>
        <v>#DIV/0!</v>
      </c>
      <c r="H213" s="10" t="e">
        <f>(SUMIF(Sta!$A:$A,$A213,Sta!$R:$R)  + SUMIF(Sta!$B:$B,$A213,Sta!$S:$S) )/$D213</f>
        <v>#DIV/0!</v>
      </c>
      <c r="I213" s="6" t="e">
        <f>SUMIF(Sta!$A:$A,$A213,Sta!$R:$R)/$B213</f>
        <v>#DIV/0!</v>
      </c>
      <c r="J213" s="6" t="e">
        <f>SUMIF(Sta!$B:$B,$A213,Sta!$S:$S)/$C213</f>
        <v>#DIV/0!</v>
      </c>
      <c r="K213" s="11" t="e">
        <f>(COUNTIFS(Sta!$A:$A,$A213,Sta!$T:$T,"&gt;2.5") +COUNTIFS(Sta!$B:$B,$A213,Sta!$T:$T,"&gt;2.5"))/$D213</f>
        <v>#DIV/0!</v>
      </c>
      <c r="L213" s="8" t="e">
        <f>COUNTIFS(Sta!$A:$A,$A213,Sta!$T:$T,"&gt;2.5")/$B213</f>
        <v>#DIV/0!</v>
      </c>
      <c r="M213" s="8" t="e">
        <f>COUNTIFS(Sta!$B:$B,$A213,Sta!$T:$T,"&gt;2.5")/$C213</f>
        <v>#DIV/0!</v>
      </c>
      <c r="N213" s="11" t="e">
        <f>(COUNTIFS(Sta!$A:$A,$A213,Sta!$T:$T,"&gt;4.5") +COUNTIFS(Sta!$B:$B,$A213,Sta!$T:$T,"&gt;4.5"))/$D213</f>
        <v>#DIV/0!</v>
      </c>
      <c r="O213" s="8" t="e">
        <f>COUNTIFS(Sta!$A:$A,$A213,Sta!$T:$T,"&gt;4.5")/$B213</f>
        <v>#DIV/0!</v>
      </c>
      <c r="P213" s="8" t="e">
        <f>COUNTIFS(Sta!$B:$B,$A213,Sta!$T:$T,"&gt;4.5")/$C213</f>
        <v>#DIV/0!</v>
      </c>
      <c r="Q213" s="11" t="e">
        <f>(COUNTIFS(Sta!$A:$A,$A213,Sta!$R:$R,"&gt;0.5") +COUNTIFS(Sta!$B:$B,$A213,Sta!$S:$S,"&gt;0.5"))/$D213</f>
        <v>#DIV/0!</v>
      </c>
      <c r="R213" s="8" t="e">
        <f>COUNTIFS(Sta!$A:$A,$A213,Sta!$R:$R,"&gt;0.5")/$B213</f>
        <v>#DIV/0!</v>
      </c>
      <c r="S213" s="8" t="e">
        <f>COUNTIFS(Sta!$B:$B,$A213,Sta!$S:$S,"&gt;0.5")/$C213</f>
        <v>#DIV/0!</v>
      </c>
      <c r="T213" s="11" t="e">
        <f>(COUNTIFS(Sta!$A:$A,$A213,Sta!$R:$R,"&gt;1.5") +COUNTIFS(Sta!$B:$B,$A213,Sta!$S:$S,"&gt;1.5"))/$D213</f>
        <v>#DIV/0!</v>
      </c>
      <c r="U213" s="8" t="e">
        <f>COUNTIFS(Sta!$A:$A,$A213,Sta!$R:$R,"&gt;1.5")/$B213</f>
        <v>#DIV/0!</v>
      </c>
      <c r="V213" s="8" t="e">
        <f>COUNTIFS(Sta!$B:$B,$A213,Sta!$S:$S,"&gt;1.5")/$C213</f>
        <v>#DIV/0!</v>
      </c>
    </row>
    <row r="214" spans="1:22" x14ac:dyDescent="0.3">
      <c r="A214" t="s">
        <v>333</v>
      </c>
      <c r="B214" s="9">
        <f>COUNTIF(Sta!A:A,A214)</f>
        <v>0</v>
      </c>
      <c r="C214" s="4">
        <f>COUNTIF(Sta!B:B,A214)</f>
        <v>0</v>
      </c>
      <c r="D214" s="4">
        <f t="shared" si="7"/>
        <v>0</v>
      </c>
      <c r="E214" s="10" t="e">
        <f>(SUMIF(Sta!$A:$A,$A214,Sta!$T:$T)  + SUMIF(Sta!$B:$B,$A214,Sta!$T:$T) )/$D214</f>
        <v>#DIV/0!</v>
      </c>
      <c r="F214" s="6" t="e">
        <f>SUMIF(Sta!$A:$A,$A214,Sta!$T:$T)/$B214</f>
        <v>#DIV/0!</v>
      </c>
      <c r="G214" s="6" t="e">
        <f>SUMIF(Sta!$B:$B,$A214,Sta!$T:$T)/$C214</f>
        <v>#DIV/0!</v>
      </c>
      <c r="H214" s="10" t="e">
        <f>(SUMIF(Sta!$A:$A,$A214,Sta!$R:$R)  + SUMIF(Sta!$B:$B,$A214,Sta!$S:$S) )/$D214</f>
        <v>#DIV/0!</v>
      </c>
      <c r="I214" s="6" t="e">
        <f>SUMIF(Sta!$A:$A,$A214,Sta!$R:$R)/$B214</f>
        <v>#DIV/0!</v>
      </c>
      <c r="J214" s="6" t="e">
        <f>SUMIF(Sta!$B:$B,$A214,Sta!$S:$S)/$C214</f>
        <v>#DIV/0!</v>
      </c>
      <c r="K214" s="11" t="e">
        <f>(COUNTIFS(Sta!$A:$A,$A214,Sta!$T:$T,"&gt;2.5") +COUNTIFS(Sta!$B:$B,$A214,Sta!$T:$T,"&gt;2.5"))/$D214</f>
        <v>#DIV/0!</v>
      </c>
      <c r="L214" s="8" t="e">
        <f>COUNTIFS(Sta!$A:$A,$A214,Sta!$T:$T,"&gt;2.5")/$B214</f>
        <v>#DIV/0!</v>
      </c>
      <c r="M214" s="8" t="e">
        <f>COUNTIFS(Sta!$B:$B,$A214,Sta!$T:$T,"&gt;2.5")/$C214</f>
        <v>#DIV/0!</v>
      </c>
      <c r="N214" s="11" t="e">
        <f>(COUNTIFS(Sta!$A:$A,$A214,Sta!$T:$T,"&gt;4.5") +COUNTIFS(Sta!$B:$B,$A214,Sta!$T:$T,"&gt;4.5"))/$D214</f>
        <v>#DIV/0!</v>
      </c>
      <c r="O214" s="8" t="e">
        <f>COUNTIFS(Sta!$A:$A,$A214,Sta!$T:$T,"&gt;4.5")/$B214</f>
        <v>#DIV/0!</v>
      </c>
      <c r="P214" s="8" t="e">
        <f>COUNTIFS(Sta!$B:$B,$A214,Sta!$T:$T,"&gt;4.5")/$C214</f>
        <v>#DIV/0!</v>
      </c>
      <c r="Q214" s="11" t="e">
        <f>(COUNTIFS(Sta!$A:$A,$A214,Sta!$R:$R,"&gt;0.5") +COUNTIFS(Sta!$B:$B,$A214,Sta!$S:$S,"&gt;0.5"))/$D214</f>
        <v>#DIV/0!</v>
      </c>
      <c r="R214" s="8" t="e">
        <f>COUNTIFS(Sta!$A:$A,$A214,Sta!$R:$R,"&gt;0.5")/$B214</f>
        <v>#DIV/0!</v>
      </c>
      <c r="S214" s="8" t="e">
        <f>COUNTIFS(Sta!$B:$B,$A214,Sta!$S:$S,"&gt;0.5")/$C214</f>
        <v>#DIV/0!</v>
      </c>
      <c r="T214" s="11" t="e">
        <f>(COUNTIFS(Sta!$A:$A,$A214,Sta!$R:$R,"&gt;1.5") +COUNTIFS(Sta!$B:$B,$A214,Sta!$S:$S,"&gt;1.5"))/$D214</f>
        <v>#DIV/0!</v>
      </c>
      <c r="U214" s="8" t="e">
        <f>COUNTIFS(Sta!$A:$A,$A214,Sta!$R:$R,"&gt;1.5")/$B214</f>
        <v>#DIV/0!</v>
      </c>
      <c r="V214" s="8" t="e">
        <f>COUNTIFS(Sta!$B:$B,$A214,Sta!$S:$S,"&gt;1.5")/$C214</f>
        <v>#DIV/0!</v>
      </c>
    </row>
    <row r="215" spans="1:22" x14ac:dyDescent="0.3">
      <c r="A215" t="s">
        <v>337</v>
      </c>
      <c r="B215" s="9">
        <f>COUNTIF(Sta!A:A,A215)</f>
        <v>0</v>
      </c>
      <c r="C215" s="4">
        <f>COUNTIF(Sta!B:B,A215)</f>
        <v>0</v>
      </c>
      <c r="D215" s="4">
        <f t="shared" si="7"/>
        <v>0</v>
      </c>
      <c r="E215" s="10" t="e">
        <f>(SUMIF(Sta!$A:$A,$A215,Sta!$T:$T)  + SUMIF(Sta!$B:$B,$A215,Sta!$T:$T) )/$D215</f>
        <v>#DIV/0!</v>
      </c>
      <c r="F215" s="6" t="e">
        <f>SUMIF(Sta!$A:$A,$A215,Sta!$T:$T)/$B215</f>
        <v>#DIV/0!</v>
      </c>
      <c r="G215" s="6" t="e">
        <f>SUMIF(Sta!$B:$B,$A215,Sta!$T:$T)/$C215</f>
        <v>#DIV/0!</v>
      </c>
      <c r="H215" s="10" t="e">
        <f>(SUMIF(Sta!$A:$A,$A215,Sta!$R:$R)  + SUMIF(Sta!$B:$B,$A215,Sta!$S:$S) )/$D215</f>
        <v>#DIV/0!</v>
      </c>
      <c r="I215" s="6" t="e">
        <f>SUMIF(Sta!$A:$A,$A215,Sta!$R:$R)/$B215</f>
        <v>#DIV/0!</v>
      </c>
      <c r="J215" s="6" t="e">
        <f>SUMIF(Sta!$B:$B,$A215,Sta!$S:$S)/$C215</f>
        <v>#DIV/0!</v>
      </c>
      <c r="K215" s="11" t="e">
        <f>(COUNTIFS(Sta!$A:$A,$A215,Sta!$T:$T,"&gt;2.5") +COUNTIFS(Sta!$B:$B,$A215,Sta!$T:$T,"&gt;2.5"))/$D215</f>
        <v>#DIV/0!</v>
      </c>
      <c r="L215" s="8" t="e">
        <f>COUNTIFS(Sta!$A:$A,$A215,Sta!$T:$T,"&gt;2.5")/$B215</f>
        <v>#DIV/0!</v>
      </c>
      <c r="M215" s="8" t="e">
        <f>COUNTIFS(Sta!$B:$B,$A215,Sta!$T:$T,"&gt;2.5")/$C215</f>
        <v>#DIV/0!</v>
      </c>
      <c r="N215" s="11" t="e">
        <f>(COUNTIFS(Sta!$A:$A,$A215,Sta!$T:$T,"&gt;4.5") +COUNTIFS(Sta!$B:$B,$A215,Sta!$T:$T,"&gt;4.5"))/$D215</f>
        <v>#DIV/0!</v>
      </c>
      <c r="O215" s="8" t="e">
        <f>COUNTIFS(Sta!$A:$A,$A215,Sta!$T:$T,"&gt;4.5")/$B215</f>
        <v>#DIV/0!</v>
      </c>
      <c r="P215" s="8" t="e">
        <f>COUNTIFS(Sta!$B:$B,$A215,Sta!$T:$T,"&gt;4.5")/$C215</f>
        <v>#DIV/0!</v>
      </c>
      <c r="Q215" s="11" t="e">
        <f>(COUNTIFS(Sta!$A:$A,$A215,Sta!$R:$R,"&gt;0.5") +COUNTIFS(Sta!$B:$B,$A215,Sta!$S:$S,"&gt;0.5"))/$D215</f>
        <v>#DIV/0!</v>
      </c>
      <c r="R215" s="8" t="e">
        <f>COUNTIFS(Sta!$A:$A,$A215,Sta!$R:$R,"&gt;0.5")/$B215</f>
        <v>#DIV/0!</v>
      </c>
      <c r="S215" s="8" t="e">
        <f>COUNTIFS(Sta!$B:$B,$A215,Sta!$S:$S,"&gt;0.5")/$C215</f>
        <v>#DIV/0!</v>
      </c>
      <c r="T215" s="11" t="e">
        <f>(COUNTIFS(Sta!$A:$A,$A215,Sta!$R:$R,"&gt;1.5") +COUNTIFS(Sta!$B:$B,$A215,Sta!$S:$S,"&gt;1.5"))/$D215</f>
        <v>#DIV/0!</v>
      </c>
      <c r="U215" s="8" t="e">
        <f>COUNTIFS(Sta!$A:$A,$A215,Sta!$R:$R,"&gt;1.5")/$B215</f>
        <v>#DIV/0!</v>
      </c>
      <c r="V215" s="8" t="e">
        <f>COUNTIFS(Sta!$B:$B,$A215,Sta!$S:$S,"&gt;1.5")/$C215</f>
        <v>#DIV/0!</v>
      </c>
    </row>
    <row r="216" spans="1:22" x14ac:dyDescent="0.3">
      <c r="A216" t="s">
        <v>341</v>
      </c>
      <c r="B216" s="9">
        <f>COUNTIF(Sta!A:A,A216)</f>
        <v>0</v>
      </c>
      <c r="C216" s="4">
        <f>COUNTIF(Sta!B:B,A216)</f>
        <v>0</v>
      </c>
      <c r="D216" s="4">
        <f t="shared" si="7"/>
        <v>0</v>
      </c>
      <c r="E216" s="10" t="e">
        <f>(SUMIF(Sta!$A:$A,$A216,Sta!$T:$T)  + SUMIF(Sta!$B:$B,$A216,Sta!$T:$T) )/$D216</f>
        <v>#DIV/0!</v>
      </c>
      <c r="F216" s="6" t="e">
        <f>SUMIF(Sta!$A:$A,$A216,Sta!$T:$T)/$B216</f>
        <v>#DIV/0!</v>
      </c>
      <c r="G216" s="6" t="e">
        <f>SUMIF(Sta!$B:$B,$A216,Sta!$T:$T)/$C216</f>
        <v>#DIV/0!</v>
      </c>
      <c r="H216" s="10" t="e">
        <f>(SUMIF(Sta!$A:$A,$A216,Sta!$R:$R)  + SUMIF(Sta!$B:$B,$A216,Sta!$S:$S) )/$D216</f>
        <v>#DIV/0!</v>
      </c>
      <c r="I216" s="6" t="e">
        <f>SUMIF(Sta!$A:$A,$A216,Sta!$R:$R)/$B216</f>
        <v>#DIV/0!</v>
      </c>
      <c r="J216" s="6" t="e">
        <f>SUMIF(Sta!$B:$B,$A216,Sta!$S:$S)/$C216</f>
        <v>#DIV/0!</v>
      </c>
      <c r="K216" s="11" t="e">
        <f>(COUNTIFS(Sta!$A:$A,$A216,Sta!$T:$T,"&gt;2.5") +COUNTIFS(Sta!$B:$B,$A216,Sta!$T:$T,"&gt;2.5"))/$D216</f>
        <v>#DIV/0!</v>
      </c>
      <c r="L216" s="8" t="e">
        <f>COUNTIFS(Sta!$A:$A,$A216,Sta!$T:$T,"&gt;2.5")/$B216</f>
        <v>#DIV/0!</v>
      </c>
      <c r="M216" s="8" t="e">
        <f>COUNTIFS(Sta!$B:$B,$A216,Sta!$T:$T,"&gt;2.5")/$C216</f>
        <v>#DIV/0!</v>
      </c>
      <c r="N216" s="11" t="e">
        <f>(COUNTIFS(Sta!$A:$A,$A216,Sta!$T:$T,"&gt;4.5") +COUNTIFS(Sta!$B:$B,$A216,Sta!$T:$T,"&gt;4.5"))/$D216</f>
        <v>#DIV/0!</v>
      </c>
      <c r="O216" s="8" t="e">
        <f>COUNTIFS(Sta!$A:$A,$A216,Sta!$T:$T,"&gt;4.5")/$B216</f>
        <v>#DIV/0!</v>
      </c>
      <c r="P216" s="8" t="e">
        <f>COUNTIFS(Sta!$B:$B,$A216,Sta!$T:$T,"&gt;4.5")/$C216</f>
        <v>#DIV/0!</v>
      </c>
      <c r="Q216" s="11" t="e">
        <f>(COUNTIFS(Sta!$A:$A,$A216,Sta!$R:$R,"&gt;0.5") +COUNTIFS(Sta!$B:$B,$A216,Sta!$S:$S,"&gt;0.5"))/$D216</f>
        <v>#DIV/0!</v>
      </c>
      <c r="R216" s="8" t="e">
        <f>COUNTIFS(Sta!$A:$A,$A216,Sta!$R:$R,"&gt;0.5")/$B216</f>
        <v>#DIV/0!</v>
      </c>
      <c r="S216" s="8" t="e">
        <f>COUNTIFS(Sta!$B:$B,$A216,Sta!$S:$S,"&gt;0.5")/$C216</f>
        <v>#DIV/0!</v>
      </c>
      <c r="T216" s="11" t="e">
        <f>(COUNTIFS(Sta!$A:$A,$A216,Sta!$R:$R,"&gt;1.5") +COUNTIFS(Sta!$B:$B,$A216,Sta!$S:$S,"&gt;1.5"))/$D216</f>
        <v>#DIV/0!</v>
      </c>
      <c r="U216" s="8" t="e">
        <f>COUNTIFS(Sta!$A:$A,$A216,Sta!$R:$R,"&gt;1.5")/$B216</f>
        <v>#DIV/0!</v>
      </c>
      <c r="V216" s="8" t="e">
        <f>COUNTIFS(Sta!$B:$B,$A216,Sta!$S:$S,"&gt;1.5")/$C216</f>
        <v>#DIV/0!</v>
      </c>
    </row>
    <row r="217" spans="1:22" x14ac:dyDescent="0.3">
      <c r="A217" t="s">
        <v>335</v>
      </c>
      <c r="B217" s="9">
        <f>COUNTIF(Sta!A:A,A217)</f>
        <v>0</v>
      </c>
      <c r="C217" s="4">
        <f>COUNTIF(Sta!B:B,A217)</f>
        <v>0</v>
      </c>
      <c r="D217" s="4">
        <f t="shared" si="7"/>
        <v>0</v>
      </c>
      <c r="E217" s="10" t="e">
        <f>(SUMIF(Sta!$A:$A,$A217,Sta!$T:$T)  + SUMIF(Sta!$B:$B,$A217,Sta!$T:$T) )/$D217</f>
        <v>#DIV/0!</v>
      </c>
      <c r="F217" s="6" t="e">
        <f>SUMIF(Sta!$A:$A,$A217,Sta!$T:$T)/$B217</f>
        <v>#DIV/0!</v>
      </c>
      <c r="G217" s="6" t="e">
        <f>SUMIF(Sta!$B:$B,$A217,Sta!$T:$T)/$C217</f>
        <v>#DIV/0!</v>
      </c>
      <c r="H217" s="10" t="e">
        <f>(SUMIF(Sta!$A:$A,$A217,Sta!$R:$R)  + SUMIF(Sta!$B:$B,$A217,Sta!$S:$S) )/$D217</f>
        <v>#DIV/0!</v>
      </c>
      <c r="I217" s="6" t="e">
        <f>SUMIF(Sta!$A:$A,$A217,Sta!$R:$R)/$B217</f>
        <v>#DIV/0!</v>
      </c>
      <c r="J217" s="6" t="e">
        <f>SUMIF(Sta!$B:$B,$A217,Sta!$S:$S)/$C217</f>
        <v>#DIV/0!</v>
      </c>
      <c r="K217" s="11" t="e">
        <f>(COUNTIFS(Sta!$A:$A,$A217,Sta!$T:$T,"&gt;2.5") +COUNTIFS(Sta!$B:$B,$A217,Sta!$T:$T,"&gt;2.5"))/$D217</f>
        <v>#DIV/0!</v>
      </c>
      <c r="L217" s="8" t="e">
        <f>COUNTIFS(Sta!$A:$A,$A217,Sta!$T:$T,"&gt;2.5")/$B217</f>
        <v>#DIV/0!</v>
      </c>
      <c r="M217" s="8" t="e">
        <f>COUNTIFS(Sta!$B:$B,$A217,Sta!$T:$T,"&gt;2.5")/$C217</f>
        <v>#DIV/0!</v>
      </c>
      <c r="N217" s="11" t="e">
        <f>(COUNTIFS(Sta!$A:$A,$A217,Sta!$T:$T,"&gt;4.5") +COUNTIFS(Sta!$B:$B,$A217,Sta!$T:$T,"&gt;4.5"))/$D217</f>
        <v>#DIV/0!</v>
      </c>
      <c r="O217" s="8" t="e">
        <f>COUNTIFS(Sta!$A:$A,$A217,Sta!$T:$T,"&gt;4.5")/$B217</f>
        <v>#DIV/0!</v>
      </c>
      <c r="P217" s="8" t="e">
        <f>COUNTIFS(Sta!$B:$B,$A217,Sta!$T:$T,"&gt;4.5")/$C217</f>
        <v>#DIV/0!</v>
      </c>
      <c r="Q217" s="11" t="e">
        <f>(COUNTIFS(Sta!$A:$A,$A217,Sta!$R:$R,"&gt;0.5") +COUNTIFS(Sta!$B:$B,$A217,Sta!$S:$S,"&gt;0.5"))/$D217</f>
        <v>#DIV/0!</v>
      </c>
      <c r="R217" s="8" t="e">
        <f>COUNTIFS(Sta!$A:$A,$A217,Sta!$R:$R,"&gt;0.5")/$B217</f>
        <v>#DIV/0!</v>
      </c>
      <c r="S217" s="8" t="e">
        <f>COUNTIFS(Sta!$B:$B,$A217,Sta!$S:$S,"&gt;0.5")/$C217</f>
        <v>#DIV/0!</v>
      </c>
      <c r="T217" s="11" t="e">
        <f>(COUNTIFS(Sta!$A:$A,$A217,Sta!$R:$R,"&gt;1.5") +COUNTIFS(Sta!$B:$B,$A217,Sta!$S:$S,"&gt;1.5"))/$D217</f>
        <v>#DIV/0!</v>
      </c>
      <c r="U217" s="8" t="e">
        <f>COUNTIFS(Sta!$A:$A,$A217,Sta!$R:$R,"&gt;1.5")/$B217</f>
        <v>#DIV/0!</v>
      </c>
      <c r="V217" s="8" t="e">
        <f>COUNTIFS(Sta!$B:$B,$A217,Sta!$S:$S,"&gt;1.5")/$C217</f>
        <v>#DIV/0!</v>
      </c>
    </row>
    <row r="218" spans="1:22" x14ac:dyDescent="0.3">
      <c r="A218" t="s">
        <v>328</v>
      </c>
      <c r="B218" s="9">
        <f>COUNTIF(Sta!A:A,A218)</f>
        <v>0</v>
      </c>
      <c r="C218" s="4">
        <f>COUNTIF(Sta!B:B,A218)</f>
        <v>0</v>
      </c>
      <c r="D218" s="4">
        <f t="shared" si="7"/>
        <v>0</v>
      </c>
      <c r="E218" s="10" t="e">
        <f>(SUMIF(Sta!$A:$A,$A218,Sta!$T:$T)  + SUMIF(Sta!$B:$B,$A218,Sta!$T:$T) )/$D218</f>
        <v>#DIV/0!</v>
      </c>
      <c r="F218" s="6" t="e">
        <f>SUMIF(Sta!$A:$A,$A218,Sta!$T:$T)/$B218</f>
        <v>#DIV/0!</v>
      </c>
      <c r="G218" s="6" t="e">
        <f>SUMIF(Sta!$B:$B,$A218,Sta!$T:$T)/$C218</f>
        <v>#DIV/0!</v>
      </c>
      <c r="H218" s="10" t="e">
        <f>(SUMIF(Sta!$A:$A,$A218,Sta!$R:$R)  + SUMIF(Sta!$B:$B,$A218,Sta!$S:$S) )/$D218</f>
        <v>#DIV/0!</v>
      </c>
      <c r="I218" s="6" t="e">
        <f>SUMIF(Sta!$A:$A,$A218,Sta!$R:$R)/$B218</f>
        <v>#DIV/0!</v>
      </c>
      <c r="J218" s="6" t="e">
        <f>SUMIF(Sta!$B:$B,$A218,Sta!$S:$S)/$C218</f>
        <v>#DIV/0!</v>
      </c>
      <c r="K218" s="11" t="e">
        <f>(COUNTIFS(Sta!$A:$A,$A218,Sta!$T:$T,"&gt;2.5") +COUNTIFS(Sta!$B:$B,$A218,Sta!$T:$T,"&gt;2.5"))/$D218</f>
        <v>#DIV/0!</v>
      </c>
      <c r="L218" s="8" t="e">
        <f>COUNTIFS(Sta!$A:$A,$A218,Sta!$T:$T,"&gt;2.5")/$B218</f>
        <v>#DIV/0!</v>
      </c>
      <c r="M218" s="8" t="e">
        <f>COUNTIFS(Sta!$B:$B,$A218,Sta!$T:$T,"&gt;2.5")/$C218</f>
        <v>#DIV/0!</v>
      </c>
      <c r="N218" s="11" t="e">
        <f>(COUNTIFS(Sta!$A:$A,$A218,Sta!$T:$T,"&gt;4.5") +COUNTIFS(Sta!$B:$B,$A218,Sta!$T:$T,"&gt;4.5"))/$D218</f>
        <v>#DIV/0!</v>
      </c>
      <c r="O218" s="8" t="e">
        <f>COUNTIFS(Sta!$A:$A,$A218,Sta!$T:$T,"&gt;4.5")/$B218</f>
        <v>#DIV/0!</v>
      </c>
      <c r="P218" s="8" t="e">
        <f>COUNTIFS(Sta!$B:$B,$A218,Sta!$T:$T,"&gt;4.5")/$C218</f>
        <v>#DIV/0!</v>
      </c>
      <c r="Q218" s="11" t="e">
        <f>(COUNTIFS(Sta!$A:$A,$A218,Sta!$R:$R,"&gt;0.5") +COUNTIFS(Sta!$B:$B,$A218,Sta!$S:$S,"&gt;0.5"))/$D218</f>
        <v>#DIV/0!</v>
      </c>
      <c r="R218" s="8" t="e">
        <f>COUNTIFS(Sta!$A:$A,$A218,Sta!$R:$R,"&gt;0.5")/$B218</f>
        <v>#DIV/0!</v>
      </c>
      <c r="S218" s="8" t="e">
        <f>COUNTIFS(Sta!$B:$B,$A218,Sta!$S:$S,"&gt;0.5")/$C218</f>
        <v>#DIV/0!</v>
      </c>
      <c r="T218" s="11" t="e">
        <f>(COUNTIFS(Sta!$A:$A,$A218,Sta!$R:$R,"&gt;1.5") +COUNTIFS(Sta!$B:$B,$A218,Sta!$S:$S,"&gt;1.5"))/$D218</f>
        <v>#DIV/0!</v>
      </c>
      <c r="U218" s="8" t="e">
        <f>COUNTIFS(Sta!$A:$A,$A218,Sta!$R:$R,"&gt;1.5")/$B218</f>
        <v>#DIV/0!</v>
      </c>
      <c r="V218" s="8" t="e">
        <f>COUNTIFS(Sta!$B:$B,$A218,Sta!$S:$S,"&gt;1.5")/$C218</f>
        <v>#DIV/0!</v>
      </c>
    </row>
    <row r="219" spans="1:22" x14ac:dyDescent="0.3">
      <c r="A219" t="s">
        <v>327</v>
      </c>
      <c r="B219" s="9">
        <f>COUNTIF(Sta!A:A,A219)</f>
        <v>0</v>
      </c>
      <c r="C219" s="4">
        <f>COUNTIF(Sta!B:B,A219)</f>
        <v>0</v>
      </c>
      <c r="D219" s="4">
        <f t="shared" si="7"/>
        <v>0</v>
      </c>
      <c r="E219" s="10" t="e">
        <f>(SUMIF(Sta!$A:$A,$A219,Sta!$T:$T)  + SUMIF(Sta!$B:$B,$A219,Sta!$T:$T) )/$D219</f>
        <v>#DIV/0!</v>
      </c>
      <c r="F219" s="6" t="e">
        <f>SUMIF(Sta!$A:$A,$A219,Sta!$T:$T)/$B219</f>
        <v>#DIV/0!</v>
      </c>
      <c r="G219" s="6" t="e">
        <f>SUMIF(Sta!$B:$B,$A219,Sta!$T:$T)/$C219</f>
        <v>#DIV/0!</v>
      </c>
      <c r="H219" s="10" t="e">
        <f>(SUMIF(Sta!$A:$A,$A219,Sta!$R:$R)  + SUMIF(Sta!$B:$B,$A219,Sta!$S:$S) )/$D219</f>
        <v>#DIV/0!</v>
      </c>
      <c r="I219" s="6" t="e">
        <f>SUMIF(Sta!$A:$A,$A219,Sta!$R:$R)/$B219</f>
        <v>#DIV/0!</v>
      </c>
      <c r="J219" s="6" t="e">
        <f>SUMIF(Sta!$B:$B,$A219,Sta!$S:$S)/$C219</f>
        <v>#DIV/0!</v>
      </c>
      <c r="K219" s="11" t="e">
        <f>(COUNTIFS(Sta!$A:$A,$A219,Sta!$T:$T,"&gt;2.5") +COUNTIFS(Sta!$B:$B,$A219,Sta!$T:$T,"&gt;2.5"))/$D219</f>
        <v>#DIV/0!</v>
      </c>
      <c r="L219" s="8" t="e">
        <f>COUNTIFS(Sta!$A:$A,$A219,Sta!$T:$T,"&gt;2.5")/$B219</f>
        <v>#DIV/0!</v>
      </c>
      <c r="M219" s="8" t="e">
        <f>COUNTIFS(Sta!$B:$B,$A219,Sta!$T:$T,"&gt;2.5")/$C219</f>
        <v>#DIV/0!</v>
      </c>
      <c r="N219" s="11" t="e">
        <f>(COUNTIFS(Sta!$A:$A,$A219,Sta!$T:$T,"&gt;4.5") +COUNTIFS(Sta!$B:$B,$A219,Sta!$T:$T,"&gt;4.5"))/$D219</f>
        <v>#DIV/0!</v>
      </c>
      <c r="O219" s="8" t="e">
        <f>COUNTIFS(Sta!$A:$A,$A219,Sta!$T:$T,"&gt;4.5")/$B219</f>
        <v>#DIV/0!</v>
      </c>
      <c r="P219" s="8" t="e">
        <f>COUNTIFS(Sta!$B:$B,$A219,Sta!$T:$T,"&gt;4.5")/$C219</f>
        <v>#DIV/0!</v>
      </c>
      <c r="Q219" s="11" t="e">
        <f>(COUNTIFS(Sta!$A:$A,$A219,Sta!$R:$R,"&gt;0.5") +COUNTIFS(Sta!$B:$B,$A219,Sta!$S:$S,"&gt;0.5"))/$D219</f>
        <v>#DIV/0!</v>
      </c>
      <c r="R219" s="8" t="e">
        <f>COUNTIFS(Sta!$A:$A,$A219,Sta!$R:$R,"&gt;0.5")/$B219</f>
        <v>#DIV/0!</v>
      </c>
      <c r="S219" s="8" t="e">
        <f>COUNTIFS(Sta!$B:$B,$A219,Sta!$S:$S,"&gt;0.5")/$C219</f>
        <v>#DIV/0!</v>
      </c>
      <c r="T219" s="11" t="e">
        <f>(COUNTIFS(Sta!$A:$A,$A219,Sta!$R:$R,"&gt;1.5") +COUNTIFS(Sta!$B:$B,$A219,Sta!$S:$S,"&gt;1.5"))/$D219</f>
        <v>#DIV/0!</v>
      </c>
      <c r="U219" s="8" t="e">
        <f>COUNTIFS(Sta!$A:$A,$A219,Sta!$R:$R,"&gt;1.5")/$B219</f>
        <v>#DIV/0!</v>
      </c>
      <c r="V219" s="8" t="e">
        <f>COUNTIFS(Sta!$B:$B,$A219,Sta!$S:$S,"&gt;1.5")/$C219</f>
        <v>#DIV/0!</v>
      </c>
    </row>
    <row r="220" spans="1:22" x14ac:dyDescent="0.3">
      <c r="A220" t="s">
        <v>322</v>
      </c>
      <c r="B220" s="9">
        <f>COUNTIF(Sta!A:A,A220)</f>
        <v>0</v>
      </c>
      <c r="C220" s="4">
        <f>COUNTIF(Sta!B:B,A220)</f>
        <v>0</v>
      </c>
      <c r="D220" s="4">
        <f t="shared" si="7"/>
        <v>0</v>
      </c>
      <c r="E220" s="10" t="e">
        <f>(SUMIF(Sta!$A:$A,$A220,Sta!$T:$T)  + SUMIF(Sta!$B:$B,$A220,Sta!$T:$T) )/$D220</f>
        <v>#DIV/0!</v>
      </c>
      <c r="F220" s="6" t="e">
        <f>SUMIF(Sta!$A:$A,$A220,Sta!$T:$T)/$B220</f>
        <v>#DIV/0!</v>
      </c>
      <c r="G220" s="6" t="e">
        <f>SUMIF(Sta!$B:$B,$A220,Sta!$T:$T)/$C220</f>
        <v>#DIV/0!</v>
      </c>
      <c r="H220" s="10" t="e">
        <f>(SUMIF(Sta!$A:$A,$A220,Sta!$R:$R)  + SUMIF(Sta!$B:$B,$A220,Sta!$S:$S) )/$D220</f>
        <v>#DIV/0!</v>
      </c>
      <c r="I220" s="6" t="e">
        <f>SUMIF(Sta!$A:$A,$A220,Sta!$R:$R)/$B220</f>
        <v>#DIV/0!</v>
      </c>
      <c r="J220" s="6" t="e">
        <f>SUMIF(Sta!$B:$B,$A220,Sta!$S:$S)/$C220</f>
        <v>#DIV/0!</v>
      </c>
      <c r="K220" s="11" t="e">
        <f>(COUNTIFS(Sta!$A:$A,$A220,Sta!$T:$T,"&gt;2.5") +COUNTIFS(Sta!$B:$B,$A220,Sta!$T:$T,"&gt;2.5"))/$D220</f>
        <v>#DIV/0!</v>
      </c>
      <c r="L220" s="8" t="e">
        <f>COUNTIFS(Sta!$A:$A,$A220,Sta!$T:$T,"&gt;2.5")/$B220</f>
        <v>#DIV/0!</v>
      </c>
      <c r="M220" s="8" t="e">
        <f>COUNTIFS(Sta!$B:$B,$A220,Sta!$T:$T,"&gt;2.5")/$C220</f>
        <v>#DIV/0!</v>
      </c>
      <c r="N220" s="11" t="e">
        <f>(COUNTIFS(Sta!$A:$A,$A220,Sta!$T:$T,"&gt;4.5") +COUNTIFS(Sta!$B:$B,$A220,Sta!$T:$T,"&gt;4.5"))/$D220</f>
        <v>#DIV/0!</v>
      </c>
      <c r="O220" s="8" t="e">
        <f>COUNTIFS(Sta!$A:$A,$A220,Sta!$T:$T,"&gt;4.5")/$B220</f>
        <v>#DIV/0!</v>
      </c>
      <c r="P220" s="8" t="e">
        <f>COUNTIFS(Sta!$B:$B,$A220,Sta!$T:$T,"&gt;4.5")/$C220</f>
        <v>#DIV/0!</v>
      </c>
      <c r="Q220" s="11" t="e">
        <f>(COUNTIFS(Sta!$A:$A,$A220,Sta!$R:$R,"&gt;0.5") +COUNTIFS(Sta!$B:$B,$A220,Sta!$S:$S,"&gt;0.5"))/$D220</f>
        <v>#DIV/0!</v>
      </c>
      <c r="R220" s="8" t="e">
        <f>COUNTIFS(Sta!$A:$A,$A220,Sta!$R:$R,"&gt;0.5")/$B220</f>
        <v>#DIV/0!</v>
      </c>
      <c r="S220" s="8" t="e">
        <f>COUNTIFS(Sta!$B:$B,$A220,Sta!$S:$S,"&gt;0.5")/$C220</f>
        <v>#DIV/0!</v>
      </c>
      <c r="T220" s="11" t="e">
        <f>(COUNTIFS(Sta!$A:$A,$A220,Sta!$R:$R,"&gt;1.5") +COUNTIFS(Sta!$B:$B,$A220,Sta!$S:$S,"&gt;1.5"))/$D220</f>
        <v>#DIV/0!</v>
      </c>
      <c r="U220" s="8" t="e">
        <f>COUNTIFS(Sta!$A:$A,$A220,Sta!$R:$R,"&gt;1.5")/$B220</f>
        <v>#DIV/0!</v>
      </c>
      <c r="V220" s="8" t="e">
        <f>COUNTIFS(Sta!$B:$B,$A220,Sta!$S:$S,"&gt;1.5")/$C220</f>
        <v>#DIV/0!</v>
      </c>
    </row>
    <row r="221" spans="1:22" x14ac:dyDescent="0.3">
      <c r="A221" t="s">
        <v>325</v>
      </c>
      <c r="B221" s="9">
        <f>COUNTIF(Sta!A:A,A221)</f>
        <v>0</v>
      </c>
      <c r="C221" s="4">
        <f>COUNTIF(Sta!B:B,A221)</f>
        <v>0</v>
      </c>
      <c r="D221" s="4">
        <f t="shared" si="7"/>
        <v>0</v>
      </c>
      <c r="E221" s="10" t="e">
        <f>(SUMIF(Sta!$A:$A,$A221,Sta!$T:$T)  + SUMIF(Sta!$B:$B,$A221,Sta!$T:$T) )/$D221</f>
        <v>#DIV/0!</v>
      </c>
      <c r="F221" s="6" t="e">
        <f>SUMIF(Sta!$A:$A,$A221,Sta!$T:$T)/$B221</f>
        <v>#DIV/0!</v>
      </c>
      <c r="G221" s="6" t="e">
        <f>SUMIF(Sta!$B:$B,$A221,Sta!$T:$T)/$C221</f>
        <v>#DIV/0!</v>
      </c>
      <c r="H221" s="10" t="e">
        <f>(SUMIF(Sta!$A:$A,$A221,Sta!$R:$R)  + SUMIF(Sta!$B:$B,$A221,Sta!$S:$S) )/$D221</f>
        <v>#DIV/0!</v>
      </c>
      <c r="I221" s="6" t="e">
        <f>SUMIF(Sta!$A:$A,$A221,Sta!$R:$R)/$B221</f>
        <v>#DIV/0!</v>
      </c>
      <c r="J221" s="6" t="e">
        <f>SUMIF(Sta!$B:$B,$A221,Sta!$S:$S)/$C221</f>
        <v>#DIV/0!</v>
      </c>
      <c r="K221" s="11" t="e">
        <f>(COUNTIFS(Sta!$A:$A,$A221,Sta!$T:$T,"&gt;2.5") +COUNTIFS(Sta!$B:$B,$A221,Sta!$T:$T,"&gt;2.5"))/$D221</f>
        <v>#DIV/0!</v>
      </c>
      <c r="L221" s="8" t="e">
        <f>COUNTIFS(Sta!$A:$A,$A221,Sta!$T:$T,"&gt;2.5")/$B221</f>
        <v>#DIV/0!</v>
      </c>
      <c r="M221" s="8" t="e">
        <f>COUNTIFS(Sta!$B:$B,$A221,Sta!$T:$T,"&gt;2.5")/$C221</f>
        <v>#DIV/0!</v>
      </c>
      <c r="N221" s="11" t="e">
        <f>(COUNTIFS(Sta!$A:$A,$A221,Sta!$T:$T,"&gt;4.5") +COUNTIFS(Sta!$B:$B,$A221,Sta!$T:$T,"&gt;4.5"))/$D221</f>
        <v>#DIV/0!</v>
      </c>
      <c r="O221" s="8" t="e">
        <f>COUNTIFS(Sta!$A:$A,$A221,Sta!$T:$T,"&gt;4.5")/$B221</f>
        <v>#DIV/0!</v>
      </c>
      <c r="P221" s="8" t="e">
        <f>COUNTIFS(Sta!$B:$B,$A221,Sta!$T:$T,"&gt;4.5")/$C221</f>
        <v>#DIV/0!</v>
      </c>
      <c r="Q221" s="11" t="e">
        <f>(COUNTIFS(Sta!$A:$A,$A221,Sta!$R:$R,"&gt;0.5") +COUNTIFS(Sta!$B:$B,$A221,Sta!$S:$S,"&gt;0.5"))/$D221</f>
        <v>#DIV/0!</v>
      </c>
      <c r="R221" s="8" t="e">
        <f>COUNTIFS(Sta!$A:$A,$A221,Sta!$R:$R,"&gt;0.5")/$B221</f>
        <v>#DIV/0!</v>
      </c>
      <c r="S221" s="8" t="e">
        <f>COUNTIFS(Sta!$B:$B,$A221,Sta!$S:$S,"&gt;0.5")/$C221</f>
        <v>#DIV/0!</v>
      </c>
      <c r="T221" s="11" t="e">
        <f>(COUNTIFS(Sta!$A:$A,$A221,Sta!$R:$R,"&gt;1.5") +COUNTIFS(Sta!$B:$B,$A221,Sta!$S:$S,"&gt;1.5"))/$D221</f>
        <v>#DIV/0!</v>
      </c>
      <c r="U221" s="8" t="e">
        <f>COUNTIFS(Sta!$A:$A,$A221,Sta!$R:$R,"&gt;1.5")/$B221</f>
        <v>#DIV/0!</v>
      </c>
      <c r="V221" s="8" t="e">
        <f>COUNTIFS(Sta!$B:$B,$A221,Sta!$S:$S,"&gt;1.5")/$C221</f>
        <v>#DIV/0!</v>
      </c>
    </row>
    <row r="222" spans="1:22" x14ac:dyDescent="0.3">
      <c r="A222" t="s">
        <v>334</v>
      </c>
      <c r="B222" s="9">
        <f>COUNTIF(Sta!A:A,A222)</f>
        <v>0</v>
      </c>
      <c r="C222" s="4">
        <f>COUNTIF(Sta!B:B,A222)</f>
        <v>0</v>
      </c>
      <c r="D222" s="4">
        <f t="shared" si="7"/>
        <v>0</v>
      </c>
      <c r="E222" s="10" t="e">
        <f>(SUMIF(Sta!$A:$A,$A222,Sta!$T:$T)  + SUMIF(Sta!$B:$B,$A222,Sta!$T:$T) )/$D222</f>
        <v>#DIV/0!</v>
      </c>
      <c r="F222" s="6" t="e">
        <f>SUMIF(Sta!$A:$A,$A222,Sta!$T:$T)/$B222</f>
        <v>#DIV/0!</v>
      </c>
      <c r="G222" s="6" t="e">
        <f>SUMIF(Sta!$B:$B,$A222,Sta!$T:$T)/$C222</f>
        <v>#DIV/0!</v>
      </c>
      <c r="H222" s="10" t="e">
        <f>(SUMIF(Sta!$A:$A,$A222,Sta!$R:$R)  + SUMIF(Sta!$B:$B,$A222,Sta!$S:$S) )/$D222</f>
        <v>#DIV/0!</v>
      </c>
      <c r="I222" s="6" t="e">
        <f>SUMIF(Sta!$A:$A,$A222,Sta!$R:$R)/$B222</f>
        <v>#DIV/0!</v>
      </c>
      <c r="J222" s="6" t="e">
        <f>SUMIF(Sta!$B:$B,$A222,Sta!$S:$S)/$C222</f>
        <v>#DIV/0!</v>
      </c>
      <c r="K222" s="11" t="e">
        <f>(COUNTIFS(Sta!$A:$A,$A222,Sta!$T:$T,"&gt;2.5") +COUNTIFS(Sta!$B:$B,$A222,Sta!$T:$T,"&gt;2.5"))/$D222</f>
        <v>#DIV/0!</v>
      </c>
      <c r="L222" s="8" t="e">
        <f>COUNTIFS(Sta!$A:$A,$A222,Sta!$T:$T,"&gt;2.5")/$B222</f>
        <v>#DIV/0!</v>
      </c>
      <c r="M222" s="8" t="e">
        <f>COUNTIFS(Sta!$B:$B,$A222,Sta!$T:$T,"&gt;2.5")/$C222</f>
        <v>#DIV/0!</v>
      </c>
      <c r="N222" s="11" t="e">
        <f>(COUNTIFS(Sta!$A:$A,$A222,Sta!$T:$T,"&gt;4.5") +COUNTIFS(Sta!$B:$B,$A222,Sta!$T:$T,"&gt;4.5"))/$D222</f>
        <v>#DIV/0!</v>
      </c>
      <c r="O222" s="8" t="e">
        <f>COUNTIFS(Sta!$A:$A,$A222,Sta!$T:$T,"&gt;4.5")/$B222</f>
        <v>#DIV/0!</v>
      </c>
      <c r="P222" s="8" t="e">
        <f>COUNTIFS(Sta!$B:$B,$A222,Sta!$T:$T,"&gt;4.5")/$C222</f>
        <v>#DIV/0!</v>
      </c>
      <c r="Q222" s="11" t="e">
        <f>(COUNTIFS(Sta!$A:$A,$A222,Sta!$R:$R,"&gt;0.5") +COUNTIFS(Sta!$B:$B,$A222,Sta!$S:$S,"&gt;0.5"))/$D222</f>
        <v>#DIV/0!</v>
      </c>
      <c r="R222" s="8" t="e">
        <f>COUNTIFS(Sta!$A:$A,$A222,Sta!$R:$R,"&gt;0.5")/$B222</f>
        <v>#DIV/0!</v>
      </c>
      <c r="S222" s="8" t="e">
        <f>COUNTIFS(Sta!$B:$B,$A222,Sta!$S:$S,"&gt;0.5")/$C222</f>
        <v>#DIV/0!</v>
      </c>
      <c r="T222" s="11" t="e">
        <f>(COUNTIFS(Sta!$A:$A,$A222,Sta!$R:$R,"&gt;1.5") +COUNTIFS(Sta!$B:$B,$A222,Sta!$S:$S,"&gt;1.5"))/$D222</f>
        <v>#DIV/0!</v>
      </c>
      <c r="U222" s="8" t="e">
        <f>COUNTIFS(Sta!$A:$A,$A222,Sta!$R:$R,"&gt;1.5")/$B222</f>
        <v>#DIV/0!</v>
      </c>
      <c r="V222" s="8" t="e">
        <f>COUNTIFS(Sta!$B:$B,$A222,Sta!$S:$S,"&gt;1.5")/$C222</f>
        <v>#DIV/0!</v>
      </c>
    </row>
    <row r="223" spans="1:22" x14ac:dyDescent="0.3">
      <c r="A223" t="s">
        <v>324</v>
      </c>
      <c r="B223" s="9">
        <f>COUNTIF(Sta!A:A,A223)</f>
        <v>0</v>
      </c>
      <c r="C223" s="4">
        <f>COUNTIF(Sta!B:B,A223)</f>
        <v>0</v>
      </c>
      <c r="D223" s="4">
        <f t="shared" si="7"/>
        <v>0</v>
      </c>
      <c r="E223" s="10" t="e">
        <f>(SUMIF(Sta!$A:$A,$A223,Sta!$T:$T)  + SUMIF(Sta!$B:$B,$A223,Sta!$T:$T) )/$D223</f>
        <v>#DIV/0!</v>
      </c>
      <c r="F223" s="6" t="e">
        <f>SUMIF(Sta!$A:$A,$A223,Sta!$T:$T)/$B223</f>
        <v>#DIV/0!</v>
      </c>
      <c r="G223" s="6" t="e">
        <f>SUMIF(Sta!$B:$B,$A223,Sta!$T:$T)/$C223</f>
        <v>#DIV/0!</v>
      </c>
      <c r="H223" s="10" t="e">
        <f>(SUMIF(Sta!$A:$A,$A223,Sta!$R:$R)  + SUMIF(Sta!$B:$B,$A223,Sta!$S:$S) )/$D223</f>
        <v>#DIV/0!</v>
      </c>
      <c r="I223" s="6" t="e">
        <f>SUMIF(Sta!$A:$A,$A223,Sta!$R:$R)/$B223</f>
        <v>#DIV/0!</v>
      </c>
      <c r="J223" s="6" t="e">
        <f>SUMIF(Sta!$B:$B,$A223,Sta!$S:$S)/$C223</f>
        <v>#DIV/0!</v>
      </c>
      <c r="K223" s="11" t="e">
        <f>(COUNTIFS(Sta!$A:$A,$A223,Sta!$T:$T,"&gt;2.5") +COUNTIFS(Sta!$B:$B,$A223,Sta!$T:$T,"&gt;2.5"))/$D223</f>
        <v>#DIV/0!</v>
      </c>
      <c r="L223" s="8" t="e">
        <f>COUNTIFS(Sta!$A:$A,$A223,Sta!$T:$T,"&gt;2.5")/$B223</f>
        <v>#DIV/0!</v>
      </c>
      <c r="M223" s="8" t="e">
        <f>COUNTIFS(Sta!$B:$B,$A223,Sta!$T:$T,"&gt;2.5")/$C223</f>
        <v>#DIV/0!</v>
      </c>
      <c r="N223" s="11" t="e">
        <f>(COUNTIFS(Sta!$A:$A,$A223,Sta!$T:$T,"&gt;4.5") +COUNTIFS(Sta!$B:$B,$A223,Sta!$T:$T,"&gt;4.5"))/$D223</f>
        <v>#DIV/0!</v>
      </c>
      <c r="O223" s="8" t="e">
        <f>COUNTIFS(Sta!$A:$A,$A223,Sta!$T:$T,"&gt;4.5")/$B223</f>
        <v>#DIV/0!</v>
      </c>
      <c r="P223" s="8" t="e">
        <f>COUNTIFS(Sta!$B:$B,$A223,Sta!$T:$T,"&gt;4.5")/$C223</f>
        <v>#DIV/0!</v>
      </c>
      <c r="Q223" s="11" t="e">
        <f>(COUNTIFS(Sta!$A:$A,$A223,Sta!$R:$R,"&gt;0.5") +COUNTIFS(Sta!$B:$B,$A223,Sta!$S:$S,"&gt;0.5"))/$D223</f>
        <v>#DIV/0!</v>
      </c>
      <c r="R223" s="8" t="e">
        <f>COUNTIFS(Sta!$A:$A,$A223,Sta!$R:$R,"&gt;0.5")/$B223</f>
        <v>#DIV/0!</v>
      </c>
      <c r="S223" s="8" t="e">
        <f>COUNTIFS(Sta!$B:$B,$A223,Sta!$S:$S,"&gt;0.5")/$C223</f>
        <v>#DIV/0!</v>
      </c>
      <c r="T223" s="11" t="e">
        <f>(COUNTIFS(Sta!$A:$A,$A223,Sta!$R:$R,"&gt;1.5") +COUNTIFS(Sta!$B:$B,$A223,Sta!$S:$S,"&gt;1.5"))/$D223</f>
        <v>#DIV/0!</v>
      </c>
      <c r="U223" s="8" t="e">
        <f>COUNTIFS(Sta!$A:$A,$A223,Sta!$R:$R,"&gt;1.5")/$B223</f>
        <v>#DIV/0!</v>
      </c>
      <c r="V223" s="8" t="e">
        <f>COUNTIFS(Sta!$B:$B,$A223,Sta!$S:$S,"&gt;1.5")/$C223</f>
        <v>#DIV/0!</v>
      </c>
    </row>
    <row r="224" spans="1:22" x14ac:dyDescent="0.3">
      <c r="A224" t="s">
        <v>331</v>
      </c>
      <c r="B224" s="9">
        <f>COUNTIF(Sta!A:A,A224)</f>
        <v>0</v>
      </c>
      <c r="C224" s="4">
        <f>COUNTIF(Sta!B:B,A224)</f>
        <v>0</v>
      </c>
      <c r="D224" s="4">
        <f t="shared" si="7"/>
        <v>0</v>
      </c>
      <c r="E224" s="10" t="e">
        <f>(SUMIF(Sta!$A:$A,$A224,Sta!$T:$T)  + SUMIF(Sta!$B:$B,$A224,Sta!$T:$T) )/$D224</f>
        <v>#DIV/0!</v>
      </c>
      <c r="F224" s="6" t="e">
        <f>SUMIF(Sta!$A:$A,$A224,Sta!$T:$T)/$B224</f>
        <v>#DIV/0!</v>
      </c>
      <c r="G224" s="6" t="e">
        <f>SUMIF(Sta!$B:$B,$A224,Sta!$T:$T)/$C224</f>
        <v>#DIV/0!</v>
      </c>
      <c r="H224" s="10" t="e">
        <f>(SUMIF(Sta!$A:$A,$A224,Sta!$R:$R)  + SUMIF(Sta!$B:$B,$A224,Sta!$S:$S) )/$D224</f>
        <v>#DIV/0!</v>
      </c>
      <c r="I224" s="6" t="e">
        <f>SUMIF(Sta!$A:$A,$A224,Sta!$R:$R)/$B224</f>
        <v>#DIV/0!</v>
      </c>
      <c r="J224" s="6" t="e">
        <f>SUMIF(Sta!$B:$B,$A224,Sta!$S:$S)/$C224</f>
        <v>#DIV/0!</v>
      </c>
      <c r="K224" s="11" t="e">
        <f>(COUNTIFS(Sta!$A:$A,$A224,Sta!$T:$T,"&gt;2.5") +COUNTIFS(Sta!$B:$B,$A224,Sta!$T:$T,"&gt;2.5"))/$D224</f>
        <v>#DIV/0!</v>
      </c>
      <c r="L224" s="8" t="e">
        <f>COUNTIFS(Sta!$A:$A,$A224,Sta!$T:$T,"&gt;2.5")/$B224</f>
        <v>#DIV/0!</v>
      </c>
      <c r="M224" s="8" t="e">
        <f>COUNTIFS(Sta!$B:$B,$A224,Sta!$T:$T,"&gt;2.5")/$C224</f>
        <v>#DIV/0!</v>
      </c>
      <c r="N224" s="11" t="e">
        <f>(COUNTIFS(Sta!$A:$A,$A224,Sta!$T:$T,"&gt;4.5") +COUNTIFS(Sta!$B:$B,$A224,Sta!$T:$T,"&gt;4.5"))/$D224</f>
        <v>#DIV/0!</v>
      </c>
      <c r="O224" s="8" t="e">
        <f>COUNTIFS(Sta!$A:$A,$A224,Sta!$T:$T,"&gt;4.5")/$B224</f>
        <v>#DIV/0!</v>
      </c>
      <c r="P224" s="8" t="e">
        <f>COUNTIFS(Sta!$B:$B,$A224,Sta!$T:$T,"&gt;4.5")/$C224</f>
        <v>#DIV/0!</v>
      </c>
      <c r="Q224" s="11" t="e">
        <f>(COUNTIFS(Sta!$A:$A,$A224,Sta!$R:$R,"&gt;0.5") +COUNTIFS(Sta!$B:$B,$A224,Sta!$S:$S,"&gt;0.5"))/$D224</f>
        <v>#DIV/0!</v>
      </c>
      <c r="R224" s="8" t="e">
        <f>COUNTIFS(Sta!$A:$A,$A224,Sta!$R:$R,"&gt;0.5")/$B224</f>
        <v>#DIV/0!</v>
      </c>
      <c r="S224" s="8" t="e">
        <f>COUNTIFS(Sta!$B:$B,$A224,Sta!$S:$S,"&gt;0.5")/$C224</f>
        <v>#DIV/0!</v>
      </c>
      <c r="T224" s="11" t="e">
        <f>(COUNTIFS(Sta!$A:$A,$A224,Sta!$R:$R,"&gt;1.5") +COUNTIFS(Sta!$B:$B,$A224,Sta!$S:$S,"&gt;1.5"))/$D224</f>
        <v>#DIV/0!</v>
      </c>
      <c r="U224" s="8" t="e">
        <f>COUNTIFS(Sta!$A:$A,$A224,Sta!$R:$R,"&gt;1.5")/$B224</f>
        <v>#DIV/0!</v>
      </c>
      <c r="V224" s="8" t="e">
        <f>COUNTIFS(Sta!$B:$B,$A224,Sta!$S:$S,"&gt;1.5")/$C224</f>
        <v>#DIV/0!</v>
      </c>
    </row>
    <row r="225" spans="1:22" x14ac:dyDescent="0.3">
      <c r="A225" t="s">
        <v>342</v>
      </c>
      <c r="B225" s="9">
        <f>COUNTIF(Sta!A:A,A225)</f>
        <v>0</v>
      </c>
      <c r="C225" s="4">
        <f>COUNTIF(Sta!B:B,A225)</f>
        <v>0</v>
      </c>
      <c r="D225" s="4">
        <f t="shared" si="7"/>
        <v>0</v>
      </c>
      <c r="E225" s="10" t="e">
        <f>(SUMIF(Sta!$A:$A,$A225,Sta!$T:$T)  + SUMIF(Sta!$B:$B,$A225,Sta!$T:$T) )/$D225</f>
        <v>#DIV/0!</v>
      </c>
      <c r="F225" s="6" t="e">
        <f>SUMIF(Sta!$A:$A,$A225,Sta!$T:$T)/$B225</f>
        <v>#DIV/0!</v>
      </c>
      <c r="G225" s="6" t="e">
        <f>SUMIF(Sta!$B:$B,$A225,Sta!$T:$T)/$C225</f>
        <v>#DIV/0!</v>
      </c>
      <c r="H225" s="10" t="e">
        <f>(SUMIF(Sta!$A:$A,$A225,Sta!$R:$R)  + SUMIF(Sta!$B:$B,$A225,Sta!$S:$S) )/$D225</f>
        <v>#DIV/0!</v>
      </c>
      <c r="I225" s="6" t="e">
        <f>SUMIF(Sta!$A:$A,$A225,Sta!$R:$R)/$B225</f>
        <v>#DIV/0!</v>
      </c>
      <c r="J225" s="6" t="e">
        <f>SUMIF(Sta!$B:$B,$A225,Sta!$S:$S)/$C225</f>
        <v>#DIV/0!</v>
      </c>
      <c r="K225" s="11" t="e">
        <f>(COUNTIFS(Sta!$A:$A,$A225,Sta!$T:$T,"&gt;2.5") +COUNTIFS(Sta!$B:$B,$A225,Sta!$T:$T,"&gt;2.5"))/$D225</f>
        <v>#DIV/0!</v>
      </c>
      <c r="L225" s="8" t="e">
        <f>COUNTIFS(Sta!$A:$A,$A225,Sta!$T:$T,"&gt;2.5")/$B225</f>
        <v>#DIV/0!</v>
      </c>
      <c r="M225" s="8" t="e">
        <f>COUNTIFS(Sta!$B:$B,$A225,Sta!$T:$T,"&gt;2.5")/$C225</f>
        <v>#DIV/0!</v>
      </c>
      <c r="N225" s="11" t="e">
        <f>(COUNTIFS(Sta!$A:$A,$A225,Sta!$T:$T,"&gt;4.5") +COUNTIFS(Sta!$B:$B,$A225,Sta!$T:$T,"&gt;4.5"))/$D225</f>
        <v>#DIV/0!</v>
      </c>
      <c r="O225" s="8" t="e">
        <f>COUNTIFS(Sta!$A:$A,$A225,Sta!$T:$T,"&gt;4.5")/$B225</f>
        <v>#DIV/0!</v>
      </c>
      <c r="P225" s="8" t="e">
        <f>COUNTIFS(Sta!$B:$B,$A225,Sta!$T:$T,"&gt;4.5")/$C225</f>
        <v>#DIV/0!</v>
      </c>
      <c r="Q225" s="11" t="e">
        <f>(COUNTIFS(Sta!$A:$A,$A225,Sta!$R:$R,"&gt;0.5") +COUNTIFS(Sta!$B:$B,$A225,Sta!$S:$S,"&gt;0.5"))/$D225</f>
        <v>#DIV/0!</v>
      </c>
      <c r="R225" s="8" t="e">
        <f>COUNTIFS(Sta!$A:$A,$A225,Sta!$R:$R,"&gt;0.5")/$B225</f>
        <v>#DIV/0!</v>
      </c>
      <c r="S225" s="8" t="e">
        <f>COUNTIFS(Sta!$B:$B,$A225,Sta!$S:$S,"&gt;0.5")/$C225</f>
        <v>#DIV/0!</v>
      </c>
      <c r="T225" s="11" t="e">
        <f>(COUNTIFS(Sta!$A:$A,$A225,Sta!$R:$R,"&gt;1.5") +COUNTIFS(Sta!$B:$B,$A225,Sta!$S:$S,"&gt;1.5"))/$D225</f>
        <v>#DIV/0!</v>
      </c>
      <c r="U225" s="8" t="e">
        <f>COUNTIFS(Sta!$A:$A,$A225,Sta!$R:$R,"&gt;1.5")/$B225</f>
        <v>#DIV/0!</v>
      </c>
      <c r="V225" s="8" t="e">
        <f>COUNTIFS(Sta!$B:$B,$A225,Sta!$S:$S,"&gt;1.5")/$C225</f>
        <v>#DIV/0!</v>
      </c>
    </row>
    <row r="226" spans="1:22" x14ac:dyDescent="0.3">
      <c r="A226" t="s">
        <v>319</v>
      </c>
      <c r="B226" s="9">
        <f>COUNTIF(Sta!A:A,A226)</f>
        <v>0</v>
      </c>
      <c r="C226" s="4">
        <f>COUNTIF(Sta!B:B,A226)</f>
        <v>0</v>
      </c>
      <c r="D226" s="4">
        <f t="shared" si="7"/>
        <v>0</v>
      </c>
      <c r="E226" s="10" t="e">
        <f>(SUMIF(Sta!$A:$A,$A226,Sta!$T:$T)  + SUMIF(Sta!$B:$B,$A226,Sta!$T:$T) )/$D226</f>
        <v>#DIV/0!</v>
      </c>
      <c r="F226" s="6" t="e">
        <f>SUMIF(Sta!$A:$A,$A226,Sta!$T:$T)/$B226</f>
        <v>#DIV/0!</v>
      </c>
      <c r="G226" s="6" t="e">
        <f>SUMIF(Sta!$B:$B,$A226,Sta!$T:$T)/$C226</f>
        <v>#DIV/0!</v>
      </c>
      <c r="H226" s="10" t="e">
        <f>(SUMIF(Sta!$A:$A,$A226,Sta!$R:$R)  + SUMIF(Sta!$B:$B,$A226,Sta!$S:$S) )/$D226</f>
        <v>#DIV/0!</v>
      </c>
      <c r="I226" s="6" t="e">
        <f>SUMIF(Sta!$A:$A,$A226,Sta!$R:$R)/$B226</f>
        <v>#DIV/0!</v>
      </c>
      <c r="J226" s="6" t="e">
        <f>SUMIF(Sta!$B:$B,$A226,Sta!$S:$S)/$C226</f>
        <v>#DIV/0!</v>
      </c>
      <c r="K226" s="11" t="e">
        <f>(COUNTIFS(Sta!$A:$A,$A226,Sta!$T:$T,"&gt;2.5") +COUNTIFS(Sta!$B:$B,$A226,Sta!$T:$T,"&gt;2.5"))/$D226</f>
        <v>#DIV/0!</v>
      </c>
      <c r="L226" s="8" t="e">
        <f>COUNTIFS(Sta!$A:$A,$A226,Sta!$T:$T,"&gt;2.5")/$B226</f>
        <v>#DIV/0!</v>
      </c>
      <c r="M226" s="8" t="e">
        <f>COUNTIFS(Sta!$B:$B,$A226,Sta!$T:$T,"&gt;2.5")/$C226</f>
        <v>#DIV/0!</v>
      </c>
      <c r="N226" s="11" t="e">
        <f>(COUNTIFS(Sta!$A:$A,$A226,Sta!$T:$T,"&gt;4.5") +COUNTIFS(Sta!$B:$B,$A226,Sta!$T:$T,"&gt;4.5"))/$D226</f>
        <v>#DIV/0!</v>
      </c>
      <c r="O226" s="8" t="e">
        <f>COUNTIFS(Sta!$A:$A,$A226,Sta!$T:$T,"&gt;4.5")/$B226</f>
        <v>#DIV/0!</v>
      </c>
      <c r="P226" s="8" t="e">
        <f>COUNTIFS(Sta!$B:$B,$A226,Sta!$T:$T,"&gt;4.5")/$C226</f>
        <v>#DIV/0!</v>
      </c>
      <c r="Q226" s="11" t="e">
        <f>(COUNTIFS(Sta!$A:$A,$A226,Sta!$R:$R,"&gt;0.5") +COUNTIFS(Sta!$B:$B,$A226,Sta!$S:$S,"&gt;0.5"))/$D226</f>
        <v>#DIV/0!</v>
      </c>
      <c r="R226" s="8" t="e">
        <f>COUNTIFS(Sta!$A:$A,$A226,Sta!$R:$R,"&gt;0.5")/$B226</f>
        <v>#DIV/0!</v>
      </c>
      <c r="S226" s="8" t="e">
        <f>COUNTIFS(Sta!$B:$B,$A226,Sta!$S:$S,"&gt;0.5")/$C226</f>
        <v>#DIV/0!</v>
      </c>
      <c r="T226" s="11" t="e">
        <f>(COUNTIFS(Sta!$A:$A,$A226,Sta!$R:$R,"&gt;1.5") +COUNTIFS(Sta!$B:$B,$A226,Sta!$S:$S,"&gt;1.5"))/$D226</f>
        <v>#DIV/0!</v>
      </c>
      <c r="U226" s="8" t="e">
        <f>COUNTIFS(Sta!$A:$A,$A226,Sta!$R:$R,"&gt;1.5")/$B226</f>
        <v>#DIV/0!</v>
      </c>
      <c r="V226" s="8" t="e">
        <f>COUNTIFS(Sta!$B:$B,$A226,Sta!$S:$S,"&gt;1.5")/$C226</f>
        <v>#DIV/0!</v>
      </c>
    </row>
    <row r="227" spans="1:22" x14ac:dyDescent="0.3">
      <c r="A227" t="s">
        <v>338</v>
      </c>
      <c r="B227" s="9">
        <f>COUNTIF(Sta!A:A,A227)</f>
        <v>0</v>
      </c>
      <c r="C227" s="4">
        <f>COUNTIF(Sta!B:B,A227)</f>
        <v>0</v>
      </c>
      <c r="D227" s="4">
        <f t="shared" si="7"/>
        <v>0</v>
      </c>
      <c r="E227" s="10" t="e">
        <f>(SUMIF(Sta!$A:$A,$A227,Sta!$T:$T)  + SUMIF(Sta!$B:$B,$A227,Sta!$T:$T) )/$D227</f>
        <v>#DIV/0!</v>
      </c>
      <c r="F227" s="6" t="e">
        <f>SUMIF(Sta!$A:$A,$A227,Sta!$T:$T)/$B227</f>
        <v>#DIV/0!</v>
      </c>
      <c r="G227" s="6" t="e">
        <f>SUMIF(Sta!$B:$B,$A227,Sta!$T:$T)/$C227</f>
        <v>#DIV/0!</v>
      </c>
      <c r="H227" s="10" t="e">
        <f>(SUMIF(Sta!$A:$A,$A227,Sta!$R:$R)  + SUMIF(Sta!$B:$B,$A227,Sta!$S:$S) )/$D227</f>
        <v>#DIV/0!</v>
      </c>
      <c r="I227" s="6" t="e">
        <f>SUMIF(Sta!$A:$A,$A227,Sta!$R:$R)/$B227</f>
        <v>#DIV/0!</v>
      </c>
      <c r="J227" s="6" t="e">
        <f>SUMIF(Sta!$B:$B,$A227,Sta!$S:$S)/$C227</f>
        <v>#DIV/0!</v>
      </c>
      <c r="K227" s="11" t="e">
        <f>(COUNTIFS(Sta!$A:$A,$A227,Sta!$T:$T,"&gt;2.5") +COUNTIFS(Sta!$B:$B,$A227,Sta!$T:$T,"&gt;2.5"))/$D227</f>
        <v>#DIV/0!</v>
      </c>
      <c r="L227" s="8" t="e">
        <f>COUNTIFS(Sta!$A:$A,$A227,Sta!$T:$T,"&gt;2.5")/$B227</f>
        <v>#DIV/0!</v>
      </c>
      <c r="M227" s="8" t="e">
        <f>COUNTIFS(Sta!$B:$B,$A227,Sta!$T:$T,"&gt;2.5")/$C227</f>
        <v>#DIV/0!</v>
      </c>
      <c r="N227" s="11" t="e">
        <f>(COUNTIFS(Sta!$A:$A,$A227,Sta!$T:$T,"&gt;4.5") +COUNTIFS(Sta!$B:$B,$A227,Sta!$T:$T,"&gt;4.5"))/$D227</f>
        <v>#DIV/0!</v>
      </c>
      <c r="O227" s="8" t="e">
        <f>COUNTIFS(Sta!$A:$A,$A227,Sta!$T:$T,"&gt;4.5")/$B227</f>
        <v>#DIV/0!</v>
      </c>
      <c r="P227" s="8" t="e">
        <f>COUNTIFS(Sta!$B:$B,$A227,Sta!$T:$T,"&gt;4.5")/$C227</f>
        <v>#DIV/0!</v>
      </c>
      <c r="Q227" s="11" t="e">
        <f>(COUNTIFS(Sta!$A:$A,$A227,Sta!$R:$R,"&gt;0.5") +COUNTIFS(Sta!$B:$B,$A227,Sta!$S:$S,"&gt;0.5"))/$D227</f>
        <v>#DIV/0!</v>
      </c>
      <c r="R227" s="8" t="e">
        <f>COUNTIFS(Sta!$A:$A,$A227,Sta!$R:$R,"&gt;0.5")/$B227</f>
        <v>#DIV/0!</v>
      </c>
      <c r="S227" s="8" t="e">
        <f>COUNTIFS(Sta!$B:$B,$A227,Sta!$S:$S,"&gt;0.5")/$C227</f>
        <v>#DIV/0!</v>
      </c>
      <c r="T227" s="11" t="e">
        <f>(COUNTIFS(Sta!$A:$A,$A227,Sta!$R:$R,"&gt;1.5") +COUNTIFS(Sta!$B:$B,$A227,Sta!$S:$S,"&gt;1.5"))/$D227</f>
        <v>#DIV/0!</v>
      </c>
      <c r="U227" s="8" t="e">
        <f>COUNTIFS(Sta!$A:$A,$A227,Sta!$R:$R,"&gt;1.5")/$B227</f>
        <v>#DIV/0!</v>
      </c>
      <c r="V227" s="8" t="e">
        <f>COUNTIFS(Sta!$B:$B,$A227,Sta!$S:$S,"&gt;1.5")/$C227</f>
        <v>#DIV/0!</v>
      </c>
    </row>
    <row r="228" spans="1:22" x14ac:dyDescent="0.3">
      <c r="A228" t="s">
        <v>339</v>
      </c>
      <c r="B228" s="9">
        <f>COUNTIF(Sta!A:A,A228)</f>
        <v>0</v>
      </c>
      <c r="C228" s="4">
        <f>COUNTIF(Sta!B:B,A228)</f>
        <v>0</v>
      </c>
      <c r="D228" s="4">
        <f t="shared" si="7"/>
        <v>0</v>
      </c>
      <c r="E228" s="10" t="e">
        <f>(SUMIF(Sta!$A:$A,$A228,Sta!$T:$T)  + SUMIF(Sta!$B:$B,$A228,Sta!$T:$T) )/$D228</f>
        <v>#DIV/0!</v>
      </c>
      <c r="F228" s="6" t="e">
        <f>SUMIF(Sta!$A:$A,$A228,Sta!$T:$T)/$B228</f>
        <v>#DIV/0!</v>
      </c>
      <c r="G228" s="6" t="e">
        <f>SUMIF(Sta!$B:$B,$A228,Sta!$T:$T)/$C228</f>
        <v>#DIV/0!</v>
      </c>
      <c r="H228" s="10" t="e">
        <f>(SUMIF(Sta!$A:$A,$A228,Sta!$R:$R)  + SUMIF(Sta!$B:$B,$A228,Sta!$S:$S) )/$D228</f>
        <v>#DIV/0!</v>
      </c>
      <c r="I228" s="6" t="e">
        <f>SUMIF(Sta!$A:$A,$A228,Sta!$R:$R)/$B228</f>
        <v>#DIV/0!</v>
      </c>
      <c r="J228" s="6" t="e">
        <f>SUMIF(Sta!$B:$B,$A228,Sta!$S:$S)/$C228</f>
        <v>#DIV/0!</v>
      </c>
      <c r="K228" s="11" t="e">
        <f>(COUNTIFS(Sta!$A:$A,$A228,Sta!$T:$T,"&gt;2.5") +COUNTIFS(Sta!$B:$B,$A228,Sta!$T:$T,"&gt;2.5"))/$D228</f>
        <v>#DIV/0!</v>
      </c>
      <c r="L228" s="8" t="e">
        <f>COUNTIFS(Sta!$A:$A,$A228,Sta!$T:$T,"&gt;2.5")/$B228</f>
        <v>#DIV/0!</v>
      </c>
      <c r="M228" s="8" t="e">
        <f>COUNTIFS(Sta!$B:$B,$A228,Sta!$T:$T,"&gt;2.5")/$C228</f>
        <v>#DIV/0!</v>
      </c>
      <c r="N228" s="11" t="e">
        <f>(COUNTIFS(Sta!$A:$A,$A228,Sta!$T:$T,"&gt;4.5") +COUNTIFS(Sta!$B:$B,$A228,Sta!$T:$T,"&gt;4.5"))/$D228</f>
        <v>#DIV/0!</v>
      </c>
      <c r="O228" s="8" t="e">
        <f>COUNTIFS(Sta!$A:$A,$A228,Sta!$T:$T,"&gt;4.5")/$B228</f>
        <v>#DIV/0!</v>
      </c>
      <c r="P228" s="8" t="e">
        <f>COUNTIFS(Sta!$B:$B,$A228,Sta!$T:$T,"&gt;4.5")/$C228</f>
        <v>#DIV/0!</v>
      </c>
      <c r="Q228" s="11" t="e">
        <f>(COUNTIFS(Sta!$A:$A,$A228,Sta!$R:$R,"&gt;0.5") +COUNTIFS(Sta!$B:$B,$A228,Sta!$S:$S,"&gt;0.5"))/$D228</f>
        <v>#DIV/0!</v>
      </c>
      <c r="R228" s="8" t="e">
        <f>COUNTIFS(Sta!$A:$A,$A228,Sta!$R:$R,"&gt;0.5")/$B228</f>
        <v>#DIV/0!</v>
      </c>
      <c r="S228" s="8" t="e">
        <f>COUNTIFS(Sta!$B:$B,$A228,Sta!$S:$S,"&gt;0.5")/$C228</f>
        <v>#DIV/0!</v>
      </c>
      <c r="T228" s="11" t="e">
        <f>(COUNTIFS(Sta!$A:$A,$A228,Sta!$R:$R,"&gt;1.5") +COUNTIFS(Sta!$B:$B,$A228,Sta!$S:$S,"&gt;1.5"))/$D228</f>
        <v>#DIV/0!</v>
      </c>
      <c r="U228" s="8" t="e">
        <f>COUNTIFS(Sta!$A:$A,$A228,Sta!$R:$R,"&gt;1.5")/$B228</f>
        <v>#DIV/0!</v>
      </c>
      <c r="V228" s="8" t="e">
        <f>COUNTIFS(Sta!$B:$B,$A228,Sta!$S:$S,"&gt;1.5")/$C228</f>
        <v>#DIV/0!</v>
      </c>
    </row>
    <row r="229" spans="1:22" x14ac:dyDescent="0.3">
      <c r="A229" t="s">
        <v>321</v>
      </c>
      <c r="B229" s="9">
        <f>COUNTIF(Sta!A:A,A229)</f>
        <v>0</v>
      </c>
      <c r="C229" s="4">
        <f>COUNTIF(Sta!B:B,A229)</f>
        <v>0</v>
      </c>
      <c r="D229" s="4">
        <f t="shared" si="7"/>
        <v>0</v>
      </c>
      <c r="E229" s="10" t="e">
        <f>(SUMIF(Sta!$A:$A,$A229,Sta!$T:$T)  + SUMIF(Sta!$B:$B,$A229,Sta!$T:$T) )/$D229</f>
        <v>#DIV/0!</v>
      </c>
      <c r="F229" s="6" t="e">
        <f>SUMIF(Sta!$A:$A,$A229,Sta!$T:$T)/$B229</f>
        <v>#DIV/0!</v>
      </c>
      <c r="G229" s="6" t="e">
        <f>SUMIF(Sta!$B:$B,$A229,Sta!$T:$T)/$C229</f>
        <v>#DIV/0!</v>
      </c>
      <c r="H229" s="10" t="e">
        <f>(SUMIF(Sta!$A:$A,$A229,Sta!$R:$R)  + SUMIF(Sta!$B:$B,$A229,Sta!$S:$S) )/$D229</f>
        <v>#DIV/0!</v>
      </c>
      <c r="I229" s="6" t="e">
        <f>SUMIF(Sta!$A:$A,$A229,Sta!$R:$R)/$B229</f>
        <v>#DIV/0!</v>
      </c>
      <c r="J229" s="6" t="e">
        <f>SUMIF(Sta!$B:$B,$A229,Sta!$S:$S)/$C229</f>
        <v>#DIV/0!</v>
      </c>
      <c r="K229" s="11" t="e">
        <f>(COUNTIFS(Sta!$A:$A,$A229,Sta!$T:$T,"&gt;2.5") +COUNTIFS(Sta!$B:$B,$A229,Sta!$T:$T,"&gt;2.5"))/$D229</f>
        <v>#DIV/0!</v>
      </c>
      <c r="L229" s="8" t="e">
        <f>COUNTIFS(Sta!$A:$A,$A229,Sta!$T:$T,"&gt;2.5")/$B229</f>
        <v>#DIV/0!</v>
      </c>
      <c r="M229" s="8" t="e">
        <f>COUNTIFS(Sta!$B:$B,$A229,Sta!$T:$T,"&gt;2.5")/$C229</f>
        <v>#DIV/0!</v>
      </c>
      <c r="N229" s="11" t="e">
        <f>(COUNTIFS(Sta!$A:$A,$A229,Sta!$T:$T,"&gt;4.5") +COUNTIFS(Sta!$B:$B,$A229,Sta!$T:$T,"&gt;4.5"))/$D229</f>
        <v>#DIV/0!</v>
      </c>
      <c r="O229" s="8" t="e">
        <f>COUNTIFS(Sta!$A:$A,$A229,Sta!$T:$T,"&gt;4.5")/$B229</f>
        <v>#DIV/0!</v>
      </c>
      <c r="P229" s="8" t="e">
        <f>COUNTIFS(Sta!$B:$B,$A229,Sta!$T:$T,"&gt;4.5")/$C229</f>
        <v>#DIV/0!</v>
      </c>
      <c r="Q229" s="11" t="e">
        <f>(COUNTIFS(Sta!$A:$A,$A229,Sta!$R:$R,"&gt;0.5") +COUNTIFS(Sta!$B:$B,$A229,Sta!$S:$S,"&gt;0.5"))/$D229</f>
        <v>#DIV/0!</v>
      </c>
      <c r="R229" s="8" t="e">
        <f>COUNTIFS(Sta!$A:$A,$A229,Sta!$R:$R,"&gt;0.5")/$B229</f>
        <v>#DIV/0!</v>
      </c>
      <c r="S229" s="8" t="e">
        <f>COUNTIFS(Sta!$B:$B,$A229,Sta!$S:$S,"&gt;0.5")/$C229</f>
        <v>#DIV/0!</v>
      </c>
      <c r="T229" s="11" t="e">
        <f>(COUNTIFS(Sta!$A:$A,$A229,Sta!$R:$R,"&gt;1.5") +COUNTIFS(Sta!$B:$B,$A229,Sta!$S:$S,"&gt;1.5"))/$D229</f>
        <v>#DIV/0!</v>
      </c>
      <c r="U229" s="8" t="e">
        <f>COUNTIFS(Sta!$A:$A,$A229,Sta!$R:$R,"&gt;1.5")/$B229</f>
        <v>#DIV/0!</v>
      </c>
      <c r="V229" s="8" t="e">
        <f>COUNTIFS(Sta!$B:$B,$A229,Sta!$S:$S,"&gt;1.5")/$C229</f>
        <v>#DIV/0!</v>
      </c>
    </row>
    <row r="230" spans="1:22" x14ac:dyDescent="0.3">
      <c r="A230" t="s">
        <v>323</v>
      </c>
      <c r="B230" s="9">
        <f>COUNTIF(Sta!A:A,A230)</f>
        <v>0</v>
      </c>
      <c r="C230" s="4">
        <f>COUNTIF(Sta!B:B,A230)</f>
        <v>0</v>
      </c>
      <c r="D230" s="4">
        <f t="shared" si="7"/>
        <v>0</v>
      </c>
      <c r="E230" s="10" t="e">
        <f>(SUMIF(Sta!$A:$A,$A230,Sta!$T:$T)  + SUMIF(Sta!$B:$B,$A230,Sta!$T:$T) )/$D230</f>
        <v>#DIV/0!</v>
      </c>
      <c r="F230" s="6" t="e">
        <f>SUMIF(Sta!$A:$A,$A230,Sta!$T:$T)/$B230</f>
        <v>#DIV/0!</v>
      </c>
      <c r="G230" s="6" t="e">
        <f>SUMIF(Sta!$B:$B,$A230,Sta!$T:$T)/$C230</f>
        <v>#DIV/0!</v>
      </c>
      <c r="H230" s="10" t="e">
        <f>(SUMIF(Sta!$A:$A,$A230,Sta!$R:$R)  + SUMIF(Sta!$B:$B,$A230,Sta!$S:$S) )/$D230</f>
        <v>#DIV/0!</v>
      </c>
      <c r="I230" s="6" t="e">
        <f>SUMIF(Sta!$A:$A,$A230,Sta!$R:$R)/$B230</f>
        <v>#DIV/0!</v>
      </c>
      <c r="J230" s="6" t="e">
        <f>SUMIF(Sta!$B:$B,$A230,Sta!$S:$S)/$C230</f>
        <v>#DIV/0!</v>
      </c>
      <c r="K230" s="11" t="e">
        <f>(COUNTIFS(Sta!$A:$A,$A230,Sta!$T:$T,"&gt;2.5") +COUNTIFS(Sta!$B:$B,$A230,Sta!$T:$T,"&gt;2.5"))/$D230</f>
        <v>#DIV/0!</v>
      </c>
      <c r="L230" s="8" t="e">
        <f>COUNTIFS(Sta!$A:$A,$A230,Sta!$T:$T,"&gt;2.5")/$B230</f>
        <v>#DIV/0!</v>
      </c>
      <c r="M230" s="8" t="e">
        <f>COUNTIFS(Sta!$B:$B,$A230,Sta!$T:$T,"&gt;2.5")/$C230</f>
        <v>#DIV/0!</v>
      </c>
      <c r="N230" s="11" t="e">
        <f>(COUNTIFS(Sta!$A:$A,$A230,Sta!$T:$T,"&gt;4.5") +COUNTIFS(Sta!$B:$B,$A230,Sta!$T:$T,"&gt;4.5"))/$D230</f>
        <v>#DIV/0!</v>
      </c>
      <c r="O230" s="8" t="e">
        <f>COUNTIFS(Sta!$A:$A,$A230,Sta!$T:$T,"&gt;4.5")/$B230</f>
        <v>#DIV/0!</v>
      </c>
      <c r="P230" s="8" t="e">
        <f>COUNTIFS(Sta!$B:$B,$A230,Sta!$T:$T,"&gt;4.5")/$C230</f>
        <v>#DIV/0!</v>
      </c>
      <c r="Q230" s="11" t="e">
        <f>(COUNTIFS(Sta!$A:$A,$A230,Sta!$R:$R,"&gt;0.5") +COUNTIFS(Sta!$B:$B,$A230,Sta!$S:$S,"&gt;0.5"))/$D230</f>
        <v>#DIV/0!</v>
      </c>
      <c r="R230" s="8" t="e">
        <f>COUNTIFS(Sta!$A:$A,$A230,Sta!$R:$R,"&gt;0.5")/$B230</f>
        <v>#DIV/0!</v>
      </c>
      <c r="S230" s="8" t="e">
        <f>COUNTIFS(Sta!$B:$B,$A230,Sta!$S:$S,"&gt;0.5")/$C230</f>
        <v>#DIV/0!</v>
      </c>
      <c r="T230" s="11" t="e">
        <f>(COUNTIFS(Sta!$A:$A,$A230,Sta!$R:$R,"&gt;1.5") +COUNTIFS(Sta!$B:$B,$A230,Sta!$S:$S,"&gt;1.5"))/$D230</f>
        <v>#DIV/0!</v>
      </c>
      <c r="U230" s="8" t="e">
        <f>COUNTIFS(Sta!$A:$A,$A230,Sta!$R:$R,"&gt;1.5")/$B230</f>
        <v>#DIV/0!</v>
      </c>
      <c r="V230" s="8" t="e">
        <f>COUNTIFS(Sta!$B:$B,$A230,Sta!$S:$S,"&gt;1.5")/$C230</f>
        <v>#DIV/0!</v>
      </c>
    </row>
    <row r="231" spans="1:22" x14ac:dyDescent="0.3">
      <c r="A231" t="s">
        <v>326</v>
      </c>
      <c r="B231" s="9">
        <f>COUNTIF(Sta!A:A,A231)</f>
        <v>0</v>
      </c>
      <c r="C231" s="4">
        <f>COUNTIF(Sta!B:B,A231)</f>
        <v>0</v>
      </c>
      <c r="D231" s="4">
        <f t="shared" si="7"/>
        <v>0</v>
      </c>
      <c r="E231" s="10" t="e">
        <f>(SUMIF(Sta!$A:$A,$A231,Sta!$T:$T)  + SUMIF(Sta!$B:$B,$A231,Sta!$T:$T) )/$D231</f>
        <v>#DIV/0!</v>
      </c>
      <c r="F231" s="6" t="e">
        <f>SUMIF(Sta!$A:$A,$A231,Sta!$T:$T)/$B231</f>
        <v>#DIV/0!</v>
      </c>
      <c r="G231" s="6" t="e">
        <f>SUMIF(Sta!$B:$B,$A231,Sta!$T:$T)/$C231</f>
        <v>#DIV/0!</v>
      </c>
      <c r="H231" s="10" t="e">
        <f>(SUMIF(Sta!$A:$A,$A231,Sta!$R:$R)  + SUMIF(Sta!$B:$B,$A231,Sta!$S:$S) )/$D231</f>
        <v>#DIV/0!</v>
      </c>
      <c r="I231" s="6" t="e">
        <f>SUMIF(Sta!$A:$A,$A231,Sta!$R:$R)/$B231</f>
        <v>#DIV/0!</v>
      </c>
      <c r="J231" s="6" t="e">
        <f>SUMIF(Sta!$B:$B,$A231,Sta!$S:$S)/$C231</f>
        <v>#DIV/0!</v>
      </c>
      <c r="K231" s="11" t="e">
        <f>(COUNTIFS(Sta!$A:$A,$A231,Sta!$T:$T,"&gt;2.5") +COUNTIFS(Sta!$B:$B,$A231,Sta!$T:$T,"&gt;2.5"))/$D231</f>
        <v>#DIV/0!</v>
      </c>
      <c r="L231" s="8" t="e">
        <f>COUNTIFS(Sta!$A:$A,$A231,Sta!$T:$T,"&gt;2.5")/$B231</f>
        <v>#DIV/0!</v>
      </c>
      <c r="M231" s="8" t="e">
        <f>COUNTIFS(Sta!$B:$B,$A231,Sta!$T:$T,"&gt;2.5")/$C231</f>
        <v>#DIV/0!</v>
      </c>
      <c r="N231" s="11" t="e">
        <f>(COUNTIFS(Sta!$A:$A,$A231,Sta!$T:$T,"&gt;4.5") +COUNTIFS(Sta!$B:$B,$A231,Sta!$T:$T,"&gt;4.5"))/$D231</f>
        <v>#DIV/0!</v>
      </c>
      <c r="O231" s="8" t="e">
        <f>COUNTIFS(Sta!$A:$A,$A231,Sta!$T:$T,"&gt;4.5")/$B231</f>
        <v>#DIV/0!</v>
      </c>
      <c r="P231" s="8" t="e">
        <f>COUNTIFS(Sta!$B:$B,$A231,Sta!$T:$T,"&gt;4.5")/$C231</f>
        <v>#DIV/0!</v>
      </c>
      <c r="Q231" s="11" t="e">
        <f>(COUNTIFS(Sta!$A:$A,$A231,Sta!$R:$R,"&gt;0.5") +COUNTIFS(Sta!$B:$B,$A231,Sta!$S:$S,"&gt;0.5"))/$D231</f>
        <v>#DIV/0!</v>
      </c>
      <c r="R231" s="8" t="e">
        <f>COUNTIFS(Sta!$A:$A,$A231,Sta!$R:$R,"&gt;0.5")/$B231</f>
        <v>#DIV/0!</v>
      </c>
      <c r="S231" s="8" t="e">
        <f>COUNTIFS(Sta!$B:$B,$A231,Sta!$S:$S,"&gt;0.5")/$C231</f>
        <v>#DIV/0!</v>
      </c>
      <c r="T231" s="11" t="e">
        <f>(COUNTIFS(Sta!$A:$A,$A231,Sta!$R:$R,"&gt;1.5") +COUNTIFS(Sta!$B:$B,$A231,Sta!$S:$S,"&gt;1.5"))/$D231</f>
        <v>#DIV/0!</v>
      </c>
      <c r="U231" s="8" t="e">
        <f>COUNTIFS(Sta!$A:$A,$A231,Sta!$R:$R,"&gt;1.5")/$B231</f>
        <v>#DIV/0!</v>
      </c>
      <c r="V231" s="8" t="e">
        <f>COUNTIFS(Sta!$B:$B,$A231,Sta!$S:$S,"&gt;1.5")/$C231</f>
        <v>#DIV/0!</v>
      </c>
    </row>
    <row r="232" spans="1:22" x14ac:dyDescent="0.3">
      <c r="A232" t="s">
        <v>320</v>
      </c>
      <c r="B232" s="9">
        <f>COUNTIF(Sta!A:A,A232)</f>
        <v>0</v>
      </c>
      <c r="C232" s="4">
        <f>COUNTIF(Sta!B:B,A232)</f>
        <v>0</v>
      </c>
      <c r="D232" s="4">
        <f t="shared" si="7"/>
        <v>0</v>
      </c>
      <c r="E232" s="10" t="e">
        <f>(SUMIF(Sta!$A:$A,$A232,Sta!$T:$T)  + SUMIF(Sta!$B:$B,$A232,Sta!$T:$T) )/$D232</f>
        <v>#DIV/0!</v>
      </c>
      <c r="F232" s="6" t="e">
        <f>SUMIF(Sta!$A:$A,$A232,Sta!$T:$T)/$B232</f>
        <v>#DIV/0!</v>
      </c>
      <c r="G232" s="6" t="e">
        <f>SUMIF(Sta!$B:$B,$A232,Sta!$T:$T)/$C232</f>
        <v>#DIV/0!</v>
      </c>
      <c r="H232" s="10" t="e">
        <f>(SUMIF(Sta!$A:$A,$A232,Sta!$R:$R)  + SUMIF(Sta!$B:$B,$A232,Sta!$S:$S) )/$D232</f>
        <v>#DIV/0!</v>
      </c>
      <c r="I232" s="6" t="e">
        <f>SUMIF(Sta!$A:$A,$A232,Sta!$R:$R)/$B232</f>
        <v>#DIV/0!</v>
      </c>
      <c r="J232" s="6" t="e">
        <f>SUMIF(Sta!$B:$B,$A232,Sta!$S:$S)/$C232</f>
        <v>#DIV/0!</v>
      </c>
      <c r="K232" s="11" t="e">
        <f>(COUNTIFS(Sta!$A:$A,$A232,Sta!$T:$T,"&gt;2.5") +COUNTIFS(Sta!$B:$B,$A232,Sta!$T:$T,"&gt;2.5"))/$D232</f>
        <v>#DIV/0!</v>
      </c>
      <c r="L232" s="8" t="e">
        <f>COUNTIFS(Sta!$A:$A,$A232,Sta!$T:$T,"&gt;2.5")/$B232</f>
        <v>#DIV/0!</v>
      </c>
      <c r="M232" s="8" t="e">
        <f>COUNTIFS(Sta!$B:$B,$A232,Sta!$T:$T,"&gt;2.5")/$C232</f>
        <v>#DIV/0!</v>
      </c>
      <c r="N232" s="11" t="e">
        <f>(COUNTIFS(Sta!$A:$A,$A232,Sta!$T:$T,"&gt;4.5") +COUNTIFS(Sta!$B:$B,$A232,Sta!$T:$T,"&gt;4.5"))/$D232</f>
        <v>#DIV/0!</v>
      </c>
      <c r="O232" s="8" t="e">
        <f>COUNTIFS(Sta!$A:$A,$A232,Sta!$T:$T,"&gt;4.5")/$B232</f>
        <v>#DIV/0!</v>
      </c>
      <c r="P232" s="8" t="e">
        <f>COUNTIFS(Sta!$B:$B,$A232,Sta!$T:$T,"&gt;4.5")/$C232</f>
        <v>#DIV/0!</v>
      </c>
      <c r="Q232" s="11" t="e">
        <f>(COUNTIFS(Sta!$A:$A,$A232,Sta!$R:$R,"&gt;0.5") +COUNTIFS(Sta!$B:$B,$A232,Sta!$S:$S,"&gt;0.5"))/$D232</f>
        <v>#DIV/0!</v>
      </c>
      <c r="R232" s="8" t="e">
        <f>COUNTIFS(Sta!$A:$A,$A232,Sta!$R:$R,"&gt;0.5")/$B232</f>
        <v>#DIV/0!</v>
      </c>
      <c r="S232" s="8" t="e">
        <f>COUNTIFS(Sta!$B:$B,$A232,Sta!$S:$S,"&gt;0.5")/$C232</f>
        <v>#DIV/0!</v>
      </c>
      <c r="T232" s="11" t="e">
        <f>(COUNTIFS(Sta!$A:$A,$A232,Sta!$R:$R,"&gt;1.5") +COUNTIFS(Sta!$B:$B,$A232,Sta!$S:$S,"&gt;1.5"))/$D232</f>
        <v>#DIV/0!</v>
      </c>
      <c r="U232" s="8" t="e">
        <f>COUNTIFS(Sta!$A:$A,$A232,Sta!$R:$R,"&gt;1.5")/$B232</f>
        <v>#DIV/0!</v>
      </c>
      <c r="V232" s="8" t="e">
        <f>COUNTIFS(Sta!$B:$B,$A232,Sta!$S:$S,"&gt;1.5")/$C232</f>
        <v>#DIV/0!</v>
      </c>
    </row>
    <row r="233" spans="1:22" x14ac:dyDescent="0.3">
      <c r="A233" s="62" t="s">
        <v>139</v>
      </c>
      <c r="B233" s="9">
        <f>COUNTIF(Sta!A:A,A233)</f>
        <v>0</v>
      </c>
      <c r="C233" s="4">
        <f>COUNTIF(Sta!B:B,A233)</f>
        <v>0</v>
      </c>
      <c r="D233" s="4">
        <f t="shared" ref="D233:D252" si="8">B233+C233</f>
        <v>0</v>
      </c>
      <c r="E233" s="10" t="e">
        <f>(SUMIF(Sta!$A:$A,$A233,Sta!$T:$T)  + SUMIF(Sta!$B:$B,$A233,Sta!$T:$T) )/$D233</f>
        <v>#DIV/0!</v>
      </c>
      <c r="F233" s="6" t="e">
        <f>SUMIF(Sta!$A:$A,$A233,Sta!$T:$T)/$B233</f>
        <v>#DIV/0!</v>
      </c>
      <c r="G233" s="6" t="e">
        <f>SUMIF(Sta!$B:$B,$A233,Sta!$T:$T)/$C233</f>
        <v>#DIV/0!</v>
      </c>
      <c r="H233" s="10" t="e">
        <f>(SUMIF(Sta!$A:$A,$A233,Sta!$R:$R)  + SUMIF(Sta!$B:$B,$A233,Sta!$S:$S) )/$D233</f>
        <v>#DIV/0!</v>
      </c>
      <c r="I233" s="6" t="e">
        <f>SUMIF(Sta!$A:$A,$A233,Sta!$R:$R)/$B233</f>
        <v>#DIV/0!</v>
      </c>
      <c r="J233" s="6" t="e">
        <f>SUMIF(Sta!$B:$B,$A233,Sta!$S:$S)/$C233</f>
        <v>#DIV/0!</v>
      </c>
      <c r="K233" s="11" t="e">
        <f>(COUNTIFS(Sta!$A:$A,$A233,Sta!$T:$T,"&gt;2.5") +COUNTIFS(Sta!$B:$B,$A233,Sta!$T:$T,"&gt;2.5"))/$D233</f>
        <v>#DIV/0!</v>
      </c>
      <c r="L233" s="8" t="e">
        <f>COUNTIFS(Sta!$A:$A,$A233,Sta!$T:$T,"&gt;2.5")/$B233</f>
        <v>#DIV/0!</v>
      </c>
      <c r="M233" s="8" t="e">
        <f>COUNTIFS(Sta!$B:$B,$A233,Sta!$T:$T,"&gt;2.5")/$C233</f>
        <v>#DIV/0!</v>
      </c>
      <c r="N233" s="11" t="e">
        <f>(COUNTIFS(Sta!$A:$A,$A233,Sta!$T:$T,"&gt;4.5") +COUNTIFS(Sta!$B:$B,$A233,Sta!$T:$T,"&gt;4.5"))/$D233</f>
        <v>#DIV/0!</v>
      </c>
      <c r="O233" s="8" t="e">
        <f>COUNTIFS(Sta!$A:$A,$A233,Sta!$T:$T,"&gt;4.5")/$B233</f>
        <v>#DIV/0!</v>
      </c>
      <c r="P233" s="8" t="e">
        <f>COUNTIFS(Sta!$B:$B,$A233,Sta!$T:$T,"&gt;4.5")/$C233</f>
        <v>#DIV/0!</v>
      </c>
      <c r="Q233" s="11" t="e">
        <f>(COUNTIFS(Sta!$A:$A,$A233,Sta!$R:$R,"&gt;0.5") +COUNTIFS(Sta!$B:$B,$A233,Sta!$S:$S,"&gt;0.5"))/$D233</f>
        <v>#DIV/0!</v>
      </c>
      <c r="R233" s="8" t="e">
        <f>COUNTIFS(Sta!$A:$A,$A233,Sta!$R:$R,"&gt;0.5")/$B233</f>
        <v>#DIV/0!</v>
      </c>
      <c r="S233" s="8" t="e">
        <f>COUNTIFS(Sta!$B:$B,$A233,Sta!$S:$S,"&gt;0.5")/$C233</f>
        <v>#DIV/0!</v>
      </c>
      <c r="T233" s="11" t="e">
        <f>(COUNTIFS(Sta!$A:$A,$A233,Sta!$R:$R,"&gt;1.5") +COUNTIFS(Sta!$B:$B,$A233,Sta!$S:$S,"&gt;1.5"))/$D233</f>
        <v>#DIV/0!</v>
      </c>
      <c r="U233" s="8" t="e">
        <f>COUNTIFS(Sta!$A:$A,$A233,Sta!$R:$R,"&gt;1.5")/$B233</f>
        <v>#DIV/0!</v>
      </c>
      <c r="V233" s="8" t="e">
        <f>COUNTIFS(Sta!$B:$B,$A233,Sta!$S:$S,"&gt;1.5")/$C233</f>
        <v>#DIV/0!</v>
      </c>
    </row>
    <row r="234" spans="1:22" x14ac:dyDescent="0.3">
      <c r="A234" s="62" t="s">
        <v>142</v>
      </c>
      <c r="B234" s="9">
        <f>COUNTIF(Sta!A:A,A234)</f>
        <v>0</v>
      </c>
      <c r="C234" s="4">
        <f>COUNTIF(Sta!B:B,A234)</f>
        <v>0</v>
      </c>
      <c r="D234" s="4">
        <f t="shared" si="8"/>
        <v>0</v>
      </c>
      <c r="E234" s="10" t="e">
        <f>(SUMIF(Sta!$A:$A,$A234,Sta!$T:$T)  + SUMIF(Sta!$B:$B,$A234,Sta!$T:$T) )/$D234</f>
        <v>#DIV/0!</v>
      </c>
      <c r="F234" s="6" t="e">
        <f>SUMIF(Sta!$A:$A,$A234,Sta!$T:$T)/$B234</f>
        <v>#DIV/0!</v>
      </c>
      <c r="G234" s="6" t="e">
        <f>SUMIF(Sta!$B:$B,$A234,Sta!$T:$T)/$C234</f>
        <v>#DIV/0!</v>
      </c>
      <c r="H234" s="10" t="e">
        <f>(SUMIF(Sta!$A:$A,$A234,Sta!$R:$R)  + SUMIF(Sta!$B:$B,$A234,Sta!$S:$S) )/$D234</f>
        <v>#DIV/0!</v>
      </c>
      <c r="I234" s="6" t="e">
        <f>SUMIF(Sta!$A:$A,$A234,Sta!$R:$R)/$B234</f>
        <v>#DIV/0!</v>
      </c>
      <c r="J234" s="6" t="e">
        <f>SUMIF(Sta!$B:$B,$A234,Sta!$S:$S)/$C234</f>
        <v>#DIV/0!</v>
      </c>
      <c r="K234" s="11" t="e">
        <f>(COUNTIFS(Sta!$A:$A,$A234,Sta!$T:$T,"&gt;2.5") +COUNTIFS(Sta!$B:$B,$A234,Sta!$T:$T,"&gt;2.5"))/$D234</f>
        <v>#DIV/0!</v>
      </c>
      <c r="L234" s="8" t="e">
        <f>COUNTIFS(Sta!$A:$A,$A234,Sta!$T:$T,"&gt;2.5")/$B234</f>
        <v>#DIV/0!</v>
      </c>
      <c r="M234" s="8" t="e">
        <f>COUNTIFS(Sta!$B:$B,$A234,Sta!$T:$T,"&gt;2.5")/$C234</f>
        <v>#DIV/0!</v>
      </c>
      <c r="N234" s="11" t="e">
        <f>(COUNTIFS(Sta!$A:$A,$A234,Sta!$T:$T,"&gt;4.5") +COUNTIFS(Sta!$B:$B,$A234,Sta!$T:$T,"&gt;4.5"))/$D234</f>
        <v>#DIV/0!</v>
      </c>
      <c r="O234" s="8" t="e">
        <f>COUNTIFS(Sta!$A:$A,$A234,Sta!$T:$T,"&gt;4.5")/$B234</f>
        <v>#DIV/0!</v>
      </c>
      <c r="P234" s="8" t="e">
        <f>COUNTIFS(Sta!$B:$B,$A234,Sta!$T:$T,"&gt;4.5")/$C234</f>
        <v>#DIV/0!</v>
      </c>
      <c r="Q234" s="11" t="e">
        <f>(COUNTIFS(Sta!$A:$A,$A234,Sta!$R:$R,"&gt;0.5") +COUNTIFS(Sta!$B:$B,$A234,Sta!$S:$S,"&gt;0.5"))/$D234</f>
        <v>#DIV/0!</v>
      </c>
      <c r="R234" s="8" t="e">
        <f>COUNTIFS(Sta!$A:$A,$A234,Sta!$R:$R,"&gt;0.5")/$B234</f>
        <v>#DIV/0!</v>
      </c>
      <c r="S234" s="8" t="e">
        <f>COUNTIFS(Sta!$B:$B,$A234,Sta!$S:$S,"&gt;0.5")/$C234</f>
        <v>#DIV/0!</v>
      </c>
      <c r="T234" s="11" t="e">
        <f>(COUNTIFS(Sta!$A:$A,$A234,Sta!$R:$R,"&gt;1.5") +COUNTIFS(Sta!$B:$B,$A234,Sta!$S:$S,"&gt;1.5"))/$D234</f>
        <v>#DIV/0!</v>
      </c>
      <c r="U234" s="8" t="e">
        <f>COUNTIFS(Sta!$A:$A,$A234,Sta!$R:$R,"&gt;1.5")/$B234</f>
        <v>#DIV/0!</v>
      </c>
      <c r="V234" s="8" t="e">
        <f>COUNTIFS(Sta!$B:$B,$A234,Sta!$S:$S,"&gt;1.5")/$C234</f>
        <v>#DIV/0!</v>
      </c>
    </row>
    <row r="235" spans="1:22" x14ac:dyDescent="0.3">
      <c r="A235" s="62" t="s">
        <v>152</v>
      </c>
      <c r="B235" s="9">
        <f>COUNTIF(Sta!A:A,A235)</f>
        <v>0</v>
      </c>
      <c r="C235" s="4">
        <f>COUNTIF(Sta!B:B,A235)</f>
        <v>0</v>
      </c>
      <c r="D235" s="4">
        <f t="shared" si="8"/>
        <v>0</v>
      </c>
      <c r="E235" s="10" t="e">
        <f>(SUMIF(Sta!$A:$A,$A235,Sta!$T:$T)  + SUMIF(Sta!$B:$B,$A235,Sta!$T:$T) )/$D235</f>
        <v>#DIV/0!</v>
      </c>
      <c r="F235" s="6" t="e">
        <f>SUMIF(Sta!$A:$A,$A235,Sta!$T:$T)/$B235</f>
        <v>#DIV/0!</v>
      </c>
      <c r="G235" s="6" t="e">
        <f>SUMIF(Sta!$B:$B,$A235,Sta!$T:$T)/$C235</f>
        <v>#DIV/0!</v>
      </c>
      <c r="H235" s="10" t="e">
        <f>(SUMIF(Sta!$A:$A,$A235,Sta!$R:$R)  + SUMIF(Sta!$B:$B,$A235,Sta!$S:$S) )/$D235</f>
        <v>#DIV/0!</v>
      </c>
      <c r="I235" s="6" t="e">
        <f>SUMIF(Sta!$A:$A,$A235,Sta!$R:$R)/$B235</f>
        <v>#DIV/0!</v>
      </c>
      <c r="J235" s="6" t="e">
        <f>SUMIF(Sta!$B:$B,$A235,Sta!$S:$S)/$C235</f>
        <v>#DIV/0!</v>
      </c>
      <c r="K235" s="11" t="e">
        <f>(COUNTIFS(Sta!$A:$A,$A235,Sta!$T:$T,"&gt;2.5") +COUNTIFS(Sta!$B:$B,$A235,Sta!$T:$T,"&gt;2.5"))/$D235</f>
        <v>#DIV/0!</v>
      </c>
      <c r="L235" s="8" t="e">
        <f>COUNTIFS(Sta!$A:$A,$A235,Sta!$T:$T,"&gt;2.5")/$B235</f>
        <v>#DIV/0!</v>
      </c>
      <c r="M235" s="8" t="e">
        <f>COUNTIFS(Sta!$B:$B,$A235,Sta!$T:$T,"&gt;2.5")/$C235</f>
        <v>#DIV/0!</v>
      </c>
      <c r="N235" s="11" t="e">
        <f>(COUNTIFS(Sta!$A:$A,$A235,Sta!$T:$T,"&gt;4.5") +COUNTIFS(Sta!$B:$B,$A235,Sta!$T:$T,"&gt;4.5"))/$D235</f>
        <v>#DIV/0!</v>
      </c>
      <c r="O235" s="8" t="e">
        <f>COUNTIFS(Sta!$A:$A,$A235,Sta!$T:$T,"&gt;4.5")/$B235</f>
        <v>#DIV/0!</v>
      </c>
      <c r="P235" s="8" t="e">
        <f>COUNTIFS(Sta!$B:$B,$A235,Sta!$T:$T,"&gt;4.5")/$C235</f>
        <v>#DIV/0!</v>
      </c>
      <c r="Q235" s="11" t="e">
        <f>(COUNTIFS(Sta!$A:$A,$A235,Sta!$R:$R,"&gt;0.5") +COUNTIFS(Sta!$B:$B,$A235,Sta!$S:$S,"&gt;0.5"))/$D235</f>
        <v>#DIV/0!</v>
      </c>
      <c r="R235" s="8" t="e">
        <f>COUNTIFS(Sta!$A:$A,$A235,Sta!$R:$R,"&gt;0.5")/$B235</f>
        <v>#DIV/0!</v>
      </c>
      <c r="S235" s="8" t="e">
        <f>COUNTIFS(Sta!$B:$B,$A235,Sta!$S:$S,"&gt;0.5")/$C235</f>
        <v>#DIV/0!</v>
      </c>
      <c r="T235" s="11" t="e">
        <f>(COUNTIFS(Sta!$A:$A,$A235,Sta!$R:$R,"&gt;1.5") +COUNTIFS(Sta!$B:$B,$A235,Sta!$S:$S,"&gt;1.5"))/$D235</f>
        <v>#DIV/0!</v>
      </c>
      <c r="U235" s="8" t="e">
        <f>COUNTIFS(Sta!$A:$A,$A235,Sta!$R:$R,"&gt;1.5")/$B235</f>
        <v>#DIV/0!</v>
      </c>
      <c r="V235" s="8" t="e">
        <f>COUNTIFS(Sta!$B:$B,$A235,Sta!$S:$S,"&gt;1.5")/$C235</f>
        <v>#DIV/0!</v>
      </c>
    </row>
    <row r="236" spans="1:22" x14ac:dyDescent="0.3">
      <c r="A236" s="62" t="s">
        <v>141</v>
      </c>
      <c r="B236" s="9">
        <f>COUNTIF(Sta!A:A,A236)</f>
        <v>0</v>
      </c>
      <c r="C236" s="4">
        <f>COUNTIF(Sta!B:B,A236)</f>
        <v>0</v>
      </c>
      <c r="D236" s="4">
        <f t="shared" si="8"/>
        <v>0</v>
      </c>
      <c r="E236" s="10" t="e">
        <f>(SUMIF(Sta!$A:$A,$A236,Sta!$T:$T)  + SUMIF(Sta!$B:$B,$A236,Sta!$T:$T) )/$D236</f>
        <v>#DIV/0!</v>
      </c>
      <c r="F236" s="6" t="e">
        <f>SUMIF(Sta!$A:$A,$A236,Sta!$T:$T)/$B236</f>
        <v>#DIV/0!</v>
      </c>
      <c r="G236" s="6" t="e">
        <f>SUMIF(Sta!$B:$B,$A236,Sta!$T:$T)/$C236</f>
        <v>#DIV/0!</v>
      </c>
      <c r="H236" s="10" t="e">
        <f>(SUMIF(Sta!$A:$A,$A236,Sta!$R:$R)  + SUMIF(Sta!$B:$B,$A236,Sta!$S:$S) )/$D236</f>
        <v>#DIV/0!</v>
      </c>
      <c r="I236" s="6" t="e">
        <f>SUMIF(Sta!$A:$A,$A236,Sta!$R:$R)/$B236</f>
        <v>#DIV/0!</v>
      </c>
      <c r="J236" s="6" t="e">
        <f>SUMIF(Sta!$B:$B,$A236,Sta!$S:$S)/$C236</f>
        <v>#DIV/0!</v>
      </c>
      <c r="K236" s="11" t="e">
        <f>(COUNTIFS(Sta!$A:$A,$A236,Sta!$T:$T,"&gt;2.5") +COUNTIFS(Sta!$B:$B,$A236,Sta!$T:$T,"&gt;2.5"))/$D236</f>
        <v>#DIV/0!</v>
      </c>
      <c r="L236" s="8" t="e">
        <f>COUNTIFS(Sta!$A:$A,$A236,Sta!$T:$T,"&gt;2.5")/$B236</f>
        <v>#DIV/0!</v>
      </c>
      <c r="M236" s="8" t="e">
        <f>COUNTIFS(Sta!$B:$B,$A236,Sta!$T:$T,"&gt;2.5")/$C236</f>
        <v>#DIV/0!</v>
      </c>
      <c r="N236" s="11" t="e">
        <f>(COUNTIFS(Sta!$A:$A,$A236,Sta!$T:$T,"&gt;4.5") +COUNTIFS(Sta!$B:$B,$A236,Sta!$T:$T,"&gt;4.5"))/$D236</f>
        <v>#DIV/0!</v>
      </c>
      <c r="O236" s="8" t="e">
        <f>COUNTIFS(Sta!$A:$A,$A236,Sta!$T:$T,"&gt;4.5")/$B236</f>
        <v>#DIV/0!</v>
      </c>
      <c r="P236" s="8" t="e">
        <f>COUNTIFS(Sta!$B:$B,$A236,Sta!$T:$T,"&gt;4.5")/$C236</f>
        <v>#DIV/0!</v>
      </c>
      <c r="Q236" s="11" t="e">
        <f>(COUNTIFS(Sta!$A:$A,$A236,Sta!$R:$R,"&gt;0.5") +COUNTIFS(Sta!$B:$B,$A236,Sta!$S:$S,"&gt;0.5"))/$D236</f>
        <v>#DIV/0!</v>
      </c>
      <c r="R236" s="8" t="e">
        <f>COUNTIFS(Sta!$A:$A,$A236,Sta!$R:$R,"&gt;0.5")/$B236</f>
        <v>#DIV/0!</v>
      </c>
      <c r="S236" s="8" t="e">
        <f>COUNTIFS(Sta!$B:$B,$A236,Sta!$S:$S,"&gt;0.5")/$C236</f>
        <v>#DIV/0!</v>
      </c>
      <c r="T236" s="11" t="e">
        <f>(COUNTIFS(Sta!$A:$A,$A236,Sta!$R:$R,"&gt;1.5") +COUNTIFS(Sta!$B:$B,$A236,Sta!$S:$S,"&gt;1.5"))/$D236</f>
        <v>#DIV/0!</v>
      </c>
      <c r="U236" s="8" t="e">
        <f>COUNTIFS(Sta!$A:$A,$A236,Sta!$R:$R,"&gt;1.5")/$B236</f>
        <v>#DIV/0!</v>
      </c>
      <c r="V236" s="8" t="e">
        <f>COUNTIFS(Sta!$B:$B,$A236,Sta!$S:$S,"&gt;1.5")/$C236</f>
        <v>#DIV/0!</v>
      </c>
    </row>
    <row r="237" spans="1:22" x14ac:dyDescent="0.3">
      <c r="A237" s="62" t="s">
        <v>132</v>
      </c>
      <c r="B237" s="9">
        <f>COUNTIF(Sta!A:A,A237)</f>
        <v>0</v>
      </c>
      <c r="C237" s="4">
        <f>COUNTIF(Sta!B:B,A237)</f>
        <v>0</v>
      </c>
      <c r="D237" s="4">
        <f t="shared" si="8"/>
        <v>0</v>
      </c>
      <c r="E237" s="10" t="e">
        <f>(SUMIF(Sta!$A:$A,$A237,Sta!$T:$T)  + SUMIF(Sta!$B:$B,$A237,Sta!$T:$T) )/$D237</f>
        <v>#DIV/0!</v>
      </c>
      <c r="F237" s="6" t="e">
        <f>SUMIF(Sta!$A:$A,$A237,Sta!$T:$T)/$B237</f>
        <v>#DIV/0!</v>
      </c>
      <c r="G237" s="6" t="e">
        <f>SUMIF(Sta!$B:$B,$A237,Sta!$T:$T)/$C237</f>
        <v>#DIV/0!</v>
      </c>
      <c r="H237" s="10" t="e">
        <f>(SUMIF(Sta!$A:$A,$A237,Sta!$R:$R)  + SUMIF(Sta!$B:$B,$A237,Sta!$S:$S) )/$D237</f>
        <v>#DIV/0!</v>
      </c>
      <c r="I237" s="6" t="e">
        <f>SUMIF(Sta!$A:$A,$A237,Sta!$R:$R)/$B237</f>
        <v>#DIV/0!</v>
      </c>
      <c r="J237" s="6" t="e">
        <f>SUMIF(Sta!$B:$B,$A237,Sta!$S:$S)/$C237</f>
        <v>#DIV/0!</v>
      </c>
      <c r="K237" s="11" t="e">
        <f>(COUNTIFS(Sta!$A:$A,$A237,Sta!$T:$T,"&gt;2.5") +COUNTIFS(Sta!$B:$B,$A237,Sta!$T:$T,"&gt;2.5"))/$D237</f>
        <v>#DIV/0!</v>
      </c>
      <c r="L237" s="8" t="e">
        <f>COUNTIFS(Sta!$A:$A,$A237,Sta!$T:$T,"&gt;2.5")/$B237</f>
        <v>#DIV/0!</v>
      </c>
      <c r="M237" s="8" t="e">
        <f>COUNTIFS(Sta!$B:$B,$A237,Sta!$T:$T,"&gt;2.5")/$C237</f>
        <v>#DIV/0!</v>
      </c>
      <c r="N237" s="11" t="e">
        <f>(COUNTIFS(Sta!$A:$A,$A237,Sta!$T:$T,"&gt;4.5") +COUNTIFS(Sta!$B:$B,$A237,Sta!$T:$T,"&gt;4.5"))/$D237</f>
        <v>#DIV/0!</v>
      </c>
      <c r="O237" s="8" t="e">
        <f>COUNTIFS(Sta!$A:$A,$A237,Sta!$T:$T,"&gt;4.5")/$B237</f>
        <v>#DIV/0!</v>
      </c>
      <c r="P237" s="8" t="e">
        <f>COUNTIFS(Sta!$B:$B,$A237,Sta!$T:$T,"&gt;4.5")/$C237</f>
        <v>#DIV/0!</v>
      </c>
      <c r="Q237" s="11" t="e">
        <f>(COUNTIFS(Sta!$A:$A,$A237,Sta!$R:$R,"&gt;0.5") +COUNTIFS(Sta!$B:$B,$A237,Sta!$S:$S,"&gt;0.5"))/$D237</f>
        <v>#DIV/0!</v>
      </c>
      <c r="R237" s="8" t="e">
        <f>COUNTIFS(Sta!$A:$A,$A237,Sta!$R:$R,"&gt;0.5")/$B237</f>
        <v>#DIV/0!</v>
      </c>
      <c r="S237" s="8" t="e">
        <f>COUNTIFS(Sta!$B:$B,$A237,Sta!$S:$S,"&gt;0.5")/$C237</f>
        <v>#DIV/0!</v>
      </c>
      <c r="T237" s="11" t="e">
        <f>(COUNTIFS(Sta!$A:$A,$A237,Sta!$R:$R,"&gt;1.5") +COUNTIFS(Sta!$B:$B,$A237,Sta!$S:$S,"&gt;1.5"))/$D237</f>
        <v>#DIV/0!</v>
      </c>
      <c r="U237" s="8" t="e">
        <f>COUNTIFS(Sta!$A:$A,$A237,Sta!$R:$R,"&gt;1.5")/$B237</f>
        <v>#DIV/0!</v>
      </c>
      <c r="V237" s="8" t="e">
        <f>COUNTIFS(Sta!$B:$B,$A237,Sta!$S:$S,"&gt;1.5")/$C237</f>
        <v>#DIV/0!</v>
      </c>
    </row>
    <row r="238" spans="1:22" x14ac:dyDescent="0.3">
      <c r="A238" s="62" t="s">
        <v>151</v>
      </c>
      <c r="B238" s="9">
        <f>COUNTIF(Sta!A:A,A238)</f>
        <v>0</v>
      </c>
      <c r="C238" s="4">
        <f>COUNTIF(Sta!B:B,A238)</f>
        <v>0</v>
      </c>
      <c r="D238" s="4">
        <f t="shared" si="8"/>
        <v>0</v>
      </c>
      <c r="E238" s="10" t="e">
        <f>(SUMIF(Sta!$A:$A,$A238,Sta!$T:$T)  + SUMIF(Sta!$B:$B,$A238,Sta!$T:$T) )/$D238</f>
        <v>#DIV/0!</v>
      </c>
      <c r="F238" s="6" t="e">
        <f>SUMIF(Sta!$A:$A,$A238,Sta!$T:$T)/$B238</f>
        <v>#DIV/0!</v>
      </c>
      <c r="G238" s="6" t="e">
        <f>SUMIF(Sta!$B:$B,$A238,Sta!$T:$T)/$C238</f>
        <v>#DIV/0!</v>
      </c>
      <c r="H238" s="10" t="e">
        <f>(SUMIF(Sta!$A:$A,$A238,Sta!$R:$R)  + SUMIF(Sta!$B:$B,$A238,Sta!$S:$S) )/$D238</f>
        <v>#DIV/0!</v>
      </c>
      <c r="I238" s="6" t="e">
        <f>SUMIF(Sta!$A:$A,$A238,Sta!$R:$R)/$B238</f>
        <v>#DIV/0!</v>
      </c>
      <c r="J238" s="6" t="e">
        <f>SUMIF(Sta!$B:$B,$A238,Sta!$S:$S)/$C238</f>
        <v>#DIV/0!</v>
      </c>
      <c r="K238" s="11" t="e">
        <f>(COUNTIFS(Sta!$A:$A,$A238,Sta!$T:$T,"&gt;2.5") +COUNTIFS(Sta!$B:$B,$A238,Sta!$T:$T,"&gt;2.5"))/$D238</f>
        <v>#DIV/0!</v>
      </c>
      <c r="L238" s="8" t="e">
        <f>COUNTIFS(Sta!$A:$A,$A238,Sta!$T:$T,"&gt;2.5")/$B238</f>
        <v>#DIV/0!</v>
      </c>
      <c r="M238" s="8" t="e">
        <f>COUNTIFS(Sta!$B:$B,$A238,Sta!$T:$T,"&gt;2.5")/$C238</f>
        <v>#DIV/0!</v>
      </c>
      <c r="N238" s="11" t="e">
        <f>(COUNTIFS(Sta!$A:$A,$A238,Sta!$T:$T,"&gt;4.5") +COUNTIFS(Sta!$B:$B,$A238,Sta!$T:$T,"&gt;4.5"))/$D238</f>
        <v>#DIV/0!</v>
      </c>
      <c r="O238" s="8" t="e">
        <f>COUNTIFS(Sta!$A:$A,$A238,Sta!$T:$T,"&gt;4.5")/$B238</f>
        <v>#DIV/0!</v>
      </c>
      <c r="P238" s="8" t="e">
        <f>COUNTIFS(Sta!$B:$B,$A238,Sta!$T:$T,"&gt;4.5")/$C238</f>
        <v>#DIV/0!</v>
      </c>
      <c r="Q238" s="11" t="e">
        <f>(COUNTIFS(Sta!$A:$A,$A238,Sta!$R:$R,"&gt;0.5") +COUNTIFS(Sta!$B:$B,$A238,Sta!$S:$S,"&gt;0.5"))/$D238</f>
        <v>#DIV/0!</v>
      </c>
      <c r="R238" s="8" t="e">
        <f>COUNTIFS(Sta!$A:$A,$A238,Sta!$R:$R,"&gt;0.5")/$B238</f>
        <v>#DIV/0!</v>
      </c>
      <c r="S238" s="8" t="e">
        <f>COUNTIFS(Sta!$B:$B,$A238,Sta!$S:$S,"&gt;0.5")/$C238</f>
        <v>#DIV/0!</v>
      </c>
      <c r="T238" s="11" t="e">
        <f>(COUNTIFS(Sta!$A:$A,$A238,Sta!$R:$R,"&gt;1.5") +COUNTIFS(Sta!$B:$B,$A238,Sta!$S:$S,"&gt;1.5"))/$D238</f>
        <v>#DIV/0!</v>
      </c>
      <c r="U238" s="8" t="e">
        <f>COUNTIFS(Sta!$A:$A,$A238,Sta!$R:$R,"&gt;1.5")/$B238</f>
        <v>#DIV/0!</v>
      </c>
      <c r="V238" s="8" t="e">
        <f>COUNTIFS(Sta!$B:$B,$A238,Sta!$S:$S,"&gt;1.5")/$C238</f>
        <v>#DIV/0!</v>
      </c>
    </row>
    <row r="239" spans="1:22" x14ac:dyDescent="0.3">
      <c r="A239" s="62" t="s">
        <v>147</v>
      </c>
      <c r="B239" s="9">
        <f>COUNTIF(Sta!A:A,A239)</f>
        <v>0</v>
      </c>
      <c r="C239" s="4">
        <f>COUNTIF(Sta!B:B,A239)</f>
        <v>0</v>
      </c>
      <c r="D239" s="4">
        <f t="shared" si="8"/>
        <v>0</v>
      </c>
      <c r="E239" s="10" t="e">
        <f>(SUMIF(Sta!$A:$A,$A239,Sta!$T:$T)  + SUMIF(Sta!$B:$B,$A239,Sta!$T:$T) )/$D239</f>
        <v>#DIV/0!</v>
      </c>
      <c r="F239" s="6" t="e">
        <f>SUMIF(Sta!$A:$A,$A239,Sta!$T:$T)/$B239</f>
        <v>#DIV/0!</v>
      </c>
      <c r="G239" s="6" t="e">
        <f>SUMIF(Sta!$B:$B,$A239,Sta!$T:$T)/$C239</f>
        <v>#DIV/0!</v>
      </c>
      <c r="H239" s="10" t="e">
        <f>(SUMIF(Sta!$A:$A,$A239,Sta!$R:$R)  + SUMIF(Sta!$B:$B,$A239,Sta!$S:$S) )/$D239</f>
        <v>#DIV/0!</v>
      </c>
      <c r="I239" s="6" t="e">
        <f>SUMIF(Sta!$A:$A,$A239,Sta!$R:$R)/$B239</f>
        <v>#DIV/0!</v>
      </c>
      <c r="J239" s="6" t="e">
        <f>SUMIF(Sta!$B:$B,$A239,Sta!$S:$S)/$C239</f>
        <v>#DIV/0!</v>
      </c>
      <c r="K239" s="11" t="e">
        <f>(COUNTIFS(Sta!$A:$A,$A239,Sta!$T:$T,"&gt;2.5") +COUNTIFS(Sta!$B:$B,$A239,Sta!$T:$T,"&gt;2.5"))/$D239</f>
        <v>#DIV/0!</v>
      </c>
      <c r="L239" s="8" t="e">
        <f>COUNTIFS(Sta!$A:$A,$A239,Sta!$T:$T,"&gt;2.5")/$B239</f>
        <v>#DIV/0!</v>
      </c>
      <c r="M239" s="8" t="e">
        <f>COUNTIFS(Sta!$B:$B,$A239,Sta!$T:$T,"&gt;2.5")/$C239</f>
        <v>#DIV/0!</v>
      </c>
      <c r="N239" s="11" t="e">
        <f>(COUNTIFS(Sta!$A:$A,$A239,Sta!$T:$T,"&gt;4.5") +COUNTIFS(Sta!$B:$B,$A239,Sta!$T:$T,"&gt;4.5"))/$D239</f>
        <v>#DIV/0!</v>
      </c>
      <c r="O239" s="8" t="e">
        <f>COUNTIFS(Sta!$A:$A,$A239,Sta!$T:$T,"&gt;4.5")/$B239</f>
        <v>#DIV/0!</v>
      </c>
      <c r="P239" s="8" t="e">
        <f>COUNTIFS(Sta!$B:$B,$A239,Sta!$T:$T,"&gt;4.5")/$C239</f>
        <v>#DIV/0!</v>
      </c>
      <c r="Q239" s="11" t="e">
        <f>(COUNTIFS(Sta!$A:$A,$A239,Sta!$R:$R,"&gt;0.5") +COUNTIFS(Sta!$B:$B,$A239,Sta!$S:$S,"&gt;0.5"))/$D239</f>
        <v>#DIV/0!</v>
      </c>
      <c r="R239" s="8" t="e">
        <f>COUNTIFS(Sta!$A:$A,$A239,Sta!$R:$R,"&gt;0.5")/$B239</f>
        <v>#DIV/0!</v>
      </c>
      <c r="S239" s="8" t="e">
        <f>COUNTIFS(Sta!$B:$B,$A239,Sta!$S:$S,"&gt;0.5")/$C239</f>
        <v>#DIV/0!</v>
      </c>
      <c r="T239" s="11" t="e">
        <f>(COUNTIFS(Sta!$A:$A,$A239,Sta!$R:$R,"&gt;1.5") +COUNTIFS(Sta!$B:$B,$A239,Sta!$S:$S,"&gt;1.5"))/$D239</f>
        <v>#DIV/0!</v>
      </c>
      <c r="U239" s="8" t="e">
        <f>COUNTIFS(Sta!$A:$A,$A239,Sta!$R:$R,"&gt;1.5")/$B239</f>
        <v>#DIV/0!</v>
      </c>
      <c r="V239" s="8" t="e">
        <f>COUNTIFS(Sta!$B:$B,$A239,Sta!$S:$S,"&gt;1.5")/$C239</f>
        <v>#DIV/0!</v>
      </c>
    </row>
    <row r="240" spans="1:22" x14ac:dyDescent="0.3">
      <c r="A240" s="62" t="s">
        <v>133</v>
      </c>
      <c r="B240" s="9">
        <f>COUNTIF(Sta!A:A,A240)</f>
        <v>0</v>
      </c>
      <c r="C240" s="4">
        <f>COUNTIF(Sta!B:B,A240)</f>
        <v>0</v>
      </c>
      <c r="D240" s="4">
        <f t="shared" si="8"/>
        <v>0</v>
      </c>
      <c r="E240" s="10" t="e">
        <f>(SUMIF(Sta!$A:$A,$A240,Sta!$T:$T)  + SUMIF(Sta!$B:$B,$A240,Sta!$T:$T) )/$D240</f>
        <v>#DIV/0!</v>
      </c>
      <c r="F240" s="6" t="e">
        <f>SUMIF(Sta!$A:$A,$A240,Sta!$T:$T)/$B240</f>
        <v>#DIV/0!</v>
      </c>
      <c r="G240" s="6" t="e">
        <f>SUMIF(Sta!$B:$B,$A240,Sta!$T:$T)/$C240</f>
        <v>#DIV/0!</v>
      </c>
      <c r="H240" s="10" t="e">
        <f>(SUMIF(Sta!$A:$A,$A240,Sta!$R:$R)  + SUMIF(Sta!$B:$B,$A240,Sta!$S:$S) )/$D240</f>
        <v>#DIV/0!</v>
      </c>
      <c r="I240" s="6" t="e">
        <f>SUMIF(Sta!$A:$A,$A240,Sta!$R:$R)/$B240</f>
        <v>#DIV/0!</v>
      </c>
      <c r="J240" s="6" t="e">
        <f>SUMIF(Sta!$B:$B,$A240,Sta!$S:$S)/$C240</f>
        <v>#DIV/0!</v>
      </c>
      <c r="K240" s="11" t="e">
        <f>(COUNTIFS(Sta!$A:$A,$A240,Sta!$T:$T,"&gt;2.5") +COUNTIFS(Sta!$B:$B,$A240,Sta!$T:$T,"&gt;2.5"))/$D240</f>
        <v>#DIV/0!</v>
      </c>
      <c r="L240" s="8" t="e">
        <f>COUNTIFS(Sta!$A:$A,$A240,Sta!$T:$T,"&gt;2.5")/$B240</f>
        <v>#DIV/0!</v>
      </c>
      <c r="M240" s="8" t="e">
        <f>COUNTIFS(Sta!$B:$B,$A240,Sta!$T:$T,"&gt;2.5")/$C240</f>
        <v>#DIV/0!</v>
      </c>
      <c r="N240" s="11" t="e">
        <f>(COUNTIFS(Sta!$A:$A,$A240,Sta!$T:$T,"&gt;4.5") +COUNTIFS(Sta!$B:$B,$A240,Sta!$T:$T,"&gt;4.5"))/$D240</f>
        <v>#DIV/0!</v>
      </c>
      <c r="O240" s="8" t="e">
        <f>COUNTIFS(Sta!$A:$A,$A240,Sta!$T:$T,"&gt;4.5")/$B240</f>
        <v>#DIV/0!</v>
      </c>
      <c r="P240" s="8" t="e">
        <f>COUNTIFS(Sta!$B:$B,$A240,Sta!$T:$T,"&gt;4.5")/$C240</f>
        <v>#DIV/0!</v>
      </c>
      <c r="Q240" s="11" t="e">
        <f>(COUNTIFS(Sta!$A:$A,$A240,Sta!$R:$R,"&gt;0.5") +COUNTIFS(Sta!$B:$B,$A240,Sta!$S:$S,"&gt;0.5"))/$D240</f>
        <v>#DIV/0!</v>
      </c>
      <c r="R240" s="8" t="e">
        <f>COUNTIFS(Sta!$A:$A,$A240,Sta!$R:$R,"&gt;0.5")/$B240</f>
        <v>#DIV/0!</v>
      </c>
      <c r="S240" s="8" t="e">
        <f>COUNTIFS(Sta!$B:$B,$A240,Sta!$S:$S,"&gt;0.5")/$C240</f>
        <v>#DIV/0!</v>
      </c>
      <c r="T240" s="11" t="e">
        <f>(COUNTIFS(Sta!$A:$A,$A240,Sta!$R:$R,"&gt;1.5") +COUNTIFS(Sta!$B:$B,$A240,Sta!$S:$S,"&gt;1.5"))/$D240</f>
        <v>#DIV/0!</v>
      </c>
      <c r="U240" s="8" t="e">
        <f>COUNTIFS(Sta!$A:$A,$A240,Sta!$R:$R,"&gt;1.5")/$B240</f>
        <v>#DIV/0!</v>
      </c>
      <c r="V240" s="8" t="e">
        <f>COUNTIFS(Sta!$B:$B,$A240,Sta!$S:$S,"&gt;1.5")/$C240</f>
        <v>#DIV/0!</v>
      </c>
    </row>
    <row r="241" spans="1:22" x14ac:dyDescent="0.3">
      <c r="A241" s="62" t="s">
        <v>150</v>
      </c>
      <c r="B241" s="9">
        <f>COUNTIF(Sta!A:A,A241)</f>
        <v>0</v>
      </c>
      <c r="C241" s="4">
        <f>COUNTIF(Sta!B:B,A241)</f>
        <v>0</v>
      </c>
      <c r="D241" s="4">
        <f t="shared" si="8"/>
        <v>0</v>
      </c>
      <c r="E241" s="10" t="e">
        <f>(SUMIF(Sta!$A:$A,$A241,Sta!$T:$T)  + SUMIF(Sta!$B:$B,$A241,Sta!$T:$T) )/$D241</f>
        <v>#DIV/0!</v>
      </c>
      <c r="F241" s="6" t="e">
        <f>SUMIF(Sta!$A:$A,$A241,Sta!$T:$T)/$B241</f>
        <v>#DIV/0!</v>
      </c>
      <c r="G241" s="6" t="e">
        <f>SUMIF(Sta!$B:$B,$A241,Sta!$T:$T)/$C241</f>
        <v>#DIV/0!</v>
      </c>
      <c r="H241" s="10" t="e">
        <f>(SUMIF(Sta!$A:$A,$A241,Sta!$R:$R)  + SUMIF(Sta!$B:$B,$A241,Sta!$S:$S) )/$D241</f>
        <v>#DIV/0!</v>
      </c>
      <c r="I241" s="6" t="e">
        <f>SUMIF(Sta!$A:$A,$A241,Sta!$R:$R)/$B241</f>
        <v>#DIV/0!</v>
      </c>
      <c r="J241" s="6" t="e">
        <f>SUMIF(Sta!$B:$B,$A241,Sta!$S:$S)/$C241</f>
        <v>#DIV/0!</v>
      </c>
      <c r="K241" s="11" t="e">
        <f>(COUNTIFS(Sta!$A:$A,$A241,Sta!$T:$T,"&gt;2.5") +COUNTIFS(Sta!$B:$B,$A241,Sta!$T:$T,"&gt;2.5"))/$D241</f>
        <v>#DIV/0!</v>
      </c>
      <c r="L241" s="8" t="e">
        <f>COUNTIFS(Sta!$A:$A,$A241,Sta!$T:$T,"&gt;2.5")/$B241</f>
        <v>#DIV/0!</v>
      </c>
      <c r="M241" s="8" t="e">
        <f>COUNTIFS(Sta!$B:$B,$A241,Sta!$T:$T,"&gt;2.5")/$C241</f>
        <v>#DIV/0!</v>
      </c>
      <c r="N241" s="11" t="e">
        <f>(COUNTIFS(Sta!$A:$A,$A241,Sta!$T:$T,"&gt;4.5") +COUNTIFS(Sta!$B:$B,$A241,Sta!$T:$T,"&gt;4.5"))/$D241</f>
        <v>#DIV/0!</v>
      </c>
      <c r="O241" s="8" t="e">
        <f>COUNTIFS(Sta!$A:$A,$A241,Sta!$T:$T,"&gt;4.5")/$B241</f>
        <v>#DIV/0!</v>
      </c>
      <c r="P241" s="8" t="e">
        <f>COUNTIFS(Sta!$B:$B,$A241,Sta!$T:$T,"&gt;4.5")/$C241</f>
        <v>#DIV/0!</v>
      </c>
      <c r="Q241" s="11" t="e">
        <f>(COUNTIFS(Sta!$A:$A,$A241,Sta!$R:$R,"&gt;0.5") +COUNTIFS(Sta!$B:$B,$A241,Sta!$S:$S,"&gt;0.5"))/$D241</f>
        <v>#DIV/0!</v>
      </c>
      <c r="R241" s="8" t="e">
        <f>COUNTIFS(Sta!$A:$A,$A241,Sta!$R:$R,"&gt;0.5")/$B241</f>
        <v>#DIV/0!</v>
      </c>
      <c r="S241" s="8" t="e">
        <f>COUNTIFS(Sta!$B:$B,$A241,Sta!$S:$S,"&gt;0.5")/$C241</f>
        <v>#DIV/0!</v>
      </c>
      <c r="T241" s="11" t="e">
        <f>(COUNTIFS(Sta!$A:$A,$A241,Sta!$R:$R,"&gt;1.5") +COUNTIFS(Sta!$B:$B,$A241,Sta!$S:$S,"&gt;1.5"))/$D241</f>
        <v>#DIV/0!</v>
      </c>
      <c r="U241" s="8" t="e">
        <f>COUNTIFS(Sta!$A:$A,$A241,Sta!$R:$R,"&gt;1.5")/$B241</f>
        <v>#DIV/0!</v>
      </c>
      <c r="V241" s="8" t="e">
        <f>COUNTIFS(Sta!$B:$B,$A241,Sta!$S:$S,"&gt;1.5")/$C241</f>
        <v>#DIV/0!</v>
      </c>
    </row>
    <row r="242" spans="1:22" x14ac:dyDescent="0.3">
      <c r="A242" s="62" t="s">
        <v>143</v>
      </c>
      <c r="B242" s="9">
        <f>COUNTIF(Sta!A:A,A242)</f>
        <v>0</v>
      </c>
      <c r="C242" s="4">
        <f>COUNTIF(Sta!B:B,A242)</f>
        <v>0</v>
      </c>
      <c r="D242" s="4">
        <f t="shared" si="8"/>
        <v>0</v>
      </c>
      <c r="E242" s="10" t="e">
        <f>(SUMIF(Sta!$A:$A,$A242,Sta!$T:$T)  + SUMIF(Sta!$B:$B,$A242,Sta!$T:$T) )/$D242</f>
        <v>#DIV/0!</v>
      </c>
      <c r="F242" s="6" t="e">
        <f>SUMIF(Sta!$A:$A,$A242,Sta!$T:$T)/$B242</f>
        <v>#DIV/0!</v>
      </c>
      <c r="G242" s="6" t="e">
        <f>SUMIF(Sta!$B:$B,$A242,Sta!$T:$T)/$C242</f>
        <v>#DIV/0!</v>
      </c>
      <c r="H242" s="10" t="e">
        <f>(SUMIF(Sta!$A:$A,$A242,Sta!$R:$R)  + SUMIF(Sta!$B:$B,$A242,Sta!$S:$S) )/$D242</f>
        <v>#DIV/0!</v>
      </c>
      <c r="I242" s="6" t="e">
        <f>SUMIF(Sta!$A:$A,$A242,Sta!$R:$R)/$B242</f>
        <v>#DIV/0!</v>
      </c>
      <c r="J242" s="6" t="e">
        <f>SUMIF(Sta!$B:$B,$A242,Sta!$S:$S)/$C242</f>
        <v>#DIV/0!</v>
      </c>
      <c r="K242" s="11" t="e">
        <f>(COUNTIFS(Sta!$A:$A,$A242,Sta!$T:$T,"&gt;2.5") +COUNTIFS(Sta!$B:$B,$A242,Sta!$T:$T,"&gt;2.5"))/$D242</f>
        <v>#DIV/0!</v>
      </c>
      <c r="L242" s="8" t="e">
        <f>COUNTIFS(Sta!$A:$A,$A242,Sta!$T:$T,"&gt;2.5")/$B242</f>
        <v>#DIV/0!</v>
      </c>
      <c r="M242" s="8" t="e">
        <f>COUNTIFS(Sta!$B:$B,$A242,Sta!$T:$T,"&gt;2.5")/$C242</f>
        <v>#DIV/0!</v>
      </c>
      <c r="N242" s="11" t="e">
        <f>(COUNTIFS(Sta!$A:$A,$A242,Sta!$T:$T,"&gt;4.5") +COUNTIFS(Sta!$B:$B,$A242,Sta!$T:$T,"&gt;4.5"))/$D242</f>
        <v>#DIV/0!</v>
      </c>
      <c r="O242" s="8" t="e">
        <f>COUNTIFS(Sta!$A:$A,$A242,Sta!$T:$T,"&gt;4.5")/$B242</f>
        <v>#DIV/0!</v>
      </c>
      <c r="P242" s="8" t="e">
        <f>COUNTIFS(Sta!$B:$B,$A242,Sta!$T:$T,"&gt;4.5")/$C242</f>
        <v>#DIV/0!</v>
      </c>
      <c r="Q242" s="11" t="e">
        <f>(COUNTIFS(Sta!$A:$A,$A242,Sta!$R:$R,"&gt;0.5") +COUNTIFS(Sta!$B:$B,$A242,Sta!$S:$S,"&gt;0.5"))/$D242</f>
        <v>#DIV/0!</v>
      </c>
      <c r="R242" s="8" t="e">
        <f>COUNTIFS(Sta!$A:$A,$A242,Sta!$R:$R,"&gt;0.5")/$B242</f>
        <v>#DIV/0!</v>
      </c>
      <c r="S242" s="8" t="e">
        <f>COUNTIFS(Sta!$B:$B,$A242,Sta!$S:$S,"&gt;0.5")/$C242</f>
        <v>#DIV/0!</v>
      </c>
      <c r="T242" s="11" t="e">
        <f>(COUNTIFS(Sta!$A:$A,$A242,Sta!$R:$R,"&gt;1.5") +COUNTIFS(Sta!$B:$B,$A242,Sta!$S:$S,"&gt;1.5"))/$D242</f>
        <v>#DIV/0!</v>
      </c>
      <c r="U242" s="8" t="e">
        <f>COUNTIFS(Sta!$A:$A,$A242,Sta!$R:$R,"&gt;1.5")/$B242</f>
        <v>#DIV/0!</v>
      </c>
      <c r="V242" s="8" t="e">
        <f>COUNTIFS(Sta!$B:$B,$A242,Sta!$S:$S,"&gt;1.5")/$C242</f>
        <v>#DIV/0!</v>
      </c>
    </row>
    <row r="243" spans="1:22" x14ac:dyDescent="0.3">
      <c r="A243" s="62" t="s">
        <v>144</v>
      </c>
      <c r="B243" s="9">
        <f>COUNTIF(Sta!A:A,A243)</f>
        <v>0</v>
      </c>
      <c r="C243" s="4">
        <f>COUNTIF(Sta!B:B,A243)</f>
        <v>0</v>
      </c>
      <c r="D243" s="4">
        <f t="shared" si="8"/>
        <v>0</v>
      </c>
      <c r="E243" s="10" t="e">
        <f>(SUMIF(Sta!$A:$A,$A243,Sta!$T:$T)  + SUMIF(Sta!$B:$B,$A243,Sta!$T:$T) )/$D243</f>
        <v>#DIV/0!</v>
      </c>
      <c r="F243" s="6" t="e">
        <f>SUMIF(Sta!$A:$A,$A243,Sta!$T:$T)/$B243</f>
        <v>#DIV/0!</v>
      </c>
      <c r="G243" s="6" t="e">
        <f>SUMIF(Sta!$B:$B,$A243,Sta!$T:$T)/$C243</f>
        <v>#DIV/0!</v>
      </c>
      <c r="H243" s="10" t="e">
        <f>(SUMIF(Sta!$A:$A,$A243,Sta!$R:$R)  + SUMIF(Sta!$B:$B,$A243,Sta!$S:$S) )/$D243</f>
        <v>#DIV/0!</v>
      </c>
      <c r="I243" s="6" t="e">
        <f>SUMIF(Sta!$A:$A,$A243,Sta!$R:$R)/$B243</f>
        <v>#DIV/0!</v>
      </c>
      <c r="J243" s="6" t="e">
        <f>SUMIF(Sta!$B:$B,$A243,Sta!$S:$S)/$C243</f>
        <v>#DIV/0!</v>
      </c>
      <c r="K243" s="11" t="e">
        <f>(COUNTIFS(Sta!$A:$A,$A243,Sta!$T:$T,"&gt;2.5") +COUNTIFS(Sta!$B:$B,$A243,Sta!$T:$T,"&gt;2.5"))/$D243</f>
        <v>#DIV/0!</v>
      </c>
      <c r="L243" s="8" t="e">
        <f>COUNTIFS(Sta!$A:$A,$A243,Sta!$T:$T,"&gt;2.5")/$B243</f>
        <v>#DIV/0!</v>
      </c>
      <c r="M243" s="8" t="e">
        <f>COUNTIFS(Sta!$B:$B,$A243,Sta!$T:$T,"&gt;2.5")/$C243</f>
        <v>#DIV/0!</v>
      </c>
      <c r="N243" s="11" t="e">
        <f>(COUNTIFS(Sta!$A:$A,$A243,Sta!$T:$T,"&gt;4.5") +COUNTIFS(Sta!$B:$B,$A243,Sta!$T:$T,"&gt;4.5"))/$D243</f>
        <v>#DIV/0!</v>
      </c>
      <c r="O243" s="8" t="e">
        <f>COUNTIFS(Sta!$A:$A,$A243,Sta!$T:$T,"&gt;4.5")/$B243</f>
        <v>#DIV/0!</v>
      </c>
      <c r="P243" s="8" t="e">
        <f>COUNTIFS(Sta!$B:$B,$A243,Sta!$T:$T,"&gt;4.5")/$C243</f>
        <v>#DIV/0!</v>
      </c>
      <c r="Q243" s="11" t="e">
        <f>(COUNTIFS(Sta!$A:$A,$A243,Sta!$R:$R,"&gt;0.5") +COUNTIFS(Sta!$B:$B,$A243,Sta!$S:$S,"&gt;0.5"))/$D243</f>
        <v>#DIV/0!</v>
      </c>
      <c r="R243" s="8" t="e">
        <f>COUNTIFS(Sta!$A:$A,$A243,Sta!$R:$R,"&gt;0.5")/$B243</f>
        <v>#DIV/0!</v>
      </c>
      <c r="S243" s="8" t="e">
        <f>COUNTIFS(Sta!$B:$B,$A243,Sta!$S:$S,"&gt;0.5")/$C243</f>
        <v>#DIV/0!</v>
      </c>
      <c r="T243" s="11" t="e">
        <f>(COUNTIFS(Sta!$A:$A,$A243,Sta!$R:$R,"&gt;1.5") +COUNTIFS(Sta!$B:$B,$A243,Sta!$S:$S,"&gt;1.5"))/$D243</f>
        <v>#DIV/0!</v>
      </c>
      <c r="U243" s="8" t="e">
        <f>COUNTIFS(Sta!$A:$A,$A243,Sta!$R:$R,"&gt;1.5")/$B243</f>
        <v>#DIV/0!</v>
      </c>
      <c r="V243" s="8" t="e">
        <f>COUNTIFS(Sta!$B:$B,$A243,Sta!$S:$S,"&gt;1.5")/$C243</f>
        <v>#DIV/0!</v>
      </c>
    </row>
    <row r="244" spans="1:22" x14ac:dyDescent="0.3">
      <c r="A244" s="62" t="s">
        <v>137</v>
      </c>
      <c r="B244" s="9">
        <f>COUNTIF(Sta!A:A,A244)</f>
        <v>0</v>
      </c>
      <c r="C244" s="4">
        <f>COUNTIF(Sta!B:B,A244)</f>
        <v>0</v>
      </c>
      <c r="D244" s="4">
        <f t="shared" si="8"/>
        <v>0</v>
      </c>
      <c r="E244" s="10" t="e">
        <f>(SUMIF(Sta!$A:$A,$A244,Sta!$T:$T)  + SUMIF(Sta!$B:$B,$A244,Sta!$T:$T) )/$D244</f>
        <v>#DIV/0!</v>
      </c>
      <c r="F244" s="6" t="e">
        <f>SUMIF(Sta!$A:$A,$A244,Sta!$T:$T)/$B244</f>
        <v>#DIV/0!</v>
      </c>
      <c r="G244" s="6" t="e">
        <f>SUMIF(Sta!$B:$B,$A244,Sta!$T:$T)/$C244</f>
        <v>#DIV/0!</v>
      </c>
      <c r="H244" s="10" t="e">
        <f>(SUMIF(Sta!$A:$A,$A244,Sta!$R:$R)  + SUMIF(Sta!$B:$B,$A244,Sta!$S:$S) )/$D244</f>
        <v>#DIV/0!</v>
      </c>
      <c r="I244" s="6" t="e">
        <f>SUMIF(Sta!$A:$A,$A244,Sta!$R:$R)/$B244</f>
        <v>#DIV/0!</v>
      </c>
      <c r="J244" s="6" t="e">
        <f>SUMIF(Sta!$B:$B,$A244,Sta!$S:$S)/$C244</f>
        <v>#DIV/0!</v>
      </c>
      <c r="K244" s="11" t="e">
        <f>(COUNTIFS(Sta!$A:$A,$A244,Sta!$T:$T,"&gt;2.5") +COUNTIFS(Sta!$B:$B,$A244,Sta!$T:$T,"&gt;2.5"))/$D244</f>
        <v>#DIV/0!</v>
      </c>
      <c r="L244" s="8" t="e">
        <f>COUNTIFS(Sta!$A:$A,$A244,Sta!$T:$T,"&gt;2.5")/$B244</f>
        <v>#DIV/0!</v>
      </c>
      <c r="M244" s="8" t="e">
        <f>COUNTIFS(Sta!$B:$B,$A244,Sta!$T:$T,"&gt;2.5")/$C244</f>
        <v>#DIV/0!</v>
      </c>
      <c r="N244" s="11" t="e">
        <f>(COUNTIFS(Sta!$A:$A,$A244,Sta!$T:$T,"&gt;4.5") +COUNTIFS(Sta!$B:$B,$A244,Sta!$T:$T,"&gt;4.5"))/$D244</f>
        <v>#DIV/0!</v>
      </c>
      <c r="O244" s="8" t="e">
        <f>COUNTIFS(Sta!$A:$A,$A244,Sta!$T:$T,"&gt;4.5")/$B244</f>
        <v>#DIV/0!</v>
      </c>
      <c r="P244" s="8" t="e">
        <f>COUNTIFS(Sta!$B:$B,$A244,Sta!$T:$T,"&gt;4.5")/$C244</f>
        <v>#DIV/0!</v>
      </c>
      <c r="Q244" s="11" t="e">
        <f>(COUNTIFS(Sta!$A:$A,$A244,Sta!$R:$R,"&gt;0.5") +COUNTIFS(Sta!$B:$B,$A244,Sta!$S:$S,"&gt;0.5"))/$D244</f>
        <v>#DIV/0!</v>
      </c>
      <c r="R244" s="8" t="e">
        <f>COUNTIFS(Sta!$A:$A,$A244,Sta!$R:$R,"&gt;0.5")/$B244</f>
        <v>#DIV/0!</v>
      </c>
      <c r="S244" s="8" t="e">
        <f>COUNTIFS(Sta!$B:$B,$A244,Sta!$S:$S,"&gt;0.5")/$C244</f>
        <v>#DIV/0!</v>
      </c>
      <c r="T244" s="11" t="e">
        <f>(COUNTIFS(Sta!$A:$A,$A244,Sta!$R:$R,"&gt;1.5") +COUNTIFS(Sta!$B:$B,$A244,Sta!$S:$S,"&gt;1.5"))/$D244</f>
        <v>#DIV/0!</v>
      </c>
      <c r="U244" s="8" t="e">
        <f>COUNTIFS(Sta!$A:$A,$A244,Sta!$R:$R,"&gt;1.5")/$B244</f>
        <v>#DIV/0!</v>
      </c>
      <c r="V244" s="8" t="e">
        <f>COUNTIFS(Sta!$B:$B,$A244,Sta!$S:$S,"&gt;1.5")/$C244</f>
        <v>#DIV/0!</v>
      </c>
    </row>
    <row r="245" spans="1:22" x14ac:dyDescent="0.3">
      <c r="A245" s="62" t="s">
        <v>146</v>
      </c>
      <c r="B245" s="9">
        <f>COUNTIF(Sta!A:A,A245)</f>
        <v>0</v>
      </c>
      <c r="C245" s="4">
        <f>COUNTIF(Sta!B:B,A245)</f>
        <v>0</v>
      </c>
      <c r="D245" s="4">
        <f t="shared" si="8"/>
        <v>0</v>
      </c>
      <c r="E245" s="10" t="e">
        <f>(SUMIF(Sta!$A:$A,$A245,Sta!$T:$T)  + SUMIF(Sta!$B:$B,$A245,Sta!$T:$T) )/$D245</f>
        <v>#DIV/0!</v>
      </c>
      <c r="F245" s="6" t="e">
        <f>SUMIF(Sta!$A:$A,$A245,Sta!$T:$T)/$B245</f>
        <v>#DIV/0!</v>
      </c>
      <c r="G245" s="6" t="e">
        <f>SUMIF(Sta!$B:$B,$A245,Sta!$T:$T)/$C245</f>
        <v>#DIV/0!</v>
      </c>
      <c r="H245" s="10" t="e">
        <f>(SUMIF(Sta!$A:$A,$A245,Sta!$R:$R)  + SUMIF(Sta!$B:$B,$A245,Sta!$S:$S) )/$D245</f>
        <v>#DIV/0!</v>
      </c>
      <c r="I245" s="6" t="e">
        <f>SUMIF(Sta!$A:$A,$A245,Sta!$R:$R)/$B245</f>
        <v>#DIV/0!</v>
      </c>
      <c r="J245" s="6" t="e">
        <f>SUMIF(Sta!$B:$B,$A245,Sta!$S:$S)/$C245</f>
        <v>#DIV/0!</v>
      </c>
      <c r="K245" s="11" t="e">
        <f>(COUNTIFS(Sta!$A:$A,$A245,Sta!$T:$T,"&gt;2.5") +COUNTIFS(Sta!$B:$B,$A245,Sta!$T:$T,"&gt;2.5"))/$D245</f>
        <v>#DIV/0!</v>
      </c>
      <c r="L245" s="8" t="e">
        <f>COUNTIFS(Sta!$A:$A,$A245,Sta!$T:$T,"&gt;2.5")/$B245</f>
        <v>#DIV/0!</v>
      </c>
      <c r="M245" s="8" t="e">
        <f>COUNTIFS(Sta!$B:$B,$A245,Sta!$T:$T,"&gt;2.5")/$C245</f>
        <v>#DIV/0!</v>
      </c>
      <c r="N245" s="11" t="e">
        <f>(COUNTIFS(Sta!$A:$A,$A245,Sta!$T:$T,"&gt;4.5") +COUNTIFS(Sta!$B:$B,$A245,Sta!$T:$T,"&gt;4.5"))/$D245</f>
        <v>#DIV/0!</v>
      </c>
      <c r="O245" s="8" t="e">
        <f>COUNTIFS(Sta!$A:$A,$A245,Sta!$T:$T,"&gt;4.5")/$B245</f>
        <v>#DIV/0!</v>
      </c>
      <c r="P245" s="8" t="e">
        <f>COUNTIFS(Sta!$B:$B,$A245,Sta!$T:$T,"&gt;4.5")/$C245</f>
        <v>#DIV/0!</v>
      </c>
      <c r="Q245" s="11" t="e">
        <f>(COUNTIFS(Sta!$A:$A,$A245,Sta!$R:$R,"&gt;0.5") +COUNTIFS(Sta!$B:$B,$A245,Sta!$S:$S,"&gt;0.5"))/$D245</f>
        <v>#DIV/0!</v>
      </c>
      <c r="R245" s="8" t="e">
        <f>COUNTIFS(Sta!$A:$A,$A245,Sta!$R:$R,"&gt;0.5")/$B245</f>
        <v>#DIV/0!</v>
      </c>
      <c r="S245" s="8" t="e">
        <f>COUNTIFS(Sta!$B:$B,$A245,Sta!$S:$S,"&gt;0.5")/$C245</f>
        <v>#DIV/0!</v>
      </c>
      <c r="T245" s="11" t="e">
        <f>(COUNTIFS(Sta!$A:$A,$A245,Sta!$R:$R,"&gt;1.5") +COUNTIFS(Sta!$B:$B,$A245,Sta!$S:$S,"&gt;1.5"))/$D245</f>
        <v>#DIV/0!</v>
      </c>
      <c r="U245" s="8" t="e">
        <f>COUNTIFS(Sta!$A:$A,$A245,Sta!$R:$R,"&gt;1.5")/$B245</f>
        <v>#DIV/0!</v>
      </c>
      <c r="V245" s="8" t="e">
        <f>COUNTIFS(Sta!$B:$B,$A245,Sta!$S:$S,"&gt;1.5")/$C245</f>
        <v>#DIV/0!</v>
      </c>
    </row>
    <row r="246" spans="1:22" x14ac:dyDescent="0.3">
      <c r="A246" s="62" t="s">
        <v>140</v>
      </c>
      <c r="B246" s="9">
        <f>COUNTIF(Sta!A:A,A246)</f>
        <v>0</v>
      </c>
      <c r="C246" s="4">
        <f>COUNTIF(Sta!B:B,A246)</f>
        <v>0</v>
      </c>
      <c r="D246" s="4">
        <f t="shared" si="8"/>
        <v>0</v>
      </c>
      <c r="E246" s="10" t="e">
        <f>(SUMIF(Sta!$A:$A,$A246,Sta!$T:$T)  + SUMIF(Sta!$B:$B,$A246,Sta!$T:$T) )/$D246</f>
        <v>#DIV/0!</v>
      </c>
      <c r="F246" s="6" t="e">
        <f>SUMIF(Sta!$A:$A,$A246,Sta!$T:$T)/$B246</f>
        <v>#DIV/0!</v>
      </c>
      <c r="G246" s="6" t="e">
        <f>SUMIF(Sta!$B:$B,$A246,Sta!$T:$T)/$C246</f>
        <v>#DIV/0!</v>
      </c>
      <c r="H246" s="10" t="e">
        <f>(SUMIF(Sta!$A:$A,$A246,Sta!$R:$R)  + SUMIF(Sta!$B:$B,$A246,Sta!$S:$S) )/$D246</f>
        <v>#DIV/0!</v>
      </c>
      <c r="I246" s="6" t="e">
        <f>SUMIF(Sta!$A:$A,$A246,Sta!$R:$R)/$B246</f>
        <v>#DIV/0!</v>
      </c>
      <c r="J246" s="6" t="e">
        <f>SUMIF(Sta!$B:$B,$A246,Sta!$S:$S)/$C246</f>
        <v>#DIV/0!</v>
      </c>
      <c r="K246" s="11" t="e">
        <f>(COUNTIFS(Sta!$A:$A,$A246,Sta!$T:$T,"&gt;2.5") +COUNTIFS(Sta!$B:$B,$A246,Sta!$T:$T,"&gt;2.5"))/$D246</f>
        <v>#DIV/0!</v>
      </c>
      <c r="L246" s="8" t="e">
        <f>COUNTIFS(Sta!$A:$A,$A246,Sta!$T:$T,"&gt;2.5")/$B246</f>
        <v>#DIV/0!</v>
      </c>
      <c r="M246" s="8" t="e">
        <f>COUNTIFS(Sta!$B:$B,$A246,Sta!$T:$T,"&gt;2.5")/$C246</f>
        <v>#DIV/0!</v>
      </c>
      <c r="N246" s="11" t="e">
        <f>(COUNTIFS(Sta!$A:$A,$A246,Sta!$T:$T,"&gt;4.5") +COUNTIFS(Sta!$B:$B,$A246,Sta!$T:$T,"&gt;4.5"))/$D246</f>
        <v>#DIV/0!</v>
      </c>
      <c r="O246" s="8" t="e">
        <f>COUNTIFS(Sta!$A:$A,$A246,Sta!$T:$T,"&gt;4.5")/$B246</f>
        <v>#DIV/0!</v>
      </c>
      <c r="P246" s="8" t="e">
        <f>COUNTIFS(Sta!$B:$B,$A246,Sta!$T:$T,"&gt;4.5")/$C246</f>
        <v>#DIV/0!</v>
      </c>
      <c r="Q246" s="11" t="e">
        <f>(COUNTIFS(Sta!$A:$A,$A246,Sta!$R:$R,"&gt;0.5") +COUNTIFS(Sta!$B:$B,$A246,Sta!$S:$S,"&gt;0.5"))/$D246</f>
        <v>#DIV/0!</v>
      </c>
      <c r="R246" s="8" t="e">
        <f>COUNTIFS(Sta!$A:$A,$A246,Sta!$R:$R,"&gt;0.5")/$B246</f>
        <v>#DIV/0!</v>
      </c>
      <c r="S246" s="8" t="e">
        <f>COUNTIFS(Sta!$B:$B,$A246,Sta!$S:$S,"&gt;0.5")/$C246</f>
        <v>#DIV/0!</v>
      </c>
      <c r="T246" s="11" t="e">
        <f>(COUNTIFS(Sta!$A:$A,$A246,Sta!$R:$R,"&gt;1.5") +COUNTIFS(Sta!$B:$B,$A246,Sta!$S:$S,"&gt;1.5"))/$D246</f>
        <v>#DIV/0!</v>
      </c>
      <c r="U246" s="8" t="e">
        <f>COUNTIFS(Sta!$A:$A,$A246,Sta!$R:$R,"&gt;1.5")/$B246</f>
        <v>#DIV/0!</v>
      </c>
      <c r="V246" s="8" t="e">
        <f>COUNTIFS(Sta!$B:$B,$A246,Sta!$S:$S,"&gt;1.5")/$C246</f>
        <v>#DIV/0!</v>
      </c>
    </row>
    <row r="247" spans="1:22" x14ac:dyDescent="0.3">
      <c r="A247" s="62" t="s">
        <v>134</v>
      </c>
      <c r="B247" s="9">
        <f>COUNTIF(Sta!A:A,A247)</f>
        <v>0</v>
      </c>
      <c r="C247" s="4">
        <f>COUNTIF(Sta!B:B,A247)</f>
        <v>0</v>
      </c>
      <c r="D247" s="4">
        <f t="shared" si="8"/>
        <v>0</v>
      </c>
      <c r="E247" s="10" t="e">
        <f>(SUMIF(Sta!$A:$A,$A247,Sta!$T:$T)  + SUMIF(Sta!$B:$B,$A247,Sta!$T:$T) )/$D247</f>
        <v>#DIV/0!</v>
      </c>
      <c r="F247" s="6" t="e">
        <f>SUMIF(Sta!$A:$A,$A247,Sta!$T:$T)/$B247</f>
        <v>#DIV/0!</v>
      </c>
      <c r="G247" s="6" t="e">
        <f>SUMIF(Sta!$B:$B,$A247,Sta!$T:$T)/$C247</f>
        <v>#DIV/0!</v>
      </c>
      <c r="H247" s="10" t="e">
        <f>(SUMIF(Sta!$A:$A,$A247,Sta!$R:$R)  + SUMIF(Sta!$B:$B,$A247,Sta!$S:$S) )/$D247</f>
        <v>#DIV/0!</v>
      </c>
      <c r="I247" s="6" t="e">
        <f>SUMIF(Sta!$A:$A,$A247,Sta!$R:$R)/$B247</f>
        <v>#DIV/0!</v>
      </c>
      <c r="J247" s="6" t="e">
        <f>SUMIF(Sta!$B:$B,$A247,Sta!$S:$S)/$C247</f>
        <v>#DIV/0!</v>
      </c>
      <c r="K247" s="11" t="e">
        <f>(COUNTIFS(Sta!$A:$A,$A247,Sta!$T:$T,"&gt;2.5") +COUNTIFS(Sta!$B:$B,$A247,Sta!$T:$T,"&gt;2.5"))/$D247</f>
        <v>#DIV/0!</v>
      </c>
      <c r="L247" s="8" t="e">
        <f>COUNTIFS(Sta!$A:$A,$A247,Sta!$T:$T,"&gt;2.5")/$B247</f>
        <v>#DIV/0!</v>
      </c>
      <c r="M247" s="8" t="e">
        <f>COUNTIFS(Sta!$B:$B,$A247,Sta!$T:$T,"&gt;2.5")/$C247</f>
        <v>#DIV/0!</v>
      </c>
      <c r="N247" s="11" t="e">
        <f>(COUNTIFS(Sta!$A:$A,$A247,Sta!$T:$T,"&gt;4.5") +COUNTIFS(Sta!$B:$B,$A247,Sta!$T:$T,"&gt;4.5"))/$D247</f>
        <v>#DIV/0!</v>
      </c>
      <c r="O247" s="8" t="e">
        <f>COUNTIFS(Sta!$A:$A,$A247,Sta!$T:$T,"&gt;4.5")/$B247</f>
        <v>#DIV/0!</v>
      </c>
      <c r="P247" s="8" t="e">
        <f>COUNTIFS(Sta!$B:$B,$A247,Sta!$T:$T,"&gt;4.5")/$C247</f>
        <v>#DIV/0!</v>
      </c>
      <c r="Q247" s="11" t="e">
        <f>(COUNTIFS(Sta!$A:$A,$A247,Sta!$R:$R,"&gt;0.5") +COUNTIFS(Sta!$B:$B,$A247,Sta!$S:$S,"&gt;0.5"))/$D247</f>
        <v>#DIV/0!</v>
      </c>
      <c r="R247" s="8" t="e">
        <f>COUNTIFS(Sta!$A:$A,$A247,Sta!$R:$R,"&gt;0.5")/$B247</f>
        <v>#DIV/0!</v>
      </c>
      <c r="S247" s="8" t="e">
        <f>COUNTIFS(Sta!$B:$B,$A247,Sta!$S:$S,"&gt;0.5")/$C247</f>
        <v>#DIV/0!</v>
      </c>
      <c r="T247" s="11" t="e">
        <f>(COUNTIFS(Sta!$A:$A,$A247,Sta!$R:$R,"&gt;1.5") +COUNTIFS(Sta!$B:$B,$A247,Sta!$S:$S,"&gt;1.5"))/$D247</f>
        <v>#DIV/0!</v>
      </c>
      <c r="U247" s="8" t="e">
        <f>COUNTIFS(Sta!$A:$A,$A247,Sta!$R:$R,"&gt;1.5")/$B247</f>
        <v>#DIV/0!</v>
      </c>
      <c r="V247" s="8" t="e">
        <f>COUNTIFS(Sta!$B:$B,$A247,Sta!$S:$S,"&gt;1.5")/$C247</f>
        <v>#DIV/0!</v>
      </c>
    </row>
    <row r="248" spans="1:22" x14ac:dyDescent="0.3">
      <c r="A248" s="62" t="s">
        <v>148</v>
      </c>
      <c r="B248" s="9">
        <f>COUNTIF(Sta!A:A,A248)</f>
        <v>0</v>
      </c>
      <c r="C248" s="4">
        <f>COUNTIF(Sta!B:B,A248)</f>
        <v>0</v>
      </c>
      <c r="D248" s="4">
        <f t="shared" si="8"/>
        <v>0</v>
      </c>
      <c r="E248" s="10" t="e">
        <f>(SUMIF(Sta!$A:$A,$A248,Sta!$T:$T)  + SUMIF(Sta!$B:$B,$A248,Sta!$T:$T) )/$D248</f>
        <v>#DIV/0!</v>
      </c>
      <c r="F248" s="6" t="e">
        <f>SUMIF(Sta!$A:$A,$A248,Sta!$T:$T)/$B248</f>
        <v>#DIV/0!</v>
      </c>
      <c r="G248" s="6" t="e">
        <f>SUMIF(Sta!$B:$B,$A248,Sta!$T:$T)/$C248</f>
        <v>#DIV/0!</v>
      </c>
      <c r="H248" s="10" t="e">
        <f>(SUMIF(Sta!$A:$A,$A248,Sta!$R:$R)  + SUMIF(Sta!$B:$B,$A248,Sta!$S:$S) )/$D248</f>
        <v>#DIV/0!</v>
      </c>
      <c r="I248" s="6" t="e">
        <f>SUMIF(Sta!$A:$A,$A248,Sta!$R:$R)/$B248</f>
        <v>#DIV/0!</v>
      </c>
      <c r="J248" s="6" t="e">
        <f>SUMIF(Sta!$B:$B,$A248,Sta!$S:$S)/$C248</f>
        <v>#DIV/0!</v>
      </c>
      <c r="K248" s="11" t="e">
        <f>(COUNTIFS(Sta!$A:$A,$A248,Sta!$T:$T,"&gt;2.5") +COUNTIFS(Sta!$B:$B,$A248,Sta!$T:$T,"&gt;2.5"))/$D248</f>
        <v>#DIV/0!</v>
      </c>
      <c r="L248" s="8" t="e">
        <f>COUNTIFS(Sta!$A:$A,$A248,Sta!$T:$T,"&gt;2.5")/$B248</f>
        <v>#DIV/0!</v>
      </c>
      <c r="M248" s="8" t="e">
        <f>COUNTIFS(Sta!$B:$B,$A248,Sta!$T:$T,"&gt;2.5")/$C248</f>
        <v>#DIV/0!</v>
      </c>
      <c r="N248" s="11" t="e">
        <f>(COUNTIFS(Sta!$A:$A,$A248,Sta!$T:$T,"&gt;4.5") +COUNTIFS(Sta!$B:$B,$A248,Sta!$T:$T,"&gt;4.5"))/$D248</f>
        <v>#DIV/0!</v>
      </c>
      <c r="O248" s="8" t="e">
        <f>COUNTIFS(Sta!$A:$A,$A248,Sta!$T:$T,"&gt;4.5")/$B248</f>
        <v>#DIV/0!</v>
      </c>
      <c r="P248" s="8" t="e">
        <f>COUNTIFS(Sta!$B:$B,$A248,Sta!$T:$T,"&gt;4.5")/$C248</f>
        <v>#DIV/0!</v>
      </c>
      <c r="Q248" s="11" t="e">
        <f>(COUNTIFS(Sta!$A:$A,$A248,Sta!$R:$R,"&gt;0.5") +COUNTIFS(Sta!$B:$B,$A248,Sta!$S:$S,"&gt;0.5"))/$D248</f>
        <v>#DIV/0!</v>
      </c>
      <c r="R248" s="8" t="e">
        <f>COUNTIFS(Sta!$A:$A,$A248,Sta!$R:$R,"&gt;0.5")/$B248</f>
        <v>#DIV/0!</v>
      </c>
      <c r="S248" s="8" t="e">
        <f>COUNTIFS(Sta!$B:$B,$A248,Sta!$S:$S,"&gt;0.5")/$C248</f>
        <v>#DIV/0!</v>
      </c>
      <c r="T248" s="11" t="e">
        <f>(COUNTIFS(Sta!$A:$A,$A248,Sta!$R:$R,"&gt;1.5") +COUNTIFS(Sta!$B:$B,$A248,Sta!$S:$S,"&gt;1.5"))/$D248</f>
        <v>#DIV/0!</v>
      </c>
      <c r="U248" s="8" t="e">
        <f>COUNTIFS(Sta!$A:$A,$A248,Sta!$R:$R,"&gt;1.5")/$B248</f>
        <v>#DIV/0!</v>
      </c>
      <c r="V248" s="8" t="e">
        <f>COUNTIFS(Sta!$B:$B,$A248,Sta!$S:$S,"&gt;1.5")/$C248</f>
        <v>#DIV/0!</v>
      </c>
    </row>
    <row r="249" spans="1:22" x14ac:dyDescent="0.3">
      <c r="A249" s="62" t="s">
        <v>136</v>
      </c>
      <c r="B249" s="9">
        <f>COUNTIF(Sta!A:A,A249)</f>
        <v>0</v>
      </c>
      <c r="C249" s="4">
        <f>COUNTIF(Sta!B:B,A249)</f>
        <v>0</v>
      </c>
      <c r="D249" s="4">
        <f t="shared" si="8"/>
        <v>0</v>
      </c>
      <c r="E249" s="10" t="e">
        <f>(SUMIF(Sta!$A:$A,$A249,Sta!$T:$T)  + SUMIF(Sta!$B:$B,$A249,Sta!$T:$T) )/$D249</f>
        <v>#DIV/0!</v>
      </c>
      <c r="F249" s="6" t="e">
        <f>SUMIF(Sta!$A:$A,$A249,Sta!$T:$T)/$B249</f>
        <v>#DIV/0!</v>
      </c>
      <c r="G249" s="6" t="e">
        <f>SUMIF(Sta!$B:$B,$A249,Sta!$T:$T)/$C249</f>
        <v>#DIV/0!</v>
      </c>
      <c r="H249" s="10" t="e">
        <f>(SUMIF(Sta!$A:$A,$A249,Sta!$R:$R)  + SUMIF(Sta!$B:$B,$A249,Sta!$S:$S) )/$D249</f>
        <v>#DIV/0!</v>
      </c>
      <c r="I249" s="6" t="e">
        <f>SUMIF(Sta!$A:$A,$A249,Sta!$R:$R)/$B249</f>
        <v>#DIV/0!</v>
      </c>
      <c r="J249" s="6" t="e">
        <f>SUMIF(Sta!$B:$B,$A249,Sta!$S:$S)/$C249</f>
        <v>#DIV/0!</v>
      </c>
      <c r="K249" s="11" t="e">
        <f>(COUNTIFS(Sta!$A:$A,$A249,Sta!$T:$T,"&gt;2.5") +COUNTIFS(Sta!$B:$B,$A249,Sta!$T:$T,"&gt;2.5"))/$D249</f>
        <v>#DIV/0!</v>
      </c>
      <c r="L249" s="8" t="e">
        <f>COUNTIFS(Sta!$A:$A,$A249,Sta!$T:$T,"&gt;2.5")/$B249</f>
        <v>#DIV/0!</v>
      </c>
      <c r="M249" s="8" t="e">
        <f>COUNTIFS(Sta!$B:$B,$A249,Sta!$T:$T,"&gt;2.5")/$C249</f>
        <v>#DIV/0!</v>
      </c>
      <c r="N249" s="11" t="e">
        <f>(COUNTIFS(Sta!$A:$A,$A249,Sta!$T:$T,"&gt;4.5") +COUNTIFS(Sta!$B:$B,$A249,Sta!$T:$T,"&gt;4.5"))/$D249</f>
        <v>#DIV/0!</v>
      </c>
      <c r="O249" s="8" t="e">
        <f>COUNTIFS(Sta!$A:$A,$A249,Sta!$T:$T,"&gt;4.5")/$B249</f>
        <v>#DIV/0!</v>
      </c>
      <c r="P249" s="8" t="e">
        <f>COUNTIFS(Sta!$B:$B,$A249,Sta!$T:$T,"&gt;4.5")/$C249</f>
        <v>#DIV/0!</v>
      </c>
      <c r="Q249" s="11" t="e">
        <f>(COUNTIFS(Sta!$A:$A,$A249,Sta!$R:$R,"&gt;0.5") +COUNTIFS(Sta!$B:$B,$A249,Sta!$S:$S,"&gt;0.5"))/$D249</f>
        <v>#DIV/0!</v>
      </c>
      <c r="R249" s="8" t="e">
        <f>COUNTIFS(Sta!$A:$A,$A249,Sta!$R:$R,"&gt;0.5")/$B249</f>
        <v>#DIV/0!</v>
      </c>
      <c r="S249" s="8" t="e">
        <f>COUNTIFS(Sta!$B:$B,$A249,Sta!$S:$S,"&gt;0.5")/$C249</f>
        <v>#DIV/0!</v>
      </c>
      <c r="T249" s="11" t="e">
        <f>(COUNTIFS(Sta!$A:$A,$A249,Sta!$R:$R,"&gt;1.5") +COUNTIFS(Sta!$B:$B,$A249,Sta!$S:$S,"&gt;1.5"))/$D249</f>
        <v>#DIV/0!</v>
      </c>
      <c r="U249" s="8" t="e">
        <f>COUNTIFS(Sta!$A:$A,$A249,Sta!$R:$R,"&gt;1.5")/$B249</f>
        <v>#DIV/0!</v>
      </c>
      <c r="V249" s="8" t="e">
        <f>COUNTIFS(Sta!$B:$B,$A249,Sta!$S:$S,"&gt;1.5")/$C249</f>
        <v>#DIV/0!</v>
      </c>
    </row>
    <row r="250" spans="1:22" x14ac:dyDescent="0.3">
      <c r="A250" s="62" t="s">
        <v>135</v>
      </c>
      <c r="B250" s="9">
        <f>COUNTIF(Sta!A:A,A250)</f>
        <v>0</v>
      </c>
      <c r="C250" s="4">
        <f>COUNTIF(Sta!B:B,A250)</f>
        <v>0</v>
      </c>
      <c r="D250" s="4">
        <f t="shared" si="8"/>
        <v>0</v>
      </c>
      <c r="E250" s="10" t="e">
        <f>(SUMIF(Sta!$A:$A,$A250,Sta!$T:$T)  + SUMIF(Sta!$B:$B,$A250,Sta!$T:$T) )/$D250</f>
        <v>#DIV/0!</v>
      </c>
      <c r="F250" s="6" t="e">
        <f>SUMIF(Sta!$A:$A,$A250,Sta!$T:$T)/$B250</f>
        <v>#DIV/0!</v>
      </c>
      <c r="G250" s="6" t="e">
        <f>SUMIF(Sta!$B:$B,$A250,Sta!$T:$T)/$C250</f>
        <v>#DIV/0!</v>
      </c>
      <c r="H250" s="10" t="e">
        <f>(SUMIF(Sta!$A:$A,$A250,Sta!$R:$R)  + SUMIF(Sta!$B:$B,$A250,Sta!$S:$S) )/$D250</f>
        <v>#DIV/0!</v>
      </c>
      <c r="I250" s="6" t="e">
        <f>SUMIF(Sta!$A:$A,$A250,Sta!$R:$R)/$B250</f>
        <v>#DIV/0!</v>
      </c>
      <c r="J250" s="6" t="e">
        <f>SUMIF(Sta!$B:$B,$A250,Sta!$S:$S)/$C250</f>
        <v>#DIV/0!</v>
      </c>
      <c r="K250" s="11" t="e">
        <f>(COUNTIFS(Sta!$A:$A,$A250,Sta!$T:$T,"&gt;2.5") +COUNTIFS(Sta!$B:$B,$A250,Sta!$T:$T,"&gt;2.5"))/$D250</f>
        <v>#DIV/0!</v>
      </c>
      <c r="L250" s="8" t="e">
        <f>COUNTIFS(Sta!$A:$A,$A250,Sta!$T:$T,"&gt;2.5")/$B250</f>
        <v>#DIV/0!</v>
      </c>
      <c r="M250" s="8" t="e">
        <f>COUNTIFS(Sta!$B:$B,$A250,Sta!$T:$T,"&gt;2.5")/$C250</f>
        <v>#DIV/0!</v>
      </c>
      <c r="N250" s="11" t="e">
        <f>(COUNTIFS(Sta!$A:$A,$A250,Sta!$T:$T,"&gt;4.5") +COUNTIFS(Sta!$B:$B,$A250,Sta!$T:$T,"&gt;4.5"))/$D250</f>
        <v>#DIV/0!</v>
      </c>
      <c r="O250" s="8" t="e">
        <f>COUNTIFS(Sta!$A:$A,$A250,Sta!$T:$T,"&gt;4.5")/$B250</f>
        <v>#DIV/0!</v>
      </c>
      <c r="P250" s="8" t="e">
        <f>COUNTIFS(Sta!$B:$B,$A250,Sta!$T:$T,"&gt;4.5")/$C250</f>
        <v>#DIV/0!</v>
      </c>
      <c r="Q250" s="11" t="e">
        <f>(COUNTIFS(Sta!$A:$A,$A250,Sta!$R:$R,"&gt;0.5") +COUNTIFS(Sta!$B:$B,$A250,Sta!$S:$S,"&gt;0.5"))/$D250</f>
        <v>#DIV/0!</v>
      </c>
      <c r="R250" s="8" t="e">
        <f>COUNTIFS(Sta!$A:$A,$A250,Sta!$R:$R,"&gt;0.5")/$B250</f>
        <v>#DIV/0!</v>
      </c>
      <c r="S250" s="8" t="e">
        <f>COUNTIFS(Sta!$B:$B,$A250,Sta!$S:$S,"&gt;0.5")/$C250</f>
        <v>#DIV/0!</v>
      </c>
      <c r="T250" s="11" t="e">
        <f>(COUNTIFS(Sta!$A:$A,$A250,Sta!$R:$R,"&gt;1.5") +COUNTIFS(Sta!$B:$B,$A250,Sta!$S:$S,"&gt;1.5"))/$D250</f>
        <v>#DIV/0!</v>
      </c>
      <c r="U250" s="8" t="e">
        <f>COUNTIFS(Sta!$A:$A,$A250,Sta!$R:$R,"&gt;1.5")/$B250</f>
        <v>#DIV/0!</v>
      </c>
      <c r="V250" s="8" t="e">
        <f>COUNTIFS(Sta!$B:$B,$A250,Sta!$S:$S,"&gt;1.5")/$C250</f>
        <v>#DIV/0!</v>
      </c>
    </row>
    <row r="251" spans="1:22" x14ac:dyDescent="0.3">
      <c r="A251" s="62" t="s">
        <v>149</v>
      </c>
      <c r="B251" s="9">
        <f>COUNTIF(Sta!A:A,A251)</f>
        <v>0</v>
      </c>
      <c r="C251" s="4">
        <f>COUNTIF(Sta!B:B,A251)</f>
        <v>0</v>
      </c>
      <c r="D251" s="4">
        <f t="shared" si="8"/>
        <v>0</v>
      </c>
      <c r="E251" s="10" t="e">
        <f>(SUMIF(Sta!$A:$A,$A251,Sta!$T:$T)  + SUMIF(Sta!$B:$B,$A251,Sta!$T:$T) )/$D251</f>
        <v>#DIV/0!</v>
      </c>
      <c r="F251" s="6" t="e">
        <f>SUMIF(Sta!$A:$A,$A251,Sta!$T:$T)/$B251</f>
        <v>#DIV/0!</v>
      </c>
      <c r="G251" s="6" t="e">
        <f>SUMIF(Sta!$B:$B,$A251,Sta!$T:$T)/$C251</f>
        <v>#DIV/0!</v>
      </c>
      <c r="H251" s="10" t="e">
        <f>(SUMIF(Sta!$A:$A,$A251,Sta!$R:$R)  + SUMIF(Sta!$B:$B,$A251,Sta!$S:$S) )/$D251</f>
        <v>#DIV/0!</v>
      </c>
      <c r="I251" s="6" t="e">
        <f>SUMIF(Sta!$A:$A,$A251,Sta!$R:$R)/$B251</f>
        <v>#DIV/0!</v>
      </c>
      <c r="J251" s="6" t="e">
        <f>SUMIF(Sta!$B:$B,$A251,Sta!$S:$S)/$C251</f>
        <v>#DIV/0!</v>
      </c>
      <c r="K251" s="11" t="e">
        <f>(COUNTIFS(Sta!$A:$A,$A251,Sta!$T:$T,"&gt;2.5") +COUNTIFS(Sta!$B:$B,$A251,Sta!$T:$T,"&gt;2.5"))/$D251</f>
        <v>#DIV/0!</v>
      </c>
      <c r="L251" s="8" t="e">
        <f>COUNTIFS(Sta!$A:$A,$A251,Sta!$T:$T,"&gt;2.5")/$B251</f>
        <v>#DIV/0!</v>
      </c>
      <c r="M251" s="8" t="e">
        <f>COUNTIFS(Sta!$B:$B,$A251,Sta!$T:$T,"&gt;2.5")/$C251</f>
        <v>#DIV/0!</v>
      </c>
      <c r="N251" s="11" t="e">
        <f>(COUNTIFS(Sta!$A:$A,$A251,Sta!$T:$T,"&gt;4.5") +COUNTIFS(Sta!$B:$B,$A251,Sta!$T:$T,"&gt;4.5"))/$D251</f>
        <v>#DIV/0!</v>
      </c>
      <c r="O251" s="8" t="e">
        <f>COUNTIFS(Sta!$A:$A,$A251,Sta!$T:$T,"&gt;4.5")/$B251</f>
        <v>#DIV/0!</v>
      </c>
      <c r="P251" s="8" t="e">
        <f>COUNTIFS(Sta!$B:$B,$A251,Sta!$T:$T,"&gt;4.5")/$C251</f>
        <v>#DIV/0!</v>
      </c>
      <c r="Q251" s="11" t="e">
        <f>(COUNTIFS(Sta!$A:$A,$A251,Sta!$R:$R,"&gt;0.5") +COUNTIFS(Sta!$B:$B,$A251,Sta!$S:$S,"&gt;0.5"))/$D251</f>
        <v>#DIV/0!</v>
      </c>
      <c r="R251" s="8" t="e">
        <f>COUNTIFS(Sta!$A:$A,$A251,Sta!$R:$R,"&gt;0.5")/$B251</f>
        <v>#DIV/0!</v>
      </c>
      <c r="S251" s="8" t="e">
        <f>COUNTIFS(Sta!$B:$B,$A251,Sta!$S:$S,"&gt;0.5")/$C251</f>
        <v>#DIV/0!</v>
      </c>
      <c r="T251" s="11" t="e">
        <f>(COUNTIFS(Sta!$A:$A,$A251,Sta!$R:$R,"&gt;1.5") +COUNTIFS(Sta!$B:$B,$A251,Sta!$S:$S,"&gt;1.5"))/$D251</f>
        <v>#DIV/0!</v>
      </c>
      <c r="U251" s="8" t="e">
        <f>COUNTIFS(Sta!$A:$A,$A251,Sta!$R:$R,"&gt;1.5")/$B251</f>
        <v>#DIV/0!</v>
      </c>
      <c r="V251" s="8" t="e">
        <f>COUNTIFS(Sta!$B:$B,$A251,Sta!$S:$S,"&gt;1.5")/$C251</f>
        <v>#DIV/0!</v>
      </c>
    </row>
    <row r="252" spans="1:22" x14ac:dyDescent="0.3">
      <c r="A252" s="62" t="s">
        <v>145</v>
      </c>
      <c r="B252" s="9">
        <f>COUNTIF(Sta!A:A,A252)</f>
        <v>0</v>
      </c>
      <c r="C252" s="4">
        <f>COUNTIF(Sta!B:B,A252)</f>
        <v>0</v>
      </c>
      <c r="D252" s="4">
        <f t="shared" si="8"/>
        <v>0</v>
      </c>
      <c r="E252" s="10" t="e">
        <f>(SUMIF(Sta!$A:$A,$A252,Sta!$T:$T)  + SUMIF(Sta!$B:$B,$A252,Sta!$T:$T) )/$D252</f>
        <v>#DIV/0!</v>
      </c>
      <c r="F252" s="6" t="e">
        <f>SUMIF(Sta!$A:$A,$A252,Sta!$T:$T)/$B252</f>
        <v>#DIV/0!</v>
      </c>
      <c r="G252" s="6" t="e">
        <f>SUMIF(Sta!$B:$B,$A252,Sta!$T:$T)/$C252</f>
        <v>#DIV/0!</v>
      </c>
      <c r="H252" s="10" t="e">
        <f>(SUMIF(Sta!$A:$A,$A252,Sta!$R:$R)  + SUMIF(Sta!$B:$B,$A252,Sta!$S:$S) )/$D252</f>
        <v>#DIV/0!</v>
      </c>
      <c r="I252" s="6" t="e">
        <f>SUMIF(Sta!$A:$A,$A252,Sta!$R:$R)/$B252</f>
        <v>#DIV/0!</v>
      </c>
      <c r="J252" s="6" t="e">
        <f>SUMIF(Sta!$B:$B,$A252,Sta!$S:$S)/$C252</f>
        <v>#DIV/0!</v>
      </c>
      <c r="K252" s="11" t="e">
        <f>(COUNTIFS(Sta!$A:$A,$A252,Sta!$T:$T,"&gt;2.5") +COUNTIFS(Sta!$B:$B,$A252,Sta!$T:$T,"&gt;2.5"))/$D252</f>
        <v>#DIV/0!</v>
      </c>
      <c r="L252" s="8" t="e">
        <f>COUNTIFS(Sta!$A:$A,$A252,Sta!$T:$T,"&gt;2.5")/$B252</f>
        <v>#DIV/0!</v>
      </c>
      <c r="M252" s="8" t="e">
        <f>COUNTIFS(Sta!$B:$B,$A252,Sta!$T:$T,"&gt;2.5")/$C252</f>
        <v>#DIV/0!</v>
      </c>
      <c r="N252" s="11" t="e">
        <f>(COUNTIFS(Sta!$A:$A,$A252,Sta!$T:$T,"&gt;4.5") +COUNTIFS(Sta!$B:$B,$A252,Sta!$T:$T,"&gt;4.5"))/$D252</f>
        <v>#DIV/0!</v>
      </c>
      <c r="O252" s="8" t="e">
        <f>COUNTIFS(Sta!$A:$A,$A252,Sta!$T:$T,"&gt;4.5")/$B252</f>
        <v>#DIV/0!</v>
      </c>
      <c r="P252" s="8" t="e">
        <f>COUNTIFS(Sta!$B:$B,$A252,Sta!$T:$T,"&gt;4.5")/$C252</f>
        <v>#DIV/0!</v>
      </c>
      <c r="Q252" s="11" t="e">
        <f>(COUNTIFS(Sta!$A:$A,$A252,Sta!$R:$R,"&gt;0.5") +COUNTIFS(Sta!$B:$B,$A252,Sta!$S:$S,"&gt;0.5"))/$D252</f>
        <v>#DIV/0!</v>
      </c>
      <c r="R252" s="8" t="e">
        <f>COUNTIFS(Sta!$A:$A,$A252,Sta!$R:$R,"&gt;0.5")/$B252</f>
        <v>#DIV/0!</v>
      </c>
      <c r="S252" s="8" t="e">
        <f>COUNTIFS(Sta!$B:$B,$A252,Sta!$S:$S,"&gt;0.5")/$C252</f>
        <v>#DIV/0!</v>
      </c>
      <c r="T252" s="11" t="e">
        <f>(COUNTIFS(Sta!$A:$A,$A252,Sta!$R:$R,"&gt;1.5") +COUNTIFS(Sta!$B:$B,$A252,Sta!$S:$S,"&gt;1.5"))/$D252</f>
        <v>#DIV/0!</v>
      </c>
      <c r="U252" s="8" t="e">
        <f>COUNTIFS(Sta!$A:$A,$A252,Sta!$R:$R,"&gt;1.5")/$B252</f>
        <v>#DIV/0!</v>
      </c>
      <c r="V252" s="8" t="e">
        <f>COUNTIFS(Sta!$B:$B,$A252,Sta!$S:$S,"&gt;1.5")/$C252</f>
        <v>#DIV/0!</v>
      </c>
    </row>
    <row r="253" spans="1:22" x14ac:dyDescent="0.3">
      <c r="A253" s="62" t="s">
        <v>356</v>
      </c>
      <c r="B253" s="9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10" t="e">
        <f>(SUMIF(Sta!$A:$A,$A253,Sta!$T:$T)  + SUMIF(Sta!$B:$B,$A253,Sta!$T:$T) )/$D253</f>
        <v>#DIV/0!</v>
      </c>
      <c r="F253" s="6" t="e">
        <f>SUMIF(Sta!$A:$A,$A253,Sta!$T:$T)/$B253</f>
        <v>#DIV/0!</v>
      </c>
      <c r="G253" s="6" t="e">
        <f>SUMIF(Sta!$B:$B,$A253,Sta!$T:$T)/$C253</f>
        <v>#DIV/0!</v>
      </c>
      <c r="H253" s="10" t="e">
        <f>(SUMIF(Sta!$A:$A,$A253,Sta!$R:$R)  + SUMIF(Sta!$B:$B,$A253,Sta!$S:$S) )/$D253</f>
        <v>#DIV/0!</v>
      </c>
      <c r="I253" s="6" t="e">
        <f>SUMIF(Sta!$A:$A,$A253,Sta!$R:$R)/$B253</f>
        <v>#DIV/0!</v>
      </c>
      <c r="J253" s="6" t="e">
        <f>SUMIF(Sta!$B:$B,$A253,Sta!$S:$S)/$C253</f>
        <v>#DIV/0!</v>
      </c>
      <c r="K253" s="11" t="e">
        <f>(COUNTIFS(Sta!$A:$A,$A253,Sta!$T:$T,"&gt;2.5") +COUNTIFS(Sta!$B:$B,$A253,Sta!$T:$T,"&gt;2.5"))/$D253</f>
        <v>#DIV/0!</v>
      </c>
      <c r="L253" s="8" t="e">
        <f>COUNTIFS(Sta!$A:$A,$A253,Sta!$T:$T,"&gt;2.5")/$B253</f>
        <v>#DIV/0!</v>
      </c>
      <c r="M253" s="8" t="e">
        <f>COUNTIFS(Sta!$B:$B,$A253,Sta!$T:$T,"&gt;2.5")/$C253</f>
        <v>#DIV/0!</v>
      </c>
      <c r="N253" s="11" t="e">
        <f>(COUNTIFS(Sta!$A:$A,$A253,Sta!$T:$T,"&gt;4.5") +COUNTIFS(Sta!$B:$B,$A253,Sta!$T:$T,"&gt;4.5"))/$D253</f>
        <v>#DIV/0!</v>
      </c>
      <c r="O253" s="8" t="e">
        <f>COUNTIFS(Sta!$A:$A,$A253,Sta!$T:$T,"&gt;4.5")/$B253</f>
        <v>#DIV/0!</v>
      </c>
      <c r="P253" s="8" t="e">
        <f>COUNTIFS(Sta!$B:$B,$A253,Sta!$T:$T,"&gt;4.5")/$C253</f>
        <v>#DIV/0!</v>
      </c>
      <c r="Q253" s="11" t="e">
        <f>(COUNTIFS(Sta!$A:$A,$A253,Sta!$R:$R,"&gt;0.5") +COUNTIFS(Sta!$B:$B,$A253,Sta!$S:$S,"&gt;0.5"))/$D253</f>
        <v>#DIV/0!</v>
      </c>
      <c r="R253" s="8" t="e">
        <f>COUNTIFS(Sta!$A:$A,$A253,Sta!$R:$R,"&gt;0.5")/$B253</f>
        <v>#DIV/0!</v>
      </c>
      <c r="S253" s="8" t="e">
        <f>COUNTIFS(Sta!$B:$B,$A253,Sta!$S:$S,"&gt;0.5")/$C253</f>
        <v>#DIV/0!</v>
      </c>
      <c r="T253" s="11" t="e">
        <f>(COUNTIFS(Sta!$A:$A,$A253,Sta!$R:$R,"&gt;1.5") +COUNTIFS(Sta!$B:$B,$A253,Sta!$S:$S,"&gt;1.5"))/$D253</f>
        <v>#DIV/0!</v>
      </c>
      <c r="U253" s="8" t="e">
        <f>COUNTIFS(Sta!$A:$A,$A253,Sta!$R:$R,"&gt;1.5")/$B253</f>
        <v>#DIV/0!</v>
      </c>
      <c r="V253" s="8" t="e">
        <f>COUNTIFS(Sta!$B:$B,$A253,Sta!$S:$S,"&gt;1.5")/$C253</f>
        <v>#DIV/0!</v>
      </c>
    </row>
    <row r="254" spans="1:22" x14ac:dyDescent="0.3">
      <c r="A254" s="62" t="s">
        <v>350</v>
      </c>
      <c r="B254" s="9">
        <f>COUNTIF(Sta!A:A,A254)</f>
        <v>0</v>
      </c>
      <c r="C254" s="4">
        <f>COUNTIF(Sta!B:B,A254)</f>
        <v>0</v>
      </c>
      <c r="D254" s="4">
        <f t="shared" si="9"/>
        <v>0</v>
      </c>
      <c r="E254" s="10" t="e">
        <f>(SUMIF(Sta!$A:$A,$A254,Sta!$T:$T)  + SUMIF(Sta!$B:$B,$A254,Sta!$T:$T) )/$D254</f>
        <v>#DIV/0!</v>
      </c>
      <c r="F254" s="6" t="e">
        <f>SUMIF(Sta!$A:$A,$A254,Sta!$T:$T)/$B254</f>
        <v>#DIV/0!</v>
      </c>
      <c r="G254" s="6" t="e">
        <f>SUMIF(Sta!$B:$B,$A254,Sta!$T:$T)/$C254</f>
        <v>#DIV/0!</v>
      </c>
      <c r="H254" s="10" t="e">
        <f>(SUMIF(Sta!$A:$A,$A254,Sta!$R:$R)  + SUMIF(Sta!$B:$B,$A254,Sta!$S:$S) )/$D254</f>
        <v>#DIV/0!</v>
      </c>
      <c r="I254" s="6" t="e">
        <f>SUMIF(Sta!$A:$A,$A254,Sta!$R:$R)/$B254</f>
        <v>#DIV/0!</v>
      </c>
      <c r="J254" s="6" t="e">
        <f>SUMIF(Sta!$B:$B,$A254,Sta!$S:$S)/$C254</f>
        <v>#DIV/0!</v>
      </c>
      <c r="K254" s="11" t="e">
        <f>(COUNTIFS(Sta!$A:$A,$A254,Sta!$T:$T,"&gt;2.5") +COUNTIFS(Sta!$B:$B,$A254,Sta!$T:$T,"&gt;2.5"))/$D254</f>
        <v>#DIV/0!</v>
      </c>
      <c r="L254" s="8" t="e">
        <f>COUNTIFS(Sta!$A:$A,$A254,Sta!$T:$T,"&gt;2.5")/$B254</f>
        <v>#DIV/0!</v>
      </c>
      <c r="M254" s="8" t="e">
        <f>COUNTIFS(Sta!$B:$B,$A254,Sta!$T:$T,"&gt;2.5")/$C254</f>
        <v>#DIV/0!</v>
      </c>
      <c r="N254" s="11" t="e">
        <f>(COUNTIFS(Sta!$A:$A,$A254,Sta!$T:$T,"&gt;4.5") +COUNTIFS(Sta!$B:$B,$A254,Sta!$T:$T,"&gt;4.5"))/$D254</f>
        <v>#DIV/0!</v>
      </c>
      <c r="O254" s="8" t="e">
        <f>COUNTIFS(Sta!$A:$A,$A254,Sta!$T:$T,"&gt;4.5")/$B254</f>
        <v>#DIV/0!</v>
      </c>
      <c r="P254" s="8" t="e">
        <f>COUNTIFS(Sta!$B:$B,$A254,Sta!$T:$T,"&gt;4.5")/$C254</f>
        <v>#DIV/0!</v>
      </c>
      <c r="Q254" s="11" t="e">
        <f>(COUNTIFS(Sta!$A:$A,$A254,Sta!$R:$R,"&gt;0.5") +COUNTIFS(Sta!$B:$B,$A254,Sta!$S:$S,"&gt;0.5"))/$D254</f>
        <v>#DIV/0!</v>
      </c>
      <c r="R254" s="8" t="e">
        <f>COUNTIFS(Sta!$A:$A,$A254,Sta!$R:$R,"&gt;0.5")/$B254</f>
        <v>#DIV/0!</v>
      </c>
      <c r="S254" s="8" t="e">
        <f>COUNTIFS(Sta!$B:$B,$A254,Sta!$S:$S,"&gt;0.5")/$C254</f>
        <v>#DIV/0!</v>
      </c>
      <c r="T254" s="11" t="e">
        <f>(COUNTIFS(Sta!$A:$A,$A254,Sta!$R:$R,"&gt;1.5") +COUNTIFS(Sta!$B:$B,$A254,Sta!$S:$S,"&gt;1.5"))/$D254</f>
        <v>#DIV/0!</v>
      </c>
      <c r="U254" s="8" t="e">
        <f>COUNTIFS(Sta!$A:$A,$A254,Sta!$R:$R,"&gt;1.5")/$B254</f>
        <v>#DIV/0!</v>
      </c>
      <c r="V254" s="8" t="e">
        <f>COUNTIFS(Sta!$B:$B,$A254,Sta!$S:$S,"&gt;1.5")/$C254</f>
        <v>#DIV/0!</v>
      </c>
    </row>
    <row r="255" spans="1:22" x14ac:dyDescent="0.3">
      <c r="A255" s="62" t="s">
        <v>355</v>
      </c>
      <c r="B255" s="9">
        <f>COUNTIF(Sta!A:A,A255)</f>
        <v>0</v>
      </c>
      <c r="C255" s="4">
        <f>COUNTIF(Sta!B:B,A255)</f>
        <v>0</v>
      </c>
      <c r="D255" s="4">
        <f t="shared" si="9"/>
        <v>0</v>
      </c>
      <c r="E255" s="10" t="e">
        <f>(SUMIF(Sta!$A:$A,$A255,Sta!$T:$T)  + SUMIF(Sta!$B:$B,$A255,Sta!$T:$T) )/$D255</f>
        <v>#DIV/0!</v>
      </c>
      <c r="F255" s="6" t="e">
        <f>SUMIF(Sta!$A:$A,$A255,Sta!$T:$T)/$B255</f>
        <v>#DIV/0!</v>
      </c>
      <c r="G255" s="6" t="e">
        <f>SUMIF(Sta!$B:$B,$A255,Sta!$T:$T)/$C255</f>
        <v>#DIV/0!</v>
      </c>
      <c r="H255" s="10" t="e">
        <f>(SUMIF(Sta!$A:$A,$A255,Sta!$R:$R)  + SUMIF(Sta!$B:$B,$A255,Sta!$S:$S) )/$D255</f>
        <v>#DIV/0!</v>
      </c>
      <c r="I255" s="6" t="e">
        <f>SUMIF(Sta!$A:$A,$A255,Sta!$R:$R)/$B255</f>
        <v>#DIV/0!</v>
      </c>
      <c r="J255" s="6" t="e">
        <f>SUMIF(Sta!$B:$B,$A255,Sta!$S:$S)/$C255</f>
        <v>#DIV/0!</v>
      </c>
      <c r="K255" s="11" t="e">
        <f>(COUNTIFS(Sta!$A:$A,$A255,Sta!$T:$T,"&gt;2.5") +COUNTIFS(Sta!$B:$B,$A255,Sta!$T:$T,"&gt;2.5"))/$D255</f>
        <v>#DIV/0!</v>
      </c>
      <c r="L255" s="8" t="e">
        <f>COUNTIFS(Sta!$A:$A,$A255,Sta!$T:$T,"&gt;2.5")/$B255</f>
        <v>#DIV/0!</v>
      </c>
      <c r="M255" s="8" t="e">
        <f>COUNTIFS(Sta!$B:$B,$A255,Sta!$T:$T,"&gt;2.5")/$C255</f>
        <v>#DIV/0!</v>
      </c>
      <c r="N255" s="11" t="e">
        <f>(COUNTIFS(Sta!$A:$A,$A255,Sta!$T:$T,"&gt;4.5") +COUNTIFS(Sta!$B:$B,$A255,Sta!$T:$T,"&gt;4.5"))/$D255</f>
        <v>#DIV/0!</v>
      </c>
      <c r="O255" s="8" t="e">
        <f>COUNTIFS(Sta!$A:$A,$A255,Sta!$T:$T,"&gt;4.5")/$B255</f>
        <v>#DIV/0!</v>
      </c>
      <c r="P255" s="8" t="e">
        <f>COUNTIFS(Sta!$B:$B,$A255,Sta!$T:$T,"&gt;4.5")/$C255</f>
        <v>#DIV/0!</v>
      </c>
      <c r="Q255" s="11" t="e">
        <f>(COUNTIFS(Sta!$A:$A,$A255,Sta!$R:$R,"&gt;0.5") +COUNTIFS(Sta!$B:$B,$A255,Sta!$S:$S,"&gt;0.5"))/$D255</f>
        <v>#DIV/0!</v>
      </c>
      <c r="R255" s="8" t="e">
        <f>COUNTIFS(Sta!$A:$A,$A255,Sta!$R:$R,"&gt;0.5")/$B255</f>
        <v>#DIV/0!</v>
      </c>
      <c r="S255" s="8" t="e">
        <f>COUNTIFS(Sta!$B:$B,$A255,Sta!$S:$S,"&gt;0.5")/$C255</f>
        <v>#DIV/0!</v>
      </c>
      <c r="T255" s="11" t="e">
        <f>(COUNTIFS(Sta!$A:$A,$A255,Sta!$R:$R,"&gt;1.5") +COUNTIFS(Sta!$B:$B,$A255,Sta!$S:$S,"&gt;1.5"))/$D255</f>
        <v>#DIV/0!</v>
      </c>
      <c r="U255" s="8" t="e">
        <f>COUNTIFS(Sta!$A:$A,$A255,Sta!$R:$R,"&gt;1.5")/$B255</f>
        <v>#DIV/0!</v>
      </c>
      <c r="V255" s="8" t="e">
        <f>COUNTIFS(Sta!$B:$B,$A255,Sta!$S:$S,"&gt;1.5")/$C255</f>
        <v>#DIV/0!</v>
      </c>
    </row>
    <row r="256" spans="1:22" x14ac:dyDescent="0.3">
      <c r="A256" s="62" t="s">
        <v>352</v>
      </c>
      <c r="B256" s="9">
        <f>COUNTIF(Sta!A:A,A256)</f>
        <v>0</v>
      </c>
      <c r="C256" s="4">
        <f>COUNTIF(Sta!B:B,A256)</f>
        <v>0</v>
      </c>
      <c r="D256" s="4">
        <f t="shared" si="9"/>
        <v>0</v>
      </c>
      <c r="E256" s="10" t="e">
        <f>(SUMIF(Sta!$A:$A,$A256,Sta!$T:$T)  + SUMIF(Sta!$B:$B,$A256,Sta!$T:$T) )/$D256</f>
        <v>#DIV/0!</v>
      </c>
      <c r="F256" s="6" t="e">
        <f>SUMIF(Sta!$A:$A,$A256,Sta!$T:$T)/$B256</f>
        <v>#DIV/0!</v>
      </c>
      <c r="G256" s="6" t="e">
        <f>SUMIF(Sta!$B:$B,$A256,Sta!$T:$T)/$C256</f>
        <v>#DIV/0!</v>
      </c>
      <c r="H256" s="10" t="e">
        <f>(SUMIF(Sta!$A:$A,$A256,Sta!$R:$R)  + SUMIF(Sta!$B:$B,$A256,Sta!$S:$S) )/$D256</f>
        <v>#DIV/0!</v>
      </c>
      <c r="I256" s="6" t="e">
        <f>SUMIF(Sta!$A:$A,$A256,Sta!$R:$R)/$B256</f>
        <v>#DIV/0!</v>
      </c>
      <c r="J256" s="6" t="e">
        <f>SUMIF(Sta!$B:$B,$A256,Sta!$S:$S)/$C256</f>
        <v>#DIV/0!</v>
      </c>
      <c r="K256" s="11" t="e">
        <f>(COUNTIFS(Sta!$A:$A,$A256,Sta!$T:$T,"&gt;2.5") +COUNTIFS(Sta!$B:$B,$A256,Sta!$T:$T,"&gt;2.5"))/$D256</f>
        <v>#DIV/0!</v>
      </c>
      <c r="L256" s="8" t="e">
        <f>COUNTIFS(Sta!$A:$A,$A256,Sta!$T:$T,"&gt;2.5")/$B256</f>
        <v>#DIV/0!</v>
      </c>
      <c r="M256" s="8" t="e">
        <f>COUNTIFS(Sta!$B:$B,$A256,Sta!$T:$T,"&gt;2.5")/$C256</f>
        <v>#DIV/0!</v>
      </c>
      <c r="N256" s="11" t="e">
        <f>(COUNTIFS(Sta!$A:$A,$A256,Sta!$T:$T,"&gt;4.5") +COUNTIFS(Sta!$B:$B,$A256,Sta!$T:$T,"&gt;4.5"))/$D256</f>
        <v>#DIV/0!</v>
      </c>
      <c r="O256" s="8" t="e">
        <f>COUNTIFS(Sta!$A:$A,$A256,Sta!$T:$T,"&gt;4.5")/$B256</f>
        <v>#DIV/0!</v>
      </c>
      <c r="P256" s="8" t="e">
        <f>COUNTIFS(Sta!$B:$B,$A256,Sta!$T:$T,"&gt;4.5")/$C256</f>
        <v>#DIV/0!</v>
      </c>
      <c r="Q256" s="11" t="e">
        <f>(COUNTIFS(Sta!$A:$A,$A256,Sta!$R:$R,"&gt;0.5") +COUNTIFS(Sta!$B:$B,$A256,Sta!$S:$S,"&gt;0.5"))/$D256</f>
        <v>#DIV/0!</v>
      </c>
      <c r="R256" s="8" t="e">
        <f>COUNTIFS(Sta!$A:$A,$A256,Sta!$R:$R,"&gt;0.5")/$B256</f>
        <v>#DIV/0!</v>
      </c>
      <c r="S256" s="8" t="e">
        <f>COUNTIFS(Sta!$B:$B,$A256,Sta!$S:$S,"&gt;0.5")/$C256</f>
        <v>#DIV/0!</v>
      </c>
      <c r="T256" s="11" t="e">
        <f>(COUNTIFS(Sta!$A:$A,$A256,Sta!$R:$R,"&gt;1.5") +COUNTIFS(Sta!$B:$B,$A256,Sta!$S:$S,"&gt;1.5"))/$D256</f>
        <v>#DIV/0!</v>
      </c>
      <c r="U256" s="8" t="e">
        <f>COUNTIFS(Sta!$A:$A,$A256,Sta!$R:$R,"&gt;1.5")/$B256</f>
        <v>#DIV/0!</v>
      </c>
      <c r="V256" s="8" t="e">
        <f>COUNTIFS(Sta!$B:$B,$A256,Sta!$S:$S,"&gt;1.5")/$C256</f>
        <v>#DIV/0!</v>
      </c>
    </row>
    <row r="257" spans="1:22" x14ac:dyDescent="0.3">
      <c r="A257" s="62" t="s">
        <v>354</v>
      </c>
      <c r="B257" s="9">
        <f>COUNTIF(Sta!A:A,A257)</f>
        <v>0</v>
      </c>
      <c r="C257" s="4">
        <f>COUNTIF(Sta!B:B,A257)</f>
        <v>0</v>
      </c>
      <c r="D257" s="4">
        <f t="shared" si="9"/>
        <v>0</v>
      </c>
      <c r="E257" s="10" t="e">
        <f>(SUMIF(Sta!$A:$A,$A257,Sta!$T:$T)  + SUMIF(Sta!$B:$B,$A257,Sta!$T:$T) )/$D257</f>
        <v>#DIV/0!</v>
      </c>
      <c r="F257" s="6" t="e">
        <f>SUMIF(Sta!$A:$A,$A257,Sta!$T:$T)/$B257</f>
        <v>#DIV/0!</v>
      </c>
      <c r="G257" s="6" t="e">
        <f>SUMIF(Sta!$B:$B,$A257,Sta!$T:$T)/$C257</f>
        <v>#DIV/0!</v>
      </c>
      <c r="H257" s="10" t="e">
        <f>(SUMIF(Sta!$A:$A,$A257,Sta!$R:$R)  + SUMIF(Sta!$B:$B,$A257,Sta!$S:$S) )/$D257</f>
        <v>#DIV/0!</v>
      </c>
      <c r="I257" s="6" t="e">
        <f>SUMIF(Sta!$A:$A,$A257,Sta!$R:$R)/$B257</f>
        <v>#DIV/0!</v>
      </c>
      <c r="J257" s="6" t="e">
        <f>SUMIF(Sta!$B:$B,$A257,Sta!$S:$S)/$C257</f>
        <v>#DIV/0!</v>
      </c>
      <c r="K257" s="11" t="e">
        <f>(COUNTIFS(Sta!$A:$A,$A257,Sta!$T:$T,"&gt;2.5") +COUNTIFS(Sta!$B:$B,$A257,Sta!$T:$T,"&gt;2.5"))/$D257</f>
        <v>#DIV/0!</v>
      </c>
      <c r="L257" s="8" t="e">
        <f>COUNTIFS(Sta!$A:$A,$A257,Sta!$T:$T,"&gt;2.5")/$B257</f>
        <v>#DIV/0!</v>
      </c>
      <c r="M257" s="8" t="e">
        <f>COUNTIFS(Sta!$B:$B,$A257,Sta!$T:$T,"&gt;2.5")/$C257</f>
        <v>#DIV/0!</v>
      </c>
      <c r="N257" s="11" t="e">
        <f>(COUNTIFS(Sta!$A:$A,$A257,Sta!$T:$T,"&gt;4.5") +COUNTIFS(Sta!$B:$B,$A257,Sta!$T:$T,"&gt;4.5"))/$D257</f>
        <v>#DIV/0!</v>
      </c>
      <c r="O257" s="8" t="e">
        <f>COUNTIFS(Sta!$A:$A,$A257,Sta!$T:$T,"&gt;4.5")/$B257</f>
        <v>#DIV/0!</v>
      </c>
      <c r="P257" s="8" t="e">
        <f>COUNTIFS(Sta!$B:$B,$A257,Sta!$T:$T,"&gt;4.5")/$C257</f>
        <v>#DIV/0!</v>
      </c>
      <c r="Q257" s="11" t="e">
        <f>(COUNTIFS(Sta!$A:$A,$A257,Sta!$R:$R,"&gt;0.5") +COUNTIFS(Sta!$B:$B,$A257,Sta!$S:$S,"&gt;0.5"))/$D257</f>
        <v>#DIV/0!</v>
      </c>
      <c r="R257" s="8" t="e">
        <f>COUNTIFS(Sta!$A:$A,$A257,Sta!$R:$R,"&gt;0.5")/$B257</f>
        <v>#DIV/0!</v>
      </c>
      <c r="S257" s="8" t="e">
        <f>COUNTIFS(Sta!$B:$B,$A257,Sta!$S:$S,"&gt;0.5")/$C257</f>
        <v>#DIV/0!</v>
      </c>
      <c r="T257" s="11" t="e">
        <f>(COUNTIFS(Sta!$A:$A,$A257,Sta!$R:$R,"&gt;1.5") +COUNTIFS(Sta!$B:$B,$A257,Sta!$S:$S,"&gt;1.5"))/$D257</f>
        <v>#DIV/0!</v>
      </c>
      <c r="U257" s="8" t="e">
        <f>COUNTIFS(Sta!$A:$A,$A257,Sta!$R:$R,"&gt;1.5")/$B257</f>
        <v>#DIV/0!</v>
      </c>
      <c r="V257" s="8" t="e">
        <f>COUNTIFS(Sta!$B:$B,$A257,Sta!$S:$S,"&gt;1.5")/$C257</f>
        <v>#DIV/0!</v>
      </c>
    </row>
    <row r="258" spans="1:22" x14ac:dyDescent="0.3">
      <c r="A258" s="62" t="s">
        <v>353</v>
      </c>
      <c r="B258" s="9">
        <f>COUNTIF(Sta!A:A,A258)</f>
        <v>0</v>
      </c>
      <c r="C258" s="4">
        <f>COUNTIF(Sta!B:B,A258)</f>
        <v>0</v>
      </c>
      <c r="D258" s="4">
        <f t="shared" si="9"/>
        <v>0</v>
      </c>
      <c r="E258" s="10" t="e">
        <f>(SUMIF(Sta!$A:$A,$A258,Sta!$T:$T)  + SUMIF(Sta!$B:$B,$A258,Sta!$T:$T) )/$D258</f>
        <v>#DIV/0!</v>
      </c>
      <c r="F258" s="6" t="e">
        <f>SUMIF(Sta!$A:$A,$A258,Sta!$T:$T)/$B258</f>
        <v>#DIV/0!</v>
      </c>
      <c r="G258" s="6" t="e">
        <f>SUMIF(Sta!$B:$B,$A258,Sta!$T:$T)/$C258</f>
        <v>#DIV/0!</v>
      </c>
      <c r="H258" s="10" t="e">
        <f>(SUMIF(Sta!$A:$A,$A258,Sta!$R:$R)  + SUMIF(Sta!$B:$B,$A258,Sta!$S:$S) )/$D258</f>
        <v>#DIV/0!</v>
      </c>
      <c r="I258" s="6" t="e">
        <f>SUMIF(Sta!$A:$A,$A258,Sta!$R:$R)/$B258</f>
        <v>#DIV/0!</v>
      </c>
      <c r="J258" s="6" t="e">
        <f>SUMIF(Sta!$B:$B,$A258,Sta!$S:$S)/$C258</f>
        <v>#DIV/0!</v>
      </c>
      <c r="K258" s="11" t="e">
        <f>(COUNTIFS(Sta!$A:$A,$A258,Sta!$T:$T,"&gt;2.5") +COUNTIFS(Sta!$B:$B,$A258,Sta!$T:$T,"&gt;2.5"))/$D258</f>
        <v>#DIV/0!</v>
      </c>
      <c r="L258" s="8" t="e">
        <f>COUNTIFS(Sta!$A:$A,$A258,Sta!$T:$T,"&gt;2.5")/$B258</f>
        <v>#DIV/0!</v>
      </c>
      <c r="M258" s="8" t="e">
        <f>COUNTIFS(Sta!$B:$B,$A258,Sta!$T:$T,"&gt;2.5")/$C258</f>
        <v>#DIV/0!</v>
      </c>
      <c r="N258" s="11" t="e">
        <f>(COUNTIFS(Sta!$A:$A,$A258,Sta!$T:$T,"&gt;4.5") +COUNTIFS(Sta!$B:$B,$A258,Sta!$T:$T,"&gt;4.5"))/$D258</f>
        <v>#DIV/0!</v>
      </c>
      <c r="O258" s="8" t="e">
        <f>COUNTIFS(Sta!$A:$A,$A258,Sta!$T:$T,"&gt;4.5")/$B258</f>
        <v>#DIV/0!</v>
      </c>
      <c r="P258" s="8" t="e">
        <f>COUNTIFS(Sta!$B:$B,$A258,Sta!$T:$T,"&gt;4.5")/$C258</f>
        <v>#DIV/0!</v>
      </c>
      <c r="Q258" s="11" t="e">
        <f>(COUNTIFS(Sta!$A:$A,$A258,Sta!$R:$R,"&gt;0.5") +COUNTIFS(Sta!$B:$B,$A258,Sta!$S:$S,"&gt;0.5"))/$D258</f>
        <v>#DIV/0!</v>
      </c>
      <c r="R258" s="8" t="e">
        <f>COUNTIFS(Sta!$A:$A,$A258,Sta!$R:$R,"&gt;0.5")/$B258</f>
        <v>#DIV/0!</v>
      </c>
      <c r="S258" s="8" t="e">
        <f>COUNTIFS(Sta!$B:$B,$A258,Sta!$S:$S,"&gt;0.5")/$C258</f>
        <v>#DIV/0!</v>
      </c>
      <c r="T258" s="11" t="e">
        <f>(COUNTIFS(Sta!$A:$A,$A258,Sta!$R:$R,"&gt;1.5") +COUNTIFS(Sta!$B:$B,$A258,Sta!$S:$S,"&gt;1.5"))/$D258</f>
        <v>#DIV/0!</v>
      </c>
      <c r="U258" s="8" t="e">
        <f>COUNTIFS(Sta!$A:$A,$A258,Sta!$R:$R,"&gt;1.5")/$B258</f>
        <v>#DIV/0!</v>
      </c>
      <c r="V258" s="8" t="e">
        <f>COUNTIFS(Sta!$B:$B,$A258,Sta!$S:$S,"&gt;1.5")/$C258</f>
        <v>#DIV/0!</v>
      </c>
    </row>
    <row r="259" spans="1:22" x14ac:dyDescent="0.3">
      <c r="A259" s="62" t="s">
        <v>343</v>
      </c>
      <c r="B259" s="9">
        <f>COUNTIF(Sta!A:A,A259)</f>
        <v>0</v>
      </c>
      <c r="C259" s="4">
        <f>COUNTIF(Sta!B:B,A259)</f>
        <v>0</v>
      </c>
      <c r="D259" s="4">
        <f t="shared" si="9"/>
        <v>0</v>
      </c>
      <c r="E259" s="10" t="e">
        <f>(SUMIF(Sta!$A:$A,$A259,Sta!$T:$T)  + SUMIF(Sta!$B:$B,$A259,Sta!$T:$T) )/$D259</f>
        <v>#DIV/0!</v>
      </c>
      <c r="F259" s="6" t="e">
        <f>SUMIF(Sta!$A:$A,$A259,Sta!$T:$T)/$B259</f>
        <v>#DIV/0!</v>
      </c>
      <c r="G259" s="6" t="e">
        <f>SUMIF(Sta!$B:$B,$A259,Sta!$T:$T)/$C259</f>
        <v>#DIV/0!</v>
      </c>
      <c r="H259" s="10" t="e">
        <f>(SUMIF(Sta!$A:$A,$A259,Sta!$R:$R)  + SUMIF(Sta!$B:$B,$A259,Sta!$S:$S) )/$D259</f>
        <v>#DIV/0!</v>
      </c>
      <c r="I259" s="6" t="e">
        <f>SUMIF(Sta!$A:$A,$A259,Sta!$R:$R)/$B259</f>
        <v>#DIV/0!</v>
      </c>
      <c r="J259" s="6" t="e">
        <f>SUMIF(Sta!$B:$B,$A259,Sta!$S:$S)/$C259</f>
        <v>#DIV/0!</v>
      </c>
      <c r="K259" s="11" t="e">
        <f>(COUNTIFS(Sta!$A:$A,$A259,Sta!$T:$T,"&gt;2.5") +COUNTIFS(Sta!$B:$B,$A259,Sta!$T:$T,"&gt;2.5"))/$D259</f>
        <v>#DIV/0!</v>
      </c>
      <c r="L259" s="8" t="e">
        <f>COUNTIFS(Sta!$A:$A,$A259,Sta!$T:$T,"&gt;2.5")/$B259</f>
        <v>#DIV/0!</v>
      </c>
      <c r="M259" s="8" t="e">
        <f>COUNTIFS(Sta!$B:$B,$A259,Sta!$T:$T,"&gt;2.5")/$C259</f>
        <v>#DIV/0!</v>
      </c>
      <c r="N259" s="11" t="e">
        <f>(COUNTIFS(Sta!$A:$A,$A259,Sta!$T:$T,"&gt;4.5") +COUNTIFS(Sta!$B:$B,$A259,Sta!$T:$T,"&gt;4.5"))/$D259</f>
        <v>#DIV/0!</v>
      </c>
      <c r="O259" s="8" t="e">
        <f>COUNTIFS(Sta!$A:$A,$A259,Sta!$T:$T,"&gt;4.5")/$B259</f>
        <v>#DIV/0!</v>
      </c>
      <c r="P259" s="8" t="e">
        <f>COUNTIFS(Sta!$B:$B,$A259,Sta!$T:$T,"&gt;4.5")/$C259</f>
        <v>#DIV/0!</v>
      </c>
      <c r="Q259" s="11" t="e">
        <f>(COUNTIFS(Sta!$A:$A,$A259,Sta!$R:$R,"&gt;0.5") +COUNTIFS(Sta!$B:$B,$A259,Sta!$S:$S,"&gt;0.5"))/$D259</f>
        <v>#DIV/0!</v>
      </c>
      <c r="R259" s="8" t="e">
        <f>COUNTIFS(Sta!$A:$A,$A259,Sta!$R:$R,"&gt;0.5")/$B259</f>
        <v>#DIV/0!</v>
      </c>
      <c r="S259" s="8" t="e">
        <f>COUNTIFS(Sta!$B:$B,$A259,Sta!$S:$S,"&gt;0.5")/$C259</f>
        <v>#DIV/0!</v>
      </c>
      <c r="T259" s="11" t="e">
        <f>(COUNTIFS(Sta!$A:$A,$A259,Sta!$R:$R,"&gt;1.5") +COUNTIFS(Sta!$B:$B,$A259,Sta!$S:$S,"&gt;1.5"))/$D259</f>
        <v>#DIV/0!</v>
      </c>
      <c r="U259" s="8" t="e">
        <f>COUNTIFS(Sta!$A:$A,$A259,Sta!$R:$R,"&gt;1.5")/$B259</f>
        <v>#DIV/0!</v>
      </c>
      <c r="V259" s="8" t="e">
        <f>COUNTIFS(Sta!$B:$B,$A259,Sta!$S:$S,"&gt;1.5")/$C259</f>
        <v>#DIV/0!</v>
      </c>
    </row>
    <row r="260" spans="1:22" x14ac:dyDescent="0.3">
      <c r="A260" s="62" t="s">
        <v>348</v>
      </c>
      <c r="B260" s="9">
        <f>COUNTIF(Sta!A:A,A260)</f>
        <v>0</v>
      </c>
      <c r="C260" s="4">
        <f>COUNTIF(Sta!B:B,A260)</f>
        <v>0</v>
      </c>
      <c r="D260" s="4">
        <f t="shared" si="9"/>
        <v>0</v>
      </c>
      <c r="E260" s="10" t="e">
        <f>(SUMIF(Sta!$A:$A,$A260,Sta!$T:$T)  + SUMIF(Sta!$B:$B,$A260,Sta!$T:$T) )/$D260</f>
        <v>#DIV/0!</v>
      </c>
      <c r="F260" s="6" t="e">
        <f>SUMIF(Sta!$A:$A,$A260,Sta!$T:$T)/$B260</f>
        <v>#DIV/0!</v>
      </c>
      <c r="G260" s="6" t="e">
        <f>SUMIF(Sta!$B:$B,$A260,Sta!$T:$T)/$C260</f>
        <v>#DIV/0!</v>
      </c>
      <c r="H260" s="10" t="e">
        <f>(SUMIF(Sta!$A:$A,$A260,Sta!$R:$R)  + SUMIF(Sta!$B:$B,$A260,Sta!$S:$S) )/$D260</f>
        <v>#DIV/0!</v>
      </c>
      <c r="I260" s="6" t="e">
        <f>SUMIF(Sta!$A:$A,$A260,Sta!$R:$R)/$B260</f>
        <v>#DIV/0!</v>
      </c>
      <c r="J260" s="6" t="e">
        <f>SUMIF(Sta!$B:$B,$A260,Sta!$S:$S)/$C260</f>
        <v>#DIV/0!</v>
      </c>
      <c r="K260" s="11" t="e">
        <f>(COUNTIFS(Sta!$A:$A,$A260,Sta!$T:$T,"&gt;2.5") +COUNTIFS(Sta!$B:$B,$A260,Sta!$T:$T,"&gt;2.5"))/$D260</f>
        <v>#DIV/0!</v>
      </c>
      <c r="L260" s="8" t="e">
        <f>COUNTIFS(Sta!$A:$A,$A260,Sta!$T:$T,"&gt;2.5")/$B260</f>
        <v>#DIV/0!</v>
      </c>
      <c r="M260" s="8" t="e">
        <f>COUNTIFS(Sta!$B:$B,$A260,Sta!$T:$T,"&gt;2.5")/$C260</f>
        <v>#DIV/0!</v>
      </c>
      <c r="N260" s="11" t="e">
        <f>(COUNTIFS(Sta!$A:$A,$A260,Sta!$T:$T,"&gt;4.5") +COUNTIFS(Sta!$B:$B,$A260,Sta!$T:$T,"&gt;4.5"))/$D260</f>
        <v>#DIV/0!</v>
      </c>
      <c r="O260" s="8" t="e">
        <f>COUNTIFS(Sta!$A:$A,$A260,Sta!$T:$T,"&gt;4.5")/$B260</f>
        <v>#DIV/0!</v>
      </c>
      <c r="P260" s="8" t="e">
        <f>COUNTIFS(Sta!$B:$B,$A260,Sta!$T:$T,"&gt;4.5")/$C260</f>
        <v>#DIV/0!</v>
      </c>
      <c r="Q260" s="11" t="e">
        <f>(COUNTIFS(Sta!$A:$A,$A260,Sta!$R:$R,"&gt;0.5") +COUNTIFS(Sta!$B:$B,$A260,Sta!$S:$S,"&gt;0.5"))/$D260</f>
        <v>#DIV/0!</v>
      </c>
      <c r="R260" s="8" t="e">
        <f>COUNTIFS(Sta!$A:$A,$A260,Sta!$R:$R,"&gt;0.5")/$B260</f>
        <v>#DIV/0!</v>
      </c>
      <c r="S260" s="8" t="e">
        <f>COUNTIFS(Sta!$B:$B,$A260,Sta!$S:$S,"&gt;0.5")/$C260</f>
        <v>#DIV/0!</v>
      </c>
      <c r="T260" s="11" t="e">
        <f>(COUNTIFS(Sta!$A:$A,$A260,Sta!$R:$R,"&gt;1.5") +COUNTIFS(Sta!$B:$B,$A260,Sta!$S:$S,"&gt;1.5"))/$D260</f>
        <v>#DIV/0!</v>
      </c>
      <c r="U260" s="8" t="e">
        <f>COUNTIFS(Sta!$A:$A,$A260,Sta!$R:$R,"&gt;1.5")/$B260</f>
        <v>#DIV/0!</v>
      </c>
      <c r="V260" s="8" t="e">
        <f>COUNTIFS(Sta!$B:$B,$A260,Sta!$S:$S,"&gt;1.5")/$C260</f>
        <v>#DIV/0!</v>
      </c>
    </row>
    <row r="261" spans="1:22" x14ac:dyDescent="0.3">
      <c r="A261" s="62" t="s">
        <v>347</v>
      </c>
      <c r="B261" s="9">
        <f>COUNTIF(Sta!A:A,A261)</f>
        <v>0</v>
      </c>
      <c r="C261" s="4">
        <f>COUNTIF(Sta!B:B,A261)</f>
        <v>0</v>
      </c>
      <c r="D261" s="4">
        <f t="shared" si="9"/>
        <v>0</v>
      </c>
      <c r="E261" s="10" t="e">
        <f>(SUMIF(Sta!$A:$A,$A261,Sta!$T:$T)  + SUMIF(Sta!$B:$B,$A261,Sta!$T:$T) )/$D261</f>
        <v>#DIV/0!</v>
      </c>
      <c r="F261" s="6" t="e">
        <f>SUMIF(Sta!$A:$A,$A261,Sta!$T:$T)/$B261</f>
        <v>#DIV/0!</v>
      </c>
      <c r="G261" s="6" t="e">
        <f>SUMIF(Sta!$B:$B,$A261,Sta!$T:$T)/$C261</f>
        <v>#DIV/0!</v>
      </c>
      <c r="H261" s="10" t="e">
        <f>(SUMIF(Sta!$A:$A,$A261,Sta!$R:$R)  + SUMIF(Sta!$B:$B,$A261,Sta!$S:$S) )/$D261</f>
        <v>#DIV/0!</v>
      </c>
      <c r="I261" s="6" t="e">
        <f>SUMIF(Sta!$A:$A,$A261,Sta!$R:$R)/$B261</f>
        <v>#DIV/0!</v>
      </c>
      <c r="J261" s="6" t="e">
        <f>SUMIF(Sta!$B:$B,$A261,Sta!$S:$S)/$C261</f>
        <v>#DIV/0!</v>
      </c>
      <c r="K261" s="11" t="e">
        <f>(COUNTIFS(Sta!$A:$A,$A261,Sta!$T:$T,"&gt;2.5") +COUNTIFS(Sta!$B:$B,$A261,Sta!$T:$T,"&gt;2.5"))/$D261</f>
        <v>#DIV/0!</v>
      </c>
      <c r="L261" s="8" t="e">
        <f>COUNTIFS(Sta!$A:$A,$A261,Sta!$T:$T,"&gt;2.5")/$B261</f>
        <v>#DIV/0!</v>
      </c>
      <c r="M261" s="8" t="e">
        <f>COUNTIFS(Sta!$B:$B,$A261,Sta!$T:$T,"&gt;2.5")/$C261</f>
        <v>#DIV/0!</v>
      </c>
      <c r="N261" s="11" t="e">
        <f>(COUNTIFS(Sta!$A:$A,$A261,Sta!$T:$T,"&gt;4.5") +COUNTIFS(Sta!$B:$B,$A261,Sta!$T:$T,"&gt;4.5"))/$D261</f>
        <v>#DIV/0!</v>
      </c>
      <c r="O261" s="8" t="e">
        <f>COUNTIFS(Sta!$A:$A,$A261,Sta!$T:$T,"&gt;4.5")/$B261</f>
        <v>#DIV/0!</v>
      </c>
      <c r="P261" s="8" t="e">
        <f>COUNTIFS(Sta!$B:$B,$A261,Sta!$T:$T,"&gt;4.5")/$C261</f>
        <v>#DIV/0!</v>
      </c>
      <c r="Q261" s="11" t="e">
        <f>(COUNTIFS(Sta!$A:$A,$A261,Sta!$R:$R,"&gt;0.5") +COUNTIFS(Sta!$B:$B,$A261,Sta!$S:$S,"&gt;0.5"))/$D261</f>
        <v>#DIV/0!</v>
      </c>
      <c r="R261" s="8" t="e">
        <f>COUNTIFS(Sta!$A:$A,$A261,Sta!$R:$R,"&gt;0.5")/$B261</f>
        <v>#DIV/0!</v>
      </c>
      <c r="S261" s="8" t="e">
        <f>COUNTIFS(Sta!$B:$B,$A261,Sta!$S:$S,"&gt;0.5")/$C261</f>
        <v>#DIV/0!</v>
      </c>
      <c r="T261" s="11" t="e">
        <f>(COUNTIFS(Sta!$A:$A,$A261,Sta!$R:$R,"&gt;1.5") +COUNTIFS(Sta!$B:$B,$A261,Sta!$S:$S,"&gt;1.5"))/$D261</f>
        <v>#DIV/0!</v>
      </c>
      <c r="U261" s="8" t="e">
        <f>COUNTIFS(Sta!$A:$A,$A261,Sta!$R:$R,"&gt;1.5")/$B261</f>
        <v>#DIV/0!</v>
      </c>
      <c r="V261" s="8" t="e">
        <f>COUNTIFS(Sta!$B:$B,$A261,Sta!$S:$S,"&gt;1.5")/$C261</f>
        <v>#DIV/0!</v>
      </c>
    </row>
    <row r="262" spans="1:22" x14ac:dyDescent="0.3">
      <c r="A262" s="62" t="s">
        <v>360</v>
      </c>
      <c r="B262" s="9">
        <f>COUNTIF(Sta!A:A,A262)</f>
        <v>0</v>
      </c>
      <c r="C262" s="4">
        <f>COUNTIF(Sta!B:B,A262)</f>
        <v>0</v>
      </c>
      <c r="D262" s="4">
        <f t="shared" si="9"/>
        <v>0</v>
      </c>
      <c r="E262" s="10" t="e">
        <f>(SUMIF(Sta!$A:$A,$A262,Sta!$T:$T)  + SUMIF(Sta!$B:$B,$A262,Sta!$T:$T) )/$D262</f>
        <v>#DIV/0!</v>
      </c>
      <c r="F262" s="6" t="e">
        <f>SUMIF(Sta!$A:$A,$A262,Sta!$T:$T)/$B262</f>
        <v>#DIV/0!</v>
      </c>
      <c r="G262" s="6" t="e">
        <f>SUMIF(Sta!$B:$B,$A262,Sta!$T:$T)/$C262</f>
        <v>#DIV/0!</v>
      </c>
      <c r="H262" s="10" t="e">
        <f>(SUMIF(Sta!$A:$A,$A262,Sta!$R:$R)  + SUMIF(Sta!$B:$B,$A262,Sta!$S:$S) )/$D262</f>
        <v>#DIV/0!</v>
      </c>
      <c r="I262" s="6" t="e">
        <f>SUMIF(Sta!$A:$A,$A262,Sta!$R:$R)/$B262</f>
        <v>#DIV/0!</v>
      </c>
      <c r="J262" s="6" t="e">
        <f>SUMIF(Sta!$B:$B,$A262,Sta!$S:$S)/$C262</f>
        <v>#DIV/0!</v>
      </c>
      <c r="K262" s="11" t="e">
        <f>(COUNTIFS(Sta!$A:$A,$A262,Sta!$T:$T,"&gt;2.5") +COUNTIFS(Sta!$B:$B,$A262,Sta!$T:$T,"&gt;2.5"))/$D262</f>
        <v>#DIV/0!</v>
      </c>
      <c r="L262" s="8" t="e">
        <f>COUNTIFS(Sta!$A:$A,$A262,Sta!$T:$T,"&gt;2.5")/$B262</f>
        <v>#DIV/0!</v>
      </c>
      <c r="M262" s="8" t="e">
        <f>COUNTIFS(Sta!$B:$B,$A262,Sta!$T:$T,"&gt;2.5")/$C262</f>
        <v>#DIV/0!</v>
      </c>
      <c r="N262" s="11" t="e">
        <f>(COUNTIFS(Sta!$A:$A,$A262,Sta!$T:$T,"&gt;4.5") +COUNTIFS(Sta!$B:$B,$A262,Sta!$T:$T,"&gt;4.5"))/$D262</f>
        <v>#DIV/0!</v>
      </c>
      <c r="O262" s="8" t="e">
        <f>COUNTIFS(Sta!$A:$A,$A262,Sta!$T:$T,"&gt;4.5")/$B262</f>
        <v>#DIV/0!</v>
      </c>
      <c r="P262" s="8" t="e">
        <f>COUNTIFS(Sta!$B:$B,$A262,Sta!$T:$T,"&gt;4.5")/$C262</f>
        <v>#DIV/0!</v>
      </c>
      <c r="Q262" s="11" t="e">
        <f>(COUNTIFS(Sta!$A:$A,$A262,Sta!$R:$R,"&gt;0.5") +COUNTIFS(Sta!$B:$B,$A262,Sta!$S:$S,"&gt;0.5"))/$D262</f>
        <v>#DIV/0!</v>
      </c>
      <c r="R262" s="8" t="e">
        <f>COUNTIFS(Sta!$A:$A,$A262,Sta!$R:$R,"&gt;0.5")/$B262</f>
        <v>#DIV/0!</v>
      </c>
      <c r="S262" s="8" t="e">
        <f>COUNTIFS(Sta!$B:$B,$A262,Sta!$S:$S,"&gt;0.5")/$C262</f>
        <v>#DIV/0!</v>
      </c>
      <c r="T262" s="11" t="e">
        <f>(COUNTIFS(Sta!$A:$A,$A262,Sta!$R:$R,"&gt;1.5") +COUNTIFS(Sta!$B:$B,$A262,Sta!$S:$S,"&gt;1.5"))/$D262</f>
        <v>#DIV/0!</v>
      </c>
      <c r="U262" s="8" t="e">
        <f>COUNTIFS(Sta!$A:$A,$A262,Sta!$R:$R,"&gt;1.5")/$B262</f>
        <v>#DIV/0!</v>
      </c>
      <c r="V262" s="8" t="e">
        <f>COUNTIFS(Sta!$B:$B,$A262,Sta!$S:$S,"&gt;1.5")/$C262</f>
        <v>#DIV/0!</v>
      </c>
    </row>
    <row r="263" spans="1:22" x14ac:dyDescent="0.3">
      <c r="A263" s="62" t="s">
        <v>351</v>
      </c>
      <c r="B263" s="9">
        <f>COUNTIF(Sta!A:A,A263)</f>
        <v>0</v>
      </c>
      <c r="C263" s="4">
        <f>COUNTIF(Sta!B:B,A263)</f>
        <v>0</v>
      </c>
      <c r="D263" s="4">
        <f t="shared" si="9"/>
        <v>0</v>
      </c>
      <c r="E263" s="10" t="e">
        <f>(SUMIF(Sta!$A:$A,$A263,Sta!$T:$T)  + SUMIF(Sta!$B:$B,$A263,Sta!$T:$T) )/$D263</f>
        <v>#DIV/0!</v>
      </c>
      <c r="F263" s="6" t="e">
        <f>SUMIF(Sta!$A:$A,$A263,Sta!$T:$T)/$B263</f>
        <v>#DIV/0!</v>
      </c>
      <c r="G263" s="6" t="e">
        <f>SUMIF(Sta!$B:$B,$A263,Sta!$T:$T)/$C263</f>
        <v>#DIV/0!</v>
      </c>
      <c r="H263" s="10" t="e">
        <f>(SUMIF(Sta!$A:$A,$A263,Sta!$R:$R)  + SUMIF(Sta!$B:$B,$A263,Sta!$S:$S) )/$D263</f>
        <v>#DIV/0!</v>
      </c>
      <c r="I263" s="6" t="e">
        <f>SUMIF(Sta!$A:$A,$A263,Sta!$R:$R)/$B263</f>
        <v>#DIV/0!</v>
      </c>
      <c r="J263" s="6" t="e">
        <f>SUMIF(Sta!$B:$B,$A263,Sta!$S:$S)/$C263</f>
        <v>#DIV/0!</v>
      </c>
      <c r="K263" s="11" t="e">
        <f>(COUNTIFS(Sta!$A:$A,$A263,Sta!$T:$T,"&gt;2.5") +COUNTIFS(Sta!$B:$B,$A263,Sta!$T:$T,"&gt;2.5"))/$D263</f>
        <v>#DIV/0!</v>
      </c>
      <c r="L263" s="8" t="e">
        <f>COUNTIFS(Sta!$A:$A,$A263,Sta!$T:$T,"&gt;2.5")/$B263</f>
        <v>#DIV/0!</v>
      </c>
      <c r="M263" s="8" t="e">
        <f>COUNTIFS(Sta!$B:$B,$A263,Sta!$T:$T,"&gt;2.5")/$C263</f>
        <v>#DIV/0!</v>
      </c>
      <c r="N263" s="11" t="e">
        <f>(COUNTIFS(Sta!$A:$A,$A263,Sta!$T:$T,"&gt;4.5") +COUNTIFS(Sta!$B:$B,$A263,Sta!$T:$T,"&gt;4.5"))/$D263</f>
        <v>#DIV/0!</v>
      </c>
      <c r="O263" s="8" t="e">
        <f>COUNTIFS(Sta!$A:$A,$A263,Sta!$T:$T,"&gt;4.5")/$B263</f>
        <v>#DIV/0!</v>
      </c>
      <c r="P263" s="8" t="e">
        <f>COUNTIFS(Sta!$B:$B,$A263,Sta!$T:$T,"&gt;4.5")/$C263</f>
        <v>#DIV/0!</v>
      </c>
      <c r="Q263" s="11" t="e">
        <f>(COUNTIFS(Sta!$A:$A,$A263,Sta!$R:$R,"&gt;0.5") +COUNTIFS(Sta!$B:$B,$A263,Sta!$S:$S,"&gt;0.5"))/$D263</f>
        <v>#DIV/0!</v>
      </c>
      <c r="R263" s="8" t="e">
        <f>COUNTIFS(Sta!$A:$A,$A263,Sta!$R:$R,"&gt;0.5")/$B263</f>
        <v>#DIV/0!</v>
      </c>
      <c r="S263" s="8" t="e">
        <f>COUNTIFS(Sta!$B:$B,$A263,Sta!$S:$S,"&gt;0.5")/$C263</f>
        <v>#DIV/0!</v>
      </c>
      <c r="T263" s="11" t="e">
        <f>(COUNTIFS(Sta!$A:$A,$A263,Sta!$R:$R,"&gt;1.5") +COUNTIFS(Sta!$B:$B,$A263,Sta!$S:$S,"&gt;1.5"))/$D263</f>
        <v>#DIV/0!</v>
      </c>
      <c r="U263" s="8" t="e">
        <f>COUNTIFS(Sta!$A:$A,$A263,Sta!$R:$R,"&gt;1.5")/$B263</f>
        <v>#DIV/0!</v>
      </c>
      <c r="V263" s="8" t="e">
        <f>COUNTIFS(Sta!$B:$B,$A263,Sta!$S:$S,"&gt;1.5")/$C263</f>
        <v>#DIV/0!</v>
      </c>
    </row>
    <row r="264" spans="1:22" x14ac:dyDescent="0.3">
      <c r="A264" s="62" t="s">
        <v>344</v>
      </c>
      <c r="B264" s="9">
        <f>COUNTIF(Sta!A:A,A264)</f>
        <v>0</v>
      </c>
      <c r="C264" s="4">
        <f>COUNTIF(Sta!B:B,A264)</f>
        <v>0</v>
      </c>
      <c r="D264" s="4">
        <f t="shared" si="9"/>
        <v>0</v>
      </c>
      <c r="E264" s="10" t="e">
        <f>(SUMIF(Sta!$A:$A,$A264,Sta!$T:$T)  + SUMIF(Sta!$B:$B,$A264,Sta!$T:$T) )/$D264</f>
        <v>#DIV/0!</v>
      </c>
      <c r="F264" s="6" t="e">
        <f>SUMIF(Sta!$A:$A,$A264,Sta!$T:$T)/$B264</f>
        <v>#DIV/0!</v>
      </c>
      <c r="G264" s="6" t="e">
        <f>SUMIF(Sta!$B:$B,$A264,Sta!$T:$T)/$C264</f>
        <v>#DIV/0!</v>
      </c>
      <c r="H264" s="10" t="e">
        <f>(SUMIF(Sta!$A:$A,$A264,Sta!$R:$R)  + SUMIF(Sta!$B:$B,$A264,Sta!$S:$S) )/$D264</f>
        <v>#DIV/0!</v>
      </c>
      <c r="I264" s="6" t="e">
        <f>SUMIF(Sta!$A:$A,$A264,Sta!$R:$R)/$B264</f>
        <v>#DIV/0!</v>
      </c>
      <c r="J264" s="6" t="e">
        <f>SUMIF(Sta!$B:$B,$A264,Sta!$S:$S)/$C264</f>
        <v>#DIV/0!</v>
      </c>
      <c r="K264" s="11" t="e">
        <f>(COUNTIFS(Sta!$A:$A,$A264,Sta!$T:$T,"&gt;2.5") +COUNTIFS(Sta!$B:$B,$A264,Sta!$T:$T,"&gt;2.5"))/$D264</f>
        <v>#DIV/0!</v>
      </c>
      <c r="L264" s="8" t="e">
        <f>COUNTIFS(Sta!$A:$A,$A264,Sta!$T:$T,"&gt;2.5")/$B264</f>
        <v>#DIV/0!</v>
      </c>
      <c r="M264" s="8" t="e">
        <f>COUNTIFS(Sta!$B:$B,$A264,Sta!$T:$T,"&gt;2.5")/$C264</f>
        <v>#DIV/0!</v>
      </c>
      <c r="N264" s="11" t="e">
        <f>(COUNTIFS(Sta!$A:$A,$A264,Sta!$T:$T,"&gt;4.5") +COUNTIFS(Sta!$B:$B,$A264,Sta!$T:$T,"&gt;4.5"))/$D264</f>
        <v>#DIV/0!</v>
      </c>
      <c r="O264" s="8" t="e">
        <f>COUNTIFS(Sta!$A:$A,$A264,Sta!$T:$T,"&gt;4.5")/$B264</f>
        <v>#DIV/0!</v>
      </c>
      <c r="P264" s="8" t="e">
        <f>COUNTIFS(Sta!$B:$B,$A264,Sta!$T:$T,"&gt;4.5")/$C264</f>
        <v>#DIV/0!</v>
      </c>
      <c r="Q264" s="11" t="e">
        <f>(COUNTIFS(Sta!$A:$A,$A264,Sta!$R:$R,"&gt;0.5") +COUNTIFS(Sta!$B:$B,$A264,Sta!$S:$S,"&gt;0.5"))/$D264</f>
        <v>#DIV/0!</v>
      </c>
      <c r="R264" s="8" t="e">
        <f>COUNTIFS(Sta!$A:$A,$A264,Sta!$R:$R,"&gt;0.5")/$B264</f>
        <v>#DIV/0!</v>
      </c>
      <c r="S264" s="8" t="e">
        <f>COUNTIFS(Sta!$B:$B,$A264,Sta!$S:$S,"&gt;0.5")/$C264</f>
        <v>#DIV/0!</v>
      </c>
      <c r="T264" s="11" t="e">
        <f>(COUNTIFS(Sta!$A:$A,$A264,Sta!$R:$R,"&gt;1.5") +COUNTIFS(Sta!$B:$B,$A264,Sta!$S:$S,"&gt;1.5"))/$D264</f>
        <v>#DIV/0!</v>
      </c>
      <c r="U264" s="8" t="e">
        <f>COUNTIFS(Sta!$A:$A,$A264,Sta!$R:$R,"&gt;1.5")/$B264</f>
        <v>#DIV/0!</v>
      </c>
      <c r="V264" s="8" t="e">
        <f>COUNTIFS(Sta!$B:$B,$A264,Sta!$S:$S,"&gt;1.5")/$C264</f>
        <v>#DIV/0!</v>
      </c>
    </row>
    <row r="265" spans="1:22" x14ac:dyDescent="0.3">
      <c r="A265" s="62" t="s">
        <v>359</v>
      </c>
      <c r="B265" s="9">
        <f>COUNTIF(Sta!A:A,A265)</f>
        <v>0</v>
      </c>
      <c r="C265" s="4">
        <f>COUNTIF(Sta!B:B,A265)</f>
        <v>0</v>
      </c>
      <c r="D265" s="4">
        <f t="shared" si="9"/>
        <v>0</v>
      </c>
      <c r="E265" s="10" t="e">
        <f>(SUMIF(Sta!$A:$A,$A265,Sta!$T:$T)  + SUMIF(Sta!$B:$B,$A265,Sta!$T:$T) )/$D265</f>
        <v>#DIV/0!</v>
      </c>
      <c r="F265" s="6" t="e">
        <f>SUMIF(Sta!$A:$A,$A265,Sta!$T:$T)/$B265</f>
        <v>#DIV/0!</v>
      </c>
      <c r="G265" s="6" t="e">
        <f>SUMIF(Sta!$B:$B,$A265,Sta!$T:$T)/$C265</f>
        <v>#DIV/0!</v>
      </c>
      <c r="H265" s="10" t="e">
        <f>(SUMIF(Sta!$A:$A,$A265,Sta!$R:$R)  + SUMIF(Sta!$B:$B,$A265,Sta!$S:$S) )/$D265</f>
        <v>#DIV/0!</v>
      </c>
      <c r="I265" s="6" t="e">
        <f>SUMIF(Sta!$A:$A,$A265,Sta!$R:$R)/$B265</f>
        <v>#DIV/0!</v>
      </c>
      <c r="J265" s="6" t="e">
        <f>SUMIF(Sta!$B:$B,$A265,Sta!$S:$S)/$C265</f>
        <v>#DIV/0!</v>
      </c>
      <c r="K265" s="11" t="e">
        <f>(COUNTIFS(Sta!$A:$A,$A265,Sta!$T:$T,"&gt;2.5") +COUNTIFS(Sta!$B:$B,$A265,Sta!$T:$T,"&gt;2.5"))/$D265</f>
        <v>#DIV/0!</v>
      </c>
      <c r="L265" s="8" t="e">
        <f>COUNTIFS(Sta!$A:$A,$A265,Sta!$T:$T,"&gt;2.5")/$B265</f>
        <v>#DIV/0!</v>
      </c>
      <c r="M265" s="8" t="e">
        <f>COUNTIFS(Sta!$B:$B,$A265,Sta!$T:$T,"&gt;2.5")/$C265</f>
        <v>#DIV/0!</v>
      </c>
      <c r="N265" s="11" t="e">
        <f>(COUNTIFS(Sta!$A:$A,$A265,Sta!$T:$T,"&gt;4.5") +COUNTIFS(Sta!$B:$B,$A265,Sta!$T:$T,"&gt;4.5"))/$D265</f>
        <v>#DIV/0!</v>
      </c>
      <c r="O265" s="8" t="e">
        <f>COUNTIFS(Sta!$A:$A,$A265,Sta!$T:$T,"&gt;4.5")/$B265</f>
        <v>#DIV/0!</v>
      </c>
      <c r="P265" s="8" t="e">
        <f>COUNTIFS(Sta!$B:$B,$A265,Sta!$T:$T,"&gt;4.5")/$C265</f>
        <v>#DIV/0!</v>
      </c>
      <c r="Q265" s="11" t="e">
        <f>(COUNTIFS(Sta!$A:$A,$A265,Sta!$R:$R,"&gt;0.5") +COUNTIFS(Sta!$B:$B,$A265,Sta!$S:$S,"&gt;0.5"))/$D265</f>
        <v>#DIV/0!</v>
      </c>
      <c r="R265" s="8" t="e">
        <f>COUNTIFS(Sta!$A:$A,$A265,Sta!$R:$R,"&gt;0.5")/$B265</f>
        <v>#DIV/0!</v>
      </c>
      <c r="S265" s="8" t="e">
        <f>COUNTIFS(Sta!$B:$B,$A265,Sta!$S:$S,"&gt;0.5")/$C265</f>
        <v>#DIV/0!</v>
      </c>
      <c r="T265" s="11" t="e">
        <f>(COUNTIFS(Sta!$A:$A,$A265,Sta!$R:$R,"&gt;1.5") +COUNTIFS(Sta!$B:$B,$A265,Sta!$S:$S,"&gt;1.5"))/$D265</f>
        <v>#DIV/0!</v>
      </c>
      <c r="U265" s="8" t="e">
        <f>COUNTIFS(Sta!$A:$A,$A265,Sta!$R:$R,"&gt;1.5")/$B265</f>
        <v>#DIV/0!</v>
      </c>
      <c r="V265" s="8" t="e">
        <f>COUNTIFS(Sta!$B:$B,$A265,Sta!$S:$S,"&gt;1.5")/$C265</f>
        <v>#DIV/0!</v>
      </c>
    </row>
    <row r="266" spans="1:22" x14ac:dyDescent="0.3">
      <c r="A266" s="62" t="s">
        <v>358</v>
      </c>
      <c r="B266" s="9">
        <f>COUNTIF(Sta!A:A,A266)</f>
        <v>0</v>
      </c>
      <c r="C266" s="4">
        <f>COUNTIF(Sta!B:B,A266)</f>
        <v>0</v>
      </c>
      <c r="D266" s="4">
        <f t="shared" si="9"/>
        <v>0</v>
      </c>
      <c r="E266" s="10" t="e">
        <f>(SUMIF(Sta!$A:$A,$A266,Sta!$T:$T)  + SUMIF(Sta!$B:$B,$A266,Sta!$T:$T) )/$D266</f>
        <v>#DIV/0!</v>
      </c>
      <c r="F266" s="6" t="e">
        <f>SUMIF(Sta!$A:$A,$A266,Sta!$T:$T)/$B266</f>
        <v>#DIV/0!</v>
      </c>
      <c r="G266" s="6" t="e">
        <f>SUMIF(Sta!$B:$B,$A266,Sta!$T:$T)/$C266</f>
        <v>#DIV/0!</v>
      </c>
      <c r="H266" s="10" t="e">
        <f>(SUMIF(Sta!$A:$A,$A266,Sta!$R:$R)  + SUMIF(Sta!$B:$B,$A266,Sta!$S:$S) )/$D266</f>
        <v>#DIV/0!</v>
      </c>
      <c r="I266" s="6" t="e">
        <f>SUMIF(Sta!$A:$A,$A266,Sta!$R:$R)/$B266</f>
        <v>#DIV/0!</v>
      </c>
      <c r="J266" s="6" t="e">
        <f>SUMIF(Sta!$B:$B,$A266,Sta!$S:$S)/$C266</f>
        <v>#DIV/0!</v>
      </c>
      <c r="K266" s="11" t="e">
        <f>(COUNTIFS(Sta!$A:$A,$A266,Sta!$T:$T,"&gt;2.5") +COUNTIFS(Sta!$B:$B,$A266,Sta!$T:$T,"&gt;2.5"))/$D266</f>
        <v>#DIV/0!</v>
      </c>
      <c r="L266" s="8" t="e">
        <f>COUNTIFS(Sta!$A:$A,$A266,Sta!$T:$T,"&gt;2.5")/$B266</f>
        <v>#DIV/0!</v>
      </c>
      <c r="M266" s="8" t="e">
        <f>COUNTIFS(Sta!$B:$B,$A266,Sta!$T:$T,"&gt;2.5")/$C266</f>
        <v>#DIV/0!</v>
      </c>
      <c r="N266" s="11" t="e">
        <f>(COUNTIFS(Sta!$A:$A,$A266,Sta!$T:$T,"&gt;4.5") +COUNTIFS(Sta!$B:$B,$A266,Sta!$T:$T,"&gt;4.5"))/$D266</f>
        <v>#DIV/0!</v>
      </c>
      <c r="O266" s="8" t="e">
        <f>COUNTIFS(Sta!$A:$A,$A266,Sta!$T:$T,"&gt;4.5")/$B266</f>
        <v>#DIV/0!</v>
      </c>
      <c r="P266" s="8" t="e">
        <f>COUNTIFS(Sta!$B:$B,$A266,Sta!$T:$T,"&gt;4.5")/$C266</f>
        <v>#DIV/0!</v>
      </c>
      <c r="Q266" s="11" t="e">
        <f>(COUNTIFS(Sta!$A:$A,$A266,Sta!$R:$R,"&gt;0.5") +COUNTIFS(Sta!$B:$B,$A266,Sta!$S:$S,"&gt;0.5"))/$D266</f>
        <v>#DIV/0!</v>
      </c>
      <c r="R266" s="8" t="e">
        <f>COUNTIFS(Sta!$A:$A,$A266,Sta!$R:$R,"&gt;0.5")/$B266</f>
        <v>#DIV/0!</v>
      </c>
      <c r="S266" s="8" t="e">
        <f>COUNTIFS(Sta!$B:$B,$A266,Sta!$S:$S,"&gt;0.5")/$C266</f>
        <v>#DIV/0!</v>
      </c>
      <c r="T266" s="11" t="e">
        <f>(COUNTIFS(Sta!$A:$A,$A266,Sta!$R:$R,"&gt;1.5") +COUNTIFS(Sta!$B:$B,$A266,Sta!$S:$S,"&gt;1.5"))/$D266</f>
        <v>#DIV/0!</v>
      </c>
      <c r="U266" s="8" t="e">
        <f>COUNTIFS(Sta!$A:$A,$A266,Sta!$R:$R,"&gt;1.5")/$B266</f>
        <v>#DIV/0!</v>
      </c>
      <c r="V266" s="8" t="e">
        <f>COUNTIFS(Sta!$B:$B,$A266,Sta!$S:$S,"&gt;1.5")/$C266</f>
        <v>#DIV/0!</v>
      </c>
    </row>
    <row r="267" spans="1:22" x14ac:dyDescent="0.3">
      <c r="A267" s="62" t="s">
        <v>349</v>
      </c>
      <c r="B267" s="9">
        <f>COUNTIF(Sta!A:A,A267)</f>
        <v>0</v>
      </c>
      <c r="C267" s="4">
        <f>COUNTIF(Sta!B:B,A267)</f>
        <v>0</v>
      </c>
      <c r="D267" s="4">
        <f t="shared" si="9"/>
        <v>0</v>
      </c>
      <c r="E267" s="10" t="e">
        <f>(SUMIF(Sta!$A:$A,$A267,Sta!$T:$T)  + SUMIF(Sta!$B:$B,$A267,Sta!$T:$T) )/$D267</f>
        <v>#DIV/0!</v>
      </c>
      <c r="F267" s="6" t="e">
        <f>SUMIF(Sta!$A:$A,$A267,Sta!$T:$T)/$B267</f>
        <v>#DIV/0!</v>
      </c>
      <c r="G267" s="6" t="e">
        <f>SUMIF(Sta!$B:$B,$A267,Sta!$T:$T)/$C267</f>
        <v>#DIV/0!</v>
      </c>
      <c r="H267" s="10" t="e">
        <f>(SUMIF(Sta!$A:$A,$A267,Sta!$R:$R)  + SUMIF(Sta!$B:$B,$A267,Sta!$S:$S) )/$D267</f>
        <v>#DIV/0!</v>
      </c>
      <c r="I267" s="6" t="e">
        <f>SUMIF(Sta!$A:$A,$A267,Sta!$R:$R)/$B267</f>
        <v>#DIV/0!</v>
      </c>
      <c r="J267" s="6" t="e">
        <f>SUMIF(Sta!$B:$B,$A267,Sta!$S:$S)/$C267</f>
        <v>#DIV/0!</v>
      </c>
      <c r="K267" s="11" t="e">
        <f>(COUNTIFS(Sta!$A:$A,$A267,Sta!$T:$T,"&gt;2.5") +COUNTIFS(Sta!$B:$B,$A267,Sta!$T:$T,"&gt;2.5"))/$D267</f>
        <v>#DIV/0!</v>
      </c>
      <c r="L267" s="8" t="e">
        <f>COUNTIFS(Sta!$A:$A,$A267,Sta!$T:$T,"&gt;2.5")/$B267</f>
        <v>#DIV/0!</v>
      </c>
      <c r="M267" s="8" t="e">
        <f>COUNTIFS(Sta!$B:$B,$A267,Sta!$T:$T,"&gt;2.5")/$C267</f>
        <v>#DIV/0!</v>
      </c>
      <c r="N267" s="11" t="e">
        <f>(COUNTIFS(Sta!$A:$A,$A267,Sta!$T:$T,"&gt;4.5") +COUNTIFS(Sta!$B:$B,$A267,Sta!$T:$T,"&gt;4.5"))/$D267</f>
        <v>#DIV/0!</v>
      </c>
      <c r="O267" s="8" t="e">
        <f>COUNTIFS(Sta!$A:$A,$A267,Sta!$T:$T,"&gt;4.5")/$B267</f>
        <v>#DIV/0!</v>
      </c>
      <c r="P267" s="8" t="e">
        <f>COUNTIFS(Sta!$B:$B,$A267,Sta!$T:$T,"&gt;4.5")/$C267</f>
        <v>#DIV/0!</v>
      </c>
      <c r="Q267" s="11" t="e">
        <f>(COUNTIFS(Sta!$A:$A,$A267,Sta!$R:$R,"&gt;0.5") +COUNTIFS(Sta!$B:$B,$A267,Sta!$S:$S,"&gt;0.5"))/$D267</f>
        <v>#DIV/0!</v>
      </c>
      <c r="R267" s="8" t="e">
        <f>COUNTIFS(Sta!$A:$A,$A267,Sta!$R:$R,"&gt;0.5")/$B267</f>
        <v>#DIV/0!</v>
      </c>
      <c r="S267" s="8" t="e">
        <f>COUNTIFS(Sta!$B:$B,$A267,Sta!$S:$S,"&gt;0.5")/$C267</f>
        <v>#DIV/0!</v>
      </c>
      <c r="T267" s="11" t="e">
        <f>(COUNTIFS(Sta!$A:$A,$A267,Sta!$R:$R,"&gt;1.5") +COUNTIFS(Sta!$B:$B,$A267,Sta!$S:$S,"&gt;1.5"))/$D267</f>
        <v>#DIV/0!</v>
      </c>
      <c r="U267" s="8" t="e">
        <f>COUNTIFS(Sta!$A:$A,$A267,Sta!$R:$R,"&gt;1.5")/$B267</f>
        <v>#DIV/0!</v>
      </c>
      <c r="V267" s="8" t="e">
        <f>COUNTIFS(Sta!$B:$B,$A267,Sta!$S:$S,"&gt;1.5")/$C267</f>
        <v>#DIV/0!</v>
      </c>
    </row>
    <row r="268" spans="1:22" x14ac:dyDescent="0.3">
      <c r="A268" s="62" t="s">
        <v>357</v>
      </c>
      <c r="B268" s="9">
        <f>COUNTIF(Sta!A:A,A268)</f>
        <v>0</v>
      </c>
      <c r="C268" s="4">
        <f>COUNTIF(Sta!B:B,A268)</f>
        <v>0</v>
      </c>
      <c r="D268" s="4">
        <f t="shared" si="9"/>
        <v>0</v>
      </c>
      <c r="E268" s="10" t="e">
        <f>(SUMIF(Sta!$A:$A,$A268,Sta!$T:$T)  + SUMIF(Sta!$B:$B,$A268,Sta!$T:$T) )/$D268</f>
        <v>#DIV/0!</v>
      </c>
      <c r="F268" s="6" t="e">
        <f>SUMIF(Sta!$A:$A,$A268,Sta!$T:$T)/$B268</f>
        <v>#DIV/0!</v>
      </c>
      <c r="G268" s="6" t="e">
        <f>SUMIF(Sta!$B:$B,$A268,Sta!$T:$T)/$C268</f>
        <v>#DIV/0!</v>
      </c>
      <c r="H268" s="10" t="e">
        <f>(SUMIF(Sta!$A:$A,$A268,Sta!$R:$R)  + SUMIF(Sta!$B:$B,$A268,Sta!$S:$S) )/$D268</f>
        <v>#DIV/0!</v>
      </c>
      <c r="I268" s="6" t="e">
        <f>SUMIF(Sta!$A:$A,$A268,Sta!$R:$R)/$B268</f>
        <v>#DIV/0!</v>
      </c>
      <c r="J268" s="6" t="e">
        <f>SUMIF(Sta!$B:$B,$A268,Sta!$S:$S)/$C268</f>
        <v>#DIV/0!</v>
      </c>
      <c r="K268" s="11" t="e">
        <f>(COUNTIFS(Sta!$A:$A,$A268,Sta!$T:$T,"&gt;2.5") +COUNTIFS(Sta!$B:$B,$A268,Sta!$T:$T,"&gt;2.5"))/$D268</f>
        <v>#DIV/0!</v>
      </c>
      <c r="L268" s="8" t="e">
        <f>COUNTIFS(Sta!$A:$A,$A268,Sta!$T:$T,"&gt;2.5")/$B268</f>
        <v>#DIV/0!</v>
      </c>
      <c r="M268" s="8" t="e">
        <f>COUNTIFS(Sta!$B:$B,$A268,Sta!$T:$T,"&gt;2.5")/$C268</f>
        <v>#DIV/0!</v>
      </c>
      <c r="N268" s="11" t="e">
        <f>(COUNTIFS(Sta!$A:$A,$A268,Sta!$T:$T,"&gt;4.5") +COUNTIFS(Sta!$B:$B,$A268,Sta!$T:$T,"&gt;4.5"))/$D268</f>
        <v>#DIV/0!</v>
      </c>
      <c r="O268" s="8" t="e">
        <f>COUNTIFS(Sta!$A:$A,$A268,Sta!$T:$T,"&gt;4.5")/$B268</f>
        <v>#DIV/0!</v>
      </c>
      <c r="P268" s="8" t="e">
        <f>COUNTIFS(Sta!$B:$B,$A268,Sta!$T:$T,"&gt;4.5")/$C268</f>
        <v>#DIV/0!</v>
      </c>
      <c r="Q268" s="11" t="e">
        <f>(COUNTIFS(Sta!$A:$A,$A268,Sta!$R:$R,"&gt;0.5") +COUNTIFS(Sta!$B:$B,$A268,Sta!$S:$S,"&gt;0.5"))/$D268</f>
        <v>#DIV/0!</v>
      </c>
      <c r="R268" s="8" t="e">
        <f>COUNTIFS(Sta!$A:$A,$A268,Sta!$R:$R,"&gt;0.5")/$B268</f>
        <v>#DIV/0!</v>
      </c>
      <c r="S268" s="8" t="e">
        <f>COUNTIFS(Sta!$B:$B,$A268,Sta!$S:$S,"&gt;0.5")/$C268</f>
        <v>#DIV/0!</v>
      </c>
      <c r="T268" s="11" t="e">
        <f>(COUNTIFS(Sta!$A:$A,$A268,Sta!$R:$R,"&gt;1.5") +COUNTIFS(Sta!$B:$B,$A268,Sta!$S:$S,"&gt;1.5"))/$D268</f>
        <v>#DIV/0!</v>
      </c>
      <c r="U268" s="8" t="e">
        <f>COUNTIFS(Sta!$A:$A,$A268,Sta!$R:$R,"&gt;1.5")/$B268</f>
        <v>#DIV/0!</v>
      </c>
      <c r="V268" s="8" t="e">
        <f>COUNTIFS(Sta!$B:$B,$A268,Sta!$S:$S,"&gt;1.5")/$C268</f>
        <v>#DIV/0!</v>
      </c>
    </row>
    <row r="269" spans="1:22" x14ac:dyDescent="0.3">
      <c r="A269" s="62" t="s">
        <v>345</v>
      </c>
      <c r="B269" s="9">
        <f>COUNTIF(Sta!A:A,A269)</f>
        <v>0</v>
      </c>
      <c r="C269" s="4">
        <f>COUNTIF(Sta!B:B,A269)</f>
        <v>0</v>
      </c>
      <c r="D269" s="4">
        <f t="shared" si="9"/>
        <v>0</v>
      </c>
      <c r="E269" s="10" t="e">
        <f>(SUMIF(Sta!$A:$A,$A269,Sta!$T:$T)  + SUMIF(Sta!$B:$B,$A269,Sta!$T:$T) )/$D269</f>
        <v>#DIV/0!</v>
      </c>
      <c r="F269" s="6" t="e">
        <f>SUMIF(Sta!$A:$A,$A269,Sta!$T:$T)/$B269</f>
        <v>#DIV/0!</v>
      </c>
      <c r="G269" s="6" t="e">
        <f>SUMIF(Sta!$B:$B,$A269,Sta!$T:$T)/$C269</f>
        <v>#DIV/0!</v>
      </c>
      <c r="H269" s="10" t="e">
        <f>(SUMIF(Sta!$A:$A,$A269,Sta!$R:$R)  + SUMIF(Sta!$B:$B,$A269,Sta!$S:$S) )/$D269</f>
        <v>#DIV/0!</v>
      </c>
      <c r="I269" s="6" t="e">
        <f>SUMIF(Sta!$A:$A,$A269,Sta!$R:$R)/$B269</f>
        <v>#DIV/0!</v>
      </c>
      <c r="J269" s="6" t="e">
        <f>SUMIF(Sta!$B:$B,$A269,Sta!$S:$S)/$C269</f>
        <v>#DIV/0!</v>
      </c>
      <c r="K269" s="11" t="e">
        <f>(COUNTIFS(Sta!$A:$A,$A269,Sta!$T:$T,"&gt;2.5") +COUNTIFS(Sta!$B:$B,$A269,Sta!$T:$T,"&gt;2.5"))/$D269</f>
        <v>#DIV/0!</v>
      </c>
      <c r="L269" s="8" t="e">
        <f>COUNTIFS(Sta!$A:$A,$A269,Sta!$T:$T,"&gt;2.5")/$B269</f>
        <v>#DIV/0!</v>
      </c>
      <c r="M269" s="8" t="e">
        <f>COUNTIFS(Sta!$B:$B,$A269,Sta!$T:$T,"&gt;2.5")/$C269</f>
        <v>#DIV/0!</v>
      </c>
      <c r="N269" s="11" t="e">
        <f>(COUNTIFS(Sta!$A:$A,$A269,Sta!$T:$T,"&gt;4.5") +COUNTIFS(Sta!$B:$B,$A269,Sta!$T:$T,"&gt;4.5"))/$D269</f>
        <v>#DIV/0!</v>
      </c>
      <c r="O269" s="8" t="e">
        <f>COUNTIFS(Sta!$A:$A,$A269,Sta!$T:$T,"&gt;4.5")/$B269</f>
        <v>#DIV/0!</v>
      </c>
      <c r="P269" s="8" t="e">
        <f>COUNTIFS(Sta!$B:$B,$A269,Sta!$T:$T,"&gt;4.5")/$C269</f>
        <v>#DIV/0!</v>
      </c>
      <c r="Q269" s="11" t="e">
        <f>(COUNTIFS(Sta!$A:$A,$A269,Sta!$R:$R,"&gt;0.5") +COUNTIFS(Sta!$B:$B,$A269,Sta!$S:$S,"&gt;0.5"))/$D269</f>
        <v>#DIV/0!</v>
      </c>
      <c r="R269" s="8" t="e">
        <f>COUNTIFS(Sta!$A:$A,$A269,Sta!$R:$R,"&gt;0.5")/$B269</f>
        <v>#DIV/0!</v>
      </c>
      <c r="S269" s="8" t="e">
        <f>COUNTIFS(Sta!$B:$B,$A269,Sta!$S:$S,"&gt;0.5")/$C269</f>
        <v>#DIV/0!</v>
      </c>
      <c r="T269" s="11" t="e">
        <f>(COUNTIFS(Sta!$A:$A,$A269,Sta!$R:$R,"&gt;1.5") +COUNTIFS(Sta!$B:$B,$A269,Sta!$S:$S,"&gt;1.5"))/$D269</f>
        <v>#DIV/0!</v>
      </c>
      <c r="U269" s="8" t="e">
        <f>COUNTIFS(Sta!$A:$A,$A269,Sta!$R:$R,"&gt;1.5")/$B269</f>
        <v>#DIV/0!</v>
      </c>
      <c r="V269" s="8" t="e">
        <f>COUNTIFS(Sta!$B:$B,$A269,Sta!$S:$S,"&gt;1.5")/$C269</f>
        <v>#DIV/0!</v>
      </c>
    </row>
    <row r="270" spans="1:22" x14ac:dyDescent="0.3">
      <c r="A270" s="62" t="s">
        <v>346</v>
      </c>
      <c r="B270" s="9">
        <f>COUNTIF(Sta!A:A,A270)</f>
        <v>0</v>
      </c>
      <c r="C270" s="4">
        <f>COUNTIF(Sta!B:B,A270)</f>
        <v>0</v>
      </c>
      <c r="D270" s="4">
        <f t="shared" si="9"/>
        <v>0</v>
      </c>
      <c r="E270" s="10" t="e">
        <f>(SUMIF(Sta!$A:$A,$A270,Sta!$T:$T)  + SUMIF(Sta!$B:$B,$A270,Sta!$T:$T) )/$D270</f>
        <v>#DIV/0!</v>
      </c>
      <c r="F270" s="6" t="e">
        <f>SUMIF(Sta!$A:$A,$A270,Sta!$T:$T)/$B270</f>
        <v>#DIV/0!</v>
      </c>
      <c r="G270" s="6" t="e">
        <f>SUMIF(Sta!$B:$B,$A270,Sta!$T:$T)/$C270</f>
        <v>#DIV/0!</v>
      </c>
      <c r="H270" s="10" t="e">
        <f>(SUMIF(Sta!$A:$A,$A270,Sta!$R:$R)  + SUMIF(Sta!$B:$B,$A270,Sta!$S:$S) )/$D270</f>
        <v>#DIV/0!</v>
      </c>
      <c r="I270" s="6" t="e">
        <f>SUMIF(Sta!$A:$A,$A270,Sta!$R:$R)/$B270</f>
        <v>#DIV/0!</v>
      </c>
      <c r="J270" s="6" t="e">
        <f>SUMIF(Sta!$B:$B,$A270,Sta!$S:$S)/$C270</f>
        <v>#DIV/0!</v>
      </c>
      <c r="K270" s="11" t="e">
        <f>(COUNTIFS(Sta!$A:$A,$A270,Sta!$T:$T,"&gt;2.5") +COUNTIFS(Sta!$B:$B,$A270,Sta!$T:$T,"&gt;2.5"))/$D270</f>
        <v>#DIV/0!</v>
      </c>
      <c r="L270" s="8" t="e">
        <f>COUNTIFS(Sta!$A:$A,$A270,Sta!$T:$T,"&gt;2.5")/$B270</f>
        <v>#DIV/0!</v>
      </c>
      <c r="M270" s="8" t="e">
        <f>COUNTIFS(Sta!$B:$B,$A270,Sta!$T:$T,"&gt;2.5")/$C270</f>
        <v>#DIV/0!</v>
      </c>
      <c r="N270" s="11" t="e">
        <f>(COUNTIFS(Sta!$A:$A,$A270,Sta!$T:$T,"&gt;4.5") +COUNTIFS(Sta!$B:$B,$A270,Sta!$T:$T,"&gt;4.5"))/$D270</f>
        <v>#DIV/0!</v>
      </c>
      <c r="O270" s="8" t="e">
        <f>COUNTIFS(Sta!$A:$A,$A270,Sta!$T:$T,"&gt;4.5")/$B270</f>
        <v>#DIV/0!</v>
      </c>
      <c r="P270" s="8" t="e">
        <f>COUNTIFS(Sta!$B:$B,$A270,Sta!$T:$T,"&gt;4.5")/$C270</f>
        <v>#DIV/0!</v>
      </c>
      <c r="Q270" s="11" t="e">
        <f>(COUNTIFS(Sta!$A:$A,$A270,Sta!$R:$R,"&gt;0.5") +COUNTIFS(Sta!$B:$B,$A270,Sta!$S:$S,"&gt;0.5"))/$D270</f>
        <v>#DIV/0!</v>
      </c>
      <c r="R270" s="8" t="e">
        <f>COUNTIFS(Sta!$A:$A,$A270,Sta!$R:$R,"&gt;0.5")/$B270</f>
        <v>#DIV/0!</v>
      </c>
      <c r="S270" s="8" t="e">
        <f>COUNTIFS(Sta!$B:$B,$A270,Sta!$S:$S,"&gt;0.5")/$C270</f>
        <v>#DIV/0!</v>
      </c>
      <c r="T270" s="11" t="e">
        <f>(COUNTIFS(Sta!$A:$A,$A270,Sta!$R:$R,"&gt;1.5") +COUNTIFS(Sta!$B:$B,$A270,Sta!$S:$S,"&gt;1.5"))/$D270</f>
        <v>#DIV/0!</v>
      </c>
      <c r="U270" s="8" t="e">
        <f>COUNTIFS(Sta!$A:$A,$A270,Sta!$R:$R,"&gt;1.5")/$B270</f>
        <v>#DIV/0!</v>
      </c>
      <c r="V270" s="8" t="e">
        <f>COUNTIFS(Sta!$B:$B,$A270,Sta!$S:$S,"&gt;1.5")/$C270</f>
        <v>#DIV/0!</v>
      </c>
    </row>
    <row r="271" spans="1:22" x14ac:dyDescent="0.3">
      <c r="A271" t="s">
        <v>371</v>
      </c>
      <c r="B271" s="9">
        <f>COUNTIF(Sta!A:A,A271)</f>
        <v>0</v>
      </c>
      <c r="C271" s="4">
        <f>COUNTIF(Sta!B:B,A271)</f>
        <v>0</v>
      </c>
      <c r="D271" s="4">
        <f t="shared" si="9"/>
        <v>0</v>
      </c>
      <c r="E271" s="10" t="e">
        <f>(SUMIF(Sta!$A:$A,$A271,Sta!$T:$T)  + SUMIF(Sta!$B:$B,$A271,Sta!$T:$T) )/$D271</f>
        <v>#DIV/0!</v>
      </c>
      <c r="F271" s="6" t="e">
        <f>SUMIF(Sta!$A:$A,$A271,Sta!$T:$T)/$B271</f>
        <v>#DIV/0!</v>
      </c>
      <c r="G271" s="6" t="e">
        <f>SUMIF(Sta!$B:$B,$A271,Sta!$T:$T)/$C271</f>
        <v>#DIV/0!</v>
      </c>
      <c r="H271" s="10" t="e">
        <f>(SUMIF(Sta!$A:$A,$A271,Sta!$R:$R)  + SUMIF(Sta!$B:$B,$A271,Sta!$S:$S) )/$D271</f>
        <v>#DIV/0!</v>
      </c>
      <c r="I271" s="6" t="e">
        <f>SUMIF(Sta!$A:$A,$A271,Sta!$R:$R)/$B271</f>
        <v>#DIV/0!</v>
      </c>
      <c r="J271" s="6" t="e">
        <f>SUMIF(Sta!$B:$B,$A271,Sta!$S:$S)/$C271</f>
        <v>#DIV/0!</v>
      </c>
      <c r="K271" s="11" t="e">
        <f>(COUNTIFS(Sta!$A:$A,$A271,Sta!$T:$T,"&gt;2.5") +COUNTIFS(Sta!$B:$B,$A271,Sta!$T:$T,"&gt;2.5"))/$D271</f>
        <v>#DIV/0!</v>
      </c>
      <c r="L271" s="8" t="e">
        <f>COUNTIFS(Sta!$A:$A,$A271,Sta!$T:$T,"&gt;2.5")/$B271</f>
        <v>#DIV/0!</v>
      </c>
      <c r="M271" s="8" t="e">
        <f>COUNTIFS(Sta!$B:$B,$A271,Sta!$T:$T,"&gt;2.5")/$C271</f>
        <v>#DIV/0!</v>
      </c>
      <c r="N271" s="11" t="e">
        <f>(COUNTIFS(Sta!$A:$A,$A271,Sta!$T:$T,"&gt;4.5") +COUNTIFS(Sta!$B:$B,$A271,Sta!$T:$T,"&gt;4.5"))/$D271</f>
        <v>#DIV/0!</v>
      </c>
      <c r="O271" s="8" t="e">
        <f>COUNTIFS(Sta!$A:$A,$A271,Sta!$T:$T,"&gt;4.5")/$B271</f>
        <v>#DIV/0!</v>
      </c>
      <c r="P271" s="8" t="e">
        <f>COUNTIFS(Sta!$B:$B,$A271,Sta!$T:$T,"&gt;4.5")/$C271</f>
        <v>#DIV/0!</v>
      </c>
      <c r="Q271" s="11" t="e">
        <f>(COUNTIFS(Sta!$A:$A,$A271,Sta!$R:$R,"&gt;0.5") +COUNTIFS(Sta!$B:$B,$A271,Sta!$S:$S,"&gt;0.5"))/$D271</f>
        <v>#DIV/0!</v>
      </c>
      <c r="R271" s="8" t="e">
        <f>COUNTIFS(Sta!$A:$A,$A271,Sta!$R:$R,"&gt;0.5")/$B271</f>
        <v>#DIV/0!</v>
      </c>
      <c r="S271" s="8" t="e">
        <f>COUNTIFS(Sta!$B:$B,$A271,Sta!$S:$S,"&gt;0.5")/$C271</f>
        <v>#DIV/0!</v>
      </c>
      <c r="T271" s="11" t="e">
        <f>(COUNTIFS(Sta!$A:$A,$A271,Sta!$R:$R,"&gt;1.5") +COUNTIFS(Sta!$B:$B,$A271,Sta!$S:$S,"&gt;1.5"))/$D271</f>
        <v>#DIV/0!</v>
      </c>
      <c r="U271" s="8" t="e">
        <f>COUNTIFS(Sta!$A:$A,$A271,Sta!$R:$R,"&gt;1.5")/$B271</f>
        <v>#DIV/0!</v>
      </c>
      <c r="V271" s="8" t="e">
        <f>COUNTIFS(Sta!$B:$B,$A271,Sta!$S:$S,"&gt;1.5")/$C271</f>
        <v>#DIV/0!</v>
      </c>
    </row>
    <row r="272" spans="1:22" x14ac:dyDescent="0.3">
      <c r="A272" t="s">
        <v>377</v>
      </c>
      <c r="B272" s="9">
        <f>COUNTIF(Sta!A:A,A272)</f>
        <v>0</v>
      </c>
      <c r="C272" s="4">
        <f>COUNTIF(Sta!B:B,A272)</f>
        <v>0</v>
      </c>
      <c r="D272" s="4">
        <f t="shared" si="9"/>
        <v>0</v>
      </c>
      <c r="E272" s="10" t="e">
        <f>(SUMIF(Sta!$A:$A,$A272,Sta!$T:$T)  + SUMIF(Sta!$B:$B,$A272,Sta!$T:$T) )/$D272</f>
        <v>#DIV/0!</v>
      </c>
      <c r="F272" s="6" t="e">
        <f>SUMIF(Sta!$A:$A,$A272,Sta!$T:$T)/$B272</f>
        <v>#DIV/0!</v>
      </c>
      <c r="G272" s="6" t="e">
        <f>SUMIF(Sta!$B:$B,$A272,Sta!$T:$T)/$C272</f>
        <v>#DIV/0!</v>
      </c>
      <c r="H272" s="10" t="e">
        <f>(SUMIF(Sta!$A:$A,$A272,Sta!$R:$R)  + SUMIF(Sta!$B:$B,$A272,Sta!$S:$S) )/$D272</f>
        <v>#DIV/0!</v>
      </c>
      <c r="I272" s="6" t="e">
        <f>SUMIF(Sta!$A:$A,$A272,Sta!$R:$R)/$B272</f>
        <v>#DIV/0!</v>
      </c>
      <c r="J272" s="6" t="e">
        <f>SUMIF(Sta!$B:$B,$A272,Sta!$S:$S)/$C272</f>
        <v>#DIV/0!</v>
      </c>
      <c r="K272" s="11" t="e">
        <f>(COUNTIFS(Sta!$A:$A,$A272,Sta!$T:$T,"&gt;2.5") +COUNTIFS(Sta!$B:$B,$A272,Sta!$T:$T,"&gt;2.5"))/$D272</f>
        <v>#DIV/0!</v>
      </c>
      <c r="L272" s="8" t="e">
        <f>COUNTIFS(Sta!$A:$A,$A272,Sta!$T:$T,"&gt;2.5")/$B272</f>
        <v>#DIV/0!</v>
      </c>
      <c r="M272" s="8" t="e">
        <f>COUNTIFS(Sta!$B:$B,$A272,Sta!$T:$T,"&gt;2.5")/$C272</f>
        <v>#DIV/0!</v>
      </c>
      <c r="N272" s="11" t="e">
        <f>(COUNTIFS(Sta!$A:$A,$A272,Sta!$T:$T,"&gt;4.5") +COUNTIFS(Sta!$B:$B,$A272,Sta!$T:$T,"&gt;4.5"))/$D272</f>
        <v>#DIV/0!</v>
      </c>
      <c r="O272" s="8" t="e">
        <f>COUNTIFS(Sta!$A:$A,$A272,Sta!$T:$T,"&gt;4.5")/$B272</f>
        <v>#DIV/0!</v>
      </c>
      <c r="P272" s="8" t="e">
        <f>COUNTIFS(Sta!$B:$B,$A272,Sta!$T:$T,"&gt;4.5")/$C272</f>
        <v>#DIV/0!</v>
      </c>
      <c r="Q272" s="11" t="e">
        <f>(COUNTIFS(Sta!$A:$A,$A272,Sta!$R:$R,"&gt;0.5") +COUNTIFS(Sta!$B:$B,$A272,Sta!$S:$S,"&gt;0.5"))/$D272</f>
        <v>#DIV/0!</v>
      </c>
      <c r="R272" s="8" t="e">
        <f>COUNTIFS(Sta!$A:$A,$A272,Sta!$R:$R,"&gt;0.5")/$B272</f>
        <v>#DIV/0!</v>
      </c>
      <c r="S272" s="8" t="e">
        <f>COUNTIFS(Sta!$B:$B,$A272,Sta!$S:$S,"&gt;0.5")/$C272</f>
        <v>#DIV/0!</v>
      </c>
      <c r="T272" s="11" t="e">
        <f>(COUNTIFS(Sta!$A:$A,$A272,Sta!$R:$R,"&gt;1.5") +COUNTIFS(Sta!$B:$B,$A272,Sta!$S:$S,"&gt;1.5"))/$D272</f>
        <v>#DIV/0!</v>
      </c>
      <c r="U272" s="8" t="e">
        <f>COUNTIFS(Sta!$A:$A,$A272,Sta!$R:$R,"&gt;1.5")/$B272</f>
        <v>#DIV/0!</v>
      </c>
      <c r="V272" s="8" t="e">
        <f>COUNTIFS(Sta!$B:$B,$A272,Sta!$S:$S,"&gt;1.5")/$C272</f>
        <v>#DIV/0!</v>
      </c>
    </row>
    <row r="273" spans="1:22" x14ac:dyDescent="0.3">
      <c r="A273" t="s">
        <v>361</v>
      </c>
      <c r="B273" s="9">
        <f>COUNTIF(Sta!A:A,A273)</f>
        <v>0</v>
      </c>
      <c r="C273" s="4">
        <f>COUNTIF(Sta!B:B,A273)</f>
        <v>0</v>
      </c>
      <c r="D273" s="4">
        <f t="shared" si="9"/>
        <v>0</v>
      </c>
      <c r="E273" s="10" t="e">
        <f>(SUMIF(Sta!$A:$A,$A273,Sta!$T:$T)  + SUMIF(Sta!$B:$B,$A273,Sta!$T:$T) )/$D273</f>
        <v>#DIV/0!</v>
      </c>
      <c r="F273" s="6" t="e">
        <f>SUMIF(Sta!$A:$A,$A273,Sta!$T:$T)/$B273</f>
        <v>#DIV/0!</v>
      </c>
      <c r="G273" s="6" t="e">
        <f>SUMIF(Sta!$B:$B,$A273,Sta!$T:$T)/$C273</f>
        <v>#DIV/0!</v>
      </c>
      <c r="H273" s="10" t="e">
        <f>(SUMIF(Sta!$A:$A,$A273,Sta!$R:$R)  + SUMIF(Sta!$B:$B,$A273,Sta!$S:$S) )/$D273</f>
        <v>#DIV/0!</v>
      </c>
      <c r="I273" s="6" t="e">
        <f>SUMIF(Sta!$A:$A,$A273,Sta!$R:$R)/$B273</f>
        <v>#DIV/0!</v>
      </c>
      <c r="J273" s="6" t="e">
        <f>SUMIF(Sta!$B:$B,$A273,Sta!$S:$S)/$C273</f>
        <v>#DIV/0!</v>
      </c>
      <c r="K273" s="11" t="e">
        <f>(COUNTIFS(Sta!$A:$A,$A273,Sta!$T:$T,"&gt;2.5") +COUNTIFS(Sta!$B:$B,$A273,Sta!$T:$T,"&gt;2.5"))/$D273</f>
        <v>#DIV/0!</v>
      </c>
      <c r="L273" s="8" t="e">
        <f>COUNTIFS(Sta!$A:$A,$A273,Sta!$T:$T,"&gt;2.5")/$B273</f>
        <v>#DIV/0!</v>
      </c>
      <c r="M273" s="8" t="e">
        <f>COUNTIFS(Sta!$B:$B,$A273,Sta!$T:$T,"&gt;2.5")/$C273</f>
        <v>#DIV/0!</v>
      </c>
      <c r="N273" s="11" t="e">
        <f>(COUNTIFS(Sta!$A:$A,$A273,Sta!$T:$T,"&gt;4.5") +COUNTIFS(Sta!$B:$B,$A273,Sta!$T:$T,"&gt;4.5"))/$D273</f>
        <v>#DIV/0!</v>
      </c>
      <c r="O273" s="8" t="e">
        <f>COUNTIFS(Sta!$A:$A,$A273,Sta!$T:$T,"&gt;4.5")/$B273</f>
        <v>#DIV/0!</v>
      </c>
      <c r="P273" s="8" t="e">
        <f>COUNTIFS(Sta!$B:$B,$A273,Sta!$T:$T,"&gt;4.5")/$C273</f>
        <v>#DIV/0!</v>
      </c>
      <c r="Q273" s="11" t="e">
        <f>(COUNTIFS(Sta!$A:$A,$A273,Sta!$R:$R,"&gt;0.5") +COUNTIFS(Sta!$B:$B,$A273,Sta!$S:$S,"&gt;0.5"))/$D273</f>
        <v>#DIV/0!</v>
      </c>
      <c r="R273" s="8" t="e">
        <f>COUNTIFS(Sta!$A:$A,$A273,Sta!$R:$R,"&gt;0.5")/$B273</f>
        <v>#DIV/0!</v>
      </c>
      <c r="S273" s="8" t="e">
        <f>COUNTIFS(Sta!$B:$B,$A273,Sta!$S:$S,"&gt;0.5")/$C273</f>
        <v>#DIV/0!</v>
      </c>
      <c r="T273" s="11" t="e">
        <f>(COUNTIFS(Sta!$A:$A,$A273,Sta!$R:$R,"&gt;1.5") +COUNTIFS(Sta!$B:$B,$A273,Sta!$S:$S,"&gt;1.5"))/$D273</f>
        <v>#DIV/0!</v>
      </c>
      <c r="U273" s="8" t="e">
        <f>COUNTIFS(Sta!$A:$A,$A273,Sta!$R:$R,"&gt;1.5")/$B273</f>
        <v>#DIV/0!</v>
      </c>
      <c r="V273" s="8" t="e">
        <f>COUNTIFS(Sta!$B:$B,$A273,Sta!$S:$S,"&gt;1.5")/$C273</f>
        <v>#DIV/0!</v>
      </c>
    </row>
    <row r="274" spans="1:22" x14ac:dyDescent="0.3">
      <c r="A274" t="s">
        <v>370</v>
      </c>
      <c r="B274" s="9">
        <f>COUNTIF(Sta!A:A,A274)</f>
        <v>0</v>
      </c>
      <c r="C274" s="4">
        <f>COUNTIF(Sta!B:B,A274)</f>
        <v>0</v>
      </c>
      <c r="D274" s="4">
        <f t="shared" si="9"/>
        <v>0</v>
      </c>
      <c r="E274" s="10" t="e">
        <f>(SUMIF(Sta!$A:$A,$A274,Sta!$T:$T)  + SUMIF(Sta!$B:$B,$A274,Sta!$T:$T) )/$D274</f>
        <v>#DIV/0!</v>
      </c>
      <c r="F274" s="6" t="e">
        <f>SUMIF(Sta!$A:$A,$A274,Sta!$T:$T)/$B274</f>
        <v>#DIV/0!</v>
      </c>
      <c r="G274" s="6" t="e">
        <f>SUMIF(Sta!$B:$B,$A274,Sta!$T:$T)/$C274</f>
        <v>#DIV/0!</v>
      </c>
      <c r="H274" s="10" t="e">
        <f>(SUMIF(Sta!$A:$A,$A274,Sta!$R:$R)  + SUMIF(Sta!$B:$B,$A274,Sta!$S:$S) )/$D274</f>
        <v>#DIV/0!</v>
      </c>
      <c r="I274" s="6" t="e">
        <f>SUMIF(Sta!$A:$A,$A274,Sta!$R:$R)/$B274</f>
        <v>#DIV/0!</v>
      </c>
      <c r="J274" s="6" t="e">
        <f>SUMIF(Sta!$B:$B,$A274,Sta!$S:$S)/$C274</f>
        <v>#DIV/0!</v>
      </c>
      <c r="K274" s="11" t="e">
        <f>(COUNTIFS(Sta!$A:$A,$A274,Sta!$T:$T,"&gt;2.5") +COUNTIFS(Sta!$B:$B,$A274,Sta!$T:$T,"&gt;2.5"))/$D274</f>
        <v>#DIV/0!</v>
      </c>
      <c r="L274" s="8" t="e">
        <f>COUNTIFS(Sta!$A:$A,$A274,Sta!$T:$T,"&gt;2.5")/$B274</f>
        <v>#DIV/0!</v>
      </c>
      <c r="M274" s="8" t="e">
        <f>COUNTIFS(Sta!$B:$B,$A274,Sta!$T:$T,"&gt;2.5")/$C274</f>
        <v>#DIV/0!</v>
      </c>
      <c r="N274" s="11" t="e">
        <f>(COUNTIFS(Sta!$A:$A,$A274,Sta!$T:$T,"&gt;4.5") +COUNTIFS(Sta!$B:$B,$A274,Sta!$T:$T,"&gt;4.5"))/$D274</f>
        <v>#DIV/0!</v>
      </c>
      <c r="O274" s="8" t="e">
        <f>COUNTIFS(Sta!$A:$A,$A274,Sta!$T:$T,"&gt;4.5")/$B274</f>
        <v>#DIV/0!</v>
      </c>
      <c r="P274" s="8" t="e">
        <f>COUNTIFS(Sta!$B:$B,$A274,Sta!$T:$T,"&gt;4.5")/$C274</f>
        <v>#DIV/0!</v>
      </c>
      <c r="Q274" s="11" t="e">
        <f>(COUNTIFS(Sta!$A:$A,$A274,Sta!$R:$R,"&gt;0.5") +COUNTIFS(Sta!$B:$B,$A274,Sta!$S:$S,"&gt;0.5"))/$D274</f>
        <v>#DIV/0!</v>
      </c>
      <c r="R274" s="8" t="e">
        <f>COUNTIFS(Sta!$A:$A,$A274,Sta!$R:$R,"&gt;0.5")/$B274</f>
        <v>#DIV/0!</v>
      </c>
      <c r="S274" s="8" t="e">
        <f>COUNTIFS(Sta!$B:$B,$A274,Sta!$S:$S,"&gt;0.5")/$C274</f>
        <v>#DIV/0!</v>
      </c>
      <c r="T274" s="11" t="e">
        <f>(COUNTIFS(Sta!$A:$A,$A274,Sta!$R:$R,"&gt;1.5") +COUNTIFS(Sta!$B:$B,$A274,Sta!$S:$S,"&gt;1.5"))/$D274</f>
        <v>#DIV/0!</v>
      </c>
      <c r="U274" s="8" t="e">
        <f>COUNTIFS(Sta!$A:$A,$A274,Sta!$R:$R,"&gt;1.5")/$B274</f>
        <v>#DIV/0!</v>
      </c>
      <c r="V274" s="8" t="e">
        <f>COUNTIFS(Sta!$B:$B,$A274,Sta!$S:$S,"&gt;1.5")/$C274</f>
        <v>#DIV/0!</v>
      </c>
    </row>
    <row r="275" spans="1:22" x14ac:dyDescent="0.3">
      <c r="A275" t="s">
        <v>376</v>
      </c>
      <c r="B275" s="9">
        <f>COUNTIF(Sta!A:A,A275)</f>
        <v>0</v>
      </c>
      <c r="C275" s="4">
        <f>COUNTIF(Sta!B:B,A275)</f>
        <v>0</v>
      </c>
      <c r="D275" s="4">
        <f t="shared" si="9"/>
        <v>0</v>
      </c>
      <c r="E275" s="10" t="e">
        <f>(SUMIF(Sta!$A:$A,$A275,Sta!$T:$T)  + SUMIF(Sta!$B:$B,$A275,Sta!$T:$T) )/$D275</f>
        <v>#DIV/0!</v>
      </c>
      <c r="F275" s="6" t="e">
        <f>SUMIF(Sta!$A:$A,$A275,Sta!$T:$T)/$B275</f>
        <v>#DIV/0!</v>
      </c>
      <c r="G275" s="6" t="e">
        <f>SUMIF(Sta!$B:$B,$A275,Sta!$T:$T)/$C275</f>
        <v>#DIV/0!</v>
      </c>
      <c r="H275" s="10" t="e">
        <f>(SUMIF(Sta!$A:$A,$A275,Sta!$R:$R)  + SUMIF(Sta!$B:$B,$A275,Sta!$S:$S) )/$D275</f>
        <v>#DIV/0!</v>
      </c>
      <c r="I275" s="6" t="e">
        <f>SUMIF(Sta!$A:$A,$A275,Sta!$R:$R)/$B275</f>
        <v>#DIV/0!</v>
      </c>
      <c r="J275" s="6" t="e">
        <f>SUMIF(Sta!$B:$B,$A275,Sta!$S:$S)/$C275</f>
        <v>#DIV/0!</v>
      </c>
      <c r="K275" s="11" t="e">
        <f>(COUNTIFS(Sta!$A:$A,$A275,Sta!$T:$T,"&gt;2.5") +COUNTIFS(Sta!$B:$B,$A275,Sta!$T:$T,"&gt;2.5"))/$D275</f>
        <v>#DIV/0!</v>
      </c>
      <c r="L275" s="8" t="e">
        <f>COUNTIFS(Sta!$A:$A,$A275,Sta!$T:$T,"&gt;2.5")/$B275</f>
        <v>#DIV/0!</v>
      </c>
      <c r="M275" s="8" t="e">
        <f>COUNTIFS(Sta!$B:$B,$A275,Sta!$T:$T,"&gt;2.5")/$C275</f>
        <v>#DIV/0!</v>
      </c>
      <c r="N275" s="11" t="e">
        <f>(COUNTIFS(Sta!$A:$A,$A275,Sta!$T:$T,"&gt;4.5") +COUNTIFS(Sta!$B:$B,$A275,Sta!$T:$T,"&gt;4.5"))/$D275</f>
        <v>#DIV/0!</v>
      </c>
      <c r="O275" s="8" t="e">
        <f>COUNTIFS(Sta!$A:$A,$A275,Sta!$T:$T,"&gt;4.5")/$B275</f>
        <v>#DIV/0!</v>
      </c>
      <c r="P275" s="8" t="e">
        <f>COUNTIFS(Sta!$B:$B,$A275,Sta!$T:$T,"&gt;4.5")/$C275</f>
        <v>#DIV/0!</v>
      </c>
      <c r="Q275" s="11" t="e">
        <f>(COUNTIFS(Sta!$A:$A,$A275,Sta!$R:$R,"&gt;0.5") +COUNTIFS(Sta!$B:$B,$A275,Sta!$S:$S,"&gt;0.5"))/$D275</f>
        <v>#DIV/0!</v>
      </c>
      <c r="R275" s="8" t="e">
        <f>COUNTIFS(Sta!$A:$A,$A275,Sta!$R:$R,"&gt;0.5")/$B275</f>
        <v>#DIV/0!</v>
      </c>
      <c r="S275" s="8" t="e">
        <f>COUNTIFS(Sta!$B:$B,$A275,Sta!$S:$S,"&gt;0.5")/$C275</f>
        <v>#DIV/0!</v>
      </c>
      <c r="T275" s="11" t="e">
        <f>(COUNTIFS(Sta!$A:$A,$A275,Sta!$R:$R,"&gt;1.5") +COUNTIFS(Sta!$B:$B,$A275,Sta!$S:$S,"&gt;1.5"))/$D275</f>
        <v>#DIV/0!</v>
      </c>
      <c r="U275" s="8" t="e">
        <f>COUNTIFS(Sta!$A:$A,$A275,Sta!$R:$R,"&gt;1.5")/$B275</f>
        <v>#DIV/0!</v>
      </c>
      <c r="V275" s="8" t="e">
        <f>COUNTIFS(Sta!$B:$B,$A275,Sta!$S:$S,"&gt;1.5")/$C275</f>
        <v>#DIV/0!</v>
      </c>
    </row>
    <row r="276" spans="1:22" x14ac:dyDescent="0.3">
      <c r="A276" t="s">
        <v>373</v>
      </c>
      <c r="B276" s="9">
        <f>COUNTIF(Sta!A:A,A276)</f>
        <v>0</v>
      </c>
      <c r="C276" s="4">
        <f>COUNTIF(Sta!B:B,A276)</f>
        <v>0</v>
      </c>
      <c r="D276" s="4">
        <f t="shared" si="9"/>
        <v>0</v>
      </c>
      <c r="E276" s="10" t="e">
        <f>(SUMIF(Sta!$A:$A,$A276,Sta!$T:$T)  + SUMIF(Sta!$B:$B,$A276,Sta!$T:$T) )/$D276</f>
        <v>#DIV/0!</v>
      </c>
      <c r="F276" s="6" t="e">
        <f>SUMIF(Sta!$A:$A,$A276,Sta!$T:$T)/$B276</f>
        <v>#DIV/0!</v>
      </c>
      <c r="G276" s="6" t="e">
        <f>SUMIF(Sta!$B:$B,$A276,Sta!$T:$T)/$C276</f>
        <v>#DIV/0!</v>
      </c>
      <c r="H276" s="10" t="e">
        <f>(SUMIF(Sta!$A:$A,$A276,Sta!$R:$R)  + SUMIF(Sta!$B:$B,$A276,Sta!$S:$S) )/$D276</f>
        <v>#DIV/0!</v>
      </c>
      <c r="I276" s="6" t="e">
        <f>SUMIF(Sta!$A:$A,$A276,Sta!$R:$R)/$B276</f>
        <v>#DIV/0!</v>
      </c>
      <c r="J276" s="6" t="e">
        <f>SUMIF(Sta!$B:$B,$A276,Sta!$S:$S)/$C276</f>
        <v>#DIV/0!</v>
      </c>
      <c r="K276" s="11" t="e">
        <f>(COUNTIFS(Sta!$A:$A,$A276,Sta!$T:$T,"&gt;2.5") +COUNTIFS(Sta!$B:$B,$A276,Sta!$T:$T,"&gt;2.5"))/$D276</f>
        <v>#DIV/0!</v>
      </c>
      <c r="L276" s="8" t="e">
        <f>COUNTIFS(Sta!$A:$A,$A276,Sta!$T:$T,"&gt;2.5")/$B276</f>
        <v>#DIV/0!</v>
      </c>
      <c r="M276" s="8" t="e">
        <f>COUNTIFS(Sta!$B:$B,$A276,Sta!$T:$T,"&gt;2.5")/$C276</f>
        <v>#DIV/0!</v>
      </c>
      <c r="N276" s="11" t="e">
        <f>(COUNTIFS(Sta!$A:$A,$A276,Sta!$T:$T,"&gt;4.5") +COUNTIFS(Sta!$B:$B,$A276,Sta!$T:$T,"&gt;4.5"))/$D276</f>
        <v>#DIV/0!</v>
      </c>
      <c r="O276" s="8" t="e">
        <f>COUNTIFS(Sta!$A:$A,$A276,Sta!$T:$T,"&gt;4.5")/$B276</f>
        <v>#DIV/0!</v>
      </c>
      <c r="P276" s="8" t="e">
        <f>COUNTIFS(Sta!$B:$B,$A276,Sta!$T:$T,"&gt;4.5")/$C276</f>
        <v>#DIV/0!</v>
      </c>
      <c r="Q276" s="11" t="e">
        <f>(COUNTIFS(Sta!$A:$A,$A276,Sta!$R:$R,"&gt;0.5") +COUNTIFS(Sta!$B:$B,$A276,Sta!$S:$S,"&gt;0.5"))/$D276</f>
        <v>#DIV/0!</v>
      </c>
      <c r="R276" s="8" t="e">
        <f>COUNTIFS(Sta!$A:$A,$A276,Sta!$R:$R,"&gt;0.5")/$B276</f>
        <v>#DIV/0!</v>
      </c>
      <c r="S276" s="8" t="e">
        <f>COUNTIFS(Sta!$B:$B,$A276,Sta!$S:$S,"&gt;0.5")/$C276</f>
        <v>#DIV/0!</v>
      </c>
      <c r="T276" s="11" t="e">
        <f>(COUNTIFS(Sta!$A:$A,$A276,Sta!$R:$R,"&gt;1.5") +COUNTIFS(Sta!$B:$B,$A276,Sta!$S:$S,"&gt;1.5"))/$D276</f>
        <v>#DIV/0!</v>
      </c>
      <c r="U276" s="8" t="e">
        <f>COUNTIFS(Sta!$A:$A,$A276,Sta!$R:$R,"&gt;1.5")/$B276</f>
        <v>#DIV/0!</v>
      </c>
      <c r="V276" s="8" t="e">
        <f>COUNTIFS(Sta!$B:$B,$A276,Sta!$S:$S,"&gt;1.5")/$C276</f>
        <v>#DIV/0!</v>
      </c>
    </row>
    <row r="277" spans="1:22" x14ac:dyDescent="0.3">
      <c r="A277" t="s">
        <v>372</v>
      </c>
      <c r="B277" s="9">
        <f>COUNTIF(Sta!A:A,A277)</f>
        <v>0</v>
      </c>
      <c r="C277" s="4">
        <f>COUNTIF(Sta!B:B,A277)</f>
        <v>0</v>
      </c>
      <c r="D277" s="4">
        <f t="shared" si="9"/>
        <v>0</v>
      </c>
      <c r="E277" s="10" t="e">
        <f>(SUMIF(Sta!$A:$A,$A277,Sta!$T:$T)  + SUMIF(Sta!$B:$B,$A277,Sta!$T:$T) )/$D277</f>
        <v>#DIV/0!</v>
      </c>
      <c r="F277" s="6" t="e">
        <f>SUMIF(Sta!$A:$A,$A277,Sta!$T:$T)/$B277</f>
        <v>#DIV/0!</v>
      </c>
      <c r="G277" s="6" t="e">
        <f>SUMIF(Sta!$B:$B,$A277,Sta!$T:$T)/$C277</f>
        <v>#DIV/0!</v>
      </c>
      <c r="H277" s="10" t="e">
        <f>(SUMIF(Sta!$A:$A,$A277,Sta!$R:$R)  + SUMIF(Sta!$B:$B,$A277,Sta!$S:$S) )/$D277</f>
        <v>#DIV/0!</v>
      </c>
      <c r="I277" s="6" t="e">
        <f>SUMIF(Sta!$A:$A,$A277,Sta!$R:$R)/$B277</f>
        <v>#DIV/0!</v>
      </c>
      <c r="J277" s="6" t="e">
        <f>SUMIF(Sta!$B:$B,$A277,Sta!$S:$S)/$C277</f>
        <v>#DIV/0!</v>
      </c>
      <c r="K277" s="11" t="e">
        <f>(COUNTIFS(Sta!$A:$A,$A277,Sta!$T:$T,"&gt;2.5") +COUNTIFS(Sta!$B:$B,$A277,Sta!$T:$T,"&gt;2.5"))/$D277</f>
        <v>#DIV/0!</v>
      </c>
      <c r="L277" s="8" t="e">
        <f>COUNTIFS(Sta!$A:$A,$A277,Sta!$T:$T,"&gt;2.5")/$B277</f>
        <v>#DIV/0!</v>
      </c>
      <c r="M277" s="8" t="e">
        <f>COUNTIFS(Sta!$B:$B,$A277,Sta!$T:$T,"&gt;2.5")/$C277</f>
        <v>#DIV/0!</v>
      </c>
      <c r="N277" s="11" t="e">
        <f>(COUNTIFS(Sta!$A:$A,$A277,Sta!$T:$T,"&gt;4.5") +COUNTIFS(Sta!$B:$B,$A277,Sta!$T:$T,"&gt;4.5"))/$D277</f>
        <v>#DIV/0!</v>
      </c>
      <c r="O277" s="8" t="e">
        <f>COUNTIFS(Sta!$A:$A,$A277,Sta!$T:$T,"&gt;4.5")/$B277</f>
        <v>#DIV/0!</v>
      </c>
      <c r="P277" s="8" t="e">
        <f>COUNTIFS(Sta!$B:$B,$A277,Sta!$T:$T,"&gt;4.5")/$C277</f>
        <v>#DIV/0!</v>
      </c>
      <c r="Q277" s="11" t="e">
        <f>(COUNTIFS(Sta!$A:$A,$A277,Sta!$R:$R,"&gt;0.5") +COUNTIFS(Sta!$B:$B,$A277,Sta!$S:$S,"&gt;0.5"))/$D277</f>
        <v>#DIV/0!</v>
      </c>
      <c r="R277" s="8" t="e">
        <f>COUNTIFS(Sta!$A:$A,$A277,Sta!$R:$R,"&gt;0.5")/$B277</f>
        <v>#DIV/0!</v>
      </c>
      <c r="S277" s="8" t="e">
        <f>COUNTIFS(Sta!$B:$B,$A277,Sta!$S:$S,"&gt;0.5")/$C277</f>
        <v>#DIV/0!</v>
      </c>
      <c r="T277" s="11" t="e">
        <f>(COUNTIFS(Sta!$A:$A,$A277,Sta!$R:$R,"&gt;1.5") +COUNTIFS(Sta!$B:$B,$A277,Sta!$S:$S,"&gt;1.5"))/$D277</f>
        <v>#DIV/0!</v>
      </c>
      <c r="U277" s="8" t="e">
        <f>COUNTIFS(Sta!$A:$A,$A277,Sta!$R:$R,"&gt;1.5")/$B277</f>
        <v>#DIV/0!</v>
      </c>
      <c r="V277" s="8" t="e">
        <f>COUNTIFS(Sta!$B:$B,$A277,Sta!$S:$S,"&gt;1.5")/$C277</f>
        <v>#DIV/0!</v>
      </c>
    </row>
    <row r="278" spans="1:22" x14ac:dyDescent="0.3">
      <c r="A278" t="s">
        <v>363</v>
      </c>
      <c r="B278" s="9">
        <f>COUNTIF(Sta!A:A,A278)</f>
        <v>0</v>
      </c>
      <c r="C278" s="4">
        <f>COUNTIF(Sta!B:B,A278)</f>
        <v>0</v>
      </c>
      <c r="D278" s="4">
        <f t="shared" si="9"/>
        <v>0</v>
      </c>
      <c r="E278" s="10" t="e">
        <f>(SUMIF(Sta!$A:$A,$A278,Sta!$T:$T)  + SUMIF(Sta!$B:$B,$A278,Sta!$T:$T) )/$D278</f>
        <v>#DIV/0!</v>
      </c>
      <c r="F278" s="6" t="e">
        <f>SUMIF(Sta!$A:$A,$A278,Sta!$T:$T)/$B278</f>
        <v>#DIV/0!</v>
      </c>
      <c r="G278" s="6" t="e">
        <f>SUMIF(Sta!$B:$B,$A278,Sta!$T:$T)/$C278</f>
        <v>#DIV/0!</v>
      </c>
      <c r="H278" s="10" t="e">
        <f>(SUMIF(Sta!$A:$A,$A278,Sta!$R:$R)  + SUMIF(Sta!$B:$B,$A278,Sta!$S:$S) )/$D278</f>
        <v>#DIV/0!</v>
      </c>
      <c r="I278" s="6" t="e">
        <f>SUMIF(Sta!$A:$A,$A278,Sta!$R:$R)/$B278</f>
        <v>#DIV/0!</v>
      </c>
      <c r="J278" s="6" t="e">
        <f>SUMIF(Sta!$B:$B,$A278,Sta!$S:$S)/$C278</f>
        <v>#DIV/0!</v>
      </c>
      <c r="K278" s="11" t="e">
        <f>(COUNTIFS(Sta!$A:$A,$A278,Sta!$T:$T,"&gt;2.5") +COUNTIFS(Sta!$B:$B,$A278,Sta!$T:$T,"&gt;2.5"))/$D278</f>
        <v>#DIV/0!</v>
      </c>
      <c r="L278" s="8" t="e">
        <f>COUNTIFS(Sta!$A:$A,$A278,Sta!$T:$T,"&gt;2.5")/$B278</f>
        <v>#DIV/0!</v>
      </c>
      <c r="M278" s="8" t="e">
        <f>COUNTIFS(Sta!$B:$B,$A278,Sta!$T:$T,"&gt;2.5")/$C278</f>
        <v>#DIV/0!</v>
      </c>
      <c r="N278" s="11" t="e">
        <f>(COUNTIFS(Sta!$A:$A,$A278,Sta!$T:$T,"&gt;4.5") +COUNTIFS(Sta!$B:$B,$A278,Sta!$T:$T,"&gt;4.5"))/$D278</f>
        <v>#DIV/0!</v>
      </c>
      <c r="O278" s="8" t="e">
        <f>COUNTIFS(Sta!$A:$A,$A278,Sta!$T:$T,"&gt;4.5")/$B278</f>
        <v>#DIV/0!</v>
      </c>
      <c r="P278" s="8" t="e">
        <f>COUNTIFS(Sta!$B:$B,$A278,Sta!$T:$T,"&gt;4.5")/$C278</f>
        <v>#DIV/0!</v>
      </c>
      <c r="Q278" s="11" t="e">
        <f>(COUNTIFS(Sta!$A:$A,$A278,Sta!$R:$R,"&gt;0.5") +COUNTIFS(Sta!$B:$B,$A278,Sta!$S:$S,"&gt;0.5"))/$D278</f>
        <v>#DIV/0!</v>
      </c>
      <c r="R278" s="8" t="e">
        <f>COUNTIFS(Sta!$A:$A,$A278,Sta!$R:$R,"&gt;0.5")/$B278</f>
        <v>#DIV/0!</v>
      </c>
      <c r="S278" s="8" t="e">
        <f>COUNTIFS(Sta!$B:$B,$A278,Sta!$S:$S,"&gt;0.5")/$C278</f>
        <v>#DIV/0!</v>
      </c>
      <c r="T278" s="11" t="e">
        <f>(COUNTIFS(Sta!$A:$A,$A278,Sta!$R:$R,"&gt;1.5") +COUNTIFS(Sta!$B:$B,$A278,Sta!$S:$S,"&gt;1.5"))/$D278</f>
        <v>#DIV/0!</v>
      </c>
      <c r="U278" s="8" t="e">
        <f>COUNTIFS(Sta!$A:$A,$A278,Sta!$R:$R,"&gt;1.5")/$B278</f>
        <v>#DIV/0!</v>
      </c>
      <c r="V278" s="8" t="e">
        <f>COUNTIFS(Sta!$B:$B,$A278,Sta!$S:$S,"&gt;1.5")/$C278</f>
        <v>#DIV/0!</v>
      </c>
    </row>
    <row r="279" spans="1:22" x14ac:dyDescent="0.3">
      <c r="A279" t="s">
        <v>374</v>
      </c>
      <c r="B279" s="9">
        <f>COUNTIF(Sta!A:A,A279)</f>
        <v>0</v>
      </c>
      <c r="C279" s="4">
        <f>COUNTIF(Sta!B:B,A279)</f>
        <v>0</v>
      </c>
      <c r="D279" s="4">
        <f t="shared" si="9"/>
        <v>0</v>
      </c>
      <c r="E279" s="10" t="e">
        <f>(SUMIF(Sta!$A:$A,$A279,Sta!$T:$T)  + SUMIF(Sta!$B:$B,$A279,Sta!$T:$T) )/$D279</f>
        <v>#DIV/0!</v>
      </c>
      <c r="F279" s="6" t="e">
        <f>SUMIF(Sta!$A:$A,$A279,Sta!$T:$T)/$B279</f>
        <v>#DIV/0!</v>
      </c>
      <c r="G279" s="6" t="e">
        <f>SUMIF(Sta!$B:$B,$A279,Sta!$T:$T)/$C279</f>
        <v>#DIV/0!</v>
      </c>
      <c r="H279" s="10" t="e">
        <f>(SUMIF(Sta!$A:$A,$A279,Sta!$R:$R)  + SUMIF(Sta!$B:$B,$A279,Sta!$S:$S) )/$D279</f>
        <v>#DIV/0!</v>
      </c>
      <c r="I279" s="6" t="e">
        <f>SUMIF(Sta!$A:$A,$A279,Sta!$R:$R)/$B279</f>
        <v>#DIV/0!</v>
      </c>
      <c r="J279" s="6" t="e">
        <f>SUMIF(Sta!$B:$B,$A279,Sta!$S:$S)/$C279</f>
        <v>#DIV/0!</v>
      </c>
      <c r="K279" s="11" t="e">
        <f>(COUNTIFS(Sta!$A:$A,$A279,Sta!$T:$T,"&gt;2.5") +COUNTIFS(Sta!$B:$B,$A279,Sta!$T:$T,"&gt;2.5"))/$D279</f>
        <v>#DIV/0!</v>
      </c>
      <c r="L279" s="8" t="e">
        <f>COUNTIFS(Sta!$A:$A,$A279,Sta!$T:$T,"&gt;2.5")/$B279</f>
        <v>#DIV/0!</v>
      </c>
      <c r="M279" s="8" t="e">
        <f>COUNTIFS(Sta!$B:$B,$A279,Sta!$T:$T,"&gt;2.5")/$C279</f>
        <v>#DIV/0!</v>
      </c>
      <c r="N279" s="11" t="e">
        <f>(COUNTIFS(Sta!$A:$A,$A279,Sta!$T:$T,"&gt;4.5") +COUNTIFS(Sta!$B:$B,$A279,Sta!$T:$T,"&gt;4.5"))/$D279</f>
        <v>#DIV/0!</v>
      </c>
      <c r="O279" s="8" t="e">
        <f>COUNTIFS(Sta!$A:$A,$A279,Sta!$T:$T,"&gt;4.5")/$B279</f>
        <v>#DIV/0!</v>
      </c>
      <c r="P279" s="8" t="e">
        <f>COUNTIFS(Sta!$B:$B,$A279,Sta!$T:$T,"&gt;4.5")/$C279</f>
        <v>#DIV/0!</v>
      </c>
      <c r="Q279" s="11" t="e">
        <f>(COUNTIFS(Sta!$A:$A,$A279,Sta!$R:$R,"&gt;0.5") +COUNTIFS(Sta!$B:$B,$A279,Sta!$S:$S,"&gt;0.5"))/$D279</f>
        <v>#DIV/0!</v>
      </c>
      <c r="R279" s="8" t="e">
        <f>COUNTIFS(Sta!$A:$A,$A279,Sta!$R:$R,"&gt;0.5")/$B279</f>
        <v>#DIV/0!</v>
      </c>
      <c r="S279" s="8" t="e">
        <f>COUNTIFS(Sta!$B:$B,$A279,Sta!$S:$S,"&gt;0.5")/$C279</f>
        <v>#DIV/0!</v>
      </c>
      <c r="T279" s="11" t="e">
        <f>(COUNTIFS(Sta!$A:$A,$A279,Sta!$R:$R,"&gt;1.5") +COUNTIFS(Sta!$B:$B,$A279,Sta!$S:$S,"&gt;1.5"))/$D279</f>
        <v>#DIV/0!</v>
      </c>
      <c r="U279" s="8" t="e">
        <f>COUNTIFS(Sta!$A:$A,$A279,Sta!$R:$R,"&gt;1.5")/$B279</f>
        <v>#DIV/0!</v>
      </c>
      <c r="V279" s="8" t="e">
        <f>COUNTIFS(Sta!$B:$B,$A279,Sta!$S:$S,"&gt;1.5")/$C279</f>
        <v>#DIV/0!</v>
      </c>
    </row>
    <row r="280" spans="1:22" x14ac:dyDescent="0.3">
      <c r="A280" t="s">
        <v>375</v>
      </c>
      <c r="B280" s="9">
        <f>COUNTIF(Sta!A:A,A280)</f>
        <v>0</v>
      </c>
      <c r="C280" s="4">
        <f>COUNTIF(Sta!B:B,A280)</f>
        <v>0</v>
      </c>
      <c r="D280" s="4">
        <f t="shared" si="9"/>
        <v>0</v>
      </c>
      <c r="E280" s="10" t="e">
        <f>(SUMIF(Sta!$A:$A,$A280,Sta!$T:$T)  + SUMIF(Sta!$B:$B,$A280,Sta!$T:$T) )/$D280</f>
        <v>#DIV/0!</v>
      </c>
      <c r="F280" s="6" t="e">
        <f>SUMIF(Sta!$A:$A,$A280,Sta!$T:$T)/$B280</f>
        <v>#DIV/0!</v>
      </c>
      <c r="G280" s="6" t="e">
        <f>SUMIF(Sta!$B:$B,$A280,Sta!$T:$T)/$C280</f>
        <v>#DIV/0!</v>
      </c>
      <c r="H280" s="10" t="e">
        <f>(SUMIF(Sta!$A:$A,$A280,Sta!$R:$R)  + SUMIF(Sta!$B:$B,$A280,Sta!$S:$S) )/$D280</f>
        <v>#DIV/0!</v>
      </c>
      <c r="I280" s="6" t="e">
        <f>SUMIF(Sta!$A:$A,$A280,Sta!$R:$R)/$B280</f>
        <v>#DIV/0!</v>
      </c>
      <c r="J280" s="6" t="e">
        <f>SUMIF(Sta!$B:$B,$A280,Sta!$S:$S)/$C280</f>
        <v>#DIV/0!</v>
      </c>
      <c r="K280" s="11" t="e">
        <f>(COUNTIFS(Sta!$A:$A,$A280,Sta!$T:$T,"&gt;2.5") +COUNTIFS(Sta!$B:$B,$A280,Sta!$T:$T,"&gt;2.5"))/$D280</f>
        <v>#DIV/0!</v>
      </c>
      <c r="L280" s="8" t="e">
        <f>COUNTIFS(Sta!$A:$A,$A280,Sta!$T:$T,"&gt;2.5")/$B280</f>
        <v>#DIV/0!</v>
      </c>
      <c r="M280" s="8" t="e">
        <f>COUNTIFS(Sta!$B:$B,$A280,Sta!$T:$T,"&gt;2.5")/$C280</f>
        <v>#DIV/0!</v>
      </c>
      <c r="N280" s="11" t="e">
        <f>(COUNTIFS(Sta!$A:$A,$A280,Sta!$T:$T,"&gt;4.5") +COUNTIFS(Sta!$B:$B,$A280,Sta!$T:$T,"&gt;4.5"))/$D280</f>
        <v>#DIV/0!</v>
      </c>
      <c r="O280" s="8" t="e">
        <f>COUNTIFS(Sta!$A:$A,$A280,Sta!$T:$T,"&gt;4.5")/$B280</f>
        <v>#DIV/0!</v>
      </c>
      <c r="P280" s="8" t="e">
        <f>COUNTIFS(Sta!$B:$B,$A280,Sta!$T:$T,"&gt;4.5")/$C280</f>
        <v>#DIV/0!</v>
      </c>
      <c r="Q280" s="11" t="e">
        <f>(COUNTIFS(Sta!$A:$A,$A280,Sta!$R:$R,"&gt;0.5") +COUNTIFS(Sta!$B:$B,$A280,Sta!$S:$S,"&gt;0.5"))/$D280</f>
        <v>#DIV/0!</v>
      </c>
      <c r="R280" s="8" t="e">
        <f>COUNTIFS(Sta!$A:$A,$A280,Sta!$R:$R,"&gt;0.5")/$B280</f>
        <v>#DIV/0!</v>
      </c>
      <c r="S280" s="8" t="e">
        <f>COUNTIFS(Sta!$B:$B,$A280,Sta!$S:$S,"&gt;0.5")/$C280</f>
        <v>#DIV/0!</v>
      </c>
      <c r="T280" s="11" t="e">
        <f>(COUNTIFS(Sta!$A:$A,$A280,Sta!$R:$R,"&gt;1.5") +COUNTIFS(Sta!$B:$B,$A280,Sta!$S:$S,"&gt;1.5"))/$D280</f>
        <v>#DIV/0!</v>
      </c>
      <c r="U280" s="8" t="e">
        <f>COUNTIFS(Sta!$A:$A,$A280,Sta!$R:$R,"&gt;1.5")/$B280</f>
        <v>#DIV/0!</v>
      </c>
      <c r="V280" s="8" t="e">
        <f>COUNTIFS(Sta!$B:$B,$A280,Sta!$S:$S,"&gt;1.5")/$C280</f>
        <v>#DIV/0!</v>
      </c>
    </row>
    <row r="281" spans="1:22" x14ac:dyDescent="0.3">
      <c r="A281" t="s">
        <v>369</v>
      </c>
      <c r="B281" s="9">
        <f>COUNTIF(Sta!A:A,A281)</f>
        <v>0</v>
      </c>
      <c r="C281" s="4">
        <f>COUNTIF(Sta!B:B,A281)</f>
        <v>0</v>
      </c>
      <c r="D281" s="4">
        <f t="shared" si="9"/>
        <v>0</v>
      </c>
      <c r="E281" s="10" t="e">
        <f>(SUMIF(Sta!$A:$A,$A281,Sta!$T:$T)  + SUMIF(Sta!$B:$B,$A281,Sta!$T:$T) )/$D281</f>
        <v>#DIV/0!</v>
      </c>
      <c r="F281" s="6" t="e">
        <f>SUMIF(Sta!$A:$A,$A281,Sta!$T:$T)/$B281</f>
        <v>#DIV/0!</v>
      </c>
      <c r="G281" s="6" t="e">
        <f>SUMIF(Sta!$B:$B,$A281,Sta!$T:$T)/$C281</f>
        <v>#DIV/0!</v>
      </c>
      <c r="H281" s="10" t="e">
        <f>(SUMIF(Sta!$A:$A,$A281,Sta!$R:$R)  + SUMIF(Sta!$B:$B,$A281,Sta!$S:$S) )/$D281</f>
        <v>#DIV/0!</v>
      </c>
      <c r="I281" s="6" t="e">
        <f>SUMIF(Sta!$A:$A,$A281,Sta!$R:$R)/$B281</f>
        <v>#DIV/0!</v>
      </c>
      <c r="J281" s="6" t="e">
        <f>SUMIF(Sta!$B:$B,$A281,Sta!$S:$S)/$C281</f>
        <v>#DIV/0!</v>
      </c>
      <c r="K281" s="11" t="e">
        <f>(COUNTIFS(Sta!$A:$A,$A281,Sta!$T:$T,"&gt;2.5") +COUNTIFS(Sta!$B:$B,$A281,Sta!$T:$T,"&gt;2.5"))/$D281</f>
        <v>#DIV/0!</v>
      </c>
      <c r="L281" s="8" t="e">
        <f>COUNTIFS(Sta!$A:$A,$A281,Sta!$T:$T,"&gt;2.5")/$B281</f>
        <v>#DIV/0!</v>
      </c>
      <c r="M281" s="8" t="e">
        <f>COUNTIFS(Sta!$B:$B,$A281,Sta!$T:$T,"&gt;2.5")/$C281</f>
        <v>#DIV/0!</v>
      </c>
      <c r="N281" s="11" t="e">
        <f>(COUNTIFS(Sta!$A:$A,$A281,Sta!$T:$T,"&gt;4.5") +COUNTIFS(Sta!$B:$B,$A281,Sta!$T:$T,"&gt;4.5"))/$D281</f>
        <v>#DIV/0!</v>
      </c>
      <c r="O281" s="8" t="e">
        <f>COUNTIFS(Sta!$A:$A,$A281,Sta!$T:$T,"&gt;4.5")/$B281</f>
        <v>#DIV/0!</v>
      </c>
      <c r="P281" s="8" t="e">
        <f>COUNTIFS(Sta!$B:$B,$A281,Sta!$T:$T,"&gt;4.5")/$C281</f>
        <v>#DIV/0!</v>
      </c>
      <c r="Q281" s="11" t="e">
        <f>(COUNTIFS(Sta!$A:$A,$A281,Sta!$R:$R,"&gt;0.5") +COUNTIFS(Sta!$B:$B,$A281,Sta!$S:$S,"&gt;0.5"))/$D281</f>
        <v>#DIV/0!</v>
      </c>
      <c r="R281" s="8" t="e">
        <f>COUNTIFS(Sta!$A:$A,$A281,Sta!$R:$R,"&gt;0.5")/$B281</f>
        <v>#DIV/0!</v>
      </c>
      <c r="S281" s="8" t="e">
        <f>COUNTIFS(Sta!$B:$B,$A281,Sta!$S:$S,"&gt;0.5")/$C281</f>
        <v>#DIV/0!</v>
      </c>
      <c r="T281" s="11" t="e">
        <f>(COUNTIFS(Sta!$A:$A,$A281,Sta!$R:$R,"&gt;1.5") +COUNTIFS(Sta!$B:$B,$A281,Sta!$S:$S,"&gt;1.5"))/$D281</f>
        <v>#DIV/0!</v>
      </c>
      <c r="U281" s="8" t="e">
        <f>COUNTIFS(Sta!$A:$A,$A281,Sta!$R:$R,"&gt;1.5")/$B281</f>
        <v>#DIV/0!</v>
      </c>
      <c r="V281" s="8" t="e">
        <f>COUNTIFS(Sta!$B:$B,$A281,Sta!$S:$S,"&gt;1.5")/$C281</f>
        <v>#DIV/0!</v>
      </c>
    </row>
    <row r="282" spans="1:22" x14ac:dyDescent="0.3">
      <c r="A282" t="s">
        <v>378</v>
      </c>
      <c r="B282" s="9">
        <f>COUNTIF(Sta!A:A,A282)</f>
        <v>0</v>
      </c>
      <c r="C282" s="4">
        <f>COUNTIF(Sta!B:B,A282)</f>
        <v>0</v>
      </c>
      <c r="D282" s="4">
        <f t="shared" si="9"/>
        <v>0</v>
      </c>
      <c r="E282" s="10" t="e">
        <f>(SUMIF(Sta!$A:$A,$A282,Sta!$T:$T)  + SUMIF(Sta!$B:$B,$A282,Sta!$T:$T) )/$D282</f>
        <v>#DIV/0!</v>
      </c>
      <c r="F282" s="6" t="e">
        <f>SUMIF(Sta!$A:$A,$A282,Sta!$T:$T)/$B282</f>
        <v>#DIV/0!</v>
      </c>
      <c r="G282" s="6" t="e">
        <f>SUMIF(Sta!$B:$B,$A282,Sta!$T:$T)/$C282</f>
        <v>#DIV/0!</v>
      </c>
      <c r="H282" s="10" t="e">
        <f>(SUMIF(Sta!$A:$A,$A282,Sta!$R:$R)  + SUMIF(Sta!$B:$B,$A282,Sta!$S:$S) )/$D282</f>
        <v>#DIV/0!</v>
      </c>
      <c r="I282" s="6" t="e">
        <f>SUMIF(Sta!$A:$A,$A282,Sta!$R:$R)/$B282</f>
        <v>#DIV/0!</v>
      </c>
      <c r="J282" s="6" t="e">
        <f>SUMIF(Sta!$B:$B,$A282,Sta!$S:$S)/$C282</f>
        <v>#DIV/0!</v>
      </c>
      <c r="K282" s="11" t="e">
        <f>(COUNTIFS(Sta!$A:$A,$A282,Sta!$T:$T,"&gt;2.5") +COUNTIFS(Sta!$B:$B,$A282,Sta!$T:$T,"&gt;2.5"))/$D282</f>
        <v>#DIV/0!</v>
      </c>
      <c r="L282" s="8" t="e">
        <f>COUNTIFS(Sta!$A:$A,$A282,Sta!$T:$T,"&gt;2.5")/$B282</f>
        <v>#DIV/0!</v>
      </c>
      <c r="M282" s="8" t="e">
        <f>COUNTIFS(Sta!$B:$B,$A282,Sta!$T:$T,"&gt;2.5")/$C282</f>
        <v>#DIV/0!</v>
      </c>
      <c r="N282" s="11" t="e">
        <f>(COUNTIFS(Sta!$A:$A,$A282,Sta!$T:$T,"&gt;4.5") +COUNTIFS(Sta!$B:$B,$A282,Sta!$T:$T,"&gt;4.5"))/$D282</f>
        <v>#DIV/0!</v>
      </c>
      <c r="O282" s="8" t="e">
        <f>COUNTIFS(Sta!$A:$A,$A282,Sta!$T:$T,"&gt;4.5")/$B282</f>
        <v>#DIV/0!</v>
      </c>
      <c r="P282" s="8" t="e">
        <f>COUNTIFS(Sta!$B:$B,$A282,Sta!$T:$T,"&gt;4.5")/$C282</f>
        <v>#DIV/0!</v>
      </c>
      <c r="Q282" s="11" t="e">
        <f>(COUNTIFS(Sta!$A:$A,$A282,Sta!$R:$R,"&gt;0.5") +COUNTIFS(Sta!$B:$B,$A282,Sta!$S:$S,"&gt;0.5"))/$D282</f>
        <v>#DIV/0!</v>
      </c>
      <c r="R282" s="8" t="e">
        <f>COUNTIFS(Sta!$A:$A,$A282,Sta!$R:$R,"&gt;0.5")/$B282</f>
        <v>#DIV/0!</v>
      </c>
      <c r="S282" s="8" t="e">
        <f>COUNTIFS(Sta!$B:$B,$A282,Sta!$S:$S,"&gt;0.5")/$C282</f>
        <v>#DIV/0!</v>
      </c>
      <c r="T282" s="11" t="e">
        <f>(COUNTIFS(Sta!$A:$A,$A282,Sta!$R:$R,"&gt;1.5") +COUNTIFS(Sta!$B:$B,$A282,Sta!$S:$S,"&gt;1.5"))/$D282</f>
        <v>#DIV/0!</v>
      </c>
      <c r="U282" s="8" t="e">
        <f>COUNTIFS(Sta!$A:$A,$A282,Sta!$R:$R,"&gt;1.5")/$B282</f>
        <v>#DIV/0!</v>
      </c>
      <c r="V282" s="8" t="e">
        <f>COUNTIFS(Sta!$B:$B,$A282,Sta!$S:$S,"&gt;1.5")/$C282</f>
        <v>#DIV/0!</v>
      </c>
    </row>
    <row r="283" spans="1:22" x14ac:dyDescent="0.3">
      <c r="A283" t="s">
        <v>366</v>
      </c>
      <c r="B283" s="9">
        <f>COUNTIF(Sta!A:A,A283)</f>
        <v>0</v>
      </c>
      <c r="C283" s="4">
        <f>COUNTIF(Sta!B:B,A283)</f>
        <v>0</v>
      </c>
      <c r="D283" s="4">
        <f t="shared" si="9"/>
        <v>0</v>
      </c>
      <c r="E283" s="10" t="e">
        <f>(SUMIF(Sta!$A:$A,$A283,Sta!$T:$T)  + SUMIF(Sta!$B:$B,$A283,Sta!$T:$T) )/$D283</f>
        <v>#DIV/0!</v>
      </c>
      <c r="F283" s="6" t="e">
        <f>SUMIF(Sta!$A:$A,$A283,Sta!$T:$T)/$B283</f>
        <v>#DIV/0!</v>
      </c>
      <c r="G283" s="6" t="e">
        <f>SUMIF(Sta!$B:$B,$A283,Sta!$T:$T)/$C283</f>
        <v>#DIV/0!</v>
      </c>
      <c r="H283" s="10" t="e">
        <f>(SUMIF(Sta!$A:$A,$A283,Sta!$R:$R)  + SUMIF(Sta!$B:$B,$A283,Sta!$S:$S) )/$D283</f>
        <v>#DIV/0!</v>
      </c>
      <c r="I283" s="6" t="e">
        <f>SUMIF(Sta!$A:$A,$A283,Sta!$R:$R)/$B283</f>
        <v>#DIV/0!</v>
      </c>
      <c r="J283" s="6" t="e">
        <f>SUMIF(Sta!$B:$B,$A283,Sta!$S:$S)/$C283</f>
        <v>#DIV/0!</v>
      </c>
      <c r="K283" s="11" t="e">
        <f>(COUNTIFS(Sta!$A:$A,$A283,Sta!$T:$T,"&gt;2.5") +COUNTIFS(Sta!$B:$B,$A283,Sta!$T:$T,"&gt;2.5"))/$D283</f>
        <v>#DIV/0!</v>
      </c>
      <c r="L283" s="8" t="e">
        <f>COUNTIFS(Sta!$A:$A,$A283,Sta!$T:$T,"&gt;2.5")/$B283</f>
        <v>#DIV/0!</v>
      </c>
      <c r="M283" s="8" t="e">
        <f>COUNTIFS(Sta!$B:$B,$A283,Sta!$T:$T,"&gt;2.5")/$C283</f>
        <v>#DIV/0!</v>
      </c>
      <c r="N283" s="11" t="e">
        <f>(COUNTIFS(Sta!$A:$A,$A283,Sta!$T:$T,"&gt;4.5") +COUNTIFS(Sta!$B:$B,$A283,Sta!$T:$T,"&gt;4.5"))/$D283</f>
        <v>#DIV/0!</v>
      </c>
      <c r="O283" s="8" t="e">
        <f>COUNTIFS(Sta!$A:$A,$A283,Sta!$T:$T,"&gt;4.5")/$B283</f>
        <v>#DIV/0!</v>
      </c>
      <c r="P283" s="8" t="e">
        <f>COUNTIFS(Sta!$B:$B,$A283,Sta!$T:$T,"&gt;4.5")/$C283</f>
        <v>#DIV/0!</v>
      </c>
      <c r="Q283" s="11" t="e">
        <f>(COUNTIFS(Sta!$A:$A,$A283,Sta!$R:$R,"&gt;0.5") +COUNTIFS(Sta!$B:$B,$A283,Sta!$S:$S,"&gt;0.5"))/$D283</f>
        <v>#DIV/0!</v>
      </c>
      <c r="R283" s="8" t="e">
        <f>COUNTIFS(Sta!$A:$A,$A283,Sta!$R:$R,"&gt;0.5")/$B283</f>
        <v>#DIV/0!</v>
      </c>
      <c r="S283" s="8" t="e">
        <f>COUNTIFS(Sta!$B:$B,$A283,Sta!$S:$S,"&gt;0.5")/$C283</f>
        <v>#DIV/0!</v>
      </c>
      <c r="T283" s="11" t="e">
        <f>(COUNTIFS(Sta!$A:$A,$A283,Sta!$R:$R,"&gt;1.5") +COUNTIFS(Sta!$B:$B,$A283,Sta!$S:$S,"&gt;1.5"))/$D283</f>
        <v>#DIV/0!</v>
      </c>
      <c r="U283" s="8" t="e">
        <f>COUNTIFS(Sta!$A:$A,$A283,Sta!$R:$R,"&gt;1.5")/$B283</f>
        <v>#DIV/0!</v>
      </c>
      <c r="V283" s="8" t="e">
        <f>COUNTIFS(Sta!$B:$B,$A283,Sta!$S:$S,"&gt;1.5")/$C283</f>
        <v>#DIV/0!</v>
      </c>
    </row>
    <row r="284" spans="1:22" x14ac:dyDescent="0.3">
      <c r="A284" t="s">
        <v>362</v>
      </c>
      <c r="B284" s="9">
        <f>COUNTIF(Sta!A:A,A284)</f>
        <v>0</v>
      </c>
      <c r="C284" s="4">
        <f>COUNTIF(Sta!B:B,A284)</f>
        <v>0</v>
      </c>
      <c r="D284" s="4">
        <f t="shared" si="9"/>
        <v>0</v>
      </c>
      <c r="E284" s="10" t="e">
        <f>(SUMIF(Sta!$A:$A,$A284,Sta!$T:$T)  + SUMIF(Sta!$B:$B,$A284,Sta!$T:$T) )/$D284</f>
        <v>#DIV/0!</v>
      </c>
      <c r="F284" s="6" t="e">
        <f>SUMIF(Sta!$A:$A,$A284,Sta!$T:$T)/$B284</f>
        <v>#DIV/0!</v>
      </c>
      <c r="G284" s="6" t="e">
        <f>SUMIF(Sta!$B:$B,$A284,Sta!$T:$T)/$C284</f>
        <v>#DIV/0!</v>
      </c>
      <c r="H284" s="10" t="e">
        <f>(SUMIF(Sta!$A:$A,$A284,Sta!$R:$R)  + SUMIF(Sta!$B:$B,$A284,Sta!$S:$S) )/$D284</f>
        <v>#DIV/0!</v>
      </c>
      <c r="I284" s="6" t="e">
        <f>SUMIF(Sta!$A:$A,$A284,Sta!$R:$R)/$B284</f>
        <v>#DIV/0!</v>
      </c>
      <c r="J284" s="6" t="e">
        <f>SUMIF(Sta!$B:$B,$A284,Sta!$S:$S)/$C284</f>
        <v>#DIV/0!</v>
      </c>
      <c r="K284" s="11" t="e">
        <f>(COUNTIFS(Sta!$A:$A,$A284,Sta!$T:$T,"&gt;2.5") +COUNTIFS(Sta!$B:$B,$A284,Sta!$T:$T,"&gt;2.5"))/$D284</f>
        <v>#DIV/0!</v>
      </c>
      <c r="L284" s="8" t="e">
        <f>COUNTIFS(Sta!$A:$A,$A284,Sta!$T:$T,"&gt;2.5")/$B284</f>
        <v>#DIV/0!</v>
      </c>
      <c r="M284" s="8" t="e">
        <f>COUNTIFS(Sta!$B:$B,$A284,Sta!$T:$T,"&gt;2.5")/$C284</f>
        <v>#DIV/0!</v>
      </c>
      <c r="N284" s="11" t="e">
        <f>(COUNTIFS(Sta!$A:$A,$A284,Sta!$T:$T,"&gt;4.5") +COUNTIFS(Sta!$B:$B,$A284,Sta!$T:$T,"&gt;4.5"))/$D284</f>
        <v>#DIV/0!</v>
      </c>
      <c r="O284" s="8" t="e">
        <f>COUNTIFS(Sta!$A:$A,$A284,Sta!$T:$T,"&gt;4.5")/$B284</f>
        <v>#DIV/0!</v>
      </c>
      <c r="P284" s="8" t="e">
        <f>COUNTIFS(Sta!$B:$B,$A284,Sta!$T:$T,"&gt;4.5")/$C284</f>
        <v>#DIV/0!</v>
      </c>
      <c r="Q284" s="11" t="e">
        <f>(COUNTIFS(Sta!$A:$A,$A284,Sta!$R:$R,"&gt;0.5") +COUNTIFS(Sta!$B:$B,$A284,Sta!$S:$S,"&gt;0.5"))/$D284</f>
        <v>#DIV/0!</v>
      </c>
      <c r="R284" s="8" t="e">
        <f>COUNTIFS(Sta!$A:$A,$A284,Sta!$R:$R,"&gt;0.5")/$B284</f>
        <v>#DIV/0!</v>
      </c>
      <c r="S284" s="8" t="e">
        <f>COUNTIFS(Sta!$B:$B,$A284,Sta!$S:$S,"&gt;0.5")/$C284</f>
        <v>#DIV/0!</v>
      </c>
      <c r="T284" s="11" t="e">
        <f>(COUNTIFS(Sta!$A:$A,$A284,Sta!$R:$R,"&gt;1.5") +COUNTIFS(Sta!$B:$B,$A284,Sta!$S:$S,"&gt;1.5"))/$D284</f>
        <v>#DIV/0!</v>
      </c>
      <c r="U284" s="8" t="e">
        <f>COUNTIFS(Sta!$A:$A,$A284,Sta!$R:$R,"&gt;1.5")/$B284</f>
        <v>#DIV/0!</v>
      </c>
      <c r="V284" s="8" t="e">
        <f>COUNTIFS(Sta!$B:$B,$A284,Sta!$S:$S,"&gt;1.5")/$C284</f>
        <v>#DIV/0!</v>
      </c>
    </row>
    <row r="285" spans="1:22" x14ac:dyDescent="0.3">
      <c r="A285" t="s">
        <v>364</v>
      </c>
      <c r="B285" s="9">
        <f>COUNTIF(Sta!A:A,A285)</f>
        <v>0</v>
      </c>
      <c r="C285" s="4">
        <f>COUNTIF(Sta!B:B,A285)</f>
        <v>0</v>
      </c>
      <c r="D285" s="4">
        <f t="shared" si="9"/>
        <v>0</v>
      </c>
      <c r="E285" s="10" t="e">
        <f>(SUMIF(Sta!$A:$A,$A285,Sta!$T:$T)  + SUMIF(Sta!$B:$B,$A285,Sta!$T:$T) )/$D285</f>
        <v>#DIV/0!</v>
      </c>
      <c r="F285" s="6" t="e">
        <f>SUMIF(Sta!$A:$A,$A285,Sta!$T:$T)/$B285</f>
        <v>#DIV/0!</v>
      </c>
      <c r="G285" s="6" t="e">
        <f>SUMIF(Sta!$B:$B,$A285,Sta!$T:$T)/$C285</f>
        <v>#DIV/0!</v>
      </c>
      <c r="H285" s="10" t="e">
        <f>(SUMIF(Sta!$A:$A,$A285,Sta!$R:$R)  + SUMIF(Sta!$B:$B,$A285,Sta!$S:$S) )/$D285</f>
        <v>#DIV/0!</v>
      </c>
      <c r="I285" s="6" t="e">
        <f>SUMIF(Sta!$A:$A,$A285,Sta!$R:$R)/$B285</f>
        <v>#DIV/0!</v>
      </c>
      <c r="J285" s="6" t="e">
        <f>SUMIF(Sta!$B:$B,$A285,Sta!$S:$S)/$C285</f>
        <v>#DIV/0!</v>
      </c>
      <c r="K285" s="11" t="e">
        <f>(COUNTIFS(Sta!$A:$A,$A285,Sta!$T:$T,"&gt;2.5") +COUNTIFS(Sta!$B:$B,$A285,Sta!$T:$T,"&gt;2.5"))/$D285</f>
        <v>#DIV/0!</v>
      </c>
      <c r="L285" s="8" t="e">
        <f>COUNTIFS(Sta!$A:$A,$A285,Sta!$T:$T,"&gt;2.5")/$B285</f>
        <v>#DIV/0!</v>
      </c>
      <c r="M285" s="8" t="e">
        <f>COUNTIFS(Sta!$B:$B,$A285,Sta!$T:$T,"&gt;2.5")/$C285</f>
        <v>#DIV/0!</v>
      </c>
      <c r="N285" s="11" t="e">
        <f>(COUNTIFS(Sta!$A:$A,$A285,Sta!$T:$T,"&gt;4.5") +COUNTIFS(Sta!$B:$B,$A285,Sta!$T:$T,"&gt;4.5"))/$D285</f>
        <v>#DIV/0!</v>
      </c>
      <c r="O285" s="8" t="e">
        <f>COUNTIFS(Sta!$A:$A,$A285,Sta!$T:$T,"&gt;4.5")/$B285</f>
        <v>#DIV/0!</v>
      </c>
      <c r="P285" s="8" t="e">
        <f>COUNTIFS(Sta!$B:$B,$A285,Sta!$T:$T,"&gt;4.5")/$C285</f>
        <v>#DIV/0!</v>
      </c>
      <c r="Q285" s="11" t="e">
        <f>(COUNTIFS(Sta!$A:$A,$A285,Sta!$R:$R,"&gt;0.5") +COUNTIFS(Sta!$B:$B,$A285,Sta!$S:$S,"&gt;0.5"))/$D285</f>
        <v>#DIV/0!</v>
      </c>
      <c r="R285" s="8" t="e">
        <f>COUNTIFS(Sta!$A:$A,$A285,Sta!$R:$R,"&gt;0.5")/$B285</f>
        <v>#DIV/0!</v>
      </c>
      <c r="S285" s="8" t="e">
        <f>COUNTIFS(Sta!$B:$B,$A285,Sta!$S:$S,"&gt;0.5")/$C285</f>
        <v>#DIV/0!</v>
      </c>
      <c r="T285" s="11" t="e">
        <f>(COUNTIFS(Sta!$A:$A,$A285,Sta!$R:$R,"&gt;1.5") +COUNTIFS(Sta!$B:$B,$A285,Sta!$S:$S,"&gt;1.5"))/$D285</f>
        <v>#DIV/0!</v>
      </c>
      <c r="U285" s="8" t="e">
        <f>COUNTIFS(Sta!$A:$A,$A285,Sta!$R:$R,"&gt;1.5")/$B285</f>
        <v>#DIV/0!</v>
      </c>
      <c r="V285" s="8" t="e">
        <f>COUNTIFS(Sta!$B:$B,$A285,Sta!$S:$S,"&gt;1.5")/$C285</f>
        <v>#DIV/0!</v>
      </c>
    </row>
    <row r="286" spans="1:22" x14ac:dyDescent="0.3">
      <c r="A286" t="s">
        <v>365</v>
      </c>
      <c r="B286" s="9">
        <f>COUNTIF(Sta!A:A,A286)</f>
        <v>0</v>
      </c>
      <c r="C286" s="4">
        <f>COUNTIF(Sta!B:B,A286)</f>
        <v>0</v>
      </c>
      <c r="D286" s="4">
        <f t="shared" si="9"/>
        <v>0</v>
      </c>
      <c r="E286" s="10" t="e">
        <f>(SUMIF(Sta!$A:$A,$A286,Sta!$T:$T)  + SUMIF(Sta!$B:$B,$A286,Sta!$T:$T) )/$D286</f>
        <v>#DIV/0!</v>
      </c>
      <c r="F286" s="6" t="e">
        <f>SUMIF(Sta!$A:$A,$A286,Sta!$T:$T)/$B286</f>
        <v>#DIV/0!</v>
      </c>
      <c r="G286" s="6" t="e">
        <f>SUMIF(Sta!$B:$B,$A286,Sta!$T:$T)/$C286</f>
        <v>#DIV/0!</v>
      </c>
      <c r="H286" s="10" t="e">
        <f>(SUMIF(Sta!$A:$A,$A286,Sta!$R:$R)  + SUMIF(Sta!$B:$B,$A286,Sta!$S:$S) )/$D286</f>
        <v>#DIV/0!</v>
      </c>
      <c r="I286" s="6" t="e">
        <f>SUMIF(Sta!$A:$A,$A286,Sta!$R:$R)/$B286</f>
        <v>#DIV/0!</v>
      </c>
      <c r="J286" s="6" t="e">
        <f>SUMIF(Sta!$B:$B,$A286,Sta!$S:$S)/$C286</f>
        <v>#DIV/0!</v>
      </c>
      <c r="K286" s="11" t="e">
        <f>(COUNTIFS(Sta!$A:$A,$A286,Sta!$T:$T,"&gt;2.5") +COUNTIFS(Sta!$B:$B,$A286,Sta!$T:$T,"&gt;2.5"))/$D286</f>
        <v>#DIV/0!</v>
      </c>
      <c r="L286" s="8" t="e">
        <f>COUNTIFS(Sta!$A:$A,$A286,Sta!$T:$T,"&gt;2.5")/$B286</f>
        <v>#DIV/0!</v>
      </c>
      <c r="M286" s="8" t="e">
        <f>COUNTIFS(Sta!$B:$B,$A286,Sta!$T:$T,"&gt;2.5")/$C286</f>
        <v>#DIV/0!</v>
      </c>
      <c r="N286" s="11" t="e">
        <f>(COUNTIFS(Sta!$A:$A,$A286,Sta!$T:$T,"&gt;4.5") +COUNTIFS(Sta!$B:$B,$A286,Sta!$T:$T,"&gt;4.5"))/$D286</f>
        <v>#DIV/0!</v>
      </c>
      <c r="O286" s="8" t="e">
        <f>COUNTIFS(Sta!$A:$A,$A286,Sta!$T:$T,"&gt;4.5")/$B286</f>
        <v>#DIV/0!</v>
      </c>
      <c r="P286" s="8" t="e">
        <f>COUNTIFS(Sta!$B:$B,$A286,Sta!$T:$T,"&gt;4.5")/$C286</f>
        <v>#DIV/0!</v>
      </c>
      <c r="Q286" s="11" t="e">
        <f>(COUNTIFS(Sta!$A:$A,$A286,Sta!$R:$R,"&gt;0.5") +COUNTIFS(Sta!$B:$B,$A286,Sta!$S:$S,"&gt;0.5"))/$D286</f>
        <v>#DIV/0!</v>
      </c>
      <c r="R286" s="8" t="e">
        <f>COUNTIFS(Sta!$A:$A,$A286,Sta!$R:$R,"&gt;0.5")/$B286</f>
        <v>#DIV/0!</v>
      </c>
      <c r="S286" s="8" t="e">
        <f>COUNTIFS(Sta!$B:$B,$A286,Sta!$S:$S,"&gt;0.5")/$C286</f>
        <v>#DIV/0!</v>
      </c>
      <c r="T286" s="11" t="e">
        <f>(COUNTIFS(Sta!$A:$A,$A286,Sta!$R:$R,"&gt;1.5") +COUNTIFS(Sta!$B:$B,$A286,Sta!$S:$S,"&gt;1.5"))/$D286</f>
        <v>#DIV/0!</v>
      </c>
      <c r="U286" s="8" t="e">
        <f>COUNTIFS(Sta!$A:$A,$A286,Sta!$R:$R,"&gt;1.5")/$B286</f>
        <v>#DIV/0!</v>
      </c>
      <c r="V286" s="8" t="e">
        <f>COUNTIFS(Sta!$B:$B,$A286,Sta!$S:$S,"&gt;1.5")/$C286</f>
        <v>#DIV/0!</v>
      </c>
    </row>
    <row r="287" spans="1:22" x14ac:dyDescent="0.3">
      <c r="A287" t="s">
        <v>368</v>
      </c>
      <c r="B287" s="9">
        <f>COUNTIF(Sta!A:A,A287)</f>
        <v>0</v>
      </c>
      <c r="C287" s="4">
        <f>COUNTIF(Sta!B:B,A287)</f>
        <v>0</v>
      </c>
      <c r="D287" s="4">
        <f t="shared" si="9"/>
        <v>0</v>
      </c>
      <c r="E287" s="10" t="e">
        <f>(SUMIF(Sta!$A:$A,$A287,Sta!$T:$T)  + SUMIF(Sta!$B:$B,$A287,Sta!$T:$T) )/$D287</f>
        <v>#DIV/0!</v>
      </c>
      <c r="F287" s="6" t="e">
        <f>SUMIF(Sta!$A:$A,$A287,Sta!$T:$T)/$B287</f>
        <v>#DIV/0!</v>
      </c>
      <c r="G287" s="6" t="e">
        <f>SUMIF(Sta!$B:$B,$A287,Sta!$T:$T)/$C287</f>
        <v>#DIV/0!</v>
      </c>
      <c r="H287" s="10" t="e">
        <f>(SUMIF(Sta!$A:$A,$A287,Sta!$R:$R)  + SUMIF(Sta!$B:$B,$A287,Sta!$S:$S) )/$D287</f>
        <v>#DIV/0!</v>
      </c>
      <c r="I287" s="6" t="e">
        <f>SUMIF(Sta!$A:$A,$A287,Sta!$R:$R)/$B287</f>
        <v>#DIV/0!</v>
      </c>
      <c r="J287" s="6" t="e">
        <f>SUMIF(Sta!$B:$B,$A287,Sta!$S:$S)/$C287</f>
        <v>#DIV/0!</v>
      </c>
      <c r="K287" s="11" t="e">
        <f>(COUNTIFS(Sta!$A:$A,$A287,Sta!$T:$T,"&gt;2.5") +COUNTIFS(Sta!$B:$B,$A287,Sta!$T:$T,"&gt;2.5"))/$D287</f>
        <v>#DIV/0!</v>
      </c>
      <c r="L287" s="8" t="e">
        <f>COUNTIFS(Sta!$A:$A,$A287,Sta!$T:$T,"&gt;2.5")/$B287</f>
        <v>#DIV/0!</v>
      </c>
      <c r="M287" s="8" t="e">
        <f>COUNTIFS(Sta!$B:$B,$A287,Sta!$T:$T,"&gt;2.5")/$C287</f>
        <v>#DIV/0!</v>
      </c>
      <c r="N287" s="11" t="e">
        <f>(COUNTIFS(Sta!$A:$A,$A287,Sta!$T:$T,"&gt;4.5") +COUNTIFS(Sta!$B:$B,$A287,Sta!$T:$T,"&gt;4.5"))/$D287</f>
        <v>#DIV/0!</v>
      </c>
      <c r="O287" s="8" t="e">
        <f>COUNTIFS(Sta!$A:$A,$A287,Sta!$T:$T,"&gt;4.5")/$B287</f>
        <v>#DIV/0!</v>
      </c>
      <c r="P287" s="8" t="e">
        <f>COUNTIFS(Sta!$B:$B,$A287,Sta!$T:$T,"&gt;4.5")/$C287</f>
        <v>#DIV/0!</v>
      </c>
      <c r="Q287" s="11" t="e">
        <f>(COUNTIFS(Sta!$A:$A,$A287,Sta!$R:$R,"&gt;0.5") +COUNTIFS(Sta!$B:$B,$A287,Sta!$S:$S,"&gt;0.5"))/$D287</f>
        <v>#DIV/0!</v>
      </c>
      <c r="R287" s="8" t="e">
        <f>COUNTIFS(Sta!$A:$A,$A287,Sta!$R:$R,"&gt;0.5")/$B287</f>
        <v>#DIV/0!</v>
      </c>
      <c r="S287" s="8" t="e">
        <f>COUNTIFS(Sta!$B:$B,$A287,Sta!$S:$S,"&gt;0.5")/$C287</f>
        <v>#DIV/0!</v>
      </c>
      <c r="T287" s="11" t="e">
        <f>(COUNTIFS(Sta!$A:$A,$A287,Sta!$R:$R,"&gt;1.5") +COUNTIFS(Sta!$B:$B,$A287,Sta!$S:$S,"&gt;1.5"))/$D287</f>
        <v>#DIV/0!</v>
      </c>
      <c r="U287" s="8" t="e">
        <f>COUNTIFS(Sta!$A:$A,$A287,Sta!$R:$R,"&gt;1.5")/$B287</f>
        <v>#DIV/0!</v>
      </c>
      <c r="V287" s="8" t="e">
        <f>COUNTIFS(Sta!$B:$B,$A287,Sta!$S:$S,"&gt;1.5")/$C287</f>
        <v>#DIV/0!</v>
      </c>
    </row>
    <row r="288" spans="1:22" x14ac:dyDescent="0.3">
      <c r="A288" t="s">
        <v>367</v>
      </c>
      <c r="B288" s="9">
        <f>COUNTIF(Sta!A:A,A288)</f>
        <v>0</v>
      </c>
      <c r="C288" s="4">
        <f>COUNTIF(Sta!B:B,A288)</f>
        <v>0</v>
      </c>
      <c r="D288" s="4">
        <f t="shared" si="9"/>
        <v>0</v>
      </c>
      <c r="E288" s="10" t="e">
        <f>(SUMIF(Sta!$A:$A,$A288,Sta!$T:$T)  + SUMIF(Sta!$B:$B,$A288,Sta!$T:$T) )/$D288</f>
        <v>#DIV/0!</v>
      </c>
      <c r="F288" s="6" t="e">
        <f>SUMIF(Sta!$A:$A,$A288,Sta!$T:$T)/$B288</f>
        <v>#DIV/0!</v>
      </c>
      <c r="G288" s="6" t="e">
        <f>SUMIF(Sta!$B:$B,$A288,Sta!$T:$T)/$C288</f>
        <v>#DIV/0!</v>
      </c>
      <c r="H288" s="10" t="e">
        <f>(SUMIF(Sta!$A:$A,$A288,Sta!$R:$R)  + SUMIF(Sta!$B:$B,$A288,Sta!$S:$S) )/$D288</f>
        <v>#DIV/0!</v>
      </c>
      <c r="I288" s="6" t="e">
        <f>SUMIF(Sta!$A:$A,$A288,Sta!$R:$R)/$B288</f>
        <v>#DIV/0!</v>
      </c>
      <c r="J288" s="6" t="e">
        <f>SUMIF(Sta!$B:$B,$A288,Sta!$S:$S)/$C288</f>
        <v>#DIV/0!</v>
      </c>
      <c r="K288" s="11" t="e">
        <f>(COUNTIFS(Sta!$A:$A,$A288,Sta!$T:$T,"&gt;2.5") +COUNTIFS(Sta!$B:$B,$A288,Sta!$T:$T,"&gt;2.5"))/$D288</f>
        <v>#DIV/0!</v>
      </c>
      <c r="L288" s="8" t="e">
        <f>COUNTIFS(Sta!$A:$A,$A288,Sta!$T:$T,"&gt;2.5")/$B288</f>
        <v>#DIV/0!</v>
      </c>
      <c r="M288" s="8" t="e">
        <f>COUNTIFS(Sta!$B:$B,$A288,Sta!$T:$T,"&gt;2.5")/$C288</f>
        <v>#DIV/0!</v>
      </c>
      <c r="N288" s="11" t="e">
        <f>(COUNTIFS(Sta!$A:$A,$A288,Sta!$T:$T,"&gt;4.5") +COUNTIFS(Sta!$B:$B,$A288,Sta!$T:$T,"&gt;4.5"))/$D288</f>
        <v>#DIV/0!</v>
      </c>
      <c r="O288" s="8" t="e">
        <f>COUNTIFS(Sta!$A:$A,$A288,Sta!$T:$T,"&gt;4.5")/$B288</f>
        <v>#DIV/0!</v>
      </c>
      <c r="P288" s="8" t="e">
        <f>COUNTIFS(Sta!$B:$B,$A288,Sta!$T:$T,"&gt;4.5")/$C288</f>
        <v>#DIV/0!</v>
      </c>
      <c r="Q288" s="11" t="e">
        <f>(COUNTIFS(Sta!$A:$A,$A288,Sta!$R:$R,"&gt;0.5") +COUNTIFS(Sta!$B:$B,$A288,Sta!$S:$S,"&gt;0.5"))/$D288</f>
        <v>#DIV/0!</v>
      </c>
      <c r="R288" s="8" t="e">
        <f>COUNTIFS(Sta!$A:$A,$A288,Sta!$R:$R,"&gt;0.5")/$B288</f>
        <v>#DIV/0!</v>
      </c>
      <c r="S288" s="8" t="e">
        <f>COUNTIFS(Sta!$B:$B,$A288,Sta!$S:$S,"&gt;0.5")/$C288</f>
        <v>#DIV/0!</v>
      </c>
      <c r="T288" s="11" t="e">
        <f>(COUNTIFS(Sta!$A:$A,$A288,Sta!$R:$R,"&gt;1.5") +COUNTIFS(Sta!$B:$B,$A288,Sta!$S:$S,"&gt;1.5"))/$D288</f>
        <v>#DIV/0!</v>
      </c>
      <c r="U288" s="8" t="e">
        <f>COUNTIFS(Sta!$A:$A,$A288,Sta!$R:$R,"&gt;1.5")/$B288</f>
        <v>#DIV/0!</v>
      </c>
      <c r="V288" s="8" t="e">
        <f>COUNTIFS(Sta!$B:$B,$A288,Sta!$S:$S,"&gt;1.5")/$C288</f>
        <v>#DIV/0!</v>
      </c>
    </row>
    <row r="289" spans="1:22" x14ac:dyDescent="0.3">
      <c r="A289" t="s">
        <v>398</v>
      </c>
      <c r="B289" s="9">
        <f>COUNTIF(Sta!A:A,A289)</f>
        <v>0</v>
      </c>
      <c r="C289" s="4">
        <f>COUNTIF(Sta!B:B,A289)</f>
        <v>0</v>
      </c>
      <c r="D289" s="4">
        <f t="shared" si="9"/>
        <v>0</v>
      </c>
      <c r="E289" s="10" t="e">
        <f>(SUMIF(Sta!$A:$A,$A289,Sta!$T:$T)  + SUMIF(Sta!$B:$B,$A289,Sta!$T:$T) )/$D289</f>
        <v>#DIV/0!</v>
      </c>
      <c r="F289" s="6" t="e">
        <f>SUMIF(Sta!$A:$A,$A289,Sta!$T:$T)/$B289</f>
        <v>#DIV/0!</v>
      </c>
      <c r="G289" s="6" t="e">
        <f>SUMIF(Sta!$B:$B,$A289,Sta!$T:$T)/$C289</f>
        <v>#DIV/0!</v>
      </c>
      <c r="H289" s="10" t="e">
        <f>(SUMIF(Sta!$A:$A,$A289,Sta!$R:$R)  + SUMIF(Sta!$B:$B,$A289,Sta!$S:$S) )/$D289</f>
        <v>#DIV/0!</v>
      </c>
      <c r="I289" s="6" t="e">
        <f>SUMIF(Sta!$A:$A,$A289,Sta!$R:$R)/$B289</f>
        <v>#DIV/0!</v>
      </c>
      <c r="J289" s="6" t="e">
        <f>SUMIF(Sta!$B:$B,$A289,Sta!$S:$S)/$C289</f>
        <v>#DIV/0!</v>
      </c>
      <c r="K289" s="11" t="e">
        <f>(COUNTIFS(Sta!$A:$A,$A289,Sta!$T:$T,"&gt;2.5") +COUNTIFS(Sta!$B:$B,$A289,Sta!$T:$T,"&gt;2.5"))/$D289</f>
        <v>#DIV/0!</v>
      </c>
      <c r="L289" s="8" t="e">
        <f>COUNTIFS(Sta!$A:$A,$A289,Sta!$T:$T,"&gt;2.5")/$B289</f>
        <v>#DIV/0!</v>
      </c>
      <c r="M289" s="8" t="e">
        <f>COUNTIFS(Sta!$B:$B,$A289,Sta!$T:$T,"&gt;2.5")/$C289</f>
        <v>#DIV/0!</v>
      </c>
      <c r="N289" s="11" t="e">
        <f>(COUNTIFS(Sta!$A:$A,$A289,Sta!$T:$T,"&gt;4.5") +COUNTIFS(Sta!$B:$B,$A289,Sta!$T:$T,"&gt;4.5"))/$D289</f>
        <v>#DIV/0!</v>
      </c>
      <c r="O289" s="8" t="e">
        <f>COUNTIFS(Sta!$A:$A,$A289,Sta!$T:$T,"&gt;4.5")/$B289</f>
        <v>#DIV/0!</v>
      </c>
      <c r="P289" s="8" t="e">
        <f>COUNTIFS(Sta!$B:$B,$A289,Sta!$T:$T,"&gt;4.5")/$C289</f>
        <v>#DIV/0!</v>
      </c>
      <c r="Q289" s="11" t="e">
        <f>(COUNTIFS(Sta!$A:$A,$A289,Sta!$R:$R,"&gt;0.5") +COUNTIFS(Sta!$B:$B,$A289,Sta!$S:$S,"&gt;0.5"))/$D289</f>
        <v>#DIV/0!</v>
      </c>
      <c r="R289" s="8" t="e">
        <f>COUNTIFS(Sta!$A:$A,$A289,Sta!$R:$R,"&gt;0.5")/$B289</f>
        <v>#DIV/0!</v>
      </c>
      <c r="S289" s="8" t="e">
        <f>COUNTIFS(Sta!$B:$B,$A289,Sta!$S:$S,"&gt;0.5")/$C289</f>
        <v>#DIV/0!</v>
      </c>
      <c r="T289" s="11" t="e">
        <f>(COUNTIFS(Sta!$A:$A,$A289,Sta!$R:$R,"&gt;1.5") +COUNTIFS(Sta!$B:$B,$A289,Sta!$S:$S,"&gt;1.5"))/$D289</f>
        <v>#DIV/0!</v>
      </c>
      <c r="U289" s="8" t="e">
        <f>COUNTIFS(Sta!$A:$A,$A289,Sta!$R:$R,"&gt;1.5")/$B289</f>
        <v>#DIV/0!</v>
      </c>
      <c r="V289" s="8" t="e">
        <f>COUNTIFS(Sta!$B:$B,$A289,Sta!$S:$S,"&gt;1.5")/$C289</f>
        <v>#DIV/0!</v>
      </c>
    </row>
    <row r="290" spans="1:22" x14ac:dyDescent="0.3">
      <c r="A290" t="s">
        <v>379</v>
      </c>
      <c r="B290" s="9">
        <f>COUNTIF(Sta!A:A,A290)</f>
        <v>0</v>
      </c>
      <c r="C290" s="4">
        <f>COUNTIF(Sta!B:B,A290)</f>
        <v>0</v>
      </c>
      <c r="D290" s="4">
        <f t="shared" si="9"/>
        <v>0</v>
      </c>
      <c r="E290" s="10" t="e">
        <f>(SUMIF(Sta!$A:$A,$A290,Sta!$T:$T)  + SUMIF(Sta!$B:$B,$A290,Sta!$T:$T) )/$D290</f>
        <v>#DIV/0!</v>
      </c>
      <c r="F290" s="6" t="e">
        <f>SUMIF(Sta!$A:$A,$A290,Sta!$T:$T)/$B290</f>
        <v>#DIV/0!</v>
      </c>
      <c r="G290" s="6" t="e">
        <f>SUMIF(Sta!$B:$B,$A290,Sta!$T:$T)/$C290</f>
        <v>#DIV/0!</v>
      </c>
      <c r="H290" s="10" t="e">
        <f>(SUMIF(Sta!$A:$A,$A290,Sta!$R:$R)  + SUMIF(Sta!$B:$B,$A290,Sta!$S:$S) )/$D290</f>
        <v>#DIV/0!</v>
      </c>
      <c r="I290" s="6" t="e">
        <f>SUMIF(Sta!$A:$A,$A290,Sta!$R:$R)/$B290</f>
        <v>#DIV/0!</v>
      </c>
      <c r="J290" s="6" t="e">
        <f>SUMIF(Sta!$B:$B,$A290,Sta!$S:$S)/$C290</f>
        <v>#DIV/0!</v>
      </c>
      <c r="K290" s="11" t="e">
        <f>(COUNTIFS(Sta!$A:$A,$A290,Sta!$T:$T,"&gt;2.5") +COUNTIFS(Sta!$B:$B,$A290,Sta!$T:$T,"&gt;2.5"))/$D290</f>
        <v>#DIV/0!</v>
      </c>
      <c r="L290" s="8" t="e">
        <f>COUNTIFS(Sta!$A:$A,$A290,Sta!$T:$T,"&gt;2.5")/$B290</f>
        <v>#DIV/0!</v>
      </c>
      <c r="M290" s="8" t="e">
        <f>COUNTIFS(Sta!$B:$B,$A290,Sta!$T:$T,"&gt;2.5")/$C290</f>
        <v>#DIV/0!</v>
      </c>
      <c r="N290" s="11" t="e">
        <f>(COUNTIFS(Sta!$A:$A,$A290,Sta!$T:$T,"&gt;4.5") +COUNTIFS(Sta!$B:$B,$A290,Sta!$T:$T,"&gt;4.5"))/$D290</f>
        <v>#DIV/0!</v>
      </c>
      <c r="O290" s="8" t="e">
        <f>COUNTIFS(Sta!$A:$A,$A290,Sta!$T:$T,"&gt;4.5")/$B290</f>
        <v>#DIV/0!</v>
      </c>
      <c r="P290" s="8" t="e">
        <f>COUNTIFS(Sta!$B:$B,$A290,Sta!$T:$T,"&gt;4.5")/$C290</f>
        <v>#DIV/0!</v>
      </c>
      <c r="Q290" s="11" t="e">
        <f>(COUNTIFS(Sta!$A:$A,$A290,Sta!$R:$R,"&gt;0.5") +COUNTIFS(Sta!$B:$B,$A290,Sta!$S:$S,"&gt;0.5"))/$D290</f>
        <v>#DIV/0!</v>
      </c>
      <c r="R290" s="8" t="e">
        <f>COUNTIFS(Sta!$A:$A,$A290,Sta!$R:$R,"&gt;0.5")/$B290</f>
        <v>#DIV/0!</v>
      </c>
      <c r="S290" s="8" t="e">
        <f>COUNTIFS(Sta!$B:$B,$A290,Sta!$S:$S,"&gt;0.5")/$C290</f>
        <v>#DIV/0!</v>
      </c>
      <c r="T290" s="11" t="e">
        <f>(COUNTIFS(Sta!$A:$A,$A290,Sta!$R:$R,"&gt;1.5") +COUNTIFS(Sta!$B:$B,$A290,Sta!$S:$S,"&gt;1.5"))/$D290</f>
        <v>#DIV/0!</v>
      </c>
      <c r="U290" s="8" t="e">
        <f>COUNTIFS(Sta!$A:$A,$A290,Sta!$R:$R,"&gt;1.5")/$B290</f>
        <v>#DIV/0!</v>
      </c>
      <c r="V290" s="8" t="e">
        <f>COUNTIFS(Sta!$B:$B,$A290,Sta!$S:$S,"&gt;1.5")/$C290</f>
        <v>#DIV/0!</v>
      </c>
    </row>
    <row r="291" spans="1:22" x14ac:dyDescent="0.3">
      <c r="A291" t="s">
        <v>381</v>
      </c>
      <c r="B291" s="9">
        <f>COUNTIF(Sta!A:A,A291)</f>
        <v>0</v>
      </c>
      <c r="C291" s="4">
        <f>COUNTIF(Sta!B:B,A291)</f>
        <v>0</v>
      </c>
      <c r="D291" s="4">
        <f t="shared" si="9"/>
        <v>0</v>
      </c>
      <c r="E291" s="10" t="e">
        <f>(SUMIF(Sta!$A:$A,$A291,Sta!$T:$T)  + SUMIF(Sta!$B:$B,$A291,Sta!$T:$T) )/$D291</f>
        <v>#DIV/0!</v>
      </c>
      <c r="F291" s="6" t="e">
        <f>SUMIF(Sta!$A:$A,$A291,Sta!$T:$T)/$B291</f>
        <v>#DIV/0!</v>
      </c>
      <c r="G291" s="6" t="e">
        <f>SUMIF(Sta!$B:$B,$A291,Sta!$T:$T)/$C291</f>
        <v>#DIV/0!</v>
      </c>
      <c r="H291" s="10" t="e">
        <f>(SUMIF(Sta!$A:$A,$A291,Sta!$R:$R)  + SUMIF(Sta!$B:$B,$A291,Sta!$S:$S) )/$D291</f>
        <v>#DIV/0!</v>
      </c>
      <c r="I291" s="6" t="e">
        <f>SUMIF(Sta!$A:$A,$A291,Sta!$R:$R)/$B291</f>
        <v>#DIV/0!</v>
      </c>
      <c r="J291" s="6" t="e">
        <f>SUMIF(Sta!$B:$B,$A291,Sta!$S:$S)/$C291</f>
        <v>#DIV/0!</v>
      </c>
      <c r="K291" s="11" t="e">
        <f>(COUNTIFS(Sta!$A:$A,$A291,Sta!$T:$T,"&gt;2.5") +COUNTIFS(Sta!$B:$B,$A291,Sta!$T:$T,"&gt;2.5"))/$D291</f>
        <v>#DIV/0!</v>
      </c>
      <c r="L291" s="8" t="e">
        <f>COUNTIFS(Sta!$A:$A,$A291,Sta!$T:$T,"&gt;2.5")/$B291</f>
        <v>#DIV/0!</v>
      </c>
      <c r="M291" s="8" t="e">
        <f>COUNTIFS(Sta!$B:$B,$A291,Sta!$T:$T,"&gt;2.5")/$C291</f>
        <v>#DIV/0!</v>
      </c>
      <c r="N291" s="11" t="e">
        <f>(COUNTIFS(Sta!$A:$A,$A291,Sta!$T:$T,"&gt;4.5") +COUNTIFS(Sta!$B:$B,$A291,Sta!$T:$T,"&gt;4.5"))/$D291</f>
        <v>#DIV/0!</v>
      </c>
      <c r="O291" s="8" t="e">
        <f>COUNTIFS(Sta!$A:$A,$A291,Sta!$T:$T,"&gt;4.5")/$B291</f>
        <v>#DIV/0!</v>
      </c>
      <c r="P291" s="8" t="e">
        <f>COUNTIFS(Sta!$B:$B,$A291,Sta!$T:$T,"&gt;4.5")/$C291</f>
        <v>#DIV/0!</v>
      </c>
      <c r="Q291" s="11" t="e">
        <f>(COUNTIFS(Sta!$A:$A,$A291,Sta!$R:$R,"&gt;0.5") +COUNTIFS(Sta!$B:$B,$A291,Sta!$S:$S,"&gt;0.5"))/$D291</f>
        <v>#DIV/0!</v>
      </c>
      <c r="R291" s="8" t="e">
        <f>COUNTIFS(Sta!$A:$A,$A291,Sta!$R:$R,"&gt;0.5")/$B291</f>
        <v>#DIV/0!</v>
      </c>
      <c r="S291" s="8" t="e">
        <f>COUNTIFS(Sta!$B:$B,$A291,Sta!$S:$S,"&gt;0.5")/$C291</f>
        <v>#DIV/0!</v>
      </c>
      <c r="T291" s="11" t="e">
        <f>(COUNTIFS(Sta!$A:$A,$A291,Sta!$R:$R,"&gt;1.5") +COUNTIFS(Sta!$B:$B,$A291,Sta!$S:$S,"&gt;1.5"))/$D291</f>
        <v>#DIV/0!</v>
      </c>
      <c r="U291" s="8" t="e">
        <f>COUNTIFS(Sta!$A:$A,$A291,Sta!$R:$R,"&gt;1.5")/$B291</f>
        <v>#DIV/0!</v>
      </c>
      <c r="V291" s="8" t="e">
        <f>COUNTIFS(Sta!$B:$B,$A291,Sta!$S:$S,"&gt;1.5")/$C291</f>
        <v>#DIV/0!</v>
      </c>
    </row>
    <row r="292" spans="1:22" x14ac:dyDescent="0.3">
      <c r="A292" t="s">
        <v>390</v>
      </c>
      <c r="B292" s="9">
        <f>COUNTIF(Sta!A:A,A292)</f>
        <v>0</v>
      </c>
      <c r="C292" s="4">
        <f>COUNTIF(Sta!B:B,A292)</f>
        <v>0</v>
      </c>
      <c r="D292" s="4">
        <f t="shared" si="9"/>
        <v>0</v>
      </c>
      <c r="E292" s="10" t="e">
        <f>(SUMIF(Sta!$A:$A,$A292,Sta!$T:$T)  + SUMIF(Sta!$B:$B,$A292,Sta!$T:$T) )/$D292</f>
        <v>#DIV/0!</v>
      </c>
      <c r="F292" s="6" t="e">
        <f>SUMIF(Sta!$A:$A,$A292,Sta!$T:$T)/$B292</f>
        <v>#DIV/0!</v>
      </c>
      <c r="G292" s="6" t="e">
        <f>SUMIF(Sta!$B:$B,$A292,Sta!$T:$T)/$C292</f>
        <v>#DIV/0!</v>
      </c>
      <c r="H292" s="10" t="e">
        <f>(SUMIF(Sta!$A:$A,$A292,Sta!$R:$R)  + SUMIF(Sta!$B:$B,$A292,Sta!$S:$S) )/$D292</f>
        <v>#DIV/0!</v>
      </c>
      <c r="I292" s="6" t="e">
        <f>SUMIF(Sta!$A:$A,$A292,Sta!$R:$R)/$B292</f>
        <v>#DIV/0!</v>
      </c>
      <c r="J292" s="6" t="e">
        <f>SUMIF(Sta!$B:$B,$A292,Sta!$S:$S)/$C292</f>
        <v>#DIV/0!</v>
      </c>
      <c r="K292" s="11" t="e">
        <f>(COUNTIFS(Sta!$A:$A,$A292,Sta!$T:$T,"&gt;2.5") +COUNTIFS(Sta!$B:$B,$A292,Sta!$T:$T,"&gt;2.5"))/$D292</f>
        <v>#DIV/0!</v>
      </c>
      <c r="L292" s="8" t="e">
        <f>COUNTIFS(Sta!$A:$A,$A292,Sta!$T:$T,"&gt;2.5")/$B292</f>
        <v>#DIV/0!</v>
      </c>
      <c r="M292" s="8" t="e">
        <f>COUNTIFS(Sta!$B:$B,$A292,Sta!$T:$T,"&gt;2.5")/$C292</f>
        <v>#DIV/0!</v>
      </c>
      <c r="N292" s="11" t="e">
        <f>(COUNTIFS(Sta!$A:$A,$A292,Sta!$T:$T,"&gt;4.5") +COUNTIFS(Sta!$B:$B,$A292,Sta!$T:$T,"&gt;4.5"))/$D292</f>
        <v>#DIV/0!</v>
      </c>
      <c r="O292" s="8" t="e">
        <f>COUNTIFS(Sta!$A:$A,$A292,Sta!$T:$T,"&gt;4.5")/$B292</f>
        <v>#DIV/0!</v>
      </c>
      <c r="P292" s="8" t="e">
        <f>COUNTIFS(Sta!$B:$B,$A292,Sta!$T:$T,"&gt;4.5")/$C292</f>
        <v>#DIV/0!</v>
      </c>
      <c r="Q292" s="11" t="e">
        <f>(COUNTIFS(Sta!$A:$A,$A292,Sta!$R:$R,"&gt;0.5") +COUNTIFS(Sta!$B:$B,$A292,Sta!$S:$S,"&gt;0.5"))/$D292</f>
        <v>#DIV/0!</v>
      </c>
      <c r="R292" s="8" t="e">
        <f>COUNTIFS(Sta!$A:$A,$A292,Sta!$R:$R,"&gt;0.5")/$B292</f>
        <v>#DIV/0!</v>
      </c>
      <c r="S292" s="8" t="e">
        <f>COUNTIFS(Sta!$B:$B,$A292,Sta!$S:$S,"&gt;0.5")/$C292</f>
        <v>#DIV/0!</v>
      </c>
      <c r="T292" s="11" t="e">
        <f>(COUNTIFS(Sta!$A:$A,$A292,Sta!$R:$R,"&gt;1.5") +COUNTIFS(Sta!$B:$B,$A292,Sta!$S:$S,"&gt;1.5"))/$D292</f>
        <v>#DIV/0!</v>
      </c>
      <c r="U292" s="8" t="e">
        <f>COUNTIFS(Sta!$A:$A,$A292,Sta!$R:$R,"&gt;1.5")/$B292</f>
        <v>#DIV/0!</v>
      </c>
      <c r="V292" s="8" t="e">
        <f>COUNTIFS(Sta!$B:$B,$A292,Sta!$S:$S,"&gt;1.5")/$C292</f>
        <v>#DIV/0!</v>
      </c>
    </row>
    <row r="293" spans="1:22" x14ac:dyDescent="0.3">
      <c r="A293" t="s">
        <v>383</v>
      </c>
      <c r="B293" s="9">
        <f>COUNTIF(Sta!A:A,A293)</f>
        <v>0</v>
      </c>
      <c r="C293" s="4">
        <f>COUNTIF(Sta!B:B,A293)</f>
        <v>0</v>
      </c>
      <c r="D293" s="4">
        <f t="shared" si="9"/>
        <v>0</v>
      </c>
      <c r="E293" s="10" t="e">
        <f>(SUMIF(Sta!$A:$A,$A293,Sta!$T:$T)  + SUMIF(Sta!$B:$B,$A293,Sta!$T:$T) )/$D293</f>
        <v>#DIV/0!</v>
      </c>
      <c r="F293" s="6" t="e">
        <f>SUMIF(Sta!$A:$A,$A293,Sta!$T:$T)/$B293</f>
        <v>#DIV/0!</v>
      </c>
      <c r="G293" s="6" t="e">
        <f>SUMIF(Sta!$B:$B,$A293,Sta!$T:$T)/$C293</f>
        <v>#DIV/0!</v>
      </c>
      <c r="H293" s="10" t="e">
        <f>(SUMIF(Sta!$A:$A,$A293,Sta!$R:$R)  + SUMIF(Sta!$B:$B,$A293,Sta!$S:$S) )/$D293</f>
        <v>#DIV/0!</v>
      </c>
      <c r="I293" s="6" t="e">
        <f>SUMIF(Sta!$A:$A,$A293,Sta!$R:$R)/$B293</f>
        <v>#DIV/0!</v>
      </c>
      <c r="J293" s="6" t="e">
        <f>SUMIF(Sta!$B:$B,$A293,Sta!$S:$S)/$C293</f>
        <v>#DIV/0!</v>
      </c>
      <c r="K293" s="11" t="e">
        <f>(COUNTIFS(Sta!$A:$A,$A293,Sta!$T:$T,"&gt;2.5") +COUNTIFS(Sta!$B:$B,$A293,Sta!$T:$T,"&gt;2.5"))/$D293</f>
        <v>#DIV/0!</v>
      </c>
      <c r="L293" s="8" t="e">
        <f>COUNTIFS(Sta!$A:$A,$A293,Sta!$T:$T,"&gt;2.5")/$B293</f>
        <v>#DIV/0!</v>
      </c>
      <c r="M293" s="8" t="e">
        <f>COUNTIFS(Sta!$B:$B,$A293,Sta!$T:$T,"&gt;2.5")/$C293</f>
        <v>#DIV/0!</v>
      </c>
      <c r="N293" s="11" t="e">
        <f>(COUNTIFS(Sta!$A:$A,$A293,Sta!$T:$T,"&gt;4.5") +COUNTIFS(Sta!$B:$B,$A293,Sta!$T:$T,"&gt;4.5"))/$D293</f>
        <v>#DIV/0!</v>
      </c>
      <c r="O293" s="8" t="e">
        <f>COUNTIFS(Sta!$A:$A,$A293,Sta!$T:$T,"&gt;4.5")/$B293</f>
        <v>#DIV/0!</v>
      </c>
      <c r="P293" s="8" t="e">
        <f>COUNTIFS(Sta!$B:$B,$A293,Sta!$T:$T,"&gt;4.5")/$C293</f>
        <v>#DIV/0!</v>
      </c>
      <c r="Q293" s="11" t="e">
        <f>(COUNTIFS(Sta!$A:$A,$A293,Sta!$R:$R,"&gt;0.5") +COUNTIFS(Sta!$B:$B,$A293,Sta!$S:$S,"&gt;0.5"))/$D293</f>
        <v>#DIV/0!</v>
      </c>
      <c r="R293" s="8" t="e">
        <f>COUNTIFS(Sta!$A:$A,$A293,Sta!$R:$R,"&gt;0.5")/$B293</f>
        <v>#DIV/0!</v>
      </c>
      <c r="S293" s="8" t="e">
        <f>COUNTIFS(Sta!$B:$B,$A293,Sta!$S:$S,"&gt;0.5")/$C293</f>
        <v>#DIV/0!</v>
      </c>
      <c r="T293" s="11" t="e">
        <f>(COUNTIFS(Sta!$A:$A,$A293,Sta!$R:$R,"&gt;1.5") +COUNTIFS(Sta!$B:$B,$A293,Sta!$S:$S,"&gt;1.5"))/$D293</f>
        <v>#DIV/0!</v>
      </c>
      <c r="U293" s="8" t="e">
        <f>COUNTIFS(Sta!$A:$A,$A293,Sta!$R:$R,"&gt;1.5")/$B293</f>
        <v>#DIV/0!</v>
      </c>
      <c r="V293" s="8" t="e">
        <f>COUNTIFS(Sta!$B:$B,$A293,Sta!$S:$S,"&gt;1.5")/$C293</f>
        <v>#DIV/0!</v>
      </c>
    </row>
    <row r="294" spans="1:22" x14ac:dyDescent="0.3">
      <c r="A294" t="s">
        <v>384</v>
      </c>
      <c r="B294" s="9">
        <f>COUNTIF(Sta!A:A,A294)</f>
        <v>0</v>
      </c>
      <c r="C294" s="4">
        <f>COUNTIF(Sta!B:B,A294)</f>
        <v>0</v>
      </c>
      <c r="D294" s="4">
        <f t="shared" si="9"/>
        <v>0</v>
      </c>
      <c r="E294" s="10" t="e">
        <f>(SUMIF(Sta!$A:$A,$A294,Sta!$T:$T)  + SUMIF(Sta!$B:$B,$A294,Sta!$T:$T) )/$D294</f>
        <v>#DIV/0!</v>
      </c>
      <c r="F294" s="6" t="e">
        <f>SUMIF(Sta!$A:$A,$A294,Sta!$T:$T)/$B294</f>
        <v>#DIV/0!</v>
      </c>
      <c r="G294" s="6" t="e">
        <f>SUMIF(Sta!$B:$B,$A294,Sta!$T:$T)/$C294</f>
        <v>#DIV/0!</v>
      </c>
      <c r="H294" s="10" t="e">
        <f>(SUMIF(Sta!$A:$A,$A294,Sta!$R:$R)  + SUMIF(Sta!$B:$B,$A294,Sta!$S:$S) )/$D294</f>
        <v>#DIV/0!</v>
      </c>
      <c r="I294" s="6" t="e">
        <f>SUMIF(Sta!$A:$A,$A294,Sta!$R:$R)/$B294</f>
        <v>#DIV/0!</v>
      </c>
      <c r="J294" s="6" t="e">
        <f>SUMIF(Sta!$B:$B,$A294,Sta!$S:$S)/$C294</f>
        <v>#DIV/0!</v>
      </c>
      <c r="K294" s="11" t="e">
        <f>(COUNTIFS(Sta!$A:$A,$A294,Sta!$T:$T,"&gt;2.5") +COUNTIFS(Sta!$B:$B,$A294,Sta!$T:$T,"&gt;2.5"))/$D294</f>
        <v>#DIV/0!</v>
      </c>
      <c r="L294" s="8" t="e">
        <f>COUNTIFS(Sta!$A:$A,$A294,Sta!$T:$T,"&gt;2.5")/$B294</f>
        <v>#DIV/0!</v>
      </c>
      <c r="M294" s="8" t="e">
        <f>COUNTIFS(Sta!$B:$B,$A294,Sta!$T:$T,"&gt;2.5")/$C294</f>
        <v>#DIV/0!</v>
      </c>
      <c r="N294" s="11" t="e">
        <f>(COUNTIFS(Sta!$A:$A,$A294,Sta!$T:$T,"&gt;4.5") +COUNTIFS(Sta!$B:$B,$A294,Sta!$T:$T,"&gt;4.5"))/$D294</f>
        <v>#DIV/0!</v>
      </c>
      <c r="O294" s="8" t="e">
        <f>COUNTIFS(Sta!$A:$A,$A294,Sta!$T:$T,"&gt;4.5")/$B294</f>
        <v>#DIV/0!</v>
      </c>
      <c r="P294" s="8" t="e">
        <f>COUNTIFS(Sta!$B:$B,$A294,Sta!$T:$T,"&gt;4.5")/$C294</f>
        <v>#DIV/0!</v>
      </c>
      <c r="Q294" s="11" t="e">
        <f>(COUNTIFS(Sta!$A:$A,$A294,Sta!$R:$R,"&gt;0.5") +COUNTIFS(Sta!$B:$B,$A294,Sta!$S:$S,"&gt;0.5"))/$D294</f>
        <v>#DIV/0!</v>
      </c>
      <c r="R294" s="8" t="e">
        <f>COUNTIFS(Sta!$A:$A,$A294,Sta!$R:$R,"&gt;0.5")/$B294</f>
        <v>#DIV/0!</v>
      </c>
      <c r="S294" s="8" t="e">
        <f>COUNTIFS(Sta!$B:$B,$A294,Sta!$S:$S,"&gt;0.5")/$C294</f>
        <v>#DIV/0!</v>
      </c>
      <c r="T294" s="11" t="e">
        <f>(COUNTIFS(Sta!$A:$A,$A294,Sta!$R:$R,"&gt;1.5") +COUNTIFS(Sta!$B:$B,$A294,Sta!$S:$S,"&gt;1.5"))/$D294</f>
        <v>#DIV/0!</v>
      </c>
      <c r="U294" s="8" t="e">
        <f>COUNTIFS(Sta!$A:$A,$A294,Sta!$R:$R,"&gt;1.5")/$B294</f>
        <v>#DIV/0!</v>
      </c>
      <c r="V294" s="8" t="e">
        <f>COUNTIFS(Sta!$B:$B,$A294,Sta!$S:$S,"&gt;1.5")/$C294</f>
        <v>#DIV/0!</v>
      </c>
    </row>
    <row r="295" spans="1:22" x14ac:dyDescent="0.3">
      <c r="A295" t="s">
        <v>394</v>
      </c>
      <c r="B295" s="9">
        <f>COUNTIF(Sta!A:A,A295)</f>
        <v>0</v>
      </c>
      <c r="C295" s="4">
        <f>COUNTIF(Sta!B:B,A295)</f>
        <v>0</v>
      </c>
      <c r="D295" s="4">
        <f t="shared" si="9"/>
        <v>0</v>
      </c>
      <c r="E295" s="10" t="e">
        <f>(SUMIF(Sta!$A:$A,$A295,Sta!$T:$T)  + SUMIF(Sta!$B:$B,$A295,Sta!$T:$T) )/$D295</f>
        <v>#DIV/0!</v>
      </c>
      <c r="F295" s="6" t="e">
        <f>SUMIF(Sta!$A:$A,$A295,Sta!$T:$T)/$B295</f>
        <v>#DIV/0!</v>
      </c>
      <c r="G295" s="6" t="e">
        <f>SUMIF(Sta!$B:$B,$A295,Sta!$T:$T)/$C295</f>
        <v>#DIV/0!</v>
      </c>
      <c r="H295" s="10" t="e">
        <f>(SUMIF(Sta!$A:$A,$A295,Sta!$R:$R)  + SUMIF(Sta!$B:$B,$A295,Sta!$S:$S) )/$D295</f>
        <v>#DIV/0!</v>
      </c>
      <c r="I295" s="6" t="e">
        <f>SUMIF(Sta!$A:$A,$A295,Sta!$R:$R)/$B295</f>
        <v>#DIV/0!</v>
      </c>
      <c r="J295" s="6" t="e">
        <f>SUMIF(Sta!$B:$B,$A295,Sta!$S:$S)/$C295</f>
        <v>#DIV/0!</v>
      </c>
      <c r="K295" s="11" t="e">
        <f>(COUNTIFS(Sta!$A:$A,$A295,Sta!$T:$T,"&gt;2.5") +COUNTIFS(Sta!$B:$B,$A295,Sta!$T:$T,"&gt;2.5"))/$D295</f>
        <v>#DIV/0!</v>
      </c>
      <c r="L295" s="8" t="e">
        <f>COUNTIFS(Sta!$A:$A,$A295,Sta!$T:$T,"&gt;2.5")/$B295</f>
        <v>#DIV/0!</v>
      </c>
      <c r="M295" s="8" t="e">
        <f>COUNTIFS(Sta!$B:$B,$A295,Sta!$T:$T,"&gt;2.5")/$C295</f>
        <v>#DIV/0!</v>
      </c>
      <c r="N295" s="11" t="e">
        <f>(COUNTIFS(Sta!$A:$A,$A295,Sta!$T:$T,"&gt;4.5") +COUNTIFS(Sta!$B:$B,$A295,Sta!$T:$T,"&gt;4.5"))/$D295</f>
        <v>#DIV/0!</v>
      </c>
      <c r="O295" s="8" t="e">
        <f>COUNTIFS(Sta!$A:$A,$A295,Sta!$T:$T,"&gt;4.5")/$B295</f>
        <v>#DIV/0!</v>
      </c>
      <c r="P295" s="8" t="e">
        <f>COUNTIFS(Sta!$B:$B,$A295,Sta!$T:$T,"&gt;4.5")/$C295</f>
        <v>#DIV/0!</v>
      </c>
      <c r="Q295" s="11" t="e">
        <f>(COUNTIFS(Sta!$A:$A,$A295,Sta!$R:$R,"&gt;0.5") +COUNTIFS(Sta!$B:$B,$A295,Sta!$S:$S,"&gt;0.5"))/$D295</f>
        <v>#DIV/0!</v>
      </c>
      <c r="R295" s="8" t="e">
        <f>COUNTIFS(Sta!$A:$A,$A295,Sta!$R:$R,"&gt;0.5")/$B295</f>
        <v>#DIV/0!</v>
      </c>
      <c r="S295" s="8" t="e">
        <f>COUNTIFS(Sta!$B:$B,$A295,Sta!$S:$S,"&gt;0.5")/$C295</f>
        <v>#DIV/0!</v>
      </c>
      <c r="T295" s="11" t="e">
        <f>(COUNTIFS(Sta!$A:$A,$A295,Sta!$R:$R,"&gt;1.5") +COUNTIFS(Sta!$B:$B,$A295,Sta!$S:$S,"&gt;1.5"))/$D295</f>
        <v>#DIV/0!</v>
      </c>
      <c r="U295" s="8" t="e">
        <f>COUNTIFS(Sta!$A:$A,$A295,Sta!$R:$R,"&gt;1.5")/$B295</f>
        <v>#DIV/0!</v>
      </c>
      <c r="V295" s="8" t="e">
        <f>COUNTIFS(Sta!$B:$B,$A295,Sta!$S:$S,"&gt;1.5")/$C295</f>
        <v>#DIV/0!</v>
      </c>
    </row>
    <row r="296" spans="1:22" x14ac:dyDescent="0.3">
      <c r="A296" t="s">
        <v>396</v>
      </c>
      <c r="B296" s="9">
        <f>COUNTIF(Sta!A:A,A296)</f>
        <v>0</v>
      </c>
      <c r="C296" s="4">
        <f>COUNTIF(Sta!B:B,A296)</f>
        <v>0</v>
      </c>
      <c r="D296" s="4">
        <f t="shared" si="9"/>
        <v>0</v>
      </c>
      <c r="E296" s="10" t="e">
        <f>(SUMIF(Sta!$A:$A,$A296,Sta!$T:$T)  + SUMIF(Sta!$B:$B,$A296,Sta!$T:$T) )/$D296</f>
        <v>#DIV/0!</v>
      </c>
      <c r="F296" s="6" t="e">
        <f>SUMIF(Sta!$A:$A,$A296,Sta!$T:$T)/$B296</f>
        <v>#DIV/0!</v>
      </c>
      <c r="G296" s="6" t="e">
        <f>SUMIF(Sta!$B:$B,$A296,Sta!$T:$T)/$C296</f>
        <v>#DIV/0!</v>
      </c>
      <c r="H296" s="10" t="e">
        <f>(SUMIF(Sta!$A:$A,$A296,Sta!$R:$R)  + SUMIF(Sta!$B:$B,$A296,Sta!$S:$S) )/$D296</f>
        <v>#DIV/0!</v>
      </c>
      <c r="I296" s="6" t="e">
        <f>SUMIF(Sta!$A:$A,$A296,Sta!$R:$R)/$B296</f>
        <v>#DIV/0!</v>
      </c>
      <c r="J296" s="6" t="e">
        <f>SUMIF(Sta!$B:$B,$A296,Sta!$S:$S)/$C296</f>
        <v>#DIV/0!</v>
      </c>
      <c r="K296" s="11" t="e">
        <f>(COUNTIFS(Sta!$A:$A,$A296,Sta!$T:$T,"&gt;2.5") +COUNTIFS(Sta!$B:$B,$A296,Sta!$T:$T,"&gt;2.5"))/$D296</f>
        <v>#DIV/0!</v>
      </c>
      <c r="L296" s="8" t="e">
        <f>COUNTIFS(Sta!$A:$A,$A296,Sta!$T:$T,"&gt;2.5")/$B296</f>
        <v>#DIV/0!</v>
      </c>
      <c r="M296" s="8" t="e">
        <f>COUNTIFS(Sta!$B:$B,$A296,Sta!$T:$T,"&gt;2.5")/$C296</f>
        <v>#DIV/0!</v>
      </c>
      <c r="N296" s="11" t="e">
        <f>(COUNTIFS(Sta!$A:$A,$A296,Sta!$T:$T,"&gt;4.5") +COUNTIFS(Sta!$B:$B,$A296,Sta!$T:$T,"&gt;4.5"))/$D296</f>
        <v>#DIV/0!</v>
      </c>
      <c r="O296" s="8" t="e">
        <f>COUNTIFS(Sta!$A:$A,$A296,Sta!$T:$T,"&gt;4.5")/$B296</f>
        <v>#DIV/0!</v>
      </c>
      <c r="P296" s="8" t="e">
        <f>COUNTIFS(Sta!$B:$B,$A296,Sta!$T:$T,"&gt;4.5")/$C296</f>
        <v>#DIV/0!</v>
      </c>
      <c r="Q296" s="11" t="e">
        <f>(COUNTIFS(Sta!$A:$A,$A296,Sta!$R:$R,"&gt;0.5") +COUNTIFS(Sta!$B:$B,$A296,Sta!$S:$S,"&gt;0.5"))/$D296</f>
        <v>#DIV/0!</v>
      </c>
      <c r="R296" s="8" t="e">
        <f>COUNTIFS(Sta!$A:$A,$A296,Sta!$R:$R,"&gt;0.5")/$B296</f>
        <v>#DIV/0!</v>
      </c>
      <c r="S296" s="8" t="e">
        <f>COUNTIFS(Sta!$B:$B,$A296,Sta!$S:$S,"&gt;0.5")/$C296</f>
        <v>#DIV/0!</v>
      </c>
      <c r="T296" s="11" t="e">
        <f>(COUNTIFS(Sta!$A:$A,$A296,Sta!$R:$R,"&gt;1.5") +COUNTIFS(Sta!$B:$B,$A296,Sta!$S:$S,"&gt;1.5"))/$D296</f>
        <v>#DIV/0!</v>
      </c>
      <c r="U296" s="8" t="e">
        <f>COUNTIFS(Sta!$A:$A,$A296,Sta!$R:$R,"&gt;1.5")/$B296</f>
        <v>#DIV/0!</v>
      </c>
      <c r="V296" s="8" t="e">
        <f>COUNTIFS(Sta!$B:$B,$A296,Sta!$S:$S,"&gt;1.5")/$C296</f>
        <v>#DIV/0!</v>
      </c>
    </row>
    <row r="297" spans="1:22" x14ac:dyDescent="0.3">
      <c r="A297" t="s">
        <v>385</v>
      </c>
      <c r="B297" s="9">
        <f>COUNTIF(Sta!A:A,A297)</f>
        <v>0</v>
      </c>
      <c r="C297" s="4">
        <f>COUNTIF(Sta!B:B,A297)</f>
        <v>0</v>
      </c>
      <c r="D297" s="4">
        <f t="shared" si="9"/>
        <v>0</v>
      </c>
      <c r="E297" s="10" t="e">
        <f>(SUMIF(Sta!$A:$A,$A297,Sta!$T:$T)  + SUMIF(Sta!$B:$B,$A297,Sta!$T:$T) )/$D297</f>
        <v>#DIV/0!</v>
      </c>
      <c r="F297" s="6" t="e">
        <f>SUMIF(Sta!$A:$A,$A297,Sta!$T:$T)/$B297</f>
        <v>#DIV/0!</v>
      </c>
      <c r="G297" s="6" t="e">
        <f>SUMIF(Sta!$B:$B,$A297,Sta!$T:$T)/$C297</f>
        <v>#DIV/0!</v>
      </c>
      <c r="H297" s="10" t="e">
        <f>(SUMIF(Sta!$A:$A,$A297,Sta!$R:$R)  + SUMIF(Sta!$B:$B,$A297,Sta!$S:$S) )/$D297</f>
        <v>#DIV/0!</v>
      </c>
      <c r="I297" s="6" t="e">
        <f>SUMIF(Sta!$A:$A,$A297,Sta!$R:$R)/$B297</f>
        <v>#DIV/0!</v>
      </c>
      <c r="J297" s="6" t="e">
        <f>SUMIF(Sta!$B:$B,$A297,Sta!$S:$S)/$C297</f>
        <v>#DIV/0!</v>
      </c>
      <c r="K297" s="11" t="e">
        <f>(COUNTIFS(Sta!$A:$A,$A297,Sta!$T:$T,"&gt;2.5") +COUNTIFS(Sta!$B:$B,$A297,Sta!$T:$T,"&gt;2.5"))/$D297</f>
        <v>#DIV/0!</v>
      </c>
      <c r="L297" s="8" t="e">
        <f>COUNTIFS(Sta!$A:$A,$A297,Sta!$T:$T,"&gt;2.5")/$B297</f>
        <v>#DIV/0!</v>
      </c>
      <c r="M297" s="8" t="e">
        <f>COUNTIFS(Sta!$B:$B,$A297,Sta!$T:$T,"&gt;2.5")/$C297</f>
        <v>#DIV/0!</v>
      </c>
      <c r="N297" s="11" t="e">
        <f>(COUNTIFS(Sta!$A:$A,$A297,Sta!$T:$T,"&gt;4.5") +COUNTIFS(Sta!$B:$B,$A297,Sta!$T:$T,"&gt;4.5"))/$D297</f>
        <v>#DIV/0!</v>
      </c>
      <c r="O297" s="8" t="e">
        <f>COUNTIFS(Sta!$A:$A,$A297,Sta!$T:$T,"&gt;4.5")/$B297</f>
        <v>#DIV/0!</v>
      </c>
      <c r="P297" s="8" t="e">
        <f>COUNTIFS(Sta!$B:$B,$A297,Sta!$T:$T,"&gt;4.5")/$C297</f>
        <v>#DIV/0!</v>
      </c>
      <c r="Q297" s="11" t="e">
        <f>(COUNTIFS(Sta!$A:$A,$A297,Sta!$R:$R,"&gt;0.5") +COUNTIFS(Sta!$B:$B,$A297,Sta!$S:$S,"&gt;0.5"))/$D297</f>
        <v>#DIV/0!</v>
      </c>
      <c r="R297" s="8" t="e">
        <f>COUNTIFS(Sta!$A:$A,$A297,Sta!$R:$R,"&gt;0.5")/$B297</f>
        <v>#DIV/0!</v>
      </c>
      <c r="S297" s="8" t="e">
        <f>COUNTIFS(Sta!$B:$B,$A297,Sta!$S:$S,"&gt;0.5")/$C297</f>
        <v>#DIV/0!</v>
      </c>
      <c r="T297" s="11" t="e">
        <f>(COUNTIFS(Sta!$A:$A,$A297,Sta!$R:$R,"&gt;1.5") +COUNTIFS(Sta!$B:$B,$A297,Sta!$S:$S,"&gt;1.5"))/$D297</f>
        <v>#DIV/0!</v>
      </c>
      <c r="U297" s="8" t="e">
        <f>COUNTIFS(Sta!$A:$A,$A297,Sta!$R:$R,"&gt;1.5")/$B297</f>
        <v>#DIV/0!</v>
      </c>
      <c r="V297" s="8" t="e">
        <f>COUNTIFS(Sta!$B:$B,$A297,Sta!$S:$S,"&gt;1.5")/$C297</f>
        <v>#DIV/0!</v>
      </c>
    </row>
    <row r="298" spans="1:22" x14ac:dyDescent="0.3">
      <c r="A298" t="s">
        <v>387</v>
      </c>
      <c r="B298" s="9">
        <f>COUNTIF(Sta!A:A,A298)</f>
        <v>0</v>
      </c>
      <c r="C298" s="4">
        <f>COUNTIF(Sta!B:B,A298)</f>
        <v>0</v>
      </c>
      <c r="D298" s="4">
        <f t="shared" si="9"/>
        <v>0</v>
      </c>
      <c r="E298" s="10" t="e">
        <f>(SUMIF(Sta!$A:$A,$A298,Sta!$T:$T)  + SUMIF(Sta!$B:$B,$A298,Sta!$T:$T) )/$D298</f>
        <v>#DIV/0!</v>
      </c>
      <c r="F298" s="6" t="e">
        <f>SUMIF(Sta!$A:$A,$A298,Sta!$T:$T)/$B298</f>
        <v>#DIV/0!</v>
      </c>
      <c r="G298" s="6" t="e">
        <f>SUMIF(Sta!$B:$B,$A298,Sta!$T:$T)/$C298</f>
        <v>#DIV/0!</v>
      </c>
      <c r="H298" s="10" t="e">
        <f>(SUMIF(Sta!$A:$A,$A298,Sta!$R:$R)  + SUMIF(Sta!$B:$B,$A298,Sta!$S:$S) )/$D298</f>
        <v>#DIV/0!</v>
      </c>
      <c r="I298" s="6" t="e">
        <f>SUMIF(Sta!$A:$A,$A298,Sta!$R:$R)/$B298</f>
        <v>#DIV/0!</v>
      </c>
      <c r="J298" s="6" t="e">
        <f>SUMIF(Sta!$B:$B,$A298,Sta!$S:$S)/$C298</f>
        <v>#DIV/0!</v>
      </c>
      <c r="K298" s="11" t="e">
        <f>(COUNTIFS(Sta!$A:$A,$A298,Sta!$T:$T,"&gt;2.5") +COUNTIFS(Sta!$B:$B,$A298,Sta!$T:$T,"&gt;2.5"))/$D298</f>
        <v>#DIV/0!</v>
      </c>
      <c r="L298" s="8" t="e">
        <f>COUNTIFS(Sta!$A:$A,$A298,Sta!$T:$T,"&gt;2.5")/$B298</f>
        <v>#DIV/0!</v>
      </c>
      <c r="M298" s="8" t="e">
        <f>COUNTIFS(Sta!$B:$B,$A298,Sta!$T:$T,"&gt;2.5")/$C298</f>
        <v>#DIV/0!</v>
      </c>
      <c r="N298" s="11" t="e">
        <f>(COUNTIFS(Sta!$A:$A,$A298,Sta!$T:$T,"&gt;4.5") +COUNTIFS(Sta!$B:$B,$A298,Sta!$T:$T,"&gt;4.5"))/$D298</f>
        <v>#DIV/0!</v>
      </c>
      <c r="O298" s="8" t="e">
        <f>COUNTIFS(Sta!$A:$A,$A298,Sta!$T:$T,"&gt;4.5")/$B298</f>
        <v>#DIV/0!</v>
      </c>
      <c r="P298" s="8" t="e">
        <f>COUNTIFS(Sta!$B:$B,$A298,Sta!$T:$T,"&gt;4.5")/$C298</f>
        <v>#DIV/0!</v>
      </c>
      <c r="Q298" s="11" t="e">
        <f>(COUNTIFS(Sta!$A:$A,$A298,Sta!$R:$R,"&gt;0.5") +COUNTIFS(Sta!$B:$B,$A298,Sta!$S:$S,"&gt;0.5"))/$D298</f>
        <v>#DIV/0!</v>
      </c>
      <c r="R298" s="8" t="e">
        <f>COUNTIFS(Sta!$A:$A,$A298,Sta!$R:$R,"&gt;0.5")/$B298</f>
        <v>#DIV/0!</v>
      </c>
      <c r="S298" s="8" t="e">
        <f>COUNTIFS(Sta!$B:$B,$A298,Sta!$S:$S,"&gt;0.5")/$C298</f>
        <v>#DIV/0!</v>
      </c>
      <c r="T298" s="11" t="e">
        <f>(COUNTIFS(Sta!$A:$A,$A298,Sta!$R:$R,"&gt;1.5") +COUNTIFS(Sta!$B:$B,$A298,Sta!$S:$S,"&gt;1.5"))/$D298</f>
        <v>#DIV/0!</v>
      </c>
      <c r="U298" s="8" t="e">
        <f>COUNTIFS(Sta!$A:$A,$A298,Sta!$R:$R,"&gt;1.5")/$B298</f>
        <v>#DIV/0!</v>
      </c>
      <c r="V298" s="8" t="e">
        <f>COUNTIFS(Sta!$B:$B,$A298,Sta!$S:$S,"&gt;1.5")/$C298</f>
        <v>#DIV/0!</v>
      </c>
    </row>
    <row r="299" spans="1:22" x14ac:dyDescent="0.3">
      <c r="A299" t="s">
        <v>386</v>
      </c>
      <c r="B299" s="9">
        <f>COUNTIF(Sta!A:A,A299)</f>
        <v>0</v>
      </c>
      <c r="C299" s="4">
        <f>COUNTIF(Sta!B:B,A299)</f>
        <v>0</v>
      </c>
      <c r="D299" s="4">
        <f t="shared" si="9"/>
        <v>0</v>
      </c>
      <c r="E299" s="10" t="e">
        <f>(SUMIF(Sta!$A:$A,$A299,Sta!$T:$T)  + SUMIF(Sta!$B:$B,$A299,Sta!$T:$T) )/$D299</f>
        <v>#DIV/0!</v>
      </c>
      <c r="F299" s="6" t="e">
        <f>SUMIF(Sta!$A:$A,$A299,Sta!$T:$T)/$B299</f>
        <v>#DIV/0!</v>
      </c>
      <c r="G299" s="6" t="e">
        <f>SUMIF(Sta!$B:$B,$A299,Sta!$T:$T)/$C299</f>
        <v>#DIV/0!</v>
      </c>
      <c r="H299" s="10" t="e">
        <f>(SUMIF(Sta!$A:$A,$A299,Sta!$R:$R)  + SUMIF(Sta!$B:$B,$A299,Sta!$S:$S) )/$D299</f>
        <v>#DIV/0!</v>
      </c>
      <c r="I299" s="6" t="e">
        <f>SUMIF(Sta!$A:$A,$A299,Sta!$R:$R)/$B299</f>
        <v>#DIV/0!</v>
      </c>
      <c r="J299" s="6" t="e">
        <f>SUMIF(Sta!$B:$B,$A299,Sta!$S:$S)/$C299</f>
        <v>#DIV/0!</v>
      </c>
      <c r="K299" s="11" t="e">
        <f>(COUNTIFS(Sta!$A:$A,$A299,Sta!$T:$T,"&gt;2.5") +COUNTIFS(Sta!$B:$B,$A299,Sta!$T:$T,"&gt;2.5"))/$D299</f>
        <v>#DIV/0!</v>
      </c>
      <c r="L299" s="8" t="e">
        <f>COUNTIFS(Sta!$A:$A,$A299,Sta!$T:$T,"&gt;2.5")/$B299</f>
        <v>#DIV/0!</v>
      </c>
      <c r="M299" s="8" t="e">
        <f>COUNTIFS(Sta!$B:$B,$A299,Sta!$T:$T,"&gt;2.5")/$C299</f>
        <v>#DIV/0!</v>
      </c>
      <c r="N299" s="11" t="e">
        <f>(COUNTIFS(Sta!$A:$A,$A299,Sta!$T:$T,"&gt;4.5") +COUNTIFS(Sta!$B:$B,$A299,Sta!$T:$T,"&gt;4.5"))/$D299</f>
        <v>#DIV/0!</v>
      </c>
      <c r="O299" s="8" t="e">
        <f>COUNTIFS(Sta!$A:$A,$A299,Sta!$T:$T,"&gt;4.5")/$B299</f>
        <v>#DIV/0!</v>
      </c>
      <c r="P299" s="8" t="e">
        <f>COUNTIFS(Sta!$B:$B,$A299,Sta!$T:$T,"&gt;4.5")/$C299</f>
        <v>#DIV/0!</v>
      </c>
      <c r="Q299" s="11" t="e">
        <f>(COUNTIFS(Sta!$A:$A,$A299,Sta!$R:$R,"&gt;0.5") +COUNTIFS(Sta!$B:$B,$A299,Sta!$S:$S,"&gt;0.5"))/$D299</f>
        <v>#DIV/0!</v>
      </c>
      <c r="R299" s="8" t="e">
        <f>COUNTIFS(Sta!$A:$A,$A299,Sta!$R:$R,"&gt;0.5")/$B299</f>
        <v>#DIV/0!</v>
      </c>
      <c r="S299" s="8" t="e">
        <f>COUNTIFS(Sta!$B:$B,$A299,Sta!$S:$S,"&gt;0.5")/$C299</f>
        <v>#DIV/0!</v>
      </c>
      <c r="T299" s="11" t="e">
        <f>(COUNTIFS(Sta!$A:$A,$A299,Sta!$R:$R,"&gt;1.5") +COUNTIFS(Sta!$B:$B,$A299,Sta!$S:$S,"&gt;1.5"))/$D299</f>
        <v>#DIV/0!</v>
      </c>
      <c r="U299" s="8" t="e">
        <f>COUNTIFS(Sta!$A:$A,$A299,Sta!$R:$R,"&gt;1.5")/$B299</f>
        <v>#DIV/0!</v>
      </c>
      <c r="V299" s="8" t="e">
        <f>COUNTIFS(Sta!$B:$B,$A299,Sta!$S:$S,"&gt;1.5")/$C299</f>
        <v>#DIV/0!</v>
      </c>
    </row>
    <row r="300" spans="1:22" x14ac:dyDescent="0.3">
      <c r="A300" t="s">
        <v>389</v>
      </c>
      <c r="B300" s="9">
        <f>COUNTIF(Sta!A:A,A300)</f>
        <v>0</v>
      </c>
      <c r="C300" s="4">
        <f>COUNTIF(Sta!B:B,A300)</f>
        <v>0</v>
      </c>
      <c r="D300" s="4">
        <f t="shared" si="9"/>
        <v>0</v>
      </c>
      <c r="E300" s="10" t="e">
        <f>(SUMIF(Sta!$A:$A,$A300,Sta!$T:$T)  + SUMIF(Sta!$B:$B,$A300,Sta!$T:$T) )/$D300</f>
        <v>#DIV/0!</v>
      </c>
      <c r="F300" s="6" t="e">
        <f>SUMIF(Sta!$A:$A,$A300,Sta!$T:$T)/$B300</f>
        <v>#DIV/0!</v>
      </c>
      <c r="G300" s="6" t="e">
        <f>SUMIF(Sta!$B:$B,$A300,Sta!$T:$T)/$C300</f>
        <v>#DIV/0!</v>
      </c>
      <c r="H300" s="10" t="e">
        <f>(SUMIF(Sta!$A:$A,$A300,Sta!$R:$R)  + SUMIF(Sta!$B:$B,$A300,Sta!$S:$S) )/$D300</f>
        <v>#DIV/0!</v>
      </c>
      <c r="I300" s="6" t="e">
        <f>SUMIF(Sta!$A:$A,$A300,Sta!$R:$R)/$B300</f>
        <v>#DIV/0!</v>
      </c>
      <c r="J300" s="6" t="e">
        <f>SUMIF(Sta!$B:$B,$A300,Sta!$S:$S)/$C300</f>
        <v>#DIV/0!</v>
      </c>
      <c r="K300" s="11" t="e">
        <f>(COUNTIFS(Sta!$A:$A,$A300,Sta!$T:$T,"&gt;2.5") +COUNTIFS(Sta!$B:$B,$A300,Sta!$T:$T,"&gt;2.5"))/$D300</f>
        <v>#DIV/0!</v>
      </c>
      <c r="L300" s="8" t="e">
        <f>COUNTIFS(Sta!$A:$A,$A300,Sta!$T:$T,"&gt;2.5")/$B300</f>
        <v>#DIV/0!</v>
      </c>
      <c r="M300" s="8" t="e">
        <f>COUNTIFS(Sta!$B:$B,$A300,Sta!$T:$T,"&gt;2.5")/$C300</f>
        <v>#DIV/0!</v>
      </c>
      <c r="N300" s="11" t="e">
        <f>(COUNTIFS(Sta!$A:$A,$A300,Sta!$T:$T,"&gt;4.5") +COUNTIFS(Sta!$B:$B,$A300,Sta!$T:$T,"&gt;4.5"))/$D300</f>
        <v>#DIV/0!</v>
      </c>
      <c r="O300" s="8" t="e">
        <f>COUNTIFS(Sta!$A:$A,$A300,Sta!$T:$T,"&gt;4.5")/$B300</f>
        <v>#DIV/0!</v>
      </c>
      <c r="P300" s="8" t="e">
        <f>COUNTIFS(Sta!$B:$B,$A300,Sta!$T:$T,"&gt;4.5")/$C300</f>
        <v>#DIV/0!</v>
      </c>
      <c r="Q300" s="11" t="e">
        <f>(COUNTIFS(Sta!$A:$A,$A300,Sta!$R:$R,"&gt;0.5") +COUNTIFS(Sta!$B:$B,$A300,Sta!$S:$S,"&gt;0.5"))/$D300</f>
        <v>#DIV/0!</v>
      </c>
      <c r="R300" s="8" t="e">
        <f>COUNTIFS(Sta!$A:$A,$A300,Sta!$R:$R,"&gt;0.5")/$B300</f>
        <v>#DIV/0!</v>
      </c>
      <c r="S300" s="8" t="e">
        <f>COUNTIFS(Sta!$B:$B,$A300,Sta!$S:$S,"&gt;0.5")/$C300</f>
        <v>#DIV/0!</v>
      </c>
      <c r="T300" s="11" t="e">
        <f>(COUNTIFS(Sta!$A:$A,$A300,Sta!$R:$R,"&gt;1.5") +COUNTIFS(Sta!$B:$B,$A300,Sta!$S:$S,"&gt;1.5"))/$D300</f>
        <v>#DIV/0!</v>
      </c>
      <c r="U300" s="8" t="e">
        <f>COUNTIFS(Sta!$A:$A,$A300,Sta!$R:$R,"&gt;1.5")/$B300</f>
        <v>#DIV/0!</v>
      </c>
      <c r="V300" s="8" t="e">
        <f>COUNTIFS(Sta!$B:$B,$A300,Sta!$S:$S,"&gt;1.5")/$C300</f>
        <v>#DIV/0!</v>
      </c>
    </row>
    <row r="301" spans="1:22" x14ac:dyDescent="0.3">
      <c r="A301" t="s">
        <v>382</v>
      </c>
      <c r="B301" s="9">
        <f>COUNTIF(Sta!A:A,A301)</f>
        <v>0</v>
      </c>
      <c r="C301" s="4">
        <f>COUNTIF(Sta!B:B,A301)</f>
        <v>0</v>
      </c>
      <c r="D301" s="4">
        <f t="shared" si="9"/>
        <v>0</v>
      </c>
      <c r="E301" s="10" t="e">
        <f>(SUMIF(Sta!$A:$A,$A301,Sta!$T:$T)  + SUMIF(Sta!$B:$B,$A301,Sta!$T:$T) )/$D301</f>
        <v>#DIV/0!</v>
      </c>
      <c r="F301" s="6" t="e">
        <f>SUMIF(Sta!$A:$A,$A301,Sta!$T:$T)/$B301</f>
        <v>#DIV/0!</v>
      </c>
      <c r="G301" s="6" t="e">
        <f>SUMIF(Sta!$B:$B,$A301,Sta!$T:$T)/$C301</f>
        <v>#DIV/0!</v>
      </c>
      <c r="H301" s="10" t="e">
        <f>(SUMIF(Sta!$A:$A,$A301,Sta!$R:$R)  + SUMIF(Sta!$B:$B,$A301,Sta!$S:$S) )/$D301</f>
        <v>#DIV/0!</v>
      </c>
      <c r="I301" s="6" t="e">
        <f>SUMIF(Sta!$A:$A,$A301,Sta!$R:$R)/$B301</f>
        <v>#DIV/0!</v>
      </c>
      <c r="J301" s="6" t="e">
        <f>SUMIF(Sta!$B:$B,$A301,Sta!$S:$S)/$C301</f>
        <v>#DIV/0!</v>
      </c>
      <c r="K301" s="11" t="e">
        <f>(COUNTIFS(Sta!$A:$A,$A301,Sta!$T:$T,"&gt;2.5") +COUNTIFS(Sta!$B:$B,$A301,Sta!$T:$T,"&gt;2.5"))/$D301</f>
        <v>#DIV/0!</v>
      </c>
      <c r="L301" s="8" t="e">
        <f>COUNTIFS(Sta!$A:$A,$A301,Sta!$T:$T,"&gt;2.5")/$B301</f>
        <v>#DIV/0!</v>
      </c>
      <c r="M301" s="8" t="e">
        <f>COUNTIFS(Sta!$B:$B,$A301,Sta!$T:$T,"&gt;2.5")/$C301</f>
        <v>#DIV/0!</v>
      </c>
      <c r="N301" s="11" t="e">
        <f>(COUNTIFS(Sta!$A:$A,$A301,Sta!$T:$T,"&gt;4.5") +COUNTIFS(Sta!$B:$B,$A301,Sta!$T:$T,"&gt;4.5"))/$D301</f>
        <v>#DIV/0!</v>
      </c>
      <c r="O301" s="8" t="e">
        <f>COUNTIFS(Sta!$A:$A,$A301,Sta!$T:$T,"&gt;4.5")/$B301</f>
        <v>#DIV/0!</v>
      </c>
      <c r="P301" s="8" t="e">
        <f>COUNTIFS(Sta!$B:$B,$A301,Sta!$T:$T,"&gt;4.5")/$C301</f>
        <v>#DIV/0!</v>
      </c>
      <c r="Q301" s="11" t="e">
        <f>(COUNTIFS(Sta!$A:$A,$A301,Sta!$R:$R,"&gt;0.5") +COUNTIFS(Sta!$B:$B,$A301,Sta!$S:$S,"&gt;0.5"))/$D301</f>
        <v>#DIV/0!</v>
      </c>
      <c r="R301" s="8" t="e">
        <f>COUNTIFS(Sta!$A:$A,$A301,Sta!$R:$R,"&gt;0.5")/$B301</f>
        <v>#DIV/0!</v>
      </c>
      <c r="S301" s="8" t="e">
        <f>COUNTIFS(Sta!$B:$B,$A301,Sta!$S:$S,"&gt;0.5")/$C301</f>
        <v>#DIV/0!</v>
      </c>
      <c r="T301" s="11" t="e">
        <f>(COUNTIFS(Sta!$A:$A,$A301,Sta!$R:$R,"&gt;1.5") +COUNTIFS(Sta!$B:$B,$A301,Sta!$S:$S,"&gt;1.5"))/$D301</f>
        <v>#DIV/0!</v>
      </c>
      <c r="U301" s="8" t="e">
        <f>COUNTIFS(Sta!$A:$A,$A301,Sta!$R:$R,"&gt;1.5")/$B301</f>
        <v>#DIV/0!</v>
      </c>
      <c r="V301" s="8" t="e">
        <f>COUNTIFS(Sta!$B:$B,$A301,Sta!$S:$S,"&gt;1.5")/$C301</f>
        <v>#DIV/0!</v>
      </c>
    </row>
    <row r="302" spans="1:22" x14ac:dyDescent="0.3">
      <c r="A302" t="s">
        <v>391</v>
      </c>
      <c r="B302" s="9">
        <f>COUNTIF(Sta!A:A,A302)</f>
        <v>0</v>
      </c>
      <c r="C302" s="4">
        <f>COUNTIF(Sta!B:B,A302)</f>
        <v>0</v>
      </c>
      <c r="D302" s="4">
        <f t="shared" si="9"/>
        <v>0</v>
      </c>
      <c r="E302" s="10" t="e">
        <f>(SUMIF(Sta!$A:$A,$A302,Sta!$T:$T)  + SUMIF(Sta!$B:$B,$A302,Sta!$T:$T) )/$D302</f>
        <v>#DIV/0!</v>
      </c>
      <c r="F302" s="6" t="e">
        <f>SUMIF(Sta!$A:$A,$A302,Sta!$T:$T)/$B302</f>
        <v>#DIV/0!</v>
      </c>
      <c r="G302" s="6" t="e">
        <f>SUMIF(Sta!$B:$B,$A302,Sta!$T:$T)/$C302</f>
        <v>#DIV/0!</v>
      </c>
      <c r="H302" s="10" t="e">
        <f>(SUMIF(Sta!$A:$A,$A302,Sta!$R:$R)  + SUMIF(Sta!$B:$B,$A302,Sta!$S:$S) )/$D302</f>
        <v>#DIV/0!</v>
      </c>
      <c r="I302" s="6" t="e">
        <f>SUMIF(Sta!$A:$A,$A302,Sta!$R:$R)/$B302</f>
        <v>#DIV/0!</v>
      </c>
      <c r="J302" s="6" t="e">
        <f>SUMIF(Sta!$B:$B,$A302,Sta!$S:$S)/$C302</f>
        <v>#DIV/0!</v>
      </c>
      <c r="K302" s="11" t="e">
        <f>(COUNTIFS(Sta!$A:$A,$A302,Sta!$T:$T,"&gt;2.5") +COUNTIFS(Sta!$B:$B,$A302,Sta!$T:$T,"&gt;2.5"))/$D302</f>
        <v>#DIV/0!</v>
      </c>
      <c r="L302" s="8" t="e">
        <f>COUNTIFS(Sta!$A:$A,$A302,Sta!$T:$T,"&gt;2.5")/$B302</f>
        <v>#DIV/0!</v>
      </c>
      <c r="M302" s="8" t="e">
        <f>COUNTIFS(Sta!$B:$B,$A302,Sta!$T:$T,"&gt;2.5")/$C302</f>
        <v>#DIV/0!</v>
      </c>
      <c r="N302" s="11" t="e">
        <f>(COUNTIFS(Sta!$A:$A,$A302,Sta!$T:$T,"&gt;4.5") +COUNTIFS(Sta!$B:$B,$A302,Sta!$T:$T,"&gt;4.5"))/$D302</f>
        <v>#DIV/0!</v>
      </c>
      <c r="O302" s="8" t="e">
        <f>COUNTIFS(Sta!$A:$A,$A302,Sta!$T:$T,"&gt;4.5")/$B302</f>
        <v>#DIV/0!</v>
      </c>
      <c r="P302" s="8" t="e">
        <f>COUNTIFS(Sta!$B:$B,$A302,Sta!$T:$T,"&gt;4.5")/$C302</f>
        <v>#DIV/0!</v>
      </c>
      <c r="Q302" s="11" t="e">
        <f>(COUNTIFS(Sta!$A:$A,$A302,Sta!$R:$R,"&gt;0.5") +COUNTIFS(Sta!$B:$B,$A302,Sta!$S:$S,"&gt;0.5"))/$D302</f>
        <v>#DIV/0!</v>
      </c>
      <c r="R302" s="8" t="e">
        <f>COUNTIFS(Sta!$A:$A,$A302,Sta!$R:$R,"&gt;0.5")/$B302</f>
        <v>#DIV/0!</v>
      </c>
      <c r="S302" s="8" t="e">
        <f>COUNTIFS(Sta!$B:$B,$A302,Sta!$S:$S,"&gt;0.5")/$C302</f>
        <v>#DIV/0!</v>
      </c>
      <c r="T302" s="11" t="e">
        <f>(COUNTIFS(Sta!$A:$A,$A302,Sta!$R:$R,"&gt;1.5") +COUNTIFS(Sta!$B:$B,$A302,Sta!$S:$S,"&gt;1.5"))/$D302</f>
        <v>#DIV/0!</v>
      </c>
      <c r="U302" s="8" t="e">
        <f>COUNTIFS(Sta!$A:$A,$A302,Sta!$R:$R,"&gt;1.5")/$B302</f>
        <v>#DIV/0!</v>
      </c>
      <c r="V302" s="8" t="e">
        <f>COUNTIFS(Sta!$B:$B,$A302,Sta!$S:$S,"&gt;1.5")/$C302</f>
        <v>#DIV/0!</v>
      </c>
    </row>
    <row r="303" spans="1:22" x14ac:dyDescent="0.3">
      <c r="A303" t="s">
        <v>388</v>
      </c>
      <c r="B303" s="9">
        <f>COUNTIF(Sta!A:A,A303)</f>
        <v>0</v>
      </c>
      <c r="C303" s="4">
        <f>COUNTIF(Sta!B:B,A303)</f>
        <v>0</v>
      </c>
      <c r="D303" s="4">
        <f t="shared" si="9"/>
        <v>0</v>
      </c>
      <c r="E303" s="10" t="e">
        <f>(SUMIF(Sta!$A:$A,$A303,Sta!$T:$T)  + SUMIF(Sta!$B:$B,$A303,Sta!$T:$T) )/$D303</f>
        <v>#DIV/0!</v>
      </c>
      <c r="F303" s="6" t="e">
        <f>SUMIF(Sta!$A:$A,$A303,Sta!$T:$T)/$B303</f>
        <v>#DIV/0!</v>
      </c>
      <c r="G303" s="6" t="e">
        <f>SUMIF(Sta!$B:$B,$A303,Sta!$T:$T)/$C303</f>
        <v>#DIV/0!</v>
      </c>
      <c r="H303" s="10" t="e">
        <f>(SUMIF(Sta!$A:$A,$A303,Sta!$R:$R)  + SUMIF(Sta!$B:$B,$A303,Sta!$S:$S) )/$D303</f>
        <v>#DIV/0!</v>
      </c>
      <c r="I303" s="6" t="e">
        <f>SUMIF(Sta!$A:$A,$A303,Sta!$R:$R)/$B303</f>
        <v>#DIV/0!</v>
      </c>
      <c r="J303" s="6" t="e">
        <f>SUMIF(Sta!$B:$B,$A303,Sta!$S:$S)/$C303</f>
        <v>#DIV/0!</v>
      </c>
      <c r="K303" s="11" t="e">
        <f>(COUNTIFS(Sta!$A:$A,$A303,Sta!$T:$T,"&gt;2.5") +COUNTIFS(Sta!$B:$B,$A303,Sta!$T:$T,"&gt;2.5"))/$D303</f>
        <v>#DIV/0!</v>
      </c>
      <c r="L303" s="8" t="e">
        <f>COUNTIFS(Sta!$A:$A,$A303,Sta!$T:$T,"&gt;2.5")/$B303</f>
        <v>#DIV/0!</v>
      </c>
      <c r="M303" s="8" t="e">
        <f>COUNTIFS(Sta!$B:$B,$A303,Sta!$T:$T,"&gt;2.5")/$C303</f>
        <v>#DIV/0!</v>
      </c>
      <c r="N303" s="11" t="e">
        <f>(COUNTIFS(Sta!$A:$A,$A303,Sta!$T:$T,"&gt;4.5") +COUNTIFS(Sta!$B:$B,$A303,Sta!$T:$T,"&gt;4.5"))/$D303</f>
        <v>#DIV/0!</v>
      </c>
      <c r="O303" s="8" t="e">
        <f>COUNTIFS(Sta!$A:$A,$A303,Sta!$T:$T,"&gt;4.5")/$B303</f>
        <v>#DIV/0!</v>
      </c>
      <c r="P303" s="8" t="e">
        <f>COUNTIFS(Sta!$B:$B,$A303,Sta!$T:$T,"&gt;4.5")/$C303</f>
        <v>#DIV/0!</v>
      </c>
      <c r="Q303" s="11" t="e">
        <f>(COUNTIFS(Sta!$A:$A,$A303,Sta!$R:$R,"&gt;0.5") +COUNTIFS(Sta!$B:$B,$A303,Sta!$S:$S,"&gt;0.5"))/$D303</f>
        <v>#DIV/0!</v>
      </c>
      <c r="R303" s="8" t="e">
        <f>COUNTIFS(Sta!$A:$A,$A303,Sta!$R:$R,"&gt;0.5")/$B303</f>
        <v>#DIV/0!</v>
      </c>
      <c r="S303" s="8" t="e">
        <f>COUNTIFS(Sta!$B:$B,$A303,Sta!$S:$S,"&gt;0.5")/$C303</f>
        <v>#DIV/0!</v>
      </c>
      <c r="T303" s="11" t="e">
        <f>(COUNTIFS(Sta!$A:$A,$A303,Sta!$R:$R,"&gt;1.5") +COUNTIFS(Sta!$B:$B,$A303,Sta!$S:$S,"&gt;1.5"))/$D303</f>
        <v>#DIV/0!</v>
      </c>
      <c r="U303" s="8" t="e">
        <f>COUNTIFS(Sta!$A:$A,$A303,Sta!$R:$R,"&gt;1.5")/$B303</f>
        <v>#DIV/0!</v>
      </c>
      <c r="V303" s="8" t="e">
        <f>COUNTIFS(Sta!$B:$B,$A303,Sta!$S:$S,"&gt;1.5")/$C303</f>
        <v>#DIV/0!</v>
      </c>
    </row>
    <row r="304" spans="1:22" x14ac:dyDescent="0.3">
      <c r="A304" t="s">
        <v>393</v>
      </c>
      <c r="B304" s="9">
        <f>COUNTIF(Sta!A:A,A304)</f>
        <v>0</v>
      </c>
      <c r="C304" s="4">
        <f>COUNTIF(Sta!B:B,A304)</f>
        <v>0</v>
      </c>
      <c r="D304" s="4">
        <f t="shared" si="9"/>
        <v>0</v>
      </c>
      <c r="E304" s="10" t="e">
        <f>(SUMIF(Sta!$A:$A,$A304,Sta!$T:$T)  + SUMIF(Sta!$B:$B,$A304,Sta!$T:$T) )/$D304</f>
        <v>#DIV/0!</v>
      </c>
      <c r="F304" s="6" t="e">
        <f>SUMIF(Sta!$A:$A,$A304,Sta!$T:$T)/$B304</f>
        <v>#DIV/0!</v>
      </c>
      <c r="G304" s="6" t="e">
        <f>SUMIF(Sta!$B:$B,$A304,Sta!$T:$T)/$C304</f>
        <v>#DIV/0!</v>
      </c>
      <c r="H304" s="10" t="e">
        <f>(SUMIF(Sta!$A:$A,$A304,Sta!$R:$R)  + SUMIF(Sta!$B:$B,$A304,Sta!$S:$S) )/$D304</f>
        <v>#DIV/0!</v>
      </c>
      <c r="I304" s="6" t="e">
        <f>SUMIF(Sta!$A:$A,$A304,Sta!$R:$R)/$B304</f>
        <v>#DIV/0!</v>
      </c>
      <c r="J304" s="6" t="e">
        <f>SUMIF(Sta!$B:$B,$A304,Sta!$S:$S)/$C304</f>
        <v>#DIV/0!</v>
      </c>
      <c r="K304" s="11" t="e">
        <f>(COUNTIFS(Sta!$A:$A,$A304,Sta!$T:$T,"&gt;2.5") +COUNTIFS(Sta!$B:$B,$A304,Sta!$T:$T,"&gt;2.5"))/$D304</f>
        <v>#DIV/0!</v>
      </c>
      <c r="L304" s="8" t="e">
        <f>COUNTIFS(Sta!$A:$A,$A304,Sta!$T:$T,"&gt;2.5")/$B304</f>
        <v>#DIV/0!</v>
      </c>
      <c r="M304" s="8" t="e">
        <f>COUNTIFS(Sta!$B:$B,$A304,Sta!$T:$T,"&gt;2.5")/$C304</f>
        <v>#DIV/0!</v>
      </c>
      <c r="N304" s="11" t="e">
        <f>(COUNTIFS(Sta!$A:$A,$A304,Sta!$T:$T,"&gt;4.5") +COUNTIFS(Sta!$B:$B,$A304,Sta!$T:$T,"&gt;4.5"))/$D304</f>
        <v>#DIV/0!</v>
      </c>
      <c r="O304" s="8" t="e">
        <f>COUNTIFS(Sta!$A:$A,$A304,Sta!$T:$T,"&gt;4.5")/$B304</f>
        <v>#DIV/0!</v>
      </c>
      <c r="P304" s="8" t="e">
        <f>COUNTIFS(Sta!$B:$B,$A304,Sta!$T:$T,"&gt;4.5")/$C304</f>
        <v>#DIV/0!</v>
      </c>
      <c r="Q304" s="11" t="e">
        <f>(COUNTIFS(Sta!$A:$A,$A304,Sta!$R:$R,"&gt;0.5") +COUNTIFS(Sta!$B:$B,$A304,Sta!$S:$S,"&gt;0.5"))/$D304</f>
        <v>#DIV/0!</v>
      </c>
      <c r="R304" s="8" t="e">
        <f>COUNTIFS(Sta!$A:$A,$A304,Sta!$R:$R,"&gt;0.5")/$B304</f>
        <v>#DIV/0!</v>
      </c>
      <c r="S304" s="8" t="e">
        <f>COUNTIFS(Sta!$B:$B,$A304,Sta!$S:$S,"&gt;0.5")/$C304</f>
        <v>#DIV/0!</v>
      </c>
      <c r="T304" s="11" t="e">
        <f>(COUNTIFS(Sta!$A:$A,$A304,Sta!$R:$R,"&gt;1.5") +COUNTIFS(Sta!$B:$B,$A304,Sta!$S:$S,"&gt;1.5"))/$D304</f>
        <v>#DIV/0!</v>
      </c>
      <c r="U304" s="8" t="e">
        <f>COUNTIFS(Sta!$A:$A,$A304,Sta!$R:$R,"&gt;1.5")/$B304</f>
        <v>#DIV/0!</v>
      </c>
      <c r="V304" s="8" t="e">
        <f>COUNTIFS(Sta!$B:$B,$A304,Sta!$S:$S,"&gt;1.5")/$C304</f>
        <v>#DIV/0!</v>
      </c>
    </row>
    <row r="305" spans="1:22" x14ac:dyDescent="0.3">
      <c r="A305" t="s">
        <v>392</v>
      </c>
      <c r="B305" s="9">
        <f>COUNTIF(Sta!A:A,A305)</f>
        <v>0</v>
      </c>
      <c r="C305" s="4">
        <f>COUNTIF(Sta!B:B,A305)</f>
        <v>0</v>
      </c>
      <c r="D305" s="4">
        <f t="shared" si="9"/>
        <v>0</v>
      </c>
      <c r="E305" s="10" t="e">
        <f>(SUMIF(Sta!$A:$A,$A305,Sta!$T:$T)  + SUMIF(Sta!$B:$B,$A305,Sta!$T:$T) )/$D305</f>
        <v>#DIV/0!</v>
      </c>
      <c r="F305" s="6" t="e">
        <f>SUMIF(Sta!$A:$A,$A305,Sta!$T:$T)/$B305</f>
        <v>#DIV/0!</v>
      </c>
      <c r="G305" s="6" t="e">
        <f>SUMIF(Sta!$B:$B,$A305,Sta!$T:$T)/$C305</f>
        <v>#DIV/0!</v>
      </c>
      <c r="H305" s="10" t="e">
        <f>(SUMIF(Sta!$A:$A,$A305,Sta!$R:$R)  + SUMIF(Sta!$B:$B,$A305,Sta!$S:$S) )/$D305</f>
        <v>#DIV/0!</v>
      </c>
      <c r="I305" s="6" t="e">
        <f>SUMIF(Sta!$A:$A,$A305,Sta!$R:$R)/$B305</f>
        <v>#DIV/0!</v>
      </c>
      <c r="J305" s="6" t="e">
        <f>SUMIF(Sta!$B:$B,$A305,Sta!$S:$S)/$C305</f>
        <v>#DIV/0!</v>
      </c>
      <c r="K305" s="11" t="e">
        <f>(COUNTIFS(Sta!$A:$A,$A305,Sta!$T:$T,"&gt;2.5") +COUNTIFS(Sta!$B:$B,$A305,Sta!$T:$T,"&gt;2.5"))/$D305</f>
        <v>#DIV/0!</v>
      </c>
      <c r="L305" s="8" t="e">
        <f>COUNTIFS(Sta!$A:$A,$A305,Sta!$T:$T,"&gt;2.5")/$B305</f>
        <v>#DIV/0!</v>
      </c>
      <c r="M305" s="8" t="e">
        <f>COUNTIFS(Sta!$B:$B,$A305,Sta!$T:$T,"&gt;2.5")/$C305</f>
        <v>#DIV/0!</v>
      </c>
      <c r="N305" s="11" t="e">
        <f>(COUNTIFS(Sta!$A:$A,$A305,Sta!$T:$T,"&gt;4.5") +COUNTIFS(Sta!$B:$B,$A305,Sta!$T:$T,"&gt;4.5"))/$D305</f>
        <v>#DIV/0!</v>
      </c>
      <c r="O305" s="8" t="e">
        <f>COUNTIFS(Sta!$A:$A,$A305,Sta!$T:$T,"&gt;4.5")/$B305</f>
        <v>#DIV/0!</v>
      </c>
      <c r="P305" s="8" t="e">
        <f>COUNTIFS(Sta!$B:$B,$A305,Sta!$T:$T,"&gt;4.5")/$C305</f>
        <v>#DIV/0!</v>
      </c>
      <c r="Q305" s="11" t="e">
        <f>(COUNTIFS(Sta!$A:$A,$A305,Sta!$R:$R,"&gt;0.5") +COUNTIFS(Sta!$B:$B,$A305,Sta!$S:$S,"&gt;0.5"))/$D305</f>
        <v>#DIV/0!</v>
      </c>
      <c r="R305" s="8" t="e">
        <f>COUNTIFS(Sta!$A:$A,$A305,Sta!$R:$R,"&gt;0.5")/$B305</f>
        <v>#DIV/0!</v>
      </c>
      <c r="S305" s="8" t="e">
        <f>COUNTIFS(Sta!$B:$B,$A305,Sta!$S:$S,"&gt;0.5")/$C305</f>
        <v>#DIV/0!</v>
      </c>
      <c r="T305" s="11" t="e">
        <f>(COUNTIFS(Sta!$A:$A,$A305,Sta!$R:$R,"&gt;1.5") +COUNTIFS(Sta!$B:$B,$A305,Sta!$S:$S,"&gt;1.5"))/$D305</f>
        <v>#DIV/0!</v>
      </c>
      <c r="U305" s="8" t="e">
        <f>COUNTIFS(Sta!$A:$A,$A305,Sta!$R:$R,"&gt;1.5")/$B305</f>
        <v>#DIV/0!</v>
      </c>
      <c r="V305" s="8" t="e">
        <f>COUNTIFS(Sta!$B:$B,$A305,Sta!$S:$S,"&gt;1.5")/$C305</f>
        <v>#DIV/0!</v>
      </c>
    </row>
    <row r="306" spans="1:22" x14ac:dyDescent="0.3">
      <c r="A306" t="s">
        <v>395</v>
      </c>
      <c r="B306" s="9">
        <f>COUNTIF(Sta!A:A,A306)</f>
        <v>0</v>
      </c>
      <c r="C306" s="4">
        <f>COUNTIF(Sta!B:B,A306)</f>
        <v>0</v>
      </c>
      <c r="D306" s="4">
        <f t="shared" si="9"/>
        <v>0</v>
      </c>
      <c r="E306" s="10" t="e">
        <f>(SUMIF(Sta!$A:$A,$A306,Sta!$T:$T)  + SUMIF(Sta!$B:$B,$A306,Sta!$T:$T) )/$D306</f>
        <v>#DIV/0!</v>
      </c>
      <c r="F306" s="6" t="e">
        <f>SUMIF(Sta!$A:$A,$A306,Sta!$T:$T)/$B306</f>
        <v>#DIV/0!</v>
      </c>
      <c r="G306" s="6" t="e">
        <f>SUMIF(Sta!$B:$B,$A306,Sta!$T:$T)/$C306</f>
        <v>#DIV/0!</v>
      </c>
      <c r="H306" s="10" t="e">
        <f>(SUMIF(Sta!$A:$A,$A306,Sta!$R:$R)  + SUMIF(Sta!$B:$B,$A306,Sta!$S:$S) )/$D306</f>
        <v>#DIV/0!</v>
      </c>
      <c r="I306" s="6" t="e">
        <f>SUMIF(Sta!$A:$A,$A306,Sta!$R:$R)/$B306</f>
        <v>#DIV/0!</v>
      </c>
      <c r="J306" s="6" t="e">
        <f>SUMIF(Sta!$B:$B,$A306,Sta!$S:$S)/$C306</f>
        <v>#DIV/0!</v>
      </c>
      <c r="K306" s="11" t="e">
        <f>(COUNTIFS(Sta!$A:$A,$A306,Sta!$T:$T,"&gt;2.5") +COUNTIFS(Sta!$B:$B,$A306,Sta!$T:$T,"&gt;2.5"))/$D306</f>
        <v>#DIV/0!</v>
      </c>
      <c r="L306" s="8" t="e">
        <f>COUNTIFS(Sta!$A:$A,$A306,Sta!$T:$T,"&gt;2.5")/$B306</f>
        <v>#DIV/0!</v>
      </c>
      <c r="M306" s="8" t="e">
        <f>COUNTIFS(Sta!$B:$B,$A306,Sta!$T:$T,"&gt;2.5")/$C306</f>
        <v>#DIV/0!</v>
      </c>
      <c r="N306" s="11" t="e">
        <f>(COUNTIFS(Sta!$A:$A,$A306,Sta!$T:$T,"&gt;4.5") +COUNTIFS(Sta!$B:$B,$A306,Sta!$T:$T,"&gt;4.5"))/$D306</f>
        <v>#DIV/0!</v>
      </c>
      <c r="O306" s="8" t="e">
        <f>COUNTIFS(Sta!$A:$A,$A306,Sta!$T:$T,"&gt;4.5")/$B306</f>
        <v>#DIV/0!</v>
      </c>
      <c r="P306" s="8" t="e">
        <f>COUNTIFS(Sta!$B:$B,$A306,Sta!$T:$T,"&gt;4.5")/$C306</f>
        <v>#DIV/0!</v>
      </c>
      <c r="Q306" s="11" t="e">
        <f>(COUNTIFS(Sta!$A:$A,$A306,Sta!$R:$R,"&gt;0.5") +COUNTIFS(Sta!$B:$B,$A306,Sta!$S:$S,"&gt;0.5"))/$D306</f>
        <v>#DIV/0!</v>
      </c>
      <c r="R306" s="8" t="e">
        <f>COUNTIFS(Sta!$A:$A,$A306,Sta!$R:$R,"&gt;0.5")/$B306</f>
        <v>#DIV/0!</v>
      </c>
      <c r="S306" s="8" t="e">
        <f>COUNTIFS(Sta!$B:$B,$A306,Sta!$S:$S,"&gt;0.5")/$C306</f>
        <v>#DIV/0!</v>
      </c>
      <c r="T306" s="11" t="e">
        <f>(COUNTIFS(Sta!$A:$A,$A306,Sta!$R:$R,"&gt;1.5") +COUNTIFS(Sta!$B:$B,$A306,Sta!$S:$S,"&gt;1.5"))/$D306</f>
        <v>#DIV/0!</v>
      </c>
      <c r="U306" s="8" t="e">
        <f>COUNTIFS(Sta!$A:$A,$A306,Sta!$R:$R,"&gt;1.5")/$B306</f>
        <v>#DIV/0!</v>
      </c>
      <c r="V306" s="8" t="e">
        <f>COUNTIFS(Sta!$B:$B,$A306,Sta!$S:$S,"&gt;1.5")/$C306</f>
        <v>#DIV/0!</v>
      </c>
    </row>
    <row r="307" spans="1:22" x14ac:dyDescent="0.3">
      <c r="A307" t="s">
        <v>397</v>
      </c>
      <c r="B307" s="9">
        <f>COUNTIF(Sta!A:A,A307)</f>
        <v>0</v>
      </c>
      <c r="C307" s="4">
        <f>COUNTIF(Sta!B:B,A307)</f>
        <v>0</v>
      </c>
      <c r="D307" s="4">
        <f t="shared" si="9"/>
        <v>0</v>
      </c>
      <c r="E307" s="10" t="e">
        <f>(SUMIF(Sta!$A:$A,$A307,Sta!$T:$T)  + SUMIF(Sta!$B:$B,$A307,Sta!$T:$T) )/$D307</f>
        <v>#DIV/0!</v>
      </c>
      <c r="F307" s="6" t="e">
        <f>SUMIF(Sta!$A:$A,$A307,Sta!$T:$T)/$B307</f>
        <v>#DIV/0!</v>
      </c>
      <c r="G307" s="6" t="e">
        <f>SUMIF(Sta!$B:$B,$A307,Sta!$T:$T)/$C307</f>
        <v>#DIV/0!</v>
      </c>
      <c r="H307" s="10" t="e">
        <f>(SUMIF(Sta!$A:$A,$A307,Sta!$R:$R)  + SUMIF(Sta!$B:$B,$A307,Sta!$S:$S) )/$D307</f>
        <v>#DIV/0!</v>
      </c>
      <c r="I307" s="6" t="e">
        <f>SUMIF(Sta!$A:$A,$A307,Sta!$R:$R)/$B307</f>
        <v>#DIV/0!</v>
      </c>
      <c r="J307" s="6" t="e">
        <f>SUMIF(Sta!$B:$B,$A307,Sta!$S:$S)/$C307</f>
        <v>#DIV/0!</v>
      </c>
      <c r="K307" s="11" t="e">
        <f>(COUNTIFS(Sta!$A:$A,$A307,Sta!$T:$T,"&gt;2.5") +COUNTIFS(Sta!$B:$B,$A307,Sta!$T:$T,"&gt;2.5"))/$D307</f>
        <v>#DIV/0!</v>
      </c>
      <c r="L307" s="8" t="e">
        <f>COUNTIFS(Sta!$A:$A,$A307,Sta!$T:$T,"&gt;2.5")/$B307</f>
        <v>#DIV/0!</v>
      </c>
      <c r="M307" s="8" t="e">
        <f>COUNTIFS(Sta!$B:$B,$A307,Sta!$T:$T,"&gt;2.5")/$C307</f>
        <v>#DIV/0!</v>
      </c>
      <c r="N307" s="11" t="e">
        <f>(COUNTIFS(Sta!$A:$A,$A307,Sta!$T:$T,"&gt;4.5") +COUNTIFS(Sta!$B:$B,$A307,Sta!$T:$T,"&gt;4.5"))/$D307</f>
        <v>#DIV/0!</v>
      </c>
      <c r="O307" s="8" t="e">
        <f>COUNTIFS(Sta!$A:$A,$A307,Sta!$T:$T,"&gt;4.5")/$B307</f>
        <v>#DIV/0!</v>
      </c>
      <c r="P307" s="8" t="e">
        <f>COUNTIFS(Sta!$B:$B,$A307,Sta!$T:$T,"&gt;4.5")/$C307</f>
        <v>#DIV/0!</v>
      </c>
      <c r="Q307" s="11" t="e">
        <f>(COUNTIFS(Sta!$A:$A,$A307,Sta!$R:$R,"&gt;0.5") +COUNTIFS(Sta!$B:$B,$A307,Sta!$S:$S,"&gt;0.5"))/$D307</f>
        <v>#DIV/0!</v>
      </c>
      <c r="R307" s="8" t="e">
        <f>COUNTIFS(Sta!$A:$A,$A307,Sta!$R:$R,"&gt;0.5")/$B307</f>
        <v>#DIV/0!</v>
      </c>
      <c r="S307" s="8" t="e">
        <f>COUNTIFS(Sta!$B:$B,$A307,Sta!$S:$S,"&gt;0.5")/$C307</f>
        <v>#DIV/0!</v>
      </c>
      <c r="T307" s="11" t="e">
        <f>(COUNTIFS(Sta!$A:$A,$A307,Sta!$R:$R,"&gt;1.5") +COUNTIFS(Sta!$B:$B,$A307,Sta!$S:$S,"&gt;1.5"))/$D307</f>
        <v>#DIV/0!</v>
      </c>
      <c r="U307" s="8" t="e">
        <f>COUNTIFS(Sta!$A:$A,$A307,Sta!$R:$R,"&gt;1.5")/$B307</f>
        <v>#DIV/0!</v>
      </c>
      <c r="V307" s="8" t="e">
        <f>COUNTIFS(Sta!$B:$B,$A307,Sta!$S:$S,"&gt;1.5")/$C307</f>
        <v>#DIV/0!</v>
      </c>
    </row>
    <row r="308" spans="1:22" x14ac:dyDescent="0.3">
      <c r="A308" t="s">
        <v>380</v>
      </c>
      <c r="B308" s="9">
        <f>COUNTIF(Sta!A:A,A308)</f>
        <v>0</v>
      </c>
      <c r="C308" s="4">
        <f>COUNTIF(Sta!B:B,A308)</f>
        <v>0</v>
      </c>
      <c r="D308" s="4">
        <f t="shared" si="9"/>
        <v>0</v>
      </c>
      <c r="E308" s="10" t="e">
        <f>(SUMIF(Sta!$A:$A,$A308,Sta!$T:$T)  + SUMIF(Sta!$B:$B,$A308,Sta!$T:$T) )/$D308</f>
        <v>#DIV/0!</v>
      </c>
      <c r="F308" s="6" t="e">
        <f>SUMIF(Sta!$A:$A,$A308,Sta!$T:$T)/$B308</f>
        <v>#DIV/0!</v>
      </c>
      <c r="G308" s="6" t="e">
        <f>SUMIF(Sta!$B:$B,$A308,Sta!$T:$T)/$C308</f>
        <v>#DIV/0!</v>
      </c>
      <c r="H308" s="10" t="e">
        <f>(SUMIF(Sta!$A:$A,$A308,Sta!$R:$R)  + SUMIF(Sta!$B:$B,$A308,Sta!$S:$S) )/$D308</f>
        <v>#DIV/0!</v>
      </c>
      <c r="I308" s="6" t="e">
        <f>SUMIF(Sta!$A:$A,$A308,Sta!$R:$R)/$B308</f>
        <v>#DIV/0!</v>
      </c>
      <c r="J308" s="6" t="e">
        <f>SUMIF(Sta!$B:$B,$A308,Sta!$S:$S)/$C308</f>
        <v>#DIV/0!</v>
      </c>
      <c r="K308" s="11" t="e">
        <f>(COUNTIFS(Sta!$A:$A,$A308,Sta!$T:$T,"&gt;2.5") +COUNTIFS(Sta!$B:$B,$A308,Sta!$T:$T,"&gt;2.5"))/$D308</f>
        <v>#DIV/0!</v>
      </c>
      <c r="L308" s="8" t="e">
        <f>COUNTIFS(Sta!$A:$A,$A308,Sta!$T:$T,"&gt;2.5")/$B308</f>
        <v>#DIV/0!</v>
      </c>
      <c r="M308" s="8" t="e">
        <f>COUNTIFS(Sta!$B:$B,$A308,Sta!$T:$T,"&gt;2.5")/$C308</f>
        <v>#DIV/0!</v>
      </c>
      <c r="N308" s="11" t="e">
        <f>(COUNTIFS(Sta!$A:$A,$A308,Sta!$T:$T,"&gt;4.5") +COUNTIFS(Sta!$B:$B,$A308,Sta!$T:$T,"&gt;4.5"))/$D308</f>
        <v>#DIV/0!</v>
      </c>
      <c r="O308" s="8" t="e">
        <f>COUNTIFS(Sta!$A:$A,$A308,Sta!$T:$T,"&gt;4.5")/$B308</f>
        <v>#DIV/0!</v>
      </c>
      <c r="P308" s="8" t="e">
        <f>COUNTIFS(Sta!$B:$B,$A308,Sta!$T:$T,"&gt;4.5")/$C308</f>
        <v>#DIV/0!</v>
      </c>
      <c r="Q308" s="11" t="e">
        <f>(COUNTIFS(Sta!$A:$A,$A308,Sta!$R:$R,"&gt;0.5") +COUNTIFS(Sta!$B:$B,$A308,Sta!$S:$S,"&gt;0.5"))/$D308</f>
        <v>#DIV/0!</v>
      </c>
      <c r="R308" s="8" t="e">
        <f>COUNTIFS(Sta!$A:$A,$A308,Sta!$R:$R,"&gt;0.5")/$B308</f>
        <v>#DIV/0!</v>
      </c>
      <c r="S308" s="8" t="e">
        <f>COUNTIFS(Sta!$B:$B,$A308,Sta!$S:$S,"&gt;0.5")/$C308</f>
        <v>#DIV/0!</v>
      </c>
      <c r="T308" s="11" t="e">
        <f>(COUNTIFS(Sta!$A:$A,$A308,Sta!$R:$R,"&gt;1.5") +COUNTIFS(Sta!$B:$B,$A308,Sta!$S:$S,"&gt;1.5"))/$D308</f>
        <v>#DIV/0!</v>
      </c>
      <c r="U308" s="8" t="e">
        <f>COUNTIFS(Sta!$A:$A,$A308,Sta!$R:$R,"&gt;1.5")/$B308</f>
        <v>#DIV/0!</v>
      </c>
      <c r="V308" s="8" t="e">
        <f>COUNTIFS(Sta!$B:$B,$A308,Sta!$S:$S,"&gt;1.5")/$C308</f>
        <v>#DIV/0!</v>
      </c>
    </row>
    <row r="309" spans="1:22" x14ac:dyDescent="0.3">
      <c r="A309" t="s">
        <v>409</v>
      </c>
      <c r="B309" s="9">
        <f>COUNTIF(Sta!A:A,A309)</f>
        <v>0</v>
      </c>
      <c r="C309" s="4">
        <f>COUNTIF(Sta!B:B,A309)</f>
        <v>0</v>
      </c>
      <c r="D309" s="4">
        <f t="shared" si="9"/>
        <v>0</v>
      </c>
      <c r="E309" s="10" t="e">
        <f>(SUMIF(Sta!$A:$A,$A309,Sta!$T:$T)  + SUMIF(Sta!$B:$B,$A309,Sta!$T:$T) )/$D309</f>
        <v>#DIV/0!</v>
      </c>
      <c r="F309" s="6" t="e">
        <f>SUMIF(Sta!$A:$A,$A309,Sta!$T:$T)/$B309</f>
        <v>#DIV/0!</v>
      </c>
      <c r="G309" s="6" t="e">
        <f>SUMIF(Sta!$B:$B,$A309,Sta!$T:$T)/$C309</f>
        <v>#DIV/0!</v>
      </c>
      <c r="H309" s="10" t="e">
        <f>(SUMIF(Sta!$A:$A,$A309,Sta!$R:$R)  + SUMIF(Sta!$B:$B,$A309,Sta!$S:$S) )/$D309</f>
        <v>#DIV/0!</v>
      </c>
      <c r="I309" s="6" t="e">
        <f>SUMIF(Sta!$A:$A,$A309,Sta!$R:$R)/$B309</f>
        <v>#DIV/0!</v>
      </c>
      <c r="J309" s="6" t="e">
        <f>SUMIF(Sta!$B:$B,$A309,Sta!$S:$S)/$C309</f>
        <v>#DIV/0!</v>
      </c>
      <c r="K309" s="11" t="e">
        <f>(COUNTIFS(Sta!$A:$A,$A309,Sta!$T:$T,"&gt;2.5") +COUNTIFS(Sta!$B:$B,$A309,Sta!$T:$T,"&gt;2.5"))/$D309</f>
        <v>#DIV/0!</v>
      </c>
      <c r="L309" s="8" t="e">
        <f>COUNTIFS(Sta!$A:$A,$A309,Sta!$T:$T,"&gt;2.5")/$B309</f>
        <v>#DIV/0!</v>
      </c>
      <c r="M309" s="8" t="e">
        <f>COUNTIFS(Sta!$B:$B,$A309,Sta!$T:$T,"&gt;2.5")/$C309</f>
        <v>#DIV/0!</v>
      </c>
      <c r="N309" s="11" t="e">
        <f>(COUNTIFS(Sta!$A:$A,$A309,Sta!$T:$T,"&gt;4.5") +COUNTIFS(Sta!$B:$B,$A309,Sta!$T:$T,"&gt;4.5"))/$D309</f>
        <v>#DIV/0!</v>
      </c>
      <c r="O309" s="8" t="e">
        <f>COUNTIFS(Sta!$A:$A,$A309,Sta!$T:$T,"&gt;4.5")/$B309</f>
        <v>#DIV/0!</v>
      </c>
      <c r="P309" s="8" t="e">
        <f>COUNTIFS(Sta!$B:$B,$A309,Sta!$T:$T,"&gt;4.5")/$C309</f>
        <v>#DIV/0!</v>
      </c>
      <c r="Q309" s="11" t="e">
        <f>(COUNTIFS(Sta!$A:$A,$A309,Sta!$R:$R,"&gt;0.5") +COUNTIFS(Sta!$B:$B,$A309,Sta!$S:$S,"&gt;0.5"))/$D309</f>
        <v>#DIV/0!</v>
      </c>
      <c r="R309" s="8" t="e">
        <f>COUNTIFS(Sta!$A:$A,$A309,Sta!$R:$R,"&gt;0.5")/$B309</f>
        <v>#DIV/0!</v>
      </c>
      <c r="S309" s="8" t="e">
        <f>COUNTIFS(Sta!$B:$B,$A309,Sta!$S:$S,"&gt;0.5")/$C309</f>
        <v>#DIV/0!</v>
      </c>
      <c r="T309" s="11" t="e">
        <f>(COUNTIFS(Sta!$A:$A,$A309,Sta!$R:$R,"&gt;1.5") +COUNTIFS(Sta!$B:$B,$A309,Sta!$S:$S,"&gt;1.5"))/$D309</f>
        <v>#DIV/0!</v>
      </c>
      <c r="U309" s="8" t="e">
        <f>COUNTIFS(Sta!$A:$A,$A309,Sta!$R:$R,"&gt;1.5")/$B309</f>
        <v>#DIV/0!</v>
      </c>
      <c r="V309" s="8" t="e">
        <f>COUNTIFS(Sta!$B:$B,$A309,Sta!$S:$S,"&gt;1.5")/$C309</f>
        <v>#DIV/0!</v>
      </c>
    </row>
    <row r="310" spans="1:22" x14ac:dyDescent="0.3">
      <c r="A310" t="s">
        <v>402</v>
      </c>
      <c r="B310" s="9">
        <f>COUNTIF(Sta!A:A,A310)</f>
        <v>0</v>
      </c>
      <c r="C310" s="4">
        <f>COUNTIF(Sta!B:B,A310)</f>
        <v>0</v>
      </c>
      <c r="D310" s="4">
        <f t="shared" si="9"/>
        <v>0</v>
      </c>
      <c r="E310" s="10" t="e">
        <f>(SUMIF(Sta!$A:$A,$A310,Sta!$T:$T)  + SUMIF(Sta!$B:$B,$A310,Sta!$T:$T) )/$D310</f>
        <v>#DIV/0!</v>
      </c>
      <c r="F310" s="6" t="e">
        <f>SUMIF(Sta!$A:$A,$A310,Sta!$T:$T)/$B310</f>
        <v>#DIV/0!</v>
      </c>
      <c r="G310" s="6" t="e">
        <f>SUMIF(Sta!$B:$B,$A310,Sta!$T:$T)/$C310</f>
        <v>#DIV/0!</v>
      </c>
      <c r="H310" s="10" t="e">
        <f>(SUMIF(Sta!$A:$A,$A310,Sta!$R:$R)  + SUMIF(Sta!$B:$B,$A310,Sta!$S:$S) )/$D310</f>
        <v>#DIV/0!</v>
      </c>
      <c r="I310" s="6" t="e">
        <f>SUMIF(Sta!$A:$A,$A310,Sta!$R:$R)/$B310</f>
        <v>#DIV/0!</v>
      </c>
      <c r="J310" s="6" t="e">
        <f>SUMIF(Sta!$B:$B,$A310,Sta!$S:$S)/$C310</f>
        <v>#DIV/0!</v>
      </c>
      <c r="K310" s="11" t="e">
        <f>(COUNTIFS(Sta!$A:$A,$A310,Sta!$T:$T,"&gt;2.5") +COUNTIFS(Sta!$B:$B,$A310,Sta!$T:$T,"&gt;2.5"))/$D310</f>
        <v>#DIV/0!</v>
      </c>
      <c r="L310" s="8" t="e">
        <f>COUNTIFS(Sta!$A:$A,$A310,Sta!$T:$T,"&gt;2.5")/$B310</f>
        <v>#DIV/0!</v>
      </c>
      <c r="M310" s="8" t="e">
        <f>COUNTIFS(Sta!$B:$B,$A310,Sta!$T:$T,"&gt;2.5")/$C310</f>
        <v>#DIV/0!</v>
      </c>
      <c r="N310" s="11" t="e">
        <f>(COUNTIFS(Sta!$A:$A,$A310,Sta!$T:$T,"&gt;4.5") +COUNTIFS(Sta!$B:$B,$A310,Sta!$T:$T,"&gt;4.5"))/$D310</f>
        <v>#DIV/0!</v>
      </c>
      <c r="O310" s="8" t="e">
        <f>COUNTIFS(Sta!$A:$A,$A310,Sta!$T:$T,"&gt;4.5")/$B310</f>
        <v>#DIV/0!</v>
      </c>
      <c r="P310" s="8" t="e">
        <f>COUNTIFS(Sta!$B:$B,$A310,Sta!$T:$T,"&gt;4.5")/$C310</f>
        <v>#DIV/0!</v>
      </c>
      <c r="Q310" s="11" t="e">
        <f>(COUNTIFS(Sta!$A:$A,$A310,Sta!$R:$R,"&gt;0.5") +COUNTIFS(Sta!$B:$B,$A310,Sta!$S:$S,"&gt;0.5"))/$D310</f>
        <v>#DIV/0!</v>
      </c>
      <c r="R310" s="8" t="e">
        <f>COUNTIFS(Sta!$A:$A,$A310,Sta!$R:$R,"&gt;0.5")/$B310</f>
        <v>#DIV/0!</v>
      </c>
      <c r="S310" s="8" t="e">
        <f>COUNTIFS(Sta!$B:$B,$A310,Sta!$S:$S,"&gt;0.5")/$C310</f>
        <v>#DIV/0!</v>
      </c>
      <c r="T310" s="11" t="e">
        <f>(COUNTIFS(Sta!$A:$A,$A310,Sta!$R:$R,"&gt;1.5") +COUNTIFS(Sta!$B:$B,$A310,Sta!$S:$S,"&gt;1.5"))/$D310</f>
        <v>#DIV/0!</v>
      </c>
      <c r="U310" s="8" t="e">
        <f>COUNTIFS(Sta!$A:$A,$A310,Sta!$R:$R,"&gt;1.5")/$B310</f>
        <v>#DIV/0!</v>
      </c>
      <c r="V310" s="8" t="e">
        <f>COUNTIFS(Sta!$B:$B,$A310,Sta!$S:$S,"&gt;1.5")/$C310</f>
        <v>#DIV/0!</v>
      </c>
    </row>
    <row r="311" spans="1:22" x14ac:dyDescent="0.3">
      <c r="A311" t="s">
        <v>411</v>
      </c>
      <c r="B311" s="9">
        <f>COUNTIF(Sta!A:A,A311)</f>
        <v>0</v>
      </c>
      <c r="C311" s="4">
        <f>COUNTIF(Sta!B:B,A311)</f>
        <v>0</v>
      </c>
      <c r="D311" s="4">
        <f t="shared" si="9"/>
        <v>0</v>
      </c>
      <c r="E311" s="10" t="e">
        <f>(SUMIF(Sta!$A:$A,$A311,Sta!$T:$T)  + SUMIF(Sta!$B:$B,$A311,Sta!$T:$T) )/$D311</f>
        <v>#DIV/0!</v>
      </c>
      <c r="F311" s="6" t="e">
        <f>SUMIF(Sta!$A:$A,$A311,Sta!$T:$T)/$B311</f>
        <v>#DIV/0!</v>
      </c>
      <c r="G311" s="6" t="e">
        <f>SUMIF(Sta!$B:$B,$A311,Sta!$T:$T)/$C311</f>
        <v>#DIV/0!</v>
      </c>
      <c r="H311" s="10" t="e">
        <f>(SUMIF(Sta!$A:$A,$A311,Sta!$R:$R)  + SUMIF(Sta!$B:$B,$A311,Sta!$S:$S) )/$D311</f>
        <v>#DIV/0!</v>
      </c>
      <c r="I311" s="6" t="e">
        <f>SUMIF(Sta!$A:$A,$A311,Sta!$R:$R)/$B311</f>
        <v>#DIV/0!</v>
      </c>
      <c r="J311" s="6" t="e">
        <f>SUMIF(Sta!$B:$B,$A311,Sta!$S:$S)/$C311</f>
        <v>#DIV/0!</v>
      </c>
      <c r="K311" s="11" t="e">
        <f>(COUNTIFS(Sta!$A:$A,$A311,Sta!$T:$T,"&gt;2.5") +COUNTIFS(Sta!$B:$B,$A311,Sta!$T:$T,"&gt;2.5"))/$D311</f>
        <v>#DIV/0!</v>
      </c>
      <c r="L311" s="8" t="e">
        <f>COUNTIFS(Sta!$A:$A,$A311,Sta!$T:$T,"&gt;2.5")/$B311</f>
        <v>#DIV/0!</v>
      </c>
      <c r="M311" s="8" t="e">
        <f>COUNTIFS(Sta!$B:$B,$A311,Sta!$T:$T,"&gt;2.5")/$C311</f>
        <v>#DIV/0!</v>
      </c>
      <c r="N311" s="11" t="e">
        <f>(COUNTIFS(Sta!$A:$A,$A311,Sta!$T:$T,"&gt;4.5") +COUNTIFS(Sta!$B:$B,$A311,Sta!$T:$T,"&gt;4.5"))/$D311</f>
        <v>#DIV/0!</v>
      </c>
      <c r="O311" s="8" t="e">
        <f>COUNTIFS(Sta!$A:$A,$A311,Sta!$T:$T,"&gt;4.5")/$B311</f>
        <v>#DIV/0!</v>
      </c>
      <c r="P311" s="8" t="e">
        <f>COUNTIFS(Sta!$B:$B,$A311,Sta!$T:$T,"&gt;4.5")/$C311</f>
        <v>#DIV/0!</v>
      </c>
      <c r="Q311" s="11" t="e">
        <f>(COUNTIFS(Sta!$A:$A,$A311,Sta!$R:$R,"&gt;0.5") +COUNTIFS(Sta!$B:$B,$A311,Sta!$S:$S,"&gt;0.5"))/$D311</f>
        <v>#DIV/0!</v>
      </c>
      <c r="R311" s="8" t="e">
        <f>COUNTIFS(Sta!$A:$A,$A311,Sta!$R:$R,"&gt;0.5")/$B311</f>
        <v>#DIV/0!</v>
      </c>
      <c r="S311" s="8" t="e">
        <f>COUNTIFS(Sta!$B:$B,$A311,Sta!$S:$S,"&gt;0.5")/$C311</f>
        <v>#DIV/0!</v>
      </c>
      <c r="T311" s="11" t="e">
        <f>(COUNTIFS(Sta!$A:$A,$A311,Sta!$R:$R,"&gt;1.5") +COUNTIFS(Sta!$B:$B,$A311,Sta!$S:$S,"&gt;1.5"))/$D311</f>
        <v>#DIV/0!</v>
      </c>
      <c r="U311" s="8" t="e">
        <f>COUNTIFS(Sta!$A:$A,$A311,Sta!$R:$R,"&gt;1.5")/$B311</f>
        <v>#DIV/0!</v>
      </c>
      <c r="V311" s="8" t="e">
        <f>COUNTIFS(Sta!$B:$B,$A311,Sta!$S:$S,"&gt;1.5")/$C311</f>
        <v>#DIV/0!</v>
      </c>
    </row>
    <row r="312" spans="1:22" x14ac:dyDescent="0.3">
      <c r="A312" t="s">
        <v>415</v>
      </c>
      <c r="B312" s="9">
        <f>COUNTIF(Sta!A:A,A312)</f>
        <v>0</v>
      </c>
      <c r="C312" s="4">
        <f>COUNTIF(Sta!B:B,A312)</f>
        <v>0</v>
      </c>
      <c r="D312" s="4">
        <f t="shared" si="9"/>
        <v>0</v>
      </c>
      <c r="E312" s="10" t="e">
        <f>(SUMIF(Sta!$A:$A,$A312,Sta!$T:$T)  + SUMIF(Sta!$B:$B,$A312,Sta!$T:$T) )/$D312</f>
        <v>#DIV/0!</v>
      </c>
      <c r="F312" s="6" t="e">
        <f>SUMIF(Sta!$A:$A,$A312,Sta!$T:$T)/$B312</f>
        <v>#DIV/0!</v>
      </c>
      <c r="G312" s="6" t="e">
        <f>SUMIF(Sta!$B:$B,$A312,Sta!$T:$T)/$C312</f>
        <v>#DIV/0!</v>
      </c>
      <c r="H312" s="10" t="e">
        <f>(SUMIF(Sta!$A:$A,$A312,Sta!$R:$R)  + SUMIF(Sta!$B:$B,$A312,Sta!$S:$S) )/$D312</f>
        <v>#DIV/0!</v>
      </c>
      <c r="I312" s="6" t="e">
        <f>SUMIF(Sta!$A:$A,$A312,Sta!$R:$R)/$B312</f>
        <v>#DIV/0!</v>
      </c>
      <c r="J312" s="6" t="e">
        <f>SUMIF(Sta!$B:$B,$A312,Sta!$S:$S)/$C312</f>
        <v>#DIV/0!</v>
      </c>
      <c r="K312" s="11" t="e">
        <f>(COUNTIFS(Sta!$A:$A,$A312,Sta!$T:$T,"&gt;2.5") +COUNTIFS(Sta!$B:$B,$A312,Sta!$T:$T,"&gt;2.5"))/$D312</f>
        <v>#DIV/0!</v>
      </c>
      <c r="L312" s="8" t="e">
        <f>COUNTIFS(Sta!$A:$A,$A312,Sta!$T:$T,"&gt;2.5")/$B312</f>
        <v>#DIV/0!</v>
      </c>
      <c r="M312" s="8" t="e">
        <f>COUNTIFS(Sta!$B:$B,$A312,Sta!$T:$T,"&gt;2.5")/$C312</f>
        <v>#DIV/0!</v>
      </c>
      <c r="N312" s="11" t="e">
        <f>(COUNTIFS(Sta!$A:$A,$A312,Sta!$T:$T,"&gt;4.5") +COUNTIFS(Sta!$B:$B,$A312,Sta!$T:$T,"&gt;4.5"))/$D312</f>
        <v>#DIV/0!</v>
      </c>
      <c r="O312" s="8" t="e">
        <f>COUNTIFS(Sta!$A:$A,$A312,Sta!$T:$T,"&gt;4.5")/$B312</f>
        <v>#DIV/0!</v>
      </c>
      <c r="P312" s="8" t="e">
        <f>COUNTIFS(Sta!$B:$B,$A312,Sta!$T:$T,"&gt;4.5")/$C312</f>
        <v>#DIV/0!</v>
      </c>
      <c r="Q312" s="11" t="e">
        <f>(COUNTIFS(Sta!$A:$A,$A312,Sta!$R:$R,"&gt;0.5") +COUNTIFS(Sta!$B:$B,$A312,Sta!$S:$S,"&gt;0.5"))/$D312</f>
        <v>#DIV/0!</v>
      </c>
      <c r="R312" s="8" t="e">
        <f>COUNTIFS(Sta!$A:$A,$A312,Sta!$R:$R,"&gt;0.5")/$B312</f>
        <v>#DIV/0!</v>
      </c>
      <c r="S312" s="8" t="e">
        <f>COUNTIFS(Sta!$B:$B,$A312,Sta!$S:$S,"&gt;0.5")/$C312</f>
        <v>#DIV/0!</v>
      </c>
      <c r="T312" s="11" t="e">
        <f>(COUNTIFS(Sta!$A:$A,$A312,Sta!$R:$R,"&gt;1.5") +COUNTIFS(Sta!$B:$B,$A312,Sta!$S:$S,"&gt;1.5"))/$D312</f>
        <v>#DIV/0!</v>
      </c>
      <c r="U312" s="8" t="e">
        <f>COUNTIFS(Sta!$A:$A,$A312,Sta!$R:$R,"&gt;1.5")/$B312</f>
        <v>#DIV/0!</v>
      </c>
      <c r="V312" s="8" t="e">
        <f>COUNTIFS(Sta!$B:$B,$A312,Sta!$S:$S,"&gt;1.5")/$C312</f>
        <v>#DIV/0!</v>
      </c>
    </row>
    <row r="313" spans="1:22" x14ac:dyDescent="0.3">
      <c r="A313" t="s">
        <v>404</v>
      </c>
      <c r="B313" s="9">
        <f>COUNTIF(Sta!A:A,A313)</f>
        <v>0</v>
      </c>
      <c r="C313" s="4">
        <f>COUNTIF(Sta!B:B,A313)</f>
        <v>0</v>
      </c>
      <c r="D313" s="4">
        <f t="shared" si="9"/>
        <v>0</v>
      </c>
      <c r="E313" s="10" t="e">
        <f>(SUMIF(Sta!$A:$A,$A313,Sta!$T:$T)  + SUMIF(Sta!$B:$B,$A313,Sta!$T:$T) )/$D313</f>
        <v>#DIV/0!</v>
      </c>
      <c r="F313" s="6" t="e">
        <f>SUMIF(Sta!$A:$A,$A313,Sta!$T:$T)/$B313</f>
        <v>#DIV/0!</v>
      </c>
      <c r="G313" s="6" t="e">
        <f>SUMIF(Sta!$B:$B,$A313,Sta!$T:$T)/$C313</f>
        <v>#DIV/0!</v>
      </c>
      <c r="H313" s="10" t="e">
        <f>(SUMIF(Sta!$A:$A,$A313,Sta!$R:$R)  + SUMIF(Sta!$B:$B,$A313,Sta!$S:$S) )/$D313</f>
        <v>#DIV/0!</v>
      </c>
      <c r="I313" s="6" t="e">
        <f>SUMIF(Sta!$A:$A,$A313,Sta!$R:$R)/$B313</f>
        <v>#DIV/0!</v>
      </c>
      <c r="J313" s="6" t="e">
        <f>SUMIF(Sta!$B:$B,$A313,Sta!$S:$S)/$C313</f>
        <v>#DIV/0!</v>
      </c>
      <c r="K313" s="11" t="e">
        <f>(COUNTIFS(Sta!$A:$A,$A313,Sta!$T:$T,"&gt;2.5") +COUNTIFS(Sta!$B:$B,$A313,Sta!$T:$T,"&gt;2.5"))/$D313</f>
        <v>#DIV/0!</v>
      </c>
      <c r="L313" s="8" t="e">
        <f>COUNTIFS(Sta!$A:$A,$A313,Sta!$T:$T,"&gt;2.5")/$B313</f>
        <v>#DIV/0!</v>
      </c>
      <c r="M313" s="8" t="e">
        <f>COUNTIFS(Sta!$B:$B,$A313,Sta!$T:$T,"&gt;2.5")/$C313</f>
        <v>#DIV/0!</v>
      </c>
      <c r="N313" s="11" t="e">
        <f>(COUNTIFS(Sta!$A:$A,$A313,Sta!$T:$T,"&gt;4.5") +COUNTIFS(Sta!$B:$B,$A313,Sta!$T:$T,"&gt;4.5"))/$D313</f>
        <v>#DIV/0!</v>
      </c>
      <c r="O313" s="8" t="e">
        <f>COUNTIFS(Sta!$A:$A,$A313,Sta!$T:$T,"&gt;4.5")/$B313</f>
        <v>#DIV/0!</v>
      </c>
      <c r="P313" s="8" t="e">
        <f>COUNTIFS(Sta!$B:$B,$A313,Sta!$T:$T,"&gt;4.5")/$C313</f>
        <v>#DIV/0!</v>
      </c>
      <c r="Q313" s="11" t="e">
        <f>(COUNTIFS(Sta!$A:$A,$A313,Sta!$R:$R,"&gt;0.5") +COUNTIFS(Sta!$B:$B,$A313,Sta!$S:$S,"&gt;0.5"))/$D313</f>
        <v>#DIV/0!</v>
      </c>
      <c r="R313" s="8" t="e">
        <f>COUNTIFS(Sta!$A:$A,$A313,Sta!$R:$R,"&gt;0.5")/$B313</f>
        <v>#DIV/0!</v>
      </c>
      <c r="S313" s="8" t="e">
        <f>COUNTIFS(Sta!$B:$B,$A313,Sta!$S:$S,"&gt;0.5")/$C313</f>
        <v>#DIV/0!</v>
      </c>
      <c r="T313" s="11" t="e">
        <f>(COUNTIFS(Sta!$A:$A,$A313,Sta!$R:$R,"&gt;1.5") +COUNTIFS(Sta!$B:$B,$A313,Sta!$S:$S,"&gt;1.5"))/$D313</f>
        <v>#DIV/0!</v>
      </c>
      <c r="U313" s="8" t="e">
        <f>COUNTIFS(Sta!$A:$A,$A313,Sta!$R:$R,"&gt;1.5")/$B313</f>
        <v>#DIV/0!</v>
      </c>
      <c r="V313" s="8" t="e">
        <f>COUNTIFS(Sta!$B:$B,$A313,Sta!$S:$S,"&gt;1.5")/$C313</f>
        <v>#DIV/0!</v>
      </c>
    </row>
    <row r="314" spans="1:22" x14ac:dyDescent="0.3">
      <c r="A314" t="s">
        <v>399</v>
      </c>
      <c r="B314" s="9">
        <f>COUNTIF(Sta!A:A,A314)</f>
        <v>0</v>
      </c>
      <c r="C314" s="4">
        <f>COUNTIF(Sta!B:B,A314)</f>
        <v>0</v>
      </c>
      <c r="D314" s="4">
        <f t="shared" si="9"/>
        <v>0</v>
      </c>
      <c r="E314" s="10" t="e">
        <f>(SUMIF(Sta!$A:$A,$A314,Sta!$T:$T)  + SUMIF(Sta!$B:$B,$A314,Sta!$T:$T) )/$D314</f>
        <v>#DIV/0!</v>
      </c>
      <c r="F314" s="6" t="e">
        <f>SUMIF(Sta!$A:$A,$A314,Sta!$T:$T)/$B314</f>
        <v>#DIV/0!</v>
      </c>
      <c r="G314" s="6" t="e">
        <f>SUMIF(Sta!$B:$B,$A314,Sta!$T:$T)/$C314</f>
        <v>#DIV/0!</v>
      </c>
      <c r="H314" s="10" t="e">
        <f>(SUMIF(Sta!$A:$A,$A314,Sta!$R:$R)  + SUMIF(Sta!$B:$B,$A314,Sta!$S:$S) )/$D314</f>
        <v>#DIV/0!</v>
      </c>
      <c r="I314" s="6" t="e">
        <f>SUMIF(Sta!$A:$A,$A314,Sta!$R:$R)/$B314</f>
        <v>#DIV/0!</v>
      </c>
      <c r="J314" s="6" t="e">
        <f>SUMIF(Sta!$B:$B,$A314,Sta!$S:$S)/$C314</f>
        <v>#DIV/0!</v>
      </c>
      <c r="K314" s="11" t="e">
        <f>(COUNTIFS(Sta!$A:$A,$A314,Sta!$T:$T,"&gt;2.5") +COUNTIFS(Sta!$B:$B,$A314,Sta!$T:$T,"&gt;2.5"))/$D314</f>
        <v>#DIV/0!</v>
      </c>
      <c r="L314" s="8" t="e">
        <f>COUNTIFS(Sta!$A:$A,$A314,Sta!$T:$T,"&gt;2.5")/$B314</f>
        <v>#DIV/0!</v>
      </c>
      <c r="M314" s="8" t="e">
        <f>COUNTIFS(Sta!$B:$B,$A314,Sta!$T:$T,"&gt;2.5")/$C314</f>
        <v>#DIV/0!</v>
      </c>
      <c r="N314" s="11" t="e">
        <f>(COUNTIFS(Sta!$A:$A,$A314,Sta!$T:$T,"&gt;4.5") +COUNTIFS(Sta!$B:$B,$A314,Sta!$T:$T,"&gt;4.5"))/$D314</f>
        <v>#DIV/0!</v>
      </c>
      <c r="O314" s="8" t="e">
        <f>COUNTIFS(Sta!$A:$A,$A314,Sta!$T:$T,"&gt;4.5")/$B314</f>
        <v>#DIV/0!</v>
      </c>
      <c r="P314" s="8" t="e">
        <f>COUNTIFS(Sta!$B:$B,$A314,Sta!$T:$T,"&gt;4.5")/$C314</f>
        <v>#DIV/0!</v>
      </c>
      <c r="Q314" s="11" t="e">
        <f>(COUNTIFS(Sta!$A:$A,$A314,Sta!$R:$R,"&gt;0.5") +COUNTIFS(Sta!$B:$B,$A314,Sta!$S:$S,"&gt;0.5"))/$D314</f>
        <v>#DIV/0!</v>
      </c>
      <c r="R314" s="8" t="e">
        <f>COUNTIFS(Sta!$A:$A,$A314,Sta!$R:$R,"&gt;0.5")/$B314</f>
        <v>#DIV/0!</v>
      </c>
      <c r="S314" s="8" t="e">
        <f>COUNTIFS(Sta!$B:$B,$A314,Sta!$S:$S,"&gt;0.5")/$C314</f>
        <v>#DIV/0!</v>
      </c>
      <c r="T314" s="11" t="e">
        <f>(COUNTIFS(Sta!$A:$A,$A314,Sta!$R:$R,"&gt;1.5") +COUNTIFS(Sta!$B:$B,$A314,Sta!$S:$S,"&gt;1.5"))/$D314</f>
        <v>#DIV/0!</v>
      </c>
      <c r="U314" s="8" t="e">
        <f>COUNTIFS(Sta!$A:$A,$A314,Sta!$R:$R,"&gt;1.5")/$B314</f>
        <v>#DIV/0!</v>
      </c>
      <c r="V314" s="8" t="e">
        <f>COUNTIFS(Sta!$B:$B,$A314,Sta!$S:$S,"&gt;1.5")/$C314</f>
        <v>#DIV/0!</v>
      </c>
    </row>
    <row r="315" spans="1:22" x14ac:dyDescent="0.3">
      <c r="A315" t="s">
        <v>400</v>
      </c>
      <c r="B315" s="9">
        <f>COUNTIF(Sta!A:A,A315)</f>
        <v>0</v>
      </c>
      <c r="C315" s="4">
        <f>COUNTIF(Sta!B:B,A315)</f>
        <v>0</v>
      </c>
      <c r="D315" s="4">
        <f t="shared" si="9"/>
        <v>0</v>
      </c>
      <c r="E315" s="10" t="e">
        <f>(SUMIF(Sta!$A:$A,$A315,Sta!$T:$T)  + SUMIF(Sta!$B:$B,$A315,Sta!$T:$T) )/$D315</f>
        <v>#DIV/0!</v>
      </c>
      <c r="F315" s="6" t="e">
        <f>SUMIF(Sta!$A:$A,$A315,Sta!$T:$T)/$B315</f>
        <v>#DIV/0!</v>
      </c>
      <c r="G315" s="6" t="e">
        <f>SUMIF(Sta!$B:$B,$A315,Sta!$T:$T)/$C315</f>
        <v>#DIV/0!</v>
      </c>
      <c r="H315" s="10" t="e">
        <f>(SUMIF(Sta!$A:$A,$A315,Sta!$R:$R)  + SUMIF(Sta!$B:$B,$A315,Sta!$S:$S) )/$D315</f>
        <v>#DIV/0!</v>
      </c>
      <c r="I315" s="6" t="e">
        <f>SUMIF(Sta!$A:$A,$A315,Sta!$R:$R)/$B315</f>
        <v>#DIV/0!</v>
      </c>
      <c r="J315" s="6" t="e">
        <f>SUMIF(Sta!$B:$B,$A315,Sta!$S:$S)/$C315</f>
        <v>#DIV/0!</v>
      </c>
      <c r="K315" s="11" t="e">
        <f>(COUNTIFS(Sta!$A:$A,$A315,Sta!$T:$T,"&gt;2.5") +COUNTIFS(Sta!$B:$B,$A315,Sta!$T:$T,"&gt;2.5"))/$D315</f>
        <v>#DIV/0!</v>
      </c>
      <c r="L315" s="8" t="e">
        <f>COUNTIFS(Sta!$A:$A,$A315,Sta!$T:$T,"&gt;2.5")/$B315</f>
        <v>#DIV/0!</v>
      </c>
      <c r="M315" s="8" t="e">
        <f>COUNTIFS(Sta!$B:$B,$A315,Sta!$T:$T,"&gt;2.5")/$C315</f>
        <v>#DIV/0!</v>
      </c>
      <c r="N315" s="11" t="e">
        <f>(COUNTIFS(Sta!$A:$A,$A315,Sta!$T:$T,"&gt;4.5") +COUNTIFS(Sta!$B:$B,$A315,Sta!$T:$T,"&gt;4.5"))/$D315</f>
        <v>#DIV/0!</v>
      </c>
      <c r="O315" s="8" t="e">
        <f>COUNTIFS(Sta!$A:$A,$A315,Sta!$T:$T,"&gt;4.5")/$B315</f>
        <v>#DIV/0!</v>
      </c>
      <c r="P315" s="8" t="e">
        <f>COUNTIFS(Sta!$B:$B,$A315,Sta!$T:$T,"&gt;4.5")/$C315</f>
        <v>#DIV/0!</v>
      </c>
      <c r="Q315" s="11" t="e">
        <f>(COUNTIFS(Sta!$A:$A,$A315,Sta!$R:$R,"&gt;0.5") +COUNTIFS(Sta!$B:$B,$A315,Sta!$S:$S,"&gt;0.5"))/$D315</f>
        <v>#DIV/0!</v>
      </c>
      <c r="R315" s="8" t="e">
        <f>COUNTIFS(Sta!$A:$A,$A315,Sta!$R:$R,"&gt;0.5")/$B315</f>
        <v>#DIV/0!</v>
      </c>
      <c r="S315" s="8" t="e">
        <f>COUNTIFS(Sta!$B:$B,$A315,Sta!$S:$S,"&gt;0.5")/$C315</f>
        <v>#DIV/0!</v>
      </c>
      <c r="T315" s="11" t="e">
        <f>(COUNTIFS(Sta!$A:$A,$A315,Sta!$R:$R,"&gt;1.5") +COUNTIFS(Sta!$B:$B,$A315,Sta!$S:$S,"&gt;1.5"))/$D315</f>
        <v>#DIV/0!</v>
      </c>
      <c r="U315" s="8" t="e">
        <f>COUNTIFS(Sta!$A:$A,$A315,Sta!$R:$R,"&gt;1.5")/$B315</f>
        <v>#DIV/0!</v>
      </c>
      <c r="V315" s="8" t="e">
        <f>COUNTIFS(Sta!$B:$B,$A315,Sta!$S:$S,"&gt;1.5")/$C315</f>
        <v>#DIV/0!</v>
      </c>
    </row>
    <row r="316" spans="1:22" x14ac:dyDescent="0.3">
      <c r="A316" t="s">
        <v>401</v>
      </c>
      <c r="B316" s="9">
        <f>COUNTIF(Sta!A:A,A316)</f>
        <v>0</v>
      </c>
      <c r="C316" s="4">
        <f>COUNTIF(Sta!B:B,A316)</f>
        <v>0</v>
      </c>
      <c r="D316" s="4">
        <f t="shared" si="9"/>
        <v>0</v>
      </c>
      <c r="E316" s="10" t="e">
        <f>(SUMIF(Sta!$A:$A,$A316,Sta!$T:$T)  + SUMIF(Sta!$B:$B,$A316,Sta!$T:$T) )/$D316</f>
        <v>#DIV/0!</v>
      </c>
      <c r="F316" s="6" t="e">
        <f>SUMIF(Sta!$A:$A,$A316,Sta!$T:$T)/$B316</f>
        <v>#DIV/0!</v>
      </c>
      <c r="G316" s="6" t="e">
        <f>SUMIF(Sta!$B:$B,$A316,Sta!$T:$T)/$C316</f>
        <v>#DIV/0!</v>
      </c>
      <c r="H316" s="10" t="e">
        <f>(SUMIF(Sta!$A:$A,$A316,Sta!$R:$R)  + SUMIF(Sta!$B:$B,$A316,Sta!$S:$S) )/$D316</f>
        <v>#DIV/0!</v>
      </c>
      <c r="I316" s="6" t="e">
        <f>SUMIF(Sta!$A:$A,$A316,Sta!$R:$R)/$B316</f>
        <v>#DIV/0!</v>
      </c>
      <c r="J316" s="6" t="e">
        <f>SUMIF(Sta!$B:$B,$A316,Sta!$S:$S)/$C316</f>
        <v>#DIV/0!</v>
      </c>
      <c r="K316" s="11" t="e">
        <f>(COUNTIFS(Sta!$A:$A,$A316,Sta!$T:$T,"&gt;2.5") +COUNTIFS(Sta!$B:$B,$A316,Sta!$T:$T,"&gt;2.5"))/$D316</f>
        <v>#DIV/0!</v>
      </c>
      <c r="L316" s="8" t="e">
        <f>COUNTIFS(Sta!$A:$A,$A316,Sta!$T:$T,"&gt;2.5")/$B316</f>
        <v>#DIV/0!</v>
      </c>
      <c r="M316" s="8" t="e">
        <f>COUNTIFS(Sta!$B:$B,$A316,Sta!$T:$T,"&gt;2.5")/$C316</f>
        <v>#DIV/0!</v>
      </c>
      <c r="N316" s="11" t="e">
        <f>(COUNTIFS(Sta!$A:$A,$A316,Sta!$T:$T,"&gt;4.5") +COUNTIFS(Sta!$B:$B,$A316,Sta!$T:$T,"&gt;4.5"))/$D316</f>
        <v>#DIV/0!</v>
      </c>
      <c r="O316" s="8" t="e">
        <f>COUNTIFS(Sta!$A:$A,$A316,Sta!$T:$T,"&gt;4.5")/$B316</f>
        <v>#DIV/0!</v>
      </c>
      <c r="P316" s="8" t="e">
        <f>COUNTIFS(Sta!$B:$B,$A316,Sta!$T:$T,"&gt;4.5")/$C316</f>
        <v>#DIV/0!</v>
      </c>
      <c r="Q316" s="11" t="e">
        <f>(COUNTIFS(Sta!$A:$A,$A316,Sta!$R:$R,"&gt;0.5") +COUNTIFS(Sta!$B:$B,$A316,Sta!$S:$S,"&gt;0.5"))/$D316</f>
        <v>#DIV/0!</v>
      </c>
      <c r="R316" s="8" t="e">
        <f>COUNTIFS(Sta!$A:$A,$A316,Sta!$R:$R,"&gt;0.5")/$B316</f>
        <v>#DIV/0!</v>
      </c>
      <c r="S316" s="8" t="e">
        <f>COUNTIFS(Sta!$B:$B,$A316,Sta!$S:$S,"&gt;0.5")/$C316</f>
        <v>#DIV/0!</v>
      </c>
      <c r="T316" s="11" t="e">
        <f>(COUNTIFS(Sta!$A:$A,$A316,Sta!$R:$R,"&gt;1.5") +COUNTIFS(Sta!$B:$B,$A316,Sta!$S:$S,"&gt;1.5"))/$D316</f>
        <v>#DIV/0!</v>
      </c>
      <c r="U316" s="8" t="e">
        <f>COUNTIFS(Sta!$A:$A,$A316,Sta!$R:$R,"&gt;1.5")/$B316</f>
        <v>#DIV/0!</v>
      </c>
      <c r="V316" s="8" t="e">
        <f>COUNTIFS(Sta!$B:$B,$A316,Sta!$S:$S,"&gt;1.5")/$C316</f>
        <v>#DIV/0!</v>
      </c>
    </row>
    <row r="317" spans="1:22" x14ac:dyDescent="0.3">
      <c r="A317" t="s">
        <v>413</v>
      </c>
      <c r="B317" s="9">
        <f>COUNTIF(Sta!A:A,A317)</f>
        <v>0</v>
      </c>
      <c r="C317" s="4">
        <f>COUNTIF(Sta!B:B,A317)</f>
        <v>0</v>
      </c>
      <c r="D317" s="4">
        <f t="shared" ref="D317:D370" si="10">B317+C317</f>
        <v>0</v>
      </c>
      <c r="E317" s="10" t="e">
        <f>(SUMIF(Sta!$A:$A,$A317,Sta!$T:$T)  + SUMIF(Sta!$B:$B,$A317,Sta!$T:$T) )/$D317</f>
        <v>#DIV/0!</v>
      </c>
      <c r="F317" s="6" t="e">
        <f>SUMIF(Sta!$A:$A,$A317,Sta!$T:$T)/$B317</f>
        <v>#DIV/0!</v>
      </c>
      <c r="G317" s="6" t="e">
        <f>SUMIF(Sta!$B:$B,$A317,Sta!$T:$T)/$C317</f>
        <v>#DIV/0!</v>
      </c>
      <c r="H317" s="10" t="e">
        <f>(SUMIF(Sta!$A:$A,$A317,Sta!$R:$R)  + SUMIF(Sta!$B:$B,$A317,Sta!$S:$S) )/$D317</f>
        <v>#DIV/0!</v>
      </c>
      <c r="I317" s="6" t="e">
        <f>SUMIF(Sta!$A:$A,$A317,Sta!$R:$R)/$B317</f>
        <v>#DIV/0!</v>
      </c>
      <c r="J317" s="6" t="e">
        <f>SUMIF(Sta!$B:$B,$A317,Sta!$S:$S)/$C317</f>
        <v>#DIV/0!</v>
      </c>
      <c r="K317" s="11" t="e">
        <f>(COUNTIFS(Sta!$A:$A,$A317,Sta!$T:$T,"&gt;2.5") +COUNTIFS(Sta!$B:$B,$A317,Sta!$T:$T,"&gt;2.5"))/$D317</f>
        <v>#DIV/0!</v>
      </c>
      <c r="L317" s="8" t="e">
        <f>COUNTIFS(Sta!$A:$A,$A317,Sta!$T:$T,"&gt;2.5")/$B317</f>
        <v>#DIV/0!</v>
      </c>
      <c r="M317" s="8" t="e">
        <f>COUNTIFS(Sta!$B:$B,$A317,Sta!$T:$T,"&gt;2.5")/$C317</f>
        <v>#DIV/0!</v>
      </c>
      <c r="N317" s="11" t="e">
        <f>(COUNTIFS(Sta!$A:$A,$A317,Sta!$T:$T,"&gt;4.5") +COUNTIFS(Sta!$B:$B,$A317,Sta!$T:$T,"&gt;4.5"))/$D317</f>
        <v>#DIV/0!</v>
      </c>
      <c r="O317" s="8" t="e">
        <f>COUNTIFS(Sta!$A:$A,$A317,Sta!$T:$T,"&gt;4.5")/$B317</f>
        <v>#DIV/0!</v>
      </c>
      <c r="P317" s="8" t="e">
        <f>COUNTIFS(Sta!$B:$B,$A317,Sta!$T:$T,"&gt;4.5")/$C317</f>
        <v>#DIV/0!</v>
      </c>
      <c r="Q317" s="11" t="e">
        <f>(COUNTIFS(Sta!$A:$A,$A317,Sta!$R:$R,"&gt;0.5") +COUNTIFS(Sta!$B:$B,$A317,Sta!$S:$S,"&gt;0.5"))/$D317</f>
        <v>#DIV/0!</v>
      </c>
      <c r="R317" s="8" t="e">
        <f>COUNTIFS(Sta!$A:$A,$A317,Sta!$R:$R,"&gt;0.5")/$B317</f>
        <v>#DIV/0!</v>
      </c>
      <c r="S317" s="8" t="e">
        <f>COUNTIFS(Sta!$B:$B,$A317,Sta!$S:$S,"&gt;0.5")/$C317</f>
        <v>#DIV/0!</v>
      </c>
      <c r="T317" s="11" t="e">
        <f>(COUNTIFS(Sta!$A:$A,$A317,Sta!$R:$R,"&gt;1.5") +COUNTIFS(Sta!$B:$B,$A317,Sta!$S:$S,"&gt;1.5"))/$D317</f>
        <v>#DIV/0!</v>
      </c>
      <c r="U317" s="8" t="e">
        <f>COUNTIFS(Sta!$A:$A,$A317,Sta!$R:$R,"&gt;1.5")/$B317</f>
        <v>#DIV/0!</v>
      </c>
      <c r="V317" s="8" t="e">
        <f>COUNTIFS(Sta!$B:$B,$A317,Sta!$S:$S,"&gt;1.5")/$C317</f>
        <v>#DIV/0!</v>
      </c>
    </row>
    <row r="318" spans="1:22" x14ac:dyDescent="0.3">
      <c r="A318" t="s">
        <v>406</v>
      </c>
      <c r="B318" s="9">
        <f>COUNTIF(Sta!A:A,A318)</f>
        <v>0</v>
      </c>
      <c r="C318" s="4">
        <f>COUNTIF(Sta!B:B,A318)</f>
        <v>0</v>
      </c>
      <c r="D318" s="4">
        <f t="shared" si="10"/>
        <v>0</v>
      </c>
      <c r="E318" s="10" t="e">
        <f>(SUMIF(Sta!$A:$A,$A318,Sta!$T:$T)  + SUMIF(Sta!$B:$B,$A318,Sta!$T:$T) )/$D318</f>
        <v>#DIV/0!</v>
      </c>
      <c r="F318" s="6" t="e">
        <f>SUMIF(Sta!$A:$A,$A318,Sta!$T:$T)/$B318</f>
        <v>#DIV/0!</v>
      </c>
      <c r="G318" s="6" t="e">
        <f>SUMIF(Sta!$B:$B,$A318,Sta!$T:$T)/$C318</f>
        <v>#DIV/0!</v>
      </c>
      <c r="H318" s="10" t="e">
        <f>(SUMIF(Sta!$A:$A,$A318,Sta!$R:$R)  + SUMIF(Sta!$B:$B,$A318,Sta!$S:$S) )/$D318</f>
        <v>#DIV/0!</v>
      </c>
      <c r="I318" s="6" t="e">
        <f>SUMIF(Sta!$A:$A,$A318,Sta!$R:$R)/$B318</f>
        <v>#DIV/0!</v>
      </c>
      <c r="J318" s="6" t="e">
        <f>SUMIF(Sta!$B:$B,$A318,Sta!$S:$S)/$C318</f>
        <v>#DIV/0!</v>
      </c>
      <c r="K318" s="11" t="e">
        <f>(COUNTIFS(Sta!$A:$A,$A318,Sta!$T:$T,"&gt;2.5") +COUNTIFS(Sta!$B:$B,$A318,Sta!$T:$T,"&gt;2.5"))/$D318</f>
        <v>#DIV/0!</v>
      </c>
      <c r="L318" s="8" t="e">
        <f>COUNTIFS(Sta!$A:$A,$A318,Sta!$T:$T,"&gt;2.5")/$B318</f>
        <v>#DIV/0!</v>
      </c>
      <c r="M318" s="8" t="e">
        <f>COUNTIFS(Sta!$B:$B,$A318,Sta!$T:$T,"&gt;2.5")/$C318</f>
        <v>#DIV/0!</v>
      </c>
      <c r="N318" s="11" t="e">
        <f>(COUNTIFS(Sta!$A:$A,$A318,Sta!$T:$T,"&gt;4.5") +COUNTIFS(Sta!$B:$B,$A318,Sta!$T:$T,"&gt;4.5"))/$D318</f>
        <v>#DIV/0!</v>
      </c>
      <c r="O318" s="8" t="e">
        <f>COUNTIFS(Sta!$A:$A,$A318,Sta!$T:$T,"&gt;4.5")/$B318</f>
        <v>#DIV/0!</v>
      </c>
      <c r="P318" s="8" t="e">
        <f>COUNTIFS(Sta!$B:$B,$A318,Sta!$T:$T,"&gt;4.5")/$C318</f>
        <v>#DIV/0!</v>
      </c>
      <c r="Q318" s="11" t="e">
        <f>(COUNTIFS(Sta!$A:$A,$A318,Sta!$R:$R,"&gt;0.5") +COUNTIFS(Sta!$B:$B,$A318,Sta!$S:$S,"&gt;0.5"))/$D318</f>
        <v>#DIV/0!</v>
      </c>
      <c r="R318" s="8" t="e">
        <f>COUNTIFS(Sta!$A:$A,$A318,Sta!$R:$R,"&gt;0.5")/$B318</f>
        <v>#DIV/0!</v>
      </c>
      <c r="S318" s="8" t="e">
        <f>COUNTIFS(Sta!$B:$B,$A318,Sta!$S:$S,"&gt;0.5")/$C318</f>
        <v>#DIV/0!</v>
      </c>
      <c r="T318" s="11" t="e">
        <f>(COUNTIFS(Sta!$A:$A,$A318,Sta!$R:$R,"&gt;1.5") +COUNTIFS(Sta!$B:$B,$A318,Sta!$S:$S,"&gt;1.5"))/$D318</f>
        <v>#DIV/0!</v>
      </c>
      <c r="U318" s="8" t="e">
        <f>COUNTIFS(Sta!$A:$A,$A318,Sta!$R:$R,"&gt;1.5")/$B318</f>
        <v>#DIV/0!</v>
      </c>
      <c r="V318" s="8" t="e">
        <f>COUNTIFS(Sta!$B:$B,$A318,Sta!$S:$S,"&gt;1.5")/$C318</f>
        <v>#DIV/0!</v>
      </c>
    </row>
    <row r="319" spans="1:22" x14ac:dyDescent="0.3">
      <c r="A319" t="s">
        <v>403</v>
      </c>
      <c r="B319" s="9">
        <f>COUNTIF(Sta!A:A,A319)</f>
        <v>0</v>
      </c>
      <c r="C319" s="4">
        <f>COUNTIF(Sta!B:B,A319)</f>
        <v>0</v>
      </c>
      <c r="D319" s="4">
        <f t="shared" si="10"/>
        <v>0</v>
      </c>
      <c r="E319" s="10" t="e">
        <f>(SUMIF(Sta!$A:$A,$A319,Sta!$T:$T)  + SUMIF(Sta!$B:$B,$A319,Sta!$T:$T) )/$D319</f>
        <v>#DIV/0!</v>
      </c>
      <c r="F319" s="6" t="e">
        <f>SUMIF(Sta!$A:$A,$A319,Sta!$T:$T)/$B319</f>
        <v>#DIV/0!</v>
      </c>
      <c r="G319" s="6" t="e">
        <f>SUMIF(Sta!$B:$B,$A319,Sta!$T:$T)/$C319</f>
        <v>#DIV/0!</v>
      </c>
      <c r="H319" s="10" t="e">
        <f>(SUMIF(Sta!$A:$A,$A319,Sta!$R:$R)  + SUMIF(Sta!$B:$B,$A319,Sta!$S:$S) )/$D319</f>
        <v>#DIV/0!</v>
      </c>
      <c r="I319" s="6" t="e">
        <f>SUMIF(Sta!$A:$A,$A319,Sta!$R:$R)/$B319</f>
        <v>#DIV/0!</v>
      </c>
      <c r="J319" s="6" t="e">
        <f>SUMIF(Sta!$B:$B,$A319,Sta!$S:$S)/$C319</f>
        <v>#DIV/0!</v>
      </c>
      <c r="K319" s="11" t="e">
        <f>(COUNTIFS(Sta!$A:$A,$A319,Sta!$T:$T,"&gt;2.5") +COUNTIFS(Sta!$B:$B,$A319,Sta!$T:$T,"&gt;2.5"))/$D319</f>
        <v>#DIV/0!</v>
      </c>
      <c r="L319" s="8" t="e">
        <f>COUNTIFS(Sta!$A:$A,$A319,Sta!$T:$T,"&gt;2.5")/$B319</f>
        <v>#DIV/0!</v>
      </c>
      <c r="M319" s="8" t="e">
        <f>COUNTIFS(Sta!$B:$B,$A319,Sta!$T:$T,"&gt;2.5")/$C319</f>
        <v>#DIV/0!</v>
      </c>
      <c r="N319" s="11" t="e">
        <f>(COUNTIFS(Sta!$A:$A,$A319,Sta!$T:$T,"&gt;4.5") +COUNTIFS(Sta!$B:$B,$A319,Sta!$T:$T,"&gt;4.5"))/$D319</f>
        <v>#DIV/0!</v>
      </c>
      <c r="O319" s="8" t="e">
        <f>COUNTIFS(Sta!$A:$A,$A319,Sta!$T:$T,"&gt;4.5")/$B319</f>
        <v>#DIV/0!</v>
      </c>
      <c r="P319" s="8" t="e">
        <f>COUNTIFS(Sta!$B:$B,$A319,Sta!$T:$T,"&gt;4.5")/$C319</f>
        <v>#DIV/0!</v>
      </c>
      <c r="Q319" s="11" t="e">
        <f>(COUNTIFS(Sta!$A:$A,$A319,Sta!$R:$R,"&gt;0.5") +COUNTIFS(Sta!$B:$B,$A319,Sta!$S:$S,"&gt;0.5"))/$D319</f>
        <v>#DIV/0!</v>
      </c>
      <c r="R319" s="8" t="e">
        <f>COUNTIFS(Sta!$A:$A,$A319,Sta!$R:$R,"&gt;0.5")/$B319</f>
        <v>#DIV/0!</v>
      </c>
      <c r="S319" s="8" t="e">
        <f>COUNTIFS(Sta!$B:$B,$A319,Sta!$S:$S,"&gt;0.5")/$C319</f>
        <v>#DIV/0!</v>
      </c>
      <c r="T319" s="11" t="e">
        <f>(COUNTIFS(Sta!$A:$A,$A319,Sta!$R:$R,"&gt;1.5") +COUNTIFS(Sta!$B:$B,$A319,Sta!$S:$S,"&gt;1.5"))/$D319</f>
        <v>#DIV/0!</v>
      </c>
      <c r="U319" s="8" t="e">
        <f>COUNTIFS(Sta!$A:$A,$A319,Sta!$R:$R,"&gt;1.5")/$B319</f>
        <v>#DIV/0!</v>
      </c>
      <c r="V319" s="8" t="e">
        <f>COUNTIFS(Sta!$B:$B,$A319,Sta!$S:$S,"&gt;1.5")/$C319</f>
        <v>#DIV/0!</v>
      </c>
    </row>
    <row r="320" spans="1:22" x14ac:dyDescent="0.3">
      <c r="A320" t="s">
        <v>412</v>
      </c>
      <c r="B320" s="9">
        <f>COUNTIF(Sta!A:A,A320)</f>
        <v>0</v>
      </c>
      <c r="C320" s="4">
        <f>COUNTIF(Sta!B:B,A320)</f>
        <v>0</v>
      </c>
      <c r="D320" s="4">
        <f t="shared" si="10"/>
        <v>0</v>
      </c>
      <c r="E320" s="10" t="e">
        <f>(SUMIF(Sta!$A:$A,$A320,Sta!$T:$T)  + SUMIF(Sta!$B:$B,$A320,Sta!$T:$T) )/$D320</f>
        <v>#DIV/0!</v>
      </c>
      <c r="F320" s="6" t="e">
        <f>SUMIF(Sta!$A:$A,$A320,Sta!$T:$T)/$B320</f>
        <v>#DIV/0!</v>
      </c>
      <c r="G320" s="6" t="e">
        <f>SUMIF(Sta!$B:$B,$A320,Sta!$T:$T)/$C320</f>
        <v>#DIV/0!</v>
      </c>
      <c r="H320" s="10" t="e">
        <f>(SUMIF(Sta!$A:$A,$A320,Sta!$R:$R)  + SUMIF(Sta!$B:$B,$A320,Sta!$S:$S) )/$D320</f>
        <v>#DIV/0!</v>
      </c>
      <c r="I320" s="6" t="e">
        <f>SUMIF(Sta!$A:$A,$A320,Sta!$R:$R)/$B320</f>
        <v>#DIV/0!</v>
      </c>
      <c r="J320" s="6" t="e">
        <f>SUMIF(Sta!$B:$B,$A320,Sta!$S:$S)/$C320</f>
        <v>#DIV/0!</v>
      </c>
      <c r="K320" s="11" t="e">
        <f>(COUNTIFS(Sta!$A:$A,$A320,Sta!$T:$T,"&gt;2.5") +COUNTIFS(Sta!$B:$B,$A320,Sta!$T:$T,"&gt;2.5"))/$D320</f>
        <v>#DIV/0!</v>
      </c>
      <c r="L320" s="8" t="e">
        <f>COUNTIFS(Sta!$A:$A,$A320,Sta!$T:$T,"&gt;2.5")/$B320</f>
        <v>#DIV/0!</v>
      </c>
      <c r="M320" s="8" t="e">
        <f>COUNTIFS(Sta!$B:$B,$A320,Sta!$T:$T,"&gt;2.5")/$C320</f>
        <v>#DIV/0!</v>
      </c>
      <c r="N320" s="11" t="e">
        <f>(COUNTIFS(Sta!$A:$A,$A320,Sta!$T:$T,"&gt;4.5") +COUNTIFS(Sta!$B:$B,$A320,Sta!$T:$T,"&gt;4.5"))/$D320</f>
        <v>#DIV/0!</v>
      </c>
      <c r="O320" s="8" t="e">
        <f>COUNTIFS(Sta!$A:$A,$A320,Sta!$T:$T,"&gt;4.5")/$B320</f>
        <v>#DIV/0!</v>
      </c>
      <c r="P320" s="8" t="e">
        <f>COUNTIFS(Sta!$B:$B,$A320,Sta!$T:$T,"&gt;4.5")/$C320</f>
        <v>#DIV/0!</v>
      </c>
      <c r="Q320" s="11" t="e">
        <f>(COUNTIFS(Sta!$A:$A,$A320,Sta!$R:$R,"&gt;0.5") +COUNTIFS(Sta!$B:$B,$A320,Sta!$S:$S,"&gt;0.5"))/$D320</f>
        <v>#DIV/0!</v>
      </c>
      <c r="R320" s="8" t="e">
        <f>COUNTIFS(Sta!$A:$A,$A320,Sta!$R:$R,"&gt;0.5")/$B320</f>
        <v>#DIV/0!</v>
      </c>
      <c r="S320" s="8" t="e">
        <f>COUNTIFS(Sta!$B:$B,$A320,Sta!$S:$S,"&gt;0.5")/$C320</f>
        <v>#DIV/0!</v>
      </c>
      <c r="T320" s="11" t="e">
        <f>(COUNTIFS(Sta!$A:$A,$A320,Sta!$R:$R,"&gt;1.5") +COUNTIFS(Sta!$B:$B,$A320,Sta!$S:$S,"&gt;1.5"))/$D320</f>
        <v>#DIV/0!</v>
      </c>
      <c r="U320" s="8" t="e">
        <f>COUNTIFS(Sta!$A:$A,$A320,Sta!$R:$R,"&gt;1.5")/$B320</f>
        <v>#DIV/0!</v>
      </c>
      <c r="V320" s="8" t="e">
        <f>COUNTIFS(Sta!$B:$B,$A320,Sta!$S:$S,"&gt;1.5")/$C320</f>
        <v>#DIV/0!</v>
      </c>
    </row>
    <row r="321" spans="1:22" x14ac:dyDescent="0.3">
      <c r="A321" t="s">
        <v>407</v>
      </c>
      <c r="B321" s="9">
        <f>COUNTIF(Sta!A:A,A321)</f>
        <v>0</v>
      </c>
      <c r="C321" s="4">
        <f>COUNTIF(Sta!B:B,A321)</f>
        <v>0</v>
      </c>
      <c r="D321" s="4">
        <f t="shared" si="10"/>
        <v>0</v>
      </c>
      <c r="E321" s="10" t="e">
        <f>(SUMIF(Sta!$A:$A,$A321,Sta!$T:$T)  + SUMIF(Sta!$B:$B,$A321,Sta!$T:$T) )/$D321</f>
        <v>#DIV/0!</v>
      </c>
      <c r="F321" s="6" t="e">
        <f>SUMIF(Sta!$A:$A,$A321,Sta!$T:$T)/$B321</f>
        <v>#DIV/0!</v>
      </c>
      <c r="G321" s="6" t="e">
        <f>SUMIF(Sta!$B:$B,$A321,Sta!$T:$T)/$C321</f>
        <v>#DIV/0!</v>
      </c>
      <c r="H321" s="10" t="e">
        <f>(SUMIF(Sta!$A:$A,$A321,Sta!$R:$R)  + SUMIF(Sta!$B:$B,$A321,Sta!$S:$S) )/$D321</f>
        <v>#DIV/0!</v>
      </c>
      <c r="I321" s="6" t="e">
        <f>SUMIF(Sta!$A:$A,$A321,Sta!$R:$R)/$B321</f>
        <v>#DIV/0!</v>
      </c>
      <c r="J321" s="6" t="e">
        <f>SUMIF(Sta!$B:$B,$A321,Sta!$S:$S)/$C321</f>
        <v>#DIV/0!</v>
      </c>
      <c r="K321" s="11" t="e">
        <f>(COUNTIFS(Sta!$A:$A,$A321,Sta!$T:$T,"&gt;2.5") +COUNTIFS(Sta!$B:$B,$A321,Sta!$T:$T,"&gt;2.5"))/$D321</f>
        <v>#DIV/0!</v>
      </c>
      <c r="L321" s="8" t="e">
        <f>COUNTIFS(Sta!$A:$A,$A321,Sta!$T:$T,"&gt;2.5")/$B321</f>
        <v>#DIV/0!</v>
      </c>
      <c r="M321" s="8" t="e">
        <f>COUNTIFS(Sta!$B:$B,$A321,Sta!$T:$T,"&gt;2.5")/$C321</f>
        <v>#DIV/0!</v>
      </c>
      <c r="N321" s="11" t="e">
        <f>(COUNTIFS(Sta!$A:$A,$A321,Sta!$T:$T,"&gt;4.5") +COUNTIFS(Sta!$B:$B,$A321,Sta!$T:$T,"&gt;4.5"))/$D321</f>
        <v>#DIV/0!</v>
      </c>
      <c r="O321" s="8" t="e">
        <f>COUNTIFS(Sta!$A:$A,$A321,Sta!$T:$T,"&gt;4.5")/$B321</f>
        <v>#DIV/0!</v>
      </c>
      <c r="P321" s="8" t="e">
        <f>COUNTIFS(Sta!$B:$B,$A321,Sta!$T:$T,"&gt;4.5")/$C321</f>
        <v>#DIV/0!</v>
      </c>
      <c r="Q321" s="11" t="e">
        <f>(COUNTIFS(Sta!$A:$A,$A321,Sta!$R:$R,"&gt;0.5") +COUNTIFS(Sta!$B:$B,$A321,Sta!$S:$S,"&gt;0.5"))/$D321</f>
        <v>#DIV/0!</v>
      </c>
      <c r="R321" s="8" t="e">
        <f>COUNTIFS(Sta!$A:$A,$A321,Sta!$R:$R,"&gt;0.5")/$B321</f>
        <v>#DIV/0!</v>
      </c>
      <c r="S321" s="8" t="e">
        <f>COUNTIFS(Sta!$B:$B,$A321,Sta!$S:$S,"&gt;0.5")/$C321</f>
        <v>#DIV/0!</v>
      </c>
      <c r="T321" s="11" t="e">
        <f>(COUNTIFS(Sta!$A:$A,$A321,Sta!$R:$R,"&gt;1.5") +COUNTIFS(Sta!$B:$B,$A321,Sta!$S:$S,"&gt;1.5"))/$D321</f>
        <v>#DIV/0!</v>
      </c>
      <c r="U321" s="8" t="e">
        <f>COUNTIFS(Sta!$A:$A,$A321,Sta!$R:$R,"&gt;1.5")/$B321</f>
        <v>#DIV/0!</v>
      </c>
      <c r="V321" s="8" t="e">
        <f>COUNTIFS(Sta!$B:$B,$A321,Sta!$S:$S,"&gt;1.5")/$C321</f>
        <v>#DIV/0!</v>
      </c>
    </row>
    <row r="322" spans="1:22" x14ac:dyDescent="0.3">
      <c r="A322" t="s">
        <v>414</v>
      </c>
      <c r="B322" s="9">
        <f>COUNTIF(Sta!A:A,A322)</f>
        <v>0</v>
      </c>
      <c r="C322" s="4">
        <f>COUNTIF(Sta!B:B,A322)</f>
        <v>0</v>
      </c>
      <c r="D322" s="4">
        <f t="shared" si="10"/>
        <v>0</v>
      </c>
      <c r="E322" s="10" t="e">
        <f>(SUMIF(Sta!$A:$A,$A322,Sta!$T:$T)  + SUMIF(Sta!$B:$B,$A322,Sta!$T:$T) )/$D322</f>
        <v>#DIV/0!</v>
      </c>
      <c r="F322" s="6" t="e">
        <f>SUMIF(Sta!$A:$A,$A322,Sta!$T:$T)/$B322</f>
        <v>#DIV/0!</v>
      </c>
      <c r="G322" s="6" t="e">
        <f>SUMIF(Sta!$B:$B,$A322,Sta!$T:$T)/$C322</f>
        <v>#DIV/0!</v>
      </c>
      <c r="H322" s="10" t="e">
        <f>(SUMIF(Sta!$A:$A,$A322,Sta!$R:$R)  + SUMIF(Sta!$B:$B,$A322,Sta!$S:$S) )/$D322</f>
        <v>#DIV/0!</v>
      </c>
      <c r="I322" s="6" t="e">
        <f>SUMIF(Sta!$A:$A,$A322,Sta!$R:$R)/$B322</f>
        <v>#DIV/0!</v>
      </c>
      <c r="J322" s="6" t="e">
        <f>SUMIF(Sta!$B:$B,$A322,Sta!$S:$S)/$C322</f>
        <v>#DIV/0!</v>
      </c>
      <c r="K322" s="11" t="e">
        <f>(COUNTIFS(Sta!$A:$A,$A322,Sta!$T:$T,"&gt;2.5") +COUNTIFS(Sta!$B:$B,$A322,Sta!$T:$T,"&gt;2.5"))/$D322</f>
        <v>#DIV/0!</v>
      </c>
      <c r="L322" s="8" t="e">
        <f>COUNTIFS(Sta!$A:$A,$A322,Sta!$T:$T,"&gt;2.5")/$B322</f>
        <v>#DIV/0!</v>
      </c>
      <c r="M322" s="8" t="e">
        <f>COUNTIFS(Sta!$B:$B,$A322,Sta!$T:$T,"&gt;2.5")/$C322</f>
        <v>#DIV/0!</v>
      </c>
      <c r="N322" s="11" t="e">
        <f>(COUNTIFS(Sta!$A:$A,$A322,Sta!$T:$T,"&gt;4.5") +COUNTIFS(Sta!$B:$B,$A322,Sta!$T:$T,"&gt;4.5"))/$D322</f>
        <v>#DIV/0!</v>
      </c>
      <c r="O322" s="8" t="e">
        <f>COUNTIFS(Sta!$A:$A,$A322,Sta!$T:$T,"&gt;4.5")/$B322</f>
        <v>#DIV/0!</v>
      </c>
      <c r="P322" s="8" t="e">
        <f>COUNTIFS(Sta!$B:$B,$A322,Sta!$T:$T,"&gt;4.5")/$C322</f>
        <v>#DIV/0!</v>
      </c>
      <c r="Q322" s="11" t="e">
        <f>(COUNTIFS(Sta!$A:$A,$A322,Sta!$R:$R,"&gt;0.5") +COUNTIFS(Sta!$B:$B,$A322,Sta!$S:$S,"&gt;0.5"))/$D322</f>
        <v>#DIV/0!</v>
      </c>
      <c r="R322" s="8" t="e">
        <f>COUNTIFS(Sta!$A:$A,$A322,Sta!$R:$R,"&gt;0.5")/$B322</f>
        <v>#DIV/0!</v>
      </c>
      <c r="S322" s="8" t="e">
        <f>COUNTIFS(Sta!$B:$B,$A322,Sta!$S:$S,"&gt;0.5")/$C322</f>
        <v>#DIV/0!</v>
      </c>
      <c r="T322" s="11" t="e">
        <f>(COUNTIFS(Sta!$A:$A,$A322,Sta!$R:$R,"&gt;1.5") +COUNTIFS(Sta!$B:$B,$A322,Sta!$S:$S,"&gt;1.5"))/$D322</f>
        <v>#DIV/0!</v>
      </c>
      <c r="U322" s="8" t="e">
        <f>COUNTIFS(Sta!$A:$A,$A322,Sta!$R:$R,"&gt;1.5")/$B322</f>
        <v>#DIV/0!</v>
      </c>
      <c r="V322" s="8" t="e">
        <f>COUNTIFS(Sta!$B:$B,$A322,Sta!$S:$S,"&gt;1.5")/$C322</f>
        <v>#DIV/0!</v>
      </c>
    </row>
    <row r="323" spans="1:22" x14ac:dyDescent="0.3">
      <c r="A323" t="s">
        <v>405</v>
      </c>
      <c r="B323" s="9">
        <f>COUNTIF(Sta!A:A,A323)</f>
        <v>0</v>
      </c>
      <c r="C323" s="4">
        <f>COUNTIF(Sta!B:B,A323)</f>
        <v>0</v>
      </c>
      <c r="D323" s="4">
        <f t="shared" si="10"/>
        <v>0</v>
      </c>
      <c r="E323" s="10" t="e">
        <f>(SUMIF(Sta!$A:$A,$A323,Sta!$T:$T)  + SUMIF(Sta!$B:$B,$A323,Sta!$T:$T) )/$D323</f>
        <v>#DIV/0!</v>
      </c>
      <c r="F323" s="6" t="e">
        <f>SUMIF(Sta!$A:$A,$A323,Sta!$T:$T)/$B323</f>
        <v>#DIV/0!</v>
      </c>
      <c r="G323" s="6" t="e">
        <f>SUMIF(Sta!$B:$B,$A323,Sta!$T:$T)/$C323</f>
        <v>#DIV/0!</v>
      </c>
      <c r="H323" s="10" t="e">
        <f>(SUMIF(Sta!$A:$A,$A323,Sta!$R:$R)  + SUMIF(Sta!$B:$B,$A323,Sta!$S:$S) )/$D323</f>
        <v>#DIV/0!</v>
      </c>
      <c r="I323" s="6" t="e">
        <f>SUMIF(Sta!$A:$A,$A323,Sta!$R:$R)/$B323</f>
        <v>#DIV/0!</v>
      </c>
      <c r="J323" s="6" t="e">
        <f>SUMIF(Sta!$B:$B,$A323,Sta!$S:$S)/$C323</f>
        <v>#DIV/0!</v>
      </c>
      <c r="K323" s="11" t="e">
        <f>(COUNTIFS(Sta!$A:$A,$A323,Sta!$T:$T,"&gt;2.5") +COUNTIFS(Sta!$B:$B,$A323,Sta!$T:$T,"&gt;2.5"))/$D323</f>
        <v>#DIV/0!</v>
      </c>
      <c r="L323" s="8" t="e">
        <f>COUNTIFS(Sta!$A:$A,$A323,Sta!$T:$T,"&gt;2.5")/$B323</f>
        <v>#DIV/0!</v>
      </c>
      <c r="M323" s="8" t="e">
        <f>COUNTIFS(Sta!$B:$B,$A323,Sta!$T:$T,"&gt;2.5")/$C323</f>
        <v>#DIV/0!</v>
      </c>
      <c r="N323" s="11" t="e">
        <f>(COUNTIFS(Sta!$A:$A,$A323,Sta!$T:$T,"&gt;4.5") +COUNTIFS(Sta!$B:$B,$A323,Sta!$T:$T,"&gt;4.5"))/$D323</f>
        <v>#DIV/0!</v>
      </c>
      <c r="O323" s="8" t="e">
        <f>COUNTIFS(Sta!$A:$A,$A323,Sta!$T:$T,"&gt;4.5")/$B323</f>
        <v>#DIV/0!</v>
      </c>
      <c r="P323" s="8" t="e">
        <f>COUNTIFS(Sta!$B:$B,$A323,Sta!$T:$T,"&gt;4.5")/$C323</f>
        <v>#DIV/0!</v>
      </c>
      <c r="Q323" s="11" t="e">
        <f>(COUNTIFS(Sta!$A:$A,$A323,Sta!$R:$R,"&gt;0.5") +COUNTIFS(Sta!$B:$B,$A323,Sta!$S:$S,"&gt;0.5"))/$D323</f>
        <v>#DIV/0!</v>
      </c>
      <c r="R323" s="8" t="e">
        <f>COUNTIFS(Sta!$A:$A,$A323,Sta!$R:$R,"&gt;0.5")/$B323</f>
        <v>#DIV/0!</v>
      </c>
      <c r="S323" s="8" t="e">
        <f>COUNTIFS(Sta!$B:$B,$A323,Sta!$S:$S,"&gt;0.5")/$C323</f>
        <v>#DIV/0!</v>
      </c>
      <c r="T323" s="11" t="e">
        <f>(COUNTIFS(Sta!$A:$A,$A323,Sta!$R:$R,"&gt;1.5") +COUNTIFS(Sta!$B:$B,$A323,Sta!$S:$S,"&gt;1.5"))/$D323</f>
        <v>#DIV/0!</v>
      </c>
      <c r="U323" s="8" t="e">
        <f>COUNTIFS(Sta!$A:$A,$A323,Sta!$R:$R,"&gt;1.5")/$B323</f>
        <v>#DIV/0!</v>
      </c>
      <c r="V323" s="8" t="e">
        <f>COUNTIFS(Sta!$B:$B,$A323,Sta!$S:$S,"&gt;1.5")/$C323</f>
        <v>#DIV/0!</v>
      </c>
    </row>
    <row r="324" spans="1:22" x14ac:dyDescent="0.3">
      <c r="A324" t="s">
        <v>410</v>
      </c>
      <c r="B324" s="9">
        <f>COUNTIF(Sta!A:A,A324)</f>
        <v>0</v>
      </c>
      <c r="C324" s="4">
        <f>COUNTIF(Sta!B:B,A324)</f>
        <v>0</v>
      </c>
      <c r="D324" s="4">
        <f t="shared" si="10"/>
        <v>0</v>
      </c>
      <c r="E324" s="10" t="e">
        <f>(SUMIF(Sta!$A:$A,$A324,Sta!$T:$T)  + SUMIF(Sta!$B:$B,$A324,Sta!$T:$T) )/$D324</f>
        <v>#DIV/0!</v>
      </c>
      <c r="F324" s="6" t="e">
        <f>SUMIF(Sta!$A:$A,$A324,Sta!$T:$T)/$B324</f>
        <v>#DIV/0!</v>
      </c>
      <c r="G324" s="6" t="e">
        <f>SUMIF(Sta!$B:$B,$A324,Sta!$T:$T)/$C324</f>
        <v>#DIV/0!</v>
      </c>
      <c r="H324" s="10" t="e">
        <f>(SUMIF(Sta!$A:$A,$A324,Sta!$R:$R)  + SUMIF(Sta!$B:$B,$A324,Sta!$S:$S) )/$D324</f>
        <v>#DIV/0!</v>
      </c>
      <c r="I324" s="6" t="e">
        <f>SUMIF(Sta!$A:$A,$A324,Sta!$R:$R)/$B324</f>
        <v>#DIV/0!</v>
      </c>
      <c r="J324" s="6" t="e">
        <f>SUMIF(Sta!$B:$B,$A324,Sta!$S:$S)/$C324</f>
        <v>#DIV/0!</v>
      </c>
      <c r="K324" s="11" t="e">
        <f>(COUNTIFS(Sta!$A:$A,$A324,Sta!$T:$T,"&gt;2.5") +COUNTIFS(Sta!$B:$B,$A324,Sta!$T:$T,"&gt;2.5"))/$D324</f>
        <v>#DIV/0!</v>
      </c>
      <c r="L324" s="8" t="e">
        <f>COUNTIFS(Sta!$A:$A,$A324,Sta!$T:$T,"&gt;2.5")/$B324</f>
        <v>#DIV/0!</v>
      </c>
      <c r="M324" s="8" t="e">
        <f>COUNTIFS(Sta!$B:$B,$A324,Sta!$T:$T,"&gt;2.5")/$C324</f>
        <v>#DIV/0!</v>
      </c>
      <c r="N324" s="11" t="e">
        <f>(COUNTIFS(Sta!$A:$A,$A324,Sta!$T:$T,"&gt;4.5") +COUNTIFS(Sta!$B:$B,$A324,Sta!$T:$T,"&gt;4.5"))/$D324</f>
        <v>#DIV/0!</v>
      </c>
      <c r="O324" s="8" t="e">
        <f>COUNTIFS(Sta!$A:$A,$A324,Sta!$T:$T,"&gt;4.5")/$B324</f>
        <v>#DIV/0!</v>
      </c>
      <c r="P324" s="8" t="e">
        <f>COUNTIFS(Sta!$B:$B,$A324,Sta!$T:$T,"&gt;4.5")/$C324</f>
        <v>#DIV/0!</v>
      </c>
      <c r="Q324" s="11" t="e">
        <f>(COUNTIFS(Sta!$A:$A,$A324,Sta!$R:$R,"&gt;0.5") +COUNTIFS(Sta!$B:$B,$A324,Sta!$S:$S,"&gt;0.5"))/$D324</f>
        <v>#DIV/0!</v>
      </c>
      <c r="R324" s="8" t="e">
        <f>COUNTIFS(Sta!$A:$A,$A324,Sta!$R:$R,"&gt;0.5")/$B324</f>
        <v>#DIV/0!</v>
      </c>
      <c r="S324" s="8" t="e">
        <f>COUNTIFS(Sta!$B:$B,$A324,Sta!$S:$S,"&gt;0.5")/$C324</f>
        <v>#DIV/0!</v>
      </c>
      <c r="T324" s="11" t="e">
        <f>(COUNTIFS(Sta!$A:$A,$A324,Sta!$R:$R,"&gt;1.5") +COUNTIFS(Sta!$B:$B,$A324,Sta!$S:$S,"&gt;1.5"))/$D324</f>
        <v>#DIV/0!</v>
      </c>
      <c r="U324" s="8" t="e">
        <f>COUNTIFS(Sta!$A:$A,$A324,Sta!$R:$R,"&gt;1.5")/$B324</f>
        <v>#DIV/0!</v>
      </c>
      <c r="V324" s="8" t="e">
        <f>COUNTIFS(Sta!$B:$B,$A324,Sta!$S:$S,"&gt;1.5")/$C324</f>
        <v>#DIV/0!</v>
      </c>
    </row>
    <row r="325" spans="1:22" x14ac:dyDescent="0.3">
      <c r="A325" t="s">
        <v>408</v>
      </c>
      <c r="B325" s="9">
        <f>COUNTIF(Sta!A:A,A325)</f>
        <v>0</v>
      </c>
      <c r="C325" s="4">
        <f>COUNTIF(Sta!B:B,A325)</f>
        <v>0</v>
      </c>
      <c r="D325" s="4">
        <f t="shared" si="10"/>
        <v>0</v>
      </c>
      <c r="E325" s="10" t="e">
        <f>(SUMIF(Sta!$A:$A,$A325,Sta!$T:$T)  + SUMIF(Sta!$B:$B,$A325,Sta!$T:$T) )/$D325</f>
        <v>#DIV/0!</v>
      </c>
      <c r="F325" s="6" t="e">
        <f>SUMIF(Sta!$A:$A,$A325,Sta!$T:$T)/$B325</f>
        <v>#DIV/0!</v>
      </c>
      <c r="G325" s="6" t="e">
        <f>SUMIF(Sta!$B:$B,$A325,Sta!$T:$T)/$C325</f>
        <v>#DIV/0!</v>
      </c>
      <c r="H325" s="10" t="e">
        <f>(SUMIF(Sta!$A:$A,$A325,Sta!$R:$R)  + SUMIF(Sta!$B:$B,$A325,Sta!$S:$S) )/$D325</f>
        <v>#DIV/0!</v>
      </c>
      <c r="I325" s="6" t="e">
        <f>SUMIF(Sta!$A:$A,$A325,Sta!$R:$R)/$B325</f>
        <v>#DIV/0!</v>
      </c>
      <c r="J325" s="6" t="e">
        <f>SUMIF(Sta!$B:$B,$A325,Sta!$S:$S)/$C325</f>
        <v>#DIV/0!</v>
      </c>
      <c r="K325" s="11" t="e">
        <f>(COUNTIFS(Sta!$A:$A,$A325,Sta!$T:$T,"&gt;2.5") +COUNTIFS(Sta!$B:$B,$A325,Sta!$T:$T,"&gt;2.5"))/$D325</f>
        <v>#DIV/0!</v>
      </c>
      <c r="L325" s="8" t="e">
        <f>COUNTIFS(Sta!$A:$A,$A325,Sta!$T:$T,"&gt;2.5")/$B325</f>
        <v>#DIV/0!</v>
      </c>
      <c r="M325" s="8" t="e">
        <f>COUNTIFS(Sta!$B:$B,$A325,Sta!$T:$T,"&gt;2.5")/$C325</f>
        <v>#DIV/0!</v>
      </c>
      <c r="N325" s="11" t="e">
        <f>(COUNTIFS(Sta!$A:$A,$A325,Sta!$T:$T,"&gt;4.5") +COUNTIFS(Sta!$B:$B,$A325,Sta!$T:$T,"&gt;4.5"))/$D325</f>
        <v>#DIV/0!</v>
      </c>
      <c r="O325" s="8" t="e">
        <f>COUNTIFS(Sta!$A:$A,$A325,Sta!$T:$T,"&gt;4.5")/$B325</f>
        <v>#DIV/0!</v>
      </c>
      <c r="P325" s="8" t="e">
        <f>COUNTIFS(Sta!$B:$B,$A325,Sta!$T:$T,"&gt;4.5")/$C325</f>
        <v>#DIV/0!</v>
      </c>
      <c r="Q325" s="11" t="e">
        <f>(COUNTIFS(Sta!$A:$A,$A325,Sta!$R:$R,"&gt;0.5") +COUNTIFS(Sta!$B:$B,$A325,Sta!$S:$S,"&gt;0.5"))/$D325</f>
        <v>#DIV/0!</v>
      </c>
      <c r="R325" s="8" t="e">
        <f>COUNTIFS(Sta!$A:$A,$A325,Sta!$R:$R,"&gt;0.5")/$B325</f>
        <v>#DIV/0!</v>
      </c>
      <c r="S325" s="8" t="e">
        <f>COUNTIFS(Sta!$B:$B,$A325,Sta!$S:$S,"&gt;0.5")/$C325</f>
        <v>#DIV/0!</v>
      </c>
      <c r="T325" s="11" t="e">
        <f>(COUNTIFS(Sta!$A:$A,$A325,Sta!$R:$R,"&gt;1.5") +COUNTIFS(Sta!$B:$B,$A325,Sta!$S:$S,"&gt;1.5"))/$D325</f>
        <v>#DIV/0!</v>
      </c>
      <c r="U325" s="8" t="e">
        <f>COUNTIFS(Sta!$A:$A,$A325,Sta!$R:$R,"&gt;1.5")/$B325</f>
        <v>#DIV/0!</v>
      </c>
      <c r="V325" s="8" t="e">
        <f>COUNTIFS(Sta!$B:$B,$A325,Sta!$S:$S,"&gt;1.5")/$C325</f>
        <v>#DIV/0!</v>
      </c>
    </row>
    <row r="326" spans="1:22" x14ac:dyDescent="0.3">
      <c r="A326" t="s">
        <v>447</v>
      </c>
      <c r="B326" s="9">
        <f>COUNTIF(Sta!A:A,A326)</f>
        <v>0</v>
      </c>
      <c r="C326" s="4">
        <f>COUNTIF(Sta!B:B,A326)</f>
        <v>0</v>
      </c>
      <c r="D326" s="4">
        <f t="shared" si="10"/>
        <v>0</v>
      </c>
      <c r="E326" s="10" t="e">
        <f>(SUMIF(Sta!$A:$A,$A326,Sta!$T:$T)  + SUMIF(Sta!$B:$B,$A326,Sta!$T:$T) )/$D326</f>
        <v>#DIV/0!</v>
      </c>
      <c r="F326" s="6" t="e">
        <f>SUMIF(Sta!$A:$A,$A326,Sta!$T:$T)/$B326</f>
        <v>#DIV/0!</v>
      </c>
      <c r="G326" s="6" t="e">
        <f>SUMIF(Sta!$B:$B,$A326,Sta!$T:$T)/$C326</f>
        <v>#DIV/0!</v>
      </c>
      <c r="H326" s="10" t="e">
        <f>(SUMIF(Sta!$A:$A,$A326,Sta!$R:$R)  + SUMIF(Sta!$B:$B,$A326,Sta!$S:$S) )/$D326</f>
        <v>#DIV/0!</v>
      </c>
      <c r="I326" s="6" t="e">
        <f>SUMIF(Sta!$A:$A,$A326,Sta!$R:$R)/$B326</f>
        <v>#DIV/0!</v>
      </c>
      <c r="J326" s="6" t="e">
        <f>SUMIF(Sta!$B:$B,$A326,Sta!$S:$S)/$C326</f>
        <v>#DIV/0!</v>
      </c>
      <c r="K326" s="11" t="e">
        <f>(COUNTIFS(Sta!$A:$A,$A326,Sta!$T:$T,"&gt;2.5") +COUNTIFS(Sta!$B:$B,$A326,Sta!$T:$T,"&gt;2.5"))/$D326</f>
        <v>#DIV/0!</v>
      </c>
      <c r="L326" s="8" t="e">
        <f>COUNTIFS(Sta!$A:$A,$A326,Sta!$T:$T,"&gt;2.5")/$B326</f>
        <v>#DIV/0!</v>
      </c>
      <c r="M326" s="8" t="e">
        <f>COUNTIFS(Sta!$B:$B,$A326,Sta!$T:$T,"&gt;2.5")/$C326</f>
        <v>#DIV/0!</v>
      </c>
      <c r="N326" s="11" t="e">
        <f>(COUNTIFS(Sta!$A:$A,$A326,Sta!$T:$T,"&gt;4.5") +COUNTIFS(Sta!$B:$B,$A326,Sta!$T:$T,"&gt;4.5"))/$D326</f>
        <v>#DIV/0!</v>
      </c>
      <c r="O326" s="8" t="e">
        <f>COUNTIFS(Sta!$A:$A,$A326,Sta!$T:$T,"&gt;4.5")/$B326</f>
        <v>#DIV/0!</v>
      </c>
      <c r="P326" s="8" t="e">
        <f>COUNTIFS(Sta!$B:$B,$A326,Sta!$T:$T,"&gt;4.5")/$C326</f>
        <v>#DIV/0!</v>
      </c>
      <c r="Q326" s="11" t="e">
        <f>(COUNTIFS(Sta!$A:$A,$A326,Sta!$R:$R,"&gt;0.5") +COUNTIFS(Sta!$B:$B,$A326,Sta!$S:$S,"&gt;0.5"))/$D326</f>
        <v>#DIV/0!</v>
      </c>
      <c r="R326" s="8" t="e">
        <f>COUNTIFS(Sta!$A:$A,$A326,Sta!$R:$R,"&gt;0.5")/$B326</f>
        <v>#DIV/0!</v>
      </c>
      <c r="S326" s="8" t="e">
        <f>COUNTIFS(Sta!$B:$B,$A326,Sta!$S:$S,"&gt;0.5")/$C326</f>
        <v>#DIV/0!</v>
      </c>
      <c r="T326" s="11" t="e">
        <f>(COUNTIFS(Sta!$A:$A,$A326,Sta!$R:$R,"&gt;1.5") +COUNTIFS(Sta!$B:$B,$A326,Sta!$S:$S,"&gt;1.5"))/$D326</f>
        <v>#DIV/0!</v>
      </c>
      <c r="U326" s="8" t="e">
        <f>COUNTIFS(Sta!$A:$A,$A326,Sta!$R:$R,"&gt;1.5")/$B326</f>
        <v>#DIV/0!</v>
      </c>
      <c r="V326" s="8" t="e">
        <f>COUNTIFS(Sta!$B:$B,$A326,Sta!$S:$S,"&gt;1.5")/$C326</f>
        <v>#DIV/0!</v>
      </c>
    </row>
    <row r="327" spans="1:22" x14ac:dyDescent="0.3">
      <c r="A327" t="s">
        <v>425</v>
      </c>
      <c r="B327" s="9">
        <f>COUNTIF(Sta!A:A,A327)</f>
        <v>0</v>
      </c>
      <c r="C327" s="4">
        <f>COUNTIF(Sta!B:B,A327)</f>
        <v>0</v>
      </c>
      <c r="D327" s="4">
        <f t="shared" si="10"/>
        <v>0</v>
      </c>
      <c r="E327" s="10" t="e">
        <f>(SUMIF(Sta!$A:$A,$A327,Sta!$T:$T)  + SUMIF(Sta!$B:$B,$A327,Sta!$T:$T) )/$D327</f>
        <v>#DIV/0!</v>
      </c>
      <c r="F327" s="6" t="e">
        <f>SUMIF(Sta!$A:$A,$A327,Sta!$T:$T)/$B327</f>
        <v>#DIV/0!</v>
      </c>
      <c r="G327" s="6" t="e">
        <f>SUMIF(Sta!$B:$B,$A327,Sta!$T:$T)/$C327</f>
        <v>#DIV/0!</v>
      </c>
      <c r="H327" s="10" t="e">
        <f>(SUMIF(Sta!$A:$A,$A327,Sta!$R:$R)  + SUMIF(Sta!$B:$B,$A327,Sta!$S:$S) )/$D327</f>
        <v>#DIV/0!</v>
      </c>
      <c r="I327" s="6" t="e">
        <f>SUMIF(Sta!$A:$A,$A327,Sta!$R:$R)/$B327</f>
        <v>#DIV/0!</v>
      </c>
      <c r="J327" s="6" t="e">
        <f>SUMIF(Sta!$B:$B,$A327,Sta!$S:$S)/$C327</f>
        <v>#DIV/0!</v>
      </c>
      <c r="K327" s="11" t="e">
        <f>(COUNTIFS(Sta!$A:$A,$A327,Sta!$T:$T,"&gt;2.5") +COUNTIFS(Sta!$B:$B,$A327,Sta!$T:$T,"&gt;2.5"))/$D327</f>
        <v>#DIV/0!</v>
      </c>
      <c r="L327" s="8" t="e">
        <f>COUNTIFS(Sta!$A:$A,$A327,Sta!$T:$T,"&gt;2.5")/$B327</f>
        <v>#DIV/0!</v>
      </c>
      <c r="M327" s="8" t="e">
        <f>COUNTIFS(Sta!$B:$B,$A327,Sta!$T:$T,"&gt;2.5")/$C327</f>
        <v>#DIV/0!</v>
      </c>
      <c r="N327" s="11" t="e">
        <f>(COUNTIFS(Sta!$A:$A,$A327,Sta!$T:$T,"&gt;4.5") +COUNTIFS(Sta!$B:$B,$A327,Sta!$T:$T,"&gt;4.5"))/$D327</f>
        <v>#DIV/0!</v>
      </c>
      <c r="O327" s="8" t="e">
        <f>COUNTIFS(Sta!$A:$A,$A327,Sta!$T:$T,"&gt;4.5")/$B327</f>
        <v>#DIV/0!</v>
      </c>
      <c r="P327" s="8" t="e">
        <f>COUNTIFS(Sta!$B:$B,$A327,Sta!$T:$T,"&gt;4.5")/$C327</f>
        <v>#DIV/0!</v>
      </c>
      <c r="Q327" s="11" t="e">
        <f>(COUNTIFS(Sta!$A:$A,$A327,Sta!$R:$R,"&gt;0.5") +COUNTIFS(Sta!$B:$B,$A327,Sta!$S:$S,"&gt;0.5"))/$D327</f>
        <v>#DIV/0!</v>
      </c>
      <c r="R327" s="8" t="e">
        <f>COUNTIFS(Sta!$A:$A,$A327,Sta!$R:$R,"&gt;0.5")/$B327</f>
        <v>#DIV/0!</v>
      </c>
      <c r="S327" s="8" t="e">
        <f>COUNTIFS(Sta!$B:$B,$A327,Sta!$S:$S,"&gt;0.5")/$C327</f>
        <v>#DIV/0!</v>
      </c>
      <c r="T327" s="11" t="e">
        <f>(COUNTIFS(Sta!$A:$A,$A327,Sta!$R:$R,"&gt;1.5") +COUNTIFS(Sta!$B:$B,$A327,Sta!$S:$S,"&gt;1.5"))/$D327</f>
        <v>#DIV/0!</v>
      </c>
      <c r="U327" s="8" t="e">
        <f>COUNTIFS(Sta!$A:$A,$A327,Sta!$R:$R,"&gt;1.5")/$B327</f>
        <v>#DIV/0!</v>
      </c>
      <c r="V327" s="8" t="e">
        <f>COUNTIFS(Sta!$B:$B,$A327,Sta!$S:$S,"&gt;1.5")/$C327</f>
        <v>#DIV/0!</v>
      </c>
    </row>
    <row r="328" spans="1:22" x14ac:dyDescent="0.3">
      <c r="A328" t="s">
        <v>427</v>
      </c>
      <c r="B328" s="9">
        <f>COUNTIF(Sta!A:A,A328)</f>
        <v>0</v>
      </c>
      <c r="C328" s="4">
        <f>COUNTIF(Sta!B:B,A328)</f>
        <v>0</v>
      </c>
      <c r="D328" s="4">
        <f t="shared" si="10"/>
        <v>0</v>
      </c>
      <c r="E328" s="10" t="e">
        <f>(SUMIF(Sta!$A:$A,$A328,Sta!$T:$T)  + SUMIF(Sta!$B:$B,$A328,Sta!$T:$T) )/$D328</f>
        <v>#DIV/0!</v>
      </c>
      <c r="F328" s="6" t="e">
        <f>SUMIF(Sta!$A:$A,$A328,Sta!$T:$T)/$B328</f>
        <v>#DIV/0!</v>
      </c>
      <c r="G328" s="6" t="e">
        <f>SUMIF(Sta!$B:$B,$A328,Sta!$T:$T)/$C328</f>
        <v>#DIV/0!</v>
      </c>
      <c r="H328" s="10" t="e">
        <f>(SUMIF(Sta!$A:$A,$A328,Sta!$R:$R)  + SUMIF(Sta!$B:$B,$A328,Sta!$S:$S) )/$D328</f>
        <v>#DIV/0!</v>
      </c>
      <c r="I328" s="6" t="e">
        <f>SUMIF(Sta!$A:$A,$A328,Sta!$R:$R)/$B328</f>
        <v>#DIV/0!</v>
      </c>
      <c r="J328" s="6" t="e">
        <f>SUMIF(Sta!$B:$B,$A328,Sta!$S:$S)/$C328</f>
        <v>#DIV/0!</v>
      </c>
      <c r="K328" s="11" t="e">
        <f>(COUNTIFS(Sta!$A:$A,$A328,Sta!$T:$T,"&gt;2.5") +COUNTIFS(Sta!$B:$B,$A328,Sta!$T:$T,"&gt;2.5"))/$D328</f>
        <v>#DIV/0!</v>
      </c>
      <c r="L328" s="8" t="e">
        <f>COUNTIFS(Sta!$A:$A,$A328,Sta!$T:$T,"&gt;2.5")/$B328</f>
        <v>#DIV/0!</v>
      </c>
      <c r="M328" s="8" t="e">
        <f>COUNTIFS(Sta!$B:$B,$A328,Sta!$T:$T,"&gt;2.5")/$C328</f>
        <v>#DIV/0!</v>
      </c>
      <c r="N328" s="11" t="e">
        <f>(COUNTIFS(Sta!$A:$A,$A328,Sta!$T:$T,"&gt;4.5") +COUNTIFS(Sta!$B:$B,$A328,Sta!$T:$T,"&gt;4.5"))/$D328</f>
        <v>#DIV/0!</v>
      </c>
      <c r="O328" s="8" t="e">
        <f>COUNTIFS(Sta!$A:$A,$A328,Sta!$T:$T,"&gt;4.5")/$B328</f>
        <v>#DIV/0!</v>
      </c>
      <c r="P328" s="8" t="e">
        <f>COUNTIFS(Sta!$B:$B,$A328,Sta!$T:$T,"&gt;4.5")/$C328</f>
        <v>#DIV/0!</v>
      </c>
      <c r="Q328" s="11" t="e">
        <f>(COUNTIFS(Sta!$A:$A,$A328,Sta!$R:$R,"&gt;0.5") +COUNTIFS(Sta!$B:$B,$A328,Sta!$S:$S,"&gt;0.5"))/$D328</f>
        <v>#DIV/0!</v>
      </c>
      <c r="R328" s="8" t="e">
        <f>COUNTIFS(Sta!$A:$A,$A328,Sta!$R:$R,"&gt;0.5")/$B328</f>
        <v>#DIV/0!</v>
      </c>
      <c r="S328" s="8" t="e">
        <f>COUNTIFS(Sta!$B:$B,$A328,Sta!$S:$S,"&gt;0.5")/$C328</f>
        <v>#DIV/0!</v>
      </c>
      <c r="T328" s="11" t="e">
        <f>(COUNTIFS(Sta!$A:$A,$A328,Sta!$R:$R,"&gt;1.5") +COUNTIFS(Sta!$B:$B,$A328,Sta!$S:$S,"&gt;1.5"))/$D328</f>
        <v>#DIV/0!</v>
      </c>
      <c r="U328" s="8" t="e">
        <f>COUNTIFS(Sta!$A:$A,$A328,Sta!$R:$R,"&gt;1.5")/$B328</f>
        <v>#DIV/0!</v>
      </c>
      <c r="V328" s="8" t="e">
        <f>COUNTIFS(Sta!$B:$B,$A328,Sta!$S:$S,"&gt;1.5")/$C328</f>
        <v>#DIV/0!</v>
      </c>
    </row>
    <row r="329" spans="1:22" x14ac:dyDescent="0.3">
      <c r="A329" t="s">
        <v>424</v>
      </c>
      <c r="B329" s="9">
        <f>COUNTIF(Sta!A:A,A329)</f>
        <v>0</v>
      </c>
      <c r="C329" s="4">
        <f>COUNTIF(Sta!B:B,A329)</f>
        <v>0</v>
      </c>
      <c r="D329" s="4">
        <f t="shared" si="10"/>
        <v>0</v>
      </c>
      <c r="E329" s="10" t="e">
        <f>(SUMIF(Sta!$A:$A,$A329,Sta!$T:$T)  + SUMIF(Sta!$B:$B,$A329,Sta!$T:$T) )/$D329</f>
        <v>#DIV/0!</v>
      </c>
      <c r="F329" s="6" t="e">
        <f>SUMIF(Sta!$A:$A,$A329,Sta!$T:$T)/$B329</f>
        <v>#DIV/0!</v>
      </c>
      <c r="G329" s="6" t="e">
        <f>SUMIF(Sta!$B:$B,$A329,Sta!$T:$T)/$C329</f>
        <v>#DIV/0!</v>
      </c>
      <c r="H329" s="10" t="e">
        <f>(SUMIF(Sta!$A:$A,$A329,Sta!$R:$R)  + SUMIF(Sta!$B:$B,$A329,Sta!$S:$S) )/$D329</f>
        <v>#DIV/0!</v>
      </c>
      <c r="I329" s="6" t="e">
        <f>SUMIF(Sta!$A:$A,$A329,Sta!$R:$R)/$B329</f>
        <v>#DIV/0!</v>
      </c>
      <c r="J329" s="6" t="e">
        <f>SUMIF(Sta!$B:$B,$A329,Sta!$S:$S)/$C329</f>
        <v>#DIV/0!</v>
      </c>
      <c r="K329" s="11" t="e">
        <f>(COUNTIFS(Sta!$A:$A,$A329,Sta!$T:$T,"&gt;2.5") +COUNTIFS(Sta!$B:$B,$A329,Sta!$T:$T,"&gt;2.5"))/$D329</f>
        <v>#DIV/0!</v>
      </c>
      <c r="L329" s="8" t="e">
        <f>COUNTIFS(Sta!$A:$A,$A329,Sta!$T:$T,"&gt;2.5")/$B329</f>
        <v>#DIV/0!</v>
      </c>
      <c r="M329" s="8" t="e">
        <f>COUNTIFS(Sta!$B:$B,$A329,Sta!$T:$T,"&gt;2.5")/$C329</f>
        <v>#DIV/0!</v>
      </c>
      <c r="N329" s="11" t="e">
        <f>(COUNTIFS(Sta!$A:$A,$A329,Sta!$T:$T,"&gt;4.5") +COUNTIFS(Sta!$B:$B,$A329,Sta!$T:$T,"&gt;4.5"))/$D329</f>
        <v>#DIV/0!</v>
      </c>
      <c r="O329" s="8" t="e">
        <f>COUNTIFS(Sta!$A:$A,$A329,Sta!$T:$T,"&gt;4.5")/$B329</f>
        <v>#DIV/0!</v>
      </c>
      <c r="P329" s="8" t="e">
        <f>COUNTIFS(Sta!$B:$B,$A329,Sta!$T:$T,"&gt;4.5")/$C329</f>
        <v>#DIV/0!</v>
      </c>
      <c r="Q329" s="11" t="e">
        <f>(COUNTIFS(Sta!$A:$A,$A329,Sta!$R:$R,"&gt;0.5") +COUNTIFS(Sta!$B:$B,$A329,Sta!$S:$S,"&gt;0.5"))/$D329</f>
        <v>#DIV/0!</v>
      </c>
      <c r="R329" s="8" t="e">
        <f>COUNTIFS(Sta!$A:$A,$A329,Sta!$R:$R,"&gt;0.5")/$B329</f>
        <v>#DIV/0!</v>
      </c>
      <c r="S329" s="8" t="e">
        <f>COUNTIFS(Sta!$B:$B,$A329,Sta!$S:$S,"&gt;0.5")/$C329</f>
        <v>#DIV/0!</v>
      </c>
      <c r="T329" s="11" t="e">
        <f>(COUNTIFS(Sta!$A:$A,$A329,Sta!$R:$R,"&gt;1.5") +COUNTIFS(Sta!$B:$B,$A329,Sta!$S:$S,"&gt;1.5"))/$D329</f>
        <v>#DIV/0!</v>
      </c>
      <c r="U329" s="8" t="e">
        <f>COUNTIFS(Sta!$A:$A,$A329,Sta!$R:$R,"&gt;1.5")/$B329</f>
        <v>#DIV/0!</v>
      </c>
      <c r="V329" s="8" t="e">
        <f>COUNTIFS(Sta!$B:$B,$A329,Sta!$S:$S,"&gt;1.5")/$C329</f>
        <v>#DIV/0!</v>
      </c>
    </row>
    <row r="330" spans="1:22" x14ac:dyDescent="0.3">
      <c r="A330" t="s">
        <v>429</v>
      </c>
      <c r="B330" s="9">
        <f>COUNTIF(Sta!A:A,A330)</f>
        <v>0</v>
      </c>
      <c r="C330" s="4">
        <f>COUNTIF(Sta!B:B,A330)</f>
        <v>0</v>
      </c>
      <c r="D330" s="4">
        <f t="shared" si="10"/>
        <v>0</v>
      </c>
      <c r="E330" s="10" t="e">
        <f>(SUMIF(Sta!$A:$A,$A330,Sta!$T:$T)  + SUMIF(Sta!$B:$B,$A330,Sta!$T:$T) )/$D330</f>
        <v>#DIV/0!</v>
      </c>
      <c r="F330" s="6" t="e">
        <f>SUMIF(Sta!$A:$A,$A330,Sta!$T:$T)/$B330</f>
        <v>#DIV/0!</v>
      </c>
      <c r="G330" s="6" t="e">
        <f>SUMIF(Sta!$B:$B,$A330,Sta!$T:$T)/$C330</f>
        <v>#DIV/0!</v>
      </c>
      <c r="H330" s="10" t="e">
        <f>(SUMIF(Sta!$A:$A,$A330,Sta!$R:$R)  + SUMIF(Sta!$B:$B,$A330,Sta!$S:$S) )/$D330</f>
        <v>#DIV/0!</v>
      </c>
      <c r="I330" s="6" t="e">
        <f>SUMIF(Sta!$A:$A,$A330,Sta!$R:$R)/$B330</f>
        <v>#DIV/0!</v>
      </c>
      <c r="J330" s="6" t="e">
        <f>SUMIF(Sta!$B:$B,$A330,Sta!$S:$S)/$C330</f>
        <v>#DIV/0!</v>
      </c>
      <c r="K330" s="11" t="e">
        <f>(COUNTIFS(Sta!$A:$A,$A330,Sta!$T:$T,"&gt;2.5") +COUNTIFS(Sta!$B:$B,$A330,Sta!$T:$T,"&gt;2.5"))/$D330</f>
        <v>#DIV/0!</v>
      </c>
      <c r="L330" s="8" t="e">
        <f>COUNTIFS(Sta!$A:$A,$A330,Sta!$T:$T,"&gt;2.5")/$B330</f>
        <v>#DIV/0!</v>
      </c>
      <c r="M330" s="8" t="e">
        <f>COUNTIFS(Sta!$B:$B,$A330,Sta!$T:$T,"&gt;2.5")/$C330</f>
        <v>#DIV/0!</v>
      </c>
      <c r="N330" s="11" t="e">
        <f>(COUNTIFS(Sta!$A:$A,$A330,Sta!$T:$T,"&gt;4.5") +COUNTIFS(Sta!$B:$B,$A330,Sta!$T:$T,"&gt;4.5"))/$D330</f>
        <v>#DIV/0!</v>
      </c>
      <c r="O330" s="8" t="e">
        <f>COUNTIFS(Sta!$A:$A,$A330,Sta!$T:$T,"&gt;4.5")/$B330</f>
        <v>#DIV/0!</v>
      </c>
      <c r="P330" s="8" t="e">
        <f>COUNTIFS(Sta!$B:$B,$A330,Sta!$T:$T,"&gt;4.5")/$C330</f>
        <v>#DIV/0!</v>
      </c>
      <c r="Q330" s="11" t="e">
        <f>(COUNTIFS(Sta!$A:$A,$A330,Sta!$R:$R,"&gt;0.5") +COUNTIFS(Sta!$B:$B,$A330,Sta!$S:$S,"&gt;0.5"))/$D330</f>
        <v>#DIV/0!</v>
      </c>
      <c r="R330" s="8" t="e">
        <f>COUNTIFS(Sta!$A:$A,$A330,Sta!$R:$R,"&gt;0.5")/$B330</f>
        <v>#DIV/0!</v>
      </c>
      <c r="S330" s="8" t="e">
        <f>COUNTIFS(Sta!$B:$B,$A330,Sta!$S:$S,"&gt;0.5")/$C330</f>
        <v>#DIV/0!</v>
      </c>
      <c r="T330" s="11" t="e">
        <f>(COUNTIFS(Sta!$A:$A,$A330,Sta!$R:$R,"&gt;1.5") +COUNTIFS(Sta!$B:$B,$A330,Sta!$S:$S,"&gt;1.5"))/$D330</f>
        <v>#DIV/0!</v>
      </c>
      <c r="U330" s="8" t="e">
        <f>COUNTIFS(Sta!$A:$A,$A330,Sta!$R:$R,"&gt;1.5")/$B330</f>
        <v>#DIV/0!</v>
      </c>
      <c r="V330" s="8" t="e">
        <f>COUNTIFS(Sta!$B:$B,$A330,Sta!$S:$S,"&gt;1.5")/$C330</f>
        <v>#DIV/0!</v>
      </c>
    </row>
    <row r="331" spans="1:22" x14ac:dyDescent="0.3">
      <c r="A331" t="s">
        <v>430</v>
      </c>
      <c r="B331" s="9">
        <f>COUNTIF(Sta!A:A,A331)</f>
        <v>0</v>
      </c>
      <c r="C331" s="4">
        <f>COUNTIF(Sta!B:B,A331)</f>
        <v>0</v>
      </c>
      <c r="D331" s="4">
        <f t="shared" si="10"/>
        <v>0</v>
      </c>
      <c r="E331" s="10" t="e">
        <f>(SUMIF(Sta!$A:$A,$A331,Sta!$T:$T)  + SUMIF(Sta!$B:$B,$A331,Sta!$T:$T) )/$D331</f>
        <v>#DIV/0!</v>
      </c>
      <c r="F331" s="6" t="e">
        <f>SUMIF(Sta!$A:$A,$A331,Sta!$T:$T)/$B331</f>
        <v>#DIV/0!</v>
      </c>
      <c r="G331" s="6" t="e">
        <f>SUMIF(Sta!$B:$B,$A331,Sta!$T:$T)/$C331</f>
        <v>#DIV/0!</v>
      </c>
      <c r="H331" s="10" t="e">
        <f>(SUMIF(Sta!$A:$A,$A331,Sta!$R:$R)  + SUMIF(Sta!$B:$B,$A331,Sta!$S:$S) )/$D331</f>
        <v>#DIV/0!</v>
      </c>
      <c r="I331" s="6" t="e">
        <f>SUMIF(Sta!$A:$A,$A331,Sta!$R:$R)/$B331</f>
        <v>#DIV/0!</v>
      </c>
      <c r="J331" s="6" t="e">
        <f>SUMIF(Sta!$B:$B,$A331,Sta!$S:$S)/$C331</f>
        <v>#DIV/0!</v>
      </c>
      <c r="K331" s="11" t="e">
        <f>(COUNTIFS(Sta!$A:$A,$A331,Sta!$T:$T,"&gt;2.5") +COUNTIFS(Sta!$B:$B,$A331,Sta!$T:$T,"&gt;2.5"))/$D331</f>
        <v>#DIV/0!</v>
      </c>
      <c r="L331" s="8" t="e">
        <f>COUNTIFS(Sta!$A:$A,$A331,Sta!$T:$T,"&gt;2.5")/$B331</f>
        <v>#DIV/0!</v>
      </c>
      <c r="M331" s="8" t="e">
        <f>COUNTIFS(Sta!$B:$B,$A331,Sta!$T:$T,"&gt;2.5")/$C331</f>
        <v>#DIV/0!</v>
      </c>
      <c r="N331" s="11" t="e">
        <f>(COUNTIFS(Sta!$A:$A,$A331,Sta!$T:$T,"&gt;4.5") +COUNTIFS(Sta!$B:$B,$A331,Sta!$T:$T,"&gt;4.5"))/$D331</f>
        <v>#DIV/0!</v>
      </c>
      <c r="O331" s="8" t="e">
        <f>COUNTIFS(Sta!$A:$A,$A331,Sta!$T:$T,"&gt;4.5")/$B331</f>
        <v>#DIV/0!</v>
      </c>
      <c r="P331" s="8" t="e">
        <f>COUNTIFS(Sta!$B:$B,$A331,Sta!$T:$T,"&gt;4.5")/$C331</f>
        <v>#DIV/0!</v>
      </c>
      <c r="Q331" s="11" t="e">
        <f>(COUNTIFS(Sta!$A:$A,$A331,Sta!$R:$R,"&gt;0.5") +COUNTIFS(Sta!$B:$B,$A331,Sta!$S:$S,"&gt;0.5"))/$D331</f>
        <v>#DIV/0!</v>
      </c>
      <c r="R331" s="8" t="e">
        <f>COUNTIFS(Sta!$A:$A,$A331,Sta!$R:$R,"&gt;0.5")/$B331</f>
        <v>#DIV/0!</v>
      </c>
      <c r="S331" s="8" t="e">
        <f>COUNTIFS(Sta!$B:$B,$A331,Sta!$S:$S,"&gt;0.5")/$C331</f>
        <v>#DIV/0!</v>
      </c>
      <c r="T331" s="11" t="e">
        <f>(COUNTIFS(Sta!$A:$A,$A331,Sta!$R:$R,"&gt;1.5") +COUNTIFS(Sta!$B:$B,$A331,Sta!$S:$S,"&gt;1.5"))/$D331</f>
        <v>#DIV/0!</v>
      </c>
      <c r="U331" s="8" t="e">
        <f>COUNTIFS(Sta!$A:$A,$A331,Sta!$R:$R,"&gt;1.5")/$B331</f>
        <v>#DIV/0!</v>
      </c>
      <c r="V331" s="8" t="e">
        <f>COUNTIFS(Sta!$B:$B,$A331,Sta!$S:$S,"&gt;1.5")/$C331</f>
        <v>#DIV/0!</v>
      </c>
    </row>
    <row r="332" spans="1:22" x14ac:dyDescent="0.3">
      <c r="A332" t="s">
        <v>448</v>
      </c>
      <c r="B332" s="9">
        <f>COUNTIF(Sta!A:A,A332)</f>
        <v>0</v>
      </c>
      <c r="C332" s="4">
        <f>COUNTIF(Sta!B:B,A332)</f>
        <v>0</v>
      </c>
      <c r="D332" s="4">
        <f t="shared" si="10"/>
        <v>0</v>
      </c>
      <c r="E332" s="10" t="e">
        <f>(SUMIF(Sta!$A:$A,$A332,Sta!$T:$T)  + SUMIF(Sta!$B:$B,$A332,Sta!$T:$T) )/$D332</f>
        <v>#DIV/0!</v>
      </c>
      <c r="F332" s="6" t="e">
        <f>SUMIF(Sta!$A:$A,$A332,Sta!$T:$T)/$B332</f>
        <v>#DIV/0!</v>
      </c>
      <c r="G332" s="6" t="e">
        <f>SUMIF(Sta!$B:$B,$A332,Sta!$T:$T)/$C332</f>
        <v>#DIV/0!</v>
      </c>
      <c r="H332" s="10" t="e">
        <f>(SUMIF(Sta!$A:$A,$A332,Sta!$R:$R)  + SUMIF(Sta!$B:$B,$A332,Sta!$S:$S) )/$D332</f>
        <v>#DIV/0!</v>
      </c>
      <c r="I332" s="6" t="e">
        <f>SUMIF(Sta!$A:$A,$A332,Sta!$R:$R)/$B332</f>
        <v>#DIV/0!</v>
      </c>
      <c r="J332" s="6" t="e">
        <f>SUMIF(Sta!$B:$B,$A332,Sta!$S:$S)/$C332</f>
        <v>#DIV/0!</v>
      </c>
      <c r="K332" s="11" t="e">
        <f>(COUNTIFS(Sta!$A:$A,$A332,Sta!$T:$T,"&gt;2.5") +COUNTIFS(Sta!$B:$B,$A332,Sta!$T:$T,"&gt;2.5"))/$D332</f>
        <v>#DIV/0!</v>
      </c>
      <c r="L332" s="8" t="e">
        <f>COUNTIFS(Sta!$A:$A,$A332,Sta!$T:$T,"&gt;2.5")/$B332</f>
        <v>#DIV/0!</v>
      </c>
      <c r="M332" s="8" t="e">
        <f>COUNTIFS(Sta!$B:$B,$A332,Sta!$T:$T,"&gt;2.5")/$C332</f>
        <v>#DIV/0!</v>
      </c>
      <c r="N332" s="11" t="e">
        <f>(COUNTIFS(Sta!$A:$A,$A332,Sta!$T:$T,"&gt;4.5") +COUNTIFS(Sta!$B:$B,$A332,Sta!$T:$T,"&gt;4.5"))/$D332</f>
        <v>#DIV/0!</v>
      </c>
      <c r="O332" s="8" t="e">
        <f>COUNTIFS(Sta!$A:$A,$A332,Sta!$T:$T,"&gt;4.5")/$B332</f>
        <v>#DIV/0!</v>
      </c>
      <c r="P332" s="8" t="e">
        <f>COUNTIFS(Sta!$B:$B,$A332,Sta!$T:$T,"&gt;4.5")/$C332</f>
        <v>#DIV/0!</v>
      </c>
      <c r="Q332" s="11" t="e">
        <f>(COUNTIFS(Sta!$A:$A,$A332,Sta!$R:$R,"&gt;0.5") +COUNTIFS(Sta!$B:$B,$A332,Sta!$S:$S,"&gt;0.5"))/$D332</f>
        <v>#DIV/0!</v>
      </c>
      <c r="R332" s="8" t="e">
        <f>COUNTIFS(Sta!$A:$A,$A332,Sta!$R:$R,"&gt;0.5")/$B332</f>
        <v>#DIV/0!</v>
      </c>
      <c r="S332" s="8" t="e">
        <f>COUNTIFS(Sta!$B:$B,$A332,Sta!$S:$S,"&gt;0.5")/$C332</f>
        <v>#DIV/0!</v>
      </c>
      <c r="T332" s="11" t="e">
        <f>(COUNTIFS(Sta!$A:$A,$A332,Sta!$R:$R,"&gt;1.5") +COUNTIFS(Sta!$B:$B,$A332,Sta!$S:$S,"&gt;1.5"))/$D332</f>
        <v>#DIV/0!</v>
      </c>
      <c r="U332" s="8" t="e">
        <f>COUNTIFS(Sta!$A:$A,$A332,Sta!$R:$R,"&gt;1.5")/$B332</f>
        <v>#DIV/0!</v>
      </c>
      <c r="V332" s="8" t="e">
        <f>COUNTIFS(Sta!$B:$B,$A332,Sta!$S:$S,"&gt;1.5")/$C332</f>
        <v>#DIV/0!</v>
      </c>
    </row>
    <row r="333" spans="1:22" x14ac:dyDescent="0.3">
      <c r="A333" t="s">
        <v>432</v>
      </c>
      <c r="B333" s="9">
        <f>COUNTIF(Sta!A:A,A333)</f>
        <v>0</v>
      </c>
      <c r="C333" s="4">
        <f>COUNTIF(Sta!B:B,A333)</f>
        <v>0</v>
      </c>
      <c r="D333" s="4">
        <f t="shared" si="10"/>
        <v>0</v>
      </c>
      <c r="E333" s="10" t="e">
        <f>(SUMIF(Sta!$A:$A,$A333,Sta!$T:$T)  + SUMIF(Sta!$B:$B,$A333,Sta!$T:$T) )/$D333</f>
        <v>#DIV/0!</v>
      </c>
      <c r="F333" s="6" t="e">
        <f>SUMIF(Sta!$A:$A,$A333,Sta!$T:$T)/$B333</f>
        <v>#DIV/0!</v>
      </c>
      <c r="G333" s="6" t="e">
        <f>SUMIF(Sta!$B:$B,$A333,Sta!$T:$T)/$C333</f>
        <v>#DIV/0!</v>
      </c>
      <c r="H333" s="10" t="e">
        <f>(SUMIF(Sta!$A:$A,$A333,Sta!$R:$R)  + SUMIF(Sta!$B:$B,$A333,Sta!$S:$S) )/$D333</f>
        <v>#DIV/0!</v>
      </c>
      <c r="I333" s="6" t="e">
        <f>SUMIF(Sta!$A:$A,$A333,Sta!$R:$R)/$B333</f>
        <v>#DIV/0!</v>
      </c>
      <c r="J333" s="6" t="e">
        <f>SUMIF(Sta!$B:$B,$A333,Sta!$S:$S)/$C333</f>
        <v>#DIV/0!</v>
      </c>
      <c r="K333" s="11" t="e">
        <f>(COUNTIFS(Sta!$A:$A,$A333,Sta!$T:$T,"&gt;2.5") +COUNTIFS(Sta!$B:$B,$A333,Sta!$T:$T,"&gt;2.5"))/$D333</f>
        <v>#DIV/0!</v>
      </c>
      <c r="L333" s="8" t="e">
        <f>COUNTIFS(Sta!$A:$A,$A333,Sta!$T:$T,"&gt;2.5")/$B333</f>
        <v>#DIV/0!</v>
      </c>
      <c r="M333" s="8" t="e">
        <f>COUNTIFS(Sta!$B:$B,$A333,Sta!$T:$T,"&gt;2.5")/$C333</f>
        <v>#DIV/0!</v>
      </c>
      <c r="N333" s="11" t="e">
        <f>(COUNTIFS(Sta!$A:$A,$A333,Sta!$T:$T,"&gt;4.5") +COUNTIFS(Sta!$B:$B,$A333,Sta!$T:$T,"&gt;4.5"))/$D333</f>
        <v>#DIV/0!</v>
      </c>
      <c r="O333" s="8" t="e">
        <f>COUNTIFS(Sta!$A:$A,$A333,Sta!$T:$T,"&gt;4.5")/$B333</f>
        <v>#DIV/0!</v>
      </c>
      <c r="P333" s="8" t="e">
        <f>COUNTIFS(Sta!$B:$B,$A333,Sta!$T:$T,"&gt;4.5")/$C333</f>
        <v>#DIV/0!</v>
      </c>
      <c r="Q333" s="11" t="e">
        <f>(COUNTIFS(Sta!$A:$A,$A333,Sta!$R:$R,"&gt;0.5") +COUNTIFS(Sta!$B:$B,$A333,Sta!$S:$S,"&gt;0.5"))/$D333</f>
        <v>#DIV/0!</v>
      </c>
      <c r="R333" s="8" t="e">
        <f>COUNTIFS(Sta!$A:$A,$A333,Sta!$R:$R,"&gt;0.5")/$B333</f>
        <v>#DIV/0!</v>
      </c>
      <c r="S333" s="8" t="e">
        <f>COUNTIFS(Sta!$B:$B,$A333,Sta!$S:$S,"&gt;0.5")/$C333</f>
        <v>#DIV/0!</v>
      </c>
      <c r="T333" s="11" t="e">
        <f>(COUNTIFS(Sta!$A:$A,$A333,Sta!$R:$R,"&gt;1.5") +COUNTIFS(Sta!$B:$B,$A333,Sta!$S:$S,"&gt;1.5"))/$D333</f>
        <v>#DIV/0!</v>
      </c>
      <c r="U333" s="8" t="e">
        <f>COUNTIFS(Sta!$A:$A,$A333,Sta!$R:$R,"&gt;1.5")/$B333</f>
        <v>#DIV/0!</v>
      </c>
      <c r="V333" s="8" t="e">
        <f>COUNTIFS(Sta!$B:$B,$A333,Sta!$S:$S,"&gt;1.5")/$C333</f>
        <v>#DIV/0!</v>
      </c>
    </row>
    <row r="334" spans="1:22" x14ac:dyDescent="0.3">
      <c r="A334" t="s">
        <v>416</v>
      </c>
      <c r="B334" s="9">
        <f>COUNTIF(Sta!A:A,A334)</f>
        <v>0</v>
      </c>
      <c r="C334" s="4">
        <f>COUNTIF(Sta!B:B,A334)</f>
        <v>0</v>
      </c>
      <c r="D334" s="4">
        <f t="shared" si="10"/>
        <v>0</v>
      </c>
      <c r="E334" s="10" t="e">
        <f>(SUMIF(Sta!$A:$A,$A334,Sta!$T:$T)  + SUMIF(Sta!$B:$B,$A334,Sta!$T:$T) )/$D334</f>
        <v>#DIV/0!</v>
      </c>
      <c r="F334" s="6" t="e">
        <f>SUMIF(Sta!$A:$A,$A334,Sta!$T:$T)/$B334</f>
        <v>#DIV/0!</v>
      </c>
      <c r="G334" s="6" t="e">
        <f>SUMIF(Sta!$B:$B,$A334,Sta!$T:$T)/$C334</f>
        <v>#DIV/0!</v>
      </c>
      <c r="H334" s="10" t="e">
        <f>(SUMIF(Sta!$A:$A,$A334,Sta!$R:$R)  + SUMIF(Sta!$B:$B,$A334,Sta!$S:$S) )/$D334</f>
        <v>#DIV/0!</v>
      </c>
      <c r="I334" s="6" t="e">
        <f>SUMIF(Sta!$A:$A,$A334,Sta!$R:$R)/$B334</f>
        <v>#DIV/0!</v>
      </c>
      <c r="J334" s="6" t="e">
        <f>SUMIF(Sta!$B:$B,$A334,Sta!$S:$S)/$C334</f>
        <v>#DIV/0!</v>
      </c>
      <c r="K334" s="11" t="e">
        <f>(COUNTIFS(Sta!$A:$A,$A334,Sta!$T:$T,"&gt;2.5") +COUNTIFS(Sta!$B:$B,$A334,Sta!$T:$T,"&gt;2.5"))/$D334</f>
        <v>#DIV/0!</v>
      </c>
      <c r="L334" s="8" t="e">
        <f>COUNTIFS(Sta!$A:$A,$A334,Sta!$T:$T,"&gt;2.5")/$B334</f>
        <v>#DIV/0!</v>
      </c>
      <c r="M334" s="8" t="e">
        <f>COUNTIFS(Sta!$B:$B,$A334,Sta!$T:$T,"&gt;2.5")/$C334</f>
        <v>#DIV/0!</v>
      </c>
      <c r="N334" s="11" t="e">
        <f>(COUNTIFS(Sta!$A:$A,$A334,Sta!$T:$T,"&gt;4.5") +COUNTIFS(Sta!$B:$B,$A334,Sta!$T:$T,"&gt;4.5"))/$D334</f>
        <v>#DIV/0!</v>
      </c>
      <c r="O334" s="8" t="e">
        <f>COUNTIFS(Sta!$A:$A,$A334,Sta!$T:$T,"&gt;4.5")/$B334</f>
        <v>#DIV/0!</v>
      </c>
      <c r="P334" s="8" t="e">
        <f>COUNTIFS(Sta!$B:$B,$A334,Sta!$T:$T,"&gt;4.5")/$C334</f>
        <v>#DIV/0!</v>
      </c>
      <c r="Q334" s="11" t="e">
        <f>(COUNTIFS(Sta!$A:$A,$A334,Sta!$R:$R,"&gt;0.5") +COUNTIFS(Sta!$B:$B,$A334,Sta!$S:$S,"&gt;0.5"))/$D334</f>
        <v>#DIV/0!</v>
      </c>
      <c r="R334" s="8" t="e">
        <f>COUNTIFS(Sta!$A:$A,$A334,Sta!$R:$R,"&gt;0.5")/$B334</f>
        <v>#DIV/0!</v>
      </c>
      <c r="S334" s="8" t="e">
        <f>COUNTIFS(Sta!$B:$B,$A334,Sta!$S:$S,"&gt;0.5")/$C334</f>
        <v>#DIV/0!</v>
      </c>
      <c r="T334" s="11" t="e">
        <f>(COUNTIFS(Sta!$A:$A,$A334,Sta!$R:$R,"&gt;1.5") +COUNTIFS(Sta!$B:$B,$A334,Sta!$S:$S,"&gt;1.5"))/$D334</f>
        <v>#DIV/0!</v>
      </c>
      <c r="U334" s="8" t="e">
        <f>COUNTIFS(Sta!$A:$A,$A334,Sta!$R:$R,"&gt;1.5")/$B334</f>
        <v>#DIV/0!</v>
      </c>
      <c r="V334" s="8" t="e">
        <f>COUNTIFS(Sta!$B:$B,$A334,Sta!$S:$S,"&gt;1.5")/$C334</f>
        <v>#DIV/0!</v>
      </c>
    </row>
    <row r="335" spans="1:22" x14ac:dyDescent="0.3">
      <c r="A335" t="s">
        <v>449</v>
      </c>
      <c r="B335" s="9">
        <f>COUNTIF(Sta!A:A,A335)</f>
        <v>0</v>
      </c>
      <c r="C335" s="4">
        <f>COUNTIF(Sta!B:B,A335)</f>
        <v>0</v>
      </c>
      <c r="D335" s="4">
        <f t="shared" si="10"/>
        <v>0</v>
      </c>
      <c r="E335" s="10" t="e">
        <f>(SUMIF(Sta!$A:$A,$A335,Sta!$T:$T)  + SUMIF(Sta!$B:$B,$A335,Sta!$T:$T) )/$D335</f>
        <v>#DIV/0!</v>
      </c>
      <c r="F335" s="6" t="e">
        <f>SUMIF(Sta!$A:$A,$A335,Sta!$T:$T)/$B335</f>
        <v>#DIV/0!</v>
      </c>
      <c r="G335" s="6" t="e">
        <f>SUMIF(Sta!$B:$B,$A335,Sta!$T:$T)/$C335</f>
        <v>#DIV/0!</v>
      </c>
      <c r="H335" s="10" t="e">
        <f>(SUMIF(Sta!$A:$A,$A335,Sta!$R:$R)  + SUMIF(Sta!$B:$B,$A335,Sta!$S:$S) )/$D335</f>
        <v>#DIV/0!</v>
      </c>
      <c r="I335" s="6" t="e">
        <f>SUMIF(Sta!$A:$A,$A335,Sta!$R:$R)/$B335</f>
        <v>#DIV/0!</v>
      </c>
      <c r="J335" s="6" t="e">
        <f>SUMIF(Sta!$B:$B,$A335,Sta!$S:$S)/$C335</f>
        <v>#DIV/0!</v>
      </c>
      <c r="K335" s="11" t="e">
        <f>(COUNTIFS(Sta!$A:$A,$A335,Sta!$T:$T,"&gt;2.5") +COUNTIFS(Sta!$B:$B,$A335,Sta!$T:$T,"&gt;2.5"))/$D335</f>
        <v>#DIV/0!</v>
      </c>
      <c r="L335" s="8" t="e">
        <f>COUNTIFS(Sta!$A:$A,$A335,Sta!$T:$T,"&gt;2.5")/$B335</f>
        <v>#DIV/0!</v>
      </c>
      <c r="M335" s="8" t="e">
        <f>COUNTIFS(Sta!$B:$B,$A335,Sta!$T:$T,"&gt;2.5")/$C335</f>
        <v>#DIV/0!</v>
      </c>
      <c r="N335" s="11" t="e">
        <f>(COUNTIFS(Sta!$A:$A,$A335,Sta!$T:$T,"&gt;4.5") +COUNTIFS(Sta!$B:$B,$A335,Sta!$T:$T,"&gt;4.5"))/$D335</f>
        <v>#DIV/0!</v>
      </c>
      <c r="O335" s="8" t="e">
        <f>COUNTIFS(Sta!$A:$A,$A335,Sta!$T:$T,"&gt;4.5")/$B335</f>
        <v>#DIV/0!</v>
      </c>
      <c r="P335" s="8" t="e">
        <f>COUNTIFS(Sta!$B:$B,$A335,Sta!$T:$T,"&gt;4.5")/$C335</f>
        <v>#DIV/0!</v>
      </c>
      <c r="Q335" s="11" t="e">
        <f>(COUNTIFS(Sta!$A:$A,$A335,Sta!$R:$R,"&gt;0.5") +COUNTIFS(Sta!$B:$B,$A335,Sta!$S:$S,"&gt;0.5"))/$D335</f>
        <v>#DIV/0!</v>
      </c>
      <c r="R335" s="8" t="e">
        <f>COUNTIFS(Sta!$A:$A,$A335,Sta!$R:$R,"&gt;0.5")/$B335</f>
        <v>#DIV/0!</v>
      </c>
      <c r="S335" s="8" t="e">
        <f>COUNTIFS(Sta!$B:$B,$A335,Sta!$S:$S,"&gt;0.5")/$C335</f>
        <v>#DIV/0!</v>
      </c>
      <c r="T335" s="11" t="e">
        <f>(COUNTIFS(Sta!$A:$A,$A335,Sta!$R:$R,"&gt;1.5") +COUNTIFS(Sta!$B:$B,$A335,Sta!$S:$S,"&gt;1.5"))/$D335</f>
        <v>#DIV/0!</v>
      </c>
      <c r="U335" s="8" t="e">
        <f>COUNTIFS(Sta!$A:$A,$A335,Sta!$R:$R,"&gt;1.5")/$B335</f>
        <v>#DIV/0!</v>
      </c>
      <c r="V335" s="8" t="e">
        <f>COUNTIFS(Sta!$B:$B,$A335,Sta!$S:$S,"&gt;1.5")/$C335</f>
        <v>#DIV/0!</v>
      </c>
    </row>
    <row r="336" spans="1:22" x14ac:dyDescent="0.3">
      <c r="A336" t="s">
        <v>426</v>
      </c>
      <c r="B336" s="9">
        <f>COUNTIF(Sta!A:A,A336)</f>
        <v>0</v>
      </c>
      <c r="C336" s="4">
        <f>COUNTIF(Sta!B:B,A336)</f>
        <v>0</v>
      </c>
      <c r="D336" s="4">
        <f t="shared" si="10"/>
        <v>0</v>
      </c>
      <c r="E336" s="10" t="e">
        <f>(SUMIF(Sta!$A:$A,$A336,Sta!$T:$T)  + SUMIF(Sta!$B:$B,$A336,Sta!$T:$T) )/$D336</f>
        <v>#DIV/0!</v>
      </c>
      <c r="F336" s="6" t="e">
        <f>SUMIF(Sta!$A:$A,$A336,Sta!$T:$T)/$B336</f>
        <v>#DIV/0!</v>
      </c>
      <c r="G336" s="6" t="e">
        <f>SUMIF(Sta!$B:$B,$A336,Sta!$T:$T)/$C336</f>
        <v>#DIV/0!</v>
      </c>
      <c r="H336" s="10" t="e">
        <f>(SUMIF(Sta!$A:$A,$A336,Sta!$R:$R)  + SUMIF(Sta!$B:$B,$A336,Sta!$S:$S) )/$D336</f>
        <v>#DIV/0!</v>
      </c>
      <c r="I336" s="6" t="e">
        <f>SUMIF(Sta!$A:$A,$A336,Sta!$R:$R)/$B336</f>
        <v>#DIV/0!</v>
      </c>
      <c r="J336" s="6" t="e">
        <f>SUMIF(Sta!$B:$B,$A336,Sta!$S:$S)/$C336</f>
        <v>#DIV/0!</v>
      </c>
      <c r="K336" s="11" t="e">
        <f>(COUNTIFS(Sta!$A:$A,$A336,Sta!$T:$T,"&gt;2.5") +COUNTIFS(Sta!$B:$B,$A336,Sta!$T:$T,"&gt;2.5"))/$D336</f>
        <v>#DIV/0!</v>
      </c>
      <c r="L336" s="8" t="e">
        <f>COUNTIFS(Sta!$A:$A,$A336,Sta!$T:$T,"&gt;2.5")/$B336</f>
        <v>#DIV/0!</v>
      </c>
      <c r="M336" s="8" t="e">
        <f>COUNTIFS(Sta!$B:$B,$A336,Sta!$T:$T,"&gt;2.5")/$C336</f>
        <v>#DIV/0!</v>
      </c>
      <c r="N336" s="11" t="e">
        <f>(COUNTIFS(Sta!$A:$A,$A336,Sta!$T:$T,"&gt;4.5") +COUNTIFS(Sta!$B:$B,$A336,Sta!$T:$T,"&gt;4.5"))/$D336</f>
        <v>#DIV/0!</v>
      </c>
      <c r="O336" s="8" t="e">
        <f>COUNTIFS(Sta!$A:$A,$A336,Sta!$T:$T,"&gt;4.5")/$B336</f>
        <v>#DIV/0!</v>
      </c>
      <c r="P336" s="8" t="e">
        <f>COUNTIFS(Sta!$B:$B,$A336,Sta!$T:$T,"&gt;4.5")/$C336</f>
        <v>#DIV/0!</v>
      </c>
      <c r="Q336" s="11" t="e">
        <f>(COUNTIFS(Sta!$A:$A,$A336,Sta!$R:$R,"&gt;0.5") +COUNTIFS(Sta!$B:$B,$A336,Sta!$S:$S,"&gt;0.5"))/$D336</f>
        <v>#DIV/0!</v>
      </c>
      <c r="R336" s="8" t="e">
        <f>COUNTIFS(Sta!$A:$A,$A336,Sta!$R:$R,"&gt;0.5")/$B336</f>
        <v>#DIV/0!</v>
      </c>
      <c r="S336" s="8" t="e">
        <f>COUNTIFS(Sta!$B:$B,$A336,Sta!$S:$S,"&gt;0.5")/$C336</f>
        <v>#DIV/0!</v>
      </c>
      <c r="T336" s="11" t="e">
        <f>(COUNTIFS(Sta!$A:$A,$A336,Sta!$R:$R,"&gt;1.5") +COUNTIFS(Sta!$B:$B,$A336,Sta!$S:$S,"&gt;1.5"))/$D336</f>
        <v>#DIV/0!</v>
      </c>
      <c r="U336" s="8" t="e">
        <f>COUNTIFS(Sta!$A:$A,$A336,Sta!$R:$R,"&gt;1.5")/$B336</f>
        <v>#DIV/0!</v>
      </c>
      <c r="V336" s="8" t="e">
        <f>COUNTIFS(Sta!$B:$B,$A336,Sta!$S:$S,"&gt;1.5")/$C336</f>
        <v>#DIV/0!</v>
      </c>
    </row>
    <row r="337" spans="1:22" x14ac:dyDescent="0.3">
      <c r="A337" t="s">
        <v>434</v>
      </c>
      <c r="B337" s="9">
        <f>COUNTIF(Sta!A:A,A337)</f>
        <v>0</v>
      </c>
      <c r="C337" s="4">
        <f>COUNTIF(Sta!B:B,A337)</f>
        <v>0</v>
      </c>
      <c r="D337" s="4">
        <f t="shared" si="10"/>
        <v>0</v>
      </c>
      <c r="E337" s="10" t="e">
        <f>(SUMIF(Sta!$A:$A,$A337,Sta!$T:$T)  + SUMIF(Sta!$B:$B,$A337,Sta!$T:$T) )/$D337</f>
        <v>#DIV/0!</v>
      </c>
      <c r="F337" s="6" t="e">
        <f>SUMIF(Sta!$A:$A,$A337,Sta!$T:$T)/$B337</f>
        <v>#DIV/0!</v>
      </c>
      <c r="G337" s="6" t="e">
        <f>SUMIF(Sta!$B:$B,$A337,Sta!$T:$T)/$C337</f>
        <v>#DIV/0!</v>
      </c>
      <c r="H337" s="10" t="e">
        <f>(SUMIF(Sta!$A:$A,$A337,Sta!$R:$R)  + SUMIF(Sta!$B:$B,$A337,Sta!$S:$S) )/$D337</f>
        <v>#DIV/0!</v>
      </c>
      <c r="I337" s="6" t="e">
        <f>SUMIF(Sta!$A:$A,$A337,Sta!$R:$R)/$B337</f>
        <v>#DIV/0!</v>
      </c>
      <c r="J337" s="6" t="e">
        <f>SUMIF(Sta!$B:$B,$A337,Sta!$S:$S)/$C337</f>
        <v>#DIV/0!</v>
      </c>
      <c r="K337" s="11" t="e">
        <f>(COUNTIFS(Sta!$A:$A,$A337,Sta!$T:$T,"&gt;2.5") +COUNTIFS(Sta!$B:$B,$A337,Sta!$T:$T,"&gt;2.5"))/$D337</f>
        <v>#DIV/0!</v>
      </c>
      <c r="L337" s="8" t="e">
        <f>COUNTIFS(Sta!$A:$A,$A337,Sta!$T:$T,"&gt;2.5")/$B337</f>
        <v>#DIV/0!</v>
      </c>
      <c r="M337" s="8" t="e">
        <f>COUNTIFS(Sta!$B:$B,$A337,Sta!$T:$T,"&gt;2.5")/$C337</f>
        <v>#DIV/0!</v>
      </c>
      <c r="N337" s="11" t="e">
        <f>(COUNTIFS(Sta!$A:$A,$A337,Sta!$T:$T,"&gt;4.5") +COUNTIFS(Sta!$B:$B,$A337,Sta!$T:$T,"&gt;4.5"))/$D337</f>
        <v>#DIV/0!</v>
      </c>
      <c r="O337" s="8" t="e">
        <f>COUNTIFS(Sta!$A:$A,$A337,Sta!$T:$T,"&gt;4.5")/$B337</f>
        <v>#DIV/0!</v>
      </c>
      <c r="P337" s="8" t="e">
        <f>COUNTIFS(Sta!$B:$B,$A337,Sta!$T:$T,"&gt;4.5")/$C337</f>
        <v>#DIV/0!</v>
      </c>
      <c r="Q337" s="11" t="e">
        <f>(COUNTIFS(Sta!$A:$A,$A337,Sta!$R:$R,"&gt;0.5") +COUNTIFS(Sta!$B:$B,$A337,Sta!$S:$S,"&gt;0.5"))/$D337</f>
        <v>#DIV/0!</v>
      </c>
      <c r="R337" s="8" t="e">
        <f>COUNTIFS(Sta!$A:$A,$A337,Sta!$R:$R,"&gt;0.5")/$B337</f>
        <v>#DIV/0!</v>
      </c>
      <c r="S337" s="8" t="e">
        <f>COUNTIFS(Sta!$B:$B,$A337,Sta!$S:$S,"&gt;0.5")/$C337</f>
        <v>#DIV/0!</v>
      </c>
      <c r="T337" s="11" t="e">
        <f>(COUNTIFS(Sta!$A:$A,$A337,Sta!$R:$R,"&gt;1.5") +COUNTIFS(Sta!$B:$B,$A337,Sta!$S:$S,"&gt;1.5"))/$D337</f>
        <v>#DIV/0!</v>
      </c>
      <c r="U337" s="8" t="e">
        <f>COUNTIFS(Sta!$A:$A,$A337,Sta!$R:$R,"&gt;1.5")/$B337</f>
        <v>#DIV/0!</v>
      </c>
      <c r="V337" s="8" t="e">
        <f>COUNTIFS(Sta!$B:$B,$A337,Sta!$S:$S,"&gt;1.5")/$C337</f>
        <v>#DIV/0!</v>
      </c>
    </row>
    <row r="338" spans="1:22" x14ac:dyDescent="0.3">
      <c r="A338" t="s">
        <v>435</v>
      </c>
      <c r="B338" s="9">
        <f>COUNTIF(Sta!A:A,A338)</f>
        <v>0</v>
      </c>
      <c r="C338" s="4">
        <f>COUNTIF(Sta!B:B,A338)</f>
        <v>0</v>
      </c>
      <c r="D338" s="4">
        <f t="shared" si="10"/>
        <v>0</v>
      </c>
      <c r="E338" s="10" t="e">
        <f>(SUMIF(Sta!$A:$A,$A338,Sta!$T:$T)  + SUMIF(Sta!$B:$B,$A338,Sta!$T:$T) )/$D338</f>
        <v>#DIV/0!</v>
      </c>
      <c r="F338" s="6" t="e">
        <f>SUMIF(Sta!$A:$A,$A338,Sta!$T:$T)/$B338</f>
        <v>#DIV/0!</v>
      </c>
      <c r="G338" s="6" t="e">
        <f>SUMIF(Sta!$B:$B,$A338,Sta!$T:$T)/$C338</f>
        <v>#DIV/0!</v>
      </c>
      <c r="H338" s="10" t="e">
        <f>(SUMIF(Sta!$A:$A,$A338,Sta!$R:$R)  + SUMIF(Sta!$B:$B,$A338,Sta!$S:$S) )/$D338</f>
        <v>#DIV/0!</v>
      </c>
      <c r="I338" s="6" t="e">
        <f>SUMIF(Sta!$A:$A,$A338,Sta!$R:$R)/$B338</f>
        <v>#DIV/0!</v>
      </c>
      <c r="J338" s="6" t="e">
        <f>SUMIF(Sta!$B:$B,$A338,Sta!$S:$S)/$C338</f>
        <v>#DIV/0!</v>
      </c>
      <c r="K338" s="11" t="e">
        <f>(COUNTIFS(Sta!$A:$A,$A338,Sta!$T:$T,"&gt;2.5") +COUNTIFS(Sta!$B:$B,$A338,Sta!$T:$T,"&gt;2.5"))/$D338</f>
        <v>#DIV/0!</v>
      </c>
      <c r="L338" s="8" t="e">
        <f>COUNTIFS(Sta!$A:$A,$A338,Sta!$T:$T,"&gt;2.5")/$B338</f>
        <v>#DIV/0!</v>
      </c>
      <c r="M338" s="8" t="e">
        <f>COUNTIFS(Sta!$B:$B,$A338,Sta!$T:$T,"&gt;2.5")/$C338</f>
        <v>#DIV/0!</v>
      </c>
      <c r="N338" s="11" t="e">
        <f>(COUNTIFS(Sta!$A:$A,$A338,Sta!$T:$T,"&gt;4.5") +COUNTIFS(Sta!$B:$B,$A338,Sta!$T:$T,"&gt;4.5"))/$D338</f>
        <v>#DIV/0!</v>
      </c>
      <c r="O338" s="8" t="e">
        <f>COUNTIFS(Sta!$A:$A,$A338,Sta!$T:$T,"&gt;4.5")/$B338</f>
        <v>#DIV/0!</v>
      </c>
      <c r="P338" s="8" t="e">
        <f>COUNTIFS(Sta!$B:$B,$A338,Sta!$T:$T,"&gt;4.5")/$C338</f>
        <v>#DIV/0!</v>
      </c>
      <c r="Q338" s="11" t="e">
        <f>(COUNTIFS(Sta!$A:$A,$A338,Sta!$R:$R,"&gt;0.5") +COUNTIFS(Sta!$B:$B,$A338,Sta!$S:$S,"&gt;0.5"))/$D338</f>
        <v>#DIV/0!</v>
      </c>
      <c r="R338" s="8" t="e">
        <f>COUNTIFS(Sta!$A:$A,$A338,Sta!$R:$R,"&gt;0.5")/$B338</f>
        <v>#DIV/0!</v>
      </c>
      <c r="S338" s="8" t="e">
        <f>COUNTIFS(Sta!$B:$B,$A338,Sta!$S:$S,"&gt;0.5")/$C338</f>
        <v>#DIV/0!</v>
      </c>
      <c r="T338" s="11" t="e">
        <f>(COUNTIFS(Sta!$A:$A,$A338,Sta!$R:$R,"&gt;1.5") +COUNTIFS(Sta!$B:$B,$A338,Sta!$S:$S,"&gt;1.5"))/$D338</f>
        <v>#DIV/0!</v>
      </c>
      <c r="U338" s="8" t="e">
        <f>COUNTIFS(Sta!$A:$A,$A338,Sta!$R:$R,"&gt;1.5")/$B338</f>
        <v>#DIV/0!</v>
      </c>
      <c r="V338" s="8" t="e">
        <f>COUNTIFS(Sta!$B:$B,$A338,Sta!$S:$S,"&gt;1.5")/$C338</f>
        <v>#DIV/0!</v>
      </c>
    </row>
    <row r="339" spans="1:22" x14ac:dyDescent="0.3">
      <c r="A339" t="s">
        <v>431</v>
      </c>
      <c r="B339" s="9">
        <f>COUNTIF(Sta!A:A,A339)</f>
        <v>0</v>
      </c>
      <c r="C339" s="4">
        <f>COUNTIF(Sta!B:B,A339)</f>
        <v>0</v>
      </c>
      <c r="D339" s="4">
        <f t="shared" si="10"/>
        <v>0</v>
      </c>
      <c r="E339" s="10" t="e">
        <f>(SUMIF(Sta!$A:$A,$A339,Sta!$T:$T)  + SUMIF(Sta!$B:$B,$A339,Sta!$T:$T) )/$D339</f>
        <v>#DIV/0!</v>
      </c>
      <c r="F339" s="6" t="e">
        <f>SUMIF(Sta!$A:$A,$A339,Sta!$T:$T)/$B339</f>
        <v>#DIV/0!</v>
      </c>
      <c r="G339" s="6" t="e">
        <f>SUMIF(Sta!$B:$B,$A339,Sta!$T:$T)/$C339</f>
        <v>#DIV/0!</v>
      </c>
      <c r="H339" s="10" t="e">
        <f>(SUMIF(Sta!$A:$A,$A339,Sta!$R:$R)  + SUMIF(Sta!$B:$B,$A339,Sta!$S:$S) )/$D339</f>
        <v>#DIV/0!</v>
      </c>
      <c r="I339" s="6" t="e">
        <f>SUMIF(Sta!$A:$A,$A339,Sta!$R:$R)/$B339</f>
        <v>#DIV/0!</v>
      </c>
      <c r="J339" s="6" t="e">
        <f>SUMIF(Sta!$B:$B,$A339,Sta!$S:$S)/$C339</f>
        <v>#DIV/0!</v>
      </c>
      <c r="K339" s="11" t="e">
        <f>(COUNTIFS(Sta!$A:$A,$A339,Sta!$T:$T,"&gt;2.5") +COUNTIFS(Sta!$B:$B,$A339,Sta!$T:$T,"&gt;2.5"))/$D339</f>
        <v>#DIV/0!</v>
      </c>
      <c r="L339" s="8" t="e">
        <f>COUNTIFS(Sta!$A:$A,$A339,Sta!$T:$T,"&gt;2.5")/$B339</f>
        <v>#DIV/0!</v>
      </c>
      <c r="M339" s="8" t="e">
        <f>COUNTIFS(Sta!$B:$B,$A339,Sta!$T:$T,"&gt;2.5")/$C339</f>
        <v>#DIV/0!</v>
      </c>
      <c r="N339" s="11" t="e">
        <f>(COUNTIFS(Sta!$A:$A,$A339,Sta!$T:$T,"&gt;4.5") +COUNTIFS(Sta!$B:$B,$A339,Sta!$T:$T,"&gt;4.5"))/$D339</f>
        <v>#DIV/0!</v>
      </c>
      <c r="O339" s="8" t="e">
        <f>COUNTIFS(Sta!$A:$A,$A339,Sta!$T:$T,"&gt;4.5")/$B339</f>
        <v>#DIV/0!</v>
      </c>
      <c r="P339" s="8" t="e">
        <f>COUNTIFS(Sta!$B:$B,$A339,Sta!$T:$T,"&gt;4.5")/$C339</f>
        <v>#DIV/0!</v>
      </c>
      <c r="Q339" s="11" t="e">
        <f>(COUNTIFS(Sta!$A:$A,$A339,Sta!$R:$R,"&gt;0.5") +COUNTIFS(Sta!$B:$B,$A339,Sta!$S:$S,"&gt;0.5"))/$D339</f>
        <v>#DIV/0!</v>
      </c>
      <c r="R339" s="8" t="e">
        <f>COUNTIFS(Sta!$A:$A,$A339,Sta!$R:$R,"&gt;0.5")/$B339</f>
        <v>#DIV/0!</v>
      </c>
      <c r="S339" s="8" t="e">
        <f>COUNTIFS(Sta!$B:$B,$A339,Sta!$S:$S,"&gt;0.5")/$C339</f>
        <v>#DIV/0!</v>
      </c>
      <c r="T339" s="11" t="e">
        <f>(COUNTIFS(Sta!$A:$A,$A339,Sta!$R:$R,"&gt;1.5") +COUNTIFS(Sta!$B:$B,$A339,Sta!$S:$S,"&gt;1.5"))/$D339</f>
        <v>#DIV/0!</v>
      </c>
      <c r="U339" s="8" t="e">
        <f>COUNTIFS(Sta!$A:$A,$A339,Sta!$R:$R,"&gt;1.5")/$B339</f>
        <v>#DIV/0!</v>
      </c>
      <c r="V339" s="8" t="e">
        <f>COUNTIFS(Sta!$B:$B,$A339,Sta!$S:$S,"&gt;1.5")/$C339</f>
        <v>#DIV/0!</v>
      </c>
    </row>
    <row r="340" spans="1:22" x14ac:dyDescent="0.3">
      <c r="A340" t="s">
        <v>417</v>
      </c>
      <c r="B340" s="9">
        <f>COUNTIF(Sta!A:A,A340)</f>
        <v>0</v>
      </c>
      <c r="C340" s="4">
        <f>COUNTIF(Sta!B:B,A340)</f>
        <v>0</v>
      </c>
      <c r="D340" s="4">
        <f t="shared" si="10"/>
        <v>0</v>
      </c>
      <c r="E340" s="10" t="e">
        <f>(SUMIF(Sta!$A:$A,$A340,Sta!$T:$T)  + SUMIF(Sta!$B:$B,$A340,Sta!$T:$T) )/$D340</f>
        <v>#DIV/0!</v>
      </c>
      <c r="F340" s="6" t="e">
        <f>SUMIF(Sta!$A:$A,$A340,Sta!$T:$T)/$B340</f>
        <v>#DIV/0!</v>
      </c>
      <c r="G340" s="6" t="e">
        <f>SUMIF(Sta!$B:$B,$A340,Sta!$T:$T)/$C340</f>
        <v>#DIV/0!</v>
      </c>
      <c r="H340" s="10" t="e">
        <f>(SUMIF(Sta!$A:$A,$A340,Sta!$R:$R)  + SUMIF(Sta!$B:$B,$A340,Sta!$S:$S) )/$D340</f>
        <v>#DIV/0!</v>
      </c>
      <c r="I340" s="6" t="e">
        <f>SUMIF(Sta!$A:$A,$A340,Sta!$R:$R)/$B340</f>
        <v>#DIV/0!</v>
      </c>
      <c r="J340" s="6" t="e">
        <f>SUMIF(Sta!$B:$B,$A340,Sta!$S:$S)/$C340</f>
        <v>#DIV/0!</v>
      </c>
      <c r="K340" s="11" t="e">
        <f>(COUNTIFS(Sta!$A:$A,$A340,Sta!$T:$T,"&gt;2.5") +COUNTIFS(Sta!$B:$B,$A340,Sta!$T:$T,"&gt;2.5"))/$D340</f>
        <v>#DIV/0!</v>
      </c>
      <c r="L340" s="8" t="e">
        <f>COUNTIFS(Sta!$A:$A,$A340,Sta!$T:$T,"&gt;2.5")/$B340</f>
        <v>#DIV/0!</v>
      </c>
      <c r="M340" s="8" t="e">
        <f>COUNTIFS(Sta!$B:$B,$A340,Sta!$T:$T,"&gt;2.5")/$C340</f>
        <v>#DIV/0!</v>
      </c>
      <c r="N340" s="11" t="e">
        <f>(COUNTIFS(Sta!$A:$A,$A340,Sta!$T:$T,"&gt;4.5") +COUNTIFS(Sta!$B:$B,$A340,Sta!$T:$T,"&gt;4.5"))/$D340</f>
        <v>#DIV/0!</v>
      </c>
      <c r="O340" s="8" t="e">
        <f>COUNTIFS(Sta!$A:$A,$A340,Sta!$T:$T,"&gt;4.5")/$B340</f>
        <v>#DIV/0!</v>
      </c>
      <c r="P340" s="8" t="e">
        <f>COUNTIFS(Sta!$B:$B,$A340,Sta!$T:$T,"&gt;4.5")/$C340</f>
        <v>#DIV/0!</v>
      </c>
      <c r="Q340" s="11" t="e">
        <f>(COUNTIFS(Sta!$A:$A,$A340,Sta!$R:$R,"&gt;0.5") +COUNTIFS(Sta!$B:$B,$A340,Sta!$S:$S,"&gt;0.5"))/$D340</f>
        <v>#DIV/0!</v>
      </c>
      <c r="R340" s="8" t="e">
        <f>COUNTIFS(Sta!$A:$A,$A340,Sta!$R:$R,"&gt;0.5")/$B340</f>
        <v>#DIV/0!</v>
      </c>
      <c r="S340" s="8" t="e">
        <f>COUNTIFS(Sta!$B:$B,$A340,Sta!$S:$S,"&gt;0.5")/$C340</f>
        <v>#DIV/0!</v>
      </c>
      <c r="T340" s="11" t="e">
        <f>(COUNTIFS(Sta!$A:$A,$A340,Sta!$R:$R,"&gt;1.5") +COUNTIFS(Sta!$B:$B,$A340,Sta!$S:$S,"&gt;1.5"))/$D340</f>
        <v>#DIV/0!</v>
      </c>
      <c r="U340" s="8" t="e">
        <f>COUNTIFS(Sta!$A:$A,$A340,Sta!$R:$R,"&gt;1.5")/$B340</f>
        <v>#DIV/0!</v>
      </c>
      <c r="V340" s="8" t="e">
        <f>COUNTIFS(Sta!$B:$B,$A340,Sta!$S:$S,"&gt;1.5")/$C340</f>
        <v>#DIV/0!</v>
      </c>
    </row>
    <row r="341" spans="1:22" x14ac:dyDescent="0.3">
      <c r="A341" t="s">
        <v>433</v>
      </c>
      <c r="B341" s="9">
        <f>COUNTIF(Sta!A:A,A341)</f>
        <v>0</v>
      </c>
      <c r="C341" s="4">
        <f>COUNTIF(Sta!B:B,A341)</f>
        <v>0</v>
      </c>
      <c r="D341" s="4">
        <f t="shared" si="10"/>
        <v>0</v>
      </c>
      <c r="E341" s="10" t="e">
        <f>(SUMIF(Sta!$A:$A,$A341,Sta!$T:$T)  + SUMIF(Sta!$B:$B,$A341,Sta!$T:$T) )/$D341</f>
        <v>#DIV/0!</v>
      </c>
      <c r="F341" s="6" t="e">
        <f>SUMIF(Sta!$A:$A,$A341,Sta!$T:$T)/$B341</f>
        <v>#DIV/0!</v>
      </c>
      <c r="G341" s="6" t="e">
        <f>SUMIF(Sta!$B:$B,$A341,Sta!$T:$T)/$C341</f>
        <v>#DIV/0!</v>
      </c>
      <c r="H341" s="10" t="e">
        <f>(SUMIF(Sta!$A:$A,$A341,Sta!$R:$R)  + SUMIF(Sta!$B:$B,$A341,Sta!$S:$S) )/$D341</f>
        <v>#DIV/0!</v>
      </c>
      <c r="I341" s="6" t="e">
        <f>SUMIF(Sta!$A:$A,$A341,Sta!$R:$R)/$B341</f>
        <v>#DIV/0!</v>
      </c>
      <c r="J341" s="6" t="e">
        <f>SUMIF(Sta!$B:$B,$A341,Sta!$S:$S)/$C341</f>
        <v>#DIV/0!</v>
      </c>
      <c r="K341" s="11" t="e">
        <f>(COUNTIFS(Sta!$A:$A,$A341,Sta!$T:$T,"&gt;2.5") +COUNTIFS(Sta!$B:$B,$A341,Sta!$T:$T,"&gt;2.5"))/$D341</f>
        <v>#DIV/0!</v>
      </c>
      <c r="L341" s="8" t="e">
        <f>COUNTIFS(Sta!$A:$A,$A341,Sta!$T:$T,"&gt;2.5")/$B341</f>
        <v>#DIV/0!</v>
      </c>
      <c r="M341" s="8" t="e">
        <f>COUNTIFS(Sta!$B:$B,$A341,Sta!$T:$T,"&gt;2.5")/$C341</f>
        <v>#DIV/0!</v>
      </c>
      <c r="N341" s="11" t="e">
        <f>(COUNTIFS(Sta!$A:$A,$A341,Sta!$T:$T,"&gt;4.5") +COUNTIFS(Sta!$B:$B,$A341,Sta!$T:$T,"&gt;4.5"))/$D341</f>
        <v>#DIV/0!</v>
      </c>
      <c r="O341" s="8" t="e">
        <f>COUNTIFS(Sta!$A:$A,$A341,Sta!$T:$T,"&gt;4.5")/$B341</f>
        <v>#DIV/0!</v>
      </c>
      <c r="P341" s="8" t="e">
        <f>COUNTIFS(Sta!$B:$B,$A341,Sta!$T:$T,"&gt;4.5")/$C341</f>
        <v>#DIV/0!</v>
      </c>
      <c r="Q341" s="11" t="e">
        <f>(COUNTIFS(Sta!$A:$A,$A341,Sta!$R:$R,"&gt;0.5") +COUNTIFS(Sta!$B:$B,$A341,Sta!$S:$S,"&gt;0.5"))/$D341</f>
        <v>#DIV/0!</v>
      </c>
      <c r="R341" s="8" t="e">
        <f>COUNTIFS(Sta!$A:$A,$A341,Sta!$R:$R,"&gt;0.5")/$B341</f>
        <v>#DIV/0!</v>
      </c>
      <c r="S341" s="8" t="e">
        <f>COUNTIFS(Sta!$B:$B,$A341,Sta!$S:$S,"&gt;0.5")/$C341</f>
        <v>#DIV/0!</v>
      </c>
      <c r="T341" s="11" t="e">
        <f>(COUNTIFS(Sta!$A:$A,$A341,Sta!$R:$R,"&gt;1.5") +COUNTIFS(Sta!$B:$B,$A341,Sta!$S:$S,"&gt;1.5"))/$D341</f>
        <v>#DIV/0!</v>
      </c>
      <c r="U341" s="8" t="e">
        <f>COUNTIFS(Sta!$A:$A,$A341,Sta!$R:$R,"&gt;1.5")/$B341</f>
        <v>#DIV/0!</v>
      </c>
      <c r="V341" s="8" t="e">
        <f>COUNTIFS(Sta!$B:$B,$A341,Sta!$S:$S,"&gt;1.5")/$C341</f>
        <v>#DIV/0!</v>
      </c>
    </row>
    <row r="342" spans="1:22" x14ac:dyDescent="0.3">
      <c r="A342" t="s">
        <v>420</v>
      </c>
      <c r="B342" s="9">
        <f>COUNTIF(Sta!A:A,A342)</f>
        <v>0</v>
      </c>
      <c r="C342" s="4">
        <f>COUNTIF(Sta!B:B,A342)</f>
        <v>0</v>
      </c>
      <c r="D342" s="4">
        <f t="shared" si="10"/>
        <v>0</v>
      </c>
      <c r="E342" s="10" t="e">
        <f>(SUMIF(Sta!$A:$A,$A342,Sta!$T:$T)  + SUMIF(Sta!$B:$B,$A342,Sta!$T:$T) )/$D342</f>
        <v>#DIV/0!</v>
      </c>
      <c r="F342" s="6" t="e">
        <f>SUMIF(Sta!$A:$A,$A342,Sta!$T:$T)/$B342</f>
        <v>#DIV/0!</v>
      </c>
      <c r="G342" s="6" t="e">
        <f>SUMIF(Sta!$B:$B,$A342,Sta!$T:$T)/$C342</f>
        <v>#DIV/0!</v>
      </c>
      <c r="H342" s="10" t="e">
        <f>(SUMIF(Sta!$A:$A,$A342,Sta!$R:$R)  + SUMIF(Sta!$B:$B,$A342,Sta!$S:$S) )/$D342</f>
        <v>#DIV/0!</v>
      </c>
      <c r="I342" s="6" t="e">
        <f>SUMIF(Sta!$A:$A,$A342,Sta!$R:$R)/$B342</f>
        <v>#DIV/0!</v>
      </c>
      <c r="J342" s="6" t="e">
        <f>SUMIF(Sta!$B:$B,$A342,Sta!$S:$S)/$C342</f>
        <v>#DIV/0!</v>
      </c>
      <c r="K342" s="11" t="e">
        <f>(COUNTIFS(Sta!$A:$A,$A342,Sta!$T:$T,"&gt;2.5") +COUNTIFS(Sta!$B:$B,$A342,Sta!$T:$T,"&gt;2.5"))/$D342</f>
        <v>#DIV/0!</v>
      </c>
      <c r="L342" s="8" t="e">
        <f>COUNTIFS(Sta!$A:$A,$A342,Sta!$T:$T,"&gt;2.5")/$B342</f>
        <v>#DIV/0!</v>
      </c>
      <c r="M342" s="8" t="e">
        <f>COUNTIFS(Sta!$B:$B,$A342,Sta!$T:$T,"&gt;2.5")/$C342</f>
        <v>#DIV/0!</v>
      </c>
      <c r="N342" s="11" t="e">
        <f>(COUNTIFS(Sta!$A:$A,$A342,Sta!$T:$T,"&gt;4.5") +COUNTIFS(Sta!$B:$B,$A342,Sta!$T:$T,"&gt;4.5"))/$D342</f>
        <v>#DIV/0!</v>
      </c>
      <c r="O342" s="8" t="e">
        <f>COUNTIFS(Sta!$A:$A,$A342,Sta!$T:$T,"&gt;4.5")/$B342</f>
        <v>#DIV/0!</v>
      </c>
      <c r="P342" s="8" t="e">
        <f>COUNTIFS(Sta!$B:$B,$A342,Sta!$T:$T,"&gt;4.5")/$C342</f>
        <v>#DIV/0!</v>
      </c>
      <c r="Q342" s="11" t="e">
        <f>(COUNTIFS(Sta!$A:$A,$A342,Sta!$R:$R,"&gt;0.5") +COUNTIFS(Sta!$B:$B,$A342,Sta!$S:$S,"&gt;0.5"))/$D342</f>
        <v>#DIV/0!</v>
      </c>
      <c r="R342" s="8" t="e">
        <f>COUNTIFS(Sta!$A:$A,$A342,Sta!$R:$R,"&gt;0.5")/$B342</f>
        <v>#DIV/0!</v>
      </c>
      <c r="S342" s="8" t="e">
        <f>COUNTIFS(Sta!$B:$B,$A342,Sta!$S:$S,"&gt;0.5")/$C342</f>
        <v>#DIV/0!</v>
      </c>
      <c r="T342" s="11" t="e">
        <f>(COUNTIFS(Sta!$A:$A,$A342,Sta!$R:$R,"&gt;1.5") +COUNTIFS(Sta!$B:$B,$A342,Sta!$S:$S,"&gt;1.5"))/$D342</f>
        <v>#DIV/0!</v>
      </c>
      <c r="U342" s="8" t="e">
        <f>COUNTIFS(Sta!$A:$A,$A342,Sta!$R:$R,"&gt;1.5")/$B342</f>
        <v>#DIV/0!</v>
      </c>
      <c r="V342" s="8" t="e">
        <f>COUNTIFS(Sta!$B:$B,$A342,Sta!$S:$S,"&gt;1.5")/$C342</f>
        <v>#DIV/0!</v>
      </c>
    </row>
    <row r="343" spans="1:22" x14ac:dyDescent="0.3">
      <c r="A343" t="s">
        <v>418</v>
      </c>
      <c r="B343" s="9">
        <f>COUNTIF(Sta!A:A,A343)</f>
        <v>0</v>
      </c>
      <c r="C343" s="4">
        <f>COUNTIF(Sta!B:B,A343)</f>
        <v>0</v>
      </c>
      <c r="D343" s="4">
        <f t="shared" si="10"/>
        <v>0</v>
      </c>
      <c r="E343" s="10" t="e">
        <f>(SUMIF(Sta!$A:$A,$A343,Sta!$T:$T)  + SUMIF(Sta!$B:$B,$A343,Sta!$T:$T) )/$D343</f>
        <v>#DIV/0!</v>
      </c>
      <c r="F343" s="6" t="e">
        <f>SUMIF(Sta!$A:$A,$A343,Sta!$T:$T)/$B343</f>
        <v>#DIV/0!</v>
      </c>
      <c r="G343" s="6" t="e">
        <f>SUMIF(Sta!$B:$B,$A343,Sta!$T:$T)/$C343</f>
        <v>#DIV/0!</v>
      </c>
      <c r="H343" s="10" t="e">
        <f>(SUMIF(Sta!$A:$A,$A343,Sta!$R:$R)  + SUMIF(Sta!$B:$B,$A343,Sta!$S:$S) )/$D343</f>
        <v>#DIV/0!</v>
      </c>
      <c r="I343" s="6" t="e">
        <f>SUMIF(Sta!$A:$A,$A343,Sta!$R:$R)/$B343</f>
        <v>#DIV/0!</v>
      </c>
      <c r="J343" s="6" t="e">
        <f>SUMIF(Sta!$B:$B,$A343,Sta!$S:$S)/$C343</f>
        <v>#DIV/0!</v>
      </c>
      <c r="K343" s="11" t="e">
        <f>(COUNTIFS(Sta!$A:$A,$A343,Sta!$T:$T,"&gt;2.5") +COUNTIFS(Sta!$B:$B,$A343,Sta!$T:$T,"&gt;2.5"))/$D343</f>
        <v>#DIV/0!</v>
      </c>
      <c r="L343" s="8" t="e">
        <f>COUNTIFS(Sta!$A:$A,$A343,Sta!$T:$T,"&gt;2.5")/$B343</f>
        <v>#DIV/0!</v>
      </c>
      <c r="M343" s="8" t="e">
        <f>COUNTIFS(Sta!$B:$B,$A343,Sta!$T:$T,"&gt;2.5")/$C343</f>
        <v>#DIV/0!</v>
      </c>
      <c r="N343" s="11" t="e">
        <f>(COUNTIFS(Sta!$A:$A,$A343,Sta!$T:$T,"&gt;4.5") +COUNTIFS(Sta!$B:$B,$A343,Sta!$T:$T,"&gt;4.5"))/$D343</f>
        <v>#DIV/0!</v>
      </c>
      <c r="O343" s="8" t="e">
        <f>COUNTIFS(Sta!$A:$A,$A343,Sta!$T:$T,"&gt;4.5")/$B343</f>
        <v>#DIV/0!</v>
      </c>
      <c r="P343" s="8" t="e">
        <f>COUNTIFS(Sta!$B:$B,$A343,Sta!$T:$T,"&gt;4.5")/$C343</f>
        <v>#DIV/0!</v>
      </c>
      <c r="Q343" s="11" t="e">
        <f>(COUNTIFS(Sta!$A:$A,$A343,Sta!$R:$R,"&gt;0.5") +COUNTIFS(Sta!$B:$B,$A343,Sta!$S:$S,"&gt;0.5"))/$D343</f>
        <v>#DIV/0!</v>
      </c>
      <c r="R343" s="8" t="e">
        <f>COUNTIFS(Sta!$A:$A,$A343,Sta!$R:$R,"&gt;0.5")/$B343</f>
        <v>#DIV/0!</v>
      </c>
      <c r="S343" s="8" t="e">
        <f>COUNTIFS(Sta!$B:$B,$A343,Sta!$S:$S,"&gt;0.5")/$C343</f>
        <v>#DIV/0!</v>
      </c>
      <c r="T343" s="11" t="e">
        <f>(COUNTIFS(Sta!$A:$A,$A343,Sta!$R:$R,"&gt;1.5") +COUNTIFS(Sta!$B:$B,$A343,Sta!$S:$S,"&gt;1.5"))/$D343</f>
        <v>#DIV/0!</v>
      </c>
      <c r="U343" s="8" t="e">
        <f>COUNTIFS(Sta!$A:$A,$A343,Sta!$R:$R,"&gt;1.5")/$B343</f>
        <v>#DIV/0!</v>
      </c>
      <c r="V343" s="8" t="e">
        <f>COUNTIFS(Sta!$B:$B,$A343,Sta!$S:$S,"&gt;1.5")/$C343</f>
        <v>#DIV/0!</v>
      </c>
    </row>
    <row r="344" spans="1:22" x14ac:dyDescent="0.3">
      <c r="A344" t="s">
        <v>421</v>
      </c>
      <c r="B344" s="9">
        <f>COUNTIF(Sta!A:A,A344)</f>
        <v>0</v>
      </c>
      <c r="C344" s="4">
        <f>COUNTIF(Sta!B:B,A344)</f>
        <v>0</v>
      </c>
      <c r="D344" s="4">
        <f t="shared" si="10"/>
        <v>0</v>
      </c>
      <c r="E344" s="10" t="e">
        <f>(SUMIF(Sta!$A:$A,$A344,Sta!$T:$T)  + SUMIF(Sta!$B:$B,$A344,Sta!$T:$T) )/$D344</f>
        <v>#DIV/0!</v>
      </c>
      <c r="F344" s="6" t="e">
        <f>SUMIF(Sta!$A:$A,$A344,Sta!$T:$T)/$B344</f>
        <v>#DIV/0!</v>
      </c>
      <c r="G344" s="6" t="e">
        <f>SUMIF(Sta!$B:$B,$A344,Sta!$T:$T)/$C344</f>
        <v>#DIV/0!</v>
      </c>
      <c r="H344" s="10" t="e">
        <f>(SUMIF(Sta!$A:$A,$A344,Sta!$R:$R)  + SUMIF(Sta!$B:$B,$A344,Sta!$S:$S) )/$D344</f>
        <v>#DIV/0!</v>
      </c>
      <c r="I344" s="6" t="e">
        <f>SUMIF(Sta!$A:$A,$A344,Sta!$R:$R)/$B344</f>
        <v>#DIV/0!</v>
      </c>
      <c r="J344" s="6" t="e">
        <f>SUMIF(Sta!$B:$B,$A344,Sta!$S:$S)/$C344</f>
        <v>#DIV/0!</v>
      </c>
      <c r="K344" s="11" t="e">
        <f>(COUNTIFS(Sta!$A:$A,$A344,Sta!$T:$T,"&gt;2.5") +COUNTIFS(Sta!$B:$B,$A344,Sta!$T:$T,"&gt;2.5"))/$D344</f>
        <v>#DIV/0!</v>
      </c>
      <c r="L344" s="8" t="e">
        <f>COUNTIFS(Sta!$A:$A,$A344,Sta!$T:$T,"&gt;2.5")/$B344</f>
        <v>#DIV/0!</v>
      </c>
      <c r="M344" s="8" t="e">
        <f>COUNTIFS(Sta!$B:$B,$A344,Sta!$T:$T,"&gt;2.5")/$C344</f>
        <v>#DIV/0!</v>
      </c>
      <c r="N344" s="11" t="e">
        <f>(COUNTIFS(Sta!$A:$A,$A344,Sta!$T:$T,"&gt;4.5") +COUNTIFS(Sta!$B:$B,$A344,Sta!$T:$T,"&gt;4.5"))/$D344</f>
        <v>#DIV/0!</v>
      </c>
      <c r="O344" s="8" t="e">
        <f>COUNTIFS(Sta!$A:$A,$A344,Sta!$T:$T,"&gt;4.5")/$B344</f>
        <v>#DIV/0!</v>
      </c>
      <c r="P344" s="8" t="e">
        <f>COUNTIFS(Sta!$B:$B,$A344,Sta!$T:$T,"&gt;4.5")/$C344</f>
        <v>#DIV/0!</v>
      </c>
      <c r="Q344" s="11" t="e">
        <f>(COUNTIFS(Sta!$A:$A,$A344,Sta!$R:$R,"&gt;0.5") +COUNTIFS(Sta!$B:$B,$A344,Sta!$S:$S,"&gt;0.5"))/$D344</f>
        <v>#DIV/0!</v>
      </c>
      <c r="R344" s="8" t="e">
        <f>COUNTIFS(Sta!$A:$A,$A344,Sta!$R:$R,"&gt;0.5")/$B344</f>
        <v>#DIV/0!</v>
      </c>
      <c r="S344" s="8" t="e">
        <f>COUNTIFS(Sta!$B:$B,$A344,Sta!$S:$S,"&gt;0.5")/$C344</f>
        <v>#DIV/0!</v>
      </c>
      <c r="T344" s="11" t="e">
        <f>(COUNTIFS(Sta!$A:$A,$A344,Sta!$R:$R,"&gt;1.5") +COUNTIFS(Sta!$B:$B,$A344,Sta!$S:$S,"&gt;1.5"))/$D344</f>
        <v>#DIV/0!</v>
      </c>
      <c r="U344" s="8" t="e">
        <f>COUNTIFS(Sta!$A:$A,$A344,Sta!$R:$R,"&gt;1.5")/$B344</f>
        <v>#DIV/0!</v>
      </c>
      <c r="V344" s="8" t="e">
        <f>COUNTIFS(Sta!$B:$B,$A344,Sta!$S:$S,"&gt;1.5")/$C344</f>
        <v>#DIV/0!</v>
      </c>
    </row>
    <row r="345" spans="1:22" x14ac:dyDescent="0.3">
      <c r="A345" t="s">
        <v>423</v>
      </c>
      <c r="B345" s="9">
        <f>COUNTIF(Sta!A:A,A345)</f>
        <v>0</v>
      </c>
      <c r="C345" s="4">
        <f>COUNTIF(Sta!B:B,A345)</f>
        <v>0</v>
      </c>
      <c r="D345" s="4">
        <f t="shared" si="10"/>
        <v>0</v>
      </c>
      <c r="E345" s="10" t="e">
        <f>(SUMIF(Sta!$A:$A,$A345,Sta!$T:$T)  + SUMIF(Sta!$B:$B,$A345,Sta!$T:$T) )/$D345</f>
        <v>#DIV/0!</v>
      </c>
      <c r="F345" s="6" t="e">
        <f>SUMIF(Sta!$A:$A,$A345,Sta!$T:$T)/$B345</f>
        <v>#DIV/0!</v>
      </c>
      <c r="G345" s="6" t="e">
        <f>SUMIF(Sta!$B:$B,$A345,Sta!$T:$T)/$C345</f>
        <v>#DIV/0!</v>
      </c>
      <c r="H345" s="10" t="e">
        <f>(SUMIF(Sta!$A:$A,$A345,Sta!$R:$R)  + SUMIF(Sta!$B:$B,$A345,Sta!$S:$S) )/$D345</f>
        <v>#DIV/0!</v>
      </c>
      <c r="I345" s="6" t="e">
        <f>SUMIF(Sta!$A:$A,$A345,Sta!$R:$R)/$B345</f>
        <v>#DIV/0!</v>
      </c>
      <c r="J345" s="6" t="e">
        <f>SUMIF(Sta!$B:$B,$A345,Sta!$S:$S)/$C345</f>
        <v>#DIV/0!</v>
      </c>
      <c r="K345" s="11" t="e">
        <f>(COUNTIFS(Sta!$A:$A,$A345,Sta!$T:$T,"&gt;2.5") +COUNTIFS(Sta!$B:$B,$A345,Sta!$T:$T,"&gt;2.5"))/$D345</f>
        <v>#DIV/0!</v>
      </c>
      <c r="L345" s="8" t="e">
        <f>COUNTIFS(Sta!$A:$A,$A345,Sta!$T:$T,"&gt;2.5")/$B345</f>
        <v>#DIV/0!</v>
      </c>
      <c r="M345" s="8" t="e">
        <f>COUNTIFS(Sta!$B:$B,$A345,Sta!$T:$T,"&gt;2.5")/$C345</f>
        <v>#DIV/0!</v>
      </c>
      <c r="N345" s="11" t="e">
        <f>(COUNTIFS(Sta!$A:$A,$A345,Sta!$T:$T,"&gt;4.5") +COUNTIFS(Sta!$B:$B,$A345,Sta!$T:$T,"&gt;4.5"))/$D345</f>
        <v>#DIV/0!</v>
      </c>
      <c r="O345" s="8" t="e">
        <f>COUNTIFS(Sta!$A:$A,$A345,Sta!$T:$T,"&gt;4.5")/$B345</f>
        <v>#DIV/0!</v>
      </c>
      <c r="P345" s="8" t="e">
        <f>COUNTIFS(Sta!$B:$B,$A345,Sta!$T:$T,"&gt;4.5")/$C345</f>
        <v>#DIV/0!</v>
      </c>
      <c r="Q345" s="11" t="e">
        <f>(COUNTIFS(Sta!$A:$A,$A345,Sta!$R:$R,"&gt;0.5") +COUNTIFS(Sta!$B:$B,$A345,Sta!$S:$S,"&gt;0.5"))/$D345</f>
        <v>#DIV/0!</v>
      </c>
      <c r="R345" s="8" t="e">
        <f>COUNTIFS(Sta!$A:$A,$A345,Sta!$R:$R,"&gt;0.5")/$B345</f>
        <v>#DIV/0!</v>
      </c>
      <c r="S345" s="8" t="e">
        <f>COUNTIFS(Sta!$B:$B,$A345,Sta!$S:$S,"&gt;0.5")/$C345</f>
        <v>#DIV/0!</v>
      </c>
      <c r="T345" s="11" t="e">
        <f>(COUNTIFS(Sta!$A:$A,$A345,Sta!$R:$R,"&gt;1.5") +COUNTIFS(Sta!$B:$B,$A345,Sta!$S:$S,"&gt;1.5"))/$D345</f>
        <v>#DIV/0!</v>
      </c>
      <c r="U345" s="8" t="e">
        <f>COUNTIFS(Sta!$A:$A,$A345,Sta!$R:$R,"&gt;1.5")/$B345</f>
        <v>#DIV/0!</v>
      </c>
      <c r="V345" s="8" t="e">
        <f>COUNTIFS(Sta!$B:$B,$A345,Sta!$S:$S,"&gt;1.5")/$C345</f>
        <v>#DIV/0!</v>
      </c>
    </row>
    <row r="346" spans="1:22" x14ac:dyDescent="0.3">
      <c r="A346" t="s">
        <v>419</v>
      </c>
      <c r="B346" s="9">
        <f>COUNTIF(Sta!A:A,A346)</f>
        <v>0</v>
      </c>
      <c r="C346" s="4">
        <f>COUNTIF(Sta!B:B,A346)</f>
        <v>0</v>
      </c>
      <c r="D346" s="4">
        <f t="shared" si="10"/>
        <v>0</v>
      </c>
      <c r="E346" s="10" t="e">
        <f>(SUMIF(Sta!$A:$A,$A346,Sta!$T:$T)  + SUMIF(Sta!$B:$B,$A346,Sta!$T:$T) )/$D346</f>
        <v>#DIV/0!</v>
      </c>
      <c r="F346" s="6" t="e">
        <f>SUMIF(Sta!$A:$A,$A346,Sta!$T:$T)/$B346</f>
        <v>#DIV/0!</v>
      </c>
      <c r="G346" s="6" t="e">
        <f>SUMIF(Sta!$B:$B,$A346,Sta!$T:$T)/$C346</f>
        <v>#DIV/0!</v>
      </c>
      <c r="H346" s="10" t="e">
        <f>(SUMIF(Sta!$A:$A,$A346,Sta!$R:$R)  + SUMIF(Sta!$B:$B,$A346,Sta!$S:$S) )/$D346</f>
        <v>#DIV/0!</v>
      </c>
      <c r="I346" s="6" t="e">
        <f>SUMIF(Sta!$A:$A,$A346,Sta!$R:$R)/$B346</f>
        <v>#DIV/0!</v>
      </c>
      <c r="J346" s="6" t="e">
        <f>SUMIF(Sta!$B:$B,$A346,Sta!$S:$S)/$C346</f>
        <v>#DIV/0!</v>
      </c>
      <c r="K346" s="11" t="e">
        <f>(COUNTIFS(Sta!$A:$A,$A346,Sta!$T:$T,"&gt;2.5") +COUNTIFS(Sta!$B:$B,$A346,Sta!$T:$T,"&gt;2.5"))/$D346</f>
        <v>#DIV/0!</v>
      </c>
      <c r="L346" s="8" t="e">
        <f>COUNTIFS(Sta!$A:$A,$A346,Sta!$T:$T,"&gt;2.5")/$B346</f>
        <v>#DIV/0!</v>
      </c>
      <c r="M346" s="8" t="e">
        <f>COUNTIFS(Sta!$B:$B,$A346,Sta!$T:$T,"&gt;2.5")/$C346</f>
        <v>#DIV/0!</v>
      </c>
      <c r="N346" s="11" t="e">
        <f>(COUNTIFS(Sta!$A:$A,$A346,Sta!$T:$T,"&gt;4.5") +COUNTIFS(Sta!$B:$B,$A346,Sta!$T:$T,"&gt;4.5"))/$D346</f>
        <v>#DIV/0!</v>
      </c>
      <c r="O346" s="8" t="e">
        <f>COUNTIFS(Sta!$A:$A,$A346,Sta!$T:$T,"&gt;4.5")/$B346</f>
        <v>#DIV/0!</v>
      </c>
      <c r="P346" s="8" t="e">
        <f>COUNTIFS(Sta!$B:$B,$A346,Sta!$T:$T,"&gt;4.5")/$C346</f>
        <v>#DIV/0!</v>
      </c>
      <c r="Q346" s="11" t="e">
        <f>(COUNTIFS(Sta!$A:$A,$A346,Sta!$R:$R,"&gt;0.5") +COUNTIFS(Sta!$B:$B,$A346,Sta!$S:$S,"&gt;0.5"))/$D346</f>
        <v>#DIV/0!</v>
      </c>
      <c r="R346" s="8" t="e">
        <f>COUNTIFS(Sta!$A:$A,$A346,Sta!$R:$R,"&gt;0.5")/$B346</f>
        <v>#DIV/0!</v>
      </c>
      <c r="S346" s="8" t="e">
        <f>COUNTIFS(Sta!$B:$B,$A346,Sta!$S:$S,"&gt;0.5")/$C346</f>
        <v>#DIV/0!</v>
      </c>
      <c r="T346" s="11" t="e">
        <f>(COUNTIFS(Sta!$A:$A,$A346,Sta!$R:$R,"&gt;1.5") +COUNTIFS(Sta!$B:$B,$A346,Sta!$S:$S,"&gt;1.5"))/$D346</f>
        <v>#DIV/0!</v>
      </c>
      <c r="U346" s="8" t="e">
        <f>COUNTIFS(Sta!$A:$A,$A346,Sta!$R:$R,"&gt;1.5")/$B346</f>
        <v>#DIV/0!</v>
      </c>
      <c r="V346" s="8" t="e">
        <f>COUNTIFS(Sta!$B:$B,$A346,Sta!$S:$S,"&gt;1.5")/$C346</f>
        <v>#DIV/0!</v>
      </c>
    </row>
    <row r="347" spans="1:22" x14ac:dyDescent="0.3">
      <c r="A347" t="s">
        <v>428</v>
      </c>
      <c r="B347" s="9">
        <f>COUNTIF(Sta!A:A,A347)</f>
        <v>0</v>
      </c>
      <c r="C347" s="4">
        <f>COUNTIF(Sta!B:B,A347)</f>
        <v>0</v>
      </c>
      <c r="D347" s="4">
        <f t="shared" si="10"/>
        <v>0</v>
      </c>
      <c r="E347" s="10" t="e">
        <f>(SUMIF(Sta!$A:$A,$A347,Sta!$T:$T)  + SUMIF(Sta!$B:$B,$A347,Sta!$T:$T) )/$D347</f>
        <v>#DIV/0!</v>
      </c>
      <c r="F347" s="6" t="e">
        <f>SUMIF(Sta!$A:$A,$A347,Sta!$T:$T)/$B347</f>
        <v>#DIV/0!</v>
      </c>
      <c r="G347" s="6" t="e">
        <f>SUMIF(Sta!$B:$B,$A347,Sta!$T:$T)/$C347</f>
        <v>#DIV/0!</v>
      </c>
      <c r="H347" s="10" t="e">
        <f>(SUMIF(Sta!$A:$A,$A347,Sta!$R:$R)  + SUMIF(Sta!$B:$B,$A347,Sta!$S:$S) )/$D347</f>
        <v>#DIV/0!</v>
      </c>
      <c r="I347" s="6" t="e">
        <f>SUMIF(Sta!$A:$A,$A347,Sta!$R:$R)/$B347</f>
        <v>#DIV/0!</v>
      </c>
      <c r="J347" s="6" t="e">
        <f>SUMIF(Sta!$B:$B,$A347,Sta!$S:$S)/$C347</f>
        <v>#DIV/0!</v>
      </c>
      <c r="K347" s="11" t="e">
        <f>(COUNTIFS(Sta!$A:$A,$A347,Sta!$T:$T,"&gt;2.5") +COUNTIFS(Sta!$B:$B,$A347,Sta!$T:$T,"&gt;2.5"))/$D347</f>
        <v>#DIV/0!</v>
      </c>
      <c r="L347" s="8" t="e">
        <f>COUNTIFS(Sta!$A:$A,$A347,Sta!$T:$T,"&gt;2.5")/$B347</f>
        <v>#DIV/0!</v>
      </c>
      <c r="M347" s="8" t="e">
        <f>COUNTIFS(Sta!$B:$B,$A347,Sta!$T:$T,"&gt;2.5")/$C347</f>
        <v>#DIV/0!</v>
      </c>
      <c r="N347" s="11" t="e">
        <f>(COUNTIFS(Sta!$A:$A,$A347,Sta!$T:$T,"&gt;4.5") +COUNTIFS(Sta!$B:$B,$A347,Sta!$T:$T,"&gt;4.5"))/$D347</f>
        <v>#DIV/0!</v>
      </c>
      <c r="O347" s="8" t="e">
        <f>COUNTIFS(Sta!$A:$A,$A347,Sta!$T:$T,"&gt;4.5")/$B347</f>
        <v>#DIV/0!</v>
      </c>
      <c r="P347" s="8" t="e">
        <f>COUNTIFS(Sta!$B:$B,$A347,Sta!$T:$T,"&gt;4.5")/$C347</f>
        <v>#DIV/0!</v>
      </c>
      <c r="Q347" s="11" t="e">
        <f>(COUNTIFS(Sta!$A:$A,$A347,Sta!$R:$R,"&gt;0.5") +COUNTIFS(Sta!$B:$B,$A347,Sta!$S:$S,"&gt;0.5"))/$D347</f>
        <v>#DIV/0!</v>
      </c>
      <c r="R347" s="8" t="e">
        <f>COUNTIFS(Sta!$A:$A,$A347,Sta!$R:$R,"&gt;0.5")/$B347</f>
        <v>#DIV/0!</v>
      </c>
      <c r="S347" s="8" t="e">
        <f>COUNTIFS(Sta!$B:$B,$A347,Sta!$S:$S,"&gt;0.5")/$C347</f>
        <v>#DIV/0!</v>
      </c>
      <c r="T347" s="11" t="e">
        <f>(COUNTIFS(Sta!$A:$A,$A347,Sta!$R:$R,"&gt;1.5") +COUNTIFS(Sta!$B:$B,$A347,Sta!$S:$S,"&gt;1.5"))/$D347</f>
        <v>#DIV/0!</v>
      </c>
      <c r="U347" s="8" t="e">
        <f>COUNTIFS(Sta!$A:$A,$A347,Sta!$R:$R,"&gt;1.5")/$B347</f>
        <v>#DIV/0!</v>
      </c>
      <c r="V347" s="8" t="e">
        <f>COUNTIFS(Sta!$B:$B,$A347,Sta!$S:$S,"&gt;1.5")/$C347</f>
        <v>#DIV/0!</v>
      </c>
    </row>
    <row r="348" spans="1:22" x14ac:dyDescent="0.3">
      <c r="A348" t="s">
        <v>422</v>
      </c>
      <c r="B348" s="9">
        <f>COUNTIF(Sta!A:A,A348)</f>
        <v>0</v>
      </c>
      <c r="C348" s="4">
        <f>COUNTIF(Sta!B:B,A348)</f>
        <v>0</v>
      </c>
      <c r="D348" s="4">
        <f t="shared" si="10"/>
        <v>0</v>
      </c>
      <c r="E348" s="10" t="e">
        <f>(SUMIF(Sta!$A:$A,$A348,Sta!$T:$T)  + SUMIF(Sta!$B:$B,$A348,Sta!$T:$T) )/$D348</f>
        <v>#DIV/0!</v>
      </c>
      <c r="F348" s="6" t="e">
        <f>SUMIF(Sta!$A:$A,$A348,Sta!$T:$T)/$B348</f>
        <v>#DIV/0!</v>
      </c>
      <c r="G348" s="6" t="e">
        <f>SUMIF(Sta!$B:$B,$A348,Sta!$T:$T)/$C348</f>
        <v>#DIV/0!</v>
      </c>
      <c r="H348" s="10" t="e">
        <f>(SUMIF(Sta!$A:$A,$A348,Sta!$R:$R)  + SUMIF(Sta!$B:$B,$A348,Sta!$S:$S) )/$D348</f>
        <v>#DIV/0!</v>
      </c>
      <c r="I348" s="6" t="e">
        <f>SUMIF(Sta!$A:$A,$A348,Sta!$R:$R)/$B348</f>
        <v>#DIV/0!</v>
      </c>
      <c r="J348" s="6" t="e">
        <f>SUMIF(Sta!$B:$B,$A348,Sta!$S:$S)/$C348</f>
        <v>#DIV/0!</v>
      </c>
      <c r="K348" s="11" t="e">
        <f>(COUNTIFS(Sta!$A:$A,$A348,Sta!$T:$T,"&gt;2.5") +COUNTIFS(Sta!$B:$B,$A348,Sta!$T:$T,"&gt;2.5"))/$D348</f>
        <v>#DIV/0!</v>
      </c>
      <c r="L348" s="8" t="e">
        <f>COUNTIFS(Sta!$A:$A,$A348,Sta!$T:$T,"&gt;2.5")/$B348</f>
        <v>#DIV/0!</v>
      </c>
      <c r="M348" s="8" t="e">
        <f>COUNTIFS(Sta!$B:$B,$A348,Sta!$T:$T,"&gt;2.5")/$C348</f>
        <v>#DIV/0!</v>
      </c>
      <c r="N348" s="11" t="e">
        <f>(COUNTIFS(Sta!$A:$A,$A348,Sta!$T:$T,"&gt;4.5") +COUNTIFS(Sta!$B:$B,$A348,Sta!$T:$T,"&gt;4.5"))/$D348</f>
        <v>#DIV/0!</v>
      </c>
      <c r="O348" s="8" t="e">
        <f>COUNTIFS(Sta!$A:$A,$A348,Sta!$T:$T,"&gt;4.5")/$B348</f>
        <v>#DIV/0!</v>
      </c>
      <c r="P348" s="8" t="e">
        <f>COUNTIFS(Sta!$B:$B,$A348,Sta!$T:$T,"&gt;4.5")/$C348</f>
        <v>#DIV/0!</v>
      </c>
      <c r="Q348" s="11" t="e">
        <f>(COUNTIFS(Sta!$A:$A,$A348,Sta!$R:$R,"&gt;0.5") +COUNTIFS(Sta!$B:$B,$A348,Sta!$S:$S,"&gt;0.5"))/$D348</f>
        <v>#DIV/0!</v>
      </c>
      <c r="R348" s="8" t="e">
        <f>COUNTIFS(Sta!$A:$A,$A348,Sta!$R:$R,"&gt;0.5")/$B348</f>
        <v>#DIV/0!</v>
      </c>
      <c r="S348" s="8" t="e">
        <f>COUNTIFS(Sta!$B:$B,$A348,Sta!$S:$S,"&gt;0.5")/$C348</f>
        <v>#DIV/0!</v>
      </c>
      <c r="T348" s="11" t="e">
        <f>(COUNTIFS(Sta!$A:$A,$A348,Sta!$R:$R,"&gt;1.5") +COUNTIFS(Sta!$B:$B,$A348,Sta!$S:$S,"&gt;1.5"))/$D348</f>
        <v>#DIV/0!</v>
      </c>
      <c r="U348" s="8" t="e">
        <f>COUNTIFS(Sta!$A:$A,$A348,Sta!$R:$R,"&gt;1.5")/$B348</f>
        <v>#DIV/0!</v>
      </c>
      <c r="V348" s="8" t="e">
        <f>COUNTIFS(Sta!$B:$B,$A348,Sta!$S:$S,"&gt;1.5")/$C348</f>
        <v>#DIV/0!</v>
      </c>
    </row>
    <row r="349" spans="1:22" x14ac:dyDescent="0.3">
      <c r="A349" t="s">
        <v>446</v>
      </c>
      <c r="B349" s="9">
        <f>COUNTIF(Sta!A:A,A349)</f>
        <v>0</v>
      </c>
      <c r="C349" s="4">
        <f>COUNTIF(Sta!B:B,A349)</f>
        <v>0</v>
      </c>
      <c r="D349" s="4">
        <f t="shared" si="10"/>
        <v>0</v>
      </c>
      <c r="E349" s="10" t="e">
        <f>(SUMIF(Sta!$A:$A,$A349,Sta!$T:$T)  + SUMIF(Sta!$B:$B,$A349,Sta!$T:$T) )/$D349</f>
        <v>#DIV/0!</v>
      </c>
      <c r="F349" s="6" t="e">
        <f>SUMIF(Sta!$A:$A,$A349,Sta!$T:$T)/$B349</f>
        <v>#DIV/0!</v>
      </c>
      <c r="G349" s="6" t="e">
        <f>SUMIF(Sta!$B:$B,$A349,Sta!$T:$T)/$C349</f>
        <v>#DIV/0!</v>
      </c>
      <c r="H349" s="10" t="e">
        <f>(SUMIF(Sta!$A:$A,$A349,Sta!$R:$R)  + SUMIF(Sta!$B:$B,$A349,Sta!$S:$S) )/$D349</f>
        <v>#DIV/0!</v>
      </c>
      <c r="I349" s="6" t="e">
        <f>SUMIF(Sta!$A:$A,$A349,Sta!$R:$R)/$B349</f>
        <v>#DIV/0!</v>
      </c>
      <c r="J349" s="6" t="e">
        <f>SUMIF(Sta!$B:$B,$A349,Sta!$S:$S)/$C349</f>
        <v>#DIV/0!</v>
      </c>
      <c r="K349" s="11" t="e">
        <f>(COUNTIFS(Sta!$A:$A,$A349,Sta!$T:$T,"&gt;2.5") +COUNTIFS(Sta!$B:$B,$A349,Sta!$T:$T,"&gt;2.5"))/$D349</f>
        <v>#DIV/0!</v>
      </c>
      <c r="L349" s="8" t="e">
        <f>COUNTIFS(Sta!$A:$A,$A349,Sta!$T:$T,"&gt;2.5")/$B349</f>
        <v>#DIV/0!</v>
      </c>
      <c r="M349" s="8" t="e">
        <f>COUNTIFS(Sta!$B:$B,$A349,Sta!$T:$T,"&gt;2.5")/$C349</f>
        <v>#DIV/0!</v>
      </c>
      <c r="N349" s="11" t="e">
        <f>(COUNTIFS(Sta!$A:$A,$A349,Sta!$T:$T,"&gt;4.5") +COUNTIFS(Sta!$B:$B,$A349,Sta!$T:$T,"&gt;4.5"))/$D349</f>
        <v>#DIV/0!</v>
      </c>
      <c r="O349" s="8" t="e">
        <f>COUNTIFS(Sta!$A:$A,$A349,Sta!$T:$T,"&gt;4.5")/$B349</f>
        <v>#DIV/0!</v>
      </c>
      <c r="P349" s="8" t="e">
        <f>COUNTIFS(Sta!$B:$B,$A349,Sta!$T:$T,"&gt;4.5")/$C349</f>
        <v>#DIV/0!</v>
      </c>
      <c r="Q349" s="11" t="e">
        <f>(COUNTIFS(Sta!$A:$A,$A349,Sta!$R:$R,"&gt;0.5") +COUNTIFS(Sta!$B:$B,$A349,Sta!$S:$S,"&gt;0.5"))/$D349</f>
        <v>#DIV/0!</v>
      </c>
      <c r="R349" s="8" t="e">
        <f>COUNTIFS(Sta!$A:$A,$A349,Sta!$R:$R,"&gt;0.5")/$B349</f>
        <v>#DIV/0!</v>
      </c>
      <c r="S349" s="8" t="e">
        <f>COUNTIFS(Sta!$B:$B,$A349,Sta!$S:$S,"&gt;0.5")/$C349</f>
        <v>#DIV/0!</v>
      </c>
      <c r="T349" s="11" t="e">
        <f>(COUNTIFS(Sta!$A:$A,$A349,Sta!$R:$R,"&gt;1.5") +COUNTIFS(Sta!$B:$B,$A349,Sta!$S:$S,"&gt;1.5"))/$D349</f>
        <v>#DIV/0!</v>
      </c>
      <c r="U349" s="8" t="e">
        <f>COUNTIFS(Sta!$A:$A,$A349,Sta!$R:$R,"&gt;1.5")/$B349</f>
        <v>#DIV/0!</v>
      </c>
      <c r="V349" s="8" t="e">
        <f>COUNTIFS(Sta!$B:$B,$A349,Sta!$S:$S,"&gt;1.5")/$C349</f>
        <v>#DIV/0!</v>
      </c>
    </row>
    <row r="350" spans="1:22" x14ac:dyDescent="0.3">
      <c r="A350" t="s">
        <v>436</v>
      </c>
      <c r="B350" s="9">
        <f>COUNTIF(Sta!A:A,A350)</f>
        <v>0</v>
      </c>
      <c r="C350" s="4">
        <f>COUNTIF(Sta!B:B,A350)</f>
        <v>0</v>
      </c>
      <c r="D350" s="4">
        <f t="shared" si="10"/>
        <v>0</v>
      </c>
      <c r="E350" s="10" t="e">
        <f>(SUMIF(Sta!$A:$A,$A350,Sta!$T:$T)  + SUMIF(Sta!$B:$B,$A350,Sta!$T:$T) )/$D350</f>
        <v>#DIV/0!</v>
      </c>
      <c r="F350" s="6" t="e">
        <f>SUMIF(Sta!$A:$A,$A350,Sta!$T:$T)/$B350</f>
        <v>#DIV/0!</v>
      </c>
      <c r="G350" s="6" t="e">
        <f>SUMIF(Sta!$B:$B,$A350,Sta!$T:$T)/$C350</f>
        <v>#DIV/0!</v>
      </c>
      <c r="H350" s="10" t="e">
        <f>(SUMIF(Sta!$A:$A,$A350,Sta!$R:$R)  + SUMIF(Sta!$B:$B,$A350,Sta!$S:$S) )/$D350</f>
        <v>#DIV/0!</v>
      </c>
      <c r="I350" s="6" t="e">
        <f>SUMIF(Sta!$A:$A,$A350,Sta!$R:$R)/$B350</f>
        <v>#DIV/0!</v>
      </c>
      <c r="J350" s="6" t="e">
        <f>SUMIF(Sta!$B:$B,$A350,Sta!$S:$S)/$C350</f>
        <v>#DIV/0!</v>
      </c>
      <c r="K350" s="11" t="e">
        <f>(COUNTIFS(Sta!$A:$A,$A350,Sta!$T:$T,"&gt;2.5") +COUNTIFS(Sta!$B:$B,$A350,Sta!$T:$T,"&gt;2.5"))/$D350</f>
        <v>#DIV/0!</v>
      </c>
      <c r="L350" s="8" t="e">
        <f>COUNTIFS(Sta!$A:$A,$A350,Sta!$T:$T,"&gt;2.5")/$B350</f>
        <v>#DIV/0!</v>
      </c>
      <c r="M350" s="8" t="e">
        <f>COUNTIFS(Sta!$B:$B,$A350,Sta!$T:$T,"&gt;2.5")/$C350</f>
        <v>#DIV/0!</v>
      </c>
      <c r="N350" s="11" t="e">
        <f>(COUNTIFS(Sta!$A:$A,$A350,Sta!$T:$T,"&gt;4.5") +COUNTIFS(Sta!$B:$B,$A350,Sta!$T:$T,"&gt;4.5"))/$D350</f>
        <v>#DIV/0!</v>
      </c>
      <c r="O350" s="8" t="e">
        <f>COUNTIFS(Sta!$A:$A,$A350,Sta!$T:$T,"&gt;4.5")/$B350</f>
        <v>#DIV/0!</v>
      </c>
      <c r="P350" s="8" t="e">
        <f>COUNTIFS(Sta!$B:$B,$A350,Sta!$T:$T,"&gt;4.5")/$C350</f>
        <v>#DIV/0!</v>
      </c>
      <c r="Q350" s="11" t="e">
        <f>(COUNTIFS(Sta!$A:$A,$A350,Sta!$R:$R,"&gt;0.5") +COUNTIFS(Sta!$B:$B,$A350,Sta!$S:$S,"&gt;0.5"))/$D350</f>
        <v>#DIV/0!</v>
      </c>
      <c r="R350" s="8" t="e">
        <f>COUNTIFS(Sta!$A:$A,$A350,Sta!$R:$R,"&gt;0.5")/$B350</f>
        <v>#DIV/0!</v>
      </c>
      <c r="S350" s="8" t="e">
        <f>COUNTIFS(Sta!$B:$B,$A350,Sta!$S:$S,"&gt;0.5")/$C350</f>
        <v>#DIV/0!</v>
      </c>
      <c r="T350" s="11" t="e">
        <f>(COUNTIFS(Sta!$A:$A,$A350,Sta!$R:$R,"&gt;1.5") +COUNTIFS(Sta!$B:$B,$A350,Sta!$S:$S,"&gt;1.5"))/$D350</f>
        <v>#DIV/0!</v>
      </c>
      <c r="U350" s="8" t="e">
        <f>COUNTIFS(Sta!$A:$A,$A350,Sta!$R:$R,"&gt;1.5")/$B350</f>
        <v>#DIV/0!</v>
      </c>
      <c r="V350" s="8" t="e">
        <f>COUNTIFS(Sta!$B:$B,$A350,Sta!$S:$S,"&gt;1.5")/$C350</f>
        <v>#DIV/0!</v>
      </c>
    </row>
    <row r="351" spans="1:22" x14ac:dyDescent="0.3">
      <c r="A351" t="s">
        <v>445</v>
      </c>
      <c r="B351" s="9">
        <f>COUNTIF(Sta!A:A,A351)</f>
        <v>0</v>
      </c>
      <c r="C351" s="4">
        <f>COUNTIF(Sta!B:B,A351)</f>
        <v>0</v>
      </c>
      <c r="D351" s="4">
        <f t="shared" si="10"/>
        <v>0</v>
      </c>
      <c r="E351" s="10" t="e">
        <f>(SUMIF(Sta!$A:$A,$A351,Sta!$T:$T)  + SUMIF(Sta!$B:$B,$A351,Sta!$T:$T) )/$D351</f>
        <v>#DIV/0!</v>
      </c>
      <c r="F351" s="6" t="e">
        <f>SUMIF(Sta!$A:$A,$A351,Sta!$T:$T)/$B351</f>
        <v>#DIV/0!</v>
      </c>
      <c r="G351" s="6" t="e">
        <f>SUMIF(Sta!$B:$B,$A351,Sta!$T:$T)/$C351</f>
        <v>#DIV/0!</v>
      </c>
      <c r="H351" s="10" t="e">
        <f>(SUMIF(Sta!$A:$A,$A351,Sta!$R:$R)  + SUMIF(Sta!$B:$B,$A351,Sta!$S:$S) )/$D351</f>
        <v>#DIV/0!</v>
      </c>
      <c r="I351" s="6" t="e">
        <f>SUMIF(Sta!$A:$A,$A351,Sta!$R:$R)/$B351</f>
        <v>#DIV/0!</v>
      </c>
      <c r="J351" s="6" t="e">
        <f>SUMIF(Sta!$B:$B,$A351,Sta!$S:$S)/$C351</f>
        <v>#DIV/0!</v>
      </c>
      <c r="K351" s="11" t="e">
        <f>(COUNTIFS(Sta!$A:$A,$A351,Sta!$T:$T,"&gt;2.5") +COUNTIFS(Sta!$B:$B,$A351,Sta!$T:$T,"&gt;2.5"))/$D351</f>
        <v>#DIV/0!</v>
      </c>
      <c r="L351" s="8" t="e">
        <f>COUNTIFS(Sta!$A:$A,$A351,Sta!$T:$T,"&gt;2.5")/$B351</f>
        <v>#DIV/0!</v>
      </c>
      <c r="M351" s="8" t="e">
        <f>COUNTIFS(Sta!$B:$B,$A351,Sta!$T:$T,"&gt;2.5")/$C351</f>
        <v>#DIV/0!</v>
      </c>
      <c r="N351" s="11" t="e">
        <f>(COUNTIFS(Sta!$A:$A,$A351,Sta!$T:$T,"&gt;4.5") +COUNTIFS(Sta!$B:$B,$A351,Sta!$T:$T,"&gt;4.5"))/$D351</f>
        <v>#DIV/0!</v>
      </c>
      <c r="O351" s="8" t="e">
        <f>COUNTIFS(Sta!$A:$A,$A351,Sta!$T:$T,"&gt;4.5")/$B351</f>
        <v>#DIV/0!</v>
      </c>
      <c r="P351" s="8" t="e">
        <f>COUNTIFS(Sta!$B:$B,$A351,Sta!$T:$T,"&gt;4.5")/$C351</f>
        <v>#DIV/0!</v>
      </c>
      <c r="Q351" s="11" t="e">
        <f>(COUNTIFS(Sta!$A:$A,$A351,Sta!$R:$R,"&gt;0.5") +COUNTIFS(Sta!$B:$B,$A351,Sta!$S:$S,"&gt;0.5"))/$D351</f>
        <v>#DIV/0!</v>
      </c>
      <c r="R351" s="8" t="e">
        <f>COUNTIFS(Sta!$A:$A,$A351,Sta!$R:$R,"&gt;0.5")/$B351</f>
        <v>#DIV/0!</v>
      </c>
      <c r="S351" s="8" t="e">
        <f>COUNTIFS(Sta!$B:$B,$A351,Sta!$S:$S,"&gt;0.5")/$C351</f>
        <v>#DIV/0!</v>
      </c>
      <c r="T351" s="11" t="e">
        <f>(COUNTIFS(Sta!$A:$A,$A351,Sta!$R:$R,"&gt;1.5") +COUNTIFS(Sta!$B:$B,$A351,Sta!$S:$S,"&gt;1.5"))/$D351</f>
        <v>#DIV/0!</v>
      </c>
      <c r="U351" s="8" t="e">
        <f>COUNTIFS(Sta!$A:$A,$A351,Sta!$R:$R,"&gt;1.5")/$B351</f>
        <v>#DIV/0!</v>
      </c>
      <c r="V351" s="8" t="e">
        <f>COUNTIFS(Sta!$B:$B,$A351,Sta!$S:$S,"&gt;1.5")/$C351</f>
        <v>#DIV/0!</v>
      </c>
    </row>
    <row r="352" spans="1:22" x14ac:dyDescent="0.3">
      <c r="A352" t="s">
        <v>450</v>
      </c>
      <c r="B352" s="9">
        <f>COUNTIF(Sta!A:A,A352)</f>
        <v>0</v>
      </c>
      <c r="C352" s="4">
        <f>COUNTIF(Sta!B:B,A352)</f>
        <v>0</v>
      </c>
      <c r="D352" s="4">
        <f t="shared" si="10"/>
        <v>0</v>
      </c>
      <c r="E352" s="10" t="e">
        <f>(SUMIF(Sta!$A:$A,$A352,Sta!$T:$T)  + SUMIF(Sta!$B:$B,$A352,Sta!$T:$T) )/$D352</f>
        <v>#DIV/0!</v>
      </c>
      <c r="F352" s="6" t="e">
        <f>SUMIF(Sta!$A:$A,$A352,Sta!$T:$T)/$B352</f>
        <v>#DIV/0!</v>
      </c>
      <c r="G352" s="6" t="e">
        <f>SUMIF(Sta!$B:$B,$A352,Sta!$T:$T)/$C352</f>
        <v>#DIV/0!</v>
      </c>
      <c r="H352" s="10" t="e">
        <f>(SUMIF(Sta!$A:$A,$A352,Sta!$R:$R)  + SUMIF(Sta!$B:$B,$A352,Sta!$S:$S) )/$D352</f>
        <v>#DIV/0!</v>
      </c>
      <c r="I352" s="6" t="e">
        <f>SUMIF(Sta!$A:$A,$A352,Sta!$R:$R)/$B352</f>
        <v>#DIV/0!</v>
      </c>
      <c r="J352" s="6" t="e">
        <f>SUMIF(Sta!$B:$B,$A352,Sta!$S:$S)/$C352</f>
        <v>#DIV/0!</v>
      </c>
      <c r="K352" s="11" t="e">
        <f>(COUNTIFS(Sta!$A:$A,$A352,Sta!$T:$T,"&gt;2.5") +COUNTIFS(Sta!$B:$B,$A352,Sta!$T:$T,"&gt;2.5"))/$D352</f>
        <v>#DIV/0!</v>
      </c>
      <c r="L352" s="8" t="e">
        <f>COUNTIFS(Sta!$A:$A,$A352,Sta!$T:$T,"&gt;2.5")/$B352</f>
        <v>#DIV/0!</v>
      </c>
      <c r="M352" s="8" t="e">
        <f>COUNTIFS(Sta!$B:$B,$A352,Sta!$T:$T,"&gt;2.5")/$C352</f>
        <v>#DIV/0!</v>
      </c>
      <c r="N352" s="11" t="e">
        <f>(COUNTIFS(Sta!$A:$A,$A352,Sta!$T:$T,"&gt;4.5") +COUNTIFS(Sta!$B:$B,$A352,Sta!$T:$T,"&gt;4.5"))/$D352</f>
        <v>#DIV/0!</v>
      </c>
      <c r="O352" s="8" t="e">
        <f>COUNTIFS(Sta!$A:$A,$A352,Sta!$T:$T,"&gt;4.5")/$B352</f>
        <v>#DIV/0!</v>
      </c>
      <c r="P352" s="8" t="e">
        <f>COUNTIFS(Sta!$B:$B,$A352,Sta!$T:$T,"&gt;4.5")/$C352</f>
        <v>#DIV/0!</v>
      </c>
      <c r="Q352" s="11" t="e">
        <f>(COUNTIFS(Sta!$A:$A,$A352,Sta!$R:$R,"&gt;0.5") +COUNTIFS(Sta!$B:$B,$A352,Sta!$S:$S,"&gt;0.5"))/$D352</f>
        <v>#DIV/0!</v>
      </c>
      <c r="R352" s="8" t="e">
        <f>COUNTIFS(Sta!$A:$A,$A352,Sta!$R:$R,"&gt;0.5")/$B352</f>
        <v>#DIV/0!</v>
      </c>
      <c r="S352" s="8" t="e">
        <f>COUNTIFS(Sta!$B:$B,$A352,Sta!$S:$S,"&gt;0.5")/$C352</f>
        <v>#DIV/0!</v>
      </c>
      <c r="T352" s="11" t="e">
        <f>(COUNTIFS(Sta!$A:$A,$A352,Sta!$R:$R,"&gt;1.5") +COUNTIFS(Sta!$B:$B,$A352,Sta!$S:$S,"&gt;1.5"))/$D352</f>
        <v>#DIV/0!</v>
      </c>
      <c r="U352" s="8" t="e">
        <f>COUNTIFS(Sta!$A:$A,$A352,Sta!$R:$R,"&gt;1.5")/$B352</f>
        <v>#DIV/0!</v>
      </c>
      <c r="V352" s="8" t="e">
        <f>COUNTIFS(Sta!$B:$B,$A352,Sta!$S:$S,"&gt;1.5")/$C352</f>
        <v>#DIV/0!</v>
      </c>
    </row>
    <row r="353" spans="1:22" x14ac:dyDescent="0.3">
      <c r="A353" t="s">
        <v>438</v>
      </c>
      <c r="B353" s="9">
        <f>COUNTIF(Sta!A:A,A353)</f>
        <v>0</v>
      </c>
      <c r="C353" s="4">
        <f>COUNTIF(Sta!B:B,A353)</f>
        <v>0</v>
      </c>
      <c r="D353" s="4">
        <f t="shared" si="10"/>
        <v>0</v>
      </c>
      <c r="E353" s="10" t="e">
        <f>(SUMIF(Sta!$A:$A,$A353,Sta!$T:$T)  + SUMIF(Sta!$B:$B,$A353,Sta!$T:$T) )/$D353</f>
        <v>#DIV/0!</v>
      </c>
      <c r="F353" s="6" t="e">
        <f>SUMIF(Sta!$A:$A,$A353,Sta!$T:$T)/$B353</f>
        <v>#DIV/0!</v>
      </c>
      <c r="G353" s="6" t="e">
        <f>SUMIF(Sta!$B:$B,$A353,Sta!$T:$T)/$C353</f>
        <v>#DIV/0!</v>
      </c>
      <c r="H353" s="10" t="e">
        <f>(SUMIF(Sta!$A:$A,$A353,Sta!$R:$R)  + SUMIF(Sta!$B:$B,$A353,Sta!$S:$S) )/$D353</f>
        <v>#DIV/0!</v>
      </c>
      <c r="I353" s="6" t="e">
        <f>SUMIF(Sta!$A:$A,$A353,Sta!$R:$R)/$B353</f>
        <v>#DIV/0!</v>
      </c>
      <c r="J353" s="6" t="e">
        <f>SUMIF(Sta!$B:$B,$A353,Sta!$S:$S)/$C353</f>
        <v>#DIV/0!</v>
      </c>
      <c r="K353" s="11" t="e">
        <f>(COUNTIFS(Sta!$A:$A,$A353,Sta!$T:$T,"&gt;2.5") +COUNTIFS(Sta!$B:$B,$A353,Sta!$T:$T,"&gt;2.5"))/$D353</f>
        <v>#DIV/0!</v>
      </c>
      <c r="L353" s="8" t="e">
        <f>COUNTIFS(Sta!$A:$A,$A353,Sta!$T:$T,"&gt;2.5")/$B353</f>
        <v>#DIV/0!</v>
      </c>
      <c r="M353" s="8" t="e">
        <f>COUNTIFS(Sta!$B:$B,$A353,Sta!$T:$T,"&gt;2.5")/$C353</f>
        <v>#DIV/0!</v>
      </c>
      <c r="N353" s="11" t="e">
        <f>(COUNTIFS(Sta!$A:$A,$A353,Sta!$T:$T,"&gt;4.5") +COUNTIFS(Sta!$B:$B,$A353,Sta!$T:$T,"&gt;4.5"))/$D353</f>
        <v>#DIV/0!</v>
      </c>
      <c r="O353" s="8" t="e">
        <f>COUNTIFS(Sta!$A:$A,$A353,Sta!$T:$T,"&gt;4.5")/$B353</f>
        <v>#DIV/0!</v>
      </c>
      <c r="P353" s="8" t="e">
        <f>COUNTIFS(Sta!$B:$B,$A353,Sta!$T:$T,"&gt;4.5")/$C353</f>
        <v>#DIV/0!</v>
      </c>
      <c r="Q353" s="11" t="e">
        <f>(COUNTIFS(Sta!$A:$A,$A353,Sta!$R:$R,"&gt;0.5") +COUNTIFS(Sta!$B:$B,$A353,Sta!$S:$S,"&gt;0.5"))/$D353</f>
        <v>#DIV/0!</v>
      </c>
      <c r="R353" s="8" t="e">
        <f>COUNTIFS(Sta!$A:$A,$A353,Sta!$R:$R,"&gt;0.5")/$B353</f>
        <v>#DIV/0!</v>
      </c>
      <c r="S353" s="8" t="e">
        <f>COUNTIFS(Sta!$B:$B,$A353,Sta!$S:$S,"&gt;0.5")/$C353</f>
        <v>#DIV/0!</v>
      </c>
      <c r="T353" s="11" t="e">
        <f>(COUNTIFS(Sta!$A:$A,$A353,Sta!$R:$R,"&gt;1.5") +COUNTIFS(Sta!$B:$B,$A353,Sta!$S:$S,"&gt;1.5"))/$D353</f>
        <v>#DIV/0!</v>
      </c>
      <c r="U353" s="8" t="e">
        <f>COUNTIFS(Sta!$A:$A,$A353,Sta!$R:$R,"&gt;1.5")/$B353</f>
        <v>#DIV/0!</v>
      </c>
      <c r="V353" s="8" t="e">
        <f>COUNTIFS(Sta!$B:$B,$A353,Sta!$S:$S,"&gt;1.5")/$C353</f>
        <v>#DIV/0!</v>
      </c>
    </row>
    <row r="354" spans="1:22" x14ac:dyDescent="0.3">
      <c r="A354" t="s">
        <v>439</v>
      </c>
      <c r="B354" s="9">
        <f>COUNTIF(Sta!A:A,A354)</f>
        <v>0</v>
      </c>
      <c r="C354" s="4">
        <f>COUNTIF(Sta!B:B,A354)</f>
        <v>0</v>
      </c>
      <c r="D354" s="4">
        <f t="shared" si="10"/>
        <v>0</v>
      </c>
      <c r="E354" s="10" t="e">
        <f>(SUMIF(Sta!$A:$A,$A354,Sta!$T:$T)  + SUMIF(Sta!$B:$B,$A354,Sta!$T:$T) )/$D354</f>
        <v>#DIV/0!</v>
      </c>
      <c r="F354" s="6" t="e">
        <f>SUMIF(Sta!$A:$A,$A354,Sta!$T:$T)/$B354</f>
        <v>#DIV/0!</v>
      </c>
      <c r="G354" s="6" t="e">
        <f>SUMIF(Sta!$B:$B,$A354,Sta!$T:$T)/$C354</f>
        <v>#DIV/0!</v>
      </c>
      <c r="H354" s="10" t="e">
        <f>(SUMIF(Sta!$A:$A,$A354,Sta!$R:$R)  + SUMIF(Sta!$B:$B,$A354,Sta!$S:$S) )/$D354</f>
        <v>#DIV/0!</v>
      </c>
      <c r="I354" s="6" t="e">
        <f>SUMIF(Sta!$A:$A,$A354,Sta!$R:$R)/$B354</f>
        <v>#DIV/0!</v>
      </c>
      <c r="J354" s="6" t="e">
        <f>SUMIF(Sta!$B:$B,$A354,Sta!$S:$S)/$C354</f>
        <v>#DIV/0!</v>
      </c>
      <c r="K354" s="11" t="e">
        <f>(COUNTIFS(Sta!$A:$A,$A354,Sta!$T:$T,"&gt;2.5") +COUNTIFS(Sta!$B:$B,$A354,Sta!$T:$T,"&gt;2.5"))/$D354</f>
        <v>#DIV/0!</v>
      </c>
      <c r="L354" s="8" t="e">
        <f>COUNTIFS(Sta!$A:$A,$A354,Sta!$T:$T,"&gt;2.5")/$B354</f>
        <v>#DIV/0!</v>
      </c>
      <c r="M354" s="8" t="e">
        <f>COUNTIFS(Sta!$B:$B,$A354,Sta!$T:$T,"&gt;2.5")/$C354</f>
        <v>#DIV/0!</v>
      </c>
      <c r="N354" s="11" t="e">
        <f>(COUNTIFS(Sta!$A:$A,$A354,Sta!$T:$T,"&gt;4.5") +COUNTIFS(Sta!$B:$B,$A354,Sta!$T:$T,"&gt;4.5"))/$D354</f>
        <v>#DIV/0!</v>
      </c>
      <c r="O354" s="8" t="e">
        <f>COUNTIFS(Sta!$A:$A,$A354,Sta!$T:$T,"&gt;4.5")/$B354</f>
        <v>#DIV/0!</v>
      </c>
      <c r="P354" s="8" t="e">
        <f>COUNTIFS(Sta!$B:$B,$A354,Sta!$T:$T,"&gt;4.5")/$C354</f>
        <v>#DIV/0!</v>
      </c>
      <c r="Q354" s="11" t="e">
        <f>(COUNTIFS(Sta!$A:$A,$A354,Sta!$R:$R,"&gt;0.5") +COUNTIFS(Sta!$B:$B,$A354,Sta!$S:$S,"&gt;0.5"))/$D354</f>
        <v>#DIV/0!</v>
      </c>
      <c r="R354" s="8" t="e">
        <f>COUNTIFS(Sta!$A:$A,$A354,Sta!$R:$R,"&gt;0.5")/$B354</f>
        <v>#DIV/0!</v>
      </c>
      <c r="S354" s="8" t="e">
        <f>COUNTIFS(Sta!$B:$B,$A354,Sta!$S:$S,"&gt;0.5")/$C354</f>
        <v>#DIV/0!</v>
      </c>
      <c r="T354" s="11" t="e">
        <f>(COUNTIFS(Sta!$A:$A,$A354,Sta!$R:$R,"&gt;1.5") +COUNTIFS(Sta!$B:$B,$A354,Sta!$S:$S,"&gt;1.5"))/$D354</f>
        <v>#DIV/0!</v>
      </c>
      <c r="U354" s="8" t="e">
        <f>COUNTIFS(Sta!$A:$A,$A354,Sta!$R:$R,"&gt;1.5")/$B354</f>
        <v>#DIV/0!</v>
      </c>
      <c r="V354" s="8" t="e">
        <f>COUNTIFS(Sta!$B:$B,$A354,Sta!$S:$S,"&gt;1.5")/$C354</f>
        <v>#DIV/0!</v>
      </c>
    </row>
    <row r="355" spans="1:22" x14ac:dyDescent="0.3">
      <c r="A355" t="s">
        <v>443</v>
      </c>
      <c r="B355" s="9">
        <f>COUNTIF(Sta!A:A,A355)</f>
        <v>0</v>
      </c>
      <c r="C355" s="4">
        <f>COUNTIF(Sta!B:B,A355)</f>
        <v>0</v>
      </c>
      <c r="D355" s="4">
        <f t="shared" si="10"/>
        <v>0</v>
      </c>
      <c r="E355" s="10" t="e">
        <f>(SUMIF(Sta!$A:$A,$A355,Sta!$T:$T)  + SUMIF(Sta!$B:$B,$A355,Sta!$T:$T) )/$D355</f>
        <v>#DIV/0!</v>
      </c>
      <c r="F355" s="6" t="e">
        <f>SUMIF(Sta!$A:$A,$A355,Sta!$T:$T)/$B355</f>
        <v>#DIV/0!</v>
      </c>
      <c r="G355" s="6" t="e">
        <f>SUMIF(Sta!$B:$B,$A355,Sta!$T:$T)/$C355</f>
        <v>#DIV/0!</v>
      </c>
      <c r="H355" s="10" t="e">
        <f>(SUMIF(Sta!$A:$A,$A355,Sta!$R:$R)  + SUMIF(Sta!$B:$B,$A355,Sta!$S:$S) )/$D355</f>
        <v>#DIV/0!</v>
      </c>
      <c r="I355" s="6" t="e">
        <f>SUMIF(Sta!$A:$A,$A355,Sta!$R:$R)/$B355</f>
        <v>#DIV/0!</v>
      </c>
      <c r="J355" s="6" t="e">
        <f>SUMIF(Sta!$B:$B,$A355,Sta!$S:$S)/$C355</f>
        <v>#DIV/0!</v>
      </c>
      <c r="K355" s="11" t="e">
        <f>(COUNTIFS(Sta!$A:$A,$A355,Sta!$T:$T,"&gt;2.5") +COUNTIFS(Sta!$B:$B,$A355,Sta!$T:$T,"&gt;2.5"))/$D355</f>
        <v>#DIV/0!</v>
      </c>
      <c r="L355" s="8" t="e">
        <f>COUNTIFS(Sta!$A:$A,$A355,Sta!$T:$T,"&gt;2.5")/$B355</f>
        <v>#DIV/0!</v>
      </c>
      <c r="M355" s="8" t="e">
        <f>COUNTIFS(Sta!$B:$B,$A355,Sta!$T:$T,"&gt;2.5")/$C355</f>
        <v>#DIV/0!</v>
      </c>
      <c r="N355" s="11" t="e">
        <f>(COUNTIFS(Sta!$A:$A,$A355,Sta!$T:$T,"&gt;4.5") +COUNTIFS(Sta!$B:$B,$A355,Sta!$T:$T,"&gt;4.5"))/$D355</f>
        <v>#DIV/0!</v>
      </c>
      <c r="O355" s="8" t="e">
        <f>COUNTIFS(Sta!$A:$A,$A355,Sta!$T:$T,"&gt;4.5")/$B355</f>
        <v>#DIV/0!</v>
      </c>
      <c r="P355" s="8" t="e">
        <f>COUNTIFS(Sta!$B:$B,$A355,Sta!$T:$T,"&gt;4.5")/$C355</f>
        <v>#DIV/0!</v>
      </c>
      <c r="Q355" s="11" t="e">
        <f>(COUNTIFS(Sta!$A:$A,$A355,Sta!$R:$R,"&gt;0.5") +COUNTIFS(Sta!$B:$B,$A355,Sta!$S:$S,"&gt;0.5"))/$D355</f>
        <v>#DIV/0!</v>
      </c>
      <c r="R355" s="8" t="e">
        <f>COUNTIFS(Sta!$A:$A,$A355,Sta!$R:$R,"&gt;0.5")/$B355</f>
        <v>#DIV/0!</v>
      </c>
      <c r="S355" s="8" t="e">
        <f>COUNTIFS(Sta!$B:$B,$A355,Sta!$S:$S,"&gt;0.5")/$C355</f>
        <v>#DIV/0!</v>
      </c>
      <c r="T355" s="11" t="e">
        <f>(COUNTIFS(Sta!$A:$A,$A355,Sta!$R:$R,"&gt;1.5") +COUNTIFS(Sta!$B:$B,$A355,Sta!$S:$S,"&gt;1.5"))/$D355</f>
        <v>#DIV/0!</v>
      </c>
      <c r="U355" s="8" t="e">
        <f>COUNTIFS(Sta!$A:$A,$A355,Sta!$R:$R,"&gt;1.5")/$B355</f>
        <v>#DIV/0!</v>
      </c>
      <c r="V355" s="8" t="e">
        <f>COUNTIFS(Sta!$B:$B,$A355,Sta!$S:$S,"&gt;1.5")/$C355</f>
        <v>#DIV/0!</v>
      </c>
    </row>
    <row r="356" spans="1:22" x14ac:dyDescent="0.3">
      <c r="A356" t="s">
        <v>437</v>
      </c>
      <c r="B356" s="9">
        <f>COUNTIF(Sta!A:A,A356)</f>
        <v>0</v>
      </c>
      <c r="C356" s="4">
        <f>COUNTIF(Sta!B:B,A356)</f>
        <v>0</v>
      </c>
      <c r="D356" s="4">
        <f t="shared" si="10"/>
        <v>0</v>
      </c>
      <c r="E356" s="10" t="e">
        <f>(SUMIF(Sta!$A:$A,$A356,Sta!$T:$T)  + SUMIF(Sta!$B:$B,$A356,Sta!$T:$T) )/$D356</f>
        <v>#DIV/0!</v>
      </c>
      <c r="F356" s="6" t="e">
        <f>SUMIF(Sta!$A:$A,$A356,Sta!$T:$T)/$B356</f>
        <v>#DIV/0!</v>
      </c>
      <c r="G356" s="6" t="e">
        <f>SUMIF(Sta!$B:$B,$A356,Sta!$T:$T)/$C356</f>
        <v>#DIV/0!</v>
      </c>
      <c r="H356" s="10" t="e">
        <f>(SUMIF(Sta!$A:$A,$A356,Sta!$R:$R)  + SUMIF(Sta!$B:$B,$A356,Sta!$S:$S) )/$D356</f>
        <v>#DIV/0!</v>
      </c>
      <c r="I356" s="6" t="e">
        <f>SUMIF(Sta!$A:$A,$A356,Sta!$R:$R)/$B356</f>
        <v>#DIV/0!</v>
      </c>
      <c r="J356" s="6" t="e">
        <f>SUMIF(Sta!$B:$B,$A356,Sta!$S:$S)/$C356</f>
        <v>#DIV/0!</v>
      </c>
      <c r="K356" s="11" t="e">
        <f>(COUNTIFS(Sta!$A:$A,$A356,Sta!$T:$T,"&gt;2.5") +COUNTIFS(Sta!$B:$B,$A356,Sta!$T:$T,"&gt;2.5"))/$D356</f>
        <v>#DIV/0!</v>
      </c>
      <c r="L356" s="8" t="e">
        <f>COUNTIFS(Sta!$A:$A,$A356,Sta!$T:$T,"&gt;2.5")/$B356</f>
        <v>#DIV/0!</v>
      </c>
      <c r="M356" s="8" t="e">
        <f>COUNTIFS(Sta!$B:$B,$A356,Sta!$T:$T,"&gt;2.5")/$C356</f>
        <v>#DIV/0!</v>
      </c>
      <c r="N356" s="11" t="e">
        <f>(COUNTIFS(Sta!$A:$A,$A356,Sta!$T:$T,"&gt;4.5") +COUNTIFS(Sta!$B:$B,$A356,Sta!$T:$T,"&gt;4.5"))/$D356</f>
        <v>#DIV/0!</v>
      </c>
      <c r="O356" s="8" t="e">
        <f>COUNTIFS(Sta!$A:$A,$A356,Sta!$T:$T,"&gt;4.5")/$B356</f>
        <v>#DIV/0!</v>
      </c>
      <c r="P356" s="8" t="e">
        <f>COUNTIFS(Sta!$B:$B,$A356,Sta!$T:$T,"&gt;4.5")/$C356</f>
        <v>#DIV/0!</v>
      </c>
      <c r="Q356" s="11" t="e">
        <f>(COUNTIFS(Sta!$A:$A,$A356,Sta!$R:$R,"&gt;0.5") +COUNTIFS(Sta!$B:$B,$A356,Sta!$S:$S,"&gt;0.5"))/$D356</f>
        <v>#DIV/0!</v>
      </c>
      <c r="R356" s="8" t="e">
        <f>COUNTIFS(Sta!$A:$A,$A356,Sta!$R:$R,"&gt;0.5")/$B356</f>
        <v>#DIV/0!</v>
      </c>
      <c r="S356" s="8" t="e">
        <f>COUNTIFS(Sta!$B:$B,$A356,Sta!$S:$S,"&gt;0.5")/$C356</f>
        <v>#DIV/0!</v>
      </c>
      <c r="T356" s="11" t="e">
        <f>(COUNTIFS(Sta!$A:$A,$A356,Sta!$R:$R,"&gt;1.5") +COUNTIFS(Sta!$B:$B,$A356,Sta!$S:$S,"&gt;1.5"))/$D356</f>
        <v>#DIV/0!</v>
      </c>
      <c r="U356" s="8" t="e">
        <f>COUNTIFS(Sta!$A:$A,$A356,Sta!$R:$R,"&gt;1.5")/$B356</f>
        <v>#DIV/0!</v>
      </c>
      <c r="V356" s="8" t="e">
        <f>COUNTIFS(Sta!$B:$B,$A356,Sta!$S:$S,"&gt;1.5")/$C356</f>
        <v>#DIV/0!</v>
      </c>
    </row>
    <row r="357" spans="1:22" x14ac:dyDescent="0.3">
      <c r="A357" t="s">
        <v>440</v>
      </c>
      <c r="B357" s="9">
        <f>COUNTIF(Sta!A:A,A357)</f>
        <v>0</v>
      </c>
      <c r="C357" s="4">
        <f>COUNTIF(Sta!B:B,A357)</f>
        <v>0</v>
      </c>
      <c r="D357" s="4">
        <f t="shared" si="10"/>
        <v>0</v>
      </c>
      <c r="E357" s="10" t="e">
        <f>(SUMIF(Sta!$A:$A,$A357,Sta!$T:$T)  + SUMIF(Sta!$B:$B,$A357,Sta!$T:$T) )/$D357</f>
        <v>#DIV/0!</v>
      </c>
      <c r="F357" s="6" t="e">
        <f>SUMIF(Sta!$A:$A,$A357,Sta!$T:$T)/$B357</f>
        <v>#DIV/0!</v>
      </c>
      <c r="G357" s="6" t="e">
        <f>SUMIF(Sta!$B:$B,$A357,Sta!$T:$T)/$C357</f>
        <v>#DIV/0!</v>
      </c>
      <c r="H357" s="10" t="e">
        <f>(SUMIF(Sta!$A:$A,$A357,Sta!$R:$R)  + SUMIF(Sta!$B:$B,$A357,Sta!$S:$S) )/$D357</f>
        <v>#DIV/0!</v>
      </c>
      <c r="I357" s="6" t="e">
        <f>SUMIF(Sta!$A:$A,$A357,Sta!$R:$R)/$B357</f>
        <v>#DIV/0!</v>
      </c>
      <c r="J357" s="6" t="e">
        <f>SUMIF(Sta!$B:$B,$A357,Sta!$S:$S)/$C357</f>
        <v>#DIV/0!</v>
      </c>
      <c r="K357" s="11" t="e">
        <f>(COUNTIFS(Sta!$A:$A,$A357,Sta!$T:$T,"&gt;2.5") +COUNTIFS(Sta!$B:$B,$A357,Sta!$T:$T,"&gt;2.5"))/$D357</f>
        <v>#DIV/0!</v>
      </c>
      <c r="L357" s="8" t="e">
        <f>COUNTIFS(Sta!$A:$A,$A357,Sta!$T:$T,"&gt;2.5")/$B357</f>
        <v>#DIV/0!</v>
      </c>
      <c r="M357" s="8" t="e">
        <f>COUNTIFS(Sta!$B:$B,$A357,Sta!$T:$T,"&gt;2.5")/$C357</f>
        <v>#DIV/0!</v>
      </c>
      <c r="N357" s="11" t="e">
        <f>(COUNTIFS(Sta!$A:$A,$A357,Sta!$T:$T,"&gt;4.5") +COUNTIFS(Sta!$B:$B,$A357,Sta!$T:$T,"&gt;4.5"))/$D357</f>
        <v>#DIV/0!</v>
      </c>
      <c r="O357" s="8" t="e">
        <f>COUNTIFS(Sta!$A:$A,$A357,Sta!$T:$T,"&gt;4.5")/$B357</f>
        <v>#DIV/0!</v>
      </c>
      <c r="P357" s="8" t="e">
        <f>COUNTIFS(Sta!$B:$B,$A357,Sta!$T:$T,"&gt;4.5")/$C357</f>
        <v>#DIV/0!</v>
      </c>
      <c r="Q357" s="11" t="e">
        <f>(COUNTIFS(Sta!$A:$A,$A357,Sta!$R:$R,"&gt;0.5") +COUNTIFS(Sta!$B:$B,$A357,Sta!$S:$S,"&gt;0.5"))/$D357</f>
        <v>#DIV/0!</v>
      </c>
      <c r="R357" s="8" t="e">
        <f>COUNTIFS(Sta!$A:$A,$A357,Sta!$R:$R,"&gt;0.5")/$B357</f>
        <v>#DIV/0!</v>
      </c>
      <c r="S357" s="8" t="e">
        <f>COUNTIFS(Sta!$B:$B,$A357,Sta!$S:$S,"&gt;0.5")/$C357</f>
        <v>#DIV/0!</v>
      </c>
      <c r="T357" s="11" t="e">
        <f>(COUNTIFS(Sta!$A:$A,$A357,Sta!$R:$R,"&gt;1.5") +COUNTIFS(Sta!$B:$B,$A357,Sta!$S:$S,"&gt;1.5"))/$D357</f>
        <v>#DIV/0!</v>
      </c>
      <c r="U357" s="8" t="e">
        <f>COUNTIFS(Sta!$A:$A,$A357,Sta!$R:$R,"&gt;1.5")/$B357</f>
        <v>#DIV/0!</v>
      </c>
      <c r="V357" s="8" t="e">
        <f>COUNTIFS(Sta!$B:$B,$A357,Sta!$S:$S,"&gt;1.5")/$C357</f>
        <v>#DIV/0!</v>
      </c>
    </row>
    <row r="358" spans="1:22" x14ac:dyDescent="0.3">
      <c r="A358" t="s">
        <v>441</v>
      </c>
      <c r="B358" s="9">
        <f>COUNTIF(Sta!A:A,A358)</f>
        <v>0</v>
      </c>
      <c r="C358" s="4">
        <f>COUNTIF(Sta!B:B,A358)</f>
        <v>0</v>
      </c>
      <c r="D358" s="4">
        <f t="shared" si="10"/>
        <v>0</v>
      </c>
      <c r="E358" s="10" t="e">
        <f>(SUMIF(Sta!$A:$A,$A358,Sta!$T:$T)  + SUMIF(Sta!$B:$B,$A358,Sta!$T:$T) )/$D358</f>
        <v>#DIV/0!</v>
      </c>
      <c r="F358" s="6" t="e">
        <f>SUMIF(Sta!$A:$A,$A358,Sta!$T:$T)/$B358</f>
        <v>#DIV/0!</v>
      </c>
      <c r="G358" s="6" t="e">
        <f>SUMIF(Sta!$B:$B,$A358,Sta!$T:$T)/$C358</f>
        <v>#DIV/0!</v>
      </c>
      <c r="H358" s="10" t="e">
        <f>(SUMIF(Sta!$A:$A,$A358,Sta!$R:$R)  + SUMIF(Sta!$B:$B,$A358,Sta!$S:$S) )/$D358</f>
        <v>#DIV/0!</v>
      </c>
      <c r="I358" s="6" t="e">
        <f>SUMIF(Sta!$A:$A,$A358,Sta!$R:$R)/$B358</f>
        <v>#DIV/0!</v>
      </c>
      <c r="J358" s="6" t="e">
        <f>SUMIF(Sta!$B:$B,$A358,Sta!$S:$S)/$C358</f>
        <v>#DIV/0!</v>
      </c>
      <c r="K358" s="11" t="e">
        <f>(COUNTIFS(Sta!$A:$A,$A358,Sta!$T:$T,"&gt;2.5") +COUNTIFS(Sta!$B:$B,$A358,Sta!$T:$T,"&gt;2.5"))/$D358</f>
        <v>#DIV/0!</v>
      </c>
      <c r="L358" s="8" t="e">
        <f>COUNTIFS(Sta!$A:$A,$A358,Sta!$T:$T,"&gt;2.5")/$B358</f>
        <v>#DIV/0!</v>
      </c>
      <c r="M358" s="8" t="e">
        <f>COUNTIFS(Sta!$B:$B,$A358,Sta!$T:$T,"&gt;2.5")/$C358</f>
        <v>#DIV/0!</v>
      </c>
      <c r="N358" s="11" t="e">
        <f>(COUNTIFS(Sta!$A:$A,$A358,Sta!$T:$T,"&gt;4.5") +COUNTIFS(Sta!$B:$B,$A358,Sta!$T:$T,"&gt;4.5"))/$D358</f>
        <v>#DIV/0!</v>
      </c>
      <c r="O358" s="8" t="e">
        <f>COUNTIFS(Sta!$A:$A,$A358,Sta!$T:$T,"&gt;4.5")/$B358</f>
        <v>#DIV/0!</v>
      </c>
      <c r="P358" s="8" t="e">
        <f>COUNTIFS(Sta!$B:$B,$A358,Sta!$T:$T,"&gt;4.5")/$C358</f>
        <v>#DIV/0!</v>
      </c>
      <c r="Q358" s="11" t="e">
        <f>(COUNTIFS(Sta!$A:$A,$A358,Sta!$R:$R,"&gt;0.5") +COUNTIFS(Sta!$B:$B,$A358,Sta!$S:$S,"&gt;0.5"))/$D358</f>
        <v>#DIV/0!</v>
      </c>
      <c r="R358" s="8" t="e">
        <f>COUNTIFS(Sta!$A:$A,$A358,Sta!$R:$R,"&gt;0.5")/$B358</f>
        <v>#DIV/0!</v>
      </c>
      <c r="S358" s="8" t="e">
        <f>COUNTIFS(Sta!$B:$B,$A358,Sta!$S:$S,"&gt;0.5")/$C358</f>
        <v>#DIV/0!</v>
      </c>
      <c r="T358" s="11" t="e">
        <f>(COUNTIFS(Sta!$A:$A,$A358,Sta!$R:$R,"&gt;1.5") +COUNTIFS(Sta!$B:$B,$A358,Sta!$S:$S,"&gt;1.5"))/$D358</f>
        <v>#DIV/0!</v>
      </c>
      <c r="U358" s="8" t="e">
        <f>COUNTIFS(Sta!$A:$A,$A358,Sta!$R:$R,"&gt;1.5")/$B358</f>
        <v>#DIV/0!</v>
      </c>
      <c r="V358" s="8" t="e">
        <f>COUNTIFS(Sta!$B:$B,$A358,Sta!$S:$S,"&gt;1.5")/$C358</f>
        <v>#DIV/0!</v>
      </c>
    </row>
    <row r="359" spans="1:22" x14ac:dyDescent="0.3">
      <c r="A359" t="s">
        <v>444</v>
      </c>
      <c r="B359" s="9">
        <f>COUNTIF(Sta!A:A,A359)</f>
        <v>0</v>
      </c>
      <c r="C359" s="4">
        <f>COUNTIF(Sta!B:B,A359)</f>
        <v>0</v>
      </c>
      <c r="D359" s="4">
        <f t="shared" si="10"/>
        <v>0</v>
      </c>
      <c r="E359" s="10" t="e">
        <f>(SUMIF(Sta!$A:$A,$A359,Sta!$T:$T)  + SUMIF(Sta!$B:$B,$A359,Sta!$T:$T) )/$D359</f>
        <v>#DIV/0!</v>
      </c>
      <c r="F359" s="6" t="e">
        <f>SUMIF(Sta!$A:$A,$A359,Sta!$T:$T)/$B359</f>
        <v>#DIV/0!</v>
      </c>
      <c r="G359" s="6" t="e">
        <f>SUMIF(Sta!$B:$B,$A359,Sta!$T:$T)/$C359</f>
        <v>#DIV/0!</v>
      </c>
      <c r="H359" s="10" t="e">
        <f>(SUMIF(Sta!$A:$A,$A359,Sta!$R:$R)  + SUMIF(Sta!$B:$B,$A359,Sta!$S:$S) )/$D359</f>
        <v>#DIV/0!</v>
      </c>
      <c r="I359" s="6" t="e">
        <f>SUMIF(Sta!$A:$A,$A359,Sta!$R:$R)/$B359</f>
        <v>#DIV/0!</v>
      </c>
      <c r="J359" s="6" t="e">
        <f>SUMIF(Sta!$B:$B,$A359,Sta!$S:$S)/$C359</f>
        <v>#DIV/0!</v>
      </c>
      <c r="K359" s="11" t="e">
        <f>(COUNTIFS(Sta!$A:$A,$A359,Sta!$T:$T,"&gt;2.5") +COUNTIFS(Sta!$B:$B,$A359,Sta!$T:$T,"&gt;2.5"))/$D359</f>
        <v>#DIV/0!</v>
      </c>
      <c r="L359" s="8" t="e">
        <f>COUNTIFS(Sta!$A:$A,$A359,Sta!$T:$T,"&gt;2.5")/$B359</f>
        <v>#DIV/0!</v>
      </c>
      <c r="M359" s="8" t="e">
        <f>COUNTIFS(Sta!$B:$B,$A359,Sta!$T:$T,"&gt;2.5")/$C359</f>
        <v>#DIV/0!</v>
      </c>
      <c r="N359" s="11" t="e">
        <f>(COUNTIFS(Sta!$A:$A,$A359,Sta!$T:$T,"&gt;4.5") +COUNTIFS(Sta!$B:$B,$A359,Sta!$T:$T,"&gt;4.5"))/$D359</f>
        <v>#DIV/0!</v>
      </c>
      <c r="O359" s="8" t="e">
        <f>COUNTIFS(Sta!$A:$A,$A359,Sta!$T:$T,"&gt;4.5")/$B359</f>
        <v>#DIV/0!</v>
      </c>
      <c r="P359" s="8" t="e">
        <f>COUNTIFS(Sta!$B:$B,$A359,Sta!$T:$T,"&gt;4.5")/$C359</f>
        <v>#DIV/0!</v>
      </c>
      <c r="Q359" s="11" t="e">
        <f>(COUNTIFS(Sta!$A:$A,$A359,Sta!$R:$R,"&gt;0.5") +COUNTIFS(Sta!$B:$B,$A359,Sta!$S:$S,"&gt;0.5"))/$D359</f>
        <v>#DIV/0!</v>
      </c>
      <c r="R359" s="8" t="e">
        <f>COUNTIFS(Sta!$A:$A,$A359,Sta!$R:$R,"&gt;0.5")/$B359</f>
        <v>#DIV/0!</v>
      </c>
      <c r="S359" s="8" t="e">
        <f>COUNTIFS(Sta!$B:$B,$A359,Sta!$S:$S,"&gt;0.5")/$C359</f>
        <v>#DIV/0!</v>
      </c>
      <c r="T359" s="11" t="e">
        <f>(COUNTIFS(Sta!$A:$A,$A359,Sta!$R:$R,"&gt;1.5") +COUNTIFS(Sta!$B:$B,$A359,Sta!$S:$S,"&gt;1.5"))/$D359</f>
        <v>#DIV/0!</v>
      </c>
      <c r="U359" s="8" t="e">
        <f>COUNTIFS(Sta!$A:$A,$A359,Sta!$R:$R,"&gt;1.5")/$B359</f>
        <v>#DIV/0!</v>
      </c>
      <c r="V359" s="8" t="e">
        <f>COUNTIFS(Sta!$B:$B,$A359,Sta!$S:$S,"&gt;1.5")/$C359</f>
        <v>#DIV/0!</v>
      </c>
    </row>
    <row r="360" spans="1:22" x14ac:dyDescent="0.3">
      <c r="A360" t="s">
        <v>442</v>
      </c>
      <c r="B360" s="9">
        <f>COUNTIF(Sta!A:A,A360)</f>
        <v>0</v>
      </c>
      <c r="C360" s="4">
        <f>COUNTIF(Sta!B:B,A360)</f>
        <v>0</v>
      </c>
      <c r="D360" s="4">
        <f t="shared" si="10"/>
        <v>0</v>
      </c>
      <c r="E360" s="10" t="e">
        <f>(SUMIF(Sta!$A:$A,$A360,Sta!$T:$T)  + SUMIF(Sta!$B:$B,$A360,Sta!$T:$T) )/$D360</f>
        <v>#DIV/0!</v>
      </c>
      <c r="F360" s="6" t="e">
        <f>SUMIF(Sta!$A:$A,$A360,Sta!$T:$T)/$B360</f>
        <v>#DIV/0!</v>
      </c>
      <c r="G360" s="6" t="e">
        <f>SUMIF(Sta!$B:$B,$A360,Sta!$T:$T)/$C360</f>
        <v>#DIV/0!</v>
      </c>
      <c r="H360" s="10" t="e">
        <f>(SUMIF(Sta!$A:$A,$A360,Sta!$R:$R)  + SUMIF(Sta!$B:$B,$A360,Sta!$S:$S) )/$D360</f>
        <v>#DIV/0!</v>
      </c>
      <c r="I360" s="6" t="e">
        <f>SUMIF(Sta!$A:$A,$A360,Sta!$R:$R)/$B360</f>
        <v>#DIV/0!</v>
      </c>
      <c r="J360" s="6" t="e">
        <f>SUMIF(Sta!$B:$B,$A360,Sta!$S:$S)/$C360</f>
        <v>#DIV/0!</v>
      </c>
      <c r="K360" s="11" t="e">
        <f>(COUNTIFS(Sta!$A:$A,$A360,Sta!$T:$T,"&gt;2.5") +COUNTIFS(Sta!$B:$B,$A360,Sta!$T:$T,"&gt;2.5"))/$D360</f>
        <v>#DIV/0!</v>
      </c>
      <c r="L360" s="8" t="e">
        <f>COUNTIFS(Sta!$A:$A,$A360,Sta!$T:$T,"&gt;2.5")/$B360</f>
        <v>#DIV/0!</v>
      </c>
      <c r="M360" s="8" t="e">
        <f>COUNTIFS(Sta!$B:$B,$A360,Sta!$T:$T,"&gt;2.5")/$C360</f>
        <v>#DIV/0!</v>
      </c>
      <c r="N360" s="11" t="e">
        <f>(COUNTIFS(Sta!$A:$A,$A360,Sta!$T:$T,"&gt;4.5") +COUNTIFS(Sta!$B:$B,$A360,Sta!$T:$T,"&gt;4.5"))/$D360</f>
        <v>#DIV/0!</v>
      </c>
      <c r="O360" s="8" t="e">
        <f>COUNTIFS(Sta!$A:$A,$A360,Sta!$T:$T,"&gt;4.5")/$B360</f>
        <v>#DIV/0!</v>
      </c>
      <c r="P360" s="8" t="e">
        <f>COUNTIFS(Sta!$B:$B,$A360,Sta!$T:$T,"&gt;4.5")/$C360</f>
        <v>#DIV/0!</v>
      </c>
      <c r="Q360" s="11" t="e">
        <f>(COUNTIFS(Sta!$A:$A,$A360,Sta!$R:$R,"&gt;0.5") +COUNTIFS(Sta!$B:$B,$A360,Sta!$S:$S,"&gt;0.5"))/$D360</f>
        <v>#DIV/0!</v>
      </c>
      <c r="R360" s="8" t="e">
        <f>COUNTIFS(Sta!$A:$A,$A360,Sta!$R:$R,"&gt;0.5")/$B360</f>
        <v>#DIV/0!</v>
      </c>
      <c r="S360" s="8" t="e">
        <f>COUNTIFS(Sta!$B:$B,$A360,Sta!$S:$S,"&gt;0.5")/$C360</f>
        <v>#DIV/0!</v>
      </c>
      <c r="T360" s="11" t="e">
        <f>(COUNTIFS(Sta!$A:$A,$A360,Sta!$R:$R,"&gt;1.5") +COUNTIFS(Sta!$B:$B,$A360,Sta!$S:$S,"&gt;1.5"))/$D360</f>
        <v>#DIV/0!</v>
      </c>
      <c r="U360" s="8" t="e">
        <f>COUNTIFS(Sta!$A:$A,$A360,Sta!$R:$R,"&gt;1.5")/$B360</f>
        <v>#DIV/0!</v>
      </c>
      <c r="V360" s="8" t="e">
        <f>COUNTIFS(Sta!$B:$B,$A360,Sta!$S:$S,"&gt;1.5")/$C360</f>
        <v>#DIV/0!</v>
      </c>
    </row>
    <row r="361" spans="1:22" x14ac:dyDescent="0.3">
      <c r="A361" t="s">
        <v>457</v>
      </c>
      <c r="B361" s="9">
        <f>COUNTIF(Sta!A:A,A361)</f>
        <v>0</v>
      </c>
      <c r="C361" s="4">
        <f>COUNTIF(Sta!B:B,A361)</f>
        <v>0</v>
      </c>
      <c r="D361" s="4">
        <f t="shared" si="10"/>
        <v>0</v>
      </c>
      <c r="E361" s="10" t="e">
        <f>(SUMIF(Sta!$A:$A,$A361,Sta!$T:$T)  + SUMIF(Sta!$B:$B,$A361,Sta!$T:$T) )/$D361</f>
        <v>#DIV/0!</v>
      </c>
      <c r="F361" s="6" t="e">
        <f>SUMIF(Sta!$A:$A,$A361,Sta!$T:$T)/$B361</f>
        <v>#DIV/0!</v>
      </c>
      <c r="G361" s="6" t="e">
        <f>SUMIF(Sta!$B:$B,$A361,Sta!$T:$T)/$C361</f>
        <v>#DIV/0!</v>
      </c>
      <c r="H361" s="10" t="e">
        <f>(SUMIF(Sta!$A:$A,$A361,Sta!$R:$R)  + SUMIF(Sta!$B:$B,$A361,Sta!$S:$S) )/$D361</f>
        <v>#DIV/0!</v>
      </c>
      <c r="I361" s="6" t="e">
        <f>SUMIF(Sta!$A:$A,$A361,Sta!$R:$R)/$B361</f>
        <v>#DIV/0!</v>
      </c>
      <c r="J361" s="6" t="e">
        <f>SUMIF(Sta!$B:$B,$A361,Sta!$S:$S)/$C361</f>
        <v>#DIV/0!</v>
      </c>
      <c r="K361" s="11" t="e">
        <f>(COUNTIFS(Sta!$A:$A,$A361,Sta!$T:$T,"&gt;2.5") +COUNTIFS(Sta!$B:$B,$A361,Sta!$T:$T,"&gt;2.5"))/$D361</f>
        <v>#DIV/0!</v>
      </c>
      <c r="L361" s="8" t="e">
        <f>COUNTIFS(Sta!$A:$A,$A361,Sta!$T:$T,"&gt;2.5")/$B361</f>
        <v>#DIV/0!</v>
      </c>
      <c r="M361" s="8" t="e">
        <f>COUNTIFS(Sta!$B:$B,$A361,Sta!$T:$T,"&gt;2.5")/$C361</f>
        <v>#DIV/0!</v>
      </c>
      <c r="N361" s="11" t="e">
        <f>(COUNTIFS(Sta!$A:$A,$A361,Sta!$T:$T,"&gt;4.5") +COUNTIFS(Sta!$B:$B,$A361,Sta!$T:$T,"&gt;4.5"))/$D361</f>
        <v>#DIV/0!</v>
      </c>
      <c r="O361" s="8" t="e">
        <f>COUNTIFS(Sta!$A:$A,$A361,Sta!$T:$T,"&gt;4.5")/$B361</f>
        <v>#DIV/0!</v>
      </c>
      <c r="P361" s="8" t="e">
        <f>COUNTIFS(Sta!$B:$B,$A361,Sta!$T:$T,"&gt;4.5")/$C361</f>
        <v>#DIV/0!</v>
      </c>
      <c r="Q361" s="11" t="e">
        <f>(COUNTIFS(Sta!$A:$A,$A361,Sta!$R:$R,"&gt;0.5") +COUNTIFS(Sta!$B:$B,$A361,Sta!$S:$S,"&gt;0.5"))/$D361</f>
        <v>#DIV/0!</v>
      </c>
      <c r="R361" s="8" t="e">
        <f>COUNTIFS(Sta!$A:$A,$A361,Sta!$R:$R,"&gt;0.5")/$B361</f>
        <v>#DIV/0!</v>
      </c>
      <c r="S361" s="8" t="e">
        <f>COUNTIFS(Sta!$B:$B,$A361,Sta!$S:$S,"&gt;0.5")/$C361</f>
        <v>#DIV/0!</v>
      </c>
      <c r="T361" s="11" t="e">
        <f>(COUNTIFS(Sta!$A:$A,$A361,Sta!$R:$R,"&gt;1.5") +COUNTIFS(Sta!$B:$B,$A361,Sta!$S:$S,"&gt;1.5"))/$D361</f>
        <v>#DIV/0!</v>
      </c>
      <c r="U361" s="8" t="e">
        <f>COUNTIFS(Sta!$A:$A,$A361,Sta!$R:$R,"&gt;1.5")/$B361</f>
        <v>#DIV/0!</v>
      </c>
      <c r="V361" s="8" t="e">
        <f>COUNTIFS(Sta!$B:$B,$A361,Sta!$S:$S,"&gt;1.5")/$C361</f>
        <v>#DIV/0!</v>
      </c>
    </row>
    <row r="362" spans="1:22" x14ac:dyDescent="0.3">
      <c r="A362" t="s">
        <v>454</v>
      </c>
      <c r="B362" s="9">
        <f>COUNTIF(Sta!A:A,A362)</f>
        <v>0</v>
      </c>
      <c r="C362" s="4">
        <f>COUNTIF(Sta!B:B,A362)</f>
        <v>0</v>
      </c>
      <c r="D362" s="4">
        <f t="shared" si="10"/>
        <v>0</v>
      </c>
      <c r="E362" s="10" t="e">
        <f>(SUMIF(Sta!$A:$A,$A362,Sta!$T:$T)  + SUMIF(Sta!$B:$B,$A362,Sta!$T:$T) )/$D362</f>
        <v>#DIV/0!</v>
      </c>
      <c r="F362" s="6" t="e">
        <f>SUMIF(Sta!$A:$A,$A362,Sta!$T:$T)/$B362</f>
        <v>#DIV/0!</v>
      </c>
      <c r="G362" s="6" t="e">
        <f>SUMIF(Sta!$B:$B,$A362,Sta!$T:$T)/$C362</f>
        <v>#DIV/0!</v>
      </c>
      <c r="H362" s="10" t="e">
        <f>(SUMIF(Sta!$A:$A,$A362,Sta!$R:$R)  + SUMIF(Sta!$B:$B,$A362,Sta!$S:$S) )/$D362</f>
        <v>#DIV/0!</v>
      </c>
      <c r="I362" s="6" t="e">
        <f>SUMIF(Sta!$A:$A,$A362,Sta!$R:$R)/$B362</f>
        <v>#DIV/0!</v>
      </c>
      <c r="J362" s="6" t="e">
        <f>SUMIF(Sta!$B:$B,$A362,Sta!$S:$S)/$C362</f>
        <v>#DIV/0!</v>
      </c>
      <c r="K362" s="11" t="e">
        <f>(COUNTIFS(Sta!$A:$A,$A362,Sta!$T:$T,"&gt;2.5") +COUNTIFS(Sta!$B:$B,$A362,Sta!$T:$T,"&gt;2.5"))/$D362</f>
        <v>#DIV/0!</v>
      </c>
      <c r="L362" s="8" t="e">
        <f>COUNTIFS(Sta!$A:$A,$A362,Sta!$T:$T,"&gt;2.5")/$B362</f>
        <v>#DIV/0!</v>
      </c>
      <c r="M362" s="8" t="e">
        <f>COUNTIFS(Sta!$B:$B,$A362,Sta!$T:$T,"&gt;2.5")/$C362</f>
        <v>#DIV/0!</v>
      </c>
      <c r="N362" s="11" t="e">
        <f>(COUNTIFS(Sta!$A:$A,$A362,Sta!$T:$T,"&gt;4.5") +COUNTIFS(Sta!$B:$B,$A362,Sta!$T:$T,"&gt;4.5"))/$D362</f>
        <v>#DIV/0!</v>
      </c>
      <c r="O362" s="8" t="e">
        <f>COUNTIFS(Sta!$A:$A,$A362,Sta!$T:$T,"&gt;4.5")/$B362</f>
        <v>#DIV/0!</v>
      </c>
      <c r="P362" s="8" t="e">
        <f>COUNTIFS(Sta!$B:$B,$A362,Sta!$T:$T,"&gt;4.5")/$C362</f>
        <v>#DIV/0!</v>
      </c>
      <c r="Q362" s="11" t="e">
        <f>(COUNTIFS(Sta!$A:$A,$A362,Sta!$R:$R,"&gt;0.5") +COUNTIFS(Sta!$B:$B,$A362,Sta!$S:$S,"&gt;0.5"))/$D362</f>
        <v>#DIV/0!</v>
      </c>
      <c r="R362" s="8" t="e">
        <f>COUNTIFS(Sta!$A:$A,$A362,Sta!$R:$R,"&gt;0.5")/$B362</f>
        <v>#DIV/0!</v>
      </c>
      <c r="S362" s="8" t="e">
        <f>COUNTIFS(Sta!$B:$B,$A362,Sta!$S:$S,"&gt;0.5")/$C362</f>
        <v>#DIV/0!</v>
      </c>
      <c r="T362" s="11" t="e">
        <f>(COUNTIFS(Sta!$A:$A,$A362,Sta!$R:$R,"&gt;1.5") +COUNTIFS(Sta!$B:$B,$A362,Sta!$S:$S,"&gt;1.5"))/$D362</f>
        <v>#DIV/0!</v>
      </c>
      <c r="U362" s="8" t="e">
        <f>COUNTIFS(Sta!$A:$A,$A362,Sta!$R:$R,"&gt;1.5")/$B362</f>
        <v>#DIV/0!</v>
      </c>
      <c r="V362" s="8" t="e">
        <f>COUNTIFS(Sta!$B:$B,$A362,Sta!$S:$S,"&gt;1.5")/$C362</f>
        <v>#DIV/0!</v>
      </c>
    </row>
    <row r="363" spans="1:22" x14ac:dyDescent="0.3">
      <c r="A363" t="s">
        <v>453</v>
      </c>
      <c r="B363" s="9">
        <f>COUNTIF(Sta!A:A,A363)</f>
        <v>0</v>
      </c>
      <c r="C363" s="4">
        <f>COUNTIF(Sta!B:B,A363)</f>
        <v>0</v>
      </c>
      <c r="D363" s="4">
        <f t="shared" si="10"/>
        <v>0</v>
      </c>
      <c r="E363" s="10" t="e">
        <f>(SUMIF(Sta!$A:$A,$A363,Sta!$T:$T)  + SUMIF(Sta!$B:$B,$A363,Sta!$T:$T) )/$D363</f>
        <v>#DIV/0!</v>
      </c>
      <c r="F363" s="6" t="e">
        <f>SUMIF(Sta!$A:$A,$A363,Sta!$T:$T)/$B363</f>
        <v>#DIV/0!</v>
      </c>
      <c r="G363" s="6" t="e">
        <f>SUMIF(Sta!$B:$B,$A363,Sta!$T:$T)/$C363</f>
        <v>#DIV/0!</v>
      </c>
      <c r="H363" s="10" t="e">
        <f>(SUMIF(Sta!$A:$A,$A363,Sta!$R:$R)  + SUMIF(Sta!$B:$B,$A363,Sta!$S:$S) )/$D363</f>
        <v>#DIV/0!</v>
      </c>
      <c r="I363" s="6" t="e">
        <f>SUMIF(Sta!$A:$A,$A363,Sta!$R:$R)/$B363</f>
        <v>#DIV/0!</v>
      </c>
      <c r="J363" s="6" t="e">
        <f>SUMIF(Sta!$B:$B,$A363,Sta!$S:$S)/$C363</f>
        <v>#DIV/0!</v>
      </c>
      <c r="K363" s="11" t="e">
        <f>(COUNTIFS(Sta!$A:$A,$A363,Sta!$T:$T,"&gt;2.5") +COUNTIFS(Sta!$B:$B,$A363,Sta!$T:$T,"&gt;2.5"))/$D363</f>
        <v>#DIV/0!</v>
      </c>
      <c r="L363" s="8" t="e">
        <f>COUNTIFS(Sta!$A:$A,$A363,Sta!$T:$T,"&gt;2.5")/$B363</f>
        <v>#DIV/0!</v>
      </c>
      <c r="M363" s="8" t="e">
        <f>COUNTIFS(Sta!$B:$B,$A363,Sta!$T:$T,"&gt;2.5")/$C363</f>
        <v>#DIV/0!</v>
      </c>
      <c r="N363" s="11" t="e">
        <f>(COUNTIFS(Sta!$A:$A,$A363,Sta!$T:$T,"&gt;4.5") +COUNTIFS(Sta!$B:$B,$A363,Sta!$T:$T,"&gt;4.5"))/$D363</f>
        <v>#DIV/0!</v>
      </c>
      <c r="O363" s="8" t="e">
        <f>COUNTIFS(Sta!$A:$A,$A363,Sta!$T:$T,"&gt;4.5")/$B363</f>
        <v>#DIV/0!</v>
      </c>
      <c r="P363" s="8" t="e">
        <f>COUNTIFS(Sta!$B:$B,$A363,Sta!$T:$T,"&gt;4.5")/$C363</f>
        <v>#DIV/0!</v>
      </c>
      <c r="Q363" s="11" t="e">
        <f>(COUNTIFS(Sta!$A:$A,$A363,Sta!$R:$R,"&gt;0.5") +COUNTIFS(Sta!$B:$B,$A363,Sta!$S:$S,"&gt;0.5"))/$D363</f>
        <v>#DIV/0!</v>
      </c>
      <c r="R363" s="8" t="e">
        <f>COUNTIFS(Sta!$A:$A,$A363,Sta!$R:$R,"&gt;0.5")/$B363</f>
        <v>#DIV/0!</v>
      </c>
      <c r="S363" s="8" t="e">
        <f>COUNTIFS(Sta!$B:$B,$A363,Sta!$S:$S,"&gt;0.5")/$C363</f>
        <v>#DIV/0!</v>
      </c>
      <c r="T363" s="11" t="e">
        <f>(COUNTIFS(Sta!$A:$A,$A363,Sta!$R:$R,"&gt;1.5") +COUNTIFS(Sta!$B:$B,$A363,Sta!$S:$S,"&gt;1.5"))/$D363</f>
        <v>#DIV/0!</v>
      </c>
      <c r="U363" s="8" t="e">
        <f>COUNTIFS(Sta!$A:$A,$A363,Sta!$R:$R,"&gt;1.5")/$B363</f>
        <v>#DIV/0!</v>
      </c>
      <c r="V363" s="8" t="e">
        <f>COUNTIFS(Sta!$B:$B,$A363,Sta!$S:$S,"&gt;1.5")/$C363</f>
        <v>#DIV/0!</v>
      </c>
    </row>
    <row r="364" spans="1:22" x14ac:dyDescent="0.3">
      <c r="A364" t="s">
        <v>460</v>
      </c>
      <c r="B364" s="9">
        <f>COUNTIF(Sta!A:A,A364)</f>
        <v>0</v>
      </c>
      <c r="C364" s="4">
        <f>COUNTIF(Sta!B:B,A364)</f>
        <v>0</v>
      </c>
      <c r="D364" s="4">
        <f t="shared" si="10"/>
        <v>0</v>
      </c>
      <c r="E364" s="10" t="e">
        <f>(SUMIF(Sta!$A:$A,$A364,Sta!$T:$T)  + SUMIF(Sta!$B:$B,$A364,Sta!$T:$T) )/$D364</f>
        <v>#DIV/0!</v>
      </c>
      <c r="F364" s="6" t="e">
        <f>SUMIF(Sta!$A:$A,$A364,Sta!$T:$T)/$B364</f>
        <v>#DIV/0!</v>
      </c>
      <c r="G364" s="6" t="e">
        <f>SUMIF(Sta!$B:$B,$A364,Sta!$T:$T)/$C364</f>
        <v>#DIV/0!</v>
      </c>
      <c r="H364" s="10" t="e">
        <f>(SUMIF(Sta!$A:$A,$A364,Sta!$R:$R)  + SUMIF(Sta!$B:$B,$A364,Sta!$S:$S) )/$D364</f>
        <v>#DIV/0!</v>
      </c>
      <c r="I364" s="6" t="e">
        <f>SUMIF(Sta!$A:$A,$A364,Sta!$R:$R)/$B364</f>
        <v>#DIV/0!</v>
      </c>
      <c r="J364" s="6" t="e">
        <f>SUMIF(Sta!$B:$B,$A364,Sta!$S:$S)/$C364</f>
        <v>#DIV/0!</v>
      </c>
      <c r="K364" s="11" t="e">
        <f>(COUNTIFS(Sta!$A:$A,$A364,Sta!$T:$T,"&gt;2.5") +COUNTIFS(Sta!$B:$B,$A364,Sta!$T:$T,"&gt;2.5"))/$D364</f>
        <v>#DIV/0!</v>
      </c>
      <c r="L364" s="8" t="e">
        <f>COUNTIFS(Sta!$A:$A,$A364,Sta!$T:$T,"&gt;2.5")/$B364</f>
        <v>#DIV/0!</v>
      </c>
      <c r="M364" s="8" t="e">
        <f>COUNTIFS(Sta!$B:$B,$A364,Sta!$T:$T,"&gt;2.5")/$C364</f>
        <v>#DIV/0!</v>
      </c>
      <c r="N364" s="11" t="e">
        <f>(COUNTIFS(Sta!$A:$A,$A364,Sta!$T:$T,"&gt;4.5") +COUNTIFS(Sta!$B:$B,$A364,Sta!$T:$T,"&gt;4.5"))/$D364</f>
        <v>#DIV/0!</v>
      </c>
      <c r="O364" s="8" t="e">
        <f>COUNTIFS(Sta!$A:$A,$A364,Sta!$T:$T,"&gt;4.5")/$B364</f>
        <v>#DIV/0!</v>
      </c>
      <c r="P364" s="8" t="e">
        <f>COUNTIFS(Sta!$B:$B,$A364,Sta!$T:$T,"&gt;4.5")/$C364</f>
        <v>#DIV/0!</v>
      </c>
      <c r="Q364" s="11" t="e">
        <f>(COUNTIFS(Sta!$A:$A,$A364,Sta!$R:$R,"&gt;0.5") +COUNTIFS(Sta!$B:$B,$A364,Sta!$S:$S,"&gt;0.5"))/$D364</f>
        <v>#DIV/0!</v>
      </c>
      <c r="R364" s="8" t="e">
        <f>COUNTIFS(Sta!$A:$A,$A364,Sta!$R:$R,"&gt;0.5")/$B364</f>
        <v>#DIV/0!</v>
      </c>
      <c r="S364" s="8" t="e">
        <f>COUNTIFS(Sta!$B:$B,$A364,Sta!$S:$S,"&gt;0.5")/$C364</f>
        <v>#DIV/0!</v>
      </c>
      <c r="T364" s="11" t="e">
        <f>(COUNTIFS(Sta!$A:$A,$A364,Sta!$R:$R,"&gt;1.5") +COUNTIFS(Sta!$B:$B,$A364,Sta!$S:$S,"&gt;1.5"))/$D364</f>
        <v>#DIV/0!</v>
      </c>
      <c r="U364" s="8" t="e">
        <f>COUNTIFS(Sta!$A:$A,$A364,Sta!$R:$R,"&gt;1.5")/$B364</f>
        <v>#DIV/0!</v>
      </c>
      <c r="V364" s="8" t="e">
        <f>COUNTIFS(Sta!$B:$B,$A364,Sta!$S:$S,"&gt;1.5")/$C364</f>
        <v>#DIV/0!</v>
      </c>
    </row>
    <row r="365" spans="1:22" x14ac:dyDescent="0.3">
      <c r="A365" t="s">
        <v>458</v>
      </c>
      <c r="B365" s="9">
        <f>COUNTIF(Sta!A:A,A365)</f>
        <v>0</v>
      </c>
      <c r="C365" s="4">
        <f>COUNTIF(Sta!B:B,A365)</f>
        <v>0</v>
      </c>
      <c r="D365" s="4">
        <f t="shared" si="10"/>
        <v>0</v>
      </c>
      <c r="E365" s="10" t="e">
        <f>(SUMIF(Sta!$A:$A,$A365,Sta!$T:$T)  + SUMIF(Sta!$B:$B,$A365,Sta!$T:$T) )/$D365</f>
        <v>#DIV/0!</v>
      </c>
      <c r="F365" s="6" t="e">
        <f>SUMIF(Sta!$A:$A,$A365,Sta!$T:$T)/$B365</f>
        <v>#DIV/0!</v>
      </c>
      <c r="G365" s="6" t="e">
        <f>SUMIF(Sta!$B:$B,$A365,Sta!$T:$T)/$C365</f>
        <v>#DIV/0!</v>
      </c>
      <c r="H365" s="10" t="e">
        <f>(SUMIF(Sta!$A:$A,$A365,Sta!$R:$R)  + SUMIF(Sta!$B:$B,$A365,Sta!$S:$S) )/$D365</f>
        <v>#DIV/0!</v>
      </c>
      <c r="I365" s="6" t="e">
        <f>SUMIF(Sta!$A:$A,$A365,Sta!$R:$R)/$B365</f>
        <v>#DIV/0!</v>
      </c>
      <c r="J365" s="6" t="e">
        <f>SUMIF(Sta!$B:$B,$A365,Sta!$S:$S)/$C365</f>
        <v>#DIV/0!</v>
      </c>
      <c r="K365" s="11" t="e">
        <f>(COUNTIFS(Sta!$A:$A,$A365,Sta!$T:$T,"&gt;2.5") +COUNTIFS(Sta!$B:$B,$A365,Sta!$T:$T,"&gt;2.5"))/$D365</f>
        <v>#DIV/0!</v>
      </c>
      <c r="L365" s="8" t="e">
        <f>COUNTIFS(Sta!$A:$A,$A365,Sta!$T:$T,"&gt;2.5")/$B365</f>
        <v>#DIV/0!</v>
      </c>
      <c r="M365" s="8" t="e">
        <f>COUNTIFS(Sta!$B:$B,$A365,Sta!$T:$T,"&gt;2.5")/$C365</f>
        <v>#DIV/0!</v>
      </c>
      <c r="N365" s="11" t="e">
        <f>(COUNTIFS(Sta!$A:$A,$A365,Sta!$T:$T,"&gt;4.5") +COUNTIFS(Sta!$B:$B,$A365,Sta!$T:$T,"&gt;4.5"))/$D365</f>
        <v>#DIV/0!</v>
      </c>
      <c r="O365" s="8" t="e">
        <f>COUNTIFS(Sta!$A:$A,$A365,Sta!$T:$T,"&gt;4.5")/$B365</f>
        <v>#DIV/0!</v>
      </c>
      <c r="P365" s="8" t="e">
        <f>COUNTIFS(Sta!$B:$B,$A365,Sta!$T:$T,"&gt;4.5")/$C365</f>
        <v>#DIV/0!</v>
      </c>
      <c r="Q365" s="11" t="e">
        <f>(COUNTIFS(Sta!$A:$A,$A365,Sta!$R:$R,"&gt;0.5") +COUNTIFS(Sta!$B:$B,$A365,Sta!$S:$S,"&gt;0.5"))/$D365</f>
        <v>#DIV/0!</v>
      </c>
      <c r="R365" s="8" t="e">
        <f>COUNTIFS(Sta!$A:$A,$A365,Sta!$R:$R,"&gt;0.5")/$B365</f>
        <v>#DIV/0!</v>
      </c>
      <c r="S365" s="8" t="e">
        <f>COUNTIFS(Sta!$B:$B,$A365,Sta!$S:$S,"&gt;0.5")/$C365</f>
        <v>#DIV/0!</v>
      </c>
      <c r="T365" s="11" t="e">
        <f>(COUNTIFS(Sta!$A:$A,$A365,Sta!$R:$R,"&gt;1.5") +COUNTIFS(Sta!$B:$B,$A365,Sta!$S:$S,"&gt;1.5"))/$D365</f>
        <v>#DIV/0!</v>
      </c>
      <c r="U365" s="8" t="e">
        <f>COUNTIFS(Sta!$A:$A,$A365,Sta!$R:$R,"&gt;1.5")/$B365</f>
        <v>#DIV/0!</v>
      </c>
      <c r="V365" s="8" t="e">
        <f>COUNTIFS(Sta!$B:$B,$A365,Sta!$S:$S,"&gt;1.5")/$C365</f>
        <v>#DIV/0!</v>
      </c>
    </row>
    <row r="366" spans="1:22" x14ac:dyDescent="0.3">
      <c r="A366" t="s">
        <v>451</v>
      </c>
      <c r="B366" s="9">
        <f>COUNTIF(Sta!A:A,A366)</f>
        <v>0</v>
      </c>
      <c r="C366" s="4">
        <f>COUNTIF(Sta!B:B,A366)</f>
        <v>0</v>
      </c>
      <c r="D366" s="4">
        <f t="shared" si="10"/>
        <v>0</v>
      </c>
      <c r="E366" s="10" t="e">
        <f>(SUMIF(Sta!$A:$A,$A366,Sta!$T:$T)  + SUMIF(Sta!$B:$B,$A366,Sta!$T:$T) )/$D366</f>
        <v>#DIV/0!</v>
      </c>
      <c r="F366" s="6" t="e">
        <f>SUMIF(Sta!$A:$A,$A366,Sta!$T:$T)/$B366</f>
        <v>#DIV/0!</v>
      </c>
      <c r="G366" s="6" t="e">
        <f>SUMIF(Sta!$B:$B,$A366,Sta!$T:$T)/$C366</f>
        <v>#DIV/0!</v>
      </c>
      <c r="H366" s="10" t="e">
        <f>(SUMIF(Sta!$A:$A,$A366,Sta!$R:$R)  + SUMIF(Sta!$B:$B,$A366,Sta!$S:$S) )/$D366</f>
        <v>#DIV/0!</v>
      </c>
      <c r="I366" s="6" t="e">
        <f>SUMIF(Sta!$A:$A,$A366,Sta!$R:$R)/$B366</f>
        <v>#DIV/0!</v>
      </c>
      <c r="J366" s="6" t="e">
        <f>SUMIF(Sta!$B:$B,$A366,Sta!$S:$S)/$C366</f>
        <v>#DIV/0!</v>
      </c>
      <c r="K366" s="11" t="e">
        <f>(COUNTIFS(Sta!$A:$A,$A366,Sta!$T:$T,"&gt;2.5") +COUNTIFS(Sta!$B:$B,$A366,Sta!$T:$T,"&gt;2.5"))/$D366</f>
        <v>#DIV/0!</v>
      </c>
      <c r="L366" s="8" t="e">
        <f>COUNTIFS(Sta!$A:$A,$A366,Sta!$T:$T,"&gt;2.5")/$B366</f>
        <v>#DIV/0!</v>
      </c>
      <c r="M366" s="8" t="e">
        <f>COUNTIFS(Sta!$B:$B,$A366,Sta!$T:$T,"&gt;2.5")/$C366</f>
        <v>#DIV/0!</v>
      </c>
      <c r="N366" s="11" t="e">
        <f>(COUNTIFS(Sta!$A:$A,$A366,Sta!$T:$T,"&gt;4.5") +COUNTIFS(Sta!$B:$B,$A366,Sta!$T:$T,"&gt;4.5"))/$D366</f>
        <v>#DIV/0!</v>
      </c>
      <c r="O366" s="8" t="e">
        <f>COUNTIFS(Sta!$A:$A,$A366,Sta!$T:$T,"&gt;4.5")/$B366</f>
        <v>#DIV/0!</v>
      </c>
      <c r="P366" s="8" t="e">
        <f>COUNTIFS(Sta!$B:$B,$A366,Sta!$T:$T,"&gt;4.5")/$C366</f>
        <v>#DIV/0!</v>
      </c>
      <c r="Q366" s="11" t="e">
        <f>(COUNTIFS(Sta!$A:$A,$A366,Sta!$R:$R,"&gt;0.5") +COUNTIFS(Sta!$B:$B,$A366,Sta!$S:$S,"&gt;0.5"))/$D366</f>
        <v>#DIV/0!</v>
      </c>
      <c r="R366" s="8" t="e">
        <f>COUNTIFS(Sta!$A:$A,$A366,Sta!$R:$R,"&gt;0.5")/$B366</f>
        <v>#DIV/0!</v>
      </c>
      <c r="S366" s="8" t="e">
        <f>COUNTIFS(Sta!$B:$B,$A366,Sta!$S:$S,"&gt;0.5")/$C366</f>
        <v>#DIV/0!</v>
      </c>
      <c r="T366" s="11" t="e">
        <f>(COUNTIFS(Sta!$A:$A,$A366,Sta!$R:$R,"&gt;1.5") +COUNTIFS(Sta!$B:$B,$A366,Sta!$S:$S,"&gt;1.5"))/$D366</f>
        <v>#DIV/0!</v>
      </c>
      <c r="U366" s="8" t="e">
        <f>COUNTIFS(Sta!$A:$A,$A366,Sta!$R:$R,"&gt;1.5")/$B366</f>
        <v>#DIV/0!</v>
      </c>
      <c r="V366" s="8" t="e">
        <f>COUNTIFS(Sta!$B:$B,$A366,Sta!$S:$S,"&gt;1.5")/$C366</f>
        <v>#DIV/0!</v>
      </c>
    </row>
    <row r="367" spans="1:22" x14ac:dyDescent="0.3">
      <c r="A367" t="s">
        <v>459</v>
      </c>
      <c r="B367" s="9">
        <f>COUNTIF(Sta!A:A,A367)</f>
        <v>0</v>
      </c>
      <c r="C367" s="4">
        <f>COUNTIF(Sta!B:B,A367)</f>
        <v>0</v>
      </c>
      <c r="D367" s="4">
        <f t="shared" si="10"/>
        <v>0</v>
      </c>
      <c r="E367" s="10" t="e">
        <f>(SUMIF(Sta!$A:$A,$A367,Sta!$T:$T)  + SUMIF(Sta!$B:$B,$A367,Sta!$T:$T) )/$D367</f>
        <v>#DIV/0!</v>
      </c>
      <c r="F367" s="6" t="e">
        <f>SUMIF(Sta!$A:$A,$A367,Sta!$T:$T)/$B367</f>
        <v>#DIV/0!</v>
      </c>
      <c r="G367" s="6" t="e">
        <f>SUMIF(Sta!$B:$B,$A367,Sta!$T:$T)/$C367</f>
        <v>#DIV/0!</v>
      </c>
      <c r="H367" s="10" t="e">
        <f>(SUMIF(Sta!$A:$A,$A367,Sta!$R:$R)  + SUMIF(Sta!$B:$B,$A367,Sta!$S:$S) )/$D367</f>
        <v>#DIV/0!</v>
      </c>
      <c r="I367" s="6" t="e">
        <f>SUMIF(Sta!$A:$A,$A367,Sta!$R:$R)/$B367</f>
        <v>#DIV/0!</v>
      </c>
      <c r="J367" s="6" t="e">
        <f>SUMIF(Sta!$B:$B,$A367,Sta!$S:$S)/$C367</f>
        <v>#DIV/0!</v>
      </c>
      <c r="K367" s="11" t="e">
        <f>(COUNTIFS(Sta!$A:$A,$A367,Sta!$T:$T,"&gt;2.5") +COUNTIFS(Sta!$B:$B,$A367,Sta!$T:$T,"&gt;2.5"))/$D367</f>
        <v>#DIV/0!</v>
      </c>
      <c r="L367" s="8" t="e">
        <f>COUNTIFS(Sta!$A:$A,$A367,Sta!$T:$T,"&gt;2.5")/$B367</f>
        <v>#DIV/0!</v>
      </c>
      <c r="M367" s="8" t="e">
        <f>COUNTIFS(Sta!$B:$B,$A367,Sta!$T:$T,"&gt;2.5")/$C367</f>
        <v>#DIV/0!</v>
      </c>
      <c r="N367" s="11" t="e">
        <f>(COUNTIFS(Sta!$A:$A,$A367,Sta!$T:$T,"&gt;4.5") +COUNTIFS(Sta!$B:$B,$A367,Sta!$T:$T,"&gt;4.5"))/$D367</f>
        <v>#DIV/0!</v>
      </c>
      <c r="O367" s="8" t="e">
        <f>COUNTIFS(Sta!$A:$A,$A367,Sta!$T:$T,"&gt;4.5")/$B367</f>
        <v>#DIV/0!</v>
      </c>
      <c r="P367" s="8" t="e">
        <f>COUNTIFS(Sta!$B:$B,$A367,Sta!$T:$T,"&gt;4.5")/$C367</f>
        <v>#DIV/0!</v>
      </c>
      <c r="Q367" s="11" t="e">
        <f>(COUNTIFS(Sta!$A:$A,$A367,Sta!$R:$R,"&gt;0.5") +COUNTIFS(Sta!$B:$B,$A367,Sta!$S:$S,"&gt;0.5"))/$D367</f>
        <v>#DIV/0!</v>
      </c>
      <c r="R367" s="8" t="e">
        <f>COUNTIFS(Sta!$A:$A,$A367,Sta!$R:$R,"&gt;0.5")/$B367</f>
        <v>#DIV/0!</v>
      </c>
      <c r="S367" s="8" t="e">
        <f>COUNTIFS(Sta!$B:$B,$A367,Sta!$S:$S,"&gt;0.5")/$C367</f>
        <v>#DIV/0!</v>
      </c>
      <c r="T367" s="11" t="e">
        <f>(COUNTIFS(Sta!$A:$A,$A367,Sta!$R:$R,"&gt;1.5") +COUNTIFS(Sta!$B:$B,$A367,Sta!$S:$S,"&gt;1.5"))/$D367</f>
        <v>#DIV/0!</v>
      </c>
      <c r="U367" s="8" t="e">
        <f>COUNTIFS(Sta!$A:$A,$A367,Sta!$R:$R,"&gt;1.5")/$B367</f>
        <v>#DIV/0!</v>
      </c>
      <c r="V367" s="8" t="e">
        <f>COUNTIFS(Sta!$B:$B,$A367,Sta!$S:$S,"&gt;1.5")/$C367</f>
        <v>#DIV/0!</v>
      </c>
    </row>
    <row r="368" spans="1:22" x14ac:dyDescent="0.3">
      <c r="A368" t="s">
        <v>455</v>
      </c>
      <c r="B368" s="9">
        <f>COUNTIF(Sta!A:A,A368)</f>
        <v>0</v>
      </c>
      <c r="C368" s="4">
        <f>COUNTIF(Sta!B:B,A368)</f>
        <v>0</v>
      </c>
      <c r="D368" s="4">
        <f t="shared" si="10"/>
        <v>0</v>
      </c>
      <c r="E368" s="10" t="e">
        <f>(SUMIF(Sta!$A:$A,$A368,Sta!$T:$T)  + SUMIF(Sta!$B:$B,$A368,Sta!$T:$T) )/$D368</f>
        <v>#DIV/0!</v>
      </c>
      <c r="F368" s="6" t="e">
        <f>SUMIF(Sta!$A:$A,$A368,Sta!$T:$T)/$B368</f>
        <v>#DIV/0!</v>
      </c>
      <c r="G368" s="6" t="e">
        <f>SUMIF(Sta!$B:$B,$A368,Sta!$T:$T)/$C368</f>
        <v>#DIV/0!</v>
      </c>
      <c r="H368" s="10" t="e">
        <f>(SUMIF(Sta!$A:$A,$A368,Sta!$R:$R)  + SUMIF(Sta!$B:$B,$A368,Sta!$S:$S) )/$D368</f>
        <v>#DIV/0!</v>
      </c>
      <c r="I368" s="6" t="e">
        <f>SUMIF(Sta!$A:$A,$A368,Sta!$R:$R)/$B368</f>
        <v>#DIV/0!</v>
      </c>
      <c r="J368" s="6" t="e">
        <f>SUMIF(Sta!$B:$B,$A368,Sta!$S:$S)/$C368</f>
        <v>#DIV/0!</v>
      </c>
      <c r="K368" s="11" t="e">
        <f>(COUNTIFS(Sta!$A:$A,$A368,Sta!$T:$T,"&gt;2.5") +COUNTIFS(Sta!$B:$B,$A368,Sta!$T:$T,"&gt;2.5"))/$D368</f>
        <v>#DIV/0!</v>
      </c>
      <c r="L368" s="8" t="e">
        <f>COUNTIFS(Sta!$A:$A,$A368,Sta!$T:$T,"&gt;2.5")/$B368</f>
        <v>#DIV/0!</v>
      </c>
      <c r="M368" s="8" t="e">
        <f>COUNTIFS(Sta!$B:$B,$A368,Sta!$T:$T,"&gt;2.5")/$C368</f>
        <v>#DIV/0!</v>
      </c>
      <c r="N368" s="11" t="e">
        <f>(COUNTIFS(Sta!$A:$A,$A368,Sta!$T:$T,"&gt;4.5") +COUNTIFS(Sta!$B:$B,$A368,Sta!$T:$T,"&gt;4.5"))/$D368</f>
        <v>#DIV/0!</v>
      </c>
      <c r="O368" s="8" t="e">
        <f>COUNTIFS(Sta!$A:$A,$A368,Sta!$T:$T,"&gt;4.5")/$B368</f>
        <v>#DIV/0!</v>
      </c>
      <c r="P368" s="8" t="e">
        <f>COUNTIFS(Sta!$B:$B,$A368,Sta!$T:$T,"&gt;4.5")/$C368</f>
        <v>#DIV/0!</v>
      </c>
      <c r="Q368" s="11" t="e">
        <f>(COUNTIFS(Sta!$A:$A,$A368,Sta!$R:$R,"&gt;0.5") +COUNTIFS(Sta!$B:$B,$A368,Sta!$S:$S,"&gt;0.5"))/$D368</f>
        <v>#DIV/0!</v>
      </c>
      <c r="R368" s="8" t="e">
        <f>COUNTIFS(Sta!$A:$A,$A368,Sta!$R:$R,"&gt;0.5")/$B368</f>
        <v>#DIV/0!</v>
      </c>
      <c r="S368" s="8" t="e">
        <f>COUNTIFS(Sta!$B:$B,$A368,Sta!$S:$S,"&gt;0.5")/$C368</f>
        <v>#DIV/0!</v>
      </c>
      <c r="T368" s="11" t="e">
        <f>(COUNTIFS(Sta!$A:$A,$A368,Sta!$R:$R,"&gt;1.5") +COUNTIFS(Sta!$B:$B,$A368,Sta!$S:$S,"&gt;1.5"))/$D368</f>
        <v>#DIV/0!</v>
      </c>
      <c r="U368" s="8" t="e">
        <f>COUNTIFS(Sta!$A:$A,$A368,Sta!$R:$R,"&gt;1.5")/$B368</f>
        <v>#DIV/0!</v>
      </c>
      <c r="V368" s="8" t="e">
        <f>COUNTIFS(Sta!$B:$B,$A368,Sta!$S:$S,"&gt;1.5")/$C368</f>
        <v>#DIV/0!</v>
      </c>
    </row>
    <row r="369" spans="1:22" x14ac:dyDescent="0.3">
      <c r="A369" t="s">
        <v>452</v>
      </c>
      <c r="B369" s="9">
        <f>COUNTIF(Sta!A:A,A369)</f>
        <v>0</v>
      </c>
      <c r="C369" s="4">
        <f>COUNTIF(Sta!B:B,A369)</f>
        <v>0</v>
      </c>
      <c r="D369" s="4">
        <f t="shared" si="10"/>
        <v>0</v>
      </c>
      <c r="E369" s="10" t="e">
        <f>(SUMIF(Sta!$A:$A,$A369,Sta!$T:$T)  + SUMIF(Sta!$B:$B,$A369,Sta!$T:$T) )/$D369</f>
        <v>#DIV/0!</v>
      </c>
      <c r="F369" s="6" t="e">
        <f>SUMIF(Sta!$A:$A,$A369,Sta!$T:$T)/$B369</f>
        <v>#DIV/0!</v>
      </c>
      <c r="G369" s="6" t="e">
        <f>SUMIF(Sta!$B:$B,$A369,Sta!$T:$T)/$C369</f>
        <v>#DIV/0!</v>
      </c>
      <c r="H369" s="10" t="e">
        <f>(SUMIF(Sta!$A:$A,$A369,Sta!$R:$R)  + SUMIF(Sta!$B:$B,$A369,Sta!$S:$S) )/$D369</f>
        <v>#DIV/0!</v>
      </c>
      <c r="I369" s="6" t="e">
        <f>SUMIF(Sta!$A:$A,$A369,Sta!$R:$R)/$B369</f>
        <v>#DIV/0!</v>
      </c>
      <c r="J369" s="6" t="e">
        <f>SUMIF(Sta!$B:$B,$A369,Sta!$S:$S)/$C369</f>
        <v>#DIV/0!</v>
      </c>
      <c r="K369" s="11" t="e">
        <f>(COUNTIFS(Sta!$A:$A,$A369,Sta!$T:$T,"&gt;2.5") +COUNTIFS(Sta!$B:$B,$A369,Sta!$T:$T,"&gt;2.5"))/$D369</f>
        <v>#DIV/0!</v>
      </c>
      <c r="L369" s="8" t="e">
        <f>COUNTIFS(Sta!$A:$A,$A369,Sta!$T:$T,"&gt;2.5")/$B369</f>
        <v>#DIV/0!</v>
      </c>
      <c r="M369" s="8" t="e">
        <f>COUNTIFS(Sta!$B:$B,$A369,Sta!$T:$T,"&gt;2.5")/$C369</f>
        <v>#DIV/0!</v>
      </c>
      <c r="N369" s="11" t="e">
        <f>(COUNTIFS(Sta!$A:$A,$A369,Sta!$T:$T,"&gt;4.5") +COUNTIFS(Sta!$B:$B,$A369,Sta!$T:$T,"&gt;4.5"))/$D369</f>
        <v>#DIV/0!</v>
      </c>
      <c r="O369" s="8" t="e">
        <f>COUNTIFS(Sta!$A:$A,$A369,Sta!$T:$T,"&gt;4.5")/$B369</f>
        <v>#DIV/0!</v>
      </c>
      <c r="P369" s="8" t="e">
        <f>COUNTIFS(Sta!$B:$B,$A369,Sta!$T:$T,"&gt;4.5")/$C369</f>
        <v>#DIV/0!</v>
      </c>
      <c r="Q369" s="11" t="e">
        <f>(COUNTIFS(Sta!$A:$A,$A369,Sta!$R:$R,"&gt;0.5") +COUNTIFS(Sta!$B:$B,$A369,Sta!$S:$S,"&gt;0.5"))/$D369</f>
        <v>#DIV/0!</v>
      </c>
      <c r="R369" s="8" t="e">
        <f>COUNTIFS(Sta!$A:$A,$A369,Sta!$R:$R,"&gt;0.5")/$B369</f>
        <v>#DIV/0!</v>
      </c>
      <c r="S369" s="8" t="e">
        <f>COUNTIFS(Sta!$B:$B,$A369,Sta!$S:$S,"&gt;0.5")/$C369</f>
        <v>#DIV/0!</v>
      </c>
      <c r="T369" s="11" t="e">
        <f>(COUNTIFS(Sta!$A:$A,$A369,Sta!$R:$R,"&gt;1.5") +COUNTIFS(Sta!$B:$B,$A369,Sta!$S:$S,"&gt;1.5"))/$D369</f>
        <v>#DIV/0!</v>
      </c>
      <c r="U369" s="8" t="e">
        <f>COUNTIFS(Sta!$A:$A,$A369,Sta!$R:$R,"&gt;1.5")/$B369</f>
        <v>#DIV/0!</v>
      </c>
      <c r="V369" s="8" t="e">
        <f>COUNTIFS(Sta!$B:$B,$A369,Sta!$S:$S,"&gt;1.5")/$C369</f>
        <v>#DIV/0!</v>
      </c>
    </row>
    <row r="370" spans="1:22" x14ac:dyDescent="0.3">
      <c r="A370" t="s">
        <v>456</v>
      </c>
      <c r="B370" s="9">
        <f>COUNTIF(Sta!A:A,A370)</f>
        <v>0</v>
      </c>
      <c r="C370" s="4">
        <f>COUNTIF(Sta!B:B,A370)</f>
        <v>0</v>
      </c>
      <c r="D370" s="4">
        <f t="shared" si="10"/>
        <v>0</v>
      </c>
      <c r="E370" s="10" t="e">
        <f>(SUMIF(Sta!$A:$A,$A370,Sta!$T:$T)  + SUMIF(Sta!$B:$B,$A370,Sta!$T:$T) )/$D370</f>
        <v>#DIV/0!</v>
      </c>
      <c r="F370" s="6" t="e">
        <f>SUMIF(Sta!$A:$A,$A370,Sta!$T:$T)/$B370</f>
        <v>#DIV/0!</v>
      </c>
      <c r="G370" s="6" t="e">
        <f>SUMIF(Sta!$B:$B,$A370,Sta!$T:$T)/$C370</f>
        <v>#DIV/0!</v>
      </c>
      <c r="H370" s="10" t="e">
        <f>(SUMIF(Sta!$A:$A,$A370,Sta!$R:$R)  + SUMIF(Sta!$B:$B,$A370,Sta!$S:$S) )/$D370</f>
        <v>#DIV/0!</v>
      </c>
      <c r="I370" s="6" t="e">
        <f>SUMIF(Sta!$A:$A,$A370,Sta!$R:$R)/$B370</f>
        <v>#DIV/0!</v>
      </c>
      <c r="J370" s="6" t="e">
        <f>SUMIF(Sta!$B:$B,$A370,Sta!$S:$S)/$C370</f>
        <v>#DIV/0!</v>
      </c>
      <c r="K370" s="11" t="e">
        <f>(COUNTIFS(Sta!$A:$A,$A370,Sta!$T:$T,"&gt;2.5") +COUNTIFS(Sta!$B:$B,$A370,Sta!$T:$T,"&gt;2.5"))/$D370</f>
        <v>#DIV/0!</v>
      </c>
      <c r="L370" s="8" t="e">
        <f>COUNTIFS(Sta!$A:$A,$A370,Sta!$T:$T,"&gt;2.5")/$B370</f>
        <v>#DIV/0!</v>
      </c>
      <c r="M370" s="8" t="e">
        <f>COUNTIFS(Sta!$B:$B,$A370,Sta!$T:$T,"&gt;2.5")/$C370</f>
        <v>#DIV/0!</v>
      </c>
      <c r="N370" s="11" t="e">
        <f>(COUNTIFS(Sta!$A:$A,$A370,Sta!$T:$T,"&gt;4.5") +COUNTIFS(Sta!$B:$B,$A370,Sta!$T:$T,"&gt;4.5"))/$D370</f>
        <v>#DIV/0!</v>
      </c>
      <c r="O370" s="8" t="e">
        <f>COUNTIFS(Sta!$A:$A,$A370,Sta!$T:$T,"&gt;4.5")/$B370</f>
        <v>#DIV/0!</v>
      </c>
      <c r="P370" s="8" t="e">
        <f>COUNTIFS(Sta!$B:$B,$A370,Sta!$T:$T,"&gt;4.5")/$C370</f>
        <v>#DIV/0!</v>
      </c>
      <c r="Q370" s="11" t="e">
        <f>(COUNTIFS(Sta!$A:$A,$A370,Sta!$R:$R,"&gt;0.5") +COUNTIFS(Sta!$B:$B,$A370,Sta!$S:$S,"&gt;0.5"))/$D370</f>
        <v>#DIV/0!</v>
      </c>
      <c r="R370" s="8" t="e">
        <f>COUNTIFS(Sta!$A:$A,$A370,Sta!$R:$R,"&gt;0.5")/$B370</f>
        <v>#DIV/0!</v>
      </c>
      <c r="S370" s="8" t="e">
        <f>COUNTIFS(Sta!$B:$B,$A370,Sta!$S:$S,"&gt;0.5")/$C370</f>
        <v>#DIV/0!</v>
      </c>
      <c r="T370" s="11" t="e">
        <f>(COUNTIFS(Sta!$A:$A,$A370,Sta!$R:$R,"&gt;1.5") +COUNTIFS(Sta!$B:$B,$A370,Sta!$S:$S,"&gt;1.5"))/$D370</f>
        <v>#DIV/0!</v>
      </c>
      <c r="U370" s="8" t="e">
        <f>COUNTIFS(Sta!$A:$A,$A370,Sta!$R:$R,"&gt;1.5")/$B370</f>
        <v>#DIV/0!</v>
      </c>
      <c r="V370" s="8" t="e">
        <f>COUNTIFS(Sta!$B:$B,$A370,Sta!$S:$S,"&gt;1.5")/$C370</f>
        <v>#DIV/0!</v>
      </c>
    </row>
    <row r="371" spans="1:22" x14ac:dyDescent="0.3">
      <c r="A371" t="s">
        <v>461</v>
      </c>
      <c r="B371" s="9">
        <f>COUNTIF(Sta!A:A,A371)</f>
        <v>0</v>
      </c>
      <c r="C371" s="4">
        <f>COUNTIF(Sta!B:B,A371)</f>
        <v>0</v>
      </c>
      <c r="D371" s="4">
        <f t="shared" ref="D371:D380" si="11">B371+C371</f>
        <v>0</v>
      </c>
      <c r="E371" s="10" t="e">
        <f>(SUMIF(Sta!$A:$A,$A371,Sta!$T:$T)  + SUMIF(Sta!$B:$B,$A371,Sta!$T:$T) )/$D371</f>
        <v>#DIV/0!</v>
      </c>
      <c r="F371" s="6" t="e">
        <f>SUMIF(Sta!$A:$A,$A371,Sta!$T:$T)/$B371</f>
        <v>#DIV/0!</v>
      </c>
      <c r="G371" s="6" t="e">
        <f>SUMIF(Sta!$B:$B,$A371,Sta!$T:$T)/$C371</f>
        <v>#DIV/0!</v>
      </c>
      <c r="H371" s="10" t="e">
        <f>(SUMIF(Sta!$A:$A,$A371,Sta!$R:$R)  + SUMIF(Sta!$B:$B,$A371,Sta!$S:$S) )/$D371</f>
        <v>#DIV/0!</v>
      </c>
      <c r="I371" s="6" t="e">
        <f>SUMIF(Sta!$A:$A,$A371,Sta!$R:$R)/$B371</f>
        <v>#DIV/0!</v>
      </c>
      <c r="J371" s="6" t="e">
        <f>SUMIF(Sta!$B:$B,$A371,Sta!$S:$S)/$C371</f>
        <v>#DIV/0!</v>
      </c>
      <c r="K371" s="11" t="e">
        <f>(COUNTIFS(Sta!$A:$A,$A371,Sta!$T:$T,"&gt;2.5") +COUNTIFS(Sta!$B:$B,$A371,Sta!$T:$T,"&gt;2.5"))/$D371</f>
        <v>#DIV/0!</v>
      </c>
      <c r="L371" s="8" t="e">
        <f>COUNTIFS(Sta!$A:$A,$A371,Sta!$T:$T,"&gt;2.5")/$B371</f>
        <v>#DIV/0!</v>
      </c>
      <c r="M371" s="8" t="e">
        <f>COUNTIFS(Sta!$B:$B,$A371,Sta!$T:$T,"&gt;2.5")/$C371</f>
        <v>#DIV/0!</v>
      </c>
      <c r="N371" s="11" t="e">
        <f>(COUNTIFS(Sta!$A:$A,$A371,Sta!$T:$T,"&gt;4.5") +COUNTIFS(Sta!$B:$B,$A371,Sta!$T:$T,"&gt;4.5"))/$D371</f>
        <v>#DIV/0!</v>
      </c>
      <c r="O371" s="8" t="e">
        <f>COUNTIFS(Sta!$A:$A,$A371,Sta!$T:$T,"&gt;4.5")/$B371</f>
        <v>#DIV/0!</v>
      </c>
      <c r="P371" s="8" t="e">
        <f>COUNTIFS(Sta!$B:$B,$A371,Sta!$T:$T,"&gt;4.5")/$C371</f>
        <v>#DIV/0!</v>
      </c>
      <c r="Q371" s="11" t="e">
        <f>(COUNTIFS(Sta!$A:$A,$A371,Sta!$R:$R,"&gt;0.5") +COUNTIFS(Sta!$B:$B,$A371,Sta!$S:$S,"&gt;0.5"))/$D371</f>
        <v>#DIV/0!</v>
      </c>
      <c r="R371" s="8" t="e">
        <f>COUNTIFS(Sta!$A:$A,$A371,Sta!$R:$R,"&gt;0.5")/$B371</f>
        <v>#DIV/0!</v>
      </c>
      <c r="S371" s="8" t="e">
        <f>COUNTIFS(Sta!$B:$B,$A371,Sta!$S:$S,"&gt;0.5")/$C371</f>
        <v>#DIV/0!</v>
      </c>
      <c r="T371" s="11" t="e">
        <f>(COUNTIFS(Sta!$A:$A,$A371,Sta!$R:$R,"&gt;1.5") +COUNTIFS(Sta!$B:$B,$A371,Sta!$S:$S,"&gt;1.5"))/$D371</f>
        <v>#DIV/0!</v>
      </c>
      <c r="U371" s="8" t="e">
        <f>COUNTIFS(Sta!$A:$A,$A371,Sta!$R:$R,"&gt;1.5")/$B371</f>
        <v>#DIV/0!</v>
      </c>
      <c r="V371" s="8" t="e">
        <f>COUNTIFS(Sta!$B:$B,$A371,Sta!$S:$S,"&gt;1.5")/$C371</f>
        <v>#DIV/0!</v>
      </c>
    </row>
    <row r="372" spans="1:22" x14ac:dyDescent="0.3">
      <c r="A372" t="s">
        <v>468</v>
      </c>
      <c r="B372" s="9">
        <f>COUNTIF(Sta!A:A,A372)</f>
        <v>0</v>
      </c>
      <c r="C372" s="4">
        <f>COUNTIF(Sta!B:B,A372)</f>
        <v>0</v>
      </c>
      <c r="D372" s="4">
        <f t="shared" si="11"/>
        <v>0</v>
      </c>
      <c r="E372" s="10" t="e">
        <f>(SUMIF(Sta!$A:$A,$A372,Sta!$T:$T)  + SUMIF(Sta!$B:$B,$A372,Sta!$T:$T) )/$D372</f>
        <v>#DIV/0!</v>
      </c>
      <c r="F372" s="6" t="e">
        <f>SUMIF(Sta!$A:$A,$A372,Sta!$T:$T)/$B372</f>
        <v>#DIV/0!</v>
      </c>
      <c r="G372" s="6" t="e">
        <f>SUMIF(Sta!$B:$B,$A372,Sta!$T:$T)/$C372</f>
        <v>#DIV/0!</v>
      </c>
      <c r="H372" s="10" t="e">
        <f>(SUMIF(Sta!$A:$A,$A372,Sta!$R:$R)  + SUMIF(Sta!$B:$B,$A372,Sta!$S:$S) )/$D372</f>
        <v>#DIV/0!</v>
      </c>
      <c r="I372" s="6" t="e">
        <f>SUMIF(Sta!$A:$A,$A372,Sta!$R:$R)/$B372</f>
        <v>#DIV/0!</v>
      </c>
      <c r="J372" s="6" t="e">
        <f>SUMIF(Sta!$B:$B,$A372,Sta!$S:$S)/$C372</f>
        <v>#DIV/0!</v>
      </c>
      <c r="K372" s="11" t="e">
        <f>(COUNTIFS(Sta!$A:$A,$A372,Sta!$T:$T,"&gt;2.5") +COUNTIFS(Sta!$B:$B,$A372,Sta!$T:$T,"&gt;2.5"))/$D372</f>
        <v>#DIV/0!</v>
      </c>
      <c r="L372" s="8" t="e">
        <f>COUNTIFS(Sta!$A:$A,$A372,Sta!$T:$T,"&gt;2.5")/$B372</f>
        <v>#DIV/0!</v>
      </c>
      <c r="M372" s="8" t="e">
        <f>COUNTIFS(Sta!$B:$B,$A372,Sta!$T:$T,"&gt;2.5")/$C372</f>
        <v>#DIV/0!</v>
      </c>
      <c r="N372" s="11" t="e">
        <f>(COUNTIFS(Sta!$A:$A,$A372,Sta!$T:$T,"&gt;4.5") +COUNTIFS(Sta!$B:$B,$A372,Sta!$T:$T,"&gt;4.5"))/$D372</f>
        <v>#DIV/0!</v>
      </c>
      <c r="O372" s="8" t="e">
        <f>COUNTIFS(Sta!$A:$A,$A372,Sta!$T:$T,"&gt;4.5")/$B372</f>
        <v>#DIV/0!</v>
      </c>
      <c r="P372" s="8" t="e">
        <f>COUNTIFS(Sta!$B:$B,$A372,Sta!$T:$T,"&gt;4.5")/$C372</f>
        <v>#DIV/0!</v>
      </c>
      <c r="Q372" s="11" t="e">
        <f>(COUNTIFS(Sta!$A:$A,$A372,Sta!$R:$R,"&gt;0.5") +COUNTIFS(Sta!$B:$B,$A372,Sta!$S:$S,"&gt;0.5"))/$D372</f>
        <v>#DIV/0!</v>
      </c>
      <c r="R372" s="8" t="e">
        <f>COUNTIFS(Sta!$A:$A,$A372,Sta!$R:$R,"&gt;0.5")/$B372</f>
        <v>#DIV/0!</v>
      </c>
      <c r="S372" s="8" t="e">
        <f>COUNTIFS(Sta!$B:$B,$A372,Sta!$S:$S,"&gt;0.5")/$C372</f>
        <v>#DIV/0!</v>
      </c>
      <c r="T372" s="11" t="e">
        <f>(COUNTIFS(Sta!$A:$A,$A372,Sta!$R:$R,"&gt;1.5") +COUNTIFS(Sta!$B:$B,$A372,Sta!$S:$S,"&gt;1.5"))/$D372</f>
        <v>#DIV/0!</v>
      </c>
      <c r="U372" s="8" t="e">
        <f>COUNTIFS(Sta!$A:$A,$A372,Sta!$R:$R,"&gt;1.5")/$B372</f>
        <v>#DIV/0!</v>
      </c>
      <c r="V372" s="8" t="e">
        <f>COUNTIFS(Sta!$B:$B,$A372,Sta!$S:$S,"&gt;1.5")/$C372</f>
        <v>#DIV/0!</v>
      </c>
    </row>
    <row r="373" spans="1:22" x14ac:dyDescent="0.3">
      <c r="A373" t="s">
        <v>469</v>
      </c>
      <c r="B373" s="9">
        <f>COUNTIF(Sta!A:A,A373)</f>
        <v>0</v>
      </c>
      <c r="C373" s="4">
        <f>COUNTIF(Sta!B:B,A373)</f>
        <v>0</v>
      </c>
      <c r="D373" s="4">
        <f t="shared" si="11"/>
        <v>0</v>
      </c>
      <c r="E373" s="10" t="e">
        <f>(SUMIF(Sta!$A:$A,$A373,Sta!$T:$T)  + SUMIF(Sta!$B:$B,$A373,Sta!$T:$T) )/$D373</f>
        <v>#DIV/0!</v>
      </c>
      <c r="F373" s="6" t="e">
        <f>SUMIF(Sta!$A:$A,$A373,Sta!$T:$T)/$B373</f>
        <v>#DIV/0!</v>
      </c>
      <c r="G373" s="6" t="e">
        <f>SUMIF(Sta!$B:$B,$A373,Sta!$T:$T)/$C373</f>
        <v>#DIV/0!</v>
      </c>
      <c r="H373" s="10" t="e">
        <f>(SUMIF(Sta!$A:$A,$A373,Sta!$R:$R)  + SUMIF(Sta!$B:$B,$A373,Sta!$S:$S) )/$D373</f>
        <v>#DIV/0!</v>
      </c>
      <c r="I373" s="6" t="e">
        <f>SUMIF(Sta!$A:$A,$A373,Sta!$R:$R)/$B373</f>
        <v>#DIV/0!</v>
      </c>
      <c r="J373" s="6" t="e">
        <f>SUMIF(Sta!$B:$B,$A373,Sta!$S:$S)/$C373</f>
        <v>#DIV/0!</v>
      </c>
      <c r="K373" s="11" t="e">
        <f>(COUNTIFS(Sta!$A:$A,$A373,Sta!$T:$T,"&gt;2.5") +COUNTIFS(Sta!$B:$B,$A373,Sta!$T:$T,"&gt;2.5"))/$D373</f>
        <v>#DIV/0!</v>
      </c>
      <c r="L373" s="8" t="e">
        <f>COUNTIFS(Sta!$A:$A,$A373,Sta!$T:$T,"&gt;2.5")/$B373</f>
        <v>#DIV/0!</v>
      </c>
      <c r="M373" s="8" t="e">
        <f>COUNTIFS(Sta!$B:$B,$A373,Sta!$T:$T,"&gt;2.5")/$C373</f>
        <v>#DIV/0!</v>
      </c>
      <c r="N373" s="11" t="e">
        <f>(COUNTIFS(Sta!$A:$A,$A373,Sta!$T:$T,"&gt;4.5") +COUNTIFS(Sta!$B:$B,$A373,Sta!$T:$T,"&gt;4.5"))/$D373</f>
        <v>#DIV/0!</v>
      </c>
      <c r="O373" s="8" t="e">
        <f>COUNTIFS(Sta!$A:$A,$A373,Sta!$T:$T,"&gt;4.5")/$B373</f>
        <v>#DIV/0!</v>
      </c>
      <c r="P373" s="8" t="e">
        <f>COUNTIFS(Sta!$B:$B,$A373,Sta!$T:$T,"&gt;4.5")/$C373</f>
        <v>#DIV/0!</v>
      </c>
      <c r="Q373" s="11" t="e">
        <f>(COUNTIFS(Sta!$A:$A,$A373,Sta!$R:$R,"&gt;0.5") +COUNTIFS(Sta!$B:$B,$A373,Sta!$S:$S,"&gt;0.5"))/$D373</f>
        <v>#DIV/0!</v>
      </c>
      <c r="R373" s="8" t="e">
        <f>COUNTIFS(Sta!$A:$A,$A373,Sta!$R:$R,"&gt;0.5")/$B373</f>
        <v>#DIV/0!</v>
      </c>
      <c r="S373" s="8" t="e">
        <f>COUNTIFS(Sta!$B:$B,$A373,Sta!$S:$S,"&gt;0.5")/$C373</f>
        <v>#DIV/0!</v>
      </c>
      <c r="T373" s="11" t="e">
        <f>(COUNTIFS(Sta!$A:$A,$A373,Sta!$R:$R,"&gt;1.5") +COUNTIFS(Sta!$B:$B,$A373,Sta!$S:$S,"&gt;1.5"))/$D373</f>
        <v>#DIV/0!</v>
      </c>
      <c r="U373" s="8" t="e">
        <f>COUNTIFS(Sta!$A:$A,$A373,Sta!$R:$R,"&gt;1.5")/$B373</f>
        <v>#DIV/0!</v>
      </c>
      <c r="V373" s="8" t="e">
        <f>COUNTIFS(Sta!$B:$B,$A373,Sta!$S:$S,"&gt;1.5")/$C373</f>
        <v>#DIV/0!</v>
      </c>
    </row>
    <row r="374" spans="1:22" x14ac:dyDescent="0.3">
      <c r="A374" t="s">
        <v>464</v>
      </c>
      <c r="B374" s="9">
        <f>COUNTIF(Sta!A:A,A374)</f>
        <v>0</v>
      </c>
      <c r="C374" s="4">
        <f>COUNTIF(Sta!B:B,A374)</f>
        <v>0</v>
      </c>
      <c r="D374" s="4">
        <f t="shared" si="11"/>
        <v>0</v>
      </c>
      <c r="E374" s="10" t="e">
        <f>(SUMIF(Sta!$A:$A,$A374,Sta!$T:$T)  + SUMIF(Sta!$B:$B,$A374,Sta!$T:$T) )/$D374</f>
        <v>#DIV/0!</v>
      </c>
      <c r="F374" s="6" t="e">
        <f>SUMIF(Sta!$A:$A,$A374,Sta!$T:$T)/$B374</f>
        <v>#DIV/0!</v>
      </c>
      <c r="G374" s="6" t="e">
        <f>SUMIF(Sta!$B:$B,$A374,Sta!$T:$T)/$C374</f>
        <v>#DIV/0!</v>
      </c>
      <c r="H374" s="10" t="e">
        <f>(SUMIF(Sta!$A:$A,$A374,Sta!$R:$R)  + SUMIF(Sta!$B:$B,$A374,Sta!$S:$S) )/$D374</f>
        <v>#DIV/0!</v>
      </c>
      <c r="I374" s="6" t="e">
        <f>SUMIF(Sta!$A:$A,$A374,Sta!$R:$R)/$B374</f>
        <v>#DIV/0!</v>
      </c>
      <c r="J374" s="6" t="e">
        <f>SUMIF(Sta!$B:$B,$A374,Sta!$S:$S)/$C374</f>
        <v>#DIV/0!</v>
      </c>
      <c r="K374" s="11" t="e">
        <f>(COUNTIFS(Sta!$A:$A,$A374,Sta!$T:$T,"&gt;2.5") +COUNTIFS(Sta!$B:$B,$A374,Sta!$T:$T,"&gt;2.5"))/$D374</f>
        <v>#DIV/0!</v>
      </c>
      <c r="L374" s="8" t="e">
        <f>COUNTIFS(Sta!$A:$A,$A374,Sta!$T:$T,"&gt;2.5")/$B374</f>
        <v>#DIV/0!</v>
      </c>
      <c r="M374" s="8" t="e">
        <f>COUNTIFS(Sta!$B:$B,$A374,Sta!$T:$T,"&gt;2.5")/$C374</f>
        <v>#DIV/0!</v>
      </c>
      <c r="N374" s="11" t="e">
        <f>(COUNTIFS(Sta!$A:$A,$A374,Sta!$T:$T,"&gt;4.5") +COUNTIFS(Sta!$B:$B,$A374,Sta!$T:$T,"&gt;4.5"))/$D374</f>
        <v>#DIV/0!</v>
      </c>
      <c r="O374" s="8" t="e">
        <f>COUNTIFS(Sta!$A:$A,$A374,Sta!$T:$T,"&gt;4.5")/$B374</f>
        <v>#DIV/0!</v>
      </c>
      <c r="P374" s="8" t="e">
        <f>COUNTIFS(Sta!$B:$B,$A374,Sta!$T:$T,"&gt;4.5")/$C374</f>
        <v>#DIV/0!</v>
      </c>
      <c r="Q374" s="11" t="e">
        <f>(COUNTIFS(Sta!$A:$A,$A374,Sta!$R:$R,"&gt;0.5") +COUNTIFS(Sta!$B:$B,$A374,Sta!$S:$S,"&gt;0.5"))/$D374</f>
        <v>#DIV/0!</v>
      </c>
      <c r="R374" s="8" t="e">
        <f>COUNTIFS(Sta!$A:$A,$A374,Sta!$R:$R,"&gt;0.5")/$B374</f>
        <v>#DIV/0!</v>
      </c>
      <c r="S374" s="8" t="e">
        <f>COUNTIFS(Sta!$B:$B,$A374,Sta!$S:$S,"&gt;0.5")/$C374</f>
        <v>#DIV/0!</v>
      </c>
      <c r="T374" s="11" t="e">
        <f>(COUNTIFS(Sta!$A:$A,$A374,Sta!$R:$R,"&gt;1.5") +COUNTIFS(Sta!$B:$B,$A374,Sta!$S:$S,"&gt;1.5"))/$D374</f>
        <v>#DIV/0!</v>
      </c>
      <c r="U374" s="8" t="e">
        <f>COUNTIFS(Sta!$A:$A,$A374,Sta!$R:$R,"&gt;1.5")/$B374</f>
        <v>#DIV/0!</v>
      </c>
      <c r="V374" s="8" t="e">
        <f>COUNTIFS(Sta!$B:$B,$A374,Sta!$S:$S,"&gt;1.5")/$C374</f>
        <v>#DIV/0!</v>
      </c>
    </row>
    <row r="375" spans="1:22" x14ac:dyDescent="0.3">
      <c r="A375" t="s">
        <v>466</v>
      </c>
      <c r="B375" s="9">
        <f>COUNTIF(Sta!A:A,A375)</f>
        <v>0</v>
      </c>
      <c r="C375" s="4">
        <f>COUNTIF(Sta!B:B,A375)</f>
        <v>0</v>
      </c>
      <c r="D375" s="4">
        <f t="shared" si="11"/>
        <v>0</v>
      </c>
      <c r="E375" s="10" t="e">
        <f>(SUMIF(Sta!$A:$A,$A375,Sta!$T:$T)  + SUMIF(Sta!$B:$B,$A375,Sta!$T:$T) )/$D375</f>
        <v>#DIV/0!</v>
      </c>
      <c r="F375" s="6" t="e">
        <f>SUMIF(Sta!$A:$A,$A375,Sta!$T:$T)/$B375</f>
        <v>#DIV/0!</v>
      </c>
      <c r="G375" s="6" t="e">
        <f>SUMIF(Sta!$B:$B,$A375,Sta!$T:$T)/$C375</f>
        <v>#DIV/0!</v>
      </c>
      <c r="H375" s="10" t="e">
        <f>(SUMIF(Sta!$A:$A,$A375,Sta!$R:$R)  + SUMIF(Sta!$B:$B,$A375,Sta!$S:$S) )/$D375</f>
        <v>#DIV/0!</v>
      </c>
      <c r="I375" s="6" t="e">
        <f>SUMIF(Sta!$A:$A,$A375,Sta!$R:$R)/$B375</f>
        <v>#DIV/0!</v>
      </c>
      <c r="J375" s="6" t="e">
        <f>SUMIF(Sta!$B:$B,$A375,Sta!$S:$S)/$C375</f>
        <v>#DIV/0!</v>
      </c>
      <c r="K375" s="11" t="e">
        <f>(COUNTIFS(Sta!$A:$A,$A375,Sta!$T:$T,"&gt;2.5") +COUNTIFS(Sta!$B:$B,$A375,Sta!$T:$T,"&gt;2.5"))/$D375</f>
        <v>#DIV/0!</v>
      </c>
      <c r="L375" s="8" t="e">
        <f>COUNTIFS(Sta!$A:$A,$A375,Sta!$T:$T,"&gt;2.5")/$B375</f>
        <v>#DIV/0!</v>
      </c>
      <c r="M375" s="8" t="e">
        <f>COUNTIFS(Sta!$B:$B,$A375,Sta!$T:$T,"&gt;2.5")/$C375</f>
        <v>#DIV/0!</v>
      </c>
      <c r="N375" s="11" t="e">
        <f>(COUNTIFS(Sta!$A:$A,$A375,Sta!$T:$T,"&gt;4.5") +COUNTIFS(Sta!$B:$B,$A375,Sta!$T:$T,"&gt;4.5"))/$D375</f>
        <v>#DIV/0!</v>
      </c>
      <c r="O375" s="8" t="e">
        <f>COUNTIFS(Sta!$A:$A,$A375,Sta!$T:$T,"&gt;4.5")/$B375</f>
        <v>#DIV/0!</v>
      </c>
      <c r="P375" s="8" t="e">
        <f>COUNTIFS(Sta!$B:$B,$A375,Sta!$T:$T,"&gt;4.5")/$C375</f>
        <v>#DIV/0!</v>
      </c>
      <c r="Q375" s="11" t="e">
        <f>(COUNTIFS(Sta!$A:$A,$A375,Sta!$R:$R,"&gt;0.5") +COUNTIFS(Sta!$B:$B,$A375,Sta!$S:$S,"&gt;0.5"))/$D375</f>
        <v>#DIV/0!</v>
      </c>
      <c r="R375" s="8" t="e">
        <f>COUNTIFS(Sta!$A:$A,$A375,Sta!$R:$R,"&gt;0.5")/$B375</f>
        <v>#DIV/0!</v>
      </c>
      <c r="S375" s="8" t="e">
        <f>COUNTIFS(Sta!$B:$B,$A375,Sta!$S:$S,"&gt;0.5")/$C375</f>
        <v>#DIV/0!</v>
      </c>
      <c r="T375" s="11" t="e">
        <f>(COUNTIFS(Sta!$A:$A,$A375,Sta!$R:$R,"&gt;1.5") +COUNTIFS(Sta!$B:$B,$A375,Sta!$S:$S,"&gt;1.5"))/$D375</f>
        <v>#DIV/0!</v>
      </c>
      <c r="U375" s="8" t="e">
        <f>COUNTIFS(Sta!$A:$A,$A375,Sta!$R:$R,"&gt;1.5")/$B375</f>
        <v>#DIV/0!</v>
      </c>
      <c r="V375" s="8" t="e">
        <f>COUNTIFS(Sta!$B:$B,$A375,Sta!$S:$S,"&gt;1.5")/$C375</f>
        <v>#DIV/0!</v>
      </c>
    </row>
    <row r="376" spans="1:22" x14ac:dyDescent="0.3">
      <c r="A376" t="s">
        <v>463</v>
      </c>
      <c r="B376" s="9">
        <f>COUNTIF(Sta!A:A,A376)</f>
        <v>0</v>
      </c>
      <c r="C376" s="4">
        <f>COUNTIF(Sta!B:B,A376)</f>
        <v>0</v>
      </c>
      <c r="D376" s="4">
        <f t="shared" si="11"/>
        <v>0</v>
      </c>
      <c r="E376" s="10" t="e">
        <f>(SUMIF(Sta!$A:$A,$A376,Sta!$T:$T)  + SUMIF(Sta!$B:$B,$A376,Sta!$T:$T) )/$D376</f>
        <v>#DIV/0!</v>
      </c>
      <c r="F376" s="6" t="e">
        <f>SUMIF(Sta!$A:$A,$A376,Sta!$T:$T)/$B376</f>
        <v>#DIV/0!</v>
      </c>
      <c r="G376" s="6" t="e">
        <f>SUMIF(Sta!$B:$B,$A376,Sta!$T:$T)/$C376</f>
        <v>#DIV/0!</v>
      </c>
      <c r="H376" s="10" t="e">
        <f>(SUMIF(Sta!$A:$A,$A376,Sta!$R:$R)  + SUMIF(Sta!$B:$B,$A376,Sta!$S:$S) )/$D376</f>
        <v>#DIV/0!</v>
      </c>
      <c r="I376" s="6" t="e">
        <f>SUMIF(Sta!$A:$A,$A376,Sta!$R:$R)/$B376</f>
        <v>#DIV/0!</v>
      </c>
      <c r="J376" s="6" t="e">
        <f>SUMIF(Sta!$B:$B,$A376,Sta!$S:$S)/$C376</f>
        <v>#DIV/0!</v>
      </c>
      <c r="K376" s="11" t="e">
        <f>(COUNTIFS(Sta!$A:$A,$A376,Sta!$T:$T,"&gt;2.5") +COUNTIFS(Sta!$B:$B,$A376,Sta!$T:$T,"&gt;2.5"))/$D376</f>
        <v>#DIV/0!</v>
      </c>
      <c r="L376" s="8" t="e">
        <f>COUNTIFS(Sta!$A:$A,$A376,Sta!$T:$T,"&gt;2.5")/$B376</f>
        <v>#DIV/0!</v>
      </c>
      <c r="M376" s="8" t="e">
        <f>COUNTIFS(Sta!$B:$B,$A376,Sta!$T:$T,"&gt;2.5")/$C376</f>
        <v>#DIV/0!</v>
      </c>
      <c r="N376" s="11" t="e">
        <f>(COUNTIFS(Sta!$A:$A,$A376,Sta!$T:$T,"&gt;4.5") +COUNTIFS(Sta!$B:$B,$A376,Sta!$T:$T,"&gt;4.5"))/$D376</f>
        <v>#DIV/0!</v>
      </c>
      <c r="O376" s="8" t="e">
        <f>COUNTIFS(Sta!$A:$A,$A376,Sta!$T:$T,"&gt;4.5")/$B376</f>
        <v>#DIV/0!</v>
      </c>
      <c r="P376" s="8" t="e">
        <f>COUNTIFS(Sta!$B:$B,$A376,Sta!$T:$T,"&gt;4.5")/$C376</f>
        <v>#DIV/0!</v>
      </c>
      <c r="Q376" s="11" t="e">
        <f>(COUNTIFS(Sta!$A:$A,$A376,Sta!$R:$R,"&gt;0.5") +COUNTIFS(Sta!$B:$B,$A376,Sta!$S:$S,"&gt;0.5"))/$D376</f>
        <v>#DIV/0!</v>
      </c>
      <c r="R376" s="8" t="e">
        <f>COUNTIFS(Sta!$A:$A,$A376,Sta!$R:$R,"&gt;0.5")/$B376</f>
        <v>#DIV/0!</v>
      </c>
      <c r="S376" s="8" t="e">
        <f>COUNTIFS(Sta!$B:$B,$A376,Sta!$S:$S,"&gt;0.5")/$C376</f>
        <v>#DIV/0!</v>
      </c>
      <c r="T376" s="11" t="e">
        <f>(COUNTIFS(Sta!$A:$A,$A376,Sta!$R:$R,"&gt;1.5") +COUNTIFS(Sta!$B:$B,$A376,Sta!$S:$S,"&gt;1.5"))/$D376</f>
        <v>#DIV/0!</v>
      </c>
      <c r="U376" s="8" t="e">
        <f>COUNTIFS(Sta!$A:$A,$A376,Sta!$R:$R,"&gt;1.5")/$B376</f>
        <v>#DIV/0!</v>
      </c>
      <c r="V376" s="8" t="e">
        <f>COUNTIFS(Sta!$B:$B,$A376,Sta!$S:$S,"&gt;1.5")/$C376</f>
        <v>#DIV/0!</v>
      </c>
    </row>
    <row r="377" spans="1:22" x14ac:dyDescent="0.3">
      <c r="A377" t="s">
        <v>465</v>
      </c>
      <c r="B377" s="9">
        <f>COUNTIF(Sta!A:A,A377)</f>
        <v>0</v>
      </c>
      <c r="C377" s="4">
        <f>COUNTIF(Sta!B:B,A377)</f>
        <v>0</v>
      </c>
      <c r="D377" s="4">
        <f t="shared" si="11"/>
        <v>0</v>
      </c>
      <c r="E377" s="10" t="e">
        <f>(SUMIF(Sta!$A:$A,$A377,Sta!$T:$T)  + SUMIF(Sta!$B:$B,$A377,Sta!$T:$T) )/$D377</f>
        <v>#DIV/0!</v>
      </c>
      <c r="F377" s="6" t="e">
        <f>SUMIF(Sta!$A:$A,$A377,Sta!$T:$T)/$B377</f>
        <v>#DIV/0!</v>
      </c>
      <c r="G377" s="6" t="e">
        <f>SUMIF(Sta!$B:$B,$A377,Sta!$T:$T)/$C377</f>
        <v>#DIV/0!</v>
      </c>
      <c r="H377" s="10" t="e">
        <f>(SUMIF(Sta!$A:$A,$A377,Sta!$R:$R)  + SUMIF(Sta!$B:$B,$A377,Sta!$S:$S) )/$D377</f>
        <v>#DIV/0!</v>
      </c>
      <c r="I377" s="6" t="e">
        <f>SUMIF(Sta!$A:$A,$A377,Sta!$R:$R)/$B377</f>
        <v>#DIV/0!</v>
      </c>
      <c r="J377" s="6" t="e">
        <f>SUMIF(Sta!$B:$B,$A377,Sta!$S:$S)/$C377</f>
        <v>#DIV/0!</v>
      </c>
      <c r="K377" s="11" t="e">
        <f>(COUNTIFS(Sta!$A:$A,$A377,Sta!$T:$T,"&gt;2.5") +COUNTIFS(Sta!$B:$B,$A377,Sta!$T:$T,"&gt;2.5"))/$D377</f>
        <v>#DIV/0!</v>
      </c>
      <c r="L377" s="8" t="e">
        <f>COUNTIFS(Sta!$A:$A,$A377,Sta!$T:$T,"&gt;2.5")/$B377</f>
        <v>#DIV/0!</v>
      </c>
      <c r="M377" s="8" t="e">
        <f>COUNTIFS(Sta!$B:$B,$A377,Sta!$T:$T,"&gt;2.5")/$C377</f>
        <v>#DIV/0!</v>
      </c>
      <c r="N377" s="11" t="e">
        <f>(COUNTIFS(Sta!$A:$A,$A377,Sta!$T:$T,"&gt;4.5") +COUNTIFS(Sta!$B:$B,$A377,Sta!$T:$T,"&gt;4.5"))/$D377</f>
        <v>#DIV/0!</v>
      </c>
      <c r="O377" s="8" t="e">
        <f>COUNTIFS(Sta!$A:$A,$A377,Sta!$T:$T,"&gt;4.5")/$B377</f>
        <v>#DIV/0!</v>
      </c>
      <c r="P377" s="8" t="e">
        <f>COUNTIFS(Sta!$B:$B,$A377,Sta!$T:$T,"&gt;4.5")/$C377</f>
        <v>#DIV/0!</v>
      </c>
      <c r="Q377" s="11" t="e">
        <f>(COUNTIFS(Sta!$A:$A,$A377,Sta!$R:$R,"&gt;0.5") +COUNTIFS(Sta!$B:$B,$A377,Sta!$S:$S,"&gt;0.5"))/$D377</f>
        <v>#DIV/0!</v>
      </c>
      <c r="R377" s="8" t="e">
        <f>COUNTIFS(Sta!$A:$A,$A377,Sta!$R:$R,"&gt;0.5")/$B377</f>
        <v>#DIV/0!</v>
      </c>
      <c r="S377" s="8" t="e">
        <f>COUNTIFS(Sta!$B:$B,$A377,Sta!$S:$S,"&gt;0.5")/$C377</f>
        <v>#DIV/0!</v>
      </c>
      <c r="T377" s="11" t="e">
        <f>(COUNTIFS(Sta!$A:$A,$A377,Sta!$R:$R,"&gt;1.5") +COUNTIFS(Sta!$B:$B,$A377,Sta!$S:$S,"&gt;1.5"))/$D377</f>
        <v>#DIV/0!</v>
      </c>
      <c r="U377" s="8" t="e">
        <f>COUNTIFS(Sta!$A:$A,$A377,Sta!$R:$R,"&gt;1.5")/$B377</f>
        <v>#DIV/0!</v>
      </c>
      <c r="V377" s="8" t="e">
        <f>COUNTIFS(Sta!$B:$B,$A377,Sta!$S:$S,"&gt;1.5")/$C377</f>
        <v>#DIV/0!</v>
      </c>
    </row>
    <row r="378" spans="1:22" x14ac:dyDescent="0.3">
      <c r="A378" t="s">
        <v>462</v>
      </c>
      <c r="B378" s="9">
        <f>COUNTIF(Sta!A:A,A378)</f>
        <v>0</v>
      </c>
      <c r="C378" s="4">
        <f>COUNTIF(Sta!B:B,A378)</f>
        <v>0</v>
      </c>
      <c r="D378" s="4">
        <f t="shared" si="11"/>
        <v>0</v>
      </c>
      <c r="E378" s="10" t="e">
        <f>(SUMIF(Sta!$A:$A,$A378,Sta!$T:$T)  + SUMIF(Sta!$B:$B,$A378,Sta!$T:$T) )/$D378</f>
        <v>#DIV/0!</v>
      </c>
      <c r="F378" s="6" t="e">
        <f>SUMIF(Sta!$A:$A,$A378,Sta!$T:$T)/$B378</f>
        <v>#DIV/0!</v>
      </c>
      <c r="G378" s="6" t="e">
        <f>SUMIF(Sta!$B:$B,$A378,Sta!$T:$T)/$C378</f>
        <v>#DIV/0!</v>
      </c>
      <c r="H378" s="10" t="e">
        <f>(SUMIF(Sta!$A:$A,$A378,Sta!$R:$R)  + SUMIF(Sta!$B:$B,$A378,Sta!$S:$S) )/$D378</f>
        <v>#DIV/0!</v>
      </c>
      <c r="I378" s="6" t="e">
        <f>SUMIF(Sta!$A:$A,$A378,Sta!$R:$R)/$B378</f>
        <v>#DIV/0!</v>
      </c>
      <c r="J378" s="6" t="e">
        <f>SUMIF(Sta!$B:$B,$A378,Sta!$S:$S)/$C378</f>
        <v>#DIV/0!</v>
      </c>
      <c r="K378" s="11" t="e">
        <f>(COUNTIFS(Sta!$A:$A,$A378,Sta!$T:$T,"&gt;2.5") +COUNTIFS(Sta!$B:$B,$A378,Sta!$T:$T,"&gt;2.5"))/$D378</f>
        <v>#DIV/0!</v>
      </c>
      <c r="L378" s="8" t="e">
        <f>COUNTIFS(Sta!$A:$A,$A378,Sta!$T:$T,"&gt;2.5")/$B378</f>
        <v>#DIV/0!</v>
      </c>
      <c r="M378" s="8" t="e">
        <f>COUNTIFS(Sta!$B:$B,$A378,Sta!$T:$T,"&gt;2.5")/$C378</f>
        <v>#DIV/0!</v>
      </c>
      <c r="N378" s="11" t="e">
        <f>(COUNTIFS(Sta!$A:$A,$A378,Sta!$T:$T,"&gt;4.5") +COUNTIFS(Sta!$B:$B,$A378,Sta!$T:$T,"&gt;4.5"))/$D378</f>
        <v>#DIV/0!</v>
      </c>
      <c r="O378" s="8" t="e">
        <f>COUNTIFS(Sta!$A:$A,$A378,Sta!$T:$T,"&gt;4.5")/$B378</f>
        <v>#DIV/0!</v>
      </c>
      <c r="P378" s="8" t="e">
        <f>COUNTIFS(Sta!$B:$B,$A378,Sta!$T:$T,"&gt;4.5")/$C378</f>
        <v>#DIV/0!</v>
      </c>
      <c r="Q378" s="11" t="e">
        <f>(COUNTIFS(Sta!$A:$A,$A378,Sta!$R:$R,"&gt;0.5") +COUNTIFS(Sta!$B:$B,$A378,Sta!$S:$S,"&gt;0.5"))/$D378</f>
        <v>#DIV/0!</v>
      </c>
      <c r="R378" s="8" t="e">
        <f>COUNTIFS(Sta!$A:$A,$A378,Sta!$R:$R,"&gt;0.5")/$B378</f>
        <v>#DIV/0!</v>
      </c>
      <c r="S378" s="8" t="e">
        <f>COUNTIFS(Sta!$B:$B,$A378,Sta!$S:$S,"&gt;0.5")/$C378</f>
        <v>#DIV/0!</v>
      </c>
      <c r="T378" s="11" t="e">
        <f>(COUNTIFS(Sta!$A:$A,$A378,Sta!$R:$R,"&gt;1.5") +COUNTIFS(Sta!$B:$B,$A378,Sta!$S:$S,"&gt;1.5"))/$D378</f>
        <v>#DIV/0!</v>
      </c>
      <c r="U378" s="8" t="e">
        <f>COUNTIFS(Sta!$A:$A,$A378,Sta!$R:$R,"&gt;1.5")/$B378</f>
        <v>#DIV/0!</v>
      </c>
      <c r="V378" s="8" t="e">
        <f>COUNTIFS(Sta!$B:$B,$A378,Sta!$S:$S,"&gt;1.5")/$C378</f>
        <v>#DIV/0!</v>
      </c>
    </row>
    <row r="379" spans="1:22" x14ac:dyDescent="0.3">
      <c r="A379" t="s">
        <v>467</v>
      </c>
      <c r="B379" s="9">
        <f>COUNTIF(Sta!A:A,A379)</f>
        <v>0</v>
      </c>
      <c r="C379" s="4">
        <f>COUNTIF(Sta!B:B,A379)</f>
        <v>0</v>
      </c>
      <c r="D379" s="4">
        <f t="shared" si="11"/>
        <v>0</v>
      </c>
      <c r="E379" s="10" t="e">
        <f>(SUMIF(Sta!$A:$A,$A379,Sta!$T:$T)  + SUMIF(Sta!$B:$B,$A379,Sta!$T:$T) )/$D379</f>
        <v>#DIV/0!</v>
      </c>
      <c r="F379" s="6" t="e">
        <f>SUMIF(Sta!$A:$A,$A379,Sta!$T:$T)/$B379</f>
        <v>#DIV/0!</v>
      </c>
      <c r="G379" s="6" t="e">
        <f>SUMIF(Sta!$B:$B,$A379,Sta!$T:$T)/$C379</f>
        <v>#DIV/0!</v>
      </c>
      <c r="H379" s="10" t="e">
        <f>(SUMIF(Sta!$A:$A,$A379,Sta!$R:$R)  + SUMIF(Sta!$B:$B,$A379,Sta!$S:$S) )/$D379</f>
        <v>#DIV/0!</v>
      </c>
      <c r="I379" s="6" t="e">
        <f>SUMIF(Sta!$A:$A,$A379,Sta!$R:$R)/$B379</f>
        <v>#DIV/0!</v>
      </c>
      <c r="J379" s="6" t="e">
        <f>SUMIF(Sta!$B:$B,$A379,Sta!$S:$S)/$C379</f>
        <v>#DIV/0!</v>
      </c>
      <c r="K379" s="11" t="e">
        <f>(COUNTIFS(Sta!$A:$A,$A379,Sta!$T:$T,"&gt;2.5") +COUNTIFS(Sta!$B:$B,$A379,Sta!$T:$T,"&gt;2.5"))/$D379</f>
        <v>#DIV/0!</v>
      </c>
      <c r="L379" s="8" t="e">
        <f>COUNTIFS(Sta!$A:$A,$A379,Sta!$T:$T,"&gt;2.5")/$B379</f>
        <v>#DIV/0!</v>
      </c>
      <c r="M379" s="8" t="e">
        <f>COUNTIFS(Sta!$B:$B,$A379,Sta!$T:$T,"&gt;2.5")/$C379</f>
        <v>#DIV/0!</v>
      </c>
      <c r="N379" s="11" t="e">
        <f>(COUNTIFS(Sta!$A:$A,$A379,Sta!$T:$T,"&gt;4.5") +COUNTIFS(Sta!$B:$B,$A379,Sta!$T:$T,"&gt;4.5"))/$D379</f>
        <v>#DIV/0!</v>
      </c>
      <c r="O379" s="8" t="e">
        <f>COUNTIFS(Sta!$A:$A,$A379,Sta!$T:$T,"&gt;4.5")/$B379</f>
        <v>#DIV/0!</v>
      </c>
      <c r="P379" s="8" t="e">
        <f>COUNTIFS(Sta!$B:$B,$A379,Sta!$T:$T,"&gt;4.5")/$C379</f>
        <v>#DIV/0!</v>
      </c>
      <c r="Q379" s="11" t="e">
        <f>(COUNTIFS(Sta!$A:$A,$A379,Sta!$R:$R,"&gt;0.5") +COUNTIFS(Sta!$B:$B,$A379,Sta!$S:$S,"&gt;0.5"))/$D379</f>
        <v>#DIV/0!</v>
      </c>
      <c r="R379" s="8" t="e">
        <f>COUNTIFS(Sta!$A:$A,$A379,Sta!$R:$R,"&gt;0.5")/$B379</f>
        <v>#DIV/0!</v>
      </c>
      <c r="S379" s="8" t="e">
        <f>COUNTIFS(Sta!$B:$B,$A379,Sta!$S:$S,"&gt;0.5")/$C379</f>
        <v>#DIV/0!</v>
      </c>
      <c r="T379" s="11" t="e">
        <f>(COUNTIFS(Sta!$A:$A,$A379,Sta!$R:$R,"&gt;1.5") +COUNTIFS(Sta!$B:$B,$A379,Sta!$S:$S,"&gt;1.5"))/$D379</f>
        <v>#DIV/0!</v>
      </c>
      <c r="U379" s="8" t="e">
        <f>COUNTIFS(Sta!$A:$A,$A379,Sta!$R:$R,"&gt;1.5")/$B379</f>
        <v>#DIV/0!</v>
      </c>
      <c r="V379" s="8" t="e">
        <f>COUNTIFS(Sta!$B:$B,$A379,Sta!$S:$S,"&gt;1.5")/$C379</f>
        <v>#DIV/0!</v>
      </c>
    </row>
    <row r="380" spans="1:22" x14ac:dyDescent="0.3">
      <c r="A380" t="s">
        <v>470</v>
      </c>
      <c r="B380" s="9">
        <f>COUNTIF(Sta!A:A,A380)</f>
        <v>0</v>
      </c>
      <c r="C380" s="4">
        <f>COUNTIF(Sta!B:B,A380)</f>
        <v>0</v>
      </c>
      <c r="D380" s="4">
        <f t="shared" si="11"/>
        <v>0</v>
      </c>
      <c r="E380" s="10" t="e">
        <f>(SUMIF(Sta!$A:$A,$A380,Sta!$T:$T)  + SUMIF(Sta!$B:$B,$A380,Sta!$T:$T) )/$D380</f>
        <v>#DIV/0!</v>
      </c>
      <c r="F380" s="6" t="e">
        <f>SUMIF(Sta!$A:$A,$A380,Sta!$T:$T)/$B380</f>
        <v>#DIV/0!</v>
      </c>
      <c r="G380" s="6" t="e">
        <f>SUMIF(Sta!$B:$B,$A380,Sta!$T:$T)/$C380</f>
        <v>#DIV/0!</v>
      </c>
      <c r="H380" s="10" t="e">
        <f>(SUMIF(Sta!$A:$A,$A380,Sta!$R:$R)  + SUMIF(Sta!$B:$B,$A380,Sta!$S:$S) )/$D380</f>
        <v>#DIV/0!</v>
      </c>
      <c r="I380" s="6" t="e">
        <f>SUMIF(Sta!$A:$A,$A380,Sta!$R:$R)/$B380</f>
        <v>#DIV/0!</v>
      </c>
      <c r="J380" s="6" t="e">
        <f>SUMIF(Sta!$B:$B,$A380,Sta!$S:$S)/$C380</f>
        <v>#DIV/0!</v>
      </c>
      <c r="K380" s="11" t="e">
        <f>(COUNTIFS(Sta!$A:$A,$A380,Sta!$T:$T,"&gt;2.5") +COUNTIFS(Sta!$B:$B,$A380,Sta!$T:$T,"&gt;2.5"))/$D380</f>
        <v>#DIV/0!</v>
      </c>
      <c r="L380" s="8" t="e">
        <f>COUNTIFS(Sta!$A:$A,$A380,Sta!$T:$T,"&gt;2.5")/$B380</f>
        <v>#DIV/0!</v>
      </c>
      <c r="M380" s="8" t="e">
        <f>COUNTIFS(Sta!$B:$B,$A380,Sta!$T:$T,"&gt;2.5")/$C380</f>
        <v>#DIV/0!</v>
      </c>
      <c r="N380" s="11" t="e">
        <f>(COUNTIFS(Sta!$A:$A,$A380,Sta!$T:$T,"&gt;4.5") +COUNTIFS(Sta!$B:$B,$A380,Sta!$T:$T,"&gt;4.5"))/$D380</f>
        <v>#DIV/0!</v>
      </c>
      <c r="O380" s="8" t="e">
        <f>COUNTIFS(Sta!$A:$A,$A380,Sta!$T:$T,"&gt;4.5")/$B380</f>
        <v>#DIV/0!</v>
      </c>
      <c r="P380" s="8" t="e">
        <f>COUNTIFS(Sta!$B:$B,$A380,Sta!$T:$T,"&gt;4.5")/$C380</f>
        <v>#DIV/0!</v>
      </c>
      <c r="Q380" s="11" t="e">
        <f>(COUNTIFS(Sta!$A:$A,$A380,Sta!$R:$R,"&gt;0.5") +COUNTIFS(Sta!$B:$B,$A380,Sta!$S:$S,"&gt;0.5"))/$D380</f>
        <v>#DIV/0!</v>
      </c>
      <c r="R380" s="8" t="e">
        <f>COUNTIFS(Sta!$A:$A,$A380,Sta!$R:$R,"&gt;0.5")/$B380</f>
        <v>#DIV/0!</v>
      </c>
      <c r="S380" s="8" t="e">
        <f>COUNTIFS(Sta!$B:$B,$A380,Sta!$S:$S,"&gt;0.5")/$C380</f>
        <v>#DIV/0!</v>
      </c>
      <c r="T380" s="11" t="e">
        <f>(COUNTIFS(Sta!$A:$A,$A380,Sta!$R:$R,"&gt;1.5") +COUNTIFS(Sta!$B:$B,$A380,Sta!$S:$S,"&gt;1.5"))/$D380</f>
        <v>#DIV/0!</v>
      </c>
      <c r="U380" s="8" t="e">
        <f>COUNTIFS(Sta!$A:$A,$A380,Sta!$R:$R,"&gt;1.5")/$B380</f>
        <v>#DIV/0!</v>
      </c>
      <c r="V380" s="8" t="e">
        <f>COUNTIFS(Sta!$B:$B,$A380,Sta!$S:$S,"&gt;1.5")/$C380</f>
        <v>#DIV/0!</v>
      </c>
    </row>
  </sheetData>
  <mergeCells count="8">
    <mergeCell ref="Q1:S1"/>
    <mergeCell ref="T1:V1"/>
    <mergeCell ref="A1:A2"/>
    <mergeCell ref="B1:D1"/>
    <mergeCell ref="E1:G1"/>
    <mergeCell ref="H1:J1"/>
    <mergeCell ref="K1:M1"/>
    <mergeCell ref="N1:P1"/>
  </mergeCells>
  <conditionalFormatting sqref="E3:G380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J380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M380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P380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S380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V380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2D369-E031-4F18-BB0A-D2C7A28C5377}">
  <dimension ref="A1:AA216"/>
  <sheetViews>
    <sheetView workbookViewId="0">
      <selection activeCell="A5" sqref="A2:XFD5"/>
    </sheetView>
  </sheetViews>
  <sheetFormatPr defaultColWidth="6" defaultRowHeight="13.8" x14ac:dyDescent="0.3"/>
  <cols>
    <col min="1" max="4" width="6" style="49"/>
    <col min="5" max="6" width="6.77734375" style="49" bestFit="1" customWidth="1"/>
    <col min="7" max="7" width="6" style="49"/>
    <col min="8" max="12" width="6.77734375" style="49" bestFit="1" customWidth="1"/>
    <col min="13" max="13" width="14.6640625" style="49" customWidth="1"/>
    <col min="14" max="14" width="10.5546875" style="49" bestFit="1" customWidth="1"/>
    <col min="15" max="15" width="14.6640625" style="49" customWidth="1"/>
    <col min="16" max="18" width="6" style="49"/>
    <col min="19" max="19" width="6.5546875" style="49" customWidth="1"/>
    <col min="20" max="20" width="10.88671875" style="49" customWidth="1"/>
    <col min="21" max="21" width="6.77734375" style="49" bestFit="1" customWidth="1"/>
    <col min="22" max="23" width="6" style="49"/>
    <col min="24" max="27" width="6.77734375" style="49" bestFit="1" customWidth="1"/>
    <col min="28" max="16384" width="6" style="49"/>
  </cols>
  <sheetData>
    <row r="1" spans="1:27" s="52" customFormat="1" ht="42.6" thickTop="1" thickBot="1" x14ac:dyDescent="0.35">
      <c r="A1" s="55" t="s">
        <v>58</v>
      </c>
      <c r="B1" s="55" t="s">
        <v>24</v>
      </c>
      <c r="C1" s="55" t="s">
        <v>26</v>
      </c>
      <c r="D1" s="55" t="s">
        <v>24</v>
      </c>
      <c r="E1" s="55" t="s">
        <v>59</v>
      </c>
      <c r="F1" s="55" t="s">
        <v>24</v>
      </c>
      <c r="G1" s="55" t="s">
        <v>60</v>
      </c>
      <c r="H1" s="55" t="s">
        <v>24</v>
      </c>
      <c r="I1" s="55" t="s">
        <v>61</v>
      </c>
      <c r="J1" s="55" t="s">
        <v>24</v>
      </c>
      <c r="K1" s="55" t="s">
        <v>62</v>
      </c>
      <c r="L1" s="55" t="s">
        <v>24</v>
      </c>
      <c r="M1" s="55" t="s">
        <v>0</v>
      </c>
      <c r="N1" s="55" t="s">
        <v>242</v>
      </c>
      <c r="O1" s="55" t="s">
        <v>1</v>
      </c>
      <c r="P1" s="55" t="s">
        <v>58</v>
      </c>
      <c r="Q1" s="55" t="s">
        <v>29</v>
      </c>
      <c r="R1" s="55" t="s">
        <v>26</v>
      </c>
      <c r="S1" s="55" t="s">
        <v>29</v>
      </c>
      <c r="T1" s="55" t="s">
        <v>59</v>
      </c>
      <c r="U1" s="55" t="s">
        <v>29</v>
      </c>
      <c r="V1" s="55" t="s">
        <v>60</v>
      </c>
      <c r="W1" s="55" t="s">
        <v>29</v>
      </c>
      <c r="X1" s="55" t="s">
        <v>61</v>
      </c>
      <c r="Y1" s="55" t="s">
        <v>29</v>
      </c>
      <c r="Z1" s="55" t="s">
        <v>62</v>
      </c>
      <c r="AA1" s="55" t="s">
        <v>29</v>
      </c>
    </row>
    <row r="2" spans="1:27" ht="14.4" thickTop="1" x14ac:dyDescent="0.3">
      <c r="A2" s="51" t="e">
        <f>VLOOKUP($M2,CardStats!$A$3:$AE$998,5,FALSE)</f>
        <v>#N/A</v>
      </c>
      <c r="B2" s="51" t="e">
        <f>VLOOKUP($M2,CardStats!$A$3:$AE$998,6,FALSE)</f>
        <v>#N/A</v>
      </c>
      <c r="C2" s="51" t="e">
        <f>VLOOKUP($M2,CardStats!$A$3:$AE$998,8,FALSE)</f>
        <v>#N/A</v>
      </c>
      <c r="D2" s="51" t="e">
        <f>VLOOKUP($M2,CardStats!$A$3:$AE$998,9,FALSE)</f>
        <v>#N/A</v>
      </c>
      <c r="E2" s="57" t="e">
        <f>VLOOKUP($M2,CardStats!$A$3:$AE$998,11,FALSE)</f>
        <v>#N/A</v>
      </c>
      <c r="F2" s="57" t="e">
        <f>VLOOKUP($M2,CardStats!$A$3:$AE$998,12,FALSE)</f>
        <v>#N/A</v>
      </c>
      <c r="G2" s="57" t="e">
        <f>VLOOKUP($M2,CardStats!$A$3:$AE$998,14,FALSE)</f>
        <v>#N/A</v>
      </c>
      <c r="H2" s="57" t="e">
        <f>VLOOKUP($M2,CardStats!$A$3:$AE$998,15,FALSE)</f>
        <v>#N/A</v>
      </c>
      <c r="I2" s="57" t="e">
        <f>VLOOKUP($M2,CardStats!$A$3:$AE$998,17,FALSE)</f>
        <v>#N/A</v>
      </c>
      <c r="J2" s="57" t="e">
        <f>VLOOKUP($M2,CardStats!$A$3:$AE$998,18,FALSE)</f>
        <v>#N/A</v>
      </c>
      <c r="K2" s="57" t="e">
        <f>VLOOKUP($M2,CardStats!$A$3:$AE$998,20,FALSE)</f>
        <v>#N/A</v>
      </c>
      <c r="L2" s="57" t="e">
        <f>VLOOKUP($M2,CardStats!$A$3:$AE$998,21,FALSE)</f>
        <v>#N/A</v>
      </c>
      <c r="M2" s="53">
        <f>Fixtures!A2</f>
        <v>0</v>
      </c>
      <c r="N2" s="54">
        <f>Fixtures!D2</f>
        <v>0</v>
      </c>
      <c r="O2" s="53">
        <f>Fixtures!B2</f>
        <v>0</v>
      </c>
      <c r="P2" s="51" t="e">
        <f>VLOOKUP($O2,CardStats!$A$3:$AE$998,5,FALSE)</f>
        <v>#N/A</v>
      </c>
      <c r="Q2" s="51" t="e">
        <f>VLOOKUP($O2,CardStats!$A$3:$AE$998,7,FALSE)</f>
        <v>#N/A</v>
      </c>
      <c r="R2" s="51" t="e">
        <f>VLOOKUP($O2,CardStats!$A$3:$AE$998,8,FALSE)</f>
        <v>#N/A</v>
      </c>
      <c r="S2" s="51" t="e">
        <f>VLOOKUP($O2,CardStats!$A$3:$AE$998,10,FALSE)</f>
        <v>#N/A</v>
      </c>
      <c r="T2" s="57" t="e">
        <f>VLOOKUP($O2,CardStats!$A$3:$AE$998,11,FALSE)</f>
        <v>#N/A</v>
      </c>
      <c r="U2" s="57" t="e">
        <f>VLOOKUP($O2,CardStats!$A$3:$AE$998,13,FALSE)</f>
        <v>#N/A</v>
      </c>
      <c r="V2" s="57" t="e">
        <f>VLOOKUP($O2,CardStats!$A$3:$AE$998,14,FALSE)</f>
        <v>#N/A</v>
      </c>
      <c r="W2" s="57" t="e">
        <f>VLOOKUP($O2,CardStats!$A$3:$AE$998,16,FALSE)</f>
        <v>#N/A</v>
      </c>
      <c r="X2" s="57" t="e">
        <f>VLOOKUP($O2,CardStats!$A$3:$AE$998,17,FALSE)</f>
        <v>#N/A</v>
      </c>
      <c r="Y2" s="57" t="e">
        <f>VLOOKUP($O2,CardStats!$A$3:$AE$998,19,FALSE)</f>
        <v>#N/A</v>
      </c>
      <c r="Z2" s="57" t="e">
        <f>VLOOKUP($O2,CardStats!$A$3:$AE$998,20,FALSE)</f>
        <v>#N/A</v>
      </c>
      <c r="AA2" s="57" t="e">
        <f>VLOOKUP($O2,CardStats!$A$3:$AE$998,22,FALSE)</f>
        <v>#N/A</v>
      </c>
    </row>
    <row r="3" spans="1:27" x14ac:dyDescent="0.3">
      <c r="A3" s="51" t="e">
        <f>VLOOKUP($M3,CardStats!$A$3:$AE$998,5,FALSE)</f>
        <v>#REF!</v>
      </c>
      <c r="B3" s="51" t="e">
        <f>VLOOKUP($M3,CardStats!$A$3:$AE$998,6,FALSE)</f>
        <v>#REF!</v>
      </c>
      <c r="C3" s="51" t="e">
        <f>VLOOKUP($M3,CardStats!$A$3:$AE$998,8,FALSE)</f>
        <v>#REF!</v>
      </c>
      <c r="D3" s="51" t="e">
        <f>VLOOKUP($M3,CardStats!$A$3:$AE$998,9,FALSE)</f>
        <v>#REF!</v>
      </c>
      <c r="E3" s="57" t="e">
        <f>VLOOKUP($M3,CardStats!$A$3:$AE$998,11,FALSE)</f>
        <v>#REF!</v>
      </c>
      <c r="F3" s="57" t="e">
        <f>VLOOKUP($M3,CardStats!$A$3:$AE$998,12,FALSE)</f>
        <v>#REF!</v>
      </c>
      <c r="G3" s="57" t="e">
        <f>VLOOKUP($M3,CardStats!$A$3:$AE$998,14,FALSE)</f>
        <v>#REF!</v>
      </c>
      <c r="H3" s="57" t="e">
        <f>VLOOKUP($M3,CardStats!$A$3:$AE$998,15,FALSE)</f>
        <v>#REF!</v>
      </c>
      <c r="I3" s="57" t="e">
        <f>VLOOKUP($M3,CardStats!$A$3:$AE$998,17,FALSE)</f>
        <v>#REF!</v>
      </c>
      <c r="J3" s="57" t="e">
        <f>VLOOKUP($M3,CardStats!$A$3:$AE$998,18,FALSE)</f>
        <v>#REF!</v>
      </c>
      <c r="K3" s="57" t="e">
        <f>VLOOKUP($M3,CardStats!$A$3:$AE$998,20,FALSE)</f>
        <v>#REF!</v>
      </c>
      <c r="L3" s="57" t="e">
        <f>VLOOKUP($M3,CardStats!$A$3:$AE$998,21,FALSE)</f>
        <v>#REF!</v>
      </c>
      <c r="M3" s="53" t="e">
        <f>Fixtures!#REF!</f>
        <v>#REF!</v>
      </c>
      <c r="N3" s="54" t="e">
        <f>Fixtures!#REF!</f>
        <v>#REF!</v>
      </c>
      <c r="O3" s="53" t="e">
        <f>Fixtures!#REF!</f>
        <v>#REF!</v>
      </c>
      <c r="P3" s="51" t="e">
        <f>VLOOKUP($O3,CardStats!$A$3:$AE$998,5,FALSE)</f>
        <v>#REF!</v>
      </c>
      <c r="Q3" s="51" t="e">
        <f>VLOOKUP($O3,CardStats!$A$3:$AE$998,7,FALSE)</f>
        <v>#REF!</v>
      </c>
      <c r="R3" s="51" t="e">
        <f>VLOOKUP($O3,CardStats!$A$3:$AE$998,8,FALSE)</f>
        <v>#REF!</v>
      </c>
      <c r="S3" s="51" t="e">
        <f>VLOOKUP($O3,CardStats!$A$3:$AE$998,10,FALSE)</f>
        <v>#REF!</v>
      </c>
      <c r="T3" s="57" t="e">
        <f>VLOOKUP($O3,CardStats!$A$3:$AE$998,11,FALSE)</f>
        <v>#REF!</v>
      </c>
      <c r="U3" s="57" t="e">
        <f>VLOOKUP($O3,CardStats!$A$3:$AE$998,13,FALSE)</f>
        <v>#REF!</v>
      </c>
      <c r="V3" s="57" t="e">
        <f>VLOOKUP($O3,CardStats!$A$3:$AE$998,14,FALSE)</f>
        <v>#REF!</v>
      </c>
      <c r="W3" s="57" t="e">
        <f>VLOOKUP($O3,CardStats!$A$3:$AE$998,16,FALSE)</f>
        <v>#REF!</v>
      </c>
      <c r="X3" s="57" t="e">
        <f>VLOOKUP($O3,CardStats!$A$3:$AE$998,17,FALSE)</f>
        <v>#REF!</v>
      </c>
      <c r="Y3" s="57" t="e">
        <f>VLOOKUP($O3,CardStats!$A$3:$AE$998,19,FALSE)</f>
        <v>#REF!</v>
      </c>
      <c r="Z3" s="57" t="e">
        <f>VLOOKUP($O3,CardStats!$A$3:$AE$998,20,FALSE)</f>
        <v>#REF!</v>
      </c>
      <c r="AA3" s="57" t="e">
        <f>VLOOKUP($O3,CardStats!$A$3:$AE$998,22,FALSE)</f>
        <v>#REF!</v>
      </c>
    </row>
    <row r="4" spans="1:27" x14ac:dyDescent="0.3">
      <c r="A4" s="51" t="e">
        <f>VLOOKUP($M4,CardStats!$A$3:$AE$998,5,FALSE)</f>
        <v>#REF!</v>
      </c>
      <c r="B4" s="51" t="e">
        <f>VLOOKUP($M4,CardStats!$A$3:$AE$998,6,FALSE)</f>
        <v>#REF!</v>
      </c>
      <c r="C4" s="51" t="e">
        <f>VLOOKUP($M4,CardStats!$A$3:$AE$998,8,FALSE)</f>
        <v>#REF!</v>
      </c>
      <c r="D4" s="51" t="e">
        <f>VLOOKUP($M4,CardStats!$A$3:$AE$998,9,FALSE)</f>
        <v>#REF!</v>
      </c>
      <c r="E4" s="57" t="e">
        <f>VLOOKUP($M4,CardStats!$A$3:$AE$998,11,FALSE)</f>
        <v>#REF!</v>
      </c>
      <c r="F4" s="57" t="e">
        <f>VLOOKUP($M4,CardStats!$A$3:$AE$998,12,FALSE)</f>
        <v>#REF!</v>
      </c>
      <c r="G4" s="57" t="e">
        <f>VLOOKUP($M4,CardStats!$A$3:$AE$998,14,FALSE)</f>
        <v>#REF!</v>
      </c>
      <c r="H4" s="57" t="e">
        <f>VLOOKUP($M4,CardStats!$A$3:$AE$998,15,FALSE)</f>
        <v>#REF!</v>
      </c>
      <c r="I4" s="57" t="e">
        <f>VLOOKUP($M4,CardStats!$A$3:$AE$998,17,FALSE)</f>
        <v>#REF!</v>
      </c>
      <c r="J4" s="57" t="e">
        <f>VLOOKUP($M4,CardStats!$A$3:$AE$998,18,FALSE)</f>
        <v>#REF!</v>
      </c>
      <c r="K4" s="57" t="e">
        <f>VLOOKUP($M4,CardStats!$A$3:$AE$998,20,FALSE)</f>
        <v>#REF!</v>
      </c>
      <c r="L4" s="57" t="e">
        <f>VLOOKUP($M4,CardStats!$A$3:$AE$998,21,FALSE)</f>
        <v>#REF!</v>
      </c>
      <c r="M4" s="53" t="e">
        <f>Fixtures!#REF!</f>
        <v>#REF!</v>
      </c>
      <c r="N4" s="54" t="e">
        <f>Fixtures!#REF!</f>
        <v>#REF!</v>
      </c>
      <c r="O4" s="53" t="e">
        <f>Fixtures!#REF!</f>
        <v>#REF!</v>
      </c>
      <c r="P4" s="51" t="e">
        <f>VLOOKUP($O4,CardStats!$A$3:$AE$998,5,FALSE)</f>
        <v>#REF!</v>
      </c>
      <c r="Q4" s="51" t="e">
        <f>VLOOKUP($O4,CardStats!$A$3:$AE$998,7,FALSE)</f>
        <v>#REF!</v>
      </c>
      <c r="R4" s="51" t="e">
        <f>VLOOKUP($O4,CardStats!$A$3:$AE$998,8,FALSE)</f>
        <v>#REF!</v>
      </c>
      <c r="S4" s="51" t="e">
        <f>VLOOKUP($O4,CardStats!$A$3:$AE$998,10,FALSE)</f>
        <v>#REF!</v>
      </c>
      <c r="T4" s="57" t="e">
        <f>VLOOKUP($O4,CardStats!$A$3:$AE$998,11,FALSE)</f>
        <v>#REF!</v>
      </c>
      <c r="U4" s="57" t="e">
        <f>VLOOKUP($O4,CardStats!$A$3:$AE$998,13,FALSE)</f>
        <v>#REF!</v>
      </c>
      <c r="V4" s="57" t="e">
        <f>VLOOKUP($O4,CardStats!$A$3:$AE$998,14,FALSE)</f>
        <v>#REF!</v>
      </c>
      <c r="W4" s="57" t="e">
        <f>VLOOKUP($O4,CardStats!$A$3:$AE$998,16,FALSE)</f>
        <v>#REF!</v>
      </c>
      <c r="X4" s="57" t="e">
        <f>VLOOKUP($O4,CardStats!$A$3:$AE$998,17,FALSE)</f>
        <v>#REF!</v>
      </c>
      <c r="Y4" s="57" t="e">
        <f>VLOOKUP($O4,CardStats!$A$3:$AE$998,19,FALSE)</f>
        <v>#REF!</v>
      </c>
      <c r="Z4" s="57" t="e">
        <f>VLOOKUP($O4,CardStats!$A$3:$AE$998,20,FALSE)</f>
        <v>#REF!</v>
      </c>
      <c r="AA4" s="57" t="e">
        <f>VLOOKUP($O4,CardStats!$A$3:$AE$998,22,FALSE)</f>
        <v>#REF!</v>
      </c>
    </row>
    <row r="5" spans="1:27" x14ac:dyDescent="0.3">
      <c r="A5" s="51" t="e">
        <f>VLOOKUP($M5,CardStats!$A$3:$AE$998,5,FALSE)</f>
        <v>#REF!</v>
      </c>
      <c r="B5" s="51" t="e">
        <f>VLOOKUP($M5,CardStats!$A$3:$AE$998,6,FALSE)</f>
        <v>#REF!</v>
      </c>
      <c r="C5" s="51" t="e">
        <f>VLOOKUP($M5,CardStats!$A$3:$AE$998,8,FALSE)</f>
        <v>#REF!</v>
      </c>
      <c r="D5" s="51" t="e">
        <f>VLOOKUP($M5,CardStats!$A$3:$AE$998,9,FALSE)</f>
        <v>#REF!</v>
      </c>
      <c r="E5" s="57" t="e">
        <f>VLOOKUP($M5,CardStats!$A$3:$AE$998,11,FALSE)</f>
        <v>#REF!</v>
      </c>
      <c r="F5" s="57" t="e">
        <f>VLOOKUP($M5,CardStats!$A$3:$AE$998,12,FALSE)</f>
        <v>#REF!</v>
      </c>
      <c r="G5" s="57" t="e">
        <f>VLOOKUP($M5,CardStats!$A$3:$AE$998,14,FALSE)</f>
        <v>#REF!</v>
      </c>
      <c r="H5" s="57" t="e">
        <f>VLOOKUP($M5,CardStats!$A$3:$AE$998,15,FALSE)</f>
        <v>#REF!</v>
      </c>
      <c r="I5" s="57" t="e">
        <f>VLOOKUP($M5,CardStats!$A$3:$AE$998,17,FALSE)</f>
        <v>#REF!</v>
      </c>
      <c r="J5" s="57" t="e">
        <f>VLOOKUP($M5,CardStats!$A$3:$AE$998,18,FALSE)</f>
        <v>#REF!</v>
      </c>
      <c r="K5" s="57" t="e">
        <f>VLOOKUP($M5,CardStats!$A$3:$AE$998,20,FALSE)</f>
        <v>#REF!</v>
      </c>
      <c r="L5" s="57" t="e">
        <f>VLOOKUP($M5,CardStats!$A$3:$AE$998,21,FALSE)</f>
        <v>#REF!</v>
      </c>
      <c r="M5" s="53" t="e">
        <f>Fixtures!#REF!</f>
        <v>#REF!</v>
      </c>
      <c r="N5" s="54" t="e">
        <f>Fixtures!#REF!</f>
        <v>#REF!</v>
      </c>
      <c r="O5" s="53" t="e">
        <f>Fixtures!#REF!</f>
        <v>#REF!</v>
      </c>
      <c r="P5" s="51" t="e">
        <f>VLOOKUP($O5,CardStats!$A$3:$AE$998,5,FALSE)</f>
        <v>#REF!</v>
      </c>
      <c r="Q5" s="51" t="e">
        <f>VLOOKUP($O5,CardStats!$A$3:$AE$998,7,FALSE)</f>
        <v>#REF!</v>
      </c>
      <c r="R5" s="51" t="e">
        <f>VLOOKUP($O5,CardStats!$A$3:$AE$998,8,FALSE)</f>
        <v>#REF!</v>
      </c>
      <c r="S5" s="51" t="e">
        <f>VLOOKUP($O5,CardStats!$A$3:$AE$998,10,FALSE)</f>
        <v>#REF!</v>
      </c>
      <c r="T5" s="57" t="e">
        <f>VLOOKUP($O5,CardStats!$A$3:$AE$998,11,FALSE)</f>
        <v>#REF!</v>
      </c>
      <c r="U5" s="57" t="e">
        <f>VLOOKUP($O5,CardStats!$A$3:$AE$998,13,FALSE)</f>
        <v>#REF!</v>
      </c>
      <c r="V5" s="57" t="e">
        <f>VLOOKUP($O5,CardStats!$A$3:$AE$998,14,FALSE)</f>
        <v>#REF!</v>
      </c>
      <c r="W5" s="57" t="e">
        <f>VLOOKUP($O5,CardStats!$A$3:$AE$998,16,FALSE)</f>
        <v>#REF!</v>
      </c>
      <c r="X5" s="57" t="e">
        <f>VLOOKUP($O5,CardStats!$A$3:$AE$998,17,FALSE)</f>
        <v>#REF!</v>
      </c>
      <c r="Y5" s="57" t="e">
        <f>VLOOKUP($O5,CardStats!$A$3:$AE$998,19,FALSE)</f>
        <v>#REF!</v>
      </c>
      <c r="Z5" s="57" t="e">
        <f>VLOOKUP($O5,CardStats!$A$3:$AE$998,20,FALSE)</f>
        <v>#REF!</v>
      </c>
      <c r="AA5" s="57" t="e">
        <f>VLOOKUP($O5,CardStats!$A$3:$AE$998,22,FALSE)</f>
        <v>#REF!</v>
      </c>
    </row>
    <row r="6" spans="1:27" x14ac:dyDescent="0.3">
      <c r="A6" s="51" t="e">
        <f>VLOOKUP($M6,CardStats!$A$3:$AE$998,5,FALSE)</f>
        <v>#REF!</v>
      </c>
      <c r="B6" s="51" t="e">
        <f>VLOOKUP($M6,CardStats!$A$3:$AE$998,6,FALSE)</f>
        <v>#REF!</v>
      </c>
      <c r="C6" s="51" t="e">
        <f>VLOOKUP($M6,CardStats!$A$3:$AE$998,8,FALSE)</f>
        <v>#REF!</v>
      </c>
      <c r="D6" s="51" t="e">
        <f>VLOOKUP($M6,CardStats!$A$3:$AE$998,9,FALSE)</f>
        <v>#REF!</v>
      </c>
      <c r="E6" s="57" t="e">
        <f>VLOOKUP($M6,CardStats!$A$3:$AE$998,11,FALSE)</f>
        <v>#REF!</v>
      </c>
      <c r="F6" s="57" t="e">
        <f>VLOOKUP($M6,CardStats!$A$3:$AE$998,12,FALSE)</f>
        <v>#REF!</v>
      </c>
      <c r="G6" s="57" t="e">
        <f>VLOOKUP($M6,CardStats!$A$3:$AE$998,14,FALSE)</f>
        <v>#REF!</v>
      </c>
      <c r="H6" s="57" t="e">
        <f>VLOOKUP($M6,CardStats!$A$3:$AE$998,15,FALSE)</f>
        <v>#REF!</v>
      </c>
      <c r="I6" s="57" t="e">
        <f>VLOOKUP($M6,CardStats!$A$3:$AE$998,17,FALSE)</f>
        <v>#REF!</v>
      </c>
      <c r="J6" s="57" t="e">
        <f>VLOOKUP($M6,CardStats!$A$3:$AE$998,18,FALSE)</f>
        <v>#REF!</v>
      </c>
      <c r="K6" s="57" t="e">
        <f>VLOOKUP($M6,CardStats!$A$3:$AE$998,20,FALSE)</f>
        <v>#REF!</v>
      </c>
      <c r="L6" s="57" t="e">
        <f>VLOOKUP($M6,CardStats!$A$3:$AE$998,21,FALSE)</f>
        <v>#REF!</v>
      </c>
      <c r="M6" s="53" t="e">
        <f>Fixtures!#REF!</f>
        <v>#REF!</v>
      </c>
      <c r="N6" s="54" t="e">
        <f>Fixtures!#REF!</f>
        <v>#REF!</v>
      </c>
      <c r="O6" s="53" t="e">
        <f>Fixtures!#REF!</f>
        <v>#REF!</v>
      </c>
      <c r="P6" s="51" t="e">
        <f>VLOOKUP($O6,CardStats!$A$3:$AE$998,5,FALSE)</f>
        <v>#REF!</v>
      </c>
      <c r="Q6" s="51" t="e">
        <f>VLOOKUP($O6,CardStats!$A$3:$AE$998,7,FALSE)</f>
        <v>#REF!</v>
      </c>
      <c r="R6" s="51" t="e">
        <f>VLOOKUP($O6,CardStats!$A$3:$AE$998,8,FALSE)</f>
        <v>#REF!</v>
      </c>
      <c r="S6" s="51" t="e">
        <f>VLOOKUP($O6,CardStats!$A$3:$AE$998,10,FALSE)</f>
        <v>#REF!</v>
      </c>
      <c r="T6" s="57" t="e">
        <f>VLOOKUP($O6,CardStats!$A$3:$AE$998,11,FALSE)</f>
        <v>#REF!</v>
      </c>
      <c r="U6" s="57" t="e">
        <f>VLOOKUP($O6,CardStats!$A$3:$AE$998,13,FALSE)</f>
        <v>#REF!</v>
      </c>
      <c r="V6" s="57" t="e">
        <f>VLOOKUP($O6,CardStats!$A$3:$AE$998,14,FALSE)</f>
        <v>#REF!</v>
      </c>
      <c r="W6" s="57" t="e">
        <f>VLOOKUP($O6,CardStats!$A$3:$AE$998,16,FALSE)</f>
        <v>#REF!</v>
      </c>
      <c r="X6" s="57" t="e">
        <f>VLOOKUP($O6,CardStats!$A$3:$AE$998,17,FALSE)</f>
        <v>#REF!</v>
      </c>
      <c r="Y6" s="57" t="e">
        <f>VLOOKUP($O6,CardStats!$A$3:$AE$998,19,FALSE)</f>
        <v>#REF!</v>
      </c>
      <c r="Z6" s="57" t="e">
        <f>VLOOKUP($O6,CardStats!$A$3:$AE$998,20,FALSE)</f>
        <v>#REF!</v>
      </c>
      <c r="AA6" s="57" t="e">
        <f>VLOOKUP($O6,CardStats!$A$3:$AE$998,22,FALSE)</f>
        <v>#REF!</v>
      </c>
    </row>
    <row r="7" spans="1:27" x14ac:dyDescent="0.3">
      <c r="A7" s="51" t="e">
        <f>VLOOKUP($M7,CardStats!$A$3:$AE$998,5,FALSE)</f>
        <v>#REF!</v>
      </c>
      <c r="B7" s="51" t="e">
        <f>VLOOKUP($M7,CardStats!$A$3:$AE$998,6,FALSE)</f>
        <v>#REF!</v>
      </c>
      <c r="C7" s="51" t="e">
        <f>VLOOKUP($M7,CardStats!$A$3:$AE$998,8,FALSE)</f>
        <v>#REF!</v>
      </c>
      <c r="D7" s="51" t="e">
        <f>VLOOKUP($M7,CardStats!$A$3:$AE$998,9,FALSE)</f>
        <v>#REF!</v>
      </c>
      <c r="E7" s="57" t="e">
        <f>VLOOKUP($M7,CardStats!$A$3:$AE$998,11,FALSE)</f>
        <v>#REF!</v>
      </c>
      <c r="F7" s="57" t="e">
        <f>VLOOKUP($M7,CardStats!$A$3:$AE$998,12,FALSE)</f>
        <v>#REF!</v>
      </c>
      <c r="G7" s="57" t="e">
        <f>VLOOKUP($M7,CardStats!$A$3:$AE$998,14,FALSE)</f>
        <v>#REF!</v>
      </c>
      <c r="H7" s="57" t="e">
        <f>VLOOKUP($M7,CardStats!$A$3:$AE$998,15,FALSE)</f>
        <v>#REF!</v>
      </c>
      <c r="I7" s="57" t="e">
        <f>VLOOKUP($M7,CardStats!$A$3:$AE$998,17,FALSE)</f>
        <v>#REF!</v>
      </c>
      <c r="J7" s="57" t="e">
        <f>VLOOKUP($M7,CardStats!$A$3:$AE$998,18,FALSE)</f>
        <v>#REF!</v>
      </c>
      <c r="K7" s="57" t="e">
        <f>VLOOKUP($M7,CardStats!$A$3:$AE$998,20,FALSE)</f>
        <v>#REF!</v>
      </c>
      <c r="L7" s="57" t="e">
        <f>VLOOKUP($M7,CardStats!$A$3:$AE$998,21,FALSE)</f>
        <v>#REF!</v>
      </c>
      <c r="M7" s="53" t="e">
        <f>Fixtures!#REF!</f>
        <v>#REF!</v>
      </c>
      <c r="N7" s="54" t="e">
        <f>Fixtures!#REF!</f>
        <v>#REF!</v>
      </c>
      <c r="O7" s="53" t="e">
        <f>Fixtures!#REF!</f>
        <v>#REF!</v>
      </c>
      <c r="P7" s="51" t="e">
        <f>VLOOKUP($O7,CardStats!$A$3:$AE$998,5,FALSE)</f>
        <v>#REF!</v>
      </c>
      <c r="Q7" s="51" t="e">
        <f>VLOOKUP($O7,CardStats!$A$3:$AE$998,7,FALSE)</f>
        <v>#REF!</v>
      </c>
      <c r="R7" s="51" t="e">
        <f>VLOOKUP($O7,CardStats!$A$3:$AE$998,8,FALSE)</f>
        <v>#REF!</v>
      </c>
      <c r="S7" s="51" t="e">
        <f>VLOOKUP($O7,CardStats!$A$3:$AE$998,10,FALSE)</f>
        <v>#REF!</v>
      </c>
      <c r="T7" s="57" t="e">
        <f>VLOOKUP($O7,CardStats!$A$3:$AE$998,11,FALSE)</f>
        <v>#REF!</v>
      </c>
      <c r="U7" s="57" t="e">
        <f>VLOOKUP($O7,CardStats!$A$3:$AE$998,13,FALSE)</f>
        <v>#REF!</v>
      </c>
      <c r="V7" s="57" t="e">
        <f>VLOOKUP($O7,CardStats!$A$3:$AE$998,14,FALSE)</f>
        <v>#REF!</v>
      </c>
      <c r="W7" s="57" t="e">
        <f>VLOOKUP($O7,CardStats!$A$3:$AE$998,16,FALSE)</f>
        <v>#REF!</v>
      </c>
      <c r="X7" s="57" t="e">
        <f>VLOOKUP($O7,CardStats!$A$3:$AE$998,17,FALSE)</f>
        <v>#REF!</v>
      </c>
      <c r="Y7" s="57" t="e">
        <f>VLOOKUP($O7,CardStats!$A$3:$AE$998,19,FALSE)</f>
        <v>#REF!</v>
      </c>
      <c r="Z7" s="57" t="e">
        <f>VLOOKUP($O7,CardStats!$A$3:$AE$998,20,FALSE)</f>
        <v>#REF!</v>
      </c>
      <c r="AA7" s="57" t="e">
        <f>VLOOKUP($O7,CardStats!$A$3:$AE$998,22,FALSE)</f>
        <v>#REF!</v>
      </c>
    </row>
    <row r="8" spans="1:27" x14ac:dyDescent="0.3">
      <c r="A8" s="51" t="e">
        <f>VLOOKUP($M8,CardStats!$A$3:$AE$998,5,FALSE)</f>
        <v>#REF!</v>
      </c>
      <c r="B8" s="51" t="e">
        <f>VLOOKUP($M8,CardStats!$A$3:$AE$998,6,FALSE)</f>
        <v>#REF!</v>
      </c>
      <c r="C8" s="51" t="e">
        <f>VLOOKUP($M8,CardStats!$A$3:$AE$998,8,FALSE)</f>
        <v>#REF!</v>
      </c>
      <c r="D8" s="51" t="e">
        <f>VLOOKUP($M8,CardStats!$A$3:$AE$998,9,FALSE)</f>
        <v>#REF!</v>
      </c>
      <c r="E8" s="57" t="e">
        <f>VLOOKUP($M8,CardStats!$A$3:$AE$998,11,FALSE)</f>
        <v>#REF!</v>
      </c>
      <c r="F8" s="57" t="e">
        <f>VLOOKUP($M8,CardStats!$A$3:$AE$998,12,FALSE)</f>
        <v>#REF!</v>
      </c>
      <c r="G8" s="57" t="e">
        <f>VLOOKUP($M8,CardStats!$A$3:$AE$998,14,FALSE)</f>
        <v>#REF!</v>
      </c>
      <c r="H8" s="57" t="e">
        <f>VLOOKUP($M8,CardStats!$A$3:$AE$998,15,FALSE)</f>
        <v>#REF!</v>
      </c>
      <c r="I8" s="57" t="e">
        <f>VLOOKUP($M8,CardStats!$A$3:$AE$998,17,FALSE)</f>
        <v>#REF!</v>
      </c>
      <c r="J8" s="57" t="e">
        <f>VLOOKUP($M8,CardStats!$A$3:$AE$998,18,FALSE)</f>
        <v>#REF!</v>
      </c>
      <c r="K8" s="57" t="e">
        <f>VLOOKUP($M8,CardStats!$A$3:$AE$998,20,FALSE)</f>
        <v>#REF!</v>
      </c>
      <c r="L8" s="57" t="e">
        <f>VLOOKUP($M8,CardStats!$A$3:$AE$998,21,FALSE)</f>
        <v>#REF!</v>
      </c>
      <c r="M8" s="53" t="e">
        <f>Fixtures!#REF!</f>
        <v>#REF!</v>
      </c>
      <c r="N8" s="54" t="e">
        <f>Fixtures!#REF!</f>
        <v>#REF!</v>
      </c>
      <c r="O8" s="53" t="e">
        <f>Fixtures!#REF!</f>
        <v>#REF!</v>
      </c>
      <c r="P8" s="51" t="e">
        <f>VLOOKUP($O8,CardStats!$A$3:$AE$998,5,FALSE)</f>
        <v>#REF!</v>
      </c>
      <c r="Q8" s="51" t="e">
        <f>VLOOKUP($O8,CardStats!$A$3:$AE$998,7,FALSE)</f>
        <v>#REF!</v>
      </c>
      <c r="R8" s="51" t="e">
        <f>VLOOKUP($O8,CardStats!$A$3:$AE$998,8,FALSE)</f>
        <v>#REF!</v>
      </c>
      <c r="S8" s="51" t="e">
        <f>VLOOKUP($O8,CardStats!$A$3:$AE$998,10,FALSE)</f>
        <v>#REF!</v>
      </c>
      <c r="T8" s="57" t="e">
        <f>VLOOKUP($O8,CardStats!$A$3:$AE$998,11,FALSE)</f>
        <v>#REF!</v>
      </c>
      <c r="U8" s="57" t="e">
        <f>VLOOKUP($O8,CardStats!$A$3:$AE$998,13,FALSE)</f>
        <v>#REF!</v>
      </c>
      <c r="V8" s="57" t="e">
        <f>VLOOKUP($O8,CardStats!$A$3:$AE$998,14,FALSE)</f>
        <v>#REF!</v>
      </c>
      <c r="W8" s="57" t="e">
        <f>VLOOKUP($O8,CardStats!$A$3:$AE$998,16,FALSE)</f>
        <v>#REF!</v>
      </c>
      <c r="X8" s="57" t="e">
        <f>VLOOKUP($O8,CardStats!$A$3:$AE$998,17,FALSE)</f>
        <v>#REF!</v>
      </c>
      <c r="Y8" s="57" t="e">
        <f>VLOOKUP($O8,CardStats!$A$3:$AE$998,19,FALSE)</f>
        <v>#REF!</v>
      </c>
      <c r="Z8" s="57" t="e">
        <f>VLOOKUP($O8,CardStats!$A$3:$AE$998,20,FALSE)</f>
        <v>#REF!</v>
      </c>
      <c r="AA8" s="57" t="e">
        <f>VLOOKUP($O8,CardStats!$A$3:$AE$998,22,FALSE)</f>
        <v>#REF!</v>
      </c>
    </row>
    <row r="9" spans="1:27" x14ac:dyDescent="0.3">
      <c r="A9" s="51" t="e">
        <f>VLOOKUP($M9,CardStats!$A$3:$AE$998,5,FALSE)</f>
        <v>#REF!</v>
      </c>
      <c r="B9" s="51" t="e">
        <f>VLOOKUP($M9,CardStats!$A$3:$AE$998,6,FALSE)</f>
        <v>#REF!</v>
      </c>
      <c r="C9" s="51" t="e">
        <f>VLOOKUP($M9,CardStats!$A$3:$AE$998,8,FALSE)</f>
        <v>#REF!</v>
      </c>
      <c r="D9" s="51" t="e">
        <f>VLOOKUP($M9,CardStats!$A$3:$AE$998,9,FALSE)</f>
        <v>#REF!</v>
      </c>
      <c r="E9" s="57" t="e">
        <f>VLOOKUP($M9,CardStats!$A$3:$AE$998,11,FALSE)</f>
        <v>#REF!</v>
      </c>
      <c r="F9" s="57" t="e">
        <f>VLOOKUP($M9,CardStats!$A$3:$AE$998,12,FALSE)</f>
        <v>#REF!</v>
      </c>
      <c r="G9" s="57" t="e">
        <f>VLOOKUP($M9,CardStats!$A$3:$AE$998,14,FALSE)</f>
        <v>#REF!</v>
      </c>
      <c r="H9" s="57" t="e">
        <f>VLOOKUP($M9,CardStats!$A$3:$AE$998,15,FALSE)</f>
        <v>#REF!</v>
      </c>
      <c r="I9" s="57" t="e">
        <f>VLOOKUP($M9,CardStats!$A$3:$AE$998,17,FALSE)</f>
        <v>#REF!</v>
      </c>
      <c r="J9" s="57" t="e">
        <f>VLOOKUP($M9,CardStats!$A$3:$AE$998,18,FALSE)</f>
        <v>#REF!</v>
      </c>
      <c r="K9" s="57" t="e">
        <f>VLOOKUP($M9,CardStats!$A$3:$AE$998,20,FALSE)</f>
        <v>#REF!</v>
      </c>
      <c r="L9" s="57" t="e">
        <f>VLOOKUP($M9,CardStats!$A$3:$AE$998,21,FALSE)</f>
        <v>#REF!</v>
      </c>
      <c r="M9" s="53" t="e">
        <f>Fixtures!#REF!</f>
        <v>#REF!</v>
      </c>
      <c r="N9" s="54" t="e">
        <f>Fixtures!#REF!</f>
        <v>#REF!</v>
      </c>
      <c r="O9" s="53" t="e">
        <f>Fixtures!#REF!</f>
        <v>#REF!</v>
      </c>
      <c r="P9" s="51" t="e">
        <f>VLOOKUP($O9,CardStats!$A$3:$AE$998,5,FALSE)</f>
        <v>#REF!</v>
      </c>
      <c r="Q9" s="51" t="e">
        <f>VLOOKUP($O9,CardStats!$A$3:$AE$998,7,FALSE)</f>
        <v>#REF!</v>
      </c>
      <c r="R9" s="51" t="e">
        <f>VLOOKUP($O9,CardStats!$A$3:$AE$998,8,FALSE)</f>
        <v>#REF!</v>
      </c>
      <c r="S9" s="51" t="e">
        <f>VLOOKUP($O9,CardStats!$A$3:$AE$998,10,FALSE)</f>
        <v>#REF!</v>
      </c>
      <c r="T9" s="57" t="e">
        <f>VLOOKUP($O9,CardStats!$A$3:$AE$998,11,FALSE)</f>
        <v>#REF!</v>
      </c>
      <c r="U9" s="57" t="e">
        <f>VLOOKUP($O9,CardStats!$A$3:$AE$998,13,FALSE)</f>
        <v>#REF!</v>
      </c>
      <c r="V9" s="57" t="e">
        <f>VLOOKUP($O9,CardStats!$A$3:$AE$998,14,FALSE)</f>
        <v>#REF!</v>
      </c>
      <c r="W9" s="57" t="e">
        <f>VLOOKUP($O9,CardStats!$A$3:$AE$998,16,FALSE)</f>
        <v>#REF!</v>
      </c>
      <c r="X9" s="57" t="e">
        <f>VLOOKUP($O9,CardStats!$A$3:$AE$998,17,FALSE)</f>
        <v>#REF!</v>
      </c>
      <c r="Y9" s="57" t="e">
        <f>VLOOKUP($O9,CardStats!$A$3:$AE$998,19,FALSE)</f>
        <v>#REF!</v>
      </c>
      <c r="Z9" s="57" t="e">
        <f>VLOOKUP($O9,CardStats!$A$3:$AE$998,20,FALSE)</f>
        <v>#REF!</v>
      </c>
      <c r="AA9" s="57" t="e">
        <f>VLOOKUP($O9,CardStats!$A$3:$AE$998,22,FALSE)</f>
        <v>#REF!</v>
      </c>
    </row>
    <row r="10" spans="1:27" x14ac:dyDescent="0.3">
      <c r="A10" s="51" t="e">
        <f>VLOOKUP($M10,CardStats!$A$3:$AE$998,5,FALSE)</f>
        <v>#REF!</v>
      </c>
      <c r="B10" s="51" t="e">
        <f>VLOOKUP($M10,CardStats!$A$3:$AE$998,6,FALSE)</f>
        <v>#REF!</v>
      </c>
      <c r="C10" s="51" t="e">
        <f>VLOOKUP($M10,CardStats!$A$3:$AE$998,8,FALSE)</f>
        <v>#REF!</v>
      </c>
      <c r="D10" s="51" t="e">
        <f>VLOOKUP($M10,CardStats!$A$3:$AE$998,9,FALSE)</f>
        <v>#REF!</v>
      </c>
      <c r="E10" s="57" t="e">
        <f>VLOOKUP($M10,CardStats!$A$3:$AE$998,11,FALSE)</f>
        <v>#REF!</v>
      </c>
      <c r="F10" s="57" t="e">
        <f>VLOOKUP($M10,CardStats!$A$3:$AE$998,12,FALSE)</f>
        <v>#REF!</v>
      </c>
      <c r="G10" s="57" t="e">
        <f>VLOOKUP($M10,CardStats!$A$3:$AE$998,14,FALSE)</f>
        <v>#REF!</v>
      </c>
      <c r="H10" s="57" t="e">
        <f>VLOOKUP($M10,CardStats!$A$3:$AE$998,15,FALSE)</f>
        <v>#REF!</v>
      </c>
      <c r="I10" s="57" t="e">
        <f>VLOOKUP($M10,CardStats!$A$3:$AE$998,17,FALSE)</f>
        <v>#REF!</v>
      </c>
      <c r="J10" s="57" t="e">
        <f>VLOOKUP($M10,CardStats!$A$3:$AE$998,18,FALSE)</f>
        <v>#REF!</v>
      </c>
      <c r="K10" s="57" t="e">
        <f>VLOOKUP($M10,CardStats!$A$3:$AE$998,20,FALSE)</f>
        <v>#REF!</v>
      </c>
      <c r="L10" s="57" t="e">
        <f>VLOOKUP($M10,CardStats!$A$3:$AE$998,21,FALSE)</f>
        <v>#REF!</v>
      </c>
      <c r="M10" s="53" t="e">
        <f>Fixtures!#REF!</f>
        <v>#REF!</v>
      </c>
      <c r="N10" s="54" t="e">
        <f>Fixtures!#REF!</f>
        <v>#REF!</v>
      </c>
      <c r="O10" s="53" t="e">
        <f>Fixtures!#REF!</f>
        <v>#REF!</v>
      </c>
      <c r="P10" s="51" t="e">
        <f>VLOOKUP($O10,CardStats!$A$3:$AE$998,5,FALSE)</f>
        <v>#REF!</v>
      </c>
      <c r="Q10" s="51" t="e">
        <f>VLOOKUP($O10,CardStats!$A$3:$AE$998,7,FALSE)</f>
        <v>#REF!</v>
      </c>
      <c r="R10" s="51" t="e">
        <f>VLOOKUP($O10,CardStats!$A$3:$AE$998,8,FALSE)</f>
        <v>#REF!</v>
      </c>
      <c r="S10" s="51" t="e">
        <f>VLOOKUP($O10,CardStats!$A$3:$AE$998,10,FALSE)</f>
        <v>#REF!</v>
      </c>
      <c r="T10" s="57" t="e">
        <f>VLOOKUP($O10,CardStats!$A$3:$AE$998,11,FALSE)</f>
        <v>#REF!</v>
      </c>
      <c r="U10" s="57" t="e">
        <f>VLOOKUP($O10,CardStats!$A$3:$AE$998,13,FALSE)</f>
        <v>#REF!</v>
      </c>
      <c r="V10" s="57" t="e">
        <f>VLOOKUP($O10,CardStats!$A$3:$AE$998,14,FALSE)</f>
        <v>#REF!</v>
      </c>
      <c r="W10" s="57" t="e">
        <f>VLOOKUP($O10,CardStats!$A$3:$AE$998,16,FALSE)</f>
        <v>#REF!</v>
      </c>
      <c r="X10" s="57" t="e">
        <f>VLOOKUP($O10,CardStats!$A$3:$AE$998,17,FALSE)</f>
        <v>#REF!</v>
      </c>
      <c r="Y10" s="57" t="e">
        <f>VLOOKUP($O10,CardStats!$A$3:$AE$998,19,FALSE)</f>
        <v>#REF!</v>
      </c>
      <c r="Z10" s="57" t="e">
        <f>VLOOKUP($O10,CardStats!$A$3:$AE$998,20,FALSE)</f>
        <v>#REF!</v>
      </c>
      <c r="AA10" s="57" t="e">
        <f>VLOOKUP($O10,CardStats!$A$3:$AE$998,22,FALSE)</f>
        <v>#REF!</v>
      </c>
    </row>
    <row r="11" spans="1:27" x14ac:dyDescent="0.3">
      <c r="A11" s="51" t="e">
        <f>VLOOKUP($M11,CardStats!$A$3:$AE$998,5,FALSE)</f>
        <v>#REF!</v>
      </c>
      <c r="B11" s="51" t="e">
        <f>VLOOKUP($M11,CardStats!$A$3:$AE$998,6,FALSE)</f>
        <v>#REF!</v>
      </c>
      <c r="C11" s="51" t="e">
        <f>VLOOKUP($M11,CardStats!$A$3:$AE$998,8,FALSE)</f>
        <v>#REF!</v>
      </c>
      <c r="D11" s="51" t="e">
        <f>VLOOKUP($M11,CardStats!$A$3:$AE$998,9,FALSE)</f>
        <v>#REF!</v>
      </c>
      <c r="E11" s="57" t="e">
        <f>VLOOKUP($M11,CardStats!$A$3:$AE$998,11,FALSE)</f>
        <v>#REF!</v>
      </c>
      <c r="F11" s="57" t="e">
        <f>VLOOKUP($M11,CardStats!$A$3:$AE$998,12,FALSE)</f>
        <v>#REF!</v>
      </c>
      <c r="G11" s="57" t="e">
        <f>VLOOKUP($M11,CardStats!$A$3:$AE$998,14,FALSE)</f>
        <v>#REF!</v>
      </c>
      <c r="H11" s="57" t="e">
        <f>VLOOKUP($M11,CardStats!$A$3:$AE$998,15,FALSE)</f>
        <v>#REF!</v>
      </c>
      <c r="I11" s="57" t="e">
        <f>VLOOKUP($M11,CardStats!$A$3:$AE$998,17,FALSE)</f>
        <v>#REF!</v>
      </c>
      <c r="J11" s="57" t="e">
        <f>VLOOKUP($M11,CardStats!$A$3:$AE$998,18,FALSE)</f>
        <v>#REF!</v>
      </c>
      <c r="K11" s="57" t="e">
        <f>VLOOKUP($M11,CardStats!$A$3:$AE$998,20,FALSE)</f>
        <v>#REF!</v>
      </c>
      <c r="L11" s="57" t="e">
        <f>VLOOKUP($M11,CardStats!$A$3:$AE$998,21,FALSE)</f>
        <v>#REF!</v>
      </c>
      <c r="M11" s="53" t="e">
        <f>Fixtures!#REF!</f>
        <v>#REF!</v>
      </c>
      <c r="N11" s="54" t="e">
        <f>Fixtures!#REF!</f>
        <v>#REF!</v>
      </c>
      <c r="O11" s="53" t="e">
        <f>Fixtures!#REF!</f>
        <v>#REF!</v>
      </c>
      <c r="P11" s="51" t="e">
        <f>VLOOKUP($O11,CardStats!$A$3:$AE$998,5,FALSE)</f>
        <v>#REF!</v>
      </c>
      <c r="Q11" s="51" t="e">
        <f>VLOOKUP($O11,CardStats!$A$3:$AE$998,7,FALSE)</f>
        <v>#REF!</v>
      </c>
      <c r="R11" s="51" t="e">
        <f>VLOOKUP($O11,CardStats!$A$3:$AE$998,8,FALSE)</f>
        <v>#REF!</v>
      </c>
      <c r="S11" s="51" t="e">
        <f>VLOOKUP($O11,CardStats!$A$3:$AE$998,10,FALSE)</f>
        <v>#REF!</v>
      </c>
      <c r="T11" s="57" t="e">
        <f>VLOOKUP($O11,CardStats!$A$3:$AE$998,11,FALSE)</f>
        <v>#REF!</v>
      </c>
      <c r="U11" s="57" t="e">
        <f>VLOOKUP($O11,CardStats!$A$3:$AE$998,13,FALSE)</f>
        <v>#REF!</v>
      </c>
      <c r="V11" s="57" t="e">
        <f>VLOOKUP($O11,CardStats!$A$3:$AE$998,14,FALSE)</f>
        <v>#REF!</v>
      </c>
      <c r="W11" s="57" t="e">
        <f>VLOOKUP($O11,CardStats!$A$3:$AE$998,16,FALSE)</f>
        <v>#REF!</v>
      </c>
      <c r="X11" s="57" t="e">
        <f>VLOOKUP($O11,CardStats!$A$3:$AE$998,17,FALSE)</f>
        <v>#REF!</v>
      </c>
      <c r="Y11" s="57" t="e">
        <f>VLOOKUP($O11,CardStats!$A$3:$AE$998,19,FALSE)</f>
        <v>#REF!</v>
      </c>
      <c r="Z11" s="57" t="e">
        <f>VLOOKUP($O11,CardStats!$A$3:$AE$998,20,FALSE)</f>
        <v>#REF!</v>
      </c>
      <c r="AA11" s="57" t="e">
        <f>VLOOKUP($O11,CardStats!$A$3:$AE$998,22,FALSE)</f>
        <v>#REF!</v>
      </c>
    </row>
    <row r="12" spans="1:27" x14ac:dyDescent="0.3">
      <c r="A12" s="51" t="e">
        <f>VLOOKUP($M12,CardStats!$A$3:$AE$998,5,FALSE)</f>
        <v>#REF!</v>
      </c>
      <c r="B12" s="51" t="e">
        <f>VLOOKUP($M12,CardStats!$A$3:$AE$998,6,FALSE)</f>
        <v>#REF!</v>
      </c>
      <c r="C12" s="51" t="e">
        <f>VLOOKUP($M12,CardStats!$A$3:$AE$998,8,FALSE)</f>
        <v>#REF!</v>
      </c>
      <c r="D12" s="51" t="e">
        <f>VLOOKUP($M12,CardStats!$A$3:$AE$998,9,FALSE)</f>
        <v>#REF!</v>
      </c>
      <c r="E12" s="57" t="e">
        <f>VLOOKUP($M12,CardStats!$A$3:$AE$998,11,FALSE)</f>
        <v>#REF!</v>
      </c>
      <c r="F12" s="57" t="e">
        <f>VLOOKUP($M12,CardStats!$A$3:$AE$998,12,FALSE)</f>
        <v>#REF!</v>
      </c>
      <c r="G12" s="57" t="e">
        <f>VLOOKUP($M12,CardStats!$A$3:$AE$998,14,FALSE)</f>
        <v>#REF!</v>
      </c>
      <c r="H12" s="57" t="e">
        <f>VLOOKUP($M12,CardStats!$A$3:$AE$998,15,FALSE)</f>
        <v>#REF!</v>
      </c>
      <c r="I12" s="57" t="e">
        <f>VLOOKUP($M12,CardStats!$A$3:$AE$998,17,FALSE)</f>
        <v>#REF!</v>
      </c>
      <c r="J12" s="57" t="e">
        <f>VLOOKUP($M12,CardStats!$A$3:$AE$998,18,FALSE)</f>
        <v>#REF!</v>
      </c>
      <c r="K12" s="57" t="e">
        <f>VLOOKUP($M12,CardStats!$A$3:$AE$998,20,FALSE)</f>
        <v>#REF!</v>
      </c>
      <c r="L12" s="57" t="e">
        <f>VLOOKUP($M12,CardStats!$A$3:$AE$998,21,FALSE)</f>
        <v>#REF!</v>
      </c>
      <c r="M12" s="53" t="e">
        <f>Fixtures!#REF!</f>
        <v>#REF!</v>
      </c>
      <c r="N12" s="54" t="e">
        <f>Fixtures!#REF!</f>
        <v>#REF!</v>
      </c>
      <c r="O12" s="53" t="e">
        <f>Fixtures!#REF!</f>
        <v>#REF!</v>
      </c>
      <c r="P12" s="51" t="e">
        <f>VLOOKUP($O12,CardStats!$A$3:$AE$998,5,FALSE)</f>
        <v>#REF!</v>
      </c>
      <c r="Q12" s="51" t="e">
        <f>VLOOKUP($O12,CardStats!$A$3:$AE$998,7,FALSE)</f>
        <v>#REF!</v>
      </c>
      <c r="R12" s="51" t="e">
        <f>VLOOKUP($O12,CardStats!$A$3:$AE$998,8,FALSE)</f>
        <v>#REF!</v>
      </c>
      <c r="S12" s="51" t="e">
        <f>VLOOKUP($O12,CardStats!$A$3:$AE$998,10,FALSE)</f>
        <v>#REF!</v>
      </c>
      <c r="T12" s="57" t="e">
        <f>VLOOKUP($O12,CardStats!$A$3:$AE$998,11,FALSE)</f>
        <v>#REF!</v>
      </c>
      <c r="U12" s="57" t="e">
        <f>VLOOKUP($O12,CardStats!$A$3:$AE$998,13,FALSE)</f>
        <v>#REF!</v>
      </c>
      <c r="V12" s="57" t="e">
        <f>VLOOKUP($O12,CardStats!$A$3:$AE$998,14,FALSE)</f>
        <v>#REF!</v>
      </c>
      <c r="W12" s="57" t="e">
        <f>VLOOKUP($O12,CardStats!$A$3:$AE$998,16,FALSE)</f>
        <v>#REF!</v>
      </c>
      <c r="X12" s="57" t="e">
        <f>VLOOKUP($O12,CardStats!$A$3:$AE$998,17,FALSE)</f>
        <v>#REF!</v>
      </c>
      <c r="Y12" s="57" t="e">
        <f>VLOOKUP($O12,CardStats!$A$3:$AE$998,19,FALSE)</f>
        <v>#REF!</v>
      </c>
      <c r="Z12" s="57" t="e">
        <f>VLOOKUP($O12,CardStats!$A$3:$AE$998,20,FALSE)</f>
        <v>#REF!</v>
      </c>
      <c r="AA12" s="57" t="e">
        <f>VLOOKUP($O12,CardStats!$A$3:$AE$998,22,FALSE)</f>
        <v>#REF!</v>
      </c>
    </row>
    <row r="13" spans="1:27" x14ac:dyDescent="0.3">
      <c r="A13" s="51" t="e">
        <f>VLOOKUP($M13,CardStats!$A$3:$AE$998,5,FALSE)</f>
        <v>#REF!</v>
      </c>
      <c r="B13" s="51" t="e">
        <f>VLOOKUP($M13,CardStats!$A$3:$AE$998,6,FALSE)</f>
        <v>#REF!</v>
      </c>
      <c r="C13" s="51" t="e">
        <f>VLOOKUP($M13,CardStats!$A$3:$AE$998,8,FALSE)</f>
        <v>#REF!</v>
      </c>
      <c r="D13" s="51" t="e">
        <f>VLOOKUP($M13,CardStats!$A$3:$AE$998,9,FALSE)</f>
        <v>#REF!</v>
      </c>
      <c r="E13" s="57" t="e">
        <f>VLOOKUP($M13,CardStats!$A$3:$AE$998,11,FALSE)</f>
        <v>#REF!</v>
      </c>
      <c r="F13" s="57" t="e">
        <f>VLOOKUP($M13,CardStats!$A$3:$AE$998,12,FALSE)</f>
        <v>#REF!</v>
      </c>
      <c r="G13" s="57" t="e">
        <f>VLOOKUP($M13,CardStats!$A$3:$AE$998,14,FALSE)</f>
        <v>#REF!</v>
      </c>
      <c r="H13" s="57" t="e">
        <f>VLOOKUP($M13,CardStats!$A$3:$AE$998,15,FALSE)</f>
        <v>#REF!</v>
      </c>
      <c r="I13" s="57" t="e">
        <f>VLOOKUP($M13,CardStats!$A$3:$AE$998,17,FALSE)</f>
        <v>#REF!</v>
      </c>
      <c r="J13" s="57" t="e">
        <f>VLOOKUP($M13,CardStats!$A$3:$AE$998,18,FALSE)</f>
        <v>#REF!</v>
      </c>
      <c r="K13" s="57" t="e">
        <f>VLOOKUP($M13,CardStats!$A$3:$AE$998,20,FALSE)</f>
        <v>#REF!</v>
      </c>
      <c r="L13" s="57" t="e">
        <f>VLOOKUP($M13,CardStats!$A$3:$AE$998,21,FALSE)</f>
        <v>#REF!</v>
      </c>
      <c r="M13" s="53" t="e">
        <f>Fixtures!#REF!</f>
        <v>#REF!</v>
      </c>
      <c r="N13" s="54" t="e">
        <f>Fixtures!#REF!</f>
        <v>#REF!</v>
      </c>
      <c r="O13" s="53" t="e">
        <f>Fixtures!#REF!</f>
        <v>#REF!</v>
      </c>
      <c r="P13" s="51" t="e">
        <f>VLOOKUP($O13,CardStats!$A$3:$AE$998,5,FALSE)</f>
        <v>#REF!</v>
      </c>
      <c r="Q13" s="51" t="e">
        <f>VLOOKUP($O13,CardStats!$A$3:$AE$998,7,FALSE)</f>
        <v>#REF!</v>
      </c>
      <c r="R13" s="51" t="e">
        <f>VLOOKUP($O13,CardStats!$A$3:$AE$998,8,FALSE)</f>
        <v>#REF!</v>
      </c>
      <c r="S13" s="51" t="e">
        <f>VLOOKUP($O13,CardStats!$A$3:$AE$998,10,FALSE)</f>
        <v>#REF!</v>
      </c>
      <c r="T13" s="57" t="e">
        <f>VLOOKUP($O13,CardStats!$A$3:$AE$998,11,FALSE)</f>
        <v>#REF!</v>
      </c>
      <c r="U13" s="57" t="e">
        <f>VLOOKUP($O13,CardStats!$A$3:$AE$998,13,FALSE)</f>
        <v>#REF!</v>
      </c>
      <c r="V13" s="57" t="e">
        <f>VLOOKUP($O13,CardStats!$A$3:$AE$998,14,FALSE)</f>
        <v>#REF!</v>
      </c>
      <c r="W13" s="57" t="e">
        <f>VLOOKUP($O13,CardStats!$A$3:$AE$998,16,FALSE)</f>
        <v>#REF!</v>
      </c>
      <c r="X13" s="57" t="e">
        <f>VLOOKUP($O13,CardStats!$A$3:$AE$998,17,FALSE)</f>
        <v>#REF!</v>
      </c>
      <c r="Y13" s="57" t="e">
        <f>VLOOKUP($O13,CardStats!$A$3:$AE$998,19,FALSE)</f>
        <v>#REF!</v>
      </c>
      <c r="Z13" s="57" t="e">
        <f>VLOOKUP($O13,CardStats!$A$3:$AE$998,20,FALSE)</f>
        <v>#REF!</v>
      </c>
      <c r="AA13" s="57" t="e">
        <f>VLOOKUP($O13,CardStats!$A$3:$AE$998,22,FALSE)</f>
        <v>#REF!</v>
      </c>
    </row>
    <row r="14" spans="1:27" x14ac:dyDescent="0.3">
      <c r="A14" s="51" t="e">
        <f>VLOOKUP($M14,CardStats!$A$3:$AE$998,5,FALSE)</f>
        <v>#REF!</v>
      </c>
      <c r="B14" s="51" t="e">
        <f>VLOOKUP($M14,CardStats!$A$3:$AE$998,6,FALSE)</f>
        <v>#REF!</v>
      </c>
      <c r="C14" s="51" t="e">
        <f>VLOOKUP($M14,CardStats!$A$3:$AE$998,8,FALSE)</f>
        <v>#REF!</v>
      </c>
      <c r="D14" s="51" t="e">
        <f>VLOOKUP($M14,CardStats!$A$3:$AE$998,9,FALSE)</f>
        <v>#REF!</v>
      </c>
      <c r="E14" s="57" t="e">
        <f>VLOOKUP($M14,CardStats!$A$3:$AE$998,11,FALSE)</f>
        <v>#REF!</v>
      </c>
      <c r="F14" s="57" t="e">
        <f>VLOOKUP($M14,CardStats!$A$3:$AE$998,12,FALSE)</f>
        <v>#REF!</v>
      </c>
      <c r="G14" s="57" t="e">
        <f>VLOOKUP($M14,CardStats!$A$3:$AE$998,14,FALSE)</f>
        <v>#REF!</v>
      </c>
      <c r="H14" s="57" t="e">
        <f>VLOOKUP($M14,CardStats!$A$3:$AE$998,15,FALSE)</f>
        <v>#REF!</v>
      </c>
      <c r="I14" s="57" t="e">
        <f>VLOOKUP($M14,CardStats!$A$3:$AE$998,17,FALSE)</f>
        <v>#REF!</v>
      </c>
      <c r="J14" s="57" t="e">
        <f>VLOOKUP($M14,CardStats!$A$3:$AE$998,18,FALSE)</f>
        <v>#REF!</v>
      </c>
      <c r="K14" s="57" t="e">
        <f>VLOOKUP($M14,CardStats!$A$3:$AE$998,20,FALSE)</f>
        <v>#REF!</v>
      </c>
      <c r="L14" s="57" t="e">
        <f>VLOOKUP($M14,CardStats!$A$3:$AE$998,21,FALSE)</f>
        <v>#REF!</v>
      </c>
      <c r="M14" s="53" t="e">
        <f>Fixtures!#REF!</f>
        <v>#REF!</v>
      </c>
      <c r="N14" s="54" t="e">
        <f>Fixtures!#REF!</f>
        <v>#REF!</v>
      </c>
      <c r="O14" s="53" t="e">
        <f>Fixtures!#REF!</f>
        <v>#REF!</v>
      </c>
      <c r="P14" s="51" t="e">
        <f>VLOOKUP($O14,CardStats!$A$3:$AE$998,5,FALSE)</f>
        <v>#REF!</v>
      </c>
      <c r="Q14" s="51" t="e">
        <f>VLOOKUP($O14,CardStats!$A$3:$AE$998,7,FALSE)</f>
        <v>#REF!</v>
      </c>
      <c r="R14" s="51" t="e">
        <f>VLOOKUP($O14,CardStats!$A$3:$AE$998,8,FALSE)</f>
        <v>#REF!</v>
      </c>
      <c r="S14" s="51" t="e">
        <f>VLOOKUP($O14,CardStats!$A$3:$AE$998,10,FALSE)</f>
        <v>#REF!</v>
      </c>
      <c r="T14" s="57" t="e">
        <f>VLOOKUP($O14,CardStats!$A$3:$AE$998,11,FALSE)</f>
        <v>#REF!</v>
      </c>
      <c r="U14" s="57" t="e">
        <f>VLOOKUP($O14,CardStats!$A$3:$AE$998,13,FALSE)</f>
        <v>#REF!</v>
      </c>
      <c r="V14" s="57" t="e">
        <f>VLOOKUP($O14,CardStats!$A$3:$AE$998,14,FALSE)</f>
        <v>#REF!</v>
      </c>
      <c r="W14" s="57" t="e">
        <f>VLOOKUP($O14,CardStats!$A$3:$AE$998,16,FALSE)</f>
        <v>#REF!</v>
      </c>
      <c r="X14" s="57" t="e">
        <f>VLOOKUP($O14,CardStats!$A$3:$AE$998,17,FALSE)</f>
        <v>#REF!</v>
      </c>
      <c r="Y14" s="57" t="e">
        <f>VLOOKUP($O14,CardStats!$A$3:$AE$998,19,FALSE)</f>
        <v>#REF!</v>
      </c>
      <c r="Z14" s="57" t="e">
        <f>VLOOKUP($O14,CardStats!$A$3:$AE$998,20,FALSE)</f>
        <v>#REF!</v>
      </c>
      <c r="AA14" s="57" t="e">
        <f>VLOOKUP($O14,CardStats!$A$3:$AE$998,22,FALSE)</f>
        <v>#REF!</v>
      </c>
    </row>
    <row r="15" spans="1:27" x14ac:dyDescent="0.3">
      <c r="A15" s="51" t="e">
        <f>VLOOKUP($M15,CardStats!$A$3:$AE$998,5,FALSE)</f>
        <v>#REF!</v>
      </c>
      <c r="B15" s="51" t="e">
        <f>VLOOKUP($M15,CardStats!$A$3:$AE$998,6,FALSE)</f>
        <v>#REF!</v>
      </c>
      <c r="C15" s="51" t="e">
        <f>VLOOKUP($M15,CardStats!$A$3:$AE$998,8,FALSE)</f>
        <v>#REF!</v>
      </c>
      <c r="D15" s="51" t="e">
        <f>VLOOKUP($M15,CardStats!$A$3:$AE$998,9,FALSE)</f>
        <v>#REF!</v>
      </c>
      <c r="E15" s="57" t="e">
        <f>VLOOKUP($M15,CardStats!$A$3:$AE$998,11,FALSE)</f>
        <v>#REF!</v>
      </c>
      <c r="F15" s="57" t="e">
        <f>VLOOKUP($M15,CardStats!$A$3:$AE$998,12,FALSE)</f>
        <v>#REF!</v>
      </c>
      <c r="G15" s="57" t="e">
        <f>VLOOKUP($M15,CardStats!$A$3:$AE$998,14,FALSE)</f>
        <v>#REF!</v>
      </c>
      <c r="H15" s="57" t="e">
        <f>VLOOKUP($M15,CardStats!$A$3:$AE$998,15,FALSE)</f>
        <v>#REF!</v>
      </c>
      <c r="I15" s="57" t="e">
        <f>VLOOKUP($M15,CardStats!$A$3:$AE$998,17,FALSE)</f>
        <v>#REF!</v>
      </c>
      <c r="J15" s="57" t="e">
        <f>VLOOKUP($M15,CardStats!$A$3:$AE$998,18,FALSE)</f>
        <v>#REF!</v>
      </c>
      <c r="K15" s="57" t="e">
        <f>VLOOKUP($M15,CardStats!$A$3:$AE$998,20,FALSE)</f>
        <v>#REF!</v>
      </c>
      <c r="L15" s="57" t="e">
        <f>VLOOKUP($M15,CardStats!$A$3:$AE$998,21,FALSE)</f>
        <v>#REF!</v>
      </c>
      <c r="M15" s="53" t="e">
        <f>Fixtures!#REF!</f>
        <v>#REF!</v>
      </c>
      <c r="N15" s="54" t="e">
        <f>Fixtures!#REF!</f>
        <v>#REF!</v>
      </c>
      <c r="O15" s="53" t="e">
        <f>Fixtures!#REF!</f>
        <v>#REF!</v>
      </c>
      <c r="P15" s="51" t="e">
        <f>VLOOKUP($O15,CardStats!$A$3:$AE$998,5,FALSE)</f>
        <v>#REF!</v>
      </c>
      <c r="Q15" s="51" t="e">
        <f>VLOOKUP($O15,CardStats!$A$3:$AE$998,7,FALSE)</f>
        <v>#REF!</v>
      </c>
      <c r="R15" s="51" t="e">
        <f>VLOOKUP($O15,CardStats!$A$3:$AE$998,8,FALSE)</f>
        <v>#REF!</v>
      </c>
      <c r="S15" s="51" t="e">
        <f>VLOOKUP($O15,CardStats!$A$3:$AE$998,10,FALSE)</f>
        <v>#REF!</v>
      </c>
      <c r="T15" s="57" t="e">
        <f>VLOOKUP($O15,CardStats!$A$3:$AE$998,11,FALSE)</f>
        <v>#REF!</v>
      </c>
      <c r="U15" s="57" t="e">
        <f>VLOOKUP($O15,CardStats!$A$3:$AE$998,13,FALSE)</f>
        <v>#REF!</v>
      </c>
      <c r="V15" s="57" t="e">
        <f>VLOOKUP($O15,CardStats!$A$3:$AE$998,14,FALSE)</f>
        <v>#REF!</v>
      </c>
      <c r="W15" s="57" t="e">
        <f>VLOOKUP($O15,CardStats!$A$3:$AE$998,16,FALSE)</f>
        <v>#REF!</v>
      </c>
      <c r="X15" s="57" t="e">
        <f>VLOOKUP($O15,CardStats!$A$3:$AE$998,17,FALSE)</f>
        <v>#REF!</v>
      </c>
      <c r="Y15" s="57" t="e">
        <f>VLOOKUP($O15,CardStats!$A$3:$AE$998,19,FALSE)</f>
        <v>#REF!</v>
      </c>
      <c r="Z15" s="57" t="e">
        <f>VLOOKUP($O15,CardStats!$A$3:$AE$998,20,FALSE)</f>
        <v>#REF!</v>
      </c>
      <c r="AA15" s="57" t="e">
        <f>VLOOKUP($O15,CardStats!$A$3:$AE$998,22,FALSE)</f>
        <v>#REF!</v>
      </c>
    </row>
    <row r="16" spans="1:27" x14ac:dyDescent="0.3">
      <c r="A16" s="51" t="e">
        <f>VLOOKUP($M16,CardStats!$A$3:$AE$998,5,FALSE)</f>
        <v>#REF!</v>
      </c>
      <c r="B16" s="51" t="e">
        <f>VLOOKUP($M16,CardStats!$A$3:$AE$998,6,FALSE)</f>
        <v>#REF!</v>
      </c>
      <c r="C16" s="51" t="e">
        <f>VLOOKUP($M16,CardStats!$A$3:$AE$998,8,FALSE)</f>
        <v>#REF!</v>
      </c>
      <c r="D16" s="51" t="e">
        <f>VLOOKUP($M16,CardStats!$A$3:$AE$998,9,FALSE)</f>
        <v>#REF!</v>
      </c>
      <c r="E16" s="57" t="e">
        <f>VLOOKUP($M16,CardStats!$A$3:$AE$998,11,FALSE)</f>
        <v>#REF!</v>
      </c>
      <c r="F16" s="57" t="e">
        <f>VLOOKUP($M16,CardStats!$A$3:$AE$998,12,FALSE)</f>
        <v>#REF!</v>
      </c>
      <c r="G16" s="57" t="e">
        <f>VLOOKUP($M16,CardStats!$A$3:$AE$998,14,FALSE)</f>
        <v>#REF!</v>
      </c>
      <c r="H16" s="57" t="e">
        <f>VLOOKUP($M16,CardStats!$A$3:$AE$998,15,FALSE)</f>
        <v>#REF!</v>
      </c>
      <c r="I16" s="57" t="e">
        <f>VLOOKUP($M16,CardStats!$A$3:$AE$998,17,FALSE)</f>
        <v>#REF!</v>
      </c>
      <c r="J16" s="57" t="e">
        <f>VLOOKUP($M16,CardStats!$A$3:$AE$998,18,FALSE)</f>
        <v>#REF!</v>
      </c>
      <c r="K16" s="57" t="e">
        <f>VLOOKUP($M16,CardStats!$A$3:$AE$998,20,FALSE)</f>
        <v>#REF!</v>
      </c>
      <c r="L16" s="57" t="e">
        <f>VLOOKUP($M16,CardStats!$A$3:$AE$998,21,FALSE)</f>
        <v>#REF!</v>
      </c>
      <c r="M16" s="53" t="e">
        <f>Fixtures!#REF!</f>
        <v>#REF!</v>
      </c>
      <c r="N16" s="54" t="e">
        <f>Fixtures!#REF!</f>
        <v>#REF!</v>
      </c>
      <c r="O16" s="53" t="e">
        <f>Fixtures!#REF!</f>
        <v>#REF!</v>
      </c>
      <c r="P16" s="51" t="e">
        <f>VLOOKUP($O16,CardStats!$A$3:$AE$998,5,FALSE)</f>
        <v>#REF!</v>
      </c>
      <c r="Q16" s="51" t="e">
        <f>VLOOKUP($O16,CardStats!$A$3:$AE$998,7,FALSE)</f>
        <v>#REF!</v>
      </c>
      <c r="R16" s="51" t="e">
        <f>VLOOKUP($O16,CardStats!$A$3:$AE$998,8,FALSE)</f>
        <v>#REF!</v>
      </c>
      <c r="S16" s="51" t="e">
        <f>VLOOKUP($O16,CardStats!$A$3:$AE$998,10,FALSE)</f>
        <v>#REF!</v>
      </c>
      <c r="T16" s="57" t="e">
        <f>VLOOKUP($O16,CardStats!$A$3:$AE$998,11,FALSE)</f>
        <v>#REF!</v>
      </c>
      <c r="U16" s="57" t="e">
        <f>VLOOKUP($O16,CardStats!$A$3:$AE$998,13,FALSE)</f>
        <v>#REF!</v>
      </c>
      <c r="V16" s="57" t="e">
        <f>VLOOKUP($O16,CardStats!$A$3:$AE$998,14,FALSE)</f>
        <v>#REF!</v>
      </c>
      <c r="W16" s="57" t="e">
        <f>VLOOKUP($O16,CardStats!$A$3:$AE$998,16,FALSE)</f>
        <v>#REF!</v>
      </c>
      <c r="X16" s="57" t="e">
        <f>VLOOKUP($O16,CardStats!$A$3:$AE$998,17,FALSE)</f>
        <v>#REF!</v>
      </c>
      <c r="Y16" s="57" t="e">
        <f>VLOOKUP($O16,CardStats!$A$3:$AE$998,19,FALSE)</f>
        <v>#REF!</v>
      </c>
      <c r="Z16" s="57" t="e">
        <f>VLOOKUP($O16,CardStats!$A$3:$AE$998,20,FALSE)</f>
        <v>#REF!</v>
      </c>
      <c r="AA16" s="57" t="e">
        <f>VLOOKUP($O16,CardStats!$A$3:$AE$998,22,FALSE)</f>
        <v>#REF!</v>
      </c>
    </row>
    <row r="17" spans="1:27" x14ac:dyDescent="0.3">
      <c r="A17" s="51" t="e">
        <f>VLOOKUP($M17,CardStats!$A$3:$AE$998,5,FALSE)</f>
        <v>#REF!</v>
      </c>
      <c r="B17" s="51" t="e">
        <f>VLOOKUP($M17,CardStats!$A$3:$AE$998,6,FALSE)</f>
        <v>#REF!</v>
      </c>
      <c r="C17" s="51" t="e">
        <f>VLOOKUP($M17,CardStats!$A$3:$AE$998,8,FALSE)</f>
        <v>#REF!</v>
      </c>
      <c r="D17" s="51" t="e">
        <f>VLOOKUP($M17,CardStats!$A$3:$AE$998,9,FALSE)</f>
        <v>#REF!</v>
      </c>
      <c r="E17" s="57" t="e">
        <f>VLOOKUP($M17,CardStats!$A$3:$AE$998,11,FALSE)</f>
        <v>#REF!</v>
      </c>
      <c r="F17" s="57" t="e">
        <f>VLOOKUP($M17,CardStats!$A$3:$AE$998,12,FALSE)</f>
        <v>#REF!</v>
      </c>
      <c r="G17" s="57" t="e">
        <f>VLOOKUP($M17,CardStats!$A$3:$AE$998,14,FALSE)</f>
        <v>#REF!</v>
      </c>
      <c r="H17" s="57" t="e">
        <f>VLOOKUP($M17,CardStats!$A$3:$AE$998,15,FALSE)</f>
        <v>#REF!</v>
      </c>
      <c r="I17" s="57" t="e">
        <f>VLOOKUP($M17,CardStats!$A$3:$AE$998,17,FALSE)</f>
        <v>#REF!</v>
      </c>
      <c r="J17" s="57" t="e">
        <f>VLOOKUP($M17,CardStats!$A$3:$AE$998,18,FALSE)</f>
        <v>#REF!</v>
      </c>
      <c r="K17" s="57" t="e">
        <f>VLOOKUP($M17,CardStats!$A$3:$AE$998,20,FALSE)</f>
        <v>#REF!</v>
      </c>
      <c r="L17" s="57" t="e">
        <f>VLOOKUP($M17,CardStats!$A$3:$AE$998,21,FALSE)</f>
        <v>#REF!</v>
      </c>
      <c r="M17" s="53" t="e">
        <f>Fixtures!#REF!</f>
        <v>#REF!</v>
      </c>
      <c r="N17" s="54" t="e">
        <f>Fixtures!#REF!</f>
        <v>#REF!</v>
      </c>
      <c r="O17" s="53" t="e">
        <f>Fixtures!#REF!</f>
        <v>#REF!</v>
      </c>
      <c r="P17" s="51" t="e">
        <f>VLOOKUP($O17,CardStats!$A$3:$AE$998,5,FALSE)</f>
        <v>#REF!</v>
      </c>
      <c r="Q17" s="51" t="e">
        <f>VLOOKUP($O17,CardStats!$A$3:$AE$998,7,FALSE)</f>
        <v>#REF!</v>
      </c>
      <c r="R17" s="51" t="e">
        <f>VLOOKUP($O17,CardStats!$A$3:$AE$998,8,FALSE)</f>
        <v>#REF!</v>
      </c>
      <c r="S17" s="51" t="e">
        <f>VLOOKUP($O17,CardStats!$A$3:$AE$998,10,FALSE)</f>
        <v>#REF!</v>
      </c>
      <c r="T17" s="57" t="e">
        <f>VLOOKUP($O17,CardStats!$A$3:$AE$998,11,FALSE)</f>
        <v>#REF!</v>
      </c>
      <c r="U17" s="57" t="e">
        <f>VLOOKUP($O17,CardStats!$A$3:$AE$998,13,FALSE)</f>
        <v>#REF!</v>
      </c>
      <c r="V17" s="57" t="e">
        <f>VLOOKUP($O17,CardStats!$A$3:$AE$998,14,FALSE)</f>
        <v>#REF!</v>
      </c>
      <c r="W17" s="57" t="e">
        <f>VLOOKUP($O17,CardStats!$A$3:$AE$998,16,FALSE)</f>
        <v>#REF!</v>
      </c>
      <c r="X17" s="57" t="e">
        <f>VLOOKUP($O17,CardStats!$A$3:$AE$998,17,FALSE)</f>
        <v>#REF!</v>
      </c>
      <c r="Y17" s="57" t="e">
        <f>VLOOKUP($O17,CardStats!$A$3:$AE$998,19,FALSE)</f>
        <v>#REF!</v>
      </c>
      <c r="Z17" s="57" t="e">
        <f>VLOOKUP($O17,CardStats!$A$3:$AE$998,20,FALSE)</f>
        <v>#REF!</v>
      </c>
      <c r="AA17" s="57" t="e">
        <f>VLOOKUP($O17,CardStats!$A$3:$AE$998,22,FALSE)</f>
        <v>#REF!</v>
      </c>
    </row>
    <row r="18" spans="1:27" x14ac:dyDescent="0.3">
      <c r="A18" s="51" t="e">
        <f>VLOOKUP($M18,CardStats!$A$3:$AE$998,5,FALSE)</f>
        <v>#REF!</v>
      </c>
      <c r="B18" s="51" t="e">
        <f>VLOOKUP($M18,CardStats!$A$3:$AE$998,6,FALSE)</f>
        <v>#REF!</v>
      </c>
      <c r="C18" s="51" t="e">
        <f>VLOOKUP($M18,CardStats!$A$3:$AE$998,8,FALSE)</f>
        <v>#REF!</v>
      </c>
      <c r="D18" s="51" t="e">
        <f>VLOOKUP($M18,CardStats!$A$3:$AE$998,9,FALSE)</f>
        <v>#REF!</v>
      </c>
      <c r="E18" s="57" t="e">
        <f>VLOOKUP($M18,CardStats!$A$3:$AE$998,11,FALSE)</f>
        <v>#REF!</v>
      </c>
      <c r="F18" s="57" t="e">
        <f>VLOOKUP($M18,CardStats!$A$3:$AE$998,12,FALSE)</f>
        <v>#REF!</v>
      </c>
      <c r="G18" s="57" t="e">
        <f>VLOOKUP($M18,CardStats!$A$3:$AE$998,14,FALSE)</f>
        <v>#REF!</v>
      </c>
      <c r="H18" s="57" t="e">
        <f>VLOOKUP($M18,CardStats!$A$3:$AE$998,15,FALSE)</f>
        <v>#REF!</v>
      </c>
      <c r="I18" s="57" t="e">
        <f>VLOOKUP($M18,CardStats!$A$3:$AE$998,17,FALSE)</f>
        <v>#REF!</v>
      </c>
      <c r="J18" s="57" t="e">
        <f>VLOOKUP($M18,CardStats!$A$3:$AE$998,18,FALSE)</f>
        <v>#REF!</v>
      </c>
      <c r="K18" s="57" t="e">
        <f>VLOOKUP($M18,CardStats!$A$3:$AE$998,20,FALSE)</f>
        <v>#REF!</v>
      </c>
      <c r="L18" s="57" t="e">
        <f>VLOOKUP($M18,CardStats!$A$3:$AE$998,21,FALSE)</f>
        <v>#REF!</v>
      </c>
      <c r="M18" s="53" t="e">
        <f>Fixtures!#REF!</f>
        <v>#REF!</v>
      </c>
      <c r="N18" s="54" t="e">
        <f>Fixtures!#REF!</f>
        <v>#REF!</v>
      </c>
      <c r="O18" s="53" t="e">
        <f>Fixtures!#REF!</f>
        <v>#REF!</v>
      </c>
      <c r="P18" s="51" t="e">
        <f>VLOOKUP($O18,CardStats!$A$3:$AE$998,5,FALSE)</f>
        <v>#REF!</v>
      </c>
      <c r="Q18" s="51" t="e">
        <f>VLOOKUP($O18,CardStats!$A$3:$AE$998,7,FALSE)</f>
        <v>#REF!</v>
      </c>
      <c r="R18" s="51" t="e">
        <f>VLOOKUP($O18,CardStats!$A$3:$AE$998,8,FALSE)</f>
        <v>#REF!</v>
      </c>
      <c r="S18" s="51" t="e">
        <f>VLOOKUP($O18,CardStats!$A$3:$AE$998,10,FALSE)</f>
        <v>#REF!</v>
      </c>
      <c r="T18" s="57" t="e">
        <f>VLOOKUP($O18,CardStats!$A$3:$AE$998,11,FALSE)</f>
        <v>#REF!</v>
      </c>
      <c r="U18" s="57" t="e">
        <f>VLOOKUP($O18,CardStats!$A$3:$AE$998,13,FALSE)</f>
        <v>#REF!</v>
      </c>
      <c r="V18" s="57" t="e">
        <f>VLOOKUP($O18,CardStats!$A$3:$AE$998,14,FALSE)</f>
        <v>#REF!</v>
      </c>
      <c r="W18" s="57" t="e">
        <f>VLOOKUP($O18,CardStats!$A$3:$AE$998,16,FALSE)</f>
        <v>#REF!</v>
      </c>
      <c r="X18" s="57" t="e">
        <f>VLOOKUP($O18,CardStats!$A$3:$AE$998,17,FALSE)</f>
        <v>#REF!</v>
      </c>
      <c r="Y18" s="57" t="e">
        <f>VLOOKUP($O18,CardStats!$A$3:$AE$998,19,FALSE)</f>
        <v>#REF!</v>
      </c>
      <c r="Z18" s="57" t="e">
        <f>VLOOKUP($O18,CardStats!$A$3:$AE$998,20,FALSE)</f>
        <v>#REF!</v>
      </c>
      <c r="AA18" s="57" t="e">
        <f>VLOOKUP($O18,CardStats!$A$3:$AE$998,22,FALSE)</f>
        <v>#REF!</v>
      </c>
    </row>
    <row r="19" spans="1:27" x14ac:dyDescent="0.3">
      <c r="A19" s="51" t="e">
        <f>VLOOKUP($M19,CardStats!$A$3:$AE$998,5,FALSE)</f>
        <v>#REF!</v>
      </c>
      <c r="B19" s="51" t="e">
        <f>VLOOKUP($M19,CardStats!$A$3:$AE$998,6,FALSE)</f>
        <v>#REF!</v>
      </c>
      <c r="C19" s="51" t="e">
        <f>VLOOKUP($M19,CardStats!$A$3:$AE$998,8,FALSE)</f>
        <v>#REF!</v>
      </c>
      <c r="D19" s="51" t="e">
        <f>VLOOKUP($M19,CardStats!$A$3:$AE$998,9,FALSE)</f>
        <v>#REF!</v>
      </c>
      <c r="E19" s="57" t="e">
        <f>VLOOKUP($M19,CardStats!$A$3:$AE$998,11,FALSE)</f>
        <v>#REF!</v>
      </c>
      <c r="F19" s="57" t="e">
        <f>VLOOKUP($M19,CardStats!$A$3:$AE$998,12,FALSE)</f>
        <v>#REF!</v>
      </c>
      <c r="G19" s="57" t="e">
        <f>VLOOKUP($M19,CardStats!$A$3:$AE$998,14,FALSE)</f>
        <v>#REF!</v>
      </c>
      <c r="H19" s="57" t="e">
        <f>VLOOKUP($M19,CardStats!$A$3:$AE$998,15,FALSE)</f>
        <v>#REF!</v>
      </c>
      <c r="I19" s="57" t="e">
        <f>VLOOKUP($M19,CardStats!$A$3:$AE$998,17,FALSE)</f>
        <v>#REF!</v>
      </c>
      <c r="J19" s="57" t="e">
        <f>VLOOKUP($M19,CardStats!$A$3:$AE$998,18,FALSE)</f>
        <v>#REF!</v>
      </c>
      <c r="K19" s="57" t="e">
        <f>VLOOKUP($M19,CardStats!$A$3:$AE$998,20,FALSE)</f>
        <v>#REF!</v>
      </c>
      <c r="L19" s="57" t="e">
        <f>VLOOKUP($M19,CardStats!$A$3:$AE$998,21,FALSE)</f>
        <v>#REF!</v>
      </c>
      <c r="M19" s="53" t="e">
        <f>Fixtures!#REF!</f>
        <v>#REF!</v>
      </c>
      <c r="N19" s="54" t="e">
        <f>Fixtures!#REF!</f>
        <v>#REF!</v>
      </c>
      <c r="O19" s="53" t="e">
        <f>Fixtures!#REF!</f>
        <v>#REF!</v>
      </c>
      <c r="P19" s="51" t="e">
        <f>VLOOKUP($O19,CardStats!$A$3:$AE$998,5,FALSE)</f>
        <v>#REF!</v>
      </c>
      <c r="Q19" s="51" t="e">
        <f>VLOOKUP($O19,CardStats!$A$3:$AE$998,7,FALSE)</f>
        <v>#REF!</v>
      </c>
      <c r="R19" s="51" t="e">
        <f>VLOOKUP($O19,CardStats!$A$3:$AE$998,8,FALSE)</f>
        <v>#REF!</v>
      </c>
      <c r="S19" s="51" t="e">
        <f>VLOOKUP($O19,CardStats!$A$3:$AE$998,10,FALSE)</f>
        <v>#REF!</v>
      </c>
      <c r="T19" s="57" t="e">
        <f>VLOOKUP($O19,CardStats!$A$3:$AE$998,11,FALSE)</f>
        <v>#REF!</v>
      </c>
      <c r="U19" s="57" t="e">
        <f>VLOOKUP($O19,CardStats!$A$3:$AE$998,13,FALSE)</f>
        <v>#REF!</v>
      </c>
      <c r="V19" s="57" t="e">
        <f>VLOOKUP($O19,CardStats!$A$3:$AE$998,14,FALSE)</f>
        <v>#REF!</v>
      </c>
      <c r="W19" s="57" t="e">
        <f>VLOOKUP($O19,CardStats!$A$3:$AE$998,16,FALSE)</f>
        <v>#REF!</v>
      </c>
      <c r="X19" s="57" t="e">
        <f>VLOOKUP($O19,CardStats!$A$3:$AE$998,17,FALSE)</f>
        <v>#REF!</v>
      </c>
      <c r="Y19" s="57" t="e">
        <f>VLOOKUP($O19,CardStats!$A$3:$AE$998,19,FALSE)</f>
        <v>#REF!</v>
      </c>
      <c r="Z19" s="57" t="e">
        <f>VLOOKUP($O19,CardStats!$A$3:$AE$998,20,FALSE)</f>
        <v>#REF!</v>
      </c>
      <c r="AA19" s="57" t="e">
        <f>VLOOKUP($O19,CardStats!$A$3:$AE$998,22,FALSE)</f>
        <v>#REF!</v>
      </c>
    </row>
    <row r="20" spans="1:27" x14ac:dyDescent="0.3">
      <c r="A20" s="51" t="e">
        <f>VLOOKUP($M20,CardStats!$A$3:$AE$998,5,FALSE)</f>
        <v>#REF!</v>
      </c>
      <c r="B20" s="51" t="e">
        <f>VLOOKUP($M20,CardStats!$A$3:$AE$998,6,FALSE)</f>
        <v>#REF!</v>
      </c>
      <c r="C20" s="51" t="e">
        <f>VLOOKUP($M20,CardStats!$A$3:$AE$998,8,FALSE)</f>
        <v>#REF!</v>
      </c>
      <c r="D20" s="51" t="e">
        <f>VLOOKUP($M20,CardStats!$A$3:$AE$998,9,FALSE)</f>
        <v>#REF!</v>
      </c>
      <c r="E20" s="57" t="e">
        <f>VLOOKUP($M20,CardStats!$A$3:$AE$998,11,FALSE)</f>
        <v>#REF!</v>
      </c>
      <c r="F20" s="57" t="e">
        <f>VLOOKUP($M20,CardStats!$A$3:$AE$998,12,FALSE)</f>
        <v>#REF!</v>
      </c>
      <c r="G20" s="57" t="e">
        <f>VLOOKUP($M20,CardStats!$A$3:$AE$998,14,FALSE)</f>
        <v>#REF!</v>
      </c>
      <c r="H20" s="57" t="e">
        <f>VLOOKUP($M20,CardStats!$A$3:$AE$998,15,FALSE)</f>
        <v>#REF!</v>
      </c>
      <c r="I20" s="57" t="e">
        <f>VLOOKUP($M20,CardStats!$A$3:$AE$998,17,FALSE)</f>
        <v>#REF!</v>
      </c>
      <c r="J20" s="57" t="e">
        <f>VLOOKUP($M20,CardStats!$A$3:$AE$998,18,FALSE)</f>
        <v>#REF!</v>
      </c>
      <c r="K20" s="57" t="e">
        <f>VLOOKUP($M20,CardStats!$A$3:$AE$998,20,FALSE)</f>
        <v>#REF!</v>
      </c>
      <c r="L20" s="57" t="e">
        <f>VLOOKUP($M20,CardStats!$A$3:$AE$998,21,FALSE)</f>
        <v>#REF!</v>
      </c>
      <c r="M20" s="53" t="e">
        <f>Fixtures!#REF!</f>
        <v>#REF!</v>
      </c>
      <c r="N20" s="54" t="e">
        <f>Fixtures!#REF!</f>
        <v>#REF!</v>
      </c>
      <c r="O20" s="53" t="e">
        <f>Fixtures!#REF!</f>
        <v>#REF!</v>
      </c>
      <c r="P20" s="51" t="e">
        <f>VLOOKUP($O20,CardStats!$A$3:$AE$998,5,FALSE)</f>
        <v>#REF!</v>
      </c>
      <c r="Q20" s="51" t="e">
        <f>VLOOKUP($O20,CardStats!$A$3:$AE$998,7,FALSE)</f>
        <v>#REF!</v>
      </c>
      <c r="R20" s="51" t="e">
        <f>VLOOKUP($O20,CardStats!$A$3:$AE$998,8,FALSE)</f>
        <v>#REF!</v>
      </c>
      <c r="S20" s="51" t="e">
        <f>VLOOKUP($O20,CardStats!$A$3:$AE$998,10,FALSE)</f>
        <v>#REF!</v>
      </c>
      <c r="T20" s="57" t="e">
        <f>VLOOKUP($O20,CardStats!$A$3:$AE$998,11,FALSE)</f>
        <v>#REF!</v>
      </c>
      <c r="U20" s="57" t="e">
        <f>VLOOKUP($O20,CardStats!$A$3:$AE$998,13,FALSE)</f>
        <v>#REF!</v>
      </c>
      <c r="V20" s="57" t="e">
        <f>VLOOKUP($O20,CardStats!$A$3:$AE$998,14,FALSE)</f>
        <v>#REF!</v>
      </c>
      <c r="W20" s="57" t="e">
        <f>VLOOKUP($O20,CardStats!$A$3:$AE$998,16,FALSE)</f>
        <v>#REF!</v>
      </c>
      <c r="X20" s="57" t="e">
        <f>VLOOKUP($O20,CardStats!$A$3:$AE$998,17,FALSE)</f>
        <v>#REF!</v>
      </c>
      <c r="Y20" s="57" t="e">
        <f>VLOOKUP($O20,CardStats!$A$3:$AE$998,19,FALSE)</f>
        <v>#REF!</v>
      </c>
      <c r="Z20" s="57" t="e">
        <f>VLOOKUP($O20,CardStats!$A$3:$AE$998,20,FALSE)</f>
        <v>#REF!</v>
      </c>
      <c r="AA20" s="57" t="e">
        <f>VLOOKUP($O20,CardStats!$A$3:$AE$998,22,FALSE)</f>
        <v>#REF!</v>
      </c>
    </row>
    <row r="21" spans="1:27" x14ac:dyDescent="0.3">
      <c r="A21" s="51" t="e">
        <f>VLOOKUP($M21,CardStats!$A$3:$AE$998,5,FALSE)</f>
        <v>#REF!</v>
      </c>
      <c r="B21" s="51" t="e">
        <f>VLOOKUP($M21,CardStats!$A$3:$AE$998,6,FALSE)</f>
        <v>#REF!</v>
      </c>
      <c r="C21" s="51" t="e">
        <f>VLOOKUP($M21,CardStats!$A$3:$AE$998,8,FALSE)</f>
        <v>#REF!</v>
      </c>
      <c r="D21" s="51" t="e">
        <f>VLOOKUP($M21,CardStats!$A$3:$AE$998,9,FALSE)</f>
        <v>#REF!</v>
      </c>
      <c r="E21" s="57" t="e">
        <f>VLOOKUP($M21,CardStats!$A$3:$AE$998,11,FALSE)</f>
        <v>#REF!</v>
      </c>
      <c r="F21" s="57" t="e">
        <f>VLOOKUP($M21,CardStats!$A$3:$AE$998,12,FALSE)</f>
        <v>#REF!</v>
      </c>
      <c r="G21" s="57" t="e">
        <f>VLOOKUP($M21,CardStats!$A$3:$AE$998,14,FALSE)</f>
        <v>#REF!</v>
      </c>
      <c r="H21" s="57" t="e">
        <f>VLOOKUP($M21,CardStats!$A$3:$AE$998,15,FALSE)</f>
        <v>#REF!</v>
      </c>
      <c r="I21" s="57" t="e">
        <f>VLOOKUP($M21,CardStats!$A$3:$AE$998,17,FALSE)</f>
        <v>#REF!</v>
      </c>
      <c r="J21" s="57" t="e">
        <f>VLOOKUP($M21,CardStats!$A$3:$AE$998,18,FALSE)</f>
        <v>#REF!</v>
      </c>
      <c r="K21" s="57" t="e">
        <f>VLOOKUP($M21,CardStats!$A$3:$AE$998,20,FALSE)</f>
        <v>#REF!</v>
      </c>
      <c r="L21" s="57" t="e">
        <f>VLOOKUP($M21,CardStats!$A$3:$AE$998,21,FALSE)</f>
        <v>#REF!</v>
      </c>
      <c r="M21" s="53" t="e">
        <f>Fixtures!#REF!</f>
        <v>#REF!</v>
      </c>
      <c r="N21" s="54" t="e">
        <f>Fixtures!#REF!</f>
        <v>#REF!</v>
      </c>
      <c r="O21" s="53" t="e">
        <f>Fixtures!#REF!</f>
        <v>#REF!</v>
      </c>
      <c r="P21" s="51" t="e">
        <f>VLOOKUP($O21,CardStats!$A$3:$AE$998,5,FALSE)</f>
        <v>#REF!</v>
      </c>
      <c r="Q21" s="51" t="e">
        <f>VLOOKUP($O21,CardStats!$A$3:$AE$998,7,FALSE)</f>
        <v>#REF!</v>
      </c>
      <c r="R21" s="51" t="e">
        <f>VLOOKUP($O21,CardStats!$A$3:$AE$998,8,FALSE)</f>
        <v>#REF!</v>
      </c>
      <c r="S21" s="51" t="e">
        <f>VLOOKUP($O21,CardStats!$A$3:$AE$998,10,FALSE)</f>
        <v>#REF!</v>
      </c>
      <c r="T21" s="57" t="e">
        <f>VLOOKUP($O21,CardStats!$A$3:$AE$998,11,FALSE)</f>
        <v>#REF!</v>
      </c>
      <c r="U21" s="57" t="e">
        <f>VLOOKUP($O21,CardStats!$A$3:$AE$998,13,FALSE)</f>
        <v>#REF!</v>
      </c>
      <c r="V21" s="57" t="e">
        <f>VLOOKUP($O21,CardStats!$A$3:$AE$998,14,FALSE)</f>
        <v>#REF!</v>
      </c>
      <c r="W21" s="57" t="e">
        <f>VLOOKUP($O21,CardStats!$A$3:$AE$998,16,FALSE)</f>
        <v>#REF!</v>
      </c>
      <c r="X21" s="57" t="e">
        <f>VLOOKUP($O21,CardStats!$A$3:$AE$998,17,FALSE)</f>
        <v>#REF!</v>
      </c>
      <c r="Y21" s="57" t="e">
        <f>VLOOKUP($O21,CardStats!$A$3:$AE$998,19,FALSE)</f>
        <v>#REF!</v>
      </c>
      <c r="Z21" s="57" t="e">
        <f>VLOOKUP($O21,CardStats!$A$3:$AE$998,20,FALSE)</f>
        <v>#REF!</v>
      </c>
      <c r="AA21" s="57" t="e">
        <f>VLOOKUP($O21,CardStats!$A$3:$AE$998,22,FALSE)</f>
        <v>#REF!</v>
      </c>
    </row>
    <row r="22" spans="1:27" x14ac:dyDescent="0.3">
      <c r="A22" s="51" t="e">
        <f>VLOOKUP($M22,CardStats!$A$3:$AE$998,5,FALSE)</f>
        <v>#REF!</v>
      </c>
      <c r="B22" s="51" t="e">
        <f>VLOOKUP($M22,CardStats!$A$3:$AE$998,6,FALSE)</f>
        <v>#REF!</v>
      </c>
      <c r="C22" s="51" t="e">
        <f>VLOOKUP($M22,CardStats!$A$3:$AE$998,8,FALSE)</f>
        <v>#REF!</v>
      </c>
      <c r="D22" s="51" t="e">
        <f>VLOOKUP($M22,CardStats!$A$3:$AE$998,9,FALSE)</f>
        <v>#REF!</v>
      </c>
      <c r="E22" s="57" t="e">
        <f>VLOOKUP($M22,CardStats!$A$3:$AE$998,11,FALSE)</f>
        <v>#REF!</v>
      </c>
      <c r="F22" s="57" t="e">
        <f>VLOOKUP($M22,CardStats!$A$3:$AE$998,12,FALSE)</f>
        <v>#REF!</v>
      </c>
      <c r="G22" s="57" t="e">
        <f>VLOOKUP($M22,CardStats!$A$3:$AE$998,14,FALSE)</f>
        <v>#REF!</v>
      </c>
      <c r="H22" s="57" t="e">
        <f>VLOOKUP($M22,CardStats!$A$3:$AE$998,15,FALSE)</f>
        <v>#REF!</v>
      </c>
      <c r="I22" s="57" t="e">
        <f>VLOOKUP($M22,CardStats!$A$3:$AE$998,17,FALSE)</f>
        <v>#REF!</v>
      </c>
      <c r="J22" s="57" t="e">
        <f>VLOOKUP($M22,CardStats!$A$3:$AE$998,18,FALSE)</f>
        <v>#REF!</v>
      </c>
      <c r="K22" s="57" t="e">
        <f>VLOOKUP($M22,CardStats!$A$3:$AE$998,20,FALSE)</f>
        <v>#REF!</v>
      </c>
      <c r="L22" s="57" t="e">
        <f>VLOOKUP($M22,CardStats!$A$3:$AE$998,21,FALSE)</f>
        <v>#REF!</v>
      </c>
      <c r="M22" s="53" t="e">
        <f>Fixtures!#REF!</f>
        <v>#REF!</v>
      </c>
      <c r="N22" s="54" t="e">
        <f>Fixtures!#REF!</f>
        <v>#REF!</v>
      </c>
      <c r="O22" s="53" t="e">
        <f>Fixtures!#REF!</f>
        <v>#REF!</v>
      </c>
      <c r="P22" s="51" t="e">
        <f>VLOOKUP($O22,CardStats!$A$3:$AE$998,5,FALSE)</f>
        <v>#REF!</v>
      </c>
      <c r="Q22" s="51" t="e">
        <f>VLOOKUP($O22,CardStats!$A$3:$AE$998,7,FALSE)</f>
        <v>#REF!</v>
      </c>
      <c r="R22" s="51" t="e">
        <f>VLOOKUP($O22,CardStats!$A$3:$AE$998,8,FALSE)</f>
        <v>#REF!</v>
      </c>
      <c r="S22" s="51" t="e">
        <f>VLOOKUP($O22,CardStats!$A$3:$AE$998,10,FALSE)</f>
        <v>#REF!</v>
      </c>
      <c r="T22" s="57" t="e">
        <f>VLOOKUP($O22,CardStats!$A$3:$AE$998,11,FALSE)</f>
        <v>#REF!</v>
      </c>
      <c r="U22" s="57" t="e">
        <f>VLOOKUP($O22,CardStats!$A$3:$AE$998,13,FALSE)</f>
        <v>#REF!</v>
      </c>
      <c r="V22" s="57" t="e">
        <f>VLOOKUP($O22,CardStats!$A$3:$AE$998,14,FALSE)</f>
        <v>#REF!</v>
      </c>
      <c r="W22" s="57" t="e">
        <f>VLOOKUP($O22,CardStats!$A$3:$AE$998,16,FALSE)</f>
        <v>#REF!</v>
      </c>
      <c r="X22" s="57" t="e">
        <f>VLOOKUP($O22,CardStats!$A$3:$AE$998,17,FALSE)</f>
        <v>#REF!</v>
      </c>
      <c r="Y22" s="57" t="e">
        <f>VLOOKUP($O22,CardStats!$A$3:$AE$998,19,FALSE)</f>
        <v>#REF!</v>
      </c>
      <c r="Z22" s="57" t="e">
        <f>VLOOKUP($O22,CardStats!$A$3:$AE$998,20,FALSE)</f>
        <v>#REF!</v>
      </c>
      <c r="AA22" s="57" t="e">
        <f>VLOOKUP($O22,CardStats!$A$3:$AE$998,22,FALSE)</f>
        <v>#REF!</v>
      </c>
    </row>
    <row r="23" spans="1:27" x14ac:dyDescent="0.3">
      <c r="A23" s="51" t="e">
        <f>VLOOKUP($M23,CardStats!$A$3:$AE$998,5,FALSE)</f>
        <v>#REF!</v>
      </c>
      <c r="B23" s="51" t="e">
        <f>VLOOKUP($M23,CardStats!$A$3:$AE$998,6,FALSE)</f>
        <v>#REF!</v>
      </c>
      <c r="C23" s="51" t="e">
        <f>VLOOKUP($M23,CardStats!$A$3:$AE$998,8,FALSE)</f>
        <v>#REF!</v>
      </c>
      <c r="D23" s="51" t="e">
        <f>VLOOKUP($M23,CardStats!$A$3:$AE$998,9,FALSE)</f>
        <v>#REF!</v>
      </c>
      <c r="E23" s="57" t="e">
        <f>VLOOKUP($M23,CardStats!$A$3:$AE$998,11,FALSE)</f>
        <v>#REF!</v>
      </c>
      <c r="F23" s="57" t="e">
        <f>VLOOKUP($M23,CardStats!$A$3:$AE$998,12,FALSE)</f>
        <v>#REF!</v>
      </c>
      <c r="G23" s="57" t="e">
        <f>VLOOKUP($M23,CardStats!$A$3:$AE$998,14,FALSE)</f>
        <v>#REF!</v>
      </c>
      <c r="H23" s="57" t="e">
        <f>VLOOKUP($M23,CardStats!$A$3:$AE$998,15,FALSE)</f>
        <v>#REF!</v>
      </c>
      <c r="I23" s="57" t="e">
        <f>VLOOKUP($M23,CardStats!$A$3:$AE$998,17,FALSE)</f>
        <v>#REF!</v>
      </c>
      <c r="J23" s="57" t="e">
        <f>VLOOKUP($M23,CardStats!$A$3:$AE$998,18,FALSE)</f>
        <v>#REF!</v>
      </c>
      <c r="K23" s="57" t="e">
        <f>VLOOKUP($M23,CardStats!$A$3:$AE$998,20,FALSE)</f>
        <v>#REF!</v>
      </c>
      <c r="L23" s="57" t="e">
        <f>VLOOKUP($M23,CardStats!$A$3:$AE$998,21,FALSE)</f>
        <v>#REF!</v>
      </c>
      <c r="M23" s="53" t="e">
        <f>Fixtures!#REF!</f>
        <v>#REF!</v>
      </c>
      <c r="N23" s="54" t="e">
        <f>Fixtures!#REF!</f>
        <v>#REF!</v>
      </c>
      <c r="O23" s="53" t="e">
        <f>Fixtures!#REF!</f>
        <v>#REF!</v>
      </c>
      <c r="P23" s="51" t="e">
        <f>VLOOKUP($O23,CardStats!$A$3:$AE$998,5,FALSE)</f>
        <v>#REF!</v>
      </c>
      <c r="Q23" s="51" t="e">
        <f>VLOOKUP($O23,CardStats!$A$3:$AE$998,7,FALSE)</f>
        <v>#REF!</v>
      </c>
      <c r="R23" s="51" t="e">
        <f>VLOOKUP($O23,CardStats!$A$3:$AE$998,8,FALSE)</f>
        <v>#REF!</v>
      </c>
      <c r="S23" s="51" t="e">
        <f>VLOOKUP($O23,CardStats!$A$3:$AE$998,10,FALSE)</f>
        <v>#REF!</v>
      </c>
      <c r="T23" s="57" t="e">
        <f>VLOOKUP($O23,CardStats!$A$3:$AE$998,11,FALSE)</f>
        <v>#REF!</v>
      </c>
      <c r="U23" s="57" t="e">
        <f>VLOOKUP($O23,CardStats!$A$3:$AE$998,13,FALSE)</f>
        <v>#REF!</v>
      </c>
      <c r="V23" s="57" t="e">
        <f>VLOOKUP($O23,CardStats!$A$3:$AE$998,14,FALSE)</f>
        <v>#REF!</v>
      </c>
      <c r="W23" s="57" t="e">
        <f>VLOOKUP($O23,CardStats!$A$3:$AE$998,16,FALSE)</f>
        <v>#REF!</v>
      </c>
      <c r="X23" s="57" t="e">
        <f>VLOOKUP($O23,CardStats!$A$3:$AE$998,17,FALSE)</f>
        <v>#REF!</v>
      </c>
      <c r="Y23" s="57" t="e">
        <f>VLOOKUP($O23,CardStats!$A$3:$AE$998,19,FALSE)</f>
        <v>#REF!</v>
      </c>
      <c r="Z23" s="57" t="e">
        <f>VLOOKUP($O23,CardStats!$A$3:$AE$998,20,FALSE)</f>
        <v>#REF!</v>
      </c>
      <c r="AA23" s="57" t="e">
        <f>VLOOKUP($O23,CardStats!$A$3:$AE$998,22,FALSE)</f>
        <v>#REF!</v>
      </c>
    </row>
    <row r="24" spans="1:27" x14ac:dyDescent="0.3">
      <c r="A24" s="51" t="e">
        <f>VLOOKUP($M24,CardStats!$A$3:$AE$998,5,FALSE)</f>
        <v>#REF!</v>
      </c>
      <c r="B24" s="51" t="e">
        <f>VLOOKUP($M24,CardStats!$A$3:$AE$998,6,FALSE)</f>
        <v>#REF!</v>
      </c>
      <c r="C24" s="51" t="e">
        <f>VLOOKUP($M24,CardStats!$A$3:$AE$998,8,FALSE)</f>
        <v>#REF!</v>
      </c>
      <c r="D24" s="51" t="e">
        <f>VLOOKUP($M24,CardStats!$A$3:$AE$998,9,FALSE)</f>
        <v>#REF!</v>
      </c>
      <c r="E24" s="57" t="e">
        <f>VLOOKUP($M24,CardStats!$A$3:$AE$998,11,FALSE)</f>
        <v>#REF!</v>
      </c>
      <c r="F24" s="57" t="e">
        <f>VLOOKUP($M24,CardStats!$A$3:$AE$998,12,FALSE)</f>
        <v>#REF!</v>
      </c>
      <c r="G24" s="57" t="e">
        <f>VLOOKUP($M24,CardStats!$A$3:$AE$998,14,FALSE)</f>
        <v>#REF!</v>
      </c>
      <c r="H24" s="57" t="e">
        <f>VLOOKUP($M24,CardStats!$A$3:$AE$998,15,FALSE)</f>
        <v>#REF!</v>
      </c>
      <c r="I24" s="57" t="e">
        <f>VLOOKUP($M24,CardStats!$A$3:$AE$998,17,FALSE)</f>
        <v>#REF!</v>
      </c>
      <c r="J24" s="57" t="e">
        <f>VLOOKUP($M24,CardStats!$A$3:$AE$998,18,FALSE)</f>
        <v>#REF!</v>
      </c>
      <c r="K24" s="57" t="e">
        <f>VLOOKUP($M24,CardStats!$A$3:$AE$998,20,FALSE)</f>
        <v>#REF!</v>
      </c>
      <c r="L24" s="57" t="e">
        <f>VLOOKUP($M24,CardStats!$A$3:$AE$998,21,FALSE)</f>
        <v>#REF!</v>
      </c>
      <c r="M24" s="53" t="e">
        <f>Fixtures!#REF!</f>
        <v>#REF!</v>
      </c>
      <c r="N24" s="54" t="e">
        <f>Fixtures!#REF!</f>
        <v>#REF!</v>
      </c>
      <c r="O24" s="53" t="e">
        <f>Fixtures!#REF!</f>
        <v>#REF!</v>
      </c>
      <c r="P24" s="51" t="e">
        <f>VLOOKUP($O24,CardStats!$A$3:$AE$998,5,FALSE)</f>
        <v>#REF!</v>
      </c>
      <c r="Q24" s="51" t="e">
        <f>VLOOKUP($O24,CardStats!$A$3:$AE$998,7,FALSE)</f>
        <v>#REF!</v>
      </c>
      <c r="R24" s="51" t="e">
        <f>VLOOKUP($O24,CardStats!$A$3:$AE$998,8,FALSE)</f>
        <v>#REF!</v>
      </c>
      <c r="S24" s="51" t="e">
        <f>VLOOKUP($O24,CardStats!$A$3:$AE$998,10,FALSE)</f>
        <v>#REF!</v>
      </c>
      <c r="T24" s="57" t="e">
        <f>VLOOKUP($O24,CardStats!$A$3:$AE$998,11,FALSE)</f>
        <v>#REF!</v>
      </c>
      <c r="U24" s="57" t="e">
        <f>VLOOKUP($O24,CardStats!$A$3:$AE$998,13,FALSE)</f>
        <v>#REF!</v>
      </c>
      <c r="V24" s="57" t="e">
        <f>VLOOKUP($O24,CardStats!$A$3:$AE$998,14,FALSE)</f>
        <v>#REF!</v>
      </c>
      <c r="W24" s="57" t="e">
        <f>VLOOKUP($O24,CardStats!$A$3:$AE$998,16,FALSE)</f>
        <v>#REF!</v>
      </c>
      <c r="X24" s="57" t="e">
        <f>VLOOKUP($O24,CardStats!$A$3:$AE$998,17,FALSE)</f>
        <v>#REF!</v>
      </c>
      <c r="Y24" s="57" t="e">
        <f>VLOOKUP($O24,CardStats!$A$3:$AE$998,19,FALSE)</f>
        <v>#REF!</v>
      </c>
      <c r="Z24" s="57" t="e">
        <f>VLOOKUP($O24,CardStats!$A$3:$AE$998,20,FALSE)</f>
        <v>#REF!</v>
      </c>
      <c r="AA24" s="57" t="e">
        <f>VLOOKUP($O24,CardStats!$A$3:$AE$998,22,FALSE)</f>
        <v>#REF!</v>
      </c>
    </row>
    <row r="25" spans="1:27" x14ac:dyDescent="0.3">
      <c r="A25" s="51" t="e">
        <f>VLOOKUP($M25,CardStats!$A$3:$AE$998,5,FALSE)</f>
        <v>#REF!</v>
      </c>
      <c r="B25" s="51" t="e">
        <f>VLOOKUP($M25,CardStats!$A$3:$AE$998,6,FALSE)</f>
        <v>#REF!</v>
      </c>
      <c r="C25" s="51" t="e">
        <f>VLOOKUP($M25,CardStats!$A$3:$AE$998,8,FALSE)</f>
        <v>#REF!</v>
      </c>
      <c r="D25" s="51" t="e">
        <f>VLOOKUP($M25,CardStats!$A$3:$AE$998,9,FALSE)</f>
        <v>#REF!</v>
      </c>
      <c r="E25" s="57" t="e">
        <f>VLOOKUP($M25,CardStats!$A$3:$AE$998,11,FALSE)</f>
        <v>#REF!</v>
      </c>
      <c r="F25" s="57" t="e">
        <f>VLOOKUP($M25,CardStats!$A$3:$AE$998,12,FALSE)</f>
        <v>#REF!</v>
      </c>
      <c r="G25" s="57" t="e">
        <f>VLOOKUP($M25,CardStats!$A$3:$AE$998,14,FALSE)</f>
        <v>#REF!</v>
      </c>
      <c r="H25" s="57" t="e">
        <f>VLOOKUP($M25,CardStats!$A$3:$AE$998,15,FALSE)</f>
        <v>#REF!</v>
      </c>
      <c r="I25" s="57" t="e">
        <f>VLOOKUP($M25,CardStats!$A$3:$AE$998,17,FALSE)</f>
        <v>#REF!</v>
      </c>
      <c r="J25" s="57" t="e">
        <f>VLOOKUP($M25,CardStats!$A$3:$AE$998,18,FALSE)</f>
        <v>#REF!</v>
      </c>
      <c r="K25" s="57" t="e">
        <f>VLOOKUP($M25,CardStats!$A$3:$AE$998,20,FALSE)</f>
        <v>#REF!</v>
      </c>
      <c r="L25" s="57" t="e">
        <f>VLOOKUP($M25,CardStats!$A$3:$AE$998,21,FALSE)</f>
        <v>#REF!</v>
      </c>
      <c r="M25" s="53" t="e">
        <f>Fixtures!#REF!</f>
        <v>#REF!</v>
      </c>
      <c r="N25" s="54" t="e">
        <f>Fixtures!#REF!</f>
        <v>#REF!</v>
      </c>
      <c r="O25" s="53" t="e">
        <f>Fixtures!#REF!</f>
        <v>#REF!</v>
      </c>
      <c r="P25" s="51" t="e">
        <f>VLOOKUP($O25,CardStats!$A$3:$AE$998,5,FALSE)</f>
        <v>#REF!</v>
      </c>
      <c r="Q25" s="51" t="e">
        <f>VLOOKUP($O25,CardStats!$A$3:$AE$998,7,FALSE)</f>
        <v>#REF!</v>
      </c>
      <c r="R25" s="51" t="e">
        <f>VLOOKUP($O25,CardStats!$A$3:$AE$998,8,FALSE)</f>
        <v>#REF!</v>
      </c>
      <c r="S25" s="51" t="e">
        <f>VLOOKUP($O25,CardStats!$A$3:$AE$998,10,FALSE)</f>
        <v>#REF!</v>
      </c>
      <c r="T25" s="57" t="e">
        <f>VLOOKUP($O25,CardStats!$A$3:$AE$998,11,FALSE)</f>
        <v>#REF!</v>
      </c>
      <c r="U25" s="57" t="e">
        <f>VLOOKUP($O25,CardStats!$A$3:$AE$998,13,FALSE)</f>
        <v>#REF!</v>
      </c>
      <c r="V25" s="57" t="e">
        <f>VLOOKUP($O25,CardStats!$A$3:$AE$998,14,FALSE)</f>
        <v>#REF!</v>
      </c>
      <c r="W25" s="57" t="e">
        <f>VLOOKUP($O25,CardStats!$A$3:$AE$998,16,FALSE)</f>
        <v>#REF!</v>
      </c>
      <c r="X25" s="57" t="e">
        <f>VLOOKUP($O25,CardStats!$A$3:$AE$998,17,FALSE)</f>
        <v>#REF!</v>
      </c>
      <c r="Y25" s="57" t="e">
        <f>VLOOKUP($O25,CardStats!$A$3:$AE$998,19,FALSE)</f>
        <v>#REF!</v>
      </c>
      <c r="Z25" s="57" t="e">
        <f>VLOOKUP($O25,CardStats!$A$3:$AE$998,20,FALSE)</f>
        <v>#REF!</v>
      </c>
      <c r="AA25" s="57" t="e">
        <f>VLOOKUP($O25,CardStats!$A$3:$AE$998,22,FALSE)</f>
        <v>#REF!</v>
      </c>
    </row>
    <row r="26" spans="1:27" x14ac:dyDescent="0.3">
      <c r="A26" s="51" t="e">
        <f>VLOOKUP($M26,CardStats!$A$3:$AE$998,5,FALSE)</f>
        <v>#REF!</v>
      </c>
      <c r="B26" s="51" t="e">
        <f>VLOOKUP($M26,CardStats!$A$3:$AE$998,6,FALSE)</f>
        <v>#REF!</v>
      </c>
      <c r="C26" s="51" t="e">
        <f>VLOOKUP($M26,CardStats!$A$3:$AE$998,8,FALSE)</f>
        <v>#REF!</v>
      </c>
      <c r="D26" s="51" t="e">
        <f>VLOOKUP($M26,CardStats!$A$3:$AE$998,9,FALSE)</f>
        <v>#REF!</v>
      </c>
      <c r="E26" s="57" t="e">
        <f>VLOOKUP($M26,CardStats!$A$3:$AE$998,11,FALSE)</f>
        <v>#REF!</v>
      </c>
      <c r="F26" s="57" t="e">
        <f>VLOOKUP($M26,CardStats!$A$3:$AE$998,12,FALSE)</f>
        <v>#REF!</v>
      </c>
      <c r="G26" s="57" t="e">
        <f>VLOOKUP($M26,CardStats!$A$3:$AE$998,14,FALSE)</f>
        <v>#REF!</v>
      </c>
      <c r="H26" s="57" t="e">
        <f>VLOOKUP($M26,CardStats!$A$3:$AE$998,15,FALSE)</f>
        <v>#REF!</v>
      </c>
      <c r="I26" s="57" t="e">
        <f>VLOOKUP($M26,CardStats!$A$3:$AE$998,17,FALSE)</f>
        <v>#REF!</v>
      </c>
      <c r="J26" s="57" t="e">
        <f>VLOOKUP($M26,CardStats!$A$3:$AE$998,18,FALSE)</f>
        <v>#REF!</v>
      </c>
      <c r="K26" s="57" t="e">
        <f>VLOOKUP($M26,CardStats!$A$3:$AE$998,20,FALSE)</f>
        <v>#REF!</v>
      </c>
      <c r="L26" s="57" t="e">
        <f>VLOOKUP($M26,CardStats!$A$3:$AE$998,21,FALSE)</f>
        <v>#REF!</v>
      </c>
      <c r="M26" s="53" t="e">
        <f>Fixtures!#REF!</f>
        <v>#REF!</v>
      </c>
      <c r="N26" s="54" t="e">
        <f>Fixtures!#REF!</f>
        <v>#REF!</v>
      </c>
      <c r="O26" s="53" t="e">
        <f>Fixtures!#REF!</f>
        <v>#REF!</v>
      </c>
      <c r="P26" s="51" t="e">
        <f>VLOOKUP($O26,CardStats!$A$3:$AE$998,5,FALSE)</f>
        <v>#REF!</v>
      </c>
      <c r="Q26" s="51" t="e">
        <f>VLOOKUP($O26,CardStats!$A$3:$AE$998,7,FALSE)</f>
        <v>#REF!</v>
      </c>
      <c r="R26" s="51" t="e">
        <f>VLOOKUP($O26,CardStats!$A$3:$AE$998,8,FALSE)</f>
        <v>#REF!</v>
      </c>
      <c r="S26" s="51" t="e">
        <f>VLOOKUP($O26,CardStats!$A$3:$AE$998,10,FALSE)</f>
        <v>#REF!</v>
      </c>
      <c r="T26" s="57" t="e">
        <f>VLOOKUP($O26,CardStats!$A$3:$AE$998,11,FALSE)</f>
        <v>#REF!</v>
      </c>
      <c r="U26" s="57" t="e">
        <f>VLOOKUP($O26,CardStats!$A$3:$AE$998,13,FALSE)</f>
        <v>#REF!</v>
      </c>
      <c r="V26" s="57" t="e">
        <f>VLOOKUP($O26,CardStats!$A$3:$AE$998,14,FALSE)</f>
        <v>#REF!</v>
      </c>
      <c r="W26" s="57" t="e">
        <f>VLOOKUP($O26,CardStats!$A$3:$AE$998,16,FALSE)</f>
        <v>#REF!</v>
      </c>
      <c r="X26" s="57" t="e">
        <f>VLOOKUP($O26,CardStats!$A$3:$AE$998,17,FALSE)</f>
        <v>#REF!</v>
      </c>
      <c r="Y26" s="57" t="e">
        <f>VLOOKUP($O26,CardStats!$A$3:$AE$998,19,FALSE)</f>
        <v>#REF!</v>
      </c>
      <c r="Z26" s="57" t="e">
        <f>VLOOKUP($O26,CardStats!$A$3:$AE$998,20,FALSE)</f>
        <v>#REF!</v>
      </c>
      <c r="AA26" s="57" t="e">
        <f>VLOOKUP($O26,CardStats!$A$3:$AE$998,22,FALSE)</f>
        <v>#REF!</v>
      </c>
    </row>
    <row r="27" spans="1:27" x14ac:dyDescent="0.3">
      <c r="A27" s="51" t="e">
        <f>VLOOKUP($M27,CardStats!$A$3:$AE$998,5,FALSE)</f>
        <v>#REF!</v>
      </c>
      <c r="B27" s="51" t="e">
        <f>VLOOKUP($M27,CardStats!$A$3:$AE$998,6,FALSE)</f>
        <v>#REF!</v>
      </c>
      <c r="C27" s="51" t="e">
        <f>VLOOKUP($M27,CardStats!$A$3:$AE$998,8,FALSE)</f>
        <v>#REF!</v>
      </c>
      <c r="D27" s="51" t="e">
        <f>VLOOKUP($M27,CardStats!$A$3:$AE$998,9,FALSE)</f>
        <v>#REF!</v>
      </c>
      <c r="E27" s="57" t="e">
        <f>VLOOKUP($M27,CardStats!$A$3:$AE$998,11,FALSE)</f>
        <v>#REF!</v>
      </c>
      <c r="F27" s="57" t="e">
        <f>VLOOKUP($M27,CardStats!$A$3:$AE$998,12,FALSE)</f>
        <v>#REF!</v>
      </c>
      <c r="G27" s="57" t="e">
        <f>VLOOKUP($M27,CardStats!$A$3:$AE$998,14,FALSE)</f>
        <v>#REF!</v>
      </c>
      <c r="H27" s="57" t="e">
        <f>VLOOKUP($M27,CardStats!$A$3:$AE$998,15,FALSE)</f>
        <v>#REF!</v>
      </c>
      <c r="I27" s="57" t="e">
        <f>VLOOKUP($M27,CardStats!$A$3:$AE$998,17,FALSE)</f>
        <v>#REF!</v>
      </c>
      <c r="J27" s="57" t="e">
        <f>VLOOKUP($M27,CardStats!$A$3:$AE$998,18,FALSE)</f>
        <v>#REF!</v>
      </c>
      <c r="K27" s="57" t="e">
        <f>VLOOKUP($M27,CardStats!$A$3:$AE$998,20,FALSE)</f>
        <v>#REF!</v>
      </c>
      <c r="L27" s="57" t="e">
        <f>VLOOKUP($M27,CardStats!$A$3:$AE$998,21,FALSE)</f>
        <v>#REF!</v>
      </c>
      <c r="M27" s="53" t="e">
        <f>Fixtures!#REF!</f>
        <v>#REF!</v>
      </c>
      <c r="N27" s="54" t="e">
        <f>Fixtures!#REF!</f>
        <v>#REF!</v>
      </c>
      <c r="O27" s="53" t="e">
        <f>Fixtures!#REF!</f>
        <v>#REF!</v>
      </c>
      <c r="P27" s="51" t="e">
        <f>VLOOKUP($O27,CardStats!$A$3:$AE$998,5,FALSE)</f>
        <v>#REF!</v>
      </c>
      <c r="Q27" s="51" t="e">
        <f>VLOOKUP($O27,CardStats!$A$3:$AE$998,7,FALSE)</f>
        <v>#REF!</v>
      </c>
      <c r="R27" s="51" t="e">
        <f>VLOOKUP($O27,CardStats!$A$3:$AE$998,8,FALSE)</f>
        <v>#REF!</v>
      </c>
      <c r="S27" s="51" t="e">
        <f>VLOOKUP($O27,CardStats!$A$3:$AE$998,10,FALSE)</f>
        <v>#REF!</v>
      </c>
      <c r="T27" s="57" t="e">
        <f>VLOOKUP($O27,CardStats!$A$3:$AE$998,11,FALSE)</f>
        <v>#REF!</v>
      </c>
      <c r="U27" s="57" t="e">
        <f>VLOOKUP($O27,CardStats!$A$3:$AE$998,13,FALSE)</f>
        <v>#REF!</v>
      </c>
      <c r="V27" s="57" t="e">
        <f>VLOOKUP($O27,CardStats!$A$3:$AE$998,14,FALSE)</f>
        <v>#REF!</v>
      </c>
      <c r="W27" s="57" t="e">
        <f>VLOOKUP($O27,CardStats!$A$3:$AE$998,16,FALSE)</f>
        <v>#REF!</v>
      </c>
      <c r="X27" s="57" t="e">
        <f>VLOOKUP($O27,CardStats!$A$3:$AE$998,17,FALSE)</f>
        <v>#REF!</v>
      </c>
      <c r="Y27" s="57" t="e">
        <f>VLOOKUP($O27,CardStats!$A$3:$AE$998,19,FALSE)</f>
        <v>#REF!</v>
      </c>
      <c r="Z27" s="57" t="e">
        <f>VLOOKUP($O27,CardStats!$A$3:$AE$998,20,FALSE)</f>
        <v>#REF!</v>
      </c>
      <c r="AA27" s="57" t="e">
        <f>VLOOKUP($O27,CardStats!$A$3:$AE$998,22,FALSE)</f>
        <v>#REF!</v>
      </c>
    </row>
    <row r="28" spans="1:27" x14ac:dyDescent="0.3">
      <c r="A28" s="51" t="e">
        <f>VLOOKUP($M28,CardStats!$A$3:$AE$998,5,FALSE)</f>
        <v>#REF!</v>
      </c>
      <c r="B28" s="51" t="e">
        <f>VLOOKUP($M28,CardStats!$A$3:$AE$998,6,FALSE)</f>
        <v>#REF!</v>
      </c>
      <c r="C28" s="51" t="e">
        <f>VLOOKUP($M28,CardStats!$A$3:$AE$998,8,FALSE)</f>
        <v>#REF!</v>
      </c>
      <c r="D28" s="51" t="e">
        <f>VLOOKUP($M28,CardStats!$A$3:$AE$998,9,FALSE)</f>
        <v>#REF!</v>
      </c>
      <c r="E28" s="57" t="e">
        <f>VLOOKUP($M28,CardStats!$A$3:$AE$998,11,FALSE)</f>
        <v>#REF!</v>
      </c>
      <c r="F28" s="57" t="e">
        <f>VLOOKUP($M28,CardStats!$A$3:$AE$998,12,FALSE)</f>
        <v>#REF!</v>
      </c>
      <c r="G28" s="57" t="e">
        <f>VLOOKUP($M28,CardStats!$A$3:$AE$998,14,FALSE)</f>
        <v>#REF!</v>
      </c>
      <c r="H28" s="57" t="e">
        <f>VLOOKUP($M28,CardStats!$A$3:$AE$998,15,FALSE)</f>
        <v>#REF!</v>
      </c>
      <c r="I28" s="57" t="e">
        <f>VLOOKUP($M28,CardStats!$A$3:$AE$998,17,FALSE)</f>
        <v>#REF!</v>
      </c>
      <c r="J28" s="57" t="e">
        <f>VLOOKUP($M28,CardStats!$A$3:$AE$998,18,FALSE)</f>
        <v>#REF!</v>
      </c>
      <c r="K28" s="57" t="e">
        <f>VLOOKUP($M28,CardStats!$A$3:$AE$998,20,FALSE)</f>
        <v>#REF!</v>
      </c>
      <c r="L28" s="57" t="e">
        <f>VLOOKUP($M28,CardStats!$A$3:$AE$998,21,FALSE)</f>
        <v>#REF!</v>
      </c>
      <c r="M28" s="53" t="e">
        <f>Fixtures!#REF!</f>
        <v>#REF!</v>
      </c>
      <c r="N28" s="54" t="e">
        <f>Fixtures!#REF!</f>
        <v>#REF!</v>
      </c>
      <c r="O28" s="53" t="e">
        <f>Fixtures!#REF!</f>
        <v>#REF!</v>
      </c>
      <c r="P28" s="51" t="e">
        <f>VLOOKUP($O28,CardStats!$A$3:$AE$998,5,FALSE)</f>
        <v>#REF!</v>
      </c>
      <c r="Q28" s="51" t="e">
        <f>VLOOKUP($O28,CardStats!$A$3:$AE$998,7,FALSE)</f>
        <v>#REF!</v>
      </c>
      <c r="R28" s="51" t="e">
        <f>VLOOKUP($O28,CardStats!$A$3:$AE$998,8,FALSE)</f>
        <v>#REF!</v>
      </c>
      <c r="S28" s="51" t="e">
        <f>VLOOKUP($O28,CardStats!$A$3:$AE$998,10,FALSE)</f>
        <v>#REF!</v>
      </c>
      <c r="T28" s="57" t="e">
        <f>VLOOKUP($O28,CardStats!$A$3:$AE$998,11,FALSE)</f>
        <v>#REF!</v>
      </c>
      <c r="U28" s="57" t="e">
        <f>VLOOKUP($O28,CardStats!$A$3:$AE$998,13,FALSE)</f>
        <v>#REF!</v>
      </c>
      <c r="V28" s="57" t="e">
        <f>VLOOKUP($O28,CardStats!$A$3:$AE$998,14,FALSE)</f>
        <v>#REF!</v>
      </c>
      <c r="W28" s="57" t="e">
        <f>VLOOKUP($O28,CardStats!$A$3:$AE$998,16,FALSE)</f>
        <v>#REF!</v>
      </c>
      <c r="X28" s="57" t="e">
        <f>VLOOKUP($O28,CardStats!$A$3:$AE$998,17,FALSE)</f>
        <v>#REF!</v>
      </c>
      <c r="Y28" s="57" t="e">
        <f>VLOOKUP($O28,CardStats!$A$3:$AE$998,19,FALSE)</f>
        <v>#REF!</v>
      </c>
      <c r="Z28" s="57" t="e">
        <f>VLOOKUP($O28,CardStats!$A$3:$AE$998,20,FALSE)</f>
        <v>#REF!</v>
      </c>
      <c r="AA28" s="57" t="e">
        <f>VLOOKUP($O28,CardStats!$A$3:$AE$998,22,FALSE)</f>
        <v>#REF!</v>
      </c>
    </row>
    <row r="29" spans="1:27" x14ac:dyDescent="0.3">
      <c r="A29" s="51" t="e">
        <f>VLOOKUP($M29,CardStats!$A$3:$AE$998,5,FALSE)</f>
        <v>#REF!</v>
      </c>
      <c r="B29" s="51" t="e">
        <f>VLOOKUP($M29,CardStats!$A$3:$AE$998,6,FALSE)</f>
        <v>#REF!</v>
      </c>
      <c r="C29" s="51" t="e">
        <f>VLOOKUP($M29,CardStats!$A$3:$AE$998,8,FALSE)</f>
        <v>#REF!</v>
      </c>
      <c r="D29" s="51" t="e">
        <f>VLOOKUP($M29,CardStats!$A$3:$AE$998,9,FALSE)</f>
        <v>#REF!</v>
      </c>
      <c r="E29" s="57" t="e">
        <f>VLOOKUP($M29,CardStats!$A$3:$AE$998,11,FALSE)</f>
        <v>#REF!</v>
      </c>
      <c r="F29" s="57" t="e">
        <f>VLOOKUP($M29,CardStats!$A$3:$AE$998,12,FALSE)</f>
        <v>#REF!</v>
      </c>
      <c r="G29" s="57" t="e">
        <f>VLOOKUP($M29,CardStats!$A$3:$AE$998,14,FALSE)</f>
        <v>#REF!</v>
      </c>
      <c r="H29" s="57" t="e">
        <f>VLOOKUP($M29,CardStats!$A$3:$AE$998,15,FALSE)</f>
        <v>#REF!</v>
      </c>
      <c r="I29" s="57" t="e">
        <f>VLOOKUP($M29,CardStats!$A$3:$AE$998,17,FALSE)</f>
        <v>#REF!</v>
      </c>
      <c r="J29" s="57" t="e">
        <f>VLOOKUP($M29,CardStats!$A$3:$AE$998,18,FALSE)</f>
        <v>#REF!</v>
      </c>
      <c r="K29" s="57" t="e">
        <f>VLOOKUP($M29,CardStats!$A$3:$AE$998,20,FALSE)</f>
        <v>#REF!</v>
      </c>
      <c r="L29" s="57" t="e">
        <f>VLOOKUP($M29,CardStats!$A$3:$AE$998,21,FALSE)</f>
        <v>#REF!</v>
      </c>
      <c r="M29" s="53" t="e">
        <f>Fixtures!#REF!</f>
        <v>#REF!</v>
      </c>
      <c r="N29" s="54" t="e">
        <f>Fixtures!#REF!</f>
        <v>#REF!</v>
      </c>
      <c r="O29" s="53" t="e">
        <f>Fixtures!#REF!</f>
        <v>#REF!</v>
      </c>
      <c r="P29" s="51" t="e">
        <f>VLOOKUP($O29,CardStats!$A$3:$AE$998,5,FALSE)</f>
        <v>#REF!</v>
      </c>
      <c r="Q29" s="51" t="e">
        <f>VLOOKUP($O29,CardStats!$A$3:$AE$998,7,FALSE)</f>
        <v>#REF!</v>
      </c>
      <c r="R29" s="51" t="e">
        <f>VLOOKUP($O29,CardStats!$A$3:$AE$998,8,FALSE)</f>
        <v>#REF!</v>
      </c>
      <c r="S29" s="51" t="e">
        <f>VLOOKUP($O29,CardStats!$A$3:$AE$998,10,FALSE)</f>
        <v>#REF!</v>
      </c>
      <c r="T29" s="57" t="e">
        <f>VLOOKUP($O29,CardStats!$A$3:$AE$998,11,FALSE)</f>
        <v>#REF!</v>
      </c>
      <c r="U29" s="57" t="e">
        <f>VLOOKUP($O29,CardStats!$A$3:$AE$998,13,FALSE)</f>
        <v>#REF!</v>
      </c>
      <c r="V29" s="57" t="e">
        <f>VLOOKUP($O29,CardStats!$A$3:$AE$998,14,FALSE)</f>
        <v>#REF!</v>
      </c>
      <c r="W29" s="57" t="e">
        <f>VLOOKUP($O29,CardStats!$A$3:$AE$998,16,FALSE)</f>
        <v>#REF!</v>
      </c>
      <c r="X29" s="57" t="e">
        <f>VLOOKUP($O29,CardStats!$A$3:$AE$998,17,FALSE)</f>
        <v>#REF!</v>
      </c>
      <c r="Y29" s="57" t="e">
        <f>VLOOKUP($O29,CardStats!$A$3:$AE$998,19,FALSE)</f>
        <v>#REF!</v>
      </c>
      <c r="Z29" s="57" t="e">
        <f>VLOOKUP($O29,CardStats!$A$3:$AE$998,20,FALSE)</f>
        <v>#REF!</v>
      </c>
      <c r="AA29" s="57" t="e">
        <f>VLOOKUP($O29,CardStats!$A$3:$AE$998,22,FALSE)</f>
        <v>#REF!</v>
      </c>
    </row>
    <row r="30" spans="1:27" x14ac:dyDescent="0.3">
      <c r="A30" s="51" t="e">
        <f>VLOOKUP($M30,CardStats!$A$3:$AE$998,5,FALSE)</f>
        <v>#REF!</v>
      </c>
      <c r="B30" s="51" t="e">
        <f>VLOOKUP($M30,CardStats!$A$3:$AE$998,6,FALSE)</f>
        <v>#REF!</v>
      </c>
      <c r="C30" s="51" t="e">
        <f>VLOOKUP($M30,CardStats!$A$3:$AE$998,8,FALSE)</f>
        <v>#REF!</v>
      </c>
      <c r="D30" s="51" t="e">
        <f>VLOOKUP($M30,CardStats!$A$3:$AE$998,9,FALSE)</f>
        <v>#REF!</v>
      </c>
      <c r="E30" s="57" t="e">
        <f>VLOOKUP($M30,CardStats!$A$3:$AE$998,11,FALSE)</f>
        <v>#REF!</v>
      </c>
      <c r="F30" s="57" t="e">
        <f>VLOOKUP($M30,CardStats!$A$3:$AE$998,12,FALSE)</f>
        <v>#REF!</v>
      </c>
      <c r="G30" s="57" t="e">
        <f>VLOOKUP($M30,CardStats!$A$3:$AE$998,14,FALSE)</f>
        <v>#REF!</v>
      </c>
      <c r="H30" s="57" t="e">
        <f>VLOOKUP($M30,CardStats!$A$3:$AE$998,15,FALSE)</f>
        <v>#REF!</v>
      </c>
      <c r="I30" s="57" t="e">
        <f>VLOOKUP($M30,CardStats!$A$3:$AE$998,17,FALSE)</f>
        <v>#REF!</v>
      </c>
      <c r="J30" s="57" t="e">
        <f>VLOOKUP($M30,CardStats!$A$3:$AE$998,18,FALSE)</f>
        <v>#REF!</v>
      </c>
      <c r="K30" s="57" t="e">
        <f>VLOOKUP($M30,CardStats!$A$3:$AE$998,20,FALSE)</f>
        <v>#REF!</v>
      </c>
      <c r="L30" s="57" t="e">
        <f>VLOOKUP($M30,CardStats!$A$3:$AE$998,21,FALSE)</f>
        <v>#REF!</v>
      </c>
      <c r="M30" s="53" t="e">
        <f>Fixtures!#REF!</f>
        <v>#REF!</v>
      </c>
      <c r="N30" s="54" t="e">
        <f>Fixtures!#REF!</f>
        <v>#REF!</v>
      </c>
      <c r="O30" s="53" t="e">
        <f>Fixtures!#REF!</f>
        <v>#REF!</v>
      </c>
      <c r="P30" s="51" t="e">
        <f>VLOOKUP($O30,CardStats!$A$3:$AE$998,5,FALSE)</f>
        <v>#REF!</v>
      </c>
      <c r="Q30" s="51" t="e">
        <f>VLOOKUP($O30,CardStats!$A$3:$AE$998,7,FALSE)</f>
        <v>#REF!</v>
      </c>
      <c r="R30" s="51" t="e">
        <f>VLOOKUP($O30,CardStats!$A$3:$AE$998,8,FALSE)</f>
        <v>#REF!</v>
      </c>
      <c r="S30" s="51" t="e">
        <f>VLOOKUP($O30,CardStats!$A$3:$AE$998,10,FALSE)</f>
        <v>#REF!</v>
      </c>
      <c r="T30" s="57" t="e">
        <f>VLOOKUP($O30,CardStats!$A$3:$AE$998,11,FALSE)</f>
        <v>#REF!</v>
      </c>
      <c r="U30" s="57" t="e">
        <f>VLOOKUP($O30,CardStats!$A$3:$AE$998,13,FALSE)</f>
        <v>#REF!</v>
      </c>
      <c r="V30" s="57" t="e">
        <f>VLOOKUP($O30,CardStats!$A$3:$AE$998,14,FALSE)</f>
        <v>#REF!</v>
      </c>
      <c r="W30" s="57" t="e">
        <f>VLOOKUP($O30,CardStats!$A$3:$AE$998,16,FALSE)</f>
        <v>#REF!</v>
      </c>
      <c r="X30" s="57" t="e">
        <f>VLOOKUP($O30,CardStats!$A$3:$AE$998,17,FALSE)</f>
        <v>#REF!</v>
      </c>
      <c r="Y30" s="57" t="e">
        <f>VLOOKUP($O30,CardStats!$A$3:$AE$998,19,FALSE)</f>
        <v>#REF!</v>
      </c>
      <c r="Z30" s="57" t="e">
        <f>VLOOKUP($O30,CardStats!$A$3:$AE$998,20,FALSE)</f>
        <v>#REF!</v>
      </c>
      <c r="AA30" s="57" t="e">
        <f>VLOOKUP($O30,CardStats!$A$3:$AE$998,22,FALSE)</f>
        <v>#REF!</v>
      </c>
    </row>
    <row r="31" spans="1:27" x14ac:dyDescent="0.3">
      <c r="A31" s="51" t="e">
        <f>VLOOKUP($M31,CardStats!$A$3:$AE$998,5,FALSE)</f>
        <v>#REF!</v>
      </c>
      <c r="B31" s="51" t="e">
        <f>VLOOKUP($M31,CardStats!$A$3:$AE$998,6,FALSE)</f>
        <v>#REF!</v>
      </c>
      <c r="C31" s="51" t="e">
        <f>VLOOKUP($M31,CardStats!$A$3:$AE$998,8,FALSE)</f>
        <v>#REF!</v>
      </c>
      <c r="D31" s="51" t="e">
        <f>VLOOKUP($M31,CardStats!$A$3:$AE$998,9,FALSE)</f>
        <v>#REF!</v>
      </c>
      <c r="E31" s="57" t="e">
        <f>VLOOKUP($M31,CardStats!$A$3:$AE$998,11,FALSE)</f>
        <v>#REF!</v>
      </c>
      <c r="F31" s="57" t="e">
        <f>VLOOKUP($M31,CardStats!$A$3:$AE$998,12,FALSE)</f>
        <v>#REF!</v>
      </c>
      <c r="G31" s="57" t="e">
        <f>VLOOKUP($M31,CardStats!$A$3:$AE$998,14,FALSE)</f>
        <v>#REF!</v>
      </c>
      <c r="H31" s="57" t="e">
        <f>VLOOKUP($M31,CardStats!$A$3:$AE$998,15,FALSE)</f>
        <v>#REF!</v>
      </c>
      <c r="I31" s="57" t="e">
        <f>VLOOKUP($M31,CardStats!$A$3:$AE$998,17,FALSE)</f>
        <v>#REF!</v>
      </c>
      <c r="J31" s="57" t="e">
        <f>VLOOKUP($M31,CardStats!$A$3:$AE$998,18,FALSE)</f>
        <v>#REF!</v>
      </c>
      <c r="K31" s="57" t="e">
        <f>VLOOKUP($M31,CardStats!$A$3:$AE$998,20,FALSE)</f>
        <v>#REF!</v>
      </c>
      <c r="L31" s="57" t="e">
        <f>VLOOKUP($M31,CardStats!$A$3:$AE$998,21,FALSE)</f>
        <v>#REF!</v>
      </c>
      <c r="M31" s="53" t="e">
        <f>Fixtures!#REF!</f>
        <v>#REF!</v>
      </c>
      <c r="N31" s="54" t="e">
        <f>Fixtures!#REF!</f>
        <v>#REF!</v>
      </c>
      <c r="O31" s="53" t="e">
        <f>Fixtures!#REF!</f>
        <v>#REF!</v>
      </c>
      <c r="P31" s="51" t="e">
        <f>VLOOKUP($O31,CardStats!$A$3:$AE$998,5,FALSE)</f>
        <v>#REF!</v>
      </c>
      <c r="Q31" s="51" t="e">
        <f>VLOOKUP($O31,CardStats!$A$3:$AE$998,7,FALSE)</f>
        <v>#REF!</v>
      </c>
      <c r="R31" s="51" t="e">
        <f>VLOOKUP($O31,CardStats!$A$3:$AE$998,8,FALSE)</f>
        <v>#REF!</v>
      </c>
      <c r="S31" s="51" t="e">
        <f>VLOOKUP($O31,CardStats!$A$3:$AE$998,10,FALSE)</f>
        <v>#REF!</v>
      </c>
      <c r="T31" s="57" t="e">
        <f>VLOOKUP($O31,CardStats!$A$3:$AE$998,11,FALSE)</f>
        <v>#REF!</v>
      </c>
      <c r="U31" s="57" t="e">
        <f>VLOOKUP($O31,CardStats!$A$3:$AE$998,13,FALSE)</f>
        <v>#REF!</v>
      </c>
      <c r="V31" s="57" t="e">
        <f>VLOOKUP($O31,CardStats!$A$3:$AE$998,14,FALSE)</f>
        <v>#REF!</v>
      </c>
      <c r="W31" s="57" t="e">
        <f>VLOOKUP($O31,CardStats!$A$3:$AE$998,16,FALSE)</f>
        <v>#REF!</v>
      </c>
      <c r="X31" s="57" t="e">
        <f>VLOOKUP($O31,CardStats!$A$3:$AE$998,17,FALSE)</f>
        <v>#REF!</v>
      </c>
      <c r="Y31" s="57" t="e">
        <f>VLOOKUP($O31,CardStats!$A$3:$AE$998,19,FALSE)</f>
        <v>#REF!</v>
      </c>
      <c r="Z31" s="57" t="e">
        <f>VLOOKUP($O31,CardStats!$A$3:$AE$998,20,FALSE)</f>
        <v>#REF!</v>
      </c>
      <c r="AA31" s="57" t="e">
        <f>VLOOKUP($O31,CardStats!$A$3:$AE$998,22,FALSE)</f>
        <v>#REF!</v>
      </c>
    </row>
    <row r="32" spans="1:27" x14ac:dyDescent="0.3">
      <c r="A32" s="51" t="e">
        <f>VLOOKUP($M32,CardStats!$A$3:$AE$998,5,FALSE)</f>
        <v>#REF!</v>
      </c>
      <c r="B32" s="51" t="e">
        <f>VLOOKUP($M32,CardStats!$A$3:$AE$998,6,FALSE)</f>
        <v>#REF!</v>
      </c>
      <c r="C32" s="51" t="e">
        <f>VLOOKUP($M32,CardStats!$A$3:$AE$998,8,FALSE)</f>
        <v>#REF!</v>
      </c>
      <c r="D32" s="51" t="e">
        <f>VLOOKUP($M32,CardStats!$A$3:$AE$998,9,FALSE)</f>
        <v>#REF!</v>
      </c>
      <c r="E32" s="57" t="e">
        <f>VLOOKUP($M32,CardStats!$A$3:$AE$998,11,FALSE)</f>
        <v>#REF!</v>
      </c>
      <c r="F32" s="57" t="e">
        <f>VLOOKUP($M32,CardStats!$A$3:$AE$998,12,FALSE)</f>
        <v>#REF!</v>
      </c>
      <c r="G32" s="57" t="e">
        <f>VLOOKUP($M32,CardStats!$A$3:$AE$998,14,FALSE)</f>
        <v>#REF!</v>
      </c>
      <c r="H32" s="57" t="e">
        <f>VLOOKUP($M32,CardStats!$A$3:$AE$998,15,FALSE)</f>
        <v>#REF!</v>
      </c>
      <c r="I32" s="57" t="e">
        <f>VLOOKUP($M32,CardStats!$A$3:$AE$998,17,FALSE)</f>
        <v>#REF!</v>
      </c>
      <c r="J32" s="57" t="e">
        <f>VLOOKUP($M32,CardStats!$A$3:$AE$998,18,FALSE)</f>
        <v>#REF!</v>
      </c>
      <c r="K32" s="57" t="e">
        <f>VLOOKUP($M32,CardStats!$A$3:$AE$998,20,FALSE)</f>
        <v>#REF!</v>
      </c>
      <c r="L32" s="57" t="e">
        <f>VLOOKUP($M32,CardStats!$A$3:$AE$998,21,FALSE)</f>
        <v>#REF!</v>
      </c>
      <c r="M32" s="53" t="e">
        <f>Fixtures!#REF!</f>
        <v>#REF!</v>
      </c>
      <c r="N32" s="54" t="e">
        <f>Fixtures!#REF!</f>
        <v>#REF!</v>
      </c>
      <c r="O32" s="53" t="e">
        <f>Fixtures!#REF!</f>
        <v>#REF!</v>
      </c>
      <c r="P32" s="51" t="e">
        <f>VLOOKUP($O32,CardStats!$A$3:$AE$998,5,FALSE)</f>
        <v>#REF!</v>
      </c>
      <c r="Q32" s="51" t="e">
        <f>VLOOKUP($O32,CardStats!$A$3:$AE$998,7,FALSE)</f>
        <v>#REF!</v>
      </c>
      <c r="R32" s="51" t="e">
        <f>VLOOKUP($O32,CardStats!$A$3:$AE$998,8,FALSE)</f>
        <v>#REF!</v>
      </c>
      <c r="S32" s="51" t="e">
        <f>VLOOKUP($O32,CardStats!$A$3:$AE$998,10,FALSE)</f>
        <v>#REF!</v>
      </c>
      <c r="T32" s="57" t="e">
        <f>VLOOKUP($O32,CardStats!$A$3:$AE$998,11,FALSE)</f>
        <v>#REF!</v>
      </c>
      <c r="U32" s="57" t="e">
        <f>VLOOKUP($O32,CardStats!$A$3:$AE$998,13,FALSE)</f>
        <v>#REF!</v>
      </c>
      <c r="V32" s="57" t="e">
        <f>VLOOKUP($O32,CardStats!$A$3:$AE$998,14,FALSE)</f>
        <v>#REF!</v>
      </c>
      <c r="W32" s="57" t="e">
        <f>VLOOKUP($O32,CardStats!$A$3:$AE$998,16,FALSE)</f>
        <v>#REF!</v>
      </c>
      <c r="X32" s="57" t="e">
        <f>VLOOKUP($O32,CardStats!$A$3:$AE$998,17,FALSE)</f>
        <v>#REF!</v>
      </c>
      <c r="Y32" s="57" t="e">
        <f>VLOOKUP($O32,CardStats!$A$3:$AE$998,19,FALSE)</f>
        <v>#REF!</v>
      </c>
      <c r="Z32" s="57" t="e">
        <f>VLOOKUP($O32,CardStats!$A$3:$AE$998,20,FALSE)</f>
        <v>#REF!</v>
      </c>
      <c r="AA32" s="57" t="e">
        <f>VLOOKUP($O32,CardStats!$A$3:$AE$998,22,FALSE)</f>
        <v>#REF!</v>
      </c>
    </row>
    <row r="33" spans="1:27" x14ac:dyDescent="0.3">
      <c r="A33" s="51" t="e">
        <f>VLOOKUP($M33,CardStats!$A$3:$AE$998,5,FALSE)</f>
        <v>#REF!</v>
      </c>
      <c r="B33" s="51" t="e">
        <f>VLOOKUP($M33,CardStats!$A$3:$AE$998,6,FALSE)</f>
        <v>#REF!</v>
      </c>
      <c r="C33" s="51" t="e">
        <f>VLOOKUP($M33,CardStats!$A$3:$AE$998,8,FALSE)</f>
        <v>#REF!</v>
      </c>
      <c r="D33" s="51" t="e">
        <f>VLOOKUP($M33,CardStats!$A$3:$AE$998,9,FALSE)</f>
        <v>#REF!</v>
      </c>
      <c r="E33" s="57" t="e">
        <f>VLOOKUP($M33,CardStats!$A$3:$AE$998,11,FALSE)</f>
        <v>#REF!</v>
      </c>
      <c r="F33" s="57" t="e">
        <f>VLOOKUP($M33,CardStats!$A$3:$AE$998,12,FALSE)</f>
        <v>#REF!</v>
      </c>
      <c r="G33" s="57" t="e">
        <f>VLOOKUP($M33,CardStats!$A$3:$AE$998,14,FALSE)</f>
        <v>#REF!</v>
      </c>
      <c r="H33" s="57" t="e">
        <f>VLOOKUP($M33,CardStats!$A$3:$AE$998,15,FALSE)</f>
        <v>#REF!</v>
      </c>
      <c r="I33" s="57" t="e">
        <f>VLOOKUP($M33,CardStats!$A$3:$AE$998,17,FALSE)</f>
        <v>#REF!</v>
      </c>
      <c r="J33" s="57" t="e">
        <f>VLOOKUP($M33,CardStats!$A$3:$AE$998,18,FALSE)</f>
        <v>#REF!</v>
      </c>
      <c r="K33" s="57" t="e">
        <f>VLOOKUP($M33,CardStats!$A$3:$AE$998,20,FALSE)</f>
        <v>#REF!</v>
      </c>
      <c r="L33" s="57" t="e">
        <f>VLOOKUP($M33,CardStats!$A$3:$AE$998,21,FALSE)</f>
        <v>#REF!</v>
      </c>
      <c r="M33" s="53" t="e">
        <f>Fixtures!#REF!</f>
        <v>#REF!</v>
      </c>
      <c r="N33" s="54" t="e">
        <f>Fixtures!#REF!</f>
        <v>#REF!</v>
      </c>
      <c r="O33" s="53" t="e">
        <f>Fixtures!#REF!</f>
        <v>#REF!</v>
      </c>
      <c r="P33" s="51" t="e">
        <f>VLOOKUP($O33,CardStats!$A$3:$AE$998,5,FALSE)</f>
        <v>#REF!</v>
      </c>
      <c r="Q33" s="51" t="e">
        <f>VLOOKUP($O33,CardStats!$A$3:$AE$998,7,FALSE)</f>
        <v>#REF!</v>
      </c>
      <c r="R33" s="51" t="e">
        <f>VLOOKUP($O33,CardStats!$A$3:$AE$998,8,FALSE)</f>
        <v>#REF!</v>
      </c>
      <c r="S33" s="51" t="e">
        <f>VLOOKUP($O33,CardStats!$A$3:$AE$998,10,FALSE)</f>
        <v>#REF!</v>
      </c>
      <c r="T33" s="57" t="e">
        <f>VLOOKUP($O33,CardStats!$A$3:$AE$998,11,FALSE)</f>
        <v>#REF!</v>
      </c>
      <c r="U33" s="57" t="e">
        <f>VLOOKUP($O33,CardStats!$A$3:$AE$998,13,FALSE)</f>
        <v>#REF!</v>
      </c>
      <c r="V33" s="57" t="e">
        <f>VLOOKUP($O33,CardStats!$A$3:$AE$998,14,FALSE)</f>
        <v>#REF!</v>
      </c>
      <c r="W33" s="57" t="e">
        <f>VLOOKUP($O33,CardStats!$A$3:$AE$998,16,FALSE)</f>
        <v>#REF!</v>
      </c>
      <c r="X33" s="57" t="e">
        <f>VLOOKUP($O33,CardStats!$A$3:$AE$998,17,FALSE)</f>
        <v>#REF!</v>
      </c>
      <c r="Y33" s="57" t="e">
        <f>VLOOKUP($O33,CardStats!$A$3:$AE$998,19,FALSE)</f>
        <v>#REF!</v>
      </c>
      <c r="Z33" s="57" t="e">
        <f>VLOOKUP($O33,CardStats!$A$3:$AE$998,20,FALSE)</f>
        <v>#REF!</v>
      </c>
      <c r="AA33" s="57" t="e">
        <f>VLOOKUP($O33,CardStats!$A$3:$AE$998,22,FALSE)</f>
        <v>#REF!</v>
      </c>
    </row>
    <row r="34" spans="1:27" x14ac:dyDescent="0.3">
      <c r="A34" s="51" t="e">
        <f>VLOOKUP($M34,CardStats!$A$3:$AE$998,5,FALSE)</f>
        <v>#REF!</v>
      </c>
      <c r="B34" s="51" t="e">
        <f>VLOOKUP($M34,CardStats!$A$3:$AE$998,6,FALSE)</f>
        <v>#REF!</v>
      </c>
      <c r="C34" s="51" t="e">
        <f>VLOOKUP($M34,CardStats!$A$3:$AE$998,8,FALSE)</f>
        <v>#REF!</v>
      </c>
      <c r="D34" s="51" t="e">
        <f>VLOOKUP($M34,CardStats!$A$3:$AE$998,9,FALSE)</f>
        <v>#REF!</v>
      </c>
      <c r="E34" s="57" t="e">
        <f>VLOOKUP($M34,CardStats!$A$3:$AE$998,11,FALSE)</f>
        <v>#REF!</v>
      </c>
      <c r="F34" s="57" t="e">
        <f>VLOOKUP($M34,CardStats!$A$3:$AE$998,12,FALSE)</f>
        <v>#REF!</v>
      </c>
      <c r="G34" s="57" t="e">
        <f>VLOOKUP($M34,CardStats!$A$3:$AE$998,14,FALSE)</f>
        <v>#REF!</v>
      </c>
      <c r="H34" s="57" t="e">
        <f>VLOOKUP($M34,CardStats!$A$3:$AE$998,15,FALSE)</f>
        <v>#REF!</v>
      </c>
      <c r="I34" s="57" t="e">
        <f>VLOOKUP($M34,CardStats!$A$3:$AE$998,17,FALSE)</f>
        <v>#REF!</v>
      </c>
      <c r="J34" s="57" t="e">
        <f>VLOOKUP($M34,CardStats!$A$3:$AE$998,18,FALSE)</f>
        <v>#REF!</v>
      </c>
      <c r="K34" s="57" t="e">
        <f>VLOOKUP($M34,CardStats!$A$3:$AE$998,20,FALSE)</f>
        <v>#REF!</v>
      </c>
      <c r="L34" s="57" t="e">
        <f>VLOOKUP($M34,CardStats!$A$3:$AE$998,21,FALSE)</f>
        <v>#REF!</v>
      </c>
      <c r="M34" s="53" t="e">
        <f>Fixtures!#REF!</f>
        <v>#REF!</v>
      </c>
      <c r="N34" s="54" t="e">
        <f>Fixtures!#REF!</f>
        <v>#REF!</v>
      </c>
      <c r="O34" s="53" t="e">
        <f>Fixtures!#REF!</f>
        <v>#REF!</v>
      </c>
      <c r="P34" s="51" t="e">
        <f>VLOOKUP($O34,CardStats!$A$3:$AE$998,5,FALSE)</f>
        <v>#REF!</v>
      </c>
      <c r="Q34" s="51" t="e">
        <f>VLOOKUP($O34,CardStats!$A$3:$AE$998,7,FALSE)</f>
        <v>#REF!</v>
      </c>
      <c r="R34" s="51" t="e">
        <f>VLOOKUP($O34,CardStats!$A$3:$AE$998,8,FALSE)</f>
        <v>#REF!</v>
      </c>
      <c r="S34" s="51" t="e">
        <f>VLOOKUP($O34,CardStats!$A$3:$AE$998,10,FALSE)</f>
        <v>#REF!</v>
      </c>
      <c r="T34" s="57" t="e">
        <f>VLOOKUP($O34,CardStats!$A$3:$AE$998,11,FALSE)</f>
        <v>#REF!</v>
      </c>
      <c r="U34" s="57" t="e">
        <f>VLOOKUP($O34,CardStats!$A$3:$AE$998,13,FALSE)</f>
        <v>#REF!</v>
      </c>
      <c r="V34" s="57" t="e">
        <f>VLOOKUP($O34,CardStats!$A$3:$AE$998,14,FALSE)</f>
        <v>#REF!</v>
      </c>
      <c r="W34" s="57" t="e">
        <f>VLOOKUP($O34,CardStats!$A$3:$AE$998,16,FALSE)</f>
        <v>#REF!</v>
      </c>
      <c r="X34" s="57" t="e">
        <f>VLOOKUP($O34,CardStats!$A$3:$AE$998,17,FALSE)</f>
        <v>#REF!</v>
      </c>
      <c r="Y34" s="57" t="e">
        <f>VLOOKUP($O34,CardStats!$A$3:$AE$998,19,FALSE)</f>
        <v>#REF!</v>
      </c>
      <c r="Z34" s="57" t="e">
        <f>VLOOKUP($O34,CardStats!$A$3:$AE$998,20,FALSE)</f>
        <v>#REF!</v>
      </c>
      <c r="AA34" s="57" t="e">
        <f>VLOOKUP($O34,CardStats!$A$3:$AE$998,22,FALSE)</f>
        <v>#REF!</v>
      </c>
    </row>
    <row r="35" spans="1:27" x14ac:dyDescent="0.3">
      <c r="A35" s="51" t="e">
        <f>VLOOKUP($M35,CardStats!$A$3:$AE$998,5,FALSE)</f>
        <v>#REF!</v>
      </c>
      <c r="B35" s="51" t="e">
        <f>VLOOKUP($M35,CardStats!$A$3:$AE$998,6,FALSE)</f>
        <v>#REF!</v>
      </c>
      <c r="C35" s="51" t="e">
        <f>VLOOKUP($M35,CardStats!$A$3:$AE$998,8,FALSE)</f>
        <v>#REF!</v>
      </c>
      <c r="D35" s="51" t="e">
        <f>VLOOKUP($M35,CardStats!$A$3:$AE$998,9,FALSE)</f>
        <v>#REF!</v>
      </c>
      <c r="E35" s="57" t="e">
        <f>VLOOKUP($M35,CardStats!$A$3:$AE$998,11,FALSE)</f>
        <v>#REF!</v>
      </c>
      <c r="F35" s="57" t="e">
        <f>VLOOKUP($M35,CardStats!$A$3:$AE$998,12,FALSE)</f>
        <v>#REF!</v>
      </c>
      <c r="G35" s="57" t="e">
        <f>VLOOKUP($M35,CardStats!$A$3:$AE$998,14,FALSE)</f>
        <v>#REF!</v>
      </c>
      <c r="H35" s="57" t="e">
        <f>VLOOKUP($M35,CardStats!$A$3:$AE$998,15,FALSE)</f>
        <v>#REF!</v>
      </c>
      <c r="I35" s="57" t="e">
        <f>VLOOKUP($M35,CardStats!$A$3:$AE$998,17,FALSE)</f>
        <v>#REF!</v>
      </c>
      <c r="J35" s="57" t="e">
        <f>VLOOKUP($M35,CardStats!$A$3:$AE$998,18,FALSE)</f>
        <v>#REF!</v>
      </c>
      <c r="K35" s="57" t="e">
        <f>VLOOKUP($M35,CardStats!$A$3:$AE$998,20,FALSE)</f>
        <v>#REF!</v>
      </c>
      <c r="L35" s="57" t="e">
        <f>VLOOKUP($M35,CardStats!$A$3:$AE$998,21,FALSE)</f>
        <v>#REF!</v>
      </c>
      <c r="M35" s="53" t="e">
        <f>Fixtures!#REF!</f>
        <v>#REF!</v>
      </c>
      <c r="N35" s="54" t="e">
        <f>Fixtures!#REF!</f>
        <v>#REF!</v>
      </c>
      <c r="O35" s="53" t="e">
        <f>Fixtures!#REF!</f>
        <v>#REF!</v>
      </c>
      <c r="P35" s="51" t="e">
        <f>VLOOKUP($O35,CardStats!$A$3:$AE$998,5,FALSE)</f>
        <v>#REF!</v>
      </c>
      <c r="Q35" s="51" t="e">
        <f>VLOOKUP($O35,CardStats!$A$3:$AE$998,7,FALSE)</f>
        <v>#REF!</v>
      </c>
      <c r="R35" s="51" t="e">
        <f>VLOOKUP($O35,CardStats!$A$3:$AE$998,8,FALSE)</f>
        <v>#REF!</v>
      </c>
      <c r="S35" s="51" t="e">
        <f>VLOOKUP($O35,CardStats!$A$3:$AE$998,10,FALSE)</f>
        <v>#REF!</v>
      </c>
      <c r="T35" s="57" t="e">
        <f>VLOOKUP($O35,CardStats!$A$3:$AE$998,11,FALSE)</f>
        <v>#REF!</v>
      </c>
      <c r="U35" s="57" t="e">
        <f>VLOOKUP($O35,CardStats!$A$3:$AE$998,13,FALSE)</f>
        <v>#REF!</v>
      </c>
      <c r="V35" s="57" t="e">
        <f>VLOOKUP($O35,CardStats!$A$3:$AE$998,14,FALSE)</f>
        <v>#REF!</v>
      </c>
      <c r="W35" s="57" t="e">
        <f>VLOOKUP($O35,CardStats!$A$3:$AE$998,16,FALSE)</f>
        <v>#REF!</v>
      </c>
      <c r="X35" s="57" t="e">
        <f>VLOOKUP($O35,CardStats!$A$3:$AE$998,17,FALSE)</f>
        <v>#REF!</v>
      </c>
      <c r="Y35" s="57" t="e">
        <f>VLOOKUP($O35,CardStats!$A$3:$AE$998,19,FALSE)</f>
        <v>#REF!</v>
      </c>
      <c r="Z35" s="57" t="e">
        <f>VLOOKUP($O35,CardStats!$A$3:$AE$998,20,FALSE)</f>
        <v>#REF!</v>
      </c>
      <c r="AA35" s="57" t="e">
        <f>VLOOKUP($O35,CardStats!$A$3:$AE$998,22,FALSE)</f>
        <v>#REF!</v>
      </c>
    </row>
    <row r="36" spans="1:27" x14ac:dyDescent="0.3">
      <c r="A36" s="51" t="e">
        <f>VLOOKUP($M36,CardStats!$A$3:$AE$998,5,FALSE)</f>
        <v>#REF!</v>
      </c>
      <c r="B36" s="51" t="e">
        <f>VLOOKUP($M36,CardStats!$A$3:$AE$998,6,FALSE)</f>
        <v>#REF!</v>
      </c>
      <c r="C36" s="51" t="e">
        <f>VLOOKUP($M36,CardStats!$A$3:$AE$998,8,FALSE)</f>
        <v>#REF!</v>
      </c>
      <c r="D36" s="51" t="e">
        <f>VLOOKUP($M36,CardStats!$A$3:$AE$998,9,FALSE)</f>
        <v>#REF!</v>
      </c>
      <c r="E36" s="57" t="e">
        <f>VLOOKUP($M36,CardStats!$A$3:$AE$998,11,FALSE)</f>
        <v>#REF!</v>
      </c>
      <c r="F36" s="57" t="e">
        <f>VLOOKUP($M36,CardStats!$A$3:$AE$998,12,FALSE)</f>
        <v>#REF!</v>
      </c>
      <c r="G36" s="57" t="e">
        <f>VLOOKUP($M36,CardStats!$A$3:$AE$998,14,FALSE)</f>
        <v>#REF!</v>
      </c>
      <c r="H36" s="57" t="e">
        <f>VLOOKUP($M36,CardStats!$A$3:$AE$998,15,FALSE)</f>
        <v>#REF!</v>
      </c>
      <c r="I36" s="57" t="e">
        <f>VLOOKUP($M36,CardStats!$A$3:$AE$998,17,FALSE)</f>
        <v>#REF!</v>
      </c>
      <c r="J36" s="57" t="e">
        <f>VLOOKUP($M36,CardStats!$A$3:$AE$998,18,FALSE)</f>
        <v>#REF!</v>
      </c>
      <c r="K36" s="57" t="e">
        <f>VLOOKUP($M36,CardStats!$A$3:$AE$998,20,FALSE)</f>
        <v>#REF!</v>
      </c>
      <c r="L36" s="57" t="e">
        <f>VLOOKUP($M36,CardStats!$A$3:$AE$998,21,FALSE)</f>
        <v>#REF!</v>
      </c>
      <c r="M36" s="53" t="e">
        <f>Fixtures!#REF!</f>
        <v>#REF!</v>
      </c>
      <c r="N36" s="54" t="e">
        <f>Fixtures!#REF!</f>
        <v>#REF!</v>
      </c>
      <c r="O36" s="53" t="e">
        <f>Fixtures!#REF!</f>
        <v>#REF!</v>
      </c>
      <c r="P36" s="51" t="e">
        <f>VLOOKUP($O36,CardStats!$A$3:$AE$998,5,FALSE)</f>
        <v>#REF!</v>
      </c>
      <c r="Q36" s="51" t="e">
        <f>VLOOKUP($O36,CardStats!$A$3:$AE$998,7,FALSE)</f>
        <v>#REF!</v>
      </c>
      <c r="R36" s="51" t="e">
        <f>VLOOKUP($O36,CardStats!$A$3:$AE$998,8,FALSE)</f>
        <v>#REF!</v>
      </c>
      <c r="S36" s="51" t="e">
        <f>VLOOKUP($O36,CardStats!$A$3:$AE$998,10,FALSE)</f>
        <v>#REF!</v>
      </c>
      <c r="T36" s="57" t="e">
        <f>VLOOKUP($O36,CardStats!$A$3:$AE$998,11,FALSE)</f>
        <v>#REF!</v>
      </c>
      <c r="U36" s="57" t="e">
        <f>VLOOKUP($O36,CardStats!$A$3:$AE$998,13,FALSE)</f>
        <v>#REF!</v>
      </c>
      <c r="V36" s="57" t="e">
        <f>VLOOKUP($O36,CardStats!$A$3:$AE$998,14,FALSE)</f>
        <v>#REF!</v>
      </c>
      <c r="W36" s="57" t="e">
        <f>VLOOKUP($O36,CardStats!$A$3:$AE$998,16,FALSE)</f>
        <v>#REF!</v>
      </c>
      <c r="X36" s="57" t="e">
        <f>VLOOKUP($O36,CardStats!$A$3:$AE$998,17,FALSE)</f>
        <v>#REF!</v>
      </c>
      <c r="Y36" s="57" t="e">
        <f>VLOOKUP($O36,CardStats!$A$3:$AE$998,19,FALSE)</f>
        <v>#REF!</v>
      </c>
      <c r="Z36" s="57" t="e">
        <f>VLOOKUP($O36,CardStats!$A$3:$AE$998,20,FALSE)</f>
        <v>#REF!</v>
      </c>
      <c r="AA36" s="57" t="e">
        <f>VLOOKUP($O36,CardStats!$A$3:$AE$998,22,FALSE)</f>
        <v>#REF!</v>
      </c>
    </row>
    <row r="37" spans="1:27" x14ac:dyDescent="0.3">
      <c r="A37" s="51" t="e">
        <f>VLOOKUP($M37,CardStats!$A$3:$AE$998,5,FALSE)</f>
        <v>#REF!</v>
      </c>
      <c r="B37" s="51" t="e">
        <f>VLOOKUP($M37,CardStats!$A$3:$AE$998,6,FALSE)</f>
        <v>#REF!</v>
      </c>
      <c r="C37" s="51" t="e">
        <f>VLOOKUP($M37,CardStats!$A$3:$AE$998,8,FALSE)</f>
        <v>#REF!</v>
      </c>
      <c r="D37" s="51" t="e">
        <f>VLOOKUP($M37,CardStats!$A$3:$AE$998,9,FALSE)</f>
        <v>#REF!</v>
      </c>
      <c r="E37" s="57" t="e">
        <f>VLOOKUP($M37,CardStats!$A$3:$AE$998,11,FALSE)</f>
        <v>#REF!</v>
      </c>
      <c r="F37" s="57" t="e">
        <f>VLOOKUP($M37,CardStats!$A$3:$AE$998,12,FALSE)</f>
        <v>#REF!</v>
      </c>
      <c r="G37" s="57" t="e">
        <f>VLOOKUP($M37,CardStats!$A$3:$AE$998,14,FALSE)</f>
        <v>#REF!</v>
      </c>
      <c r="H37" s="57" t="e">
        <f>VLOOKUP($M37,CardStats!$A$3:$AE$998,15,FALSE)</f>
        <v>#REF!</v>
      </c>
      <c r="I37" s="57" t="e">
        <f>VLOOKUP($M37,CardStats!$A$3:$AE$998,17,FALSE)</f>
        <v>#REF!</v>
      </c>
      <c r="J37" s="57" t="e">
        <f>VLOOKUP($M37,CardStats!$A$3:$AE$998,18,FALSE)</f>
        <v>#REF!</v>
      </c>
      <c r="K37" s="57" t="e">
        <f>VLOOKUP($M37,CardStats!$A$3:$AE$998,20,FALSE)</f>
        <v>#REF!</v>
      </c>
      <c r="L37" s="57" t="e">
        <f>VLOOKUP($M37,CardStats!$A$3:$AE$998,21,FALSE)</f>
        <v>#REF!</v>
      </c>
      <c r="M37" s="53" t="e">
        <f>Fixtures!#REF!</f>
        <v>#REF!</v>
      </c>
      <c r="N37" s="54" t="e">
        <f>Fixtures!#REF!</f>
        <v>#REF!</v>
      </c>
      <c r="O37" s="53" t="e">
        <f>Fixtures!#REF!</f>
        <v>#REF!</v>
      </c>
      <c r="P37" s="51" t="e">
        <f>VLOOKUP($O37,CardStats!$A$3:$AE$998,5,FALSE)</f>
        <v>#REF!</v>
      </c>
      <c r="Q37" s="51" t="e">
        <f>VLOOKUP($O37,CardStats!$A$3:$AE$998,7,FALSE)</f>
        <v>#REF!</v>
      </c>
      <c r="R37" s="51" t="e">
        <f>VLOOKUP($O37,CardStats!$A$3:$AE$998,8,FALSE)</f>
        <v>#REF!</v>
      </c>
      <c r="S37" s="51" t="e">
        <f>VLOOKUP($O37,CardStats!$A$3:$AE$998,10,FALSE)</f>
        <v>#REF!</v>
      </c>
      <c r="T37" s="57" t="e">
        <f>VLOOKUP($O37,CardStats!$A$3:$AE$998,11,FALSE)</f>
        <v>#REF!</v>
      </c>
      <c r="U37" s="57" t="e">
        <f>VLOOKUP($O37,CardStats!$A$3:$AE$998,13,FALSE)</f>
        <v>#REF!</v>
      </c>
      <c r="V37" s="57" t="e">
        <f>VLOOKUP($O37,CardStats!$A$3:$AE$998,14,FALSE)</f>
        <v>#REF!</v>
      </c>
      <c r="W37" s="57" t="e">
        <f>VLOOKUP($O37,CardStats!$A$3:$AE$998,16,FALSE)</f>
        <v>#REF!</v>
      </c>
      <c r="X37" s="57" t="e">
        <f>VLOOKUP($O37,CardStats!$A$3:$AE$998,17,FALSE)</f>
        <v>#REF!</v>
      </c>
      <c r="Y37" s="57" t="e">
        <f>VLOOKUP($O37,CardStats!$A$3:$AE$998,19,FALSE)</f>
        <v>#REF!</v>
      </c>
      <c r="Z37" s="57" t="e">
        <f>VLOOKUP($O37,CardStats!$A$3:$AE$998,20,FALSE)</f>
        <v>#REF!</v>
      </c>
      <c r="AA37" s="57" t="e">
        <f>VLOOKUP($O37,CardStats!$A$3:$AE$998,22,FALSE)</f>
        <v>#REF!</v>
      </c>
    </row>
    <row r="38" spans="1:27" x14ac:dyDescent="0.3">
      <c r="A38" s="51" t="e">
        <f>VLOOKUP($M38,CardStats!$A$3:$AE$998,5,FALSE)</f>
        <v>#REF!</v>
      </c>
      <c r="B38" s="51" t="e">
        <f>VLOOKUP($M38,CardStats!$A$3:$AE$998,6,FALSE)</f>
        <v>#REF!</v>
      </c>
      <c r="C38" s="51" t="e">
        <f>VLOOKUP($M38,CardStats!$A$3:$AE$998,8,FALSE)</f>
        <v>#REF!</v>
      </c>
      <c r="D38" s="51" t="e">
        <f>VLOOKUP($M38,CardStats!$A$3:$AE$998,9,FALSE)</f>
        <v>#REF!</v>
      </c>
      <c r="E38" s="57" t="e">
        <f>VLOOKUP($M38,CardStats!$A$3:$AE$998,11,FALSE)</f>
        <v>#REF!</v>
      </c>
      <c r="F38" s="57" t="e">
        <f>VLOOKUP($M38,CardStats!$A$3:$AE$998,12,FALSE)</f>
        <v>#REF!</v>
      </c>
      <c r="G38" s="57" t="e">
        <f>VLOOKUP($M38,CardStats!$A$3:$AE$998,14,FALSE)</f>
        <v>#REF!</v>
      </c>
      <c r="H38" s="57" t="e">
        <f>VLOOKUP($M38,CardStats!$A$3:$AE$998,15,FALSE)</f>
        <v>#REF!</v>
      </c>
      <c r="I38" s="57" t="e">
        <f>VLOOKUP($M38,CardStats!$A$3:$AE$998,17,FALSE)</f>
        <v>#REF!</v>
      </c>
      <c r="J38" s="57" t="e">
        <f>VLOOKUP($M38,CardStats!$A$3:$AE$998,18,FALSE)</f>
        <v>#REF!</v>
      </c>
      <c r="K38" s="57" t="e">
        <f>VLOOKUP($M38,CardStats!$A$3:$AE$998,20,FALSE)</f>
        <v>#REF!</v>
      </c>
      <c r="L38" s="57" t="e">
        <f>VLOOKUP($M38,CardStats!$A$3:$AE$998,21,FALSE)</f>
        <v>#REF!</v>
      </c>
      <c r="M38" s="53" t="e">
        <f>Fixtures!#REF!</f>
        <v>#REF!</v>
      </c>
      <c r="N38" s="54" t="e">
        <f>Fixtures!#REF!</f>
        <v>#REF!</v>
      </c>
      <c r="O38" s="53" t="e">
        <f>Fixtures!#REF!</f>
        <v>#REF!</v>
      </c>
      <c r="P38" s="51" t="e">
        <f>VLOOKUP($O38,CardStats!$A$3:$AE$998,5,FALSE)</f>
        <v>#REF!</v>
      </c>
      <c r="Q38" s="51" t="e">
        <f>VLOOKUP($O38,CardStats!$A$3:$AE$998,7,FALSE)</f>
        <v>#REF!</v>
      </c>
      <c r="R38" s="51" t="e">
        <f>VLOOKUP($O38,CardStats!$A$3:$AE$998,8,FALSE)</f>
        <v>#REF!</v>
      </c>
      <c r="S38" s="51" t="e">
        <f>VLOOKUP($O38,CardStats!$A$3:$AE$998,10,FALSE)</f>
        <v>#REF!</v>
      </c>
      <c r="T38" s="57" t="e">
        <f>VLOOKUP($O38,CardStats!$A$3:$AE$998,11,FALSE)</f>
        <v>#REF!</v>
      </c>
      <c r="U38" s="57" t="e">
        <f>VLOOKUP($O38,CardStats!$A$3:$AE$998,13,FALSE)</f>
        <v>#REF!</v>
      </c>
      <c r="V38" s="57" t="e">
        <f>VLOOKUP($O38,CardStats!$A$3:$AE$998,14,FALSE)</f>
        <v>#REF!</v>
      </c>
      <c r="W38" s="57" t="e">
        <f>VLOOKUP($O38,CardStats!$A$3:$AE$998,16,FALSE)</f>
        <v>#REF!</v>
      </c>
      <c r="X38" s="57" t="e">
        <f>VLOOKUP($O38,CardStats!$A$3:$AE$998,17,FALSE)</f>
        <v>#REF!</v>
      </c>
      <c r="Y38" s="57" t="e">
        <f>VLOOKUP($O38,CardStats!$A$3:$AE$998,19,FALSE)</f>
        <v>#REF!</v>
      </c>
      <c r="Z38" s="57" t="e">
        <f>VLOOKUP($O38,CardStats!$A$3:$AE$998,20,FALSE)</f>
        <v>#REF!</v>
      </c>
      <c r="AA38" s="57" t="e">
        <f>VLOOKUP($O38,CardStats!$A$3:$AE$998,22,FALSE)</f>
        <v>#REF!</v>
      </c>
    </row>
    <row r="39" spans="1:27" x14ac:dyDescent="0.3">
      <c r="A39" s="51" t="e">
        <f>VLOOKUP($M39,CardStats!$A$3:$AE$998,5,FALSE)</f>
        <v>#REF!</v>
      </c>
      <c r="B39" s="51" t="e">
        <f>VLOOKUP($M39,CardStats!$A$3:$AE$998,6,FALSE)</f>
        <v>#REF!</v>
      </c>
      <c r="C39" s="51" t="e">
        <f>VLOOKUP($M39,CardStats!$A$3:$AE$998,8,FALSE)</f>
        <v>#REF!</v>
      </c>
      <c r="D39" s="51" t="e">
        <f>VLOOKUP($M39,CardStats!$A$3:$AE$998,9,FALSE)</f>
        <v>#REF!</v>
      </c>
      <c r="E39" s="57" t="e">
        <f>VLOOKUP($M39,CardStats!$A$3:$AE$998,11,FALSE)</f>
        <v>#REF!</v>
      </c>
      <c r="F39" s="57" t="e">
        <f>VLOOKUP($M39,CardStats!$A$3:$AE$998,12,FALSE)</f>
        <v>#REF!</v>
      </c>
      <c r="G39" s="57" t="e">
        <f>VLOOKUP($M39,CardStats!$A$3:$AE$998,14,FALSE)</f>
        <v>#REF!</v>
      </c>
      <c r="H39" s="57" t="e">
        <f>VLOOKUP($M39,CardStats!$A$3:$AE$998,15,FALSE)</f>
        <v>#REF!</v>
      </c>
      <c r="I39" s="57" t="e">
        <f>VLOOKUP($M39,CardStats!$A$3:$AE$998,17,FALSE)</f>
        <v>#REF!</v>
      </c>
      <c r="J39" s="57" t="e">
        <f>VLOOKUP($M39,CardStats!$A$3:$AE$998,18,FALSE)</f>
        <v>#REF!</v>
      </c>
      <c r="K39" s="57" t="e">
        <f>VLOOKUP($M39,CardStats!$A$3:$AE$998,20,FALSE)</f>
        <v>#REF!</v>
      </c>
      <c r="L39" s="57" t="e">
        <f>VLOOKUP($M39,CardStats!$A$3:$AE$998,21,FALSE)</f>
        <v>#REF!</v>
      </c>
      <c r="M39" s="53" t="e">
        <f>Fixtures!#REF!</f>
        <v>#REF!</v>
      </c>
      <c r="N39" s="54" t="e">
        <f>Fixtures!#REF!</f>
        <v>#REF!</v>
      </c>
      <c r="O39" s="53" t="e">
        <f>Fixtures!#REF!</f>
        <v>#REF!</v>
      </c>
      <c r="P39" s="51" t="e">
        <f>VLOOKUP($O39,CardStats!$A$3:$AE$998,5,FALSE)</f>
        <v>#REF!</v>
      </c>
      <c r="Q39" s="51" t="e">
        <f>VLOOKUP($O39,CardStats!$A$3:$AE$998,7,FALSE)</f>
        <v>#REF!</v>
      </c>
      <c r="R39" s="51" t="e">
        <f>VLOOKUP($O39,CardStats!$A$3:$AE$998,8,FALSE)</f>
        <v>#REF!</v>
      </c>
      <c r="S39" s="51" t="e">
        <f>VLOOKUP($O39,CardStats!$A$3:$AE$998,10,FALSE)</f>
        <v>#REF!</v>
      </c>
      <c r="T39" s="57" t="e">
        <f>VLOOKUP($O39,CardStats!$A$3:$AE$998,11,FALSE)</f>
        <v>#REF!</v>
      </c>
      <c r="U39" s="57" t="e">
        <f>VLOOKUP($O39,CardStats!$A$3:$AE$998,13,FALSE)</f>
        <v>#REF!</v>
      </c>
      <c r="V39" s="57" t="e">
        <f>VLOOKUP($O39,CardStats!$A$3:$AE$998,14,FALSE)</f>
        <v>#REF!</v>
      </c>
      <c r="W39" s="57" t="e">
        <f>VLOOKUP($O39,CardStats!$A$3:$AE$998,16,FALSE)</f>
        <v>#REF!</v>
      </c>
      <c r="X39" s="57" t="e">
        <f>VLOOKUP($O39,CardStats!$A$3:$AE$998,17,FALSE)</f>
        <v>#REF!</v>
      </c>
      <c r="Y39" s="57" t="e">
        <f>VLOOKUP($O39,CardStats!$A$3:$AE$998,19,FALSE)</f>
        <v>#REF!</v>
      </c>
      <c r="Z39" s="57" t="e">
        <f>VLOOKUP($O39,CardStats!$A$3:$AE$998,20,FALSE)</f>
        <v>#REF!</v>
      </c>
      <c r="AA39" s="57" t="e">
        <f>VLOOKUP($O39,CardStats!$A$3:$AE$998,22,FALSE)</f>
        <v>#REF!</v>
      </c>
    </row>
    <row r="40" spans="1:27" x14ac:dyDescent="0.3">
      <c r="A40" s="51" t="e">
        <f>VLOOKUP($M40,CardStats!$A$3:$AE$998,5,FALSE)</f>
        <v>#REF!</v>
      </c>
      <c r="B40" s="51" t="e">
        <f>VLOOKUP($M40,CardStats!$A$3:$AE$998,6,FALSE)</f>
        <v>#REF!</v>
      </c>
      <c r="C40" s="51" t="e">
        <f>VLOOKUP($M40,CardStats!$A$3:$AE$998,8,FALSE)</f>
        <v>#REF!</v>
      </c>
      <c r="D40" s="51" t="e">
        <f>VLOOKUP($M40,CardStats!$A$3:$AE$998,9,FALSE)</f>
        <v>#REF!</v>
      </c>
      <c r="E40" s="57" t="e">
        <f>VLOOKUP($M40,CardStats!$A$3:$AE$998,11,FALSE)</f>
        <v>#REF!</v>
      </c>
      <c r="F40" s="57" t="e">
        <f>VLOOKUP($M40,CardStats!$A$3:$AE$998,12,FALSE)</f>
        <v>#REF!</v>
      </c>
      <c r="G40" s="57" t="e">
        <f>VLOOKUP($M40,CardStats!$A$3:$AE$998,14,FALSE)</f>
        <v>#REF!</v>
      </c>
      <c r="H40" s="57" t="e">
        <f>VLOOKUP($M40,CardStats!$A$3:$AE$998,15,FALSE)</f>
        <v>#REF!</v>
      </c>
      <c r="I40" s="57" t="e">
        <f>VLOOKUP($M40,CardStats!$A$3:$AE$998,17,FALSE)</f>
        <v>#REF!</v>
      </c>
      <c r="J40" s="57" t="e">
        <f>VLOOKUP($M40,CardStats!$A$3:$AE$998,18,FALSE)</f>
        <v>#REF!</v>
      </c>
      <c r="K40" s="57" t="e">
        <f>VLOOKUP($M40,CardStats!$A$3:$AE$998,20,FALSE)</f>
        <v>#REF!</v>
      </c>
      <c r="L40" s="57" t="e">
        <f>VLOOKUP($M40,CardStats!$A$3:$AE$998,21,FALSE)</f>
        <v>#REF!</v>
      </c>
      <c r="M40" s="53" t="e">
        <f>Fixtures!#REF!</f>
        <v>#REF!</v>
      </c>
      <c r="N40" s="54" t="e">
        <f>Fixtures!#REF!</f>
        <v>#REF!</v>
      </c>
      <c r="O40" s="53" t="e">
        <f>Fixtures!#REF!</f>
        <v>#REF!</v>
      </c>
      <c r="P40" s="51" t="e">
        <f>VLOOKUP($O40,CardStats!$A$3:$AE$998,5,FALSE)</f>
        <v>#REF!</v>
      </c>
      <c r="Q40" s="51" t="e">
        <f>VLOOKUP($O40,CardStats!$A$3:$AE$998,7,FALSE)</f>
        <v>#REF!</v>
      </c>
      <c r="R40" s="51" t="e">
        <f>VLOOKUP($O40,CardStats!$A$3:$AE$998,8,FALSE)</f>
        <v>#REF!</v>
      </c>
      <c r="S40" s="51" t="e">
        <f>VLOOKUP($O40,CardStats!$A$3:$AE$998,10,FALSE)</f>
        <v>#REF!</v>
      </c>
      <c r="T40" s="57" t="e">
        <f>VLOOKUP($O40,CardStats!$A$3:$AE$998,11,FALSE)</f>
        <v>#REF!</v>
      </c>
      <c r="U40" s="57" t="e">
        <f>VLOOKUP($O40,CardStats!$A$3:$AE$998,13,FALSE)</f>
        <v>#REF!</v>
      </c>
      <c r="V40" s="57" t="e">
        <f>VLOOKUP($O40,CardStats!$A$3:$AE$998,14,FALSE)</f>
        <v>#REF!</v>
      </c>
      <c r="W40" s="57" t="e">
        <f>VLOOKUP($O40,CardStats!$A$3:$AE$998,16,FALSE)</f>
        <v>#REF!</v>
      </c>
      <c r="X40" s="57" t="e">
        <f>VLOOKUP($O40,CardStats!$A$3:$AE$998,17,FALSE)</f>
        <v>#REF!</v>
      </c>
      <c r="Y40" s="57" t="e">
        <f>VLOOKUP($O40,CardStats!$A$3:$AE$998,19,FALSE)</f>
        <v>#REF!</v>
      </c>
      <c r="Z40" s="57" t="e">
        <f>VLOOKUP($O40,CardStats!$A$3:$AE$998,20,FALSE)</f>
        <v>#REF!</v>
      </c>
      <c r="AA40" s="57" t="e">
        <f>VLOOKUP($O40,CardStats!$A$3:$AE$998,22,FALSE)</f>
        <v>#REF!</v>
      </c>
    </row>
    <row r="41" spans="1:27" x14ac:dyDescent="0.3">
      <c r="A41" s="51" t="e">
        <f>VLOOKUP($M41,CardStats!$A$3:$AE$998,5,FALSE)</f>
        <v>#REF!</v>
      </c>
      <c r="B41" s="51" t="e">
        <f>VLOOKUP($M41,CardStats!$A$3:$AE$998,6,FALSE)</f>
        <v>#REF!</v>
      </c>
      <c r="C41" s="51" t="e">
        <f>VLOOKUP($M41,CardStats!$A$3:$AE$998,8,FALSE)</f>
        <v>#REF!</v>
      </c>
      <c r="D41" s="51" t="e">
        <f>VLOOKUP($M41,CardStats!$A$3:$AE$998,9,FALSE)</f>
        <v>#REF!</v>
      </c>
      <c r="E41" s="57" t="e">
        <f>VLOOKUP($M41,CardStats!$A$3:$AE$998,11,FALSE)</f>
        <v>#REF!</v>
      </c>
      <c r="F41" s="57" t="e">
        <f>VLOOKUP($M41,CardStats!$A$3:$AE$998,12,FALSE)</f>
        <v>#REF!</v>
      </c>
      <c r="G41" s="57" t="e">
        <f>VLOOKUP($M41,CardStats!$A$3:$AE$998,14,FALSE)</f>
        <v>#REF!</v>
      </c>
      <c r="H41" s="57" t="e">
        <f>VLOOKUP($M41,CardStats!$A$3:$AE$998,15,FALSE)</f>
        <v>#REF!</v>
      </c>
      <c r="I41" s="57" t="e">
        <f>VLOOKUP($M41,CardStats!$A$3:$AE$998,17,FALSE)</f>
        <v>#REF!</v>
      </c>
      <c r="J41" s="57" t="e">
        <f>VLOOKUP($M41,CardStats!$A$3:$AE$998,18,FALSE)</f>
        <v>#REF!</v>
      </c>
      <c r="K41" s="57" t="e">
        <f>VLOOKUP($M41,CardStats!$A$3:$AE$998,20,FALSE)</f>
        <v>#REF!</v>
      </c>
      <c r="L41" s="57" t="e">
        <f>VLOOKUP($M41,CardStats!$A$3:$AE$998,21,FALSE)</f>
        <v>#REF!</v>
      </c>
      <c r="M41" s="53" t="e">
        <f>Fixtures!#REF!</f>
        <v>#REF!</v>
      </c>
      <c r="N41" s="54" t="e">
        <f>Fixtures!#REF!</f>
        <v>#REF!</v>
      </c>
      <c r="O41" s="53" t="e">
        <f>Fixtures!#REF!</f>
        <v>#REF!</v>
      </c>
      <c r="P41" s="51" t="e">
        <f>VLOOKUP($O41,CardStats!$A$3:$AE$998,5,FALSE)</f>
        <v>#REF!</v>
      </c>
      <c r="Q41" s="51" t="e">
        <f>VLOOKUP($O41,CardStats!$A$3:$AE$998,7,FALSE)</f>
        <v>#REF!</v>
      </c>
      <c r="R41" s="51" t="e">
        <f>VLOOKUP($O41,CardStats!$A$3:$AE$998,8,FALSE)</f>
        <v>#REF!</v>
      </c>
      <c r="S41" s="51" t="e">
        <f>VLOOKUP($O41,CardStats!$A$3:$AE$998,10,FALSE)</f>
        <v>#REF!</v>
      </c>
      <c r="T41" s="57" t="e">
        <f>VLOOKUP($O41,CardStats!$A$3:$AE$998,11,FALSE)</f>
        <v>#REF!</v>
      </c>
      <c r="U41" s="57" t="e">
        <f>VLOOKUP($O41,CardStats!$A$3:$AE$998,13,FALSE)</f>
        <v>#REF!</v>
      </c>
      <c r="V41" s="57" t="e">
        <f>VLOOKUP($O41,CardStats!$A$3:$AE$998,14,FALSE)</f>
        <v>#REF!</v>
      </c>
      <c r="W41" s="57" t="e">
        <f>VLOOKUP($O41,CardStats!$A$3:$AE$998,16,FALSE)</f>
        <v>#REF!</v>
      </c>
      <c r="X41" s="57" t="e">
        <f>VLOOKUP($O41,CardStats!$A$3:$AE$998,17,FALSE)</f>
        <v>#REF!</v>
      </c>
      <c r="Y41" s="57" t="e">
        <f>VLOOKUP($O41,CardStats!$A$3:$AE$998,19,FALSE)</f>
        <v>#REF!</v>
      </c>
      <c r="Z41" s="57" t="e">
        <f>VLOOKUP($O41,CardStats!$A$3:$AE$998,20,FALSE)</f>
        <v>#REF!</v>
      </c>
      <c r="AA41" s="57" t="e">
        <f>VLOOKUP($O41,CardStats!$A$3:$AE$998,22,FALSE)</f>
        <v>#REF!</v>
      </c>
    </row>
    <row r="42" spans="1:27" x14ac:dyDescent="0.3">
      <c r="A42" s="51" t="e">
        <f>VLOOKUP($M42,CardStats!$A$3:$AE$998,5,FALSE)</f>
        <v>#REF!</v>
      </c>
      <c r="B42" s="51" t="e">
        <f>VLOOKUP($M42,CardStats!$A$3:$AE$998,6,FALSE)</f>
        <v>#REF!</v>
      </c>
      <c r="C42" s="51" t="e">
        <f>VLOOKUP($M42,CardStats!$A$3:$AE$998,8,FALSE)</f>
        <v>#REF!</v>
      </c>
      <c r="D42" s="51" t="e">
        <f>VLOOKUP($M42,CardStats!$A$3:$AE$998,9,FALSE)</f>
        <v>#REF!</v>
      </c>
      <c r="E42" s="57" t="e">
        <f>VLOOKUP($M42,CardStats!$A$3:$AE$998,11,FALSE)</f>
        <v>#REF!</v>
      </c>
      <c r="F42" s="57" t="e">
        <f>VLOOKUP($M42,CardStats!$A$3:$AE$998,12,FALSE)</f>
        <v>#REF!</v>
      </c>
      <c r="G42" s="57" t="e">
        <f>VLOOKUP($M42,CardStats!$A$3:$AE$998,14,FALSE)</f>
        <v>#REF!</v>
      </c>
      <c r="H42" s="57" t="e">
        <f>VLOOKUP($M42,CardStats!$A$3:$AE$998,15,FALSE)</f>
        <v>#REF!</v>
      </c>
      <c r="I42" s="57" t="e">
        <f>VLOOKUP($M42,CardStats!$A$3:$AE$998,17,FALSE)</f>
        <v>#REF!</v>
      </c>
      <c r="J42" s="57" t="e">
        <f>VLOOKUP($M42,CardStats!$A$3:$AE$998,18,FALSE)</f>
        <v>#REF!</v>
      </c>
      <c r="K42" s="57" t="e">
        <f>VLOOKUP($M42,CardStats!$A$3:$AE$998,20,FALSE)</f>
        <v>#REF!</v>
      </c>
      <c r="L42" s="57" t="e">
        <f>VLOOKUP($M42,CardStats!$A$3:$AE$998,21,FALSE)</f>
        <v>#REF!</v>
      </c>
      <c r="M42" s="53" t="e">
        <f>Fixtures!#REF!</f>
        <v>#REF!</v>
      </c>
      <c r="N42" s="54" t="e">
        <f>Fixtures!#REF!</f>
        <v>#REF!</v>
      </c>
      <c r="O42" s="53" t="e">
        <f>Fixtures!#REF!</f>
        <v>#REF!</v>
      </c>
      <c r="P42" s="51" t="e">
        <f>VLOOKUP($O42,CardStats!$A$3:$AE$998,5,FALSE)</f>
        <v>#REF!</v>
      </c>
      <c r="Q42" s="51" t="e">
        <f>VLOOKUP($O42,CardStats!$A$3:$AE$998,7,FALSE)</f>
        <v>#REF!</v>
      </c>
      <c r="R42" s="51" t="e">
        <f>VLOOKUP($O42,CardStats!$A$3:$AE$998,8,FALSE)</f>
        <v>#REF!</v>
      </c>
      <c r="S42" s="51" t="e">
        <f>VLOOKUP($O42,CardStats!$A$3:$AE$998,10,FALSE)</f>
        <v>#REF!</v>
      </c>
      <c r="T42" s="57" t="e">
        <f>VLOOKUP($O42,CardStats!$A$3:$AE$998,11,FALSE)</f>
        <v>#REF!</v>
      </c>
      <c r="U42" s="57" t="e">
        <f>VLOOKUP($O42,CardStats!$A$3:$AE$998,13,FALSE)</f>
        <v>#REF!</v>
      </c>
      <c r="V42" s="57" t="e">
        <f>VLOOKUP($O42,CardStats!$A$3:$AE$998,14,FALSE)</f>
        <v>#REF!</v>
      </c>
      <c r="W42" s="57" t="e">
        <f>VLOOKUP($O42,CardStats!$A$3:$AE$998,16,FALSE)</f>
        <v>#REF!</v>
      </c>
      <c r="X42" s="57" t="e">
        <f>VLOOKUP($O42,CardStats!$A$3:$AE$998,17,FALSE)</f>
        <v>#REF!</v>
      </c>
      <c r="Y42" s="57" t="e">
        <f>VLOOKUP($O42,CardStats!$A$3:$AE$998,19,FALSE)</f>
        <v>#REF!</v>
      </c>
      <c r="Z42" s="57" t="e">
        <f>VLOOKUP($O42,CardStats!$A$3:$AE$998,20,FALSE)</f>
        <v>#REF!</v>
      </c>
      <c r="AA42" s="57" t="e">
        <f>VLOOKUP($O42,CardStats!$A$3:$AE$998,22,FALSE)</f>
        <v>#REF!</v>
      </c>
    </row>
    <row r="43" spans="1:27" x14ac:dyDescent="0.3">
      <c r="A43" s="51" t="e">
        <f>VLOOKUP($M43,CardStats!$A$3:$AE$998,5,FALSE)</f>
        <v>#REF!</v>
      </c>
      <c r="B43" s="51" t="e">
        <f>VLOOKUP($M43,CardStats!$A$3:$AE$998,6,FALSE)</f>
        <v>#REF!</v>
      </c>
      <c r="C43" s="51" t="e">
        <f>VLOOKUP($M43,CardStats!$A$3:$AE$998,8,FALSE)</f>
        <v>#REF!</v>
      </c>
      <c r="D43" s="51" t="e">
        <f>VLOOKUP($M43,CardStats!$A$3:$AE$998,9,FALSE)</f>
        <v>#REF!</v>
      </c>
      <c r="E43" s="57" t="e">
        <f>VLOOKUP($M43,CardStats!$A$3:$AE$998,11,FALSE)</f>
        <v>#REF!</v>
      </c>
      <c r="F43" s="57" t="e">
        <f>VLOOKUP($M43,CardStats!$A$3:$AE$998,12,FALSE)</f>
        <v>#REF!</v>
      </c>
      <c r="G43" s="57" t="e">
        <f>VLOOKUP($M43,CardStats!$A$3:$AE$998,14,FALSE)</f>
        <v>#REF!</v>
      </c>
      <c r="H43" s="57" t="e">
        <f>VLOOKUP($M43,CardStats!$A$3:$AE$998,15,FALSE)</f>
        <v>#REF!</v>
      </c>
      <c r="I43" s="57" t="e">
        <f>VLOOKUP($M43,CardStats!$A$3:$AE$998,17,FALSE)</f>
        <v>#REF!</v>
      </c>
      <c r="J43" s="57" t="e">
        <f>VLOOKUP($M43,CardStats!$A$3:$AE$998,18,FALSE)</f>
        <v>#REF!</v>
      </c>
      <c r="K43" s="57" t="e">
        <f>VLOOKUP($M43,CardStats!$A$3:$AE$998,20,FALSE)</f>
        <v>#REF!</v>
      </c>
      <c r="L43" s="57" t="e">
        <f>VLOOKUP($M43,CardStats!$A$3:$AE$998,21,FALSE)</f>
        <v>#REF!</v>
      </c>
      <c r="M43" s="53" t="e">
        <f>Fixtures!#REF!</f>
        <v>#REF!</v>
      </c>
      <c r="N43" s="54" t="e">
        <f>Fixtures!#REF!</f>
        <v>#REF!</v>
      </c>
      <c r="O43" s="53" t="e">
        <f>Fixtures!#REF!</f>
        <v>#REF!</v>
      </c>
      <c r="P43" s="51" t="e">
        <f>VLOOKUP($O43,CardStats!$A$3:$AE$998,5,FALSE)</f>
        <v>#REF!</v>
      </c>
      <c r="Q43" s="51" t="e">
        <f>VLOOKUP($O43,CardStats!$A$3:$AE$998,7,FALSE)</f>
        <v>#REF!</v>
      </c>
      <c r="R43" s="51" t="e">
        <f>VLOOKUP($O43,CardStats!$A$3:$AE$998,8,FALSE)</f>
        <v>#REF!</v>
      </c>
      <c r="S43" s="51" t="e">
        <f>VLOOKUP($O43,CardStats!$A$3:$AE$998,10,FALSE)</f>
        <v>#REF!</v>
      </c>
      <c r="T43" s="57" t="e">
        <f>VLOOKUP($O43,CardStats!$A$3:$AE$998,11,FALSE)</f>
        <v>#REF!</v>
      </c>
      <c r="U43" s="57" t="e">
        <f>VLOOKUP($O43,CardStats!$A$3:$AE$998,13,FALSE)</f>
        <v>#REF!</v>
      </c>
      <c r="V43" s="57" t="e">
        <f>VLOOKUP($O43,CardStats!$A$3:$AE$998,14,FALSE)</f>
        <v>#REF!</v>
      </c>
      <c r="W43" s="57" t="e">
        <f>VLOOKUP($O43,CardStats!$A$3:$AE$998,16,FALSE)</f>
        <v>#REF!</v>
      </c>
      <c r="X43" s="57" t="e">
        <f>VLOOKUP($O43,CardStats!$A$3:$AE$998,17,FALSE)</f>
        <v>#REF!</v>
      </c>
      <c r="Y43" s="57" t="e">
        <f>VLOOKUP($O43,CardStats!$A$3:$AE$998,19,FALSE)</f>
        <v>#REF!</v>
      </c>
      <c r="Z43" s="57" t="e">
        <f>VLOOKUP($O43,CardStats!$A$3:$AE$998,20,FALSE)</f>
        <v>#REF!</v>
      </c>
      <c r="AA43" s="57" t="e">
        <f>VLOOKUP($O43,CardStats!$A$3:$AE$998,22,FALSE)</f>
        <v>#REF!</v>
      </c>
    </row>
    <row r="44" spans="1:27" x14ac:dyDescent="0.3">
      <c r="A44" s="51" t="e">
        <f>VLOOKUP($M44,CardStats!$A$3:$AE$998,5,FALSE)</f>
        <v>#REF!</v>
      </c>
      <c r="B44" s="51" t="e">
        <f>VLOOKUP($M44,CardStats!$A$3:$AE$998,6,FALSE)</f>
        <v>#REF!</v>
      </c>
      <c r="C44" s="51" t="e">
        <f>VLOOKUP($M44,CardStats!$A$3:$AE$998,8,FALSE)</f>
        <v>#REF!</v>
      </c>
      <c r="D44" s="51" t="e">
        <f>VLOOKUP($M44,CardStats!$A$3:$AE$998,9,FALSE)</f>
        <v>#REF!</v>
      </c>
      <c r="E44" s="57" t="e">
        <f>VLOOKUP($M44,CardStats!$A$3:$AE$998,11,FALSE)</f>
        <v>#REF!</v>
      </c>
      <c r="F44" s="57" t="e">
        <f>VLOOKUP($M44,CardStats!$A$3:$AE$998,12,FALSE)</f>
        <v>#REF!</v>
      </c>
      <c r="G44" s="57" t="e">
        <f>VLOOKUP($M44,CardStats!$A$3:$AE$998,14,FALSE)</f>
        <v>#REF!</v>
      </c>
      <c r="H44" s="57" t="e">
        <f>VLOOKUP($M44,CardStats!$A$3:$AE$998,15,FALSE)</f>
        <v>#REF!</v>
      </c>
      <c r="I44" s="57" t="e">
        <f>VLOOKUP($M44,CardStats!$A$3:$AE$998,17,FALSE)</f>
        <v>#REF!</v>
      </c>
      <c r="J44" s="57" t="e">
        <f>VLOOKUP($M44,CardStats!$A$3:$AE$998,18,FALSE)</f>
        <v>#REF!</v>
      </c>
      <c r="K44" s="57" t="e">
        <f>VLOOKUP($M44,CardStats!$A$3:$AE$998,20,FALSE)</f>
        <v>#REF!</v>
      </c>
      <c r="L44" s="57" t="e">
        <f>VLOOKUP($M44,CardStats!$A$3:$AE$998,21,FALSE)</f>
        <v>#REF!</v>
      </c>
      <c r="M44" s="53" t="e">
        <f>Fixtures!#REF!</f>
        <v>#REF!</v>
      </c>
      <c r="N44" s="54" t="e">
        <f>Fixtures!#REF!</f>
        <v>#REF!</v>
      </c>
      <c r="O44" s="53" t="e">
        <f>Fixtures!#REF!</f>
        <v>#REF!</v>
      </c>
      <c r="P44" s="51" t="e">
        <f>VLOOKUP($O44,CardStats!$A$3:$AE$998,5,FALSE)</f>
        <v>#REF!</v>
      </c>
      <c r="Q44" s="51" t="e">
        <f>VLOOKUP($O44,CardStats!$A$3:$AE$998,7,FALSE)</f>
        <v>#REF!</v>
      </c>
      <c r="R44" s="51" t="e">
        <f>VLOOKUP($O44,CardStats!$A$3:$AE$998,8,FALSE)</f>
        <v>#REF!</v>
      </c>
      <c r="S44" s="51" t="e">
        <f>VLOOKUP($O44,CardStats!$A$3:$AE$998,10,FALSE)</f>
        <v>#REF!</v>
      </c>
      <c r="T44" s="57" t="e">
        <f>VLOOKUP($O44,CardStats!$A$3:$AE$998,11,FALSE)</f>
        <v>#REF!</v>
      </c>
      <c r="U44" s="57" t="e">
        <f>VLOOKUP($O44,CardStats!$A$3:$AE$998,13,FALSE)</f>
        <v>#REF!</v>
      </c>
      <c r="V44" s="57" t="e">
        <f>VLOOKUP($O44,CardStats!$A$3:$AE$998,14,FALSE)</f>
        <v>#REF!</v>
      </c>
      <c r="W44" s="57" t="e">
        <f>VLOOKUP($O44,CardStats!$A$3:$AE$998,16,FALSE)</f>
        <v>#REF!</v>
      </c>
      <c r="X44" s="57" t="e">
        <f>VLOOKUP($O44,CardStats!$A$3:$AE$998,17,FALSE)</f>
        <v>#REF!</v>
      </c>
      <c r="Y44" s="57" t="e">
        <f>VLOOKUP($O44,CardStats!$A$3:$AE$998,19,FALSE)</f>
        <v>#REF!</v>
      </c>
      <c r="Z44" s="57" t="e">
        <f>VLOOKUP($O44,CardStats!$A$3:$AE$998,20,FALSE)</f>
        <v>#REF!</v>
      </c>
      <c r="AA44" s="57" t="e">
        <f>VLOOKUP($O44,CardStats!$A$3:$AE$998,22,FALSE)</f>
        <v>#REF!</v>
      </c>
    </row>
    <row r="45" spans="1:27" x14ac:dyDescent="0.3">
      <c r="A45" s="51" t="e">
        <f>VLOOKUP($M45,CardStats!$A$3:$AE$998,5,FALSE)</f>
        <v>#REF!</v>
      </c>
      <c r="B45" s="51" t="e">
        <f>VLOOKUP($M45,CardStats!$A$3:$AE$998,6,FALSE)</f>
        <v>#REF!</v>
      </c>
      <c r="C45" s="51" t="e">
        <f>VLOOKUP($M45,CardStats!$A$3:$AE$998,8,FALSE)</f>
        <v>#REF!</v>
      </c>
      <c r="D45" s="51" t="e">
        <f>VLOOKUP($M45,CardStats!$A$3:$AE$998,9,FALSE)</f>
        <v>#REF!</v>
      </c>
      <c r="E45" s="57" t="e">
        <f>VLOOKUP($M45,CardStats!$A$3:$AE$998,11,FALSE)</f>
        <v>#REF!</v>
      </c>
      <c r="F45" s="57" t="e">
        <f>VLOOKUP($M45,CardStats!$A$3:$AE$998,12,FALSE)</f>
        <v>#REF!</v>
      </c>
      <c r="G45" s="57" t="e">
        <f>VLOOKUP($M45,CardStats!$A$3:$AE$998,14,FALSE)</f>
        <v>#REF!</v>
      </c>
      <c r="H45" s="57" t="e">
        <f>VLOOKUP($M45,CardStats!$A$3:$AE$998,15,FALSE)</f>
        <v>#REF!</v>
      </c>
      <c r="I45" s="57" t="e">
        <f>VLOOKUP($M45,CardStats!$A$3:$AE$998,17,FALSE)</f>
        <v>#REF!</v>
      </c>
      <c r="J45" s="57" t="e">
        <f>VLOOKUP($M45,CardStats!$A$3:$AE$998,18,FALSE)</f>
        <v>#REF!</v>
      </c>
      <c r="K45" s="57" t="e">
        <f>VLOOKUP($M45,CardStats!$A$3:$AE$998,20,FALSE)</f>
        <v>#REF!</v>
      </c>
      <c r="L45" s="57" t="e">
        <f>VLOOKUP($M45,CardStats!$A$3:$AE$998,21,FALSE)</f>
        <v>#REF!</v>
      </c>
      <c r="M45" s="53" t="e">
        <f>Fixtures!#REF!</f>
        <v>#REF!</v>
      </c>
      <c r="N45" s="54" t="e">
        <f>Fixtures!#REF!</f>
        <v>#REF!</v>
      </c>
      <c r="O45" s="53" t="e">
        <f>Fixtures!#REF!</f>
        <v>#REF!</v>
      </c>
      <c r="P45" s="51" t="e">
        <f>VLOOKUP($O45,CardStats!$A$3:$AE$998,5,FALSE)</f>
        <v>#REF!</v>
      </c>
      <c r="Q45" s="51" t="e">
        <f>VLOOKUP($O45,CardStats!$A$3:$AE$998,7,FALSE)</f>
        <v>#REF!</v>
      </c>
      <c r="R45" s="51" t="e">
        <f>VLOOKUP($O45,CardStats!$A$3:$AE$998,8,FALSE)</f>
        <v>#REF!</v>
      </c>
      <c r="S45" s="51" t="e">
        <f>VLOOKUP($O45,CardStats!$A$3:$AE$998,10,FALSE)</f>
        <v>#REF!</v>
      </c>
      <c r="T45" s="57" t="e">
        <f>VLOOKUP($O45,CardStats!$A$3:$AE$998,11,FALSE)</f>
        <v>#REF!</v>
      </c>
      <c r="U45" s="57" t="e">
        <f>VLOOKUP($O45,CardStats!$A$3:$AE$998,13,FALSE)</f>
        <v>#REF!</v>
      </c>
      <c r="V45" s="57" t="e">
        <f>VLOOKUP($O45,CardStats!$A$3:$AE$998,14,FALSE)</f>
        <v>#REF!</v>
      </c>
      <c r="W45" s="57" t="e">
        <f>VLOOKUP($O45,CardStats!$A$3:$AE$998,16,FALSE)</f>
        <v>#REF!</v>
      </c>
      <c r="X45" s="57" t="e">
        <f>VLOOKUP($O45,CardStats!$A$3:$AE$998,17,FALSE)</f>
        <v>#REF!</v>
      </c>
      <c r="Y45" s="57" t="e">
        <f>VLOOKUP($O45,CardStats!$A$3:$AE$998,19,FALSE)</f>
        <v>#REF!</v>
      </c>
      <c r="Z45" s="57" t="e">
        <f>VLOOKUP($O45,CardStats!$A$3:$AE$998,20,FALSE)</f>
        <v>#REF!</v>
      </c>
      <c r="AA45" s="57" t="e">
        <f>VLOOKUP($O45,CardStats!$A$3:$AE$998,22,FALSE)</f>
        <v>#REF!</v>
      </c>
    </row>
    <row r="46" spans="1:27" x14ac:dyDescent="0.3">
      <c r="A46" s="51" t="e">
        <f>VLOOKUP($M46,CardStats!$A$3:$AE$998,5,FALSE)</f>
        <v>#REF!</v>
      </c>
      <c r="B46" s="51" t="e">
        <f>VLOOKUP($M46,CardStats!$A$3:$AE$998,6,FALSE)</f>
        <v>#REF!</v>
      </c>
      <c r="C46" s="51" t="e">
        <f>VLOOKUP($M46,CardStats!$A$3:$AE$998,8,FALSE)</f>
        <v>#REF!</v>
      </c>
      <c r="D46" s="51" t="e">
        <f>VLOOKUP($M46,CardStats!$A$3:$AE$998,9,FALSE)</f>
        <v>#REF!</v>
      </c>
      <c r="E46" s="57" t="e">
        <f>VLOOKUP($M46,CardStats!$A$3:$AE$998,11,FALSE)</f>
        <v>#REF!</v>
      </c>
      <c r="F46" s="57" t="e">
        <f>VLOOKUP($M46,CardStats!$A$3:$AE$998,12,FALSE)</f>
        <v>#REF!</v>
      </c>
      <c r="G46" s="57" t="e">
        <f>VLOOKUP($M46,CardStats!$A$3:$AE$998,14,FALSE)</f>
        <v>#REF!</v>
      </c>
      <c r="H46" s="57" t="e">
        <f>VLOOKUP($M46,CardStats!$A$3:$AE$998,15,FALSE)</f>
        <v>#REF!</v>
      </c>
      <c r="I46" s="57" t="e">
        <f>VLOOKUP($M46,CardStats!$A$3:$AE$998,17,FALSE)</f>
        <v>#REF!</v>
      </c>
      <c r="J46" s="57" t="e">
        <f>VLOOKUP($M46,CardStats!$A$3:$AE$998,18,FALSE)</f>
        <v>#REF!</v>
      </c>
      <c r="K46" s="57" t="e">
        <f>VLOOKUP($M46,CardStats!$A$3:$AE$998,20,FALSE)</f>
        <v>#REF!</v>
      </c>
      <c r="L46" s="57" t="e">
        <f>VLOOKUP($M46,CardStats!$A$3:$AE$998,21,FALSE)</f>
        <v>#REF!</v>
      </c>
      <c r="M46" s="53" t="e">
        <f>Fixtures!#REF!</f>
        <v>#REF!</v>
      </c>
      <c r="N46" s="54" t="e">
        <f>Fixtures!#REF!</f>
        <v>#REF!</v>
      </c>
      <c r="O46" s="53" t="e">
        <f>Fixtures!#REF!</f>
        <v>#REF!</v>
      </c>
      <c r="P46" s="51" t="e">
        <f>VLOOKUP($O46,CardStats!$A$3:$AE$998,5,FALSE)</f>
        <v>#REF!</v>
      </c>
      <c r="Q46" s="51" t="e">
        <f>VLOOKUP($O46,CardStats!$A$3:$AE$998,7,FALSE)</f>
        <v>#REF!</v>
      </c>
      <c r="R46" s="51" t="e">
        <f>VLOOKUP($O46,CardStats!$A$3:$AE$998,8,FALSE)</f>
        <v>#REF!</v>
      </c>
      <c r="S46" s="51" t="e">
        <f>VLOOKUP($O46,CardStats!$A$3:$AE$998,10,FALSE)</f>
        <v>#REF!</v>
      </c>
      <c r="T46" s="57" t="e">
        <f>VLOOKUP($O46,CardStats!$A$3:$AE$998,11,FALSE)</f>
        <v>#REF!</v>
      </c>
      <c r="U46" s="57" t="e">
        <f>VLOOKUP($O46,CardStats!$A$3:$AE$998,13,FALSE)</f>
        <v>#REF!</v>
      </c>
      <c r="V46" s="57" t="e">
        <f>VLOOKUP($O46,CardStats!$A$3:$AE$998,14,FALSE)</f>
        <v>#REF!</v>
      </c>
      <c r="W46" s="57" t="e">
        <f>VLOOKUP($O46,CardStats!$A$3:$AE$998,16,FALSE)</f>
        <v>#REF!</v>
      </c>
      <c r="X46" s="57" t="e">
        <f>VLOOKUP($O46,CardStats!$A$3:$AE$998,17,FALSE)</f>
        <v>#REF!</v>
      </c>
      <c r="Y46" s="57" t="e">
        <f>VLOOKUP($O46,CardStats!$A$3:$AE$998,19,FALSE)</f>
        <v>#REF!</v>
      </c>
      <c r="Z46" s="57" t="e">
        <f>VLOOKUP($O46,CardStats!$A$3:$AE$998,20,FALSE)</f>
        <v>#REF!</v>
      </c>
      <c r="AA46" s="57" t="e">
        <f>VLOOKUP($O46,CardStats!$A$3:$AE$998,22,FALSE)</f>
        <v>#REF!</v>
      </c>
    </row>
    <row r="47" spans="1:27" x14ac:dyDescent="0.3">
      <c r="A47" s="51" t="e">
        <f>VLOOKUP($M47,CardStats!$A$3:$AE$998,5,FALSE)</f>
        <v>#REF!</v>
      </c>
      <c r="B47" s="51" t="e">
        <f>VLOOKUP($M47,CardStats!$A$3:$AE$998,6,FALSE)</f>
        <v>#REF!</v>
      </c>
      <c r="C47" s="51" t="e">
        <f>VLOOKUP($M47,CardStats!$A$3:$AE$998,8,FALSE)</f>
        <v>#REF!</v>
      </c>
      <c r="D47" s="51" t="e">
        <f>VLOOKUP($M47,CardStats!$A$3:$AE$998,9,FALSE)</f>
        <v>#REF!</v>
      </c>
      <c r="E47" s="57" t="e">
        <f>VLOOKUP($M47,CardStats!$A$3:$AE$998,11,FALSE)</f>
        <v>#REF!</v>
      </c>
      <c r="F47" s="57" t="e">
        <f>VLOOKUP($M47,CardStats!$A$3:$AE$998,12,FALSE)</f>
        <v>#REF!</v>
      </c>
      <c r="G47" s="57" t="e">
        <f>VLOOKUP($M47,CardStats!$A$3:$AE$998,14,FALSE)</f>
        <v>#REF!</v>
      </c>
      <c r="H47" s="57" t="e">
        <f>VLOOKUP($M47,CardStats!$A$3:$AE$998,15,FALSE)</f>
        <v>#REF!</v>
      </c>
      <c r="I47" s="57" t="e">
        <f>VLOOKUP($M47,CardStats!$A$3:$AE$998,17,FALSE)</f>
        <v>#REF!</v>
      </c>
      <c r="J47" s="57" t="e">
        <f>VLOOKUP($M47,CardStats!$A$3:$AE$998,18,FALSE)</f>
        <v>#REF!</v>
      </c>
      <c r="K47" s="57" t="e">
        <f>VLOOKUP($M47,CardStats!$A$3:$AE$998,20,FALSE)</f>
        <v>#REF!</v>
      </c>
      <c r="L47" s="57" t="e">
        <f>VLOOKUP($M47,CardStats!$A$3:$AE$998,21,FALSE)</f>
        <v>#REF!</v>
      </c>
      <c r="M47" s="53" t="e">
        <f>Fixtures!#REF!</f>
        <v>#REF!</v>
      </c>
      <c r="N47" s="54" t="e">
        <f>Fixtures!#REF!</f>
        <v>#REF!</v>
      </c>
      <c r="O47" s="53" t="e">
        <f>Fixtures!#REF!</f>
        <v>#REF!</v>
      </c>
      <c r="P47" s="51" t="e">
        <f>VLOOKUP($O47,CardStats!$A$3:$AE$998,5,FALSE)</f>
        <v>#REF!</v>
      </c>
      <c r="Q47" s="51" t="e">
        <f>VLOOKUP($O47,CardStats!$A$3:$AE$998,7,FALSE)</f>
        <v>#REF!</v>
      </c>
      <c r="R47" s="51" t="e">
        <f>VLOOKUP($O47,CardStats!$A$3:$AE$998,8,FALSE)</f>
        <v>#REF!</v>
      </c>
      <c r="S47" s="51" t="e">
        <f>VLOOKUP($O47,CardStats!$A$3:$AE$998,10,FALSE)</f>
        <v>#REF!</v>
      </c>
      <c r="T47" s="57" t="e">
        <f>VLOOKUP($O47,CardStats!$A$3:$AE$998,11,FALSE)</f>
        <v>#REF!</v>
      </c>
      <c r="U47" s="57" t="e">
        <f>VLOOKUP($O47,CardStats!$A$3:$AE$998,13,FALSE)</f>
        <v>#REF!</v>
      </c>
      <c r="V47" s="57" t="e">
        <f>VLOOKUP($O47,CardStats!$A$3:$AE$998,14,FALSE)</f>
        <v>#REF!</v>
      </c>
      <c r="W47" s="57" t="e">
        <f>VLOOKUP($O47,CardStats!$A$3:$AE$998,16,FALSE)</f>
        <v>#REF!</v>
      </c>
      <c r="X47" s="57" t="e">
        <f>VLOOKUP($O47,CardStats!$A$3:$AE$998,17,FALSE)</f>
        <v>#REF!</v>
      </c>
      <c r="Y47" s="57" t="e">
        <f>VLOOKUP($O47,CardStats!$A$3:$AE$998,19,FALSE)</f>
        <v>#REF!</v>
      </c>
      <c r="Z47" s="57" t="e">
        <f>VLOOKUP($O47,CardStats!$A$3:$AE$998,20,FALSE)</f>
        <v>#REF!</v>
      </c>
      <c r="AA47" s="57" t="e">
        <f>VLOOKUP($O47,CardStats!$A$3:$AE$998,22,FALSE)</f>
        <v>#REF!</v>
      </c>
    </row>
    <row r="48" spans="1:27" x14ac:dyDescent="0.3">
      <c r="A48" s="51" t="e">
        <f>VLOOKUP($M48,CardStats!$A$3:$AE$998,5,FALSE)</f>
        <v>#REF!</v>
      </c>
      <c r="B48" s="51" t="e">
        <f>VLOOKUP($M48,CardStats!$A$3:$AE$998,6,FALSE)</f>
        <v>#REF!</v>
      </c>
      <c r="C48" s="51" t="e">
        <f>VLOOKUP($M48,CardStats!$A$3:$AE$998,8,FALSE)</f>
        <v>#REF!</v>
      </c>
      <c r="D48" s="51" t="e">
        <f>VLOOKUP($M48,CardStats!$A$3:$AE$998,9,FALSE)</f>
        <v>#REF!</v>
      </c>
      <c r="E48" s="57" t="e">
        <f>VLOOKUP($M48,CardStats!$A$3:$AE$998,11,FALSE)</f>
        <v>#REF!</v>
      </c>
      <c r="F48" s="57" t="e">
        <f>VLOOKUP($M48,CardStats!$A$3:$AE$998,12,FALSE)</f>
        <v>#REF!</v>
      </c>
      <c r="G48" s="57" t="e">
        <f>VLOOKUP($M48,CardStats!$A$3:$AE$998,14,FALSE)</f>
        <v>#REF!</v>
      </c>
      <c r="H48" s="57" t="e">
        <f>VLOOKUP($M48,CardStats!$A$3:$AE$998,15,FALSE)</f>
        <v>#REF!</v>
      </c>
      <c r="I48" s="57" t="e">
        <f>VLOOKUP($M48,CardStats!$A$3:$AE$998,17,FALSE)</f>
        <v>#REF!</v>
      </c>
      <c r="J48" s="57" t="e">
        <f>VLOOKUP($M48,CardStats!$A$3:$AE$998,18,FALSE)</f>
        <v>#REF!</v>
      </c>
      <c r="K48" s="57" t="e">
        <f>VLOOKUP($M48,CardStats!$A$3:$AE$998,20,FALSE)</f>
        <v>#REF!</v>
      </c>
      <c r="L48" s="57" t="e">
        <f>VLOOKUP($M48,CardStats!$A$3:$AE$998,21,FALSE)</f>
        <v>#REF!</v>
      </c>
      <c r="M48" s="53" t="e">
        <f>Fixtures!#REF!</f>
        <v>#REF!</v>
      </c>
      <c r="N48" s="54" t="e">
        <f>Fixtures!#REF!</f>
        <v>#REF!</v>
      </c>
      <c r="O48" s="53" t="e">
        <f>Fixtures!#REF!</f>
        <v>#REF!</v>
      </c>
      <c r="P48" s="51" t="e">
        <f>VLOOKUP($O48,CardStats!$A$3:$AE$998,5,FALSE)</f>
        <v>#REF!</v>
      </c>
      <c r="Q48" s="51" t="e">
        <f>VLOOKUP($O48,CardStats!$A$3:$AE$998,7,FALSE)</f>
        <v>#REF!</v>
      </c>
      <c r="R48" s="51" t="e">
        <f>VLOOKUP($O48,CardStats!$A$3:$AE$998,8,FALSE)</f>
        <v>#REF!</v>
      </c>
      <c r="S48" s="51" t="e">
        <f>VLOOKUP($O48,CardStats!$A$3:$AE$998,10,FALSE)</f>
        <v>#REF!</v>
      </c>
      <c r="T48" s="57" t="e">
        <f>VLOOKUP($O48,CardStats!$A$3:$AE$998,11,FALSE)</f>
        <v>#REF!</v>
      </c>
      <c r="U48" s="57" t="e">
        <f>VLOOKUP($O48,CardStats!$A$3:$AE$998,13,FALSE)</f>
        <v>#REF!</v>
      </c>
      <c r="V48" s="57" t="e">
        <f>VLOOKUP($O48,CardStats!$A$3:$AE$998,14,FALSE)</f>
        <v>#REF!</v>
      </c>
      <c r="W48" s="57" t="e">
        <f>VLOOKUP($O48,CardStats!$A$3:$AE$998,16,FALSE)</f>
        <v>#REF!</v>
      </c>
      <c r="X48" s="57" t="e">
        <f>VLOOKUP($O48,CardStats!$A$3:$AE$998,17,FALSE)</f>
        <v>#REF!</v>
      </c>
      <c r="Y48" s="57" t="e">
        <f>VLOOKUP($O48,CardStats!$A$3:$AE$998,19,FALSE)</f>
        <v>#REF!</v>
      </c>
      <c r="Z48" s="57" t="e">
        <f>VLOOKUP($O48,CardStats!$A$3:$AE$998,20,FALSE)</f>
        <v>#REF!</v>
      </c>
      <c r="AA48" s="57" t="e">
        <f>VLOOKUP($O48,CardStats!$A$3:$AE$998,22,FALSE)</f>
        <v>#REF!</v>
      </c>
    </row>
    <row r="49" spans="1:27" x14ac:dyDescent="0.3">
      <c r="A49" s="51" t="e">
        <f>VLOOKUP($M49,CardStats!$A$3:$AE$998,5,FALSE)</f>
        <v>#REF!</v>
      </c>
      <c r="B49" s="51" t="e">
        <f>VLOOKUP($M49,CardStats!$A$3:$AE$998,6,FALSE)</f>
        <v>#REF!</v>
      </c>
      <c r="C49" s="51" t="e">
        <f>VLOOKUP($M49,CardStats!$A$3:$AE$998,8,FALSE)</f>
        <v>#REF!</v>
      </c>
      <c r="D49" s="51" t="e">
        <f>VLOOKUP($M49,CardStats!$A$3:$AE$998,9,FALSE)</f>
        <v>#REF!</v>
      </c>
      <c r="E49" s="57" t="e">
        <f>VLOOKUP($M49,CardStats!$A$3:$AE$998,11,FALSE)</f>
        <v>#REF!</v>
      </c>
      <c r="F49" s="57" t="e">
        <f>VLOOKUP($M49,CardStats!$A$3:$AE$998,12,FALSE)</f>
        <v>#REF!</v>
      </c>
      <c r="G49" s="57" t="e">
        <f>VLOOKUP($M49,CardStats!$A$3:$AE$998,14,FALSE)</f>
        <v>#REF!</v>
      </c>
      <c r="H49" s="57" t="e">
        <f>VLOOKUP($M49,CardStats!$A$3:$AE$998,15,FALSE)</f>
        <v>#REF!</v>
      </c>
      <c r="I49" s="57" t="e">
        <f>VLOOKUP($M49,CardStats!$A$3:$AE$998,17,FALSE)</f>
        <v>#REF!</v>
      </c>
      <c r="J49" s="57" t="e">
        <f>VLOOKUP($M49,CardStats!$A$3:$AE$998,18,FALSE)</f>
        <v>#REF!</v>
      </c>
      <c r="K49" s="57" t="e">
        <f>VLOOKUP($M49,CardStats!$A$3:$AE$998,20,FALSE)</f>
        <v>#REF!</v>
      </c>
      <c r="L49" s="57" t="e">
        <f>VLOOKUP($M49,CardStats!$A$3:$AE$998,21,FALSE)</f>
        <v>#REF!</v>
      </c>
      <c r="M49" s="53" t="e">
        <f>Fixtures!#REF!</f>
        <v>#REF!</v>
      </c>
      <c r="N49" s="54" t="e">
        <f>Fixtures!#REF!</f>
        <v>#REF!</v>
      </c>
      <c r="O49" s="53" t="e">
        <f>Fixtures!#REF!</f>
        <v>#REF!</v>
      </c>
      <c r="P49" s="51" t="e">
        <f>VLOOKUP($O49,CardStats!$A$3:$AE$998,5,FALSE)</f>
        <v>#REF!</v>
      </c>
      <c r="Q49" s="51" t="e">
        <f>VLOOKUP($O49,CardStats!$A$3:$AE$998,7,FALSE)</f>
        <v>#REF!</v>
      </c>
      <c r="R49" s="51" t="e">
        <f>VLOOKUP($O49,CardStats!$A$3:$AE$998,8,FALSE)</f>
        <v>#REF!</v>
      </c>
      <c r="S49" s="51" t="e">
        <f>VLOOKUP($O49,CardStats!$A$3:$AE$998,10,FALSE)</f>
        <v>#REF!</v>
      </c>
      <c r="T49" s="57" t="e">
        <f>VLOOKUP($O49,CardStats!$A$3:$AE$998,11,FALSE)</f>
        <v>#REF!</v>
      </c>
      <c r="U49" s="57" t="e">
        <f>VLOOKUP($O49,CardStats!$A$3:$AE$998,13,FALSE)</f>
        <v>#REF!</v>
      </c>
      <c r="V49" s="57" t="e">
        <f>VLOOKUP($O49,CardStats!$A$3:$AE$998,14,FALSE)</f>
        <v>#REF!</v>
      </c>
      <c r="W49" s="57" t="e">
        <f>VLOOKUP($O49,CardStats!$A$3:$AE$998,16,FALSE)</f>
        <v>#REF!</v>
      </c>
      <c r="X49" s="57" t="e">
        <f>VLOOKUP($O49,CardStats!$A$3:$AE$998,17,FALSE)</f>
        <v>#REF!</v>
      </c>
      <c r="Y49" s="57" t="e">
        <f>VLOOKUP($O49,CardStats!$A$3:$AE$998,19,FALSE)</f>
        <v>#REF!</v>
      </c>
      <c r="Z49" s="57" t="e">
        <f>VLOOKUP($O49,CardStats!$A$3:$AE$998,20,FALSE)</f>
        <v>#REF!</v>
      </c>
      <c r="AA49" s="57" t="e">
        <f>VLOOKUP($O49,CardStats!$A$3:$AE$998,22,FALSE)</f>
        <v>#REF!</v>
      </c>
    </row>
    <row r="50" spans="1:27" x14ac:dyDescent="0.3">
      <c r="A50" s="51" t="e">
        <f>VLOOKUP($M50,CardStats!$A$3:$AE$998,5,FALSE)</f>
        <v>#REF!</v>
      </c>
      <c r="B50" s="51" t="e">
        <f>VLOOKUP($M50,CardStats!$A$3:$AE$998,6,FALSE)</f>
        <v>#REF!</v>
      </c>
      <c r="C50" s="51" t="e">
        <f>VLOOKUP($M50,CardStats!$A$3:$AE$998,8,FALSE)</f>
        <v>#REF!</v>
      </c>
      <c r="D50" s="51" t="e">
        <f>VLOOKUP($M50,CardStats!$A$3:$AE$998,9,FALSE)</f>
        <v>#REF!</v>
      </c>
      <c r="E50" s="57" t="e">
        <f>VLOOKUP($M50,CardStats!$A$3:$AE$998,11,FALSE)</f>
        <v>#REF!</v>
      </c>
      <c r="F50" s="57" t="e">
        <f>VLOOKUP($M50,CardStats!$A$3:$AE$998,12,FALSE)</f>
        <v>#REF!</v>
      </c>
      <c r="G50" s="57" t="e">
        <f>VLOOKUP($M50,CardStats!$A$3:$AE$998,14,FALSE)</f>
        <v>#REF!</v>
      </c>
      <c r="H50" s="57" t="e">
        <f>VLOOKUP($M50,CardStats!$A$3:$AE$998,15,FALSE)</f>
        <v>#REF!</v>
      </c>
      <c r="I50" s="57" t="e">
        <f>VLOOKUP($M50,CardStats!$A$3:$AE$998,17,FALSE)</f>
        <v>#REF!</v>
      </c>
      <c r="J50" s="57" t="e">
        <f>VLOOKUP($M50,CardStats!$A$3:$AE$998,18,FALSE)</f>
        <v>#REF!</v>
      </c>
      <c r="K50" s="57" t="e">
        <f>VLOOKUP($M50,CardStats!$A$3:$AE$998,20,FALSE)</f>
        <v>#REF!</v>
      </c>
      <c r="L50" s="57" t="e">
        <f>VLOOKUP($M50,CardStats!$A$3:$AE$998,21,FALSE)</f>
        <v>#REF!</v>
      </c>
      <c r="M50" s="53" t="e">
        <f>Fixtures!#REF!</f>
        <v>#REF!</v>
      </c>
      <c r="N50" s="54" t="e">
        <f>Fixtures!#REF!</f>
        <v>#REF!</v>
      </c>
      <c r="O50" s="53" t="e">
        <f>Fixtures!#REF!</f>
        <v>#REF!</v>
      </c>
      <c r="P50" s="51" t="e">
        <f>VLOOKUP($O50,CardStats!$A$3:$AE$998,5,FALSE)</f>
        <v>#REF!</v>
      </c>
      <c r="Q50" s="51" t="e">
        <f>VLOOKUP($O50,CardStats!$A$3:$AE$998,7,FALSE)</f>
        <v>#REF!</v>
      </c>
      <c r="R50" s="51" t="e">
        <f>VLOOKUP($O50,CardStats!$A$3:$AE$998,8,FALSE)</f>
        <v>#REF!</v>
      </c>
      <c r="S50" s="51" t="e">
        <f>VLOOKUP($O50,CardStats!$A$3:$AE$998,10,FALSE)</f>
        <v>#REF!</v>
      </c>
      <c r="T50" s="57" t="e">
        <f>VLOOKUP($O50,CardStats!$A$3:$AE$998,11,FALSE)</f>
        <v>#REF!</v>
      </c>
      <c r="U50" s="57" t="e">
        <f>VLOOKUP($O50,CardStats!$A$3:$AE$998,13,FALSE)</f>
        <v>#REF!</v>
      </c>
      <c r="V50" s="57" t="e">
        <f>VLOOKUP($O50,CardStats!$A$3:$AE$998,14,FALSE)</f>
        <v>#REF!</v>
      </c>
      <c r="W50" s="57" t="e">
        <f>VLOOKUP($O50,CardStats!$A$3:$AE$998,16,FALSE)</f>
        <v>#REF!</v>
      </c>
      <c r="X50" s="57" t="e">
        <f>VLOOKUP($O50,CardStats!$A$3:$AE$998,17,FALSE)</f>
        <v>#REF!</v>
      </c>
      <c r="Y50" s="57" t="e">
        <f>VLOOKUP($O50,CardStats!$A$3:$AE$998,19,FALSE)</f>
        <v>#REF!</v>
      </c>
      <c r="Z50" s="57" t="e">
        <f>VLOOKUP($O50,CardStats!$A$3:$AE$998,20,FALSE)</f>
        <v>#REF!</v>
      </c>
      <c r="AA50" s="57" t="e">
        <f>VLOOKUP($O50,CardStats!$A$3:$AE$998,22,FALSE)</f>
        <v>#REF!</v>
      </c>
    </row>
    <row r="51" spans="1:27" x14ac:dyDescent="0.3">
      <c r="A51" s="51" t="e">
        <f>VLOOKUP($M51,CardStats!$A$3:$AE$998,5,FALSE)</f>
        <v>#REF!</v>
      </c>
      <c r="B51" s="51" t="e">
        <f>VLOOKUP($M51,CardStats!$A$3:$AE$998,6,FALSE)</f>
        <v>#REF!</v>
      </c>
      <c r="C51" s="51" t="e">
        <f>VLOOKUP($M51,CardStats!$A$3:$AE$998,8,FALSE)</f>
        <v>#REF!</v>
      </c>
      <c r="D51" s="51" t="e">
        <f>VLOOKUP($M51,CardStats!$A$3:$AE$998,9,FALSE)</f>
        <v>#REF!</v>
      </c>
      <c r="E51" s="57" t="e">
        <f>VLOOKUP($M51,CardStats!$A$3:$AE$998,11,FALSE)</f>
        <v>#REF!</v>
      </c>
      <c r="F51" s="57" t="e">
        <f>VLOOKUP($M51,CardStats!$A$3:$AE$998,12,FALSE)</f>
        <v>#REF!</v>
      </c>
      <c r="G51" s="57" t="e">
        <f>VLOOKUP($M51,CardStats!$A$3:$AE$998,14,FALSE)</f>
        <v>#REF!</v>
      </c>
      <c r="H51" s="57" t="e">
        <f>VLOOKUP($M51,CardStats!$A$3:$AE$998,15,FALSE)</f>
        <v>#REF!</v>
      </c>
      <c r="I51" s="57" t="e">
        <f>VLOOKUP($M51,CardStats!$A$3:$AE$998,17,FALSE)</f>
        <v>#REF!</v>
      </c>
      <c r="J51" s="57" t="e">
        <f>VLOOKUP($M51,CardStats!$A$3:$AE$998,18,FALSE)</f>
        <v>#REF!</v>
      </c>
      <c r="K51" s="57" t="e">
        <f>VLOOKUP($M51,CardStats!$A$3:$AE$998,20,FALSE)</f>
        <v>#REF!</v>
      </c>
      <c r="L51" s="57" t="e">
        <f>VLOOKUP($M51,CardStats!$A$3:$AE$998,21,FALSE)</f>
        <v>#REF!</v>
      </c>
      <c r="M51" s="53" t="e">
        <f>Fixtures!#REF!</f>
        <v>#REF!</v>
      </c>
      <c r="N51" s="54" t="e">
        <f>Fixtures!#REF!</f>
        <v>#REF!</v>
      </c>
      <c r="O51" s="53" t="e">
        <f>Fixtures!#REF!</f>
        <v>#REF!</v>
      </c>
      <c r="P51" s="51" t="e">
        <f>VLOOKUP($O51,CardStats!$A$3:$AE$998,5,FALSE)</f>
        <v>#REF!</v>
      </c>
      <c r="Q51" s="51" t="e">
        <f>VLOOKUP($O51,CardStats!$A$3:$AE$998,7,FALSE)</f>
        <v>#REF!</v>
      </c>
      <c r="R51" s="51" t="e">
        <f>VLOOKUP($O51,CardStats!$A$3:$AE$998,8,FALSE)</f>
        <v>#REF!</v>
      </c>
      <c r="S51" s="51" t="e">
        <f>VLOOKUP($O51,CardStats!$A$3:$AE$998,10,FALSE)</f>
        <v>#REF!</v>
      </c>
      <c r="T51" s="57" t="e">
        <f>VLOOKUP($O51,CardStats!$A$3:$AE$998,11,FALSE)</f>
        <v>#REF!</v>
      </c>
      <c r="U51" s="57" t="e">
        <f>VLOOKUP($O51,CardStats!$A$3:$AE$998,13,FALSE)</f>
        <v>#REF!</v>
      </c>
      <c r="V51" s="57" t="e">
        <f>VLOOKUP($O51,CardStats!$A$3:$AE$998,14,FALSE)</f>
        <v>#REF!</v>
      </c>
      <c r="W51" s="57" t="e">
        <f>VLOOKUP($O51,CardStats!$A$3:$AE$998,16,FALSE)</f>
        <v>#REF!</v>
      </c>
      <c r="X51" s="57" t="e">
        <f>VLOOKUP($O51,CardStats!$A$3:$AE$998,17,FALSE)</f>
        <v>#REF!</v>
      </c>
      <c r="Y51" s="57" t="e">
        <f>VLOOKUP($O51,CardStats!$A$3:$AE$998,19,FALSE)</f>
        <v>#REF!</v>
      </c>
      <c r="Z51" s="57" t="e">
        <f>VLOOKUP($O51,CardStats!$A$3:$AE$998,20,FALSE)</f>
        <v>#REF!</v>
      </c>
      <c r="AA51" s="57" t="e">
        <f>VLOOKUP($O51,CardStats!$A$3:$AE$998,22,FALSE)</f>
        <v>#REF!</v>
      </c>
    </row>
    <row r="52" spans="1:27" x14ac:dyDescent="0.3">
      <c r="A52" s="51" t="e">
        <f>VLOOKUP($M52,CardStats!$A$3:$AE$998,5,FALSE)</f>
        <v>#REF!</v>
      </c>
      <c r="B52" s="51" t="e">
        <f>VLOOKUP($M52,CardStats!$A$3:$AE$998,6,FALSE)</f>
        <v>#REF!</v>
      </c>
      <c r="C52" s="51" t="e">
        <f>VLOOKUP($M52,CardStats!$A$3:$AE$998,8,FALSE)</f>
        <v>#REF!</v>
      </c>
      <c r="D52" s="51" t="e">
        <f>VLOOKUP($M52,CardStats!$A$3:$AE$998,9,FALSE)</f>
        <v>#REF!</v>
      </c>
      <c r="E52" s="57" t="e">
        <f>VLOOKUP($M52,CardStats!$A$3:$AE$998,11,FALSE)</f>
        <v>#REF!</v>
      </c>
      <c r="F52" s="57" t="e">
        <f>VLOOKUP($M52,CardStats!$A$3:$AE$998,12,FALSE)</f>
        <v>#REF!</v>
      </c>
      <c r="G52" s="57" t="e">
        <f>VLOOKUP($M52,CardStats!$A$3:$AE$998,14,FALSE)</f>
        <v>#REF!</v>
      </c>
      <c r="H52" s="57" t="e">
        <f>VLOOKUP($M52,CardStats!$A$3:$AE$998,15,FALSE)</f>
        <v>#REF!</v>
      </c>
      <c r="I52" s="57" t="e">
        <f>VLOOKUP($M52,CardStats!$A$3:$AE$998,17,FALSE)</f>
        <v>#REF!</v>
      </c>
      <c r="J52" s="57" t="e">
        <f>VLOOKUP($M52,CardStats!$A$3:$AE$998,18,FALSE)</f>
        <v>#REF!</v>
      </c>
      <c r="K52" s="57" t="e">
        <f>VLOOKUP($M52,CardStats!$A$3:$AE$998,20,FALSE)</f>
        <v>#REF!</v>
      </c>
      <c r="L52" s="57" t="e">
        <f>VLOOKUP($M52,CardStats!$A$3:$AE$998,21,FALSE)</f>
        <v>#REF!</v>
      </c>
      <c r="M52" s="53" t="e">
        <f>Fixtures!#REF!</f>
        <v>#REF!</v>
      </c>
      <c r="N52" s="54" t="e">
        <f>Fixtures!#REF!</f>
        <v>#REF!</v>
      </c>
      <c r="O52" s="53" t="e">
        <f>Fixtures!#REF!</f>
        <v>#REF!</v>
      </c>
      <c r="P52" s="51" t="e">
        <f>VLOOKUP($O52,CardStats!$A$3:$AE$998,5,FALSE)</f>
        <v>#REF!</v>
      </c>
      <c r="Q52" s="51" t="e">
        <f>VLOOKUP($O52,CardStats!$A$3:$AE$998,7,FALSE)</f>
        <v>#REF!</v>
      </c>
      <c r="R52" s="51" t="e">
        <f>VLOOKUP($O52,CardStats!$A$3:$AE$998,8,FALSE)</f>
        <v>#REF!</v>
      </c>
      <c r="S52" s="51" t="e">
        <f>VLOOKUP($O52,CardStats!$A$3:$AE$998,10,FALSE)</f>
        <v>#REF!</v>
      </c>
      <c r="T52" s="57" t="e">
        <f>VLOOKUP($O52,CardStats!$A$3:$AE$998,11,FALSE)</f>
        <v>#REF!</v>
      </c>
      <c r="U52" s="57" t="e">
        <f>VLOOKUP($O52,CardStats!$A$3:$AE$998,13,FALSE)</f>
        <v>#REF!</v>
      </c>
      <c r="V52" s="57" t="e">
        <f>VLOOKUP($O52,CardStats!$A$3:$AE$998,14,FALSE)</f>
        <v>#REF!</v>
      </c>
      <c r="W52" s="57" t="e">
        <f>VLOOKUP($O52,CardStats!$A$3:$AE$998,16,FALSE)</f>
        <v>#REF!</v>
      </c>
      <c r="X52" s="57" t="e">
        <f>VLOOKUP($O52,CardStats!$A$3:$AE$998,17,FALSE)</f>
        <v>#REF!</v>
      </c>
      <c r="Y52" s="57" t="e">
        <f>VLOOKUP($O52,CardStats!$A$3:$AE$998,19,FALSE)</f>
        <v>#REF!</v>
      </c>
      <c r="Z52" s="57" t="e">
        <f>VLOOKUP($O52,CardStats!$A$3:$AE$998,20,FALSE)</f>
        <v>#REF!</v>
      </c>
      <c r="AA52" s="57" t="e">
        <f>VLOOKUP($O52,CardStats!$A$3:$AE$998,22,FALSE)</f>
        <v>#REF!</v>
      </c>
    </row>
    <row r="53" spans="1:27" x14ac:dyDescent="0.3">
      <c r="A53" s="51" t="e">
        <f>VLOOKUP($M53,CardStats!$A$3:$AE$998,5,FALSE)</f>
        <v>#REF!</v>
      </c>
      <c r="B53" s="51" t="e">
        <f>VLOOKUP($M53,CardStats!$A$3:$AE$998,6,FALSE)</f>
        <v>#REF!</v>
      </c>
      <c r="C53" s="51" t="e">
        <f>VLOOKUP($M53,CardStats!$A$3:$AE$998,8,FALSE)</f>
        <v>#REF!</v>
      </c>
      <c r="D53" s="51" t="e">
        <f>VLOOKUP($M53,CardStats!$A$3:$AE$998,9,FALSE)</f>
        <v>#REF!</v>
      </c>
      <c r="E53" s="57" t="e">
        <f>VLOOKUP($M53,CardStats!$A$3:$AE$998,11,FALSE)</f>
        <v>#REF!</v>
      </c>
      <c r="F53" s="57" t="e">
        <f>VLOOKUP($M53,CardStats!$A$3:$AE$998,12,FALSE)</f>
        <v>#REF!</v>
      </c>
      <c r="G53" s="57" t="e">
        <f>VLOOKUP($M53,CardStats!$A$3:$AE$998,14,FALSE)</f>
        <v>#REF!</v>
      </c>
      <c r="H53" s="57" t="e">
        <f>VLOOKUP($M53,CardStats!$A$3:$AE$998,15,FALSE)</f>
        <v>#REF!</v>
      </c>
      <c r="I53" s="57" t="e">
        <f>VLOOKUP($M53,CardStats!$A$3:$AE$998,17,FALSE)</f>
        <v>#REF!</v>
      </c>
      <c r="J53" s="57" t="e">
        <f>VLOOKUP($M53,CardStats!$A$3:$AE$998,18,FALSE)</f>
        <v>#REF!</v>
      </c>
      <c r="K53" s="57" t="e">
        <f>VLOOKUP($M53,CardStats!$A$3:$AE$998,20,FALSE)</f>
        <v>#REF!</v>
      </c>
      <c r="L53" s="57" t="e">
        <f>VLOOKUP($M53,CardStats!$A$3:$AE$998,21,FALSE)</f>
        <v>#REF!</v>
      </c>
      <c r="M53" s="53" t="e">
        <f>Fixtures!#REF!</f>
        <v>#REF!</v>
      </c>
      <c r="N53" s="54" t="e">
        <f>Fixtures!#REF!</f>
        <v>#REF!</v>
      </c>
      <c r="O53" s="53" t="e">
        <f>Fixtures!#REF!</f>
        <v>#REF!</v>
      </c>
      <c r="P53" s="51" t="e">
        <f>VLOOKUP($O53,CardStats!$A$3:$AE$998,5,FALSE)</f>
        <v>#REF!</v>
      </c>
      <c r="Q53" s="51" t="e">
        <f>VLOOKUP($O53,CardStats!$A$3:$AE$998,7,FALSE)</f>
        <v>#REF!</v>
      </c>
      <c r="R53" s="51" t="e">
        <f>VLOOKUP($O53,CardStats!$A$3:$AE$998,8,FALSE)</f>
        <v>#REF!</v>
      </c>
      <c r="S53" s="51" t="e">
        <f>VLOOKUP($O53,CardStats!$A$3:$AE$998,10,FALSE)</f>
        <v>#REF!</v>
      </c>
      <c r="T53" s="57" t="e">
        <f>VLOOKUP($O53,CardStats!$A$3:$AE$998,11,FALSE)</f>
        <v>#REF!</v>
      </c>
      <c r="U53" s="57" t="e">
        <f>VLOOKUP($O53,CardStats!$A$3:$AE$998,13,FALSE)</f>
        <v>#REF!</v>
      </c>
      <c r="V53" s="57" t="e">
        <f>VLOOKUP($O53,CardStats!$A$3:$AE$998,14,FALSE)</f>
        <v>#REF!</v>
      </c>
      <c r="W53" s="57" t="e">
        <f>VLOOKUP($O53,CardStats!$A$3:$AE$998,16,FALSE)</f>
        <v>#REF!</v>
      </c>
      <c r="X53" s="57" t="e">
        <f>VLOOKUP($O53,CardStats!$A$3:$AE$998,17,FALSE)</f>
        <v>#REF!</v>
      </c>
      <c r="Y53" s="57" t="e">
        <f>VLOOKUP($O53,CardStats!$A$3:$AE$998,19,FALSE)</f>
        <v>#REF!</v>
      </c>
      <c r="Z53" s="57" t="e">
        <f>VLOOKUP($O53,CardStats!$A$3:$AE$998,20,FALSE)</f>
        <v>#REF!</v>
      </c>
      <c r="AA53" s="57" t="e">
        <f>VLOOKUP($O53,CardStats!$A$3:$AE$998,22,FALSE)</f>
        <v>#REF!</v>
      </c>
    </row>
    <row r="54" spans="1:27" x14ac:dyDescent="0.3">
      <c r="A54" s="51" t="e">
        <f>VLOOKUP($M54,CardStats!$A$3:$AE$998,5,FALSE)</f>
        <v>#REF!</v>
      </c>
      <c r="B54" s="51" t="e">
        <f>VLOOKUP($M54,CardStats!$A$3:$AE$998,6,FALSE)</f>
        <v>#REF!</v>
      </c>
      <c r="C54" s="51" t="e">
        <f>VLOOKUP($M54,CardStats!$A$3:$AE$998,8,FALSE)</f>
        <v>#REF!</v>
      </c>
      <c r="D54" s="51" t="e">
        <f>VLOOKUP($M54,CardStats!$A$3:$AE$998,9,FALSE)</f>
        <v>#REF!</v>
      </c>
      <c r="E54" s="57" t="e">
        <f>VLOOKUP($M54,CardStats!$A$3:$AE$998,11,FALSE)</f>
        <v>#REF!</v>
      </c>
      <c r="F54" s="57" t="e">
        <f>VLOOKUP($M54,CardStats!$A$3:$AE$998,12,FALSE)</f>
        <v>#REF!</v>
      </c>
      <c r="G54" s="57" t="e">
        <f>VLOOKUP($M54,CardStats!$A$3:$AE$998,14,FALSE)</f>
        <v>#REF!</v>
      </c>
      <c r="H54" s="57" t="e">
        <f>VLOOKUP($M54,CardStats!$A$3:$AE$998,15,FALSE)</f>
        <v>#REF!</v>
      </c>
      <c r="I54" s="57" t="e">
        <f>VLOOKUP($M54,CardStats!$A$3:$AE$998,17,FALSE)</f>
        <v>#REF!</v>
      </c>
      <c r="J54" s="57" t="e">
        <f>VLOOKUP($M54,CardStats!$A$3:$AE$998,18,FALSE)</f>
        <v>#REF!</v>
      </c>
      <c r="K54" s="57" t="e">
        <f>VLOOKUP($M54,CardStats!$A$3:$AE$998,20,FALSE)</f>
        <v>#REF!</v>
      </c>
      <c r="L54" s="57" t="e">
        <f>VLOOKUP($M54,CardStats!$A$3:$AE$998,21,FALSE)</f>
        <v>#REF!</v>
      </c>
      <c r="M54" s="53" t="e">
        <f>Fixtures!#REF!</f>
        <v>#REF!</v>
      </c>
      <c r="N54" s="54" t="e">
        <f>Fixtures!#REF!</f>
        <v>#REF!</v>
      </c>
      <c r="O54" s="53" t="e">
        <f>Fixtures!#REF!</f>
        <v>#REF!</v>
      </c>
      <c r="P54" s="51" t="e">
        <f>VLOOKUP($O54,CardStats!$A$3:$AE$998,5,FALSE)</f>
        <v>#REF!</v>
      </c>
      <c r="Q54" s="51" t="e">
        <f>VLOOKUP($O54,CardStats!$A$3:$AE$998,7,FALSE)</f>
        <v>#REF!</v>
      </c>
      <c r="R54" s="51" t="e">
        <f>VLOOKUP($O54,CardStats!$A$3:$AE$998,8,FALSE)</f>
        <v>#REF!</v>
      </c>
      <c r="S54" s="51" t="e">
        <f>VLOOKUP($O54,CardStats!$A$3:$AE$998,10,FALSE)</f>
        <v>#REF!</v>
      </c>
      <c r="T54" s="57" t="e">
        <f>VLOOKUP($O54,CardStats!$A$3:$AE$998,11,FALSE)</f>
        <v>#REF!</v>
      </c>
      <c r="U54" s="57" t="e">
        <f>VLOOKUP($O54,CardStats!$A$3:$AE$998,13,FALSE)</f>
        <v>#REF!</v>
      </c>
      <c r="V54" s="57" t="e">
        <f>VLOOKUP($O54,CardStats!$A$3:$AE$998,14,FALSE)</f>
        <v>#REF!</v>
      </c>
      <c r="W54" s="57" t="e">
        <f>VLOOKUP($O54,CardStats!$A$3:$AE$998,16,FALSE)</f>
        <v>#REF!</v>
      </c>
      <c r="X54" s="57" t="e">
        <f>VLOOKUP($O54,CardStats!$A$3:$AE$998,17,FALSE)</f>
        <v>#REF!</v>
      </c>
      <c r="Y54" s="57" t="e">
        <f>VLOOKUP($O54,CardStats!$A$3:$AE$998,19,FALSE)</f>
        <v>#REF!</v>
      </c>
      <c r="Z54" s="57" t="e">
        <f>VLOOKUP($O54,CardStats!$A$3:$AE$998,20,FALSE)</f>
        <v>#REF!</v>
      </c>
      <c r="AA54" s="57" t="e">
        <f>VLOOKUP($O54,CardStats!$A$3:$AE$998,22,FALSE)</f>
        <v>#REF!</v>
      </c>
    </row>
    <row r="55" spans="1:27" x14ac:dyDescent="0.3">
      <c r="A55" s="51" t="e">
        <f>VLOOKUP($M55,CardStats!$A$3:$AE$998,5,FALSE)</f>
        <v>#REF!</v>
      </c>
      <c r="B55" s="51" t="e">
        <f>VLOOKUP($M55,CardStats!$A$3:$AE$998,6,FALSE)</f>
        <v>#REF!</v>
      </c>
      <c r="C55" s="51" t="e">
        <f>VLOOKUP($M55,CardStats!$A$3:$AE$998,8,FALSE)</f>
        <v>#REF!</v>
      </c>
      <c r="D55" s="51" t="e">
        <f>VLOOKUP($M55,CardStats!$A$3:$AE$998,9,FALSE)</f>
        <v>#REF!</v>
      </c>
      <c r="E55" s="57" t="e">
        <f>VLOOKUP($M55,CardStats!$A$3:$AE$998,11,FALSE)</f>
        <v>#REF!</v>
      </c>
      <c r="F55" s="57" t="e">
        <f>VLOOKUP($M55,CardStats!$A$3:$AE$998,12,FALSE)</f>
        <v>#REF!</v>
      </c>
      <c r="G55" s="57" t="e">
        <f>VLOOKUP($M55,CardStats!$A$3:$AE$998,14,FALSE)</f>
        <v>#REF!</v>
      </c>
      <c r="H55" s="57" t="e">
        <f>VLOOKUP($M55,CardStats!$A$3:$AE$998,15,FALSE)</f>
        <v>#REF!</v>
      </c>
      <c r="I55" s="57" t="e">
        <f>VLOOKUP($M55,CardStats!$A$3:$AE$998,17,FALSE)</f>
        <v>#REF!</v>
      </c>
      <c r="J55" s="57" t="e">
        <f>VLOOKUP($M55,CardStats!$A$3:$AE$998,18,FALSE)</f>
        <v>#REF!</v>
      </c>
      <c r="K55" s="57" t="e">
        <f>VLOOKUP($M55,CardStats!$A$3:$AE$998,20,FALSE)</f>
        <v>#REF!</v>
      </c>
      <c r="L55" s="57" t="e">
        <f>VLOOKUP($M55,CardStats!$A$3:$AE$998,21,FALSE)</f>
        <v>#REF!</v>
      </c>
      <c r="M55" s="53" t="e">
        <f>Fixtures!#REF!</f>
        <v>#REF!</v>
      </c>
      <c r="N55" s="54" t="e">
        <f>Fixtures!#REF!</f>
        <v>#REF!</v>
      </c>
      <c r="O55" s="53" t="e">
        <f>Fixtures!#REF!</f>
        <v>#REF!</v>
      </c>
      <c r="P55" s="51" t="e">
        <f>VLOOKUP($O55,CardStats!$A$3:$AE$998,5,FALSE)</f>
        <v>#REF!</v>
      </c>
      <c r="Q55" s="51" t="e">
        <f>VLOOKUP($O55,CardStats!$A$3:$AE$998,7,FALSE)</f>
        <v>#REF!</v>
      </c>
      <c r="R55" s="51" t="e">
        <f>VLOOKUP($O55,CardStats!$A$3:$AE$998,8,FALSE)</f>
        <v>#REF!</v>
      </c>
      <c r="S55" s="51" t="e">
        <f>VLOOKUP($O55,CardStats!$A$3:$AE$998,10,FALSE)</f>
        <v>#REF!</v>
      </c>
      <c r="T55" s="57" t="e">
        <f>VLOOKUP($O55,CardStats!$A$3:$AE$998,11,FALSE)</f>
        <v>#REF!</v>
      </c>
      <c r="U55" s="57" t="e">
        <f>VLOOKUP($O55,CardStats!$A$3:$AE$998,13,FALSE)</f>
        <v>#REF!</v>
      </c>
      <c r="V55" s="57" t="e">
        <f>VLOOKUP($O55,CardStats!$A$3:$AE$998,14,FALSE)</f>
        <v>#REF!</v>
      </c>
      <c r="W55" s="57" t="e">
        <f>VLOOKUP($O55,CardStats!$A$3:$AE$998,16,FALSE)</f>
        <v>#REF!</v>
      </c>
      <c r="X55" s="57" t="e">
        <f>VLOOKUP($O55,CardStats!$A$3:$AE$998,17,FALSE)</f>
        <v>#REF!</v>
      </c>
      <c r="Y55" s="57" t="e">
        <f>VLOOKUP($O55,CardStats!$A$3:$AE$998,19,FALSE)</f>
        <v>#REF!</v>
      </c>
      <c r="Z55" s="57" t="e">
        <f>VLOOKUP($O55,CardStats!$A$3:$AE$998,20,FALSE)</f>
        <v>#REF!</v>
      </c>
      <c r="AA55" s="57" t="e">
        <f>VLOOKUP($O55,CardStats!$A$3:$AE$998,22,FALSE)</f>
        <v>#REF!</v>
      </c>
    </row>
    <row r="56" spans="1:27" x14ac:dyDescent="0.3">
      <c r="A56" s="51" t="e">
        <f>VLOOKUP($M56,CardStats!$A$3:$AE$998,5,FALSE)</f>
        <v>#REF!</v>
      </c>
      <c r="B56" s="51" t="e">
        <f>VLOOKUP($M56,CardStats!$A$3:$AE$998,6,FALSE)</f>
        <v>#REF!</v>
      </c>
      <c r="C56" s="51" t="e">
        <f>VLOOKUP($M56,CardStats!$A$3:$AE$998,8,FALSE)</f>
        <v>#REF!</v>
      </c>
      <c r="D56" s="51" t="e">
        <f>VLOOKUP($M56,CardStats!$A$3:$AE$998,9,FALSE)</f>
        <v>#REF!</v>
      </c>
      <c r="E56" s="57" t="e">
        <f>VLOOKUP($M56,CardStats!$A$3:$AE$998,11,FALSE)</f>
        <v>#REF!</v>
      </c>
      <c r="F56" s="57" t="e">
        <f>VLOOKUP($M56,CardStats!$A$3:$AE$998,12,FALSE)</f>
        <v>#REF!</v>
      </c>
      <c r="G56" s="57" t="e">
        <f>VLOOKUP($M56,CardStats!$A$3:$AE$998,14,FALSE)</f>
        <v>#REF!</v>
      </c>
      <c r="H56" s="57" t="e">
        <f>VLOOKUP($M56,CardStats!$A$3:$AE$998,15,FALSE)</f>
        <v>#REF!</v>
      </c>
      <c r="I56" s="57" t="e">
        <f>VLOOKUP($M56,CardStats!$A$3:$AE$998,17,FALSE)</f>
        <v>#REF!</v>
      </c>
      <c r="J56" s="57" t="e">
        <f>VLOOKUP($M56,CardStats!$A$3:$AE$998,18,FALSE)</f>
        <v>#REF!</v>
      </c>
      <c r="K56" s="57" t="e">
        <f>VLOOKUP($M56,CardStats!$A$3:$AE$998,20,FALSE)</f>
        <v>#REF!</v>
      </c>
      <c r="L56" s="57" t="e">
        <f>VLOOKUP($M56,CardStats!$A$3:$AE$998,21,FALSE)</f>
        <v>#REF!</v>
      </c>
      <c r="M56" s="53" t="e">
        <f>Fixtures!#REF!</f>
        <v>#REF!</v>
      </c>
      <c r="N56" s="54" t="e">
        <f>Fixtures!#REF!</f>
        <v>#REF!</v>
      </c>
      <c r="O56" s="53" t="e">
        <f>Fixtures!#REF!</f>
        <v>#REF!</v>
      </c>
      <c r="P56" s="51" t="e">
        <f>VLOOKUP($O56,CardStats!$A$3:$AE$998,5,FALSE)</f>
        <v>#REF!</v>
      </c>
      <c r="Q56" s="51" t="e">
        <f>VLOOKUP($O56,CardStats!$A$3:$AE$998,7,FALSE)</f>
        <v>#REF!</v>
      </c>
      <c r="R56" s="51" t="e">
        <f>VLOOKUP($O56,CardStats!$A$3:$AE$998,8,FALSE)</f>
        <v>#REF!</v>
      </c>
      <c r="S56" s="51" t="e">
        <f>VLOOKUP($O56,CardStats!$A$3:$AE$998,10,FALSE)</f>
        <v>#REF!</v>
      </c>
      <c r="T56" s="57" t="e">
        <f>VLOOKUP($O56,CardStats!$A$3:$AE$998,11,FALSE)</f>
        <v>#REF!</v>
      </c>
      <c r="U56" s="57" t="e">
        <f>VLOOKUP($O56,CardStats!$A$3:$AE$998,13,FALSE)</f>
        <v>#REF!</v>
      </c>
      <c r="V56" s="57" t="e">
        <f>VLOOKUP($O56,CardStats!$A$3:$AE$998,14,FALSE)</f>
        <v>#REF!</v>
      </c>
      <c r="W56" s="57" t="e">
        <f>VLOOKUP($O56,CardStats!$A$3:$AE$998,16,FALSE)</f>
        <v>#REF!</v>
      </c>
      <c r="X56" s="57" t="e">
        <f>VLOOKUP($O56,CardStats!$A$3:$AE$998,17,FALSE)</f>
        <v>#REF!</v>
      </c>
      <c r="Y56" s="57" t="e">
        <f>VLOOKUP($O56,CardStats!$A$3:$AE$998,19,FALSE)</f>
        <v>#REF!</v>
      </c>
      <c r="Z56" s="57" t="e">
        <f>VLOOKUP($O56,CardStats!$A$3:$AE$998,20,FALSE)</f>
        <v>#REF!</v>
      </c>
      <c r="AA56" s="57" t="e">
        <f>VLOOKUP($O56,CardStats!$A$3:$AE$998,22,FALSE)</f>
        <v>#REF!</v>
      </c>
    </row>
    <row r="57" spans="1:27" x14ac:dyDescent="0.3">
      <c r="A57" s="51" t="e">
        <f>VLOOKUP($M57,CardStats!$A$3:$AE$998,5,FALSE)</f>
        <v>#REF!</v>
      </c>
      <c r="B57" s="51" t="e">
        <f>VLOOKUP($M57,CardStats!$A$3:$AE$998,6,FALSE)</f>
        <v>#REF!</v>
      </c>
      <c r="C57" s="51" t="e">
        <f>VLOOKUP($M57,CardStats!$A$3:$AE$998,8,FALSE)</f>
        <v>#REF!</v>
      </c>
      <c r="D57" s="51" t="e">
        <f>VLOOKUP($M57,CardStats!$A$3:$AE$998,9,FALSE)</f>
        <v>#REF!</v>
      </c>
      <c r="E57" s="57" t="e">
        <f>VLOOKUP($M57,CardStats!$A$3:$AE$998,11,FALSE)</f>
        <v>#REF!</v>
      </c>
      <c r="F57" s="57" t="e">
        <f>VLOOKUP($M57,CardStats!$A$3:$AE$998,12,FALSE)</f>
        <v>#REF!</v>
      </c>
      <c r="G57" s="57" t="e">
        <f>VLOOKUP($M57,CardStats!$A$3:$AE$998,14,FALSE)</f>
        <v>#REF!</v>
      </c>
      <c r="H57" s="57" t="e">
        <f>VLOOKUP($M57,CardStats!$A$3:$AE$998,15,FALSE)</f>
        <v>#REF!</v>
      </c>
      <c r="I57" s="57" t="e">
        <f>VLOOKUP($M57,CardStats!$A$3:$AE$998,17,FALSE)</f>
        <v>#REF!</v>
      </c>
      <c r="J57" s="57" t="e">
        <f>VLOOKUP($M57,CardStats!$A$3:$AE$998,18,FALSE)</f>
        <v>#REF!</v>
      </c>
      <c r="K57" s="57" t="e">
        <f>VLOOKUP($M57,CardStats!$A$3:$AE$998,20,FALSE)</f>
        <v>#REF!</v>
      </c>
      <c r="L57" s="57" t="e">
        <f>VLOOKUP($M57,CardStats!$A$3:$AE$998,21,FALSE)</f>
        <v>#REF!</v>
      </c>
      <c r="M57" s="53" t="e">
        <f>Fixtures!#REF!</f>
        <v>#REF!</v>
      </c>
      <c r="N57" s="54" t="e">
        <f>Fixtures!#REF!</f>
        <v>#REF!</v>
      </c>
      <c r="O57" s="53" t="e">
        <f>Fixtures!#REF!</f>
        <v>#REF!</v>
      </c>
      <c r="P57" s="51" t="e">
        <f>VLOOKUP($O57,CardStats!$A$3:$AE$998,5,FALSE)</f>
        <v>#REF!</v>
      </c>
      <c r="Q57" s="51" t="e">
        <f>VLOOKUP($O57,CardStats!$A$3:$AE$998,7,FALSE)</f>
        <v>#REF!</v>
      </c>
      <c r="R57" s="51" t="e">
        <f>VLOOKUP($O57,CardStats!$A$3:$AE$998,8,FALSE)</f>
        <v>#REF!</v>
      </c>
      <c r="S57" s="51" t="e">
        <f>VLOOKUP($O57,CardStats!$A$3:$AE$998,10,FALSE)</f>
        <v>#REF!</v>
      </c>
      <c r="T57" s="57" t="e">
        <f>VLOOKUP($O57,CardStats!$A$3:$AE$998,11,FALSE)</f>
        <v>#REF!</v>
      </c>
      <c r="U57" s="57" t="e">
        <f>VLOOKUP($O57,CardStats!$A$3:$AE$998,13,FALSE)</f>
        <v>#REF!</v>
      </c>
      <c r="V57" s="57" t="e">
        <f>VLOOKUP($O57,CardStats!$A$3:$AE$998,14,FALSE)</f>
        <v>#REF!</v>
      </c>
      <c r="W57" s="57" t="e">
        <f>VLOOKUP($O57,CardStats!$A$3:$AE$998,16,FALSE)</f>
        <v>#REF!</v>
      </c>
      <c r="X57" s="57" t="e">
        <f>VLOOKUP($O57,CardStats!$A$3:$AE$998,17,FALSE)</f>
        <v>#REF!</v>
      </c>
      <c r="Y57" s="57" t="e">
        <f>VLOOKUP($O57,CardStats!$A$3:$AE$998,19,FALSE)</f>
        <v>#REF!</v>
      </c>
      <c r="Z57" s="57" t="e">
        <f>VLOOKUP($O57,CardStats!$A$3:$AE$998,20,FALSE)</f>
        <v>#REF!</v>
      </c>
      <c r="AA57" s="57" t="e">
        <f>VLOOKUP($O57,CardStats!$A$3:$AE$998,22,FALSE)</f>
        <v>#REF!</v>
      </c>
    </row>
    <row r="58" spans="1:27" x14ac:dyDescent="0.3">
      <c r="A58" s="51" t="e">
        <f>VLOOKUP($M58,CardStats!$A$3:$AE$998,5,FALSE)</f>
        <v>#REF!</v>
      </c>
      <c r="B58" s="51" t="e">
        <f>VLOOKUP($M58,CardStats!$A$3:$AE$998,6,FALSE)</f>
        <v>#REF!</v>
      </c>
      <c r="C58" s="51" t="e">
        <f>VLOOKUP($M58,CardStats!$A$3:$AE$998,8,FALSE)</f>
        <v>#REF!</v>
      </c>
      <c r="D58" s="51" t="e">
        <f>VLOOKUP($M58,CardStats!$A$3:$AE$998,9,FALSE)</f>
        <v>#REF!</v>
      </c>
      <c r="E58" s="57" t="e">
        <f>VLOOKUP($M58,CardStats!$A$3:$AE$998,11,FALSE)</f>
        <v>#REF!</v>
      </c>
      <c r="F58" s="57" t="e">
        <f>VLOOKUP($M58,CardStats!$A$3:$AE$998,12,FALSE)</f>
        <v>#REF!</v>
      </c>
      <c r="G58" s="57" t="e">
        <f>VLOOKUP($M58,CardStats!$A$3:$AE$998,14,FALSE)</f>
        <v>#REF!</v>
      </c>
      <c r="H58" s="57" t="e">
        <f>VLOOKUP($M58,CardStats!$A$3:$AE$998,15,FALSE)</f>
        <v>#REF!</v>
      </c>
      <c r="I58" s="57" t="e">
        <f>VLOOKUP($M58,CardStats!$A$3:$AE$998,17,FALSE)</f>
        <v>#REF!</v>
      </c>
      <c r="J58" s="57" t="e">
        <f>VLOOKUP($M58,CardStats!$A$3:$AE$998,18,FALSE)</f>
        <v>#REF!</v>
      </c>
      <c r="K58" s="57" t="e">
        <f>VLOOKUP($M58,CardStats!$A$3:$AE$998,20,FALSE)</f>
        <v>#REF!</v>
      </c>
      <c r="L58" s="57" t="e">
        <f>VLOOKUP($M58,CardStats!$A$3:$AE$998,21,FALSE)</f>
        <v>#REF!</v>
      </c>
      <c r="M58" s="53" t="e">
        <f>Fixtures!#REF!</f>
        <v>#REF!</v>
      </c>
      <c r="N58" s="54" t="e">
        <f>Fixtures!#REF!</f>
        <v>#REF!</v>
      </c>
      <c r="O58" s="53" t="e">
        <f>Fixtures!#REF!</f>
        <v>#REF!</v>
      </c>
      <c r="P58" s="51" t="e">
        <f>VLOOKUP($O58,CardStats!$A$3:$AE$998,5,FALSE)</f>
        <v>#REF!</v>
      </c>
      <c r="Q58" s="51" t="e">
        <f>VLOOKUP($O58,CardStats!$A$3:$AE$998,7,FALSE)</f>
        <v>#REF!</v>
      </c>
      <c r="R58" s="51" t="e">
        <f>VLOOKUP($O58,CardStats!$A$3:$AE$998,8,FALSE)</f>
        <v>#REF!</v>
      </c>
      <c r="S58" s="51" t="e">
        <f>VLOOKUP($O58,CardStats!$A$3:$AE$998,10,FALSE)</f>
        <v>#REF!</v>
      </c>
      <c r="T58" s="57" t="e">
        <f>VLOOKUP($O58,CardStats!$A$3:$AE$998,11,FALSE)</f>
        <v>#REF!</v>
      </c>
      <c r="U58" s="57" t="e">
        <f>VLOOKUP($O58,CardStats!$A$3:$AE$998,13,FALSE)</f>
        <v>#REF!</v>
      </c>
      <c r="V58" s="57" t="e">
        <f>VLOOKUP($O58,CardStats!$A$3:$AE$998,14,FALSE)</f>
        <v>#REF!</v>
      </c>
      <c r="W58" s="57" t="e">
        <f>VLOOKUP($O58,CardStats!$A$3:$AE$998,16,FALSE)</f>
        <v>#REF!</v>
      </c>
      <c r="X58" s="57" t="e">
        <f>VLOOKUP($O58,CardStats!$A$3:$AE$998,17,FALSE)</f>
        <v>#REF!</v>
      </c>
      <c r="Y58" s="57" t="e">
        <f>VLOOKUP($O58,CardStats!$A$3:$AE$998,19,FALSE)</f>
        <v>#REF!</v>
      </c>
      <c r="Z58" s="57" t="e">
        <f>VLOOKUP($O58,CardStats!$A$3:$AE$998,20,FALSE)</f>
        <v>#REF!</v>
      </c>
      <c r="AA58" s="57" t="e">
        <f>VLOOKUP($O58,CardStats!$A$3:$AE$998,22,FALSE)</f>
        <v>#REF!</v>
      </c>
    </row>
    <row r="59" spans="1:27" x14ac:dyDescent="0.3">
      <c r="A59" s="51" t="e">
        <f>VLOOKUP($M59,CardStats!$A$3:$AE$998,5,FALSE)</f>
        <v>#REF!</v>
      </c>
      <c r="B59" s="51" t="e">
        <f>VLOOKUP($M59,CardStats!$A$3:$AE$998,6,FALSE)</f>
        <v>#REF!</v>
      </c>
      <c r="C59" s="51" t="e">
        <f>VLOOKUP($M59,CardStats!$A$3:$AE$998,8,FALSE)</f>
        <v>#REF!</v>
      </c>
      <c r="D59" s="51" t="e">
        <f>VLOOKUP($M59,CardStats!$A$3:$AE$998,9,FALSE)</f>
        <v>#REF!</v>
      </c>
      <c r="E59" s="57" t="e">
        <f>VLOOKUP($M59,CardStats!$A$3:$AE$998,11,FALSE)</f>
        <v>#REF!</v>
      </c>
      <c r="F59" s="57" t="e">
        <f>VLOOKUP($M59,CardStats!$A$3:$AE$998,12,FALSE)</f>
        <v>#REF!</v>
      </c>
      <c r="G59" s="57" t="e">
        <f>VLOOKUP($M59,CardStats!$A$3:$AE$998,14,FALSE)</f>
        <v>#REF!</v>
      </c>
      <c r="H59" s="57" t="e">
        <f>VLOOKUP($M59,CardStats!$A$3:$AE$998,15,FALSE)</f>
        <v>#REF!</v>
      </c>
      <c r="I59" s="57" t="e">
        <f>VLOOKUP($M59,CardStats!$A$3:$AE$998,17,FALSE)</f>
        <v>#REF!</v>
      </c>
      <c r="J59" s="57" t="e">
        <f>VLOOKUP($M59,CardStats!$A$3:$AE$998,18,FALSE)</f>
        <v>#REF!</v>
      </c>
      <c r="K59" s="57" t="e">
        <f>VLOOKUP($M59,CardStats!$A$3:$AE$998,20,FALSE)</f>
        <v>#REF!</v>
      </c>
      <c r="L59" s="57" t="e">
        <f>VLOOKUP($M59,CardStats!$A$3:$AE$998,21,FALSE)</f>
        <v>#REF!</v>
      </c>
      <c r="M59" s="53" t="e">
        <f>Fixtures!#REF!</f>
        <v>#REF!</v>
      </c>
      <c r="N59" s="54" t="e">
        <f>Fixtures!#REF!</f>
        <v>#REF!</v>
      </c>
      <c r="O59" s="53" t="e">
        <f>Fixtures!#REF!</f>
        <v>#REF!</v>
      </c>
      <c r="P59" s="51" t="e">
        <f>VLOOKUP($O59,CardStats!$A$3:$AE$998,5,FALSE)</f>
        <v>#REF!</v>
      </c>
      <c r="Q59" s="51" t="e">
        <f>VLOOKUP($O59,CardStats!$A$3:$AE$998,7,FALSE)</f>
        <v>#REF!</v>
      </c>
      <c r="R59" s="51" t="e">
        <f>VLOOKUP($O59,CardStats!$A$3:$AE$998,8,FALSE)</f>
        <v>#REF!</v>
      </c>
      <c r="S59" s="51" t="e">
        <f>VLOOKUP($O59,CardStats!$A$3:$AE$998,10,FALSE)</f>
        <v>#REF!</v>
      </c>
      <c r="T59" s="57" t="e">
        <f>VLOOKUP($O59,CardStats!$A$3:$AE$998,11,FALSE)</f>
        <v>#REF!</v>
      </c>
      <c r="U59" s="57" t="e">
        <f>VLOOKUP($O59,CardStats!$A$3:$AE$998,13,FALSE)</f>
        <v>#REF!</v>
      </c>
      <c r="V59" s="57" t="e">
        <f>VLOOKUP($O59,CardStats!$A$3:$AE$998,14,FALSE)</f>
        <v>#REF!</v>
      </c>
      <c r="W59" s="57" t="e">
        <f>VLOOKUP($O59,CardStats!$A$3:$AE$998,16,FALSE)</f>
        <v>#REF!</v>
      </c>
      <c r="X59" s="57" t="e">
        <f>VLOOKUP($O59,CardStats!$A$3:$AE$998,17,FALSE)</f>
        <v>#REF!</v>
      </c>
      <c r="Y59" s="57" t="e">
        <f>VLOOKUP($O59,CardStats!$A$3:$AE$998,19,FALSE)</f>
        <v>#REF!</v>
      </c>
      <c r="Z59" s="57" t="e">
        <f>VLOOKUP($O59,CardStats!$A$3:$AE$998,20,FALSE)</f>
        <v>#REF!</v>
      </c>
      <c r="AA59" s="57" t="e">
        <f>VLOOKUP($O59,CardStats!$A$3:$AE$998,22,FALSE)</f>
        <v>#REF!</v>
      </c>
    </row>
    <row r="60" spans="1:27" x14ac:dyDescent="0.3">
      <c r="A60" s="51" t="e">
        <f>VLOOKUP($M60,CardStats!$A$3:$AE$998,5,FALSE)</f>
        <v>#REF!</v>
      </c>
      <c r="B60" s="51" t="e">
        <f>VLOOKUP($M60,CardStats!$A$3:$AE$998,6,FALSE)</f>
        <v>#REF!</v>
      </c>
      <c r="C60" s="51" t="e">
        <f>VLOOKUP($M60,CardStats!$A$3:$AE$998,8,FALSE)</f>
        <v>#REF!</v>
      </c>
      <c r="D60" s="51" t="e">
        <f>VLOOKUP($M60,CardStats!$A$3:$AE$998,9,FALSE)</f>
        <v>#REF!</v>
      </c>
      <c r="E60" s="57" t="e">
        <f>VLOOKUP($M60,CardStats!$A$3:$AE$998,11,FALSE)</f>
        <v>#REF!</v>
      </c>
      <c r="F60" s="57" t="e">
        <f>VLOOKUP($M60,CardStats!$A$3:$AE$998,12,FALSE)</f>
        <v>#REF!</v>
      </c>
      <c r="G60" s="57" t="e">
        <f>VLOOKUP($M60,CardStats!$A$3:$AE$998,14,FALSE)</f>
        <v>#REF!</v>
      </c>
      <c r="H60" s="57" t="e">
        <f>VLOOKUP($M60,CardStats!$A$3:$AE$998,15,FALSE)</f>
        <v>#REF!</v>
      </c>
      <c r="I60" s="57" t="e">
        <f>VLOOKUP($M60,CardStats!$A$3:$AE$998,17,FALSE)</f>
        <v>#REF!</v>
      </c>
      <c r="J60" s="57" t="e">
        <f>VLOOKUP($M60,CardStats!$A$3:$AE$998,18,FALSE)</f>
        <v>#REF!</v>
      </c>
      <c r="K60" s="57" t="e">
        <f>VLOOKUP($M60,CardStats!$A$3:$AE$998,20,FALSE)</f>
        <v>#REF!</v>
      </c>
      <c r="L60" s="57" t="e">
        <f>VLOOKUP($M60,CardStats!$A$3:$AE$998,21,FALSE)</f>
        <v>#REF!</v>
      </c>
      <c r="M60" s="53" t="e">
        <f>Fixtures!#REF!</f>
        <v>#REF!</v>
      </c>
      <c r="N60" s="54" t="e">
        <f>Fixtures!#REF!</f>
        <v>#REF!</v>
      </c>
      <c r="O60" s="53" t="e">
        <f>Fixtures!#REF!</f>
        <v>#REF!</v>
      </c>
      <c r="P60" s="51" t="e">
        <f>VLOOKUP($O60,CardStats!$A$3:$AE$998,5,FALSE)</f>
        <v>#REF!</v>
      </c>
      <c r="Q60" s="51" t="e">
        <f>VLOOKUP($O60,CardStats!$A$3:$AE$998,7,FALSE)</f>
        <v>#REF!</v>
      </c>
      <c r="R60" s="51" t="e">
        <f>VLOOKUP($O60,CardStats!$A$3:$AE$998,8,FALSE)</f>
        <v>#REF!</v>
      </c>
      <c r="S60" s="51" t="e">
        <f>VLOOKUP($O60,CardStats!$A$3:$AE$998,10,FALSE)</f>
        <v>#REF!</v>
      </c>
      <c r="T60" s="57" t="e">
        <f>VLOOKUP($O60,CardStats!$A$3:$AE$998,11,FALSE)</f>
        <v>#REF!</v>
      </c>
      <c r="U60" s="57" t="e">
        <f>VLOOKUP($O60,CardStats!$A$3:$AE$998,13,FALSE)</f>
        <v>#REF!</v>
      </c>
      <c r="V60" s="57" t="e">
        <f>VLOOKUP($O60,CardStats!$A$3:$AE$998,14,FALSE)</f>
        <v>#REF!</v>
      </c>
      <c r="W60" s="57" t="e">
        <f>VLOOKUP($O60,CardStats!$A$3:$AE$998,16,FALSE)</f>
        <v>#REF!</v>
      </c>
      <c r="X60" s="57" t="e">
        <f>VLOOKUP($O60,CardStats!$A$3:$AE$998,17,FALSE)</f>
        <v>#REF!</v>
      </c>
      <c r="Y60" s="57" t="e">
        <f>VLOOKUP($O60,CardStats!$A$3:$AE$998,19,FALSE)</f>
        <v>#REF!</v>
      </c>
      <c r="Z60" s="57" t="e">
        <f>VLOOKUP($O60,CardStats!$A$3:$AE$998,20,FALSE)</f>
        <v>#REF!</v>
      </c>
      <c r="AA60" s="57" t="e">
        <f>VLOOKUP($O60,CardStats!$A$3:$AE$998,22,FALSE)</f>
        <v>#REF!</v>
      </c>
    </row>
    <row r="61" spans="1:27" x14ac:dyDescent="0.3">
      <c r="A61" s="51" t="e">
        <f>VLOOKUP($M61,CardStats!$A$3:$AE$998,5,FALSE)</f>
        <v>#REF!</v>
      </c>
      <c r="B61" s="51" t="e">
        <f>VLOOKUP($M61,CardStats!$A$3:$AE$998,6,FALSE)</f>
        <v>#REF!</v>
      </c>
      <c r="C61" s="51" t="e">
        <f>VLOOKUP($M61,CardStats!$A$3:$AE$998,8,FALSE)</f>
        <v>#REF!</v>
      </c>
      <c r="D61" s="51" t="e">
        <f>VLOOKUP($M61,CardStats!$A$3:$AE$998,9,FALSE)</f>
        <v>#REF!</v>
      </c>
      <c r="E61" s="57" t="e">
        <f>VLOOKUP($M61,CardStats!$A$3:$AE$998,11,FALSE)</f>
        <v>#REF!</v>
      </c>
      <c r="F61" s="57" t="e">
        <f>VLOOKUP($M61,CardStats!$A$3:$AE$998,12,FALSE)</f>
        <v>#REF!</v>
      </c>
      <c r="G61" s="57" t="e">
        <f>VLOOKUP($M61,CardStats!$A$3:$AE$998,14,FALSE)</f>
        <v>#REF!</v>
      </c>
      <c r="H61" s="57" t="e">
        <f>VLOOKUP($M61,CardStats!$A$3:$AE$998,15,FALSE)</f>
        <v>#REF!</v>
      </c>
      <c r="I61" s="57" t="e">
        <f>VLOOKUP($M61,CardStats!$A$3:$AE$998,17,FALSE)</f>
        <v>#REF!</v>
      </c>
      <c r="J61" s="57" t="e">
        <f>VLOOKUP($M61,CardStats!$A$3:$AE$998,18,FALSE)</f>
        <v>#REF!</v>
      </c>
      <c r="K61" s="57" t="e">
        <f>VLOOKUP($M61,CardStats!$A$3:$AE$998,20,FALSE)</f>
        <v>#REF!</v>
      </c>
      <c r="L61" s="57" t="e">
        <f>VLOOKUP($M61,CardStats!$A$3:$AE$998,21,FALSE)</f>
        <v>#REF!</v>
      </c>
      <c r="M61" s="53" t="e">
        <f>Fixtures!#REF!</f>
        <v>#REF!</v>
      </c>
      <c r="N61" s="54" t="e">
        <f>Fixtures!#REF!</f>
        <v>#REF!</v>
      </c>
      <c r="O61" s="53" t="e">
        <f>Fixtures!#REF!</f>
        <v>#REF!</v>
      </c>
      <c r="P61" s="51" t="e">
        <f>VLOOKUP($O61,CardStats!$A$3:$AE$998,5,FALSE)</f>
        <v>#REF!</v>
      </c>
      <c r="Q61" s="51" t="e">
        <f>VLOOKUP($O61,CardStats!$A$3:$AE$998,7,FALSE)</f>
        <v>#REF!</v>
      </c>
      <c r="R61" s="51" t="e">
        <f>VLOOKUP($O61,CardStats!$A$3:$AE$998,8,FALSE)</f>
        <v>#REF!</v>
      </c>
      <c r="S61" s="51" t="e">
        <f>VLOOKUP($O61,CardStats!$A$3:$AE$998,10,FALSE)</f>
        <v>#REF!</v>
      </c>
      <c r="T61" s="57" t="e">
        <f>VLOOKUP($O61,CardStats!$A$3:$AE$998,11,FALSE)</f>
        <v>#REF!</v>
      </c>
      <c r="U61" s="57" t="e">
        <f>VLOOKUP($O61,CardStats!$A$3:$AE$998,13,FALSE)</f>
        <v>#REF!</v>
      </c>
      <c r="V61" s="57" t="e">
        <f>VLOOKUP($O61,CardStats!$A$3:$AE$998,14,FALSE)</f>
        <v>#REF!</v>
      </c>
      <c r="W61" s="57" t="e">
        <f>VLOOKUP($O61,CardStats!$A$3:$AE$998,16,FALSE)</f>
        <v>#REF!</v>
      </c>
      <c r="X61" s="57" t="e">
        <f>VLOOKUP($O61,CardStats!$A$3:$AE$998,17,FALSE)</f>
        <v>#REF!</v>
      </c>
      <c r="Y61" s="57" t="e">
        <f>VLOOKUP($O61,CardStats!$A$3:$AE$998,19,FALSE)</f>
        <v>#REF!</v>
      </c>
      <c r="Z61" s="57" t="e">
        <f>VLOOKUP($O61,CardStats!$A$3:$AE$998,20,FALSE)</f>
        <v>#REF!</v>
      </c>
      <c r="AA61" s="57" t="e">
        <f>VLOOKUP($O61,CardStats!$A$3:$AE$998,22,FALSE)</f>
        <v>#REF!</v>
      </c>
    </row>
    <row r="62" spans="1:27" x14ac:dyDescent="0.3">
      <c r="A62" s="51" t="e">
        <f>VLOOKUP($M62,CardStats!$A$3:$AE$998,5,FALSE)</f>
        <v>#REF!</v>
      </c>
      <c r="B62" s="51" t="e">
        <f>VLOOKUP($M62,CardStats!$A$3:$AE$998,6,FALSE)</f>
        <v>#REF!</v>
      </c>
      <c r="C62" s="51" t="e">
        <f>VLOOKUP($M62,CardStats!$A$3:$AE$998,8,FALSE)</f>
        <v>#REF!</v>
      </c>
      <c r="D62" s="51" t="e">
        <f>VLOOKUP($M62,CardStats!$A$3:$AE$998,9,FALSE)</f>
        <v>#REF!</v>
      </c>
      <c r="E62" s="57" t="e">
        <f>VLOOKUP($M62,CardStats!$A$3:$AE$998,11,FALSE)</f>
        <v>#REF!</v>
      </c>
      <c r="F62" s="57" t="e">
        <f>VLOOKUP($M62,CardStats!$A$3:$AE$998,12,FALSE)</f>
        <v>#REF!</v>
      </c>
      <c r="G62" s="57" t="e">
        <f>VLOOKUP($M62,CardStats!$A$3:$AE$998,14,FALSE)</f>
        <v>#REF!</v>
      </c>
      <c r="H62" s="57" t="e">
        <f>VLOOKUP($M62,CardStats!$A$3:$AE$998,15,FALSE)</f>
        <v>#REF!</v>
      </c>
      <c r="I62" s="57" t="e">
        <f>VLOOKUP($M62,CardStats!$A$3:$AE$998,17,FALSE)</f>
        <v>#REF!</v>
      </c>
      <c r="J62" s="57" t="e">
        <f>VLOOKUP($M62,CardStats!$A$3:$AE$998,18,FALSE)</f>
        <v>#REF!</v>
      </c>
      <c r="K62" s="57" t="e">
        <f>VLOOKUP($M62,CardStats!$A$3:$AE$998,20,FALSE)</f>
        <v>#REF!</v>
      </c>
      <c r="L62" s="57" t="e">
        <f>VLOOKUP($M62,CardStats!$A$3:$AE$998,21,FALSE)</f>
        <v>#REF!</v>
      </c>
      <c r="M62" s="53" t="e">
        <f>Fixtures!#REF!</f>
        <v>#REF!</v>
      </c>
      <c r="N62" s="54" t="e">
        <f>Fixtures!#REF!</f>
        <v>#REF!</v>
      </c>
      <c r="O62" s="53" t="e">
        <f>Fixtures!#REF!</f>
        <v>#REF!</v>
      </c>
      <c r="P62" s="51" t="e">
        <f>VLOOKUP($O62,CardStats!$A$3:$AE$998,5,FALSE)</f>
        <v>#REF!</v>
      </c>
      <c r="Q62" s="51" t="e">
        <f>VLOOKUP($O62,CardStats!$A$3:$AE$998,7,FALSE)</f>
        <v>#REF!</v>
      </c>
      <c r="R62" s="51" t="e">
        <f>VLOOKUP($O62,CardStats!$A$3:$AE$998,8,FALSE)</f>
        <v>#REF!</v>
      </c>
      <c r="S62" s="51" t="e">
        <f>VLOOKUP($O62,CardStats!$A$3:$AE$998,10,FALSE)</f>
        <v>#REF!</v>
      </c>
      <c r="T62" s="57" t="e">
        <f>VLOOKUP($O62,CardStats!$A$3:$AE$998,11,FALSE)</f>
        <v>#REF!</v>
      </c>
      <c r="U62" s="57" t="e">
        <f>VLOOKUP($O62,CardStats!$A$3:$AE$998,13,FALSE)</f>
        <v>#REF!</v>
      </c>
      <c r="V62" s="57" t="e">
        <f>VLOOKUP($O62,CardStats!$A$3:$AE$998,14,FALSE)</f>
        <v>#REF!</v>
      </c>
      <c r="W62" s="57" t="e">
        <f>VLOOKUP($O62,CardStats!$A$3:$AE$998,16,FALSE)</f>
        <v>#REF!</v>
      </c>
      <c r="X62" s="57" t="e">
        <f>VLOOKUP($O62,CardStats!$A$3:$AE$998,17,FALSE)</f>
        <v>#REF!</v>
      </c>
      <c r="Y62" s="57" t="e">
        <f>VLOOKUP($O62,CardStats!$A$3:$AE$998,19,FALSE)</f>
        <v>#REF!</v>
      </c>
      <c r="Z62" s="57" t="e">
        <f>VLOOKUP($O62,CardStats!$A$3:$AE$998,20,FALSE)</f>
        <v>#REF!</v>
      </c>
      <c r="AA62" s="57" t="e">
        <f>VLOOKUP($O62,CardStats!$A$3:$AE$998,22,FALSE)</f>
        <v>#REF!</v>
      </c>
    </row>
    <row r="63" spans="1:27" x14ac:dyDescent="0.3">
      <c r="A63" s="51" t="e">
        <f>VLOOKUP($M63,CardStats!$A$3:$AE$998,5,FALSE)</f>
        <v>#REF!</v>
      </c>
      <c r="B63" s="51" t="e">
        <f>VLOOKUP($M63,CardStats!$A$3:$AE$998,6,FALSE)</f>
        <v>#REF!</v>
      </c>
      <c r="C63" s="51" t="e">
        <f>VLOOKUP($M63,CardStats!$A$3:$AE$998,8,FALSE)</f>
        <v>#REF!</v>
      </c>
      <c r="D63" s="51" t="e">
        <f>VLOOKUP($M63,CardStats!$A$3:$AE$998,9,FALSE)</f>
        <v>#REF!</v>
      </c>
      <c r="E63" s="57" t="e">
        <f>VLOOKUP($M63,CardStats!$A$3:$AE$998,11,FALSE)</f>
        <v>#REF!</v>
      </c>
      <c r="F63" s="57" t="e">
        <f>VLOOKUP($M63,CardStats!$A$3:$AE$998,12,FALSE)</f>
        <v>#REF!</v>
      </c>
      <c r="G63" s="57" t="e">
        <f>VLOOKUP($M63,CardStats!$A$3:$AE$998,14,FALSE)</f>
        <v>#REF!</v>
      </c>
      <c r="H63" s="57" t="e">
        <f>VLOOKUP($M63,CardStats!$A$3:$AE$998,15,FALSE)</f>
        <v>#REF!</v>
      </c>
      <c r="I63" s="57" t="e">
        <f>VLOOKUP($M63,CardStats!$A$3:$AE$998,17,FALSE)</f>
        <v>#REF!</v>
      </c>
      <c r="J63" s="57" t="e">
        <f>VLOOKUP($M63,CardStats!$A$3:$AE$998,18,FALSE)</f>
        <v>#REF!</v>
      </c>
      <c r="K63" s="57" t="e">
        <f>VLOOKUP($M63,CardStats!$A$3:$AE$998,20,FALSE)</f>
        <v>#REF!</v>
      </c>
      <c r="L63" s="57" t="e">
        <f>VLOOKUP($M63,CardStats!$A$3:$AE$998,21,FALSE)</f>
        <v>#REF!</v>
      </c>
      <c r="M63" s="53" t="e">
        <f>Fixtures!#REF!</f>
        <v>#REF!</v>
      </c>
      <c r="N63" s="54" t="e">
        <f>Fixtures!#REF!</f>
        <v>#REF!</v>
      </c>
      <c r="O63" s="53" t="e">
        <f>Fixtures!#REF!</f>
        <v>#REF!</v>
      </c>
      <c r="P63" s="51" t="e">
        <f>VLOOKUP($O63,CardStats!$A$3:$AE$998,5,FALSE)</f>
        <v>#REF!</v>
      </c>
      <c r="Q63" s="51" t="e">
        <f>VLOOKUP($O63,CardStats!$A$3:$AE$998,7,FALSE)</f>
        <v>#REF!</v>
      </c>
      <c r="R63" s="51" t="e">
        <f>VLOOKUP($O63,CardStats!$A$3:$AE$998,8,FALSE)</f>
        <v>#REF!</v>
      </c>
      <c r="S63" s="51" t="e">
        <f>VLOOKUP($O63,CardStats!$A$3:$AE$998,10,FALSE)</f>
        <v>#REF!</v>
      </c>
      <c r="T63" s="57" t="e">
        <f>VLOOKUP($O63,CardStats!$A$3:$AE$998,11,FALSE)</f>
        <v>#REF!</v>
      </c>
      <c r="U63" s="57" t="e">
        <f>VLOOKUP($O63,CardStats!$A$3:$AE$998,13,FALSE)</f>
        <v>#REF!</v>
      </c>
      <c r="V63" s="57" t="e">
        <f>VLOOKUP($O63,CardStats!$A$3:$AE$998,14,FALSE)</f>
        <v>#REF!</v>
      </c>
      <c r="W63" s="57" t="e">
        <f>VLOOKUP($O63,CardStats!$A$3:$AE$998,16,FALSE)</f>
        <v>#REF!</v>
      </c>
      <c r="X63" s="57" t="e">
        <f>VLOOKUP($O63,CardStats!$A$3:$AE$998,17,FALSE)</f>
        <v>#REF!</v>
      </c>
      <c r="Y63" s="57" t="e">
        <f>VLOOKUP($O63,CardStats!$A$3:$AE$998,19,FALSE)</f>
        <v>#REF!</v>
      </c>
      <c r="Z63" s="57" t="e">
        <f>VLOOKUP($O63,CardStats!$A$3:$AE$998,20,FALSE)</f>
        <v>#REF!</v>
      </c>
      <c r="AA63" s="57" t="e">
        <f>VLOOKUP($O63,CardStats!$A$3:$AE$998,22,FALSE)</f>
        <v>#REF!</v>
      </c>
    </row>
    <row r="64" spans="1:27" x14ac:dyDescent="0.3">
      <c r="A64" s="51" t="e">
        <f>VLOOKUP($M64,CardStats!$A$3:$AE$998,5,FALSE)</f>
        <v>#REF!</v>
      </c>
      <c r="B64" s="51" t="e">
        <f>VLOOKUP($M64,CardStats!$A$3:$AE$998,6,FALSE)</f>
        <v>#REF!</v>
      </c>
      <c r="C64" s="51" t="e">
        <f>VLOOKUP($M64,CardStats!$A$3:$AE$998,8,FALSE)</f>
        <v>#REF!</v>
      </c>
      <c r="D64" s="51" t="e">
        <f>VLOOKUP($M64,CardStats!$A$3:$AE$998,9,FALSE)</f>
        <v>#REF!</v>
      </c>
      <c r="E64" s="57" t="e">
        <f>VLOOKUP($M64,CardStats!$A$3:$AE$998,11,FALSE)</f>
        <v>#REF!</v>
      </c>
      <c r="F64" s="57" t="e">
        <f>VLOOKUP($M64,CardStats!$A$3:$AE$998,12,FALSE)</f>
        <v>#REF!</v>
      </c>
      <c r="G64" s="57" t="e">
        <f>VLOOKUP($M64,CardStats!$A$3:$AE$998,14,FALSE)</f>
        <v>#REF!</v>
      </c>
      <c r="H64" s="57" t="e">
        <f>VLOOKUP($M64,CardStats!$A$3:$AE$998,15,FALSE)</f>
        <v>#REF!</v>
      </c>
      <c r="I64" s="57" t="e">
        <f>VLOOKUP($M64,CardStats!$A$3:$AE$998,17,FALSE)</f>
        <v>#REF!</v>
      </c>
      <c r="J64" s="57" t="e">
        <f>VLOOKUP($M64,CardStats!$A$3:$AE$998,18,FALSE)</f>
        <v>#REF!</v>
      </c>
      <c r="K64" s="57" t="e">
        <f>VLOOKUP($M64,CardStats!$A$3:$AE$998,20,FALSE)</f>
        <v>#REF!</v>
      </c>
      <c r="L64" s="57" t="e">
        <f>VLOOKUP($M64,CardStats!$A$3:$AE$998,21,FALSE)</f>
        <v>#REF!</v>
      </c>
      <c r="M64" s="53" t="e">
        <f>Fixtures!#REF!</f>
        <v>#REF!</v>
      </c>
      <c r="N64" s="54" t="e">
        <f>Fixtures!#REF!</f>
        <v>#REF!</v>
      </c>
      <c r="O64" s="53" t="e">
        <f>Fixtures!#REF!</f>
        <v>#REF!</v>
      </c>
      <c r="P64" s="51" t="e">
        <f>VLOOKUP($O64,CardStats!$A$3:$AE$998,5,FALSE)</f>
        <v>#REF!</v>
      </c>
      <c r="Q64" s="51" t="e">
        <f>VLOOKUP($O64,CardStats!$A$3:$AE$998,7,FALSE)</f>
        <v>#REF!</v>
      </c>
      <c r="R64" s="51" t="e">
        <f>VLOOKUP($O64,CardStats!$A$3:$AE$998,8,FALSE)</f>
        <v>#REF!</v>
      </c>
      <c r="S64" s="51" t="e">
        <f>VLOOKUP($O64,CardStats!$A$3:$AE$998,10,FALSE)</f>
        <v>#REF!</v>
      </c>
      <c r="T64" s="57" t="e">
        <f>VLOOKUP($O64,CardStats!$A$3:$AE$998,11,FALSE)</f>
        <v>#REF!</v>
      </c>
      <c r="U64" s="57" t="e">
        <f>VLOOKUP($O64,CardStats!$A$3:$AE$998,13,FALSE)</f>
        <v>#REF!</v>
      </c>
      <c r="V64" s="57" t="e">
        <f>VLOOKUP($O64,CardStats!$A$3:$AE$998,14,FALSE)</f>
        <v>#REF!</v>
      </c>
      <c r="W64" s="57" t="e">
        <f>VLOOKUP($O64,CardStats!$A$3:$AE$998,16,FALSE)</f>
        <v>#REF!</v>
      </c>
      <c r="X64" s="57" t="e">
        <f>VLOOKUP($O64,CardStats!$A$3:$AE$998,17,FALSE)</f>
        <v>#REF!</v>
      </c>
      <c r="Y64" s="57" t="e">
        <f>VLOOKUP($O64,CardStats!$A$3:$AE$998,19,FALSE)</f>
        <v>#REF!</v>
      </c>
      <c r="Z64" s="57" t="e">
        <f>VLOOKUP($O64,CardStats!$A$3:$AE$998,20,FALSE)</f>
        <v>#REF!</v>
      </c>
      <c r="AA64" s="57" t="e">
        <f>VLOOKUP($O64,CardStats!$A$3:$AE$998,22,FALSE)</f>
        <v>#REF!</v>
      </c>
    </row>
    <row r="65" spans="1:27" x14ac:dyDescent="0.3">
      <c r="A65" s="51" t="e">
        <f>VLOOKUP($M65,CardStats!$A$3:$AE$998,5,FALSE)</f>
        <v>#REF!</v>
      </c>
      <c r="B65" s="51" t="e">
        <f>VLOOKUP($M65,CardStats!$A$3:$AE$998,6,FALSE)</f>
        <v>#REF!</v>
      </c>
      <c r="C65" s="51" t="e">
        <f>VLOOKUP($M65,CardStats!$A$3:$AE$998,8,FALSE)</f>
        <v>#REF!</v>
      </c>
      <c r="D65" s="51" t="e">
        <f>VLOOKUP($M65,CardStats!$A$3:$AE$998,9,FALSE)</f>
        <v>#REF!</v>
      </c>
      <c r="E65" s="57" t="e">
        <f>VLOOKUP($M65,CardStats!$A$3:$AE$998,11,FALSE)</f>
        <v>#REF!</v>
      </c>
      <c r="F65" s="57" t="e">
        <f>VLOOKUP($M65,CardStats!$A$3:$AE$998,12,FALSE)</f>
        <v>#REF!</v>
      </c>
      <c r="G65" s="57" t="e">
        <f>VLOOKUP($M65,CardStats!$A$3:$AE$998,14,FALSE)</f>
        <v>#REF!</v>
      </c>
      <c r="H65" s="57" t="e">
        <f>VLOOKUP($M65,CardStats!$A$3:$AE$998,15,FALSE)</f>
        <v>#REF!</v>
      </c>
      <c r="I65" s="57" t="e">
        <f>VLOOKUP($M65,CardStats!$A$3:$AE$998,17,FALSE)</f>
        <v>#REF!</v>
      </c>
      <c r="J65" s="57" t="e">
        <f>VLOOKUP($M65,CardStats!$A$3:$AE$998,18,FALSE)</f>
        <v>#REF!</v>
      </c>
      <c r="K65" s="57" t="e">
        <f>VLOOKUP($M65,CardStats!$A$3:$AE$998,20,FALSE)</f>
        <v>#REF!</v>
      </c>
      <c r="L65" s="57" t="e">
        <f>VLOOKUP($M65,CardStats!$A$3:$AE$998,21,FALSE)</f>
        <v>#REF!</v>
      </c>
      <c r="M65" s="53" t="e">
        <f>Fixtures!#REF!</f>
        <v>#REF!</v>
      </c>
      <c r="N65" s="54" t="e">
        <f>Fixtures!#REF!</f>
        <v>#REF!</v>
      </c>
      <c r="O65" s="53" t="e">
        <f>Fixtures!#REF!</f>
        <v>#REF!</v>
      </c>
      <c r="P65" s="51" t="e">
        <f>VLOOKUP($O65,CardStats!$A$3:$AE$998,5,FALSE)</f>
        <v>#REF!</v>
      </c>
      <c r="Q65" s="51" t="e">
        <f>VLOOKUP($O65,CardStats!$A$3:$AE$998,7,FALSE)</f>
        <v>#REF!</v>
      </c>
      <c r="R65" s="51" t="e">
        <f>VLOOKUP($O65,CardStats!$A$3:$AE$998,8,FALSE)</f>
        <v>#REF!</v>
      </c>
      <c r="S65" s="51" t="e">
        <f>VLOOKUP($O65,CardStats!$A$3:$AE$998,10,FALSE)</f>
        <v>#REF!</v>
      </c>
      <c r="T65" s="57" t="e">
        <f>VLOOKUP($O65,CardStats!$A$3:$AE$998,11,FALSE)</f>
        <v>#REF!</v>
      </c>
      <c r="U65" s="57" t="e">
        <f>VLOOKUP($O65,CardStats!$A$3:$AE$998,13,FALSE)</f>
        <v>#REF!</v>
      </c>
      <c r="V65" s="57" t="e">
        <f>VLOOKUP($O65,CardStats!$A$3:$AE$998,14,FALSE)</f>
        <v>#REF!</v>
      </c>
      <c r="W65" s="57" t="e">
        <f>VLOOKUP($O65,CardStats!$A$3:$AE$998,16,FALSE)</f>
        <v>#REF!</v>
      </c>
      <c r="X65" s="57" t="e">
        <f>VLOOKUP($O65,CardStats!$A$3:$AE$998,17,FALSE)</f>
        <v>#REF!</v>
      </c>
      <c r="Y65" s="57" t="e">
        <f>VLOOKUP($O65,CardStats!$A$3:$AE$998,19,FALSE)</f>
        <v>#REF!</v>
      </c>
      <c r="Z65" s="57" t="e">
        <f>VLOOKUP($O65,CardStats!$A$3:$AE$998,20,FALSE)</f>
        <v>#REF!</v>
      </c>
      <c r="AA65" s="57" t="e">
        <f>VLOOKUP($O65,CardStats!$A$3:$AE$998,22,FALSE)</f>
        <v>#REF!</v>
      </c>
    </row>
    <row r="66" spans="1:27" x14ac:dyDescent="0.3">
      <c r="A66" s="51" t="e">
        <f>VLOOKUP($M66,CardStats!$A$3:$AE$998,5,FALSE)</f>
        <v>#REF!</v>
      </c>
      <c r="B66" s="51" t="e">
        <f>VLOOKUP($M66,CardStats!$A$3:$AE$998,6,FALSE)</f>
        <v>#REF!</v>
      </c>
      <c r="C66" s="51" t="e">
        <f>VLOOKUP($M66,CardStats!$A$3:$AE$998,8,FALSE)</f>
        <v>#REF!</v>
      </c>
      <c r="D66" s="51" t="e">
        <f>VLOOKUP($M66,CardStats!$A$3:$AE$998,9,FALSE)</f>
        <v>#REF!</v>
      </c>
      <c r="E66" s="57" t="e">
        <f>VLOOKUP($M66,CardStats!$A$3:$AE$998,11,FALSE)</f>
        <v>#REF!</v>
      </c>
      <c r="F66" s="57" t="e">
        <f>VLOOKUP($M66,CardStats!$A$3:$AE$998,12,FALSE)</f>
        <v>#REF!</v>
      </c>
      <c r="G66" s="57" t="e">
        <f>VLOOKUP($M66,CardStats!$A$3:$AE$998,14,FALSE)</f>
        <v>#REF!</v>
      </c>
      <c r="H66" s="57" t="e">
        <f>VLOOKUP($M66,CardStats!$A$3:$AE$998,15,FALSE)</f>
        <v>#REF!</v>
      </c>
      <c r="I66" s="57" t="e">
        <f>VLOOKUP($M66,CardStats!$A$3:$AE$998,17,FALSE)</f>
        <v>#REF!</v>
      </c>
      <c r="J66" s="57" t="e">
        <f>VLOOKUP($M66,CardStats!$A$3:$AE$998,18,FALSE)</f>
        <v>#REF!</v>
      </c>
      <c r="K66" s="57" t="e">
        <f>VLOOKUP($M66,CardStats!$A$3:$AE$998,20,FALSE)</f>
        <v>#REF!</v>
      </c>
      <c r="L66" s="57" t="e">
        <f>VLOOKUP($M66,CardStats!$A$3:$AE$998,21,FALSE)</f>
        <v>#REF!</v>
      </c>
      <c r="M66" s="53" t="e">
        <f>Fixtures!#REF!</f>
        <v>#REF!</v>
      </c>
      <c r="N66" s="54" t="e">
        <f>Fixtures!#REF!</f>
        <v>#REF!</v>
      </c>
      <c r="O66" s="53" t="e">
        <f>Fixtures!#REF!</f>
        <v>#REF!</v>
      </c>
      <c r="P66" s="51" t="e">
        <f>VLOOKUP($O66,CardStats!$A$3:$AE$998,5,FALSE)</f>
        <v>#REF!</v>
      </c>
      <c r="Q66" s="51" t="e">
        <f>VLOOKUP($O66,CardStats!$A$3:$AE$998,7,FALSE)</f>
        <v>#REF!</v>
      </c>
      <c r="R66" s="51" t="e">
        <f>VLOOKUP($O66,CardStats!$A$3:$AE$998,8,FALSE)</f>
        <v>#REF!</v>
      </c>
      <c r="S66" s="51" t="e">
        <f>VLOOKUP($O66,CardStats!$A$3:$AE$998,10,FALSE)</f>
        <v>#REF!</v>
      </c>
      <c r="T66" s="57" t="e">
        <f>VLOOKUP($O66,CardStats!$A$3:$AE$998,11,FALSE)</f>
        <v>#REF!</v>
      </c>
      <c r="U66" s="57" t="e">
        <f>VLOOKUP($O66,CardStats!$A$3:$AE$998,13,FALSE)</f>
        <v>#REF!</v>
      </c>
      <c r="V66" s="57" t="e">
        <f>VLOOKUP($O66,CardStats!$A$3:$AE$998,14,FALSE)</f>
        <v>#REF!</v>
      </c>
      <c r="W66" s="57" t="e">
        <f>VLOOKUP($O66,CardStats!$A$3:$AE$998,16,FALSE)</f>
        <v>#REF!</v>
      </c>
      <c r="X66" s="57" t="e">
        <f>VLOOKUP($O66,CardStats!$A$3:$AE$998,17,FALSE)</f>
        <v>#REF!</v>
      </c>
      <c r="Y66" s="57" t="e">
        <f>VLOOKUP($O66,CardStats!$A$3:$AE$998,19,FALSE)</f>
        <v>#REF!</v>
      </c>
      <c r="Z66" s="57" t="e">
        <f>VLOOKUP($O66,CardStats!$A$3:$AE$998,20,FALSE)</f>
        <v>#REF!</v>
      </c>
      <c r="AA66" s="57" t="e">
        <f>VLOOKUP($O66,CardStats!$A$3:$AE$998,22,FALSE)</f>
        <v>#REF!</v>
      </c>
    </row>
    <row r="67" spans="1:27" x14ac:dyDescent="0.3">
      <c r="A67" s="51" t="e">
        <f>VLOOKUP($M67,CardStats!$A$3:$AE$998,5,FALSE)</f>
        <v>#REF!</v>
      </c>
      <c r="B67" s="51" t="e">
        <f>VLOOKUP($M67,CardStats!$A$3:$AE$998,6,FALSE)</f>
        <v>#REF!</v>
      </c>
      <c r="C67" s="51" t="e">
        <f>VLOOKUP($M67,CardStats!$A$3:$AE$998,8,FALSE)</f>
        <v>#REF!</v>
      </c>
      <c r="D67" s="51" t="e">
        <f>VLOOKUP($M67,CardStats!$A$3:$AE$998,9,FALSE)</f>
        <v>#REF!</v>
      </c>
      <c r="E67" s="57" t="e">
        <f>VLOOKUP($M67,CardStats!$A$3:$AE$998,11,FALSE)</f>
        <v>#REF!</v>
      </c>
      <c r="F67" s="57" t="e">
        <f>VLOOKUP($M67,CardStats!$A$3:$AE$998,12,FALSE)</f>
        <v>#REF!</v>
      </c>
      <c r="G67" s="57" t="e">
        <f>VLOOKUP($M67,CardStats!$A$3:$AE$998,14,FALSE)</f>
        <v>#REF!</v>
      </c>
      <c r="H67" s="57" t="e">
        <f>VLOOKUP($M67,CardStats!$A$3:$AE$998,15,FALSE)</f>
        <v>#REF!</v>
      </c>
      <c r="I67" s="57" t="e">
        <f>VLOOKUP($M67,CardStats!$A$3:$AE$998,17,FALSE)</f>
        <v>#REF!</v>
      </c>
      <c r="J67" s="57" t="e">
        <f>VLOOKUP($M67,CardStats!$A$3:$AE$998,18,FALSE)</f>
        <v>#REF!</v>
      </c>
      <c r="K67" s="57" t="e">
        <f>VLOOKUP($M67,CardStats!$A$3:$AE$998,20,FALSE)</f>
        <v>#REF!</v>
      </c>
      <c r="L67" s="57" t="e">
        <f>VLOOKUP($M67,CardStats!$A$3:$AE$998,21,FALSE)</f>
        <v>#REF!</v>
      </c>
      <c r="M67" s="53" t="e">
        <f>Fixtures!#REF!</f>
        <v>#REF!</v>
      </c>
      <c r="N67" s="54" t="e">
        <f>Fixtures!#REF!</f>
        <v>#REF!</v>
      </c>
      <c r="O67" s="53" t="e">
        <f>Fixtures!#REF!</f>
        <v>#REF!</v>
      </c>
      <c r="P67" s="51" t="e">
        <f>VLOOKUP($O67,CardStats!$A$3:$AE$998,5,FALSE)</f>
        <v>#REF!</v>
      </c>
      <c r="Q67" s="51" t="e">
        <f>VLOOKUP($O67,CardStats!$A$3:$AE$998,7,FALSE)</f>
        <v>#REF!</v>
      </c>
      <c r="R67" s="51" t="e">
        <f>VLOOKUP($O67,CardStats!$A$3:$AE$998,8,FALSE)</f>
        <v>#REF!</v>
      </c>
      <c r="S67" s="51" t="e">
        <f>VLOOKUP($O67,CardStats!$A$3:$AE$998,10,FALSE)</f>
        <v>#REF!</v>
      </c>
      <c r="T67" s="57" t="e">
        <f>VLOOKUP($O67,CardStats!$A$3:$AE$998,11,FALSE)</f>
        <v>#REF!</v>
      </c>
      <c r="U67" s="57" t="e">
        <f>VLOOKUP($O67,CardStats!$A$3:$AE$998,13,FALSE)</f>
        <v>#REF!</v>
      </c>
      <c r="V67" s="57" t="e">
        <f>VLOOKUP($O67,CardStats!$A$3:$AE$998,14,FALSE)</f>
        <v>#REF!</v>
      </c>
      <c r="W67" s="57" t="e">
        <f>VLOOKUP($O67,CardStats!$A$3:$AE$998,16,FALSE)</f>
        <v>#REF!</v>
      </c>
      <c r="X67" s="57" t="e">
        <f>VLOOKUP($O67,CardStats!$A$3:$AE$998,17,FALSE)</f>
        <v>#REF!</v>
      </c>
      <c r="Y67" s="57" t="e">
        <f>VLOOKUP($O67,CardStats!$A$3:$AE$998,19,FALSE)</f>
        <v>#REF!</v>
      </c>
      <c r="Z67" s="57" t="e">
        <f>VLOOKUP($O67,CardStats!$A$3:$AE$998,20,FALSE)</f>
        <v>#REF!</v>
      </c>
      <c r="AA67" s="57" t="e">
        <f>VLOOKUP($O67,CardStats!$A$3:$AE$998,22,FALSE)</f>
        <v>#REF!</v>
      </c>
    </row>
    <row r="68" spans="1:27" x14ac:dyDescent="0.3">
      <c r="A68" s="51" t="e">
        <f>VLOOKUP($M68,CardStats!$A$3:$AE$998,5,FALSE)</f>
        <v>#REF!</v>
      </c>
      <c r="B68" s="51" t="e">
        <f>VLOOKUP($M68,CardStats!$A$3:$AE$998,6,FALSE)</f>
        <v>#REF!</v>
      </c>
      <c r="C68" s="51" t="e">
        <f>VLOOKUP($M68,CardStats!$A$3:$AE$998,8,FALSE)</f>
        <v>#REF!</v>
      </c>
      <c r="D68" s="51" t="e">
        <f>VLOOKUP($M68,CardStats!$A$3:$AE$998,9,FALSE)</f>
        <v>#REF!</v>
      </c>
      <c r="E68" s="57" t="e">
        <f>VLOOKUP($M68,CardStats!$A$3:$AE$998,11,FALSE)</f>
        <v>#REF!</v>
      </c>
      <c r="F68" s="57" t="e">
        <f>VLOOKUP($M68,CardStats!$A$3:$AE$998,12,FALSE)</f>
        <v>#REF!</v>
      </c>
      <c r="G68" s="57" t="e">
        <f>VLOOKUP($M68,CardStats!$A$3:$AE$998,14,FALSE)</f>
        <v>#REF!</v>
      </c>
      <c r="H68" s="57" t="e">
        <f>VLOOKUP($M68,CardStats!$A$3:$AE$998,15,FALSE)</f>
        <v>#REF!</v>
      </c>
      <c r="I68" s="57" t="e">
        <f>VLOOKUP($M68,CardStats!$A$3:$AE$998,17,FALSE)</f>
        <v>#REF!</v>
      </c>
      <c r="J68" s="57" t="e">
        <f>VLOOKUP($M68,CardStats!$A$3:$AE$998,18,FALSE)</f>
        <v>#REF!</v>
      </c>
      <c r="K68" s="57" t="e">
        <f>VLOOKUP($M68,CardStats!$A$3:$AE$998,20,FALSE)</f>
        <v>#REF!</v>
      </c>
      <c r="L68" s="57" t="e">
        <f>VLOOKUP($M68,CardStats!$A$3:$AE$998,21,FALSE)</f>
        <v>#REF!</v>
      </c>
      <c r="M68" s="53" t="e">
        <f>Fixtures!#REF!</f>
        <v>#REF!</v>
      </c>
      <c r="N68" s="54" t="e">
        <f>Fixtures!#REF!</f>
        <v>#REF!</v>
      </c>
      <c r="O68" s="53" t="e">
        <f>Fixtures!#REF!</f>
        <v>#REF!</v>
      </c>
      <c r="P68" s="51" t="e">
        <f>VLOOKUP($O68,CardStats!$A$3:$AE$998,5,FALSE)</f>
        <v>#REF!</v>
      </c>
      <c r="Q68" s="51" t="e">
        <f>VLOOKUP($O68,CardStats!$A$3:$AE$998,7,FALSE)</f>
        <v>#REF!</v>
      </c>
      <c r="R68" s="51" t="e">
        <f>VLOOKUP($O68,CardStats!$A$3:$AE$998,8,FALSE)</f>
        <v>#REF!</v>
      </c>
      <c r="S68" s="51" t="e">
        <f>VLOOKUP($O68,CardStats!$A$3:$AE$998,10,FALSE)</f>
        <v>#REF!</v>
      </c>
      <c r="T68" s="57" t="e">
        <f>VLOOKUP($O68,CardStats!$A$3:$AE$998,11,FALSE)</f>
        <v>#REF!</v>
      </c>
      <c r="U68" s="57" t="e">
        <f>VLOOKUP($O68,CardStats!$A$3:$AE$998,13,FALSE)</f>
        <v>#REF!</v>
      </c>
      <c r="V68" s="57" t="e">
        <f>VLOOKUP($O68,CardStats!$A$3:$AE$998,14,FALSE)</f>
        <v>#REF!</v>
      </c>
      <c r="W68" s="57" t="e">
        <f>VLOOKUP($O68,CardStats!$A$3:$AE$998,16,FALSE)</f>
        <v>#REF!</v>
      </c>
      <c r="X68" s="57" t="e">
        <f>VLOOKUP($O68,CardStats!$A$3:$AE$998,17,FALSE)</f>
        <v>#REF!</v>
      </c>
      <c r="Y68" s="57" t="e">
        <f>VLOOKUP($O68,CardStats!$A$3:$AE$998,19,FALSE)</f>
        <v>#REF!</v>
      </c>
      <c r="Z68" s="57" t="e">
        <f>VLOOKUP($O68,CardStats!$A$3:$AE$998,20,FALSE)</f>
        <v>#REF!</v>
      </c>
      <c r="AA68" s="57" t="e">
        <f>VLOOKUP($O68,CardStats!$A$3:$AE$998,22,FALSE)</f>
        <v>#REF!</v>
      </c>
    </row>
    <row r="69" spans="1:27" x14ac:dyDescent="0.3">
      <c r="A69" s="51" t="e">
        <f>VLOOKUP($M69,CardStats!$A$3:$AE$998,5,FALSE)</f>
        <v>#REF!</v>
      </c>
      <c r="B69" s="51" t="e">
        <f>VLOOKUP($M69,CardStats!$A$3:$AE$998,6,FALSE)</f>
        <v>#REF!</v>
      </c>
      <c r="C69" s="51" t="e">
        <f>VLOOKUP($M69,CardStats!$A$3:$AE$998,8,FALSE)</f>
        <v>#REF!</v>
      </c>
      <c r="D69" s="51" t="e">
        <f>VLOOKUP($M69,CardStats!$A$3:$AE$998,9,FALSE)</f>
        <v>#REF!</v>
      </c>
      <c r="E69" s="57" t="e">
        <f>VLOOKUP($M69,CardStats!$A$3:$AE$998,11,FALSE)</f>
        <v>#REF!</v>
      </c>
      <c r="F69" s="57" t="e">
        <f>VLOOKUP($M69,CardStats!$A$3:$AE$998,12,FALSE)</f>
        <v>#REF!</v>
      </c>
      <c r="G69" s="57" t="e">
        <f>VLOOKUP($M69,CardStats!$A$3:$AE$998,14,FALSE)</f>
        <v>#REF!</v>
      </c>
      <c r="H69" s="57" t="e">
        <f>VLOOKUP($M69,CardStats!$A$3:$AE$998,15,FALSE)</f>
        <v>#REF!</v>
      </c>
      <c r="I69" s="57" t="e">
        <f>VLOOKUP($M69,CardStats!$A$3:$AE$998,17,FALSE)</f>
        <v>#REF!</v>
      </c>
      <c r="J69" s="57" t="e">
        <f>VLOOKUP($M69,CardStats!$A$3:$AE$998,18,FALSE)</f>
        <v>#REF!</v>
      </c>
      <c r="K69" s="57" t="e">
        <f>VLOOKUP($M69,CardStats!$A$3:$AE$998,20,FALSE)</f>
        <v>#REF!</v>
      </c>
      <c r="L69" s="57" t="e">
        <f>VLOOKUP($M69,CardStats!$A$3:$AE$998,21,FALSE)</f>
        <v>#REF!</v>
      </c>
      <c r="M69" s="53" t="e">
        <f>Fixtures!#REF!</f>
        <v>#REF!</v>
      </c>
      <c r="N69" s="54" t="e">
        <f>Fixtures!#REF!</f>
        <v>#REF!</v>
      </c>
      <c r="O69" s="53" t="e">
        <f>Fixtures!#REF!</f>
        <v>#REF!</v>
      </c>
      <c r="P69" s="51" t="e">
        <f>VLOOKUP($O69,CardStats!$A$3:$AE$998,5,FALSE)</f>
        <v>#REF!</v>
      </c>
      <c r="Q69" s="51" t="e">
        <f>VLOOKUP($O69,CardStats!$A$3:$AE$998,7,FALSE)</f>
        <v>#REF!</v>
      </c>
      <c r="R69" s="51" t="e">
        <f>VLOOKUP($O69,CardStats!$A$3:$AE$998,8,FALSE)</f>
        <v>#REF!</v>
      </c>
      <c r="S69" s="51" t="e">
        <f>VLOOKUP($O69,CardStats!$A$3:$AE$998,10,FALSE)</f>
        <v>#REF!</v>
      </c>
      <c r="T69" s="57" t="e">
        <f>VLOOKUP($O69,CardStats!$A$3:$AE$998,11,FALSE)</f>
        <v>#REF!</v>
      </c>
      <c r="U69" s="57" t="e">
        <f>VLOOKUP($O69,CardStats!$A$3:$AE$998,13,FALSE)</f>
        <v>#REF!</v>
      </c>
      <c r="V69" s="57" t="e">
        <f>VLOOKUP($O69,CardStats!$A$3:$AE$998,14,FALSE)</f>
        <v>#REF!</v>
      </c>
      <c r="W69" s="57" t="e">
        <f>VLOOKUP($O69,CardStats!$A$3:$AE$998,16,FALSE)</f>
        <v>#REF!</v>
      </c>
      <c r="X69" s="57" t="e">
        <f>VLOOKUP($O69,CardStats!$A$3:$AE$998,17,FALSE)</f>
        <v>#REF!</v>
      </c>
      <c r="Y69" s="57" t="e">
        <f>VLOOKUP($O69,CardStats!$A$3:$AE$998,19,FALSE)</f>
        <v>#REF!</v>
      </c>
      <c r="Z69" s="57" t="e">
        <f>VLOOKUP($O69,CardStats!$A$3:$AE$998,20,FALSE)</f>
        <v>#REF!</v>
      </c>
      <c r="AA69" s="57" t="e">
        <f>VLOOKUP($O69,CardStats!$A$3:$AE$998,22,FALSE)</f>
        <v>#REF!</v>
      </c>
    </row>
    <row r="70" spans="1:27" x14ac:dyDescent="0.3">
      <c r="A70" s="51" t="e">
        <f>VLOOKUP($M70,CardStats!$A$3:$AE$998,5,FALSE)</f>
        <v>#REF!</v>
      </c>
      <c r="B70" s="51" t="e">
        <f>VLOOKUP($M70,CardStats!$A$3:$AE$998,6,FALSE)</f>
        <v>#REF!</v>
      </c>
      <c r="C70" s="51" t="e">
        <f>VLOOKUP($M70,CardStats!$A$3:$AE$998,8,FALSE)</f>
        <v>#REF!</v>
      </c>
      <c r="D70" s="51" t="e">
        <f>VLOOKUP($M70,CardStats!$A$3:$AE$998,9,FALSE)</f>
        <v>#REF!</v>
      </c>
      <c r="E70" s="57" t="e">
        <f>VLOOKUP($M70,CardStats!$A$3:$AE$998,11,FALSE)</f>
        <v>#REF!</v>
      </c>
      <c r="F70" s="57" t="e">
        <f>VLOOKUP($M70,CardStats!$A$3:$AE$998,12,FALSE)</f>
        <v>#REF!</v>
      </c>
      <c r="G70" s="57" t="e">
        <f>VLOOKUP($M70,CardStats!$A$3:$AE$998,14,FALSE)</f>
        <v>#REF!</v>
      </c>
      <c r="H70" s="57" t="e">
        <f>VLOOKUP($M70,CardStats!$A$3:$AE$998,15,FALSE)</f>
        <v>#REF!</v>
      </c>
      <c r="I70" s="57" t="e">
        <f>VLOOKUP($M70,CardStats!$A$3:$AE$998,17,FALSE)</f>
        <v>#REF!</v>
      </c>
      <c r="J70" s="57" t="e">
        <f>VLOOKUP($M70,CardStats!$A$3:$AE$998,18,FALSE)</f>
        <v>#REF!</v>
      </c>
      <c r="K70" s="57" t="e">
        <f>VLOOKUP($M70,CardStats!$A$3:$AE$998,20,FALSE)</f>
        <v>#REF!</v>
      </c>
      <c r="L70" s="57" t="e">
        <f>VLOOKUP($M70,CardStats!$A$3:$AE$998,21,FALSE)</f>
        <v>#REF!</v>
      </c>
      <c r="M70" s="53" t="e">
        <f>Fixtures!#REF!</f>
        <v>#REF!</v>
      </c>
      <c r="N70" s="54" t="e">
        <f>Fixtures!#REF!</f>
        <v>#REF!</v>
      </c>
      <c r="O70" s="53" t="e">
        <f>Fixtures!#REF!</f>
        <v>#REF!</v>
      </c>
      <c r="P70" s="51" t="e">
        <f>VLOOKUP($O70,CardStats!$A$3:$AE$998,5,FALSE)</f>
        <v>#REF!</v>
      </c>
      <c r="Q70" s="51" t="e">
        <f>VLOOKUP($O70,CardStats!$A$3:$AE$998,7,FALSE)</f>
        <v>#REF!</v>
      </c>
      <c r="R70" s="51" t="e">
        <f>VLOOKUP($O70,CardStats!$A$3:$AE$998,8,FALSE)</f>
        <v>#REF!</v>
      </c>
      <c r="S70" s="51" t="e">
        <f>VLOOKUP($O70,CardStats!$A$3:$AE$998,10,FALSE)</f>
        <v>#REF!</v>
      </c>
      <c r="T70" s="57" t="e">
        <f>VLOOKUP($O70,CardStats!$A$3:$AE$998,11,FALSE)</f>
        <v>#REF!</v>
      </c>
      <c r="U70" s="57" t="e">
        <f>VLOOKUP($O70,CardStats!$A$3:$AE$998,13,FALSE)</f>
        <v>#REF!</v>
      </c>
      <c r="V70" s="57" t="e">
        <f>VLOOKUP($O70,CardStats!$A$3:$AE$998,14,FALSE)</f>
        <v>#REF!</v>
      </c>
      <c r="W70" s="57" t="e">
        <f>VLOOKUP($O70,CardStats!$A$3:$AE$998,16,FALSE)</f>
        <v>#REF!</v>
      </c>
      <c r="X70" s="57" t="e">
        <f>VLOOKUP($O70,CardStats!$A$3:$AE$998,17,FALSE)</f>
        <v>#REF!</v>
      </c>
      <c r="Y70" s="57" t="e">
        <f>VLOOKUP($O70,CardStats!$A$3:$AE$998,19,FALSE)</f>
        <v>#REF!</v>
      </c>
      <c r="Z70" s="57" t="e">
        <f>VLOOKUP($O70,CardStats!$A$3:$AE$998,20,FALSE)</f>
        <v>#REF!</v>
      </c>
      <c r="AA70" s="57" t="e">
        <f>VLOOKUP($O70,CardStats!$A$3:$AE$998,22,FALSE)</f>
        <v>#REF!</v>
      </c>
    </row>
    <row r="71" spans="1:27" x14ac:dyDescent="0.3">
      <c r="A71" s="51" t="e">
        <f>VLOOKUP($M71,CardStats!$A$3:$AE$998,5,FALSE)</f>
        <v>#REF!</v>
      </c>
      <c r="B71" s="51" t="e">
        <f>VLOOKUP($M71,CardStats!$A$3:$AE$998,6,FALSE)</f>
        <v>#REF!</v>
      </c>
      <c r="C71" s="51" t="e">
        <f>VLOOKUP($M71,CardStats!$A$3:$AE$998,8,FALSE)</f>
        <v>#REF!</v>
      </c>
      <c r="D71" s="51" t="e">
        <f>VLOOKUP($M71,CardStats!$A$3:$AE$998,9,FALSE)</f>
        <v>#REF!</v>
      </c>
      <c r="E71" s="57" t="e">
        <f>VLOOKUP($M71,CardStats!$A$3:$AE$998,11,FALSE)</f>
        <v>#REF!</v>
      </c>
      <c r="F71" s="57" t="e">
        <f>VLOOKUP($M71,CardStats!$A$3:$AE$998,12,FALSE)</f>
        <v>#REF!</v>
      </c>
      <c r="G71" s="57" t="e">
        <f>VLOOKUP($M71,CardStats!$A$3:$AE$998,14,FALSE)</f>
        <v>#REF!</v>
      </c>
      <c r="H71" s="57" t="e">
        <f>VLOOKUP($M71,CardStats!$A$3:$AE$998,15,FALSE)</f>
        <v>#REF!</v>
      </c>
      <c r="I71" s="57" t="e">
        <f>VLOOKUP($M71,CardStats!$A$3:$AE$998,17,FALSE)</f>
        <v>#REF!</v>
      </c>
      <c r="J71" s="57" t="e">
        <f>VLOOKUP($M71,CardStats!$A$3:$AE$998,18,FALSE)</f>
        <v>#REF!</v>
      </c>
      <c r="K71" s="57" t="e">
        <f>VLOOKUP($M71,CardStats!$A$3:$AE$998,20,FALSE)</f>
        <v>#REF!</v>
      </c>
      <c r="L71" s="57" t="e">
        <f>VLOOKUP($M71,CardStats!$A$3:$AE$998,21,FALSE)</f>
        <v>#REF!</v>
      </c>
      <c r="M71" s="53" t="e">
        <f>Fixtures!#REF!</f>
        <v>#REF!</v>
      </c>
      <c r="N71" s="54" t="e">
        <f>Fixtures!#REF!</f>
        <v>#REF!</v>
      </c>
      <c r="O71" s="53" t="e">
        <f>Fixtures!#REF!</f>
        <v>#REF!</v>
      </c>
      <c r="P71" s="51" t="e">
        <f>VLOOKUP($O71,CardStats!$A$3:$AE$998,5,FALSE)</f>
        <v>#REF!</v>
      </c>
      <c r="Q71" s="51" t="e">
        <f>VLOOKUP($O71,CardStats!$A$3:$AE$998,7,FALSE)</f>
        <v>#REF!</v>
      </c>
      <c r="R71" s="51" t="e">
        <f>VLOOKUP($O71,CardStats!$A$3:$AE$998,8,FALSE)</f>
        <v>#REF!</v>
      </c>
      <c r="S71" s="51" t="e">
        <f>VLOOKUP($O71,CardStats!$A$3:$AE$998,10,FALSE)</f>
        <v>#REF!</v>
      </c>
      <c r="T71" s="57" t="e">
        <f>VLOOKUP($O71,CardStats!$A$3:$AE$998,11,FALSE)</f>
        <v>#REF!</v>
      </c>
      <c r="U71" s="57" t="e">
        <f>VLOOKUP($O71,CardStats!$A$3:$AE$998,13,FALSE)</f>
        <v>#REF!</v>
      </c>
      <c r="V71" s="57" t="e">
        <f>VLOOKUP($O71,CardStats!$A$3:$AE$998,14,FALSE)</f>
        <v>#REF!</v>
      </c>
      <c r="W71" s="57" t="e">
        <f>VLOOKUP($O71,CardStats!$A$3:$AE$998,16,FALSE)</f>
        <v>#REF!</v>
      </c>
      <c r="X71" s="57" t="e">
        <f>VLOOKUP($O71,CardStats!$A$3:$AE$998,17,FALSE)</f>
        <v>#REF!</v>
      </c>
      <c r="Y71" s="57" t="e">
        <f>VLOOKUP($O71,CardStats!$A$3:$AE$998,19,FALSE)</f>
        <v>#REF!</v>
      </c>
      <c r="Z71" s="57" t="e">
        <f>VLOOKUP($O71,CardStats!$A$3:$AE$998,20,FALSE)</f>
        <v>#REF!</v>
      </c>
      <c r="AA71" s="57" t="e">
        <f>VLOOKUP($O71,CardStats!$A$3:$AE$998,22,FALSE)</f>
        <v>#REF!</v>
      </c>
    </row>
    <row r="72" spans="1:27" x14ac:dyDescent="0.3">
      <c r="A72" s="51" t="e">
        <f>VLOOKUP($M72,CardStats!$A$3:$AE$998,5,FALSE)</f>
        <v>#REF!</v>
      </c>
      <c r="B72" s="51" t="e">
        <f>VLOOKUP($M72,CardStats!$A$3:$AE$998,6,FALSE)</f>
        <v>#REF!</v>
      </c>
      <c r="C72" s="51" t="e">
        <f>VLOOKUP($M72,CardStats!$A$3:$AE$998,8,FALSE)</f>
        <v>#REF!</v>
      </c>
      <c r="D72" s="51" t="e">
        <f>VLOOKUP($M72,CardStats!$A$3:$AE$998,9,FALSE)</f>
        <v>#REF!</v>
      </c>
      <c r="E72" s="57" t="e">
        <f>VLOOKUP($M72,CardStats!$A$3:$AE$998,11,FALSE)</f>
        <v>#REF!</v>
      </c>
      <c r="F72" s="57" t="e">
        <f>VLOOKUP($M72,CardStats!$A$3:$AE$998,12,FALSE)</f>
        <v>#REF!</v>
      </c>
      <c r="G72" s="57" t="e">
        <f>VLOOKUP($M72,CardStats!$A$3:$AE$998,14,FALSE)</f>
        <v>#REF!</v>
      </c>
      <c r="H72" s="57" t="e">
        <f>VLOOKUP($M72,CardStats!$A$3:$AE$998,15,FALSE)</f>
        <v>#REF!</v>
      </c>
      <c r="I72" s="57" t="e">
        <f>VLOOKUP($M72,CardStats!$A$3:$AE$998,17,FALSE)</f>
        <v>#REF!</v>
      </c>
      <c r="J72" s="57" t="e">
        <f>VLOOKUP($M72,CardStats!$A$3:$AE$998,18,FALSE)</f>
        <v>#REF!</v>
      </c>
      <c r="K72" s="57" t="e">
        <f>VLOOKUP($M72,CardStats!$A$3:$AE$998,20,FALSE)</f>
        <v>#REF!</v>
      </c>
      <c r="L72" s="57" t="e">
        <f>VLOOKUP($M72,CardStats!$A$3:$AE$998,21,FALSE)</f>
        <v>#REF!</v>
      </c>
      <c r="M72" s="53" t="e">
        <f>Fixtures!#REF!</f>
        <v>#REF!</v>
      </c>
      <c r="N72" s="54" t="e">
        <f>Fixtures!#REF!</f>
        <v>#REF!</v>
      </c>
      <c r="O72" s="53" t="e">
        <f>Fixtures!#REF!</f>
        <v>#REF!</v>
      </c>
      <c r="P72" s="51" t="e">
        <f>VLOOKUP($O72,CardStats!$A$3:$AE$998,5,FALSE)</f>
        <v>#REF!</v>
      </c>
      <c r="Q72" s="51" t="e">
        <f>VLOOKUP($O72,CardStats!$A$3:$AE$998,7,FALSE)</f>
        <v>#REF!</v>
      </c>
      <c r="R72" s="51" t="e">
        <f>VLOOKUP($O72,CardStats!$A$3:$AE$998,8,FALSE)</f>
        <v>#REF!</v>
      </c>
      <c r="S72" s="51" t="e">
        <f>VLOOKUP($O72,CardStats!$A$3:$AE$998,10,FALSE)</f>
        <v>#REF!</v>
      </c>
      <c r="T72" s="57" t="e">
        <f>VLOOKUP($O72,CardStats!$A$3:$AE$998,11,FALSE)</f>
        <v>#REF!</v>
      </c>
      <c r="U72" s="57" t="e">
        <f>VLOOKUP($O72,CardStats!$A$3:$AE$998,13,FALSE)</f>
        <v>#REF!</v>
      </c>
      <c r="V72" s="57" t="e">
        <f>VLOOKUP($O72,CardStats!$A$3:$AE$998,14,FALSE)</f>
        <v>#REF!</v>
      </c>
      <c r="W72" s="57" t="e">
        <f>VLOOKUP($O72,CardStats!$A$3:$AE$998,16,FALSE)</f>
        <v>#REF!</v>
      </c>
      <c r="X72" s="57" t="e">
        <f>VLOOKUP($O72,CardStats!$A$3:$AE$998,17,FALSE)</f>
        <v>#REF!</v>
      </c>
      <c r="Y72" s="57" t="e">
        <f>VLOOKUP($O72,CardStats!$A$3:$AE$998,19,FALSE)</f>
        <v>#REF!</v>
      </c>
      <c r="Z72" s="57" t="e">
        <f>VLOOKUP($O72,CardStats!$A$3:$AE$998,20,FALSE)</f>
        <v>#REF!</v>
      </c>
      <c r="AA72" s="57" t="e">
        <f>VLOOKUP($O72,CardStats!$A$3:$AE$998,22,FALSE)</f>
        <v>#REF!</v>
      </c>
    </row>
    <row r="73" spans="1:27" x14ac:dyDescent="0.3">
      <c r="A73" s="51" t="e">
        <f>VLOOKUP($M73,CardStats!$A$3:$AE$998,5,FALSE)</f>
        <v>#REF!</v>
      </c>
      <c r="B73" s="51" t="e">
        <f>VLOOKUP($M73,CardStats!$A$3:$AE$998,6,FALSE)</f>
        <v>#REF!</v>
      </c>
      <c r="C73" s="51" t="e">
        <f>VLOOKUP($M73,CardStats!$A$3:$AE$998,8,FALSE)</f>
        <v>#REF!</v>
      </c>
      <c r="D73" s="51" t="e">
        <f>VLOOKUP($M73,CardStats!$A$3:$AE$998,9,FALSE)</f>
        <v>#REF!</v>
      </c>
      <c r="E73" s="57" t="e">
        <f>VLOOKUP($M73,CardStats!$A$3:$AE$998,11,FALSE)</f>
        <v>#REF!</v>
      </c>
      <c r="F73" s="57" t="e">
        <f>VLOOKUP($M73,CardStats!$A$3:$AE$998,12,FALSE)</f>
        <v>#REF!</v>
      </c>
      <c r="G73" s="57" t="e">
        <f>VLOOKUP($M73,CardStats!$A$3:$AE$998,14,FALSE)</f>
        <v>#REF!</v>
      </c>
      <c r="H73" s="57" t="e">
        <f>VLOOKUP($M73,CardStats!$A$3:$AE$998,15,FALSE)</f>
        <v>#REF!</v>
      </c>
      <c r="I73" s="57" t="e">
        <f>VLOOKUP($M73,CardStats!$A$3:$AE$998,17,FALSE)</f>
        <v>#REF!</v>
      </c>
      <c r="J73" s="57" t="e">
        <f>VLOOKUP($M73,CardStats!$A$3:$AE$998,18,FALSE)</f>
        <v>#REF!</v>
      </c>
      <c r="K73" s="57" t="e">
        <f>VLOOKUP($M73,CardStats!$A$3:$AE$998,20,FALSE)</f>
        <v>#REF!</v>
      </c>
      <c r="L73" s="57" t="e">
        <f>VLOOKUP($M73,CardStats!$A$3:$AE$998,21,FALSE)</f>
        <v>#REF!</v>
      </c>
      <c r="M73" s="53" t="e">
        <f>Fixtures!#REF!</f>
        <v>#REF!</v>
      </c>
      <c r="N73" s="54" t="e">
        <f>Fixtures!#REF!</f>
        <v>#REF!</v>
      </c>
      <c r="O73" s="53" t="e">
        <f>Fixtures!#REF!</f>
        <v>#REF!</v>
      </c>
      <c r="P73" s="51" t="e">
        <f>VLOOKUP($O73,CardStats!$A$3:$AE$998,5,FALSE)</f>
        <v>#REF!</v>
      </c>
      <c r="Q73" s="51" t="e">
        <f>VLOOKUP($O73,CardStats!$A$3:$AE$998,7,FALSE)</f>
        <v>#REF!</v>
      </c>
      <c r="R73" s="51" t="e">
        <f>VLOOKUP($O73,CardStats!$A$3:$AE$998,8,FALSE)</f>
        <v>#REF!</v>
      </c>
      <c r="S73" s="51" t="e">
        <f>VLOOKUP($O73,CardStats!$A$3:$AE$998,10,FALSE)</f>
        <v>#REF!</v>
      </c>
      <c r="T73" s="57" t="e">
        <f>VLOOKUP($O73,CardStats!$A$3:$AE$998,11,FALSE)</f>
        <v>#REF!</v>
      </c>
      <c r="U73" s="57" t="e">
        <f>VLOOKUP($O73,CardStats!$A$3:$AE$998,13,FALSE)</f>
        <v>#REF!</v>
      </c>
      <c r="V73" s="57" t="e">
        <f>VLOOKUP($O73,CardStats!$A$3:$AE$998,14,FALSE)</f>
        <v>#REF!</v>
      </c>
      <c r="W73" s="57" t="e">
        <f>VLOOKUP($O73,CardStats!$A$3:$AE$998,16,FALSE)</f>
        <v>#REF!</v>
      </c>
      <c r="X73" s="57" t="e">
        <f>VLOOKUP($O73,CardStats!$A$3:$AE$998,17,FALSE)</f>
        <v>#REF!</v>
      </c>
      <c r="Y73" s="57" t="e">
        <f>VLOOKUP($O73,CardStats!$A$3:$AE$998,19,FALSE)</f>
        <v>#REF!</v>
      </c>
      <c r="Z73" s="57" t="e">
        <f>VLOOKUP($O73,CardStats!$A$3:$AE$998,20,FALSE)</f>
        <v>#REF!</v>
      </c>
      <c r="AA73" s="57" t="e">
        <f>VLOOKUP($O73,CardStats!$A$3:$AE$998,22,FALSE)</f>
        <v>#REF!</v>
      </c>
    </row>
    <row r="74" spans="1:27" x14ac:dyDescent="0.3">
      <c r="A74" s="51" t="e">
        <f>VLOOKUP($M74,CardStats!$A$3:$AE$998,5,FALSE)</f>
        <v>#REF!</v>
      </c>
      <c r="B74" s="51" t="e">
        <f>VLOOKUP($M74,CardStats!$A$3:$AE$998,6,FALSE)</f>
        <v>#REF!</v>
      </c>
      <c r="C74" s="51" t="e">
        <f>VLOOKUP($M74,CardStats!$A$3:$AE$998,8,FALSE)</f>
        <v>#REF!</v>
      </c>
      <c r="D74" s="51" t="e">
        <f>VLOOKUP($M74,CardStats!$A$3:$AE$998,9,FALSE)</f>
        <v>#REF!</v>
      </c>
      <c r="E74" s="57" t="e">
        <f>VLOOKUP($M74,CardStats!$A$3:$AE$998,11,FALSE)</f>
        <v>#REF!</v>
      </c>
      <c r="F74" s="57" t="e">
        <f>VLOOKUP($M74,CardStats!$A$3:$AE$998,12,FALSE)</f>
        <v>#REF!</v>
      </c>
      <c r="G74" s="57" t="e">
        <f>VLOOKUP($M74,CardStats!$A$3:$AE$998,14,FALSE)</f>
        <v>#REF!</v>
      </c>
      <c r="H74" s="57" t="e">
        <f>VLOOKUP($M74,CardStats!$A$3:$AE$998,15,FALSE)</f>
        <v>#REF!</v>
      </c>
      <c r="I74" s="57" t="e">
        <f>VLOOKUP($M74,CardStats!$A$3:$AE$998,17,FALSE)</f>
        <v>#REF!</v>
      </c>
      <c r="J74" s="57" t="e">
        <f>VLOOKUP($M74,CardStats!$A$3:$AE$998,18,FALSE)</f>
        <v>#REF!</v>
      </c>
      <c r="K74" s="57" t="e">
        <f>VLOOKUP($M74,CardStats!$A$3:$AE$998,20,FALSE)</f>
        <v>#REF!</v>
      </c>
      <c r="L74" s="57" t="e">
        <f>VLOOKUP($M74,CardStats!$A$3:$AE$998,21,FALSE)</f>
        <v>#REF!</v>
      </c>
      <c r="M74" s="53" t="e">
        <f>Fixtures!#REF!</f>
        <v>#REF!</v>
      </c>
      <c r="N74" s="54" t="e">
        <f>Fixtures!#REF!</f>
        <v>#REF!</v>
      </c>
      <c r="O74" s="53" t="e">
        <f>Fixtures!#REF!</f>
        <v>#REF!</v>
      </c>
      <c r="P74" s="51" t="e">
        <f>VLOOKUP($O74,CardStats!$A$3:$AE$998,5,FALSE)</f>
        <v>#REF!</v>
      </c>
      <c r="Q74" s="51" t="e">
        <f>VLOOKUP($O74,CardStats!$A$3:$AE$998,7,FALSE)</f>
        <v>#REF!</v>
      </c>
      <c r="R74" s="51" t="e">
        <f>VLOOKUP($O74,CardStats!$A$3:$AE$998,8,FALSE)</f>
        <v>#REF!</v>
      </c>
      <c r="S74" s="51" t="e">
        <f>VLOOKUP($O74,CardStats!$A$3:$AE$998,10,FALSE)</f>
        <v>#REF!</v>
      </c>
      <c r="T74" s="57" t="e">
        <f>VLOOKUP($O74,CardStats!$A$3:$AE$998,11,FALSE)</f>
        <v>#REF!</v>
      </c>
      <c r="U74" s="57" t="e">
        <f>VLOOKUP($O74,CardStats!$A$3:$AE$998,13,FALSE)</f>
        <v>#REF!</v>
      </c>
      <c r="V74" s="57" t="e">
        <f>VLOOKUP($O74,CardStats!$A$3:$AE$998,14,FALSE)</f>
        <v>#REF!</v>
      </c>
      <c r="W74" s="57" t="e">
        <f>VLOOKUP($O74,CardStats!$A$3:$AE$998,16,FALSE)</f>
        <v>#REF!</v>
      </c>
      <c r="X74" s="57" t="e">
        <f>VLOOKUP($O74,CardStats!$A$3:$AE$998,17,FALSE)</f>
        <v>#REF!</v>
      </c>
      <c r="Y74" s="57" t="e">
        <f>VLOOKUP($O74,CardStats!$A$3:$AE$998,19,FALSE)</f>
        <v>#REF!</v>
      </c>
      <c r="Z74" s="57" t="e">
        <f>VLOOKUP($O74,CardStats!$A$3:$AE$998,20,FALSE)</f>
        <v>#REF!</v>
      </c>
      <c r="AA74" s="57" t="e">
        <f>VLOOKUP($O74,CardStats!$A$3:$AE$998,22,FALSE)</f>
        <v>#REF!</v>
      </c>
    </row>
    <row r="75" spans="1:27" x14ac:dyDescent="0.3">
      <c r="A75" s="51" t="e">
        <f>VLOOKUP($M75,CardStats!$A$3:$AE$998,5,FALSE)</f>
        <v>#REF!</v>
      </c>
      <c r="B75" s="51" t="e">
        <f>VLOOKUP($M75,CardStats!$A$3:$AE$998,6,FALSE)</f>
        <v>#REF!</v>
      </c>
      <c r="C75" s="51" t="e">
        <f>VLOOKUP($M75,CardStats!$A$3:$AE$998,8,FALSE)</f>
        <v>#REF!</v>
      </c>
      <c r="D75" s="51" t="e">
        <f>VLOOKUP($M75,CardStats!$A$3:$AE$998,9,FALSE)</f>
        <v>#REF!</v>
      </c>
      <c r="E75" s="57" t="e">
        <f>VLOOKUP($M75,CardStats!$A$3:$AE$998,11,FALSE)</f>
        <v>#REF!</v>
      </c>
      <c r="F75" s="57" t="e">
        <f>VLOOKUP($M75,CardStats!$A$3:$AE$998,12,FALSE)</f>
        <v>#REF!</v>
      </c>
      <c r="G75" s="57" t="e">
        <f>VLOOKUP($M75,CardStats!$A$3:$AE$998,14,FALSE)</f>
        <v>#REF!</v>
      </c>
      <c r="H75" s="57" t="e">
        <f>VLOOKUP($M75,CardStats!$A$3:$AE$998,15,FALSE)</f>
        <v>#REF!</v>
      </c>
      <c r="I75" s="57" t="e">
        <f>VLOOKUP($M75,CardStats!$A$3:$AE$998,17,FALSE)</f>
        <v>#REF!</v>
      </c>
      <c r="J75" s="57" t="e">
        <f>VLOOKUP($M75,CardStats!$A$3:$AE$998,18,FALSE)</f>
        <v>#REF!</v>
      </c>
      <c r="K75" s="57" t="e">
        <f>VLOOKUP($M75,CardStats!$A$3:$AE$998,20,FALSE)</f>
        <v>#REF!</v>
      </c>
      <c r="L75" s="57" t="e">
        <f>VLOOKUP($M75,CardStats!$A$3:$AE$998,21,FALSE)</f>
        <v>#REF!</v>
      </c>
      <c r="M75" s="53" t="e">
        <f>Fixtures!#REF!</f>
        <v>#REF!</v>
      </c>
      <c r="N75" s="54" t="e">
        <f>Fixtures!#REF!</f>
        <v>#REF!</v>
      </c>
      <c r="O75" s="53" t="e">
        <f>Fixtures!#REF!</f>
        <v>#REF!</v>
      </c>
      <c r="P75" s="51" t="e">
        <f>VLOOKUP($O75,CardStats!$A$3:$AE$998,5,FALSE)</f>
        <v>#REF!</v>
      </c>
      <c r="Q75" s="51" t="e">
        <f>VLOOKUP($O75,CardStats!$A$3:$AE$998,7,FALSE)</f>
        <v>#REF!</v>
      </c>
      <c r="R75" s="51" t="e">
        <f>VLOOKUP($O75,CardStats!$A$3:$AE$998,8,FALSE)</f>
        <v>#REF!</v>
      </c>
      <c r="S75" s="51" t="e">
        <f>VLOOKUP($O75,CardStats!$A$3:$AE$998,10,FALSE)</f>
        <v>#REF!</v>
      </c>
      <c r="T75" s="57" t="e">
        <f>VLOOKUP($O75,CardStats!$A$3:$AE$998,11,FALSE)</f>
        <v>#REF!</v>
      </c>
      <c r="U75" s="57" t="e">
        <f>VLOOKUP($O75,CardStats!$A$3:$AE$998,13,FALSE)</f>
        <v>#REF!</v>
      </c>
      <c r="V75" s="57" t="e">
        <f>VLOOKUP($O75,CardStats!$A$3:$AE$998,14,FALSE)</f>
        <v>#REF!</v>
      </c>
      <c r="W75" s="57" t="e">
        <f>VLOOKUP($O75,CardStats!$A$3:$AE$998,16,FALSE)</f>
        <v>#REF!</v>
      </c>
      <c r="X75" s="57" t="e">
        <f>VLOOKUP($O75,CardStats!$A$3:$AE$998,17,FALSE)</f>
        <v>#REF!</v>
      </c>
      <c r="Y75" s="57" t="e">
        <f>VLOOKUP($O75,CardStats!$A$3:$AE$998,19,FALSE)</f>
        <v>#REF!</v>
      </c>
      <c r="Z75" s="57" t="e">
        <f>VLOOKUP($O75,CardStats!$A$3:$AE$998,20,FALSE)</f>
        <v>#REF!</v>
      </c>
      <c r="AA75" s="57" t="e">
        <f>VLOOKUP($O75,CardStats!$A$3:$AE$998,22,FALSE)</f>
        <v>#REF!</v>
      </c>
    </row>
    <row r="76" spans="1:27" x14ac:dyDescent="0.3">
      <c r="A76" s="51" t="e">
        <f>VLOOKUP($M76,CardStats!$A$3:$AE$998,5,FALSE)</f>
        <v>#REF!</v>
      </c>
      <c r="B76" s="51" t="e">
        <f>VLOOKUP($M76,CardStats!$A$3:$AE$998,6,FALSE)</f>
        <v>#REF!</v>
      </c>
      <c r="C76" s="51" t="e">
        <f>VLOOKUP($M76,CardStats!$A$3:$AE$998,8,FALSE)</f>
        <v>#REF!</v>
      </c>
      <c r="D76" s="51" t="e">
        <f>VLOOKUP($M76,CardStats!$A$3:$AE$998,9,FALSE)</f>
        <v>#REF!</v>
      </c>
      <c r="E76" s="57" t="e">
        <f>VLOOKUP($M76,CardStats!$A$3:$AE$998,11,FALSE)</f>
        <v>#REF!</v>
      </c>
      <c r="F76" s="57" t="e">
        <f>VLOOKUP($M76,CardStats!$A$3:$AE$998,12,FALSE)</f>
        <v>#REF!</v>
      </c>
      <c r="G76" s="57" t="e">
        <f>VLOOKUP($M76,CardStats!$A$3:$AE$998,14,FALSE)</f>
        <v>#REF!</v>
      </c>
      <c r="H76" s="57" t="e">
        <f>VLOOKUP($M76,CardStats!$A$3:$AE$998,15,FALSE)</f>
        <v>#REF!</v>
      </c>
      <c r="I76" s="57" t="e">
        <f>VLOOKUP($M76,CardStats!$A$3:$AE$998,17,FALSE)</f>
        <v>#REF!</v>
      </c>
      <c r="J76" s="57" t="e">
        <f>VLOOKUP($M76,CardStats!$A$3:$AE$998,18,FALSE)</f>
        <v>#REF!</v>
      </c>
      <c r="K76" s="57" t="e">
        <f>VLOOKUP($M76,CardStats!$A$3:$AE$998,20,FALSE)</f>
        <v>#REF!</v>
      </c>
      <c r="L76" s="57" t="e">
        <f>VLOOKUP($M76,CardStats!$A$3:$AE$998,21,FALSE)</f>
        <v>#REF!</v>
      </c>
      <c r="M76" s="53" t="e">
        <f>Fixtures!#REF!</f>
        <v>#REF!</v>
      </c>
      <c r="N76" s="54" t="e">
        <f>Fixtures!#REF!</f>
        <v>#REF!</v>
      </c>
      <c r="O76" s="53" t="e">
        <f>Fixtures!#REF!</f>
        <v>#REF!</v>
      </c>
      <c r="P76" s="51" t="e">
        <f>VLOOKUP($O76,CardStats!$A$3:$AE$998,5,FALSE)</f>
        <v>#REF!</v>
      </c>
      <c r="Q76" s="51" t="e">
        <f>VLOOKUP($O76,CardStats!$A$3:$AE$998,7,FALSE)</f>
        <v>#REF!</v>
      </c>
      <c r="R76" s="51" t="e">
        <f>VLOOKUP($O76,CardStats!$A$3:$AE$998,8,FALSE)</f>
        <v>#REF!</v>
      </c>
      <c r="S76" s="51" t="e">
        <f>VLOOKUP($O76,CardStats!$A$3:$AE$998,10,FALSE)</f>
        <v>#REF!</v>
      </c>
      <c r="T76" s="57" t="e">
        <f>VLOOKUP($O76,CardStats!$A$3:$AE$998,11,FALSE)</f>
        <v>#REF!</v>
      </c>
      <c r="U76" s="57" t="e">
        <f>VLOOKUP($O76,CardStats!$A$3:$AE$998,13,FALSE)</f>
        <v>#REF!</v>
      </c>
      <c r="V76" s="57" t="e">
        <f>VLOOKUP($O76,CardStats!$A$3:$AE$998,14,FALSE)</f>
        <v>#REF!</v>
      </c>
      <c r="W76" s="57" t="e">
        <f>VLOOKUP($O76,CardStats!$A$3:$AE$998,16,FALSE)</f>
        <v>#REF!</v>
      </c>
      <c r="X76" s="57" t="e">
        <f>VLOOKUP($O76,CardStats!$A$3:$AE$998,17,FALSE)</f>
        <v>#REF!</v>
      </c>
      <c r="Y76" s="57" t="e">
        <f>VLOOKUP($O76,CardStats!$A$3:$AE$998,19,FALSE)</f>
        <v>#REF!</v>
      </c>
      <c r="Z76" s="57" t="e">
        <f>VLOOKUP($O76,CardStats!$A$3:$AE$998,20,FALSE)</f>
        <v>#REF!</v>
      </c>
      <c r="AA76" s="57" t="e">
        <f>VLOOKUP($O76,CardStats!$A$3:$AE$998,22,FALSE)</f>
        <v>#REF!</v>
      </c>
    </row>
    <row r="77" spans="1:27" x14ac:dyDescent="0.3">
      <c r="A77" s="51" t="e">
        <f>VLOOKUP($M77,CardStats!$A$3:$AE$998,5,FALSE)</f>
        <v>#REF!</v>
      </c>
      <c r="B77" s="51" t="e">
        <f>VLOOKUP($M77,CardStats!$A$3:$AE$998,6,FALSE)</f>
        <v>#REF!</v>
      </c>
      <c r="C77" s="51" t="e">
        <f>VLOOKUP($M77,CardStats!$A$3:$AE$998,8,FALSE)</f>
        <v>#REF!</v>
      </c>
      <c r="D77" s="51" t="e">
        <f>VLOOKUP($M77,CardStats!$A$3:$AE$998,9,FALSE)</f>
        <v>#REF!</v>
      </c>
      <c r="E77" s="57" t="e">
        <f>VLOOKUP($M77,CardStats!$A$3:$AE$998,11,FALSE)</f>
        <v>#REF!</v>
      </c>
      <c r="F77" s="57" t="e">
        <f>VLOOKUP($M77,CardStats!$A$3:$AE$998,12,FALSE)</f>
        <v>#REF!</v>
      </c>
      <c r="G77" s="57" t="e">
        <f>VLOOKUP($M77,CardStats!$A$3:$AE$998,14,FALSE)</f>
        <v>#REF!</v>
      </c>
      <c r="H77" s="57" t="e">
        <f>VLOOKUP($M77,CardStats!$A$3:$AE$998,15,FALSE)</f>
        <v>#REF!</v>
      </c>
      <c r="I77" s="57" t="e">
        <f>VLOOKUP($M77,CardStats!$A$3:$AE$998,17,FALSE)</f>
        <v>#REF!</v>
      </c>
      <c r="J77" s="57" t="e">
        <f>VLOOKUP($M77,CardStats!$A$3:$AE$998,18,FALSE)</f>
        <v>#REF!</v>
      </c>
      <c r="K77" s="57" t="e">
        <f>VLOOKUP($M77,CardStats!$A$3:$AE$998,20,FALSE)</f>
        <v>#REF!</v>
      </c>
      <c r="L77" s="57" t="e">
        <f>VLOOKUP($M77,CardStats!$A$3:$AE$998,21,FALSE)</f>
        <v>#REF!</v>
      </c>
      <c r="M77" s="53" t="e">
        <f>Fixtures!#REF!</f>
        <v>#REF!</v>
      </c>
      <c r="N77" s="54" t="e">
        <f>Fixtures!#REF!</f>
        <v>#REF!</v>
      </c>
      <c r="O77" s="53" t="e">
        <f>Fixtures!#REF!</f>
        <v>#REF!</v>
      </c>
      <c r="P77" s="51" t="e">
        <f>VLOOKUP($O77,CardStats!$A$3:$AE$998,5,FALSE)</f>
        <v>#REF!</v>
      </c>
      <c r="Q77" s="51" t="e">
        <f>VLOOKUP($O77,CardStats!$A$3:$AE$998,7,FALSE)</f>
        <v>#REF!</v>
      </c>
      <c r="R77" s="51" t="e">
        <f>VLOOKUP($O77,CardStats!$A$3:$AE$998,8,FALSE)</f>
        <v>#REF!</v>
      </c>
      <c r="S77" s="51" t="e">
        <f>VLOOKUP($O77,CardStats!$A$3:$AE$998,10,FALSE)</f>
        <v>#REF!</v>
      </c>
      <c r="T77" s="57" t="e">
        <f>VLOOKUP($O77,CardStats!$A$3:$AE$998,11,FALSE)</f>
        <v>#REF!</v>
      </c>
      <c r="U77" s="57" t="e">
        <f>VLOOKUP($O77,CardStats!$A$3:$AE$998,13,FALSE)</f>
        <v>#REF!</v>
      </c>
      <c r="V77" s="57" t="e">
        <f>VLOOKUP($O77,CardStats!$A$3:$AE$998,14,FALSE)</f>
        <v>#REF!</v>
      </c>
      <c r="W77" s="57" t="e">
        <f>VLOOKUP($O77,CardStats!$A$3:$AE$998,16,FALSE)</f>
        <v>#REF!</v>
      </c>
      <c r="X77" s="57" t="e">
        <f>VLOOKUP($O77,CardStats!$A$3:$AE$998,17,FALSE)</f>
        <v>#REF!</v>
      </c>
      <c r="Y77" s="57" t="e">
        <f>VLOOKUP($O77,CardStats!$A$3:$AE$998,19,FALSE)</f>
        <v>#REF!</v>
      </c>
      <c r="Z77" s="57" t="e">
        <f>VLOOKUP($O77,CardStats!$A$3:$AE$998,20,FALSE)</f>
        <v>#REF!</v>
      </c>
      <c r="AA77" s="57" t="e">
        <f>VLOOKUP($O77,CardStats!$A$3:$AE$998,22,FALSE)</f>
        <v>#REF!</v>
      </c>
    </row>
    <row r="78" spans="1:27" x14ac:dyDescent="0.3">
      <c r="A78" s="51" t="e">
        <f>VLOOKUP($M78,CardStats!$A$3:$AE$998,5,FALSE)</f>
        <v>#REF!</v>
      </c>
      <c r="B78" s="51" t="e">
        <f>VLOOKUP($M78,CardStats!$A$3:$AE$998,6,FALSE)</f>
        <v>#REF!</v>
      </c>
      <c r="C78" s="51" t="e">
        <f>VLOOKUP($M78,CardStats!$A$3:$AE$998,8,FALSE)</f>
        <v>#REF!</v>
      </c>
      <c r="D78" s="51" t="e">
        <f>VLOOKUP($M78,CardStats!$A$3:$AE$998,9,FALSE)</f>
        <v>#REF!</v>
      </c>
      <c r="E78" s="57" t="e">
        <f>VLOOKUP($M78,CardStats!$A$3:$AE$998,11,FALSE)</f>
        <v>#REF!</v>
      </c>
      <c r="F78" s="57" t="e">
        <f>VLOOKUP($M78,CardStats!$A$3:$AE$998,12,FALSE)</f>
        <v>#REF!</v>
      </c>
      <c r="G78" s="57" t="e">
        <f>VLOOKUP($M78,CardStats!$A$3:$AE$998,14,FALSE)</f>
        <v>#REF!</v>
      </c>
      <c r="H78" s="57" t="e">
        <f>VLOOKUP($M78,CardStats!$A$3:$AE$998,15,FALSE)</f>
        <v>#REF!</v>
      </c>
      <c r="I78" s="57" t="e">
        <f>VLOOKUP($M78,CardStats!$A$3:$AE$998,17,FALSE)</f>
        <v>#REF!</v>
      </c>
      <c r="J78" s="57" t="e">
        <f>VLOOKUP($M78,CardStats!$A$3:$AE$998,18,FALSE)</f>
        <v>#REF!</v>
      </c>
      <c r="K78" s="57" t="e">
        <f>VLOOKUP($M78,CardStats!$A$3:$AE$998,20,FALSE)</f>
        <v>#REF!</v>
      </c>
      <c r="L78" s="57" t="e">
        <f>VLOOKUP($M78,CardStats!$A$3:$AE$998,21,FALSE)</f>
        <v>#REF!</v>
      </c>
      <c r="M78" s="53" t="e">
        <f>Fixtures!#REF!</f>
        <v>#REF!</v>
      </c>
      <c r="N78" s="54" t="e">
        <f>Fixtures!#REF!</f>
        <v>#REF!</v>
      </c>
      <c r="O78" s="53" t="e">
        <f>Fixtures!#REF!</f>
        <v>#REF!</v>
      </c>
      <c r="P78" s="51" t="e">
        <f>VLOOKUP($O78,CardStats!$A$3:$AE$998,5,FALSE)</f>
        <v>#REF!</v>
      </c>
      <c r="Q78" s="51" t="e">
        <f>VLOOKUP($O78,CardStats!$A$3:$AE$998,7,FALSE)</f>
        <v>#REF!</v>
      </c>
      <c r="R78" s="51" t="e">
        <f>VLOOKUP($O78,CardStats!$A$3:$AE$998,8,FALSE)</f>
        <v>#REF!</v>
      </c>
      <c r="S78" s="51" t="e">
        <f>VLOOKUP($O78,CardStats!$A$3:$AE$998,10,FALSE)</f>
        <v>#REF!</v>
      </c>
      <c r="T78" s="57" t="e">
        <f>VLOOKUP($O78,CardStats!$A$3:$AE$998,11,FALSE)</f>
        <v>#REF!</v>
      </c>
      <c r="U78" s="57" t="e">
        <f>VLOOKUP($O78,CardStats!$A$3:$AE$998,13,FALSE)</f>
        <v>#REF!</v>
      </c>
      <c r="V78" s="57" t="e">
        <f>VLOOKUP($O78,CardStats!$A$3:$AE$998,14,FALSE)</f>
        <v>#REF!</v>
      </c>
      <c r="W78" s="57" t="e">
        <f>VLOOKUP($O78,CardStats!$A$3:$AE$998,16,FALSE)</f>
        <v>#REF!</v>
      </c>
      <c r="X78" s="57" t="e">
        <f>VLOOKUP($O78,CardStats!$A$3:$AE$998,17,FALSE)</f>
        <v>#REF!</v>
      </c>
      <c r="Y78" s="57" t="e">
        <f>VLOOKUP($O78,CardStats!$A$3:$AE$998,19,FALSE)</f>
        <v>#REF!</v>
      </c>
      <c r="Z78" s="57" t="e">
        <f>VLOOKUP($O78,CardStats!$A$3:$AE$998,20,FALSE)</f>
        <v>#REF!</v>
      </c>
      <c r="AA78" s="57" t="e">
        <f>VLOOKUP($O78,CardStats!$A$3:$AE$998,22,FALSE)</f>
        <v>#REF!</v>
      </c>
    </row>
    <row r="79" spans="1:27" x14ac:dyDescent="0.3">
      <c r="A79" s="51" t="e">
        <f>VLOOKUP($M79,CardStats!$A$3:$AE$998,5,FALSE)</f>
        <v>#REF!</v>
      </c>
      <c r="B79" s="51" t="e">
        <f>VLOOKUP($M79,CardStats!$A$3:$AE$998,6,FALSE)</f>
        <v>#REF!</v>
      </c>
      <c r="C79" s="51" t="e">
        <f>VLOOKUP($M79,CardStats!$A$3:$AE$998,8,FALSE)</f>
        <v>#REF!</v>
      </c>
      <c r="D79" s="51" t="e">
        <f>VLOOKUP($M79,CardStats!$A$3:$AE$998,9,FALSE)</f>
        <v>#REF!</v>
      </c>
      <c r="E79" s="57" t="e">
        <f>VLOOKUP($M79,CardStats!$A$3:$AE$998,11,FALSE)</f>
        <v>#REF!</v>
      </c>
      <c r="F79" s="57" t="e">
        <f>VLOOKUP($M79,CardStats!$A$3:$AE$998,12,FALSE)</f>
        <v>#REF!</v>
      </c>
      <c r="G79" s="57" t="e">
        <f>VLOOKUP($M79,CardStats!$A$3:$AE$998,14,FALSE)</f>
        <v>#REF!</v>
      </c>
      <c r="H79" s="57" t="e">
        <f>VLOOKUP($M79,CardStats!$A$3:$AE$998,15,FALSE)</f>
        <v>#REF!</v>
      </c>
      <c r="I79" s="57" t="e">
        <f>VLOOKUP($M79,CardStats!$A$3:$AE$998,17,FALSE)</f>
        <v>#REF!</v>
      </c>
      <c r="J79" s="57" t="e">
        <f>VLOOKUP($M79,CardStats!$A$3:$AE$998,18,FALSE)</f>
        <v>#REF!</v>
      </c>
      <c r="K79" s="57" t="e">
        <f>VLOOKUP($M79,CardStats!$A$3:$AE$998,20,FALSE)</f>
        <v>#REF!</v>
      </c>
      <c r="L79" s="57" t="e">
        <f>VLOOKUP($M79,CardStats!$A$3:$AE$998,21,FALSE)</f>
        <v>#REF!</v>
      </c>
      <c r="M79" s="53" t="e">
        <f>Fixtures!#REF!</f>
        <v>#REF!</v>
      </c>
      <c r="N79" s="54" t="e">
        <f>Fixtures!#REF!</f>
        <v>#REF!</v>
      </c>
      <c r="O79" s="53" t="e">
        <f>Fixtures!#REF!</f>
        <v>#REF!</v>
      </c>
      <c r="P79" s="51" t="e">
        <f>VLOOKUP($O79,CardStats!$A$3:$AE$998,5,FALSE)</f>
        <v>#REF!</v>
      </c>
      <c r="Q79" s="51" t="e">
        <f>VLOOKUP($O79,CardStats!$A$3:$AE$998,7,FALSE)</f>
        <v>#REF!</v>
      </c>
      <c r="R79" s="51" t="e">
        <f>VLOOKUP($O79,CardStats!$A$3:$AE$998,8,FALSE)</f>
        <v>#REF!</v>
      </c>
      <c r="S79" s="51" t="e">
        <f>VLOOKUP($O79,CardStats!$A$3:$AE$998,10,FALSE)</f>
        <v>#REF!</v>
      </c>
      <c r="T79" s="57" t="e">
        <f>VLOOKUP($O79,CardStats!$A$3:$AE$998,11,FALSE)</f>
        <v>#REF!</v>
      </c>
      <c r="U79" s="57" t="e">
        <f>VLOOKUP($O79,CardStats!$A$3:$AE$998,13,FALSE)</f>
        <v>#REF!</v>
      </c>
      <c r="V79" s="57" t="e">
        <f>VLOOKUP($O79,CardStats!$A$3:$AE$998,14,FALSE)</f>
        <v>#REF!</v>
      </c>
      <c r="W79" s="57" t="e">
        <f>VLOOKUP($O79,CardStats!$A$3:$AE$998,16,FALSE)</f>
        <v>#REF!</v>
      </c>
      <c r="X79" s="57" t="e">
        <f>VLOOKUP($O79,CardStats!$A$3:$AE$998,17,FALSE)</f>
        <v>#REF!</v>
      </c>
      <c r="Y79" s="57" t="e">
        <f>VLOOKUP($O79,CardStats!$A$3:$AE$998,19,FALSE)</f>
        <v>#REF!</v>
      </c>
      <c r="Z79" s="57" t="e">
        <f>VLOOKUP($O79,CardStats!$A$3:$AE$998,20,FALSE)</f>
        <v>#REF!</v>
      </c>
      <c r="AA79" s="57" t="e">
        <f>VLOOKUP($O79,CardStats!$A$3:$AE$998,22,FALSE)</f>
        <v>#REF!</v>
      </c>
    </row>
    <row r="80" spans="1:27" x14ac:dyDescent="0.3">
      <c r="A80" s="51" t="e">
        <f>VLOOKUP($M80,CardStats!$A$3:$AE$998,5,FALSE)</f>
        <v>#REF!</v>
      </c>
      <c r="B80" s="51" t="e">
        <f>VLOOKUP($M80,CardStats!$A$3:$AE$998,6,FALSE)</f>
        <v>#REF!</v>
      </c>
      <c r="C80" s="51" t="e">
        <f>VLOOKUP($M80,CardStats!$A$3:$AE$998,8,FALSE)</f>
        <v>#REF!</v>
      </c>
      <c r="D80" s="51" t="e">
        <f>VLOOKUP($M80,CardStats!$A$3:$AE$998,9,FALSE)</f>
        <v>#REF!</v>
      </c>
      <c r="E80" s="57" t="e">
        <f>VLOOKUP($M80,CardStats!$A$3:$AE$998,11,FALSE)</f>
        <v>#REF!</v>
      </c>
      <c r="F80" s="57" t="e">
        <f>VLOOKUP($M80,CardStats!$A$3:$AE$998,12,FALSE)</f>
        <v>#REF!</v>
      </c>
      <c r="G80" s="57" t="e">
        <f>VLOOKUP($M80,CardStats!$A$3:$AE$998,14,FALSE)</f>
        <v>#REF!</v>
      </c>
      <c r="H80" s="57" t="e">
        <f>VLOOKUP($M80,CardStats!$A$3:$AE$998,15,FALSE)</f>
        <v>#REF!</v>
      </c>
      <c r="I80" s="57" t="e">
        <f>VLOOKUP($M80,CardStats!$A$3:$AE$998,17,FALSE)</f>
        <v>#REF!</v>
      </c>
      <c r="J80" s="57" t="e">
        <f>VLOOKUP($M80,CardStats!$A$3:$AE$998,18,FALSE)</f>
        <v>#REF!</v>
      </c>
      <c r="K80" s="57" t="e">
        <f>VLOOKUP($M80,CardStats!$A$3:$AE$998,20,FALSE)</f>
        <v>#REF!</v>
      </c>
      <c r="L80" s="57" t="e">
        <f>VLOOKUP($M80,CardStats!$A$3:$AE$998,21,FALSE)</f>
        <v>#REF!</v>
      </c>
      <c r="M80" s="53" t="e">
        <f>Fixtures!#REF!</f>
        <v>#REF!</v>
      </c>
      <c r="N80" s="54" t="e">
        <f>Fixtures!#REF!</f>
        <v>#REF!</v>
      </c>
      <c r="O80" s="53" t="e">
        <f>Fixtures!#REF!</f>
        <v>#REF!</v>
      </c>
      <c r="P80" s="51" t="e">
        <f>VLOOKUP($O80,CardStats!$A$3:$AE$998,5,FALSE)</f>
        <v>#REF!</v>
      </c>
      <c r="Q80" s="51" t="e">
        <f>VLOOKUP($O80,CardStats!$A$3:$AE$998,7,FALSE)</f>
        <v>#REF!</v>
      </c>
      <c r="R80" s="51" t="e">
        <f>VLOOKUP($O80,CardStats!$A$3:$AE$998,8,FALSE)</f>
        <v>#REF!</v>
      </c>
      <c r="S80" s="51" t="e">
        <f>VLOOKUP($O80,CardStats!$A$3:$AE$998,10,FALSE)</f>
        <v>#REF!</v>
      </c>
      <c r="T80" s="57" t="e">
        <f>VLOOKUP($O80,CardStats!$A$3:$AE$998,11,FALSE)</f>
        <v>#REF!</v>
      </c>
      <c r="U80" s="57" t="e">
        <f>VLOOKUP($O80,CardStats!$A$3:$AE$998,13,FALSE)</f>
        <v>#REF!</v>
      </c>
      <c r="V80" s="57" t="e">
        <f>VLOOKUP($O80,CardStats!$A$3:$AE$998,14,FALSE)</f>
        <v>#REF!</v>
      </c>
      <c r="W80" s="57" t="e">
        <f>VLOOKUP($O80,CardStats!$A$3:$AE$998,16,FALSE)</f>
        <v>#REF!</v>
      </c>
      <c r="X80" s="57" t="e">
        <f>VLOOKUP($O80,CardStats!$A$3:$AE$998,17,FALSE)</f>
        <v>#REF!</v>
      </c>
      <c r="Y80" s="57" t="e">
        <f>VLOOKUP($O80,CardStats!$A$3:$AE$998,19,FALSE)</f>
        <v>#REF!</v>
      </c>
      <c r="Z80" s="57" t="e">
        <f>VLOOKUP($O80,CardStats!$A$3:$AE$998,20,FALSE)</f>
        <v>#REF!</v>
      </c>
      <c r="AA80" s="57" t="e">
        <f>VLOOKUP($O80,CardStats!$A$3:$AE$998,22,FALSE)</f>
        <v>#REF!</v>
      </c>
    </row>
    <row r="81" spans="1:27" x14ac:dyDescent="0.3">
      <c r="A81" s="51" t="e">
        <f>VLOOKUP($M81,CardStats!$A$3:$AE$998,5,FALSE)</f>
        <v>#REF!</v>
      </c>
      <c r="B81" s="51" t="e">
        <f>VLOOKUP($M81,CardStats!$A$3:$AE$998,6,FALSE)</f>
        <v>#REF!</v>
      </c>
      <c r="C81" s="51" t="e">
        <f>VLOOKUP($M81,CardStats!$A$3:$AE$998,8,FALSE)</f>
        <v>#REF!</v>
      </c>
      <c r="D81" s="51" t="e">
        <f>VLOOKUP($M81,CardStats!$A$3:$AE$998,9,FALSE)</f>
        <v>#REF!</v>
      </c>
      <c r="E81" s="57" t="e">
        <f>VLOOKUP($M81,CardStats!$A$3:$AE$998,11,FALSE)</f>
        <v>#REF!</v>
      </c>
      <c r="F81" s="57" t="e">
        <f>VLOOKUP($M81,CardStats!$A$3:$AE$998,12,FALSE)</f>
        <v>#REF!</v>
      </c>
      <c r="G81" s="57" t="e">
        <f>VLOOKUP($M81,CardStats!$A$3:$AE$998,14,FALSE)</f>
        <v>#REF!</v>
      </c>
      <c r="H81" s="57" t="e">
        <f>VLOOKUP($M81,CardStats!$A$3:$AE$998,15,FALSE)</f>
        <v>#REF!</v>
      </c>
      <c r="I81" s="57" t="e">
        <f>VLOOKUP($M81,CardStats!$A$3:$AE$998,17,FALSE)</f>
        <v>#REF!</v>
      </c>
      <c r="J81" s="57" t="e">
        <f>VLOOKUP($M81,CardStats!$A$3:$AE$998,18,FALSE)</f>
        <v>#REF!</v>
      </c>
      <c r="K81" s="57" t="e">
        <f>VLOOKUP($M81,CardStats!$A$3:$AE$998,20,FALSE)</f>
        <v>#REF!</v>
      </c>
      <c r="L81" s="57" t="e">
        <f>VLOOKUP($M81,CardStats!$A$3:$AE$998,21,FALSE)</f>
        <v>#REF!</v>
      </c>
      <c r="M81" s="53" t="e">
        <f>Fixtures!#REF!</f>
        <v>#REF!</v>
      </c>
      <c r="N81" s="54" t="e">
        <f>Fixtures!#REF!</f>
        <v>#REF!</v>
      </c>
      <c r="O81" s="53" t="e">
        <f>Fixtures!#REF!</f>
        <v>#REF!</v>
      </c>
      <c r="P81" s="51" t="e">
        <f>VLOOKUP($O81,CardStats!$A$3:$AE$998,5,FALSE)</f>
        <v>#REF!</v>
      </c>
      <c r="Q81" s="51" t="e">
        <f>VLOOKUP($O81,CardStats!$A$3:$AE$998,7,FALSE)</f>
        <v>#REF!</v>
      </c>
      <c r="R81" s="51" t="e">
        <f>VLOOKUP($O81,CardStats!$A$3:$AE$998,8,FALSE)</f>
        <v>#REF!</v>
      </c>
      <c r="S81" s="51" t="e">
        <f>VLOOKUP($O81,CardStats!$A$3:$AE$998,10,FALSE)</f>
        <v>#REF!</v>
      </c>
      <c r="T81" s="57" t="e">
        <f>VLOOKUP($O81,CardStats!$A$3:$AE$998,11,FALSE)</f>
        <v>#REF!</v>
      </c>
      <c r="U81" s="57" t="e">
        <f>VLOOKUP($O81,CardStats!$A$3:$AE$998,13,FALSE)</f>
        <v>#REF!</v>
      </c>
      <c r="V81" s="57" t="e">
        <f>VLOOKUP($O81,CardStats!$A$3:$AE$998,14,FALSE)</f>
        <v>#REF!</v>
      </c>
      <c r="W81" s="57" t="e">
        <f>VLOOKUP($O81,CardStats!$A$3:$AE$998,16,FALSE)</f>
        <v>#REF!</v>
      </c>
      <c r="X81" s="57" t="e">
        <f>VLOOKUP($O81,CardStats!$A$3:$AE$998,17,FALSE)</f>
        <v>#REF!</v>
      </c>
      <c r="Y81" s="57" t="e">
        <f>VLOOKUP($O81,CardStats!$A$3:$AE$998,19,FALSE)</f>
        <v>#REF!</v>
      </c>
      <c r="Z81" s="57" t="e">
        <f>VLOOKUP($O81,CardStats!$A$3:$AE$998,20,FALSE)</f>
        <v>#REF!</v>
      </c>
      <c r="AA81" s="57" t="e">
        <f>VLOOKUP($O81,CardStats!$A$3:$AE$998,22,FALSE)</f>
        <v>#REF!</v>
      </c>
    </row>
    <row r="82" spans="1:27" x14ac:dyDescent="0.3">
      <c r="A82" s="51" t="e">
        <f>VLOOKUP($M82,CardStats!$A$3:$AE$998,5,FALSE)</f>
        <v>#REF!</v>
      </c>
      <c r="B82" s="51" t="e">
        <f>VLOOKUP($M82,CardStats!$A$3:$AE$998,6,FALSE)</f>
        <v>#REF!</v>
      </c>
      <c r="C82" s="51" t="e">
        <f>VLOOKUP($M82,CardStats!$A$3:$AE$998,8,FALSE)</f>
        <v>#REF!</v>
      </c>
      <c r="D82" s="51" t="e">
        <f>VLOOKUP($M82,CardStats!$A$3:$AE$998,9,FALSE)</f>
        <v>#REF!</v>
      </c>
      <c r="E82" s="57" t="e">
        <f>VLOOKUP($M82,CardStats!$A$3:$AE$998,11,FALSE)</f>
        <v>#REF!</v>
      </c>
      <c r="F82" s="57" t="e">
        <f>VLOOKUP($M82,CardStats!$A$3:$AE$998,12,FALSE)</f>
        <v>#REF!</v>
      </c>
      <c r="G82" s="57" t="e">
        <f>VLOOKUP($M82,CardStats!$A$3:$AE$998,14,FALSE)</f>
        <v>#REF!</v>
      </c>
      <c r="H82" s="57" t="e">
        <f>VLOOKUP($M82,CardStats!$A$3:$AE$998,15,FALSE)</f>
        <v>#REF!</v>
      </c>
      <c r="I82" s="57" t="e">
        <f>VLOOKUP($M82,CardStats!$A$3:$AE$998,17,FALSE)</f>
        <v>#REF!</v>
      </c>
      <c r="J82" s="57" t="e">
        <f>VLOOKUP($M82,CardStats!$A$3:$AE$998,18,FALSE)</f>
        <v>#REF!</v>
      </c>
      <c r="K82" s="57" t="e">
        <f>VLOOKUP($M82,CardStats!$A$3:$AE$998,20,FALSE)</f>
        <v>#REF!</v>
      </c>
      <c r="L82" s="57" t="e">
        <f>VLOOKUP($M82,CardStats!$A$3:$AE$998,21,FALSE)</f>
        <v>#REF!</v>
      </c>
      <c r="M82" s="53" t="e">
        <f>Fixtures!#REF!</f>
        <v>#REF!</v>
      </c>
      <c r="N82" s="54" t="e">
        <f>Fixtures!#REF!</f>
        <v>#REF!</v>
      </c>
      <c r="O82" s="53" t="e">
        <f>Fixtures!#REF!</f>
        <v>#REF!</v>
      </c>
      <c r="P82" s="51" t="e">
        <f>VLOOKUP($O82,CardStats!$A$3:$AE$998,5,FALSE)</f>
        <v>#REF!</v>
      </c>
      <c r="Q82" s="51" t="e">
        <f>VLOOKUP($O82,CardStats!$A$3:$AE$998,7,FALSE)</f>
        <v>#REF!</v>
      </c>
      <c r="R82" s="51" t="e">
        <f>VLOOKUP($O82,CardStats!$A$3:$AE$998,8,FALSE)</f>
        <v>#REF!</v>
      </c>
      <c r="S82" s="51" t="e">
        <f>VLOOKUP($O82,CardStats!$A$3:$AE$998,10,FALSE)</f>
        <v>#REF!</v>
      </c>
      <c r="T82" s="57" t="e">
        <f>VLOOKUP($O82,CardStats!$A$3:$AE$998,11,FALSE)</f>
        <v>#REF!</v>
      </c>
      <c r="U82" s="57" t="e">
        <f>VLOOKUP($O82,CardStats!$A$3:$AE$998,13,FALSE)</f>
        <v>#REF!</v>
      </c>
      <c r="V82" s="57" t="e">
        <f>VLOOKUP($O82,CardStats!$A$3:$AE$998,14,FALSE)</f>
        <v>#REF!</v>
      </c>
      <c r="W82" s="57" t="e">
        <f>VLOOKUP($O82,CardStats!$A$3:$AE$998,16,FALSE)</f>
        <v>#REF!</v>
      </c>
      <c r="X82" s="57" t="e">
        <f>VLOOKUP($O82,CardStats!$A$3:$AE$998,17,FALSE)</f>
        <v>#REF!</v>
      </c>
      <c r="Y82" s="57" t="e">
        <f>VLOOKUP($O82,CardStats!$A$3:$AE$998,19,FALSE)</f>
        <v>#REF!</v>
      </c>
      <c r="Z82" s="57" t="e">
        <f>VLOOKUP($O82,CardStats!$A$3:$AE$998,20,FALSE)</f>
        <v>#REF!</v>
      </c>
      <c r="AA82" s="57" t="e">
        <f>VLOOKUP($O82,CardStats!$A$3:$AE$998,22,FALSE)</f>
        <v>#REF!</v>
      </c>
    </row>
    <row r="83" spans="1:27" x14ac:dyDescent="0.3">
      <c r="A83" s="51" t="e">
        <f>VLOOKUP($M83,CardStats!$A$3:$AE$998,5,FALSE)</f>
        <v>#REF!</v>
      </c>
      <c r="B83" s="51" t="e">
        <f>VLOOKUP($M83,CardStats!$A$3:$AE$998,6,FALSE)</f>
        <v>#REF!</v>
      </c>
      <c r="C83" s="51" t="e">
        <f>VLOOKUP($M83,CardStats!$A$3:$AE$998,8,FALSE)</f>
        <v>#REF!</v>
      </c>
      <c r="D83" s="51" t="e">
        <f>VLOOKUP($M83,CardStats!$A$3:$AE$998,9,FALSE)</f>
        <v>#REF!</v>
      </c>
      <c r="E83" s="57" t="e">
        <f>VLOOKUP($M83,CardStats!$A$3:$AE$998,11,FALSE)</f>
        <v>#REF!</v>
      </c>
      <c r="F83" s="57" t="e">
        <f>VLOOKUP($M83,CardStats!$A$3:$AE$998,12,FALSE)</f>
        <v>#REF!</v>
      </c>
      <c r="G83" s="57" t="e">
        <f>VLOOKUP($M83,CardStats!$A$3:$AE$998,14,FALSE)</f>
        <v>#REF!</v>
      </c>
      <c r="H83" s="57" t="e">
        <f>VLOOKUP($M83,CardStats!$A$3:$AE$998,15,FALSE)</f>
        <v>#REF!</v>
      </c>
      <c r="I83" s="57" t="e">
        <f>VLOOKUP($M83,CardStats!$A$3:$AE$998,17,FALSE)</f>
        <v>#REF!</v>
      </c>
      <c r="J83" s="57" t="e">
        <f>VLOOKUP($M83,CardStats!$A$3:$AE$998,18,FALSE)</f>
        <v>#REF!</v>
      </c>
      <c r="K83" s="57" t="e">
        <f>VLOOKUP($M83,CardStats!$A$3:$AE$998,20,FALSE)</f>
        <v>#REF!</v>
      </c>
      <c r="L83" s="57" t="e">
        <f>VLOOKUP($M83,CardStats!$A$3:$AE$998,21,FALSE)</f>
        <v>#REF!</v>
      </c>
      <c r="M83" s="53" t="e">
        <f>Fixtures!#REF!</f>
        <v>#REF!</v>
      </c>
      <c r="N83" s="54" t="e">
        <f>Fixtures!#REF!</f>
        <v>#REF!</v>
      </c>
      <c r="O83" s="53" t="e">
        <f>Fixtures!#REF!</f>
        <v>#REF!</v>
      </c>
      <c r="P83" s="51" t="e">
        <f>VLOOKUP($O83,CardStats!$A$3:$AE$998,5,FALSE)</f>
        <v>#REF!</v>
      </c>
      <c r="Q83" s="51" t="e">
        <f>VLOOKUP($O83,CardStats!$A$3:$AE$998,7,FALSE)</f>
        <v>#REF!</v>
      </c>
      <c r="R83" s="51" t="e">
        <f>VLOOKUP($O83,CardStats!$A$3:$AE$998,8,FALSE)</f>
        <v>#REF!</v>
      </c>
      <c r="S83" s="51" t="e">
        <f>VLOOKUP($O83,CardStats!$A$3:$AE$998,10,FALSE)</f>
        <v>#REF!</v>
      </c>
      <c r="T83" s="57" t="e">
        <f>VLOOKUP($O83,CardStats!$A$3:$AE$998,11,FALSE)</f>
        <v>#REF!</v>
      </c>
      <c r="U83" s="57" t="e">
        <f>VLOOKUP($O83,CardStats!$A$3:$AE$998,13,FALSE)</f>
        <v>#REF!</v>
      </c>
      <c r="V83" s="57" t="e">
        <f>VLOOKUP($O83,CardStats!$A$3:$AE$998,14,FALSE)</f>
        <v>#REF!</v>
      </c>
      <c r="W83" s="57" t="e">
        <f>VLOOKUP($O83,CardStats!$A$3:$AE$998,16,FALSE)</f>
        <v>#REF!</v>
      </c>
      <c r="X83" s="57" t="e">
        <f>VLOOKUP($O83,CardStats!$A$3:$AE$998,17,FALSE)</f>
        <v>#REF!</v>
      </c>
      <c r="Y83" s="57" t="e">
        <f>VLOOKUP($O83,CardStats!$A$3:$AE$998,19,FALSE)</f>
        <v>#REF!</v>
      </c>
      <c r="Z83" s="57" t="e">
        <f>VLOOKUP($O83,CardStats!$A$3:$AE$998,20,FALSE)</f>
        <v>#REF!</v>
      </c>
      <c r="AA83" s="57" t="e">
        <f>VLOOKUP($O83,CardStats!$A$3:$AE$998,22,FALSE)</f>
        <v>#REF!</v>
      </c>
    </row>
    <row r="84" spans="1:27" x14ac:dyDescent="0.3">
      <c r="A84" s="51" t="e">
        <f>VLOOKUP($M84,CardStats!$A$3:$AE$998,5,FALSE)</f>
        <v>#REF!</v>
      </c>
      <c r="B84" s="51" t="e">
        <f>VLOOKUP($M84,CardStats!$A$3:$AE$998,6,FALSE)</f>
        <v>#REF!</v>
      </c>
      <c r="C84" s="51" t="e">
        <f>VLOOKUP($M84,CardStats!$A$3:$AE$998,8,FALSE)</f>
        <v>#REF!</v>
      </c>
      <c r="D84" s="51" t="e">
        <f>VLOOKUP($M84,CardStats!$A$3:$AE$998,9,FALSE)</f>
        <v>#REF!</v>
      </c>
      <c r="E84" s="57" t="e">
        <f>VLOOKUP($M84,CardStats!$A$3:$AE$998,11,FALSE)</f>
        <v>#REF!</v>
      </c>
      <c r="F84" s="57" t="e">
        <f>VLOOKUP($M84,CardStats!$A$3:$AE$998,12,FALSE)</f>
        <v>#REF!</v>
      </c>
      <c r="G84" s="57" t="e">
        <f>VLOOKUP($M84,CardStats!$A$3:$AE$998,14,FALSE)</f>
        <v>#REF!</v>
      </c>
      <c r="H84" s="57" t="e">
        <f>VLOOKUP($M84,CardStats!$A$3:$AE$998,15,FALSE)</f>
        <v>#REF!</v>
      </c>
      <c r="I84" s="57" t="e">
        <f>VLOOKUP($M84,CardStats!$A$3:$AE$998,17,FALSE)</f>
        <v>#REF!</v>
      </c>
      <c r="J84" s="57" t="e">
        <f>VLOOKUP($M84,CardStats!$A$3:$AE$998,18,FALSE)</f>
        <v>#REF!</v>
      </c>
      <c r="K84" s="57" t="e">
        <f>VLOOKUP($M84,CardStats!$A$3:$AE$998,20,FALSE)</f>
        <v>#REF!</v>
      </c>
      <c r="L84" s="57" t="e">
        <f>VLOOKUP($M84,CardStats!$A$3:$AE$998,21,FALSE)</f>
        <v>#REF!</v>
      </c>
      <c r="M84" s="53" t="e">
        <f>Fixtures!#REF!</f>
        <v>#REF!</v>
      </c>
      <c r="N84" s="54" t="e">
        <f>Fixtures!#REF!</f>
        <v>#REF!</v>
      </c>
      <c r="O84" s="53" t="e">
        <f>Fixtures!#REF!</f>
        <v>#REF!</v>
      </c>
      <c r="P84" s="51" t="e">
        <f>VLOOKUP($O84,CardStats!$A$3:$AE$998,5,FALSE)</f>
        <v>#REF!</v>
      </c>
      <c r="Q84" s="51" t="e">
        <f>VLOOKUP($O84,CardStats!$A$3:$AE$998,7,FALSE)</f>
        <v>#REF!</v>
      </c>
      <c r="R84" s="51" t="e">
        <f>VLOOKUP($O84,CardStats!$A$3:$AE$998,8,FALSE)</f>
        <v>#REF!</v>
      </c>
      <c r="S84" s="51" t="e">
        <f>VLOOKUP($O84,CardStats!$A$3:$AE$998,10,FALSE)</f>
        <v>#REF!</v>
      </c>
      <c r="T84" s="57" t="e">
        <f>VLOOKUP($O84,CardStats!$A$3:$AE$998,11,FALSE)</f>
        <v>#REF!</v>
      </c>
      <c r="U84" s="57" t="e">
        <f>VLOOKUP($O84,CardStats!$A$3:$AE$998,13,FALSE)</f>
        <v>#REF!</v>
      </c>
      <c r="V84" s="57" t="e">
        <f>VLOOKUP($O84,CardStats!$A$3:$AE$998,14,FALSE)</f>
        <v>#REF!</v>
      </c>
      <c r="W84" s="57" t="e">
        <f>VLOOKUP($O84,CardStats!$A$3:$AE$998,16,FALSE)</f>
        <v>#REF!</v>
      </c>
      <c r="X84" s="57" t="e">
        <f>VLOOKUP($O84,CardStats!$A$3:$AE$998,17,FALSE)</f>
        <v>#REF!</v>
      </c>
      <c r="Y84" s="57" t="e">
        <f>VLOOKUP($O84,CardStats!$A$3:$AE$998,19,FALSE)</f>
        <v>#REF!</v>
      </c>
      <c r="Z84" s="57" t="e">
        <f>VLOOKUP($O84,CardStats!$A$3:$AE$998,20,FALSE)</f>
        <v>#REF!</v>
      </c>
      <c r="AA84" s="57" t="e">
        <f>VLOOKUP($O84,CardStats!$A$3:$AE$998,22,FALSE)</f>
        <v>#REF!</v>
      </c>
    </row>
    <row r="85" spans="1:27" x14ac:dyDescent="0.3">
      <c r="A85" s="51" t="e">
        <f>VLOOKUP($M85,CardStats!$A$3:$AE$998,5,FALSE)</f>
        <v>#REF!</v>
      </c>
      <c r="B85" s="51" t="e">
        <f>VLOOKUP($M85,CardStats!$A$3:$AE$998,6,FALSE)</f>
        <v>#REF!</v>
      </c>
      <c r="C85" s="51" t="e">
        <f>VLOOKUP($M85,CardStats!$A$3:$AE$998,8,FALSE)</f>
        <v>#REF!</v>
      </c>
      <c r="D85" s="51" t="e">
        <f>VLOOKUP($M85,CardStats!$A$3:$AE$998,9,FALSE)</f>
        <v>#REF!</v>
      </c>
      <c r="E85" s="57" t="e">
        <f>VLOOKUP($M85,CardStats!$A$3:$AE$998,11,FALSE)</f>
        <v>#REF!</v>
      </c>
      <c r="F85" s="57" t="e">
        <f>VLOOKUP($M85,CardStats!$A$3:$AE$998,12,FALSE)</f>
        <v>#REF!</v>
      </c>
      <c r="G85" s="57" t="e">
        <f>VLOOKUP($M85,CardStats!$A$3:$AE$998,14,FALSE)</f>
        <v>#REF!</v>
      </c>
      <c r="H85" s="57" t="e">
        <f>VLOOKUP($M85,CardStats!$A$3:$AE$998,15,FALSE)</f>
        <v>#REF!</v>
      </c>
      <c r="I85" s="57" t="e">
        <f>VLOOKUP($M85,CardStats!$A$3:$AE$998,17,FALSE)</f>
        <v>#REF!</v>
      </c>
      <c r="J85" s="57" t="e">
        <f>VLOOKUP($M85,CardStats!$A$3:$AE$998,18,FALSE)</f>
        <v>#REF!</v>
      </c>
      <c r="K85" s="57" t="e">
        <f>VLOOKUP($M85,CardStats!$A$3:$AE$998,20,FALSE)</f>
        <v>#REF!</v>
      </c>
      <c r="L85" s="57" t="e">
        <f>VLOOKUP($M85,CardStats!$A$3:$AE$998,21,FALSE)</f>
        <v>#REF!</v>
      </c>
      <c r="M85" s="53" t="e">
        <f>Fixtures!#REF!</f>
        <v>#REF!</v>
      </c>
      <c r="N85" s="54" t="e">
        <f>Fixtures!#REF!</f>
        <v>#REF!</v>
      </c>
      <c r="O85" s="53" t="e">
        <f>Fixtures!#REF!</f>
        <v>#REF!</v>
      </c>
      <c r="P85" s="51" t="e">
        <f>VLOOKUP($O85,CardStats!$A$3:$AE$998,5,FALSE)</f>
        <v>#REF!</v>
      </c>
      <c r="Q85" s="51" t="e">
        <f>VLOOKUP($O85,CardStats!$A$3:$AE$998,7,FALSE)</f>
        <v>#REF!</v>
      </c>
      <c r="R85" s="51" t="e">
        <f>VLOOKUP($O85,CardStats!$A$3:$AE$998,8,FALSE)</f>
        <v>#REF!</v>
      </c>
      <c r="S85" s="51" t="e">
        <f>VLOOKUP($O85,CardStats!$A$3:$AE$998,10,FALSE)</f>
        <v>#REF!</v>
      </c>
      <c r="T85" s="57" t="e">
        <f>VLOOKUP($O85,CardStats!$A$3:$AE$998,11,FALSE)</f>
        <v>#REF!</v>
      </c>
      <c r="U85" s="57" t="e">
        <f>VLOOKUP($O85,CardStats!$A$3:$AE$998,13,FALSE)</f>
        <v>#REF!</v>
      </c>
      <c r="V85" s="57" t="e">
        <f>VLOOKUP($O85,CardStats!$A$3:$AE$998,14,FALSE)</f>
        <v>#REF!</v>
      </c>
      <c r="W85" s="57" t="e">
        <f>VLOOKUP($O85,CardStats!$A$3:$AE$998,16,FALSE)</f>
        <v>#REF!</v>
      </c>
      <c r="X85" s="57" t="e">
        <f>VLOOKUP($O85,CardStats!$A$3:$AE$998,17,FALSE)</f>
        <v>#REF!</v>
      </c>
      <c r="Y85" s="57" t="e">
        <f>VLOOKUP($O85,CardStats!$A$3:$AE$998,19,FALSE)</f>
        <v>#REF!</v>
      </c>
      <c r="Z85" s="57" t="e">
        <f>VLOOKUP($O85,CardStats!$A$3:$AE$998,20,FALSE)</f>
        <v>#REF!</v>
      </c>
      <c r="AA85" s="57" t="e">
        <f>VLOOKUP($O85,CardStats!$A$3:$AE$998,22,FALSE)</f>
        <v>#REF!</v>
      </c>
    </row>
    <row r="86" spans="1:27" x14ac:dyDescent="0.3">
      <c r="A86" s="51" t="e">
        <f>VLOOKUP($M86,CardStats!$A$3:$AE$998,5,FALSE)</f>
        <v>#REF!</v>
      </c>
      <c r="B86" s="51" t="e">
        <f>VLOOKUP($M86,CardStats!$A$3:$AE$998,6,FALSE)</f>
        <v>#REF!</v>
      </c>
      <c r="C86" s="51" t="e">
        <f>VLOOKUP($M86,CardStats!$A$3:$AE$998,8,FALSE)</f>
        <v>#REF!</v>
      </c>
      <c r="D86" s="51" t="e">
        <f>VLOOKUP($M86,CardStats!$A$3:$AE$998,9,FALSE)</f>
        <v>#REF!</v>
      </c>
      <c r="E86" s="57" t="e">
        <f>VLOOKUP($M86,CardStats!$A$3:$AE$998,11,FALSE)</f>
        <v>#REF!</v>
      </c>
      <c r="F86" s="57" t="e">
        <f>VLOOKUP($M86,CardStats!$A$3:$AE$998,12,FALSE)</f>
        <v>#REF!</v>
      </c>
      <c r="G86" s="57" t="e">
        <f>VLOOKUP($M86,CardStats!$A$3:$AE$998,14,FALSE)</f>
        <v>#REF!</v>
      </c>
      <c r="H86" s="57" t="e">
        <f>VLOOKUP($M86,CardStats!$A$3:$AE$998,15,FALSE)</f>
        <v>#REF!</v>
      </c>
      <c r="I86" s="57" t="e">
        <f>VLOOKUP($M86,CardStats!$A$3:$AE$998,17,FALSE)</f>
        <v>#REF!</v>
      </c>
      <c r="J86" s="57" t="e">
        <f>VLOOKUP($M86,CardStats!$A$3:$AE$998,18,FALSE)</f>
        <v>#REF!</v>
      </c>
      <c r="K86" s="57" t="e">
        <f>VLOOKUP($M86,CardStats!$A$3:$AE$998,20,FALSE)</f>
        <v>#REF!</v>
      </c>
      <c r="L86" s="57" t="e">
        <f>VLOOKUP($M86,CardStats!$A$3:$AE$998,21,FALSE)</f>
        <v>#REF!</v>
      </c>
      <c r="M86" s="53" t="e">
        <f>Fixtures!#REF!</f>
        <v>#REF!</v>
      </c>
      <c r="N86" s="54" t="e">
        <f>Fixtures!#REF!</f>
        <v>#REF!</v>
      </c>
      <c r="O86" s="53" t="e">
        <f>Fixtures!#REF!</f>
        <v>#REF!</v>
      </c>
      <c r="P86" s="51" t="e">
        <f>VLOOKUP($O86,CardStats!$A$3:$AE$998,5,FALSE)</f>
        <v>#REF!</v>
      </c>
      <c r="Q86" s="51" t="e">
        <f>VLOOKUP($O86,CardStats!$A$3:$AE$998,7,FALSE)</f>
        <v>#REF!</v>
      </c>
      <c r="R86" s="51" t="e">
        <f>VLOOKUP($O86,CardStats!$A$3:$AE$998,8,FALSE)</f>
        <v>#REF!</v>
      </c>
      <c r="S86" s="51" t="e">
        <f>VLOOKUP($O86,CardStats!$A$3:$AE$998,10,FALSE)</f>
        <v>#REF!</v>
      </c>
      <c r="T86" s="57" t="e">
        <f>VLOOKUP($O86,CardStats!$A$3:$AE$998,11,FALSE)</f>
        <v>#REF!</v>
      </c>
      <c r="U86" s="57" t="e">
        <f>VLOOKUP($O86,CardStats!$A$3:$AE$998,13,FALSE)</f>
        <v>#REF!</v>
      </c>
      <c r="V86" s="57" t="e">
        <f>VLOOKUP($O86,CardStats!$A$3:$AE$998,14,FALSE)</f>
        <v>#REF!</v>
      </c>
      <c r="W86" s="57" t="e">
        <f>VLOOKUP($O86,CardStats!$A$3:$AE$998,16,FALSE)</f>
        <v>#REF!</v>
      </c>
      <c r="X86" s="57" t="e">
        <f>VLOOKUP($O86,CardStats!$A$3:$AE$998,17,FALSE)</f>
        <v>#REF!</v>
      </c>
      <c r="Y86" s="57" t="e">
        <f>VLOOKUP($O86,CardStats!$A$3:$AE$998,19,FALSE)</f>
        <v>#REF!</v>
      </c>
      <c r="Z86" s="57" t="e">
        <f>VLOOKUP($O86,CardStats!$A$3:$AE$998,20,FALSE)</f>
        <v>#REF!</v>
      </c>
      <c r="AA86" s="57" t="e">
        <f>VLOOKUP($O86,CardStats!$A$3:$AE$998,22,FALSE)</f>
        <v>#REF!</v>
      </c>
    </row>
    <row r="87" spans="1:27" x14ac:dyDescent="0.3">
      <c r="A87" s="51" t="e">
        <f>VLOOKUP($M87,CardStats!$A$3:$AE$998,5,FALSE)</f>
        <v>#REF!</v>
      </c>
      <c r="B87" s="51" t="e">
        <f>VLOOKUP($M87,CardStats!$A$3:$AE$998,6,FALSE)</f>
        <v>#REF!</v>
      </c>
      <c r="C87" s="51" t="e">
        <f>VLOOKUP($M87,CardStats!$A$3:$AE$998,8,FALSE)</f>
        <v>#REF!</v>
      </c>
      <c r="D87" s="51" t="e">
        <f>VLOOKUP($M87,CardStats!$A$3:$AE$998,9,FALSE)</f>
        <v>#REF!</v>
      </c>
      <c r="E87" s="57" t="e">
        <f>VLOOKUP($M87,CardStats!$A$3:$AE$998,11,FALSE)</f>
        <v>#REF!</v>
      </c>
      <c r="F87" s="57" t="e">
        <f>VLOOKUP($M87,CardStats!$A$3:$AE$998,12,FALSE)</f>
        <v>#REF!</v>
      </c>
      <c r="G87" s="57" t="e">
        <f>VLOOKUP($M87,CardStats!$A$3:$AE$998,14,FALSE)</f>
        <v>#REF!</v>
      </c>
      <c r="H87" s="57" t="e">
        <f>VLOOKUP($M87,CardStats!$A$3:$AE$998,15,FALSE)</f>
        <v>#REF!</v>
      </c>
      <c r="I87" s="57" t="e">
        <f>VLOOKUP($M87,CardStats!$A$3:$AE$998,17,FALSE)</f>
        <v>#REF!</v>
      </c>
      <c r="J87" s="57" t="e">
        <f>VLOOKUP($M87,CardStats!$A$3:$AE$998,18,FALSE)</f>
        <v>#REF!</v>
      </c>
      <c r="K87" s="57" t="e">
        <f>VLOOKUP($M87,CardStats!$A$3:$AE$998,20,FALSE)</f>
        <v>#REF!</v>
      </c>
      <c r="L87" s="57" t="e">
        <f>VLOOKUP($M87,CardStats!$A$3:$AE$998,21,FALSE)</f>
        <v>#REF!</v>
      </c>
      <c r="M87" s="53" t="e">
        <f>Fixtures!#REF!</f>
        <v>#REF!</v>
      </c>
      <c r="N87" s="54" t="e">
        <f>Fixtures!#REF!</f>
        <v>#REF!</v>
      </c>
      <c r="O87" s="53" t="e">
        <f>Fixtures!#REF!</f>
        <v>#REF!</v>
      </c>
      <c r="P87" s="51" t="e">
        <f>VLOOKUP($O87,CardStats!$A$3:$AE$998,5,FALSE)</f>
        <v>#REF!</v>
      </c>
      <c r="Q87" s="51" t="e">
        <f>VLOOKUP($O87,CardStats!$A$3:$AE$998,7,FALSE)</f>
        <v>#REF!</v>
      </c>
      <c r="R87" s="51" t="e">
        <f>VLOOKUP($O87,CardStats!$A$3:$AE$998,8,FALSE)</f>
        <v>#REF!</v>
      </c>
      <c r="S87" s="51" t="e">
        <f>VLOOKUP($O87,CardStats!$A$3:$AE$998,10,FALSE)</f>
        <v>#REF!</v>
      </c>
      <c r="T87" s="57" t="e">
        <f>VLOOKUP($O87,CardStats!$A$3:$AE$998,11,FALSE)</f>
        <v>#REF!</v>
      </c>
      <c r="U87" s="57" t="e">
        <f>VLOOKUP($O87,CardStats!$A$3:$AE$998,13,FALSE)</f>
        <v>#REF!</v>
      </c>
      <c r="V87" s="57" t="e">
        <f>VLOOKUP($O87,CardStats!$A$3:$AE$998,14,FALSE)</f>
        <v>#REF!</v>
      </c>
      <c r="W87" s="57" t="e">
        <f>VLOOKUP($O87,CardStats!$A$3:$AE$998,16,FALSE)</f>
        <v>#REF!</v>
      </c>
      <c r="X87" s="57" t="e">
        <f>VLOOKUP($O87,CardStats!$A$3:$AE$998,17,FALSE)</f>
        <v>#REF!</v>
      </c>
      <c r="Y87" s="57" t="e">
        <f>VLOOKUP($O87,CardStats!$A$3:$AE$998,19,FALSE)</f>
        <v>#REF!</v>
      </c>
      <c r="Z87" s="57" t="e">
        <f>VLOOKUP($O87,CardStats!$A$3:$AE$998,20,FALSE)</f>
        <v>#REF!</v>
      </c>
      <c r="AA87" s="57" t="e">
        <f>VLOOKUP($O87,CardStats!$A$3:$AE$998,22,FALSE)</f>
        <v>#REF!</v>
      </c>
    </row>
    <row r="88" spans="1:27" x14ac:dyDescent="0.3">
      <c r="A88" s="51" t="e">
        <f>VLOOKUP($M88,CardStats!$A$3:$AE$998,5,FALSE)</f>
        <v>#REF!</v>
      </c>
      <c r="B88" s="51" t="e">
        <f>VLOOKUP($M88,CardStats!$A$3:$AE$998,6,FALSE)</f>
        <v>#REF!</v>
      </c>
      <c r="C88" s="51" t="e">
        <f>VLOOKUP($M88,CardStats!$A$3:$AE$998,8,FALSE)</f>
        <v>#REF!</v>
      </c>
      <c r="D88" s="51" t="e">
        <f>VLOOKUP($M88,CardStats!$A$3:$AE$998,9,FALSE)</f>
        <v>#REF!</v>
      </c>
      <c r="E88" s="57" t="e">
        <f>VLOOKUP($M88,CardStats!$A$3:$AE$998,11,FALSE)</f>
        <v>#REF!</v>
      </c>
      <c r="F88" s="57" t="e">
        <f>VLOOKUP($M88,CardStats!$A$3:$AE$998,12,FALSE)</f>
        <v>#REF!</v>
      </c>
      <c r="G88" s="57" t="e">
        <f>VLOOKUP($M88,CardStats!$A$3:$AE$998,14,FALSE)</f>
        <v>#REF!</v>
      </c>
      <c r="H88" s="57" t="e">
        <f>VLOOKUP($M88,CardStats!$A$3:$AE$998,15,FALSE)</f>
        <v>#REF!</v>
      </c>
      <c r="I88" s="57" t="e">
        <f>VLOOKUP($M88,CardStats!$A$3:$AE$998,17,FALSE)</f>
        <v>#REF!</v>
      </c>
      <c r="J88" s="57" t="e">
        <f>VLOOKUP($M88,CardStats!$A$3:$AE$998,18,FALSE)</f>
        <v>#REF!</v>
      </c>
      <c r="K88" s="57" t="e">
        <f>VLOOKUP($M88,CardStats!$A$3:$AE$998,20,FALSE)</f>
        <v>#REF!</v>
      </c>
      <c r="L88" s="57" t="e">
        <f>VLOOKUP($M88,CardStats!$A$3:$AE$998,21,FALSE)</f>
        <v>#REF!</v>
      </c>
      <c r="M88" s="53" t="e">
        <f>Fixtures!#REF!</f>
        <v>#REF!</v>
      </c>
      <c r="N88" s="54" t="e">
        <f>Fixtures!#REF!</f>
        <v>#REF!</v>
      </c>
      <c r="O88" s="53" t="e">
        <f>Fixtures!#REF!</f>
        <v>#REF!</v>
      </c>
      <c r="P88" s="51" t="e">
        <f>VLOOKUP($O88,CardStats!$A$3:$AE$998,5,FALSE)</f>
        <v>#REF!</v>
      </c>
      <c r="Q88" s="51" t="e">
        <f>VLOOKUP($O88,CardStats!$A$3:$AE$998,7,FALSE)</f>
        <v>#REF!</v>
      </c>
      <c r="R88" s="51" t="e">
        <f>VLOOKUP($O88,CardStats!$A$3:$AE$998,8,FALSE)</f>
        <v>#REF!</v>
      </c>
      <c r="S88" s="51" t="e">
        <f>VLOOKUP($O88,CardStats!$A$3:$AE$998,10,FALSE)</f>
        <v>#REF!</v>
      </c>
      <c r="T88" s="57" t="e">
        <f>VLOOKUP($O88,CardStats!$A$3:$AE$998,11,FALSE)</f>
        <v>#REF!</v>
      </c>
      <c r="U88" s="57" t="e">
        <f>VLOOKUP($O88,CardStats!$A$3:$AE$998,13,FALSE)</f>
        <v>#REF!</v>
      </c>
      <c r="V88" s="57" t="e">
        <f>VLOOKUP($O88,CardStats!$A$3:$AE$998,14,FALSE)</f>
        <v>#REF!</v>
      </c>
      <c r="W88" s="57" t="e">
        <f>VLOOKUP($O88,CardStats!$A$3:$AE$998,16,FALSE)</f>
        <v>#REF!</v>
      </c>
      <c r="X88" s="57" t="e">
        <f>VLOOKUP($O88,CardStats!$A$3:$AE$998,17,FALSE)</f>
        <v>#REF!</v>
      </c>
      <c r="Y88" s="57" t="e">
        <f>VLOOKUP($O88,CardStats!$A$3:$AE$998,19,FALSE)</f>
        <v>#REF!</v>
      </c>
      <c r="Z88" s="57" t="e">
        <f>VLOOKUP($O88,CardStats!$A$3:$AE$998,20,FALSE)</f>
        <v>#REF!</v>
      </c>
      <c r="AA88" s="57" t="e">
        <f>VLOOKUP($O88,CardStats!$A$3:$AE$998,22,FALSE)</f>
        <v>#REF!</v>
      </c>
    </row>
    <row r="89" spans="1:27" x14ac:dyDescent="0.3">
      <c r="A89" s="51" t="e">
        <f>VLOOKUP($M89,CardStats!$A$3:$AE$998,5,FALSE)</f>
        <v>#REF!</v>
      </c>
      <c r="B89" s="51" t="e">
        <f>VLOOKUP($M89,CardStats!$A$3:$AE$998,6,FALSE)</f>
        <v>#REF!</v>
      </c>
      <c r="C89" s="51" t="e">
        <f>VLOOKUP($M89,CardStats!$A$3:$AE$998,8,FALSE)</f>
        <v>#REF!</v>
      </c>
      <c r="D89" s="51" t="e">
        <f>VLOOKUP($M89,CardStats!$A$3:$AE$998,9,FALSE)</f>
        <v>#REF!</v>
      </c>
      <c r="E89" s="57" t="e">
        <f>VLOOKUP($M89,CardStats!$A$3:$AE$998,11,FALSE)</f>
        <v>#REF!</v>
      </c>
      <c r="F89" s="57" t="e">
        <f>VLOOKUP($M89,CardStats!$A$3:$AE$998,12,FALSE)</f>
        <v>#REF!</v>
      </c>
      <c r="G89" s="57" t="e">
        <f>VLOOKUP($M89,CardStats!$A$3:$AE$998,14,FALSE)</f>
        <v>#REF!</v>
      </c>
      <c r="H89" s="57" t="e">
        <f>VLOOKUP($M89,CardStats!$A$3:$AE$998,15,FALSE)</f>
        <v>#REF!</v>
      </c>
      <c r="I89" s="57" t="e">
        <f>VLOOKUP($M89,CardStats!$A$3:$AE$998,17,FALSE)</f>
        <v>#REF!</v>
      </c>
      <c r="J89" s="57" t="e">
        <f>VLOOKUP($M89,CardStats!$A$3:$AE$998,18,FALSE)</f>
        <v>#REF!</v>
      </c>
      <c r="K89" s="57" t="e">
        <f>VLOOKUP($M89,CardStats!$A$3:$AE$998,20,FALSE)</f>
        <v>#REF!</v>
      </c>
      <c r="L89" s="57" t="e">
        <f>VLOOKUP($M89,CardStats!$A$3:$AE$998,21,FALSE)</f>
        <v>#REF!</v>
      </c>
      <c r="M89" s="53" t="e">
        <f>Fixtures!#REF!</f>
        <v>#REF!</v>
      </c>
      <c r="N89" s="54" t="e">
        <f>Fixtures!#REF!</f>
        <v>#REF!</v>
      </c>
      <c r="O89" s="53" t="e">
        <f>Fixtures!#REF!</f>
        <v>#REF!</v>
      </c>
      <c r="P89" s="51" t="e">
        <f>VLOOKUP($O89,CardStats!$A$3:$AE$998,5,FALSE)</f>
        <v>#REF!</v>
      </c>
      <c r="Q89" s="51" t="e">
        <f>VLOOKUP($O89,CardStats!$A$3:$AE$998,7,FALSE)</f>
        <v>#REF!</v>
      </c>
      <c r="R89" s="51" t="e">
        <f>VLOOKUP($O89,CardStats!$A$3:$AE$998,8,FALSE)</f>
        <v>#REF!</v>
      </c>
      <c r="S89" s="51" t="e">
        <f>VLOOKUP($O89,CardStats!$A$3:$AE$998,10,FALSE)</f>
        <v>#REF!</v>
      </c>
      <c r="T89" s="57" t="e">
        <f>VLOOKUP($O89,CardStats!$A$3:$AE$998,11,FALSE)</f>
        <v>#REF!</v>
      </c>
      <c r="U89" s="57" t="e">
        <f>VLOOKUP($O89,CardStats!$A$3:$AE$998,13,FALSE)</f>
        <v>#REF!</v>
      </c>
      <c r="V89" s="57" t="e">
        <f>VLOOKUP($O89,CardStats!$A$3:$AE$998,14,FALSE)</f>
        <v>#REF!</v>
      </c>
      <c r="W89" s="57" t="e">
        <f>VLOOKUP($O89,CardStats!$A$3:$AE$998,16,FALSE)</f>
        <v>#REF!</v>
      </c>
      <c r="X89" s="57" t="e">
        <f>VLOOKUP($O89,CardStats!$A$3:$AE$998,17,FALSE)</f>
        <v>#REF!</v>
      </c>
      <c r="Y89" s="57" t="e">
        <f>VLOOKUP($O89,CardStats!$A$3:$AE$998,19,FALSE)</f>
        <v>#REF!</v>
      </c>
      <c r="Z89" s="57" t="e">
        <f>VLOOKUP($O89,CardStats!$A$3:$AE$998,20,FALSE)</f>
        <v>#REF!</v>
      </c>
      <c r="AA89" s="57" t="e">
        <f>VLOOKUP($O89,CardStats!$A$3:$AE$998,22,FALSE)</f>
        <v>#REF!</v>
      </c>
    </row>
    <row r="90" spans="1:27" x14ac:dyDescent="0.3">
      <c r="A90" s="51" t="e">
        <f>VLOOKUP($M90,CardStats!$A$3:$AE$998,5,FALSE)</f>
        <v>#REF!</v>
      </c>
      <c r="B90" s="51" t="e">
        <f>VLOOKUP($M90,CardStats!$A$3:$AE$998,6,FALSE)</f>
        <v>#REF!</v>
      </c>
      <c r="C90" s="51" t="e">
        <f>VLOOKUP($M90,CardStats!$A$3:$AE$998,8,FALSE)</f>
        <v>#REF!</v>
      </c>
      <c r="D90" s="51" t="e">
        <f>VLOOKUP($M90,CardStats!$A$3:$AE$998,9,FALSE)</f>
        <v>#REF!</v>
      </c>
      <c r="E90" s="57" t="e">
        <f>VLOOKUP($M90,CardStats!$A$3:$AE$998,11,FALSE)</f>
        <v>#REF!</v>
      </c>
      <c r="F90" s="57" t="e">
        <f>VLOOKUP($M90,CardStats!$A$3:$AE$998,12,FALSE)</f>
        <v>#REF!</v>
      </c>
      <c r="G90" s="57" t="e">
        <f>VLOOKUP($M90,CardStats!$A$3:$AE$998,14,FALSE)</f>
        <v>#REF!</v>
      </c>
      <c r="H90" s="57" t="e">
        <f>VLOOKUP($M90,CardStats!$A$3:$AE$998,15,FALSE)</f>
        <v>#REF!</v>
      </c>
      <c r="I90" s="57" t="e">
        <f>VLOOKUP($M90,CardStats!$A$3:$AE$998,17,FALSE)</f>
        <v>#REF!</v>
      </c>
      <c r="J90" s="57" t="e">
        <f>VLOOKUP($M90,CardStats!$A$3:$AE$998,18,FALSE)</f>
        <v>#REF!</v>
      </c>
      <c r="K90" s="57" t="e">
        <f>VLOOKUP($M90,CardStats!$A$3:$AE$998,20,FALSE)</f>
        <v>#REF!</v>
      </c>
      <c r="L90" s="57" t="e">
        <f>VLOOKUP($M90,CardStats!$A$3:$AE$998,21,FALSE)</f>
        <v>#REF!</v>
      </c>
      <c r="M90" s="53" t="e">
        <f>Fixtures!#REF!</f>
        <v>#REF!</v>
      </c>
      <c r="N90" s="54" t="e">
        <f>Fixtures!#REF!</f>
        <v>#REF!</v>
      </c>
      <c r="O90" s="53" t="e">
        <f>Fixtures!#REF!</f>
        <v>#REF!</v>
      </c>
      <c r="P90" s="51" t="e">
        <f>VLOOKUP($O90,CardStats!$A$3:$AE$998,5,FALSE)</f>
        <v>#REF!</v>
      </c>
      <c r="Q90" s="51" t="e">
        <f>VLOOKUP($O90,CardStats!$A$3:$AE$998,7,FALSE)</f>
        <v>#REF!</v>
      </c>
      <c r="R90" s="51" t="e">
        <f>VLOOKUP($O90,CardStats!$A$3:$AE$998,8,FALSE)</f>
        <v>#REF!</v>
      </c>
      <c r="S90" s="51" t="e">
        <f>VLOOKUP($O90,CardStats!$A$3:$AE$998,10,FALSE)</f>
        <v>#REF!</v>
      </c>
      <c r="T90" s="57" t="e">
        <f>VLOOKUP($O90,CardStats!$A$3:$AE$998,11,FALSE)</f>
        <v>#REF!</v>
      </c>
      <c r="U90" s="57" t="e">
        <f>VLOOKUP($O90,CardStats!$A$3:$AE$998,13,FALSE)</f>
        <v>#REF!</v>
      </c>
      <c r="V90" s="57" t="e">
        <f>VLOOKUP($O90,CardStats!$A$3:$AE$998,14,FALSE)</f>
        <v>#REF!</v>
      </c>
      <c r="W90" s="57" t="e">
        <f>VLOOKUP($O90,CardStats!$A$3:$AE$998,16,FALSE)</f>
        <v>#REF!</v>
      </c>
      <c r="X90" s="57" t="e">
        <f>VLOOKUP($O90,CardStats!$A$3:$AE$998,17,FALSE)</f>
        <v>#REF!</v>
      </c>
      <c r="Y90" s="57" t="e">
        <f>VLOOKUP($O90,CardStats!$A$3:$AE$998,19,FALSE)</f>
        <v>#REF!</v>
      </c>
      <c r="Z90" s="57" t="e">
        <f>VLOOKUP($O90,CardStats!$A$3:$AE$998,20,FALSE)</f>
        <v>#REF!</v>
      </c>
      <c r="AA90" s="57" t="e">
        <f>VLOOKUP($O90,CardStats!$A$3:$AE$998,22,FALSE)</f>
        <v>#REF!</v>
      </c>
    </row>
    <row r="91" spans="1:27" x14ac:dyDescent="0.3">
      <c r="A91" s="51" t="e">
        <f>VLOOKUP($M91,CardStats!$A$3:$AE$998,5,FALSE)</f>
        <v>#REF!</v>
      </c>
      <c r="B91" s="51" t="e">
        <f>VLOOKUP($M91,CardStats!$A$3:$AE$998,6,FALSE)</f>
        <v>#REF!</v>
      </c>
      <c r="C91" s="51" t="e">
        <f>VLOOKUP($M91,CardStats!$A$3:$AE$998,8,FALSE)</f>
        <v>#REF!</v>
      </c>
      <c r="D91" s="51" t="e">
        <f>VLOOKUP($M91,CardStats!$A$3:$AE$998,9,FALSE)</f>
        <v>#REF!</v>
      </c>
      <c r="E91" s="57" t="e">
        <f>VLOOKUP($M91,CardStats!$A$3:$AE$998,11,FALSE)</f>
        <v>#REF!</v>
      </c>
      <c r="F91" s="57" t="e">
        <f>VLOOKUP($M91,CardStats!$A$3:$AE$998,12,FALSE)</f>
        <v>#REF!</v>
      </c>
      <c r="G91" s="57" t="e">
        <f>VLOOKUP($M91,CardStats!$A$3:$AE$998,14,FALSE)</f>
        <v>#REF!</v>
      </c>
      <c r="H91" s="57" t="e">
        <f>VLOOKUP($M91,CardStats!$A$3:$AE$998,15,FALSE)</f>
        <v>#REF!</v>
      </c>
      <c r="I91" s="57" t="e">
        <f>VLOOKUP($M91,CardStats!$A$3:$AE$998,17,FALSE)</f>
        <v>#REF!</v>
      </c>
      <c r="J91" s="57" t="e">
        <f>VLOOKUP($M91,CardStats!$A$3:$AE$998,18,FALSE)</f>
        <v>#REF!</v>
      </c>
      <c r="K91" s="57" t="e">
        <f>VLOOKUP($M91,CardStats!$A$3:$AE$998,20,FALSE)</f>
        <v>#REF!</v>
      </c>
      <c r="L91" s="57" t="e">
        <f>VLOOKUP($M91,CardStats!$A$3:$AE$998,21,FALSE)</f>
        <v>#REF!</v>
      </c>
      <c r="M91" s="53" t="e">
        <f>Fixtures!#REF!</f>
        <v>#REF!</v>
      </c>
      <c r="N91" s="54" t="e">
        <f>Fixtures!#REF!</f>
        <v>#REF!</v>
      </c>
      <c r="O91" s="53" t="e">
        <f>Fixtures!#REF!</f>
        <v>#REF!</v>
      </c>
      <c r="P91" s="51" t="e">
        <f>VLOOKUP($O91,CardStats!$A$3:$AE$998,5,FALSE)</f>
        <v>#REF!</v>
      </c>
      <c r="Q91" s="51" t="e">
        <f>VLOOKUP($O91,CardStats!$A$3:$AE$998,7,FALSE)</f>
        <v>#REF!</v>
      </c>
      <c r="R91" s="51" t="e">
        <f>VLOOKUP($O91,CardStats!$A$3:$AE$998,8,FALSE)</f>
        <v>#REF!</v>
      </c>
      <c r="S91" s="51" t="e">
        <f>VLOOKUP($O91,CardStats!$A$3:$AE$998,10,FALSE)</f>
        <v>#REF!</v>
      </c>
      <c r="T91" s="57" t="e">
        <f>VLOOKUP($O91,CardStats!$A$3:$AE$998,11,FALSE)</f>
        <v>#REF!</v>
      </c>
      <c r="U91" s="57" t="e">
        <f>VLOOKUP($O91,CardStats!$A$3:$AE$998,13,FALSE)</f>
        <v>#REF!</v>
      </c>
      <c r="V91" s="57" t="e">
        <f>VLOOKUP($O91,CardStats!$A$3:$AE$998,14,FALSE)</f>
        <v>#REF!</v>
      </c>
      <c r="W91" s="57" t="e">
        <f>VLOOKUP($O91,CardStats!$A$3:$AE$998,16,FALSE)</f>
        <v>#REF!</v>
      </c>
      <c r="X91" s="57" t="e">
        <f>VLOOKUP($O91,CardStats!$A$3:$AE$998,17,FALSE)</f>
        <v>#REF!</v>
      </c>
      <c r="Y91" s="57" t="e">
        <f>VLOOKUP($O91,CardStats!$A$3:$AE$998,19,FALSE)</f>
        <v>#REF!</v>
      </c>
      <c r="Z91" s="57" t="e">
        <f>VLOOKUP($O91,CardStats!$A$3:$AE$998,20,FALSE)</f>
        <v>#REF!</v>
      </c>
      <c r="AA91" s="57" t="e">
        <f>VLOOKUP($O91,CardStats!$A$3:$AE$998,22,FALSE)</f>
        <v>#REF!</v>
      </c>
    </row>
    <row r="92" spans="1:27" x14ac:dyDescent="0.3">
      <c r="A92" s="51" t="e">
        <f>VLOOKUP($M92,CardStats!$A$3:$AE$998,5,FALSE)</f>
        <v>#REF!</v>
      </c>
      <c r="B92" s="51" t="e">
        <f>VLOOKUP($M92,CardStats!$A$3:$AE$998,6,FALSE)</f>
        <v>#REF!</v>
      </c>
      <c r="C92" s="51" t="e">
        <f>VLOOKUP($M92,CardStats!$A$3:$AE$998,8,FALSE)</f>
        <v>#REF!</v>
      </c>
      <c r="D92" s="51" t="e">
        <f>VLOOKUP($M92,CardStats!$A$3:$AE$998,9,FALSE)</f>
        <v>#REF!</v>
      </c>
      <c r="E92" s="57" t="e">
        <f>VLOOKUP($M92,CardStats!$A$3:$AE$998,11,FALSE)</f>
        <v>#REF!</v>
      </c>
      <c r="F92" s="57" t="e">
        <f>VLOOKUP($M92,CardStats!$A$3:$AE$998,12,FALSE)</f>
        <v>#REF!</v>
      </c>
      <c r="G92" s="57" t="e">
        <f>VLOOKUP($M92,CardStats!$A$3:$AE$998,14,FALSE)</f>
        <v>#REF!</v>
      </c>
      <c r="H92" s="57" t="e">
        <f>VLOOKUP($M92,CardStats!$A$3:$AE$998,15,FALSE)</f>
        <v>#REF!</v>
      </c>
      <c r="I92" s="57" t="e">
        <f>VLOOKUP($M92,CardStats!$A$3:$AE$998,17,FALSE)</f>
        <v>#REF!</v>
      </c>
      <c r="J92" s="57" t="e">
        <f>VLOOKUP($M92,CardStats!$A$3:$AE$998,18,FALSE)</f>
        <v>#REF!</v>
      </c>
      <c r="K92" s="57" t="e">
        <f>VLOOKUP($M92,CardStats!$A$3:$AE$998,20,FALSE)</f>
        <v>#REF!</v>
      </c>
      <c r="L92" s="57" t="e">
        <f>VLOOKUP($M92,CardStats!$A$3:$AE$998,21,FALSE)</f>
        <v>#REF!</v>
      </c>
      <c r="M92" s="53" t="e">
        <f>Fixtures!#REF!</f>
        <v>#REF!</v>
      </c>
      <c r="N92" s="54" t="e">
        <f>Fixtures!#REF!</f>
        <v>#REF!</v>
      </c>
      <c r="O92" s="53" t="e">
        <f>Fixtures!#REF!</f>
        <v>#REF!</v>
      </c>
      <c r="P92" s="51" t="e">
        <f>VLOOKUP($O92,CardStats!$A$3:$AE$998,5,FALSE)</f>
        <v>#REF!</v>
      </c>
      <c r="Q92" s="51" t="e">
        <f>VLOOKUP($O92,CardStats!$A$3:$AE$998,7,FALSE)</f>
        <v>#REF!</v>
      </c>
      <c r="R92" s="51" t="e">
        <f>VLOOKUP($O92,CardStats!$A$3:$AE$998,8,FALSE)</f>
        <v>#REF!</v>
      </c>
      <c r="S92" s="51" t="e">
        <f>VLOOKUP($O92,CardStats!$A$3:$AE$998,10,FALSE)</f>
        <v>#REF!</v>
      </c>
      <c r="T92" s="57" t="e">
        <f>VLOOKUP($O92,CardStats!$A$3:$AE$998,11,FALSE)</f>
        <v>#REF!</v>
      </c>
      <c r="U92" s="57" t="e">
        <f>VLOOKUP($O92,CardStats!$A$3:$AE$998,13,FALSE)</f>
        <v>#REF!</v>
      </c>
      <c r="V92" s="57" t="e">
        <f>VLOOKUP($O92,CardStats!$A$3:$AE$998,14,FALSE)</f>
        <v>#REF!</v>
      </c>
      <c r="W92" s="57" t="e">
        <f>VLOOKUP($O92,CardStats!$A$3:$AE$998,16,FALSE)</f>
        <v>#REF!</v>
      </c>
      <c r="X92" s="57" t="e">
        <f>VLOOKUP($O92,CardStats!$A$3:$AE$998,17,FALSE)</f>
        <v>#REF!</v>
      </c>
      <c r="Y92" s="57" t="e">
        <f>VLOOKUP($O92,CardStats!$A$3:$AE$998,19,FALSE)</f>
        <v>#REF!</v>
      </c>
      <c r="Z92" s="57" t="e">
        <f>VLOOKUP($O92,CardStats!$A$3:$AE$998,20,FALSE)</f>
        <v>#REF!</v>
      </c>
      <c r="AA92" s="57" t="e">
        <f>VLOOKUP($O92,CardStats!$A$3:$AE$998,22,FALSE)</f>
        <v>#REF!</v>
      </c>
    </row>
    <row r="93" spans="1:27" x14ac:dyDescent="0.3">
      <c r="A93" s="51" t="e">
        <f>VLOOKUP($M93,CardStats!$A$3:$AE$998,5,FALSE)</f>
        <v>#REF!</v>
      </c>
      <c r="B93" s="51" t="e">
        <f>VLOOKUP($M93,CardStats!$A$3:$AE$998,6,FALSE)</f>
        <v>#REF!</v>
      </c>
      <c r="C93" s="51" t="e">
        <f>VLOOKUP($M93,CardStats!$A$3:$AE$998,8,FALSE)</f>
        <v>#REF!</v>
      </c>
      <c r="D93" s="51" t="e">
        <f>VLOOKUP($M93,CardStats!$A$3:$AE$998,9,FALSE)</f>
        <v>#REF!</v>
      </c>
      <c r="E93" s="57" t="e">
        <f>VLOOKUP($M93,CardStats!$A$3:$AE$998,11,FALSE)</f>
        <v>#REF!</v>
      </c>
      <c r="F93" s="57" t="e">
        <f>VLOOKUP($M93,CardStats!$A$3:$AE$998,12,FALSE)</f>
        <v>#REF!</v>
      </c>
      <c r="G93" s="57" t="e">
        <f>VLOOKUP($M93,CardStats!$A$3:$AE$998,14,FALSE)</f>
        <v>#REF!</v>
      </c>
      <c r="H93" s="57" t="e">
        <f>VLOOKUP($M93,CardStats!$A$3:$AE$998,15,FALSE)</f>
        <v>#REF!</v>
      </c>
      <c r="I93" s="57" t="e">
        <f>VLOOKUP($M93,CardStats!$A$3:$AE$998,17,FALSE)</f>
        <v>#REF!</v>
      </c>
      <c r="J93" s="57" t="e">
        <f>VLOOKUP($M93,CardStats!$A$3:$AE$998,18,FALSE)</f>
        <v>#REF!</v>
      </c>
      <c r="K93" s="57" t="e">
        <f>VLOOKUP($M93,CardStats!$A$3:$AE$998,20,FALSE)</f>
        <v>#REF!</v>
      </c>
      <c r="L93" s="57" t="e">
        <f>VLOOKUP($M93,CardStats!$A$3:$AE$998,21,FALSE)</f>
        <v>#REF!</v>
      </c>
      <c r="M93" s="53" t="e">
        <f>Fixtures!#REF!</f>
        <v>#REF!</v>
      </c>
      <c r="N93" s="54" t="e">
        <f>Fixtures!#REF!</f>
        <v>#REF!</v>
      </c>
      <c r="O93" s="53" t="e">
        <f>Fixtures!#REF!</f>
        <v>#REF!</v>
      </c>
      <c r="P93" s="51" t="e">
        <f>VLOOKUP($O93,CardStats!$A$3:$AE$998,5,FALSE)</f>
        <v>#REF!</v>
      </c>
      <c r="Q93" s="51" t="e">
        <f>VLOOKUP($O93,CardStats!$A$3:$AE$998,7,FALSE)</f>
        <v>#REF!</v>
      </c>
      <c r="R93" s="51" t="e">
        <f>VLOOKUP($O93,CardStats!$A$3:$AE$998,8,FALSE)</f>
        <v>#REF!</v>
      </c>
      <c r="S93" s="51" t="e">
        <f>VLOOKUP($O93,CardStats!$A$3:$AE$998,10,FALSE)</f>
        <v>#REF!</v>
      </c>
      <c r="T93" s="57" t="e">
        <f>VLOOKUP($O93,CardStats!$A$3:$AE$998,11,FALSE)</f>
        <v>#REF!</v>
      </c>
      <c r="U93" s="57" t="e">
        <f>VLOOKUP($O93,CardStats!$A$3:$AE$998,13,FALSE)</f>
        <v>#REF!</v>
      </c>
      <c r="V93" s="57" t="e">
        <f>VLOOKUP($O93,CardStats!$A$3:$AE$998,14,FALSE)</f>
        <v>#REF!</v>
      </c>
      <c r="W93" s="57" t="e">
        <f>VLOOKUP($O93,CardStats!$A$3:$AE$998,16,FALSE)</f>
        <v>#REF!</v>
      </c>
      <c r="X93" s="57" t="e">
        <f>VLOOKUP($O93,CardStats!$A$3:$AE$998,17,FALSE)</f>
        <v>#REF!</v>
      </c>
      <c r="Y93" s="57" t="e">
        <f>VLOOKUP($O93,CardStats!$A$3:$AE$998,19,FALSE)</f>
        <v>#REF!</v>
      </c>
      <c r="Z93" s="57" t="e">
        <f>VLOOKUP($O93,CardStats!$A$3:$AE$998,20,FALSE)</f>
        <v>#REF!</v>
      </c>
      <c r="AA93" s="57" t="e">
        <f>VLOOKUP($O93,CardStats!$A$3:$AE$998,22,FALSE)</f>
        <v>#REF!</v>
      </c>
    </row>
    <row r="94" spans="1:27" x14ac:dyDescent="0.3">
      <c r="A94" s="51" t="e">
        <f>VLOOKUP($M94,CardStats!$A$3:$AE$998,5,FALSE)</f>
        <v>#REF!</v>
      </c>
      <c r="B94" s="51" t="e">
        <f>VLOOKUP($M94,CardStats!$A$3:$AE$998,6,FALSE)</f>
        <v>#REF!</v>
      </c>
      <c r="C94" s="51" t="e">
        <f>VLOOKUP($M94,CardStats!$A$3:$AE$998,8,FALSE)</f>
        <v>#REF!</v>
      </c>
      <c r="D94" s="51" t="e">
        <f>VLOOKUP($M94,CardStats!$A$3:$AE$998,9,FALSE)</f>
        <v>#REF!</v>
      </c>
      <c r="E94" s="57" t="e">
        <f>VLOOKUP($M94,CardStats!$A$3:$AE$998,11,FALSE)</f>
        <v>#REF!</v>
      </c>
      <c r="F94" s="57" t="e">
        <f>VLOOKUP($M94,CardStats!$A$3:$AE$998,12,FALSE)</f>
        <v>#REF!</v>
      </c>
      <c r="G94" s="57" t="e">
        <f>VLOOKUP($M94,CardStats!$A$3:$AE$998,14,FALSE)</f>
        <v>#REF!</v>
      </c>
      <c r="H94" s="57" t="e">
        <f>VLOOKUP($M94,CardStats!$A$3:$AE$998,15,FALSE)</f>
        <v>#REF!</v>
      </c>
      <c r="I94" s="57" t="e">
        <f>VLOOKUP($M94,CardStats!$A$3:$AE$998,17,FALSE)</f>
        <v>#REF!</v>
      </c>
      <c r="J94" s="57" t="e">
        <f>VLOOKUP($M94,CardStats!$A$3:$AE$998,18,FALSE)</f>
        <v>#REF!</v>
      </c>
      <c r="K94" s="57" t="e">
        <f>VLOOKUP($M94,CardStats!$A$3:$AE$998,20,FALSE)</f>
        <v>#REF!</v>
      </c>
      <c r="L94" s="57" t="e">
        <f>VLOOKUP($M94,CardStats!$A$3:$AE$998,21,FALSE)</f>
        <v>#REF!</v>
      </c>
      <c r="M94" s="53" t="e">
        <f>Fixtures!#REF!</f>
        <v>#REF!</v>
      </c>
      <c r="N94" s="54" t="e">
        <f>Fixtures!#REF!</f>
        <v>#REF!</v>
      </c>
      <c r="O94" s="53" t="e">
        <f>Fixtures!#REF!</f>
        <v>#REF!</v>
      </c>
      <c r="P94" s="51" t="e">
        <f>VLOOKUP($O94,CardStats!$A$3:$AE$998,5,FALSE)</f>
        <v>#REF!</v>
      </c>
      <c r="Q94" s="51" t="e">
        <f>VLOOKUP($O94,CardStats!$A$3:$AE$998,7,FALSE)</f>
        <v>#REF!</v>
      </c>
      <c r="R94" s="51" t="e">
        <f>VLOOKUP($O94,CardStats!$A$3:$AE$998,8,FALSE)</f>
        <v>#REF!</v>
      </c>
      <c r="S94" s="51" t="e">
        <f>VLOOKUP($O94,CardStats!$A$3:$AE$998,10,FALSE)</f>
        <v>#REF!</v>
      </c>
      <c r="T94" s="57" t="e">
        <f>VLOOKUP($O94,CardStats!$A$3:$AE$998,11,FALSE)</f>
        <v>#REF!</v>
      </c>
      <c r="U94" s="57" t="e">
        <f>VLOOKUP($O94,CardStats!$A$3:$AE$998,13,FALSE)</f>
        <v>#REF!</v>
      </c>
      <c r="V94" s="57" t="e">
        <f>VLOOKUP($O94,CardStats!$A$3:$AE$998,14,FALSE)</f>
        <v>#REF!</v>
      </c>
      <c r="W94" s="57" t="e">
        <f>VLOOKUP($O94,CardStats!$A$3:$AE$998,16,FALSE)</f>
        <v>#REF!</v>
      </c>
      <c r="X94" s="57" t="e">
        <f>VLOOKUP($O94,CardStats!$A$3:$AE$998,17,FALSE)</f>
        <v>#REF!</v>
      </c>
      <c r="Y94" s="57" t="e">
        <f>VLOOKUP($O94,CardStats!$A$3:$AE$998,19,FALSE)</f>
        <v>#REF!</v>
      </c>
      <c r="Z94" s="57" t="e">
        <f>VLOOKUP($O94,CardStats!$A$3:$AE$998,20,FALSE)</f>
        <v>#REF!</v>
      </c>
      <c r="AA94" s="57" t="e">
        <f>VLOOKUP($O94,CardStats!$A$3:$AE$998,22,FALSE)</f>
        <v>#REF!</v>
      </c>
    </row>
    <row r="95" spans="1:27" x14ac:dyDescent="0.3">
      <c r="A95" s="51" t="e">
        <f>VLOOKUP($M95,CardStats!$A$3:$AE$998,5,FALSE)</f>
        <v>#REF!</v>
      </c>
      <c r="B95" s="51" t="e">
        <f>VLOOKUP($M95,CardStats!$A$3:$AE$998,6,FALSE)</f>
        <v>#REF!</v>
      </c>
      <c r="C95" s="51" t="e">
        <f>VLOOKUP($M95,CardStats!$A$3:$AE$998,8,FALSE)</f>
        <v>#REF!</v>
      </c>
      <c r="D95" s="51" t="e">
        <f>VLOOKUP($M95,CardStats!$A$3:$AE$998,9,FALSE)</f>
        <v>#REF!</v>
      </c>
      <c r="E95" s="57" t="e">
        <f>VLOOKUP($M95,CardStats!$A$3:$AE$998,11,FALSE)</f>
        <v>#REF!</v>
      </c>
      <c r="F95" s="57" t="e">
        <f>VLOOKUP($M95,CardStats!$A$3:$AE$998,12,FALSE)</f>
        <v>#REF!</v>
      </c>
      <c r="G95" s="57" t="e">
        <f>VLOOKUP($M95,CardStats!$A$3:$AE$998,14,FALSE)</f>
        <v>#REF!</v>
      </c>
      <c r="H95" s="57" t="e">
        <f>VLOOKUP($M95,CardStats!$A$3:$AE$998,15,FALSE)</f>
        <v>#REF!</v>
      </c>
      <c r="I95" s="57" t="e">
        <f>VLOOKUP($M95,CardStats!$A$3:$AE$998,17,FALSE)</f>
        <v>#REF!</v>
      </c>
      <c r="J95" s="57" t="e">
        <f>VLOOKUP($M95,CardStats!$A$3:$AE$998,18,FALSE)</f>
        <v>#REF!</v>
      </c>
      <c r="K95" s="57" t="e">
        <f>VLOOKUP($M95,CardStats!$A$3:$AE$998,20,FALSE)</f>
        <v>#REF!</v>
      </c>
      <c r="L95" s="57" t="e">
        <f>VLOOKUP($M95,CardStats!$A$3:$AE$998,21,FALSE)</f>
        <v>#REF!</v>
      </c>
      <c r="M95" s="53" t="e">
        <f>Fixtures!#REF!</f>
        <v>#REF!</v>
      </c>
      <c r="N95" s="54" t="e">
        <f>Fixtures!#REF!</f>
        <v>#REF!</v>
      </c>
      <c r="O95" s="53" t="e">
        <f>Fixtures!#REF!</f>
        <v>#REF!</v>
      </c>
      <c r="P95" s="51" t="e">
        <f>VLOOKUP($O95,CardStats!$A$3:$AE$998,5,FALSE)</f>
        <v>#REF!</v>
      </c>
      <c r="Q95" s="51" t="e">
        <f>VLOOKUP($O95,CardStats!$A$3:$AE$998,7,FALSE)</f>
        <v>#REF!</v>
      </c>
      <c r="R95" s="51" t="e">
        <f>VLOOKUP($O95,CardStats!$A$3:$AE$998,8,FALSE)</f>
        <v>#REF!</v>
      </c>
      <c r="S95" s="51" t="e">
        <f>VLOOKUP($O95,CardStats!$A$3:$AE$998,10,FALSE)</f>
        <v>#REF!</v>
      </c>
      <c r="T95" s="57" t="e">
        <f>VLOOKUP($O95,CardStats!$A$3:$AE$998,11,FALSE)</f>
        <v>#REF!</v>
      </c>
      <c r="U95" s="57" t="e">
        <f>VLOOKUP($O95,CardStats!$A$3:$AE$998,13,FALSE)</f>
        <v>#REF!</v>
      </c>
      <c r="V95" s="57" t="e">
        <f>VLOOKUP($O95,CardStats!$A$3:$AE$998,14,FALSE)</f>
        <v>#REF!</v>
      </c>
      <c r="W95" s="57" t="e">
        <f>VLOOKUP($O95,CardStats!$A$3:$AE$998,16,FALSE)</f>
        <v>#REF!</v>
      </c>
      <c r="X95" s="57" t="e">
        <f>VLOOKUP($O95,CardStats!$A$3:$AE$998,17,FALSE)</f>
        <v>#REF!</v>
      </c>
      <c r="Y95" s="57" t="e">
        <f>VLOOKUP($O95,CardStats!$A$3:$AE$998,19,FALSE)</f>
        <v>#REF!</v>
      </c>
      <c r="Z95" s="57" t="e">
        <f>VLOOKUP($O95,CardStats!$A$3:$AE$998,20,FALSE)</f>
        <v>#REF!</v>
      </c>
      <c r="AA95" s="57" t="e">
        <f>VLOOKUP($O95,CardStats!$A$3:$AE$998,22,FALSE)</f>
        <v>#REF!</v>
      </c>
    </row>
    <row r="96" spans="1:27" x14ac:dyDescent="0.3">
      <c r="A96" s="51" t="e">
        <f>VLOOKUP($M96,CardStats!$A$3:$AE$998,5,FALSE)</f>
        <v>#REF!</v>
      </c>
      <c r="B96" s="51" t="e">
        <f>VLOOKUP($M96,CardStats!$A$3:$AE$998,6,FALSE)</f>
        <v>#REF!</v>
      </c>
      <c r="C96" s="51" t="e">
        <f>VLOOKUP($M96,CardStats!$A$3:$AE$998,8,FALSE)</f>
        <v>#REF!</v>
      </c>
      <c r="D96" s="51" t="e">
        <f>VLOOKUP($M96,CardStats!$A$3:$AE$998,9,FALSE)</f>
        <v>#REF!</v>
      </c>
      <c r="E96" s="57" t="e">
        <f>VLOOKUP($M96,CardStats!$A$3:$AE$998,11,FALSE)</f>
        <v>#REF!</v>
      </c>
      <c r="F96" s="57" t="e">
        <f>VLOOKUP($M96,CardStats!$A$3:$AE$998,12,FALSE)</f>
        <v>#REF!</v>
      </c>
      <c r="G96" s="57" t="e">
        <f>VLOOKUP($M96,CardStats!$A$3:$AE$998,14,FALSE)</f>
        <v>#REF!</v>
      </c>
      <c r="H96" s="57" t="e">
        <f>VLOOKUP($M96,CardStats!$A$3:$AE$998,15,FALSE)</f>
        <v>#REF!</v>
      </c>
      <c r="I96" s="57" t="e">
        <f>VLOOKUP($M96,CardStats!$A$3:$AE$998,17,FALSE)</f>
        <v>#REF!</v>
      </c>
      <c r="J96" s="57" t="e">
        <f>VLOOKUP($M96,CardStats!$A$3:$AE$998,18,FALSE)</f>
        <v>#REF!</v>
      </c>
      <c r="K96" s="57" t="e">
        <f>VLOOKUP($M96,CardStats!$A$3:$AE$998,20,FALSE)</f>
        <v>#REF!</v>
      </c>
      <c r="L96" s="57" t="e">
        <f>VLOOKUP($M96,CardStats!$A$3:$AE$998,21,FALSE)</f>
        <v>#REF!</v>
      </c>
      <c r="M96" s="53" t="e">
        <f>Fixtures!#REF!</f>
        <v>#REF!</v>
      </c>
      <c r="N96" s="54" t="e">
        <f>Fixtures!#REF!</f>
        <v>#REF!</v>
      </c>
      <c r="O96" s="53" t="e">
        <f>Fixtures!#REF!</f>
        <v>#REF!</v>
      </c>
      <c r="P96" s="51" t="e">
        <f>VLOOKUP($O96,CardStats!$A$3:$AE$998,5,FALSE)</f>
        <v>#REF!</v>
      </c>
      <c r="Q96" s="51" t="e">
        <f>VLOOKUP($O96,CardStats!$A$3:$AE$998,7,FALSE)</f>
        <v>#REF!</v>
      </c>
      <c r="R96" s="51" t="e">
        <f>VLOOKUP($O96,CardStats!$A$3:$AE$998,8,FALSE)</f>
        <v>#REF!</v>
      </c>
      <c r="S96" s="51" t="e">
        <f>VLOOKUP($O96,CardStats!$A$3:$AE$998,10,FALSE)</f>
        <v>#REF!</v>
      </c>
      <c r="T96" s="57" t="e">
        <f>VLOOKUP($O96,CardStats!$A$3:$AE$998,11,FALSE)</f>
        <v>#REF!</v>
      </c>
      <c r="U96" s="57" t="e">
        <f>VLOOKUP($O96,CardStats!$A$3:$AE$998,13,FALSE)</f>
        <v>#REF!</v>
      </c>
      <c r="V96" s="57" t="e">
        <f>VLOOKUP($O96,CardStats!$A$3:$AE$998,14,FALSE)</f>
        <v>#REF!</v>
      </c>
      <c r="W96" s="57" t="e">
        <f>VLOOKUP($O96,CardStats!$A$3:$AE$998,16,FALSE)</f>
        <v>#REF!</v>
      </c>
      <c r="X96" s="57" t="e">
        <f>VLOOKUP($O96,CardStats!$A$3:$AE$998,17,FALSE)</f>
        <v>#REF!</v>
      </c>
      <c r="Y96" s="57" t="e">
        <f>VLOOKUP($O96,CardStats!$A$3:$AE$998,19,FALSE)</f>
        <v>#REF!</v>
      </c>
      <c r="Z96" s="57" t="e">
        <f>VLOOKUP($O96,CardStats!$A$3:$AE$998,20,FALSE)</f>
        <v>#REF!</v>
      </c>
      <c r="AA96" s="57" t="e">
        <f>VLOOKUP($O96,CardStats!$A$3:$AE$998,22,FALSE)</f>
        <v>#REF!</v>
      </c>
    </row>
    <row r="97" spans="1:27" x14ac:dyDescent="0.3">
      <c r="A97" s="51" t="e">
        <f>VLOOKUP($M97,CardStats!$A$3:$AE$998,5,FALSE)</f>
        <v>#REF!</v>
      </c>
      <c r="B97" s="51" t="e">
        <f>VLOOKUP($M97,CardStats!$A$3:$AE$998,6,FALSE)</f>
        <v>#REF!</v>
      </c>
      <c r="C97" s="51" t="e">
        <f>VLOOKUP($M97,CardStats!$A$3:$AE$998,8,FALSE)</f>
        <v>#REF!</v>
      </c>
      <c r="D97" s="51" t="e">
        <f>VLOOKUP($M97,CardStats!$A$3:$AE$998,9,FALSE)</f>
        <v>#REF!</v>
      </c>
      <c r="E97" s="57" t="e">
        <f>VLOOKUP($M97,CardStats!$A$3:$AE$998,11,FALSE)</f>
        <v>#REF!</v>
      </c>
      <c r="F97" s="57" t="e">
        <f>VLOOKUP($M97,CardStats!$A$3:$AE$998,12,FALSE)</f>
        <v>#REF!</v>
      </c>
      <c r="G97" s="57" t="e">
        <f>VLOOKUP($M97,CardStats!$A$3:$AE$998,14,FALSE)</f>
        <v>#REF!</v>
      </c>
      <c r="H97" s="57" t="e">
        <f>VLOOKUP($M97,CardStats!$A$3:$AE$998,15,FALSE)</f>
        <v>#REF!</v>
      </c>
      <c r="I97" s="57" t="e">
        <f>VLOOKUP($M97,CardStats!$A$3:$AE$998,17,FALSE)</f>
        <v>#REF!</v>
      </c>
      <c r="J97" s="57" t="e">
        <f>VLOOKUP($M97,CardStats!$A$3:$AE$998,18,FALSE)</f>
        <v>#REF!</v>
      </c>
      <c r="K97" s="57" t="e">
        <f>VLOOKUP($M97,CardStats!$A$3:$AE$998,20,FALSE)</f>
        <v>#REF!</v>
      </c>
      <c r="L97" s="57" t="e">
        <f>VLOOKUP($M97,CardStats!$A$3:$AE$998,21,FALSE)</f>
        <v>#REF!</v>
      </c>
      <c r="M97" s="53" t="e">
        <f>Fixtures!#REF!</f>
        <v>#REF!</v>
      </c>
      <c r="N97" s="54" t="e">
        <f>Fixtures!#REF!</f>
        <v>#REF!</v>
      </c>
      <c r="O97" s="53" t="e">
        <f>Fixtures!#REF!</f>
        <v>#REF!</v>
      </c>
      <c r="P97" s="51" t="e">
        <f>VLOOKUP($O97,CardStats!$A$3:$AE$998,5,FALSE)</f>
        <v>#REF!</v>
      </c>
      <c r="Q97" s="51" t="e">
        <f>VLOOKUP($O97,CardStats!$A$3:$AE$998,7,FALSE)</f>
        <v>#REF!</v>
      </c>
      <c r="R97" s="51" t="e">
        <f>VLOOKUP($O97,CardStats!$A$3:$AE$998,8,FALSE)</f>
        <v>#REF!</v>
      </c>
      <c r="S97" s="51" t="e">
        <f>VLOOKUP($O97,CardStats!$A$3:$AE$998,10,FALSE)</f>
        <v>#REF!</v>
      </c>
      <c r="T97" s="57" t="e">
        <f>VLOOKUP($O97,CardStats!$A$3:$AE$998,11,FALSE)</f>
        <v>#REF!</v>
      </c>
      <c r="U97" s="57" t="e">
        <f>VLOOKUP($O97,CardStats!$A$3:$AE$998,13,FALSE)</f>
        <v>#REF!</v>
      </c>
      <c r="V97" s="57" t="e">
        <f>VLOOKUP($O97,CardStats!$A$3:$AE$998,14,FALSE)</f>
        <v>#REF!</v>
      </c>
      <c r="W97" s="57" t="e">
        <f>VLOOKUP($O97,CardStats!$A$3:$AE$998,16,FALSE)</f>
        <v>#REF!</v>
      </c>
      <c r="X97" s="57" t="e">
        <f>VLOOKUP($O97,CardStats!$A$3:$AE$998,17,FALSE)</f>
        <v>#REF!</v>
      </c>
      <c r="Y97" s="57" t="e">
        <f>VLOOKUP($O97,CardStats!$A$3:$AE$998,19,FALSE)</f>
        <v>#REF!</v>
      </c>
      <c r="Z97" s="57" t="e">
        <f>VLOOKUP($O97,CardStats!$A$3:$AE$998,20,FALSE)</f>
        <v>#REF!</v>
      </c>
      <c r="AA97" s="57" t="e">
        <f>VLOOKUP($O97,CardStats!$A$3:$AE$998,22,FALSE)</f>
        <v>#REF!</v>
      </c>
    </row>
    <row r="98" spans="1:27" x14ac:dyDescent="0.3">
      <c r="A98" s="51" t="e">
        <f>VLOOKUP($M98,CardStats!$A$3:$AE$998,5,FALSE)</f>
        <v>#REF!</v>
      </c>
      <c r="B98" s="51" t="e">
        <f>VLOOKUP($M98,CardStats!$A$3:$AE$998,6,FALSE)</f>
        <v>#REF!</v>
      </c>
      <c r="C98" s="51" t="e">
        <f>VLOOKUP($M98,CardStats!$A$3:$AE$998,8,FALSE)</f>
        <v>#REF!</v>
      </c>
      <c r="D98" s="51" t="e">
        <f>VLOOKUP($M98,CardStats!$A$3:$AE$998,9,FALSE)</f>
        <v>#REF!</v>
      </c>
      <c r="E98" s="57" t="e">
        <f>VLOOKUP($M98,CardStats!$A$3:$AE$998,11,FALSE)</f>
        <v>#REF!</v>
      </c>
      <c r="F98" s="57" t="e">
        <f>VLOOKUP($M98,CardStats!$A$3:$AE$998,12,FALSE)</f>
        <v>#REF!</v>
      </c>
      <c r="G98" s="57" t="e">
        <f>VLOOKUP($M98,CardStats!$A$3:$AE$998,14,FALSE)</f>
        <v>#REF!</v>
      </c>
      <c r="H98" s="57" t="e">
        <f>VLOOKUP($M98,CardStats!$A$3:$AE$998,15,FALSE)</f>
        <v>#REF!</v>
      </c>
      <c r="I98" s="57" t="e">
        <f>VLOOKUP($M98,CardStats!$A$3:$AE$998,17,FALSE)</f>
        <v>#REF!</v>
      </c>
      <c r="J98" s="57" t="e">
        <f>VLOOKUP($M98,CardStats!$A$3:$AE$998,18,FALSE)</f>
        <v>#REF!</v>
      </c>
      <c r="K98" s="57" t="e">
        <f>VLOOKUP($M98,CardStats!$A$3:$AE$998,20,FALSE)</f>
        <v>#REF!</v>
      </c>
      <c r="L98" s="57" t="e">
        <f>VLOOKUP($M98,CardStats!$A$3:$AE$998,21,FALSE)</f>
        <v>#REF!</v>
      </c>
      <c r="M98" s="53" t="e">
        <f>Fixtures!#REF!</f>
        <v>#REF!</v>
      </c>
      <c r="N98" s="54" t="e">
        <f>Fixtures!#REF!</f>
        <v>#REF!</v>
      </c>
      <c r="O98" s="53" t="e">
        <f>Fixtures!#REF!</f>
        <v>#REF!</v>
      </c>
      <c r="P98" s="51" t="e">
        <f>VLOOKUP($O98,CardStats!$A$3:$AE$998,5,FALSE)</f>
        <v>#REF!</v>
      </c>
      <c r="Q98" s="51" t="e">
        <f>VLOOKUP($O98,CardStats!$A$3:$AE$998,7,FALSE)</f>
        <v>#REF!</v>
      </c>
      <c r="R98" s="51" t="e">
        <f>VLOOKUP($O98,CardStats!$A$3:$AE$998,8,FALSE)</f>
        <v>#REF!</v>
      </c>
      <c r="S98" s="51" t="e">
        <f>VLOOKUP($O98,CardStats!$A$3:$AE$998,10,FALSE)</f>
        <v>#REF!</v>
      </c>
      <c r="T98" s="57" t="e">
        <f>VLOOKUP($O98,CardStats!$A$3:$AE$998,11,FALSE)</f>
        <v>#REF!</v>
      </c>
      <c r="U98" s="57" t="e">
        <f>VLOOKUP($O98,CardStats!$A$3:$AE$998,13,FALSE)</f>
        <v>#REF!</v>
      </c>
      <c r="V98" s="57" t="e">
        <f>VLOOKUP($O98,CardStats!$A$3:$AE$998,14,FALSE)</f>
        <v>#REF!</v>
      </c>
      <c r="W98" s="57" t="e">
        <f>VLOOKUP($O98,CardStats!$A$3:$AE$998,16,FALSE)</f>
        <v>#REF!</v>
      </c>
      <c r="X98" s="57" t="e">
        <f>VLOOKUP($O98,CardStats!$A$3:$AE$998,17,FALSE)</f>
        <v>#REF!</v>
      </c>
      <c r="Y98" s="57" t="e">
        <f>VLOOKUP($O98,CardStats!$A$3:$AE$998,19,FALSE)</f>
        <v>#REF!</v>
      </c>
      <c r="Z98" s="57" t="e">
        <f>VLOOKUP($O98,CardStats!$A$3:$AE$998,20,FALSE)</f>
        <v>#REF!</v>
      </c>
      <c r="AA98" s="57" t="e">
        <f>VLOOKUP($O98,CardStats!$A$3:$AE$998,22,FALSE)</f>
        <v>#REF!</v>
      </c>
    </row>
    <row r="99" spans="1:27" x14ac:dyDescent="0.3">
      <c r="A99" s="51" t="e">
        <f>VLOOKUP($M99,CardStats!$A$3:$AE$998,5,FALSE)</f>
        <v>#REF!</v>
      </c>
      <c r="B99" s="51" t="e">
        <f>VLOOKUP($M99,CardStats!$A$3:$AE$998,6,FALSE)</f>
        <v>#REF!</v>
      </c>
      <c r="C99" s="51" t="e">
        <f>VLOOKUP($M99,CardStats!$A$3:$AE$998,8,FALSE)</f>
        <v>#REF!</v>
      </c>
      <c r="D99" s="51" t="e">
        <f>VLOOKUP($M99,CardStats!$A$3:$AE$998,9,FALSE)</f>
        <v>#REF!</v>
      </c>
      <c r="E99" s="57" t="e">
        <f>VLOOKUP($M99,CardStats!$A$3:$AE$998,11,FALSE)</f>
        <v>#REF!</v>
      </c>
      <c r="F99" s="57" t="e">
        <f>VLOOKUP($M99,CardStats!$A$3:$AE$998,12,FALSE)</f>
        <v>#REF!</v>
      </c>
      <c r="G99" s="57" t="e">
        <f>VLOOKUP($M99,CardStats!$A$3:$AE$998,14,FALSE)</f>
        <v>#REF!</v>
      </c>
      <c r="H99" s="57" t="e">
        <f>VLOOKUP($M99,CardStats!$A$3:$AE$998,15,FALSE)</f>
        <v>#REF!</v>
      </c>
      <c r="I99" s="57" t="e">
        <f>VLOOKUP($M99,CardStats!$A$3:$AE$998,17,FALSE)</f>
        <v>#REF!</v>
      </c>
      <c r="J99" s="57" t="e">
        <f>VLOOKUP($M99,CardStats!$A$3:$AE$998,18,FALSE)</f>
        <v>#REF!</v>
      </c>
      <c r="K99" s="57" t="e">
        <f>VLOOKUP($M99,CardStats!$A$3:$AE$998,20,FALSE)</f>
        <v>#REF!</v>
      </c>
      <c r="L99" s="57" t="e">
        <f>VLOOKUP($M99,CardStats!$A$3:$AE$998,21,FALSE)</f>
        <v>#REF!</v>
      </c>
      <c r="M99" s="53" t="e">
        <f>Fixtures!#REF!</f>
        <v>#REF!</v>
      </c>
      <c r="N99" s="54" t="e">
        <f>Fixtures!#REF!</f>
        <v>#REF!</v>
      </c>
      <c r="O99" s="53" t="e">
        <f>Fixtures!#REF!</f>
        <v>#REF!</v>
      </c>
      <c r="P99" s="51" t="e">
        <f>VLOOKUP($O99,CardStats!$A$3:$AE$998,5,FALSE)</f>
        <v>#REF!</v>
      </c>
      <c r="Q99" s="51" t="e">
        <f>VLOOKUP($O99,CardStats!$A$3:$AE$998,7,FALSE)</f>
        <v>#REF!</v>
      </c>
      <c r="R99" s="51" t="e">
        <f>VLOOKUP($O99,CardStats!$A$3:$AE$998,8,FALSE)</f>
        <v>#REF!</v>
      </c>
      <c r="S99" s="51" t="e">
        <f>VLOOKUP($O99,CardStats!$A$3:$AE$998,10,FALSE)</f>
        <v>#REF!</v>
      </c>
      <c r="T99" s="57" t="e">
        <f>VLOOKUP($O99,CardStats!$A$3:$AE$998,11,FALSE)</f>
        <v>#REF!</v>
      </c>
      <c r="U99" s="57" t="e">
        <f>VLOOKUP($O99,CardStats!$A$3:$AE$998,13,FALSE)</f>
        <v>#REF!</v>
      </c>
      <c r="V99" s="57" t="e">
        <f>VLOOKUP($O99,CardStats!$A$3:$AE$998,14,FALSE)</f>
        <v>#REF!</v>
      </c>
      <c r="W99" s="57" t="e">
        <f>VLOOKUP($O99,CardStats!$A$3:$AE$998,16,FALSE)</f>
        <v>#REF!</v>
      </c>
      <c r="X99" s="57" t="e">
        <f>VLOOKUP($O99,CardStats!$A$3:$AE$998,17,FALSE)</f>
        <v>#REF!</v>
      </c>
      <c r="Y99" s="57" t="e">
        <f>VLOOKUP($O99,CardStats!$A$3:$AE$998,19,FALSE)</f>
        <v>#REF!</v>
      </c>
      <c r="Z99" s="57" t="e">
        <f>VLOOKUP($O99,CardStats!$A$3:$AE$998,20,FALSE)</f>
        <v>#REF!</v>
      </c>
      <c r="AA99" s="57" t="e">
        <f>VLOOKUP($O99,CardStats!$A$3:$AE$998,22,FALSE)</f>
        <v>#REF!</v>
      </c>
    </row>
    <row r="100" spans="1:27" x14ac:dyDescent="0.3">
      <c r="A100" s="51" t="e">
        <f>VLOOKUP($M100,CardStats!$A$3:$AE$998,5,FALSE)</f>
        <v>#REF!</v>
      </c>
      <c r="B100" s="51" t="e">
        <f>VLOOKUP($M100,CardStats!$A$3:$AE$998,6,FALSE)</f>
        <v>#REF!</v>
      </c>
      <c r="C100" s="51" t="e">
        <f>VLOOKUP($M100,CardStats!$A$3:$AE$998,8,FALSE)</f>
        <v>#REF!</v>
      </c>
      <c r="D100" s="51" t="e">
        <f>VLOOKUP($M100,CardStats!$A$3:$AE$998,9,FALSE)</f>
        <v>#REF!</v>
      </c>
      <c r="E100" s="57" t="e">
        <f>VLOOKUP($M100,CardStats!$A$3:$AE$998,11,FALSE)</f>
        <v>#REF!</v>
      </c>
      <c r="F100" s="57" t="e">
        <f>VLOOKUP($M100,CardStats!$A$3:$AE$998,12,FALSE)</f>
        <v>#REF!</v>
      </c>
      <c r="G100" s="57" t="e">
        <f>VLOOKUP($M100,CardStats!$A$3:$AE$998,14,FALSE)</f>
        <v>#REF!</v>
      </c>
      <c r="H100" s="57" t="e">
        <f>VLOOKUP($M100,CardStats!$A$3:$AE$998,15,FALSE)</f>
        <v>#REF!</v>
      </c>
      <c r="I100" s="57" t="e">
        <f>VLOOKUP($M100,CardStats!$A$3:$AE$998,17,FALSE)</f>
        <v>#REF!</v>
      </c>
      <c r="J100" s="57" t="e">
        <f>VLOOKUP($M100,CardStats!$A$3:$AE$998,18,FALSE)</f>
        <v>#REF!</v>
      </c>
      <c r="K100" s="57" t="e">
        <f>VLOOKUP($M100,CardStats!$A$3:$AE$998,20,FALSE)</f>
        <v>#REF!</v>
      </c>
      <c r="L100" s="57" t="e">
        <f>VLOOKUP($M100,CardStats!$A$3:$AE$998,21,FALSE)</f>
        <v>#REF!</v>
      </c>
      <c r="M100" s="53" t="e">
        <f>Fixtures!#REF!</f>
        <v>#REF!</v>
      </c>
      <c r="N100" s="54" t="e">
        <f>Fixtures!#REF!</f>
        <v>#REF!</v>
      </c>
      <c r="O100" s="53" t="e">
        <f>Fixtures!#REF!</f>
        <v>#REF!</v>
      </c>
      <c r="P100" s="51" t="e">
        <f>VLOOKUP($O100,CardStats!$A$3:$AE$998,5,FALSE)</f>
        <v>#REF!</v>
      </c>
      <c r="Q100" s="51" t="e">
        <f>VLOOKUP($O100,CardStats!$A$3:$AE$998,7,FALSE)</f>
        <v>#REF!</v>
      </c>
      <c r="R100" s="51" t="e">
        <f>VLOOKUP($O100,CardStats!$A$3:$AE$998,8,FALSE)</f>
        <v>#REF!</v>
      </c>
      <c r="S100" s="51" t="e">
        <f>VLOOKUP($O100,CardStats!$A$3:$AE$998,10,FALSE)</f>
        <v>#REF!</v>
      </c>
      <c r="T100" s="57" t="e">
        <f>VLOOKUP($O100,CardStats!$A$3:$AE$998,11,FALSE)</f>
        <v>#REF!</v>
      </c>
      <c r="U100" s="57" t="e">
        <f>VLOOKUP($O100,CardStats!$A$3:$AE$998,13,FALSE)</f>
        <v>#REF!</v>
      </c>
      <c r="V100" s="57" t="e">
        <f>VLOOKUP($O100,CardStats!$A$3:$AE$998,14,FALSE)</f>
        <v>#REF!</v>
      </c>
      <c r="W100" s="57" t="e">
        <f>VLOOKUP($O100,CardStats!$A$3:$AE$998,16,FALSE)</f>
        <v>#REF!</v>
      </c>
      <c r="X100" s="57" t="e">
        <f>VLOOKUP($O100,CardStats!$A$3:$AE$998,17,FALSE)</f>
        <v>#REF!</v>
      </c>
      <c r="Y100" s="57" t="e">
        <f>VLOOKUP($O100,CardStats!$A$3:$AE$998,19,FALSE)</f>
        <v>#REF!</v>
      </c>
      <c r="Z100" s="57" t="e">
        <f>VLOOKUP($O100,CardStats!$A$3:$AE$998,20,FALSE)</f>
        <v>#REF!</v>
      </c>
      <c r="AA100" s="57" t="e">
        <f>VLOOKUP($O100,CardStats!$A$3:$AE$998,22,FALSE)</f>
        <v>#REF!</v>
      </c>
    </row>
    <row r="101" spans="1:27" x14ac:dyDescent="0.3">
      <c r="A101" s="51" t="e">
        <f>VLOOKUP($M101,CardStats!$A$3:$AE$998,5,FALSE)</f>
        <v>#REF!</v>
      </c>
      <c r="B101" s="51" t="e">
        <f>VLOOKUP($M101,CardStats!$A$3:$AE$998,6,FALSE)</f>
        <v>#REF!</v>
      </c>
      <c r="C101" s="51" t="e">
        <f>VLOOKUP($M101,CardStats!$A$3:$AE$998,8,FALSE)</f>
        <v>#REF!</v>
      </c>
      <c r="D101" s="51" t="e">
        <f>VLOOKUP($M101,CardStats!$A$3:$AE$998,9,FALSE)</f>
        <v>#REF!</v>
      </c>
      <c r="E101" s="57" t="e">
        <f>VLOOKUP($M101,CardStats!$A$3:$AE$998,11,FALSE)</f>
        <v>#REF!</v>
      </c>
      <c r="F101" s="57" t="e">
        <f>VLOOKUP($M101,CardStats!$A$3:$AE$998,12,FALSE)</f>
        <v>#REF!</v>
      </c>
      <c r="G101" s="57" t="e">
        <f>VLOOKUP($M101,CardStats!$A$3:$AE$998,14,FALSE)</f>
        <v>#REF!</v>
      </c>
      <c r="H101" s="57" t="e">
        <f>VLOOKUP($M101,CardStats!$A$3:$AE$998,15,FALSE)</f>
        <v>#REF!</v>
      </c>
      <c r="I101" s="57" t="e">
        <f>VLOOKUP($M101,CardStats!$A$3:$AE$998,17,FALSE)</f>
        <v>#REF!</v>
      </c>
      <c r="J101" s="57" t="e">
        <f>VLOOKUP($M101,CardStats!$A$3:$AE$998,18,FALSE)</f>
        <v>#REF!</v>
      </c>
      <c r="K101" s="57" t="e">
        <f>VLOOKUP($M101,CardStats!$A$3:$AE$998,20,FALSE)</f>
        <v>#REF!</v>
      </c>
      <c r="L101" s="57" t="e">
        <f>VLOOKUP($M101,CardStats!$A$3:$AE$998,21,FALSE)</f>
        <v>#REF!</v>
      </c>
      <c r="M101" s="53" t="e">
        <f>Fixtures!#REF!</f>
        <v>#REF!</v>
      </c>
      <c r="N101" s="54" t="e">
        <f>Fixtures!#REF!</f>
        <v>#REF!</v>
      </c>
      <c r="O101" s="53" t="e">
        <f>Fixtures!#REF!</f>
        <v>#REF!</v>
      </c>
      <c r="P101" s="51" t="e">
        <f>VLOOKUP($O101,CardStats!$A$3:$AE$998,5,FALSE)</f>
        <v>#REF!</v>
      </c>
      <c r="Q101" s="51" t="e">
        <f>VLOOKUP($O101,CardStats!$A$3:$AE$998,7,FALSE)</f>
        <v>#REF!</v>
      </c>
      <c r="R101" s="51" t="e">
        <f>VLOOKUP($O101,CardStats!$A$3:$AE$998,8,FALSE)</f>
        <v>#REF!</v>
      </c>
      <c r="S101" s="51" t="e">
        <f>VLOOKUP($O101,CardStats!$A$3:$AE$998,10,FALSE)</f>
        <v>#REF!</v>
      </c>
      <c r="T101" s="57" t="e">
        <f>VLOOKUP($O101,CardStats!$A$3:$AE$998,11,FALSE)</f>
        <v>#REF!</v>
      </c>
      <c r="U101" s="57" t="e">
        <f>VLOOKUP($O101,CardStats!$A$3:$AE$998,13,FALSE)</f>
        <v>#REF!</v>
      </c>
      <c r="V101" s="57" t="e">
        <f>VLOOKUP($O101,CardStats!$A$3:$AE$998,14,FALSE)</f>
        <v>#REF!</v>
      </c>
      <c r="W101" s="57" t="e">
        <f>VLOOKUP($O101,CardStats!$A$3:$AE$998,16,FALSE)</f>
        <v>#REF!</v>
      </c>
      <c r="X101" s="57" t="e">
        <f>VLOOKUP($O101,CardStats!$A$3:$AE$998,17,FALSE)</f>
        <v>#REF!</v>
      </c>
      <c r="Y101" s="57" t="e">
        <f>VLOOKUP($O101,CardStats!$A$3:$AE$998,19,FALSE)</f>
        <v>#REF!</v>
      </c>
      <c r="Z101" s="57" t="e">
        <f>VLOOKUP($O101,CardStats!$A$3:$AE$998,20,FALSE)</f>
        <v>#REF!</v>
      </c>
      <c r="AA101" s="57" t="e">
        <f>VLOOKUP($O101,CardStats!$A$3:$AE$998,22,FALSE)</f>
        <v>#REF!</v>
      </c>
    </row>
    <row r="102" spans="1:27" x14ac:dyDescent="0.3">
      <c r="A102" s="51" t="e">
        <f>VLOOKUP($M102,CardStats!$A$3:$AE$998,5,FALSE)</f>
        <v>#REF!</v>
      </c>
      <c r="B102" s="51" t="e">
        <f>VLOOKUP($M102,CardStats!$A$3:$AE$998,6,FALSE)</f>
        <v>#REF!</v>
      </c>
      <c r="C102" s="51" t="e">
        <f>VLOOKUP($M102,CardStats!$A$3:$AE$998,8,FALSE)</f>
        <v>#REF!</v>
      </c>
      <c r="D102" s="51" t="e">
        <f>VLOOKUP($M102,CardStats!$A$3:$AE$998,9,FALSE)</f>
        <v>#REF!</v>
      </c>
      <c r="E102" s="57" t="e">
        <f>VLOOKUP($M102,CardStats!$A$3:$AE$998,11,FALSE)</f>
        <v>#REF!</v>
      </c>
      <c r="F102" s="57" t="e">
        <f>VLOOKUP($M102,CardStats!$A$3:$AE$998,12,FALSE)</f>
        <v>#REF!</v>
      </c>
      <c r="G102" s="57" t="e">
        <f>VLOOKUP($M102,CardStats!$A$3:$AE$998,14,FALSE)</f>
        <v>#REF!</v>
      </c>
      <c r="H102" s="57" t="e">
        <f>VLOOKUP($M102,CardStats!$A$3:$AE$998,15,FALSE)</f>
        <v>#REF!</v>
      </c>
      <c r="I102" s="57" t="e">
        <f>VLOOKUP($M102,CardStats!$A$3:$AE$998,17,FALSE)</f>
        <v>#REF!</v>
      </c>
      <c r="J102" s="57" t="e">
        <f>VLOOKUP($M102,CardStats!$A$3:$AE$998,18,FALSE)</f>
        <v>#REF!</v>
      </c>
      <c r="K102" s="57" t="e">
        <f>VLOOKUP($M102,CardStats!$A$3:$AE$998,20,FALSE)</f>
        <v>#REF!</v>
      </c>
      <c r="L102" s="57" t="e">
        <f>VLOOKUP($M102,CardStats!$A$3:$AE$998,21,FALSE)</f>
        <v>#REF!</v>
      </c>
      <c r="M102" s="53" t="e">
        <f>Fixtures!#REF!</f>
        <v>#REF!</v>
      </c>
      <c r="N102" s="54" t="e">
        <f>Fixtures!#REF!</f>
        <v>#REF!</v>
      </c>
      <c r="O102" s="53" t="e">
        <f>Fixtures!#REF!</f>
        <v>#REF!</v>
      </c>
      <c r="P102" s="51" t="e">
        <f>VLOOKUP($O102,CardStats!$A$3:$AE$998,5,FALSE)</f>
        <v>#REF!</v>
      </c>
      <c r="Q102" s="51" t="e">
        <f>VLOOKUP($O102,CardStats!$A$3:$AE$998,7,FALSE)</f>
        <v>#REF!</v>
      </c>
      <c r="R102" s="51" t="e">
        <f>VLOOKUP($O102,CardStats!$A$3:$AE$998,8,FALSE)</f>
        <v>#REF!</v>
      </c>
      <c r="S102" s="51" t="e">
        <f>VLOOKUP($O102,CardStats!$A$3:$AE$998,10,FALSE)</f>
        <v>#REF!</v>
      </c>
      <c r="T102" s="57" t="e">
        <f>VLOOKUP($O102,CardStats!$A$3:$AE$998,11,FALSE)</f>
        <v>#REF!</v>
      </c>
      <c r="U102" s="57" t="e">
        <f>VLOOKUP($O102,CardStats!$A$3:$AE$998,13,FALSE)</f>
        <v>#REF!</v>
      </c>
      <c r="V102" s="57" t="e">
        <f>VLOOKUP($O102,CardStats!$A$3:$AE$998,14,FALSE)</f>
        <v>#REF!</v>
      </c>
      <c r="W102" s="57" t="e">
        <f>VLOOKUP($O102,CardStats!$A$3:$AE$998,16,FALSE)</f>
        <v>#REF!</v>
      </c>
      <c r="X102" s="57" t="e">
        <f>VLOOKUP($O102,CardStats!$A$3:$AE$998,17,FALSE)</f>
        <v>#REF!</v>
      </c>
      <c r="Y102" s="57" t="e">
        <f>VLOOKUP($O102,CardStats!$A$3:$AE$998,19,FALSE)</f>
        <v>#REF!</v>
      </c>
      <c r="Z102" s="57" t="e">
        <f>VLOOKUP($O102,CardStats!$A$3:$AE$998,20,FALSE)</f>
        <v>#REF!</v>
      </c>
      <c r="AA102" s="57" t="e">
        <f>VLOOKUP($O102,CardStats!$A$3:$AE$998,22,FALSE)</f>
        <v>#REF!</v>
      </c>
    </row>
    <row r="103" spans="1:27" x14ac:dyDescent="0.3">
      <c r="A103" s="51" t="e">
        <f>VLOOKUP($M103,CardStats!$A$3:$AE$998,5,FALSE)</f>
        <v>#REF!</v>
      </c>
      <c r="B103" s="51" t="e">
        <f>VLOOKUP($M103,CardStats!$A$3:$AE$998,6,FALSE)</f>
        <v>#REF!</v>
      </c>
      <c r="C103" s="51" t="e">
        <f>VLOOKUP($M103,CardStats!$A$3:$AE$998,8,FALSE)</f>
        <v>#REF!</v>
      </c>
      <c r="D103" s="51" t="e">
        <f>VLOOKUP($M103,CardStats!$A$3:$AE$998,9,FALSE)</f>
        <v>#REF!</v>
      </c>
      <c r="E103" s="57" t="e">
        <f>VLOOKUP($M103,CardStats!$A$3:$AE$998,11,FALSE)</f>
        <v>#REF!</v>
      </c>
      <c r="F103" s="57" t="e">
        <f>VLOOKUP($M103,CardStats!$A$3:$AE$998,12,FALSE)</f>
        <v>#REF!</v>
      </c>
      <c r="G103" s="57" t="e">
        <f>VLOOKUP($M103,CardStats!$A$3:$AE$998,14,FALSE)</f>
        <v>#REF!</v>
      </c>
      <c r="H103" s="57" t="e">
        <f>VLOOKUP($M103,CardStats!$A$3:$AE$998,15,FALSE)</f>
        <v>#REF!</v>
      </c>
      <c r="I103" s="57" t="e">
        <f>VLOOKUP($M103,CardStats!$A$3:$AE$998,17,FALSE)</f>
        <v>#REF!</v>
      </c>
      <c r="J103" s="57" t="e">
        <f>VLOOKUP($M103,CardStats!$A$3:$AE$998,18,FALSE)</f>
        <v>#REF!</v>
      </c>
      <c r="K103" s="57" t="e">
        <f>VLOOKUP($M103,CardStats!$A$3:$AE$998,20,FALSE)</f>
        <v>#REF!</v>
      </c>
      <c r="L103" s="57" t="e">
        <f>VLOOKUP($M103,CardStats!$A$3:$AE$998,21,FALSE)</f>
        <v>#REF!</v>
      </c>
      <c r="M103" s="53" t="e">
        <f>Fixtures!#REF!</f>
        <v>#REF!</v>
      </c>
      <c r="N103" s="54" t="e">
        <f>Fixtures!#REF!</f>
        <v>#REF!</v>
      </c>
      <c r="O103" s="53" t="e">
        <f>Fixtures!#REF!</f>
        <v>#REF!</v>
      </c>
      <c r="P103" s="51" t="e">
        <f>VLOOKUP($O103,CardStats!$A$3:$AE$998,5,FALSE)</f>
        <v>#REF!</v>
      </c>
      <c r="Q103" s="51" t="e">
        <f>VLOOKUP($O103,CardStats!$A$3:$AE$998,7,FALSE)</f>
        <v>#REF!</v>
      </c>
      <c r="R103" s="51" t="e">
        <f>VLOOKUP($O103,CardStats!$A$3:$AE$998,8,FALSE)</f>
        <v>#REF!</v>
      </c>
      <c r="S103" s="51" t="e">
        <f>VLOOKUP($O103,CardStats!$A$3:$AE$998,10,FALSE)</f>
        <v>#REF!</v>
      </c>
      <c r="T103" s="57" t="e">
        <f>VLOOKUP($O103,CardStats!$A$3:$AE$998,11,FALSE)</f>
        <v>#REF!</v>
      </c>
      <c r="U103" s="57" t="e">
        <f>VLOOKUP($O103,CardStats!$A$3:$AE$998,13,FALSE)</f>
        <v>#REF!</v>
      </c>
      <c r="V103" s="57" t="e">
        <f>VLOOKUP($O103,CardStats!$A$3:$AE$998,14,FALSE)</f>
        <v>#REF!</v>
      </c>
      <c r="W103" s="57" t="e">
        <f>VLOOKUP($O103,CardStats!$A$3:$AE$998,16,FALSE)</f>
        <v>#REF!</v>
      </c>
      <c r="X103" s="57" t="e">
        <f>VLOOKUP($O103,CardStats!$A$3:$AE$998,17,FALSE)</f>
        <v>#REF!</v>
      </c>
      <c r="Y103" s="57" t="e">
        <f>VLOOKUP($O103,CardStats!$A$3:$AE$998,19,FALSE)</f>
        <v>#REF!</v>
      </c>
      <c r="Z103" s="57" t="e">
        <f>VLOOKUP($O103,CardStats!$A$3:$AE$998,20,FALSE)</f>
        <v>#REF!</v>
      </c>
      <c r="AA103" s="57" t="e">
        <f>VLOOKUP($O103,CardStats!$A$3:$AE$998,22,FALSE)</f>
        <v>#REF!</v>
      </c>
    </row>
    <row r="104" spans="1:27" x14ac:dyDescent="0.3">
      <c r="A104" s="51" t="e">
        <f>VLOOKUP($M104,CardStats!$A$3:$AE$998,5,FALSE)</f>
        <v>#REF!</v>
      </c>
      <c r="B104" s="51" t="e">
        <f>VLOOKUP($M104,CardStats!$A$3:$AE$998,6,FALSE)</f>
        <v>#REF!</v>
      </c>
      <c r="C104" s="51" t="e">
        <f>VLOOKUP($M104,CardStats!$A$3:$AE$998,8,FALSE)</f>
        <v>#REF!</v>
      </c>
      <c r="D104" s="51" t="e">
        <f>VLOOKUP($M104,CardStats!$A$3:$AE$998,9,FALSE)</f>
        <v>#REF!</v>
      </c>
      <c r="E104" s="57" t="e">
        <f>VLOOKUP($M104,CardStats!$A$3:$AE$998,11,FALSE)</f>
        <v>#REF!</v>
      </c>
      <c r="F104" s="57" t="e">
        <f>VLOOKUP($M104,CardStats!$A$3:$AE$998,12,FALSE)</f>
        <v>#REF!</v>
      </c>
      <c r="G104" s="57" t="e">
        <f>VLOOKUP($M104,CardStats!$A$3:$AE$998,14,FALSE)</f>
        <v>#REF!</v>
      </c>
      <c r="H104" s="57" t="e">
        <f>VLOOKUP($M104,CardStats!$A$3:$AE$998,15,FALSE)</f>
        <v>#REF!</v>
      </c>
      <c r="I104" s="57" t="e">
        <f>VLOOKUP($M104,CardStats!$A$3:$AE$998,17,FALSE)</f>
        <v>#REF!</v>
      </c>
      <c r="J104" s="57" t="e">
        <f>VLOOKUP($M104,CardStats!$A$3:$AE$998,18,FALSE)</f>
        <v>#REF!</v>
      </c>
      <c r="K104" s="57" t="e">
        <f>VLOOKUP($M104,CardStats!$A$3:$AE$998,20,FALSE)</f>
        <v>#REF!</v>
      </c>
      <c r="L104" s="57" t="e">
        <f>VLOOKUP($M104,CardStats!$A$3:$AE$998,21,FALSE)</f>
        <v>#REF!</v>
      </c>
      <c r="M104" s="53" t="e">
        <f>Fixtures!#REF!</f>
        <v>#REF!</v>
      </c>
      <c r="N104" s="54" t="e">
        <f>Fixtures!#REF!</f>
        <v>#REF!</v>
      </c>
      <c r="O104" s="53" t="e">
        <f>Fixtures!#REF!</f>
        <v>#REF!</v>
      </c>
      <c r="P104" s="51" t="e">
        <f>VLOOKUP($O104,CardStats!$A$3:$AE$998,5,FALSE)</f>
        <v>#REF!</v>
      </c>
      <c r="Q104" s="51" t="e">
        <f>VLOOKUP($O104,CardStats!$A$3:$AE$998,7,FALSE)</f>
        <v>#REF!</v>
      </c>
      <c r="R104" s="51" t="e">
        <f>VLOOKUP($O104,CardStats!$A$3:$AE$998,8,FALSE)</f>
        <v>#REF!</v>
      </c>
      <c r="S104" s="51" t="e">
        <f>VLOOKUP($O104,CardStats!$A$3:$AE$998,10,FALSE)</f>
        <v>#REF!</v>
      </c>
      <c r="T104" s="57" t="e">
        <f>VLOOKUP($O104,CardStats!$A$3:$AE$998,11,FALSE)</f>
        <v>#REF!</v>
      </c>
      <c r="U104" s="57" t="e">
        <f>VLOOKUP($O104,CardStats!$A$3:$AE$998,13,FALSE)</f>
        <v>#REF!</v>
      </c>
      <c r="V104" s="57" t="e">
        <f>VLOOKUP($O104,CardStats!$A$3:$AE$998,14,FALSE)</f>
        <v>#REF!</v>
      </c>
      <c r="W104" s="57" t="e">
        <f>VLOOKUP($O104,CardStats!$A$3:$AE$998,16,FALSE)</f>
        <v>#REF!</v>
      </c>
      <c r="X104" s="57" t="e">
        <f>VLOOKUP($O104,CardStats!$A$3:$AE$998,17,FALSE)</f>
        <v>#REF!</v>
      </c>
      <c r="Y104" s="57" t="e">
        <f>VLOOKUP($O104,CardStats!$A$3:$AE$998,19,FALSE)</f>
        <v>#REF!</v>
      </c>
      <c r="Z104" s="57" t="e">
        <f>VLOOKUP($O104,CardStats!$A$3:$AE$998,20,FALSE)</f>
        <v>#REF!</v>
      </c>
      <c r="AA104" s="57" t="e">
        <f>VLOOKUP($O104,CardStats!$A$3:$AE$998,22,FALSE)</f>
        <v>#REF!</v>
      </c>
    </row>
    <row r="105" spans="1:27" x14ac:dyDescent="0.3">
      <c r="A105" s="51" t="e">
        <f>VLOOKUP($M105,CardStats!$A$3:$AE$998,5,FALSE)</f>
        <v>#REF!</v>
      </c>
      <c r="B105" s="51" t="e">
        <f>VLOOKUP($M105,CardStats!$A$3:$AE$998,6,FALSE)</f>
        <v>#REF!</v>
      </c>
      <c r="C105" s="51" t="e">
        <f>VLOOKUP($M105,CardStats!$A$3:$AE$998,8,FALSE)</f>
        <v>#REF!</v>
      </c>
      <c r="D105" s="51" t="e">
        <f>VLOOKUP($M105,CardStats!$A$3:$AE$998,9,FALSE)</f>
        <v>#REF!</v>
      </c>
      <c r="E105" s="57" t="e">
        <f>VLOOKUP($M105,CardStats!$A$3:$AE$998,11,FALSE)</f>
        <v>#REF!</v>
      </c>
      <c r="F105" s="57" t="e">
        <f>VLOOKUP($M105,CardStats!$A$3:$AE$998,12,FALSE)</f>
        <v>#REF!</v>
      </c>
      <c r="G105" s="57" t="e">
        <f>VLOOKUP($M105,CardStats!$A$3:$AE$998,14,FALSE)</f>
        <v>#REF!</v>
      </c>
      <c r="H105" s="57" t="e">
        <f>VLOOKUP($M105,CardStats!$A$3:$AE$998,15,FALSE)</f>
        <v>#REF!</v>
      </c>
      <c r="I105" s="57" t="e">
        <f>VLOOKUP($M105,CardStats!$A$3:$AE$998,17,FALSE)</f>
        <v>#REF!</v>
      </c>
      <c r="J105" s="57" t="e">
        <f>VLOOKUP($M105,CardStats!$A$3:$AE$998,18,FALSE)</f>
        <v>#REF!</v>
      </c>
      <c r="K105" s="57" t="e">
        <f>VLOOKUP($M105,CardStats!$A$3:$AE$998,20,FALSE)</f>
        <v>#REF!</v>
      </c>
      <c r="L105" s="57" t="e">
        <f>VLOOKUP($M105,CardStats!$A$3:$AE$998,21,FALSE)</f>
        <v>#REF!</v>
      </c>
      <c r="M105" s="53" t="e">
        <f>Fixtures!#REF!</f>
        <v>#REF!</v>
      </c>
      <c r="N105" s="54" t="e">
        <f>Fixtures!#REF!</f>
        <v>#REF!</v>
      </c>
      <c r="O105" s="53" t="e">
        <f>Fixtures!#REF!</f>
        <v>#REF!</v>
      </c>
      <c r="P105" s="51" t="e">
        <f>VLOOKUP($O105,CardStats!$A$3:$AE$998,5,FALSE)</f>
        <v>#REF!</v>
      </c>
      <c r="Q105" s="51" t="e">
        <f>VLOOKUP($O105,CardStats!$A$3:$AE$998,7,FALSE)</f>
        <v>#REF!</v>
      </c>
      <c r="R105" s="51" t="e">
        <f>VLOOKUP($O105,CardStats!$A$3:$AE$998,8,FALSE)</f>
        <v>#REF!</v>
      </c>
      <c r="S105" s="51" t="e">
        <f>VLOOKUP($O105,CardStats!$A$3:$AE$998,10,FALSE)</f>
        <v>#REF!</v>
      </c>
      <c r="T105" s="57" t="e">
        <f>VLOOKUP($O105,CardStats!$A$3:$AE$998,11,FALSE)</f>
        <v>#REF!</v>
      </c>
      <c r="U105" s="57" t="e">
        <f>VLOOKUP($O105,CardStats!$A$3:$AE$998,13,FALSE)</f>
        <v>#REF!</v>
      </c>
      <c r="V105" s="57" t="e">
        <f>VLOOKUP($O105,CardStats!$A$3:$AE$998,14,FALSE)</f>
        <v>#REF!</v>
      </c>
      <c r="W105" s="57" t="e">
        <f>VLOOKUP($O105,CardStats!$A$3:$AE$998,16,FALSE)</f>
        <v>#REF!</v>
      </c>
      <c r="X105" s="57" t="e">
        <f>VLOOKUP($O105,CardStats!$A$3:$AE$998,17,FALSE)</f>
        <v>#REF!</v>
      </c>
      <c r="Y105" s="57" t="e">
        <f>VLOOKUP($O105,CardStats!$A$3:$AE$998,19,FALSE)</f>
        <v>#REF!</v>
      </c>
      <c r="Z105" s="57" t="e">
        <f>VLOOKUP($O105,CardStats!$A$3:$AE$998,20,FALSE)</f>
        <v>#REF!</v>
      </c>
      <c r="AA105" s="57" t="e">
        <f>VLOOKUP($O105,CardStats!$A$3:$AE$998,22,FALSE)</f>
        <v>#REF!</v>
      </c>
    </row>
    <row r="106" spans="1:27" x14ac:dyDescent="0.3">
      <c r="A106" s="51" t="e">
        <f>VLOOKUP($M106,CardStats!$A$3:$AE$998,5,FALSE)</f>
        <v>#REF!</v>
      </c>
      <c r="B106" s="51" t="e">
        <f>VLOOKUP($M106,CardStats!$A$3:$AE$998,6,FALSE)</f>
        <v>#REF!</v>
      </c>
      <c r="C106" s="51" t="e">
        <f>VLOOKUP($M106,CardStats!$A$3:$AE$998,8,FALSE)</f>
        <v>#REF!</v>
      </c>
      <c r="D106" s="51" t="e">
        <f>VLOOKUP($M106,CardStats!$A$3:$AE$998,9,FALSE)</f>
        <v>#REF!</v>
      </c>
      <c r="E106" s="57" t="e">
        <f>VLOOKUP($M106,CardStats!$A$3:$AE$998,11,FALSE)</f>
        <v>#REF!</v>
      </c>
      <c r="F106" s="57" t="e">
        <f>VLOOKUP($M106,CardStats!$A$3:$AE$998,12,FALSE)</f>
        <v>#REF!</v>
      </c>
      <c r="G106" s="57" t="e">
        <f>VLOOKUP($M106,CardStats!$A$3:$AE$998,14,FALSE)</f>
        <v>#REF!</v>
      </c>
      <c r="H106" s="57" t="e">
        <f>VLOOKUP($M106,CardStats!$A$3:$AE$998,15,FALSE)</f>
        <v>#REF!</v>
      </c>
      <c r="I106" s="57" t="e">
        <f>VLOOKUP($M106,CardStats!$A$3:$AE$998,17,FALSE)</f>
        <v>#REF!</v>
      </c>
      <c r="J106" s="57" t="e">
        <f>VLOOKUP($M106,CardStats!$A$3:$AE$998,18,FALSE)</f>
        <v>#REF!</v>
      </c>
      <c r="K106" s="57" t="e">
        <f>VLOOKUP($M106,CardStats!$A$3:$AE$998,20,FALSE)</f>
        <v>#REF!</v>
      </c>
      <c r="L106" s="57" t="e">
        <f>VLOOKUP($M106,CardStats!$A$3:$AE$998,21,FALSE)</f>
        <v>#REF!</v>
      </c>
      <c r="M106" s="53" t="e">
        <f>Fixtures!#REF!</f>
        <v>#REF!</v>
      </c>
      <c r="N106" s="54" t="e">
        <f>Fixtures!#REF!</f>
        <v>#REF!</v>
      </c>
      <c r="O106" s="53" t="e">
        <f>Fixtures!#REF!</f>
        <v>#REF!</v>
      </c>
      <c r="P106" s="51" t="e">
        <f>VLOOKUP($O106,CardStats!$A$3:$AE$998,5,FALSE)</f>
        <v>#REF!</v>
      </c>
      <c r="Q106" s="51" t="e">
        <f>VLOOKUP($O106,CardStats!$A$3:$AE$998,7,FALSE)</f>
        <v>#REF!</v>
      </c>
      <c r="R106" s="51" t="e">
        <f>VLOOKUP($O106,CardStats!$A$3:$AE$998,8,FALSE)</f>
        <v>#REF!</v>
      </c>
      <c r="S106" s="51" t="e">
        <f>VLOOKUP($O106,CardStats!$A$3:$AE$998,10,FALSE)</f>
        <v>#REF!</v>
      </c>
      <c r="T106" s="57" t="e">
        <f>VLOOKUP($O106,CardStats!$A$3:$AE$998,11,FALSE)</f>
        <v>#REF!</v>
      </c>
      <c r="U106" s="57" t="e">
        <f>VLOOKUP($O106,CardStats!$A$3:$AE$998,13,FALSE)</f>
        <v>#REF!</v>
      </c>
      <c r="V106" s="57" t="e">
        <f>VLOOKUP($O106,CardStats!$A$3:$AE$998,14,FALSE)</f>
        <v>#REF!</v>
      </c>
      <c r="W106" s="57" t="e">
        <f>VLOOKUP($O106,CardStats!$A$3:$AE$998,16,FALSE)</f>
        <v>#REF!</v>
      </c>
      <c r="X106" s="57" t="e">
        <f>VLOOKUP($O106,CardStats!$A$3:$AE$998,17,FALSE)</f>
        <v>#REF!</v>
      </c>
      <c r="Y106" s="57" t="e">
        <f>VLOOKUP($O106,CardStats!$A$3:$AE$998,19,FALSE)</f>
        <v>#REF!</v>
      </c>
      <c r="Z106" s="57" t="e">
        <f>VLOOKUP($O106,CardStats!$A$3:$AE$998,20,FALSE)</f>
        <v>#REF!</v>
      </c>
      <c r="AA106" s="57" t="e">
        <f>VLOOKUP($O106,CardStats!$A$3:$AE$998,22,FALSE)</f>
        <v>#REF!</v>
      </c>
    </row>
    <row r="107" spans="1:27" x14ac:dyDescent="0.3">
      <c r="A107" s="51" t="e">
        <f>VLOOKUP($M107,CardStats!$A$3:$AE$998,5,FALSE)</f>
        <v>#REF!</v>
      </c>
      <c r="B107" s="51" t="e">
        <f>VLOOKUP($M107,CardStats!$A$3:$AE$998,6,FALSE)</f>
        <v>#REF!</v>
      </c>
      <c r="C107" s="51" t="e">
        <f>VLOOKUP($M107,CardStats!$A$3:$AE$998,8,FALSE)</f>
        <v>#REF!</v>
      </c>
      <c r="D107" s="51" t="e">
        <f>VLOOKUP($M107,CardStats!$A$3:$AE$998,9,FALSE)</f>
        <v>#REF!</v>
      </c>
      <c r="E107" s="57" t="e">
        <f>VLOOKUP($M107,CardStats!$A$3:$AE$998,11,FALSE)</f>
        <v>#REF!</v>
      </c>
      <c r="F107" s="57" t="e">
        <f>VLOOKUP($M107,CardStats!$A$3:$AE$998,12,FALSE)</f>
        <v>#REF!</v>
      </c>
      <c r="G107" s="57" t="e">
        <f>VLOOKUP($M107,CardStats!$A$3:$AE$998,14,FALSE)</f>
        <v>#REF!</v>
      </c>
      <c r="H107" s="57" t="e">
        <f>VLOOKUP($M107,CardStats!$A$3:$AE$998,15,FALSE)</f>
        <v>#REF!</v>
      </c>
      <c r="I107" s="57" t="e">
        <f>VLOOKUP($M107,CardStats!$A$3:$AE$998,17,FALSE)</f>
        <v>#REF!</v>
      </c>
      <c r="J107" s="57" t="e">
        <f>VLOOKUP($M107,CardStats!$A$3:$AE$998,18,FALSE)</f>
        <v>#REF!</v>
      </c>
      <c r="K107" s="57" t="e">
        <f>VLOOKUP($M107,CardStats!$A$3:$AE$998,20,FALSE)</f>
        <v>#REF!</v>
      </c>
      <c r="L107" s="57" t="e">
        <f>VLOOKUP($M107,CardStats!$A$3:$AE$998,21,FALSE)</f>
        <v>#REF!</v>
      </c>
      <c r="M107" s="53" t="e">
        <f>Fixtures!#REF!</f>
        <v>#REF!</v>
      </c>
      <c r="N107" s="54" t="e">
        <f>Fixtures!#REF!</f>
        <v>#REF!</v>
      </c>
      <c r="O107" s="53" t="e">
        <f>Fixtures!#REF!</f>
        <v>#REF!</v>
      </c>
      <c r="P107" s="51" t="e">
        <f>VLOOKUP($O107,CardStats!$A$3:$AE$998,5,FALSE)</f>
        <v>#REF!</v>
      </c>
      <c r="Q107" s="51" t="e">
        <f>VLOOKUP($O107,CardStats!$A$3:$AE$998,7,FALSE)</f>
        <v>#REF!</v>
      </c>
      <c r="R107" s="51" t="e">
        <f>VLOOKUP($O107,CardStats!$A$3:$AE$998,8,FALSE)</f>
        <v>#REF!</v>
      </c>
      <c r="S107" s="51" t="e">
        <f>VLOOKUP($O107,CardStats!$A$3:$AE$998,10,FALSE)</f>
        <v>#REF!</v>
      </c>
      <c r="T107" s="57" t="e">
        <f>VLOOKUP($O107,CardStats!$A$3:$AE$998,11,FALSE)</f>
        <v>#REF!</v>
      </c>
      <c r="U107" s="57" t="e">
        <f>VLOOKUP($O107,CardStats!$A$3:$AE$998,13,FALSE)</f>
        <v>#REF!</v>
      </c>
      <c r="V107" s="57" t="e">
        <f>VLOOKUP($O107,CardStats!$A$3:$AE$998,14,FALSE)</f>
        <v>#REF!</v>
      </c>
      <c r="W107" s="57" t="e">
        <f>VLOOKUP($O107,CardStats!$A$3:$AE$998,16,FALSE)</f>
        <v>#REF!</v>
      </c>
      <c r="X107" s="57" t="e">
        <f>VLOOKUP($O107,CardStats!$A$3:$AE$998,17,FALSE)</f>
        <v>#REF!</v>
      </c>
      <c r="Y107" s="57" t="e">
        <f>VLOOKUP($O107,CardStats!$A$3:$AE$998,19,FALSE)</f>
        <v>#REF!</v>
      </c>
      <c r="Z107" s="57" t="e">
        <f>VLOOKUP($O107,CardStats!$A$3:$AE$998,20,FALSE)</f>
        <v>#REF!</v>
      </c>
      <c r="AA107" s="57" t="e">
        <f>VLOOKUP($O107,CardStats!$A$3:$AE$998,22,FALSE)</f>
        <v>#REF!</v>
      </c>
    </row>
    <row r="108" spans="1:27" x14ac:dyDescent="0.3">
      <c r="A108" s="51" t="e">
        <f>VLOOKUP($M108,CardStats!$A$3:$AE$998,5,FALSE)</f>
        <v>#REF!</v>
      </c>
      <c r="B108" s="51" t="e">
        <f>VLOOKUP($M108,CardStats!$A$3:$AE$998,6,FALSE)</f>
        <v>#REF!</v>
      </c>
      <c r="C108" s="51" t="e">
        <f>VLOOKUP($M108,CardStats!$A$3:$AE$998,8,FALSE)</f>
        <v>#REF!</v>
      </c>
      <c r="D108" s="51" t="e">
        <f>VLOOKUP($M108,CardStats!$A$3:$AE$998,9,FALSE)</f>
        <v>#REF!</v>
      </c>
      <c r="E108" s="57" t="e">
        <f>VLOOKUP($M108,CardStats!$A$3:$AE$998,11,FALSE)</f>
        <v>#REF!</v>
      </c>
      <c r="F108" s="57" t="e">
        <f>VLOOKUP($M108,CardStats!$A$3:$AE$998,12,FALSE)</f>
        <v>#REF!</v>
      </c>
      <c r="G108" s="57" t="e">
        <f>VLOOKUP($M108,CardStats!$A$3:$AE$998,14,FALSE)</f>
        <v>#REF!</v>
      </c>
      <c r="H108" s="57" t="e">
        <f>VLOOKUP($M108,CardStats!$A$3:$AE$998,15,FALSE)</f>
        <v>#REF!</v>
      </c>
      <c r="I108" s="57" t="e">
        <f>VLOOKUP($M108,CardStats!$A$3:$AE$998,17,FALSE)</f>
        <v>#REF!</v>
      </c>
      <c r="J108" s="57" t="e">
        <f>VLOOKUP($M108,CardStats!$A$3:$AE$998,18,FALSE)</f>
        <v>#REF!</v>
      </c>
      <c r="K108" s="57" t="e">
        <f>VLOOKUP($M108,CardStats!$A$3:$AE$998,20,FALSE)</f>
        <v>#REF!</v>
      </c>
      <c r="L108" s="57" t="e">
        <f>VLOOKUP($M108,CardStats!$A$3:$AE$998,21,FALSE)</f>
        <v>#REF!</v>
      </c>
      <c r="M108" s="53" t="e">
        <f>Fixtures!#REF!</f>
        <v>#REF!</v>
      </c>
      <c r="N108" s="54" t="e">
        <f>Fixtures!#REF!</f>
        <v>#REF!</v>
      </c>
      <c r="O108" s="53" t="e">
        <f>Fixtures!#REF!</f>
        <v>#REF!</v>
      </c>
      <c r="P108" s="51" t="e">
        <f>VLOOKUP($O108,CardStats!$A$3:$AE$998,5,FALSE)</f>
        <v>#REF!</v>
      </c>
      <c r="Q108" s="51" t="e">
        <f>VLOOKUP($O108,CardStats!$A$3:$AE$998,7,FALSE)</f>
        <v>#REF!</v>
      </c>
      <c r="R108" s="51" t="e">
        <f>VLOOKUP($O108,CardStats!$A$3:$AE$998,8,FALSE)</f>
        <v>#REF!</v>
      </c>
      <c r="S108" s="51" t="e">
        <f>VLOOKUP($O108,CardStats!$A$3:$AE$998,10,FALSE)</f>
        <v>#REF!</v>
      </c>
      <c r="T108" s="57" t="e">
        <f>VLOOKUP($O108,CardStats!$A$3:$AE$998,11,FALSE)</f>
        <v>#REF!</v>
      </c>
      <c r="U108" s="57" t="e">
        <f>VLOOKUP($O108,CardStats!$A$3:$AE$998,13,FALSE)</f>
        <v>#REF!</v>
      </c>
      <c r="V108" s="57" t="e">
        <f>VLOOKUP($O108,CardStats!$A$3:$AE$998,14,FALSE)</f>
        <v>#REF!</v>
      </c>
      <c r="W108" s="57" t="e">
        <f>VLOOKUP($O108,CardStats!$A$3:$AE$998,16,FALSE)</f>
        <v>#REF!</v>
      </c>
      <c r="X108" s="57" t="e">
        <f>VLOOKUP($O108,CardStats!$A$3:$AE$998,17,FALSE)</f>
        <v>#REF!</v>
      </c>
      <c r="Y108" s="57" t="e">
        <f>VLOOKUP($O108,CardStats!$A$3:$AE$998,19,FALSE)</f>
        <v>#REF!</v>
      </c>
      <c r="Z108" s="57" t="e">
        <f>VLOOKUP($O108,CardStats!$A$3:$AE$998,20,FALSE)</f>
        <v>#REF!</v>
      </c>
      <c r="AA108" s="57" t="e">
        <f>VLOOKUP($O108,CardStats!$A$3:$AE$998,22,FALSE)</f>
        <v>#REF!</v>
      </c>
    </row>
    <row r="109" spans="1:27" x14ac:dyDescent="0.3">
      <c r="A109" s="51" t="e">
        <f>VLOOKUP($M109,CardStats!$A$3:$AE$998,5,FALSE)</f>
        <v>#REF!</v>
      </c>
      <c r="B109" s="51" t="e">
        <f>VLOOKUP($M109,CardStats!$A$3:$AE$998,6,FALSE)</f>
        <v>#REF!</v>
      </c>
      <c r="C109" s="51" t="e">
        <f>VLOOKUP($M109,CardStats!$A$3:$AE$998,8,FALSE)</f>
        <v>#REF!</v>
      </c>
      <c r="D109" s="51" t="e">
        <f>VLOOKUP($M109,CardStats!$A$3:$AE$998,9,FALSE)</f>
        <v>#REF!</v>
      </c>
      <c r="E109" s="57" t="e">
        <f>VLOOKUP($M109,CardStats!$A$3:$AE$998,11,FALSE)</f>
        <v>#REF!</v>
      </c>
      <c r="F109" s="57" t="e">
        <f>VLOOKUP($M109,CardStats!$A$3:$AE$998,12,FALSE)</f>
        <v>#REF!</v>
      </c>
      <c r="G109" s="57" t="e">
        <f>VLOOKUP($M109,CardStats!$A$3:$AE$998,14,FALSE)</f>
        <v>#REF!</v>
      </c>
      <c r="H109" s="57" t="e">
        <f>VLOOKUP($M109,CardStats!$A$3:$AE$998,15,FALSE)</f>
        <v>#REF!</v>
      </c>
      <c r="I109" s="57" t="e">
        <f>VLOOKUP($M109,CardStats!$A$3:$AE$998,17,FALSE)</f>
        <v>#REF!</v>
      </c>
      <c r="J109" s="57" t="e">
        <f>VLOOKUP($M109,CardStats!$A$3:$AE$998,18,FALSE)</f>
        <v>#REF!</v>
      </c>
      <c r="K109" s="57" t="e">
        <f>VLOOKUP($M109,CardStats!$A$3:$AE$998,20,FALSE)</f>
        <v>#REF!</v>
      </c>
      <c r="L109" s="57" t="e">
        <f>VLOOKUP($M109,CardStats!$A$3:$AE$998,21,FALSE)</f>
        <v>#REF!</v>
      </c>
      <c r="M109" s="53" t="e">
        <f>Fixtures!#REF!</f>
        <v>#REF!</v>
      </c>
      <c r="N109" s="54" t="e">
        <f>Fixtures!#REF!</f>
        <v>#REF!</v>
      </c>
      <c r="O109" s="53" t="e">
        <f>Fixtures!#REF!</f>
        <v>#REF!</v>
      </c>
      <c r="P109" s="51" t="e">
        <f>VLOOKUP($O109,CardStats!$A$3:$AE$998,5,FALSE)</f>
        <v>#REF!</v>
      </c>
      <c r="Q109" s="51" t="e">
        <f>VLOOKUP($O109,CardStats!$A$3:$AE$998,7,FALSE)</f>
        <v>#REF!</v>
      </c>
      <c r="R109" s="51" t="e">
        <f>VLOOKUP($O109,CardStats!$A$3:$AE$998,8,FALSE)</f>
        <v>#REF!</v>
      </c>
      <c r="S109" s="51" t="e">
        <f>VLOOKUP($O109,CardStats!$A$3:$AE$998,10,FALSE)</f>
        <v>#REF!</v>
      </c>
      <c r="T109" s="57" t="e">
        <f>VLOOKUP($O109,CardStats!$A$3:$AE$998,11,FALSE)</f>
        <v>#REF!</v>
      </c>
      <c r="U109" s="57" t="e">
        <f>VLOOKUP($O109,CardStats!$A$3:$AE$998,13,FALSE)</f>
        <v>#REF!</v>
      </c>
      <c r="V109" s="57" t="e">
        <f>VLOOKUP($O109,CardStats!$A$3:$AE$998,14,FALSE)</f>
        <v>#REF!</v>
      </c>
      <c r="W109" s="57" t="e">
        <f>VLOOKUP($O109,CardStats!$A$3:$AE$998,16,FALSE)</f>
        <v>#REF!</v>
      </c>
      <c r="X109" s="57" t="e">
        <f>VLOOKUP($O109,CardStats!$A$3:$AE$998,17,FALSE)</f>
        <v>#REF!</v>
      </c>
      <c r="Y109" s="57" t="e">
        <f>VLOOKUP($O109,CardStats!$A$3:$AE$998,19,FALSE)</f>
        <v>#REF!</v>
      </c>
      <c r="Z109" s="57" t="e">
        <f>VLOOKUP($O109,CardStats!$A$3:$AE$998,20,FALSE)</f>
        <v>#REF!</v>
      </c>
      <c r="AA109" s="57" t="e">
        <f>VLOOKUP($O109,CardStats!$A$3:$AE$998,22,FALSE)</f>
        <v>#REF!</v>
      </c>
    </row>
    <row r="110" spans="1:27" x14ac:dyDescent="0.3">
      <c r="A110" s="51" t="e">
        <f>VLOOKUP($M110,CardStats!$A$3:$AE$998,5,FALSE)</f>
        <v>#REF!</v>
      </c>
      <c r="B110" s="51" t="e">
        <f>VLOOKUP($M110,CardStats!$A$3:$AE$998,6,FALSE)</f>
        <v>#REF!</v>
      </c>
      <c r="C110" s="51" t="e">
        <f>VLOOKUP($M110,CardStats!$A$3:$AE$998,8,FALSE)</f>
        <v>#REF!</v>
      </c>
      <c r="D110" s="51" t="e">
        <f>VLOOKUP($M110,CardStats!$A$3:$AE$998,9,FALSE)</f>
        <v>#REF!</v>
      </c>
      <c r="E110" s="57" t="e">
        <f>VLOOKUP($M110,CardStats!$A$3:$AE$998,11,FALSE)</f>
        <v>#REF!</v>
      </c>
      <c r="F110" s="57" t="e">
        <f>VLOOKUP($M110,CardStats!$A$3:$AE$998,12,FALSE)</f>
        <v>#REF!</v>
      </c>
      <c r="G110" s="57" t="e">
        <f>VLOOKUP($M110,CardStats!$A$3:$AE$998,14,FALSE)</f>
        <v>#REF!</v>
      </c>
      <c r="H110" s="57" t="e">
        <f>VLOOKUP($M110,CardStats!$A$3:$AE$998,15,FALSE)</f>
        <v>#REF!</v>
      </c>
      <c r="I110" s="57" t="e">
        <f>VLOOKUP($M110,CardStats!$A$3:$AE$998,17,FALSE)</f>
        <v>#REF!</v>
      </c>
      <c r="J110" s="57" t="e">
        <f>VLOOKUP($M110,CardStats!$A$3:$AE$998,18,FALSE)</f>
        <v>#REF!</v>
      </c>
      <c r="K110" s="57" t="e">
        <f>VLOOKUP($M110,CardStats!$A$3:$AE$998,20,FALSE)</f>
        <v>#REF!</v>
      </c>
      <c r="L110" s="57" t="e">
        <f>VLOOKUP($M110,CardStats!$A$3:$AE$998,21,FALSE)</f>
        <v>#REF!</v>
      </c>
      <c r="M110" s="53" t="e">
        <f>Fixtures!#REF!</f>
        <v>#REF!</v>
      </c>
      <c r="N110" s="54" t="e">
        <f>Fixtures!#REF!</f>
        <v>#REF!</v>
      </c>
      <c r="O110" s="53" t="e">
        <f>Fixtures!#REF!</f>
        <v>#REF!</v>
      </c>
      <c r="P110" s="51" t="e">
        <f>VLOOKUP($O110,CardStats!$A$3:$AE$998,5,FALSE)</f>
        <v>#REF!</v>
      </c>
      <c r="Q110" s="51" t="e">
        <f>VLOOKUP($O110,CardStats!$A$3:$AE$998,7,FALSE)</f>
        <v>#REF!</v>
      </c>
      <c r="R110" s="51" t="e">
        <f>VLOOKUP($O110,CardStats!$A$3:$AE$998,8,FALSE)</f>
        <v>#REF!</v>
      </c>
      <c r="S110" s="51" t="e">
        <f>VLOOKUP($O110,CardStats!$A$3:$AE$998,10,FALSE)</f>
        <v>#REF!</v>
      </c>
      <c r="T110" s="57" t="e">
        <f>VLOOKUP($O110,CardStats!$A$3:$AE$998,11,FALSE)</f>
        <v>#REF!</v>
      </c>
      <c r="U110" s="57" t="e">
        <f>VLOOKUP($O110,CardStats!$A$3:$AE$998,13,FALSE)</f>
        <v>#REF!</v>
      </c>
      <c r="V110" s="57" t="e">
        <f>VLOOKUP($O110,CardStats!$A$3:$AE$998,14,FALSE)</f>
        <v>#REF!</v>
      </c>
      <c r="W110" s="57" t="e">
        <f>VLOOKUP($O110,CardStats!$A$3:$AE$998,16,FALSE)</f>
        <v>#REF!</v>
      </c>
      <c r="X110" s="57" t="e">
        <f>VLOOKUP($O110,CardStats!$A$3:$AE$998,17,FALSE)</f>
        <v>#REF!</v>
      </c>
      <c r="Y110" s="57" t="e">
        <f>VLOOKUP($O110,CardStats!$A$3:$AE$998,19,FALSE)</f>
        <v>#REF!</v>
      </c>
      <c r="Z110" s="57" t="e">
        <f>VLOOKUP($O110,CardStats!$A$3:$AE$998,20,FALSE)</f>
        <v>#REF!</v>
      </c>
      <c r="AA110" s="57" t="e">
        <f>VLOOKUP($O110,CardStats!$A$3:$AE$998,22,FALSE)</f>
        <v>#REF!</v>
      </c>
    </row>
    <row r="111" spans="1:27" x14ac:dyDescent="0.3">
      <c r="A111" s="51" t="e">
        <f>VLOOKUP($M111,CardStats!$A$3:$AE$998,5,FALSE)</f>
        <v>#REF!</v>
      </c>
      <c r="B111" s="51" t="e">
        <f>VLOOKUP($M111,CardStats!$A$3:$AE$998,6,FALSE)</f>
        <v>#REF!</v>
      </c>
      <c r="C111" s="51" t="e">
        <f>VLOOKUP($M111,CardStats!$A$3:$AE$998,8,FALSE)</f>
        <v>#REF!</v>
      </c>
      <c r="D111" s="51" t="e">
        <f>VLOOKUP($M111,CardStats!$A$3:$AE$998,9,FALSE)</f>
        <v>#REF!</v>
      </c>
      <c r="E111" s="57" t="e">
        <f>VLOOKUP($M111,CardStats!$A$3:$AE$998,11,FALSE)</f>
        <v>#REF!</v>
      </c>
      <c r="F111" s="57" t="e">
        <f>VLOOKUP($M111,CardStats!$A$3:$AE$998,12,FALSE)</f>
        <v>#REF!</v>
      </c>
      <c r="G111" s="57" t="e">
        <f>VLOOKUP($M111,CardStats!$A$3:$AE$998,14,FALSE)</f>
        <v>#REF!</v>
      </c>
      <c r="H111" s="57" t="e">
        <f>VLOOKUP($M111,CardStats!$A$3:$AE$998,15,FALSE)</f>
        <v>#REF!</v>
      </c>
      <c r="I111" s="57" t="e">
        <f>VLOOKUP($M111,CardStats!$A$3:$AE$998,17,FALSE)</f>
        <v>#REF!</v>
      </c>
      <c r="J111" s="57" t="e">
        <f>VLOOKUP($M111,CardStats!$A$3:$AE$998,18,FALSE)</f>
        <v>#REF!</v>
      </c>
      <c r="K111" s="57" t="e">
        <f>VLOOKUP($M111,CardStats!$A$3:$AE$998,20,FALSE)</f>
        <v>#REF!</v>
      </c>
      <c r="L111" s="57" t="e">
        <f>VLOOKUP($M111,CardStats!$A$3:$AE$998,21,FALSE)</f>
        <v>#REF!</v>
      </c>
      <c r="M111" s="53" t="e">
        <f>Fixtures!#REF!</f>
        <v>#REF!</v>
      </c>
      <c r="N111" s="54" t="e">
        <f>Fixtures!#REF!</f>
        <v>#REF!</v>
      </c>
      <c r="O111" s="53" t="e">
        <f>Fixtures!#REF!</f>
        <v>#REF!</v>
      </c>
      <c r="P111" s="51" t="e">
        <f>VLOOKUP($O111,CardStats!$A$3:$AE$998,5,FALSE)</f>
        <v>#REF!</v>
      </c>
      <c r="Q111" s="51" t="e">
        <f>VLOOKUP($O111,CardStats!$A$3:$AE$998,7,FALSE)</f>
        <v>#REF!</v>
      </c>
      <c r="R111" s="51" t="e">
        <f>VLOOKUP($O111,CardStats!$A$3:$AE$998,8,FALSE)</f>
        <v>#REF!</v>
      </c>
      <c r="S111" s="51" t="e">
        <f>VLOOKUP($O111,CardStats!$A$3:$AE$998,10,FALSE)</f>
        <v>#REF!</v>
      </c>
      <c r="T111" s="57" t="e">
        <f>VLOOKUP($O111,CardStats!$A$3:$AE$998,11,FALSE)</f>
        <v>#REF!</v>
      </c>
      <c r="U111" s="57" t="e">
        <f>VLOOKUP($O111,CardStats!$A$3:$AE$998,13,FALSE)</f>
        <v>#REF!</v>
      </c>
      <c r="V111" s="57" t="e">
        <f>VLOOKUP($O111,CardStats!$A$3:$AE$998,14,FALSE)</f>
        <v>#REF!</v>
      </c>
      <c r="W111" s="57" t="e">
        <f>VLOOKUP($O111,CardStats!$A$3:$AE$998,16,FALSE)</f>
        <v>#REF!</v>
      </c>
      <c r="X111" s="57" t="e">
        <f>VLOOKUP($O111,CardStats!$A$3:$AE$998,17,FALSE)</f>
        <v>#REF!</v>
      </c>
      <c r="Y111" s="57" t="e">
        <f>VLOOKUP($O111,CardStats!$A$3:$AE$998,19,FALSE)</f>
        <v>#REF!</v>
      </c>
      <c r="Z111" s="57" t="e">
        <f>VLOOKUP($O111,CardStats!$A$3:$AE$998,20,FALSE)</f>
        <v>#REF!</v>
      </c>
      <c r="AA111" s="57" t="e">
        <f>VLOOKUP($O111,CardStats!$A$3:$AE$998,22,FALSE)</f>
        <v>#REF!</v>
      </c>
    </row>
    <row r="112" spans="1:27" x14ac:dyDescent="0.3">
      <c r="A112" s="51" t="e">
        <f>VLOOKUP($M112,CardStats!$A$3:$AE$998,5,FALSE)</f>
        <v>#REF!</v>
      </c>
      <c r="B112" s="51" t="e">
        <f>VLOOKUP($M112,CardStats!$A$3:$AE$998,6,FALSE)</f>
        <v>#REF!</v>
      </c>
      <c r="C112" s="51" t="e">
        <f>VLOOKUP($M112,CardStats!$A$3:$AE$998,8,FALSE)</f>
        <v>#REF!</v>
      </c>
      <c r="D112" s="51" t="e">
        <f>VLOOKUP($M112,CardStats!$A$3:$AE$998,9,FALSE)</f>
        <v>#REF!</v>
      </c>
      <c r="E112" s="57" t="e">
        <f>VLOOKUP($M112,CardStats!$A$3:$AE$998,11,FALSE)</f>
        <v>#REF!</v>
      </c>
      <c r="F112" s="57" t="e">
        <f>VLOOKUP($M112,CardStats!$A$3:$AE$998,12,FALSE)</f>
        <v>#REF!</v>
      </c>
      <c r="G112" s="57" t="e">
        <f>VLOOKUP($M112,CardStats!$A$3:$AE$998,14,FALSE)</f>
        <v>#REF!</v>
      </c>
      <c r="H112" s="57" t="e">
        <f>VLOOKUP($M112,CardStats!$A$3:$AE$998,15,FALSE)</f>
        <v>#REF!</v>
      </c>
      <c r="I112" s="57" t="e">
        <f>VLOOKUP($M112,CardStats!$A$3:$AE$998,17,FALSE)</f>
        <v>#REF!</v>
      </c>
      <c r="J112" s="57" t="e">
        <f>VLOOKUP($M112,CardStats!$A$3:$AE$998,18,FALSE)</f>
        <v>#REF!</v>
      </c>
      <c r="K112" s="57" t="e">
        <f>VLOOKUP($M112,CardStats!$A$3:$AE$998,20,FALSE)</f>
        <v>#REF!</v>
      </c>
      <c r="L112" s="57" t="e">
        <f>VLOOKUP($M112,CardStats!$A$3:$AE$998,21,FALSE)</f>
        <v>#REF!</v>
      </c>
      <c r="M112" s="53" t="e">
        <f>Fixtures!#REF!</f>
        <v>#REF!</v>
      </c>
      <c r="N112" s="54" t="e">
        <f>Fixtures!#REF!</f>
        <v>#REF!</v>
      </c>
      <c r="O112" s="53" t="e">
        <f>Fixtures!#REF!</f>
        <v>#REF!</v>
      </c>
      <c r="P112" s="51" t="e">
        <f>VLOOKUP($O112,CardStats!$A$3:$AE$998,5,FALSE)</f>
        <v>#REF!</v>
      </c>
      <c r="Q112" s="51" t="e">
        <f>VLOOKUP($O112,CardStats!$A$3:$AE$998,7,FALSE)</f>
        <v>#REF!</v>
      </c>
      <c r="R112" s="51" t="e">
        <f>VLOOKUP($O112,CardStats!$A$3:$AE$998,8,FALSE)</f>
        <v>#REF!</v>
      </c>
      <c r="S112" s="51" t="e">
        <f>VLOOKUP($O112,CardStats!$A$3:$AE$998,10,FALSE)</f>
        <v>#REF!</v>
      </c>
      <c r="T112" s="57" t="e">
        <f>VLOOKUP($O112,CardStats!$A$3:$AE$998,11,FALSE)</f>
        <v>#REF!</v>
      </c>
      <c r="U112" s="57" t="e">
        <f>VLOOKUP($O112,CardStats!$A$3:$AE$998,13,FALSE)</f>
        <v>#REF!</v>
      </c>
      <c r="V112" s="57" t="e">
        <f>VLOOKUP($O112,CardStats!$A$3:$AE$998,14,FALSE)</f>
        <v>#REF!</v>
      </c>
      <c r="W112" s="57" t="e">
        <f>VLOOKUP($O112,CardStats!$A$3:$AE$998,16,FALSE)</f>
        <v>#REF!</v>
      </c>
      <c r="X112" s="57" t="e">
        <f>VLOOKUP($O112,CardStats!$A$3:$AE$998,17,FALSE)</f>
        <v>#REF!</v>
      </c>
      <c r="Y112" s="57" t="e">
        <f>VLOOKUP($O112,CardStats!$A$3:$AE$998,19,FALSE)</f>
        <v>#REF!</v>
      </c>
      <c r="Z112" s="57" t="e">
        <f>VLOOKUP($O112,CardStats!$A$3:$AE$998,20,FALSE)</f>
        <v>#REF!</v>
      </c>
      <c r="AA112" s="57" t="e">
        <f>VLOOKUP($O112,CardStats!$A$3:$AE$998,22,FALSE)</f>
        <v>#REF!</v>
      </c>
    </row>
    <row r="113" spans="1:27" x14ac:dyDescent="0.3">
      <c r="A113" s="51" t="e">
        <f>VLOOKUP($M113,CardStats!$A$3:$AE$998,5,FALSE)</f>
        <v>#REF!</v>
      </c>
      <c r="B113" s="51" t="e">
        <f>VLOOKUP($M113,CardStats!$A$3:$AE$998,6,FALSE)</f>
        <v>#REF!</v>
      </c>
      <c r="C113" s="51" t="e">
        <f>VLOOKUP($M113,CardStats!$A$3:$AE$998,8,FALSE)</f>
        <v>#REF!</v>
      </c>
      <c r="D113" s="51" t="e">
        <f>VLOOKUP($M113,CardStats!$A$3:$AE$998,9,FALSE)</f>
        <v>#REF!</v>
      </c>
      <c r="E113" s="57" t="e">
        <f>VLOOKUP($M113,CardStats!$A$3:$AE$998,11,FALSE)</f>
        <v>#REF!</v>
      </c>
      <c r="F113" s="57" t="e">
        <f>VLOOKUP($M113,CardStats!$A$3:$AE$998,12,FALSE)</f>
        <v>#REF!</v>
      </c>
      <c r="G113" s="57" t="e">
        <f>VLOOKUP($M113,CardStats!$A$3:$AE$998,14,FALSE)</f>
        <v>#REF!</v>
      </c>
      <c r="H113" s="57" t="e">
        <f>VLOOKUP($M113,CardStats!$A$3:$AE$998,15,FALSE)</f>
        <v>#REF!</v>
      </c>
      <c r="I113" s="57" t="e">
        <f>VLOOKUP($M113,CardStats!$A$3:$AE$998,17,FALSE)</f>
        <v>#REF!</v>
      </c>
      <c r="J113" s="57" t="e">
        <f>VLOOKUP($M113,CardStats!$A$3:$AE$998,18,FALSE)</f>
        <v>#REF!</v>
      </c>
      <c r="K113" s="57" t="e">
        <f>VLOOKUP($M113,CardStats!$A$3:$AE$998,20,FALSE)</f>
        <v>#REF!</v>
      </c>
      <c r="L113" s="57" t="e">
        <f>VLOOKUP($M113,CardStats!$A$3:$AE$998,21,FALSE)</f>
        <v>#REF!</v>
      </c>
      <c r="M113" s="53" t="e">
        <f>Fixtures!#REF!</f>
        <v>#REF!</v>
      </c>
      <c r="N113" s="54" t="e">
        <f>Fixtures!#REF!</f>
        <v>#REF!</v>
      </c>
      <c r="O113" s="53" t="e">
        <f>Fixtures!#REF!</f>
        <v>#REF!</v>
      </c>
      <c r="P113" s="51" t="e">
        <f>VLOOKUP($O113,CardStats!$A$3:$AE$998,5,FALSE)</f>
        <v>#REF!</v>
      </c>
      <c r="Q113" s="51" t="e">
        <f>VLOOKUP($O113,CardStats!$A$3:$AE$998,7,FALSE)</f>
        <v>#REF!</v>
      </c>
      <c r="R113" s="51" t="e">
        <f>VLOOKUP($O113,CardStats!$A$3:$AE$998,8,FALSE)</f>
        <v>#REF!</v>
      </c>
      <c r="S113" s="51" t="e">
        <f>VLOOKUP($O113,CardStats!$A$3:$AE$998,10,FALSE)</f>
        <v>#REF!</v>
      </c>
      <c r="T113" s="57" t="e">
        <f>VLOOKUP($O113,CardStats!$A$3:$AE$998,11,FALSE)</f>
        <v>#REF!</v>
      </c>
      <c r="U113" s="57" t="e">
        <f>VLOOKUP($O113,CardStats!$A$3:$AE$998,13,FALSE)</f>
        <v>#REF!</v>
      </c>
      <c r="V113" s="57" t="e">
        <f>VLOOKUP($O113,CardStats!$A$3:$AE$998,14,FALSE)</f>
        <v>#REF!</v>
      </c>
      <c r="W113" s="57" t="e">
        <f>VLOOKUP($O113,CardStats!$A$3:$AE$998,16,FALSE)</f>
        <v>#REF!</v>
      </c>
      <c r="X113" s="57" t="e">
        <f>VLOOKUP($O113,CardStats!$A$3:$AE$998,17,FALSE)</f>
        <v>#REF!</v>
      </c>
      <c r="Y113" s="57" t="e">
        <f>VLOOKUP($O113,CardStats!$A$3:$AE$998,19,FALSE)</f>
        <v>#REF!</v>
      </c>
      <c r="Z113" s="57" t="e">
        <f>VLOOKUP($O113,CardStats!$A$3:$AE$998,20,FALSE)</f>
        <v>#REF!</v>
      </c>
      <c r="AA113" s="57" t="e">
        <f>VLOOKUP($O113,CardStats!$A$3:$AE$998,22,FALSE)</f>
        <v>#REF!</v>
      </c>
    </row>
    <row r="114" spans="1:27" x14ac:dyDescent="0.3">
      <c r="A114" s="51" t="e">
        <f>VLOOKUP($M114,CardStats!$A$3:$AE$998,5,FALSE)</f>
        <v>#REF!</v>
      </c>
      <c r="B114" s="51" t="e">
        <f>VLOOKUP($M114,CardStats!$A$3:$AE$998,6,FALSE)</f>
        <v>#REF!</v>
      </c>
      <c r="C114" s="51" t="e">
        <f>VLOOKUP($M114,CardStats!$A$3:$AE$998,8,FALSE)</f>
        <v>#REF!</v>
      </c>
      <c r="D114" s="51" t="e">
        <f>VLOOKUP($M114,CardStats!$A$3:$AE$998,9,FALSE)</f>
        <v>#REF!</v>
      </c>
      <c r="E114" s="57" t="e">
        <f>VLOOKUP($M114,CardStats!$A$3:$AE$998,11,FALSE)</f>
        <v>#REF!</v>
      </c>
      <c r="F114" s="57" t="e">
        <f>VLOOKUP($M114,CardStats!$A$3:$AE$998,12,FALSE)</f>
        <v>#REF!</v>
      </c>
      <c r="G114" s="57" t="e">
        <f>VLOOKUP($M114,CardStats!$A$3:$AE$998,14,FALSE)</f>
        <v>#REF!</v>
      </c>
      <c r="H114" s="57" t="e">
        <f>VLOOKUP($M114,CardStats!$A$3:$AE$998,15,FALSE)</f>
        <v>#REF!</v>
      </c>
      <c r="I114" s="57" t="e">
        <f>VLOOKUP($M114,CardStats!$A$3:$AE$998,17,FALSE)</f>
        <v>#REF!</v>
      </c>
      <c r="J114" s="57" t="e">
        <f>VLOOKUP($M114,CardStats!$A$3:$AE$998,18,FALSE)</f>
        <v>#REF!</v>
      </c>
      <c r="K114" s="57" t="e">
        <f>VLOOKUP($M114,CardStats!$A$3:$AE$998,20,FALSE)</f>
        <v>#REF!</v>
      </c>
      <c r="L114" s="57" t="e">
        <f>VLOOKUP($M114,CardStats!$A$3:$AE$998,21,FALSE)</f>
        <v>#REF!</v>
      </c>
      <c r="M114" s="53" t="e">
        <f>Fixtures!#REF!</f>
        <v>#REF!</v>
      </c>
      <c r="N114" s="54" t="e">
        <f>Fixtures!#REF!</f>
        <v>#REF!</v>
      </c>
      <c r="O114" s="53" t="e">
        <f>Fixtures!#REF!</f>
        <v>#REF!</v>
      </c>
      <c r="P114" s="51" t="e">
        <f>VLOOKUP($O114,CardStats!$A$3:$AE$998,5,FALSE)</f>
        <v>#REF!</v>
      </c>
      <c r="Q114" s="51" t="e">
        <f>VLOOKUP($O114,CardStats!$A$3:$AE$998,7,FALSE)</f>
        <v>#REF!</v>
      </c>
      <c r="R114" s="51" t="e">
        <f>VLOOKUP($O114,CardStats!$A$3:$AE$998,8,FALSE)</f>
        <v>#REF!</v>
      </c>
      <c r="S114" s="51" t="e">
        <f>VLOOKUP($O114,CardStats!$A$3:$AE$998,10,FALSE)</f>
        <v>#REF!</v>
      </c>
      <c r="T114" s="57" t="e">
        <f>VLOOKUP($O114,CardStats!$A$3:$AE$998,11,FALSE)</f>
        <v>#REF!</v>
      </c>
      <c r="U114" s="57" t="e">
        <f>VLOOKUP($O114,CardStats!$A$3:$AE$998,13,FALSE)</f>
        <v>#REF!</v>
      </c>
      <c r="V114" s="57" t="e">
        <f>VLOOKUP($O114,CardStats!$A$3:$AE$998,14,FALSE)</f>
        <v>#REF!</v>
      </c>
      <c r="W114" s="57" t="e">
        <f>VLOOKUP($O114,CardStats!$A$3:$AE$998,16,FALSE)</f>
        <v>#REF!</v>
      </c>
      <c r="X114" s="57" t="e">
        <f>VLOOKUP($O114,CardStats!$A$3:$AE$998,17,FALSE)</f>
        <v>#REF!</v>
      </c>
      <c r="Y114" s="57" t="e">
        <f>VLOOKUP($O114,CardStats!$A$3:$AE$998,19,FALSE)</f>
        <v>#REF!</v>
      </c>
      <c r="Z114" s="57" t="e">
        <f>VLOOKUP($O114,CardStats!$A$3:$AE$998,20,FALSE)</f>
        <v>#REF!</v>
      </c>
      <c r="AA114" s="57" t="e">
        <f>VLOOKUP($O114,CardStats!$A$3:$AE$998,22,FALSE)</f>
        <v>#REF!</v>
      </c>
    </row>
    <row r="115" spans="1:27" x14ac:dyDescent="0.3">
      <c r="A115" s="51" t="e">
        <f>VLOOKUP($M115,CardStats!$A$3:$AE$998,5,FALSE)</f>
        <v>#REF!</v>
      </c>
      <c r="B115" s="51" t="e">
        <f>VLOOKUP($M115,CardStats!$A$3:$AE$998,6,FALSE)</f>
        <v>#REF!</v>
      </c>
      <c r="C115" s="51" t="e">
        <f>VLOOKUP($M115,CardStats!$A$3:$AE$998,8,FALSE)</f>
        <v>#REF!</v>
      </c>
      <c r="D115" s="51" t="e">
        <f>VLOOKUP($M115,CardStats!$A$3:$AE$998,9,FALSE)</f>
        <v>#REF!</v>
      </c>
      <c r="E115" s="57" t="e">
        <f>VLOOKUP($M115,CardStats!$A$3:$AE$998,11,FALSE)</f>
        <v>#REF!</v>
      </c>
      <c r="F115" s="57" t="e">
        <f>VLOOKUP($M115,CardStats!$A$3:$AE$998,12,FALSE)</f>
        <v>#REF!</v>
      </c>
      <c r="G115" s="57" t="e">
        <f>VLOOKUP($M115,CardStats!$A$3:$AE$998,14,FALSE)</f>
        <v>#REF!</v>
      </c>
      <c r="H115" s="57" t="e">
        <f>VLOOKUP($M115,CardStats!$A$3:$AE$998,15,FALSE)</f>
        <v>#REF!</v>
      </c>
      <c r="I115" s="57" t="e">
        <f>VLOOKUP($M115,CardStats!$A$3:$AE$998,17,FALSE)</f>
        <v>#REF!</v>
      </c>
      <c r="J115" s="57" t="e">
        <f>VLOOKUP($M115,CardStats!$A$3:$AE$998,18,FALSE)</f>
        <v>#REF!</v>
      </c>
      <c r="K115" s="57" t="e">
        <f>VLOOKUP($M115,CardStats!$A$3:$AE$998,20,FALSE)</f>
        <v>#REF!</v>
      </c>
      <c r="L115" s="57" t="e">
        <f>VLOOKUP($M115,CardStats!$A$3:$AE$998,21,FALSE)</f>
        <v>#REF!</v>
      </c>
      <c r="M115" s="53" t="e">
        <f>Fixtures!#REF!</f>
        <v>#REF!</v>
      </c>
      <c r="N115" s="54" t="e">
        <f>Fixtures!#REF!</f>
        <v>#REF!</v>
      </c>
      <c r="O115" s="53" t="e">
        <f>Fixtures!#REF!</f>
        <v>#REF!</v>
      </c>
      <c r="P115" s="51" t="e">
        <f>VLOOKUP($O115,CardStats!$A$3:$AE$998,5,FALSE)</f>
        <v>#REF!</v>
      </c>
      <c r="Q115" s="51" t="e">
        <f>VLOOKUP($O115,CardStats!$A$3:$AE$998,7,FALSE)</f>
        <v>#REF!</v>
      </c>
      <c r="R115" s="51" t="e">
        <f>VLOOKUP($O115,CardStats!$A$3:$AE$998,8,FALSE)</f>
        <v>#REF!</v>
      </c>
      <c r="S115" s="51" t="e">
        <f>VLOOKUP($O115,CardStats!$A$3:$AE$998,10,FALSE)</f>
        <v>#REF!</v>
      </c>
      <c r="T115" s="57" t="e">
        <f>VLOOKUP($O115,CardStats!$A$3:$AE$998,11,FALSE)</f>
        <v>#REF!</v>
      </c>
      <c r="U115" s="57" t="e">
        <f>VLOOKUP($O115,CardStats!$A$3:$AE$998,13,FALSE)</f>
        <v>#REF!</v>
      </c>
      <c r="V115" s="57" t="e">
        <f>VLOOKUP($O115,CardStats!$A$3:$AE$998,14,FALSE)</f>
        <v>#REF!</v>
      </c>
      <c r="W115" s="57" t="e">
        <f>VLOOKUP($O115,CardStats!$A$3:$AE$998,16,FALSE)</f>
        <v>#REF!</v>
      </c>
      <c r="X115" s="57" t="e">
        <f>VLOOKUP($O115,CardStats!$A$3:$AE$998,17,FALSE)</f>
        <v>#REF!</v>
      </c>
      <c r="Y115" s="57" t="e">
        <f>VLOOKUP($O115,CardStats!$A$3:$AE$998,19,FALSE)</f>
        <v>#REF!</v>
      </c>
      <c r="Z115" s="57" t="e">
        <f>VLOOKUP($O115,CardStats!$A$3:$AE$998,20,FALSE)</f>
        <v>#REF!</v>
      </c>
      <c r="AA115" s="57" t="e">
        <f>VLOOKUP($O115,CardStats!$A$3:$AE$998,22,FALSE)</f>
        <v>#REF!</v>
      </c>
    </row>
    <row r="116" spans="1:27" x14ac:dyDescent="0.3">
      <c r="A116" s="51" t="e">
        <f>VLOOKUP($M116,CardStats!$A$3:$AE$998,5,FALSE)</f>
        <v>#REF!</v>
      </c>
      <c r="B116" s="51" t="e">
        <f>VLOOKUP($M116,CardStats!$A$3:$AE$998,6,FALSE)</f>
        <v>#REF!</v>
      </c>
      <c r="C116" s="51" t="e">
        <f>VLOOKUP($M116,CardStats!$A$3:$AE$998,8,FALSE)</f>
        <v>#REF!</v>
      </c>
      <c r="D116" s="51" t="e">
        <f>VLOOKUP($M116,CardStats!$A$3:$AE$998,9,FALSE)</f>
        <v>#REF!</v>
      </c>
      <c r="E116" s="57" t="e">
        <f>VLOOKUP($M116,CardStats!$A$3:$AE$998,11,FALSE)</f>
        <v>#REF!</v>
      </c>
      <c r="F116" s="57" t="e">
        <f>VLOOKUP($M116,CardStats!$A$3:$AE$998,12,FALSE)</f>
        <v>#REF!</v>
      </c>
      <c r="G116" s="57" t="e">
        <f>VLOOKUP($M116,CardStats!$A$3:$AE$998,14,FALSE)</f>
        <v>#REF!</v>
      </c>
      <c r="H116" s="57" t="e">
        <f>VLOOKUP($M116,CardStats!$A$3:$AE$998,15,FALSE)</f>
        <v>#REF!</v>
      </c>
      <c r="I116" s="57" t="e">
        <f>VLOOKUP($M116,CardStats!$A$3:$AE$998,17,FALSE)</f>
        <v>#REF!</v>
      </c>
      <c r="J116" s="57" t="e">
        <f>VLOOKUP($M116,CardStats!$A$3:$AE$998,18,FALSE)</f>
        <v>#REF!</v>
      </c>
      <c r="K116" s="57" t="e">
        <f>VLOOKUP($M116,CardStats!$A$3:$AE$998,20,FALSE)</f>
        <v>#REF!</v>
      </c>
      <c r="L116" s="57" t="e">
        <f>VLOOKUP($M116,CardStats!$A$3:$AE$998,21,FALSE)</f>
        <v>#REF!</v>
      </c>
      <c r="M116" s="53" t="e">
        <f>Fixtures!#REF!</f>
        <v>#REF!</v>
      </c>
      <c r="N116" s="54" t="e">
        <f>Fixtures!#REF!</f>
        <v>#REF!</v>
      </c>
      <c r="O116" s="53" t="e">
        <f>Fixtures!#REF!</f>
        <v>#REF!</v>
      </c>
      <c r="P116" s="51" t="e">
        <f>VLOOKUP($O116,CardStats!$A$3:$AE$998,5,FALSE)</f>
        <v>#REF!</v>
      </c>
      <c r="Q116" s="51" t="e">
        <f>VLOOKUP($O116,CardStats!$A$3:$AE$998,7,FALSE)</f>
        <v>#REF!</v>
      </c>
      <c r="R116" s="51" t="e">
        <f>VLOOKUP($O116,CardStats!$A$3:$AE$998,8,FALSE)</f>
        <v>#REF!</v>
      </c>
      <c r="S116" s="51" t="e">
        <f>VLOOKUP($O116,CardStats!$A$3:$AE$998,10,FALSE)</f>
        <v>#REF!</v>
      </c>
      <c r="T116" s="57" t="e">
        <f>VLOOKUP($O116,CardStats!$A$3:$AE$998,11,FALSE)</f>
        <v>#REF!</v>
      </c>
      <c r="U116" s="57" t="e">
        <f>VLOOKUP($O116,CardStats!$A$3:$AE$998,13,FALSE)</f>
        <v>#REF!</v>
      </c>
      <c r="V116" s="57" t="e">
        <f>VLOOKUP($O116,CardStats!$A$3:$AE$998,14,FALSE)</f>
        <v>#REF!</v>
      </c>
      <c r="W116" s="57" t="e">
        <f>VLOOKUP($O116,CardStats!$A$3:$AE$998,16,FALSE)</f>
        <v>#REF!</v>
      </c>
      <c r="X116" s="57" t="e">
        <f>VLOOKUP($O116,CardStats!$A$3:$AE$998,17,FALSE)</f>
        <v>#REF!</v>
      </c>
      <c r="Y116" s="57" t="e">
        <f>VLOOKUP($O116,CardStats!$A$3:$AE$998,19,FALSE)</f>
        <v>#REF!</v>
      </c>
      <c r="Z116" s="57" t="e">
        <f>VLOOKUP($O116,CardStats!$A$3:$AE$998,20,FALSE)</f>
        <v>#REF!</v>
      </c>
      <c r="AA116" s="57" t="e">
        <f>VLOOKUP($O116,CardStats!$A$3:$AE$998,22,FALSE)</f>
        <v>#REF!</v>
      </c>
    </row>
    <row r="117" spans="1:27" x14ac:dyDescent="0.3">
      <c r="A117" s="51" t="e">
        <f>VLOOKUP($M117,CardStats!$A$3:$AE$998,5,FALSE)</f>
        <v>#REF!</v>
      </c>
      <c r="B117" s="51" t="e">
        <f>VLOOKUP($M117,CardStats!$A$3:$AE$998,6,FALSE)</f>
        <v>#REF!</v>
      </c>
      <c r="C117" s="51" t="e">
        <f>VLOOKUP($M117,CardStats!$A$3:$AE$998,8,FALSE)</f>
        <v>#REF!</v>
      </c>
      <c r="D117" s="51" t="e">
        <f>VLOOKUP($M117,CardStats!$A$3:$AE$998,9,FALSE)</f>
        <v>#REF!</v>
      </c>
      <c r="E117" s="57" t="e">
        <f>VLOOKUP($M117,CardStats!$A$3:$AE$998,11,FALSE)</f>
        <v>#REF!</v>
      </c>
      <c r="F117" s="57" t="e">
        <f>VLOOKUP($M117,CardStats!$A$3:$AE$998,12,FALSE)</f>
        <v>#REF!</v>
      </c>
      <c r="G117" s="57" t="e">
        <f>VLOOKUP($M117,CardStats!$A$3:$AE$998,14,FALSE)</f>
        <v>#REF!</v>
      </c>
      <c r="H117" s="57" t="e">
        <f>VLOOKUP($M117,CardStats!$A$3:$AE$998,15,FALSE)</f>
        <v>#REF!</v>
      </c>
      <c r="I117" s="57" t="e">
        <f>VLOOKUP($M117,CardStats!$A$3:$AE$998,17,FALSE)</f>
        <v>#REF!</v>
      </c>
      <c r="J117" s="57" t="e">
        <f>VLOOKUP($M117,CardStats!$A$3:$AE$998,18,FALSE)</f>
        <v>#REF!</v>
      </c>
      <c r="K117" s="57" t="e">
        <f>VLOOKUP($M117,CardStats!$A$3:$AE$998,20,FALSE)</f>
        <v>#REF!</v>
      </c>
      <c r="L117" s="57" t="e">
        <f>VLOOKUP($M117,CardStats!$A$3:$AE$998,21,FALSE)</f>
        <v>#REF!</v>
      </c>
      <c r="M117" s="53" t="e">
        <f>Fixtures!#REF!</f>
        <v>#REF!</v>
      </c>
      <c r="N117" s="54" t="e">
        <f>Fixtures!#REF!</f>
        <v>#REF!</v>
      </c>
      <c r="O117" s="53" t="e">
        <f>Fixtures!#REF!</f>
        <v>#REF!</v>
      </c>
      <c r="P117" s="51" t="e">
        <f>VLOOKUP($O117,CardStats!$A$3:$AE$998,5,FALSE)</f>
        <v>#REF!</v>
      </c>
      <c r="Q117" s="51" t="e">
        <f>VLOOKUP($O117,CardStats!$A$3:$AE$998,7,FALSE)</f>
        <v>#REF!</v>
      </c>
      <c r="R117" s="51" t="e">
        <f>VLOOKUP($O117,CardStats!$A$3:$AE$998,8,FALSE)</f>
        <v>#REF!</v>
      </c>
      <c r="S117" s="51" t="e">
        <f>VLOOKUP($O117,CardStats!$A$3:$AE$998,10,FALSE)</f>
        <v>#REF!</v>
      </c>
      <c r="T117" s="57" t="e">
        <f>VLOOKUP($O117,CardStats!$A$3:$AE$998,11,FALSE)</f>
        <v>#REF!</v>
      </c>
      <c r="U117" s="57" t="e">
        <f>VLOOKUP($O117,CardStats!$A$3:$AE$998,13,FALSE)</f>
        <v>#REF!</v>
      </c>
      <c r="V117" s="57" t="e">
        <f>VLOOKUP($O117,CardStats!$A$3:$AE$998,14,FALSE)</f>
        <v>#REF!</v>
      </c>
      <c r="W117" s="57" t="e">
        <f>VLOOKUP($O117,CardStats!$A$3:$AE$998,16,FALSE)</f>
        <v>#REF!</v>
      </c>
      <c r="X117" s="57" t="e">
        <f>VLOOKUP($O117,CardStats!$A$3:$AE$998,17,FALSE)</f>
        <v>#REF!</v>
      </c>
      <c r="Y117" s="57" t="e">
        <f>VLOOKUP($O117,CardStats!$A$3:$AE$998,19,FALSE)</f>
        <v>#REF!</v>
      </c>
      <c r="Z117" s="57" t="e">
        <f>VLOOKUP($O117,CardStats!$A$3:$AE$998,20,FALSE)</f>
        <v>#REF!</v>
      </c>
      <c r="AA117" s="57" t="e">
        <f>VLOOKUP($O117,CardStats!$A$3:$AE$998,22,FALSE)</f>
        <v>#REF!</v>
      </c>
    </row>
    <row r="118" spans="1:27" x14ac:dyDescent="0.3">
      <c r="A118" s="51" t="e">
        <f>VLOOKUP($M118,CardStats!$A$3:$AE$998,5,FALSE)</f>
        <v>#REF!</v>
      </c>
      <c r="B118" s="51" t="e">
        <f>VLOOKUP($M118,CardStats!$A$3:$AE$998,6,FALSE)</f>
        <v>#REF!</v>
      </c>
      <c r="C118" s="51" t="e">
        <f>VLOOKUP($M118,CardStats!$A$3:$AE$998,8,FALSE)</f>
        <v>#REF!</v>
      </c>
      <c r="D118" s="51" t="e">
        <f>VLOOKUP($M118,CardStats!$A$3:$AE$998,9,FALSE)</f>
        <v>#REF!</v>
      </c>
      <c r="E118" s="57" t="e">
        <f>VLOOKUP($M118,CardStats!$A$3:$AE$998,11,FALSE)</f>
        <v>#REF!</v>
      </c>
      <c r="F118" s="57" t="e">
        <f>VLOOKUP($M118,CardStats!$A$3:$AE$998,12,FALSE)</f>
        <v>#REF!</v>
      </c>
      <c r="G118" s="57" t="e">
        <f>VLOOKUP($M118,CardStats!$A$3:$AE$998,14,FALSE)</f>
        <v>#REF!</v>
      </c>
      <c r="H118" s="57" t="e">
        <f>VLOOKUP($M118,CardStats!$A$3:$AE$998,15,FALSE)</f>
        <v>#REF!</v>
      </c>
      <c r="I118" s="57" t="e">
        <f>VLOOKUP($M118,CardStats!$A$3:$AE$998,17,FALSE)</f>
        <v>#REF!</v>
      </c>
      <c r="J118" s="57" t="e">
        <f>VLOOKUP($M118,CardStats!$A$3:$AE$998,18,FALSE)</f>
        <v>#REF!</v>
      </c>
      <c r="K118" s="57" t="e">
        <f>VLOOKUP($M118,CardStats!$A$3:$AE$998,20,FALSE)</f>
        <v>#REF!</v>
      </c>
      <c r="L118" s="57" t="e">
        <f>VLOOKUP($M118,CardStats!$A$3:$AE$998,21,FALSE)</f>
        <v>#REF!</v>
      </c>
      <c r="M118" s="53" t="e">
        <f>Fixtures!#REF!</f>
        <v>#REF!</v>
      </c>
      <c r="N118" s="54" t="e">
        <f>Fixtures!#REF!</f>
        <v>#REF!</v>
      </c>
      <c r="O118" s="53" t="e">
        <f>Fixtures!#REF!</f>
        <v>#REF!</v>
      </c>
      <c r="P118" s="51" t="e">
        <f>VLOOKUP($O118,CardStats!$A$3:$AE$998,5,FALSE)</f>
        <v>#REF!</v>
      </c>
      <c r="Q118" s="51" t="e">
        <f>VLOOKUP($O118,CardStats!$A$3:$AE$998,7,FALSE)</f>
        <v>#REF!</v>
      </c>
      <c r="R118" s="51" t="e">
        <f>VLOOKUP($O118,CardStats!$A$3:$AE$998,8,FALSE)</f>
        <v>#REF!</v>
      </c>
      <c r="S118" s="51" t="e">
        <f>VLOOKUP($O118,CardStats!$A$3:$AE$998,10,FALSE)</f>
        <v>#REF!</v>
      </c>
      <c r="T118" s="57" t="e">
        <f>VLOOKUP($O118,CardStats!$A$3:$AE$998,11,FALSE)</f>
        <v>#REF!</v>
      </c>
      <c r="U118" s="57" t="e">
        <f>VLOOKUP($O118,CardStats!$A$3:$AE$998,13,FALSE)</f>
        <v>#REF!</v>
      </c>
      <c r="V118" s="57" t="e">
        <f>VLOOKUP($O118,CardStats!$A$3:$AE$998,14,FALSE)</f>
        <v>#REF!</v>
      </c>
      <c r="W118" s="57" t="e">
        <f>VLOOKUP($O118,CardStats!$A$3:$AE$998,16,FALSE)</f>
        <v>#REF!</v>
      </c>
      <c r="X118" s="57" t="e">
        <f>VLOOKUP($O118,CardStats!$A$3:$AE$998,17,FALSE)</f>
        <v>#REF!</v>
      </c>
      <c r="Y118" s="57" t="e">
        <f>VLOOKUP($O118,CardStats!$A$3:$AE$998,19,FALSE)</f>
        <v>#REF!</v>
      </c>
      <c r="Z118" s="57" t="e">
        <f>VLOOKUP($O118,CardStats!$A$3:$AE$998,20,FALSE)</f>
        <v>#REF!</v>
      </c>
      <c r="AA118" s="57" t="e">
        <f>VLOOKUP($O118,CardStats!$A$3:$AE$998,22,FALSE)</f>
        <v>#REF!</v>
      </c>
    </row>
    <row r="119" spans="1:27" x14ac:dyDescent="0.3">
      <c r="A119" s="51" t="e">
        <f>VLOOKUP($M119,CardStats!$A$3:$AE$998,5,FALSE)</f>
        <v>#REF!</v>
      </c>
      <c r="B119" s="51" t="e">
        <f>VLOOKUP($M119,CardStats!$A$3:$AE$998,6,FALSE)</f>
        <v>#REF!</v>
      </c>
      <c r="C119" s="51" t="e">
        <f>VLOOKUP($M119,CardStats!$A$3:$AE$998,8,FALSE)</f>
        <v>#REF!</v>
      </c>
      <c r="D119" s="51" t="e">
        <f>VLOOKUP($M119,CardStats!$A$3:$AE$998,9,FALSE)</f>
        <v>#REF!</v>
      </c>
      <c r="E119" s="57" t="e">
        <f>VLOOKUP($M119,CardStats!$A$3:$AE$998,11,FALSE)</f>
        <v>#REF!</v>
      </c>
      <c r="F119" s="57" t="e">
        <f>VLOOKUP($M119,CardStats!$A$3:$AE$998,12,FALSE)</f>
        <v>#REF!</v>
      </c>
      <c r="G119" s="57" t="e">
        <f>VLOOKUP($M119,CardStats!$A$3:$AE$998,14,FALSE)</f>
        <v>#REF!</v>
      </c>
      <c r="H119" s="57" t="e">
        <f>VLOOKUP($M119,CardStats!$A$3:$AE$998,15,FALSE)</f>
        <v>#REF!</v>
      </c>
      <c r="I119" s="57" t="e">
        <f>VLOOKUP($M119,CardStats!$A$3:$AE$998,17,FALSE)</f>
        <v>#REF!</v>
      </c>
      <c r="J119" s="57" t="e">
        <f>VLOOKUP($M119,CardStats!$A$3:$AE$998,18,FALSE)</f>
        <v>#REF!</v>
      </c>
      <c r="K119" s="57" t="e">
        <f>VLOOKUP($M119,CardStats!$A$3:$AE$998,20,FALSE)</f>
        <v>#REF!</v>
      </c>
      <c r="L119" s="57" t="e">
        <f>VLOOKUP($M119,CardStats!$A$3:$AE$998,21,FALSE)</f>
        <v>#REF!</v>
      </c>
      <c r="M119" s="53" t="e">
        <f>Fixtures!#REF!</f>
        <v>#REF!</v>
      </c>
      <c r="N119" s="54" t="e">
        <f>Fixtures!#REF!</f>
        <v>#REF!</v>
      </c>
      <c r="O119" s="53" t="e">
        <f>Fixtures!#REF!</f>
        <v>#REF!</v>
      </c>
      <c r="P119" s="51" t="e">
        <f>VLOOKUP($O119,CardStats!$A$3:$AE$998,5,FALSE)</f>
        <v>#REF!</v>
      </c>
      <c r="Q119" s="51" t="e">
        <f>VLOOKUP($O119,CardStats!$A$3:$AE$998,7,FALSE)</f>
        <v>#REF!</v>
      </c>
      <c r="R119" s="51" t="e">
        <f>VLOOKUP($O119,CardStats!$A$3:$AE$998,8,FALSE)</f>
        <v>#REF!</v>
      </c>
      <c r="S119" s="51" t="e">
        <f>VLOOKUP($O119,CardStats!$A$3:$AE$998,10,FALSE)</f>
        <v>#REF!</v>
      </c>
      <c r="T119" s="57" t="e">
        <f>VLOOKUP($O119,CardStats!$A$3:$AE$998,11,FALSE)</f>
        <v>#REF!</v>
      </c>
      <c r="U119" s="57" t="e">
        <f>VLOOKUP($O119,CardStats!$A$3:$AE$998,13,FALSE)</f>
        <v>#REF!</v>
      </c>
      <c r="V119" s="57" t="e">
        <f>VLOOKUP($O119,CardStats!$A$3:$AE$998,14,FALSE)</f>
        <v>#REF!</v>
      </c>
      <c r="W119" s="57" t="e">
        <f>VLOOKUP($O119,CardStats!$A$3:$AE$998,16,FALSE)</f>
        <v>#REF!</v>
      </c>
      <c r="X119" s="57" t="e">
        <f>VLOOKUP($O119,CardStats!$A$3:$AE$998,17,FALSE)</f>
        <v>#REF!</v>
      </c>
      <c r="Y119" s="57" t="e">
        <f>VLOOKUP($O119,CardStats!$A$3:$AE$998,19,FALSE)</f>
        <v>#REF!</v>
      </c>
      <c r="Z119" s="57" t="e">
        <f>VLOOKUP($O119,CardStats!$A$3:$AE$998,20,FALSE)</f>
        <v>#REF!</v>
      </c>
      <c r="AA119" s="57" t="e">
        <f>VLOOKUP($O119,CardStats!$A$3:$AE$998,22,FALSE)</f>
        <v>#REF!</v>
      </c>
    </row>
    <row r="120" spans="1:27" x14ac:dyDescent="0.3">
      <c r="A120" s="51" t="e">
        <f>VLOOKUP($M120,CardStats!$A$3:$AE$998,5,FALSE)</f>
        <v>#REF!</v>
      </c>
      <c r="B120" s="51" t="e">
        <f>VLOOKUP($M120,CardStats!$A$3:$AE$998,6,FALSE)</f>
        <v>#REF!</v>
      </c>
      <c r="C120" s="51" t="e">
        <f>VLOOKUP($M120,CardStats!$A$3:$AE$998,8,FALSE)</f>
        <v>#REF!</v>
      </c>
      <c r="D120" s="51" t="e">
        <f>VLOOKUP($M120,CardStats!$A$3:$AE$998,9,FALSE)</f>
        <v>#REF!</v>
      </c>
      <c r="E120" s="57" t="e">
        <f>VLOOKUP($M120,CardStats!$A$3:$AE$998,11,FALSE)</f>
        <v>#REF!</v>
      </c>
      <c r="F120" s="57" t="e">
        <f>VLOOKUP($M120,CardStats!$A$3:$AE$998,12,FALSE)</f>
        <v>#REF!</v>
      </c>
      <c r="G120" s="57" t="e">
        <f>VLOOKUP($M120,CardStats!$A$3:$AE$998,14,FALSE)</f>
        <v>#REF!</v>
      </c>
      <c r="H120" s="57" t="e">
        <f>VLOOKUP($M120,CardStats!$A$3:$AE$998,15,FALSE)</f>
        <v>#REF!</v>
      </c>
      <c r="I120" s="57" t="e">
        <f>VLOOKUP($M120,CardStats!$A$3:$AE$998,17,FALSE)</f>
        <v>#REF!</v>
      </c>
      <c r="J120" s="57" t="e">
        <f>VLOOKUP($M120,CardStats!$A$3:$AE$998,18,FALSE)</f>
        <v>#REF!</v>
      </c>
      <c r="K120" s="57" t="e">
        <f>VLOOKUP($M120,CardStats!$A$3:$AE$998,20,FALSE)</f>
        <v>#REF!</v>
      </c>
      <c r="L120" s="57" t="e">
        <f>VLOOKUP($M120,CardStats!$A$3:$AE$998,21,FALSE)</f>
        <v>#REF!</v>
      </c>
      <c r="M120" s="53" t="e">
        <f>Fixtures!#REF!</f>
        <v>#REF!</v>
      </c>
      <c r="N120" s="54" t="e">
        <f>Fixtures!#REF!</f>
        <v>#REF!</v>
      </c>
      <c r="O120" s="53" t="e">
        <f>Fixtures!#REF!</f>
        <v>#REF!</v>
      </c>
      <c r="P120" s="51" t="e">
        <f>VLOOKUP($O120,CardStats!$A$3:$AE$998,5,FALSE)</f>
        <v>#REF!</v>
      </c>
      <c r="Q120" s="51" t="e">
        <f>VLOOKUP($O120,CardStats!$A$3:$AE$998,7,FALSE)</f>
        <v>#REF!</v>
      </c>
      <c r="R120" s="51" t="e">
        <f>VLOOKUP($O120,CardStats!$A$3:$AE$998,8,FALSE)</f>
        <v>#REF!</v>
      </c>
      <c r="S120" s="51" t="e">
        <f>VLOOKUP($O120,CardStats!$A$3:$AE$998,10,FALSE)</f>
        <v>#REF!</v>
      </c>
      <c r="T120" s="57" t="e">
        <f>VLOOKUP($O120,CardStats!$A$3:$AE$998,11,FALSE)</f>
        <v>#REF!</v>
      </c>
      <c r="U120" s="57" t="e">
        <f>VLOOKUP($O120,CardStats!$A$3:$AE$998,13,FALSE)</f>
        <v>#REF!</v>
      </c>
      <c r="V120" s="57" t="e">
        <f>VLOOKUP($O120,CardStats!$A$3:$AE$998,14,FALSE)</f>
        <v>#REF!</v>
      </c>
      <c r="W120" s="57" t="e">
        <f>VLOOKUP($O120,CardStats!$A$3:$AE$998,16,FALSE)</f>
        <v>#REF!</v>
      </c>
      <c r="X120" s="57" t="e">
        <f>VLOOKUP($O120,CardStats!$A$3:$AE$998,17,FALSE)</f>
        <v>#REF!</v>
      </c>
      <c r="Y120" s="57" t="e">
        <f>VLOOKUP($O120,CardStats!$A$3:$AE$998,19,FALSE)</f>
        <v>#REF!</v>
      </c>
      <c r="Z120" s="57" t="e">
        <f>VLOOKUP($O120,CardStats!$A$3:$AE$998,20,FALSE)</f>
        <v>#REF!</v>
      </c>
      <c r="AA120" s="57" t="e">
        <f>VLOOKUP($O120,CardStats!$A$3:$AE$998,22,FALSE)</f>
        <v>#REF!</v>
      </c>
    </row>
    <row r="121" spans="1:27" x14ac:dyDescent="0.3">
      <c r="A121" s="51" t="e">
        <f>VLOOKUP($M121,CardStats!$A$3:$AE$998,5,FALSE)</f>
        <v>#REF!</v>
      </c>
      <c r="B121" s="51" t="e">
        <f>VLOOKUP($M121,CardStats!$A$3:$AE$998,6,FALSE)</f>
        <v>#REF!</v>
      </c>
      <c r="C121" s="51" t="e">
        <f>VLOOKUP($M121,CardStats!$A$3:$AE$998,8,FALSE)</f>
        <v>#REF!</v>
      </c>
      <c r="D121" s="51" t="e">
        <f>VLOOKUP($M121,CardStats!$A$3:$AE$998,9,FALSE)</f>
        <v>#REF!</v>
      </c>
      <c r="E121" s="57" t="e">
        <f>VLOOKUP($M121,CardStats!$A$3:$AE$998,11,FALSE)</f>
        <v>#REF!</v>
      </c>
      <c r="F121" s="57" t="e">
        <f>VLOOKUP($M121,CardStats!$A$3:$AE$998,12,FALSE)</f>
        <v>#REF!</v>
      </c>
      <c r="G121" s="57" t="e">
        <f>VLOOKUP($M121,CardStats!$A$3:$AE$998,14,FALSE)</f>
        <v>#REF!</v>
      </c>
      <c r="H121" s="57" t="e">
        <f>VLOOKUP($M121,CardStats!$A$3:$AE$998,15,FALSE)</f>
        <v>#REF!</v>
      </c>
      <c r="I121" s="57" t="e">
        <f>VLOOKUP($M121,CardStats!$A$3:$AE$998,17,FALSE)</f>
        <v>#REF!</v>
      </c>
      <c r="J121" s="57" t="e">
        <f>VLOOKUP($M121,CardStats!$A$3:$AE$998,18,FALSE)</f>
        <v>#REF!</v>
      </c>
      <c r="K121" s="57" t="e">
        <f>VLOOKUP($M121,CardStats!$A$3:$AE$998,20,FALSE)</f>
        <v>#REF!</v>
      </c>
      <c r="L121" s="57" t="e">
        <f>VLOOKUP($M121,CardStats!$A$3:$AE$998,21,FALSE)</f>
        <v>#REF!</v>
      </c>
      <c r="M121" s="53" t="e">
        <f>Fixtures!#REF!</f>
        <v>#REF!</v>
      </c>
      <c r="N121" s="54" t="e">
        <f>Fixtures!#REF!</f>
        <v>#REF!</v>
      </c>
      <c r="O121" s="53" t="e">
        <f>Fixtures!#REF!</f>
        <v>#REF!</v>
      </c>
      <c r="P121" s="51" t="e">
        <f>VLOOKUP($O121,CardStats!$A$3:$AE$998,5,FALSE)</f>
        <v>#REF!</v>
      </c>
      <c r="Q121" s="51" t="e">
        <f>VLOOKUP($O121,CardStats!$A$3:$AE$998,7,FALSE)</f>
        <v>#REF!</v>
      </c>
      <c r="R121" s="51" t="e">
        <f>VLOOKUP($O121,CardStats!$A$3:$AE$998,8,FALSE)</f>
        <v>#REF!</v>
      </c>
      <c r="S121" s="51" t="e">
        <f>VLOOKUP($O121,CardStats!$A$3:$AE$998,10,FALSE)</f>
        <v>#REF!</v>
      </c>
      <c r="T121" s="57" t="e">
        <f>VLOOKUP($O121,CardStats!$A$3:$AE$998,11,FALSE)</f>
        <v>#REF!</v>
      </c>
      <c r="U121" s="57" t="e">
        <f>VLOOKUP($O121,CardStats!$A$3:$AE$998,13,FALSE)</f>
        <v>#REF!</v>
      </c>
      <c r="V121" s="57" t="e">
        <f>VLOOKUP($O121,CardStats!$A$3:$AE$998,14,FALSE)</f>
        <v>#REF!</v>
      </c>
      <c r="W121" s="57" t="e">
        <f>VLOOKUP($O121,CardStats!$A$3:$AE$998,16,FALSE)</f>
        <v>#REF!</v>
      </c>
      <c r="X121" s="57" t="e">
        <f>VLOOKUP($O121,CardStats!$A$3:$AE$998,17,FALSE)</f>
        <v>#REF!</v>
      </c>
      <c r="Y121" s="57" t="e">
        <f>VLOOKUP($O121,CardStats!$A$3:$AE$998,19,FALSE)</f>
        <v>#REF!</v>
      </c>
      <c r="Z121" s="57" t="e">
        <f>VLOOKUP($O121,CardStats!$A$3:$AE$998,20,FALSE)</f>
        <v>#REF!</v>
      </c>
      <c r="AA121" s="57" t="e">
        <f>VLOOKUP($O121,CardStats!$A$3:$AE$998,22,FALSE)</f>
        <v>#REF!</v>
      </c>
    </row>
    <row r="122" spans="1:27" x14ac:dyDescent="0.3">
      <c r="A122" s="51" t="e">
        <f>VLOOKUP($M122,CardStats!$A$3:$AE$998,5,FALSE)</f>
        <v>#REF!</v>
      </c>
      <c r="B122" s="51" t="e">
        <f>VLOOKUP($M122,CardStats!$A$3:$AE$998,6,FALSE)</f>
        <v>#REF!</v>
      </c>
      <c r="C122" s="51" t="e">
        <f>VLOOKUP($M122,CardStats!$A$3:$AE$998,8,FALSE)</f>
        <v>#REF!</v>
      </c>
      <c r="D122" s="51" t="e">
        <f>VLOOKUP($M122,CardStats!$A$3:$AE$998,9,FALSE)</f>
        <v>#REF!</v>
      </c>
      <c r="E122" s="57" t="e">
        <f>VLOOKUP($M122,CardStats!$A$3:$AE$998,11,FALSE)</f>
        <v>#REF!</v>
      </c>
      <c r="F122" s="57" t="e">
        <f>VLOOKUP($M122,CardStats!$A$3:$AE$998,12,FALSE)</f>
        <v>#REF!</v>
      </c>
      <c r="G122" s="57" t="e">
        <f>VLOOKUP($M122,CardStats!$A$3:$AE$998,14,FALSE)</f>
        <v>#REF!</v>
      </c>
      <c r="H122" s="57" t="e">
        <f>VLOOKUP($M122,CardStats!$A$3:$AE$998,15,FALSE)</f>
        <v>#REF!</v>
      </c>
      <c r="I122" s="57" t="e">
        <f>VLOOKUP($M122,CardStats!$A$3:$AE$998,17,FALSE)</f>
        <v>#REF!</v>
      </c>
      <c r="J122" s="57" t="e">
        <f>VLOOKUP($M122,CardStats!$A$3:$AE$998,18,FALSE)</f>
        <v>#REF!</v>
      </c>
      <c r="K122" s="57" t="e">
        <f>VLOOKUP($M122,CardStats!$A$3:$AE$998,20,FALSE)</f>
        <v>#REF!</v>
      </c>
      <c r="L122" s="57" t="e">
        <f>VLOOKUP($M122,CardStats!$A$3:$AE$998,21,FALSE)</f>
        <v>#REF!</v>
      </c>
      <c r="M122" s="53" t="e">
        <f>Fixtures!#REF!</f>
        <v>#REF!</v>
      </c>
      <c r="N122" s="54" t="e">
        <f>Fixtures!#REF!</f>
        <v>#REF!</v>
      </c>
      <c r="O122" s="53" t="e">
        <f>Fixtures!#REF!</f>
        <v>#REF!</v>
      </c>
      <c r="P122" s="51" t="e">
        <f>VLOOKUP($O122,CardStats!$A$3:$AE$998,5,FALSE)</f>
        <v>#REF!</v>
      </c>
      <c r="Q122" s="51" t="e">
        <f>VLOOKUP($O122,CardStats!$A$3:$AE$998,7,FALSE)</f>
        <v>#REF!</v>
      </c>
      <c r="R122" s="51" t="e">
        <f>VLOOKUP($O122,CardStats!$A$3:$AE$998,8,FALSE)</f>
        <v>#REF!</v>
      </c>
      <c r="S122" s="51" t="e">
        <f>VLOOKUP($O122,CardStats!$A$3:$AE$998,10,FALSE)</f>
        <v>#REF!</v>
      </c>
      <c r="T122" s="57" t="e">
        <f>VLOOKUP($O122,CardStats!$A$3:$AE$998,11,FALSE)</f>
        <v>#REF!</v>
      </c>
      <c r="U122" s="57" t="e">
        <f>VLOOKUP($O122,CardStats!$A$3:$AE$998,13,FALSE)</f>
        <v>#REF!</v>
      </c>
      <c r="V122" s="57" t="e">
        <f>VLOOKUP($O122,CardStats!$A$3:$AE$998,14,FALSE)</f>
        <v>#REF!</v>
      </c>
      <c r="W122" s="57" t="e">
        <f>VLOOKUP($O122,CardStats!$A$3:$AE$998,16,FALSE)</f>
        <v>#REF!</v>
      </c>
      <c r="X122" s="57" t="e">
        <f>VLOOKUP($O122,CardStats!$A$3:$AE$998,17,FALSE)</f>
        <v>#REF!</v>
      </c>
      <c r="Y122" s="57" t="e">
        <f>VLOOKUP($O122,CardStats!$A$3:$AE$998,19,FALSE)</f>
        <v>#REF!</v>
      </c>
      <c r="Z122" s="57" t="e">
        <f>VLOOKUP($O122,CardStats!$A$3:$AE$998,20,FALSE)</f>
        <v>#REF!</v>
      </c>
      <c r="AA122" s="57" t="e">
        <f>VLOOKUP($O122,CardStats!$A$3:$AE$998,22,FALSE)</f>
        <v>#REF!</v>
      </c>
    </row>
    <row r="123" spans="1:27" x14ac:dyDescent="0.3">
      <c r="A123" s="51" t="e">
        <f>VLOOKUP($M123,CardStats!$A$3:$AE$998,5,FALSE)</f>
        <v>#REF!</v>
      </c>
      <c r="B123" s="51" t="e">
        <f>VLOOKUP($M123,CardStats!$A$3:$AE$998,6,FALSE)</f>
        <v>#REF!</v>
      </c>
      <c r="C123" s="51" t="e">
        <f>VLOOKUP($M123,CardStats!$A$3:$AE$998,8,FALSE)</f>
        <v>#REF!</v>
      </c>
      <c r="D123" s="51" t="e">
        <f>VLOOKUP($M123,CardStats!$A$3:$AE$998,9,FALSE)</f>
        <v>#REF!</v>
      </c>
      <c r="E123" s="57" t="e">
        <f>VLOOKUP($M123,CardStats!$A$3:$AE$998,11,FALSE)</f>
        <v>#REF!</v>
      </c>
      <c r="F123" s="57" t="e">
        <f>VLOOKUP($M123,CardStats!$A$3:$AE$998,12,FALSE)</f>
        <v>#REF!</v>
      </c>
      <c r="G123" s="57" t="e">
        <f>VLOOKUP($M123,CardStats!$A$3:$AE$998,14,FALSE)</f>
        <v>#REF!</v>
      </c>
      <c r="H123" s="57" t="e">
        <f>VLOOKUP($M123,CardStats!$A$3:$AE$998,15,FALSE)</f>
        <v>#REF!</v>
      </c>
      <c r="I123" s="57" t="e">
        <f>VLOOKUP($M123,CardStats!$A$3:$AE$998,17,FALSE)</f>
        <v>#REF!</v>
      </c>
      <c r="J123" s="57" t="e">
        <f>VLOOKUP($M123,CardStats!$A$3:$AE$998,18,FALSE)</f>
        <v>#REF!</v>
      </c>
      <c r="K123" s="57" t="e">
        <f>VLOOKUP($M123,CardStats!$A$3:$AE$998,20,FALSE)</f>
        <v>#REF!</v>
      </c>
      <c r="L123" s="57" t="e">
        <f>VLOOKUP($M123,CardStats!$A$3:$AE$998,21,FALSE)</f>
        <v>#REF!</v>
      </c>
      <c r="M123" s="53" t="e">
        <f>Fixtures!#REF!</f>
        <v>#REF!</v>
      </c>
      <c r="N123" s="54" t="e">
        <f>Fixtures!#REF!</f>
        <v>#REF!</v>
      </c>
      <c r="O123" s="53" t="e">
        <f>Fixtures!#REF!</f>
        <v>#REF!</v>
      </c>
      <c r="P123" s="51" t="e">
        <f>VLOOKUP($O123,CardStats!$A$3:$AE$998,5,FALSE)</f>
        <v>#REF!</v>
      </c>
      <c r="Q123" s="51" t="e">
        <f>VLOOKUP($O123,CardStats!$A$3:$AE$998,7,FALSE)</f>
        <v>#REF!</v>
      </c>
      <c r="R123" s="51" t="e">
        <f>VLOOKUP($O123,CardStats!$A$3:$AE$998,8,FALSE)</f>
        <v>#REF!</v>
      </c>
      <c r="S123" s="51" t="e">
        <f>VLOOKUP($O123,CardStats!$A$3:$AE$998,10,FALSE)</f>
        <v>#REF!</v>
      </c>
      <c r="T123" s="57" t="e">
        <f>VLOOKUP($O123,CardStats!$A$3:$AE$998,11,FALSE)</f>
        <v>#REF!</v>
      </c>
      <c r="U123" s="57" t="e">
        <f>VLOOKUP($O123,CardStats!$A$3:$AE$998,13,FALSE)</f>
        <v>#REF!</v>
      </c>
      <c r="V123" s="57" t="e">
        <f>VLOOKUP($O123,CardStats!$A$3:$AE$998,14,FALSE)</f>
        <v>#REF!</v>
      </c>
      <c r="W123" s="57" t="e">
        <f>VLOOKUP($O123,CardStats!$A$3:$AE$998,16,FALSE)</f>
        <v>#REF!</v>
      </c>
      <c r="X123" s="57" t="e">
        <f>VLOOKUP($O123,CardStats!$A$3:$AE$998,17,FALSE)</f>
        <v>#REF!</v>
      </c>
      <c r="Y123" s="57" t="e">
        <f>VLOOKUP($O123,CardStats!$A$3:$AE$998,19,FALSE)</f>
        <v>#REF!</v>
      </c>
      <c r="Z123" s="57" t="e">
        <f>VLOOKUP($O123,CardStats!$A$3:$AE$998,20,FALSE)</f>
        <v>#REF!</v>
      </c>
      <c r="AA123" s="57" t="e">
        <f>VLOOKUP($O123,CardStats!$A$3:$AE$998,22,FALSE)</f>
        <v>#REF!</v>
      </c>
    </row>
    <row r="124" spans="1:27" x14ac:dyDescent="0.3">
      <c r="A124" s="51" t="e">
        <f>VLOOKUP($M124,CardStats!$A$3:$AE$998,5,FALSE)</f>
        <v>#REF!</v>
      </c>
      <c r="B124" s="51" t="e">
        <f>VLOOKUP($M124,CardStats!$A$3:$AE$998,6,FALSE)</f>
        <v>#REF!</v>
      </c>
      <c r="C124" s="51" t="e">
        <f>VLOOKUP($M124,CardStats!$A$3:$AE$998,8,FALSE)</f>
        <v>#REF!</v>
      </c>
      <c r="D124" s="51" t="e">
        <f>VLOOKUP($M124,CardStats!$A$3:$AE$998,9,FALSE)</f>
        <v>#REF!</v>
      </c>
      <c r="E124" s="57" t="e">
        <f>VLOOKUP($M124,CardStats!$A$3:$AE$998,11,FALSE)</f>
        <v>#REF!</v>
      </c>
      <c r="F124" s="57" t="e">
        <f>VLOOKUP($M124,CardStats!$A$3:$AE$998,12,FALSE)</f>
        <v>#REF!</v>
      </c>
      <c r="G124" s="57" t="e">
        <f>VLOOKUP($M124,CardStats!$A$3:$AE$998,14,FALSE)</f>
        <v>#REF!</v>
      </c>
      <c r="H124" s="57" t="e">
        <f>VLOOKUP($M124,CardStats!$A$3:$AE$998,15,FALSE)</f>
        <v>#REF!</v>
      </c>
      <c r="I124" s="57" t="e">
        <f>VLOOKUP($M124,CardStats!$A$3:$AE$998,17,FALSE)</f>
        <v>#REF!</v>
      </c>
      <c r="J124" s="57" t="e">
        <f>VLOOKUP($M124,CardStats!$A$3:$AE$998,18,FALSE)</f>
        <v>#REF!</v>
      </c>
      <c r="K124" s="57" t="e">
        <f>VLOOKUP($M124,CardStats!$A$3:$AE$998,20,FALSE)</f>
        <v>#REF!</v>
      </c>
      <c r="L124" s="57" t="e">
        <f>VLOOKUP($M124,CardStats!$A$3:$AE$998,21,FALSE)</f>
        <v>#REF!</v>
      </c>
      <c r="M124" s="53" t="e">
        <f>Fixtures!#REF!</f>
        <v>#REF!</v>
      </c>
      <c r="N124" s="54" t="e">
        <f>Fixtures!#REF!</f>
        <v>#REF!</v>
      </c>
      <c r="O124" s="53" t="e">
        <f>Fixtures!#REF!</f>
        <v>#REF!</v>
      </c>
      <c r="P124" s="51" t="e">
        <f>VLOOKUP($O124,CardStats!$A$3:$AE$998,5,FALSE)</f>
        <v>#REF!</v>
      </c>
      <c r="Q124" s="51" t="e">
        <f>VLOOKUP($O124,CardStats!$A$3:$AE$998,7,FALSE)</f>
        <v>#REF!</v>
      </c>
      <c r="R124" s="51" t="e">
        <f>VLOOKUP($O124,CardStats!$A$3:$AE$998,8,FALSE)</f>
        <v>#REF!</v>
      </c>
      <c r="S124" s="51" t="e">
        <f>VLOOKUP($O124,CardStats!$A$3:$AE$998,10,FALSE)</f>
        <v>#REF!</v>
      </c>
      <c r="T124" s="57" t="e">
        <f>VLOOKUP($O124,CardStats!$A$3:$AE$998,11,FALSE)</f>
        <v>#REF!</v>
      </c>
      <c r="U124" s="57" t="e">
        <f>VLOOKUP($O124,CardStats!$A$3:$AE$998,13,FALSE)</f>
        <v>#REF!</v>
      </c>
      <c r="V124" s="57" t="e">
        <f>VLOOKUP($O124,CardStats!$A$3:$AE$998,14,FALSE)</f>
        <v>#REF!</v>
      </c>
      <c r="W124" s="57" t="e">
        <f>VLOOKUP($O124,CardStats!$A$3:$AE$998,16,FALSE)</f>
        <v>#REF!</v>
      </c>
      <c r="X124" s="57" t="e">
        <f>VLOOKUP($O124,CardStats!$A$3:$AE$998,17,FALSE)</f>
        <v>#REF!</v>
      </c>
      <c r="Y124" s="57" t="e">
        <f>VLOOKUP($O124,CardStats!$A$3:$AE$998,19,FALSE)</f>
        <v>#REF!</v>
      </c>
      <c r="Z124" s="57" t="e">
        <f>VLOOKUP($O124,CardStats!$A$3:$AE$998,20,FALSE)</f>
        <v>#REF!</v>
      </c>
      <c r="AA124" s="57" t="e">
        <f>VLOOKUP($O124,CardStats!$A$3:$AE$998,22,FALSE)</f>
        <v>#REF!</v>
      </c>
    </row>
    <row r="125" spans="1:27" x14ac:dyDescent="0.3">
      <c r="A125" s="51" t="e">
        <f>VLOOKUP($M125,CardStats!$A$3:$AE$998,5,FALSE)</f>
        <v>#REF!</v>
      </c>
      <c r="B125" s="51" t="e">
        <f>VLOOKUP($M125,CardStats!$A$3:$AE$998,6,FALSE)</f>
        <v>#REF!</v>
      </c>
      <c r="C125" s="51" t="e">
        <f>VLOOKUP($M125,CardStats!$A$3:$AE$998,8,FALSE)</f>
        <v>#REF!</v>
      </c>
      <c r="D125" s="51" t="e">
        <f>VLOOKUP($M125,CardStats!$A$3:$AE$998,9,FALSE)</f>
        <v>#REF!</v>
      </c>
      <c r="E125" s="57" t="e">
        <f>VLOOKUP($M125,CardStats!$A$3:$AE$998,11,FALSE)</f>
        <v>#REF!</v>
      </c>
      <c r="F125" s="57" t="e">
        <f>VLOOKUP($M125,CardStats!$A$3:$AE$998,12,FALSE)</f>
        <v>#REF!</v>
      </c>
      <c r="G125" s="57" t="e">
        <f>VLOOKUP($M125,CardStats!$A$3:$AE$998,14,FALSE)</f>
        <v>#REF!</v>
      </c>
      <c r="H125" s="57" t="e">
        <f>VLOOKUP($M125,CardStats!$A$3:$AE$998,15,FALSE)</f>
        <v>#REF!</v>
      </c>
      <c r="I125" s="57" t="e">
        <f>VLOOKUP($M125,CardStats!$A$3:$AE$998,17,FALSE)</f>
        <v>#REF!</v>
      </c>
      <c r="J125" s="57" t="e">
        <f>VLOOKUP($M125,CardStats!$A$3:$AE$998,18,FALSE)</f>
        <v>#REF!</v>
      </c>
      <c r="K125" s="57" t="e">
        <f>VLOOKUP($M125,CardStats!$A$3:$AE$998,20,FALSE)</f>
        <v>#REF!</v>
      </c>
      <c r="L125" s="57" t="e">
        <f>VLOOKUP($M125,CardStats!$A$3:$AE$998,21,FALSE)</f>
        <v>#REF!</v>
      </c>
      <c r="M125" s="53" t="e">
        <f>Fixtures!#REF!</f>
        <v>#REF!</v>
      </c>
      <c r="N125" s="54" t="e">
        <f>Fixtures!#REF!</f>
        <v>#REF!</v>
      </c>
      <c r="O125" s="53" t="e">
        <f>Fixtures!#REF!</f>
        <v>#REF!</v>
      </c>
      <c r="P125" s="51" t="e">
        <f>VLOOKUP($O125,CardStats!$A$3:$AE$998,5,FALSE)</f>
        <v>#REF!</v>
      </c>
      <c r="Q125" s="51" t="e">
        <f>VLOOKUP($O125,CardStats!$A$3:$AE$998,7,FALSE)</f>
        <v>#REF!</v>
      </c>
      <c r="R125" s="51" t="e">
        <f>VLOOKUP($O125,CardStats!$A$3:$AE$998,8,FALSE)</f>
        <v>#REF!</v>
      </c>
      <c r="S125" s="51" t="e">
        <f>VLOOKUP($O125,CardStats!$A$3:$AE$998,10,FALSE)</f>
        <v>#REF!</v>
      </c>
      <c r="T125" s="57" t="e">
        <f>VLOOKUP($O125,CardStats!$A$3:$AE$998,11,FALSE)</f>
        <v>#REF!</v>
      </c>
      <c r="U125" s="57" t="e">
        <f>VLOOKUP($O125,CardStats!$A$3:$AE$998,13,FALSE)</f>
        <v>#REF!</v>
      </c>
      <c r="V125" s="57" t="e">
        <f>VLOOKUP($O125,CardStats!$A$3:$AE$998,14,FALSE)</f>
        <v>#REF!</v>
      </c>
      <c r="W125" s="57" t="e">
        <f>VLOOKUP($O125,CardStats!$A$3:$AE$998,16,FALSE)</f>
        <v>#REF!</v>
      </c>
      <c r="X125" s="57" t="e">
        <f>VLOOKUP($O125,CardStats!$A$3:$AE$998,17,FALSE)</f>
        <v>#REF!</v>
      </c>
      <c r="Y125" s="57" t="e">
        <f>VLOOKUP($O125,CardStats!$A$3:$AE$998,19,FALSE)</f>
        <v>#REF!</v>
      </c>
      <c r="Z125" s="57" t="e">
        <f>VLOOKUP($O125,CardStats!$A$3:$AE$998,20,FALSE)</f>
        <v>#REF!</v>
      </c>
      <c r="AA125" s="57" t="e">
        <f>VLOOKUP($O125,CardStats!$A$3:$AE$998,22,FALSE)</f>
        <v>#REF!</v>
      </c>
    </row>
    <row r="126" spans="1:27" x14ac:dyDescent="0.3">
      <c r="A126" s="51" t="e">
        <f>VLOOKUP($M126,CardStats!$A$3:$AE$998,5,FALSE)</f>
        <v>#REF!</v>
      </c>
      <c r="B126" s="51" t="e">
        <f>VLOOKUP($M126,CardStats!$A$3:$AE$998,6,FALSE)</f>
        <v>#REF!</v>
      </c>
      <c r="C126" s="51" t="e">
        <f>VLOOKUP($M126,CardStats!$A$3:$AE$998,8,FALSE)</f>
        <v>#REF!</v>
      </c>
      <c r="D126" s="51" t="e">
        <f>VLOOKUP($M126,CardStats!$A$3:$AE$998,9,FALSE)</f>
        <v>#REF!</v>
      </c>
      <c r="E126" s="57" t="e">
        <f>VLOOKUP($M126,CardStats!$A$3:$AE$998,11,FALSE)</f>
        <v>#REF!</v>
      </c>
      <c r="F126" s="57" t="e">
        <f>VLOOKUP($M126,CardStats!$A$3:$AE$998,12,FALSE)</f>
        <v>#REF!</v>
      </c>
      <c r="G126" s="57" t="e">
        <f>VLOOKUP($M126,CardStats!$A$3:$AE$998,14,FALSE)</f>
        <v>#REF!</v>
      </c>
      <c r="H126" s="57" t="e">
        <f>VLOOKUP($M126,CardStats!$A$3:$AE$998,15,FALSE)</f>
        <v>#REF!</v>
      </c>
      <c r="I126" s="57" t="e">
        <f>VLOOKUP($M126,CardStats!$A$3:$AE$998,17,FALSE)</f>
        <v>#REF!</v>
      </c>
      <c r="J126" s="57" t="e">
        <f>VLOOKUP($M126,CardStats!$A$3:$AE$998,18,FALSE)</f>
        <v>#REF!</v>
      </c>
      <c r="K126" s="57" t="e">
        <f>VLOOKUP($M126,CardStats!$A$3:$AE$998,20,FALSE)</f>
        <v>#REF!</v>
      </c>
      <c r="L126" s="57" t="e">
        <f>VLOOKUP($M126,CardStats!$A$3:$AE$998,21,FALSE)</f>
        <v>#REF!</v>
      </c>
      <c r="M126" s="53" t="e">
        <f>Fixtures!#REF!</f>
        <v>#REF!</v>
      </c>
      <c r="N126" s="54" t="e">
        <f>Fixtures!#REF!</f>
        <v>#REF!</v>
      </c>
      <c r="O126" s="53" t="e">
        <f>Fixtures!#REF!</f>
        <v>#REF!</v>
      </c>
      <c r="P126" s="51" t="e">
        <f>VLOOKUP($O126,CardStats!$A$3:$AE$998,5,FALSE)</f>
        <v>#REF!</v>
      </c>
      <c r="Q126" s="51" t="e">
        <f>VLOOKUP($O126,CardStats!$A$3:$AE$998,7,FALSE)</f>
        <v>#REF!</v>
      </c>
      <c r="R126" s="51" t="e">
        <f>VLOOKUP($O126,CardStats!$A$3:$AE$998,8,FALSE)</f>
        <v>#REF!</v>
      </c>
      <c r="S126" s="51" t="e">
        <f>VLOOKUP($O126,CardStats!$A$3:$AE$998,10,FALSE)</f>
        <v>#REF!</v>
      </c>
      <c r="T126" s="57" t="e">
        <f>VLOOKUP($O126,CardStats!$A$3:$AE$998,11,FALSE)</f>
        <v>#REF!</v>
      </c>
      <c r="U126" s="57" t="e">
        <f>VLOOKUP($O126,CardStats!$A$3:$AE$998,13,FALSE)</f>
        <v>#REF!</v>
      </c>
      <c r="V126" s="57" t="e">
        <f>VLOOKUP($O126,CardStats!$A$3:$AE$998,14,FALSE)</f>
        <v>#REF!</v>
      </c>
      <c r="W126" s="57" t="e">
        <f>VLOOKUP($O126,CardStats!$A$3:$AE$998,16,FALSE)</f>
        <v>#REF!</v>
      </c>
      <c r="X126" s="57" t="e">
        <f>VLOOKUP($O126,CardStats!$A$3:$AE$998,17,FALSE)</f>
        <v>#REF!</v>
      </c>
      <c r="Y126" s="57" t="e">
        <f>VLOOKUP($O126,CardStats!$A$3:$AE$998,19,FALSE)</f>
        <v>#REF!</v>
      </c>
      <c r="Z126" s="57" t="e">
        <f>VLOOKUP($O126,CardStats!$A$3:$AE$998,20,FALSE)</f>
        <v>#REF!</v>
      </c>
      <c r="AA126" s="57" t="e">
        <f>VLOOKUP($O126,CardStats!$A$3:$AE$998,22,FALSE)</f>
        <v>#REF!</v>
      </c>
    </row>
    <row r="127" spans="1:27" x14ac:dyDescent="0.3">
      <c r="A127" s="51" t="e">
        <f>VLOOKUP($M127,CardStats!$A$3:$AE$998,5,FALSE)</f>
        <v>#REF!</v>
      </c>
      <c r="B127" s="51" t="e">
        <f>VLOOKUP($M127,CardStats!$A$3:$AE$998,6,FALSE)</f>
        <v>#REF!</v>
      </c>
      <c r="C127" s="51" t="e">
        <f>VLOOKUP($M127,CardStats!$A$3:$AE$998,8,FALSE)</f>
        <v>#REF!</v>
      </c>
      <c r="D127" s="51" t="e">
        <f>VLOOKUP($M127,CardStats!$A$3:$AE$998,9,FALSE)</f>
        <v>#REF!</v>
      </c>
      <c r="E127" s="57" t="e">
        <f>VLOOKUP($M127,CardStats!$A$3:$AE$998,11,FALSE)</f>
        <v>#REF!</v>
      </c>
      <c r="F127" s="57" t="e">
        <f>VLOOKUP($M127,CardStats!$A$3:$AE$998,12,FALSE)</f>
        <v>#REF!</v>
      </c>
      <c r="G127" s="57" t="e">
        <f>VLOOKUP($M127,CardStats!$A$3:$AE$998,14,FALSE)</f>
        <v>#REF!</v>
      </c>
      <c r="H127" s="57" t="e">
        <f>VLOOKUP($M127,CardStats!$A$3:$AE$998,15,FALSE)</f>
        <v>#REF!</v>
      </c>
      <c r="I127" s="57" t="e">
        <f>VLOOKUP($M127,CardStats!$A$3:$AE$998,17,FALSE)</f>
        <v>#REF!</v>
      </c>
      <c r="J127" s="57" t="e">
        <f>VLOOKUP($M127,CardStats!$A$3:$AE$998,18,FALSE)</f>
        <v>#REF!</v>
      </c>
      <c r="K127" s="57" t="e">
        <f>VLOOKUP($M127,CardStats!$A$3:$AE$998,20,FALSE)</f>
        <v>#REF!</v>
      </c>
      <c r="L127" s="57" t="e">
        <f>VLOOKUP($M127,CardStats!$A$3:$AE$998,21,FALSE)</f>
        <v>#REF!</v>
      </c>
      <c r="M127" s="53" t="e">
        <f>Fixtures!#REF!</f>
        <v>#REF!</v>
      </c>
      <c r="N127" s="54" t="e">
        <f>Fixtures!#REF!</f>
        <v>#REF!</v>
      </c>
      <c r="O127" s="53" t="e">
        <f>Fixtures!#REF!</f>
        <v>#REF!</v>
      </c>
      <c r="P127" s="51" t="e">
        <f>VLOOKUP($O127,CardStats!$A$3:$AE$998,5,FALSE)</f>
        <v>#REF!</v>
      </c>
      <c r="Q127" s="51" t="e">
        <f>VLOOKUP($O127,CardStats!$A$3:$AE$998,7,FALSE)</f>
        <v>#REF!</v>
      </c>
      <c r="R127" s="51" t="e">
        <f>VLOOKUP($O127,CardStats!$A$3:$AE$998,8,FALSE)</f>
        <v>#REF!</v>
      </c>
      <c r="S127" s="51" t="e">
        <f>VLOOKUP($O127,CardStats!$A$3:$AE$998,10,FALSE)</f>
        <v>#REF!</v>
      </c>
      <c r="T127" s="57" t="e">
        <f>VLOOKUP($O127,CardStats!$A$3:$AE$998,11,FALSE)</f>
        <v>#REF!</v>
      </c>
      <c r="U127" s="57" t="e">
        <f>VLOOKUP($O127,CardStats!$A$3:$AE$998,13,FALSE)</f>
        <v>#REF!</v>
      </c>
      <c r="V127" s="57" t="e">
        <f>VLOOKUP($O127,CardStats!$A$3:$AE$998,14,FALSE)</f>
        <v>#REF!</v>
      </c>
      <c r="W127" s="57" t="e">
        <f>VLOOKUP($O127,CardStats!$A$3:$AE$998,16,FALSE)</f>
        <v>#REF!</v>
      </c>
      <c r="X127" s="57" t="e">
        <f>VLOOKUP($O127,CardStats!$A$3:$AE$998,17,FALSE)</f>
        <v>#REF!</v>
      </c>
      <c r="Y127" s="57" t="e">
        <f>VLOOKUP($O127,CardStats!$A$3:$AE$998,19,FALSE)</f>
        <v>#REF!</v>
      </c>
      <c r="Z127" s="57" t="e">
        <f>VLOOKUP($O127,CardStats!$A$3:$AE$998,20,FALSE)</f>
        <v>#REF!</v>
      </c>
      <c r="AA127" s="57" t="e">
        <f>VLOOKUP($O127,CardStats!$A$3:$AE$998,22,FALSE)</f>
        <v>#REF!</v>
      </c>
    </row>
    <row r="128" spans="1:27" x14ac:dyDescent="0.3">
      <c r="A128" s="51" t="e">
        <f>VLOOKUP($M128,CardStats!$A$3:$AE$998,5,FALSE)</f>
        <v>#REF!</v>
      </c>
      <c r="B128" s="51" t="e">
        <f>VLOOKUP($M128,CardStats!$A$3:$AE$998,6,FALSE)</f>
        <v>#REF!</v>
      </c>
      <c r="C128" s="51" t="e">
        <f>VLOOKUP($M128,CardStats!$A$3:$AE$998,8,FALSE)</f>
        <v>#REF!</v>
      </c>
      <c r="D128" s="51" t="e">
        <f>VLOOKUP($M128,CardStats!$A$3:$AE$998,9,FALSE)</f>
        <v>#REF!</v>
      </c>
      <c r="E128" s="57" t="e">
        <f>VLOOKUP($M128,CardStats!$A$3:$AE$998,11,FALSE)</f>
        <v>#REF!</v>
      </c>
      <c r="F128" s="57" t="e">
        <f>VLOOKUP($M128,CardStats!$A$3:$AE$998,12,FALSE)</f>
        <v>#REF!</v>
      </c>
      <c r="G128" s="57" t="e">
        <f>VLOOKUP($M128,CardStats!$A$3:$AE$998,14,FALSE)</f>
        <v>#REF!</v>
      </c>
      <c r="H128" s="57" t="e">
        <f>VLOOKUP($M128,CardStats!$A$3:$AE$998,15,FALSE)</f>
        <v>#REF!</v>
      </c>
      <c r="I128" s="57" t="e">
        <f>VLOOKUP($M128,CardStats!$A$3:$AE$998,17,FALSE)</f>
        <v>#REF!</v>
      </c>
      <c r="J128" s="57" t="e">
        <f>VLOOKUP($M128,CardStats!$A$3:$AE$998,18,FALSE)</f>
        <v>#REF!</v>
      </c>
      <c r="K128" s="57" t="e">
        <f>VLOOKUP($M128,CardStats!$A$3:$AE$998,20,FALSE)</f>
        <v>#REF!</v>
      </c>
      <c r="L128" s="57" t="e">
        <f>VLOOKUP($M128,CardStats!$A$3:$AE$998,21,FALSE)</f>
        <v>#REF!</v>
      </c>
      <c r="M128" s="53" t="e">
        <f>Fixtures!#REF!</f>
        <v>#REF!</v>
      </c>
      <c r="N128" s="54" t="e">
        <f>Fixtures!#REF!</f>
        <v>#REF!</v>
      </c>
      <c r="O128" s="53" t="e">
        <f>Fixtures!#REF!</f>
        <v>#REF!</v>
      </c>
      <c r="P128" s="51" t="e">
        <f>VLOOKUP($O128,CardStats!$A$3:$AE$998,5,FALSE)</f>
        <v>#REF!</v>
      </c>
      <c r="Q128" s="51" t="e">
        <f>VLOOKUP($O128,CardStats!$A$3:$AE$998,7,FALSE)</f>
        <v>#REF!</v>
      </c>
      <c r="R128" s="51" t="e">
        <f>VLOOKUP($O128,CardStats!$A$3:$AE$998,8,FALSE)</f>
        <v>#REF!</v>
      </c>
      <c r="S128" s="51" t="e">
        <f>VLOOKUP($O128,CardStats!$A$3:$AE$998,10,FALSE)</f>
        <v>#REF!</v>
      </c>
      <c r="T128" s="57" t="e">
        <f>VLOOKUP($O128,CardStats!$A$3:$AE$998,11,FALSE)</f>
        <v>#REF!</v>
      </c>
      <c r="U128" s="57" t="e">
        <f>VLOOKUP($O128,CardStats!$A$3:$AE$998,13,FALSE)</f>
        <v>#REF!</v>
      </c>
      <c r="V128" s="57" t="e">
        <f>VLOOKUP($O128,CardStats!$A$3:$AE$998,14,FALSE)</f>
        <v>#REF!</v>
      </c>
      <c r="W128" s="57" t="e">
        <f>VLOOKUP($O128,CardStats!$A$3:$AE$998,16,FALSE)</f>
        <v>#REF!</v>
      </c>
      <c r="X128" s="57" t="e">
        <f>VLOOKUP($O128,CardStats!$A$3:$AE$998,17,FALSE)</f>
        <v>#REF!</v>
      </c>
      <c r="Y128" s="57" t="e">
        <f>VLOOKUP($O128,CardStats!$A$3:$AE$998,19,FALSE)</f>
        <v>#REF!</v>
      </c>
      <c r="Z128" s="57" t="e">
        <f>VLOOKUP($O128,CardStats!$A$3:$AE$998,20,FALSE)</f>
        <v>#REF!</v>
      </c>
      <c r="AA128" s="57" t="e">
        <f>VLOOKUP($O128,CardStats!$A$3:$AE$998,22,FALSE)</f>
        <v>#REF!</v>
      </c>
    </row>
    <row r="129" spans="1:27" x14ac:dyDescent="0.3">
      <c r="A129" s="51" t="e">
        <f>VLOOKUP($M129,CardStats!$A$3:$AE$998,5,FALSE)</f>
        <v>#REF!</v>
      </c>
      <c r="B129" s="51" t="e">
        <f>VLOOKUP($M129,CardStats!$A$3:$AE$998,6,FALSE)</f>
        <v>#REF!</v>
      </c>
      <c r="C129" s="51" t="e">
        <f>VLOOKUP($M129,CardStats!$A$3:$AE$998,8,FALSE)</f>
        <v>#REF!</v>
      </c>
      <c r="D129" s="51" t="e">
        <f>VLOOKUP($M129,CardStats!$A$3:$AE$998,9,FALSE)</f>
        <v>#REF!</v>
      </c>
      <c r="E129" s="57" t="e">
        <f>VLOOKUP($M129,CardStats!$A$3:$AE$998,11,FALSE)</f>
        <v>#REF!</v>
      </c>
      <c r="F129" s="57" t="e">
        <f>VLOOKUP($M129,CardStats!$A$3:$AE$998,12,FALSE)</f>
        <v>#REF!</v>
      </c>
      <c r="G129" s="57" t="e">
        <f>VLOOKUP($M129,CardStats!$A$3:$AE$998,14,FALSE)</f>
        <v>#REF!</v>
      </c>
      <c r="H129" s="57" t="e">
        <f>VLOOKUP($M129,CardStats!$A$3:$AE$998,15,FALSE)</f>
        <v>#REF!</v>
      </c>
      <c r="I129" s="57" t="e">
        <f>VLOOKUP($M129,CardStats!$A$3:$AE$998,17,FALSE)</f>
        <v>#REF!</v>
      </c>
      <c r="J129" s="57" t="e">
        <f>VLOOKUP($M129,CardStats!$A$3:$AE$998,18,FALSE)</f>
        <v>#REF!</v>
      </c>
      <c r="K129" s="57" t="e">
        <f>VLOOKUP($M129,CardStats!$A$3:$AE$998,20,FALSE)</f>
        <v>#REF!</v>
      </c>
      <c r="L129" s="57" t="e">
        <f>VLOOKUP($M129,CardStats!$A$3:$AE$998,21,FALSE)</f>
        <v>#REF!</v>
      </c>
      <c r="M129" s="53" t="e">
        <f>Fixtures!#REF!</f>
        <v>#REF!</v>
      </c>
      <c r="N129" s="54" t="e">
        <f>Fixtures!#REF!</f>
        <v>#REF!</v>
      </c>
      <c r="O129" s="53" t="e">
        <f>Fixtures!#REF!</f>
        <v>#REF!</v>
      </c>
      <c r="P129" s="51" t="e">
        <f>VLOOKUP($O129,CardStats!$A$3:$AE$998,5,FALSE)</f>
        <v>#REF!</v>
      </c>
      <c r="Q129" s="51" t="e">
        <f>VLOOKUP($O129,CardStats!$A$3:$AE$998,7,FALSE)</f>
        <v>#REF!</v>
      </c>
      <c r="R129" s="51" t="e">
        <f>VLOOKUP($O129,CardStats!$A$3:$AE$998,8,FALSE)</f>
        <v>#REF!</v>
      </c>
      <c r="S129" s="51" t="e">
        <f>VLOOKUP($O129,CardStats!$A$3:$AE$998,10,FALSE)</f>
        <v>#REF!</v>
      </c>
      <c r="T129" s="57" t="e">
        <f>VLOOKUP($O129,CardStats!$A$3:$AE$998,11,FALSE)</f>
        <v>#REF!</v>
      </c>
      <c r="U129" s="57" t="e">
        <f>VLOOKUP($O129,CardStats!$A$3:$AE$998,13,FALSE)</f>
        <v>#REF!</v>
      </c>
      <c r="V129" s="57" t="e">
        <f>VLOOKUP($O129,CardStats!$A$3:$AE$998,14,FALSE)</f>
        <v>#REF!</v>
      </c>
      <c r="W129" s="57" t="e">
        <f>VLOOKUP($O129,CardStats!$A$3:$AE$998,16,FALSE)</f>
        <v>#REF!</v>
      </c>
      <c r="X129" s="57" t="e">
        <f>VLOOKUP($O129,CardStats!$A$3:$AE$998,17,FALSE)</f>
        <v>#REF!</v>
      </c>
      <c r="Y129" s="57" t="e">
        <f>VLOOKUP($O129,CardStats!$A$3:$AE$998,19,FALSE)</f>
        <v>#REF!</v>
      </c>
      <c r="Z129" s="57" t="e">
        <f>VLOOKUP($O129,CardStats!$A$3:$AE$998,20,FALSE)</f>
        <v>#REF!</v>
      </c>
      <c r="AA129" s="57" t="e">
        <f>VLOOKUP($O129,CardStats!$A$3:$AE$998,22,FALSE)</f>
        <v>#REF!</v>
      </c>
    </row>
    <row r="130" spans="1:27" x14ac:dyDescent="0.3">
      <c r="A130" s="51" t="e">
        <f>VLOOKUP($M130,CardStats!$A$3:$AE$998,5,FALSE)</f>
        <v>#REF!</v>
      </c>
      <c r="B130" s="51" t="e">
        <f>VLOOKUP($M130,CardStats!$A$3:$AE$998,6,FALSE)</f>
        <v>#REF!</v>
      </c>
      <c r="C130" s="51" t="e">
        <f>VLOOKUP($M130,CardStats!$A$3:$AE$998,8,FALSE)</f>
        <v>#REF!</v>
      </c>
      <c r="D130" s="51" t="e">
        <f>VLOOKUP($M130,CardStats!$A$3:$AE$998,9,FALSE)</f>
        <v>#REF!</v>
      </c>
      <c r="E130" s="57" t="e">
        <f>VLOOKUP($M130,CardStats!$A$3:$AE$998,11,FALSE)</f>
        <v>#REF!</v>
      </c>
      <c r="F130" s="57" t="e">
        <f>VLOOKUP($M130,CardStats!$A$3:$AE$998,12,FALSE)</f>
        <v>#REF!</v>
      </c>
      <c r="G130" s="57" t="e">
        <f>VLOOKUP($M130,CardStats!$A$3:$AE$998,14,FALSE)</f>
        <v>#REF!</v>
      </c>
      <c r="H130" s="57" t="e">
        <f>VLOOKUP($M130,CardStats!$A$3:$AE$998,15,FALSE)</f>
        <v>#REF!</v>
      </c>
      <c r="I130" s="57" t="e">
        <f>VLOOKUP($M130,CardStats!$A$3:$AE$998,17,FALSE)</f>
        <v>#REF!</v>
      </c>
      <c r="J130" s="57" t="e">
        <f>VLOOKUP($M130,CardStats!$A$3:$AE$998,18,FALSE)</f>
        <v>#REF!</v>
      </c>
      <c r="K130" s="57" t="e">
        <f>VLOOKUP($M130,CardStats!$A$3:$AE$998,20,FALSE)</f>
        <v>#REF!</v>
      </c>
      <c r="L130" s="57" t="e">
        <f>VLOOKUP($M130,CardStats!$A$3:$AE$998,21,FALSE)</f>
        <v>#REF!</v>
      </c>
      <c r="M130" s="53" t="e">
        <f>Fixtures!#REF!</f>
        <v>#REF!</v>
      </c>
      <c r="N130" s="54" t="e">
        <f>Fixtures!#REF!</f>
        <v>#REF!</v>
      </c>
      <c r="O130" s="53" t="e">
        <f>Fixtures!#REF!</f>
        <v>#REF!</v>
      </c>
      <c r="P130" s="51" t="e">
        <f>VLOOKUP($O130,CardStats!$A$3:$AE$998,5,FALSE)</f>
        <v>#REF!</v>
      </c>
      <c r="Q130" s="51" t="e">
        <f>VLOOKUP($O130,CardStats!$A$3:$AE$998,7,FALSE)</f>
        <v>#REF!</v>
      </c>
      <c r="R130" s="51" t="e">
        <f>VLOOKUP($O130,CardStats!$A$3:$AE$998,8,FALSE)</f>
        <v>#REF!</v>
      </c>
      <c r="S130" s="51" t="e">
        <f>VLOOKUP($O130,CardStats!$A$3:$AE$998,10,FALSE)</f>
        <v>#REF!</v>
      </c>
      <c r="T130" s="57" t="e">
        <f>VLOOKUP($O130,CardStats!$A$3:$AE$998,11,FALSE)</f>
        <v>#REF!</v>
      </c>
      <c r="U130" s="57" t="e">
        <f>VLOOKUP($O130,CardStats!$A$3:$AE$998,13,FALSE)</f>
        <v>#REF!</v>
      </c>
      <c r="V130" s="57" t="e">
        <f>VLOOKUP($O130,CardStats!$A$3:$AE$998,14,FALSE)</f>
        <v>#REF!</v>
      </c>
      <c r="W130" s="57" t="e">
        <f>VLOOKUP($O130,CardStats!$A$3:$AE$998,16,FALSE)</f>
        <v>#REF!</v>
      </c>
      <c r="X130" s="57" t="e">
        <f>VLOOKUP($O130,CardStats!$A$3:$AE$998,17,FALSE)</f>
        <v>#REF!</v>
      </c>
      <c r="Y130" s="57" t="e">
        <f>VLOOKUP($O130,CardStats!$A$3:$AE$998,19,FALSE)</f>
        <v>#REF!</v>
      </c>
      <c r="Z130" s="57" t="e">
        <f>VLOOKUP($O130,CardStats!$A$3:$AE$998,20,FALSE)</f>
        <v>#REF!</v>
      </c>
      <c r="AA130" s="57" t="e">
        <f>VLOOKUP($O130,CardStats!$A$3:$AE$998,22,FALSE)</f>
        <v>#REF!</v>
      </c>
    </row>
    <row r="131" spans="1:27" x14ac:dyDescent="0.3">
      <c r="A131" s="51" t="e">
        <f>VLOOKUP($M131,CardStats!$A$3:$AE$998,5,FALSE)</f>
        <v>#REF!</v>
      </c>
      <c r="B131" s="51" t="e">
        <f>VLOOKUP($M131,CardStats!$A$3:$AE$998,6,FALSE)</f>
        <v>#REF!</v>
      </c>
      <c r="C131" s="51" t="e">
        <f>VLOOKUP($M131,CardStats!$A$3:$AE$998,8,FALSE)</f>
        <v>#REF!</v>
      </c>
      <c r="D131" s="51" t="e">
        <f>VLOOKUP($M131,CardStats!$A$3:$AE$998,9,FALSE)</f>
        <v>#REF!</v>
      </c>
      <c r="E131" s="57" t="e">
        <f>VLOOKUP($M131,CardStats!$A$3:$AE$998,11,FALSE)</f>
        <v>#REF!</v>
      </c>
      <c r="F131" s="57" t="e">
        <f>VLOOKUP($M131,CardStats!$A$3:$AE$998,12,FALSE)</f>
        <v>#REF!</v>
      </c>
      <c r="G131" s="57" t="e">
        <f>VLOOKUP($M131,CardStats!$A$3:$AE$998,14,FALSE)</f>
        <v>#REF!</v>
      </c>
      <c r="H131" s="57" t="e">
        <f>VLOOKUP($M131,CardStats!$A$3:$AE$998,15,FALSE)</f>
        <v>#REF!</v>
      </c>
      <c r="I131" s="57" t="e">
        <f>VLOOKUP($M131,CardStats!$A$3:$AE$998,17,FALSE)</f>
        <v>#REF!</v>
      </c>
      <c r="J131" s="57" t="e">
        <f>VLOOKUP($M131,CardStats!$A$3:$AE$998,18,FALSE)</f>
        <v>#REF!</v>
      </c>
      <c r="K131" s="57" t="e">
        <f>VLOOKUP($M131,CardStats!$A$3:$AE$998,20,FALSE)</f>
        <v>#REF!</v>
      </c>
      <c r="L131" s="57" t="e">
        <f>VLOOKUP($M131,CardStats!$A$3:$AE$998,21,FALSE)</f>
        <v>#REF!</v>
      </c>
      <c r="M131" s="53" t="e">
        <f>Fixtures!#REF!</f>
        <v>#REF!</v>
      </c>
      <c r="N131" s="54" t="e">
        <f>Fixtures!#REF!</f>
        <v>#REF!</v>
      </c>
      <c r="O131" s="53" t="e">
        <f>Fixtures!#REF!</f>
        <v>#REF!</v>
      </c>
      <c r="P131" s="51" t="e">
        <f>VLOOKUP($O131,CardStats!$A$3:$AE$998,5,FALSE)</f>
        <v>#REF!</v>
      </c>
      <c r="Q131" s="51" t="e">
        <f>VLOOKUP($O131,CardStats!$A$3:$AE$998,7,FALSE)</f>
        <v>#REF!</v>
      </c>
      <c r="R131" s="51" t="e">
        <f>VLOOKUP($O131,CardStats!$A$3:$AE$998,8,FALSE)</f>
        <v>#REF!</v>
      </c>
      <c r="S131" s="51" t="e">
        <f>VLOOKUP($O131,CardStats!$A$3:$AE$998,10,FALSE)</f>
        <v>#REF!</v>
      </c>
      <c r="T131" s="57" t="e">
        <f>VLOOKUP($O131,CardStats!$A$3:$AE$998,11,FALSE)</f>
        <v>#REF!</v>
      </c>
      <c r="U131" s="57" t="e">
        <f>VLOOKUP($O131,CardStats!$A$3:$AE$998,13,FALSE)</f>
        <v>#REF!</v>
      </c>
      <c r="V131" s="57" t="e">
        <f>VLOOKUP($O131,CardStats!$A$3:$AE$998,14,FALSE)</f>
        <v>#REF!</v>
      </c>
      <c r="W131" s="57" t="e">
        <f>VLOOKUP($O131,CardStats!$A$3:$AE$998,16,FALSE)</f>
        <v>#REF!</v>
      </c>
      <c r="X131" s="57" t="e">
        <f>VLOOKUP($O131,CardStats!$A$3:$AE$998,17,FALSE)</f>
        <v>#REF!</v>
      </c>
      <c r="Y131" s="57" t="e">
        <f>VLOOKUP($O131,CardStats!$A$3:$AE$998,19,FALSE)</f>
        <v>#REF!</v>
      </c>
      <c r="Z131" s="57" t="e">
        <f>VLOOKUP($O131,CardStats!$A$3:$AE$998,20,FALSE)</f>
        <v>#REF!</v>
      </c>
      <c r="AA131" s="57" t="e">
        <f>VLOOKUP($O131,CardStats!$A$3:$AE$998,22,FALSE)</f>
        <v>#REF!</v>
      </c>
    </row>
    <row r="132" spans="1:27" x14ac:dyDescent="0.3">
      <c r="A132" s="51" t="e">
        <f>VLOOKUP($M132,CardStats!$A$3:$AE$998,5,FALSE)</f>
        <v>#REF!</v>
      </c>
      <c r="B132" s="51" t="e">
        <f>VLOOKUP($M132,CardStats!$A$3:$AE$998,6,FALSE)</f>
        <v>#REF!</v>
      </c>
      <c r="C132" s="51" t="e">
        <f>VLOOKUP($M132,CardStats!$A$3:$AE$998,8,FALSE)</f>
        <v>#REF!</v>
      </c>
      <c r="D132" s="51" t="e">
        <f>VLOOKUP($M132,CardStats!$A$3:$AE$998,9,FALSE)</f>
        <v>#REF!</v>
      </c>
      <c r="E132" s="57" t="e">
        <f>VLOOKUP($M132,CardStats!$A$3:$AE$998,11,FALSE)</f>
        <v>#REF!</v>
      </c>
      <c r="F132" s="57" t="e">
        <f>VLOOKUP($M132,CardStats!$A$3:$AE$998,12,FALSE)</f>
        <v>#REF!</v>
      </c>
      <c r="G132" s="57" t="e">
        <f>VLOOKUP($M132,CardStats!$A$3:$AE$998,14,FALSE)</f>
        <v>#REF!</v>
      </c>
      <c r="H132" s="57" t="e">
        <f>VLOOKUP($M132,CardStats!$A$3:$AE$998,15,FALSE)</f>
        <v>#REF!</v>
      </c>
      <c r="I132" s="57" t="e">
        <f>VLOOKUP($M132,CardStats!$A$3:$AE$998,17,FALSE)</f>
        <v>#REF!</v>
      </c>
      <c r="J132" s="57" t="e">
        <f>VLOOKUP($M132,CardStats!$A$3:$AE$998,18,FALSE)</f>
        <v>#REF!</v>
      </c>
      <c r="K132" s="57" t="e">
        <f>VLOOKUP($M132,CardStats!$A$3:$AE$998,20,FALSE)</f>
        <v>#REF!</v>
      </c>
      <c r="L132" s="57" t="e">
        <f>VLOOKUP($M132,CardStats!$A$3:$AE$998,21,FALSE)</f>
        <v>#REF!</v>
      </c>
      <c r="M132" s="53" t="e">
        <f>Fixtures!#REF!</f>
        <v>#REF!</v>
      </c>
      <c r="N132" s="54" t="e">
        <f>Fixtures!#REF!</f>
        <v>#REF!</v>
      </c>
      <c r="O132" s="53" t="e">
        <f>Fixtures!#REF!</f>
        <v>#REF!</v>
      </c>
      <c r="P132" s="51" t="e">
        <f>VLOOKUP($O132,CardStats!$A$3:$AE$998,5,FALSE)</f>
        <v>#REF!</v>
      </c>
      <c r="Q132" s="51" t="e">
        <f>VLOOKUP($O132,CardStats!$A$3:$AE$998,7,FALSE)</f>
        <v>#REF!</v>
      </c>
      <c r="R132" s="51" t="e">
        <f>VLOOKUP($O132,CardStats!$A$3:$AE$998,8,FALSE)</f>
        <v>#REF!</v>
      </c>
      <c r="S132" s="51" t="e">
        <f>VLOOKUP($O132,CardStats!$A$3:$AE$998,10,FALSE)</f>
        <v>#REF!</v>
      </c>
      <c r="T132" s="57" t="e">
        <f>VLOOKUP($O132,CardStats!$A$3:$AE$998,11,FALSE)</f>
        <v>#REF!</v>
      </c>
      <c r="U132" s="57" t="e">
        <f>VLOOKUP($O132,CardStats!$A$3:$AE$998,13,FALSE)</f>
        <v>#REF!</v>
      </c>
      <c r="V132" s="57" t="e">
        <f>VLOOKUP($O132,CardStats!$A$3:$AE$998,14,FALSE)</f>
        <v>#REF!</v>
      </c>
      <c r="W132" s="57" t="e">
        <f>VLOOKUP($O132,CardStats!$A$3:$AE$998,16,FALSE)</f>
        <v>#REF!</v>
      </c>
      <c r="X132" s="57" t="e">
        <f>VLOOKUP($O132,CardStats!$A$3:$AE$998,17,FALSE)</f>
        <v>#REF!</v>
      </c>
      <c r="Y132" s="57" t="e">
        <f>VLOOKUP($O132,CardStats!$A$3:$AE$998,19,FALSE)</f>
        <v>#REF!</v>
      </c>
      <c r="Z132" s="57" t="e">
        <f>VLOOKUP($O132,CardStats!$A$3:$AE$998,20,FALSE)</f>
        <v>#REF!</v>
      </c>
      <c r="AA132" s="57" t="e">
        <f>VLOOKUP($O132,CardStats!$A$3:$AE$998,22,FALSE)</f>
        <v>#REF!</v>
      </c>
    </row>
    <row r="133" spans="1:27" x14ac:dyDescent="0.3">
      <c r="A133" s="51" t="e">
        <f>VLOOKUP($M133,CardStats!$A$3:$AE$998,5,FALSE)</f>
        <v>#REF!</v>
      </c>
      <c r="B133" s="51" t="e">
        <f>VLOOKUP($M133,CardStats!$A$3:$AE$998,6,FALSE)</f>
        <v>#REF!</v>
      </c>
      <c r="C133" s="51" t="e">
        <f>VLOOKUP($M133,CardStats!$A$3:$AE$998,8,FALSE)</f>
        <v>#REF!</v>
      </c>
      <c r="D133" s="51" t="e">
        <f>VLOOKUP($M133,CardStats!$A$3:$AE$998,9,FALSE)</f>
        <v>#REF!</v>
      </c>
      <c r="E133" s="57" t="e">
        <f>VLOOKUP($M133,CardStats!$A$3:$AE$998,11,FALSE)</f>
        <v>#REF!</v>
      </c>
      <c r="F133" s="57" t="e">
        <f>VLOOKUP($M133,CardStats!$A$3:$AE$998,12,FALSE)</f>
        <v>#REF!</v>
      </c>
      <c r="G133" s="57" t="e">
        <f>VLOOKUP($M133,CardStats!$A$3:$AE$998,14,FALSE)</f>
        <v>#REF!</v>
      </c>
      <c r="H133" s="57" t="e">
        <f>VLOOKUP($M133,CardStats!$A$3:$AE$998,15,FALSE)</f>
        <v>#REF!</v>
      </c>
      <c r="I133" s="57" t="e">
        <f>VLOOKUP($M133,CardStats!$A$3:$AE$998,17,FALSE)</f>
        <v>#REF!</v>
      </c>
      <c r="J133" s="57" t="e">
        <f>VLOOKUP($M133,CardStats!$A$3:$AE$998,18,FALSE)</f>
        <v>#REF!</v>
      </c>
      <c r="K133" s="57" t="e">
        <f>VLOOKUP($M133,CardStats!$A$3:$AE$998,20,FALSE)</f>
        <v>#REF!</v>
      </c>
      <c r="L133" s="57" t="e">
        <f>VLOOKUP($M133,CardStats!$A$3:$AE$998,21,FALSE)</f>
        <v>#REF!</v>
      </c>
      <c r="M133" s="53" t="e">
        <f>Fixtures!#REF!</f>
        <v>#REF!</v>
      </c>
      <c r="N133" s="54" t="e">
        <f>Fixtures!#REF!</f>
        <v>#REF!</v>
      </c>
      <c r="O133" s="53" t="e">
        <f>Fixtures!#REF!</f>
        <v>#REF!</v>
      </c>
      <c r="P133" s="51" t="e">
        <f>VLOOKUP($O133,CardStats!$A$3:$AE$998,5,FALSE)</f>
        <v>#REF!</v>
      </c>
      <c r="Q133" s="51" t="e">
        <f>VLOOKUP($O133,CardStats!$A$3:$AE$998,7,FALSE)</f>
        <v>#REF!</v>
      </c>
      <c r="R133" s="51" t="e">
        <f>VLOOKUP($O133,CardStats!$A$3:$AE$998,8,FALSE)</f>
        <v>#REF!</v>
      </c>
      <c r="S133" s="51" t="e">
        <f>VLOOKUP($O133,CardStats!$A$3:$AE$998,10,FALSE)</f>
        <v>#REF!</v>
      </c>
      <c r="T133" s="57" t="e">
        <f>VLOOKUP($O133,CardStats!$A$3:$AE$998,11,FALSE)</f>
        <v>#REF!</v>
      </c>
      <c r="U133" s="57" t="e">
        <f>VLOOKUP($O133,CardStats!$A$3:$AE$998,13,FALSE)</f>
        <v>#REF!</v>
      </c>
      <c r="V133" s="57" t="e">
        <f>VLOOKUP($O133,CardStats!$A$3:$AE$998,14,FALSE)</f>
        <v>#REF!</v>
      </c>
      <c r="W133" s="57" t="e">
        <f>VLOOKUP($O133,CardStats!$A$3:$AE$998,16,FALSE)</f>
        <v>#REF!</v>
      </c>
      <c r="X133" s="57" t="e">
        <f>VLOOKUP($O133,CardStats!$A$3:$AE$998,17,FALSE)</f>
        <v>#REF!</v>
      </c>
      <c r="Y133" s="57" t="e">
        <f>VLOOKUP($O133,CardStats!$A$3:$AE$998,19,FALSE)</f>
        <v>#REF!</v>
      </c>
      <c r="Z133" s="57" t="e">
        <f>VLOOKUP($O133,CardStats!$A$3:$AE$998,20,FALSE)</f>
        <v>#REF!</v>
      </c>
      <c r="AA133" s="57" t="e">
        <f>VLOOKUP($O133,CardStats!$A$3:$AE$998,22,FALSE)</f>
        <v>#REF!</v>
      </c>
    </row>
    <row r="134" spans="1:27" x14ac:dyDescent="0.3">
      <c r="A134" s="51" t="e">
        <f>VLOOKUP($M134,CardStats!$A$3:$AE$998,5,FALSE)</f>
        <v>#REF!</v>
      </c>
      <c r="B134" s="51" t="e">
        <f>VLOOKUP($M134,CardStats!$A$3:$AE$998,6,FALSE)</f>
        <v>#REF!</v>
      </c>
      <c r="C134" s="51" t="e">
        <f>VLOOKUP($M134,CardStats!$A$3:$AE$998,8,FALSE)</f>
        <v>#REF!</v>
      </c>
      <c r="D134" s="51" t="e">
        <f>VLOOKUP($M134,CardStats!$A$3:$AE$998,9,FALSE)</f>
        <v>#REF!</v>
      </c>
      <c r="E134" s="57" t="e">
        <f>VLOOKUP($M134,CardStats!$A$3:$AE$998,11,FALSE)</f>
        <v>#REF!</v>
      </c>
      <c r="F134" s="57" t="e">
        <f>VLOOKUP($M134,CardStats!$A$3:$AE$998,12,FALSE)</f>
        <v>#REF!</v>
      </c>
      <c r="G134" s="57" t="e">
        <f>VLOOKUP($M134,CardStats!$A$3:$AE$998,14,FALSE)</f>
        <v>#REF!</v>
      </c>
      <c r="H134" s="57" t="e">
        <f>VLOOKUP($M134,CardStats!$A$3:$AE$998,15,FALSE)</f>
        <v>#REF!</v>
      </c>
      <c r="I134" s="57" t="e">
        <f>VLOOKUP($M134,CardStats!$A$3:$AE$998,17,FALSE)</f>
        <v>#REF!</v>
      </c>
      <c r="J134" s="57" t="e">
        <f>VLOOKUP($M134,CardStats!$A$3:$AE$998,18,FALSE)</f>
        <v>#REF!</v>
      </c>
      <c r="K134" s="57" t="e">
        <f>VLOOKUP($M134,CardStats!$A$3:$AE$998,20,FALSE)</f>
        <v>#REF!</v>
      </c>
      <c r="L134" s="57" t="e">
        <f>VLOOKUP($M134,CardStats!$A$3:$AE$998,21,FALSE)</f>
        <v>#REF!</v>
      </c>
      <c r="M134" s="53" t="e">
        <f>Fixtures!#REF!</f>
        <v>#REF!</v>
      </c>
      <c r="N134" s="54" t="e">
        <f>Fixtures!#REF!</f>
        <v>#REF!</v>
      </c>
      <c r="O134" s="53" t="e">
        <f>Fixtures!#REF!</f>
        <v>#REF!</v>
      </c>
      <c r="P134" s="51" t="e">
        <f>VLOOKUP($O134,CardStats!$A$3:$AE$998,5,FALSE)</f>
        <v>#REF!</v>
      </c>
      <c r="Q134" s="51" t="e">
        <f>VLOOKUP($O134,CardStats!$A$3:$AE$998,7,FALSE)</f>
        <v>#REF!</v>
      </c>
      <c r="R134" s="51" t="e">
        <f>VLOOKUP($O134,CardStats!$A$3:$AE$998,8,FALSE)</f>
        <v>#REF!</v>
      </c>
      <c r="S134" s="51" t="e">
        <f>VLOOKUP($O134,CardStats!$A$3:$AE$998,10,FALSE)</f>
        <v>#REF!</v>
      </c>
      <c r="T134" s="57" t="e">
        <f>VLOOKUP($O134,CardStats!$A$3:$AE$998,11,FALSE)</f>
        <v>#REF!</v>
      </c>
      <c r="U134" s="57" t="e">
        <f>VLOOKUP($O134,CardStats!$A$3:$AE$998,13,FALSE)</f>
        <v>#REF!</v>
      </c>
      <c r="V134" s="57" t="e">
        <f>VLOOKUP($O134,CardStats!$A$3:$AE$998,14,FALSE)</f>
        <v>#REF!</v>
      </c>
      <c r="W134" s="57" t="e">
        <f>VLOOKUP($O134,CardStats!$A$3:$AE$998,16,FALSE)</f>
        <v>#REF!</v>
      </c>
      <c r="X134" s="57" t="e">
        <f>VLOOKUP($O134,CardStats!$A$3:$AE$998,17,FALSE)</f>
        <v>#REF!</v>
      </c>
      <c r="Y134" s="57" t="e">
        <f>VLOOKUP($O134,CardStats!$A$3:$AE$998,19,FALSE)</f>
        <v>#REF!</v>
      </c>
      <c r="Z134" s="57" t="e">
        <f>VLOOKUP($O134,CardStats!$A$3:$AE$998,20,FALSE)</f>
        <v>#REF!</v>
      </c>
      <c r="AA134" s="57" t="e">
        <f>VLOOKUP($O134,CardStats!$A$3:$AE$998,22,FALSE)</f>
        <v>#REF!</v>
      </c>
    </row>
    <row r="135" spans="1:27" x14ac:dyDescent="0.3">
      <c r="A135" s="51" t="e">
        <f>VLOOKUP($M135,CardStats!$A$3:$AE$998,5,FALSE)</f>
        <v>#REF!</v>
      </c>
      <c r="B135" s="51" t="e">
        <f>VLOOKUP($M135,CardStats!$A$3:$AE$998,6,FALSE)</f>
        <v>#REF!</v>
      </c>
      <c r="C135" s="51" t="e">
        <f>VLOOKUP($M135,CardStats!$A$3:$AE$998,8,FALSE)</f>
        <v>#REF!</v>
      </c>
      <c r="D135" s="51" t="e">
        <f>VLOOKUP($M135,CardStats!$A$3:$AE$998,9,FALSE)</f>
        <v>#REF!</v>
      </c>
      <c r="E135" s="57" t="e">
        <f>VLOOKUP($M135,CardStats!$A$3:$AE$998,11,FALSE)</f>
        <v>#REF!</v>
      </c>
      <c r="F135" s="57" t="e">
        <f>VLOOKUP($M135,CardStats!$A$3:$AE$998,12,FALSE)</f>
        <v>#REF!</v>
      </c>
      <c r="G135" s="57" t="e">
        <f>VLOOKUP($M135,CardStats!$A$3:$AE$998,14,FALSE)</f>
        <v>#REF!</v>
      </c>
      <c r="H135" s="57" t="e">
        <f>VLOOKUP($M135,CardStats!$A$3:$AE$998,15,FALSE)</f>
        <v>#REF!</v>
      </c>
      <c r="I135" s="57" t="e">
        <f>VLOOKUP($M135,CardStats!$A$3:$AE$998,17,FALSE)</f>
        <v>#REF!</v>
      </c>
      <c r="J135" s="57" t="e">
        <f>VLOOKUP($M135,CardStats!$A$3:$AE$998,18,FALSE)</f>
        <v>#REF!</v>
      </c>
      <c r="K135" s="57" t="e">
        <f>VLOOKUP($M135,CardStats!$A$3:$AE$998,20,FALSE)</f>
        <v>#REF!</v>
      </c>
      <c r="L135" s="57" t="e">
        <f>VLOOKUP($M135,CardStats!$A$3:$AE$998,21,FALSE)</f>
        <v>#REF!</v>
      </c>
      <c r="M135" s="53" t="e">
        <f>Fixtures!#REF!</f>
        <v>#REF!</v>
      </c>
      <c r="N135" s="54" t="e">
        <f>Fixtures!#REF!</f>
        <v>#REF!</v>
      </c>
      <c r="O135" s="53" t="e">
        <f>Fixtures!#REF!</f>
        <v>#REF!</v>
      </c>
      <c r="P135" s="51" t="e">
        <f>VLOOKUP($O135,CardStats!$A$3:$AE$998,5,FALSE)</f>
        <v>#REF!</v>
      </c>
      <c r="Q135" s="51" t="e">
        <f>VLOOKUP($O135,CardStats!$A$3:$AE$998,7,FALSE)</f>
        <v>#REF!</v>
      </c>
      <c r="R135" s="51" t="e">
        <f>VLOOKUP($O135,CardStats!$A$3:$AE$998,8,FALSE)</f>
        <v>#REF!</v>
      </c>
      <c r="S135" s="51" t="e">
        <f>VLOOKUP($O135,CardStats!$A$3:$AE$998,10,FALSE)</f>
        <v>#REF!</v>
      </c>
      <c r="T135" s="57" t="e">
        <f>VLOOKUP($O135,CardStats!$A$3:$AE$998,11,FALSE)</f>
        <v>#REF!</v>
      </c>
      <c r="U135" s="57" t="e">
        <f>VLOOKUP($O135,CardStats!$A$3:$AE$998,13,FALSE)</f>
        <v>#REF!</v>
      </c>
      <c r="V135" s="57" t="e">
        <f>VLOOKUP($O135,CardStats!$A$3:$AE$998,14,FALSE)</f>
        <v>#REF!</v>
      </c>
      <c r="W135" s="57" t="e">
        <f>VLOOKUP($O135,CardStats!$A$3:$AE$998,16,FALSE)</f>
        <v>#REF!</v>
      </c>
      <c r="X135" s="57" t="e">
        <f>VLOOKUP($O135,CardStats!$A$3:$AE$998,17,FALSE)</f>
        <v>#REF!</v>
      </c>
      <c r="Y135" s="57" t="e">
        <f>VLOOKUP($O135,CardStats!$A$3:$AE$998,19,FALSE)</f>
        <v>#REF!</v>
      </c>
      <c r="Z135" s="57" t="e">
        <f>VLOOKUP($O135,CardStats!$A$3:$AE$998,20,FALSE)</f>
        <v>#REF!</v>
      </c>
      <c r="AA135" s="57" t="e">
        <f>VLOOKUP($O135,CardStats!$A$3:$AE$998,22,FALSE)</f>
        <v>#REF!</v>
      </c>
    </row>
    <row r="136" spans="1:27" x14ac:dyDescent="0.3">
      <c r="A136" s="51" t="e">
        <f>VLOOKUP($M136,CardStats!$A$3:$AE$998,5,FALSE)</f>
        <v>#REF!</v>
      </c>
      <c r="B136" s="51" t="e">
        <f>VLOOKUP($M136,CardStats!$A$3:$AE$998,6,FALSE)</f>
        <v>#REF!</v>
      </c>
      <c r="C136" s="51" t="e">
        <f>VLOOKUP($M136,CardStats!$A$3:$AE$998,8,FALSE)</f>
        <v>#REF!</v>
      </c>
      <c r="D136" s="51" t="e">
        <f>VLOOKUP($M136,CardStats!$A$3:$AE$998,9,FALSE)</f>
        <v>#REF!</v>
      </c>
      <c r="E136" s="57" t="e">
        <f>VLOOKUP($M136,CardStats!$A$3:$AE$998,11,FALSE)</f>
        <v>#REF!</v>
      </c>
      <c r="F136" s="57" t="e">
        <f>VLOOKUP($M136,CardStats!$A$3:$AE$998,12,FALSE)</f>
        <v>#REF!</v>
      </c>
      <c r="G136" s="57" t="e">
        <f>VLOOKUP($M136,CardStats!$A$3:$AE$998,14,FALSE)</f>
        <v>#REF!</v>
      </c>
      <c r="H136" s="57" t="e">
        <f>VLOOKUP($M136,CardStats!$A$3:$AE$998,15,FALSE)</f>
        <v>#REF!</v>
      </c>
      <c r="I136" s="57" t="e">
        <f>VLOOKUP($M136,CardStats!$A$3:$AE$998,17,FALSE)</f>
        <v>#REF!</v>
      </c>
      <c r="J136" s="57" t="e">
        <f>VLOOKUP($M136,CardStats!$A$3:$AE$998,18,FALSE)</f>
        <v>#REF!</v>
      </c>
      <c r="K136" s="57" t="e">
        <f>VLOOKUP($M136,CardStats!$A$3:$AE$998,20,FALSE)</f>
        <v>#REF!</v>
      </c>
      <c r="L136" s="57" t="e">
        <f>VLOOKUP($M136,CardStats!$A$3:$AE$998,21,FALSE)</f>
        <v>#REF!</v>
      </c>
      <c r="M136" s="53" t="e">
        <f>Fixtures!#REF!</f>
        <v>#REF!</v>
      </c>
      <c r="N136" s="54" t="e">
        <f>Fixtures!#REF!</f>
        <v>#REF!</v>
      </c>
      <c r="O136" s="53" t="e">
        <f>Fixtures!#REF!</f>
        <v>#REF!</v>
      </c>
      <c r="P136" s="51" t="e">
        <f>VLOOKUP($O136,CardStats!$A$3:$AE$998,5,FALSE)</f>
        <v>#REF!</v>
      </c>
      <c r="Q136" s="51" t="e">
        <f>VLOOKUP($O136,CardStats!$A$3:$AE$998,7,FALSE)</f>
        <v>#REF!</v>
      </c>
      <c r="R136" s="51" t="e">
        <f>VLOOKUP($O136,CardStats!$A$3:$AE$998,8,FALSE)</f>
        <v>#REF!</v>
      </c>
      <c r="S136" s="51" t="e">
        <f>VLOOKUP($O136,CardStats!$A$3:$AE$998,10,FALSE)</f>
        <v>#REF!</v>
      </c>
      <c r="T136" s="57" t="e">
        <f>VLOOKUP($O136,CardStats!$A$3:$AE$998,11,FALSE)</f>
        <v>#REF!</v>
      </c>
      <c r="U136" s="57" t="e">
        <f>VLOOKUP($O136,CardStats!$A$3:$AE$998,13,FALSE)</f>
        <v>#REF!</v>
      </c>
      <c r="V136" s="57" t="e">
        <f>VLOOKUP($O136,CardStats!$A$3:$AE$998,14,FALSE)</f>
        <v>#REF!</v>
      </c>
      <c r="W136" s="57" t="e">
        <f>VLOOKUP($O136,CardStats!$A$3:$AE$998,16,FALSE)</f>
        <v>#REF!</v>
      </c>
      <c r="X136" s="57" t="e">
        <f>VLOOKUP($O136,CardStats!$A$3:$AE$998,17,FALSE)</f>
        <v>#REF!</v>
      </c>
      <c r="Y136" s="57" t="e">
        <f>VLOOKUP($O136,CardStats!$A$3:$AE$998,19,FALSE)</f>
        <v>#REF!</v>
      </c>
      <c r="Z136" s="57" t="e">
        <f>VLOOKUP($O136,CardStats!$A$3:$AE$998,20,FALSE)</f>
        <v>#REF!</v>
      </c>
      <c r="AA136" s="57" t="e">
        <f>VLOOKUP($O136,CardStats!$A$3:$AE$998,22,FALSE)</f>
        <v>#REF!</v>
      </c>
    </row>
    <row r="137" spans="1:27" x14ac:dyDescent="0.3">
      <c r="A137" s="51" t="e">
        <f>VLOOKUP($M137,CardStats!$A$3:$AE$998,5,FALSE)</f>
        <v>#REF!</v>
      </c>
      <c r="B137" s="51" t="e">
        <f>VLOOKUP($M137,CardStats!$A$3:$AE$998,6,FALSE)</f>
        <v>#REF!</v>
      </c>
      <c r="C137" s="51" t="e">
        <f>VLOOKUP($M137,CardStats!$A$3:$AE$998,8,FALSE)</f>
        <v>#REF!</v>
      </c>
      <c r="D137" s="51" t="e">
        <f>VLOOKUP($M137,CardStats!$A$3:$AE$998,9,FALSE)</f>
        <v>#REF!</v>
      </c>
      <c r="E137" s="57" t="e">
        <f>VLOOKUP($M137,CardStats!$A$3:$AE$998,11,FALSE)</f>
        <v>#REF!</v>
      </c>
      <c r="F137" s="57" t="e">
        <f>VLOOKUP($M137,CardStats!$A$3:$AE$998,12,FALSE)</f>
        <v>#REF!</v>
      </c>
      <c r="G137" s="57" t="e">
        <f>VLOOKUP($M137,CardStats!$A$3:$AE$998,14,FALSE)</f>
        <v>#REF!</v>
      </c>
      <c r="H137" s="57" t="e">
        <f>VLOOKUP($M137,CardStats!$A$3:$AE$998,15,FALSE)</f>
        <v>#REF!</v>
      </c>
      <c r="I137" s="57" t="e">
        <f>VLOOKUP($M137,CardStats!$A$3:$AE$998,17,FALSE)</f>
        <v>#REF!</v>
      </c>
      <c r="J137" s="57" t="e">
        <f>VLOOKUP($M137,CardStats!$A$3:$AE$998,18,FALSE)</f>
        <v>#REF!</v>
      </c>
      <c r="K137" s="57" t="e">
        <f>VLOOKUP($M137,CardStats!$A$3:$AE$998,20,FALSE)</f>
        <v>#REF!</v>
      </c>
      <c r="L137" s="57" t="e">
        <f>VLOOKUP($M137,CardStats!$A$3:$AE$998,21,FALSE)</f>
        <v>#REF!</v>
      </c>
      <c r="M137" s="53" t="e">
        <f>Fixtures!#REF!</f>
        <v>#REF!</v>
      </c>
      <c r="N137" s="54" t="e">
        <f>Fixtures!#REF!</f>
        <v>#REF!</v>
      </c>
      <c r="O137" s="53" t="e">
        <f>Fixtures!#REF!</f>
        <v>#REF!</v>
      </c>
      <c r="P137" s="51" t="e">
        <f>VLOOKUP($O137,CardStats!$A$3:$AE$998,5,FALSE)</f>
        <v>#REF!</v>
      </c>
      <c r="Q137" s="51" t="e">
        <f>VLOOKUP($O137,CardStats!$A$3:$AE$998,7,FALSE)</f>
        <v>#REF!</v>
      </c>
      <c r="R137" s="51" t="e">
        <f>VLOOKUP($O137,CardStats!$A$3:$AE$998,8,FALSE)</f>
        <v>#REF!</v>
      </c>
      <c r="S137" s="51" t="e">
        <f>VLOOKUP($O137,CardStats!$A$3:$AE$998,10,FALSE)</f>
        <v>#REF!</v>
      </c>
      <c r="T137" s="57" t="e">
        <f>VLOOKUP($O137,CardStats!$A$3:$AE$998,11,FALSE)</f>
        <v>#REF!</v>
      </c>
      <c r="U137" s="57" t="e">
        <f>VLOOKUP($O137,CardStats!$A$3:$AE$998,13,FALSE)</f>
        <v>#REF!</v>
      </c>
      <c r="V137" s="57" t="e">
        <f>VLOOKUP($O137,CardStats!$A$3:$AE$998,14,FALSE)</f>
        <v>#REF!</v>
      </c>
      <c r="W137" s="57" t="e">
        <f>VLOOKUP($O137,CardStats!$A$3:$AE$998,16,FALSE)</f>
        <v>#REF!</v>
      </c>
      <c r="X137" s="57" t="e">
        <f>VLOOKUP($O137,CardStats!$A$3:$AE$998,17,FALSE)</f>
        <v>#REF!</v>
      </c>
      <c r="Y137" s="57" t="e">
        <f>VLOOKUP($O137,CardStats!$A$3:$AE$998,19,FALSE)</f>
        <v>#REF!</v>
      </c>
      <c r="Z137" s="57" t="e">
        <f>VLOOKUP($O137,CardStats!$A$3:$AE$998,20,FALSE)</f>
        <v>#REF!</v>
      </c>
      <c r="AA137" s="57" t="e">
        <f>VLOOKUP($O137,CardStats!$A$3:$AE$998,22,FALSE)</f>
        <v>#REF!</v>
      </c>
    </row>
    <row r="138" spans="1:27" x14ac:dyDescent="0.3">
      <c r="A138" s="51" t="e">
        <f>VLOOKUP($M138,CardStats!$A$3:$AE$998,5,FALSE)</f>
        <v>#REF!</v>
      </c>
      <c r="B138" s="51" t="e">
        <f>VLOOKUP($M138,CardStats!$A$3:$AE$998,6,FALSE)</f>
        <v>#REF!</v>
      </c>
      <c r="C138" s="51" t="e">
        <f>VLOOKUP($M138,CardStats!$A$3:$AE$998,8,FALSE)</f>
        <v>#REF!</v>
      </c>
      <c r="D138" s="51" t="e">
        <f>VLOOKUP($M138,CardStats!$A$3:$AE$998,9,FALSE)</f>
        <v>#REF!</v>
      </c>
      <c r="E138" s="57" t="e">
        <f>VLOOKUP($M138,CardStats!$A$3:$AE$998,11,FALSE)</f>
        <v>#REF!</v>
      </c>
      <c r="F138" s="57" t="e">
        <f>VLOOKUP($M138,CardStats!$A$3:$AE$998,12,FALSE)</f>
        <v>#REF!</v>
      </c>
      <c r="G138" s="57" t="e">
        <f>VLOOKUP($M138,CardStats!$A$3:$AE$998,14,FALSE)</f>
        <v>#REF!</v>
      </c>
      <c r="H138" s="57" t="e">
        <f>VLOOKUP($M138,CardStats!$A$3:$AE$998,15,FALSE)</f>
        <v>#REF!</v>
      </c>
      <c r="I138" s="57" t="e">
        <f>VLOOKUP($M138,CardStats!$A$3:$AE$998,17,FALSE)</f>
        <v>#REF!</v>
      </c>
      <c r="J138" s="57" t="e">
        <f>VLOOKUP($M138,CardStats!$A$3:$AE$998,18,FALSE)</f>
        <v>#REF!</v>
      </c>
      <c r="K138" s="57" t="e">
        <f>VLOOKUP($M138,CardStats!$A$3:$AE$998,20,FALSE)</f>
        <v>#REF!</v>
      </c>
      <c r="L138" s="57" t="e">
        <f>VLOOKUP($M138,CardStats!$A$3:$AE$998,21,FALSE)</f>
        <v>#REF!</v>
      </c>
      <c r="M138" s="53" t="e">
        <f>Fixtures!#REF!</f>
        <v>#REF!</v>
      </c>
      <c r="N138" s="54" t="e">
        <f>Fixtures!#REF!</f>
        <v>#REF!</v>
      </c>
      <c r="O138" s="53" t="e">
        <f>Fixtures!#REF!</f>
        <v>#REF!</v>
      </c>
      <c r="P138" s="51" t="e">
        <f>VLOOKUP($O138,CardStats!$A$3:$AE$998,5,FALSE)</f>
        <v>#REF!</v>
      </c>
      <c r="Q138" s="51" t="e">
        <f>VLOOKUP($O138,CardStats!$A$3:$AE$998,7,FALSE)</f>
        <v>#REF!</v>
      </c>
      <c r="R138" s="51" t="e">
        <f>VLOOKUP($O138,CardStats!$A$3:$AE$998,8,FALSE)</f>
        <v>#REF!</v>
      </c>
      <c r="S138" s="51" t="e">
        <f>VLOOKUP($O138,CardStats!$A$3:$AE$998,10,FALSE)</f>
        <v>#REF!</v>
      </c>
      <c r="T138" s="57" t="e">
        <f>VLOOKUP($O138,CardStats!$A$3:$AE$998,11,FALSE)</f>
        <v>#REF!</v>
      </c>
      <c r="U138" s="57" t="e">
        <f>VLOOKUP($O138,CardStats!$A$3:$AE$998,13,FALSE)</f>
        <v>#REF!</v>
      </c>
      <c r="V138" s="57" t="e">
        <f>VLOOKUP($O138,CardStats!$A$3:$AE$998,14,FALSE)</f>
        <v>#REF!</v>
      </c>
      <c r="W138" s="57" t="e">
        <f>VLOOKUP($O138,CardStats!$A$3:$AE$998,16,FALSE)</f>
        <v>#REF!</v>
      </c>
      <c r="X138" s="57" t="e">
        <f>VLOOKUP($O138,CardStats!$A$3:$AE$998,17,FALSE)</f>
        <v>#REF!</v>
      </c>
      <c r="Y138" s="57" t="e">
        <f>VLOOKUP($O138,CardStats!$A$3:$AE$998,19,FALSE)</f>
        <v>#REF!</v>
      </c>
      <c r="Z138" s="57" t="e">
        <f>VLOOKUP($O138,CardStats!$A$3:$AE$998,20,FALSE)</f>
        <v>#REF!</v>
      </c>
      <c r="AA138" s="57" t="e">
        <f>VLOOKUP($O138,CardStats!$A$3:$AE$998,22,FALSE)</f>
        <v>#REF!</v>
      </c>
    </row>
    <row r="139" spans="1:27" x14ac:dyDescent="0.3">
      <c r="A139" s="51" t="e">
        <f>VLOOKUP($M139,CardStats!$A$3:$AE$998,5,FALSE)</f>
        <v>#REF!</v>
      </c>
      <c r="B139" s="51" t="e">
        <f>VLOOKUP($M139,CardStats!$A$3:$AE$998,6,FALSE)</f>
        <v>#REF!</v>
      </c>
      <c r="C139" s="51" t="e">
        <f>VLOOKUP($M139,CardStats!$A$3:$AE$998,8,FALSE)</f>
        <v>#REF!</v>
      </c>
      <c r="D139" s="51" t="e">
        <f>VLOOKUP($M139,CardStats!$A$3:$AE$998,9,FALSE)</f>
        <v>#REF!</v>
      </c>
      <c r="E139" s="57" t="e">
        <f>VLOOKUP($M139,CardStats!$A$3:$AE$998,11,FALSE)</f>
        <v>#REF!</v>
      </c>
      <c r="F139" s="57" t="e">
        <f>VLOOKUP($M139,CardStats!$A$3:$AE$998,12,FALSE)</f>
        <v>#REF!</v>
      </c>
      <c r="G139" s="57" t="e">
        <f>VLOOKUP($M139,CardStats!$A$3:$AE$998,14,FALSE)</f>
        <v>#REF!</v>
      </c>
      <c r="H139" s="57" t="e">
        <f>VLOOKUP($M139,CardStats!$A$3:$AE$998,15,FALSE)</f>
        <v>#REF!</v>
      </c>
      <c r="I139" s="57" t="e">
        <f>VLOOKUP($M139,CardStats!$A$3:$AE$998,17,FALSE)</f>
        <v>#REF!</v>
      </c>
      <c r="J139" s="57" t="e">
        <f>VLOOKUP($M139,CardStats!$A$3:$AE$998,18,FALSE)</f>
        <v>#REF!</v>
      </c>
      <c r="K139" s="57" t="e">
        <f>VLOOKUP($M139,CardStats!$A$3:$AE$998,20,FALSE)</f>
        <v>#REF!</v>
      </c>
      <c r="L139" s="57" t="e">
        <f>VLOOKUP($M139,CardStats!$A$3:$AE$998,21,FALSE)</f>
        <v>#REF!</v>
      </c>
      <c r="M139" s="53" t="e">
        <f>Fixtures!#REF!</f>
        <v>#REF!</v>
      </c>
      <c r="N139" s="54" t="e">
        <f>Fixtures!#REF!</f>
        <v>#REF!</v>
      </c>
      <c r="O139" s="53" t="e">
        <f>Fixtures!#REF!</f>
        <v>#REF!</v>
      </c>
      <c r="P139" s="51" t="e">
        <f>VLOOKUP($O139,CardStats!$A$3:$AE$998,5,FALSE)</f>
        <v>#REF!</v>
      </c>
      <c r="Q139" s="51" t="e">
        <f>VLOOKUP($O139,CardStats!$A$3:$AE$998,7,FALSE)</f>
        <v>#REF!</v>
      </c>
      <c r="R139" s="51" t="e">
        <f>VLOOKUP($O139,CardStats!$A$3:$AE$998,8,FALSE)</f>
        <v>#REF!</v>
      </c>
      <c r="S139" s="51" t="e">
        <f>VLOOKUP($O139,CardStats!$A$3:$AE$998,10,FALSE)</f>
        <v>#REF!</v>
      </c>
      <c r="T139" s="57" t="e">
        <f>VLOOKUP($O139,CardStats!$A$3:$AE$998,11,FALSE)</f>
        <v>#REF!</v>
      </c>
      <c r="U139" s="57" t="e">
        <f>VLOOKUP($O139,CardStats!$A$3:$AE$998,13,FALSE)</f>
        <v>#REF!</v>
      </c>
      <c r="V139" s="57" t="e">
        <f>VLOOKUP($O139,CardStats!$A$3:$AE$998,14,FALSE)</f>
        <v>#REF!</v>
      </c>
      <c r="W139" s="57" t="e">
        <f>VLOOKUP($O139,CardStats!$A$3:$AE$998,16,FALSE)</f>
        <v>#REF!</v>
      </c>
      <c r="X139" s="57" t="e">
        <f>VLOOKUP($O139,CardStats!$A$3:$AE$998,17,FALSE)</f>
        <v>#REF!</v>
      </c>
      <c r="Y139" s="57" t="e">
        <f>VLOOKUP($O139,CardStats!$A$3:$AE$998,19,FALSE)</f>
        <v>#REF!</v>
      </c>
      <c r="Z139" s="57" t="e">
        <f>VLOOKUP($O139,CardStats!$A$3:$AE$998,20,FALSE)</f>
        <v>#REF!</v>
      </c>
      <c r="AA139" s="57" t="e">
        <f>VLOOKUP($O139,CardStats!$A$3:$AE$998,22,FALSE)</f>
        <v>#REF!</v>
      </c>
    </row>
    <row r="140" spans="1:27" x14ac:dyDescent="0.3">
      <c r="A140" s="51" t="e">
        <f>VLOOKUP($M140,CardStats!$A$3:$AE$998,5,FALSE)</f>
        <v>#REF!</v>
      </c>
      <c r="B140" s="51" t="e">
        <f>VLOOKUP($M140,CardStats!$A$3:$AE$998,6,FALSE)</f>
        <v>#REF!</v>
      </c>
      <c r="C140" s="51" t="e">
        <f>VLOOKUP($M140,CardStats!$A$3:$AE$998,8,FALSE)</f>
        <v>#REF!</v>
      </c>
      <c r="D140" s="51" t="e">
        <f>VLOOKUP($M140,CardStats!$A$3:$AE$998,9,FALSE)</f>
        <v>#REF!</v>
      </c>
      <c r="E140" s="57" t="e">
        <f>VLOOKUP($M140,CardStats!$A$3:$AE$998,11,FALSE)</f>
        <v>#REF!</v>
      </c>
      <c r="F140" s="57" t="e">
        <f>VLOOKUP($M140,CardStats!$A$3:$AE$998,12,FALSE)</f>
        <v>#REF!</v>
      </c>
      <c r="G140" s="57" t="e">
        <f>VLOOKUP($M140,CardStats!$A$3:$AE$998,14,FALSE)</f>
        <v>#REF!</v>
      </c>
      <c r="H140" s="57" t="e">
        <f>VLOOKUP($M140,CardStats!$A$3:$AE$998,15,FALSE)</f>
        <v>#REF!</v>
      </c>
      <c r="I140" s="57" t="e">
        <f>VLOOKUP($M140,CardStats!$A$3:$AE$998,17,FALSE)</f>
        <v>#REF!</v>
      </c>
      <c r="J140" s="57" t="e">
        <f>VLOOKUP($M140,CardStats!$A$3:$AE$998,18,FALSE)</f>
        <v>#REF!</v>
      </c>
      <c r="K140" s="57" t="e">
        <f>VLOOKUP($M140,CardStats!$A$3:$AE$998,20,FALSE)</f>
        <v>#REF!</v>
      </c>
      <c r="L140" s="57" t="e">
        <f>VLOOKUP($M140,CardStats!$A$3:$AE$998,21,FALSE)</f>
        <v>#REF!</v>
      </c>
      <c r="M140" s="53" t="e">
        <f>Fixtures!#REF!</f>
        <v>#REF!</v>
      </c>
      <c r="N140" s="54" t="e">
        <f>Fixtures!#REF!</f>
        <v>#REF!</v>
      </c>
      <c r="O140" s="53" t="e">
        <f>Fixtures!#REF!</f>
        <v>#REF!</v>
      </c>
      <c r="P140" s="51" t="e">
        <f>VLOOKUP($O140,CardStats!$A$3:$AE$998,5,FALSE)</f>
        <v>#REF!</v>
      </c>
      <c r="Q140" s="51" t="e">
        <f>VLOOKUP($O140,CardStats!$A$3:$AE$998,7,FALSE)</f>
        <v>#REF!</v>
      </c>
      <c r="R140" s="51" t="e">
        <f>VLOOKUP($O140,CardStats!$A$3:$AE$998,8,FALSE)</f>
        <v>#REF!</v>
      </c>
      <c r="S140" s="51" t="e">
        <f>VLOOKUP($O140,CardStats!$A$3:$AE$998,10,FALSE)</f>
        <v>#REF!</v>
      </c>
      <c r="T140" s="57" t="e">
        <f>VLOOKUP($O140,CardStats!$A$3:$AE$998,11,FALSE)</f>
        <v>#REF!</v>
      </c>
      <c r="U140" s="57" t="e">
        <f>VLOOKUP($O140,CardStats!$A$3:$AE$998,13,FALSE)</f>
        <v>#REF!</v>
      </c>
      <c r="V140" s="57" t="e">
        <f>VLOOKUP($O140,CardStats!$A$3:$AE$998,14,FALSE)</f>
        <v>#REF!</v>
      </c>
      <c r="W140" s="57" t="e">
        <f>VLOOKUP($O140,CardStats!$A$3:$AE$998,16,FALSE)</f>
        <v>#REF!</v>
      </c>
      <c r="X140" s="57" t="e">
        <f>VLOOKUP($O140,CardStats!$A$3:$AE$998,17,FALSE)</f>
        <v>#REF!</v>
      </c>
      <c r="Y140" s="57" t="e">
        <f>VLOOKUP($O140,CardStats!$A$3:$AE$998,19,FALSE)</f>
        <v>#REF!</v>
      </c>
      <c r="Z140" s="57" t="e">
        <f>VLOOKUP($O140,CardStats!$A$3:$AE$998,20,FALSE)</f>
        <v>#REF!</v>
      </c>
      <c r="AA140" s="57" t="e">
        <f>VLOOKUP($O140,CardStats!$A$3:$AE$998,22,FALSE)</f>
        <v>#REF!</v>
      </c>
    </row>
    <row r="141" spans="1:27" x14ac:dyDescent="0.3">
      <c r="A141" s="51" t="e">
        <f>VLOOKUP($M141,CardStats!$A$3:$AE$998,5,FALSE)</f>
        <v>#REF!</v>
      </c>
      <c r="B141" s="51" t="e">
        <f>VLOOKUP($M141,CardStats!$A$3:$AE$998,6,FALSE)</f>
        <v>#REF!</v>
      </c>
      <c r="C141" s="51" t="e">
        <f>VLOOKUP($M141,CardStats!$A$3:$AE$998,8,FALSE)</f>
        <v>#REF!</v>
      </c>
      <c r="D141" s="51" t="e">
        <f>VLOOKUP($M141,CardStats!$A$3:$AE$998,9,FALSE)</f>
        <v>#REF!</v>
      </c>
      <c r="E141" s="57" t="e">
        <f>VLOOKUP($M141,CardStats!$A$3:$AE$998,11,FALSE)</f>
        <v>#REF!</v>
      </c>
      <c r="F141" s="57" t="e">
        <f>VLOOKUP($M141,CardStats!$A$3:$AE$998,12,FALSE)</f>
        <v>#REF!</v>
      </c>
      <c r="G141" s="57" t="e">
        <f>VLOOKUP($M141,CardStats!$A$3:$AE$998,14,FALSE)</f>
        <v>#REF!</v>
      </c>
      <c r="H141" s="57" t="e">
        <f>VLOOKUP($M141,CardStats!$A$3:$AE$998,15,FALSE)</f>
        <v>#REF!</v>
      </c>
      <c r="I141" s="57" t="e">
        <f>VLOOKUP($M141,CardStats!$A$3:$AE$998,17,FALSE)</f>
        <v>#REF!</v>
      </c>
      <c r="J141" s="57" t="e">
        <f>VLOOKUP($M141,CardStats!$A$3:$AE$998,18,FALSE)</f>
        <v>#REF!</v>
      </c>
      <c r="K141" s="57" t="e">
        <f>VLOOKUP($M141,CardStats!$A$3:$AE$998,20,FALSE)</f>
        <v>#REF!</v>
      </c>
      <c r="L141" s="57" t="e">
        <f>VLOOKUP($M141,CardStats!$A$3:$AE$998,21,FALSE)</f>
        <v>#REF!</v>
      </c>
      <c r="M141" s="53" t="e">
        <f>Fixtures!#REF!</f>
        <v>#REF!</v>
      </c>
      <c r="N141" s="54" t="e">
        <f>Fixtures!#REF!</f>
        <v>#REF!</v>
      </c>
      <c r="O141" s="53" t="e">
        <f>Fixtures!#REF!</f>
        <v>#REF!</v>
      </c>
      <c r="P141" s="51" t="e">
        <f>VLOOKUP($O141,CardStats!$A$3:$AE$998,5,FALSE)</f>
        <v>#REF!</v>
      </c>
      <c r="Q141" s="51" t="e">
        <f>VLOOKUP($O141,CardStats!$A$3:$AE$998,7,FALSE)</f>
        <v>#REF!</v>
      </c>
      <c r="R141" s="51" t="e">
        <f>VLOOKUP($O141,CardStats!$A$3:$AE$998,8,FALSE)</f>
        <v>#REF!</v>
      </c>
      <c r="S141" s="51" t="e">
        <f>VLOOKUP($O141,CardStats!$A$3:$AE$998,10,FALSE)</f>
        <v>#REF!</v>
      </c>
      <c r="T141" s="57" t="e">
        <f>VLOOKUP($O141,CardStats!$A$3:$AE$998,11,FALSE)</f>
        <v>#REF!</v>
      </c>
      <c r="U141" s="57" t="e">
        <f>VLOOKUP($O141,CardStats!$A$3:$AE$998,13,FALSE)</f>
        <v>#REF!</v>
      </c>
      <c r="V141" s="57" t="e">
        <f>VLOOKUP($O141,CardStats!$A$3:$AE$998,14,FALSE)</f>
        <v>#REF!</v>
      </c>
      <c r="W141" s="57" t="e">
        <f>VLOOKUP($O141,CardStats!$A$3:$AE$998,16,FALSE)</f>
        <v>#REF!</v>
      </c>
      <c r="X141" s="57" t="e">
        <f>VLOOKUP($O141,CardStats!$A$3:$AE$998,17,FALSE)</f>
        <v>#REF!</v>
      </c>
      <c r="Y141" s="57" t="e">
        <f>VLOOKUP($O141,CardStats!$A$3:$AE$998,19,FALSE)</f>
        <v>#REF!</v>
      </c>
      <c r="Z141" s="57" t="e">
        <f>VLOOKUP($O141,CardStats!$A$3:$AE$998,20,FALSE)</f>
        <v>#REF!</v>
      </c>
      <c r="AA141" s="57" t="e">
        <f>VLOOKUP($O141,CardStats!$A$3:$AE$998,22,FALSE)</f>
        <v>#REF!</v>
      </c>
    </row>
    <row r="142" spans="1:27" x14ac:dyDescent="0.3">
      <c r="A142" s="51" t="e">
        <f>VLOOKUP($M142,CardStats!$A$3:$AE$998,5,FALSE)</f>
        <v>#REF!</v>
      </c>
      <c r="B142" s="51" t="e">
        <f>VLOOKUP($M142,CardStats!$A$3:$AE$998,6,FALSE)</f>
        <v>#REF!</v>
      </c>
      <c r="C142" s="51" t="e">
        <f>VLOOKUP($M142,CardStats!$A$3:$AE$998,8,FALSE)</f>
        <v>#REF!</v>
      </c>
      <c r="D142" s="51" t="e">
        <f>VLOOKUP($M142,CardStats!$A$3:$AE$998,9,FALSE)</f>
        <v>#REF!</v>
      </c>
      <c r="E142" s="57" t="e">
        <f>VLOOKUP($M142,CardStats!$A$3:$AE$998,11,FALSE)</f>
        <v>#REF!</v>
      </c>
      <c r="F142" s="57" t="e">
        <f>VLOOKUP($M142,CardStats!$A$3:$AE$998,12,FALSE)</f>
        <v>#REF!</v>
      </c>
      <c r="G142" s="57" t="e">
        <f>VLOOKUP($M142,CardStats!$A$3:$AE$998,14,FALSE)</f>
        <v>#REF!</v>
      </c>
      <c r="H142" s="57" t="e">
        <f>VLOOKUP($M142,CardStats!$A$3:$AE$998,15,FALSE)</f>
        <v>#REF!</v>
      </c>
      <c r="I142" s="57" t="e">
        <f>VLOOKUP($M142,CardStats!$A$3:$AE$998,17,FALSE)</f>
        <v>#REF!</v>
      </c>
      <c r="J142" s="57" t="e">
        <f>VLOOKUP($M142,CardStats!$A$3:$AE$998,18,FALSE)</f>
        <v>#REF!</v>
      </c>
      <c r="K142" s="57" t="e">
        <f>VLOOKUP($M142,CardStats!$A$3:$AE$998,20,FALSE)</f>
        <v>#REF!</v>
      </c>
      <c r="L142" s="57" t="e">
        <f>VLOOKUP($M142,CardStats!$A$3:$AE$998,21,FALSE)</f>
        <v>#REF!</v>
      </c>
      <c r="M142" s="53" t="e">
        <f>Fixtures!#REF!</f>
        <v>#REF!</v>
      </c>
      <c r="N142" s="54" t="e">
        <f>Fixtures!#REF!</f>
        <v>#REF!</v>
      </c>
      <c r="O142" s="53" t="e">
        <f>Fixtures!#REF!</f>
        <v>#REF!</v>
      </c>
      <c r="P142" s="51" t="e">
        <f>VLOOKUP($O142,CardStats!$A$3:$AE$998,5,FALSE)</f>
        <v>#REF!</v>
      </c>
      <c r="Q142" s="51" t="e">
        <f>VLOOKUP($O142,CardStats!$A$3:$AE$998,7,FALSE)</f>
        <v>#REF!</v>
      </c>
      <c r="R142" s="51" t="e">
        <f>VLOOKUP($O142,CardStats!$A$3:$AE$998,8,FALSE)</f>
        <v>#REF!</v>
      </c>
      <c r="S142" s="51" t="e">
        <f>VLOOKUP($O142,CardStats!$A$3:$AE$998,10,FALSE)</f>
        <v>#REF!</v>
      </c>
      <c r="T142" s="57" t="e">
        <f>VLOOKUP($O142,CardStats!$A$3:$AE$998,11,FALSE)</f>
        <v>#REF!</v>
      </c>
      <c r="U142" s="57" t="e">
        <f>VLOOKUP($O142,CardStats!$A$3:$AE$998,13,FALSE)</f>
        <v>#REF!</v>
      </c>
      <c r="V142" s="57" t="e">
        <f>VLOOKUP($O142,CardStats!$A$3:$AE$998,14,FALSE)</f>
        <v>#REF!</v>
      </c>
      <c r="W142" s="57" t="e">
        <f>VLOOKUP($O142,CardStats!$A$3:$AE$998,16,FALSE)</f>
        <v>#REF!</v>
      </c>
      <c r="X142" s="57" t="e">
        <f>VLOOKUP($O142,CardStats!$A$3:$AE$998,17,FALSE)</f>
        <v>#REF!</v>
      </c>
      <c r="Y142" s="57" t="e">
        <f>VLOOKUP($O142,CardStats!$A$3:$AE$998,19,FALSE)</f>
        <v>#REF!</v>
      </c>
      <c r="Z142" s="57" t="e">
        <f>VLOOKUP($O142,CardStats!$A$3:$AE$998,20,FALSE)</f>
        <v>#REF!</v>
      </c>
      <c r="AA142" s="57" t="e">
        <f>VLOOKUP($O142,CardStats!$A$3:$AE$998,22,FALSE)</f>
        <v>#REF!</v>
      </c>
    </row>
    <row r="143" spans="1:27" x14ac:dyDescent="0.3">
      <c r="A143" s="51" t="e">
        <f>VLOOKUP($M143,CardStats!$A$3:$AE$998,5,FALSE)</f>
        <v>#REF!</v>
      </c>
      <c r="B143" s="51" t="e">
        <f>VLOOKUP($M143,CardStats!$A$3:$AE$998,6,FALSE)</f>
        <v>#REF!</v>
      </c>
      <c r="C143" s="51" t="e">
        <f>VLOOKUP($M143,CardStats!$A$3:$AE$998,8,FALSE)</f>
        <v>#REF!</v>
      </c>
      <c r="D143" s="51" t="e">
        <f>VLOOKUP($M143,CardStats!$A$3:$AE$998,9,FALSE)</f>
        <v>#REF!</v>
      </c>
      <c r="E143" s="57" t="e">
        <f>VLOOKUP($M143,CardStats!$A$3:$AE$998,11,FALSE)</f>
        <v>#REF!</v>
      </c>
      <c r="F143" s="57" t="e">
        <f>VLOOKUP($M143,CardStats!$A$3:$AE$998,12,FALSE)</f>
        <v>#REF!</v>
      </c>
      <c r="G143" s="57" t="e">
        <f>VLOOKUP($M143,CardStats!$A$3:$AE$998,14,FALSE)</f>
        <v>#REF!</v>
      </c>
      <c r="H143" s="57" t="e">
        <f>VLOOKUP($M143,CardStats!$A$3:$AE$998,15,FALSE)</f>
        <v>#REF!</v>
      </c>
      <c r="I143" s="57" t="e">
        <f>VLOOKUP($M143,CardStats!$A$3:$AE$998,17,FALSE)</f>
        <v>#REF!</v>
      </c>
      <c r="J143" s="57" t="e">
        <f>VLOOKUP($M143,CardStats!$A$3:$AE$998,18,FALSE)</f>
        <v>#REF!</v>
      </c>
      <c r="K143" s="57" t="e">
        <f>VLOOKUP($M143,CardStats!$A$3:$AE$998,20,FALSE)</f>
        <v>#REF!</v>
      </c>
      <c r="L143" s="57" t="e">
        <f>VLOOKUP($M143,CardStats!$A$3:$AE$998,21,FALSE)</f>
        <v>#REF!</v>
      </c>
      <c r="M143" s="53" t="e">
        <f>Fixtures!#REF!</f>
        <v>#REF!</v>
      </c>
      <c r="N143" s="54" t="e">
        <f>Fixtures!#REF!</f>
        <v>#REF!</v>
      </c>
      <c r="O143" s="53" t="e">
        <f>Fixtures!#REF!</f>
        <v>#REF!</v>
      </c>
      <c r="P143" s="51" t="e">
        <f>VLOOKUP($O143,CardStats!$A$3:$AE$998,5,FALSE)</f>
        <v>#REF!</v>
      </c>
      <c r="Q143" s="51" t="e">
        <f>VLOOKUP($O143,CardStats!$A$3:$AE$998,7,FALSE)</f>
        <v>#REF!</v>
      </c>
      <c r="R143" s="51" t="e">
        <f>VLOOKUP($O143,CardStats!$A$3:$AE$998,8,FALSE)</f>
        <v>#REF!</v>
      </c>
      <c r="S143" s="51" t="e">
        <f>VLOOKUP($O143,CardStats!$A$3:$AE$998,10,FALSE)</f>
        <v>#REF!</v>
      </c>
      <c r="T143" s="57" t="e">
        <f>VLOOKUP($O143,CardStats!$A$3:$AE$998,11,FALSE)</f>
        <v>#REF!</v>
      </c>
      <c r="U143" s="57" t="e">
        <f>VLOOKUP($O143,CardStats!$A$3:$AE$998,13,FALSE)</f>
        <v>#REF!</v>
      </c>
      <c r="V143" s="57" t="e">
        <f>VLOOKUP($O143,CardStats!$A$3:$AE$998,14,FALSE)</f>
        <v>#REF!</v>
      </c>
      <c r="W143" s="57" t="e">
        <f>VLOOKUP($O143,CardStats!$A$3:$AE$998,16,FALSE)</f>
        <v>#REF!</v>
      </c>
      <c r="X143" s="57" t="e">
        <f>VLOOKUP($O143,CardStats!$A$3:$AE$998,17,FALSE)</f>
        <v>#REF!</v>
      </c>
      <c r="Y143" s="57" t="e">
        <f>VLOOKUP($O143,CardStats!$A$3:$AE$998,19,FALSE)</f>
        <v>#REF!</v>
      </c>
      <c r="Z143" s="57" t="e">
        <f>VLOOKUP($O143,CardStats!$A$3:$AE$998,20,FALSE)</f>
        <v>#REF!</v>
      </c>
      <c r="AA143" s="57" t="e">
        <f>VLOOKUP($O143,CardStats!$A$3:$AE$998,22,FALSE)</f>
        <v>#REF!</v>
      </c>
    </row>
    <row r="144" spans="1:27" x14ac:dyDescent="0.3">
      <c r="A144" s="51" t="e">
        <f>VLOOKUP($M144,CardStats!$A$3:$AE$998,5,FALSE)</f>
        <v>#REF!</v>
      </c>
      <c r="B144" s="51" t="e">
        <f>VLOOKUP($M144,CardStats!$A$3:$AE$998,6,FALSE)</f>
        <v>#REF!</v>
      </c>
      <c r="C144" s="51" t="e">
        <f>VLOOKUP($M144,CardStats!$A$3:$AE$998,8,FALSE)</f>
        <v>#REF!</v>
      </c>
      <c r="D144" s="51" t="e">
        <f>VLOOKUP($M144,CardStats!$A$3:$AE$998,9,FALSE)</f>
        <v>#REF!</v>
      </c>
      <c r="E144" s="57" t="e">
        <f>VLOOKUP($M144,CardStats!$A$3:$AE$998,11,FALSE)</f>
        <v>#REF!</v>
      </c>
      <c r="F144" s="57" t="e">
        <f>VLOOKUP($M144,CardStats!$A$3:$AE$998,12,FALSE)</f>
        <v>#REF!</v>
      </c>
      <c r="G144" s="57" t="e">
        <f>VLOOKUP($M144,CardStats!$A$3:$AE$998,14,FALSE)</f>
        <v>#REF!</v>
      </c>
      <c r="H144" s="57" t="e">
        <f>VLOOKUP($M144,CardStats!$A$3:$AE$998,15,FALSE)</f>
        <v>#REF!</v>
      </c>
      <c r="I144" s="57" t="e">
        <f>VLOOKUP($M144,CardStats!$A$3:$AE$998,17,FALSE)</f>
        <v>#REF!</v>
      </c>
      <c r="J144" s="57" t="e">
        <f>VLOOKUP($M144,CardStats!$A$3:$AE$998,18,FALSE)</f>
        <v>#REF!</v>
      </c>
      <c r="K144" s="57" t="e">
        <f>VLOOKUP($M144,CardStats!$A$3:$AE$998,20,FALSE)</f>
        <v>#REF!</v>
      </c>
      <c r="L144" s="57" t="e">
        <f>VLOOKUP($M144,CardStats!$A$3:$AE$998,21,FALSE)</f>
        <v>#REF!</v>
      </c>
      <c r="M144" s="53" t="e">
        <f>Fixtures!#REF!</f>
        <v>#REF!</v>
      </c>
      <c r="N144" s="54" t="e">
        <f>Fixtures!#REF!</f>
        <v>#REF!</v>
      </c>
      <c r="O144" s="53" t="e">
        <f>Fixtures!#REF!</f>
        <v>#REF!</v>
      </c>
      <c r="P144" s="51" t="e">
        <f>VLOOKUP($O144,CardStats!$A$3:$AE$998,5,FALSE)</f>
        <v>#REF!</v>
      </c>
      <c r="Q144" s="51" t="e">
        <f>VLOOKUP($O144,CardStats!$A$3:$AE$998,7,FALSE)</f>
        <v>#REF!</v>
      </c>
      <c r="R144" s="51" t="e">
        <f>VLOOKUP($O144,CardStats!$A$3:$AE$998,8,FALSE)</f>
        <v>#REF!</v>
      </c>
      <c r="S144" s="51" t="e">
        <f>VLOOKUP($O144,CardStats!$A$3:$AE$998,10,FALSE)</f>
        <v>#REF!</v>
      </c>
      <c r="T144" s="57" t="e">
        <f>VLOOKUP($O144,CardStats!$A$3:$AE$998,11,FALSE)</f>
        <v>#REF!</v>
      </c>
      <c r="U144" s="57" t="e">
        <f>VLOOKUP($O144,CardStats!$A$3:$AE$998,13,FALSE)</f>
        <v>#REF!</v>
      </c>
      <c r="V144" s="57" t="e">
        <f>VLOOKUP($O144,CardStats!$A$3:$AE$998,14,FALSE)</f>
        <v>#REF!</v>
      </c>
      <c r="W144" s="57" t="e">
        <f>VLOOKUP($O144,CardStats!$A$3:$AE$998,16,FALSE)</f>
        <v>#REF!</v>
      </c>
      <c r="X144" s="57" t="e">
        <f>VLOOKUP($O144,CardStats!$A$3:$AE$998,17,FALSE)</f>
        <v>#REF!</v>
      </c>
      <c r="Y144" s="57" t="e">
        <f>VLOOKUP($O144,CardStats!$A$3:$AE$998,19,FALSE)</f>
        <v>#REF!</v>
      </c>
      <c r="Z144" s="57" t="e">
        <f>VLOOKUP($O144,CardStats!$A$3:$AE$998,20,FALSE)</f>
        <v>#REF!</v>
      </c>
      <c r="AA144" s="57" t="e">
        <f>VLOOKUP($O144,CardStats!$A$3:$AE$998,22,FALSE)</f>
        <v>#REF!</v>
      </c>
    </row>
    <row r="145" spans="1:27" x14ac:dyDescent="0.3">
      <c r="A145" s="51" t="e">
        <f>VLOOKUP($M145,CardStats!$A$3:$AE$998,5,FALSE)</f>
        <v>#REF!</v>
      </c>
      <c r="B145" s="51" t="e">
        <f>VLOOKUP($M145,CardStats!$A$3:$AE$998,6,FALSE)</f>
        <v>#REF!</v>
      </c>
      <c r="C145" s="51" t="e">
        <f>VLOOKUP($M145,CardStats!$A$3:$AE$998,8,FALSE)</f>
        <v>#REF!</v>
      </c>
      <c r="D145" s="51" t="e">
        <f>VLOOKUP($M145,CardStats!$A$3:$AE$998,9,FALSE)</f>
        <v>#REF!</v>
      </c>
      <c r="E145" s="57" t="e">
        <f>VLOOKUP($M145,CardStats!$A$3:$AE$998,11,FALSE)</f>
        <v>#REF!</v>
      </c>
      <c r="F145" s="57" t="e">
        <f>VLOOKUP($M145,CardStats!$A$3:$AE$998,12,FALSE)</f>
        <v>#REF!</v>
      </c>
      <c r="G145" s="57" t="e">
        <f>VLOOKUP($M145,CardStats!$A$3:$AE$998,14,FALSE)</f>
        <v>#REF!</v>
      </c>
      <c r="H145" s="57" t="e">
        <f>VLOOKUP($M145,CardStats!$A$3:$AE$998,15,FALSE)</f>
        <v>#REF!</v>
      </c>
      <c r="I145" s="57" t="e">
        <f>VLOOKUP($M145,CardStats!$A$3:$AE$998,17,FALSE)</f>
        <v>#REF!</v>
      </c>
      <c r="J145" s="57" t="e">
        <f>VLOOKUP($M145,CardStats!$A$3:$AE$998,18,FALSE)</f>
        <v>#REF!</v>
      </c>
      <c r="K145" s="57" t="e">
        <f>VLOOKUP($M145,CardStats!$A$3:$AE$998,20,FALSE)</f>
        <v>#REF!</v>
      </c>
      <c r="L145" s="57" t="e">
        <f>VLOOKUP($M145,CardStats!$A$3:$AE$998,21,FALSE)</f>
        <v>#REF!</v>
      </c>
      <c r="M145" s="53" t="e">
        <f>Fixtures!#REF!</f>
        <v>#REF!</v>
      </c>
      <c r="N145" s="54" t="e">
        <f>Fixtures!#REF!</f>
        <v>#REF!</v>
      </c>
      <c r="O145" s="53" t="e">
        <f>Fixtures!#REF!</f>
        <v>#REF!</v>
      </c>
      <c r="P145" s="51" t="e">
        <f>VLOOKUP($O145,CardStats!$A$3:$AE$998,5,FALSE)</f>
        <v>#REF!</v>
      </c>
      <c r="Q145" s="51" t="e">
        <f>VLOOKUP($O145,CardStats!$A$3:$AE$998,7,FALSE)</f>
        <v>#REF!</v>
      </c>
      <c r="R145" s="51" t="e">
        <f>VLOOKUP($O145,CardStats!$A$3:$AE$998,8,FALSE)</f>
        <v>#REF!</v>
      </c>
      <c r="S145" s="51" t="e">
        <f>VLOOKUP($O145,CardStats!$A$3:$AE$998,10,FALSE)</f>
        <v>#REF!</v>
      </c>
      <c r="T145" s="57" t="e">
        <f>VLOOKUP($O145,CardStats!$A$3:$AE$998,11,FALSE)</f>
        <v>#REF!</v>
      </c>
      <c r="U145" s="57" t="e">
        <f>VLOOKUP($O145,CardStats!$A$3:$AE$998,13,FALSE)</f>
        <v>#REF!</v>
      </c>
      <c r="V145" s="57" t="e">
        <f>VLOOKUP($O145,CardStats!$A$3:$AE$998,14,FALSE)</f>
        <v>#REF!</v>
      </c>
      <c r="W145" s="57" t="e">
        <f>VLOOKUP($O145,CardStats!$A$3:$AE$998,16,FALSE)</f>
        <v>#REF!</v>
      </c>
      <c r="X145" s="57" t="e">
        <f>VLOOKUP($O145,CardStats!$A$3:$AE$998,17,FALSE)</f>
        <v>#REF!</v>
      </c>
      <c r="Y145" s="57" t="e">
        <f>VLOOKUP($O145,CardStats!$A$3:$AE$998,19,FALSE)</f>
        <v>#REF!</v>
      </c>
      <c r="Z145" s="57" t="e">
        <f>VLOOKUP($O145,CardStats!$A$3:$AE$998,20,FALSE)</f>
        <v>#REF!</v>
      </c>
      <c r="AA145" s="57" t="e">
        <f>VLOOKUP($O145,CardStats!$A$3:$AE$998,22,FALSE)</f>
        <v>#REF!</v>
      </c>
    </row>
    <row r="146" spans="1:27" x14ac:dyDescent="0.3">
      <c r="A146" s="51" t="e">
        <f>VLOOKUP($M146,CardStats!$A$3:$AE$998,5,FALSE)</f>
        <v>#REF!</v>
      </c>
      <c r="B146" s="51" t="e">
        <f>VLOOKUP($M146,CardStats!$A$3:$AE$998,6,FALSE)</f>
        <v>#REF!</v>
      </c>
      <c r="C146" s="51" t="e">
        <f>VLOOKUP($M146,CardStats!$A$3:$AE$998,8,FALSE)</f>
        <v>#REF!</v>
      </c>
      <c r="D146" s="51" t="e">
        <f>VLOOKUP($M146,CardStats!$A$3:$AE$998,9,FALSE)</f>
        <v>#REF!</v>
      </c>
      <c r="E146" s="57" t="e">
        <f>VLOOKUP($M146,CardStats!$A$3:$AE$998,11,FALSE)</f>
        <v>#REF!</v>
      </c>
      <c r="F146" s="57" t="e">
        <f>VLOOKUP($M146,CardStats!$A$3:$AE$998,12,FALSE)</f>
        <v>#REF!</v>
      </c>
      <c r="G146" s="57" t="e">
        <f>VLOOKUP($M146,CardStats!$A$3:$AE$998,14,FALSE)</f>
        <v>#REF!</v>
      </c>
      <c r="H146" s="57" t="e">
        <f>VLOOKUP($M146,CardStats!$A$3:$AE$998,15,FALSE)</f>
        <v>#REF!</v>
      </c>
      <c r="I146" s="57" t="e">
        <f>VLOOKUP($M146,CardStats!$A$3:$AE$998,17,FALSE)</f>
        <v>#REF!</v>
      </c>
      <c r="J146" s="57" t="e">
        <f>VLOOKUP($M146,CardStats!$A$3:$AE$998,18,FALSE)</f>
        <v>#REF!</v>
      </c>
      <c r="K146" s="57" t="e">
        <f>VLOOKUP($M146,CardStats!$A$3:$AE$998,20,FALSE)</f>
        <v>#REF!</v>
      </c>
      <c r="L146" s="57" t="e">
        <f>VLOOKUP($M146,CardStats!$A$3:$AE$998,21,FALSE)</f>
        <v>#REF!</v>
      </c>
      <c r="M146" s="53" t="e">
        <f>Fixtures!#REF!</f>
        <v>#REF!</v>
      </c>
      <c r="N146" s="54" t="e">
        <f>Fixtures!#REF!</f>
        <v>#REF!</v>
      </c>
      <c r="O146" s="53" t="e">
        <f>Fixtures!#REF!</f>
        <v>#REF!</v>
      </c>
      <c r="P146" s="51" t="e">
        <f>VLOOKUP($O146,CardStats!$A$3:$AE$998,5,FALSE)</f>
        <v>#REF!</v>
      </c>
      <c r="Q146" s="51" t="e">
        <f>VLOOKUP($O146,CardStats!$A$3:$AE$998,7,FALSE)</f>
        <v>#REF!</v>
      </c>
      <c r="R146" s="51" t="e">
        <f>VLOOKUP($O146,CardStats!$A$3:$AE$998,8,FALSE)</f>
        <v>#REF!</v>
      </c>
      <c r="S146" s="51" t="e">
        <f>VLOOKUP($O146,CardStats!$A$3:$AE$998,10,FALSE)</f>
        <v>#REF!</v>
      </c>
      <c r="T146" s="57" t="e">
        <f>VLOOKUP($O146,CardStats!$A$3:$AE$998,11,FALSE)</f>
        <v>#REF!</v>
      </c>
      <c r="U146" s="57" t="e">
        <f>VLOOKUP($O146,CardStats!$A$3:$AE$998,13,FALSE)</f>
        <v>#REF!</v>
      </c>
      <c r="V146" s="57" t="e">
        <f>VLOOKUP($O146,CardStats!$A$3:$AE$998,14,FALSE)</f>
        <v>#REF!</v>
      </c>
      <c r="W146" s="57" t="e">
        <f>VLOOKUP($O146,CardStats!$A$3:$AE$998,16,FALSE)</f>
        <v>#REF!</v>
      </c>
      <c r="X146" s="57" t="e">
        <f>VLOOKUP($O146,CardStats!$A$3:$AE$998,17,FALSE)</f>
        <v>#REF!</v>
      </c>
      <c r="Y146" s="57" t="e">
        <f>VLOOKUP($O146,CardStats!$A$3:$AE$998,19,FALSE)</f>
        <v>#REF!</v>
      </c>
      <c r="Z146" s="57" t="e">
        <f>VLOOKUP($O146,CardStats!$A$3:$AE$998,20,FALSE)</f>
        <v>#REF!</v>
      </c>
      <c r="AA146" s="57" t="e">
        <f>VLOOKUP($O146,CardStats!$A$3:$AE$998,22,FALSE)</f>
        <v>#REF!</v>
      </c>
    </row>
    <row r="147" spans="1:27" x14ac:dyDescent="0.3">
      <c r="A147" s="51" t="e">
        <f>VLOOKUP($M147,CardStats!$A$3:$AE$998,5,FALSE)</f>
        <v>#REF!</v>
      </c>
      <c r="B147" s="51" t="e">
        <f>VLOOKUP($M147,CardStats!$A$3:$AE$998,6,FALSE)</f>
        <v>#REF!</v>
      </c>
      <c r="C147" s="51" t="e">
        <f>VLOOKUP($M147,CardStats!$A$3:$AE$998,8,FALSE)</f>
        <v>#REF!</v>
      </c>
      <c r="D147" s="51" t="e">
        <f>VLOOKUP($M147,CardStats!$A$3:$AE$998,9,FALSE)</f>
        <v>#REF!</v>
      </c>
      <c r="E147" s="57" t="e">
        <f>VLOOKUP($M147,CardStats!$A$3:$AE$998,11,FALSE)</f>
        <v>#REF!</v>
      </c>
      <c r="F147" s="57" t="e">
        <f>VLOOKUP($M147,CardStats!$A$3:$AE$998,12,FALSE)</f>
        <v>#REF!</v>
      </c>
      <c r="G147" s="57" t="e">
        <f>VLOOKUP($M147,CardStats!$A$3:$AE$998,14,FALSE)</f>
        <v>#REF!</v>
      </c>
      <c r="H147" s="57" t="e">
        <f>VLOOKUP($M147,CardStats!$A$3:$AE$998,15,FALSE)</f>
        <v>#REF!</v>
      </c>
      <c r="I147" s="57" t="e">
        <f>VLOOKUP($M147,CardStats!$A$3:$AE$998,17,FALSE)</f>
        <v>#REF!</v>
      </c>
      <c r="J147" s="57" t="e">
        <f>VLOOKUP($M147,CardStats!$A$3:$AE$998,18,FALSE)</f>
        <v>#REF!</v>
      </c>
      <c r="K147" s="57" t="e">
        <f>VLOOKUP($M147,CardStats!$A$3:$AE$998,20,FALSE)</f>
        <v>#REF!</v>
      </c>
      <c r="L147" s="57" t="e">
        <f>VLOOKUP($M147,CardStats!$A$3:$AE$998,21,FALSE)</f>
        <v>#REF!</v>
      </c>
      <c r="M147" s="53" t="e">
        <f>Fixtures!#REF!</f>
        <v>#REF!</v>
      </c>
      <c r="N147" s="54" t="e">
        <f>Fixtures!#REF!</f>
        <v>#REF!</v>
      </c>
      <c r="O147" s="53" t="e">
        <f>Fixtures!#REF!</f>
        <v>#REF!</v>
      </c>
      <c r="P147" s="51" t="e">
        <f>VLOOKUP($O147,CardStats!$A$3:$AE$998,5,FALSE)</f>
        <v>#REF!</v>
      </c>
      <c r="Q147" s="51" t="e">
        <f>VLOOKUP($O147,CardStats!$A$3:$AE$998,7,FALSE)</f>
        <v>#REF!</v>
      </c>
      <c r="R147" s="51" t="e">
        <f>VLOOKUP($O147,CardStats!$A$3:$AE$998,8,FALSE)</f>
        <v>#REF!</v>
      </c>
      <c r="S147" s="51" t="e">
        <f>VLOOKUP($O147,CardStats!$A$3:$AE$998,10,FALSE)</f>
        <v>#REF!</v>
      </c>
      <c r="T147" s="57" t="e">
        <f>VLOOKUP($O147,CardStats!$A$3:$AE$998,11,FALSE)</f>
        <v>#REF!</v>
      </c>
      <c r="U147" s="57" t="e">
        <f>VLOOKUP($O147,CardStats!$A$3:$AE$998,13,FALSE)</f>
        <v>#REF!</v>
      </c>
      <c r="V147" s="57" t="e">
        <f>VLOOKUP($O147,CardStats!$A$3:$AE$998,14,FALSE)</f>
        <v>#REF!</v>
      </c>
      <c r="W147" s="57" t="e">
        <f>VLOOKUP($O147,CardStats!$A$3:$AE$998,16,FALSE)</f>
        <v>#REF!</v>
      </c>
      <c r="X147" s="57" t="e">
        <f>VLOOKUP($O147,CardStats!$A$3:$AE$998,17,FALSE)</f>
        <v>#REF!</v>
      </c>
      <c r="Y147" s="57" t="e">
        <f>VLOOKUP($O147,CardStats!$A$3:$AE$998,19,FALSE)</f>
        <v>#REF!</v>
      </c>
      <c r="Z147" s="57" t="e">
        <f>VLOOKUP($O147,CardStats!$A$3:$AE$998,20,FALSE)</f>
        <v>#REF!</v>
      </c>
      <c r="AA147" s="57" t="e">
        <f>VLOOKUP($O147,CardStats!$A$3:$AE$998,22,FALSE)</f>
        <v>#REF!</v>
      </c>
    </row>
    <row r="148" spans="1:27" x14ac:dyDescent="0.3">
      <c r="A148" s="51" t="e">
        <f>VLOOKUP($M148,CardStats!$A$3:$AE$998,5,FALSE)</f>
        <v>#REF!</v>
      </c>
      <c r="B148" s="51" t="e">
        <f>VLOOKUP($M148,CardStats!$A$3:$AE$998,6,FALSE)</f>
        <v>#REF!</v>
      </c>
      <c r="C148" s="51" t="e">
        <f>VLOOKUP($M148,CardStats!$A$3:$AE$998,8,FALSE)</f>
        <v>#REF!</v>
      </c>
      <c r="D148" s="51" t="e">
        <f>VLOOKUP($M148,CardStats!$A$3:$AE$998,9,FALSE)</f>
        <v>#REF!</v>
      </c>
      <c r="E148" s="57" t="e">
        <f>VLOOKUP($M148,CardStats!$A$3:$AE$998,11,FALSE)</f>
        <v>#REF!</v>
      </c>
      <c r="F148" s="57" t="e">
        <f>VLOOKUP($M148,CardStats!$A$3:$AE$998,12,FALSE)</f>
        <v>#REF!</v>
      </c>
      <c r="G148" s="57" t="e">
        <f>VLOOKUP($M148,CardStats!$A$3:$AE$998,14,FALSE)</f>
        <v>#REF!</v>
      </c>
      <c r="H148" s="57" t="e">
        <f>VLOOKUP($M148,CardStats!$A$3:$AE$998,15,FALSE)</f>
        <v>#REF!</v>
      </c>
      <c r="I148" s="57" t="e">
        <f>VLOOKUP($M148,CardStats!$A$3:$AE$998,17,FALSE)</f>
        <v>#REF!</v>
      </c>
      <c r="J148" s="57" t="e">
        <f>VLOOKUP($M148,CardStats!$A$3:$AE$998,18,FALSE)</f>
        <v>#REF!</v>
      </c>
      <c r="K148" s="57" t="e">
        <f>VLOOKUP($M148,CardStats!$A$3:$AE$998,20,FALSE)</f>
        <v>#REF!</v>
      </c>
      <c r="L148" s="57" t="e">
        <f>VLOOKUP($M148,CardStats!$A$3:$AE$998,21,FALSE)</f>
        <v>#REF!</v>
      </c>
      <c r="M148" s="53" t="e">
        <f>Fixtures!#REF!</f>
        <v>#REF!</v>
      </c>
      <c r="N148" s="54" t="e">
        <f>Fixtures!#REF!</f>
        <v>#REF!</v>
      </c>
      <c r="O148" s="53" t="e">
        <f>Fixtures!#REF!</f>
        <v>#REF!</v>
      </c>
      <c r="P148" s="51" t="e">
        <f>VLOOKUP($O148,CardStats!$A$3:$AE$998,5,FALSE)</f>
        <v>#REF!</v>
      </c>
      <c r="Q148" s="51" t="e">
        <f>VLOOKUP($O148,CardStats!$A$3:$AE$998,7,FALSE)</f>
        <v>#REF!</v>
      </c>
      <c r="R148" s="51" t="e">
        <f>VLOOKUP($O148,CardStats!$A$3:$AE$998,8,FALSE)</f>
        <v>#REF!</v>
      </c>
      <c r="S148" s="51" t="e">
        <f>VLOOKUP($O148,CardStats!$A$3:$AE$998,10,FALSE)</f>
        <v>#REF!</v>
      </c>
      <c r="T148" s="57" t="e">
        <f>VLOOKUP($O148,CardStats!$A$3:$AE$998,11,FALSE)</f>
        <v>#REF!</v>
      </c>
      <c r="U148" s="57" t="e">
        <f>VLOOKUP($O148,CardStats!$A$3:$AE$998,13,FALSE)</f>
        <v>#REF!</v>
      </c>
      <c r="V148" s="57" t="e">
        <f>VLOOKUP($O148,CardStats!$A$3:$AE$998,14,FALSE)</f>
        <v>#REF!</v>
      </c>
      <c r="W148" s="57" t="e">
        <f>VLOOKUP($O148,CardStats!$A$3:$AE$998,16,FALSE)</f>
        <v>#REF!</v>
      </c>
      <c r="X148" s="57" t="e">
        <f>VLOOKUP($O148,CardStats!$A$3:$AE$998,17,FALSE)</f>
        <v>#REF!</v>
      </c>
      <c r="Y148" s="57" t="e">
        <f>VLOOKUP($O148,CardStats!$A$3:$AE$998,19,FALSE)</f>
        <v>#REF!</v>
      </c>
      <c r="Z148" s="57" t="e">
        <f>VLOOKUP($O148,CardStats!$A$3:$AE$998,20,FALSE)</f>
        <v>#REF!</v>
      </c>
      <c r="AA148" s="57" t="e">
        <f>VLOOKUP($O148,CardStats!$A$3:$AE$998,22,FALSE)</f>
        <v>#REF!</v>
      </c>
    </row>
    <row r="149" spans="1:27" x14ac:dyDescent="0.3">
      <c r="A149" s="51" t="e">
        <f>VLOOKUP($M149,CardStats!$A$3:$AE$998,5,FALSE)</f>
        <v>#REF!</v>
      </c>
      <c r="B149" s="51" t="e">
        <f>VLOOKUP($M149,CardStats!$A$3:$AE$998,6,FALSE)</f>
        <v>#REF!</v>
      </c>
      <c r="C149" s="51" t="e">
        <f>VLOOKUP($M149,CardStats!$A$3:$AE$998,8,FALSE)</f>
        <v>#REF!</v>
      </c>
      <c r="D149" s="51" t="e">
        <f>VLOOKUP($M149,CardStats!$A$3:$AE$998,9,FALSE)</f>
        <v>#REF!</v>
      </c>
      <c r="E149" s="57" t="e">
        <f>VLOOKUP($M149,CardStats!$A$3:$AE$998,11,FALSE)</f>
        <v>#REF!</v>
      </c>
      <c r="F149" s="57" t="e">
        <f>VLOOKUP($M149,CardStats!$A$3:$AE$998,12,FALSE)</f>
        <v>#REF!</v>
      </c>
      <c r="G149" s="57" t="e">
        <f>VLOOKUP($M149,CardStats!$A$3:$AE$998,14,FALSE)</f>
        <v>#REF!</v>
      </c>
      <c r="H149" s="57" t="e">
        <f>VLOOKUP($M149,CardStats!$A$3:$AE$998,15,FALSE)</f>
        <v>#REF!</v>
      </c>
      <c r="I149" s="57" t="e">
        <f>VLOOKUP($M149,CardStats!$A$3:$AE$998,17,FALSE)</f>
        <v>#REF!</v>
      </c>
      <c r="J149" s="57" t="e">
        <f>VLOOKUP($M149,CardStats!$A$3:$AE$998,18,FALSE)</f>
        <v>#REF!</v>
      </c>
      <c r="K149" s="57" t="e">
        <f>VLOOKUP($M149,CardStats!$A$3:$AE$998,20,FALSE)</f>
        <v>#REF!</v>
      </c>
      <c r="L149" s="57" t="e">
        <f>VLOOKUP($M149,CardStats!$A$3:$AE$998,21,FALSE)</f>
        <v>#REF!</v>
      </c>
      <c r="M149" s="53" t="e">
        <f>Fixtures!#REF!</f>
        <v>#REF!</v>
      </c>
      <c r="N149" s="54" t="e">
        <f>Fixtures!#REF!</f>
        <v>#REF!</v>
      </c>
      <c r="O149" s="53" t="e">
        <f>Fixtures!#REF!</f>
        <v>#REF!</v>
      </c>
      <c r="P149" s="51" t="e">
        <f>VLOOKUP($O149,CardStats!$A$3:$AE$998,5,FALSE)</f>
        <v>#REF!</v>
      </c>
      <c r="Q149" s="51" t="e">
        <f>VLOOKUP($O149,CardStats!$A$3:$AE$998,7,FALSE)</f>
        <v>#REF!</v>
      </c>
      <c r="R149" s="51" t="e">
        <f>VLOOKUP($O149,CardStats!$A$3:$AE$998,8,FALSE)</f>
        <v>#REF!</v>
      </c>
      <c r="S149" s="51" t="e">
        <f>VLOOKUP($O149,CardStats!$A$3:$AE$998,10,FALSE)</f>
        <v>#REF!</v>
      </c>
      <c r="T149" s="57" t="e">
        <f>VLOOKUP($O149,CardStats!$A$3:$AE$998,11,FALSE)</f>
        <v>#REF!</v>
      </c>
      <c r="U149" s="57" t="e">
        <f>VLOOKUP($O149,CardStats!$A$3:$AE$998,13,FALSE)</f>
        <v>#REF!</v>
      </c>
      <c r="V149" s="57" t="e">
        <f>VLOOKUP($O149,CardStats!$A$3:$AE$998,14,FALSE)</f>
        <v>#REF!</v>
      </c>
      <c r="W149" s="57" t="e">
        <f>VLOOKUP($O149,CardStats!$A$3:$AE$998,16,FALSE)</f>
        <v>#REF!</v>
      </c>
      <c r="X149" s="57" t="e">
        <f>VLOOKUP($O149,CardStats!$A$3:$AE$998,17,FALSE)</f>
        <v>#REF!</v>
      </c>
      <c r="Y149" s="57" t="e">
        <f>VLOOKUP($O149,CardStats!$A$3:$AE$998,19,FALSE)</f>
        <v>#REF!</v>
      </c>
      <c r="Z149" s="57" t="e">
        <f>VLOOKUP($O149,CardStats!$A$3:$AE$998,20,FALSE)</f>
        <v>#REF!</v>
      </c>
      <c r="AA149" s="57" t="e">
        <f>VLOOKUP($O149,CardStats!$A$3:$AE$998,22,FALSE)</f>
        <v>#REF!</v>
      </c>
    </row>
    <row r="150" spans="1:27" x14ac:dyDescent="0.3">
      <c r="A150" s="51" t="e">
        <f>VLOOKUP($M150,CardStats!$A$3:$AE$998,5,FALSE)</f>
        <v>#REF!</v>
      </c>
      <c r="B150" s="51" t="e">
        <f>VLOOKUP($M150,CardStats!$A$3:$AE$998,6,FALSE)</f>
        <v>#REF!</v>
      </c>
      <c r="C150" s="51" t="e">
        <f>VLOOKUP($M150,CardStats!$A$3:$AE$998,8,FALSE)</f>
        <v>#REF!</v>
      </c>
      <c r="D150" s="51" t="e">
        <f>VLOOKUP($M150,CardStats!$A$3:$AE$998,9,FALSE)</f>
        <v>#REF!</v>
      </c>
      <c r="E150" s="57" t="e">
        <f>VLOOKUP($M150,CardStats!$A$3:$AE$998,11,FALSE)</f>
        <v>#REF!</v>
      </c>
      <c r="F150" s="57" t="e">
        <f>VLOOKUP($M150,CardStats!$A$3:$AE$998,12,FALSE)</f>
        <v>#REF!</v>
      </c>
      <c r="G150" s="57" t="e">
        <f>VLOOKUP($M150,CardStats!$A$3:$AE$998,14,FALSE)</f>
        <v>#REF!</v>
      </c>
      <c r="H150" s="57" t="e">
        <f>VLOOKUP($M150,CardStats!$A$3:$AE$998,15,FALSE)</f>
        <v>#REF!</v>
      </c>
      <c r="I150" s="57" t="e">
        <f>VLOOKUP($M150,CardStats!$A$3:$AE$998,17,FALSE)</f>
        <v>#REF!</v>
      </c>
      <c r="J150" s="57" t="e">
        <f>VLOOKUP($M150,CardStats!$A$3:$AE$998,18,FALSE)</f>
        <v>#REF!</v>
      </c>
      <c r="K150" s="57" t="e">
        <f>VLOOKUP($M150,CardStats!$A$3:$AE$998,20,FALSE)</f>
        <v>#REF!</v>
      </c>
      <c r="L150" s="57" t="e">
        <f>VLOOKUP($M150,CardStats!$A$3:$AE$998,21,FALSE)</f>
        <v>#REF!</v>
      </c>
      <c r="M150" s="53" t="e">
        <f>Fixtures!#REF!</f>
        <v>#REF!</v>
      </c>
      <c r="N150" s="54" t="e">
        <f>Fixtures!#REF!</f>
        <v>#REF!</v>
      </c>
      <c r="O150" s="53" t="e">
        <f>Fixtures!#REF!</f>
        <v>#REF!</v>
      </c>
      <c r="P150" s="51" t="e">
        <f>VLOOKUP($O150,CardStats!$A$3:$AE$998,5,FALSE)</f>
        <v>#REF!</v>
      </c>
      <c r="Q150" s="51" t="e">
        <f>VLOOKUP($O150,CardStats!$A$3:$AE$998,7,FALSE)</f>
        <v>#REF!</v>
      </c>
      <c r="R150" s="51" t="e">
        <f>VLOOKUP($O150,CardStats!$A$3:$AE$998,8,FALSE)</f>
        <v>#REF!</v>
      </c>
      <c r="S150" s="51" t="e">
        <f>VLOOKUP($O150,CardStats!$A$3:$AE$998,10,FALSE)</f>
        <v>#REF!</v>
      </c>
      <c r="T150" s="57" t="e">
        <f>VLOOKUP($O150,CardStats!$A$3:$AE$998,11,FALSE)</f>
        <v>#REF!</v>
      </c>
      <c r="U150" s="57" t="e">
        <f>VLOOKUP($O150,CardStats!$A$3:$AE$998,13,FALSE)</f>
        <v>#REF!</v>
      </c>
      <c r="V150" s="57" t="e">
        <f>VLOOKUP($O150,CardStats!$A$3:$AE$998,14,FALSE)</f>
        <v>#REF!</v>
      </c>
      <c r="W150" s="57" t="e">
        <f>VLOOKUP($O150,CardStats!$A$3:$AE$998,16,FALSE)</f>
        <v>#REF!</v>
      </c>
      <c r="X150" s="57" t="e">
        <f>VLOOKUP($O150,CardStats!$A$3:$AE$998,17,FALSE)</f>
        <v>#REF!</v>
      </c>
      <c r="Y150" s="57" t="e">
        <f>VLOOKUP($O150,CardStats!$A$3:$AE$998,19,FALSE)</f>
        <v>#REF!</v>
      </c>
      <c r="Z150" s="57" t="e">
        <f>VLOOKUP($O150,CardStats!$A$3:$AE$998,20,FALSE)</f>
        <v>#REF!</v>
      </c>
      <c r="AA150" s="57" t="e">
        <f>VLOOKUP($O150,CardStats!$A$3:$AE$998,22,FALSE)</f>
        <v>#REF!</v>
      </c>
    </row>
    <row r="151" spans="1:27" x14ac:dyDescent="0.3">
      <c r="A151" s="51" t="e">
        <f>VLOOKUP($M151,CardStats!$A$3:$AE$998,5,FALSE)</f>
        <v>#REF!</v>
      </c>
      <c r="B151" s="51" t="e">
        <f>VLOOKUP($M151,CardStats!$A$3:$AE$998,6,FALSE)</f>
        <v>#REF!</v>
      </c>
      <c r="C151" s="51" t="e">
        <f>VLOOKUP($M151,CardStats!$A$3:$AE$998,8,FALSE)</f>
        <v>#REF!</v>
      </c>
      <c r="D151" s="51" t="e">
        <f>VLOOKUP($M151,CardStats!$A$3:$AE$998,9,FALSE)</f>
        <v>#REF!</v>
      </c>
      <c r="E151" s="57" t="e">
        <f>VLOOKUP($M151,CardStats!$A$3:$AE$998,11,FALSE)</f>
        <v>#REF!</v>
      </c>
      <c r="F151" s="57" t="e">
        <f>VLOOKUP($M151,CardStats!$A$3:$AE$998,12,FALSE)</f>
        <v>#REF!</v>
      </c>
      <c r="G151" s="57" t="e">
        <f>VLOOKUP($M151,CardStats!$A$3:$AE$998,14,FALSE)</f>
        <v>#REF!</v>
      </c>
      <c r="H151" s="57" t="e">
        <f>VLOOKUP($M151,CardStats!$A$3:$AE$998,15,FALSE)</f>
        <v>#REF!</v>
      </c>
      <c r="I151" s="57" t="e">
        <f>VLOOKUP($M151,CardStats!$A$3:$AE$998,17,FALSE)</f>
        <v>#REF!</v>
      </c>
      <c r="J151" s="57" t="e">
        <f>VLOOKUP($M151,CardStats!$A$3:$AE$998,18,FALSE)</f>
        <v>#REF!</v>
      </c>
      <c r="K151" s="57" t="e">
        <f>VLOOKUP($M151,CardStats!$A$3:$AE$998,20,FALSE)</f>
        <v>#REF!</v>
      </c>
      <c r="L151" s="57" t="e">
        <f>VLOOKUP($M151,CardStats!$A$3:$AE$998,21,FALSE)</f>
        <v>#REF!</v>
      </c>
      <c r="M151" s="53" t="e">
        <f>Fixtures!#REF!</f>
        <v>#REF!</v>
      </c>
      <c r="N151" s="54" t="e">
        <f>Fixtures!#REF!</f>
        <v>#REF!</v>
      </c>
      <c r="O151" s="53" t="e">
        <f>Fixtures!#REF!</f>
        <v>#REF!</v>
      </c>
      <c r="P151" s="51" t="e">
        <f>VLOOKUP($O151,CardStats!$A$3:$AE$998,5,FALSE)</f>
        <v>#REF!</v>
      </c>
      <c r="Q151" s="51" t="e">
        <f>VLOOKUP($O151,CardStats!$A$3:$AE$998,7,FALSE)</f>
        <v>#REF!</v>
      </c>
      <c r="R151" s="51" t="e">
        <f>VLOOKUP($O151,CardStats!$A$3:$AE$998,8,FALSE)</f>
        <v>#REF!</v>
      </c>
      <c r="S151" s="51" t="e">
        <f>VLOOKUP($O151,CardStats!$A$3:$AE$998,10,FALSE)</f>
        <v>#REF!</v>
      </c>
      <c r="T151" s="57" t="e">
        <f>VLOOKUP($O151,CardStats!$A$3:$AE$998,11,FALSE)</f>
        <v>#REF!</v>
      </c>
      <c r="U151" s="57" t="e">
        <f>VLOOKUP($O151,CardStats!$A$3:$AE$998,13,FALSE)</f>
        <v>#REF!</v>
      </c>
      <c r="V151" s="57" t="e">
        <f>VLOOKUP($O151,CardStats!$A$3:$AE$998,14,FALSE)</f>
        <v>#REF!</v>
      </c>
      <c r="W151" s="57" t="e">
        <f>VLOOKUP($O151,CardStats!$A$3:$AE$998,16,FALSE)</f>
        <v>#REF!</v>
      </c>
      <c r="X151" s="57" t="e">
        <f>VLOOKUP($O151,CardStats!$A$3:$AE$998,17,FALSE)</f>
        <v>#REF!</v>
      </c>
      <c r="Y151" s="57" t="e">
        <f>VLOOKUP($O151,CardStats!$A$3:$AE$998,19,FALSE)</f>
        <v>#REF!</v>
      </c>
      <c r="Z151" s="57" t="e">
        <f>VLOOKUP($O151,CardStats!$A$3:$AE$998,20,FALSE)</f>
        <v>#REF!</v>
      </c>
      <c r="AA151" s="57" t="e">
        <f>VLOOKUP($O151,CardStats!$A$3:$AE$998,22,FALSE)</f>
        <v>#REF!</v>
      </c>
    </row>
    <row r="152" spans="1:27" x14ac:dyDescent="0.3">
      <c r="A152" s="51" t="e">
        <f>VLOOKUP($M152,CardStats!$A$3:$AE$998,5,FALSE)</f>
        <v>#REF!</v>
      </c>
      <c r="B152" s="51" t="e">
        <f>VLOOKUP($M152,CardStats!$A$3:$AE$998,6,FALSE)</f>
        <v>#REF!</v>
      </c>
      <c r="C152" s="51" t="e">
        <f>VLOOKUP($M152,CardStats!$A$3:$AE$998,8,FALSE)</f>
        <v>#REF!</v>
      </c>
      <c r="D152" s="51" t="e">
        <f>VLOOKUP($M152,CardStats!$A$3:$AE$998,9,FALSE)</f>
        <v>#REF!</v>
      </c>
      <c r="E152" s="57" t="e">
        <f>VLOOKUP($M152,CardStats!$A$3:$AE$998,11,FALSE)</f>
        <v>#REF!</v>
      </c>
      <c r="F152" s="57" t="e">
        <f>VLOOKUP($M152,CardStats!$A$3:$AE$998,12,FALSE)</f>
        <v>#REF!</v>
      </c>
      <c r="G152" s="57" t="e">
        <f>VLOOKUP($M152,CardStats!$A$3:$AE$998,14,FALSE)</f>
        <v>#REF!</v>
      </c>
      <c r="H152" s="57" t="e">
        <f>VLOOKUP($M152,CardStats!$A$3:$AE$998,15,FALSE)</f>
        <v>#REF!</v>
      </c>
      <c r="I152" s="57" t="e">
        <f>VLOOKUP($M152,CardStats!$A$3:$AE$998,17,FALSE)</f>
        <v>#REF!</v>
      </c>
      <c r="J152" s="57" t="e">
        <f>VLOOKUP($M152,CardStats!$A$3:$AE$998,18,FALSE)</f>
        <v>#REF!</v>
      </c>
      <c r="K152" s="57" t="e">
        <f>VLOOKUP($M152,CardStats!$A$3:$AE$998,20,FALSE)</f>
        <v>#REF!</v>
      </c>
      <c r="L152" s="57" t="e">
        <f>VLOOKUP($M152,CardStats!$A$3:$AE$998,21,FALSE)</f>
        <v>#REF!</v>
      </c>
      <c r="M152" s="53" t="e">
        <f>Fixtures!#REF!</f>
        <v>#REF!</v>
      </c>
      <c r="N152" s="54" t="e">
        <f>Fixtures!#REF!</f>
        <v>#REF!</v>
      </c>
      <c r="O152" s="53" t="e">
        <f>Fixtures!#REF!</f>
        <v>#REF!</v>
      </c>
      <c r="P152" s="51" t="e">
        <f>VLOOKUP($O152,CardStats!$A$3:$AE$998,5,FALSE)</f>
        <v>#REF!</v>
      </c>
      <c r="Q152" s="51" t="e">
        <f>VLOOKUP($O152,CardStats!$A$3:$AE$998,7,FALSE)</f>
        <v>#REF!</v>
      </c>
      <c r="R152" s="51" t="e">
        <f>VLOOKUP($O152,CardStats!$A$3:$AE$998,8,FALSE)</f>
        <v>#REF!</v>
      </c>
      <c r="S152" s="51" t="e">
        <f>VLOOKUP($O152,CardStats!$A$3:$AE$998,10,FALSE)</f>
        <v>#REF!</v>
      </c>
      <c r="T152" s="57" t="e">
        <f>VLOOKUP($O152,CardStats!$A$3:$AE$998,11,FALSE)</f>
        <v>#REF!</v>
      </c>
      <c r="U152" s="57" t="e">
        <f>VLOOKUP($O152,CardStats!$A$3:$AE$998,13,FALSE)</f>
        <v>#REF!</v>
      </c>
      <c r="V152" s="57" t="e">
        <f>VLOOKUP($O152,CardStats!$A$3:$AE$998,14,FALSE)</f>
        <v>#REF!</v>
      </c>
      <c r="W152" s="57" t="e">
        <f>VLOOKUP($O152,CardStats!$A$3:$AE$998,16,FALSE)</f>
        <v>#REF!</v>
      </c>
      <c r="X152" s="57" t="e">
        <f>VLOOKUP($O152,CardStats!$A$3:$AE$998,17,FALSE)</f>
        <v>#REF!</v>
      </c>
      <c r="Y152" s="57" t="e">
        <f>VLOOKUP($O152,CardStats!$A$3:$AE$998,19,FALSE)</f>
        <v>#REF!</v>
      </c>
      <c r="Z152" s="57" t="e">
        <f>VLOOKUP($O152,CardStats!$A$3:$AE$998,20,FALSE)</f>
        <v>#REF!</v>
      </c>
      <c r="AA152" s="57" t="e">
        <f>VLOOKUP($O152,CardStats!$A$3:$AE$998,22,FALSE)</f>
        <v>#REF!</v>
      </c>
    </row>
    <row r="153" spans="1:27" x14ac:dyDescent="0.3">
      <c r="A153" s="51" t="e">
        <f>VLOOKUP($M153,CardStats!$A$3:$AE$998,5,FALSE)</f>
        <v>#REF!</v>
      </c>
      <c r="B153" s="51" t="e">
        <f>VLOOKUP($M153,CardStats!$A$3:$AE$998,6,FALSE)</f>
        <v>#REF!</v>
      </c>
      <c r="C153" s="51" t="e">
        <f>VLOOKUP($M153,CardStats!$A$3:$AE$998,8,FALSE)</f>
        <v>#REF!</v>
      </c>
      <c r="D153" s="51" t="e">
        <f>VLOOKUP($M153,CardStats!$A$3:$AE$998,9,FALSE)</f>
        <v>#REF!</v>
      </c>
      <c r="E153" s="57" t="e">
        <f>VLOOKUP($M153,CardStats!$A$3:$AE$998,11,FALSE)</f>
        <v>#REF!</v>
      </c>
      <c r="F153" s="57" t="e">
        <f>VLOOKUP($M153,CardStats!$A$3:$AE$998,12,FALSE)</f>
        <v>#REF!</v>
      </c>
      <c r="G153" s="57" t="e">
        <f>VLOOKUP($M153,CardStats!$A$3:$AE$998,14,FALSE)</f>
        <v>#REF!</v>
      </c>
      <c r="H153" s="57" t="e">
        <f>VLOOKUP($M153,CardStats!$A$3:$AE$998,15,FALSE)</f>
        <v>#REF!</v>
      </c>
      <c r="I153" s="57" t="e">
        <f>VLOOKUP($M153,CardStats!$A$3:$AE$998,17,FALSE)</f>
        <v>#REF!</v>
      </c>
      <c r="J153" s="57" t="e">
        <f>VLOOKUP($M153,CardStats!$A$3:$AE$998,18,FALSE)</f>
        <v>#REF!</v>
      </c>
      <c r="K153" s="57" t="e">
        <f>VLOOKUP($M153,CardStats!$A$3:$AE$998,20,FALSE)</f>
        <v>#REF!</v>
      </c>
      <c r="L153" s="57" t="e">
        <f>VLOOKUP($M153,CardStats!$A$3:$AE$998,21,FALSE)</f>
        <v>#REF!</v>
      </c>
      <c r="M153" s="53" t="e">
        <f>Fixtures!#REF!</f>
        <v>#REF!</v>
      </c>
      <c r="N153" s="54" t="e">
        <f>Fixtures!#REF!</f>
        <v>#REF!</v>
      </c>
      <c r="O153" s="53" t="e">
        <f>Fixtures!#REF!</f>
        <v>#REF!</v>
      </c>
      <c r="P153" s="51" t="e">
        <f>VLOOKUP($O153,CardStats!$A$3:$AE$998,5,FALSE)</f>
        <v>#REF!</v>
      </c>
      <c r="Q153" s="51" t="e">
        <f>VLOOKUP($O153,CardStats!$A$3:$AE$998,7,FALSE)</f>
        <v>#REF!</v>
      </c>
      <c r="R153" s="51" t="e">
        <f>VLOOKUP($O153,CardStats!$A$3:$AE$998,8,FALSE)</f>
        <v>#REF!</v>
      </c>
      <c r="S153" s="51" t="e">
        <f>VLOOKUP($O153,CardStats!$A$3:$AE$998,10,FALSE)</f>
        <v>#REF!</v>
      </c>
      <c r="T153" s="57" t="e">
        <f>VLOOKUP($O153,CardStats!$A$3:$AE$998,11,FALSE)</f>
        <v>#REF!</v>
      </c>
      <c r="U153" s="57" t="e">
        <f>VLOOKUP($O153,CardStats!$A$3:$AE$998,13,FALSE)</f>
        <v>#REF!</v>
      </c>
      <c r="V153" s="57" t="e">
        <f>VLOOKUP($O153,CardStats!$A$3:$AE$998,14,FALSE)</f>
        <v>#REF!</v>
      </c>
      <c r="W153" s="57" t="e">
        <f>VLOOKUP($O153,CardStats!$A$3:$AE$998,16,FALSE)</f>
        <v>#REF!</v>
      </c>
      <c r="X153" s="57" t="e">
        <f>VLOOKUP($O153,CardStats!$A$3:$AE$998,17,FALSE)</f>
        <v>#REF!</v>
      </c>
      <c r="Y153" s="57" t="e">
        <f>VLOOKUP($O153,CardStats!$A$3:$AE$998,19,FALSE)</f>
        <v>#REF!</v>
      </c>
      <c r="Z153" s="57" t="e">
        <f>VLOOKUP($O153,CardStats!$A$3:$AE$998,20,FALSE)</f>
        <v>#REF!</v>
      </c>
      <c r="AA153" s="57" t="e">
        <f>VLOOKUP($O153,CardStats!$A$3:$AE$998,22,FALSE)</f>
        <v>#REF!</v>
      </c>
    </row>
    <row r="154" spans="1:27" x14ac:dyDescent="0.3">
      <c r="A154" s="51" t="e">
        <f>VLOOKUP($M154,CardStats!$A$3:$AE$998,5,FALSE)</f>
        <v>#REF!</v>
      </c>
      <c r="B154" s="51" t="e">
        <f>VLOOKUP($M154,CardStats!$A$3:$AE$998,6,FALSE)</f>
        <v>#REF!</v>
      </c>
      <c r="C154" s="51" t="e">
        <f>VLOOKUP($M154,CardStats!$A$3:$AE$998,8,FALSE)</f>
        <v>#REF!</v>
      </c>
      <c r="D154" s="51" t="e">
        <f>VLOOKUP($M154,CardStats!$A$3:$AE$998,9,FALSE)</f>
        <v>#REF!</v>
      </c>
      <c r="E154" s="57" t="e">
        <f>VLOOKUP($M154,CardStats!$A$3:$AE$998,11,FALSE)</f>
        <v>#REF!</v>
      </c>
      <c r="F154" s="57" t="e">
        <f>VLOOKUP($M154,CardStats!$A$3:$AE$998,12,FALSE)</f>
        <v>#REF!</v>
      </c>
      <c r="G154" s="57" t="e">
        <f>VLOOKUP($M154,CardStats!$A$3:$AE$998,14,FALSE)</f>
        <v>#REF!</v>
      </c>
      <c r="H154" s="57" t="e">
        <f>VLOOKUP($M154,CardStats!$A$3:$AE$998,15,FALSE)</f>
        <v>#REF!</v>
      </c>
      <c r="I154" s="57" t="e">
        <f>VLOOKUP($M154,CardStats!$A$3:$AE$998,17,FALSE)</f>
        <v>#REF!</v>
      </c>
      <c r="J154" s="57" t="e">
        <f>VLOOKUP($M154,CardStats!$A$3:$AE$998,18,FALSE)</f>
        <v>#REF!</v>
      </c>
      <c r="K154" s="57" t="e">
        <f>VLOOKUP($M154,CardStats!$A$3:$AE$998,20,FALSE)</f>
        <v>#REF!</v>
      </c>
      <c r="L154" s="57" t="e">
        <f>VLOOKUP($M154,CardStats!$A$3:$AE$998,21,FALSE)</f>
        <v>#REF!</v>
      </c>
      <c r="M154" s="53" t="e">
        <f>Fixtures!#REF!</f>
        <v>#REF!</v>
      </c>
      <c r="N154" s="54" t="e">
        <f>Fixtures!#REF!</f>
        <v>#REF!</v>
      </c>
      <c r="O154" s="53" t="e">
        <f>Fixtures!#REF!</f>
        <v>#REF!</v>
      </c>
      <c r="P154" s="51" t="e">
        <f>VLOOKUP($O154,CardStats!$A$3:$AE$998,5,FALSE)</f>
        <v>#REF!</v>
      </c>
      <c r="Q154" s="51" t="e">
        <f>VLOOKUP($O154,CardStats!$A$3:$AE$998,7,FALSE)</f>
        <v>#REF!</v>
      </c>
      <c r="R154" s="51" t="e">
        <f>VLOOKUP($O154,CardStats!$A$3:$AE$998,8,FALSE)</f>
        <v>#REF!</v>
      </c>
      <c r="S154" s="51" t="e">
        <f>VLOOKUP($O154,CardStats!$A$3:$AE$998,10,FALSE)</f>
        <v>#REF!</v>
      </c>
      <c r="T154" s="57" t="e">
        <f>VLOOKUP($O154,CardStats!$A$3:$AE$998,11,FALSE)</f>
        <v>#REF!</v>
      </c>
      <c r="U154" s="57" t="e">
        <f>VLOOKUP($O154,CardStats!$A$3:$AE$998,13,FALSE)</f>
        <v>#REF!</v>
      </c>
      <c r="V154" s="57" t="e">
        <f>VLOOKUP($O154,CardStats!$A$3:$AE$998,14,FALSE)</f>
        <v>#REF!</v>
      </c>
      <c r="W154" s="57" t="e">
        <f>VLOOKUP($O154,CardStats!$A$3:$AE$998,16,FALSE)</f>
        <v>#REF!</v>
      </c>
      <c r="X154" s="57" t="e">
        <f>VLOOKUP($O154,CardStats!$A$3:$AE$998,17,FALSE)</f>
        <v>#REF!</v>
      </c>
      <c r="Y154" s="57" t="e">
        <f>VLOOKUP($O154,CardStats!$A$3:$AE$998,19,FALSE)</f>
        <v>#REF!</v>
      </c>
      <c r="Z154" s="57" t="e">
        <f>VLOOKUP($O154,CardStats!$A$3:$AE$998,20,FALSE)</f>
        <v>#REF!</v>
      </c>
      <c r="AA154" s="57" t="e">
        <f>VLOOKUP($O154,CardStats!$A$3:$AE$998,22,FALSE)</f>
        <v>#REF!</v>
      </c>
    </row>
    <row r="155" spans="1:27" x14ac:dyDescent="0.3">
      <c r="A155" s="51" t="e">
        <f>VLOOKUP($M155,CardStats!$A$3:$AE$998,5,FALSE)</f>
        <v>#REF!</v>
      </c>
      <c r="B155" s="51" t="e">
        <f>VLOOKUP($M155,CardStats!$A$3:$AE$998,6,FALSE)</f>
        <v>#REF!</v>
      </c>
      <c r="C155" s="51" t="e">
        <f>VLOOKUP($M155,CardStats!$A$3:$AE$998,8,FALSE)</f>
        <v>#REF!</v>
      </c>
      <c r="D155" s="51" t="e">
        <f>VLOOKUP($M155,CardStats!$A$3:$AE$998,9,FALSE)</f>
        <v>#REF!</v>
      </c>
      <c r="E155" s="57" t="e">
        <f>VLOOKUP($M155,CardStats!$A$3:$AE$998,11,FALSE)</f>
        <v>#REF!</v>
      </c>
      <c r="F155" s="57" t="e">
        <f>VLOOKUP($M155,CardStats!$A$3:$AE$998,12,FALSE)</f>
        <v>#REF!</v>
      </c>
      <c r="G155" s="57" t="e">
        <f>VLOOKUP($M155,CardStats!$A$3:$AE$998,14,FALSE)</f>
        <v>#REF!</v>
      </c>
      <c r="H155" s="57" t="e">
        <f>VLOOKUP($M155,CardStats!$A$3:$AE$998,15,FALSE)</f>
        <v>#REF!</v>
      </c>
      <c r="I155" s="57" t="e">
        <f>VLOOKUP($M155,CardStats!$A$3:$AE$998,17,FALSE)</f>
        <v>#REF!</v>
      </c>
      <c r="J155" s="57" t="e">
        <f>VLOOKUP($M155,CardStats!$A$3:$AE$998,18,FALSE)</f>
        <v>#REF!</v>
      </c>
      <c r="K155" s="57" t="e">
        <f>VLOOKUP($M155,CardStats!$A$3:$AE$998,20,FALSE)</f>
        <v>#REF!</v>
      </c>
      <c r="L155" s="57" t="e">
        <f>VLOOKUP($M155,CardStats!$A$3:$AE$998,21,FALSE)</f>
        <v>#REF!</v>
      </c>
      <c r="M155" s="53" t="e">
        <f>Fixtures!#REF!</f>
        <v>#REF!</v>
      </c>
      <c r="N155" s="54" t="e">
        <f>Fixtures!#REF!</f>
        <v>#REF!</v>
      </c>
      <c r="O155" s="53" t="e">
        <f>Fixtures!#REF!</f>
        <v>#REF!</v>
      </c>
      <c r="P155" s="51" t="e">
        <f>VLOOKUP($O155,CardStats!$A$3:$AE$998,5,FALSE)</f>
        <v>#REF!</v>
      </c>
      <c r="Q155" s="51" t="e">
        <f>VLOOKUP($O155,CardStats!$A$3:$AE$998,7,FALSE)</f>
        <v>#REF!</v>
      </c>
      <c r="R155" s="51" t="e">
        <f>VLOOKUP($O155,CardStats!$A$3:$AE$998,8,FALSE)</f>
        <v>#REF!</v>
      </c>
      <c r="S155" s="51" t="e">
        <f>VLOOKUP($O155,CardStats!$A$3:$AE$998,10,FALSE)</f>
        <v>#REF!</v>
      </c>
      <c r="T155" s="57" t="e">
        <f>VLOOKUP($O155,CardStats!$A$3:$AE$998,11,FALSE)</f>
        <v>#REF!</v>
      </c>
      <c r="U155" s="57" t="e">
        <f>VLOOKUP($O155,CardStats!$A$3:$AE$998,13,FALSE)</f>
        <v>#REF!</v>
      </c>
      <c r="V155" s="57" t="e">
        <f>VLOOKUP($O155,CardStats!$A$3:$AE$998,14,FALSE)</f>
        <v>#REF!</v>
      </c>
      <c r="W155" s="57" t="e">
        <f>VLOOKUP($O155,CardStats!$A$3:$AE$998,16,FALSE)</f>
        <v>#REF!</v>
      </c>
      <c r="X155" s="57" t="e">
        <f>VLOOKUP($O155,CardStats!$A$3:$AE$998,17,FALSE)</f>
        <v>#REF!</v>
      </c>
      <c r="Y155" s="57" t="e">
        <f>VLOOKUP($O155,CardStats!$A$3:$AE$998,19,FALSE)</f>
        <v>#REF!</v>
      </c>
      <c r="Z155" s="57" t="e">
        <f>VLOOKUP($O155,CardStats!$A$3:$AE$998,20,FALSE)</f>
        <v>#REF!</v>
      </c>
      <c r="AA155" s="57" t="e">
        <f>VLOOKUP($O155,CardStats!$A$3:$AE$998,22,FALSE)</f>
        <v>#REF!</v>
      </c>
    </row>
    <row r="156" spans="1:27" x14ac:dyDescent="0.3">
      <c r="A156" s="51" t="e">
        <f>VLOOKUP($M156,CardStats!$A$3:$AE$998,5,FALSE)</f>
        <v>#REF!</v>
      </c>
      <c r="B156" s="51" t="e">
        <f>VLOOKUP($M156,CardStats!$A$3:$AE$998,6,FALSE)</f>
        <v>#REF!</v>
      </c>
      <c r="C156" s="51" t="e">
        <f>VLOOKUP($M156,CardStats!$A$3:$AE$998,8,FALSE)</f>
        <v>#REF!</v>
      </c>
      <c r="D156" s="51" t="e">
        <f>VLOOKUP($M156,CardStats!$A$3:$AE$998,9,FALSE)</f>
        <v>#REF!</v>
      </c>
      <c r="E156" s="57" t="e">
        <f>VLOOKUP($M156,CardStats!$A$3:$AE$998,11,FALSE)</f>
        <v>#REF!</v>
      </c>
      <c r="F156" s="57" t="e">
        <f>VLOOKUP($M156,CardStats!$A$3:$AE$998,12,FALSE)</f>
        <v>#REF!</v>
      </c>
      <c r="G156" s="57" t="e">
        <f>VLOOKUP($M156,CardStats!$A$3:$AE$998,14,FALSE)</f>
        <v>#REF!</v>
      </c>
      <c r="H156" s="57" t="e">
        <f>VLOOKUP($M156,CardStats!$A$3:$AE$998,15,FALSE)</f>
        <v>#REF!</v>
      </c>
      <c r="I156" s="57" t="e">
        <f>VLOOKUP($M156,CardStats!$A$3:$AE$998,17,FALSE)</f>
        <v>#REF!</v>
      </c>
      <c r="J156" s="57" t="e">
        <f>VLOOKUP($M156,CardStats!$A$3:$AE$998,18,FALSE)</f>
        <v>#REF!</v>
      </c>
      <c r="K156" s="57" t="e">
        <f>VLOOKUP($M156,CardStats!$A$3:$AE$998,20,FALSE)</f>
        <v>#REF!</v>
      </c>
      <c r="L156" s="57" t="e">
        <f>VLOOKUP($M156,CardStats!$A$3:$AE$998,21,FALSE)</f>
        <v>#REF!</v>
      </c>
      <c r="M156" s="53" t="e">
        <f>Fixtures!#REF!</f>
        <v>#REF!</v>
      </c>
      <c r="N156" s="54" t="e">
        <f>Fixtures!#REF!</f>
        <v>#REF!</v>
      </c>
      <c r="O156" s="53" t="e">
        <f>Fixtures!#REF!</f>
        <v>#REF!</v>
      </c>
      <c r="P156" s="51" t="e">
        <f>VLOOKUP($O156,CardStats!$A$3:$AE$998,5,FALSE)</f>
        <v>#REF!</v>
      </c>
      <c r="Q156" s="51" t="e">
        <f>VLOOKUP($O156,CardStats!$A$3:$AE$998,7,FALSE)</f>
        <v>#REF!</v>
      </c>
      <c r="R156" s="51" t="e">
        <f>VLOOKUP($O156,CardStats!$A$3:$AE$998,8,FALSE)</f>
        <v>#REF!</v>
      </c>
      <c r="S156" s="51" t="e">
        <f>VLOOKUP($O156,CardStats!$A$3:$AE$998,10,FALSE)</f>
        <v>#REF!</v>
      </c>
      <c r="T156" s="57" t="e">
        <f>VLOOKUP($O156,CardStats!$A$3:$AE$998,11,FALSE)</f>
        <v>#REF!</v>
      </c>
      <c r="U156" s="57" t="e">
        <f>VLOOKUP($O156,CardStats!$A$3:$AE$998,13,FALSE)</f>
        <v>#REF!</v>
      </c>
      <c r="V156" s="57" t="e">
        <f>VLOOKUP($O156,CardStats!$A$3:$AE$998,14,FALSE)</f>
        <v>#REF!</v>
      </c>
      <c r="W156" s="57" t="e">
        <f>VLOOKUP($O156,CardStats!$A$3:$AE$998,16,FALSE)</f>
        <v>#REF!</v>
      </c>
      <c r="X156" s="57" t="e">
        <f>VLOOKUP($O156,CardStats!$A$3:$AE$998,17,FALSE)</f>
        <v>#REF!</v>
      </c>
      <c r="Y156" s="57" t="e">
        <f>VLOOKUP($O156,CardStats!$A$3:$AE$998,19,FALSE)</f>
        <v>#REF!</v>
      </c>
      <c r="Z156" s="57" t="e">
        <f>VLOOKUP($O156,CardStats!$A$3:$AE$998,20,FALSE)</f>
        <v>#REF!</v>
      </c>
      <c r="AA156" s="57" t="e">
        <f>VLOOKUP($O156,CardStats!$A$3:$AE$998,22,FALSE)</f>
        <v>#REF!</v>
      </c>
    </row>
    <row r="157" spans="1:27" x14ac:dyDescent="0.3">
      <c r="A157" s="51" t="e">
        <f>VLOOKUP($M157,CardStats!$A$3:$AE$998,5,FALSE)</f>
        <v>#REF!</v>
      </c>
      <c r="B157" s="51" t="e">
        <f>VLOOKUP($M157,CardStats!$A$3:$AE$998,6,FALSE)</f>
        <v>#REF!</v>
      </c>
      <c r="C157" s="51" t="e">
        <f>VLOOKUP($M157,CardStats!$A$3:$AE$998,8,FALSE)</f>
        <v>#REF!</v>
      </c>
      <c r="D157" s="51" t="e">
        <f>VLOOKUP($M157,CardStats!$A$3:$AE$998,9,FALSE)</f>
        <v>#REF!</v>
      </c>
      <c r="E157" s="57" t="e">
        <f>VLOOKUP($M157,CardStats!$A$3:$AE$998,11,FALSE)</f>
        <v>#REF!</v>
      </c>
      <c r="F157" s="57" t="e">
        <f>VLOOKUP($M157,CardStats!$A$3:$AE$998,12,FALSE)</f>
        <v>#REF!</v>
      </c>
      <c r="G157" s="57" t="e">
        <f>VLOOKUP($M157,CardStats!$A$3:$AE$998,14,FALSE)</f>
        <v>#REF!</v>
      </c>
      <c r="H157" s="57" t="e">
        <f>VLOOKUP($M157,CardStats!$A$3:$AE$998,15,FALSE)</f>
        <v>#REF!</v>
      </c>
      <c r="I157" s="57" t="e">
        <f>VLOOKUP($M157,CardStats!$A$3:$AE$998,17,FALSE)</f>
        <v>#REF!</v>
      </c>
      <c r="J157" s="57" t="e">
        <f>VLOOKUP($M157,CardStats!$A$3:$AE$998,18,FALSE)</f>
        <v>#REF!</v>
      </c>
      <c r="K157" s="57" t="e">
        <f>VLOOKUP($M157,CardStats!$A$3:$AE$998,20,FALSE)</f>
        <v>#REF!</v>
      </c>
      <c r="L157" s="57" t="e">
        <f>VLOOKUP($M157,CardStats!$A$3:$AE$998,21,FALSE)</f>
        <v>#REF!</v>
      </c>
      <c r="M157" s="53" t="e">
        <f>Fixtures!#REF!</f>
        <v>#REF!</v>
      </c>
      <c r="N157" s="54" t="e">
        <f>Fixtures!#REF!</f>
        <v>#REF!</v>
      </c>
      <c r="O157" s="53" t="e">
        <f>Fixtures!#REF!</f>
        <v>#REF!</v>
      </c>
      <c r="P157" s="51" t="e">
        <f>VLOOKUP($O157,CardStats!$A$3:$AE$998,5,FALSE)</f>
        <v>#REF!</v>
      </c>
      <c r="Q157" s="51" t="e">
        <f>VLOOKUP($O157,CardStats!$A$3:$AE$998,7,FALSE)</f>
        <v>#REF!</v>
      </c>
      <c r="R157" s="51" t="e">
        <f>VLOOKUP($O157,CardStats!$A$3:$AE$998,8,FALSE)</f>
        <v>#REF!</v>
      </c>
      <c r="S157" s="51" t="e">
        <f>VLOOKUP($O157,CardStats!$A$3:$AE$998,10,FALSE)</f>
        <v>#REF!</v>
      </c>
      <c r="T157" s="57" t="e">
        <f>VLOOKUP($O157,CardStats!$A$3:$AE$998,11,FALSE)</f>
        <v>#REF!</v>
      </c>
      <c r="U157" s="57" t="e">
        <f>VLOOKUP($O157,CardStats!$A$3:$AE$998,13,FALSE)</f>
        <v>#REF!</v>
      </c>
      <c r="V157" s="57" t="e">
        <f>VLOOKUP($O157,CardStats!$A$3:$AE$998,14,FALSE)</f>
        <v>#REF!</v>
      </c>
      <c r="W157" s="57" t="e">
        <f>VLOOKUP($O157,CardStats!$A$3:$AE$998,16,FALSE)</f>
        <v>#REF!</v>
      </c>
      <c r="X157" s="57" t="e">
        <f>VLOOKUP($O157,CardStats!$A$3:$AE$998,17,FALSE)</f>
        <v>#REF!</v>
      </c>
      <c r="Y157" s="57" t="e">
        <f>VLOOKUP($O157,CardStats!$A$3:$AE$998,19,FALSE)</f>
        <v>#REF!</v>
      </c>
      <c r="Z157" s="57" t="e">
        <f>VLOOKUP($O157,CardStats!$A$3:$AE$998,20,FALSE)</f>
        <v>#REF!</v>
      </c>
      <c r="AA157" s="57" t="e">
        <f>VLOOKUP($O157,CardStats!$A$3:$AE$998,22,FALSE)</f>
        <v>#REF!</v>
      </c>
    </row>
    <row r="158" spans="1:27" x14ac:dyDescent="0.3">
      <c r="A158" s="51" t="e">
        <f>VLOOKUP($M158,CardStats!$A$3:$AE$998,5,FALSE)</f>
        <v>#REF!</v>
      </c>
      <c r="B158" s="51" t="e">
        <f>VLOOKUP($M158,CardStats!$A$3:$AE$998,6,FALSE)</f>
        <v>#REF!</v>
      </c>
      <c r="C158" s="51" t="e">
        <f>VLOOKUP($M158,CardStats!$A$3:$AE$998,8,FALSE)</f>
        <v>#REF!</v>
      </c>
      <c r="D158" s="51" t="e">
        <f>VLOOKUP($M158,CardStats!$A$3:$AE$998,9,FALSE)</f>
        <v>#REF!</v>
      </c>
      <c r="E158" s="57" t="e">
        <f>VLOOKUP($M158,CardStats!$A$3:$AE$998,11,FALSE)</f>
        <v>#REF!</v>
      </c>
      <c r="F158" s="57" t="e">
        <f>VLOOKUP($M158,CardStats!$A$3:$AE$998,12,FALSE)</f>
        <v>#REF!</v>
      </c>
      <c r="G158" s="57" t="e">
        <f>VLOOKUP($M158,CardStats!$A$3:$AE$998,14,FALSE)</f>
        <v>#REF!</v>
      </c>
      <c r="H158" s="57" t="e">
        <f>VLOOKUP($M158,CardStats!$A$3:$AE$998,15,FALSE)</f>
        <v>#REF!</v>
      </c>
      <c r="I158" s="57" t="e">
        <f>VLOOKUP($M158,CardStats!$A$3:$AE$998,17,FALSE)</f>
        <v>#REF!</v>
      </c>
      <c r="J158" s="57" t="e">
        <f>VLOOKUP($M158,CardStats!$A$3:$AE$998,18,FALSE)</f>
        <v>#REF!</v>
      </c>
      <c r="K158" s="57" t="e">
        <f>VLOOKUP($M158,CardStats!$A$3:$AE$998,20,FALSE)</f>
        <v>#REF!</v>
      </c>
      <c r="L158" s="57" t="e">
        <f>VLOOKUP($M158,CardStats!$A$3:$AE$998,21,FALSE)</f>
        <v>#REF!</v>
      </c>
      <c r="M158" s="53" t="e">
        <f>Fixtures!#REF!</f>
        <v>#REF!</v>
      </c>
      <c r="N158" s="54" t="e">
        <f>Fixtures!#REF!</f>
        <v>#REF!</v>
      </c>
      <c r="O158" s="53" t="e">
        <f>Fixtures!#REF!</f>
        <v>#REF!</v>
      </c>
      <c r="P158" s="51" t="e">
        <f>VLOOKUP($O158,CardStats!$A$3:$AE$998,5,FALSE)</f>
        <v>#REF!</v>
      </c>
      <c r="Q158" s="51" t="e">
        <f>VLOOKUP($O158,CardStats!$A$3:$AE$998,7,FALSE)</f>
        <v>#REF!</v>
      </c>
      <c r="R158" s="51" t="e">
        <f>VLOOKUP($O158,CardStats!$A$3:$AE$998,8,FALSE)</f>
        <v>#REF!</v>
      </c>
      <c r="S158" s="51" t="e">
        <f>VLOOKUP($O158,CardStats!$A$3:$AE$998,10,FALSE)</f>
        <v>#REF!</v>
      </c>
      <c r="T158" s="57" t="e">
        <f>VLOOKUP($O158,CardStats!$A$3:$AE$998,11,FALSE)</f>
        <v>#REF!</v>
      </c>
      <c r="U158" s="57" t="e">
        <f>VLOOKUP($O158,CardStats!$A$3:$AE$998,13,FALSE)</f>
        <v>#REF!</v>
      </c>
      <c r="V158" s="57" t="e">
        <f>VLOOKUP($O158,CardStats!$A$3:$AE$998,14,FALSE)</f>
        <v>#REF!</v>
      </c>
      <c r="W158" s="57" t="e">
        <f>VLOOKUP($O158,CardStats!$A$3:$AE$998,16,FALSE)</f>
        <v>#REF!</v>
      </c>
      <c r="X158" s="57" t="e">
        <f>VLOOKUP($O158,CardStats!$A$3:$AE$998,17,FALSE)</f>
        <v>#REF!</v>
      </c>
      <c r="Y158" s="57" t="e">
        <f>VLOOKUP($O158,CardStats!$A$3:$AE$998,19,FALSE)</f>
        <v>#REF!</v>
      </c>
      <c r="Z158" s="57" t="e">
        <f>VLOOKUP($O158,CardStats!$A$3:$AE$998,20,FALSE)</f>
        <v>#REF!</v>
      </c>
      <c r="AA158" s="57" t="e">
        <f>VLOOKUP($O158,CardStats!$A$3:$AE$998,22,FALSE)</f>
        <v>#REF!</v>
      </c>
    </row>
    <row r="159" spans="1:27" x14ac:dyDescent="0.3">
      <c r="A159" s="51" t="e">
        <f>VLOOKUP($M159,CardStats!$A$3:$AE$998,5,FALSE)</f>
        <v>#REF!</v>
      </c>
      <c r="B159" s="51" t="e">
        <f>VLOOKUP($M159,CardStats!$A$3:$AE$998,6,FALSE)</f>
        <v>#REF!</v>
      </c>
      <c r="C159" s="51" t="e">
        <f>VLOOKUP($M159,CardStats!$A$3:$AE$998,8,FALSE)</f>
        <v>#REF!</v>
      </c>
      <c r="D159" s="51" t="e">
        <f>VLOOKUP($M159,CardStats!$A$3:$AE$998,9,FALSE)</f>
        <v>#REF!</v>
      </c>
      <c r="E159" s="57" t="e">
        <f>VLOOKUP($M159,CardStats!$A$3:$AE$998,11,FALSE)</f>
        <v>#REF!</v>
      </c>
      <c r="F159" s="57" t="e">
        <f>VLOOKUP($M159,CardStats!$A$3:$AE$998,12,FALSE)</f>
        <v>#REF!</v>
      </c>
      <c r="G159" s="57" t="e">
        <f>VLOOKUP($M159,CardStats!$A$3:$AE$998,14,FALSE)</f>
        <v>#REF!</v>
      </c>
      <c r="H159" s="57" t="e">
        <f>VLOOKUP($M159,CardStats!$A$3:$AE$998,15,FALSE)</f>
        <v>#REF!</v>
      </c>
      <c r="I159" s="57" t="e">
        <f>VLOOKUP($M159,CardStats!$A$3:$AE$998,17,FALSE)</f>
        <v>#REF!</v>
      </c>
      <c r="J159" s="57" t="e">
        <f>VLOOKUP($M159,CardStats!$A$3:$AE$998,18,FALSE)</f>
        <v>#REF!</v>
      </c>
      <c r="K159" s="57" t="e">
        <f>VLOOKUP($M159,CardStats!$A$3:$AE$998,20,FALSE)</f>
        <v>#REF!</v>
      </c>
      <c r="L159" s="57" t="e">
        <f>VLOOKUP($M159,CardStats!$A$3:$AE$998,21,FALSE)</f>
        <v>#REF!</v>
      </c>
      <c r="M159" s="53" t="e">
        <f>Fixtures!#REF!</f>
        <v>#REF!</v>
      </c>
      <c r="N159" s="54" t="e">
        <f>Fixtures!#REF!</f>
        <v>#REF!</v>
      </c>
      <c r="O159" s="53" t="e">
        <f>Fixtures!#REF!</f>
        <v>#REF!</v>
      </c>
      <c r="P159" s="51" t="e">
        <f>VLOOKUP($O159,CardStats!$A$3:$AE$998,5,FALSE)</f>
        <v>#REF!</v>
      </c>
      <c r="Q159" s="51" t="e">
        <f>VLOOKUP($O159,CardStats!$A$3:$AE$998,7,FALSE)</f>
        <v>#REF!</v>
      </c>
      <c r="R159" s="51" t="e">
        <f>VLOOKUP($O159,CardStats!$A$3:$AE$998,8,FALSE)</f>
        <v>#REF!</v>
      </c>
      <c r="S159" s="51" t="e">
        <f>VLOOKUP($O159,CardStats!$A$3:$AE$998,10,FALSE)</f>
        <v>#REF!</v>
      </c>
      <c r="T159" s="57" t="e">
        <f>VLOOKUP($O159,CardStats!$A$3:$AE$998,11,FALSE)</f>
        <v>#REF!</v>
      </c>
      <c r="U159" s="57" t="e">
        <f>VLOOKUP($O159,CardStats!$A$3:$AE$998,13,FALSE)</f>
        <v>#REF!</v>
      </c>
      <c r="V159" s="57" t="e">
        <f>VLOOKUP($O159,CardStats!$A$3:$AE$998,14,FALSE)</f>
        <v>#REF!</v>
      </c>
      <c r="W159" s="57" t="e">
        <f>VLOOKUP($O159,CardStats!$A$3:$AE$998,16,FALSE)</f>
        <v>#REF!</v>
      </c>
      <c r="X159" s="57" t="e">
        <f>VLOOKUP($O159,CardStats!$A$3:$AE$998,17,FALSE)</f>
        <v>#REF!</v>
      </c>
      <c r="Y159" s="57" t="e">
        <f>VLOOKUP($O159,CardStats!$A$3:$AE$998,19,FALSE)</f>
        <v>#REF!</v>
      </c>
      <c r="Z159" s="57" t="e">
        <f>VLOOKUP($O159,CardStats!$A$3:$AE$998,20,FALSE)</f>
        <v>#REF!</v>
      </c>
      <c r="AA159" s="57" t="e">
        <f>VLOOKUP($O159,CardStats!$A$3:$AE$998,22,FALSE)</f>
        <v>#REF!</v>
      </c>
    </row>
    <row r="160" spans="1:27" x14ac:dyDescent="0.3">
      <c r="A160" s="51" t="e">
        <f>VLOOKUP($M160,CardStats!$A$3:$AE$998,5,FALSE)</f>
        <v>#REF!</v>
      </c>
      <c r="B160" s="51" t="e">
        <f>VLOOKUP($M160,CardStats!$A$3:$AE$998,6,FALSE)</f>
        <v>#REF!</v>
      </c>
      <c r="C160" s="51" t="e">
        <f>VLOOKUP($M160,CardStats!$A$3:$AE$998,8,FALSE)</f>
        <v>#REF!</v>
      </c>
      <c r="D160" s="51" t="e">
        <f>VLOOKUP($M160,CardStats!$A$3:$AE$998,9,FALSE)</f>
        <v>#REF!</v>
      </c>
      <c r="E160" s="57" t="e">
        <f>VLOOKUP($M160,CardStats!$A$3:$AE$998,11,FALSE)</f>
        <v>#REF!</v>
      </c>
      <c r="F160" s="57" t="e">
        <f>VLOOKUP($M160,CardStats!$A$3:$AE$998,12,FALSE)</f>
        <v>#REF!</v>
      </c>
      <c r="G160" s="57" t="e">
        <f>VLOOKUP($M160,CardStats!$A$3:$AE$998,14,FALSE)</f>
        <v>#REF!</v>
      </c>
      <c r="H160" s="57" t="e">
        <f>VLOOKUP($M160,CardStats!$A$3:$AE$998,15,FALSE)</f>
        <v>#REF!</v>
      </c>
      <c r="I160" s="57" t="e">
        <f>VLOOKUP($M160,CardStats!$A$3:$AE$998,17,FALSE)</f>
        <v>#REF!</v>
      </c>
      <c r="J160" s="57" t="e">
        <f>VLOOKUP($M160,CardStats!$A$3:$AE$998,18,FALSE)</f>
        <v>#REF!</v>
      </c>
      <c r="K160" s="57" t="e">
        <f>VLOOKUP($M160,CardStats!$A$3:$AE$998,20,FALSE)</f>
        <v>#REF!</v>
      </c>
      <c r="L160" s="57" t="e">
        <f>VLOOKUP($M160,CardStats!$A$3:$AE$998,21,FALSE)</f>
        <v>#REF!</v>
      </c>
      <c r="M160" s="53" t="e">
        <f>Fixtures!#REF!</f>
        <v>#REF!</v>
      </c>
      <c r="N160" s="54" t="e">
        <f>Fixtures!#REF!</f>
        <v>#REF!</v>
      </c>
      <c r="O160" s="53" t="e">
        <f>Fixtures!#REF!</f>
        <v>#REF!</v>
      </c>
      <c r="P160" s="51" t="e">
        <f>VLOOKUP($O160,CardStats!$A$3:$AE$998,5,FALSE)</f>
        <v>#REF!</v>
      </c>
      <c r="Q160" s="51" t="e">
        <f>VLOOKUP($O160,CardStats!$A$3:$AE$998,7,FALSE)</f>
        <v>#REF!</v>
      </c>
      <c r="R160" s="51" t="e">
        <f>VLOOKUP($O160,CardStats!$A$3:$AE$998,8,FALSE)</f>
        <v>#REF!</v>
      </c>
      <c r="S160" s="51" t="e">
        <f>VLOOKUP($O160,CardStats!$A$3:$AE$998,10,FALSE)</f>
        <v>#REF!</v>
      </c>
      <c r="T160" s="57" t="e">
        <f>VLOOKUP($O160,CardStats!$A$3:$AE$998,11,FALSE)</f>
        <v>#REF!</v>
      </c>
      <c r="U160" s="57" t="e">
        <f>VLOOKUP($O160,CardStats!$A$3:$AE$998,13,FALSE)</f>
        <v>#REF!</v>
      </c>
      <c r="V160" s="57" t="e">
        <f>VLOOKUP($O160,CardStats!$A$3:$AE$998,14,FALSE)</f>
        <v>#REF!</v>
      </c>
      <c r="W160" s="57" t="e">
        <f>VLOOKUP($O160,CardStats!$A$3:$AE$998,16,FALSE)</f>
        <v>#REF!</v>
      </c>
      <c r="X160" s="57" t="e">
        <f>VLOOKUP($O160,CardStats!$A$3:$AE$998,17,FALSE)</f>
        <v>#REF!</v>
      </c>
      <c r="Y160" s="57" t="e">
        <f>VLOOKUP($O160,CardStats!$A$3:$AE$998,19,FALSE)</f>
        <v>#REF!</v>
      </c>
      <c r="Z160" s="57" t="e">
        <f>VLOOKUP($O160,CardStats!$A$3:$AE$998,20,FALSE)</f>
        <v>#REF!</v>
      </c>
      <c r="AA160" s="57" t="e">
        <f>VLOOKUP($O160,CardStats!$A$3:$AE$998,22,FALSE)</f>
        <v>#REF!</v>
      </c>
    </row>
    <row r="161" spans="1:27" x14ac:dyDescent="0.3">
      <c r="A161" s="51" t="e">
        <f>VLOOKUP($M161,CardStats!$A$3:$AE$998,5,FALSE)</f>
        <v>#REF!</v>
      </c>
      <c r="B161" s="51" t="e">
        <f>VLOOKUP($M161,CardStats!$A$3:$AE$998,6,FALSE)</f>
        <v>#REF!</v>
      </c>
      <c r="C161" s="51" t="e">
        <f>VLOOKUP($M161,CardStats!$A$3:$AE$998,8,FALSE)</f>
        <v>#REF!</v>
      </c>
      <c r="D161" s="51" t="e">
        <f>VLOOKUP($M161,CardStats!$A$3:$AE$998,9,FALSE)</f>
        <v>#REF!</v>
      </c>
      <c r="E161" s="57" t="e">
        <f>VLOOKUP($M161,CardStats!$A$3:$AE$998,11,FALSE)</f>
        <v>#REF!</v>
      </c>
      <c r="F161" s="57" t="e">
        <f>VLOOKUP($M161,CardStats!$A$3:$AE$998,12,FALSE)</f>
        <v>#REF!</v>
      </c>
      <c r="G161" s="57" t="e">
        <f>VLOOKUP($M161,CardStats!$A$3:$AE$998,14,FALSE)</f>
        <v>#REF!</v>
      </c>
      <c r="H161" s="57" t="e">
        <f>VLOOKUP($M161,CardStats!$A$3:$AE$998,15,FALSE)</f>
        <v>#REF!</v>
      </c>
      <c r="I161" s="57" t="e">
        <f>VLOOKUP($M161,CardStats!$A$3:$AE$998,17,FALSE)</f>
        <v>#REF!</v>
      </c>
      <c r="J161" s="57" t="e">
        <f>VLOOKUP($M161,CardStats!$A$3:$AE$998,18,FALSE)</f>
        <v>#REF!</v>
      </c>
      <c r="K161" s="57" t="e">
        <f>VLOOKUP($M161,CardStats!$A$3:$AE$998,20,FALSE)</f>
        <v>#REF!</v>
      </c>
      <c r="L161" s="57" t="e">
        <f>VLOOKUP($M161,CardStats!$A$3:$AE$998,21,FALSE)</f>
        <v>#REF!</v>
      </c>
      <c r="M161" s="53" t="e">
        <f>Fixtures!#REF!</f>
        <v>#REF!</v>
      </c>
      <c r="N161" s="54" t="e">
        <f>Fixtures!#REF!</f>
        <v>#REF!</v>
      </c>
      <c r="O161" s="53" t="e">
        <f>Fixtures!#REF!</f>
        <v>#REF!</v>
      </c>
      <c r="P161" s="51" t="e">
        <f>VLOOKUP($O161,CardStats!$A$3:$AE$998,5,FALSE)</f>
        <v>#REF!</v>
      </c>
      <c r="Q161" s="51" t="e">
        <f>VLOOKUP($O161,CardStats!$A$3:$AE$998,7,FALSE)</f>
        <v>#REF!</v>
      </c>
      <c r="R161" s="51" t="e">
        <f>VLOOKUP($O161,CardStats!$A$3:$AE$998,8,FALSE)</f>
        <v>#REF!</v>
      </c>
      <c r="S161" s="51" t="e">
        <f>VLOOKUP($O161,CardStats!$A$3:$AE$998,10,FALSE)</f>
        <v>#REF!</v>
      </c>
      <c r="T161" s="57" t="e">
        <f>VLOOKUP($O161,CardStats!$A$3:$AE$998,11,FALSE)</f>
        <v>#REF!</v>
      </c>
      <c r="U161" s="57" t="e">
        <f>VLOOKUP($O161,CardStats!$A$3:$AE$998,13,FALSE)</f>
        <v>#REF!</v>
      </c>
      <c r="V161" s="57" t="e">
        <f>VLOOKUP($O161,CardStats!$A$3:$AE$998,14,FALSE)</f>
        <v>#REF!</v>
      </c>
      <c r="W161" s="57" t="e">
        <f>VLOOKUP($O161,CardStats!$A$3:$AE$998,16,FALSE)</f>
        <v>#REF!</v>
      </c>
      <c r="X161" s="57" t="e">
        <f>VLOOKUP($O161,CardStats!$A$3:$AE$998,17,FALSE)</f>
        <v>#REF!</v>
      </c>
      <c r="Y161" s="57" t="e">
        <f>VLOOKUP($O161,CardStats!$A$3:$AE$998,19,FALSE)</f>
        <v>#REF!</v>
      </c>
      <c r="Z161" s="57" t="e">
        <f>VLOOKUP($O161,CardStats!$A$3:$AE$998,20,FALSE)</f>
        <v>#REF!</v>
      </c>
      <c r="AA161" s="57" t="e">
        <f>VLOOKUP($O161,CardStats!$A$3:$AE$998,22,FALSE)</f>
        <v>#REF!</v>
      </c>
    </row>
    <row r="162" spans="1:27" x14ac:dyDescent="0.3">
      <c r="A162" s="51" t="e">
        <f>VLOOKUP($M162,CardStats!$A$3:$AE$998,5,FALSE)</f>
        <v>#REF!</v>
      </c>
      <c r="B162" s="51" t="e">
        <f>VLOOKUP($M162,CardStats!$A$3:$AE$998,6,FALSE)</f>
        <v>#REF!</v>
      </c>
      <c r="C162" s="51" t="e">
        <f>VLOOKUP($M162,CardStats!$A$3:$AE$998,8,FALSE)</f>
        <v>#REF!</v>
      </c>
      <c r="D162" s="51" t="e">
        <f>VLOOKUP($M162,CardStats!$A$3:$AE$998,9,FALSE)</f>
        <v>#REF!</v>
      </c>
      <c r="E162" s="57" t="e">
        <f>VLOOKUP($M162,CardStats!$A$3:$AE$998,11,FALSE)</f>
        <v>#REF!</v>
      </c>
      <c r="F162" s="57" t="e">
        <f>VLOOKUP($M162,CardStats!$A$3:$AE$998,12,FALSE)</f>
        <v>#REF!</v>
      </c>
      <c r="G162" s="57" t="e">
        <f>VLOOKUP($M162,CardStats!$A$3:$AE$998,14,FALSE)</f>
        <v>#REF!</v>
      </c>
      <c r="H162" s="57" t="e">
        <f>VLOOKUP($M162,CardStats!$A$3:$AE$998,15,FALSE)</f>
        <v>#REF!</v>
      </c>
      <c r="I162" s="57" t="e">
        <f>VLOOKUP($M162,CardStats!$A$3:$AE$998,17,FALSE)</f>
        <v>#REF!</v>
      </c>
      <c r="J162" s="57" t="e">
        <f>VLOOKUP($M162,CardStats!$A$3:$AE$998,18,FALSE)</f>
        <v>#REF!</v>
      </c>
      <c r="K162" s="57" t="e">
        <f>VLOOKUP($M162,CardStats!$A$3:$AE$998,20,FALSE)</f>
        <v>#REF!</v>
      </c>
      <c r="L162" s="57" t="e">
        <f>VLOOKUP($M162,CardStats!$A$3:$AE$998,21,FALSE)</f>
        <v>#REF!</v>
      </c>
      <c r="M162" s="53" t="e">
        <f>Fixtures!#REF!</f>
        <v>#REF!</v>
      </c>
      <c r="N162" s="54" t="e">
        <f>Fixtures!#REF!</f>
        <v>#REF!</v>
      </c>
      <c r="O162" s="53" t="e">
        <f>Fixtures!#REF!</f>
        <v>#REF!</v>
      </c>
      <c r="P162" s="51" t="e">
        <f>VLOOKUP($O162,CardStats!$A$3:$AE$998,5,FALSE)</f>
        <v>#REF!</v>
      </c>
      <c r="Q162" s="51" t="e">
        <f>VLOOKUP($O162,CardStats!$A$3:$AE$998,7,FALSE)</f>
        <v>#REF!</v>
      </c>
      <c r="R162" s="51" t="e">
        <f>VLOOKUP($O162,CardStats!$A$3:$AE$998,8,FALSE)</f>
        <v>#REF!</v>
      </c>
      <c r="S162" s="51" t="e">
        <f>VLOOKUP($O162,CardStats!$A$3:$AE$998,10,FALSE)</f>
        <v>#REF!</v>
      </c>
      <c r="T162" s="57" t="e">
        <f>VLOOKUP($O162,CardStats!$A$3:$AE$998,11,FALSE)</f>
        <v>#REF!</v>
      </c>
      <c r="U162" s="57" t="e">
        <f>VLOOKUP($O162,CardStats!$A$3:$AE$998,13,FALSE)</f>
        <v>#REF!</v>
      </c>
      <c r="V162" s="57" t="e">
        <f>VLOOKUP($O162,CardStats!$A$3:$AE$998,14,FALSE)</f>
        <v>#REF!</v>
      </c>
      <c r="W162" s="57" t="e">
        <f>VLOOKUP($O162,CardStats!$A$3:$AE$998,16,FALSE)</f>
        <v>#REF!</v>
      </c>
      <c r="X162" s="57" t="e">
        <f>VLOOKUP($O162,CardStats!$A$3:$AE$998,17,FALSE)</f>
        <v>#REF!</v>
      </c>
      <c r="Y162" s="57" t="e">
        <f>VLOOKUP($O162,CardStats!$A$3:$AE$998,19,FALSE)</f>
        <v>#REF!</v>
      </c>
      <c r="Z162" s="57" t="e">
        <f>VLOOKUP($O162,CardStats!$A$3:$AE$998,20,FALSE)</f>
        <v>#REF!</v>
      </c>
      <c r="AA162" s="57" t="e">
        <f>VLOOKUP($O162,CardStats!$A$3:$AE$998,22,FALSE)</f>
        <v>#REF!</v>
      </c>
    </row>
    <row r="163" spans="1:27" x14ac:dyDescent="0.3">
      <c r="A163" s="51" t="e">
        <f>VLOOKUP($M163,CardStats!$A$3:$AE$998,5,FALSE)</f>
        <v>#REF!</v>
      </c>
      <c r="B163" s="51" t="e">
        <f>VLOOKUP($M163,CardStats!$A$3:$AE$998,6,FALSE)</f>
        <v>#REF!</v>
      </c>
      <c r="C163" s="51" t="e">
        <f>VLOOKUP($M163,CardStats!$A$3:$AE$998,8,FALSE)</f>
        <v>#REF!</v>
      </c>
      <c r="D163" s="51" t="e">
        <f>VLOOKUP($M163,CardStats!$A$3:$AE$998,9,FALSE)</f>
        <v>#REF!</v>
      </c>
      <c r="E163" s="57" t="e">
        <f>VLOOKUP($M163,CardStats!$A$3:$AE$998,11,FALSE)</f>
        <v>#REF!</v>
      </c>
      <c r="F163" s="57" t="e">
        <f>VLOOKUP($M163,CardStats!$A$3:$AE$998,12,FALSE)</f>
        <v>#REF!</v>
      </c>
      <c r="G163" s="57" t="e">
        <f>VLOOKUP($M163,CardStats!$A$3:$AE$998,14,FALSE)</f>
        <v>#REF!</v>
      </c>
      <c r="H163" s="57" t="e">
        <f>VLOOKUP($M163,CardStats!$A$3:$AE$998,15,FALSE)</f>
        <v>#REF!</v>
      </c>
      <c r="I163" s="57" t="e">
        <f>VLOOKUP($M163,CardStats!$A$3:$AE$998,17,FALSE)</f>
        <v>#REF!</v>
      </c>
      <c r="J163" s="57" t="e">
        <f>VLOOKUP($M163,CardStats!$A$3:$AE$998,18,FALSE)</f>
        <v>#REF!</v>
      </c>
      <c r="K163" s="57" t="e">
        <f>VLOOKUP($M163,CardStats!$A$3:$AE$998,20,FALSE)</f>
        <v>#REF!</v>
      </c>
      <c r="L163" s="57" t="e">
        <f>VLOOKUP($M163,CardStats!$A$3:$AE$998,21,FALSE)</f>
        <v>#REF!</v>
      </c>
      <c r="M163" s="53" t="e">
        <f>Fixtures!#REF!</f>
        <v>#REF!</v>
      </c>
      <c r="N163" s="54" t="e">
        <f>Fixtures!#REF!</f>
        <v>#REF!</v>
      </c>
      <c r="O163" s="53" t="e">
        <f>Fixtures!#REF!</f>
        <v>#REF!</v>
      </c>
      <c r="P163" s="51" t="e">
        <f>VLOOKUP($O163,CardStats!$A$3:$AE$998,5,FALSE)</f>
        <v>#REF!</v>
      </c>
      <c r="Q163" s="51" t="e">
        <f>VLOOKUP($O163,CardStats!$A$3:$AE$998,7,FALSE)</f>
        <v>#REF!</v>
      </c>
      <c r="R163" s="51" t="e">
        <f>VLOOKUP($O163,CardStats!$A$3:$AE$998,8,FALSE)</f>
        <v>#REF!</v>
      </c>
      <c r="S163" s="51" t="e">
        <f>VLOOKUP($O163,CardStats!$A$3:$AE$998,10,FALSE)</f>
        <v>#REF!</v>
      </c>
      <c r="T163" s="57" t="e">
        <f>VLOOKUP($O163,CardStats!$A$3:$AE$998,11,FALSE)</f>
        <v>#REF!</v>
      </c>
      <c r="U163" s="57" t="e">
        <f>VLOOKUP($O163,CardStats!$A$3:$AE$998,13,FALSE)</f>
        <v>#REF!</v>
      </c>
      <c r="V163" s="57" t="e">
        <f>VLOOKUP($O163,CardStats!$A$3:$AE$998,14,FALSE)</f>
        <v>#REF!</v>
      </c>
      <c r="W163" s="57" t="e">
        <f>VLOOKUP($O163,CardStats!$A$3:$AE$998,16,FALSE)</f>
        <v>#REF!</v>
      </c>
      <c r="X163" s="57" t="e">
        <f>VLOOKUP($O163,CardStats!$A$3:$AE$998,17,FALSE)</f>
        <v>#REF!</v>
      </c>
      <c r="Y163" s="57" t="e">
        <f>VLOOKUP($O163,CardStats!$A$3:$AE$998,19,FALSE)</f>
        <v>#REF!</v>
      </c>
      <c r="Z163" s="57" t="e">
        <f>VLOOKUP($O163,CardStats!$A$3:$AE$998,20,FALSE)</f>
        <v>#REF!</v>
      </c>
      <c r="AA163" s="57" t="e">
        <f>VLOOKUP($O163,CardStats!$A$3:$AE$998,22,FALSE)</f>
        <v>#REF!</v>
      </c>
    </row>
    <row r="164" spans="1:27" x14ac:dyDescent="0.3">
      <c r="A164" s="51" t="e">
        <f>VLOOKUP($M164,CardStats!$A$3:$AE$998,5,FALSE)</f>
        <v>#REF!</v>
      </c>
      <c r="B164" s="51" t="e">
        <f>VLOOKUP($M164,CardStats!$A$3:$AE$998,6,FALSE)</f>
        <v>#REF!</v>
      </c>
      <c r="C164" s="51" t="e">
        <f>VLOOKUP($M164,CardStats!$A$3:$AE$998,8,FALSE)</f>
        <v>#REF!</v>
      </c>
      <c r="D164" s="51" t="e">
        <f>VLOOKUP($M164,CardStats!$A$3:$AE$998,9,FALSE)</f>
        <v>#REF!</v>
      </c>
      <c r="E164" s="57" t="e">
        <f>VLOOKUP($M164,CardStats!$A$3:$AE$998,11,FALSE)</f>
        <v>#REF!</v>
      </c>
      <c r="F164" s="57" t="e">
        <f>VLOOKUP($M164,CardStats!$A$3:$AE$998,12,FALSE)</f>
        <v>#REF!</v>
      </c>
      <c r="G164" s="57" t="e">
        <f>VLOOKUP($M164,CardStats!$A$3:$AE$998,14,FALSE)</f>
        <v>#REF!</v>
      </c>
      <c r="H164" s="57" t="e">
        <f>VLOOKUP($M164,CardStats!$A$3:$AE$998,15,FALSE)</f>
        <v>#REF!</v>
      </c>
      <c r="I164" s="57" t="e">
        <f>VLOOKUP($M164,CardStats!$A$3:$AE$998,17,FALSE)</f>
        <v>#REF!</v>
      </c>
      <c r="J164" s="57" t="e">
        <f>VLOOKUP($M164,CardStats!$A$3:$AE$998,18,FALSE)</f>
        <v>#REF!</v>
      </c>
      <c r="K164" s="57" t="e">
        <f>VLOOKUP($M164,CardStats!$A$3:$AE$998,20,FALSE)</f>
        <v>#REF!</v>
      </c>
      <c r="L164" s="57" t="e">
        <f>VLOOKUP($M164,CardStats!$A$3:$AE$998,21,FALSE)</f>
        <v>#REF!</v>
      </c>
      <c r="M164" s="53" t="e">
        <f>Fixtures!#REF!</f>
        <v>#REF!</v>
      </c>
      <c r="N164" s="54" t="e">
        <f>Fixtures!#REF!</f>
        <v>#REF!</v>
      </c>
      <c r="O164" s="53" t="e">
        <f>Fixtures!#REF!</f>
        <v>#REF!</v>
      </c>
      <c r="P164" s="51" t="e">
        <f>VLOOKUP($O164,CardStats!$A$3:$AE$998,5,FALSE)</f>
        <v>#REF!</v>
      </c>
      <c r="Q164" s="51" t="e">
        <f>VLOOKUP($O164,CardStats!$A$3:$AE$998,7,FALSE)</f>
        <v>#REF!</v>
      </c>
      <c r="R164" s="51" t="e">
        <f>VLOOKUP($O164,CardStats!$A$3:$AE$998,8,FALSE)</f>
        <v>#REF!</v>
      </c>
      <c r="S164" s="51" t="e">
        <f>VLOOKUP($O164,CardStats!$A$3:$AE$998,10,FALSE)</f>
        <v>#REF!</v>
      </c>
      <c r="T164" s="57" t="e">
        <f>VLOOKUP($O164,CardStats!$A$3:$AE$998,11,FALSE)</f>
        <v>#REF!</v>
      </c>
      <c r="U164" s="57" t="e">
        <f>VLOOKUP($O164,CardStats!$A$3:$AE$998,13,FALSE)</f>
        <v>#REF!</v>
      </c>
      <c r="V164" s="57" t="e">
        <f>VLOOKUP($O164,CardStats!$A$3:$AE$998,14,FALSE)</f>
        <v>#REF!</v>
      </c>
      <c r="W164" s="57" t="e">
        <f>VLOOKUP($O164,CardStats!$A$3:$AE$998,16,FALSE)</f>
        <v>#REF!</v>
      </c>
      <c r="X164" s="57" t="e">
        <f>VLOOKUP($O164,CardStats!$A$3:$AE$998,17,FALSE)</f>
        <v>#REF!</v>
      </c>
      <c r="Y164" s="57" t="e">
        <f>VLOOKUP($O164,CardStats!$A$3:$AE$998,19,FALSE)</f>
        <v>#REF!</v>
      </c>
      <c r="Z164" s="57" t="e">
        <f>VLOOKUP($O164,CardStats!$A$3:$AE$998,20,FALSE)</f>
        <v>#REF!</v>
      </c>
      <c r="AA164" s="57" t="e">
        <f>VLOOKUP($O164,CardStats!$A$3:$AE$998,22,FALSE)</f>
        <v>#REF!</v>
      </c>
    </row>
    <row r="165" spans="1:27" x14ac:dyDescent="0.3">
      <c r="A165" s="51" t="e">
        <f>VLOOKUP($M165,CardStats!$A$3:$AE$998,5,FALSE)</f>
        <v>#REF!</v>
      </c>
      <c r="B165" s="51" t="e">
        <f>VLOOKUP($M165,CardStats!$A$3:$AE$998,6,FALSE)</f>
        <v>#REF!</v>
      </c>
      <c r="C165" s="51" t="e">
        <f>VLOOKUP($M165,CardStats!$A$3:$AE$998,8,FALSE)</f>
        <v>#REF!</v>
      </c>
      <c r="D165" s="51" t="e">
        <f>VLOOKUP($M165,CardStats!$A$3:$AE$998,9,FALSE)</f>
        <v>#REF!</v>
      </c>
      <c r="E165" s="57" t="e">
        <f>VLOOKUP($M165,CardStats!$A$3:$AE$998,11,FALSE)</f>
        <v>#REF!</v>
      </c>
      <c r="F165" s="57" t="e">
        <f>VLOOKUP($M165,CardStats!$A$3:$AE$998,12,FALSE)</f>
        <v>#REF!</v>
      </c>
      <c r="G165" s="57" t="e">
        <f>VLOOKUP($M165,CardStats!$A$3:$AE$998,14,FALSE)</f>
        <v>#REF!</v>
      </c>
      <c r="H165" s="57" t="e">
        <f>VLOOKUP($M165,CardStats!$A$3:$AE$998,15,FALSE)</f>
        <v>#REF!</v>
      </c>
      <c r="I165" s="57" t="e">
        <f>VLOOKUP($M165,CardStats!$A$3:$AE$998,17,FALSE)</f>
        <v>#REF!</v>
      </c>
      <c r="J165" s="57" t="e">
        <f>VLOOKUP($M165,CardStats!$A$3:$AE$998,18,FALSE)</f>
        <v>#REF!</v>
      </c>
      <c r="K165" s="57" t="e">
        <f>VLOOKUP($M165,CardStats!$A$3:$AE$998,20,FALSE)</f>
        <v>#REF!</v>
      </c>
      <c r="L165" s="57" t="e">
        <f>VLOOKUP($M165,CardStats!$A$3:$AE$998,21,FALSE)</f>
        <v>#REF!</v>
      </c>
      <c r="M165" s="53" t="e">
        <f>Fixtures!#REF!</f>
        <v>#REF!</v>
      </c>
      <c r="N165" s="54" t="e">
        <f>Fixtures!#REF!</f>
        <v>#REF!</v>
      </c>
      <c r="O165" s="53" t="e">
        <f>Fixtures!#REF!</f>
        <v>#REF!</v>
      </c>
      <c r="P165" s="51" t="e">
        <f>VLOOKUP($O165,CardStats!$A$3:$AE$998,5,FALSE)</f>
        <v>#REF!</v>
      </c>
      <c r="Q165" s="51" t="e">
        <f>VLOOKUP($O165,CardStats!$A$3:$AE$998,7,FALSE)</f>
        <v>#REF!</v>
      </c>
      <c r="R165" s="51" t="e">
        <f>VLOOKUP($O165,CardStats!$A$3:$AE$998,8,FALSE)</f>
        <v>#REF!</v>
      </c>
      <c r="S165" s="51" t="e">
        <f>VLOOKUP($O165,CardStats!$A$3:$AE$998,10,FALSE)</f>
        <v>#REF!</v>
      </c>
      <c r="T165" s="57" t="e">
        <f>VLOOKUP($O165,CardStats!$A$3:$AE$998,11,FALSE)</f>
        <v>#REF!</v>
      </c>
      <c r="U165" s="57" t="e">
        <f>VLOOKUP($O165,CardStats!$A$3:$AE$998,13,FALSE)</f>
        <v>#REF!</v>
      </c>
      <c r="V165" s="57" t="e">
        <f>VLOOKUP($O165,CardStats!$A$3:$AE$998,14,FALSE)</f>
        <v>#REF!</v>
      </c>
      <c r="W165" s="57" t="e">
        <f>VLOOKUP($O165,CardStats!$A$3:$AE$998,16,FALSE)</f>
        <v>#REF!</v>
      </c>
      <c r="X165" s="57" t="e">
        <f>VLOOKUP($O165,CardStats!$A$3:$AE$998,17,FALSE)</f>
        <v>#REF!</v>
      </c>
      <c r="Y165" s="57" t="e">
        <f>VLOOKUP($O165,CardStats!$A$3:$AE$998,19,FALSE)</f>
        <v>#REF!</v>
      </c>
      <c r="Z165" s="57" t="e">
        <f>VLOOKUP($O165,CardStats!$A$3:$AE$998,20,FALSE)</f>
        <v>#REF!</v>
      </c>
      <c r="AA165" s="57" t="e">
        <f>VLOOKUP($O165,CardStats!$A$3:$AE$998,22,FALSE)</f>
        <v>#REF!</v>
      </c>
    </row>
    <row r="166" spans="1:27" x14ac:dyDescent="0.3">
      <c r="A166" s="51" t="e">
        <f>VLOOKUP($M166,CardStats!$A$3:$AE$998,5,FALSE)</f>
        <v>#REF!</v>
      </c>
      <c r="B166" s="51" t="e">
        <f>VLOOKUP($M166,CardStats!$A$3:$AE$998,6,FALSE)</f>
        <v>#REF!</v>
      </c>
      <c r="C166" s="51" t="e">
        <f>VLOOKUP($M166,CardStats!$A$3:$AE$998,8,FALSE)</f>
        <v>#REF!</v>
      </c>
      <c r="D166" s="51" t="e">
        <f>VLOOKUP($M166,CardStats!$A$3:$AE$998,9,FALSE)</f>
        <v>#REF!</v>
      </c>
      <c r="E166" s="57" t="e">
        <f>VLOOKUP($M166,CardStats!$A$3:$AE$998,11,FALSE)</f>
        <v>#REF!</v>
      </c>
      <c r="F166" s="57" t="e">
        <f>VLOOKUP($M166,CardStats!$A$3:$AE$998,12,FALSE)</f>
        <v>#REF!</v>
      </c>
      <c r="G166" s="57" t="e">
        <f>VLOOKUP($M166,CardStats!$A$3:$AE$998,14,FALSE)</f>
        <v>#REF!</v>
      </c>
      <c r="H166" s="57" t="e">
        <f>VLOOKUP($M166,CardStats!$A$3:$AE$998,15,FALSE)</f>
        <v>#REF!</v>
      </c>
      <c r="I166" s="57" t="e">
        <f>VLOOKUP($M166,CardStats!$A$3:$AE$998,17,FALSE)</f>
        <v>#REF!</v>
      </c>
      <c r="J166" s="57" t="e">
        <f>VLOOKUP($M166,CardStats!$A$3:$AE$998,18,FALSE)</f>
        <v>#REF!</v>
      </c>
      <c r="K166" s="57" t="e">
        <f>VLOOKUP($M166,CardStats!$A$3:$AE$998,20,FALSE)</f>
        <v>#REF!</v>
      </c>
      <c r="L166" s="57" t="e">
        <f>VLOOKUP($M166,CardStats!$A$3:$AE$998,21,FALSE)</f>
        <v>#REF!</v>
      </c>
      <c r="M166" s="53" t="e">
        <f>Fixtures!#REF!</f>
        <v>#REF!</v>
      </c>
      <c r="N166" s="54" t="e">
        <f>Fixtures!#REF!</f>
        <v>#REF!</v>
      </c>
      <c r="O166" s="53" t="e">
        <f>Fixtures!#REF!</f>
        <v>#REF!</v>
      </c>
      <c r="P166" s="51" t="e">
        <f>VLOOKUP($O166,CardStats!$A$3:$AE$998,5,FALSE)</f>
        <v>#REF!</v>
      </c>
      <c r="Q166" s="51" t="e">
        <f>VLOOKUP($O166,CardStats!$A$3:$AE$998,7,FALSE)</f>
        <v>#REF!</v>
      </c>
      <c r="R166" s="51" t="e">
        <f>VLOOKUP($O166,CardStats!$A$3:$AE$998,8,FALSE)</f>
        <v>#REF!</v>
      </c>
      <c r="S166" s="51" t="e">
        <f>VLOOKUP($O166,CardStats!$A$3:$AE$998,10,FALSE)</f>
        <v>#REF!</v>
      </c>
      <c r="T166" s="57" t="e">
        <f>VLOOKUP($O166,CardStats!$A$3:$AE$998,11,FALSE)</f>
        <v>#REF!</v>
      </c>
      <c r="U166" s="57" t="e">
        <f>VLOOKUP($O166,CardStats!$A$3:$AE$998,13,FALSE)</f>
        <v>#REF!</v>
      </c>
      <c r="V166" s="57" t="e">
        <f>VLOOKUP($O166,CardStats!$A$3:$AE$998,14,FALSE)</f>
        <v>#REF!</v>
      </c>
      <c r="W166" s="57" t="e">
        <f>VLOOKUP($O166,CardStats!$A$3:$AE$998,16,FALSE)</f>
        <v>#REF!</v>
      </c>
      <c r="X166" s="57" t="e">
        <f>VLOOKUP($O166,CardStats!$A$3:$AE$998,17,FALSE)</f>
        <v>#REF!</v>
      </c>
      <c r="Y166" s="57" t="e">
        <f>VLOOKUP($O166,CardStats!$A$3:$AE$998,19,FALSE)</f>
        <v>#REF!</v>
      </c>
      <c r="Z166" s="57" t="e">
        <f>VLOOKUP($O166,CardStats!$A$3:$AE$998,20,FALSE)</f>
        <v>#REF!</v>
      </c>
      <c r="AA166" s="57" t="e">
        <f>VLOOKUP($O166,CardStats!$A$3:$AE$998,22,FALSE)</f>
        <v>#REF!</v>
      </c>
    </row>
    <row r="167" spans="1:27" x14ac:dyDescent="0.3">
      <c r="A167" s="51" t="e">
        <f>VLOOKUP($M167,CardStats!$A$3:$AE$998,5,FALSE)</f>
        <v>#REF!</v>
      </c>
      <c r="B167" s="51" t="e">
        <f>VLOOKUP($M167,CardStats!$A$3:$AE$998,6,FALSE)</f>
        <v>#REF!</v>
      </c>
      <c r="C167" s="51" t="e">
        <f>VLOOKUP($M167,CardStats!$A$3:$AE$998,8,FALSE)</f>
        <v>#REF!</v>
      </c>
      <c r="D167" s="51" t="e">
        <f>VLOOKUP($M167,CardStats!$A$3:$AE$998,9,FALSE)</f>
        <v>#REF!</v>
      </c>
      <c r="E167" s="57" t="e">
        <f>VLOOKUP($M167,CardStats!$A$3:$AE$998,11,FALSE)</f>
        <v>#REF!</v>
      </c>
      <c r="F167" s="57" t="e">
        <f>VLOOKUP($M167,CardStats!$A$3:$AE$998,12,FALSE)</f>
        <v>#REF!</v>
      </c>
      <c r="G167" s="57" t="e">
        <f>VLOOKUP($M167,CardStats!$A$3:$AE$998,14,FALSE)</f>
        <v>#REF!</v>
      </c>
      <c r="H167" s="57" t="e">
        <f>VLOOKUP($M167,CardStats!$A$3:$AE$998,15,FALSE)</f>
        <v>#REF!</v>
      </c>
      <c r="I167" s="57" t="e">
        <f>VLOOKUP($M167,CardStats!$A$3:$AE$998,17,FALSE)</f>
        <v>#REF!</v>
      </c>
      <c r="J167" s="57" t="e">
        <f>VLOOKUP($M167,CardStats!$A$3:$AE$998,18,FALSE)</f>
        <v>#REF!</v>
      </c>
      <c r="K167" s="57" t="e">
        <f>VLOOKUP($M167,CardStats!$A$3:$AE$998,20,FALSE)</f>
        <v>#REF!</v>
      </c>
      <c r="L167" s="57" t="e">
        <f>VLOOKUP($M167,CardStats!$A$3:$AE$998,21,FALSE)</f>
        <v>#REF!</v>
      </c>
      <c r="M167" s="53" t="e">
        <f>Fixtures!#REF!</f>
        <v>#REF!</v>
      </c>
      <c r="N167" s="54" t="e">
        <f>Fixtures!#REF!</f>
        <v>#REF!</v>
      </c>
      <c r="O167" s="53" t="e">
        <f>Fixtures!#REF!</f>
        <v>#REF!</v>
      </c>
      <c r="P167" s="51" t="e">
        <f>VLOOKUP($O167,CardStats!$A$3:$AE$998,5,FALSE)</f>
        <v>#REF!</v>
      </c>
      <c r="Q167" s="51" t="e">
        <f>VLOOKUP($O167,CardStats!$A$3:$AE$998,7,FALSE)</f>
        <v>#REF!</v>
      </c>
      <c r="R167" s="51" t="e">
        <f>VLOOKUP($O167,CardStats!$A$3:$AE$998,8,FALSE)</f>
        <v>#REF!</v>
      </c>
      <c r="S167" s="51" t="e">
        <f>VLOOKUP($O167,CardStats!$A$3:$AE$998,10,FALSE)</f>
        <v>#REF!</v>
      </c>
      <c r="T167" s="57" t="e">
        <f>VLOOKUP($O167,CardStats!$A$3:$AE$998,11,FALSE)</f>
        <v>#REF!</v>
      </c>
      <c r="U167" s="57" t="e">
        <f>VLOOKUP($O167,CardStats!$A$3:$AE$998,13,FALSE)</f>
        <v>#REF!</v>
      </c>
      <c r="V167" s="57" t="e">
        <f>VLOOKUP($O167,CardStats!$A$3:$AE$998,14,FALSE)</f>
        <v>#REF!</v>
      </c>
      <c r="W167" s="57" t="e">
        <f>VLOOKUP($O167,CardStats!$A$3:$AE$998,16,FALSE)</f>
        <v>#REF!</v>
      </c>
      <c r="X167" s="57" t="e">
        <f>VLOOKUP($O167,CardStats!$A$3:$AE$998,17,FALSE)</f>
        <v>#REF!</v>
      </c>
      <c r="Y167" s="57" t="e">
        <f>VLOOKUP($O167,CardStats!$A$3:$AE$998,19,FALSE)</f>
        <v>#REF!</v>
      </c>
      <c r="Z167" s="57" t="e">
        <f>VLOOKUP($O167,CardStats!$A$3:$AE$998,20,FALSE)</f>
        <v>#REF!</v>
      </c>
      <c r="AA167" s="57" t="e">
        <f>VLOOKUP($O167,CardStats!$A$3:$AE$998,22,FALSE)</f>
        <v>#REF!</v>
      </c>
    </row>
    <row r="168" spans="1:27" x14ac:dyDescent="0.3">
      <c r="A168" s="51" t="e">
        <f>VLOOKUP($M168,CardStats!$A$3:$AE$998,5,FALSE)</f>
        <v>#REF!</v>
      </c>
      <c r="B168" s="51" t="e">
        <f>VLOOKUP($M168,CardStats!$A$3:$AE$998,6,FALSE)</f>
        <v>#REF!</v>
      </c>
      <c r="C168" s="51" t="e">
        <f>VLOOKUP($M168,CardStats!$A$3:$AE$998,8,FALSE)</f>
        <v>#REF!</v>
      </c>
      <c r="D168" s="51" t="e">
        <f>VLOOKUP($M168,CardStats!$A$3:$AE$998,9,FALSE)</f>
        <v>#REF!</v>
      </c>
      <c r="E168" s="57" t="e">
        <f>VLOOKUP($M168,CardStats!$A$3:$AE$998,11,FALSE)</f>
        <v>#REF!</v>
      </c>
      <c r="F168" s="57" t="e">
        <f>VLOOKUP($M168,CardStats!$A$3:$AE$998,12,FALSE)</f>
        <v>#REF!</v>
      </c>
      <c r="G168" s="57" t="e">
        <f>VLOOKUP($M168,CardStats!$A$3:$AE$998,14,FALSE)</f>
        <v>#REF!</v>
      </c>
      <c r="H168" s="57" t="e">
        <f>VLOOKUP($M168,CardStats!$A$3:$AE$998,15,FALSE)</f>
        <v>#REF!</v>
      </c>
      <c r="I168" s="57" t="e">
        <f>VLOOKUP($M168,CardStats!$A$3:$AE$998,17,FALSE)</f>
        <v>#REF!</v>
      </c>
      <c r="J168" s="57" t="e">
        <f>VLOOKUP($M168,CardStats!$A$3:$AE$998,18,FALSE)</f>
        <v>#REF!</v>
      </c>
      <c r="K168" s="57" t="e">
        <f>VLOOKUP($M168,CardStats!$A$3:$AE$998,20,FALSE)</f>
        <v>#REF!</v>
      </c>
      <c r="L168" s="57" t="e">
        <f>VLOOKUP($M168,CardStats!$A$3:$AE$998,21,FALSE)</f>
        <v>#REF!</v>
      </c>
      <c r="M168" s="53" t="e">
        <f>Fixtures!#REF!</f>
        <v>#REF!</v>
      </c>
      <c r="N168" s="54" t="e">
        <f>Fixtures!#REF!</f>
        <v>#REF!</v>
      </c>
      <c r="O168" s="53" t="e">
        <f>Fixtures!#REF!</f>
        <v>#REF!</v>
      </c>
      <c r="P168" s="51" t="e">
        <f>VLOOKUP($O168,CardStats!$A$3:$AE$998,5,FALSE)</f>
        <v>#REF!</v>
      </c>
      <c r="Q168" s="51" t="e">
        <f>VLOOKUP($O168,CardStats!$A$3:$AE$998,7,FALSE)</f>
        <v>#REF!</v>
      </c>
      <c r="R168" s="51" t="e">
        <f>VLOOKUP($O168,CardStats!$A$3:$AE$998,8,FALSE)</f>
        <v>#REF!</v>
      </c>
      <c r="S168" s="51" t="e">
        <f>VLOOKUP($O168,CardStats!$A$3:$AE$998,10,FALSE)</f>
        <v>#REF!</v>
      </c>
      <c r="T168" s="57" t="e">
        <f>VLOOKUP($O168,CardStats!$A$3:$AE$998,11,FALSE)</f>
        <v>#REF!</v>
      </c>
      <c r="U168" s="57" t="e">
        <f>VLOOKUP($O168,CardStats!$A$3:$AE$998,13,FALSE)</f>
        <v>#REF!</v>
      </c>
      <c r="V168" s="57" t="e">
        <f>VLOOKUP($O168,CardStats!$A$3:$AE$998,14,FALSE)</f>
        <v>#REF!</v>
      </c>
      <c r="W168" s="57" t="e">
        <f>VLOOKUP($O168,CardStats!$A$3:$AE$998,16,FALSE)</f>
        <v>#REF!</v>
      </c>
      <c r="X168" s="57" t="e">
        <f>VLOOKUP($O168,CardStats!$A$3:$AE$998,17,FALSE)</f>
        <v>#REF!</v>
      </c>
      <c r="Y168" s="57" t="e">
        <f>VLOOKUP($O168,CardStats!$A$3:$AE$998,19,FALSE)</f>
        <v>#REF!</v>
      </c>
      <c r="Z168" s="57" t="e">
        <f>VLOOKUP($O168,CardStats!$A$3:$AE$998,20,FALSE)</f>
        <v>#REF!</v>
      </c>
      <c r="AA168" s="57" t="e">
        <f>VLOOKUP($O168,CardStats!$A$3:$AE$998,22,FALSE)</f>
        <v>#REF!</v>
      </c>
    </row>
    <row r="169" spans="1:27" x14ac:dyDescent="0.3">
      <c r="A169" s="51" t="e">
        <f>VLOOKUP($M169,CardStats!$A$3:$AE$998,5,FALSE)</f>
        <v>#REF!</v>
      </c>
      <c r="B169" s="51" t="e">
        <f>VLOOKUP($M169,CardStats!$A$3:$AE$998,6,FALSE)</f>
        <v>#REF!</v>
      </c>
      <c r="C169" s="51" t="e">
        <f>VLOOKUP($M169,CardStats!$A$3:$AE$998,8,FALSE)</f>
        <v>#REF!</v>
      </c>
      <c r="D169" s="51" t="e">
        <f>VLOOKUP($M169,CardStats!$A$3:$AE$998,9,FALSE)</f>
        <v>#REF!</v>
      </c>
      <c r="E169" s="57" t="e">
        <f>VLOOKUP($M169,CardStats!$A$3:$AE$998,11,FALSE)</f>
        <v>#REF!</v>
      </c>
      <c r="F169" s="57" t="e">
        <f>VLOOKUP($M169,CardStats!$A$3:$AE$998,12,FALSE)</f>
        <v>#REF!</v>
      </c>
      <c r="G169" s="57" t="e">
        <f>VLOOKUP($M169,CardStats!$A$3:$AE$998,14,FALSE)</f>
        <v>#REF!</v>
      </c>
      <c r="H169" s="57" t="e">
        <f>VLOOKUP($M169,CardStats!$A$3:$AE$998,15,FALSE)</f>
        <v>#REF!</v>
      </c>
      <c r="I169" s="57" t="e">
        <f>VLOOKUP($M169,CardStats!$A$3:$AE$998,17,FALSE)</f>
        <v>#REF!</v>
      </c>
      <c r="J169" s="57" t="e">
        <f>VLOOKUP($M169,CardStats!$A$3:$AE$998,18,FALSE)</f>
        <v>#REF!</v>
      </c>
      <c r="K169" s="57" t="e">
        <f>VLOOKUP($M169,CardStats!$A$3:$AE$998,20,FALSE)</f>
        <v>#REF!</v>
      </c>
      <c r="L169" s="57" t="e">
        <f>VLOOKUP($M169,CardStats!$A$3:$AE$998,21,FALSE)</f>
        <v>#REF!</v>
      </c>
      <c r="M169" s="53" t="e">
        <f>Fixtures!#REF!</f>
        <v>#REF!</v>
      </c>
      <c r="N169" s="54" t="e">
        <f>Fixtures!#REF!</f>
        <v>#REF!</v>
      </c>
      <c r="O169" s="53" t="e">
        <f>Fixtures!#REF!</f>
        <v>#REF!</v>
      </c>
      <c r="P169" s="51" t="e">
        <f>VLOOKUP($O169,CardStats!$A$3:$AE$998,5,FALSE)</f>
        <v>#REF!</v>
      </c>
      <c r="Q169" s="51" t="e">
        <f>VLOOKUP($O169,CardStats!$A$3:$AE$998,7,FALSE)</f>
        <v>#REF!</v>
      </c>
      <c r="R169" s="51" t="e">
        <f>VLOOKUP($O169,CardStats!$A$3:$AE$998,8,FALSE)</f>
        <v>#REF!</v>
      </c>
      <c r="S169" s="51" t="e">
        <f>VLOOKUP($O169,CardStats!$A$3:$AE$998,10,FALSE)</f>
        <v>#REF!</v>
      </c>
      <c r="T169" s="57" t="e">
        <f>VLOOKUP($O169,CardStats!$A$3:$AE$998,11,FALSE)</f>
        <v>#REF!</v>
      </c>
      <c r="U169" s="57" t="e">
        <f>VLOOKUP($O169,CardStats!$A$3:$AE$998,13,FALSE)</f>
        <v>#REF!</v>
      </c>
      <c r="V169" s="57" t="e">
        <f>VLOOKUP($O169,CardStats!$A$3:$AE$998,14,FALSE)</f>
        <v>#REF!</v>
      </c>
      <c r="W169" s="57" t="e">
        <f>VLOOKUP($O169,CardStats!$A$3:$AE$998,16,FALSE)</f>
        <v>#REF!</v>
      </c>
      <c r="X169" s="57" t="e">
        <f>VLOOKUP($O169,CardStats!$A$3:$AE$998,17,FALSE)</f>
        <v>#REF!</v>
      </c>
      <c r="Y169" s="57" t="e">
        <f>VLOOKUP($O169,CardStats!$A$3:$AE$998,19,FALSE)</f>
        <v>#REF!</v>
      </c>
      <c r="Z169" s="57" t="e">
        <f>VLOOKUP($O169,CardStats!$A$3:$AE$998,20,FALSE)</f>
        <v>#REF!</v>
      </c>
      <c r="AA169" s="57" t="e">
        <f>VLOOKUP($O169,CardStats!$A$3:$AE$998,22,FALSE)</f>
        <v>#REF!</v>
      </c>
    </row>
    <row r="170" spans="1:27" x14ac:dyDescent="0.3">
      <c r="A170" s="51" t="e">
        <f>VLOOKUP($M170,CardStats!$A$3:$AE$998,5,FALSE)</f>
        <v>#REF!</v>
      </c>
      <c r="B170" s="51" t="e">
        <f>VLOOKUP($M170,CardStats!$A$3:$AE$998,6,FALSE)</f>
        <v>#REF!</v>
      </c>
      <c r="C170" s="51" t="e">
        <f>VLOOKUP($M170,CardStats!$A$3:$AE$998,8,FALSE)</f>
        <v>#REF!</v>
      </c>
      <c r="D170" s="51" t="e">
        <f>VLOOKUP($M170,CardStats!$A$3:$AE$998,9,FALSE)</f>
        <v>#REF!</v>
      </c>
      <c r="E170" s="57" t="e">
        <f>VLOOKUP($M170,CardStats!$A$3:$AE$998,11,FALSE)</f>
        <v>#REF!</v>
      </c>
      <c r="F170" s="57" t="e">
        <f>VLOOKUP($M170,CardStats!$A$3:$AE$998,12,FALSE)</f>
        <v>#REF!</v>
      </c>
      <c r="G170" s="57" t="e">
        <f>VLOOKUP($M170,CardStats!$A$3:$AE$998,14,FALSE)</f>
        <v>#REF!</v>
      </c>
      <c r="H170" s="57" t="e">
        <f>VLOOKUP($M170,CardStats!$A$3:$AE$998,15,FALSE)</f>
        <v>#REF!</v>
      </c>
      <c r="I170" s="57" t="e">
        <f>VLOOKUP($M170,CardStats!$A$3:$AE$998,17,FALSE)</f>
        <v>#REF!</v>
      </c>
      <c r="J170" s="57" t="e">
        <f>VLOOKUP($M170,CardStats!$A$3:$AE$998,18,FALSE)</f>
        <v>#REF!</v>
      </c>
      <c r="K170" s="57" t="e">
        <f>VLOOKUP($M170,CardStats!$A$3:$AE$998,20,FALSE)</f>
        <v>#REF!</v>
      </c>
      <c r="L170" s="57" t="e">
        <f>VLOOKUP($M170,CardStats!$A$3:$AE$998,21,FALSE)</f>
        <v>#REF!</v>
      </c>
      <c r="M170" s="53" t="e">
        <f>Fixtures!#REF!</f>
        <v>#REF!</v>
      </c>
      <c r="N170" s="54" t="e">
        <f>Fixtures!#REF!</f>
        <v>#REF!</v>
      </c>
      <c r="O170" s="53" t="e">
        <f>Fixtures!#REF!</f>
        <v>#REF!</v>
      </c>
      <c r="P170" s="51" t="e">
        <f>VLOOKUP($O170,CardStats!$A$3:$AE$998,5,FALSE)</f>
        <v>#REF!</v>
      </c>
      <c r="Q170" s="51" t="e">
        <f>VLOOKUP($O170,CardStats!$A$3:$AE$998,7,FALSE)</f>
        <v>#REF!</v>
      </c>
      <c r="R170" s="51" t="e">
        <f>VLOOKUP($O170,CardStats!$A$3:$AE$998,8,FALSE)</f>
        <v>#REF!</v>
      </c>
      <c r="S170" s="51" t="e">
        <f>VLOOKUP($O170,CardStats!$A$3:$AE$998,10,FALSE)</f>
        <v>#REF!</v>
      </c>
      <c r="T170" s="57" t="e">
        <f>VLOOKUP($O170,CardStats!$A$3:$AE$998,11,FALSE)</f>
        <v>#REF!</v>
      </c>
      <c r="U170" s="57" t="e">
        <f>VLOOKUP($O170,CardStats!$A$3:$AE$998,13,FALSE)</f>
        <v>#REF!</v>
      </c>
      <c r="V170" s="57" t="e">
        <f>VLOOKUP($O170,CardStats!$A$3:$AE$998,14,FALSE)</f>
        <v>#REF!</v>
      </c>
      <c r="W170" s="57" t="e">
        <f>VLOOKUP($O170,CardStats!$A$3:$AE$998,16,FALSE)</f>
        <v>#REF!</v>
      </c>
      <c r="X170" s="57" t="e">
        <f>VLOOKUP($O170,CardStats!$A$3:$AE$998,17,FALSE)</f>
        <v>#REF!</v>
      </c>
      <c r="Y170" s="57" t="e">
        <f>VLOOKUP($O170,CardStats!$A$3:$AE$998,19,FALSE)</f>
        <v>#REF!</v>
      </c>
      <c r="Z170" s="57" t="e">
        <f>VLOOKUP($O170,CardStats!$A$3:$AE$998,20,FALSE)</f>
        <v>#REF!</v>
      </c>
      <c r="AA170" s="57" t="e">
        <f>VLOOKUP($O170,CardStats!$A$3:$AE$998,22,FALSE)</f>
        <v>#REF!</v>
      </c>
    </row>
    <row r="171" spans="1:27" x14ac:dyDescent="0.3">
      <c r="A171" s="51" t="e">
        <f>VLOOKUP($M171,CardStats!$A$3:$AE$998,5,FALSE)</f>
        <v>#REF!</v>
      </c>
      <c r="B171" s="51" t="e">
        <f>VLOOKUP($M171,CardStats!$A$3:$AE$998,6,FALSE)</f>
        <v>#REF!</v>
      </c>
      <c r="C171" s="51" t="e">
        <f>VLOOKUP($M171,CardStats!$A$3:$AE$998,8,FALSE)</f>
        <v>#REF!</v>
      </c>
      <c r="D171" s="51" t="e">
        <f>VLOOKUP($M171,CardStats!$A$3:$AE$998,9,FALSE)</f>
        <v>#REF!</v>
      </c>
      <c r="E171" s="57" t="e">
        <f>VLOOKUP($M171,CardStats!$A$3:$AE$998,11,FALSE)</f>
        <v>#REF!</v>
      </c>
      <c r="F171" s="57" t="e">
        <f>VLOOKUP($M171,CardStats!$A$3:$AE$998,12,FALSE)</f>
        <v>#REF!</v>
      </c>
      <c r="G171" s="57" t="e">
        <f>VLOOKUP($M171,CardStats!$A$3:$AE$998,14,FALSE)</f>
        <v>#REF!</v>
      </c>
      <c r="H171" s="57" t="e">
        <f>VLOOKUP($M171,CardStats!$A$3:$AE$998,15,FALSE)</f>
        <v>#REF!</v>
      </c>
      <c r="I171" s="57" t="e">
        <f>VLOOKUP($M171,CardStats!$A$3:$AE$998,17,FALSE)</f>
        <v>#REF!</v>
      </c>
      <c r="J171" s="57" t="e">
        <f>VLOOKUP($M171,CardStats!$A$3:$AE$998,18,FALSE)</f>
        <v>#REF!</v>
      </c>
      <c r="K171" s="57" t="e">
        <f>VLOOKUP($M171,CardStats!$A$3:$AE$998,20,FALSE)</f>
        <v>#REF!</v>
      </c>
      <c r="L171" s="57" t="e">
        <f>VLOOKUP($M171,CardStats!$A$3:$AE$998,21,FALSE)</f>
        <v>#REF!</v>
      </c>
      <c r="M171" s="53" t="e">
        <f>Fixtures!#REF!</f>
        <v>#REF!</v>
      </c>
      <c r="N171" s="54" t="e">
        <f>Fixtures!#REF!</f>
        <v>#REF!</v>
      </c>
      <c r="O171" s="53" t="e">
        <f>Fixtures!#REF!</f>
        <v>#REF!</v>
      </c>
      <c r="P171" s="51" t="e">
        <f>VLOOKUP($O171,CardStats!$A$3:$AE$998,5,FALSE)</f>
        <v>#REF!</v>
      </c>
      <c r="Q171" s="51" t="e">
        <f>VLOOKUP($O171,CardStats!$A$3:$AE$998,7,FALSE)</f>
        <v>#REF!</v>
      </c>
      <c r="R171" s="51" t="e">
        <f>VLOOKUP($O171,CardStats!$A$3:$AE$998,8,FALSE)</f>
        <v>#REF!</v>
      </c>
      <c r="S171" s="51" t="e">
        <f>VLOOKUP($O171,CardStats!$A$3:$AE$998,10,FALSE)</f>
        <v>#REF!</v>
      </c>
      <c r="T171" s="57" t="e">
        <f>VLOOKUP($O171,CardStats!$A$3:$AE$998,11,FALSE)</f>
        <v>#REF!</v>
      </c>
      <c r="U171" s="57" t="e">
        <f>VLOOKUP($O171,CardStats!$A$3:$AE$998,13,FALSE)</f>
        <v>#REF!</v>
      </c>
      <c r="V171" s="57" t="e">
        <f>VLOOKUP($O171,CardStats!$A$3:$AE$998,14,FALSE)</f>
        <v>#REF!</v>
      </c>
      <c r="W171" s="57" t="e">
        <f>VLOOKUP($O171,CardStats!$A$3:$AE$998,16,FALSE)</f>
        <v>#REF!</v>
      </c>
      <c r="X171" s="57" t="e">
        <f>VLOOKUP($O171,CardStats!$A$3:$AE$998,17,FALSE)</f>
        <v>#REF!</v>
      </c>
      <c r="Y171" s="57" t="e">
        <f>VLOOKUP($O171,CardStats!$A$3:$AE$998,19,FALSE)</f>
        <v>#REF!</v>
      </c>
      <c r="Z171" s="57" t="e">
        <f>VLOOKUP($O171,CardStats!$A$3:$AE$998,20,FALSE)</f>
        <v>#REF!</v>
      </c>
      <c r="AA171" s="57" t="e">
        <f>VLOOKUP($O171,CardStats!$A$3:$AE$998,22,FALSE)</f>
        <v>#REF!</v>
      </c>
    </row>
    <row r="172" spans="1:27" x14ac:dyDescent="0.3">
      <c r="A172" s="51" t="e">
        <f>VLOOKUP($M172,CardStats!$A$3:$AE$998,5,FALSE)</f>
        <v>#REF!</v>
      </c>
      <c r="B172" s="51" t="e">
        <f>VLOOKUP($M172,CardStats!$A$3:$AE$998,6,FALSE)</f>
        <v>#REF!</v>
      </c>
      <c r="C172" s="51" t="e">
        <f>VLOOKUP($M172,CardStats!$A$3:$AE$998,8,FALSE)</f>
        <v>#REF!</v>
      </c>
      <c r="D172" s="51" t="e">
        <f>VLOOKUP($M172,CardStats!$A$3:$AE$998,9,FALSE)</f>
        <v>#REF!</v>
      </c>
      <c r="E172" s="57" t="e">
        <f>VLOOKUP($M172,CardStats!$A$3:$AE$998,11,FALSE)</f>
        <v>#REF!</v>
      </c>
      <c r="F172" s="57" t="e">
        <f>VLOOKUP($M172,CardStats!$A$3:$AE$998,12,FALSE)</f>
        <v>#REF!</v>
      </c>
      <c r="G172" s="57" t="e">
        <f>VLOOKUP($M172,CardStats!$A$3:$AE$998,14,FALSE)</f>
        <v>#REF!</v>
      </c>
      <c r="H172" s="57" t="e">
        <f>VLOOKUP($M172,CardStats!$A$3:$AE$998,15,FALSE)</f>
        <v>#REF!</v>
      </c>
      <c r="I172" s="57" t="e">
        <f>VLOOKUP($M172,CardStats!$A$3:$AE$998,17,FALSE)</f>
        <v>#REF!</v>
      </c>
      <c r="J172" s="57" t="e">
        <f>VLOOKUP($M172,CardStats!$A$3:$AE$998,18,FALSE)</f>
        <v>#REF!</v>
      </c>
      <c r="K172" s="57" t="e">
        <f>VLOOKUP($M172,CardStats!$A$3:$AE$998,20,FALSE)</f>
        <v>#REF!</v>
      </c>
      <c r="L172" s="57" t="e">
        <f>VLOOKUP($M172,CardStats!$A$3:$AE$998,21,FALSE)</f>
        <v>#REF!</v>
      </c>
      <c r="M172" s="53" t="e">
        <f>Fixtures!#REF!</f>
        <v>#REF!</v>
      </c>
      <c r="N172" s="54" t="e">
        <f>Fixtures!#REF!</f>
        <v>#REF!</v>
      </c>
      <c r="O172" s="53" t="e">
        <f>Fixtures!#REF!</f>
        <v>#REF!</v>
      </c>
      <c r="P172" s="51" t="e">
        <f>VLOOKUP($O172,CardStats!$A$3:$AE$998,5,FALSE)</f>
        <v>#REF!</v>
      </c>
      <c r="Q172" s="51" t="e">
        <f>VLOOKUP($O172,CardStats!$A$3:$AE$998,7,FALSE)</f>
        <v>#REF!</v>
      </c>
      <c r="R172" s="51" t="e">
        <f>VLOOKUP($O172,CardStats!$A$3:$AE$998,8,FALSE)</f>
        <v>#REF!</v>
      </c>
      <c r="S172" s="51" t="e">
        <f>VLOOKUP($O172,CardStats!$A$3:$AE$998,10,FALSE)</f>
        <v>#REF!</v>
      </c>
      <c r="T172" s="57" t="e">
        <f>VLOOKUP($O172,CardStats!$A$3:$AE$998,11,FALSE)</f>
        <v>#REF!</v>
      </c>
      <c r="U172" s="57" t="e">
        <f>VLOOKUP($O172,CardStats!$A$3:$AE$998,13,FALSE)</f>
        <v>#REF!</v>
      </c>
      <c r="V172" s="57" t="e">
        <f>VLOOKUP($O172,CardStats!$A$3:$AE$998,14,FALSE)</f>
        <v>#REF!</v>
      </c>
      <c r="W172" s="57" t="e">
        <f>VLOOKUP($O172,CardStats!$A$3:$AE$998,16,FALSE)</f>
        <v>#REF!</v>
      </c>
      <c r="X172" s="57" t="e">
        <f>VLOOKUP($O172,CardStats!$A$3:$AE$998,17,FALSE)</f>
        <v>#REF!</v>
      </c>
      <c r="Y172" s="57" t="e">
        <f>VLOOKUP($O172,CardStats!$A$3:$AE$998,19,FALSE)</f>
        <v>#REF!</v>
      </c>
      <c r="Z172" s="57" t="e">
        <f>VLOOKUP($O172,CardStats!$A$3:$AE$998,20,FALSE)</f>
        <v>#REF!</v>
      </c>
      <c r="AA172" s="57" t="e">
        <f>VLOOKUP($O172,CardStats!$A$3:$AE$998,22,FALSE)</f>
        <v>#REF!</v>
      </c>
    </row>
    <row r="173" spans="1:27" x14ac:dyDescent="0.3">
      <c r="A173" s="51" t="e">
        <f>VLOOKUP($M173,CardStats!$A$3:$AE$998,5,FALSE)</f>
        <v>#REF!</v>
      </c>
      <c r="B173" s="51" t="e">
        <f>VLOOKUP($M173,CardStats!$A$3:$AE$998,6,FALSE)</f>
        <v>#REF!</v>
      </c>
      <c r="C173" s="51" t="e">
        <f>VLOOKUP($M173,CardStats!$A$3:$AE$998,8,FALSE)</f>
        <v>#REF!</v>
      </c>
      <c r="D173" s="51" t="e">
        <f>VLOOKUP($M173,CardStats!$A$3:$AE$998,9,FALSE)</f>
        <v>#REF!</v>
      </c>
      <c r="E173" s="57" t="e">
        <f>VLOOKUP($M173,CardStats!$A$3:$AE$998,11,FALSE)</f>
        <v>#REF!</v>
      </c>
      <c r="F173" s="57" t="e">
        <f>VLOOKUP($M173,CardStats!$A$3:$AE$998,12,FALSE)</f>
        <v>#REF!</v>
      </c>
      <c r="G173" s="57" t="e">
        <f>VLOOKUP($M173,CardStats!$A$3:$AE$998,14,FALSE)</f>
        <v>#REF!</v>
      </c>
      <c r="H173" s="57" t="e">
        <f>VLOOKUP($M173,CardStats!$A$3:$AE$998,15,FALSE)</f>
        <v>#REF!</v>
      </c>
      <c r="I173" s="57" t="e">
        <f>VLOOKUP($M173,CardStats!$A$3:$AE$998,17,FALSE)</f>
        <v>#REF!</v>
      </c>
      <c r="J173" s="57" t="e">
        <f>VLOOKUP($M173,CardStats!$A$3:$AE$998,18,FALSE)</f>
        <v>#REF!</v>
      </c>
      <c r="K173" s="57" t="e">
        <f>VLOOKUP($M173,CardStats!$A$3:$AE$998,20,FALSE)</f>
        <v>#REF!</v>
      </c>
      <c r="L173" s="57" t="e">
        <f>VLOOKUP($M173,CardStats!$A$3:$AE$998,21,FALSE)</f>
        <v>#REF!</v>
      </c>
      <c r="M173" s="53" t="e">
        <f>Fixtures!#REF!</f>
        <v>#REF!</v>
      </c>
      <c r="N173" s="54" t="e">
        <f>Fixtures!#REF!</f>
        <v>#REF!</v>
      </c>
      <c r="O173" s="53" t="e">
        <f>Fixtures!#REF!</f>
        <v>#REF!</v>
      </c>
      <c r="P173" s="51" t="e">
        <f>VLOOKUP($O173,CardStats!$A$3:$AE$998,5,FALSE)</f>
        <v>#REF!</v>
      </c>
      <c r="Q173" s="51" t="e">
        <f>VLOOKUP($O173,CardStats!$A$3:$AE$998,7,FALSE)</f>
        <v>#REF!</v>
      </c>
      <c r="R173" s="51" t="e">
        <f>VLOOKUP($O173,CardStats!$A$3:$AE$998,8,FALSE)</f>
        <v>#REF!</v>
      </c>
      <c r="S173" s="51" t="e">
        <f>VLOOKUP($O173,CardStats!$A$3:$AE$998,10,FALSE)</f>
        <v>#REF!</v>
      </c>
      <c r="T173" s="57" t="e">
        <f>VLOOKUP($O173,CardStats!$A$3:$AE$998,11,FALSE)</f>
        <v>#REF!</v>
      </c>
      <c r="U173" s="57" t="e">
        <f>VLOOKUP($O173,CardStats!$A$3:$AE$998,13,FALSE)</f>
        <v>#REF!</v>
      </c>
      <c r="V173" s="57" t="e">
        <f>VLOOKUP($O173,CardStats!$A$3:$AE$998,14,FALSE)</f>
        <v>#REF!</v>
      </c>
      <c r="W173" s="57" t="e">
        <f>VLOOKUP($O173,CardStats!$A$3:$AE$998,16,FALSE)</f>
        <v>#REF!</v>
      </c>
      <c r="X173" s="57" t="e">
        <f>VLOOKUP($O173,CardStats!$A$3:$AE$998,17,FALSE)</f>
        <v>#REF!</v>
      </c>
      <c r="Y173" s="57" t="e">
        <f>VLOOKUP($O173,CardStats!$A$3:$AE$998,19,FALSE)</f>
        <v>#REF!</v>
      </c>
      <c r="Z173" s="57" t="e">
        <f>VLOOKUP($O173,CardStats!$A$3:$AE$998,20,FALSE)</f>
        <v>#REF!</v>
      </c>
      <c r="AA173" s="57" t="e">
        <f>VLOOKUP($O173,CardStats!$A$3:$AE$998,22,FALSE)</f>
        <v>#REF!</v>
      </c>
    </row>
    <row r="174" spans="1:27" x14ac:dyDescent="0.3">
      <c r="A174" s="51" t="e">
        <f>VLOOKUP($M174,CardStats!$A$3:$AE$998,5,FALSE)</f>
        <v>#REF!</v>
      </c>
      <c r="B174" s="51" t="e">
        <f>VLOOKUP($M174,CardStats!$A$3:$AE$998,6,FALSE)</f>
        <v>#REF!</v>
      </c>
      <c r="C174" s="51" t="e">
        <f>VLOOKUP($M174,CardStats!$A$3:$AE$998,8,FALSE)</f>
        <v>#REF!</v>
      </c>
      <c r="D174" s="51" t="e">
        <f>VLOOKUP($M174,CardStats!$A$3:$AE$998,9,FALSE)</f>
        <v>#REF!</v>
      </c>
      <c r="E174" s="57" t="e">
        <f>VLOOKUP($M174,CardStats!$A$3:$AE$998,11,FALSE)</f>
        <v>#REF!</v>
      </c>
      <c r="F174" s="57" t="e">
        <f>VLOOKUP($M174,CardStats!$A$3:$AE$998,12,FALSE)</f>
        <v>#REF!</v>
      </c>
      <c r="G174" s="57" t="e">
        <f>VLOOKUP($M174,CardStats!$A$3:$AE$998,14,FALSE)</f>
        <v>#REF!</v>
      </c>
      <c r="H174" s="57" t="e">
        <f>VLOOKUP($M174,CardStats!$A$3:$AE$998,15,FALSE)</f>
        <v>#REF!</v>
      </c>
      <c r="I174" s="57" t="e">
        <f>VLOOKUP($M174,CardStats!$A$3:$AE$998,17,FALSE)</f>
        <v>#REF!</v>
      </c>
      <c r="J174" s="57" t="e">
        <f>VLOOKUP($M174,CardStats!$A$3:$AE$998,18,FALSE)</f>
        <v>#REF!</v>
      </c>
      <c r="K174" s="57" t="e">
        <f>VLOOKUP($M174,CardStats!$A$3:$AE$998,20,FALSE)</f>
        <v>#REF!</v>
      </c>
      <c r="L174" s="57" t="e">
        <f>VLOOKUP($M174,CardStats!$A$3:$AE$998,21,FALSE)</f>
        <v>#REF!</v>
      </c>
      <c r="M174" s="53" t="e">
        <f>Fixtures!#REF!</f>
        <v>#REF!</v>
      </c>
      <c r="N174" s="54" t="e">
        <f>Fixtures!#REF!</f>
        <v>#REF!</v>
      </c>
      <c r="O174" s="53" t="e">
        <f>Fixtures!#REF!</f>
        <v>#REF!</v>
      </c>
      <c r="P174" s="51" t="e">
        <f>VLOOKUP($O174,CardStats!$A$3:$AE$998,5,FALSE)</f>
        <v>#REF!</v>
      </c>
      <c r="Q174" s="51" t="e">
        <f>VLOOKUP($O174,CardStats!$A$3:$AE$998,7,FALSE)</f>
        <v>#REF!</v>
      </c>
      <c r="R174" s="51" t="e">
        <f>VLOOKUP($O174,CardStats!$A$3:$AE$998,8,FALSE)</f>
        <v>#REF!</v>
      </c>
      <c r="S174" s="51" t="e">
        <f>VLOOKUP($O174,CardStats!$A$3:$AE$998,10,FALSE)</f>
        <v>#REF!</v>
      </c>
      <c r="T174" s="57" t="e">
        <f>VLOOKUP($O174,CardStats!$A$3:$AE$998,11,FALSE)</f>
        <v>#REF!</v>
      </c>
      <c r="U174" s="57" t="e">
        <f>VLOOKUP($O174,CardStats!$A$3:$AE$998,13,FALSE)</f>
        <v>#REF!</v>
      </c>
      <c r="V174" s="57" t="e">
        <f>VLOOKUP($O174,CardStats!$A$3:$AE$998,14,FALSE)</f>
        <v>#REF!</v>
      </c>
      <c r="W174" s="57" t="e">
        <f>VLOOKUP($O174,CardStats!$A$3:$AE$998,16,FALSE)</f>
        <v>#REF!</v>
      </c>
      <c r="X174" s="57" t="e">
        <f>VLOOKUP($O174,CardStats!$A$3:$AE$998,17,FALSE)</f>
        <v>#REF!</v>
      </c>
      <c r="Y174" s="57" t="e">
        <f>VLOOKUP($O174,CardStats!$A$3:$AE$998,19,FALSE)</f>
        <v>#REF!</v>
      </c>
      <c r="Z174" s="57" t="e">
        <f>VLOOKUP($O174,CardStats!$A$3:$AE$998,20,FALSE)</f>
        <v>#REF!</v>
      </c>
      <c r="AA174" s="57" t="e">
        <f>VLOOKUP($O174,CardStats!$A$3:$AE$998,22,FALSE)</f>
        <v>#REF!</v>
      </c>
    </row>
    <row r="175" spans="1:27" x14ac:dyDescent="0.3">
      <c r="A175" s="51" t="e">
        <f>VLOOKUP($M175,CardStats!$A$3:$AE$998,5,FALSE)</f>
        <v>#REF!</v>
      </c>
      <c r="B175" s="51" t="e">
        <f>VLOOKUP($M175,CardStats!$A$3:$AE$998,6,FALSE)</f>
        <v>#REF!</v>
      </c>
      <c r="C175" s="51" t="e">
        <f>VLOOKUP($M175,CardStats!$A$3:$AE$998,8,FALSE)</f>
        <v>#REF!</v>
      </c>
      <c r="D175" s="51" t="e">
        <f>VLOOKUP($M175,CardStats!$A$3:$AE$998,9,FALSE)</f>
        <v>#REF!</v>
      </c>
      <c r="E175" s="57" t="e">
        <f>VLOOKUP($M175,CardStats!$A$3:$AE$998,11,FALSE)</f>
        <v>#REF!</v>
      </c>
      <c r="F175" s="57" t="e">
        <f>VLOOKUP($M175,CardStats!$A$3:$AE$998,12,FALSE)</f>
        <v>#REF!</v>
      </c>
      <c r="G175" s="57" t="e">
        <f>VLOOKUP($M175,CardStats!$A$3:$AE$998,14,FALSE)</f>
        <v>#REF!</v>
      </c>
      <c r="H175" s="57" t="e">
        <f>VLOOKUP($M175,CardStats!$A$3:$AE$998,15,FALSE)</f>
        <v>#REF!</v>
      </c>
      <c r="I175" s="57" t="e">
        <f>VLOOKUP($M175,CardStats!$A$3:$AE$998,17,FALSE)</f>
        <v>#REF!</v>
      </c>
      <c r="J175" s="57" t="e">
        <f>VLOOKUP($M175,CardStats!$A$3:$AE$998,18,FALSE)</f>
        <v>#REF!</v>
      </c>
      <c r="K175" s="57" t="e">
        <f>VLOOKUP($M175,CardStats!$A$3:$AE$998,20,FALSE)</f>
        <v>#REF!</v>
      </c>
      <c r="L175" s="57" t="e">
        <f>VLOOKUP($M175,CardStats!$A$3:$AE$998,21,FALSE)</f>
        <v>#REF!</v>
      </c>
      <c r="M175" s="53" t="e">
        <f>Fixtures!#REF!</f>
        <v>#REF!</v>
      </c>
      <c r="N175" s="54" t="e">
        <f>Fixtures!#REF!</f>
        <v>#REF!</v>
      </c>
      <c r="O175" s="53" t="e">
        <f>Fixtures!#REF!</f>
        <v>#REF!</v>
      </c>
      <c r="P175" s="51" t="e">
        <f>VLOOKUP($O175,CardStats!$A$3:$AE$998,5,FALSE)</f>
        <v>#REF!</v>
      </c>
      <c r="Q175" s="51" t="e">
        <f>VLOOKUP($O175,CardStats!$A$3:$AE$998,7,FALSE)</f>
        <v>#REF!</v>
      </c>
      <c r="R175" s="51" t="e">
        <f>VLOOKUP($O175,CardStats!$A$3:$AE$998,8,FALSE)</f>
        <v>#REF!</v>
      </c>
      <c r="S175" s="51" t="e">
        <f>VLOOKUP($O175,CardStats!$A$3:$AE$998,10,FALSE)</f>
        <v>#REF!</v>
      </c>
      <c r="T175" s="57" t="e">
        <f>VLOOKUP($O175,CardStats!$A$3:$AE$998,11,FALSE)</f>
        <v>#REF!</v>
      </c>
      <c r="U175" s="57" t="e">
        <f>VLOOKUP($O175,CardStats!$A$3:$AE$998,13,FALSE)</f>
        <v>#REF!</v>
      </c>
      <c r="V175" s="57" t="e">
        <f>VLOOKUP($O175,CardStats!$A$3:$AE$998,14,FALSE)</f>
        <v>#REF!</v>
      </c>
      <c r="W175" s="57" t="e">
        <f>VLOOKUP($O175,CardStats!$A$3:$AE$998,16,FALSE)</f>
        <v>#REF!</v>
      </c>
      <c r="X175" s="57" t="e">
        <f>VLOOKUP($O175,CardStats!$A$3:$AE$998,17,FALSE)</f>
        <v>#REF!</v>
      </c>
      <c r="Y175" s="57" t="e">
        <f>VLOOKUP($O175,CardStats!$A$3:$AE$998,19,FALSE)</f>
        <v>#REF!</v>
      </c>
      <c r="Z175" s="57" t="e">
        <f>VLOOKUP($O175,CardStats!$A$3:$AE$998,20,FALSE)</f>
        <v>#REF!</v>
      </c>
      <c r="AA175" s="57" t="e">
        <f>VLOOKUP($O175,CardStats!$A$3:$AE$998,22,FALSE)</f>
        <v>#REF!</v>
      </c>
    </row>
    <row r="176" spans="1:27" x14ac:dyDescent="0.3">
      <c r="A176" s="51" t="e">
        <f>VLOOKUP($M176,CardStats!$A$3:$AE$998,5,FALSE)</f>
        <v>#REF!</v>
      </c>
      <c r="B176" s="51" t="e">
        <f>VLOOKUP($M176,CardStats!$A$3:$AE$998,6,FALSE)</f>
        <v>#REF!</v>
      </c>
      <c r="C176" s="51" t="e">
        <f>VLOOKUP($M176,CardStats!$A$3:$AE$998,8,FALSE)</f>
        <v>#REF!</v>
      </c>
      <c r="D176" s="51" t="e">
        <f>VLOOKUP($M176,CardStats!$A$3:$AE$998,9,FALSE)</f>
        <v>#REF!</v>
      </c>
      <c r="E176" s="57" t="e">
        <f>VLOOKUP($M176,CardStats!$A$3:$AE$998,11,FALSE)</f>
        <v>#REF!</v>
      </c>
      <c r="F176" s="57" t="e">
        <f>VLOOKUP($M176,CardStats!$A$3:$AE$998,12,FALSE)</f>
        <v>#REF!</v>
      </c>
      <c r="G176" s="57" t="e">
        <f>VLOOKUP($M176,CardStats!$A$3:$AE$998,14,FALSE)</f>
        <v>#REF!</v>
      </c>
      <c r="H176" s="57" t="e">
        <f>VLOOKUP($M176,CardStats!$A$3:$AE$998,15,FALSE)</f>
        <v>#REF!</v>
      </c>
      <c r="I176" s="57" t="e">
        <f>VLOOKUP($M176,CardStats!$A$3:$AE$998,17,FALSE)</f>
        <v>#REF!</v>
      </c>
      <c r="J176" s="57" t="e">
        <f>VLOOKUP($M176,CardStats!$A$3:$AE$998,18,FALSE)</f>
        <v>#REF!</v>
      </c>
      <c r="K176" s="57" t="e">
        <f>VLOOKUP($M176,CardStats!$A$3:$AE$998,20,FALSE)</f>
        <v>#REF!</v>
      </c>
      <c r="L176" s="57" t="e">
        <f>VLOOKUP($M176,CardStats!$A$3:$AE$998,21,FALSE)</f>
        <v>#REF!</v>
      </c>
      <c r="M176" s="53" t="e">
        <f>Fixtures!#REF!</f>
        <v>#REF!</v>
      </c>
      <c r="N176" s="54" t="e">
        <f>Fixtures!#REF!</f>
        <v>#REF!</v>
      </c>
      <c r="O176" s="53" t="e">
        <f>Fixtures!#REF!</f>
        <v>#REF!</v>
      </c>
      <c r="P176" s="51" t="e">
        <f>VLOOKUP($O176,CardStats!$A$3:$AE$998,5,FALSE)</f>
        <v>#REF!</v>
      </c>
      <c r="Q176" s="51" t="e">
        <f>VLOOKUP($O176,CardStats!$A$3:$AE$998,7,FALSE)</f>
        <v>#REF!</v>
      </c>
      <c r="R176" s="51" t="e">
        <f>VLOOKUP($O176,CardStats!$A$3:$AE$998,8,FALSE)</f>
        <v>#REF!</v>
      </c>
      <c r="S176" s="51" t="e">
        <f>VLOOKUP($O176,CardStats!$A$3:$AE$998,10,FALSE)</f>
        <v>#REF!</v>
      </c>
      <c r="T176" s="57" t="e">
        <f>VLOOKUP($O176,CardStats!$A$3:$AE$998,11,FALSE)</f>
        <v>#REF!</v>
      </c>
      <c r="U176" s="57" t="e">
        <f>VLOOKUP($O176,CardStats!$A$3:$AE$998,13,FALSE)</f>
        <v>#REF!</v>
      </c>
      <c r="V176" s="57" t="e">
        <f>VLOOKUP($O176,CardStats!$A$3:$AE$998,14,FALSE)</f>
        <v>#REF!</v>
      </c>
      <c r="W176" s="57" t="e">
        <f>VLOOKUP($O176,CardStats!$A$3:$AE$998,16,FALSE)</f>
        <v>#REF!</v>
      </c>
      <c r="X176" s="57" t="e">
        <f>VLOOKUP($O176,CardStats!$A$3:$AE$998,17,FALSE)</f>
        <v>#REF!</v>
      </c>
      <c r="Y176" s="57" t="e">
        <f>VLOOKUP($O176,CardStats!$A$3:$AE$998,19,FALSE)</f>
        <v>#REF!</v>
      </c>
      <c r="Z176" s="57" t="e">
        <f>VLOOKUP($O176,CardStats!$A$3:$AE$998,20,FALSE)</f>
        <v>#REF!</v>
      </c>
      <c r="AA176" s="57" t="e">
        <f>VLOOKUP($O176,CardStats!$A$3:$AE$998,22,FALSE)</f>
        <v>#REF!</v>
      </c>
    </row>
    <row r="177" spans="1:27" x14ac:dyDescent="0.3">
      <c r="A177" s="51" t="e">
        <f>VLOOKUP($M177,CardStats!$A$3:$AE$998,5,FALSE)</f>
        <v>#REF!</v>
      </c>
      <c r="B177" s="51" t="e">
        <f>VLOOKUP($M177,CardStats!$A$3:$AE$998,6,FALSE)</f>
        <v>#REF!</v>
      </c>
      <c r="C177" s="51" t="e">
        <f>VLOOKUP($M177,CardStats!$A$3:$AE$998,8,FALSE)</f>
        <v>#REF!</v>
      </c>
      <c r="D177" s="51" t="e">
        <f>VLOOKUP($M177,CardStats!$A$3:$AE$998,9,FALSE)</f>
        <v>#REF!</v>
      </c>
      <c r="E177" s="57" t="e">
        <f>VLOOKUP($M177,CardStats!$A$3:$AE$998,11,FALSE)</f>
        <v>#REF!</v>
      </c>
      <c r="F177" s="57" t="e">
        <f>VLOOKUP($M177,CardStats!$A$3:$AE$998,12,FALSE)</f>
        <v>#REF!</v>
      </c>
      <c r="G177" s="57" t="e">
        <f>VLOOKUP($M177,CardStats!$A$3:$AE$998,14,FALSE)</f>
        <v>#REF!</v>
      </c>
      <c r="H177" s="57" t="e">
        <f>VLOOKUP($M177,CardStats!$A$3:$AE$998,15,FALSE)</f>
        <v>#REF!</v>
      </c>
      <c r="I177" s="57" t="e">
        <f>VLOOKUP($M177,CardStats!$A$3:$AE$998,17,FALSE)</f>
        <v>#REF!</v>
      </c>
      <c r="J177" s="57" t="e">
        <f>VLOOKUP($M177,CardStats!$A$3:$AE$998,18,FALSE)</f>
        <v>#REF!</v>
      </c>
      <c r="K177" s="57" t="e">
        <f>VLOOKUP($M177,CardStats!$A$3:$AE$998,20,FALSE)</f>
        <v>#REF!</v>
      </c>
      <c r="L177" s="57" t="e">
        <f>VLOOKUP($M177,CardStats!$A$3:$AE$998,21,FALSE)</f>
        <v>#REF!</v>
      </c>
      <c r="M177" s="53" t="e">
        <f>Fixtures!#REF!</f>
        <v>#REF!</v>
      </c>
      <c r="N177" s="54" t="e">
        <f>Fixtures!#REF!</f>
        <v>#REF!</v>
      </c>
      <c r="O177" s="53" t="e">
        <f>Fixtures!#REF!</f>
        <v>#REF!</v>
      </c>
      <c r="P177" s="51" t="e">
        <f>VLOOKUP($O177,CardStats!$A$3:$AE$998,5,FALSE)</f>
        <v>#REF!</v>
      </c>
      <c r="Q177" s="51" t="e">
        <f>VLOOKUP($O177,CardStats!$A$3:$AE$998,7,FALSE)</f>
        <v>#REF!</v>
      </c>
      <c r="R177" s="51" t="e">
        <f>VLOOKUP($O177,CardStats!$A$3:$AE$998,8,FALSE)</f>
        <v>#REF!</v>
      </c>
      <c r="S177" s="51" t="e">
        <f>VLOOKUP($O177,CardStats!$A$3:$AE$998,10,FALSE)</f>
        <v>#REF!</v>
      </c>
      <c r="T177" s="57" t="e">
        <f>VLOOKUP($O177,CardStats!$A$3:$AE$998,11,FALSE)</f>
        <v>#REF!</v>
      </c>
      <c r="U177" s="57" t="e">
        <f>VLOOKUP($O177,CardStats!$A$3:$AE$998,13,FALSE)</f>
        <v>#REF!</v>
      </c>
      <c r="V177" s="57" t="e">
        <f>VLOOKUP($O177,CardStats!$A$3:$AE$998,14,FALSE)</f>
        <v>#REF!</v>
      </c>
      <c r="W177" s="57" t="e">
        <f>VLOOKUP($O177,CardStats!$A$3:$AE$998,16,FALSE)</f>
        <v>#REF!</v>
      </c>
      <c r="X177" s="57" t="e">
        <f>VLOOKUP($O177,CardStats!$A$3:$AE$998,17,FALSE)</f>
        <v>#REF!</v>
      </c>
      <c r="Y177" s="57" t="e">
        <f>VLOOKUP($O177,CardStats!$A$3:$AE$998,19,FALSE)</f>
        <v>#REF!</v>
      </c>
      <c r="Z177" s="57" t="e">
        <f>VLOOKUP($O177,CardStats!$A$3:$AE$998,20,FALSE)</f>
        <v>#REF!</v>
      </c>
      <c r="AA177" s="57" t="e">
        <f>VLOOKUP($O177,CardStats!$A$3:$AE$998,22,FALSE)</f>
        <v>#REF!</v>
      </c>
    </row>
    <row r="178" spans="1:27" x14ac:dyDescent="0.3">
      <c r="A178" s="51" t="e">
        <f>VLOOKUP($M178,CardStats!$A$3:$AE$998,5,FALSE)</f>
        <v>#REF!</v>
      </c>
      <c r="B178" s="51" t="e">
        <f>VLOOKUP($M178,CardStats!$A$3:$AE$998,6,FALSE)</f>
        <v>#REF!</v>
      </c>
      <c r="C178" s="51" t="e">
        <f>VLOOKUP($M178,CardStats!$A$3:$AE$998,8,FALSE)</f>
        <v>#REF!</v>
      </c>
      <c r="D178" s="51" t="e">
        <f>VLOOKUP($M178,CardStats!$A$3:$AE$998,9,FALSE)</f>
        <v>#REF!</v>
      </c>
      <c r="E178" s="57" t="e">
        <f>VLOOKUP($M178,CardStats!$A$3:$AE$998,11,FALSE)</f>
        <v>#REF!</v>
      </c>
      <c r="F178" s="57" t="e">
        <f>VLOOKUP($M178,CardStats!$A$3:$AE$998,12,FALSE)</f>
        <v>#REF!</v>
      </c>
      <c r="G178" s="57" t="e">
        <f>VLOOKUP($M178,CardStats!$A$3:$AE$998,14,FALSE)</f>
        <v>#REF!</v>
      </c>
      <c r="H178" s="57" t="e">
        <f>VLOOKUP($M178,CardStats!$A$3:$AE$998,15,FALSE)</f>
        <v>#REF!</v>
      </c>
      <c r="I178" s="57" t="e">
        <f>VLOOKUP($M178,CardStats!$A$3:$AE$998,17,FALSE)</f>
        <v>#REF!</v>
      </c>
      <c r="J178" s="57" t="e">
        <f>VLOOKUP($M178,CardStats!$A$3:$AE$998,18,FALSE)</f>
        <v>#REF!</v>
      </c>
      <c r="K178" s="57" t="e">
        <f>VLOOKUP($M178,CardStats!$A$3:$AE$998,20,FALSE)</f>
        <v>#REF!</v>
      </c>
      <c r="L178" s="57" t="e">
        <f>VLOOKUP($M178,CardStats!$A$3:$AE$998,21,FALSE)</f>
        <v>#REF!</v>
      </c>
      <c r="M178" s="53" t="e">
        <f>Fixtures!#REF!</f>
        <v>#REF!</v>
      </c>
      <c r="N178" s="54" t="e">
        <f>Fixtures!#REF!</f>
        <v>#REF!</v>
      </c>
      <c r="O178" s="53" t="e">
        <f>Fixtures!#REF!</f>
        <v>#REF!</v>
      </c>
      <c r="P178" s="51" t="e">
        <f>VLOOKUP($O178,CardStats!$A$3:$AE$998,5,FALSE)</f>
        <v>#REF!</v>
      </c>
      <c r="Q178" s="51" t="e">
        <f>VLOOKUP($O178,CardStats!$A$3:$AE$998,7,FALSE)</f>
        <v>#REF!</v>
      </c>
      <c r="R178" s="51" t="e">
        <f>VLOOKUP($O178,CardStats!$A$3:$AE$998,8,FALSE)</f>
        <v>#REF!</v>
      </c>
      <c r="S178" s="51" t="e">
        <f>VLOOKUP($O178,CardStats!$A$3:$AE$998,10,FALSE)</f>
        <v>#REF!</v>
      </c>
      <c r="T178" s="57" t="e">
        <f>VLOOKUP($O178,CardStats!$A$3:$AE$998,11,FALSE)</f>
        <v>#REF!</v>
      </c>
      <c r="U178" s="57" t="e">
        <f>VLOOKUP($O178,CardStats!$A$3:$AE$998,13,FALSE)</f>
        <v>#REF!</v>
      </c>
      <c r="V178" s="57" t="e">
        <f>VLOOKUP($O178,CardStats!$A$3:$AE$998,14,FALSE)</f>
        <v>#REF!</v>
      </c>
      <c r="W178" s="57" t="e">
        <f>VLOOKUP($O178,CardStats!$A$3:$AE$998,16,FALSE)</f>
        <v>#REF!</v>
      </c>
      <c r="X178" s="57" t="e">
        <f>VLOOKUP($O178,CardStats!$A$3:$AE$998,17,FALSE)</f>
        <v>#REF!</v>
      </c>
      <c r="Y178" s="57" t="e">
        <f>VLOOKUP($O178,CardStats!$A$3:$AE$998,19,FALSE)</f>
        <v>#REF!</v>
      </c>
      <c r="Z178" s="57" t="e">
        <f>VLOOKUP($O178,CardStats!$A$3:$AE$998,20,FALSE)</f>
        <v>#REF!</v>
      </c>
      <c r="AA178" s="57" t="e">
        <f>VLOOKUP($O178,CardStats!$A$3:$AE$998,22,FALSE)</f>
        <v>#REF!</v>
      </c>
    </row>
    <row r="179" spans="1:27" x14ac:dyDescent="0.3">
      <c r="A179" s="51" t="e">
        <f>VLOOKUP($M179,CardStats!$A$3:$AE$998,5,FALSE)</f>
        <v>#REF!</v>
      </c>
      <c r="B179" s="51" t="e">
        <f>VLOOKUP($M179,CardStats!$A$3:$AE$998,6,FALSE)</f>
        <v>#REF!</v>
      </c>
      <c r="C179" s="51" t="e">
        <f>VLOOKUP($M179,CardStats!$A$3:$AE$998,8,FALSE)</f>
        <v>#REF!</v>
      </c>
      <c r="D179" s="51" t="e">
        <f>VLOOKUP($M179,CardStats!$A$3:$AE$998,9,FALSE)</f>
        <v>#REF!</v>
      </c>
      <c r="E179" s="57" t="e">
        <f>VLOOKUP($M179,CardStats!$A$3:$AE$998,11,FALSE)</f>
        <v>#REF!</v>
      </c>
      <c r="F179" s="57" t="e">
        <f>VLOOKUP($M179,CardStats!$A$3:$AE$998,12,FALSE)</f>
        <v>#REF!</v>
      </c>
      <c r="G179" s="57" t="e">
        <f>VLOOKUP($M179,CardStats!$A$3:$AE$998,14,FALSE)</f>
        <v>#REF!</v>
      </c>
      <c r="H179" s="57" t="e">
        <f>VLOOKUP($M179,CardStats!$A$3:$AE$998,15,FALSE)</f>
        <v>#REF!</v>
      </c>
      <c r="I179" s="57" t="e">
        <f>VLOOKUP($M179,CardStats!$A$3:$AE$998,17,FALSE)</f>
        <v>#REF!</v>
      </c>
      <c r="J179" s="57" t="e">
        <f>VLOOKUP($M179,CardStats!$A$3:$AE$998,18,FALSE)</f>
        <v>#REF!</v>
      </c>
      <c r="K179" s="57" t="e">
        <f>VLOOKUP($M179,CardStats!$A$3:$AE$998,20,FALSE)</f>
        <v>#REF!</v>
      </c>
      <c r="L179" s="57" t="e">
        <f>VLOOKUP($M179,CardStats!$A$3:$AE$998,21,FALSE)</f>
        <v>#REF!</v>
      </c>
      <c r="M179" s="53" t="e">
        <f>Fixtures!#REF!</f>
        <v>#REF!</v>
      </c>
      <c r="N179" s="54" t="e">
        <f>Fixtures!#REF!</f>
        <v>#REF!</v>
      </c>
      <c r="O179" s="53" t="e">
        <f>Fixtures!#REF!</f>
        <v>#REF!</v>
      </c>
      <c r="P179" s="51" t="e">
        <f>VLOOKUP($O179,CardStats!$A$3:$AE$998,5,FALSE)</f>
        <v>#REF!</v>
      </c>
      <c r="Q179" s="51" t="e">
        <f>VLOOKUP($O179,CardStats!$A$3:$AE$998,7,FALSE)</f>
        <v>#REF!</v>
      </c>
      <c r="R179" s="51" t="e">
        <f>VLOOKUP($O179,CardStats!$A$3:$AE$998,8,FALSE)</f>
        <v>#REF!</v>
      </c>
      <c r="S179" s="51" t="e">
        <f>VLOOKUP($O179,CardStats!$A$3:$AE$998,10,FALSE)</f>
        <v>#REF!</v>
      </c>
      <c r="T179" s="57" t="e">
        <f>VLOOKUP($O179,CardStats!$A$3:$AE$998,11,FALSE)</f>
        <v>#REF!</v>
      </c>
      <c r="U179" s="57" t="e">
        <f>VLOOKUP($O179,CardStats!$A$3:$AE$998,13,FALSE)</f>
        <v>#REF!</v>
      </c>
      <c r="V179" s="57" t="e">
        <f>VLOOKUP($O179,CardStats!$A$3:$AE$998,14,FALSE)</f>
        <v>#REF!</v>
      </c>
      <c r="W179" s="57" t="e">
        <f>VLOOKUP($O179,CardStats!$A$3:$AE$998,16,FALSE)</f>
        <v>#REF!</v>
      </c>
      <c r="X179" s="57" t="e">
        <f>VLOOKUP($O179,CardStats!$A$3:$AE$998,17,FALSE)</f>
        <v>#REF!</v>
      </c>
      <c r="Y179" s="57" t="e">
        <f>VLOOKUP($O179,CardStats!$A$3:$AE$998,19,FALSE)</f>
        <v>#REF!</v>
      </c>
      <c r="Z179" s="57" t="e">
        <f>VLOOKUP($O179,CardStats!$A$3:$AE$998,20,FALSE)</f>
        <v>#REF!</v>
      </c>
      <c r="AA179" s="57" t="e">
        <f>VLOOKUP($O179,CardStats!$A$3:$AE$998,22,FALSE)</f>
        <v>#REF!</v>
      </c>
    </row>
    <row r="180" spans="1:27" x14ac:dyDescent="0.3">
      <c r="A180" s="51" t="e">
        <f>VLOOKUP($M180,CardStats!$A$3:$AE$998,5,FALSE)</f>
        <v>#REF!</v>
      </c>
      <c r="B180" s="51" t="e">
        <f>VLOOKUP($M180,CardStats!$A$3:$AE$998,6,FALSE)</f>
        <v>#REF!</v>
      </c>
      <c r="C180" s="51" t="e">
        <f>VLOOKUP($M180,CardStats!$A$3:$AE$998,8,FALSE)</f>
        <v>#REF!</v>
      </c>
      <c r="D180" s="51" t="e">
        <f>VLOOKUP($M180,CardStats!$A$3:$AE$998,9,FALSE)</f>
        <v>#REF!</v>
      </c>
      <c r="E180" s="57" t="e">
        <f>VLOOKUP($M180,CardStats!$A$3:$AE$998,11,FALSE)</f>
        <v>#REF!</v>
      </c>
      <c r="F180" s="57" t="e">
        <f>VLOOKUP($M180,CardStats!$A$3:$AE$998,12,FALSE)</f>
        <v>#REF!</v>
      </c>
      <c r="G180" s="57" t="e">
        <f>VLOOKUP($M180,CardStats!$A$3:$AE$998,14,FALSE)</f>
        <v>#REF!</v>
      </c>
      <c r="H180" s="57" t="e">
        <f>VLOOKUP($M180,CardStats!$A$3:$AE$998,15,FALSE)</f>
        <v>#REF!</v>
      </c>
      <c r="I180" s="57" t="e">
        <f>VLOOKUP($M180,CardStats!$A$3:$AE$998,17,FALSE)</f>
        <v>#REF!</v>
      </c>
      <c r="J180" s="57" t="e">
        <f>VLOOKUP($M180,CardStats!$A$3:$AE$998,18,FALSE)</f>
        <v>#REF!</v>
      </c>
      <c r="K180" s="57" t="e">
        <f>VLOOKUP($M180,CardStats!$A$3:$AE$998,20,FALSE)</f>
        <v>#REF!</v>
      </c>
      <c r="L180" s="57" t="e">
        <f>VLOOKUP($M180,CardStats!$A$3:$AE$998,21,FALSE)</f>
        <v>#REF!</v>
      </c>
      <c r="M180" s="53" t="e">
        <f>Fixtures!#REF!</f>
        <v>#REF!</v>
      </c>
      <c r="N180" s="54" t="e">
        <f>Fixtures!#REF!</f>
        <v>#REF!</v>
      </c>
      <c r="O180" s="53" t="e">
        <f>Fixtures!#REF!</f>
        <v>#REF!</v>
      </c>
      <c r="P180" s="51" t="e">
        <f>VLOOKUP($O180,CardStats!$A$3:$AE$998,5,FALSE)</f>
        <v>#REF!</v>
      </c>
      <c r="Q180" s="51" t="e">
        <f>VLOOKUP($O180,CardStats!$A$3:$AE$998,7,FALSE)</f>
        <v>#REF!</v>
      </c>
      <c r="R180" s="51" t="e">
        <f>VLOOKUP($O180,CardStats!$A$3:$AE$998,8,FALSE)</f>
        <v>#REF!</v>
      </c>
      <c r="S180" s="51" t="e">
        <f>VLOOKUP($O180,CardStats!$A$3:$AE$998,10,FALSE)</f>
        <v>#REF!</v>
      </c>
      <c r="T180" s="57" t="e">
        <f>VLOOKUP($O180,CardStats!$A$3:$AE$998,11,FALSE)</f>
        <v>#REF!</v>
      </c>
      <c r="U180" s="57" t="e">
        <f>VLOOKUP($O180,CardStats!$A$3:$AE$998,13,FALSE)</f>
        <v>#REF!</v>
      </c>
      <c r="V180" s="57" t="e">
        <f>VLOOKUP($O180,CardStats!$A$3:$AE$998,14,FALSE)</f>
        <v>#REF!</v>
      </c>
      <c r="W180" s="57" t="e">
        <f>VLOOKUP($O180,CardStats!$A$3:$AE$998,16,FALSE)</f>
        <v>#REF!</v>
      </c>
      <c r="X180" s="57" t="e">
        <f>VLOOKUP($O180,CardStats!$A$3:$AE$998,17,FALSE)</f>
        <v>#REF!</v>
      </c>
      <c r="Y180" s="57" t="e">
        <f>VLOOKUP($O180,CardStats!$A$3:$AE$998,19,FALSE)</f>
        <v>#REF!</v>
      </c>
      <c r="Z180" s="57" t="e">
        <f>VLOOKUP($O180,CardStats!$A$3:$AE$998,20,FALSE)</f>
        <v>#REF!</v>
      </c>
      <c r="AA180" s="57" t="e">
        <f>VLOOKUP($O180,CardStats!$A$3:$AE$998,22,FALSE)</f>
        <v>#REF!</v>
      </c>
    </row>
    <row r="181" spans="1:27" x14ac:dyDescent="0.3">
      <c r="A181" s="51" t="e">
        <f>VLOOKUP($M181,CardStats!$A$3:$AE$998,5,FALSE)</f>
        <v>#REF!</v>
      </c>
      <c r="B181" s="51" t="e">
        <f>VLOOKUP($M181,CardStats!$A$3:$AE$998,6,FALSE)</f>
        <v>#REF!</v>
      </c>
      <c r="C181" s="51" t="e">
        <f>VLOOKUP($M181,CardStats!$A$3:$AE$998,8,FALSE)</f>
        <v>#REF!</v>
      </c>
      <c r="D181" s="51" t="e">
        <f>VLOOKUP($M181,CardStats!$A$3:$AE$998,9,FALSE)</f>
        <v>#REF!</v>
      </c>
      <c r="E181" s="57" t="e">
        <f>VLOOKUP($M181,CardStats!$A$3:$AE$998,11,FALSE)</f>
        <v>#REF!</v>
      </c>
      <c r="F181" s="57" t="e">
        <f>VLOOKUP($M181,CardStats!$A$3:$AE$998,12,FALSE)</f>
        <v>#REF!</v>
      </c>
      <c r="G181" s="57" t="e">
        <f>VLOOKUP($M181,CardStats!$A$3:$AE$998,14,FALSE)</f>
        <v>#REF!</v>
      </c>
      <c r="H181" s="57" t="e">
        <f>VLOOKUP($M181,CardStats!$A$3:$AE$998,15,FALSE)</f>
        <v>#REF!</v>
      </c>
      <c r="I181" s="57" t="e">
        <f>VLOOKUP($M181,CardStats!$A$3:$AE$998,17,FALSE)</f>
        <v>#REF!</v>
      </c>
      <c r="J181" s="57" t="e">
        <f>VLOOKUP($M181,CardStats!$A$3:$AE$998,18,FALSE)</f>
        <v>#REF!</v>
      </c>
      <c r="K181" s="57" t="e">
        <f>VLOOKUP($M181,CardStats!$A$3:$AE$998,20,FALSE)</f>
        <v>#REF!</v>
      </c>
      <c r="L181" s="57" t="e">
        <f>VLOOKUP($M181,CardStats!$A$3:$AE$998,21,FALSE)</f>
        <v>#REF!</v>
      </c>
      <c r="M181" s="53" t="e">
        <f>Fixtures!#REF!</f>
        <v>#REF!</v>
      </c>
      <c r="N181" s="54" t="e">
        <f>Fixtures!#REF!</f>
        <v>#REF!</v>
      </c>
      <c r="O181" s="53" t="e">
        <f>Fixtures!#REF!</f>
        <v>#REF!</v>
      </c>
      <c r="P181" s="51" t="e">
        <f>VLOOKUP($O181,CardStats!$A$3:$AE$998,5,FALSE)</f>
        <v>#REF!</v>
      </c>
      <c r="Q181" s="51" t="e">
        <f>VLOOKUP($O181,CardStats!$A$3:$AE$998,7,FALSE)</f>
        <v>#REF!</v>
      </c>
      <c r="R181" s="51" t="e">
        <f>VLOOKUP($O181,CardStats!$A$3:$AE$998,8,FALSE)</f>
        <v>#REF!</v>
      </c>
      <c r="S181" s="51" t="e">
        <f>VLOOKUP($O181,CardStats!$A$3:$AE$998,10,FALSE)</f>
        <v>#REF!</v>
      </c>
      <c r="T181" s="57" t="e">
        <f>VLOOKUP($O181,CardStats!$A$3:$AE$998,11,FALSE)</f>
        <v>#REF!</v>
      </c>
      <c r="U181" s="57" t="e">
        <f>VLOOKUP($O181,CardStats!$A$3:$AE$998,13,FALSE)</f>
        <v>#REF!</v>
      </c>
      <c r="V181" s="57" t="e">
        <f>VLOOKUP($O181,CardStats!$A$3:$AE$998,14,FALSE)</f>
        <v>#REF!</v>
      </c>
      <c r="W181" s="57" t="e">
        <f>VLOOKUP($O181,CardStats!$A$3:$AE$998,16,FALSE)</f>
        <v>#REF!</v>
      </c>
      <c r="X181" s="57" t="e">
        <f>VLOOKUP($O181,CardStats!$A$3:$AE$998,17,FALSE)</f>
        <v>#REF!</v>
      </c>
      <c r="Y181" s="57" t="e">
        <f>VLOOKUP($O181,CardStats!$A$3:$AE$998,19,FALSE)</f>
        <v>#REF!</v>
      </c>
      <c r="Z181" s="57" t="e">
        <f>VLOOKUP($O181,CardStats!$A$3:$AE$998,20,FALSE)</f>
        <v>#REF!</v>
      </c>
      <c r="AA181" s="57" t="e">
        <f>VLOOKUP($O181,CardStats!$A$3:$AE$998,22,FALSE)</f>
        <v>#REF!</v>
      </c>
    </row>
    <row r="182" spans="1:27" x14ac:dyDescent="0.3">
      <c r="A182" s="51" t="e">
        <f>VLOOKUP($M182,CardStats!$A$3:$AE$998,5,FALSE)</f>
        <v>#REF!</v>
      </c>
      <c r="B182" s="51" t="e">
        <f>VLOOKUP($M182,CardStats!$A$3:$AE$998,6,FALSE)</f>
        <v>#REF!</v>
      </c>
      <c r="C182" s="51" t="e">
        <f>VLOOKUP($M182,CardStats!$A$3:$AE$998,8,FALSE)</f>
        <v>#REF!</v>
      </c>
      <c r="D182" s="51" t="e">
        <f>VLOOKUP($M182,CardStats!$A$3:$AE$998,9,FALSE)</f>
        <v>#REF!</v>
      </c>
      <c r="E182" s="57" t="e">
        <f>VLOOKUP($M182,CardStats!$A$3:$AE$998,11,FALSE)</f>
        <v>#REF!</v>
      </c>
      <c r="F182" s="57" t="e">
        <f>VLOOKUP($M182,CardStats!$A$3:$AE$998,12,FALSE)</f>
        <v>#REF!</v>
      </c>
      <c r="G182" s="57" t="e">
        <f>VLOOKUP($M182,CardStats!$A$3:$AE$998,14,FALSE)</f>
        <v>#REF!</v>
      </c>
      <c r="H182" s="57" t="e">
        <f>VLOOKUP($M182,CardStats!$A$3:$AE$998,15,FALSE)</f>
        <v>#REF!</v>
      </c>
      <c r="I182" s="57" t="e">
        <f>VLOOKUP($M182,CardStats!$A$3:$AE$998,17,FALSE)</f>
        <v>#REF!</v>
      </c>
      <c r="J182" s="57" t="e">
        <f>VLOOKUP($M182,CardStats!$A$3:$AE$998,18,FALSE)</f>
        <v>#REF!</v>
      </c>
      <c r="K182" s="57" t="e">
        <f>VLOOKUP($M182,CardStats!$A$3:$AE$998,20,FALSE)</f>
        <v>#REF!</v>
      </c>
      <c r="L182" s="57" t="e">
        <f>VLOOKUP($M182,CardStats!$A$3:$AE$998,21,FALSE)</f>
        <v>#REF!</v>
      </c>
      <c r="M182" s="53" t="e">
        <f>Fixtures!#REF!</f>
        <v>#REF!</v>
      </c>
      <c r="N182" s="54" t="e">
        <f>Fixtures!#REF!</f>
        <v>#REF!</v>
      </c>
      <c r="O182" s="53" t="e">
        <f>Fixtures!#REF!</f>
        <v>#REF!</v>
      </c>
      <c r="P182" s="51" t="e">
        <f>VLOOKUP($O182,CardStats!$A$3:$AE$998,5,FALSE)</f>
        <v>#REF!</v>
      </c>
      <c r="Q182" s="51" t="e">
        <f>VLOOKUP($O182,CardStats!$A$3:$AE$998,7,FALSE)</f>
        <v>#REF!</v>
      </c>
      <c r="R182" s="51" t="e">
        <f>VLOOKUP($O182,CardStats!$A$3:$AE$998,8,FALSE)</f>
        <v>#REF!</v>
      </c>
      <c r="S182" s="51" t="e">
        <f>VLOOKUP($O182,CardStats!$A$3:$AE$998,10,FALSE)</f>
        <v>#REF!</v>
      </c>
      <c r="T182" s="57" t="e">
        <f>VLOOKUP($O182,CardStats!$A$3:$AE$998,11,FALSE)</f>
        <v>#REF!</v>
      </c>
      <c r="U182" s="57" t="e">
        <f>VLOOKUP($O182,CardStats!$A$3:$AE$998,13,FALSE)</f>
        <v>#REF!</v>
      </c>
      <c r="V182" s="57" t="e">
        <f>VLOOKUP($O182,CardStats!$A$3:$AE$998,14,FALSE)</f>
        <v>#REF!</v>
      </c>
      <c r="W182" s="57" t="e">
        <f>VLOOKUP($O182,CardStats!$A$3:$AE$998,16,FALSE)</f>
        <v>#REF!</v>
      </c>
      <c r="X182" s="57" t="e">
        <f>VLOOKUP($O182,CardStats!$A$3:$AE$998,17,FALSE)</f>
        <v>#REF!</v>
      </c>
      <c r="Y182" s="57" t="e">
        <f>VLOOKUP($O182,CardStats!$A$3:$AE$998,19,FALSE)</f>
        <v>#REF!</v>
      </c>
      <c r="Z182" s="57" t="e">
        <f>VLOOKUP($O182,CardStats!$A$3:$AE$998,20,FALSE)</f>
        <v>#REF!</v>
      </c>
      <c r="AA182" s="57" t="e">
        <f>VLOOKUP($O182,CardStats!$A$3:$AE$998,22,FALSE)</f>
        <v>#REF!</v>
      </c>
    </row>
    <row r="183" spans="1:27" x14ac:dyDescent="0.3">
      <c r="A183" s="51" t="e">
        <f>VLOOKUP($M183,CardStats!$A$3:$AE$998,5,FALSE)</f>
        <v>#REF!</v>
      </c>
      <c r="B183" s="51" t="e">
        <f>VLOOKUP($M183,CardStats!$A$3:$AE$998,6,FALSE)</f>
        <v>#REF!</v>
      </c>
      <c r="C183" s="51" t="e">
        <f>VLOOKUP($M183,CardStats!$A$3:$AE$998,8,FALSE)</f>
        <v>#REF!</v>
      </c>
      <c r="D183" s="51" t="e">
        <f>VLOOKUP($M183,CardStats!$A$3:$AE$998,9,FALSE)</f>
        <v>#REF!</v>
      </c>
      <c r="E183" s="57" t="e">
        <f>VLOOKUP($M183,CardStats!$A$3:$AE$998,11,FALSE)</f>
        <v>#REF!</v>
      </c>
      <c r="F183" s="57" t="e">
        <f>VLOOKUP($M183,CardStats!$A$3:$AE$998,12,FALSE)</f>
        <v>#REF!</v>
      </c>
      <c r="G183" s="57" t="e">
        <f>VLOOKUP($M183,CardStats!$A$3:$AE$998,14,FALSE)</f>
        <v>#REF!</v>
      </c>
      <c r="H183" s="57" t="e">
        <f>VLOOKUP($M183,CardStats!$A$3:$AE$998,15,FALSE)</f>
        <v>#REF!</v>
      </c>
      <c r="I183" s="57" t="e">
        <f>VLOOKUP($M183,CardStats!$A$3:$AE$998,17,FALSE)</f>
        <v>#REF!</v>
      </c>
      <c r="J183" s="57" t="e">
        <f>VLOOKUP($M183,CardStats!$A$3:$AE$998,18,FALSE)</f>
        <v>#REF!</v>
      </c>
      <c r="K183" s="57" t="e">
        <f>VLOOKUP($M183,CardStats!$A$3:$AE$998,20,FALSE)</f>
        <v>#REF!</v>
      </c>
      <c r="L183" s="57" t="e">
        <f>VLOOKUP($M183,CardStats!$A$3:$AE$998,21,FALSE)</f>
        <v>#REF!</v>
      </c>
      <c r="M183" s="53" t="e">
        <f>Fixtures!#REF!</f>
        <v>#REF!</v>
      </c>
      <c r="N183" s="54" t="e">
        <f>Fixtures!#REF!</f>
        <v>#REF!</v>
      </c>
      <c r="O183" s="53" t="e">
        <f>Fixtures!#REF!</f>
        <v>#REF!</v>
      </c>
      <c r="P183" s="51" t="e">
        <f>VLOOKUP($O183,CardStats!$A$3:$AE$998,5,FALSE)</f>
        <v>#REF!</v>
      </c>
      <c r="Q183" s="51" t="e">
        <f>VLOOKUP($O183,CardStats!$A$3:$AE$998,7,FALSE)</f>
        <v>#REF!</v>
      </c>
      <c r="R183" s="51" t="e">
        <f>VLOOKUP($O183,CardStats!$A$3:$AE$998,8,FALSE)</f>
        <v>#REF!</v>
      </c>
      <c r="S183" s="51" t="e">
        <f>VLOOKUP($O183,CardStats!$A$3:$AE$998,10,FALSE)</f>
        <v>#REF!</v>
      </c>
      <c r="T183" s="57" t="e">
        <f>VLOOKUP($O183,CardStats!$A$3:$AE$998,11,FALSE)</f>
        <v>#REF!</v>
      </c>
      <c r="U183" s="57" t="e">
        <f>VLOOKUP($O183,CardStats!$A$3:$AE$998,13,FALSE)</f>
        <v>#REF!</v>
      </c>
      <c r="V183" s="57" t="e">
        <f>VLOOKUP($O183,CardStats!$A$3:$AE$998,14,FALSE)</f>
        <v>#REF!</v>
      </c>
      <c r="W183" s="57" t="e">
        <f>VLOOKUP($O183,CardStats!$A$3:$AE$998,16,FALSE)</f>
        <v>#REF!</v>
      </c>
      <c r="X183" s="57" t="e">
        <f>VLOOKUP($O183,CardStats!$A$3:$AE$998,17,FALSE)</f>
        <v>#REF!</v>
      </c>
      <c r="Y183" s="57" t="e">
        <f>VLOOKUP($O183,CardStats!$A$3:$AE$998,19,FALSE)</f>
        <v>#REF!</v>
      </c>
      <c r="Z183" s="57" t="e">
        <f>VLOOKUP($O183,CardStats!$A$3:$AE$998,20,FALSE)</f>
        <v>#REF!</v>
      </c>
      <c r="AA183" s="57" t="e">
        <f>VLOOKUP($O183,CardStats!$A$3:$AE$998,22,FALSE)</f>
        <v>#REF!</v>
      </c>
    </row>
    <row r="184" spans="1:27" x14ac:dyDescent="0.3">
      <c r="A184" s="51" t="e">
        <f>VLOOKUP($M184,CardStats!$A$3:$AE$998,5,FALSE)</f>
        <v>#REF!</v>
      </c>
      <c r="B184" s="51" t="e">
        <f>VLOOKUP($M184,CardStats!$A$3:$AE$998,6,FALSE)</f>
        <v>#REF!</v>
      </c>
      <c r="C184" s="51" t="e">
        <f>VLOOKUP($M184,CardStats!$A$3:$AE$998,8,FALSE)</f>
        <v>#REF!</v>
      </c>
      <c r="D184" s="51" t="e">
        <f>VLOOKUP($M184,CardStats!$A$3:$AE$998,9,FALSE)</f>
        <v>#REF!</v>
      </c>
      <c r="E184" s="57" t="e">
        <f>VLOOKUP($M184,CardStats!$A$3:$AE$998,11,FALSE)</f>
        <v>#REF!</v>
      </c>
      <c r="F184" s="57" t="e">
        <f>VLOOKUP($M184,CardStats!$A$3:$AE$998,12,FALSE)</f>
        <v>#REF!</v>
      </c>
      <c r="G184" s="57" t="e">
        <f>VLOOKUP($M184,CardStats!$A$3:$AE$998,14,FALSE)</f>
        <v>#REF!</v>
      </c>
      <c r="H184" s="57" t="e">
        <f>VLOOKUP($M184,CardStats!$A$3:$AE$998,15,FALSE)</f>
        <v>#REF!</v>
      </c>
      <c r="I184" s="57" t="e">
        <f>VLOOKUP($M184,CardStats!$A$3:$AE$998,17,FALSE)</f>
        <v>#REF!</v>
      </c>
      <c r="J184" s="57" t="e">
        <f>VLOOKUP($M184,CardStats!$A$3:$AE$998,18,FALSE)</f>
        <v>#REF!</v>
      </c>
      <c r="K184" s="57" t="e">
        <f>VLOOKUP($M184,CardStats!$A$3:$AE$998,20,FALSE)</f>
        <v>#REF!</v>
      </c>
      <c r="L184" s="57" t="e">
        <f>VLOOKUP($M184,CardStats!$A$3:$AE$998,21,FALSE)</f>
        <v>#REF!</v>
      </c>
      <c r="M184" s="53" t="e">
        <f>Fixtures!#REF!</f>
        <v>#REF!</v>
      </c>
      <c r="N184" s="54" t="e">
        <f>Fixtures!#REF!</f>
        <v>#REF!</v>
      </c>
      <c r="O184" s="53" t="e">
        <f>Fixtures!#REF!</f>
        <v>#REF!</v>
      </c>
      <c r="P184" s="51" t="e">
        <f>VLOOKUP($O184,CardStats!$A$3:$AE$998,5,FALSE)</f>
        <v>#REF!</v>
      </c>
      <c r="Q184" s="51" t="e">
        <f>VLOOKUP($O184,CardStats!$A$3:$AE$998,7,FALSE)</f>
        <v>#REF!</v>
      </c>
      <c r="R184" s="51" t="e">
        <f>VLOOKUP($O184,CardStats!$A$3:$AE$998,8,FALSE)</f>
        <v>#REF!</v>
      </c>
      <c r="S184" s="51" t="e">
        <f>VLOOKUP($O184,CardStats!$A$3:$AE$998,10,FALSE)</f>
        <v>#REF!</v>
      </c>
      <c r="T184" s="57" t="e">
        <f>VLOOKUP($O184,CardStats!$A$3:$AE$998,11,FALSE)</f>
        <v>#REF!</v>
      </c>
      <c r="U184" s="57" t="e">
        <f>VLOOKUP($O184,CardStats!$A$3:$AE$998,13,FALSE)</f>
        <v>#REF!</v>
      </c>
      <c r="V184" s="57" t="e">
        <f>VLOOKUP($O184,CardStats!$A$3:$AE$998,14,FALSE)</f>
        <v>#REF!</v>
      </c>
      <c r="W184" s="57" t="e">
        <f>VLOOKUP($O184,CardStats!$A$3:$AE$998,16,FALSE)</f>
        <v>#REF!</v>
      </c>
      <c r="X184" s="57" t="e">
        <f>VLOOKUP($O184,CardStats!$A$3:$AE$998,17,FALSE)</f>
        <v>#REF!</v>
      </c>
      <c r="Y184" s="57" t="e">
        <f>VLOOKUP($O184,CardStats!$A$3:$AE$998,19,FALSE)</f>
        <v>#REF!</v>
      </c>
      <c r="Z184" s="57" t="e">
        <f>VLOOKUP($O184,CardStats!$A$3:$AE$998,20,FALSE)</f>
        <v>#REF!</v>
      </c>
      <c r="AA184" s="57" t="e">
        <f>VLOOKUP($O184,CardStats!$A$3:$AE$998,22,FALSE)</f>
        <v>#REF!</v>
      </c>
    </row>
    <row r="185" spans="1:27" x14ac:dyDescent="0.3">
      <c r="A185" s="51" t="e">
        <f>VLOOKUP($M185,CardStats!$A$3:$AE$998,5,FALSE)</f>
        <v>#REF!</v>
      </c>
      <c r="B185" s="51" t="e">
        <f>VLOOKUP($M185,CardStats!$A$3:$AE$998,6,FALSE)</f>
        <v>#REF!</v>
      </c>
      <c r="C185" s="51" t="e">
        <f>VLOOKUP($M185,CardStats!$A$3:$AE$998,8,FALSE)</f>
        <v>#REF!</v>
      </c>
      <c r="D185" s="51" t="e">
        <f>VLOOKUP($M185,CardStats!$A$3:$AE$998,9,FALSE)</f>
        <v>#REF!</v>
      </c>
      <c r="E185" s="57" t="e">
        <f>VLOOKUP($M185,CardStats!$A$3:$AE$998,11,FALSE)</f>
        <v>#REF!</v>
      </c>
      <c r="F185" s="57" t="e">
        <f>VLOOKUP($M185,CardStats!$A$3:$AE$998,12,FALSE)</f>
        <v>#REF!</v>
      </c>
      <c r="G185" s="57" t="e">
        <f>VLOOKUP($M185,CardStats!$A$3:$AE$998,14,FALSE)</f>
        <v>#REF!</v>
      </c>
      <c r="H185" s="57" t="e">
        <f>VLOOKUP($M185,CardStats!$A$3:$AE$998,15,FALSE)</f>
        <v>#REF!</v>
      </c>
      <c r="I185" s="57" t="e">
        <f>VLOOKUP($M185,CardStats!$A$3:$AE$998,17,FALSE)</f>
        <v>#REF!</v>
      </c>
      <c r="J185" s="57" t="e">
        <f>VLOOKUP($M185,CardStats!$A$3:$AE$998,18,FALSE)</f>
        <v>#REF!</v>
      </c>
      <c r="K185" s="57" t="e">
        <f>VLOOKUP($M185,CardStats!$A$3:$AE$998,20,FALSE)</f>
        <v>#REF!</v>
      </c>
      <c r="L185" s="57" t="e">
        <f>VLOOKUP($M185,CardStats!$A$3:$AE$998,21,FALSE)</f>
        <v>#REF!</v>
      </c>
      <c r="M185" s="53" t="e">
        <f>Fixtures!#REF!</f>
        <v>#REF!</v>
      </c>
      <c r="N185" s="54" t="e">
        <f>Fixtures!#REF!</f>
        <v>#REF!</v>
      </c>
      <c r="O185" s="53" t="e">
        <f>Fixtures!#REF!</f>
        <v>#REF!</v>
      </c>
      <c r="P185" s="51" t="e">
        <f>VLOOKUP($O185,CardStats!$A$3:$AE$998,5,FALSE)</f>
        <v>#REF!</v>
      </c>
      <c r="Q185" s="51" t="e">
        <f>VLOOKUP($O185,CardStats!$A$3:$AE$998,7,FALSE)</f>
        <v>#REF!</v>
      </c>
      <c r="R185" s="51" t="e">
        <f>VLOOKUP($O185,CardStats!$A$3:$AE$998,8,FALSE)</f>
        <v>#REF!</v>
      </c>
      <c r="S185" s="51" t="e">
        <f>VLOOKUP($O185,CardStats!$A$3:$AE$998,10,FALSE)</f>
        <v>#REF!</v>
      </c>
      <c r="T185" s="57" t="e">
        <f>VLOOKUP($O185,CardStats!$A$3:$AE$998,11,FALSE)</f>
        <v>#REF!</v>
      </c>
      <c r="U185" s="57" t="e">
        <f>VLOOKUP($O185,CardStats!$A$3:$AE$998,13,FALSE)</f>
        <v>#REF!</v>
      </c>
      <c r="V185" s="57" t="e">
        <f>VLOOKUP($O185,CardStats!$A$3:$AE$998,14,FALSE)</f>
        <v>#REF!</v>
      </c>
      <c r="W185" s="57" t="e">
        <f>VLOOKUP($O185,CardStats!$A$3:$AE$998,16,FALSE)</f>
        <v>#REF!</v>
      </c>
      <c r="X185" s="57" t="e">
        <f>VLOOKUP($O185,CardStats!$A$3:$AE$998,17,FALSE)</f>
        <v>#REF!</v>
      </c>
      <c r="Y185" s="57" t="e">
        <f>VLOOKUP($O185,CardStats!$A$3:$AE$998,19,FALSE)</f>
        <v>#REF!</v>
      </c>
      <c r="Z185" s="57" t="e">
        <f>VLOOKUP($O185,CardStats!$A$3:$AE$998,20,FALSE)</f>
        <v>#REF!</v>
      </c>
      <c r="AA185" s="57" t="e">
        <f>VLOOKUP($O185,CardStats!$A$3:$AE$998,22,FALSE)</f>
        <v>#REF!</v>
      </c>
    </row>
    <row r="186" spans="1:27" x14ac:dyDescent="0.3">
      <c r="A186" s="51" t="e">
        <f>VLOOKUP($M186,CardStats!$A$3:$AE$998,5,FALSE)</f>
        <v>#REF!</v>
      </c>
      <c r="B186" s="51" t="e">
        <f>VLOOKUP($M186,CardStats!$A$3:$AE$998,6,FALSE)</f>
        <v>#REF!</v>
      </c>
      <c r="C186" s="51" t="e">
        <f>VLOOKUP($M186,CardStats!$A$3:$AE$998,8,FALSE)</f>
        <v>#REF!</v>
      </c>
      <c r="D186" s="51" t="e">
        <f>VLOOKUP($M186,CardStats!$A$3:$AE$998,9,FALSE)</f>
        <v>#REF!</v>
      </c>
      <c r="E186" s="57" t="e">
        <f>VLOOKUP($M186,CardStats!$A$3:$AE$998,11,FALSE)</f>
        <v>#REF!</v>
      </c>
      <c r="F186" s="57" t="e">
        <f>VLOOKUP($M186,CardStats!$A$3:$AE$998,12,FALSE)</f>
        <v>#REF!</v>
      </c>
      <c r="G186" s="57" t="e">
        <f>VLOOKUP($M186,CardStats!$A$3:$AE$998,14,FALSE)</f>
        <v>#REF!</v>
      </c>
      <c r="H186" s="57" t="e">
        <f>VLOOKUP($M186,CardStats!$A$3:$AE$998,15,FALSE)</f>
        <v>#REF!</v>
      </c>
      <c r="I186" s="57" t="e">
        <f>VLOOKUP($M186,CardStats!$A$3:$AE$998,17,FALSE)</f>
        <v>#REF!</v>
      </c>
      <c r="J186" s="57" t="e">
        <f>VLOOKUP($M186,CardStats!$A$3:$AE$998,18,FALSE)</f>
        <v>#REF!</v>
      </c>
      <c r="K186" s="57" t="e">
        <f>VLOOKUP($M186,CardStats!$A$3:$AE$998,20,FALSE)</f>
        <v>#REF!</v>
      </c>
      <c r="L186" s="57" t="e">
        <f>VLOOKUP($M186,CardStats!$A$3:$AE$998,21,FALSE)</f>
        <v>#REF!</v>
      </c>
      <c r="M186" s="53" t="e">
        <f>Fixtures!#REF!</f>
        <v>#REF!</v>
      </c>
      <c r="N186" s="54" t="e">
        <f>Fixtures!#REF!</f>
        <v>#REF!</v>
      </c>
      <c r="O186" s="53" t="e">
        <f>Fixtures!#REF!</f>
        <v>#REF!</v>
      </c>
      <c r="P186" s="51" t="e">
        <f>VLOOKUP($O186,CardStats!$A$3:$AE$998,5,FALSE)</f>
        <v>#REF!</v>
      </c>
      <c r="Q186" s="51" t="e">
        <f>VLOOKUP($O186,CardStats!$A$3:$AE$998,7,FALSE)</f>
        <v>#REF!</v>
      </c>
      <c r="R186" s="51" t="e">
        <f>VLOOKUP($O186,CardStats!$A$3:$AE$998,8,FALSE)</f>
        <v>#REF!</v>
      </c>
      <c r="S186" s="51" t="e">
        <f>VLOOKUP($O186,CardStats!$A$3:$AE$998,10,FALSE)</f>
        <v>#REF!</v>
      </c>
      <c r="T186" s="57" t="e">
        <f>VLOOKUP($O186,CardStats!$A$3:$AE$998,11,FALSE)</f>
        <v>#REF!</v>
      </c>
      <c r="U186" s="57" t="e">
        <f>VLOOKUP($O186,CardStats!$A$3:$AE$998,13,FALSE)</f>
        <v>#REF!</v>
      </c>
      <c r="V186" s="57" t="e">
        <f>VLOOKUP($O186,CardStats!$A$3:$AE$998,14,FALSE)</f>
        <v>#REF!</v>
      </c>
      <c r="W186" s="57" t="e">
        <f>VLOOKUP($O186,CardStats!$A$3:$AE$998,16,FALSE)</f>
        <v>#REF!</v>
      </c>
      <c r="X186" s="57" t="e">
        <f>VLOOKUP($O186,CardStats!$A$3:$AE$998,17,FALSE)</f>
        <v>#REF!</v>
      </c>
      <c r="Y186" s="57" t="e">
        <f>VLOOKUP($O186,CardStats!$A$3:$AE$998,19,FALSE)</f>
        <v>#REF!</v>
      </c>
      <c r="Z186" s="57" t="e">
        <f>VLOOKUP($O186,CardStats!$A$3:$AE$998,20,FALSE)</f>
        <v>#REF!</v>
      </c>
      <c r="AA186" s="57" t="e">
        <f>VLOOKUP($O186,CardStats!$A$3:$AE$998,22,FALSE)</f>
        <v>#REF!</v>
      </c>
    </row>
    <row r="187" spans="1:27" x14ac:dyDescent="0.3">
      <c r="A187" s="51" t="e">
        <f>VLOOKUP($M187,CardStats!$A$3:$AE$998,5,FALSE)</f>
        <v>#REF!</v>
      </c>
      <c r="B187" s="51" t="e">
        <f>VLOOKUP($M187,CardStats!$A$3:$AE$998,6,FALSE)</f>
        <v>#REF!</v>
      </c>
      <c r="C187" s="51" t="e">
        <f>VLOOKUP($M187,CardStats!$A$3:$AE$998,8,FALSE)</f>
        <v>#REF!</v>
      </c>
      <c r="D187" s="51" t="e">
        <f>VLOOKUP($M187,CardStats!$A$3:$AE$998,9,FALSE)</f>
        <v>#REF!</v>
      </c>
      <c r="E187" s="57" t="e">
        <f>VLOOKUP($M187,CardStats!$A$3:$AE$998,11,FALSE)</f>
        <v>#REF!</v>
      </c>
      <c r="F187" s="57" t="e">
        <f>VLOOKUP($M187,CardStats!$A$3:$AE$998,12,FALSE)</f>
        <v>#REF!</v>
      </c>
      <c r="G187" s="57" t="e">
        <f>VLOOKUP($M187,CardStats!$A$3:$AE$998,14,FALSE)</f>
        <v>#REF!</v>
      </c>
      <c r="H187" s="57" t="e">
        <f>VLOOKUP($M187,CardStats!$A$3:$AE$998,15,FALSE)</f>
        <v>#REF!</v>
      </c>
      <c r="I187" s="57" t="e">
        <f>VLOOKUP($M187,CardStats!$A$3:$AE$998,17,FALSE)</f>
        <v>#REF!</v>
      </c>
      <c r="J187" s="57" t="e">
        <f>VLOOKUP($M187,CardStats!$A$3:$AE$998,18,FALSE)</f>
        <v>#REF!</v>
      </c>
      <c r="K187" s="57" t="e">
        <f>VLOOKUP($M187,CardStats!$A$3:$AE$998,20,FALSE)</f>
        <v>#REF!</v>
      </c>
      <c r="L187" s="57" t="e">
        <f>VLOOKUP($M187,CardStats!$A$3:$AE$998,21,FALSE)</f>
        <v>#REF!</v>
      </c>
      <c r="M187" s="53" t="e">
        <f>Fixtures!#REF!</f>
        <v>#REF!</v>
      </c>
      <c r="N187" s="54" t="e">
        <f>Fixtures!#REF!</f>
        <v>#REF!</v>
      </c>
      <c r="O187" s="53" t="e">
        <f>Fixtures!#REF!</f>
        <v>#REF!</v>
      </c>
      <c r="P187" s="51" t="e">
        <f>VLOOKUP($O187,CardStats!$A$3:$AE$998,5,FALSE)</f>
        <v>#REF!</v>
      </c>
      <c r="Q187" s="51" t="e">
        <f>VLOOKUP($O187,CardStats!$A$3:$AE$998,7,FALSE)</f>
        <v>#REF!</v>
      </c>
      <c r="R187" s="51" t="e">
        <f>VLOOKUP($O187,CardStats!$A$3:$AE$998,8,FALSE)</f>
        <v>#REF!</v>
      </c>
      <c r="S187" s="51" t="e">
        <f>VLOOKUP($O187,CardStats!$A$3:$AE$998,10,FALSE)</f>
        <v>#REF!</v>
      </c>
      <c r="T187" s="57" t="e">
        <f>VLOOKUP($O187,CardStats!$A$3:$AE$998,11,FALSE)</f>
        <v>#REF!</v>
      </c>
      <c r="U187" s="57" t="e">
        <f>VLOOKUP($O187,CardStats!$A$3:$AE$998,13,FALSE)</f>
        <v>#REF!</v>
      </c>
      <c r="V187" s="57" t="e">
        <f>VLOOKUP($O187,CardStats!$A$3:$AE$998,14,FALSE)</f>
        <v>#REF!</v>
      </c>
      <c r="W187" s="57" t="e">
        <f>VLOOKUP($O187,CardStats!$A$3:$AE$998,16,FALSE)</f>
        <v>#REF!</v>
      </c>
      <c r="X187" s="57" t="e">
        <f>VLOOKUP($O187,CardStats!$A$3:$AE$998,17,FALSE)</f>
        <v>#REF!</v>
      </c>
      <c r="Y187" s="57" t="e">
        <f>VLOOKUP($O187,CardStats!$A$3:$AE$998,19,FALSE)</f>
        <v>#REF!</v>
      </c>
      <c r="Z187" s="57" t="e">
        <f>VLOOKUP($O187,CardStats!$A$3:$AE$998,20,FALSE)</f>
        <v>#REF!</v>
      </c>
      <c r="AA187" s="57" t="e">
        <f>VLOOKUP($O187,CardStats!$A$3:$AE$998,22,FALSE)</f>
        <v>#REF!</v>
      </c>
    </row>
    <row r="188" spans="1:27" x14ac:dyDescent="0.3">
      <c r="A188" s="51" t="e">
        <f>VLOOKUP($M188,CardStats!$A$3:$AE$998,5,FALSE)</f>
        <v>#REF!</v>
      </c>
      <c r="B188" s="51" t="e">
        <f>VLOOKUP($M188,CardStats!$A$3:$AE$998,6,FALSE)</f>
        <v>#REF!</v>
      </c>
      <c r="C188" s="51" t="e">
        <f>VLOOKUP($M188,CardStats!$A$3:$AE$998,8,FALSE)</f>
        <v>#REF!</v>
      </c>
      <c r="D188" s="51" t="e">
        <f>VLOOKUP($M188,CardStats!$A$3:$AE$998,9,FALSE)</f>
        <v>#REF!</v>
      </c>
      <c r="E188" s="57" t="e">
        <f>VLOOKUP($M188,CardStats!$A$3:$AE$998,11,FALSE)</f>
        <v>#REF!</v>
      </c>
      <c r="F188" s="57" t="e">
        <f>VLOOKUP($M188,CardStats!$A$3:$AE$998,12,FALSE)</f>
        <v>#REF!</v>
      </c>
      <c r="G188" s="57" t="e">
        <f>VLOOKUP($M188,CardStats!$A$3:$AE$998,14,FALSE)</f>
        <v>#REF!</v>
      </c>
      <c r="H188" s="57" t="e">
        <f>VLOOKUP($M188,CardStats!$A$3:$AE$998,15,FALSE)</f>
        <v>#REF!</v>
      </c>
      <c r="I188" s="57" t="e">
        <f>VLOOKUP($M188,CardStats!$A$3:$AE$998,17,FALSE)</f>
        <v>#REF!</v>
      </c>
      <c r="J188" s="57" t="e">
        <f>VLOOKUP($M188,CardStats!$A$3:$AE$998,18,FALSE)</f>
        <v>#REF!</v>
      </c>
      <c r="K188" s="57" t="e">
        <f>VLOOKUP($M188,CardStats!$A$3:$AE$998,20,FALSE)</f>
        <v>#REF!</v>
      </c>
      <c r="L188" s="57" t="e">
        <f>VLOOKUP($M188,CardStats!$A$3:$AE$998,21,FALSE)</f>
        <v>#REF!</v>
      </c>
      <c r="M188" s="53" t="e">
        <f>Fixtures!#REF!</f>
        <v>#REF!</v>
      </c>
      <c r="N188" s="54" t="e">
        <f>Fixtures!#REF!</f>
        <v>#REF!</v>
      </c>
      <c r="O188" s="53" t="e">
        <f>Fixtures!#REF!</f>
        <v>#REF!</v>
      </c>
      <c r="P188" s="51" t="e">
        <f>VLOOKUP($O188,CardStats!$A$3:$AE$998,5,FALSE)</f>
        <v>#REF!</v>
      </c>
      <c r="Q188" s="51" t="e">
        <f>VLOOKUP($O188,CardStats!$A$3:$AE$998,7,FALSE)</f>
        <v>#REF!</v>
      </c>
      <c r="R188" s="51" t="e">
        <f>VLOOKUP($O188,CardStats!$A$3:$AE$998,8,FALSE)</f>
        <v>#REF!</v>
      </c>
      <c r="S188" s="51" t="e">
        <f>VLOOKUP($O188,CardStats!$A$3:$AE$998,10,FALSE)</f>
        <v>#REF!</v>
      </c>
      <c r="T188" s="57" t="e">
        <f>VLOOKUP($O188,CardStats!$A$3:$AE$998,11,FALSE)</f>
        <v>#REF!</v>
      </c>
      <c r="U188" s="57" t="e">
        <f>VLOOKUP($O188,CardStats!$A$3:$AE$998,13,FALSE)</f>
        <v>#REF!</v>
      </c>
      <c r="V188" s="57" t="e">
        <f>VLOOKUP($O188,CardStats!$A$3:$AE$998,14,FALSE)</f>
        <v>#REF!</v>
      </c>
      <c r="W188" s="57" t="e">
        <f>VLOOKUP($O188,CardStats!$A$3:$AE$998,16,FALSE)</f>
        <v>#REF!</v>
      </c>
      <c r="X188" s="57" t="e">
        <f>VLOOKUP($O188,CardStats!$A$3:$AE$998,17,FALSE)</f>
        <v>#REF!</v>
      </c>
      <c r="Y188" s="57" t="e">
        <f>VLOOKUP($O188,CardStats!$A$3:$AE$998,19,FALSE)</f>
        <v>#REF!</v>
      </c>
      <c r="Z188" s="57" t="e">
        <f>VLOOKUP($O188,CardStats!$A$3:$AE$998,20,FALSE)</f>
        <v>#REF!</v>
      </c>
      <c r="AA188" s="57" t="e">
        <f>VLOOKUP($O188,CardStats!$A$3:$AE$998,22,FALSE)</f>
        <v>#REF!</v>
      </c>
    </row>
    <row r="189" spans="1:27" x14ac:dyDescent="0.3">
      <c r="A189" s="51" t="e">
        <f>VLOOKUP($M189,CardStats!$A$3:$AE$998,5,FALSE)</f>
        <v>#REF!</v>
      </c>
      <c r="B189" s="51" t="e">
        <f>VLOOKUP($M189,CardStats!$A$3:$AE$998,6,FALSE)</f>
        <v>#REF!</v>
      </c>
      <c r="C189" s="51" t="e">
        <f>VLOOKUP($M189,CardStats!$A$3:$AE$998,8,FALSE)</f>
        <v>#REF!</v>
      </c>
      <c r="D189" s="51" t="e">
        <f>VLOOKUP($M189,CardStats!$A$3:$AE$998,9,FALSE)</f>
        <v>#REF!</v>
      </c>
      <c r="E189" s="57" t="e">
        <f>VLOOKUP($M189,CardStats!$A$3:$AE$998,11,FALSE)</f>
        <v>#REF!</v>
      </c>
      <c r="F189" s="57" t="e">
        <f>VLOOKUP($M189,CardStats!$A$3:$AE$998,12,FALSE)</f>
        <v>#REF!</v>
      </c>
      <c r="G189" s="57" t="e">
        <f>VLOOKUP($M189,CardStats!$A$3:$AE$998,14,FALSE)</f>
        <v>#REF!</v>
      </c>
      <c r="H189" s="57" t="e">
        <f>VLOOKUP($M189,CardStats!$A$3:$AE$998,15,FALSE)</f>
        <v>#REF!</v>
      </c>
      <c r="I189" s="57" t="e">
        <f>VLOOKUP($M189,CardStats!$A$3:$AE$998,17,FALSE)</f>
        <v>#REF!</v>
      </c>
      <c r="J189" s="57" t="e">
        <f>VLOOKUP($M189,CardStats!$A$3:$AE$998,18,FALSE)</f>
        <v>#REF!</v>
      </c>
      <c r="K189" s="57" t="e">
        <f>VLOOKUP($M189,CardStats!$A$3:$AE$998,20,FALSE)</f>
        <v>#REF!</v>
      </c>
      <c r="L189" s="57" t="e">
        <f>VLOOKUP($M189,CardStats!$A$3:$AE$998,21,FALSE)</f>
        <v>#REF!</v>
      </c>
      <c r="M189" s="53" t="e">
        <f>Fixtures!#REF!</f>
        <v>#REF!</v>
      </c>
      <c r="N189" s="54" t="e">
        <f>Fixtures!#REF!</f>
        <v>#REF!</v>
      </c>
      <c r="O189" s="53" t="e">
        <f>Fixtures!#REF!</f>
        <v>#REF!</v>
      </c>
      <c r="P189" s="51" t="e">
        <f>VLOOKUP($O189,CardStats!$A$3:$AE$998,5,FALSE)</f>
        <v>#REF!</v>
      </c>
      <c r="Q189" s="51" t="e">
        <f>VLOOKUP($O189,CardStats!$A$3:$AE$998,7,FALSE)</f>
        <v>#REF!</v>
      </c>
      <c r="R189" s="51" t="e">
        <f>VLOOKUP($O189,CardStats!$A$3:$AE$998,8,FALSE)</f>
        <v>#REF!</v>
      </c>
      <c r="S189" s="51" t="e">
        <f>VLOOKUP($O189,CardStats!$A$3:$AE$998,10,FALSE)</f>
        <v>#REF!</v>
      </c>
      <c r="T189" s="57" t="e">
        <f>VLOOKUP($O189,CardStats!$A$3:$AE$998,11,FALSE)</f>
        <v>#REF!</v>
      </c>
      <c r="U189" s="57" t="e">
        <f>VLOOKUP($O189,CardStats!$A$3:$AE$998,13,FALSE)</f>
        <v>#REF!</v>
      </c>
      <c r="V189" s="57" t="e">
        <f>VLOOKUP($O189,CardStats!$A$3:$AE$998,14,FALSE)</f>
        <v>#REF!</v>
      </c>
      <c r="W189" s="57" t="e">
        <f>VLOOKUP($O189,CardStats!$A$3:$AE$998,16,FALSE)</f>
        <v>#REF!</v>
      </c>
      <c r="X189" s="57" t="e">
        <f>VLOOKUP($O189,CardStats!$A$3:$AE$998,17,FALSE)</f>
        <v>#REF!</v>
      </c>
      <c r="Y189" s="57" t="e">
        <f>VLOOKUP($O189,CardStats!$A$3:$AE$998,19,FALSE)</f>
        <v>#REF!</v>
      </c>
      <c r="Z189" s="57" t="e">
        <f>VLOOKUP($O189,CardStats!$A$3:$AE$998,20,FALSE)</f>
        <v>#REF!</v>
      </c>
      <c r="AA189" s="57" t="e">
        <f>VLOOKUP($O189,CardStats!$A$3:$AE$998,22,FALSE)</f>
        <v>#REF!</v>
      </c>
    </row>
    <row r="190" spans="1:27" x14ac:dyDescent="0.3">
      <c r="A190" s="51" t="e">
        <f>VLOOKUP($M190,CardStats!$A$3:$AE$998,5,FALSE)</f>
        <v>#REF!</v>
      </c>
      <c r="B190" s="51" t="e">
        <f>VLOOKUP($M190,CardStats!$A$3:$AE$998,6,FALSE)</f>
        <v>#REF!</v>
      </c>
      <c r="C190" s="51" t="e">
        <f>VLOOKUP($M190,CardStats!$A$3:$AE$998,8,FALSE)</f>
        <v>#REF!</v>
      </c>
      <c r="D190" s="51" t="e">
        <f>VLOOKUP($M190,CardStats!$A$3:$AE$998,9,FALSE)</f>
        <v>#REF!</v>
      </c>
      <c r="E190" s="57" t="e">
        <f>VLOOKUP($M190,CardStats!$A$3:$AE$998,11,FALSE)</f>
        <v>#REF!</v>
      </c>
      <c r="F190" s="57" t="e">
        <f>VLOOKUP($M190,CardStats!$A$3:$AE$998,12,FALSE)</f>
        <v>#REF!</v>
      </c>
      <c r="G190" s="57" t="e">
        <f>VLOOKUP($M190,CardStats!$A$3:$AE$998,14,FALSE)</f>
        <v>#REF!</v>
      </c>
      <c r="H190" s="57" t="e">
        <f>VLOOKUP($M190,CardStats!$A$3:$AE$998,15,FALSE)</f>
        <v>#REF!</v>
      </c>
      <c r="I190" s="57" t="e">
        <f>VLOOKUP($M190,CardStats!$A$3:$AE$998,17,FALSE)</f>
        <v>#REF!</v>
      </c>
      <c r="J190" s="57" t="e">
        <f>VLOOKUP($M190,CardStats!$A$3:$AE$998,18,FALSE)</f>
        <v>#REF!</v>
      </c>
      <c r="K190" s="57" t="e">
        <f>VLOOKUP($M190,CardStats!$A$3:$AE$998,20,FALSE)</f>
        <v>#REF!</v>
      </c>
      <c r="L190" s="57" t="e">
        <f>VLOOKUP($M190,CardStats!$A$3:$AE$998,21,FALSE)</f>
        <v>#REF!</v>
      </c>
      <c r="M190" s="53" t="e">
        <f>Fixtures!#REF!</f>
        <v>#REF!</v>
      </c>
      <c r="N190" s="54" t="e">
        <f>Fixtures!#REF!</f>
        <v>#REF!</v>
      </c>
      <c r="O190" s="53" t="e">
        <f>Fixtures!#REF!</f>
        <v>#REF!</v>
      </c>
      <c r="P190" s="51" t="e">
        <f>VLOOKUP($O190,CardStats!$A$3:$AE$998,5,FALSE)</f>
        <v>#REF!</v>
      </c>
      <c r="Q190" s="51" t="e">
        <f>VLOOKUP($O190,CardStats!$A$3:$AE$998,7,FALSE)</f>
        <v>#REF!</v>
      </c>
      <c r="R190" s="51" t="e">
        <f>VLOOKUP($O190,CardStats!$A$3:$AE$998,8,FALSE)</f>
        <v>#REF!</v>
      </c>
      <c r="S190" s="51" t="e">
        <f>VLOOKUP($O190,CardStats!$A$3:$AE$998,10,FALSE)</f>
        <v>#REF!</v>
      </c>
      <c r="T190" s="57" t="e">
        <f>VLOOKUP($O190,CardStats!$A$3:$AE$998,11,FALSE)</f>
        <v>#REF!</v>
      </c>
      <c r="U190" s="57" t="e">
        <f>VLOOKUP($O190,CardStats!$A$3:$AE$998,13,FALSE)</f>
        <v>#REF!</v>
      </c>
      <c r="V190" s="57" t="e">
        <f>VLOOKUP($O190,CardStats!$A$3:$AE$998,14,FALSE)</f>
        <v>#REF!</v>
      </c>
      <c r="W190" s="57" t="e">
        <f>VLOOKUP($O190,CardStats!$A$3:$AE$998,16,FALSE)</f>
        <v>#REF!</v>
      </c>
      <c r="X190" s="57" t="e">
        <f>VLOOKUP($O190,CardStats!$A$3:$AE$998,17,FALSE)</f>
        <v>#REF!</v>
      </c>
      <c r="Y190" s="57" t="e">
        <f>VLOOKUP($O190,CardStats!$A$3:$AE$998,19,FALSE)</f>
        <v>#REF!</v>
      </c>
      <c r="Z190" s="57" t="e">
        <f>VLOOKUP($O190,CardStats!$A$3:$AE$998,20,FALSE)</f>
        <v>#REF!</v>
      </c>
      <c r="AA190" s="57" t="e">
        <f>VLOOKUP($O190,CardStats!$A$3:$AE$998,22,FALSE)</f>
        <v>#REF!</v>
      </c>
    </row>
    <row r="191" spans="1:27" x14ac:dyDescent="0.3">
      <c r="A191" s="51" t="e">
        <f>VLOOKUP($M191,CardStats!$A$3:$AE$998,5,FALSE)</f>
        <v>#REF!</v>
      </c>
      <c r="B191" s="51" t="e">
        <f>VLOOKUP($M191,CardStats!$A$3:$AE$998,6,FALSE)</f>
        <v>#REF!</v>
      </c>
      <c r="C191" s="51" t="e">
        <f>VLOOKUP($M191,CardStats!$A$3:$AE$998,8,FALSE)</f>
        <v>#REF!</v>
      </c>
      <c r="D191" s="51" t="e">
        <f>VLOOKUP($M191,CardStats!$A$3:$AE$998,9,FALSE)</f>
        <v>#REF!</v>
      </c>
      <c r="E191" s="57" t="e">
        <f>VLOOKUP($M191,CardStats!$A$3:$AE$998,11,FALSE)</f>
        <v>#REF!</v>
      </c>
      <c r="F191" s="57" t="e">
        <f>VLOOKUP($M191,CardStats!$A$3:$AE$998,12,FALSE)</f>
        <v>#REF!</v>
      </c>
      <c r="G191" s="57" t="e">
        <f>VLOOKUP($M191,CardStats!$A$3:$AE$998,14,FALSE)</f>
        <v>#REF!</v>
      </c>
      <c r="H191" s="57" t="e">
        <f>VLOOKUP($M191,CardStats!$A$3:$AE$998,15,FALSE)</f>
        <v>#REF!</v>
      </c>
      <c r="I191" s="57" t="e">
        <f>VLOOKUP($M191,CardStats!$A$3:$AE$998,17,FALSE)</f>
        <v>#REF!</v>
      </c>
      <c r="J191" s="57" t="e">
        <f>VLOOKUP($M191,CardStats!$A$3:$AE$998,18,FALSE)</f>
        <v>#REF!</v>
      </c>
      <c r="K191" s="57" t="e">
        <f>VLOOKUP($M191,CardStats!$A$3:$AE$998,20,FALSE)</f>
        <v>#REF!</v>
      </c>
      <c r="L191" s="57" t="e">
        <f>VLOOKUP($M191,CardStats!$A$3:$AE$998,21,FALSE)</f>
        <v>#REF!</v>
      </c>
      <c r="M191" s="53" t="e">
        <f>Fixtures!#REF!</f>
        <v>#REF!</v>
      </c>
      <c r="N191" s="54" t="e">
        <f>Fixtures!#REF!</f>
        <v>#REF!</v>
      </c>
      <c r="O191" s="53" t="e">
        <f>Fixtures!#REF!</f>
        <v>#REF!</v>
      </c>
      <c r="P191" s="51" t="e">
        <f>VLOOKUP($O191,CardStats!$A$3:$AE$998,5,FALSE)</f>
        <v>#REF!</v>
      </c>
      <c r="Q191" s="51" t="e">
        <f>VLOOKUP($O191,CardStats!$A$3:$AE$998,7,FALSE)</f>
        <v>#REF!</v>
      </c>
      <c r="R191" s="51" t="e">
        <f>VLOOKUP($O191,CardStats!$A$3:$AE$998,8,FALSE)</f>
        <v>#REF!</v>
      </c>
      <c r="S191" s="51" t="e">
        <f>VLOOKUP($O191,CardStats!$A$3:$AE$998,10,FALSE)</f>
        <v>#REF!</v>
      </c>
      <c r="T191" s="57" t="e">
        <f>VLOOKUP($O191,CardStats!$A$3:$AE$998,11,FALSE)</f>
        <v>#REF!</v>
      </c>
      <c r="U191" s="57" t="e">
        <f>VLOOKUP($O191,CardStats!$A$3:$AE$998,13,FALSE)</f>
        <v>#REF!</v>
      </c>
      <c r="V191" s="57" t="e">
        <f>VLOOKUP($O191,CardStats!$A$3:$AE$998,14,FALSE)</f>
        <v>#REF!</v>
      </c>
      <c r="W191" s="57" t="e">
        <f>VLOOKUP($O191,CardStats!$A$3:$AE$998,16,FALSE)</f>
        <v>#REF!</v>
      </c>
      <c r="X191" s="57" t="e">
        <f>VLOOKUP($O191,CardStats!$A$3:$AE$998,17,FALSE)</f>
        <v>#REF!</v>
      </c>
      <c r="Y191" s="57" t="e">
        <f>VLOOKUP($O191,CardStats!$A$3:$AE$998,19,FALSE)</f>
        <v>#REF!</v>
      </c>
      <c r="Z191" s="57" t="e">
        <f>VLOOKUP($O191,CardStats!$A$3:$AE$998,20,FALSE)</f>
        <v>#REF!</v>
      </c>
      <c r="AA191" s="57" t="e">
        <f>VLOOKUP($O191,CardStats!$A$3:$AE$998,22,FALSE)</f>
        <v>#REF!</v>
      </c>
    </row>
    <row r="192" spans="1:27" x14ac:dyDescent="0.3">
      <c r="A192" s="51" t="e">
        <f>VLOOKUP($M192,CardStats!$A$3:$AE$998,5,FALSE)</f>
        <v>#REF!</v>
      </c>
      <c r="B192" s="51" t="e">
        <f>VLOOKUP($M192,CardStats!$A$3:$AE$998,6,FALSE)</f>
        <v>#REF!</v>
      </c>
      <c r="C192" s="51" t="e">
        <f>VLOOKUP($M192,CardStats!$A$3:$AE$998,8,FALSE)</f>
        <v>#REF!</v>
      </c>
      <c r="D192" s="51" t="e">
        <f>VLOOKUP($M192,CardStats!$A$3:$AE$998,9,FALSE)</f>
        <v>#REF!</v>
      </c>
      <c r="E192" s="57" t="e">
        <f>VLOOKUP($M192,CardStats!$A$3:$AE$998,11,FALSE)</f>
        <v>#REF!</v>
      </c>
      <c r="F192" s="57" t="e">
        <f>VLOOKUP($M192,CardStats!$A$3:$AE$998,12,FALSE)</f>
        <v>#REF!</v>
      </c>
      <c r="G192" s="57" t="e">
        <f>VLOOKUP($M192,CardStats!$A$3:$AE$998,14,FALSE)</f>
        <v>#REF!</v>
      </c>
      <c r="H192" s="57" t="e">
        <f>VLOOKUP($M192,CardStats!$A$3:$AE$998,15,FALSE)</f>
        <v>#REF!</v>
      </c>
      <c r="I192" s="57" t="e">
        <f>VLOOKUP($M192,CardStats!$A$3:$AE$998,17,FALSE)</f>
        <v>#REF!</v>
      </c>
      <c r="J192" s="57" t="e">
        <f>VLOOKUP($M192,CardStats!$A$3:$AE$998,18,FALSE)</f>
        <v>#REF!</v>
      </c>
      <c r="K192" s="57" t="e">
        <f>VLOOKUP($M192,CardStats!$A$3:$AE$998,20,FALSE)</f>
        <v>#REF!</v>
      </c>
      <c r="L192" s="57" t="e">
        <f>VLOOKUP($M192,CardStats!$A$3:$AE$998,21,FALSE)</f>
        <v>#REF!</v>
      </c>
      <c r="M192" s="53" t="e">
        <f>Fixtures!#REF!</f>
        <v>#REF!</v>
      </c>
      <c r="N192" s="54" t="e">
        <f>Fixtures!#REF!</f>
        <v>#REF!</v>
      </c>
      <c r="O192" s="53" t="e">
        <f>Fixtures!#REF!</f>
        <v>#REF!</v>
      </c>
      <c r="P192" s="51" t="e">
        <f>VLOOKUP($O192,CardStats!$A$3:$AE$998,5,FALSE)</f>
        <v>#REF!</v>
      </c>
      <c r="Q192" s="51" t="e">
        <f>VLOOKUP($O192,CardStats!$A$3:$AE$998,7,FALSE)</f>
        <v>#REF!</v>
      </c>
      <c r="R192" s="51" t="e">
        <f>VLOOKUP($O192,CardStats!$A$3:$AE$998,8,FALSE)</f>
        <v>#REF!</v>
      </c>
      <c r="S192" s="51" t="e">
        <f>VLOOKUP($O192,CardStats!$A$3:$AE$998,10,FALSE)</f>
        <v>#REF!</v>
      </c>
      <c r="T192" s="57" t="e">
        <f>VLOOKUP($O192,CardStats!$A$3:$AE$998,11,FALSE)</f>
        <v>#REF!</v>
      </c>
      <c r="U192" s="57" t="e">
        <f>VLOOKUP($O192,CardStats!$A$3:$AE$998,13,FALSE)</f>
        <v>#REF!</v>
      </c>
      <c r="V192" s="57" t="e">
        <f>VLOOKUP($O192,CardStats!$A$3:$AE$998,14,FALSE)</f>
        <v>#REF!</v>
      </c>
      <c r="W192" s="57" t="e">
        <f>VLOOKUP($O192,CardStats!$A$3:$AE$998,16,FALSE)</f>
        <v>#REF!</v>
      </c>
      <c r="X192" s="57" t="e">
        <f>VLOOKUP($O192,CardStats!$A$3:$AE$998,17,FALSE)</f>
        <v>#REF!</v>
      </c>
      <c r="Y192" s="57" t="e">
        <f>VLOOKUP($O192,CardStats!$A$3:$AE$998,19,FALSE)</f>
        <v>#REF!</v>
      </c>
      <c r="Z192" s="57" t="e">
        <f>VLOOKUP($O192,CardStats!$A$3:$AE$998,20,FALSE)</f>
        <v>#REF!</v>
      </c>
      <c r="AA192" s="57" t="e">
        <f>VLOOKUP($O192,CardStats!$A$3:$AE$998,22,FALSE)</f>
        <v>#REF!</v>
      </c>
    </row>
    <row r="193" spans="1:27" x14ac:dyDescent="0.3">
      <c r="A193" s="51" t="e">
        <f>VLOOKUP($M193,CardStats!$A$3:$AE$998,5,FALSE)</f>
        <v>#REF!</v>
      </c>
      <c r="B193" s="51" t="e">
        <f>VLOOKUP($M193,CardStats!$A$3:$AE$998,6,FALSE)</f>
        <v>#REF!</v>
      </c>
      <c r="C193" s="51" t="e">
        <f>VLOOKUP($M193,CardStats!$A$3:$AE$998,8,FALSE)</f>
        <v>#REF!</v>
      </c>
      <c r="D193" s="51" t="e">
        <f>VLOOKUP($M193,CardStats!$A$3:$AE$998,9,FALSE)</f>
        <v>#REF!</v>
      </c>
      <c r="E193" s="57" t="e">
        <f>VLOOKUP($M193,CardStats!$A$3:$AE$998,11,FALSE)</f>
        <v>#REF!</v>
      </c>
      <c r="F193" s="57" t="e">
        <f>VLOOKUP($M193,CardStats!$A$3:$AE$998,12,FALSE)</f>
        <v>#REF!</v>
      </c>
      <c r="G193" s="57" t="e">
        <f>VLOOKUP($M193,CardStats!$A$3:$AE$998,14,FALSE)</f>
        <v>#REF!</v>
      </c>
      <c r="H193" s="57" t="e">
        <f>VLOOKUP($M193,CardStats!$A$3:$AE$998,15,FALSE)</f>
        <v>#REF!</v>
      </c>
      <c r="I193" s="57" t="e">
        <f>VLOOKUP($M193,CardStats!$A$3:$AE$998,17,FALSE)</f>
        <v>#REF!</v>
      </c>
      <c r="J193" s="57" t="e">
        <f>VLOOKUP($M193,CardStats!$A$3:$AE$998,18,FALSE)</f>
        <v>#REF!</v>
      </c>
      <c r="K193" s="57" t="e">
        <f>VLOOKUP($M193,CardStats!$A$3:$AE$998,20,FALSE)</f>
        <v>#REF!</v>
      </c>
      <c r="L193" s="57" t="e">
        <f>VLOOKUP($M193,CardStats!$A$3:$AE$998,21,FALSE)</f>
        <v>#REF!</v>
      </c>
      <c r="M193" s="53" t="e">
        <f>Fixtures!#REF!</f>
        <v>#REF!</v>
      </c>
      <c r="N193" s="54" t="e">
        <f>Fixtures!#REF!</f>
        <v>#REF!</v>
      </c>
      <c r="O193" s="53" t="e">
        <f>Fixtures!#REF!</f>
        <v>#REF!</v>
      </c>
      <c r="P193" s="51" t="e">
        <f>VLOOKUP($O193,CardStats!$A$3:$AE$998,5,FALSE)</f>
        <v>#REF!</v>
      </c>
      <c r="Q193" s="51" t="e">
        <f>VLOOKUP($O193,CardStats!$A$3:$AE$998,7,FALSE)</f>
        <v>#REF!</v>
      </c>
      <c r="R193" s="51" t="e">
        <f>VLOOKUP($O193,CardStats!$A$3:$AE$998,8,FALSE)</f>
        <v>#REF!</v>
      </c>
      <c r="S193" s="51" t="e">
        <f>VLOOKUP($O193,CardStats!$A$3:$AE$998,10,FALSE)</f>
        <v>#REF!</v>
      </c>
      <c r="T193" s="57" t="e">
        <f>VLOOKUP($O193,CardStats!$A$3:$AE$998,11,FALSE)</f>
        <v>#REF!</v>
      </c>
      <c r="U193" s="57" t="e">
        <f>VLOOKUP($O193,CardStats!$A$3:$AE$998,13,FALSE)</f>
        <v>#REF!</v>
      </c>
      <c r="V193" s="57" t="e">
        <f>VLOOKUP($O193,CardStats!$A$3:$AE$998,14,FALSE)</f>
        <v>#REF!</v>
      </c>
      <c r="W193" s="57" t="e">
        <f>VLOOKUP($O193,CardStats!$A$3:$AE$998,16,FALSE)</f>
        <v>#REF!</v>
      </c>
      <c r="X193" s="57" t="e">
        <f>VLOOKUP($O193,CardStats!$A$3:$AE$998,17,FALSE)</f>
        <v>#REF!</v>
      </c>
      <c r="Y193" s="57" t="e">
        <f>VLOOKUP($O193,CardStats!$A$3:$AE$998,19,FALSE)</f>
        <v>#REF!</v>
      </c>
      <c r="Z193" s="57" t="e">
        <f>VLOOKUP($O193,CardStats!$A$3:$AE$998,20,FALSE)</f>
        <v>#REF!</v>
      </c>
      <c r="AA193" s="57" t="e">
        <f>VLOOKUP($O193,CardStats!$A$3:$AE$998,22,FALSE)</f>
        <v>#REF!</v>
      </c>
    </row>
    <row r="194" spans="1:27" x14ac:dyDescent="0.3">
      <c r="A194" s="51" t="e">
        <f>VLOOKUP($M194,CardStats!$A$3:$AE$998,5,FALSE)</f>
        <v>#REF!</v>
      </c>
      <c r="B194" s="51" t="e">
        <f>VLOOKUP($M194,CardStats!$A$3:$AE$998,6,FALSE)</f>
        <v>#REF!</v>
      </c>
      <c r="C194" s="51" t="e">
        <f>VLOOKUP($M194,CardStats!$A$3:$AE$998,8,FALSE)</f>
        <v>#REF!</v>
      </c>
      <c r="D194" s="51" t="e">
        <f>VLOOKUP($M194,CardStats!$A$3:$AE$998,9,FALSE)</f>
        <v>#REF!</v>
      </c>
      <c r="E194" s="57" t="e">
        <f>VLOOKUP($M194,CardStats!$A$3:$AE$998,11,FALSE)</f>
        <v>#REF!</v>
      </c>
      <c r="F194" s="57" t="e">
        <f>VLOOKUP($M194,CardStats!$A$3:$AE$998,12,FALSE)</f>
        <v>#REF!</v>
      </c>
      <c r="G194" s="57" t="e">
        <f>VLOOKUP($M194,CardStats!$A$3:$AE$998,14,FALSE)</f>
        <v>#REF!</v>
      </c>
      <c r="H194" s="57" t="e">
        <f>VLOOKUP($M194,CardStats!$A$3:$AE$998,15,FALSE)</f>
        <v>#REF!</v>
      </c>
      <c r="I194" s="57" t="e">
        <f>VLOOKUP($M194,CardStats!$A$3:$AE$998,17,FALSE)</f>
        <v>#REF!</v>
      </c>
      <c r="J194" s="57" t="e">
        <f>VLOOKUP($M194,CardStats!$A$3:$AE$998,18,FALSE)</f>
        <v>#REF!</v>
      </c>
      <c r="K194" s="57" t="e">
        <f>VLOOKUP($M194,CardStats!$A$3:$AE$998,20,FALSE)</f>
        <v>#REF!</v>
      </c>
      <c r="L194" s="57" t="e">
        <f>VLOOKUP($M194,CardStats!$A$3:$AE$998,21,FALSE)</f>
        <v>#REF!</v>
      </c>
      <c r="M194" s="53" t="e">
        <f>Fixtures!#REF!</f>
        <v>#REF!</v>
      </c>
      <c r="N194" s="54" t="e">
        <f>Fixtures!#REF!</f>
        <v>#REF!</v>
      </c>
      <c r="O194" s="53" t="e">
        <f>Fixtures!#REF!</f>
        <v>#REF!</v>
      </c>
      <c r="P194" s="51" t="e">
        <f>VLOOKUP($O194,CardStats!$A$3:$AE$998,5,FALSE)</f>
        <v>#REF!</v>
      </c>
      <c r="Q194" s="51" t="e">
        <f>VLOOKUP($O194,CardStats!$A$3:$AE$998,7,FALSE)</f>
        <v>#REF!</v>
      </c>
      <c r="R194" s="51" t="e">
        <f>VLOOKUP($O194,CardStats!$A$3:$AE$998,8,FALSE)</f>
        <v>#REF!</v>
      </c>
      <c r="S194" s="51" t="e">
        <f>VLOOKUP($O194,CardStats!$A$3:$AE$998,10,FALSE)</f>
        <v>#REF!</v>
      </c>
      <c r="T194" s="57" t="e">
        <f>VLOOKUP($O194,CardStats!$A$3:$AE$998,11,FALSE)</f>
        <v>#REF!</v>
      </c>
      <c r="U194" s="57" t="e">
        <f>VLOOKUP($O194,CardStats!$A$3:$AE$998,13,FALSE)</f>
        <v>#REF!</v>
      </c>
      <c r="V194" s="57" t="e">
        <f>VLOOKUP($O194,CardStats!$A$3:$AE$998,14,FALSE)</f>
        <v>#REF!</v>
      </c>
      <c r="W194" s="57" t="e">
        <f>VLOOKUP($O194,CardStats!$A$3:$AE$998,16,FALSE)</f>
        <v>#REF!</v>
      </c>
      <c r="X194" s="57" t="e">
        <f>VLOOKUP($O194,CardStats!$A$3:$AE$998,17,FALSE)</f>
        <v>#REF!</v>
      </c>
      <c r="Y194" s="57" t="e">
        <f>VLOOKUP($O194,CardStats!$A$3:$AE$998,19,FALSE)</f>
        <v>#REF!</v>
      </c>
      <c r="Z194" s="57" t="e">
        <f>VLOOKUP($O194,CardStats!$A$3:$AE$998,20,FALSE)</f>
        <v>#REF!</v>
      </c>
      <c r="AA194" s="57" t="e">
        <f>VLOOKUP($O194,CardStats!$A$3:$AE$998,22,FALSE)</f>
        <v>#REF!</v>
      </c>
    </row>
    <row r="195" spans="1:27" x14ac:dyDescent="0.3">
      <c r="A195" s="51" t="e">
        <f>VLOOKUP($M195,CardStats!$A$3:$AE$998,5,FALSE)</f>
        <v>#REF!</v>
      </c>
      <c r="B195" s="51" t="e">
        <f>VLOOKUP($M195,CardStats!$A$3:$AE$998,6,FALSE)</f>
        <v>#REF!</v>
      </c>
      <c r="C195" s="51" t="e">
        <f>VLOOKUP($M195,CardStats!$A$3:$AE$998,8,FALSE)</f>
        <v>#REF!</v>
      </c>
      <c r="D195" s="51" t="e">
        <f>VLOOKUP($M195,CardStats!$A$3:$AE$998,9,FALSE)</f>
        <v>#REF!</v>
      </c>
      <c r="E195" s="57" t="e">
        <f>VLOOKUP($M195,CardStats!$A$3:$AE$998,11,FALSE)</f>
        <v>#REF!</v>
      </c>
      <c r="F195" s="57" t="e">
        <f>VLOOKUP($M195,CardStats!$A$3:$AE$998,12,FALSE)</f>
        <v>#REF!</v>
      </c>
      <c r="G195" s="57" t="e">
        <f>VLOOKUP($M195,CardStats!$A$3:$AE$998,14,FALSE)</f>
        <v>#REF!</v>
      </c>
      <c r="H195" s="57" t="e">
        <f>VLOOKUP($M195,CardStats!$A$3:$AE$998,15,FALSE)</f>
        <v>#REF!</v>
      </c>
      <c r="I195" s="57" t="e">
        <f>VLOOKUP($M195,CardStats!$A$3:$AE$998,17,FALSE)</f>
        <v>#REF!</v>
      </c>
      <c r="J195" s="57" t="e">
        <f>VLOOKUP($M195,CardStats!$A$3:$AE$998,18,FALSE)</f>
        <v>#REF!</v>
      </c>
      <c r="K195" s="57" t="e">
        <f>VLOOKUP($M195,CardStats!$A$3:$AE$998,20,FALSE)</f>
        <v>#REF!</v>
      </c>
      <c r="L195" s="57" t="e">
        <f>VLOOKUP($M195,CardStats!$A$3:$AE$998,21,FALSE)</f>
        <v>#REF!</v>
      </c>
      <c r="M195" s="53" t="e">
        <f>Fixtures!#REF!</f>
        <v>#REF!</v>
      </c>
      <c r="N195" s="54" t="e">
        <f>Fixtures!#REF!</f>
        <v>#REF!</v>
      </c>
      <c r="O195" s="53" t="e">
        <f>Fixtures!#REF!</f>
        <v>#REF!</v>
      </c>
      <c r="P195" s="51" t="e">
        <f>VLOOKUP($O195,CardStats!$A$3:$AE$998,5,FALSE)</f>
        <v>#REF!</v>
      </c>
      <c r="Q195" s="51" t="e">
        <f>VLOOKUP($O195,CardStats!$A$3:$AE$998,7,FALSE)</f>
        <v>#REF!</v>
      </c>
      <c r="R195" s="51" t="e">
        <f>VLOOKUP($O195,CardStats!$A$3:$AE$998,8,FALSE)</f>
        <v>#REF!</v>
      </c>
      <c r="S195" s="51" t="e">
        <f>VLOOKUP($O195,CardStats!$A$3:$AE$998,10,FALSE)</f>
        <v>#REF!</v>
      </c>
      <c r="T195" s="57" t="e">
        <f>VLOOKUP($O195,CardStats!$A$3:$AE$998,11,FALSE)</f>
        <v>#REF!</v>
      </c>
      <c r="U195" s="57" t="e">
        <f>VLOOKUP($O195,CardStats!$A$3:$AE$998,13,FALSE)</f>
        <v>#REF!</v>
      </c>
      <c r="V195" s="57" t="e">
        <f>VLOOKUP($O195,CardStats!$A$3:$AE$998,14,FALSE)</f>
        <v>#REF!</v>
      </c>
      <c r="W195" s="57" t="e">
        <f>VLOOKUP($O195,CardStats!$A$3:$AE$998,16,FALSE)</f>
        <v>#REF!</v>
      </c>
      <c r="X195" s="57" t="e">
        <f>VLOOKUP($O195,CardStats!$A$3:$AE$998,17,FALSE)</f>
        <v>#REF!</v>
      </c>
      <c r="Y195" s="57" t="e">
        <f>VLOOKUP($O195,CardStats!$A$3:$AE$998,19,FALSE)</f>
        <v>#REF!</v>
      </c>
      <c r="Z195" s="57" t="e">
        <f>VLOOKUP($O195,CardStats!$A$3:$AE$998,20,FALSE)</f>
        <v>#REF!</v>
      </c>
      <c r="AA195" s="57" t="e">
        <f>VLOOKUP($O195,CardStats!$A$3:$AE$998,22,FALSE)</f>
        <v>#REF!</v>
      </c>
    </row>
    <row r="196" spans="1:27" x14ac:dyDescent="0.3">
      <c r="A196" s="51" t="e">
        <f>VLOOKUP($M196,CardStats!$A$3:$AE$998,5,FALSE)</f>
        <v>#REF!</v>
      </c>
      <c r="B196" s="51" t="e">
        <f>VLOOKUP($M196,CardStats!$A$3:$AE$998,6,FALSE)</f>
        <v>#REF!</v>
      </c>
      <c r="C196" s="51" t="e">
        <f>VLOOKUP($M196,CardStats!$A$3:$AE$998,8,FALSE)</f>
        <v>#REF!</v>
      </c>
      <c r="D196" s="51" t="e">
        <f>VLOOKUP($M196,CardStats!$A$3:$AE$998,9,FALSE)</f>
        <v>#REF!</v>
      </c>
      <c r="E196" s="57" t="e">
        <f>VLOOKUP($M196,CardStats!$A$3:$AE$998,11,FALSE)</f>
        <v>#REF!</v>
      </c>
      <c r="F196" s="57" t="e">
        <f>VLOOKUP($M196,CardStats!$A$3:$AE$998,12,FALSE)</f>
        <v>#REF!</v>
      </c>
      <c r="G196" s="57" t="e">
        <f>VLOOKUP($M196,CardStats!$A$3:$AE$998,14,FALSE)</f>
        <v>#REF!</v>
      </c>
      <c r="H196" s="57" t="e">
        <f>VLOOKUP($M196,CardStats!$A$3:$AE$998,15,FALSE)</f>
        <v>#REF!</v>
      </c>
      <c r="I196" s="57" t="e">
        <f>VLOOKUP($M196,CardStats!$A$3:$AE$998,17,FALSE)</f>
        <v>#REF!</v>
      </c>
      <c r="J196" s="57" t="e">
        <f>VLOOKUP($M196,CardStats!$A$3:$AE$998,18,FALSE)</f>
        <v>#REF!</v>
      </c>
      <c r="K196" s="57" t="e">
        <f>VLOOKUP($M196,CardStats!$A$3:$AE$998,20,FALSE)</f>
        <v>#REF!</v>
      </c>
      <c r="L196" s="57" t="e">
        <f>VLOOKUP($M196,CardStats!$A$3:$AE$998,21,FALSE)</f>
        <v>#REF!</v>
      </c>
      <c r="M196" s="53" t="e">
        <f>Fixtures!#REF!</f>
        <v>#REF!</v>
      </c>
      <c r="N196" s="54" t="e">
        <f>Fixtures!#REF!</f>
        <v>#REF!</v>
      </c>
      <c r="O196" s="53" t="e">
        <f>Fixtures!#REF!</f>
        <v>#REF!</v>
      </c>
      <c r="P196" s="51" t="e">
        <f>VLOOKUP($O196,CardStats!$A$3:$AE$998,5,FALSE)</f>
        <v>#REF!</v>
      </c>
      <c r="Q196" s="51" t="e">
        <f>VLOOKUP($O196,CardStats!$A$3:$AE$998,7,FALSE)</f>
        <v>#REF!</v>
      </c>
      <c r="R196" s="51" t="e">
        <f>VLOOKUP($O196,CardStats!$A$3:$AE$998,8,FALSE)</f>
        <v>#REF!</v>
      </c>
      <c r="S196" s="51" t="e">
        <f>VLOOKUP($O196,CardStats!$A$3:$AE$998,10,FALSE)</f>
        <v>#REF!</v>
      </c>
      <c r="T196" s="57" t="e">
        <f>VLOOKUP($O196,CardStats!$A$3:$AE$998,11,FALSE)</f>
        <v>#REF!</v>
      </c>
      <c r="U196" s="57" t="e">
        <f>VLOOKUP($O196,CardStats!$A$3:$AE$998,13,FALSE)</f>
        <v>#REF!</v>
      </c>
      <c r="V196" s="57" t="e">
        <f>VLOOKUP($O196,CardStats!$A$3:$AE$998,14,FALSE)</f>
        <v>#REF!</v>
      </c>
      <c r="W196" s="57" t="e">
        <f>VLOOKUP($O196,CardStats!$A$3:$AE$998,16,FALSE)</f>
        <v>#REF!</v>
      </c>
      <c r="X196" s="57" t="e">
        <f>VLOOKUP($O196,CardStats!$A$3:$AE$998,17,FALSE)</f>
        <v>#REF!</v>
      </c>
      <c r="Y196" s="57" t="e">
        <f>VLOOKUP($O196,CardStats!$A$3:$AE$998,19,FALSE)</f>
        <v>#REF!</v>
      </c>
      <c r="Z196" s="57" t="e">
        <f>VLOOKUP($O196,CardStats!$A$3:$AE$998,20,FALSE)</f>
        <v>#REF!</v>
      </c>
      <c r="AA196" s="57" t="e">
        <f>VLOOKUP($O196,CardStats!$A$3:$AE$998,22,FALSE)</f>
        <v>#REF!</v>
      </c>
    </row>
    <row r="197" spans="1:27" x14ac:dyDescent="0.3">
      <c r="A197" s="51" t="e">
        <f>VLOOKUP($M197,CardStats!$A$3:$AE$998,5,FALSE)</f>
        <v>#REF!</v>
      </c>
      <c r="B197" s="51" t="e">
        <f>VLOOKUP($M197,CardStats!$A$3:$AE$998,6,FALSE)</f>
        <v>#REF!</v>
      </c>
      <c r="C197" s="51" t="e">
        <f>VLOOKUP($M197,CardStats!$A$3:$AE$998,8,FALSE)</f>
        <v>#REF!</v>
      </c>
      <c r="D197" s="51" t="e">
        <f>VLOOKUP($M197,CardStats!$A$3:$AE$998,9,FALSE)</f>
        <v>#REF!</v>
      </c>
      <c r="E197" s="57" t="e">
        <f>VLOOKUP($M197,CardStats!$A$3:$AE$998,11,FALSE)</f>
        <v>#REF!</v>
      </c>
      <c r="F197" s="57" t="e">
        <f>VLOOKUP($M197,CardStats!$A$3:$AE$998,12,FALSE)</f>
        <v>#REF!</v>
      </c>
      <c r="G197" s="57" t="e">
        <f>VLOOKUP($M197,CardStats!$A$3:$AE$998,14,FALSE)</f>
        <v>#REF!</v>
      </c>
      <c r="H197" s="57" t="e">
        <f>VLOOKUP($M197,CardStats!$A$3:$AE$998,15,FALSE)</f>
        <v>#REF!</v>
      </c>
      <c r="I197" s="57" t="e">
        <f>VLOOKUP($M197,CardStats!$A$3:$AE$998,17,FALSE)</f>
        <v>#REF!</v>
      </c>
      <c r="J197" s="57" t="e">
        <f>VLOOKUP($M197,CardStats!$A$3:$AE$998,18,FALSE)</f>
        <v>#REF!</v>
      </c>
      <c r="K197" s="57" t="e">
        <f>VLOOKUP($M197,CardStats!$A$3:$AE$998,20,FALSE)</f>
        <v>#REF!</v>
      </c>
      <c r="L197" s="57" t="e">
        <f>VLOOKUP($M197,CardStats!$A$3:$AE$998,21,FALSE)</f>
        <v>#REF!</v>
      </c>
      <c r="M197" s="53" t="e">
        <f>Fixtures!#REF!</f>
        <v>#REF!</v>
      </c>
      <c r="N197" s="54" t="e">
        <f>Fixtures!#REF!</f>
        <v>#REF!</v>
      </c>
      <c r="O197" s="53" t="e">
        <f>Fixtures!#REF!</f>
        <v>#REF!</v>
      </c>
      <c r="P197" s="51" t="e">
        <f>VLOOKUP($O197,CardStats!$A$3:$AE$998,5,FALSE)</f>
        <v>#REF!</v>
      </c>
      <c r="Q197" s="51" t="e">
        <f>VLOOKUP($O197,CardStats!$A$3:$AE$998,7,FALSE)</f>
        <v>#REF!</v>
      </c>
      <c r="R197" s="51" t="e">
        <f>VLOOKUP($O197,CardStats!$A$3:$AE$998,8,FALSE)</f>
        <v>#REF!</v>
      </c>
      <c r="S197" s="51" t="e">
        <f>VLOOKUP($O197,CardStats!$A$3:$AE$998,10,FALSE)</f>
        <v>#REF!</v>
      </c>
      <c r="T197" s="57" t="e">
        <f>VLOOKUP($O197,CardStats!$A$3:$AE$998,11,FALSE)</f>
        <v>#REF!</v>
      </c>
      <c r="U197" s="57" t="e">
        <f>VLOOKUP($O197,CardStats!$A$3:$AE$998,13,FALSE)</f>
        <v>#REF!</v>
      </c>
      <c r="V197" s="57" t="e">
        <f>VLOOKUP($O197,CardStats!$A$3:$AE$998,14,FALSE)</f>
        <v>#REF!</v>
      </c>
      <c r="W197" s="57" t="e">
        <f>VLOOKUP($O197,CardStats!$A$3:$AE$998,16,FALSE)</f>
        <v>#REF!</v>
      </c>
      <c r="X197" s="57" t="e">
        <f>VLOOKUP($O197,CardStats!$A$3:$AE$998,17,FALSE)</f>
        <v>#REF!</v>
      </c>
      <c r="Y197" s="57" t="e">
        <f>VLOOKUP($O197,CardStats!$A$3:$AE$998,19,FALSE)</f>
        <v>#REF!</v>
      </c>
      <c r="Z197" s="57" t="e">
        <f>VLOOKUP($O197,CardStats!$A$3:$AE$998,20,FALSE)</f>
        <v>#REF!</v>
      </c>
      <c r="AA197" s="57" t="e">
        <f>VLOOKUP($O197,CardStats!$A$3:$AE$998,22,FALSE)</f>
        <v>#REF!</v>
      </c>
    </row>
    <row r="198" spans="1:27" x14ac:dyDescent="0.3">
      <c r="A198" s="51" t="e">
        <f>VLOOKUP($M198,CardStats!$A$3:$AE$998,5,FALSE)</f>
        <v>#REF!</v>
      </c>
      <c r="B198" s="51" t="e">
        <f>VLOOKUP($M198,CardStats!$A$3:$AE$998,6,FALSE)</f>
        <v>#REF!</v>
      </c>
      <c r="C198" s="51" t="e">
        <f>VLOOKUP($M198,CardStats!$A$3:$AE$998,8,FALSE)</f>
        <v>#REF!</v>
      </c>
      <c r="D198" s="51" t="e">
        <f>VLOOKUP($M198,CardStats!$A$3:$AE$998,9,FALSE)</f>
        <v>#REF!</v>
      </c>
      <c r="E198" s="57" t="e">
        <f>VLOOKUP($M198,CardStats!$A$3:$AE$998,11,FALSE)</f>
        <v>#REF!</v>
      </c>
      <c r="F198" s="57" t="e">
        <f>VLOOKUP($M198,CardStats!$A$3:$AE$998,12,FALSE)</f>
        <v>#REF!</v>
      </c>
      <c r="G198" s="57" t="e">
        <f>VLOOKUP($M198,CardStats!$A$3:$AE$998,14,FALSE)</f>
        <v>#REF!</v>
      </c>
      <c r="H198" s="57" t="e">
        <f>VLOOKUP($M198,CardStats!$A$3:$AE$998,15,FALSE)</f>
        <v>#REF!</v>
      </c>
      <c r="I198" s="57" t="e">
        <f>VLOOKUP($M198,CardStats!$A$3:$AE$998,17,FALSE)</f>
        <v>#REF!</v>
      </c>
      <c r="J198" s="57" t="e">
        <f>VLOOKUP($M198,CardStats!$A$3:$AE$998,18,FALSE)</f>
        <v>#REF!</v>
      </c>
      <c r="K198" s="57" t="e">
        <f>VLOOKUP($M198,CardStats!$A$3:$AE$998,20,FALSE)</f>
        <v>#REF!</v>
      </c>
      <c r="L198" s="57" t="e">
        <f>VLOOKUP($M198,CardStats!$A$3:$AE$998,21,FALSE)</f>
        <v>#REF!</v>
      </c>
      <c r="M198" s="53" t="e">
        <f>Fixtures!#REF!</f>
        <v>#REF!</v>
      </c>
      <c r="N198" s="54" t="e">
        <f>Fixtures!#REF!</f>
        <v>#REF!</v>
      </c>
      <c r="O198" s="53" t="e">
        <f>Fixtures!#REF!</f>
        <v>#REF!</v>
      </c>
      <c r="P198" s="51" t="e">
        <f>VLOOKUP($O198,CardStats!$A$3:$AE$998,5,FALSE)</f>
        <v>#REF!</v>
      </c>
      <c r="Q198" s="51" t="e">
        <f>VLOOKUP($O198,CardStats!$A$3:$AE$998,7,FALSE)</f>
        <v>#REF!</v>
      </c>
      <c r="R198" s="51" t="e">
        <f>VLOOKUP($O198,CardStats!$A$3:$AE$998,8,FALSE)</f>
        <v>#REF!</v>
      </c>
      <c r="S198" s="51" t="e">
        <f>VLOOKUP($O198,CardStats!$A$3:$AE$998,10,FALSE)</f>
        <v>#REF!</v>
      </c>
      <c r="T198" s="57" t="e">
        <f>VLOOKUP($O198,CardStats!$A$3:$AE$998,11,FALSE)</f>
        <v>#REF!</v>
      </c>
      <c r="U198" s="57" t="e">
        <f>VLOOKUP($O198,CardStats!$A$3:$AE$998,13,FALSE)</f>
        <v>#REF!</v>
      </c>
      <c r="V198" s="57" t="e">
        <f>VLOOKUP($O198,CardStats!$A$3:$AE$998,14,FALSE)</f>
        <v>#REF!</v>
      </c>
      <c r="W198" s="57" t="e">
        <f>VLOOKUP($O198,CardStats!$A$3:$AE$998,16,FALSE)</f>
        <v>#REF!</v>
      </c>
      <c r="X198" s="57" t="e">
        <f>VLOOKUP($O198,CardStats!$A$3:$AE$998,17,FALSE)</f>
        <v>#REF!</v>
      </c>
      <c r="Y198" s="57" t="e">
        <f>VLOOKUP($O198,CardStats!$A$3:$AE$998,19,FALSE)</f>
        <v>#REF!</v>
      </c>
      <c r="Z198" s="57" t="e">
        <f>VLOOKUP($O198,CardStats!$A$3:$AE$998,20,FALSE)</f>
        <v>#REF!</v>
      </c>
      <c r="AA198" s="57" t="e">
        <f>VLOOKUP($O198,CardStats!$A$3:$AE$998,22,FALSE)</f>
        <v>#REF!</v>
      </c>
    </row>
    <row r="199" spans="1:27" x14ac:dyDescent="0.3">
      <c r="A199" s="51" t="e">
        <f>VLOOKUP($M199,CardStats!$A$3:$AE$998,5,FALSE)</f>
        <v>#REF!</v>
      </c>
      <c r="B199" s="51" t="e">
        <f>VLOOKUP($M199,CardStats!$A$3:$AE$998,6,FALSE)</f>
        <v>#REF!</v>
      </c>
      <c r="C199" s="51" t="e">
        <f>VLOOKUP($M199,CardStats!$A$3:$AE$998,8,FALSE)</f>
        <v>#REF!</v>
      </c>
      <c r="D199" s="51" t="e">
        <f>VLOOKUP($M199,CardStats!$A$3:$AE$998,9,FALSE)</f>
        <v>#REF!</v>
      </c>
      <c r="E199" s="57" t="e">
        <f>VLOOKUP($M199,CardStats!$A$3:$AE$998,11,FALSE)</f>
        <v>#REF!</v>
      </c>
      <c r="F199" s="57" t="e">
        <f>VLOOKUP($M199,CardStats!$A$3:$AE$998,12,FALSE)</f>
        <v>#REF!</v>
      </c>
      <c r="G199" s="57" t="e">
        <f>VLOOKUP($M199,CardStats!$A$3:$AE$998,14,FALSE)</f>
        <v>#REF!</v>
      </c>
      <c r="H199" s="57" t="e">
        <f>VLOOKUP($M199,CardStats!$A$3:$AE$998,15,FALSE)</f>
        <v>#REF!</v>
      </c>
      <c r="I199" s="57" t="e">
        <f>VLOOKUP($M199,CardStats!$A$3:$AE$998,17,FALSE)</f>
        <v>#REF!</v>
      </c>
      <c r="J199" s="57" t="e">
        <f>VLOOKUP($M199,CardStats!$A$3:$AE$998,18,FALSE)</f>
        <v>#REF!</v>
      </c>
      <c r="K199" s="57" t="e">
        <f>VLOOKUP($M199,CardStats!$A$3:$AE$998,20,FALSE)</f>
        <v>#REF!</v>
      </c>
      <c r="L199" s="57" t="e">
        <f>VLOOKUP($M199,CardStats!$A$3:$AE$998,21,FALSE)</f>
        <v>#REF!</v>
      </c>
      <c r="M199" s="53" t="e">
        <f>Fixtures!#REF!</f>
        <v>#REF!</v>
      </c>
      <c r="N199" s="54" t="e">
        <f>Fixtures!#REF!</f>
        <v>#REF!</v>
      </c>
      <c r="O199" s="53" t="e">
        <f>Fixtures!#REF!</f>
        <v>#REF!</v>
      </c>
      <c r="P199" s="51" t="e">
        <f>VLOOKUP($O199,CardStats!$A$3:$AE$998,5,FALSE)</f>
        <v>#REF!</v>
      </c>
      <c r="Q199" s="51" t="e">
        <f>VLOOKUP($O199,CardStats!$A$3:$AE$998,7,FALSE)</f>
        <v>#REF!</v>
      </c>
      <c r="R199" s="51" t="e">
        <f>VLOOKUP($O199,CardStats!$A$3:$AE$998,8,FALSE)</f>
        <v>#REF!</v>
      </c>
      <c r="S199" s="51" t="e">
        <f>VLOOKUP($O199,CardStats!$A$3:$AE$998,10,FALSE)</f>
        <v>#REF!</v>
      </c>
      <c r="T199" s="57" t="e">
        <f>VLOOKUP($O199,CardStats!$A$3:$AE$998,11,FALSE)</f>
        <v>#REF!</v>
      </c>
      <c r="U199" s="57" t="e">
        <f>VLOOKUP($O199,CardStats!$A$3:$AE$998,13,FALSE)</f>
        <v>#REF!</v>
      </c>
      <c r="V199" s="57" t="e">
        <f>VLOOKUP($O199,CardStats!$A$3:$AE$998,14,FALSE)</f>
        <v>#REF!</v>
      </c>
      <c r="W199" s="57" t="e">
        <f>VLOOKUP($O199,CardStats!$A$3:$AE$998,16,FALSE)</f>
        <v>#REF!</v>
      </c>
      <c r="X199" s="57" t="e">
        <f>VLOOKUP($O199,CardStats!$A$3:$AE$998,17,FALSE)</f>
        <v>#REF!</v>
      </c>
      <c r="Y199" s="57" t="e">
        <f>VLOOKUP($O199,CardStats!$A$3:$AE$998,19,FALSE)</f>
        <v>#REF!</v>
      </c>
      <c r="Z199" s="57" t="e">
        <f>VLOOKUP($O199,CardStats!$A$3:$AE$998,20,FALSE)</f>
        <v>#REF!</v>
      </c>
      <c r="AA199" s="57" t="e">
        <f>VLOOKUP($O199,CardStats!$A$3:$AE$998,22,FALSE)</f>
        <v>#REF!</v>
      </c>
    </row>
    <row r="200" spans="1:27" x14ac:dyDescent="0.3">
      <c r="A200" s="51" t="e">
        <f>VLOOKUP($M200,CardStats!$A$3:$AE$998,5,FALSE)</f>
        <v>#REF!</v>
      </c>
      <c r="B200" s="51" t="e">
        <f>VLOOKUP($M200,CardStats!$A$3:$AE$998,6,FALSE)</f>
        <v>#REF!</v>
      </c>
      <c r="C200" s="51" t="e">
        <f>VLOOKUP($M200,CardStats!$A$3:$AE$998,8,FALSE)</f>
        <v>#REF!</v>
      </c>
      <c r="D200" s="51" t="e">
        <f>VLOOKUP($M200,CardStats!$A$3:$AE$998,9,FALSE)</f>
        <v>#REF!</v>
      </c>
      <c r="E200" s="57" t="e">
        <f>VLOOKUP($M200,CardStats!$A$3:$AE$998,11,FALSE)</f>
        <v>#REF!</v>
      </c>
      <c r="F200" s="57" t="e">
        <f>VLOOKUP($M200,CardStats!$A$3:$AE$998,12,FALSE)</f>
        <v>#REF!</v>
      </c>
      <c r="G200" s="57" t="e">
        <f>VLOOKUP($M200,CardStats!$A$3:$AE$998,14,FALSE)</f>
        <v>#REF!</v>
      </c>
      <c r="H200" s="57" t="e">
        <f>VLOOKUP($M200,CardStats!$A$3:$AE$998,15,FALSE)</f>
        <v>#REF!</v>
      </c>
      <c r="I200" s="57" t="e">
        <f>VLOOKUP($M200,CardStats!$A$3:$AE$998,17,FALSE)</f>
        <v>#REF!</v>
      </c>
      <c r="J200" s="57" t="e">
        <f>VLOOKUP($M200,CardStats!$A$3:$AE$998,18,FALSE)</f>
        <v>#REF!</v>
      </c>
      <c r="K200" s="57" t="e">
        <f>VLOOKUP($M200,CardStats!$A$3:$AE$998,20,FALSE)</f>
        <v>#REF!</v>
      </c>
      <c r="L200" s="57" t="e">
        <f>VLOOKUP($M200,CardStats!$A$3:$AE$998,21,FALSE)</f>
        <v>#REF!</v>
      </c>
      <c r="M200" s="53" t="e">
        <f>Fixtures!#REF!</f>
        <v>#REF!</v>
      </c>
      <c r="N200" s="54" t="e">
        <f>Fixtures!#REF!</f>
        <v>#REF!</v>
      </c>
      <c r="O200" s="53" t="e">
        <f>Fixtures!#REF!</f>
        <v>#REF!</v>
      </c>
      <c r="P200" s="51" t="e">
        <f>VLOOKUP($O200,CardStats!$A$3:$AE$998,5,FALSE)</f>
        <v>#REF!</v>
      </c>
      <c r="Q200" s="51" t="e">
        <f>VLOOKUP($O200,CardStats!$A$3:$AE$998,7,FALSE)</f>
        <v>#REF!</v>
      </c>
      <c r="R200" s="51" t="e">
        <f>VLOOKUP($O200,CardStats!$A$3:$AE$998,8,FALSE)</f>
        <v>#REF!</v>
      </c>
      <c r="S200" s="51" t="e">
        <f>VLOOKUP($O200,CardStats!$A$3:$AE$998,10,FALSE)</f>
        <v>#REF!</v>
      </c>
      <c r="T200" s="57" t="e">
        <f>VLOOKUP($O200,CardStats!$A$3:$AE$998,11,FALSE)</f>
        <v>#REF!</v>
      </c>
      <c r="U200" s="57" t="e">
        <f>VLOOKUP($O200,CardStats!$A$3:$AE$998,13,FALSE)</f>
        <v>#REF!</v>
      </c>
      <c r="V200" s="57" t="e">
        <f>VLOOKUP($O200,CardStats!$A$3:$AE$998,14,FALSE)</f>
        <v>#REF!</v>
      </c>
      <c r="W200" s="57" t="e">
        <f>VLOOKUP($O200,CardStats!$A$3:$AE$998,16,FALSE)</f>
        <v>#REF!</v>
      </c>
      <c r="X200" s="57" t="e">
        <f>VLOOKUP($O200,CardStats!$A$3:$AE$998,17,FALSE)</f>
        <v>#REF!</v>
      </c>
      <c r="Y200" s="57" t="e">
        <f>VLOOKUP($O200,CardStats!$A$3:$AE$998,19,FALSE)</f>
        <v>#REF!</v>
      </c>
      <c r="Z200" s="57" t="e">
        <f>VLOOKUP($O200,CardStats!$A$3:$AE$998,20,FALSE)</f>
        <v>#REF!</v>
      </c>
      <c r="AA200" s="57" t="e">
        <f>VLOOKUP($O200,CardStats!$A$3:$AE$998,22,FALSE)</f>
        <v>#REF!</v>
      </c>
    </row>
    <row r="201" spans="1:27" x14ac:dyDescent="0.3">
      <c r="A201" s="51" t="e">
        <f>VLOOKUP($M201,CardStats!$A$3:$AE$998,5,FALSE)</f>
        <v>#REF!</v>
      </c>
      <c r="B201" s="51" t="e">
        <f>VLOOKUP($M201,CardStats!$A$3:$AE$998,6,FALSE)</f>
        <v>#REF!</v>
      </c>
      <c r="C201" s="51" t="e">
        <f>VLOOKUP($M201,CardStats!$A$3:$AE$998,8,FALSE)</f>
        <v>#REF!</v>
      </c>
      <c r="D201" s="51" t="e">
        <f>VLOOKUP($M201,CardStats!$A$3:$AE$998,9,FALSE)</f>
        <v>#REF!</v>
      </c>
      <c r="E201" s="57" t="e">
        <f>VLOOKUP($M201,CardStats!$A$3:$AE$998,11,FALSE)</f>
        <v>#REF!</v>
      </c>
      <c r="F201" s="57" t="e">
        <f>VLOOKUP($M201,CardStats!$A$3:$AE$998,12,FALSE)</f>
        <v>#REF!</v>
      </c>
      <c r="G201" s="57" t="e">
        <f>VLOOKUP($M201,CardStats!$A$3:$AE$998,14,FALSE)</f>
        <v>#REF!</v>
      </c>
      <c r="H201" s="57" t="e">
        <f>VLOOKUP($M201,CardStats!$A$3:$AE$998,15,FALSE)</f>
        <v>#REF!</v>
      </c>
      <c r="I201" s="57" t="e">
        <f>VLOOKUP($M201,CardStats!$A$3:$AE$998,17,FALSE)</f>
        <v>#REF!</v>
      </c>
      <c r="J201" s="57" t="e">
        <f>VLOOKUP($M201,CardStats!$A$3:$AE$998,18,FALSE)</f>
        <v>#REF!</v>
      </c>
      <c r="K201" s="57" t="e">
        <f>VLOOKUP($M201,CardStats!$A$3:$AE$998,20,FALSE)</f>
        <v>#REF!</v>
      </c>
      <c r="L201" s="57" t="e">
        <f>VLOOKUP($M201,CardStats!$A$3:$AE$998,21,FALSE)</f>
        <v>#REF!</v>
      </c>
      <c r="M201" s="53" t="e">
        <f>Fixtures!#REF!</f>
        <v>#REF!</v>
      </c>
      <c r="N201" s="54" t="e">
        <f>Fixtures!#REF!</f>
        <v>#REF!</v>
      </c>
      <c r="O201" s="53" t="e">
        <f>Fixtures!#REF!</f>
        <v>#REF!</v>
      </c>
      <c r="P201" s="51" t="e">
        <f>VLOOKUP($O201,CardStats!$A$3:$AE$998,5,FALSE)</f>
        <v>#REF!</v>
      </c>
      <c r="Q201" s="51" t="e">
        <f>VLOOKUP($O201,CardStats!$A$3:$AE$998,7,FALSE)</f>
        <v>#REF!</v>
      </c>
      <c r="R201" s="51" t="e">
        <f>VLOOKUP($O201,CardStats!$A$3:$AE$998,8,FALSE)</f>
        <v>#REF!</v>
      </c>
      <c r="S201" s="51" t="e">
        <f>VLOOKUP($O201,CardStats!$A$3:$AE$998,10,FALSE)</f>
        <v>#REF!</v>
      </c>
      <c r="T201" s="57" t="e">
        <f>VLOOKUP($O201,CardStats!$A$3:$AE$998,11,FALSE)</f>
        <v>#REF!</v>
      </c>
      <c r="U201" s="57" t="e">
        <f>VLOOKUP($O201,CardStats!$A$3:$AE$998,13,FALSE)</f>
        <v>#REF!</v>
      </c>
      <c r="V201" s="57" t="e">
        <f>VLOOKUP($O201,CardStats!$A$3:$AE$998,14,FALSE)</f>
        <v>#REF!</v>
      </c>
      <c r="W201" s="57" t="e">
        <f>VLOOKUP($O201,CardStats!$A$3:$AE$998,16,FALSE)</f>
        <v>#REF!</v>
      </c>
      <c r="X201" s="57" t="e">
        <f>VLOOKUP($O201,CardStats!$A$3:$AE$998,17,FALSE)</f>
        <v>#REF!</v>
      </c>
      <c r="Y201" s="57" t="e">
        <f>VLOOKUP($O201,CardStats!$A$3:$AE$998,19,FALSE)</f>
        <v>#REF!</v>
      </c>
      <c r="Z201" s="57" t="e">
        <f>VLOOKUP($O201,CardStats!$A$3:$AE$998,20,FALSE)</f>
        <v>#REF!</v>
      </c>
      <c r="AA201" s="57" t="e">
        <f>VLOOKUP($O201,CardStats!$A$3:$AE$998,22,FALSE)</f>
        <v>#REF!</v>
      </c>
    </row>
    <row r="202" spans="1:27" x14ac:dyDescent="0.3">
      <c r="A202" s="51" t="e">
        <f>VLOOKUP($M202,CardStats!$A$3:$AE$998,5,FALSE)</f>
        <v>#REF!</v>
      </c>
      <c r="B202" s="51" t="e">
        <f>VLOOKUP($M202,CardStats!$A$3:$AE$998,6,FALSE)</f>
        <v>#REF!</v>
      </c>
      <c r="C202" s="51" t="e">
        <f>VLOOKUP($M202,CardStats!$A$3:$AE$998,8,FALSE)</f>
        <v>#REF!</v>
      </c>
      <c r="D202" s="51" t="e">
        <f>VLOOKUP($M202,CardStats!$A$3:$AE$998,9,FALSE)</f>
        <v>#REF!</v>
      </c>
      <c r="E202" s="57" t="e">
        <f>VLOOKUP($M202,CardStats!$A$3:$AE$998,11,FALSE)</f>
        <v>#REF!</v>
      </c>
      <c r="F202" s="57" t="e">
        <f>VLOOKUP($M202,CardStats!$A$3:$AE$998,12,FALSE)</f>
        <v>#REF!</v>
      </c>
      <c r="G202" s="57" t="e">
        <f>VLOOKUP($M202,CardStats!$A$3:$AE$998,14,FALSE)</f>
        <v>#REF!</v>
      </c>
      <c r="H202" s="57" t="e">
        <f>VLOOKUP($M202,CardStats!$A$3:$AE$998,15,FALSE)</f>
        <v>#REF!</v>
      </c>
      <c r="I202" s="57" t="e">
        <f>VLOOKUP($M202,CardStats!$A$3:$AE$998,17,FALSE)</f>
        <v>#REF!</v>
      </c>
      <c r="J202" s="57" t="e">
        <f>VLOOKUP($M202,CardStats!$A$3:$AE$998,18,FALSE)</f>
        <v>#REF!</v>
      </c>
      <c r="K202" s="57" t="e">
        <f>VLOOKUP($M202,CardStats!$A$3:$AE$998,20,FALSE)</f>
        <v>#REF!</v>
      </c>
      <c r="L202" s="57" t="e">
        <f>VLOOKUP($M202,CardStats!$A$3:$AE$998,21,FALSE)</f>
        <v>#REF!</v>
      </c>
      <c r="M202" s="53" t="e">
        <f>Fixtures!#REF!</f>
        <v>#REF!</v>
      </c>
      <c r="N202" s="54" t="e">
        <f>Fixtures!#REF!</f>
        <v>#REF!</v>
      </c>
      <c r="O202" s="53" t="e">
        <f>Fixtures!#REF!</f>
        <v>#REF!</v>
      </c>
      <c r="P202" s="51" t="e">
        <f>VLOOKUP($O202,CardStats!$A$3:$AE$998,5,FALSE)</f>
        <v>#REF!</v>
      </c>
      <c r="Q202" s="51" t="e">
        <f>VLOOKUP($O202,CardStats!$A$3:$AE$998,7,FALSE)</f>
        <v>#REF!</v>
      </c>
      <c r="R202" s="51" t="e">
        <f>VLOOKUP($O202,CardStats!$A$3:$AE$998,8,FALSE)</f>
        <v>#REF!</v>
      </c>
      <c r="S202" s="51" t="e">
        <f>VLOOKUP($O202,CardStats!$A$3:$AE$998,10,FALSE)</f>
        <v>#REF!</v>
      </c>
      <c r="T202" s="57" t="e">
        <f>VLOOKUP($O202,CardStats!$A$3:$AE$998,11,FALSE)</f>
        <v>#REF!</v>
      </c>
      <c r="U202" s="57" t="e">
        <f>VLOOKUP($O202,CardStats!$A$3:$AE$998,13,FALSE)</f>
        <v>#REF!</v>
      </c>
      <c r="V202" s="57" t="e">
        <f>VLOOKUP($O202,CardStats!$A$3:$AE$998,14,FALSE)</f>
        <v>#REF!</v>
      </c>
      <c r="W202" s="57" t="e">
        <f>VLOOKUP($O202,CardStats!$A$3:$AE$998,16,FALSE)</f>
        <v>#REF!</v>
      </c>
      <c r="X202" s="57" t="e">
        <f>VLOOKUP($O202,CardStats!$A$3:$AE$998,17,FALSE)</f>
        <v>#REF!</v>
      </c>
      <c r="Y202" s="57" t="e">
        <f>VLOOKUP($O202,CardStats!$A$3:$AE$998,19,FALSE)</f>
        <v>#REF!</v>
      </c>
      <c r="Z202" s="57" t="e">
        <f>VLOOKUP($O202,CardStats!$A$3:$AE$998,20,FALSE)</f>
        <v>#REF!</v>
      </c>
      <c r="AA202" s="57" t="e">
        <f>VLOOKUP($O202,CardStats!$A$3:$AE$998,22,FALSE)</f>
        <v>#REF!</v>
      </c>
    </row>
    <row r="203" spans="1:27" x14ac:dyDescent="0.3">
      <c r="A203" s="51" t="e">
        <f>VLOOKUP($M203,CardStats!$A$3:$AE$998,5,FALSE)</f>
        <v>#REF!</v>
      </c>
      <c r="B203" s="51" t="e">
        <f>VLOOKUP($M203,CardStats!$A$3:$AE$998,6,FALSE)</f>
        <v>#REF!</v>
      </c>
      <c r="C203" s="51" t="e">
        <f>VLOOKUP($M203,CardStats!$A$3:$AE$998,8,FALSE)</f>
        <v>#REF!</v>
      </c>
      <c r="D203" s="51" t="e">
        <f>VLOOKUP($M203,CardStats!$A$3:$AE$998,9,FALSE)</f>
        <v>#REF!</v>
      </c>
      <c r="E203" s="57" t="e">
        <f>VLOOKUP($M203,CardStats!$A$3:$AE$998,11,FALSE)</f>
        <v>#REF!</v>
      </c>
      <c r="F203" s="57" t="e">
        <f>VLOOKUP($M203,CardStats!$A$3:$AE$998,12,FALSE)</f>
        <v>#REF!</v>
      </c>
      <c r="G203" s="57" t="e">
        <f>VLOOKUP($M203,CardStats!$A$3:$AE$998,14,FALSE)</f>
        <v>#REF!</v>
      </c>
      <c r="H203" s="57" t="e">
        <f>VLOOKUP($M203,CardStats!$A$3:$AE$998,15,FALSE)</f>
        <v>#REF!</v>
      </c>
      <c r="I203" s="57" t="e">
        <f>VLOOKUP($M203,CardStats!$A$3:$AE$998,17,FALSE)</f>
        <v>#REF!</v>
      </c>
      <c r="J203" s="57" t="e">
        <f>VLOOKUP($M203,CardStats!$A$3:$AE$998,18,FALSE)</f>
        <v>#REF!</v>
      </c>
      <c r="K203" s="57" t="e">
        <f>VLOOKUP($M203,CardStats!$A$3:$AE$998,20,FALSE)</f>
        <v>#REF!</v>
      </c>
      <c r="L203" s="57" t="e">
        <f>VLOOKUP($M203,CardStats!$A$3:$AE$998,21,FALSE)</f>
        <v>#REF!</v>
      </c>
      <c r="M203" s="53" t="e">
        <f>Fixtures!#REF!</f>
        <v>#REF!</v>
      </c>
      <c r="N203" s="54" t="e">
        <f>Fixtures!#REF!</f>
        <v>#REF!</v>
      </c>
      <c r="O203" s="53" t="e">
        <f>Fixtures!#REF!</f>
        <v>#REF!</v>
      </c>
      <c r="P203" s="51" t="e">
        <f>VLOOKUP($O203,CardStats!$A$3:$AE$998,5,FALSE)</f>
        <v>#REF!</v>
      </c>
      <c r="Q203" s="51" t="e">
        <f>VLOOKUP($O203,CardStats!$A$3:$AE$998,7,FALSE)</f>
        <v>#REF!</v>
      </c>
      <c r="R203" s="51" t="e">
        <f>VLOOKUP($O203,CardStats!$A$3:$AE$998,8,FALSE)</f>
        <v>#REF!</v>
      </c>
      <c r="S203" s="51" t="e">
        <f>VLOOKUP($O203,CardStats!$A$3:$AE$998,10,FALSE)</f>
        <v>#REF!</v>
      </c>
      <c r="T203" s="57" t="e">
        <f>VLOOKUP($O203,CardStats!$A$3:$AE$998,11,FALSE)</f>
        <v>#REF!</v>
      </c>
      <c r="U203" s="57" t="e">
        <f>VLOOKUP($O203,CardStats!$A$3:$AE$998,13,FALSE)</f>
        <v>#REF!</v>
      </c>
      <c r="V203" s="57" t="e">
        <f>VLOOKUP($O203,CardStats!$A$3:$AE$998,14,FALSE)</f>
        <v>#REF!</v>
      </c>
      <c r="W203" s="57" t="e">
        <f>VLOOKUP($O203,CardStats!$A$3:$AE$998,16,FALSE)</f>
        <v>#REF!</v>
      </c>
      <c r="X203" s="57" t="e">
        <f>VLOOKUP($O203,CardStats!$A$3:$AE$998,17,FALSE)</f>
        <v>#REF!</v>
      </c>
      <c r="Y203" s="57" t="e">
        <f>VLOOKUP($O203,CardStats!$A$3:$AE$998,19,FALSE)</f>
        <v>#REF!</v>
      </c>
      <c r="Z203" s="57" t="e">
        <f>VLOOKUP($O203,CardStats!$A$3:$AE$998,20,FALSE)</f>
        <v>#REF!</v>
      </c>
      <c r="AA203" s="57" t="e">
        <f>VLOOKUP($O203,CardStats!$A$3:$AE$998,22,FALSE)</f>
        <v>#REF!</v>
      </c>
    </row>
    <row r="204" spans="1:27" x14ac:dyDescent="0.3">
      <c r="A204" s="51" t="e">
        <f>VLOOKUP($M204,CardStats!$A$3:$AE$998,5,FALSE)</f>
        <v>#REF!</v>
      </c>
      <c r="B204" s="51" t="e">
        <f>VLOOKUP($M204,CardStats!$A$3:$AE$998,6,FALSE)</f>
        <v>#REF!</v>
      </c>
      <c r="C204" s="51" t="e">
        <f>VLOOKUP($M204,CardStats!$A$3:$AE$998,8,FALSE)</f>
        <v>#REF!</v>
      </c>
      <c r="D204" s="51" t="e">
        <f>VLOOKUP($M204,CardStats!$A$3:$AE$998,9,FALSE)</f>
        <v>#REF!</v>
      </c>
      <c r="E204" s="57" t="e">
        <f>VLOOKUP($M204,CardStats!$A$3:$AE$998,11,FALSE)</f>
        <v>#REF!</v>
      </c>
      <c r="F204" s="57" t="e">
        <f>VLOOKUP($M204,CardStats!$A$3:$AE$998,12,FALSE)</f>
        <v>#REF!</v>
      </c>
      <c r="G204" s="57" t="e">
        <f>VLOOKUP($M204,CardStats!$A$3:$AE$998,14,FALSE)</f>
        <v>#REF!</v>
      </c>
      <c r="H204" s="57" t="e">
        <f>VLOOKUP($M204,CardStats!$A$3:$AE$998,15,FALSE)</f>
        <v>#REF!</v>
      </c>
      <c r="I204" s="57" t="e">
        <f>VLOOKUP($M204,CardStats!$A$3:$AE$998,17,FALSE)</f>
        <v>#REF!</v>
      </c>
      <c r="J204" s="57" t="e">
        <f>VLOOKUP($M204,CardStats!$A$3:$AE$998,18,FALSE)</f>
        <v>#REF!</v>
      </c>
      <c r="K204" s="57" t="e">
        <f>VLOOKUP($M204,CardStats!$A$3:$AE$998,20,FALSE)</f>
        <v>#REF!</v>
      </c>
      <c r="L204" s="57" t="e">
        <f>VLOOKUP($M204,CardStats!$A$3:$AE$998,21,FALSE)</f>
        <v>#REF!</v>
      </c>
      <c r="M204" s="53" t="e">
        <f>Fixtures!#REF!</f>
        <v>#REF!</v>
      </c>
      <c r="N204" s="54" t="e">
        <f>Fixtures!#REF!</f>
        <v>#REF!</v>
      </c>
      <c r="O204" s="53" t="e">
        <f>Fixtures!#REF!</f>
        <v>#REF!</v>
      </c>
      <c r="P204" s="51" t="e">
        <f>VLOOKUP($O204,CardStats!$A$3:$AE$998,5,FALSE)</f>
        <v>#REF!</v>
      </c>
      <c r="Q204" s="51" t="e">
        <f>VLOOKUP($O204,CardStats!$A$3:$AE$998,7,FALSE)</f>
        <v>#REF!</v>
      </c>
      <c r="R204" s="51" t="e">
        <f>VLOOKUP($O204,CardStats!$A$3:$AE$998,8,FALSE)</f>
        <v>#REF!</v>
      </c>
      <c r="S204" s="51" t="e">
        <f>VLOOKUP($O204,CardStats!$A$3:$AE$998,10,FALSE)</f>
        <v>#REF!</v>
      </c>
      <c r="T204" s="57" t="e">
        <f>VLOOKUP($O204,CardStats!$A$3:$AE$998,11,FALSE)</f>
        <v>#REF!</v>
      </c>
      <c r="U204" s="57" t="e">
        <f>VLOOKUP($O204,CardStats!$A$3:$AE$998,13,FALSE)</f>
        <v>#REF!</v>
      </c>
      <c r="V204" s="57" t="e">
        <f>VLOOKUP($O204,CardStats!$A$3:$AE$998,14,FALSE)</f>
        <v>#REF!</v>
      </c>
      <c r="W204" s="57" t="e">
        <f>VLOOKUP($O204,CardStats!$A$3:$AE$998,16,FALSE)</f>
        <v>#REF!</v>
      </c>
      <c r="X204" s="57" t="e">
        <f>VLOOKUP($O204,CardStats!$A$3:$AE$998,17,FALSE)</f>
        <v>#REF!</v>
      </c>
      <c r="Y204" s="57" t="e">
        <f>VLOOKUP($O204,CardStats!$A$3:$AE$998,19,FALSE)</f>
        <v>#REF!</v>
      </c>
      <c r="Z204" s="57" t="e">
        <f>VLOOKUP($O204,CardStats!$A$3:$AE$998,20,FALSE)</f>
        <v>#REF!</v>
      </c>
      <c r="AA204" s="57" t="e">
        <f>VLOOKUP($O204,CardStats!$A$3:$AE$998,22,FALSE)</f>
        <v>#REF!</v>
      </c>
    </row>
    <row r="205" spans="1:27" x14ac:dyDescent="0.3">
      <c r="A205" s="51" t="e">
        <f>VLOOKUP($M205,CardStats!$A$3:$AE$998,5,FALSE)</f>
        <v>#REF!</v>
      </c>
      <c r="B205" s="51" t="e">
        <f>VLOOKUP($M205,CardStats!$A$3:$AE$998,6,FALSE)</f>
        <v>#REF!</v>
      </c>
      <c r="C205" s="51" t="e">
        <f>VLOOKUP($M205,CardStats!$A$3:$AE$998,8,FALSE)</f>
        <v>#REF!</v>
      </c>
      <c r="D205" s="51" t="e">
        <f>VLOOKUP($M205,CardStats!$A$3:$AE$998,9,FALSE)</f>
        <v>#REF!</v>
      </c>
      <c r="E205" s="57" t="e">
        <f>VLOOKUP($M205,CardStats!$A$3:$AE$998,11,FALSE)</f>
        <v>#REF!</v>
      </c>
      <c r="F205" s="57" t="e">
        <f>VLOOKUP($M205,CardStats!$A$3:$AE$998,12,FALSE)</f>
        <v>#REF!</v>
      </c>
      <c r="G205" s="57" t="e">
        <f>VLOOKUP($M205,CardStats!$A$3:$AE$998,14,FALSE)</f>
        <v>#REF!</v>
      </c>
      <c r="H205" s="57" t="e">
        <f>VLOOKUP($M205,CardStats!$A$3:$AE$998,15,FALSE)</f>
        <v>#REF!</v>
      </c>
      <c r="I205" s="57" t="e">
        <f>VLOOKUP($M205,CardStats!$A$3:$AE$998,17,FALSE)</f>
        <v>#REF!</v>
      </c>
      <c r="J205" s="57" t="e">
        <f>VLOOKUP($M205,CardStats!$A$3:$AE$998,18,FALSE)</f>
        <v>#REF!</v>
      </c>
      <c r="K205" s="57" t="e">
        <f>VLOOKUP($M205,CardStats!$A$3:$AE$998,20,FALSE)</f>
        <v>#REF!</v>
      </c>
      <c r="L205" s="57" t="e">
        <f>VLOOKUP($M205,CardStats!$A$3:$AE$998,21,FALSE)</f>
        <v>#REF!</v>
      </c>
      <c r="M205" s="53" t="e">
        <f>Fixtures!#REF!</f>
        <v>#REF!</v>
      </c>
      <c r="N205" s="54" t="e">
        <f>Fixtures!#REF!</f>
        <v>#REF!</v>
      </c>
      <c r="O205" s="53" t="e">
        <f>Fixtures!#REF!</f>
        <v>#REF!</v>
      </c>
      <c r="P205" s="51" t="e">
        <f>VLOOKUP($O205,CardStats!$A$3:$AE$998,5,FALSE)</f>
        <v>#REF!</v>
      </c>
      <c r="Q205" s="51" t="e">
        <f>VLOOKUP($O205,CardStats!$A$3:$AE$998,7,FALSE)</f>
        <v>#REF!</v>
      </c>
      <c r="R205" s="51" t="e">
        <f>VLOOKUP($O205,CardStats!$A$3:$AE$998,8,FALSE)</f>
        <v>#REF!</v>
      </c>
      <c r="S205" s="51" t="e">
        <f>VLOOKUP($O205,CardStats!$A$3:$AE$998,10,FALSE)</f>
        <v>#REF!</v>
      </c>
      <c r="T205" s="57" t="e">
        <f>VLOOKUP($O205,CardStats!$A$3:$AE$998,11,FALSE)</f>
        <v>#REF!</v>
      </c>
      <c r="U205" s="57" t="e">
        <f>VLOOKUP($O205,CardStats!$A$3:$AE$998,13,FALSE)</f>
        <v>#REF!</v>
      </c>
      <c r="V205" s="57" t="e">
        <f>VLOOKUP($O205,CardStats!$A$3:$AE$998,14,FALSE)</f>
        <v>#REF!</v>
      </c>
      <c r="W205" s="57" t="e">
        <f>VLOOKUP($O205,CardStats!$A$3:$AE$998,16,FALSE)</f>
        <v>#REF!</v>
      </c>
      <c r="X205" s="57" t="e">
        <f>VLOOKUP($O205,CardStats!$A$3:$AE$998,17,FALSE)</f>
        <v>#REF!</v>
      </c>
      <c r="Y205" s="57" t="e">
        <f>VLOOKUP($O205,CardStats!$A$3:$AE$998,19,FALSE)</f>
        <v>#REF!</v>
      </c>
      <c r="Z205" s="57" t="e">
        <f>VLOOKUP($O205,CardStats!$A$3:$AE$998,20,FALSE)</f>
        <v>#REF!</v>
      </c>
      <c r="AA205" s="57" t="e">
        <f>VLOOKUP($O205,CardStats!$A$3:$AE$998,22,FALSE)</f>
        <v>#REF!</v>
      </c>
    </row>
    <row r="206" spans="1:27" x14ac:dyDescent="0.3">
      <c r="A206" s="51" t="e">
        <f>VLOOKUP($M206,CardStats!$A$3:$AE$998,5,FALSE)</f>
        <v>#REF!</v>
      </c>
      <c r="B206" s="51" t="e">
        <f>VLOOKUP($M206,CardStats!$A$3:$AE$998,6,FALSE)</f>
        <v>#REF!</v>
      </c>
      <c r="C206" s="51" t="e">
        <f>VLOOKUP($M206,CardStats!$A$3:$AE$998,8,FALSE)</f>
        <v>#REF!</v>
      </c>
      <c r="D206" s="51" t="e">
        <f>VLOOKUP($M206,CardStats!$A$3:$AE$998,9,FALSE)</f>
        <v>#REF!</v>
      </c>
      <c r="E206" s="57" t="e">
        <f>VLOOKUP($M206,CardStats!$A$3:$AE$998,11,FALSE)</f>
        <v>#REF!</v>
      </c>
      <c r="F206" s="57" t="e">
        <f>VLOOKUP($M206,CardStats!$A$3:$AE$998,12,FALSE)</f>
        <v>#REF!</v>
      </c>
      <c r="G206" s="57" t="e">
        <f>VLOOKUP($M206,CardStats!$A$3:$AE$998,14,FALSE)</f>
        <v>#REF!</v>
      </c>
      <c r="H206" s="57" t="e">
        <f>VLOOKUP($M206,CardStats!$A$3:$AE$998,15,FALSE)</f>
        <v>#REF!</v>
      </c>
      <c r="I206" s="57" t="e">
        <f>VLOOKUP($M206,CardStats!$A$3:$AE$998,17,FALSE)</f>
        <v>#REF!</v>
      </c>
      <c r="J206" s="57" t="e">
        <f>VLOOKUP($M206,CardStats!$A$3:$AE$998,18,FALSE)</f>
        <v>#REF!</v>
      </c>
      <c r="K206" s="57" t="e">
        <f>VLOOKUP($M206,CardStats!$A$3:$AE$998,20,FALSE)</f>
        <v>#REF!</v>
      </c>
      <c r="L206" s="57" t="e">
        <f>VLOOKUP($M206,CardStats!$A$3:$AE$998,21,FALSE)</f>
        <v>#REF!</v>
      </c>
      <c r="M206" s="53" t="e">
        <f>Fixtures!#REF!</f>
        <v>#REF!</v>
      </c>
      <c r="N206" s="54" t="e">
        <f>Fixtures!#REF!</f>
        <v>#REF!</v>
      </c>
      <c r="O206" s="53" t="e">
        <f>Fixtures!#REF!</f>
        <v>#REF!</v>
      </c>
      <c r="P206" s="51" t="e">
        <f>VLOOKUP($O206,CardStats!$A$3:$AE$998,5,FALSE)</f>
        <v>#REF!</v>
      </c>
      <c r="Q206" s="51" t="e">
        <f>VLOOKUP($O206,CardStats!$A$3:$AE$998,7,FALSE)</f>
        <v>#REF!</v>
      </c>
      <c r="R206" s="51" t="e">
        <f>VLOOKUP($O206,CardStats!$A$3:$AE$998,8,FALSE)</f>
        <v>#REF!</v>
      </c>
      <c r="S206" s="51" t="e">
        <f>VLOOKUP($O206,CardStats!$A$3:$AE$998,10,FALSE)</f>
        <v>#REF!</v>
      </c>
      <c r="T206" s="57" t="e">
        <f>VLOOKUP($O206,CardStats!$A$3:$AE$998,11,FALSE)</f>
        <v>#REF!</v>
      </c>
      <c r="U206" s="57" t="e">
        <f>VLOOKUP($O206,CardStats!$A$3:$AE$998,13,FALSE)</f>
        <v>#REF!</v>
      </c>
      <c r="V206" s="57" t="e">
        <f>VLOOKUP($O206,CardStats!$A$3:$AE$998,14,FALSE)</f>
        <v>#REF!</v>
      </c>
      <c r="W206" s="57" t="e">
        <f>VLOOKUP($O206,CardStats!$A$3:$AE$998,16,FALSE)</f>
        <v>#REF!</v>
      </c>
      <c r="X206" s="57" t="e">
        <f>VLOOKUP($O206,CardStats!$A$3:$AE$998,17,FALSE)</f>
        <v>#REF!</v>
      </c>
      <c r="Y206" s="57" t="e">
        <f>VLOOKUP($O206,CardStats!$A$3:$AE$998,19,FALSE)</f>
        <v>#REF!</v>
      </c>
      <c r="Z206" s="57" t="e">
        <f>VLOOKUP($O206,CardStats!$A$3:$AE$998,20,FALSE)</f>
        <v>#REF!</v>
      </c>
      <c r="AA206" s="57" t="e">
        <f>VLOOKUP($O206,CardStats!$A$3:$AE$998,22,FALSE)</f>
        <v>#REF!</v>
      </c>
    </row>
    <row r="207" spans="1:27" x14ac:dyDescent="0.3">
      <c r="A207" s="51" t="e">
        <f>VLOOKUP($M207,CardStats!$A$3:$AE$998,5,FALSE)</f>
        <v>#REF!</v>
      </c>
      <c r="B207" s="51" t="e">
        <f>VLOOKUP($M207,CardStats!$A$3:$AE$998,6,FALSE)</f>
        <v>#REF!</v>
      </c>
      <c r="C207" s="51" t="e">
        <f>VLOOKUP($M207,CardStats!$A$3:$AE$998,8,FALSE)</f>
        <v>#REF!</v>
      </c>
      <c r="D207" s="51" t="e">
        <f>VLOOKUP($M207,CardStats!$A$3:$AE$998,9,FALSE)</f>
        <v>#REF!</v>
      </c>
      <c r="E207" s="57" t="e">
        <f>VLOOKUP($M207,CardStats!$A$3:$AE$998,11,FALSE)</f>
        <v>#REF!</v>
      </c>
      <c r="F207" s="57" t="e">
        <f>VLOOKUP($M207,CardStats!$A$3:$AE$998,12,FALSE)</f>
        <v>#REF!</v>
      </c>
      <c r="G207" s="57" t="e">
        <f>VLOOKUP($M207,CardStats!$A$3:$AE$998,14,FALSE)</f>
        <v>#REF!</v>
      </c>
      <c r="H207" s="57" t="e">
        <f>VLOOKUP($M207,CardStats!$A$3:$AE$998,15,FALSE)</f>
        <v>#REF!</v>
      </c>
      <c r="I207" s="57" t="e">
        <f>VLOOKUP($M207,CardStats!$A$3:$AE$998,17,FALSE)</f>
        <v>#REF!</v>
      </c>
      <c r="J207" s="57" t="e">
        <f>VLOOKUP($M207,CardStats!$A$3:$AE$998,18,FALSE)</f>
        <v>#REF!</v>
      </c>
      <c r="K207" s="57" t="e">
        <f>VLOOKUP($M207,CardStats!$A$3:$AE$998,20,FALSE)</f>
        <v>#REF!</v>
      </c>
      <c r="L207" s="57" t="e">
        <f>VLOOKUP($M207,CardStats!$A$3:$AE$998,21,FALSE)</f>
        <v>#REF!</v>
      </c>
      <c r="M207" s="53" t="e">
        <f>Fixtures!#REF!</f>
        <v>#REF!</v>
      </c>
      <c r="N207" s="54" t="e">
        <f>Fixtures!#REF!</f>
        <v>#REF!</v>
      </c>
      <c r="O207" s="53" t="e">
        <f>Fixtures!#REF!</f>
        <v>#REF!</v>
      </c>
      <c r="P207" s="51" t="e">
        <f>VLOOKUP($O207,CardStats!$A$3:$AE$998,5,FALSE)</f>
        <v>#REF!</v>
      </c>
      <c r="Q207" s="51" t="e">
        <f>VLOOKUP($O207,CardStats!$A$3:$AE$998,7,FALSE)</f>
        <v>#REF!</v>
      </c>
      <c r="R207" s="51" t="e">
        <f>VLOOKUP($O207,CardStats!$A$3:$AE$998,8,FALSE)</f>
        <v>#REF!</v>
      </c>
      <c r="S207" s="51" t="e">
        <f>VLOOKUP($O207,CardStats!$A$3:$AE$998,10,FALSE)</f>
        <v>#REF!</v>
      </c>
      <c r="T207" s="57" t="e">
        <f>VLOOKUP($O207,CardStats!$A$3:$AE$998,11,FALSE)</f>
        <v>#REF!</v>
      </c>
      <c r="U207" s="57" t="e">
        <f>VLOOKUP($O207,CardStats!$A$3:$AE$998,13,FALSE)</f>
        <v>#REF!</v>
      </c>
      <c r="V207" s="57" t="e">
        <f>VLOOKUP($O207,CardStats!$A$3:$AE$998,14,FALSE)</f>
        <v>#REF!</v>
      </c>
      <c r="W207" s="57" t="e">
        <f>VLOOKUP($O207,CardStats!$A$3:$AE$998,16,FALSE)</f>
        <v>#REF!</v>
      </c>
      <c r="X207" s="57" t="e">
        <f>VLOOKUP($O207,CardStats!$A$3:$AE$998,17,FALSE)</f>
        <v>#REF!</v>
      </c>
      <c r="Y207" s="57" t="e">
        <f>VLOOKUP($O207,CardStats!$A$3:$AE$998,19,FALSE)</f>
        <v>#REF!</v>
      </c>
      <c r="Z207" s="57" t="e">
        <f>VLOOKUP($O207,CardStats!$A$3:$AE$998,20,FALSE)</f>
        <v>#REF!</v>
      </c>
      <c r="AA207" s="57" t="e">
        <f>VLOOKUP($O207,CardStats!$A$3:$AE$998,22,FALSE)</f>
        <v>#REF!</v>
      </c>
    </row>
    <row r="208" spans="1:27" x14ac:dyDescent="0.3">
      <c r="A208" s="51" t="e">
        <f>VLOOKUP($M208,CardStats!$A$3:$AE$998,5,FALSE)</f>
        <v>#REF!</v>
      </c>
      <c r="B208" s="51" t="e">
        <f>VLOOKUP($M208,CardStats!$A$3:$AE$998,6,FALSE)</f>
        <v>#REF!</v>
      </c>
      <c r="C208" s="51" t="e">
        <f>VLOOKUP($M208,CardStats!$A$3:$AE$998,8,FALSE)</f>
        <v>#REF!</v>
      </c>
      <c r="D208" s="51" t="e">
        <f>VLOOKUP($M208,CardStats!$A$3:$AE$998,9,FALSE)</f>
        <v>#REF!</v>
      </c>
      <c r="E208" s="57" t="e">
        <f>VLOOKUP($M208,CardStats!$A$3:$AE$998,11,FALSE)</f>
        <v>#REF!</v>
      </c>
      <c r="F208" s="57" t="e">
        <f>VLOOKUP($M208,CardStats!$A$3:$AE$998,12,FALSE)</f>
        <v>#REF!</v>
      </c>
      <c r="G208" s="57" t="e">
        <f>VLOOKUP($M208,CardStats!$A$3:$AE$998,14,FALSE)</f>
        <v>#REF!</v>
      </c>
      <c r="H208" s="57" t="e">
        <f>VLOOKUP($M208,CardStats!$A$3:$AE$998,15,FALSE)</f>
        <v>#REF!</v>
      </c>
      <c r="I208" s="57" t="e">
        <f>VLOOKUP($M208,CardStats!$A$3:$AE$998,17,FALSE)</f>
        <v>#REF!</v>
      </c>
      <c r="J208" s="57" t="e">
        <f>VLOOKUP($M208,CardStats!$A$3:$AE$998,18,FALSE)</f>
        <v>#REF!</v>
      </c>
      <c r="K208" s="57" t="e">
        <f>VLOOKUP($M208,CardStats!$A$3:$AE$998,20,FALSE)</f>
        <v>#REF!</v>
      </c>
      <c r="L208" s="57" t="e">
        <f>VLOOKUP($M208,CardStats!$A$3:$AE$998,21,FALSE)</f>
        <v>#REF!</v>
      </c>
      <c r="M208" s="53" t="e">
        <f>Fixtures!#REF!</f>
        <v>#REF!</v>
      </c>
      <c r="N208" s="54" t="e">
        <f>Fixtures!#REF!</f>
        <v>#REF!</v>
      </c>
      <c r="O208" s="53" t="e">
        <f>Fixtures!#REF!</f>
        <v>#REF!</v>
      </c>
      <c r="P208" s="51" t="e">
        <f>VLOOKUP($O208,CardStats!$A$3:$AE$998,5,FALSE)</f>
        <v>#REF!</v>
      </c>
      <c r="Q208" s="51" t="e">
        <f>VLOOKUP($O208,CardStats!$A$3:$AE$998,7,FALSE)</f>
        <v>#REF!</v>
      </c>
      <c r="R208" s="51" t="e">
        <f>VLOOKUP($O208,CardStats!$A$3:$AE$998,8,FALSE)</f>
        <v>#REF!</v>
      </c>
      <c r="S208" s="51" t="e">
        <f>VLOOKUP($O208,CardStats!$A$3:$AE$998,10,FALSE)</f>
        <v>#REF!</v>
      </c>
      <c r="T208" s="57" t="e">
        <f>VLOOKUP($O208,CardStats!$A$3:$AE$998,11,FALSE)</f>
        <v>#REF!</v>
      </c>
      <c r="U208" s="57" t="e">
        <f>VLOOKUP($O208,CardStats!$A$3:$AE$998,13,FALSE)</f>
        <v>#REF!</v>
      </c>
      <c r="V208" s="57" t="e">
        <f>VLOOKUP($O208,CardStats!$A$3:$AE$998,14,FALSE)</f>
        <v>#REF!</v>
      </c>
      <c r="W208" s="57" t="e">
        <f>VLOOKUP($O208,CardStats!$A$3:$AE$998,16,FALSE)</f>
        <v>#REF!</v>
      </c>
      <c r="X208" s="57" t="e">
        <f>VLOOKUP($O208,CardStats!$A$3:$AE$998,17,FALSE)</f>
        <v>#REF!</v>
      </c>
      <c r="Y208" s="57" t="e">
        <f>VLOOKUP($O208,CardStats!$A$3:$AE$998,19,FALSE)</f>
        <v>#REF!</v>
      </c>
      <c r="Z208" s="57" t="e">
        <f>VLOOKUP($O208,CardStats!$A$3:$AE$998,20,FALSE)</f>
        <v>#REF!</v>
      </c>
      <c r="AA208" s="57" t="e">
        <f>VLOOKUP($O208,CardStats!$A$3:$AE$998,22,FALSE)</f>
        <v>#REF!</v>
      </c>
    </row>
    <row r="209" spans="1:27" x14ac:dyDescent="0.3">
      <c r="A209" s="51" t="e">
        <f>VLOOKUP($M209,CardStats!$A$3:$AE$998,5,FALSE)</f>
        <v>#REF!</v>
      </c>
      <c r="B209" s="51" t="e">
        <f>VLOOKUP($M209,CardStats!$A$3:$AE$998,6,FALSE)</f>
        <v>#REF!</v>
      </c>
      <c r="C209" s="51" t="e">
        <f>VLOOKUP($M209,CardStats!$A$3:$AE$998,8,FALSE)</f>
        <v>#REF!</v>
      </c>
      <c r="D209" s="51" t="e">
        <f>VLOOKUP($M209,CardStats!$A$3:$AE$998,9,FALSE)</f>
        <v>#REF!</v>
      </c>
      <c r="E209" s="57" t="e">
        <f>VLOOKUP($M209,CardStats!$A$3:$AE$998,11,FALSE)</f>
        <v>#REF!</v>
      </c>
      <c r="F209" s="57" t="e">
        <f>VLOOKUP($M209,CardStats!$A$3:$AE$998,12,FALSE)</f>
        <v>#REF!</v>
      </c>
      <c r="G209" s="57" t="e">
        <f>VLOOKUP($M209,CardStats!$A$3:$AE$998,14,FALSE)</f>
        <v>#REF!</v>
      </c>
      <c r="H209" s="57" t="e">
        <f>VLOOKUP($M209,CardStats!$A$3:$AE$998,15,FALSE)</f>
        <v>#REF!</v>
      </c>
      <c r="I209" s="57" t="e">
        <f>VLOOKUP($M209,CardStats!$A$3:$AE$998,17,FALSE)</f>
        <v>#REF!</v>
      </c>
      <c r="J209" s="57" t="e">
        <f>VLOOKUP($M209,CardStats!$A$3:$AE$998,18,FALSE)</f>
        <v>#REF!</v>
      </c>
      <c r="K209" s="57" t="e">
        <f>VLOOKUP($M209,CardStats!$A$3:$AE$998,20,FALSE)</f>
        <v>#REF!</v>
      </c>
      <c r="L209" s="57" t="e">
        <f>VLOOKUP($M209,CardStats!$A$3:$AE$998,21,FALSE)</f>
        <v>#REF!</v>
      </c>
      <c r="M209" s="53" t="e">
        <f>Fixtures!#REF!</f>
        <v>#REF!</v>
      </c>
      <c r="N209" s="54" t="e">
        <f>Fixtures!#REF!</f>
        <v>#REF!</v>
      </c>
      <c r="O209" s="53" t="e">
        <f>Fixtures!#REF!</f>
        <v>#REF!</v>
      </c>
      <c r="P209" s="51" t="e">
        <f>VLOOKUP($O209,CardStats!$A$3:$AE$998,5,FALSE)</f>
        <v>#REF!</v>
      </c>
      <c r="Q209" s="51" t="e">
        <f>VLOOKUP($O209,CardStats!$A$3:$AE$998,7,FALSE)</f>
        <v>#REF!</v>
      </c>
      <c r="R209" s="51" t="e">
        <f>VLOOKUP($O209,CardStats!$A$3:$AE$998,8,FALSE)</f>
        <v>#REF!</v>
      </c>
      <c r="S209" s="51" t="e">
        <f>VLOOKUP($O209,CardStats!$A$3:$AE$998,10,FALSE)</f>
        <v>#REF!</v>
      </c>
      <c r="T209" s="57" t="e">
        <f>VLOOKUP($O209,CardStats!$A$3:$AE$998,11,FALSE)</f>
        <v>#REF!</v>
      </c>
      <c r="U209" s="57" t="e">
        <f>VLOOKUP($O209,CardStats!$A$3:$AE$998,13,FALSE)</f>
        <v>#REF!</v>
      </c>
      <c r="V209" s="57" t="e">
        <f>VLOOKUP($O209,CardStats!$A$3:$AE$998,14,FALSE)</f>
        <v>#REF!</v>
      </c>
      <c r="W209" s="57" t="e">
        <f>VLOOKUP($O209,CardStats!$A$3:$AE$998,16,FALSE)</f>
        <v>#REF!</v>
      </c>
      <c r="X209" s="57" t="e">
        <f>VLOOKUP($O209,CardStats!$A$3:$AE$998,17,FALSE)</f>
        <v>#REF!</v>
      </c>
      <c r="Y209" s="57" t="e">
        <f>VLOOKUP($O209,CardStats!$A$3:$AE$998,19,FALSE)</f>
        <v>#REF!</v>
      </c>
      <c r="Z209" s="57" t="e">
        <f>VLOOKUP($O209,CardStats!$A$3:$AE$998,20,FALSE)</f>
        <v>#REF!</v>
      </c>
      <c r="AA209" s="57" t="e">
        <f>VLOOKUP($O209,CardStats!$A$3:$AE$998,22,FALSE)</f>
        <v>#REF!</v>
      </c>
    </row>
    <row r="210" spans="1:27" x14ac:dyDescent="0.3">
      <c r="A210" s="51" t="e">
        <f>VLOOKUP($M210,CardStats!$A$3:$AE$998,5,FALSE)</f>
        <v>#REF!</v>
      </c>
      <c r="B210" s="51" t="e">
        <f>VLOOKUP($M210,CardStats!$A$3:$AE$998,6,FALSE)</f>
        <v>#REF!</v>
      </c>
      <c r="C210" s="51" t="e">
        <f>VLOOKUP($M210,CardStats!$A$3:$AE$998,8,FALSE)</f>
        <v>#REF!</v>
      </c>
      <c r="D210" s="51" t="e">
        <f>VLOOKUP($M210,CardStats!$A$3:$AE$998,9,FALSE)</f>
        <v>#REF!</v>
      </c>
      <c r="E210" s="57" t="e">
        <f>VLOOKUP($M210,CardStats!$A$3:$AE$998,11,FALSE)</f>
        <v>#REF!</v>
      </c>
      <c r="F210" s="57" t="e">
        <f>VLOOKUP($M210,CardStats!$A$3:$AE$998,12,FALSE)</f>
        <v>#REF!</v>
      </c>
      <c r="G210" s="57" t="e">
        <f>VLOOKUP($M210,CardStats!$A$3:$AE$998,14,FALSE)</f>
        <v>#REF!</v>
      </c>
      <c r="H210" s="57" t="e">
        <f>VLOOKUP($M210,CardStats!$A$3:$AE$998,15,FALSE)</f>
        <v>#REF!</v>
      </c>
      <c r="I210" s="57" t="e">
        <f>VLOOKUP($M210,CardStats!$A$3:$AE$998,17,FALSE)</f>
        <v>#REF!</v>
      </c>
      <c r="J210" s="57" t="e">
        <f>VLOOKUP($M210,CardStats!$A$3:$AE$998,18,FALSE)</f>
        <v>#REF!</v>
      </c>
      <c r="K210" s="57" t="e">
        <f>VLOOKUP($M210,CardStats!$A$3:$AE$998,20,FALSE)</f>
        <v>#REF!</v>
      </c>
      <c r="L210" s="57" t="e">
        <f>VLOOKUP($M210,CardStats!$A$3:$AE$998,21,FALSE)</f>
        <v>#REF!</v>
      </c>
      <c r="M210" s="53" t="e">
        <f>Fixtures!#REF!</f>
        <v>#REF!</v>
      </c>
      <c r="N210" s="54" t="e">
        <f>Fixtures!#REF!</f>
        <v>#REF!</v>
      </c>
      <c r="O210" s="53" t="e">
        <f>Fixtures!#REF!</f>
        <v>#REF!</v>
      </c>
      <c r="P210" s="51" t="e">
        <f>VLOOKUP($O210,CardStats!$A$3:$AE$998,5,FALSE)</f>
        <v>#REF!</v>
      </c>
      <c r="Q210" s="51" t="e">
        <f>VLOOKUP($O210,CardStats!$A$3:$AE$998,7,FALSE)</f>
        <v>#REF!</v>
      </c>
      <c r="R210" s="51" t="e">
        <f>VLOOKUP($O210,CardStats!$A$3:$AE$998,8,FALSE)</f>
        <v>#REF!</v>
      </c>
      <c r="S210" s="51" t="e">
        <f>VLOOKUP($O210,CardStats!$A$3:$AE$998,10,FALSE)</f>
        <v>#REF!</v>
      </c>
      <c r="T210" s="57" t="e">
        <f>VLOOKUP($O210,CardStats!$A$3:$AE$998,11,FALSE)</f>
        <v>#REF!</v>
      </c>
      <c r="U210" s="57" t="e">
        <f>VLOOKUP($O210,CardStats!$A$3:$AE$998,13,FALSE)</f>
        <v>#REF!</v>
      </c>
      <c r="V210" s="57" t="e">
        <f>VLOOKUP($O210,CardStats!$A$3:$AE$998,14,FALSE)</f>
        <v>#REF!</v>
      </c>
      <c r="W210" s="57" t="e">
        <f>VLOOKUP($O210,CardStats!$A$3:$AE$998,16,FALSE)</f>
        <v>#REF!</v>
      </c>
      <c r="X210" s="57" t="e">
        <f>VLOOKUP($O210,CardStats!$A$3:$AE$998,17,FALSE)</f>
        <v>#REF!</v>
      </c>
      <c r="Y210" s="57" t="e">
        <f>VLOOKUP($O210,CardStats!$A$3:$AE$998,19,FALSE)</f>
        <v>#REF!</v>
      </c>
      <c r="Z210" s="57" t="e">
        <f>VLOOKUP($O210,CardStats!$A$3:$AE$998,20,FALSE)</f>
        <v>#REF!</v>
      </c>
      <c r="AA210" s="57" t="e">
        <f>VLOOKUP($O210,CardStats!$A$3:$AE$998,22,FALSE)</f>
        <v>#REF!</v>
      </c>
    </row>
    <row r="211" spans="1:27" x14ac:dyDescent="0.3">
      <c r="A211" s="51" t="e">
        <f>VLOOKUP($M211,CardStats!$A$3:$AE$998,5,FALSE)</f>
        <v>#REF!</v>
      </c>
      <c r="B211" s="51" t="e">
        <f>VLOOKUP($M211,CardStats!$A$3:$AE$998,6,FALSE)</f>
        <v>#REF!</v>
      </c>
      <c r="C211" s="51" t="e">
        <f>VLOOKUP($M211,CardStats!$A$3:$AE$998,8,FALSE)</f>
        <v>#REF!</v>
      </c>
      <c r="D211" s="51" t="e">
        <f>VLOOKUP($M211,CardStats!$A$3:$AE$998,9,FALSE)</f>
        <v>#REF!</v>
      </c>
      <c r="E211" s="57" t="e">
        <f>VLOOKUP($M211,CardStats!$A$3:$AE$998,11,FALSE)</f>
        <v>#REF!</v>
      </c>
      <c r="F211" s="57" t="e">
        <f>VLOOKUP($M211,CardStats!$A$3:$AE$998,12,FALSE)</f>
        <v>#REF!</v>
      </c>
      <c r="G211" s="57" t="e">
        <f>VLOOKUP($M211,CardStats!$A$3:$AE$998,14,FALSE)</f>
        <v>#REF!</v>
      </c>
      <c r="H211" s="57" t="e">
        <f>VLOOKUP($M211,CardStats!$A$3:$AE$998,15,FALSE)</f>
        <v>#REF!</v>
      </c>
      <c r="I211" s="57" t="e">
        <f>VLOOKUP($M211,CardStats!$A$3:$AE$998,17,FALSE)</f>
        <v>#REF!</v>
      </c>
      <c r="J211" s="57" t="e">
        <f>VLOOKUP($M211,CardStats!$A$3:$AE$998,18,FALSE)</f>
        <v>#REF!</v>
      </c>
      <c r="K211" s="57" t="e">
        <f>VLOOKUP($M211,CardStats!$A$3:$AE$998,20,FALSE)</f>
        <v>#REF!</v>
      </c>
      <c r="L211" s="57" t="e">
        <f>VLOOKUP($M211,CardStats!$A$3:$AE$998,21,FALSE)</f>
        <v>#REF!</v>
      </c>
      <c r="M211" s="53" t="e">
        <f>Fixtures!#REF!</f>
        <v>#REF!</v>
      </c>
      <c r="N211" s="54" t="e">
        <f>Fixtures!#REF!</f>
        <v>#REF!</v>
      </c>
      <c r="O211" s="53" t="e">
        <f>Fixtures!#REF!</f>
        <v>#REF!</v>
      </c>
      <c r="P211" s="51" t="e">
        <f>VLOOKUP($O211,CardStats!$A$3:$AE$998,5,FALSE)</f>
        <v>#REF!</v>
      </c>
      <c r="Q211" s="51" t="e">
        <f>VLOOKUP($O211,CardStats!$A$3:$AE$998,7,FALSE)</f>
        <v>#REF!</v>
      </c>
      <c r="R211" s="51" t="e">
        <f>VLOOKUP($O211,CardStats!$A$3:$AE$998,8,FALSE)</f>
        <v>#REF!</v>
      </c>
      <c r="S211" s="51" t="e">
        <f>VLOOKUP($O211,CardStats!$A$3:$AE$998,10,FALSE)</f>
        <v>#REF!</v>
      </c>
      <c r="T211" s="57" t="e">
        <f>VLOOKUP($O211,CardStats!$A$3:$AE$998,11,FALSE)</f>
        <v>#REF!</v>
      </c>
      <c r="U211" s="57" t="e">
        <f>VLOOKUP($O211,CardStats!$A$3:$AE$998,13,FALSE)</f>
        <v>#REF!</v>
      </c>
      <c r="V211" s="57" t="e">
        <f>VLOOKUP($O211,CardStats!$A$3:$AE$998,14,FALSE)</f>
        <v>#REF!</v>
      </c>
      <c r="W211" s="57" t="e">
        <f>VLOOKUP($O211,CardStats!$A$3:$AE$998,16,FALSE)</f>
        <v>#REF!</v>
      </c>
      <c r="X211" s="57" t="e">
        <f>VLOOKUP($O211,CardStats!$A$3:$AE$998,17,FALSE)</f>
        <v>#REF!</v>
      </c>
      <c r="Y211" s="57" t="e">
        <f>VLOOKUP($O211,CardStats!$A$3:$AE$998,19,FALSE)</f>
        <v>#REF!</v>
      </c>
      <c r="Z211" s="57" t="e">
        <f>VLOOKUP($O211,CardStats!$A$3:$AE$998,20,FALSE)</f>
        <v>#REF!</v>
      </c>
      <c r="AA211" s="57" t="e">
        <f>VLOOKUP($O211,CardStats!$A$3:$AE$998,22,FALSE)</f>
        <v>#REF!</v>
      </c>
    </row>
    <row r="212" spans="1:27" x14ac:dyDescent="0.3">
      <c r="A212" s="51" t="e">
        <f>VLOOKUP($M212,CardStats!$A$3:$AE$998,5,FALSE)</f>
        <v>#REF!</v>
      </c>
      <c r="B212" s="51" t="e">
        <f>VLOOKUP($M212,CardStats!$A$3:$AE$998,6,FALSE)</f>
        <v>#REF!</v>
      </c>
      <c r="C212" s="51" t="e">
        <f>VLOOKUP($M212,CardStats!$A$3:$AE$998,8,FALSE)</f>
        <v>#REF!</v>
      </c>
      <c r="D212" s="51" t="e">
        <f>VLOOKUP($M212,CardStats!$A$3:$AE$998,9,FALSE)</f>
        <v>#REF!</v>
      </c>
      <c r="E212" s="57" t="e">
        <f>VLOOKUP($M212,CardStats!$A$3:$AE$998,11,FALSE)</f>
        <v>#REF!</v>
      </c>
      <c r="F212" s="57" t="e">
        <f>VLOOKUP($M212,CardStats!$A$3:$AE$998,12,FALSE)</f>
        <v>#REF!</v>
      </c>
      <c r="G212" s="57" t="e">
        <f>VLOOKUP($M212,CardStats!$A$3:$AE$998,14,FALSE)</f>
        <v>#REF!</v>
      </c>
      <c r="H212" s="57" t="e">
        <f>VLOOKUP($M212,CardStats!$A$3:$AE$998,15,FALSE)</f>
        <v>#REF!</v>
      </c>
      <c r="I212" s="57" t="e">
        <f>VLOOKUP($M212,CardStats!$A$3:$AE$998,17,FALSE)</f>
        <v>#REF!</v>
      </c>
      <c r="J212" s="57" t="e">
        <f>VLOOKUP($M212,CardStats!$A$3:$AE$998,18,FALSE)</f>
        <v>#REF!</v>
      </c>
      <c r="K212" s="57" t="e">
        <f>VLOOKUP($M212,CardStats!$A$3:$AE$998,20,FALSE)</f>
        <v>#REF!</v>
      </c>
      <c r="L212" s="57" t="e">
        <f>VLOOKUP($M212,CardStats!$A$3:$AE$998,21,FALSE)</f>
        <v>#REF!</v>
      </c>
      <c r="M212" s="53" t="e">
        <f>Fixtures!#REF!</f>
        <v>#REF!</v>
      </c>
      <c r="N212" s="54" t="e">
        <f>Fixtures!#REF!</f>
        <v>#REF!</v>
      </c>
      <c r="O212" s="53" t="e">
        <f>Fixtures!#REF!</f>
        <v>#REF!</v>
      </c>
      <c r="P212" s="51" t="e">
        <f>VLOOKUP($O212,CardStats!$A$3:$AE$998,5,FALSE)</f>
        <v>#REF!</v>
      </c>
      <c r="Q212" s="51" t="e">
        <f>VLOOKUP($O212,CardStats!$A$3:$AE$998,7,FALSE)</f>
        <v>#REF!</v>
      </c>
      <c r="R212" s="51" t="e">
        <f>VLOOKUP($O212,CardStats!$A$3:$AE$998,8,FALSE)</f>
        <v>#REF!</v>
      </c>
      <c r="S212" s="51" t="e">
        <f>VLOOKUP($O212,CardStats!$A$3:$AE$998,10,FALSE)</f>
        <v>#REF!</v>
      </c>
      <c r="T212" s="57" t="e">
        <f>VLOOKUP($O212,CardStats!$A$3:$AE$998,11,FALSE)</f>
        <v>#REF!</v>
      </c>
      <c r="U212" s="57" t="e">
        <f>VLOOKUP($O212,CardStats!$A$3:$AE$998,13,FALSE)</f>
        <v>#REF!</v>
      </c>
      <c r="V212" s="57" t="e">
        <f>VLOOKUP($O212,CardStats!$A$3:$AE$998,14,FALSE)</f>
        <v>#REF!</v>
      </c>
      <c r="W212" s="57" t="e">
        <f>VLOOKUP($O212,CardStats!$A$3:$AE$998,16,FALSE)</f>
        <v>#REF!</v>
      </c>
      <c r="X212" s="57" t="e">
        <f>VLOOKUP($O212,CardStats!$A$3:$AE$998,17,FALSE)</f>
        <v>#REF!</v>
      </c>
      <c r="Y212" s="57" t="e">
        <f>VLOOKUP($O212,CardStats!$A$3:$AE$998,19,FALSE)</f>
        <v>#REF!</v>
      </c>
      <c r="Z212" s="57" t="e">
        <f>VLOOKUP($O212,CardStats!$A$3:$AE$998,20,FALSE)</f>
        <v>#REF!</v>
      </c>
      <c r="AA212" s="57" t="e">
        <f>VLOOKUP($O212,CardStats!$A$3:$AE$998,22,FALSE)</f>
        <v>#REF!</v>
      </c>
    </row>
    <row r="213" spans="1:27" x14ac:dyDescent="0.3">
      <c r="A213" s="51" t="e">
        <f>VLOOKUP($M213,CardStats!$A$3:$AE$998,5,FALSE)</f>
        <v>#REF!</v>
      </c>
      <c r="B213" s="51" t="e">
        <f>VLOOKUP($M213,CardStats!$A$3:$AE$998,6,FALSE)</f>
        <v>#REF!</v>
      </c>
      <c r="C213" s="51" t="e">
        <f>VLOOKUP($M213,CardStats!$A$3:$AE$998,8,FALSE)</f>
        <v>#REF!</v>
      </c>
      <c r="D213" s="51" t="e">
        <f>VLOOKUP($M213,CardStats!$A$3:$AE$998,9,FALSE)</f>
        <v>#REF!</v>
      </c>
      <c r="E213" s="57" t="e">
        <f>VLOOKUP($M213,CardStats!$A$3:$AE$998,11,FALSE)</f>
        <v>#REF!</v>
      </c>
      <c r="F213" s="57" t="e">
        <f>VLOOKUP($M213,CardStats!$A$3:$AE$998,12,FALSE)</f>
        <v>#REF!</v>
      </c>
      <c r="G213" s="57" t="e">
        <f>VLOOKUP($M213,CardStats!$A$3:$AE$998,14,FALSE)</f>
        <v>#REF!</v>
      </c>
      <c r="H213" s="57" t="e">
        <f>VLOOKUP($M213,CardStats!$A$3:$AE$998,15,FALSE)</f>
        <v>#REF!</v>
      </c>
      <c r="I213" s="57" t="e">
        <f>VLOOKUP($M213,CardStats!$A$3:$AE$998,17,FALSE)</f>
        <v>#REF!</v>
      </c>
      <c r="J213" s="57" t="e">
        <f>VLOOKUP($M213,CardStats!$A$3:$AE$998,18,FALSE)</f>
        <v>#REF!</v>
      </c>
      <c r="K213" s="57" t="e">
        <f>VLOOKUP($M213,CardStats!$A$3:$AE$998,20,FALSE)</f>
        <v>#REF!</v>
      </c>
      <c r="L213" s="57" t="e">
        <f>VLOOKUP($M213,CardStats!$A$3:$AE$998,21,FALSE)</f>
        <v>#REF!</v>
      </c>
      <c r="M213" s="53" t="e">
        <f>Fixtures!#REF!</f>
        <v>#REF!</v>
      </c>
      <c r="N213" s="54" t="e">
        <f>Fixtures!#REF!</f>
        <v>#REF!</v>
      </c>
      <c r="O213" s="53" t="e">
        <f>Fixtures!#REF!</f>
        <v>#REF!</v>
      </c>
      <c r="P213" s="51" t="e">
        <f>VLOOKUP($O213,CardStats!$A$3:$AE$998,5,FALSE)</f>
        <v>#REF!</v>
      </c>
      <c r="Q213" s="51" t="e">
        <f>VLOOKUP($O213,CardStats!$A$3:$AE$998,7,FALSE)</f>
        <v>#REF!</v>
      </c>
      <c r="R213" s="51" t="e">
        <f>VLOOKUP($O213,CardStats!$A$3:$AE$998,8,FALSE)</f>
        <v>#REF!</v>
      </c>
      <c r="S213" s="51" t="e">
        <f>VLOOKUP($O213,CardStats!$A$3:$AE$998,10,FALSE)</f>
        <v>#REF!</v>
      </c>
      <c r="T213" s="57" t="e">
        <f>VLOOKUP($O213,CardStats!$A$3:$AE$998,11,FALSE)</f>
        <v>#REF!</v>
      </c>
      <c r="U213" s="57" t="e">
        <f>VLOOKUP($O213,CardStats!$A$3:$AE$998,13,FALSE)</f>
        <v>#REF!</v>
      </c>
      <c r="V213" s="57" t="e">
        <f>VLOOKUP($O213,CardStats!$A$3:$AE$998,14,FALSE)</f>
        <v>#REF!</v>
      </c>
      <c r="W213" s="57" t="e">
        <f>VLOOKUP($O213,CardStats!$A$3:$AE$998,16,FALSE)</f>
        <v>#REF!</v>
      </c>
      <c r="X213" s="57" t="e">
        <f>VLOOKUP($O213,CardStats!$A$3:$AE$998,17,FALSE)</f>
        <v>#REF!</v>
      </c>
      <c r="Y213" s="57" t="e">
        <f>VLOOKUP($O213,CardStats!$A$3:$AE$998,19,FALSE)</f>
        <v>#REF!</v>
      </c>
      <c r="Z213" s="57" t="e">
        <f>VLOOKUP($O213,CardStats!$A$3:$AE$998,20,FALSE)</f>
        <v>#REF!</v>
      </c>
      <c r="AA213" s="57" t="e">
        <f>VLOOKUP($O213,CardStats!$A$3:$AE$998,22,FALSE)</f>
        <v>#REF!</v>
      </c>
    </row>
    <row r="214" spans="1:27" x14ac:dyDescent="0.3">
      <c r="A214" s="51" t="e">
        <f>VLOOKUP($M214,CardStats!$A$3:$AE$998,5,FALSE)</f>
        <v>#REF!</v>
      </c>
      <c r="B214" s="51" t="e">
        <f>VLOOKUP($M214,CardStats!$A$3:$AE$998,6,FALSE)</f>
        <v>#REF!</v>
      </c>
      <c r="C214" s="51" t="e">
        <f>VLOOKUP($M214,CardStats!$A$3:$AE$998,8,FALSE)</f>
        <v>#REF!</v>
      </c>
      <c r="D214" s="51" t="e">
        <f>VLOOKUP($M214,CardStats!$A$3:$AE$998,9,FALSE)</f>
        <v>#REF!</v>
      </c>
      <c r="E214" s="57" t="e">
        <f>VLOOKUP($M214,CardStats!$A$3:$AE$998,11,FALSE)</f>
        <v>#REF!</v>
      </c>
      <c r="F214" s="57" t="e">
        <f>VLOOKUP($M214,CardStats!$A$3:$AE$998,12,FALSE)</f>
        <v>#REF!</v>
      </c>
      <c r="G214" s="57" t="e">
        <f>VLOOKUP($M214,CardStats!$A$3:$AE$998,14,FALSE)</f>
        <v>#REF!</v>
      </c>
      <c r="H214" s="57" t="e">
        <f>VLOOKUP($M214,CardStats!$A$3:$AE$998,15,FALSE)</f>
        <v>#REF!</v>
      </c>
      <c r="I214" s="57" t="e">
        <f>VLOOKUP($M214,CardStats!$A$3:$AE$998,17,FALSE)</f>
        <v>#REF!</v>
      </c>
      <c r="J214" s="57" t="e">
        <f>VLOOKUP($M214,CardStats!$A$3:$AE$998,18,FALSE)</f>
        <v>#REF!</v>
      </c>
      <c r="K214" s="57" t="e">
        <f>VLOOKUP($M214,CardStats!$A$3:$AE$998,20,FALSE)</f>
        <v>#REF!</v>
      </c>
      <c r="L214" s="57" t="e">
        <f>VLOOKUP($M214,CardStats!$A$3:$AE$998,21,FALSE)</f>
        <v>#REF!</v>
      </c>
      <c r="M214" s="53" t="e">
        <f>Fixtures!#REF!</f>
        <v>#REF!</v>
      </c>
      <c r="N214" s="54" t="e">
        <f>Fixtures!#REF!</f>
        <v>#REF!</v>
      </c>
      <c r="O214" s="53" t="e">
        <f>Fixtures!#REF!</f>
        <v>#REF!</v>
      </c>
      <c r="P214" s="51" t="e">
        <f>VLOOKUP($O214,CardStats!$A$3:$AE$998,5,FALSE)</f>
        <v>#REF!</v>
      </c>
      <c r="Q214" s="51" t="e">
        <f>VLOOKUP($O214,CardStats!$A$3:$AE$998,7,FALSE)</f>
        <v>#REF!</v>
      </c>
      <c r="R214" s="51" t="e">
        <f>VLOOKUP($O214,CardStats!$A$3:$AE$998,8,FALSE)</f>
        <v>#REF!</v>
      </c>
      <c r="S214" s="51" t="e">
        <f>VLOOKUP($O214,CardStats!$A$3:$AE$998,10,FALSE)</f>
        <v>#REF!</v>
      </c>
      <c r="T214" s="57" t="e">
        <f>VLOOKUP($O214,CardStats!$A$3:$AE$998,11,FALSE)</f>
        <v>#REF!</v>
      </c>
      <c r="U214" s="57" t="e">
        <f>VLOOKUP($O214,CardStats!$A$3:$AE$998,13,FALSE)</f>
        <v>#REF!</v>
      </c>
      <c r="V214" s="57" t="e">
        <f>VLOOKUP($O214,CardStats!$A$3:$AE$998,14,FALSE)</f>
        <v>#REF!</v>
      </c>
      <c r="W214" s="57" t="e">
        <f>VLOOKUP($O214,CardStats!$A$3:$AE$998,16,FALSE)</f>
        <v>#REF!</v>
      </c>
      <c r="X214" s="57" t="e">
        <f>VLOOKUP($O214,CardStats!$A$3:$AE$998,17,FALSE)</f>
        <v>#REF!</v>
      </c>
      <c r="Y214" s="57" t="e">
        <f>VLOOKUP($O214,CardStats!$A$3:$AE$998,19,FALSE)</f>
        <v>#REF!</v>
      </c>
      <c r="Z214" s="57" t="e">
        <f>VLOOKUP($O214,CardStats!$A$3:$AE$998,20,FALSE)</f>
        <v>#REF!</v>
      </c>
      <c r="AA214" s="57" t="e">
        <f>VLOOKUP($O214,CardStats!$A$3:$AE$998,22,FALSE)</f>
        <v>#REF!</v>
      </c>
    </row>
    <row r="215" spans="1:27" x14ac:dyDescent="0.3">
      <c r="A215" s="51" t="e">
        <f>VLOOKUP($M215,CardStats!$A$3:$AE$998,5,FALSE)</f>
        <v>#REF!</v>
      </c>
      <c r="B215" s="51" t="e">
        <f>VLOOKUP($M215,CardStats!$A$3:$AE$998,6,FALSE)</f>
        <v>#REF!</v>
      </c>
      <c r="C215" s="51" t="e">
        <f>VLOOKUP($M215,CardStats!$A$3:$AE$998,8,FALSE)</f>
        <v>#REF!</v>
      </c>
      <c r="D215" s="51" t="e">
        <f>VLOOKUP($M215,CardStats!$A$3:$AE$998,9,FALSE)</f>
        <v>#REF!</v>
      </c>
      <c r="E215" s="57" t="e">
        <f>VLOOKUP($M215,CardStats!$A$3:$AE$998,11,FALSE)</f>
        <v>#REF!</v>
      </c>
      <c r="F215" s="57" t="e">
        <f>VLOOKUP($M215,CardStats!$A$3:$AE$998,12,FALSE)</f>
        <v>#REF!</v>
      </c>
      <c r="G215" s="57" t="e">
        <f>VLOOKUP($M215,CardStats!$A$3:$AE$998,14,FALSE)</f>
        <v>#REF!</v>
      </c>
      <c r="H215" s="57" t="e">
        <f>VLOOKUP($M215,CardStats!$A$3:$AE$998,15,FALSE)</f>
        <v>#REF!</v>
      </c>
      <c r="I215" s="57" t="e">
        <f>VLOOKUP($M215,CardStats!$A$3:$AE$998,17,FALSE)</f>
        <v>#REF!</v>
      </c>
      <c r="J215" s="57" t="e">
        <f>VLOOKUP($M215,CardStats!$A$3:$AE$998,18,FALSE)</f>
        <v>#REF!</v>
      </c>
      <c r="K215" s="57" t="e">
        <f>VLOOKUP($M215,CardStats!$A$3:$AE$998,20,FALSE)</f>
        <v>#REF!</v>
      </c>
      <c r="L215" s="57" t="e">
        <f>VLOOKUP($M215,CardStats!$A$3:$AE$998,21,FALSE)</f>
        <v>#REF!</v>
      </c>
      <c r="M215" s="53" t="e">
        <f>Fixtures!#REF!</f>
        <v>#REF!</v>
      </c>
      <c r="N215" s="54" t="e">
        <f>Fixtures!#REF!</f>
        <v>#REF!</v>
      </c>
      <c r="O215" s="53" t="e">
        <f>Fixtures!#REF!</f>
        <v>#REF!</v>
      </c>
      <c r="P215" s="51" t="e">
        <f>VLOOKUP($O215,CardStats!$A$3:$AE$998,5,FALSE)</f>
        <v>#REF!</v>
      </c>
      <c r="Q215" s="51" t="e">
        <f>VLOOKUP($O215,CardStats!$A$3:$AE$998,7,FALSE)</f>
        <v>#REF!</v>
      </c>
      <c r="R215" s="51" t="e">
        <f>VLOOKUP($O215,CardStats!$A$3:$AE$998,8,FALSE)</f>
        <v>#REF!</v>
      </c>
      <c r="S215" s="51" t="e">
        <f>VLOOKUP($O215,CardStats!$A$3:$AE$998,10,FALSE)</f>
        <v>#REF!</v>
      </c>
      <c r="T215" s="57" t="e">
        <f>VLOOKUP($O215,CardStats!$A$3:$AE$998,11,FALSE)</f>
        <v>#REF!</v>
      </c>
      <c r="U215" s="57" t="e">
        <f>VLOOKUP($O215,CardStats!$A$3:$AE$998,13,FALSE)</f>
        <v>#REF!</v>
      </c>
      <c r="V215" s="57" t="e">
        <f>VLOOKUP($O215,CardStats!$A$3:$AE$998,14,FALSE)</f>
        <v>#REF!</v>
      </c>
      <c r="W215" s="57" t="e">
        <f>VLOOKUP($O215,CardStats!$A$3:$AE$998,16,FALSE)</f>
        <v>#REF!</v>
      </c>
      <c r="X215" s="57" t="e">
        <f>VLOOKUP($O215,CardStats!$A$3:$AE$998,17,FALSE)</f>
        <v>#REF!</v>
      </c>
      <c r="Y215" s="57" t="e">
        <f>VLOOKUP($O215,CardStats!$A$3:$AE$998,19,FALSE)</f>
        <v>#REF!</v>
      </c>
      <c r="Z215" s="57" t="e">
        <f>VLOOKUP($O215,CardStats!$A$3:$AE$998,20,FALSE)</f>
        <v>#REF!</v>
      </c>
      <c r="AA215" s="57" t="e">
        <f>VLOOKUP($O215,CardStats!$A$3:$AE$998,22,FALSE)</f>
        <v>#REF!</v>
      </c>
    </row>
    <row r="216" spans="1:27" x14ac:dyDescent="0.3">
      <c r="A216" s="51" t="e">
        <f>VLOOKUP($M216,CardStats!$A$3:$AE$998,5,FALSE)</f>
        <v>#REF!</v>
      </c>
      <c r="B216" s="51" t="e">
        <f>VLOOKUP($M216,CardStats!$A$3:$AE$998,6,FALSE)</f>
        <v>#REF!</v>
      </c>
      <c r="C216" s="51" t="e">
        <f>VLOOKUP($M216,CardStats!$A$3:$AE$998,8,FALSE)</f>
        <v>#REF!</v>
      </c>
      <c r="D216" s="51" t="e">
        <f>VLOOKUP($M216,CardStats!$A$3:$AE$998,9,FALSE)</f>
        <v>#REF!</v>
      </c>
      <c r="E216" s="57" t="e">
        <f>VLOOKUP($M216,CardStats!$A$3:$AE$998,11,FALSE)</f>
        <v>#REF!</v>
      </c>
      <c r="F216" s="57" t="e">
        <f>VLOOKUP($M216,CardStats!$A$3:$AE$998,12,FALSE)</f>
        <v>#REF!</v>
      </c>
      <c r="G216" s="57" t="e">
        <f>VLOOKUP($M216,CardStats!$A$3:$AE$998,14,FALSE)</f>
        <v>#REF!</v>
      </c>
      <c r="H216" s="57" t="e">
        <f>VLOOKUP($M216,CardStats!$A$3:$AE$998,15,FALSE)</f>
        <v>#REF!</v>
      </c>
      <c r="I216" s="57" t="e">
        <f>VLOOKUP($M216,CardStats!$A$3:$AE$998,17,FALSE)</f>
        <v>#REF!</v>
      </c>
      <c r="J216" s="57" t="e">
        <f>VLOOKUP($M216,CardStats!$A$3:$AE$998,18,FALSE)</f>
        <v>#REF!</v>
      </c>
      <c r="K216" s="57" t="e">
        <f>VLOOKUP($M216,CardStats!$A$3:$AE$998,20,FALSE)</f>
        <v>#REF!</v>
      </c>
      <c r="L216" s="57" t="e">
        <f>VLOOKUP($M216,CardStats!$A$3:$AE$998,21,FALSE)</f>
        <v>#REF!</v>
      </c>
      <c r="M216" s="53" t="e">
        <f>Fixtures!#REF!</f>
        <v>#REF!</v>
      </c>
      <c r="N216" s="54" t="e">
        <f>Fixtures!#REF!</f>
        <v>#REF!</v>
      </c>
      <c r="O216" s="53" t="e">
        <f>Fixtures!#REF!</f>
        <v>#REF!</v>
      </c>
      <c r="P216" s="51" t="e">
        <f>VLOOKUP($O216,CardStats!$A$3:$AE$998,5,FALSE)</f>
        <v>#REF!</v>
      </c>
      <c r="Q216" s="51" t="e">
        <f>VLOOKUP($O216,CardStats!$A$3:$AE$998,7,FALSE)</f>
        <v>#REF!</v>
      </c>
      <c r="R216" s="51" t="e">
        <f>VLOOKUP($O216,CardStats!$A$3:$AE$998,8,FALSE)</f>
        <v>#REF!</v>
      </c>
      <c r="S216" s="51" t="e">
        <f>VLOOKUP($O216,CardStats!$A$3:$AE$998,10,FALSE)</f>
        <v>#REF!</v>
      </c>
      <c r="T216" s="57" t="e">
        <f>VLOOKUP($O216,CardStats!$A$3:$AE$998,11,FALSE)</f>
        <v>#REF!</v>
      </c>
      <c r="U216" s="57" t="e">
        <f>VLOOKUP($O216,CardStats!$A$3:$AE$998,13,FALSE)</f>
        <v>#REF!</v>
      </c>
      <c r="V216" s="57" t="e">
        <f>VLOOKUP($O216,CardStats!$A$3:$AE$998,14,FALSE)</f>
        <v>#REF!</v>
      </c>
      <c r="W216" s="57" t="e">
        <f>VLOOKUP($O216,CardStats!$A$3:$AE$998,16,FALSE)</f>
        <v>#REF!</v>
      </c>
      <c r="X216" s="57" t="e">
        <f>VLOOKUP($O216,CardStats!$A$3:$AE$998,17,FALSE)</f>
        <v>#REF!</v>
      </c>
      <c r="Y216" s="57" t="e">
        <f>VLOOKUP($O216,CardStats!$A$3:$AE$998,19,FALSE)</f>
        <v>#REF!</v>
      </c>
      <c r="Z216" s="57" t="e">
        <f>VLOOKUP($O216,CardStats!$A$3:$AE$998,20,FALSE)</f>
        <v>#REF!</v>
      </c>
      <c r="AA216" s="57" t="e">
        <f>VLOOKUP($O216,CardStats!$A$3:$AE$998,22,FALSE)</f>
        <v>#REF!</v>
      </c>
    </row>
  </sheetData>
  <autoFilter ref="N1:N216" xr:uid="{A5C19DCE-1590-42E3-A12E-005AAD81604C}"/>
  <conditionalFormatting sqref="A1:A1048576 P1:P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576 Q1:Q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 R1:R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 S1:S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L216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AA216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216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S216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3761C-462E-4884-9B81-B687F65470A4}">
  <dimension ref="A1:AF380"/>
  <sheetViews>
    <sheetView workbookViewId="0">
      <selection activeCell="A66" sqref="A66:AM66"/>
    </sheetView>
  </sheetViews>
  <sheetFormatPr defaultRowHeight="14.4" x14ac:dyDescent="0.3"/>
  <cols>
    <col min="1" max="1" width="25.44140625" style="4" bestFit="1" customWidth="1"/>
    <col min="2" max="2" width="6.109375" style="9" bestFit="1" customWidth="1"/>
    <col min="3" max="3" width="5.6640625" style="4" bestFit="1" customWidth="1"/>
    <col min="4" max="4" width="5.21875" style="4" bestFit="1" customWidth="1"/>
    <col min="5" max="5" width="7.44140625" style="9" bestFit="1" customWidth="1"/>
    <col min="6" max="7" width="7.44140625" style="4" bestFit="1" customWidth="1"/>
    <col min="8" max="8" width="7.44140625" style="9" bestFit="1" customWidth="1"/>
    <col min="9" max="10" width="7.44140625" style="4" bestFit="1" customWidth="1"/>
    <col min="11" max="11" width="7.44140625" style="9" bestFit="1" customWidth="1"/>
    <col min="12" max="13" width="7.44140625" style="4" bestFit="1" customWidth="1"/>
    <col min="14" max="14" width="8" style="9" bestFit="1" customWidth="1"/>
    <col min="15" max="16" width="8" style="4" bestFit="1" customWidth="1"/>
    <col min="17" max="17" width="7.44140625" style="9" bestFit="1" customWidth="1"/>
    <col min="18" max="18" width="7.44140625" style="4" bestFit="1" customWidth="1"/>
    <col min="19" max="19" width="8" style="4" bestFit="1" customWidth="1"/>
    <col min="20" max="20" width="8" style="9" bestFit="1" customWidth="1"/>
    <col min="21" max="22" width="8" style="4" bestFit="1" customWidth="1"/>
    <col min="23" max="23" width="8.88671875" style="9"/>
    <col min="24" max="16384" width="8.88671875" style="4"/>
  </cols>
  <sheetData>
    <row r="1" spans="1:32" s="2" customFormat="1" ht="15.6" thickTop="1" thickBot="1" x14ac:dyDescent="0.35">
      <c r="A1" s="64" t="s">
        <v>23</v>
      </c>
      <c r="B1" s="63" t="s">
        <v>27</v>
      </c>
      <c r="C1" s="63"/>
      <c r="D1" s="63"/>
      <c r="E1" s="63" t="s">
        <v>67</v>
      </c>
      <c r="F1" s="63"/>
      <c r="G1" s="63"/>
      <c r="H1" s="63" t="s">
        <v>63</v>
      </c>
      <c r="I1" s="63"/>
      <c r="J1" s="63"/>
      <c r="K1" s="63" t="s">
        <v>64</v>
      </c>
      <c r="L1" s="63"/>
      <c r="M1" s="63"/>
      <c r="N1" s="63" t="s">
        <v>65</v>
      </c>
      <c r="O1" s="63"/>
      <c r="P1" s="63"/>
      <c r="Q1" s="63" t="s">
        <v>66</v>
      </c>
      <c r="R1" s="63"/>
      <c r="S1" s="63"/>
      <c r="T1" s="63" t="s">
        <v>68</v>
      </c>
      <c r="U1" s="63"/>
      <c r="V1" s="63"/>
      <c r="W1" s="13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4"/>
      <c r="B2" s="17" t="s">
        <v>24</v>
      </c>
      <c r="C2" s="18" t="s">
        <v>29</v>
      </c>
      <c r="D2" s="19" t="s">
        <v>28</v>
      </c>
      <c r="E2" s="20" t="s">
        <v>28</v>
      </c>
      <c r="F2" s="21" t="s">
        <v>24</v>
      </c>
      <c r="G2" s="18" t="s">
        <v>29</v>
      </c>
      <c r="H2" s="20" t="s">
        <v>28</v>
      </c>
      <c r="I2" s="21" t="s">
        <v>24</v>
      </c>
      <c r="J2" s="18" t="s">
        <v>29</v>
      </c>
      <c r="K2" s="20" t="s">
        <v>28</v>
      </c>
      <c r="L2" s="21" t="s">
        <v>24</v>
      </c>
      <c r="M2" s="18" t="s">
        <v>29</v>
      </c>
      <c r="N2" s="20" t="s">
        <v>28</v>
      </c>
      <c r="O2" s="21" t="s">
        <v>24</v>
      </c>
      <c r="P2" s="18" t="s">
        <v>29</v>
      </c>
      <c r="Q2" s="20" t="s">
        <v>28</v>
      </c>
      <c r="R2" s="21" t="s">
        <v>24</v>
      </c>
      <c r="S2" s="18" t="s">
        <v>29</v>
      </c>
      <c r="T2" s="20" t="s">
        <v>28</v>
      </c>
      <c r="U2" s="21" t="s">
        <v>24</v>
      </c>
      <c r="V2" s="18" t="s">
        <v>29</v>
      </c>
      <c r="W2" s="23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s="4" t="s">
        <v>5</v>
      </c>
      <c r="B3" s="9">
        <f>COUNTIF(Sta!A:A,A3)</f>
        <v>0</v>
      </c>
      <c r="C3" s="4">
        <f>COUNTIF(Sta!B:B,A3)</f>
        <v>0</v>
      </c>
      <c r="D3" s="4">
        <f>B3+C3</f>
        <v>0</v>
      </c>
      <c r="E3" s="10" t="e">
        <f>(SUMIF(Sta!$A:$A,$A3,Sta!$Y:$Y)  + SUMIF(Sta!$B:$B,$A3,Sta!$Y:$Y) )/$D3</f>
        <v>#DIV/0!</v>
      </c>
      <c r="F3" s="6" t="e">
        <f>SUMIF(Sta!$A:$A,$A3,Sta!$Y:$Y)/$B3</f>
        <v>#DIV/0!</v>
      </c>
      <c r="G3" s="6" t="e">
        <f>SUMIF(Sta!$B:$B,$A3,Sta!$Y:$Y)/$C3</f>
        <v>#DIV/0!</v>
      </c>
      <c r="H3" s="10" t="e">
        <f>(SUMIF(Sta!$A:$A,$A3,Sta!$U:$U)  + SUMIF(Sta!$B:$B,$A3,Sta!$V:$V) )/$D3</f>
        <v>#DIV/0!</v>
      </c>
      <c r="I3" s="6" t="e">
        <f>SUMIF(Sta!$A:$A,$A3,Sta!$U:$U)/$B3</f>
        <v>#DIV/0!</v>
      </c>
      <c r="J3" s="6" t="e">
        <f>SUMIF(Sta!$B:$B,$A3,Sta!$V:$V)/$C3</f>
        <v>#DIV/0!</v>
      </c>
      <c r="K3" s="10" t="e">
        <f>(SUMIF(Sta!$A:$A,$A3,Sta!$W:$W)  + SUMIF(Sta!$B:$B,$A3,Sta!$X:$X) )/$D3</f>
        <v>#DIV/0!</v>
      </c>
      <c r="L3" s="6" t="e">
        <f>SUMIF(Sta!$A:$A,$A3,Sta!$W:$W)/$B3</f>
        <v>#DIV/0!</v>
      </c>
      <c r="M3" s="6" t="e">
        <f>SUMIF(Sta!$B:$B,$A3,Sta!$X:$X)/$C3</f>
        <v>#DIV/0!</v>
      </c>
      <c r="N3" s="11" t="e">
        <f>(COUNTIFS(Sta!$A:$A,$A3,Sta!$Y:$Y,"&gt;8") +COUNTIFS(Sta!$B:$B,$A3,Sta!$Y:$Y,"&gt;8"))/$D3</f>
        <v>#DIV/0!</v>
      </c>
      <c r="O3" s="8" t="e">
        <f>COUNTIFS(Sta!$A:$A,$A3,Sta!$Y:$Y,"&gt;8")/$B3</f>
        <v>#DIV/0!</v>
      </c>
      <c r="P3" s="8" t="e">
        <f>COUNTIFS(Sta!$B:$B,$A3,Sta!$Y:$Y,"&gt;8")/$C3</f>
        <v>#DIV/0!</v>
      </c>
      <c r="Q3" s="11" t="e">
        <f>(COUNTIFS(Sta!$A:$A,$A3,Sta!$Y:$Y,"&gt;10") +COUNTIFS(Sta!$B:$B,$A3,Sta!$Y:$Y,"&gt;10"))/$D3</f>
        <v>#DIV/0!</v>
      </c>
      <c r="R3" s="8" t="e">
        <f>COUNTIFS(Sta!$A:$A,$A3,Sta!$Y:$Y,"&gt;10")/$B3</f>
        <v>#DIV/0!</v>
      </c>
      <c r="S3" s="8" t="e">
        <f>COUNTIFS(Sta!$B:$B,$A3,Sta!$Y:$Y,"&gt;10")/$C3</f>
        <v>#DIV/0!</v>
      </c>
      <c r="T3" s="11" t="e">
        <f>(COUNTIFS(Sta!$A:$A,$A3,Sta!$Y:$Y,"&lt;12") +COUNTIFS(Sta!$B:$B,$A3,Sta!$Y:$Y,"&lt;12"))/$D3</f>
        <v>#DIV/0!</v>
      </c>
      <c r="U3" s="8" t="e">
        <f>COUNTIFS(Sta!$A:$A,$A3,Sta!$Y:$Y,"&lt;12")/$B3</f>
        <v>#DIV/0!</v>
      </c>
      <c r="V3" s="8" t="e">
        <f>COUNTIFS(Sta!$B:$B,$A3,Sta!$Y:$Y,"&lt;12")/$C3</f>
        <v>#DIV/0!</v>
      </c>
    </row>
    <row r="4" spans="1:32" x14ac:dyDescent="0.3">
      <c r="A4" s="4" t="s">
        <v>3</v>
      </c>
      <c r="B4" s="9">
        <f>COUNTIF(Sta!A:A,A4)</f>
        <v>0</v>
      </c>
      <c r="C4" s="4">
        <f>COUNTIF(Sta!B:B,A4)</f>
        <v>0</v>
      </c>
      <c r="D4" s="4">
        <f t="shared" ref="D4:D22" si="0">B4+C4</f>
        <v>0</v>
      </c>
      <c r="E4" s="10" t="e">
        <f>(SUMIF(Sta!$A:$A,$A4,Sta!$Y:$Y)  + SUMIF(Sta!$B:$B,$A4,Sta!$Y:$Y) )/$D4</f>
        <v>#DIV/0!</v>
      </c>
      <c r="F4" s="6" t="e">
        <f>SUMIF(Sta!$A:$A,$A4,Sta!$Y:$Y)/$B4</f>
        <v>#DIV/0!</v>
      </c>
      <c r="G4" s="6" t="e">
        <f>SUMIF(Sta!$B:$B,$A4,Sta!$Y:$Y)/$C4</f>
        <v>#DIV/0!</v>
      </c>
      <c r="H4" s="10" t="e">
        <f>(SUMIF(Sta!$A:$A,$A4,Sta!$U:$U)  + SUMIF(Sta!$B:$B,$A4,Sta!$V:$V) )/$D4</f>
        <v>#DIV/0!</v>
      </c>
      <c r="I4" s="6" t="e">
        <f>SUMIF(Sta!$A:$A,$A4,Sta!$U:$U)/$B4</f>
        <v>#DIV/0!</v>
      </c>
      <c r="J4" s="6" t="e">
        <f>SUMIF(Sta!$B:$B,$A4,Sta!$V:$V)/$C4</f>
        <v>#DIV/0!</v>
      </c>
      <c r="K4" s="10" t="e">
        <f>(SUMIF(Sta!$A:$A,$A4,Sta!$W:$W)  + SUMIF(Sta!$B:$B,$A4,Sta!$X:$X) )/$D4</f>
        <v>#DIV/0!</v>
      </c>
      <c r="L4" s="6" t="e">
        <f>SUMIF(Sta!$A:$A,$A4,Sta!$W:$W)/$B4</f>
        <v>#DIV/0!</v>
      </c>
      <c r="M4" s="6" t="e">
        <f>SUMIF(Sta!$B:$B,$A4,Sta!$X:$X)/$C4</f>
        <v>#DIV/0!</v>
      </c>
      <c r="N4" s="11" t="e">
        <f>(COUNTIFS(Sta!$A:$A,$A4,Sta!$Y:$Y,"&gt;8") +COUNTIFS(Sta!$B:$B,$A4,Sta!$Y:$Y,"&gt;8"))/$D4</f>
        <v>#DIV/0!</v>
      </c>
      <c r="O4" s="8" t="e">
        <f>COUNTIFS(Sta!$A:$A,$A4,Sta!$Y:$Y,"&gt;8")/$B4</f>
        <v>#DIV/0!</v>
      </c>
      <c r="P4" s="8" t="e">
        <f>COUNTIFS(Sta!$B:$B,$A4,Sta!$Y:$Y,"&gt;8")/$C4</f>
        <v>#DIV/0!</v>
      </c>
      <c r="Q4" s="11" t="e">
        <f>(COUNTIFS(Sta!$A:$A,$A4,Sta!$Y:$Y,"&gt;10") +COUNTIFS(Sta!$B:$B,$A4,Sta!$Y:$Y,"&gt;10"))/$D4</f>
        <v>#DIV/0!</v>
      </c>
      <c r="R4" s="8" t="e">
        <f>COUNTIFS(Sta!$A:$A,$A4,Sta!$Y:$Y,"&gt;10")/$B4</f>
        <v>#DIV/0!</v>
      </c>
      <c r="S4" s="8" t="e">
        <f>COUNTIFS(Sta!$B:$B,$A4,Sta!$Y:$Y,"&gt;10")/$C4</f>
        <v>#DIV/0!</v>
      </c>
      <c r="T4" s="11" t="e">
        <f>(COUNTIFS(Sta!$A:$A,$A4,Sta!$Y:$Y,"&lt;12") +COUNTIFS(Sta!$B:$B,$A4,Sta!$Y:$Y,"&lt;12"))/$D4</f>
        <v>#DIV/0!</v>
      </c>
      <c r="U4" s="8" t="e">
        <f>COUNTIFS(Sta!$A:$A,$A4,Sta!$Y:$Y,"&lt;12")/$B4</f>
        <v>#DIV/0!</v>
      </c>
      <c r="V4" s="8" t="e">
        <f>COUNTIFS(Sta!$B:$B,$A4,Sta!$Y:$Y,"&lt;12")/$C4</f>
        <v>#DIV/0!</v>
      </c>
    </row>
    <row r="5" spans="1:32" x14ac:dyDescent="0.3">
      <c r="A5" s="4" t="s">
        <v>20</v>
      </c>
      <c r="B5" s="9">
        <f>COUNTIF(Sta!A:A,A5)</f>
        <v>0</v>
      </c>
      <c r="C5" s="4">
        <f>COUNTIF(Sta!B:B,A5)</f>
        <v>0</v>
      </c>
      <c r="D5" s="4">
        <f t="shared" si="0"/>
        <v>0</v>
      </c>
      <c r="E5" s="10" t="e">
        <f>(SUMIF(Sta!$A:$A,$A5,Sta!$Y:$Y)  + SUMIF(Sta!$B:$B,$A5,Sta!$Y:$Y) )/$D5</f>
        <v>#DIV/0!</v>
      </c>
      <c r="F5" s="6" t="e">
        <f>SUMIF(Sta!$A:$A,$A5,Sta!$Y:$Y)/$B5</f>
        <v>#DIV/0!</v>
      </c>
      <c r="G5" s="6" t="e">
        <f>SUMIF(Sta!$B:$B,$A5,Sta!$Y:$Y)/$C5</f>
        <v>#DIV/0!</v>
      </c>
      <c r="H5" s="10" t="e">
        <f>(SUMIF(Sta!$A:$A,$A5,Sta!$U:$U)  + SUMIF(Sta!$B:$B,$A5,Sta!$V:$V) )/$D5</f>
        <v>#DIV/0!</v>
      </c>
      <c r="I5" s="6" t="e">
        <f>SUMIF(Sta!$A:$A,$A5,Sta!$U:$U)/$B5</f>
        <v>#DIV/0!</v>
      </c>
      <c r="J5" s="6" t="e">
        <f>SUMIF(Sta!$B:$B,$A5,Sta!$V:$V)/$C5</f>
        <v>#DIV/0!</v>
      </c>
      <c r="K5" s="10" t="e">
        <f>(SUMIF(Sta!$A:$A,$A5,Sta!$W:$W)  + SUMIF(Sta!$B:$B,$A5,Sta!$X:$X) )/$D5</f>
        <v>#DIV/0!</v>
      </c>
      <c r="L5" s="6" t="e">
        <f>SUMIF(Sta!$A:$A,$A5,Sta!$W:$W)/$B5</f>
        <v>#DIV/0!</v>
      </c>
      <c r="M5" s="6" t="e">
        <f>SUMIF(Sta!$B:$B,$A5,Sta!$X:$X)/$C5</f>
        <v>#DIV/0!</v>
      </c>
      <c r="N5" s="11" t="e">
        <f>(COUNTIFS(Sta!$A:$A,$A5,Sta!$Y:$Y,"&gt;8") +COUNTIFS(Sta!$B:$B,$A5,Sta!$Y:$Y,"&gt;8"))/$D5</f>
        <v>#DIV/0!</v>
      </c>
      <c r="O5" s="8" t="e">
        <f>COUNTIFS(Sta!$A:$A,$A5,Sta!$Y:$Y,"&gt;8")/$B5</f>
        <v>#DIV/0!</v>
      </c>
      <c r="P5" s="8" t="e">
        <f>COUNTIFS(Sta!$B:$B,$A5,Sta!$Y:$Y,"&gt;8")/$C5</f>
        <v>#DIV/0!</v>
      </c>
      <c r="Q5" s="11" t="e">
        <f>(COUNTIFS(Sta!$A:$A,$A5,Sta!$Y:$Y,"&gt;10") +COUNTIFS(Sta!$B:$B,$A5,Sta!$Y:$Y,"&gt;10"))/$D5</f>
        <v>#DIV/0!</v>
      </c>
      <c r="R5" s="8" t="e">
        <f>COUNTIFS(Sta!$A:$A,$A5,Sta!$Y:$Y,"&gt;10")/$B5</f>
        <v>#DIV/0!</v>
      </c>
      <c r="S5" s="8" t="e">
        <f>COUNTIFS(Sta!$B:$B,$A5,Sta!$Y:$Y,"&gt;10")/$C5</f>
        <v>#DIV/0!</v>
      </c>
      <c r="T5" s="11" t="e">
        <f>(COUNTIFS(Sta!$A:$A,$A5,Sta!$Y:$Y,"&lt;12") +COUNTIFS(Sta!$B:$B,$A5,Sta!$Y:$Y,"&lt;12"))/$D5</f>
        <v>#DIV/0!</v>
      </c>
      <c r="U5" s="8" t="e">
        <f>COUNTIFS(Sta!$A:$A,$A5,Sta!$Y:$Y,"&lt;12")/$B5</f>
        <v>#DIV/0!</v>
      </c>
      <c r="V5" s="8" t="e">
        <f>COUNTIFS(Sta!$B:$B,$A5,Sta!$Y:$Y,"&lt;12")/$C5</f>
        <v>#DIV/0!</v>
      </c>
    </row>
    <row r="6" spans="1:32" x14ac:dyDescent="0.3">
      <c r="A6" s="4" t="s">
        <v>18</v>
      </c>
      <c r="B6" s="9">
        <f>COUNTIF(Sta!A:A,A6)</f>
        <v>0</v>
      </c>
      <c r="C6" s="4">
        <f>COUNTIF(Sta!B:B,A6)</f>
        <v>0</v>
      </c>
      <c r="D6" s="4">
        <f t="shared" si="0"/>
        <v>0</v>
      </c>
      <c r="E6" s="10" t="e">
        <f>(SUMIF(Sta!$A:$A,$A6,Sta!$Y:$Y)  + SUMIF(Sta!$B:$B,$A6,Sta!$Y:$Y) )/$D6</f>
        <v>#DIV/0!</v>
      </c>
      <c r="F6" s="6" t="e">
        <f>SUMIF(Sta!$A:$A,$A6,Sta!$Y:$Y)/$B6</f>
        <v>#DIV/0!</v>
      </c>
      <c r="G6" s="6" t="e">
        <f>SUMIF(Sta!$B:$B,$A6,Sta!$Y:$Y)/$C6</f>
        <v>#DIV/0!</v>
      </c>
      <c r="H6" s="10" t="e">
        <f>(SUMIF(Sta!$A:$A,$A6,Sta!$U:$U)  + SUMIF(Sta!$B:$B,$A6,Sta!$V:$V) )/$D6</f>
        <v>#DIV/0!</v>
      </c>
      <c r="I6" s="6" t="e">
        <f>SUMIF(Sta!$A:$A,$A6,Sta!$U:$U)/$B6</f>
        <v>#DIV/0!</v>
      </c>
      <c r="J6" s="6" t="e">
        <f>SUMIF(Sta!$B:$B,$A6,Sta!$V:$V)/$C6</f>
        <v>#DIV/0!</v>
      </c>
      <c r="K6" s="10" t="e">
        <f>(SUMIF(Sta!$A:$A,$A6,Sta!$W:$W)  + SUMIF(Sta!$B:$B,$A6,Sta!$X:$X) )/$D6</f>
        <v>#DIV/0!</v>
      </c>
      <c r="L6" s="6" t="e">
        <f>SUMIF(Sta!$A:$A,$A6,Sta!$W:$W)/$B6</f>
        <v>#DIV/0!</v>
      </c>
      <c r="M6" s="6" t="e">
        <f>SUMIF(Sta!$B:$B,$A6,Sta!$X:$X)/$C6</f>
        <v>#DIV/0!</v>
      </c>
      <c r="N6" s="11" t="e">
        <f>(COUNTIFS(Sta!$A:$A,$A6,Sta!$Y:$Y,"&gt;8") +COUNTIFS(Sta!$B:$B,$A6,Sta!$Y:$Y,"&gt;8"))/$D6</f>
        <v>#DIV/0!</v>
      </c>
      <c r="O6" s="8" t="e">
        <f>COUNTIFS(Sta!$A:$A,$A6,Sta!$Y:$Y,"&gt;8")/$B6</f>
        <v>#DIV/0!</v>
      </c>
      <c r="P6" s="8" t="e">
        <f>COUNTIFS(Sta!$B:$B,$A6,Sta!$Y:$Y,"&gt;8")/$C6</f>
        <v>#DIV/0!</v>
      </c>
      <c r="Q6" s="11" t="e">
        <f>(COUNTIFS(Sta!$A:$A,$A6,Sta!$Y:$Y,"&gt;10") +COUNTIFS(Sta!$B:$B,$A6,Sta!$Y:$Y,"&gt;10"))/$D6</f>
        <v>#DIV/0!</v>
      </c>
      <c r="R6" s="8" t="e">
        <f>COUNTIFS(Sta!$A:$A,$A6,Sta!$Y:$Y,"&gt;10")/$B6</f>
        <v>#DIV/0!</v>
      </c>
      <c r="S6" s="8" t="e">
        <f>COUNTIFS(Sta!$B:$B,$A6,Sta!$Y:$Y,"&gt;10")/$C6</f>
        <v>#DIV/0!</v>
      </c>
      <c r="T6" s="11" t="e">
        <f>(COUNTIFS(Sta!$A:$A,$A6,Sta!$Y:$Y,"&lt;12") +COUNTIFS(Sta!$B:$B,$A6,Sta!$Y:$Y,"&lt;12"))/$D6</f>
        <v>#DIV/0!</v>
      </c>
      <c r="U6" s="8" t="e">
        <f>COUNTIFS(Sta!$A:$A,$A6,Sta!$Y:$Y,"&lt;12")/$B6</f>
        <v>#DIV/0!</v>
      </c>
      <c r="V6" s="8" t="e">
        <f>COUNTIFS(Sta!$B:$B,$A6,Sta!$Y:$Y,"&lt;12")/$C6</f>
        <v>#DIV/0!</v>
      </c>
    </row>
    <row r="7" spans="1:32" x14ac:dyDescent="0.3">
      <c r="A7" s="4" t="s">
        <v>4</v>
      </c>
      <c r="B7" s="9">
        <f>COUNTIF(Sta!A:A,A7)</f>
        <v>0</v>
      </c>
      <c r="C7" s="4">
        <f>COUNTIF(Sta!B:B,A7)</f>
        <v>0</v>
      </c>
      <c r="D7" s="4">
        <f t="shared" si="0"/>
        <v>0</v>
      </c>
      <c r="E7" s="10" t="e">
        <f>(SUMIF(Sta!$A:$A,$A7,Sta!$Y:$Y)  + SUMIF(Sta!$B:$B,$A7,Sta!$Y:$Y) )/$D7</f>
        <v>#DIV/0!</v>
      </c>
      <c r="F7" s="6" t="e">
        <f>SUMIF(Sta!$A:$A,$A7,Sta!$Y:$Y)/$B7</f>
        <v>#DIV/0!</v>
      </c>
      <c r="G7" s="6" t="e">
        <f>SUMIF(Sta!$B:$B,$A7,Sta!$Y:$Y)/$C7</f>
        <v>#DIV/0!</v>
      </c>
      <c r="H7" s="10" t="e">
        <f>(SUMIF(Sta!$A:$A,$A7,Sta!$U:$U)  + SUMIF(Sta!$B:$B,$A7,Sta!$V:$V) )/$D7</f>
        <v>#DIV/0!</v>
      </c>
      <c r="I7" s="6" t="e">
        <f>SUMIF(Sta!$A:$A,$A7,Sta!$U:$U)/$B7</f>
        <v>#DIV/0!</v>
      </c>
      <c r="J7" s="6" t="e">
        <f>SUMIF(Sta!$B:$B,$A7,Sta!$V:$V)/$C7</f>
        <v>#DIV/0!</v>
      </c>
      <c r="K7" s="10" t="e">
        <f>(SUMIF(Sta!$A:$A,$A7,Sta!$W:$W)  + SUMIF(Sta!$B:$B,$A7,Sta!$X:$X) )/$D7</f>
        <v>#DIV/0!</v>
      </c>
      <c r="L7" s="6" t="e">
        <f>SUMIF(Sta!$A:$A,$A7,Sta!$W:$W)/$B7</f>
        <v>#DIV/0!</v>
      </c>
      <c r="M7" s="6" t="e">
        <f>SUMIF(Sta!$B:$B,$A7,Sta!$X:$X)/$C7</f>
        <v>#DIV/0!</v>
      </c>
      <c r="N7" s="11" t="e">
        <f>(COUNTIFS(Sta!$A:$A,$A7,Sta!$Y:$Y,"&gt;8") +COUNTIFS(Sta!$B:$B,$A7,Sta!$Y:$Y,"&gt;8"))/$D7</f>
        <v>#DIV/0!</v>
      </c>
      <c r="O7" s="8" t="e">
        <f>COUNTIFS(Sta!$A:$A,$A7,Sta!$Y:$Y,"&gt;8")/$B7</f>
        <v>#DIV/0!</v>
      </c>
      <c r="P7" s="8" t="e">
        <f>COUNTIFS(Sta!$B:$B,$A7,Sta!$Y:$Y,"&gt;8")/$C7</f>
        <v>#DIV/0!</v>
      </c>
      <c r="Q7" s="11" t="e">
        <f>(COUNTIFS(Sta!$A:$A,$A7,Sta!$Y:$Y,"&gt;10") +COUNTIFS(Sta!$B:$B,$A7,Sta!$Y:$Y,"&gt;10"))/$D7</f>
        <v>#DIV/0!</v>
      </c>
      <c r="R7" s="8" t="e">
        <f>COUNTIFS(Sta!$A:$A,$A7,Sta!$Y:$Y,"&gt;10")/$B7</f>
        <v>#DIV/0!</v>
      </c>
      <c r="S7" s="8" t="e">
        <f>COUNTIFS(Sta!$B:$B,$A7,Sta!$Y:$Y,"&gt;10")/$C7</f>
        <v>#DIV/0!</v>
      </c>
      <c r="T7" s="11" t="e">
        <f>(COUNTIFS(Sta!$A:$A,$A7,Sta!$Y:$Y,"&lt;12") +COUNTIFS(Sta!$B:$B,$A7,Sta!$Y:$Y,"&lt;12"))/$D7</f>
        <v>#DIV/0!</v>
      </c>
      <c r="U7" s="8" t="e">
        <f>COUNTIFS(Sta!$A:$A,$A7,Sta!$Y:$Y,"&lt;12")/$B7</f>
        <v>#DIV/0!</v>
      </c>
      <c r="V7" s="8" t="e">
        <f>COUNTIFS(Sta!$B:$B,$A7,Sta!$Y:$Y,"&lt;12")/$C7</f>
        <v>#DIV/0!</v>
      </c>
    </row>
    <row r="8" spans="1:32" x14ac:dyDescent="0.3">
      <c r="A8" s="4" t="s">
        <v>10</v>
      </c>
      <c r="B8" s="9">
        <f>COUNTIF(Sta!A:A,A8)</f>
        <v>0</v>
      </c>
      <c r="C8" s="4">
        <f>COUNTIF(Sta!B:B,A8)</f>
        <v>0</v>
      </c>
      <c r="D8" s="4">
        <f t="shared" si="0"/>
        <v>0</v>
      </c>
      <c r="E8" s="10" t="e">
        <f>(SUMIF(Sta!$A:$A,$A8,Sta!$Y:$Y)  + SUMIF(Sta!$B:$B,$A8,Sta!$Y:$Y) )/$D8</f>
        <v>#DIV/0!</v>
      </c>
      <c r="F8" s="6" t="e">
        <f>SUMIF(Sta!$A:$A,$A8,Sta!$Y:$Y)/$B8</f>
        <v>#DIV/0!</v>
      </c>
      <c r="G8" s="6" t="e">
        <f>SUMIF(Sta!$B:$B,$A8,Sta!$Y:$Y)/$C8</f>
        <v>#DIV/0!</v>
      </c>
      <c r="H8" s="10" t="e">
        <f>(SUMIF(Sta!$A:$A,$A8,Sta!$U:$U)  + SUMIF(Sta!$B:$B,$A8,Sta!$V:$V) )/$D8</f>
        <v>#DIV/0!</v>
      </c>
      <c r="I8" s="6" t="e">
        <f>SUMIF(Sta!$A:$A,$A8,Sta!$U:$U)/$B8</f>
        <v>#DIV/0!</v>
      </c>
      <c r="J8" s="6" t="e">
        <f>SUMIF(Sta!$B:$B,$A8,Sta!$V:$V)/$C8</f>
        <v>#DIV/0!</v>
      </c>
      <c r="K8" s="10" t="e">
        <f>(SUMIF(Sta!$A:$A,$A8,Sta!$W:$W)  + SUMIF(Sta!$B:$B,$A8,Sta!$X:$X) )/$D8</f>
        <v>#DIV/0!</v>
      </c>
      <c r="L8" s="6" t="e">
        <f>SUMIF(Sta!$A:$A,$A8,Sta!$W:$W)/$B8</f>
        <v>#DIV/0!</v>
      </c>
      <c r="M8" s="6" t="e">
        <f>SUMIF(Sta!$B:$B,$A8,Sta!$X:$X)/$C8</f>
        <v>#DIV/0!</v>
      </c>
      <c r="N8" s="11" t="e">
        <f>(COUNTIFS(Sta!$A:$A,$A8,Sta!$Y:$Y,"&gt;8") +COUNTIFS(Sta!$B:$B,$A8,Sta!$Y:$Y,"&gt;8"))/$D8</f>
        <v>#DIV/0!</v>
      </c>
      <c r="O8" s="8" t="e">
        <f>COUNTIFS(Sta!$A:$A,$A8,Sta!$Y:$Y,"&gt;8")/$B8</f>
        <v>#DIV/0!</v>
      </c>
      <c r="P8" s="8" t="e">
        <f>COUNTIFS(Sta!$B:$B,$A8,Sta!$Y:$Y,"&gt;8")/$C8</f>
        <v>#DIV/0!</v>
      </c>
      <c r="Q8" s="11" t="e">
        <f>(COUNTIFS(Sta!$A:$A,$A8,Sta!$Y:$Y,"&gt;10") +COUNTIFS(Sta!$B:$B,$A8,Sta!$Y:$Y,"&gt;10"))/$D8</f>
        <v>#DIV/0!</v>
      </c>
      <c r="R8" s="8" t="e">
        <f>COUNTIFS(Sta!$A:$A,$A8,Sta!$Y:$Y,"&gt;10")/$B8</f>
        <v>#DIV/0!</v>
      </c>
      <c r="S8" s="8" t="e">
        <f>COUNTIFS(Sta!$B:$B,$A8,Sta!$Y:$Y,"&gt;10")/$C8</f>
        <v>#DIV/0!</v>
      </c>
      <c r="T8" s="11" t="e">
        <f>(COUNTIFS(Sta!$A:$A,$A8,Sta!$Y:$Y,"&lt;12") +COUNTIFS(Sta!$B:$B,$A8,Sta!$Y:$Y,"&lt;12"))/$D8</f>
        <v>#DIV/0!</v>
      </c>
      <c r="U8" s="8" t="e">
        <f>COUNTIFS(Sta!$A:$A,$A8,Sta!$Y:$Y,"&lt;12")/$B8</f>
        <v>#DIV/0!</v>
      </c>
      <c r="V8" s="8" t="e">
        <f>COUNTIFS(Sta!$B:$B,$A8,Sta!$Y:$Y,"&lt;12")/$C8</f>
        <v>#DIV/0!</v>
      </c>
    </row>
    <row r="9" spans="1:32" x14ac:dyDescent="0.3">
      <c r="A9" s="4" t="s">
        <v>8</v>
      </c>
      <c r="B9" s="9">
        <f>COUNTIF(Sta!A:A,A9)</f>
        <v>0</v>
      </c>
      <c r="C9" s="4">
        <f>COUNTIF(Sta!B:B,A9)</f>
        <v>0</v>
      </c>
      <c r="D9" s="4">
        <f t="shared" si="0"/>
        <v>0</v>
      </c>
      <c r="E9" s="10" t="e">
        <f>(SUMIF(Sta!$A:$A,$A9,Sta!$Y:$Y)  + SUMIF(Sta!$B:$B,$A9,Sta!$Y:$Y) )/$D9</f>
        <v>#DIV/0!</v>
      </c>
      <c r="F9" s="6" t="e">
        <f>SUMIF(Sta!$A:$A,$A9,Sta!$Y:$Y)/$B9</f>
        <v>#DIV/0!</v>
      </c>
      <c r="G9" s="6" t="e">
        <f>SUMIF(Sta!$B:$B,$A9,Sta!$Y:$Y)/$C9</f>
        <v>#DIV/0!</v>
      </c>
      <c r="H9" s="10" t="e">
        <f>(SUMIF(Sta!$A:$A,$A9,Sta!$U:$U)  + SUMIF(Sta!$B:$B,$A9,Sta!$V:$V) )/$D9</f>
        <v>#DIV/0!</v>
      </c>
      <c r="I9" s="6" t="e">
        <f>SUMIF(Sta!$A:$A,$A9,Sta!$U:$U)/$B9</f>
        <v>#DIV/0!</v>
      </c>
      <c r="J9" s="6" t="e">
        <f>SUMIF(Sta!$B:$B,$A9,Sta!$V:$V)/$C9</f>
        <v>#DIV/0!</v>
      </c>
      <c r="K9" s="10" t="e">
        <f>(SUMIF(Sta!$A:$A,$A9,Sta!$W:$W)  + SUMIF(Sta!$B:$B,$A9,Sta!$X:$X) )/$D9</f>
        <v>#DIV/0!</v>
      </c>
      <c r="L9" s="6" t="e">
        <f>SUMIF(Sta!$A:$A,$A9,Sta!$W:$W)/$B9</f>
        <v>#DIV/0!</v>
      </c>
      <c r="M9" s="6" t="e">
        <f>SUMIF(Sta!$B:$B,$A9,Sta!$X:$X)/$C9</f>
        <v>#DIV/0!</v>
      </c>
      <c r="N9" s="11" t="e">
        <f>(COUNTIFS(Sta!$A:$A,$A9,Sta!$Y:$Y,"&gt;8") +COUNTIFS(Sta!$B:$B,$A9,Sta!$Y:$Y,"&gt;8"))/$D9</f>
        <v>#DIV/0!</v>
      </c>
      <c r="O9" s="8" t="e">
        <f>COUNTIFS(Sta!$A:$A,$A9,Sta!$Y:$Y,"&gt;8")/$B9</f>
        <v>#DIV/0!</v>
      </c>
      <c r="P9" s="8" t="e">
        <f>COUNTIFS(Sta!$B:$B,$A9,Sta!$Y:$Y,"&gt;8")/$C9</f>
        <v>#DIV/0!</v>
      </c>
      <c r="Q9" s="11" t="e">
        <f>(COUNTIFS(Sta!$A:$A,$A9,Sta!$Y:$Y,"&gt;10") +COUNTIFS(Sta!$B:$B,$A9,Sta!$Y:$Y,"&gt;10"))/$D9</f>
        <v>#DIV/0!</v>
      </c>
      <c r="R9" s="8" t="e">
        <f>COUNTIFS(Sta!$A:$A,$A9,Sta!$Y:$Y,"&gt;10")/$B9</f>
        <v>#DIV/0!</v>
      </c>
      <c r="S9" s="8" t="e">
        <f>COUNTIFS(Sta!$B:$B,$A9,Sta!$Y:$Y,"&gt;10")/$C9</f>
        <v>#DIV/0!</v>
      </c>
      <c r="T9" s="11" t="e">
        <f>(COUNTIFS(Sta!$A:$A,$A9,Sta!$Y:$Y,"&lt;12") +COUNTIFS(Sta!$B:$B,$A9,Sta!$Y:$Y,"&lt;12"))/$D9</f>
        <v>#DIV/0!</v>
      </c>
      <c r="U9" s="8" t="e">
        <f>COUNTIFS(Sta!$A:$A,$A9,Sta!$Y:$Y,"&lt;12")/$B9</f>
        <v>#DIV/0!</v>
      </c>
      <c r="V9" s="8" t="e">
        <f>COUNTIFS(Sta!$B:$B,$A9,Sta!$Y:$Y,"&lt;12")/$C9</f>
        <v>#DIV/0!</v>
      </c>
    </row>
    <row r="10" spans="1:32" x14ac:dyDescent="0.3">
      <c r="A10" s="4" t="s">
        <v>22</v>
      </c>
      <c r="B10" s="9">
        <f>COUNTIF(Sta!A:A,A10)</f>
        <v>0</v>
      </c>
      <c r="C10" s="4">
        <f>COUNTIF(Sta!B:B,A10)</f>
        <v>0</v>
      </c>
      <c r="D10" s="4">
        <f t="shared" si="0"/>
        <v>0</v>
      </c>
      <c r="E10" s="10" t="e">
        <f>(SUMIF(Sta!$A:$A,$A10,Sta!$Y:$Y)  + SUMIF(Sta!$B:$B,$A10,Sta!$Y:$Y) )/$D10</f>
        <v>#DIV/0!</v>
      </c>
      <c r="F10" s="6" t="e">
        <f>SUMIF(Sta!$A:$A,$A10,Sta!$Y:$Y)/$B10</f>
        <v>#DIV/0!</v>
      </c>
      <c r="G10" s="6" t="e">
        <f>SUMIF(Sta!$B:$B,$A10,Sta!$Y:$Y)/$C10</f>
        <v>#DIV/0!</v>
      </c>
      <c r="H10" s="10" t="e">
        <f>(SUMIF(Sta!$A:$A,$A10,Sta!$U:$U)  + SUMIF(Sta!$B:$B,$A10,Sta!$V:$V) )/$D10</f>
        <v>#DIV/0!</v>
      </c>
      <c r="I10" s="6" t="e">
        <f>SUMIF(Sta!$A:$A,$A10,Sta!$U:$U)/$B10</f>
        <v>#DIV/0!</v>
      </c>
      <c r="J10" s="6" t="e">
        <f>SUMIF(Sta!$B:$B,$A10,Sta!$V:$V)/$C10</f>
        <v>#DIV/0!</v>
      </c>
      <c r="K10" s="10" t="e">
        <f>(SUMIF(Sta!$A:$A,$A10,Sta!$W:$W)  + SUMIF(Sta!$B:$B,$A10,Sta!$X:$X) )/$D10</f>
        <v>#DIV/0!</v>
      </c>
      <c r="L10" s="6" t="e">
        <f>SUMIF(Sta!$A:$A,$A10,Sta!$W:$W)/$B10</f>
        <v>#DIV/0!</v>
      </c>
      <c r="M10" s="6" t="e">
        <f>SUMIF(Sta!$B:$B,$A10,Sta!$X:$X)/$C10</f>
        <v>#DIV/0!</v>
      </c>
      <c r="N10" s="11" t="e">
        <f>(COUNTIFS(Sta!$A:$A,$A10,Sta!$Y:$Y,"&gt;8") +COUNTIFS(Sta!$B:$B,$A10,Sta!$Y:$Y,"&gt;8"))/$D10</f>
        <v>#DIV/0!</v>
      </c>
      <c r="O10" s="8" t="e">
        <f>COUNTIFS(Sta!$A:$A,$A10,Sta!$Y:$Y,"&gt;8")/$B10</f>
        <v>#DIV/0!</v>
      </c>
      <c r="P10" s="8" t="e">
        <f>COUNTIFS(Sta!$B:$B,$A10,Sta!$Y:$Y,"&gt;8")/$C10</f>
        <v>#DIV/0!</v>
      </c>
      <c r="Q10" s="11" t="e">
        <f>(COUNTIFS(Sta!$A:$A,$A10,Sta!$Y:$Y,"&gt;10") +COUNTIFS(Sta!$B:$B,$A10,Sta!$Y:$Y,"&gt;10"))/$D10</f>
        <v>#DIV/0!</v>
      </c>
      <c r="R10" s="8" t="e">
        <f>COUNTIFS(Sta!$A:$A,$A10,Sta!$Y:$Y,"&gt;10")/$B10</f>
        <v>#DIV/0!</v>
      </c>
      <c r="S10" s="8" t="e">
        <f>COUNTIFS(Sta!$B:$B,$A10,Sta!$Y:$Y,"&gt;10")/$C10</f>
        <v>#DIV/0!</v>
      </c>
      <c r="T10" s="11" t="e">
        <f>(COUNTIFS(Sta!$A:$A,$A10,Sta!$Y:$Y,"&lt;12") +COUNTIFS(Sta!$B:$B,$A10,Sta!$Y:$Y,"&lt;12"))/$D10</f>
        <v>#DIV/0!</v>
      </c>
      <c r="U10" s="8" t="e">
        <f>COUNTIFS(Sta!$A:$A,$A10,Sta!$Y:$Y,"&lt;12")/$B10</f>
        <v>#DIV/0!</v>
      </c>
      <c r="V10" s="8" t="e">
        <f>COUNTIFS(Sta!$B:$B,$A10,Sta!$Y:$Y,"&lt;12")/$C10</f>
        <v>#DIV/0!</v>
      </c>
    </row>
    <row r="11" spans="1:32" x14ac:dyDescent="0.3">
      <c r="A11" s="4" t="s">
        <v>7</v>
      </c>
      <c r="B11" s="9">
        <f>COUNTIF(Sta!A:A,A11)</f>
        <v>0</v>
      </c>
      <c r="C11" s="4">
        <f>COUNTIF(Sta!B:B,A11)</f>
        <v>0</v>
      </c>
      <c r="D11" s="4">
        <f t="shared" si="0"/>
        <v>0</v>
      </c>
      <c r="E11" s="10" t="e">
        <f>(SUMIF(Sta!$A:$A,$A11,Sta!$Y:$Y)  + SUMIF(Sta!$B:$B,$A11,Sta!$Y:$Y) )/$D11</f>
        <v>#DIV/0!</v>
      </c>
      <c r="F11" s="6" t="e">
        <f>SUMIF(Sta!$A:$A,$A11,Sta!$Y:$Y)/$B11</f>
        <v>#DIV/0!</v>
      </c>
      <c r="G11" s="6" t="e">
        <f>SUMIF(Sta!$B:$B,$A11,Sta!$Y:$Y)/$C11</f>
        <v>#DIV/0!</v>
      </c>
      <c r="H11" s="10" t="e">
        <f>(SUMIF(Sta!$A:$A,$A11,Sta!$U:$U)  + SUMIF(Sta!$B:$B,$A11,Sta!$V:$V) )/$D11</f>
        <v>#DIV/0!</v>
      </c>
      <c r="I11" s="6" t="e">
        <f>SUMIF(Sta!$A:$A,$A11,Sta!$U:$U)/$B11</f>
        <v>#DIV/0!</v>
      </c>
      <c r="J11" s="6" t="e">
        <f>SUMIF(Sta!$B:$B,$A11,Sta!$V:$V)/$C11</f>
        <v>#DIV/0!</v>
      </c>
      <c r="K11" s="10" t="e">
        <f>(SUMIF(Sta!$A:$A,$A11,Sta!$W:$W)  + SUMIF(Sta!$B:$B,$A11,Sta!$X:$X) )/$D11</f>
        <v>#DIV/0!</v>
      </c>
      <c r="L11" s="6" t="e">
        <f>SUMIF(Sta!$A:$A,$A11,Sta!$W:$W)/$B11</f>
        <v>#DIV/0!</v>
      </c>
      <c r="M11" s="6" t="e">
        <f>SUMIF(Sta!$B:$B,$A11,Sta!$X:$X)/$C11</f>
        <v>#DIV/0!</v>
      </c>
      <c r="N11" s="11" t="e">
        <f>(COUNTIFS(Sta!$A:$A,$A11,Sta!$Y:$Y,"&gt;8") +COUNTIFS(Sta!$B:$B,$A11,Sta!$Y:$Y,"&gt;8"))/$D11</f>
        <v>#DIV/0!</v>
      </c>
      <c r="O11" s="8" t="e">
        <f>COUNTIFS(Sta!$A:$A,$A11,Sta!$Y:$Y,"&gt;8")/$B11</f>
        <v>#DIV/0!</v>
      </c>
      <c r="P11" s="8" t="e">
        <f>COUNTIFS(Sta!$B:$B,$A11,Sta!$Y:$Y,"&gt;8")/$C11</f>
        <v>#DIV/0!</v>
      </c>
      <c r="Q11" s="11" t="e">
        <f>(COUNTIFS(Sta!$A:$A,$A11,Sta!$Y:$Y,"&gt;10") +COUNTIFS(Sta!$B:$B,$A11,Sta!$Y:$Y,"&gt;10"))/$D11</f>
        <v>#DIV/0!</v>
      </c>
      <c r="R11" s="8" t="e">
        <f>COUNTIFS(Sta!$A:$A,$A11,Sta!$Y:$Y,"&gt;10")/$B11</f>
        <v>#DIV/0!</v>
      </c>
      <c r="S11" s="8" t="e">
        <f>COUNTIFS(Sta!$B:$B,$A11,Sta!$Y:$Y,"&gt;10")/$C11</f>
        <v>#DIV/0!</v>
      </c>
      <c r="T11" s="11" t="e">
        <f>(COUNTIFS(Sta!$A:$A,$A11,Sta!$Y:$Y,"&lt;12") +COUNTIFS(Sta!$B:$B,$A11,Sta!$Y:$Y,"&lt;12"))/$D11</f>
        <v>#DIV/0!</v>
      </c>
      <c r="U11" s="8" t="e">
        <f>COUNTIFS(Sta!$A:$A,$A11,Sta!$Y:$Y,"&lt;12")/$B11</f>
        <v>#DIV/0!</v>
      </c>
      <c r="V11" s="8" t="e">
        <f>COUNTIFS(Sta!$B:$B,$A11,Sta!$Y:$Y,"&lt;12")/$C11</f>
        <v>#DIV/0!</v>
      </c>
    </row>
    <row r="12" spans="1:32" x14ac:dyDescent="0.3">
      <c r="A12" s="4" t="s">
        <v>9</v>
      </c>
      <c r="B12" s="9">
        <f>COUNTIF(Sta!A:A,A12)</f>
        <v>0</v>
      </c>
      <c r="C12" s="4">
        <f>COUNTIF(Sta!B:B,A12)</f>
        <v>0</v>
      </c>
      <c r="D12" s="4">
        <f t="shared" si="0"/>
        <v>0</v>
      </c>
      <c r="E12" s="10" t="e">
        <f>(SUMIF(Sta!$A:$A,$A12,Sta!$Y:$Y)  + SUMIF(Sta!$B:$B,$A12,Sta!$Y:$Y) )/$D12</f>
        <v>#DIV/0!</v>
      </c>
      <c r="F12" s="6" t="e">
        <f>SUMIF(Sta!$A:$A,$A12,Sta!$Y:$Y)/$B12</f>
        <v>#DIV/0!</v>
      </c>
      <c r="G12" s="6" t="e">
        <f>SUMIF(Sta!$B:$B,$A12,Sta!$Y:$Y)/$C12</f>
        <v>#DIV/0!</v>
      </c>
      <c r="H12" s="10" t="e">
        <f>(SUMIF(Sta!$A:$A,$A12,Sta!$U:$U)  + SUMIF(Sta!$B:$B,$A12,Sta!$V:$V) )/$D12</f>
        <v>#DIV/0!</v>
      </c>
      <c r="I12" s="6" t="e">
        <f>SUMIF(Sta!$A:$A,$A12,Sta!$U:$U)/$B12</f>
        <v>#DIV/0!</v>
      </c>
      <c r="J12" s="6" t="e">
        <f>SUMIF(Sta!$B:$B,$A12,Sta!$V:$V)/$C12</f>
        <v>#DIV/0!</v>
      </c>
      <c r="K12" s="10" t="e">
        <f>(SUMIF(Sta!$A:$A,$A12,Sta!$W:$W)  + SUMIF(Sta!$B:$B,$A12,Sta!$X:$X) )/$D12</f>
        <v>#DIV/0!</v>
      </c>
      <c r="L12" s="6" t="e">
        <f>SUMIF(Sta!$A:$A,$A12,Sta!$W:$W)/$B12</f>
        <v>#DIV/0!</v>
      </c>
      <c r="M12" s="6" t="e">
        <f>SUMIF(Sta!$B:$B,$A12,Sta!$X:$X)/$C12</f>
        <v>#DIV/0!</v>
      </c>
      <c r="N12" s="11" t="e">
        <f>(COUNTIFS(Sta!$A:$A,$A12,Sta!$Y:$Y,"&gt;8") +COUNTIFS(Sta!$B:$B,$A12,Sta!$Y:$Y,"&gt;8"))/$D12</f>
        <v>#DIV/0!</v>
      </c>
      <c r="O12" s="8" t="e">
        <f>COUNTIFS(Sta!$A:$A,$A12,Sta!$Y:$Y,"&gt;8")/$B12</f>
        <v>#DIV/0!</v>
      </c>
      <c r="P12" s="8" t="e">
        <f>COUNTIFS(Sta!$B:$B,$A12,Sta!$Y:$Y,"&gt;8")/$C12</f>
        <v>#DIV/0!</v>
      </c>
      <c r="Q12" s="11" t="e">
        <f>(COUNTIFS(Sta!$A:$A,$A12,Sta!$Y:$Y,"&gt;10") +COUNTIFS(Sta!$B:$B,$A12,Sta!$Y:$Y,"&gt;10"))/$D12</f>
        <v>#DIV/0!</v>
      </c>
      <c r="R12" s="8" t="e">
        <f>COUNTIFS(Sta!$A:$A,$A12,Sta!$Y:$Y,"&gt;10")/$B12</f>
        <v>#DIV/0!</v>
      </c>
      <c r="S12" s="8" t="e">
        <f>COUNTIFS(Sta!$B:$B,$A12,Sta!$Y:$Y,"&gt;10")/$C12</f>
        <v>#DIV/0!</v>
      </c>
      <c r="T12" s="11" t="e">
        <f>(COUNTIFS(Sta!$A:$A,$A12,Sta!$Y:$Y,"&lt;12") +COUNTIFS(Sta!$B:$B,$A12,Sta!$Y:$Y,"&lt;12"))/$D12</f>
        <v>#DIV/0!</v>
      </c>
      <c r="U12" s="8" t="e">
        <f>COUNTIFS(Sta!$A:$A,$A12,Sta!$Y:$Y,"&lt;12")/$B12</f>
        <v>#DIV/0!</v>
      </c>
      <c r="V12" s="8" t="e">
        <f>COUNTIFS(Sta!$B:$B,$A12,Sta!$Y:$Y,"&lt;12")/$C12</f>
        <v>#DIV/0!</v>
      </c>
    </row>
    <row r="13" spans="1:32" x14ac:dyDescent="0.3">
      <c r="A13" s="4" t="s">
        <v>14</v>
      </c>
      <c r="B13" s="9">
        <f>COUNTIF(Sta!A:A,A13)</f>
        <v>0</v>
      </c>
      <c r="C13" s="4">
        <f>COUNTIF(Sta!B:B,A13)</f>
        <v>0</v>
      </c>
      <c r="D13" s="4">
        <f t="shared" si="0"/>
        <v>0</v>
      </c>
      <c r="E13" s="10" t="e">
        <f>(SUMIF(Sta!$A:$A,$A13,Sta!$Y:$Y)  + SUMIF(Sta!$B:$B,$A13,Sta!$Y:$Y) )/$D13</f>
        <v>#DIV/0!</v>
      </c>
      <c r="F13" s="6" t="e">
        <f>SUMIF(Sta!$A:$A,$A13,Sta!$Y:$Y)/$B13</f>
        <v>#DIV/0!</v>
      </c>
      <c r="G13" s="6" t="e">
        <f>SUMIF(Sta!$B:$B,$A13,Sta!$Y:$Y)/$C13</f>
        <v>#DIV/0!</v>
      </c>
      <c r="H13" s="10" t="e">
        <f>(SUMIF(Sta!$A:$A,$A13,Sta!$U:$U)  + SUMIF(Sta!$B:$B,$A13,Sta!$V:$V) )/$D13</f>
        <v>#DIV/0!</v>
      </c>
      <c r="I13" s="6" t="e">
        <f>SUMIF(Sta!$A:$A,$A13,Sta!$U:$U)/$B13</f>
        <v>#DIV/0!</v>
      </c>
      <c r="J13" s="6" t="e">
        <f>SUMIF(Sta!$B:$B,$A13,Sta!$V:$V)/$C13</f>
        <v>#DIV/0!</v>
      </c>
      <c r="K13" s="10" t="e">
        <f>(SUMIF(Sta!$A:$A,$A13,Sta!$W:$W)  + SUMIF(Sta!$B:$B,$A13,Sta!$X:$X) )/$D13</f>
        <v>#DIV/0!</v>
      </c>
      <c r="L13" s="6" t="e">
        <f>SUMIF(Sta!$A:$A,$A13,Sta!$W:$W)/$B13</f>
        <v>#DIV/0!</v>
      </c>
      <c r="M13" s="6" t="e">
        <f>SUMIF(Sta!$B:$B,$A13,Sta!$X:$X)/$C13</f>
        <v>#DIV/0!</v>
      </c>
      <c r="N13" s="11" t="e">
        <f>(COUNTIFS(Sta!$A:$A,$A13,Sta!$Y:$Y,"&gt;8") +COUNTIFS(Sta!$B:$B,$A13,Sta!$Y:$Y,"&gt;8"))/$D13</f>
        <v>#DIV/0!</v>
      </c>
      <c r="O13" s="8" t="e">
        <f>COUNTIFS(Sta!$A:$A,$A13,Sta!$Y:$Y,"&gt;8")/$B13</f>
        <v>#DIV/0!</v>
      </c>
      <c r="P13" s="8" t="e">
        <f>COUNTIFS(Sta!$B:$B,$A13,Sta!$Y:$Y,"&gt;8")/$C13</f>
        <v>#DIV/0!</v>
      </c>
      <c r="Q13" s="11" t="e">
        <f>(COUNTIFS(Sta!$A:$A,$A13,Sta!$Y:$Y,"&gt;10") +COUNTIFS(Sta!$B:$B,$A13,Sta!$Y:$Y,"&gt;10"))/$D13</f>
        <v>#DIV/0!</v>
      </c>
      <c r="R13" s="8" t="e">
        <f>COUNTIFS(Sta!$A:$A,$A13,Sta!$Y:$Y,"&gt;10")/$B13</f>
        <v>#DIV/0!</v>
      </c>
      <c r="S13" s="8" t="e">
        <f>COUNTIFS(Sta!$B:$B,$A13,Sta!$Y:$Y,"&gt;10")/$C13</f>
        <v>#DIV/0!</v>
      </c>
      <c r="T13" s="11" t="e">
        <f>(COUNTIFS(Sta!$A:$A,$A13,Sta!$Y:$Y,"&lt;12") +COUNTIFS(Sta!$B:$B,$A13,Sta!$Y:$Y,"&lt;12"))/$D13</f>
        <v>#DIV/0!</v>
      </c>
      <c r="U13" s="8" t="e">
        <f>COUNTIFS(Sta!$A:$A,$A13,Sta!$Y:$Y,"&lt;12")/$B13</f>
        <v>#DIV/0!</v>
      </c>
      <c r="V13" s="8" t="e">
        <f>COUNTIFS(Sta!$B:$B,$A13,Sta!$Y:$Y,"&lt;12")/$C13</f>
        <v>#DIV/0!</v>
      </c>
    </row>
    <row r="14" spans="1:32" x14ac:dyDescent="0.3">
      <c r="A14" s="4" t="s">
        <v>11</v>
      </c>
      <c r="B14" s="9">
        <f>COUNTIF(Sta!A:A,A14)</f>
        <v>0</v>
      </c>
      <c r="C14" s="4">
        <f>COUNTIF(Sta!B:B,A14)</f>
        <v>0</v>
      </c>
      <c r="D14" s="4">
        <f t="shared" si="0"/>
        <v>0</v>
      </c>
      <c r="E14" s="10" t="e">
        <f>(SUMIF(Sta!$A:$A,$A14,Sta!$Y:$Y)  + SUMIF(Sta!$B:$B,$A14,Sta!$Y:$Y) )/$D14</f>
        <v>#DIV/0!</v>
      </c>
      <c r="F14" s="6" t="e">
        <f>SUMIF(Sta!$A:$A,$A14,Sta!$Y:$Y)/$B14</f>
        <v>#DIV/0!</v>
      </c>
      <c r="G14" s="6" t="e">
        <f>SUMIF(Sta!$B:$B,$A14,Sta!$Y:$Y)/$C14</f>
        <v>#DIV/0!</v>
      </c>
      <c r="H14" s="10" t="e">
        <f>(SUMIF(Sta!$A:$A,$A14,Sta!$U:$U)  + SUMIF(Sta!$B:$B,$A14,Sta!$V:$V) )/$D14</f>
        <v>#DIV/0!</v>
      </c>
      <c r="I14" s="6" t="e">
        <f>SUMIF(Sta!$A:$A,$A14,Sta!$U:$U)/$B14</f>
        <v>#DIV/0!</v>
      </c>
      <c r="J14" s="6" t="e">
        <f>SUMIF(Sta!$B:$B,$A14,Sta!$V:$V)/$C14</f>
        <v>#DIV/0!</v>
      </c>
      <c r="K14" s="10" t="e">
        <f>(SUMIF(Sta!$A:$A,$A14,Sta!$W:$W)  + SUMIF(Sta!$B:$B,$A14,Sta!$X:$X) )/$D14</f>
        <v>#DIV/0!</v>
      </c>
      <c r="L14" s="6" t="e">
        <f>SUMIF(Sta!$A:$A,$A14,Sta!$W:$W)/$B14</f>
        <v>#DIV/0!</v>
      </c>
      <c r="M14" s="6" t="e">
        <f>SUMIF(Sta!$B:$B,$A14,Sta!$X:$X)/$C14</f>
        <v>#DIV/0!</v>
      </c>
      <c r="N14" s="11" t="e">
        <f>(COUNTIFS(Sta!$A:$A,$A14,Sta!$Y:$Y,"&gt;8") +COUNTIFS(Sta!$B:$B,$A14,Sta!$Y:$Y,"&gt;8"))/$D14</f>
        <v>#DIV/0!</v>
      </c>
      <c r="O14" s="8" t="e">
        <f>COUNTIFS(Sta!$A:$A,$A14,Sta!$Y:$Y,"&gt;8")/$B14</f>
        <v>#DIV/0!</v>
      </c>
      <c r="P14" s="8" t="e">
        <f>COUNTIFS(Sta!$B:$B,$A14,Sta!$Y:$Y,"&gt;8")/$C14</f>
        <v>#DIV/0!</v>
      </c>
      <c r="Q14" s="11" t="e">
        <f>(COUNTIFS(Sta!$A:$A,$A14,Sta!$Y:$Y,"&gt;10") +COUNTIFS(Sta!$B:$B,$A14,Sta!$Y:$Y,"&gt;10"))/$D14</f>
        <v>#DIV/0!</v>
      </c>
      <c r="R14" s="8" t="e">
        <f>COUNTIFS(Sta!$A:$A,$A14,Sta!$Y:$Y,"&gt;10")/$B14</f>
        <v>#DIV/0!</v>
      </c>
      <c r="S14" s="8" t="e">
        <f>COUNTIFS(Sta!$B:$B,$A14,Sta!$Y:$Y,"&gt;10")/$C14</f>
        <v>#DIV/0!</v>
      </c>
      <c r="T14" s="11" t="e">
        <f>(COUNTIFS(Sta!$A:$A,$A14,Sta!$Y:$Y,"&lt;12") +COUNTIFS(Sta!$B:$B,$A14,Sta!$Y:$Y,"&lt;12"))/$D14</f>
        <v>#DIV/0!</v>
      </c>
      <c r="U14" s="8" t="e">
        <f>COUNTIFS(Sta!$A:$A,$A14,Sta!$Y:$Y,"&lt;12")/$B14</f>
        <v>#DIV/0!</v>
      </c>
      <c r="V14" s="8" t="e">
        <f>COUNTIFS(Sta!$B:$B,$A14,Sta!$Y:$Y,"&lt;12")/$C14</f>
        <v>#DIV/0!</v>
      </c>
    </row>
    <row r="15" spans="1:32" x14ac:dyDescent="0.3">
      <c r="A15" s="4" t="s">
        <v>6</v>
      </c>
      <c r="B15" s="9">
        <f>COUNTIF(Sta!A:A,A15)</f>
        <v>0</v>
      </c>
      <c r="C15" s="4">
        <f>COUNTIF(Sta!B:B,A15)</f>
        <v>0</v>
      </c>
      <c r="D15" s="4">
        <f t="shared" si="0"/>
        <v>0</v>
      </c>
      <c r="E15" s="10" t="e">
        <f>(SUMIF(Sta!$A:$A,$A15,Sta!$Y:$Y)  + SUMIF(Sta!$B:$B,$A15,Sta!$Y:$Y) )/$D15</f>
        <v>#DIV/0!</v>
      </c>
      <c r="F15" s="6" t="e">
        <f>SUMIF(Sta!$A:$A,$A15,Sta!$Y:$Y)/$B15</f>
        <v>#DIV/0!</v>
      </c>
      <c r="G15" s="6" t="e">
        <f>SUMIF(Sta!$B:$B,$A15,Sta!$Y:$Y)/$C15</f>
        <v>#DIV/0!</v>
      </c>
      <c r="H15" s="10" t="e">
        <f>(SUMIF(Sta!$A:$A,$A15,Sta!$U:$U)  + SUMIF(Sta!$B:$B,$A15,Sta!$V:$V) )/$D15</f>
        <v>#DIV/0!</v>
      </c>
      <c r="I15" s="6" t="e">
        <f>SUMIF(Sta!$A:$A,$A15,Sta!$U:$U)/$B15</f>
        <v>#DIV/0!</v>
      </c>
      <c r="J15" s="6" t="e">
        <f>SUMIF(Sta!$B:$B,$A15,Sta!$V:$V)/$C15</f>
        <v>#DIV/0!</v>
      </c>
      <c r="K15" s="10" t="e">
        <f>(SUMIF(Sta!$A:$A,$A15,Sta!$W:$W)  + SUMIF(Sta!$B:$B,$A15,Sta!$X:$X) )/$D15</f>
        <v>#DIV/0!</v>
      </c>
      <c r="L15" s="6" t="e">
        <f>SUMIF(Sta!$A:$A,$A15,Sta!$W:$W)/$B15</f>
        <v>#DIV/0!</v>
      </c>
      <c r="M15" s="6" t="e">
        <f>SUMIF(Sta!$B:$B,$A15,Sta!$X:$X)/$C15</f>
        <v>#DIV/0!</v>
      </c>
      <c r="N15" s="11" t="e">
        <f>(COUNTIFS(Sta!$A:$A,$A15,Sta!$Y:$Y,"&gt;8") +COUNTIFS(Sta!$B:$B,$A15,Sta!$Y:$Y,"&gt;8"))/$D15</f>
        <v>#DIV/0!</v>
      </c>
      <c r="O15" s="8" t="e">
        <f>COUNTIFS(Sta!$A:$A,$A15,Sta!$Y:$Y,"&gt;8")/$B15</f>
        <v>#DIV/0!</v>
      </c>
      <c r="P15" s="8" t="e">
        <f>COUNTIFS(Sta!$B:$B,$A15,Sta!$Y:$Y,"&gt;8")/$C15</f>
        <v>#DIV/0!</v>
      </c>
      <c r="Q15" s="11" t="e">
        <f>(COUNTIFS(Sta!$A:$A,$A15,Sta!$Y:$Y,"&gt;10") +COUNTIFS(Sta!$B:$B,$A15,Sta!$Y:$Y,"&gt;10"))/$D15</f>
        <v>#DIV/0!</v>
      </c>
      <c r="R15" s="8" t="e">
        <f>COUNTIFS(Sta!$A:$A,$A15,Sta!$Y:$Y,"&gt;10")/$B15</f>
        <v>#DIV/0!</v>
      </c>
      <c r="S15" s="8" t="e">
        <f>COUNTIFS(Sta!$B:$B,$A15,Sta!$Y:$Y,"&gt;10")/$C15</f>
        <v>#DIV/0!</v>
      </c>
      <c r="T15" s="11" t="e">
        <f>(COUNTIFS(Sta!$A:$A,$A15,Sta!$Y:$Y,"&lt;12") +COUNTIFS(Sta!$B:$B,$A15,Sta!$Y:$Y,"&lt;12"))/$D15</f>
        <v>#DIV/0!</v>
      </c>
      <c r="U15" s="8" t="e">
        <f>COUNTIFS(Sta!$A:$A,$A15,Sta!$Y:$Y,"&lt;12")/$B15</f>
        <v>#DIV/0!</v>
      </c>
      <c r="V15" s="8" t="e">
        <f>COUNTIFS(Sta!$B:$B,$A15,Sta!$Y:$Y,"&lt;12")/$C15</f>
        <v>#DIV/0!</v>
      </c>
    </row>
    <row r="16" spans="1:32" x14ac:dyDescent="0.3">
      <c r="A16" s="4" t="s">
        <v>13</v>
      </c>
      <c r="B16" s="9">
        <f>COUNTIF(Sta!A:A,A16)</f>
        <v>0</v>
      </c>
      <c r="C16" s="4">
        <f>COUNTIF(Sta!B:B,A16)</f>
        <v>0</v>
      </c>
      <c r="D16" s="4">
        <f t="shared" si="0"/>
        <v>0</v>
      </c>
      <c r="E16" s="10" t="e">
        <f>(SUMIF(Sta!$A:$A,$A16,Sta!$Y:$Y)  + SUMIF(Sta!$B:$B,$A16,Sta!$Y:$Y) )/$D16</f>
        <v>#DIV/0!</v>
      </c>
      <c r="F16" s="6" t="e">
        <f>SUMIF(Sta!$A:$A,$A16,Sta!$Y:$Y)/$B16</f>
        <v>#DIV/0!</v>
      </c>
      <c r="G16" s="6" t="e">
        <f>SUMIF(Sta!$B:$B,$A16,Sta!$Y:$Y)/$C16</f>
        <v>#DIV/0!</v>
      </c>
      <c r="H16" s="10" t="e">
        <f>(SUMIF(Sta!$A:$A,$A16,Sta!$U:$U)  + SUMIF(Sta!$B:$B,$A16,Sta!$V:$V) )/$D16</f>
        <v>#DIV/0!</v>
      </c>
      <c r="I16" s="6" t="e">
        <f>SUMIF(Sta!$A:$A,$A16,Sta!$U:$U)/$B16</f>
        <v>#DIV/0!</v>
      </c>
      <c r="J16" s="6" t="e">
        <f>SUMIF(Sta!$B:$B,$A16,Sta!$V:$V)/$C16</f>
        <v>#DIV/0!</v>
      </c>
      <c r="K16" s="10" t="e">
        <f>(SUMIF(Sta!$A:$A,$A16,Sta!$W:$W)  + SUMIF(Sta!$B:$B,$A16,Sta!$X:$X) )/$D16</f>
        <v>#DIV/0!</v>
      </c>
      <c r="L16" s="6" t="e">
        <f>SUMIF(Sta!$A:$A,$A16,Sta!$W:$W)/$B16</f>
        <v>#DIV/0!</v>
      </c>
      <c r="M16" s="6" t="e">
        <f>SUMIF(Sta!$B:$B,$A16,Sta!$X:$X)/$C16</f>
        <v>#DIV/0!</v>
      </c>
      <c r="N16" s="11" t="e">
        <f>(COUNTIFS(Sta!$A:$A,$A16,Sta!$Y:$Y,"&gt;8") +COUNTIFS(Sta!$B:$B,$A16,Sta!$Y:$Y,"&gt;8"))/$D16</f>
        <v>#DIV/0!</v>
      </c>
      <c r="O16" s="8" t="e">
        <f>COUNTIFS(Sta!$A:$A,$A16,Sta!$Y:$Y,"&gt;8")/$B16</f>
        <v>#DIV/0!</v>
      </c>
      <c r="P16" s="8" t="e">
        <f>COUNTIFS(Sta!$B:$B,$A16,Sta!$Y:$Y,"&gt;8")/$C16</f>
        <v>#DIV/0!</v>
      </c>
      <c r="Q16" s="11" t="e">
        <f>(COUNTIFS(Sta!$A:$A,$A16,Sta!$Y:$Y,"&gt;10") +COUNTIFS(Sta!$B:$B,$A16,Sta!$Y:$Y,"&gt;10"))/$D16</f>
        <v>#DIV/0!</v>
      </c>
      <c r="R16" s="8" t="e">
        <f>COUNTIFS(Sta!$A:$A,$A16,Sta!$Y:$Y,"&gt;10")/$B16</f>
        <v>#DIV/0!</v>
      </c>
      <c r="S16" s="8" t="e">
        <f>COUNTIFS(Sta!$B:$B,$A16,Sta!$Y:$Y,"&gt;10")/$C16</f>
        <v>#DIV/0!</v>
      </c>
      <c r="T16" s="11" t="e">
        <f>(COUNTIFS(Sta!$A:$A,$A16,Sta!$Y:$Y,"&lt;12") +COUNTIFS(Sta!$B:$B,$A16,Sta!$Y:$Y,"&lt;12"))/$D16</f>
        <v>#DIV/0!</v>
      </c>
      <c r="U16" s="8" t="e">
        <f>COUNTIFS(Sta!$A:$A,$A16,Sta!$Y:$Y,"&lt;12")/$B16</f>
        <v>#DIV/0!</v>
      </c>
      <c r="V16" s="8" t="e">
        <f>COUNTIFS(Sta!$B:$B,$A16,Sta!$Y:$Y,"&lt;12")/$C16</f>
        <v>#DIV/0!</v>
      </c>
    </row>
    <row r="17" spans="1:22" x14ac:dyDescent="0.3">
      <c r="A17" s="5" t="s">
        <v>15</v>
      </c>
      <c r="B17" s="9">
        <f>COUNTIF(Sta!A:A,A17)</f>
        <v>0</v>
      </c>
      <c r="C17" s="4">
        <f>COUNTIF(Sta!B:B,A17)</f>
        <v>0</v>
      </c>
      <c r="D17" s="4">
        <f t="shared" si="0"/>
        <v>0</v>
      </c>
      <c r="E17" s="10" t="e">
        <f>(SUMIF(Sta!$A:$A,$A17,Sta!$Y:$Y)  + SUMIF(Sta!$B:$B,$A17,Sta!$Y:$Y) )/$D17</f>
        <v>#DIV/0!</v>
      </c>
      <c r="F17" s="6" t="e">
        <f>SUMIF(Sta!$A:$A,$A17,Sta!$Y:$Y)/$B17</f>
        <v>#DIV/0!</v>
      </c>
      <c r="G17" s="6" t="e">
        <f>SUMIF(Sta!$B:$B,$A17,Sta!$Y:$Y)/$C17</f>
        <v>#DIV/0!</v>
      </c>
      <c r="H17" s="10" t="e">
        <f>(SUMIF(Sta!$A:$A,$A17,Sta!$U:$U)  + SUMIF(Sta!$B:$B,$A17,Sta!$V:$V) )/$D17</f>
        <v>#DIV/0!</v>
      </c>
      <c r="I17" s="6" t="e">
        <f>SUMIF(Sta!$A:$A,$A17,Sta!$U:$U)/$B17</f>
        <v>#DIV/0!</v>
      </c>
      <c r="J17" s="6" t="e">
        <f>SUMIF(Sta!$B:$B,$A17,Sta!$V:$V)/$C17</f>
        <v>#DIV/0!</v>
      </c>
      <c r="K17" s="10" t="e">
        <f>(SUMIF(Sta!$A:$A,$A17,Sta!$W:$W)  + SUMIF(Sta!$B:$B,$A17,Sta!$X:$X) )/$D17</f>
        <v>#DIV/0!</v>
      </c>
      <c r="L17" s="6" t="e">
        <f>SUMIF(Sta!$A:$A,$A17,Sta!$W:$W)/$B17</f>
        <v>#DIV/0!</v>
      </c>
      <c r="M17" s="6" t="e">
        <f>SUMIF(Sta!$B:$B,$A17,Sta!$X:$X)/$C17</f>
        <v>#DIV/0!</v>
      </c>
      <c r="N17" s="11" t="e">
        <f>(COUNTIFS(Sta!$A:$A,$A17,Sta!$Y:$Y,"&gt;8") +COUNTIFS(Sta!$B:$B,$A17,Sta!$Y:$Y,"&gt;8"))/$D17</f>
        <v>#DIV/0!</v>
      </c>
      <c r="O17" s="8" t="e">
        <f>COUNTIFS(Sta!$A:$A,$A17,Sta!$Y:$Y,"&gt;8")/$B17</f>
        <v>#DIV/0!</v>
      </c>
      <c r="P17" s="8" t="e">
        <f>COUNTIFS(Sta!$B:$B,$A17,Sta!$Y:$Y,"&gt;8")/$C17</f>
        <v>#DIV/0!</v>
      </c>
      <c r="Q17" s="11" t="e">
        <f>(COUNTIFS(Sta!$A:$A,$A17,Sta!$Y:$Y,"&gt;10") +COUNTIFS(Sta!$B:$B,$A17,Sta!$Y:$Y,"&gt;10"))/$D17</f>
        <v>#DIV/0!</v>
      </c>
      <c r="R17" s="8" t="e">
        <f>COUNTIFS(Sta!$A:$A,$A17,Sta!$Y:$Y,"&gt;10")/$B17</f>
        <v>#DIV/0!</v>
      </c>
      <c r="S17" s="8" t="e">
        <f>COUNTIFS(Sta!$B:$B,$A17,Sta!$Y:$Y,"&gt;10")/$C17</f>
        <v>#DIV/0!</v>
      </c>
      <c r="T17" s="11" t="e">
        <f>(COUNTIFS(Sta!$A:$A,$A17,Sta!$Y:$Y,"&lt;12") +COUNTIFS(Sta!$B:$B,$A17,Sta!$Y:$Y,"&lt;12"))/$D17</f>
        <v>#DIV/0!</v>
      </c>
      <c r="U17" s="8" t="e">
        <f>COUNTIFS(Sta!$A:$A,$A17,Sta!$Y:$Y,"&lt;12")/$B17</f>
        <v>#DIV/0!</v>
      </c>
      <c r="V17" s="8" t="e">
        <f>COUNTIFS(Sta!$B:$B,$A17,Sta!$Y:$Y,"&lt;12")/$C17</f>
        <v>#DIV/0!</v>
      </c>
    </row>
    <row r="18" spans="1:22" x14ac:dyDescent="0.3">
      <c r="A18" s="4" t="s">
        <v>17</v>
      </c>
      <c r="B18" s="9">
        <f>COUNTIF(Sta!A:A,A18)</f>
        <v>0</v>
      </c>
      <c r="C18" s="4">
        <f>COUNTIF(Sta!B:B,A18)</f>
        <v>0</v>
      </c>
      <c r="D18" s="4">
        <f t="shared" si="0"/>
        <v>0</v>
      </c>
      <c r="E18" s="10" t="e">
        <f>(SUMIF(Sta!$A:$A,$A18,Sta!$Y:$Y)  + SUMIF(Sta!$B:$B,$A18,Sta!$Y:$Y) )/$D18</f>
        <v>#DIV/0!</v>
      </c>
      <c r="F18" s="6" t="e">
        <f>SUMIF(Sta!$A:$A,$A18,Sta!$Y:$Y)/$B18</f>
        <v>#DIV/0!</v>
      </c>
      <c r="G18" s="6" t="e">
        <f>SUMIF(Sta!$B:$B,$A18,Sta!$Y:$Y)/$C18</f>
        <v>#DIV/0!</v>
      </c>
      <c r="H18" s="10" t="e">
        <f>(SUMIF(Sta!$A:$A,$A18,Sta!$U:$U)  + SUMIF(Sta!$B:$B,$A18,Sta!$V:$V) )/$D18</f>
        <v>#DIV/0!</v>
      </c>
      <c r="I18" s="6" t="e">
        <f>SUMIF(Sta!$A:$A,$A18,Sta!$U:$U)/$B18</f>
        <v>#DIV/0!</v>
      </c>
      <c r="J18" s="6" t="e">
        <f>SUMIF(Sta!$B:$B,$A18,Sta!$V:$V)/$C18</f>
        <v>#DIV/0!</v>
      </c>
      <c r="K18" s="10" t="e">
        <f>(SUMIF(Sta!$A:$A,$A18,Sta!$W:$W)  + SUMIF(Sta!$B:$B,$A18,Sta!$X:$X) )/$D18</f>
        <v>#DIV/0!</v>
      </c>
      <c r="L18" s="6" t="e">
        <f>SUMIF(Sta!$A:$A,$A18,Sta!$W:$W)/$B18</f>
        <v>#DIV/0!</v>
      </c>
      <c r="M18" s="6" t="e">
        <f>SUMIF(Sta!$B:$B,$A18,Sta!$X:$X)/$C18</f>
        <v>#DIV/0!</v>
      </c>
      <c r="N18" s="11" t="e">
        <f>(COUNTIFS(Sta!$A:$A,$A18,Sta!$Y:$Y,"&gt;8") +COUNTIFS(Sta!$B:$B,$A18,Sta!$Y:$Y,"&gt;8"))/$D18</f>
        <v>#DIV/0!</v>
      </c>
      <c r="O18" s="8" t="e">
        <f>COUNTIFS(Sta!$A:$A,$A18,Sta!$Y:$Y,"&gt;8")/$B18</f>
        <v>#DIV/0!</v>
      </c>
      <c r="P18" s="8" t="e">
        <f>COUNTIFS(Sta!$B:$B,$A18,Sta!$Y:$Y,"&gt;8")/$C18</f>
        <v>#DIV/0!</v>
      </c>
      <c r="Q18" s="11" t="e">
        <f>(COUNTIFS(Sta!$A:$A,$A18,Sta!$Y:$Y,"&gt;10") +COUNTIFS(Sta!$B:$B,$A18,Sta!$Y:$Y,"&gt;10"))/$D18</f>
        <v>#DIV/0!</v>
      </c>
      <c r="R18" s="8" t="e">
        <f>COUNTIFS(Sta!$A:$A,$A18,Sta!$Y:$Y,"&gt;10")/$B18</f>
        <v>#DIV/0!</v>
      </c>
      <c r="S18" s="8" t="e">
        <f>COUNTIFS(Sta!$B:$B,$A18,Sta!$Y:$Y,"&gt;10")/$C18</f>
        <v>#DIV/0!</v>
      </c>
      <c r="T18" s="11" t="e">
        <f>(COUNTIFS(Sta!$A:$A,$A18,Sta!$Y:$Y,"&lt;12") +COUNTIFS(Sta!$B:$B,$A18,Sta!$Y:$Y,"&lt;12"))/$D18</f>
        <v>#DIV/0!</v>
      </c>
      <c r="U18" s="8" t="e">
        <f>COUNTIFS(Sta!$A:$A,$A18,Sta!$Y:$Y,"&lt;12")/$B18</f>
        <v>#DIV/0!</v>
      </c>
      <c r="V18" s="8" t="e">
        <f>COUNTIFS(Sta!$B:$B,$A18,Sta!$Y:$Y,"&lt;12")/$C18</f>
        <v>#DIV/0!</v>
      </c>
    </row>
    <row r="19" spans="1:22" x14ac:dyDescent="0.3">
      <c r="A19" s="4" t="s">
        <v>16</v>
      </c>
      <c r="B19" s="9">
        <f>COUNTIF(Sta!A:A,A19)</f>
        <v>0</v>
      </c>
      <c r="C19" s="4">
        <f>COUNTIF(Sta!B:B,A19)</f>
        <v>0</v>
      </c>
      <c r="D19" s="4">
        <f t="shared" si="0"/>
        <v>0</v>
      </c>
      <c r="E19" s="10" t="e">
        <f>(SUMIF(Sta!$A:$A,$A19,Sta!$Y:$Y)  + SUMIF(Sta!$B:$B,$A19,Sta!$Y:$Y) )/$D19</f>
        <v>#DIV/0!</v>
      </c>
      <c r="F19" s="6" t="e">
        <f>SUMIF(Sta!$A:$A,$A19,Sta!$Y:$Y)/$B19</f>
        <v>#DIV/0!</v>
      </c>
      <c r="G19" s="6" t="e">
        <f>SUMIF(Sta!$B:$B,$A19,Sta!$Y:$Y)/$C19</f>
        <v>#DIV/0!</v>
      </c>
      <c r="H19" s="10" t="e">
        <f>(SUMIF(Sta!$A:$A,$A19,Sta!$U:$U)  + SUMIF(Sta!$B:$B,$A19,Sta!$V:$V) )/$D19</f>
        <v>#DIV/0!</v>
      </c>
      <c r="I19" s="6" t="e">
        <f>SUMIF(Sta!$A:$A,$A19,Sta!$U:$U)/$B19</f>
        <v>#DIV/0!</v>
      </c>
      <c r="J19" s="6" t="e">
        <f>SUMIF(Sta!$B:$B,$A19,Sta!$V:$V)/$C19</f>
        <v>#DIV/0!</v>
      </c>
      <c r="K19" s="10" t="e">
        <f>(SUMIF(Sta!$A:$A,$A19,Sta!$W:$W)  + SUMIF(Sta!$B:$B,$A19,Sta!$X:$X) )/$D19</f>
        <v>#DIV/0!</v>
      </c>
      <c r="L19" s="6" t="e">
        <f>SUMIF(Sta!$A:$A,$A19,Sta!$W:$W)/$B19</f>
        <v>#DIV/0!</v>
      </c>
      <c r="M19" s="6" t="e">
        <f>SUMIF(Sta!$B:$B,$A19,Sta!$X:$X)/$C19</f>
        <v>#DIV/0!</v>
      </c>
      <c r="N19" s="11" t="e">
        <f>(COUNTIFS(Sta!$A:$A,$A19,Sta!$Y:$Y,"&gt;8") +COUNTIFS(Sta!$B:$B,$A19,Sta!$Y:$Y,"&gt;8"))/$D19</f>
        <v>#DIV/0!</v>
      </c>
      <c r="O19" s="8" t="e">
        <f>COUNTIFS(Sta!$A:$A,$A19,Sta!$Y:$Y,"&gt;8")/$B19</f>
        <v>#DIV/0!</v>
      </c>
      <c r="P19" s="8" t="e">
        <f>COUNTIFS(Sta!$B:$B,$A19,Sta!$Y:$Y,"&gt;8")/$C19</f>
        <v>#DIV/0!</v>
      </c>
      <c r="Q19" s="11" t="e">
        <f>(COUNTIFS(Sta!$A:$A,$A19,Sta!$Y:$Y,"&gt;10") +COUNTIFS(Sta!$B:$B,$A19,Sta!$Y:$Y,"&gt;10"))/$D19</f>
        <v>#DIV/0!</v>
      </c>
      <c r="R19" s="8" t="e">
        <f>COUNTIFS(Sta!$A:$A,$A19,Sta!$Y:$Y,"&gt;10")/$B19</f>
        <v>#DIV/0!</v>
      </c>
      <c r="S19" s="8" t="e">
        <f>COUNTIFS(Sta!$B:$B,$A19,Sta!$Y:$Y,"&gt;10")/$C19</f>
        <v>#DIV/0!</v>
      </c>
      <c r="T19" s="11" t="e">
        <f>(COUNTIFS(Sta!$A:$A,$A19,Sta!$Y:$Y,"&lt;12") +COUNTIFS(Sta!$B:$B,$A19,Sta!$Y:$Y,"&lt;12"))/$D19</f>
        <v>#DIV/0!</v>
      </c>
      <c r="U19" s="8" t="e">
        <f>COUNTIFS(Sta!$A:$A,$A19,Sta!$Y:$Y,"&lt;12")/$B19</f>
        <v>#DIV/0!</v>
      </c>
      <c r="V19" s="8" t="e">
        <f>COUNTIFS(Sta!$B:$B,$A19,Sta!$Y:$Y,"&lt;12")/$C19</f>
        <v>#DIV/0!</v>
      </c>
    </row>
    <row r="20" spans="1:22" x14ac:dyDescent="0.3">
      <c r="A20" s="4" t="s">
        <v>19</v>
      </c>
      <c r="B20" s="9">
        <f>COUNTIF(Sta!A:A,A20)</f>
        <v>0</v>
      </c>
      <c r="C20" s="4">
        <f>COUNTIF(Sta!B:B,A20)</f>
        <v>0</v>
      </c>
      <c r="D20" s="4">
        <f t="shared" si="0"/>
        <v>0</v>
      </c>
      <c r="E20" s="10" t="e">
        <f>(SUMIF(Sta!$A:$A,$A20,Sta!$Y:$Y)  + SUMIF(Sta!$B:$B,$A20,Sta!$Y:$Y) )/$D20</f>
        <v>#DIV/0!</v>
      </c>
      <c r="F20" s="6" t="e">
        <f>SUMIF(Sta!$A:$A,$A20,Sta!$Y:$Y)/$B20</f>
        <v>#DIV/0!</v>
      </c>
      <c r="G20" s="6" t="e">
        <f>SUMIF(Sta!$B:$B,$A20,Sta!$Y:$Y)/$C20</f>
        <v>#DIV/0!</v>
      </c>
      <c r="H20" s="10" t="e">
        <f>(SUMIF(Sta!$A:$A,$A20,Sta!$U:$U)  + SUMIF(Sta!$B:$B,$A20,Sta!$V:$V) )/$D20</f>
        <v>#DIV/0!</v>
      </c>
      <c r="I20" s="6" t="e">
        <f>SUMIF(Sta!$A:$A,$A20,Sta!$U:$U)/$B20</f>
        <v>#DIV/0!</v>
      </c>
      <c r="J20" s="6" t="e">
        <f>SUMIF(Sta!$B:$B,$A20,Sta!$V:$V)/$C20</f>
        <v>#DIV/0!</v>
      </c>
      <c r="K20" s="10" t="e">
        <f>(SUMIF(Sta!$A:$A,$A20,Sta!$W:$W)  + SUMIF(Sta!$B:$B,$A20,Sta!$X:$X) )/$D20</f>
        <v>#DIV/0!</v>
      </c>
      <c r="L20" s="6" t="e">
        <f>SUMIF(Sta!$A:$A,$A20,Sta!$W:$W)/$B20</f>
        <v>#DIV/0!</v>
      </c>
      <c r="M20" s="6" t="e">
        <f>SUMIF(Sta!$B:$B,$A20,Sta!$X:$X)/$C20</f>
        <v>#DIV/0!</v>
      </c>
      <c r="N20" s="11" t="e">
        <f>(COUNTIFS(Sta!$A:$A,$A20,Sta!$Y:$Y,"&gt;8") +COUNTIFS(Sta!$B:$B,$A20,Sta!$Y:$Y,"&gt;8"))/$D20</f>
        <v>#DIV/0!</v>
      </c>
      <c r="O20" s="8" t="e">
        <f>COUNTIFS(Sta!$A:$A,$A20,Sta!$Y:$Y,"&gt;8")/$B20</f>
        <v>#DIV/0!</v>
      </c>
      <c r="P20" s="8" t="e">
        <f>COUNTIFS(Sta!$B:$B,$A20,Sta!$Y:$Y,"&gt;8")/$C20</f>
        <v>#DIV/0!</v>
      </c>
      <c r="Q20" s="11" t="e">
        <f>(COUNTIFS(Sta!$A:$A,$A20,Sta!$Y:$Y,"&gt;10") +COUNTIFS(Sta!$B:$B,$A20,Sta!$Y:$Y,"&gt;10"))/$D20</f>
        <v>#DIV/0!</v>
      </c>
      <c r="R20" s="8" t="e">
        <f>COUNTIFS(Sta!$A:$A,$A20,Sta!$Y:$Y,"&gt;10")/$B20</f>
        <v>#DIV/0!</v>
      </c>
      <c r="S20" s="8" t="e">
        <f>COUNTIFS(Sta!$B:$B,$A20,Sta!$Y:$Y,"&gt;10")/$C20</f>
        <v>#DIV/0!</v>
      </c>
      <c r="T20" s="11" t="e">
        <f>(COUNTIFS(Sta!$A:$A,$A20,Sta!$Y:$Y,"&lt;12") +COUNTIFS(Sta!$B:$B,$A20,Sta!$Y:$Y,"&lt;12"))/$D20</f>
        <v>#DIV/0!</v>
      </c>
      <c r="U20" s="8" t="e">
        <f>COUNTIFS(Sta!$A:$A,$A20,Sta!$Y:$Y,"&lt;12")/$B20</f>
        <v>#DIV/0!</v>
      </c>
      <c r="V20" s="8" t="e">
        <f>COUNTIFS(Sta!$B:$B,$A20,Sta!$Y:$Y,"&lt;12")/$C20</f>
        <v>#DIV/0!</v>
      </c>
    </row>
    <row r="21" spans="1:22" x14ac:dyDescent="0.3">
      <c r="A21" s="4" t="s">
        <v>12</v>
      </c>
      <c r="B21" s="9">
        <f>COUNTIF(Sta!A:A,A21)</f>
        <v>0</v>
      </c>
      <c r="C21" s="4">
        <f>COUNTIF(Sta!B:B,A21)</f>
        <v>0</v>
      </c>
      <c r="D21" s="4">
        <f t="shared" si="0"/>
        <v>0</v>
      </c>
      <c r="E21" s="10" t="e">
        <f>(SUMIF(Sta!$A:$A,$A21,Sta!$Y:$Y)  + SUMIF(Sta!$B:$B,$A21,Sta!$Y:$Y) )/$D21</f>
        <v>#DIV/0!</v>
      </c>
      <c r="F21" s="6" t="e">
        <f>SUMIF(Sta!$A:$A,$A21,Sta!$Y:$Y)/$B21</f>
        <v>#DIV/0!</v>
      </c>
      <c r="G21" s="6" t="e">
        <f>SUMIF(Sta!$B:$B,$A21,Sta!$Y:$Y)/$C21</f>
        <v>#DIV/0!</v>
      </c>
      <c r="H21" s="10" t="e">
        <f>(SUMIF(Sta!$A:$A,$A21,Sta!$U:$U)  + SUMIF(Sta!$B:$B,$A21,Sta!$V:$V) )/$D21</f>
        <v>#DIV/0!</v>
      </c>
      <c r="I21" s="6" t="e">
        <f>SUMIF(Sta!$A:$A,$A21,Sta!$U:$U)/$B21</f>
        <v>#DIV/0!</v>
      </c>
      <c r="J21" s="6" t="e">
        <f>SUMIF(Sta!$B:$B,$A21,Sta!$V:$V)/$C21</f>
        <v>#DIV/0!</v>
      </c>
      <c r="K21" s="10" t="e">
        <f>(SUMIF(Sta!$A:$A,$A21,Sta!$W:$W)  + SUMIF(Sta!$B:$B,$A21,Sta!$X:$X) )/$D21</f>
        <v>#DIV/0!</v>
      </c>
      <c r="L21" s="6" t="e">
        <f>SUMIF(Sta!$A:$A,$A21,Sta!$W:$W)/$B21</f>
        <v>#DIV/0!</v>
      </c>
      <c r="M21" s="6" t="e">
        <f>SUMIF(Sta!$B:$B,$A21,Sta!$X:$X)/$C21</f>
        <v>#DIV/0!</v>
      </c>
      <c r="N21" s="11" t="e">
        <f>(COUNTIFS(Sta!$A:$A,$A21,Sta!$Y:$Y,"&gt;8") +COUNTIFS(Sta!$B:$B,$A21,Sta!$Y:$Y,"&gt;8"))/$D21</f>
        <v>#DIV/0!</v>
      </c>
      <c r="O21" s="8" t="e">
        <f>COUNTIFS(Sta!$A:$A,$A21,Sta!$Y:$Y,"&gt;8")/$B21</f>
        <v>#DIV/0!</v>
      </c>
      <c r="P21" s="8" t="e">
        <f>COUNTIFS(Sta!$B:$B,$A21,Sta!$Y:$Y,"&gt;8")/$C21</f>
        <v>#DIV/0!</v>
      </c>
      <c r="Q21" s="11" t="e">
        <f>(COUNTIFS(Sta!$A:$A,$A21,Sta!$Y:$Y,"&gt;10") +COUNTIFS(Sta!$B:$B,$A21,Sta!$Y:$Y,"&gt;10"))/$D21</f>
        <v>#DIV/0!</v>
      </c>
      <c r="R21" s="8" t="e">
        <f>COUNTIFS(Sta!$A:$A,$A21,Sta!$Y:$Y,"&gt;10")/$B21</f>
        <v>#DIV/0!</v>
      </c>
      <c r="S21" s="8" t="e">
        <f>COUNTIFS(Sta!$B:$B,$A21,Sta!$Y:$Y,"&gt;10")/$C21</f>
        <v>#DIV/0!</v>
      </c>
      <c r="T21" s="11" t="e">
        <f>(COUNTIFS(Sta!$A:$A,$A21,Sta!$Y:$Y,"&lt;12") +COUNTIFS(Sta!$B:$B,$A21,Sta!$Y:$Y,"&lt;12"))/$D21</f>
        <v>#DIV/0!</v>
      </c>
      <c r="U21" s="8" t="e">
        <f>COUNTIFS(Sta!$A:$A,$A21,Sta!$Y:$Y,"&lt;12")/$B21</f>
        <v>#DIV/0!</v>
      </c>
      <c r="V21" s="8" t="e">
        <f>COUNTIFS(Sta!$B:$B,$A21,Sta!$Y:$Y,"&lt;12")/$C21</f>
        <v>#DIV/0!</v>
      </c>
    </row>
    <row r="22" spans="1:22" x14ac:dyDescent="0.3">
      <c r="A22" s="4" t="s">
        <v>21</v>
      </c>
      <c r="B22" s="9">
        <f>COUNTIF(Sta!A:A,A22)</f>
        <v>0</v>
      </c>
      <c r="C22" s="4">
        <f>COUNTIF(Sta!B:B,A22)</f>
        <v>0</v>
      </c>
      <c r="D22" s="4">
        <f t="shared" si="0"/>
        <v>0</v>
      </c>
      <c r="E22" s="10" t="e">
        <f>(SUMIF(Sta!$A:$A,$A22,Sta!$Y:$Y)  + SUMIF(Sta!$B:$B,$A22,Sta!$Y:$Y) )/$D22</f>
        <v>#DIV/0!</v>
      </c>
      <c r="F22" s="6" t="e">
        <f>SUMIF(Sta!$A:$A,$A22,Sta!$Y:$Y)/$B22</f>
        <v>#DIV/0!</v>
      </c>
      <c r="G22" s="6" t="e">
        <f>SUMIF(Sta!$B:$B,$A22,Sta!$Y:$Y)/$C22</f>
        <v>#DIV/0!</v>
      </c>
      <c r="H22" s="10" t="e">
        <f>(SUMIF(Sta!$A:$A,$A22,Sta!$U:$U)  + SUMIF(Sta!$B:$B,$A22,Sta!$V:$V) )/$D22</f>
        <v>#DIV/0!</v>
      </c>
      <c r="I22" s="6" t="e">
        <f>SUMIF(Sta!$A:$A,$A22,Sta!$U:$U)/$B22</f>
        <v>#DIV/0!</v>
      </c>
      <c r="J22" s="6" t="e">
        <f>SUMIF(Sta!$B:$B,$A22,Sta!$V:$V)/$C22</f>
        <v>#DIV/0!</v>
      </c>
      <c r="K22" s="10" t="e">
        <f>(SUMIF(Sta!$A:$A,$A22,Sta!$W:$W)  + SUMIF(Sta!$B:$B,$A22,Sta!$X:$X) )/$D22</f>
        <v>#DIV/0!</v>
      </c>
      <c r="L22" s="6" t="e">
        <f>SUMIF(Sta!$A:$A,$A22,Sta!$W:$W)/$B22</f>
        <v>#DIV/0!</v>
      </c>
      <c r="M22" s="6" t="e">
        <f>SUMIF(Sta!$B:$B,$A22,Sta!$X:$X)/$C22</f>
        <v>#DIV/0!</v>
      </c>
      <c r="N22" s="11" t="e">
        <f>(COUNTIFS(Sta!$A:$A,$A22,Sta!$Y:$Y,"&gt;8") +COUNTIFS(Sta!$B:$B,$A22,Sta!$Y:$Y,"&gt;8"))/$D22</f>
        <v>#DIV/0!</v>
      </c>
      <c r="O22" s="8" t="e">
        <f>COUNTIFS(Sta!$A:$A,$A22,Sta!$Y:$Y,"&gt;8")/$B22</f>
        <v>#DIV/0!</v>
      </c>
      <c r="P22" s="8" t="e">
        <f>COUNTIFS(Sta!$B:$B,$A22,Sta!$Y:$Y,"&gt;8")/$C22</f>
        <v>#DIV/0!</v>
      </c>
      <c r="Q22" s="11" t="e">
        <f>(COUNTIFS(Sta!$A:$A,$A22,Sta!$Y:$Y,"&gt;10") +COUNTIFS(Sta!$B:$B,$A22,Sta!$Y:$Y,"&gt;10"))/$D22</f>
        <v>#DIV/0!</v>
      </c>
      <c r="R22" s="8" t="e">
        <f>COUNTIFS(Sta!$A:$A,$A22,Sta!$Y:$Y,"&gt;10")/$B22</f>
        <v>#DIV/0!</v>
      </c>
      <c r="S22" s="8" t="e">
        <f>COUNTIFS(Sta!$B:$B,$A22,Sta!$Y:$Y,"&gt;10")/$C22</f>
        <v>#DIV/0!</v>
      </c>
      <c r="T22" s="11" t="e">
        <f>(COUNTIFS(Sta!$A:$A,$A22,Sta!$Y:$Y,"&lt;12") +COUNTIFS(Sta!$B:$B,$A22,Sta!$Y:$Y,"&lt;12"))/$D22</f>
        <v>#DIV/0!</v>
      </c>
      <c r="U22" s="8" t="e">
        <f>COUNTIFS(Sta!$A:$A,$A22,Sta!$Y:$Y,"&lt;12")/$B22</f>
        <v>#DIV/0!</v>
      </c>
      <c r="V22" s="8" t="e">
        <f>COUNTIFS(Sta!$B:$B,$A22,Sta!$Y:$Y,"&lt;12")/$C22</f>
        <v>#DIV/0!</v>
      </c>
    </row>
    <row r="23" spans="1:22" x14ac:dyDescent="0.3">
      <c r="A23" s="4" t="s">
        <v>94</v>
      </c>
      <c r="B23" s="9">
        <f>COUNTIF(Sta!A:A,A23)</f>
        <v>0</v>
      </c>
      <c r="C23" s="4">
        <f>COUNTIF(Sta!B:B,A23)</f>
        <v>0</v>
      </c>
      <c r="D23" s="4">
        <f t="shared" ref="D23:D42" si="1">B23+C23</f>
        <v>0</v>
      </c>
      <c r="E23" s="10" t="e">
        <f>(SUMIF(Sta!$A:$A,$A23,Sta!$Y:$Y)  + SUMIF(Sta!$B:$B,$A23,Sta!$Y:$Y) )/$D23</f>
        <v>#DIV/0!</v>
      </c>
      <c r="F23" s="6" t="e">
        <f>SUMIF(Sta!$A:$A,$A23,Sta!$Y:$Y)/$B23</f>
        <v>#DIV/0!</v>
      </c>
      <c r="G23" s="6" t="e">
        <f>SUMIF(Sta!$B:$B,$A23,Sta!$Y:$Y)/$C23</f>
        <v>#DIV/0!</v>
      </c>
      <c r="H23" s="10" t="e">
        <f>(SUMIF(Sta!$A:$A,$A23,Sta!$U:$U)  + SUMIF(Sta!$B:$B,$A23,Sta!$V:$V) )/$D23</f>
        <v>#DIV/0!</v>
      </c>
      <c r="I23" s="6" t="e">
        <f>SUMIF(Sta!$A:$A,$A23,Sta!$U:$U)/$B23</f>
        <v>#DIV/0!</v>
      </c>
      <c r="J23" s="6" t="e">
        <f>SUMIF(Sta!$B:$B,$A23,Sta!$V:$V)/$C23</f>
        <v>#DIV/0!</v>
      </c>
      <c r="K23" s="10" t="e">
        <f>(SUMIF(Sta!$A:$A,$A23,Sta!$W:$W)  + SUMIF(Sta!$B:$B,$A23,Sta!$X:$X) )/$D23</f>
        <v>#DIV/0!</v>
      </c>
      <c r="L23" s="6" t="e">
        <f>SUMIF(Sta!$A:$A,$A23,Sta!$W:$W)/$B23</f>
        <v>#DIV/0!</v>
      </c>
      <c r="M23" s="6" t="e">
        <f>SUMIF(Sta!$B:$B,$A23,Sta!$X:$X)/$C23</f>
        <v>#DIV/0!</v>
      </c>
      <c r="N23" s="11" t="e">
        <f>(COUNTIFS(Sta!$A:$A,$A23,Sta!$Y:$Y,"&gt;8") +COUNTIFS(Sta!$B:$B,$A23,Sta!$Y:$Y,"&gt;8"))/$D23</f>
        <v>#DIV/0!</v>
      </c>
      <c r="O23" s="8" t="e">
        <f>COUNTIFS(Sta!$A:$A,$A23,Sta!$Y:$Y,"&gt;8")/$B23</f>
        <v>#DIV/0!</v>
      </c>
      <c r="P23" s="8" t="e">
        <f>COUNTIFS(Sta!$B:$B,$A23,Sta!$Y:$Y,"&gt;8")/$C23</f>
        <v>#DIV/0!</v>
      </c>
      <c r="Q23" s="11" t="e">
        <f>(COUNTIFS(Sta!$A:$A,$A23,Sta!$Y:$Y,"&gt;10") +COUNTIFS(Sta!$B:$B,$A23,Sta!$Y:$Y,"&gt;10"))/$D23</f>
        <v>#DIV/0!</v>
      </c>
      <c r="R23" s="8" t="e">
        <f>COUNTIFS(Sta!$A:$A,$A23,Sta!$Y:$Y,"&gt;10")/$B23</f>
        <v>#DIV/0!</v>
      </c>
      <c r="S23" s="8" t="e">
        <f>COUNTIFS(Sta!$B:$B,$A23,Sta!$Y:$Y,"&gt;10")/$C23</f>
        <v>#DIV/0!</v>
      </c>
      <c r="T23" s="11" t="e">
        <f>(COUNTIFS(Sta!$A:$A,$A23,Sta!$Y:$Y,"&lt;12") +COUNTIFS(Sta!$B:$B,$A23,Sta!$Y:$Y,"&lt;12"))/$D23</f>
        <v>#DIV/0!</v>
      </c>
      <c r="U23" s="8" t="e">
        <f>COUNTIFS(Sta!$A:$A,$A23,Sta!$Y:$Y,"&lt;12")/$B23</f>
        <v>#DIV/0!</v>
      </c>
      <c r="V23" s="8" t="e">
        <f>COUNTIFS(Sta!$B:$B,$A23,Sta!$Y:$Y,"&lt;12")/$C23</f>
        <v>#DIV/0!</v>
      </c>
    </row>
    <row r="24" spans="1:22" x14ac:dyDescent="0.3">
      <c r="A24" s="4" t="s">
        <v>103</v>
      </c>
      <c r="B24" s="9">
        <f>COUNTIF(Sta!A:A,A24)</f>
        <v>0</v>
      </c>
      <c r="C24" s="4">
        <f>COUNTIF(Sta!B:B,A24)</f>
        <v>0</v>
      </c>
      <c r="D24" s="4">
        <f t="shared" si="1"/>
        <v>0</v>
      </c>
      <c r="E24" s="10" t="e">
        <f>(SUMIF(Sta!$A:$A,$A24,Sta!$Y:$Y)  + SUMIF(Sta!$B:$B,$A24,Sta!$Y:$Y) )/$D24</f>
        <v>#DIV/0!</v>
      </c>
      <c r="F24" s="6" t="e">
        <f>SUMIF(Sta!$A:$A,$A24,Sta!$Y:$Y)/$B24</f>
        <v>#DIV/0!</v>
      </c>
      <c r="G24" s="6" t="e">
        <f>SUMIF(Sta!$B:$B,$A24,Sta!$Y:$Y)/$C24</f>
        <v>#DIV/0!</v>
      </c>
      <c r="H24" s="10" t="e">
        <f>(SUMIF(Sta!$A:$A,$A24,Sta!$U:$U)  + SUMIF(Sta!$B:$B,$A24,Sta!$V:$V) )/$D24</f>
        <v>#DIV/0!</v>
      </c>
      <c r="I24" s="6" t="e">
        <f>SUMIF(Sta!$A:$A,$A24,Sta!$U:$U)/$B24</f>
        <v>#DIV/0!</v>
      </c>
      <c r="J24" s="6" t="e">
        <f>SUMIF(Sta!$B:$B,$A24,Sta!$V:$V)/$C24</f>
        <v>#DIV/0!</v>
      </c>
      <c r="K24" s="10" t="e">
        <f>(SUMIF(Sta!$A:$A,$A24,Sta!$W:$W)  + SUMIF(Sta!$B:$B,$A24,Sta!$X:$X) )/$D24</f>
        <v>#DIV/0!</v>
      </c>
      <c r="L24" s="6" t="e">
        <f>SUMIF(Sta!$A:$A,$A24,Sta!$W:$W)/$B24</f>
        <v>#DIV/0!</v>
      </c>
      <c r="M24" s="6" t="e">
        <f>SUMIF(Sta!$B:$B,$A24,Sta!$X:$X)/$C24</f>
        <v>#DIV/0!</v>
      </c>
      <c r="N24" s="11" t="e">
        <f>(COUNTIFS(Sta!$A:$A,$A24,Sta!$Y:$Y,"&gt;8") +COUNTIFS(Sta!$B:$B,$A24,Sta!$Y:$Y,"&gt;8"))/$D24</f>
        <v>#DIV/0!</v>
      </c>
      <c r="O24" s="8" t="e">
        <f>COUNTIFS(Sta!$A:$A,$A24,Sta!$Y:$Y,"&gt;8")/$B24</f>
        <v>#DIV/0!</v>
      </c>
      <c r="P24" s="8" t="e">
        <f>COUNTIFS(Sta!$B:$B,$A24,Sta!$Y:$Y,"&gt;8")/$C24</f>
        <v>#DIV/0!</v>
      </c>
      <c r="Q24" s="11" t="e">
        <f>(COUNTIFS(Sta!$A:$A,$A24,Sta!$Y:$Y,"&gt;10") +COUNTIFS(Sta!$B:$B,$A24,Sta!$Y:$Y,"&gt;10"))/$D24</f>
        <v>#DIV/0!</v>
      </c>
      <c r="R24" s="8" t="e">
        <f>COUNTIFS(Sta!$A:$A,$A24,Sta!$Y:$Y,"&gt;10")/$B24</f>
        <v>#DIV/0!</v>
      </c>
      <c r="S24" s="8" t="e">
        <f>COUNTIFS(Sta!$B:$B,$A24,Sta!$Y:$Y,"&gt;10")/$C24</f>
        <v>#DIV/0!</v>
      </c>
      <c r="T24" s="11" t="e">
        <f>(COUNTIFS(Sta!$A:$A,$A24,Sta!$Y:$Y,"&lt;12") +COUNTIFS(Sta!$B:$B,$A24,Sta!$Y:$Y,"&lt;12"))/$D24</f>
        <v>#DIV/0!</v>
      </c>
      <c r="U24" s="8" t="e">
        <f>COUNTIFS(Sta!$A:$A,$A24,Sta!$Y:$Y,"&lt;12")/$B24</f>
        <v>#DIV/0!</v>
      </c>
      <c r="V24" s="8" t="e">
        <f>COUNTIFS(Sta!$B:$B,$A24,Sta!$Y:$Y,"&lt;12")/$C24</f>
        <v>#DIV/0!</v>
      </c>
    </row>
    <row r="25" spans="1:22" x14ac:dyDescent="0.3">
      <c r="A25" s="4" t="s">
        <v>98</v>
      </c>
      <c r="B25" s="9">
        <f>COUNTIF(Sta!A:A,A25)</f>
        <v>0</v>
      </c>
      <c r="C25" s="4">
        <f>COUNTIF(Sta!B:B,A25)</f>
        <v>0</v>
      </c>
      <c r="D25" s="4">
        <f t="shared" si="1"/>
        <v>0</v>
      </c>
      <c r="E25" s="10" t="e">
        <f>(SUMIF(Sta!$A:$A,$A25,Sta!$Y:$Y)  + SUMIF(Sta!$B:$B,$A25,Sta!$Y:$Y) )/$D25</f>
        <v>#DIV/0!</v>
      </c>
      <c r="F25" s="6" t="e">
        <f>SUMIF(Sta!$A:$A,$A25,Sta!$Y:$Y)/$B25</f>
        <v>#DIV/0!</v>
      </c>
      <c r="G25" s="6" t="e">
        <f>SUMIF(Sta!$B:$B,$A25,Sta!$Y:$Y)/$C25</f>
        <v>#DIV/0!</v>
      </c>
      <c r="H25" s="10" t="e">
        <f>(SUMIF(Sta!$A:$A,$A25,Sta!$U:$U)  + SUMIF(Sta!$B:$B,$A25,Sta!$V:$V) )/$D25</f>
        <v>#DIV/0!</v>
      </c>
      <c r="I25" s="6" t="e">
        <f>SUMIF(Sta!$A:$A,$A25,Sta!$U:$U)/$B25</f>
        <v>#DIV/0!</v>
      </c>
      <c r="J25" s="6" t="e">
        <f>SUMIF(Sta!$B:$B,$A25,Sta!$V:$V)/$C25</f>
        <v>#DIV/0!</v>
      </c>
      <c r="K25" s="10" t="e">
        <f>(SUMIF(Sta!$A:$A,$A25,Sta!$W:$W)  + SUMIF(Sta!$B:$B,$A25,Sta!$X:$X) )/$D25</f>
        <v>#DIV/0!</v>
      </c>
      <c r="L25" s="6" t="e">
        <f>SUMIF(Sta!$A:$A,$A25,Sta!$W:$W)/$B25</f>
        <v>#DIV/0!</v>
      </c>
      <c r="M25" s="6" t="e">
        <f>SUMIF(Sta!$B:$B,$A25,Sta!$X:$X)/$C25</f>
        <v>#DIV/0!</v>
      </c>
      <c r="N25" s="11" t="e">
        <f>(COUNTIFS(Sta!$A:$A,$A25,Sta!$Y:$Y,"&gt;8") +COUNTIFS(Sta!$B:$B,$A25,Sta!$Y:$Y,"&gt;8"))/$D25</f>
        <v>#DIV/0!</v>
      </c>
      <c r="O25" s="8" t="e">
        <f>COUNTIFS(Sta!$A:$A,$A25,Sta!$Y:$Y,"&gt;8")/$B25</f>
        <v>#DIV/0!</v>
      </c>
      <c r="P25" s="8" t="e">
        <f>COUNTIFS(Sta!$B:$B,$A25,Sta!$Y:$Y,"&gt;8")/$C25</f>
        <v>#DIV/0!</v>
      </c>
      <c r="Q25" s="11" t="e">
        <f>(COUNTIFS(Sta!$A:$A,$A25,Sta!$Y:$Y,"&gt;10") +COUNTIFS(Sta!$B:$B,$A25,Sta!$Y:$Y,"&gt;10"))/$D25</f>
        <v>#DIV/0!</v>
      </c>
      <c r="R25" s="8" t="e">
        <f>COUNTIFS(Sta!$A:$A,$A25,Sta!$Y:$Y,"&gt;10")/$B25</f>
        <v>#DIV/0!</v>
      </c>
      <c r="S25" s="8" t="e">
        <f>COUNTIFS(Sta!$B:$B,$A25,Sta!$Y:$Y,"&gt;10")/$C25</f>
        <v>#DIV/0!</v>
      </c>
      <c r="T25" s="11" t="e">
        <f>(COUNTIFS(Sta!$A:$A,$A25,Sta!$Y:$Y,"&lt;12") +COUNTIFS(Sta!$B:$B,$A25,Sta!$Y:$Y,"&lt;12"))/$D25</f>
        <v>#DIV/0!</v>
      </c>
      <c r="U25" s="8" t="e">
        <f>COUNTIFS(Sta!$A:$A,$A25,Sta!$Y:$Y,"&lt;12")/$B25</f>
        <v>#DIV/0!</v>
      </c>
      <c r="V25" s="8" t="e">
        <f>COUNTIFS(Sta!$B:$B,$A25,Sta!$Y:$Y,"&lt;12")/$C25</f>
        <v>#DIV/0!</v>
      </c>
    </row>
    <row r="26" spans="1:22" x14ac:dyDescent="0.3">
      <c r="A26" s="4" t="s">
        <v>105</v>
      </c>
      <c r="B26" s="9">
        <f>COUNTIF(Sta!A:A,A26)</f>
        <v>0</v>
      </c>
      <c r="C26" s="4">
        <f>COUNTIF(Sta!B:B,A26)</f>
        <v>0</v>
      </c>
      <c r="D26" s="4">
        <f t="shared" si="1"/>
        <v>0</v>
      </c>
      <c r="E26" s="10" t="e">
        <f>(SUMIF(Sta!$A:$A,$A26,Sta!$Y:$Y)  + SUMIF(Sta!$B:$B,$A26,Sta!$Y:$Y) )/$D26</f>
        <v>#DIV/0!</v>
      </c>
      <c r="F26" s="6" t="e">
        <f>SUMIF(Sta!$A:$A,$A26,Sta!$Y:$Y)/$B26</f>
        <v>#DIV/0!</v>
      </c>
      <c r="G26" s="6" t="e">
        <f>SUMIF(Sta!$B:$B,$A26,Sta!$Y:$Y)/$C26</f>
        <v>#DIV/0!</v>
      </c>
      <c r="H26" s="10" t="e">
        <f>(SUMIF(Sta!$A:$A,$A26,Sta!$U:$U)  + SUMIF(Sta!$B:$B,$A26,Sta!$V:$V) )/$D26</f>
        <v>#DIV/0!</v>
      </c>
      <c r="I26" s="6" t="e">
        <f>SUMIF(Sta!$A:$A,$A26,Sta!$U:$U)/$B26</f>
        <v>#DIV/0!</v>
      </c>
      <c r="J26" s="6" t="e">
        <f>SUMIF(Sta!$B:$B,$A26,Sta!$V:$V)/$C26</f>
        <v>#DIV/0!</v>
      </c>
      <c r="K26" s="10" t="e">
        <f>(SUMIF(Sta!$A:$A,$A26,Sta!$W:$W)  + SUMIF(Sta!$B:$B,$A26,Sta!$X:$X) )/$D26</f>
        <v>#DIV/0!</v>
      </c>
      <c r="L26" s="6" t="e">
        <f>SUMIF(Sta!$A:$A,$A26,Sta!$W:$W)/$B26</f>
        <v>#DIV/0!</v>
      </c>
      <c r="M26" s="6" t="e">
        <f>SUMIF(Sta!$B:$B,$A26,Sta!$X:$X)/$C26</f>
        <v>#DIV/0!</v>
      </c>
      <c r="N26" s="11" t="e">
        <f>(COUNTIFS(Sta!$A:$A,$A26,Sta!$Y:$Y,"&gt;8") +COUNTIFS(Sta!$B:$B,$A26,Sta!$Y:$Y,"&gt;8"))/$D26</f>
        <v>#DIV/0!</v>
      </c>
      <c r="O26" s="8" t="e">
        <f>COUNTIFS(Sta!$A:$A,$A26,Sta!$Y:$Y,"&gt;8")/$B26</f>
        <v>#DIV/0!</v>
      </c>
      <c r="P26" s="8" t="e">
        <f>COUNTIFS(Sta!$B:$B,$A26,Sta!$Y:$Y,"&gt;8")/$C26</f>
        <v>#DIV/0!</v>
      </c>
      <c r="Q26" s="11" t="e">
        <f>(COUNTIFS(Sta!$A:$A,$A26,Sta!$Y:$Y,"&gt;10") +COUNTIFS(Sta!$B:$B,$A26,Sta!$Y:$Y,"&gt;10"))/$D26</f>
        <v>#DIV/0!</v>
      </c>
      <c r="R26" s="8" t="e">
        <f>COUNTIFS(Sta!$A:$A,$A26,Sta!$Y:$Y,"&gt;10")/$B26</f>
        <v>#DIV/0!</v>
      </c>
      <c r="S26" s="8" t="e">
        <f>COUNTIFS(Sta!$B:$B,$A26,Sta!$Y:$Y,"&gt;10")/$C26</f>
        <v>#DIV/0!</v>
      </c>
      <c r="T26" s="11" t="e">
        <f>(COUNTIFS(Sta!$A:$A,$A26,Sta!$Y:$Y,"&lt;12") +COUNTIFS(Sta!$B:$B,$A26,Sta!$Y:$Y,"&lt;12"))/$D26</f>
        <v>#DIV/0!</v>
      </c>
      <c r="U26" s="8" t="e">
        <f>COUNTIFS(Sta!$A:$A,$A26,Sta!$Y:$Y,"&lt;12")/$B26</f>
        <v>#DIV/0!</v>
      </c>
      <c r="V26" s="8" t="e">
        <f>COUNTIFS(Sta!$B:$B,$A26,Sta!$Y:$Y,"&lt;12")/$C26</f>
        <v>#DIV/0!</v>
      </c>
    </row>
    <row r="27" spans="1:22" x14ac:dyDescent="0.3">
      <c r="A27" s="4" t="s">
        <v>101</v>
      </c>
      <c r="B27" s="9">
        <f>COUNTIF(Sta!A:A,A27)</f>
        <v>0</v>
      </c>
      <c r="C27" s="4">
        <f>COUNTIF(Sta!B:B,A27)</f>
        <v>0</v>
      </c>
      <c r="D27" s="4">
        <f t="shared" si="1"/>
        <v>0</v>
      </c>
      <c r="E27" s="10" t="e">
        <f>(SUMIF(Sta!$A:$A,$A27,Sta!$Y:$Y)  + SUMIF(Sta!$B:$B,$A27,Sta!$Y:$Y) )/$D27</f>
        <v>#DIV/0!</v>
      </c>
      <c r="F27" s="6" t="e">
        <f>SUMIF(Sta!$A:$A,$A27,Sta!$Y:$Y)/$B27</f>
        <v>#DIV/0!</v>
      </c>
      <c r="G27" s="6" t="e">
        <f>SUMIF(Sta!$B:$B,$A27,Sta!$Y:$Y)/$C27</f>
        <v>#DIV/0!</v>
      </c>
      <c r="H27" s="10" t="e">
        <f>(SUMIF(Sta!$A:$A,$A27,Sta!$U:$U)  + SUMIF(Sta!$B:$B,$A27,Sta!$V:$V) )/$D27</f>
        <v>#DIV/0!</v>
      </c>
      <c r="I27" s="6" t="e">
        <f>SUMIF(Sta!$A:$A,$A27,Sta!$U:$U)/$B27</f>
        <v>#DIV/0!</v>
      </c>
      <c r="J27" s="6" t="e">
        <f>SUMIF(Sta!$B:$B,$A27,Sta!$V:$V)/$C27</f>
        <v>#DIV/0!</v>
      </c>
      <c r="K27" s="10" t="e">
        <f>(SUMIF(Sta!$A:$A,$A27,Sta!$W:$W)  + SUMIF(Sta!$B:$B,$A27,Sta!$X:$X) )/$D27</f>
        <v>#DIV/0!</v>
      </c>
      <c r="L27" s="6" t="e">
        <f>SUMIF(Sta!$A:$A,$A27,Sta!$W:$W)/$B27</f>
        <v>#DIV/0!</v>
      </c>
      <c r="M27" s="6" t="e">
        <f>SUMIF(Sta!$B:$B,$A27,Sta!$X:$X)/$C27</f>
        <v>#DIV/0!</v>
      </c>
      <c r="N27" s="11" t="e">
        <f>(COUNTIFS(Sta!$A:$A,$A27,Sta!$Y:$Y,"&gt;8") +COUNTIFS(Sta!$B:$B,$A27,Sta!$Y:$Y,"&gt;8"))/$D27</f>
        <v>#DIV/0!</v>
      </c>
      <c r="O27" s="8" t="e">
        <f>COUNTIFS(Sta!$A:$A,$A27,Sta!$Y:$Y,"&gt;8")/$B27</f>
        <v>#DIV/0!</v>
      </c>
      <c r="P27" s="8" t="e">
        <f>COUNTIFS(Sta!$B:$B,$A27,Sta!$Y:$Y,"&gt;8")/$C27</f>
        <v>#DIV/0!</v>
      </c>
      <c r="Q27" s="11" t="e">
        <f>(COUNTIFS(Sta!$A:$A,$A27,Sta!$Y:$Y,"&gt;10") +COUNTIFS(Sta!$B:$B,$A27,Sta!$Y:$Y,"&gt;10"))/$D27</f>
        <v>#DIV/0!</v>
      </c>
      <c r="R27" s="8" t="e">
        <f>COUNTIFS(Sta!$A:$A,$A27,Sta!$Y:$Y,"&gt;10")/$B27</f>
        <v>#DIV/0!</v>
      </c>
      <c r="S27" s="8" t="e">
        <f>COUNTIFS(Sta!$B:$B,$A27,Sta!$Y:$Y,"&gt;10")/$C27</f>
        <v>#DIV/0!</v>
      </c>
      <c r="T27" s="11" t="e">
        <f>(COUNTIFS(Sta!$A:$A,$A27,Sta!$Y:$Y,"&lt;12") +COUNTIFS(Sta!$B:$B,$A27,Sta!$Y:$Y,"&lt;12"))/$D27</f>
        <v>#DIV/0!</v>
      </c>
      <c r="U27" s="8" t="e">
        <f>COUNTIFS(Sta!$A:$A,$A27,Sta!$Y:$Y,"&lt;12")/$B27</f>
        <v>#DIV/0!</v>
      </c>
      <c r="V27" s="8" t="e">
        <f>COUNTIFS(Sta!$B:$B,$A27,Sta!$Y:$Y,"&lt;12")/$C27</f>
        <v>#DIV/0!</v>
      </c>
    </row>
    <row r="28" spans="1:22" x14ac:dyDescent="0.3">
      <c r="A28" s="4" t="s">
        <v>95</v>
      </c>
      <c r="B28" s="9">
        <f>COUNTIF(Sta!A:A,A28)</f>
        <v>0</v>
      </c>
      <c r="C28" s="4">
        <f>COUNTIF(Sta!B:B,A28)</f>
        <v>0</v>
      </c>
      <c r="D28" s="4">
        <f t="shared" si="1"/>
        <v>0</v>
      </c>
      <c r="E28" s="10" t="e">
        <f>(SUMIF(Sta!$A:$A,$A28,Sta!$Y:$Y)  + SUMIF(Sta!$B:$B,$A28,Sta!$Y:$Y) )/$D28</f>
        <v>#DIV/0!</v>
      </c>
      <c r="F28" s="6" t="e">
        <f>SUMIF(Sta!$A:$A,$A28,Sta!$Y:$Y)/$B28</f>
        <v>#DIV/0!</v>
      </c>
      <c r="G28" s="6" t="e">
        <f>SUMIF(Sta!$B:$B,$A28,Sta!$Y:$Y)/$C28</f>
        <v>#DIV/0!</v>
      </c>
      <c r="H28" s="10" t="e">
        <f>(SUMIF(Sta!$A:$A,$A28,Sta!$U:$U)  + SUMIF(Sta!$B:$B,$A28,Sta!$V:$V) )/$D28</f>
        <v>#DIV/0!</v>
      </c>
      <c r="I28" s="6" t="e">
        <f>SUMIF(Sta!$A:$A,$A28,Sta!$U:$U)/$B28</f>
        <v>#DIV/0!</v>
      </c>
      <c r="J28" s="6" t="e">
        <f>SUMIF(Sta!$B:$B,$A28,Sta!$V:$V)/$C28</f>
        <v>#DIV/0!</v>
      </c>
      <c r="K28" s="10" t="e">
        <f>(SUMIF(Sta!$A:$A,$A28,Sta!$W:$W)  + SUMIF(Sta!$B:$B,$A28,Sta!$X:$X) )/$D28</f>
        <v>#DIV/0!</v>
      </c>
      <c r="L28" s="6" t="e">
        <f>SUMIF(Sta!$A:$A,$A28,Sta!$W:$W)/$B28</f>
        <v>#DIV/0!</v>
      </c>
      <c r="M28" s="6" t="e">
        <f>SUMIF(Sta!$B:$B,$A28,Sta!$X:$X)/$C28</f>
        <v>#DIV/0!</v>
      </c>
      <c r="N28" s="11" t="e">
        <f>(COUNTIFS(Sta!$A:$A,$A28,Sta!$Y:$Y,"&gt;8") +COUNTIFS(Sta!$B:$B,$A28,Sta!$Y:$Y,"&gt;8"))/$D28</f>
        <v>#DIV/0!</v>
      </c>
      <c r="O28" s="8" t="e">
        <f>COUNTIFS(Sta!$A:$A,$A28,Sta!$Y:$Y,"&gt;8")/$B28</f>
        <v>#DIV/0!</v>
      </c>
      <c r="P28" s="8" t="e">
        <f>COUNTIFS(Sta!$B:$B,$A28,Sta!$Y:$Y,"&gt;8")/$C28</f>
        <v>#DIV/0!</v>
      </c>
      <c r="Q28" s="11" t="e">
        <f>(COUNTIFS(Sta!$A:$A,$A28,Sta!$Y:$Y,"&gt;10") +COUNTIFS(Sta!$B:$B,$A28,Sta!$Y:$Y,"&gt;10"))/$D28</f>
        <v>#DIV/0!</v>
      </c>
      <c r="R28" s="8" t="e">
        <f>COUNTIFS(Sta!$A:$A,$A28,Sta!$Y:$Y,"&gt;10")/$B28</f>
        <v>#DIV/0!</v>
      </c>
      <c r="S28" s="8" t="e">
        <f>COUNTIFS(Sta!$B:$B,$A28,Sta!$Y:$Y,"&gt;10")/$C28</f>
        <v>#DIV/0!</v>
      </c>
      <c r="T28" s="11" t="e">
        <f>(COUNTIFS(Sta!$A:$A,$A28,Sta!$Y:$Y,"&lt;12") +COUNTIFS(Sta!$B:$B,$A28,Sta!$Y:$Y,"&lt;12"))/$D28</f>
        <v>#DIV/0!</v>
      </c>
      <c r="U28" s="8" t="e">
        <f>COUNTIFS(Sta!$A:$A,$A28,Sta!$Y:$Y,"&lt;12")/$B28</f>
        <v>#DIV/0!</v>
      </c>
      <c r="V28" s="8" t="e">
        <f>COUNTIFS(Sta!$B:$B,$A28,Sta!$Y:$Y,"&lt;12")/$C28</f>
        <v>#DIV/0!</v>
      </c>
    </row>
    <row r="29" spans="1:22" x14ac:dyDescent="0.3">
      <c r="A29" s="4" t="s">
        <v>104</v>
      </c>
      <c r="B29" s="9">
        <f>COUNTIF(Sta!A:A,A29)</f>
        <v>0</v>
      </c>
      <c r="C29" s="4">
        <f>COUNTIF(Sta!B:B,A29)</f>
        <v>0</v>
      </c>
      <c r="D29" s="4">
        <f t="shared" si="1"/>
        <v>0</v>
      </c>
      <c r="E29" s="10" t="e">
        <f>(SUMIF(Sta!$A:$A,$A29,Sta!$Y:$Y)  + SUMIF(Sta!$B:$B,$A29,Sta!$Y:$Y) )/$D29</f>
        <v>#DIV/0!</v>
      </c>
      <c r="F29" s="6" t="e">
        <f>SUMIF(Sta!$A:$A,$A29,Sta!$Y:$Y)/$B29</f>
        <v>#DIV/0!</v>
      </c>
      <c r="G29" s="6" t="e">
        <f>SUMIF(Sta!$B:$B,$A29,Sta!$Y:$Y)/$C29</f>
        <v>#DIV/0!</v>
      </c>
      <c r="H29" s="10" t="e">
        <f>(SUMIF(Sta!$A:$A,$A29,Sta!$U:$U)  + SUMIF(Sta!$B:$B,$A29,Sta!$V:$V) )/$D29</f>
        <v>#DIV/0!</v>
      </c>
      <c r="I29" s="6" t="e">
        <f>SUMIF(Sta!$A:$A,$A29,Sta!$U:$U)/$B29</f>
        <v>#DIV/0!</v>
      </c>
      <c r="J29" s="6" t="e">
        <f>SUMIF(Sta!$B:$B,$A29,Sta!$V:$V)/$C29</f>
        <v>#DIV/0!</v>
      </c>
      <c r="K29" s="10" t="e">
        <f>(SUMIF(Sta!$A:$A,$A29,Sta!$W:$W)  + SUMIF(Sta!$B:$B,$A29,Sta!$X:$X) )/$D29</f>
        <v>#DIV/0!</v>
      </c>
      <c r="L29" s="6" t="e">
        <f>SUMIF(Sta!$A:$A,$A29,Sta!$W:$W)/$B29</f>
        <v>#DIV/0!</v>
      </c>
      <c r="M29" s="6" t="e">
        <f>SUMIF(Sta!$B:$B,$A29,Sta!$X:$X)/$C29</f>
        <v>#DIV/0!</v>
      </c>
      <c r="N29" s="11" t="e">
        <f>(COUNTIFS(Sta!$A:$A,$A29,Sta!$Y:$Y,"&gt;8") +COUNTIFS(Sta!$B:$B,$A29,Sta!$Y:$Y,"&gt;8"))/$D29</f>
        <v>#DIV/0!</v>
      </c>
      <c r="O29" s="8" t="e">
        <f>COUNTIFS(Sta!$A:$A,$A29,Sta!$Y:$Y,"&gt;8")/$B29</f>
        <v>#DIV/0!</v>
      </c>
      <c r="P29" s="8" t="e">
        <f>COUNTIFS(Sta!$B:$B,$A29,Sta!$Y:$Y,"&gt;8")/$C29</f>
        <v>#DIV/0!</v>
      </c>
      <c r="Q29" s="11" t="e">
        <f>(COUNTIFS(Sta!$A:$A,$A29,Sta!$Y:$Y,"&gt;10") +COUNTIFS(Sta!$B:$B,$A29,Sta!$Y:$Y,"&gt;10"))/$D29</f>
        <v>#DIV/0!</v>
      </c>
      <c r="R29" s="8" t="e">
        <f>COUNTIFS(Sta!$A:$A,$A29,Sta!$Y:$Y,"&gt;10")/$B29</f>
        <v>#DIV/0!</v>
      </c>
      <c r="S29" s="8" t="e">
        <f>COUNTIFS(Sta!$B:$B,$A29,Sta!$Y:$Y,"&gt;10")/$C29</f>
        <v>#DIV/0!</v>
      </c>
      <c r="T29" s="11" t="e">
        <f>(COUNTIFS(Sta!$A:$A,$A29,Sta!$Y:$Y,"&lt;12") +COUNTIFS(Sta!$B:$B,$A29,Sta!$Y:$Y,"&lt;12"))/$D29</f>
        <v>#DIV/0!</v>
      </c>
      <c r="U29" s="8" t="e">
        <f>COUNTIFS(Sta!$A:$A,$A29,Sta!$Y:$Y,"&lt;12")/$B29</f>
        <v>#DIV/0!</v>
      </c>
      <c r="V29" s="8" t="e">
        <f>COUNTIFS(Sta!$B:$B,$A29,Sta!$Y:$Y,"&lt;12")/$C29</f>
        <v>#DIV/0!</v>
      </c>
    </row>
    <row r="30" spans="1:22" x14ac:dyDescent="0.3">
      <c r="A30" s="4" t="s">
        <v>99</v>
      </c>
      <c r="B30" s="9">
        <f>COUNTIF(Sta!A:A,A30)</f>
        <v>0</v>
      </c>
      <c r="C30" s="4">
        <f>COUNTIF(Sta!B:B,A30)</f>
        <v>0</v>
      </c>
      <c r="D30" s="4">
        <f t="shared" si="1"/>
        <v>0</v>
      </c>
      <c r="E30" s="10" t="e">
        <f>(SUMIF(Sta!$A:$A,$A30,Sta!$Y:$Y)  + SUMIF(Sta!$B:$B,$A30,Sta!$Y:$Y) )/$D30</f>
        <v>#DIV/0!</v>
      </c>
      <c r="F30" s="6" t="e">
        <f>SUMIF(Sta!$A:$A,$A30,Sta!$Y:$Y)/$B30</f>
        <v>#DIV/0!</v>
      </c>
      <c r="G30" s="6" t="e">
        <f>SUMIF(Sta!$B:$B,$A30,Sta!$Y:$Y)/$C30</f>
        <v>#DIV/0!</v>
      </c>
      <c r="H30" s="10" t="e">
        <f>(SUMIF(Sta!$A:$A,$A30,Sta!$U:$U)  + SUMIF(Sta!$B:$B,$A30,Sta!$V:$V) )/$D30</f>
        <v>#DIV/0!</v>
      </c>
      <c r="I30" s="6" t="e">
        <f>SUMIF(Sta!$A:$A,$A30,Sta!$U:$U)/$B30</f>
        <v>#DIV/0!</v>
      </c>
      <c r="J30" s="6" t="e">
        <f>SUMIF(Sta!$B:$B,$A30,Sta!$V:$V)/$C30</f>
        <v>#DIV/0!</v>
      </c>
      <c r="K30" s="10" t="e">
        <f>(SUMIF(Sta!$A:$A,$A30,Sta!$W:$W)  + SUMIF(Sta!$B:$B,$A30,Sta!$X:$X) )/$D30</f>
        <v>#DIV/0!</v>
      </c>
      <c r="L30" s="6" t="e">
        <f>SUMIF(Sta!$A:$A,$A30,Sta!$W:$W)/$B30</f>
        <v>#DIV/0!</v>
      </c>
      <c r="M30" s="6" t="e">
        <f>SUMIF(Sta!$B:$B,$A30,Sta!$X:$X)/$C30</f>
        <v>#DIV/0!</v>
      </c>
      <c r="N30" s="11" t="e">
        <f>(COUNTIFS(Sta!$A:$A,$A30,Sta!$Y:$Y,"&gt;8") +COUNTIFS(Sta!$B:$B,$A30,Sta!$Y:$Y,"&gt;8"))/$D30</f>
        <v>#DIV/0!</v>
      </c>
      <c r="O30" s="8" t="e">
        <f>COUNTIFS(Sta!$A:$A,$A30,Sta!$Y:$Y,"&gt;8")/$B30</f>
        <v>#DIV/0!</v>
      </c>
      <c r="P30" s="8" t="e">
        <f>COUNTIFS(Sta!$B:$B,$A30,Sta!$Y:$Y,"&gt;8")/$C30</f>
        <v>#DIV/0!</v>
      </c>
      <c r="Q30" s="11" t="e">
        <f>(COUNTIFS(Sta!$A:$A,$A30,Sta!$Y:$Y,"&gt;10") +COUNTIFS(Sta!$B:$B,$A30,Sta!$Y:$Y,"&gt;10"))/$D30</f>
        <v>#DIV/0!</v>
      </c>
      <c r="R30" s="8" t="e">
        <f>COUNTIFS(Sta!$A:$A,$A30,Sta!$Y:$Y,"&gt;10")/$B30</f>
        <v>#DIV/0!</v>
      </c>
      <c r="S30" s="8" t="e">
        <f>COUNTIFS(Sta!$B:$B,$A30,Sta!$Y:$Y,"&gt;10")/$C30</f>
        <v>#DIV/0!</v>
      </c>
      <c r="T30" s="11" t="e">
        <f>(COUNTIFS(Sta!$A:$A,$A30,Sta!$Y:$Y,"&lt;12") +COUNTIFS(Sta!$B:$B,$A30,Sta!$Y:$Y,"&lt;12"))/$D30</f>
        <v>#DIV/0!</v>
      </c>
      <c r="U30" s="8" t="e">
        <f>COUNTIFS(Sta!$A:$A,$A30,Sta!$Y:$Y,"&lt;12")/$B30</f>
        <v>#DIV/0!</v>
      </c>
      <c r="V30" s="8" t="e">
        <f>COUNTIFS(Sta!$B:$B,$A30,Sta!$Y:$Y,"&lt;12")/$C30</f>
        <v>#DIV/0!</v>
      </c>
    </row>
    <row r="31" spans="1:22" x14ac:dyDescent="0.3">
      <c r="A31" s="4" t="s">
        <v>88</v>
      </c>
      <c r="B31" s="9">
        <f>COUNTIF(Sta!A:A,A31)</f>
        <v>0</v>
      </c>
      <c r="C31" s="4">
        <f>COUNTIF(Sta!B:B,A31)</f>
        <v>0</v>
      </c>
      <c r="D31" s="4">
        <f t="shared" si="1"/>
        <v>0</v>
      </c>
      <c r="E31" s="10" t="e">
        <f>(SUMIF(Sta!$A:$A,$A31,Sta!$Y:$Y)  + SUMIF(Sta!$B:$B,$A31,Sta!$Y:$Y) )/$D31</f>
        <v>#DIV/0!</v>
      </c>
      <c r="F31" s="6" t="e">
        <f>SUMIF(Sta!$A:$A,$A31,Sta!$Y:$Y)/$B31</f>
        <v>#DIV/0!</v>
      </c>
      <c r="G31" s="6" t="e">
        <f>SUMIF(Sta!$B:$B,$A31,Sta!$Y:$Y)/$C31</f>
        <v>#DIV/0!</v>
      </c>
      <c r="H31" s="10" t="e">
        <f>(SUMIF(Sta!$A:$A,$A31,Sta!$U:$U)  + SUMIF(Sta!$B:$B,$A31,Sta!$V:$V) )/$D31</f>
        <v>#DIV/0!</v>
      </c>
      <c r="I31" s="6" t="e">
        <f>SUMIF(Sta!$A:$A,$A31,Sta!$U:$U)/$B31</f>
        <v>#DIV/0!</v>
      </c>
      <c r="J31" s="6" t="e">
        <f>SUMIF(Sta!$B:$B,$A31,Sta!$V:$V)/$C31</f>
        <v>#DIV/0!</v>
      </c>
      <c r="K31" s="10" t="e">
        <f>(SUMIF(Sta!$A:$A,$A31,Sta!$W:$W)  + SUMIF(Sta!$B:$B,$A31,Sta!$X:$X) )/$D31</f>
        <v>#DIV/0!</v>
      </c>
      <c r="L31" s="6" t="e">
        <f>SUMIF(Sta!$A:$A,$A31,Sta!$W:$W)/$B31</f>
        <v>#DIV/0!</v>
      </c>
      <c r="M31" s="6" t="e">
        <f>SUMIF(Sta!$B:$B,$A31,Sta!$X:$X)/$C31</f>
        <v>#DIV/0!</v>
      </c>
      <c r="N31" s="11" t="e">
        <f>(COUNTIFS(Sta!$A:$A,$A31,Sta!$Y:$Y,"&gt;8") +COUNTIFS(Sta!$B:$B,$A31,Sta!$Y:$Y,"&gt;8"))/$D31</f>
        <v>#DIV/0!</v>
      </c>
      <c r="O31" s="8" t="e">
        <f>COUNTIFS(Sta!$A:$A,$A31,Sta!$Y:$Y,"&gt;8")/$B31</f>
        <v>#DIV/0!</v>
      </c>
      <c r="P31" s="8" t="e">
        <f>COUNTIFS(Sta!$B:$B,$A31,Sta!$Y:$Y,"&gt;8")/$C31</f>
        <v>#DIV/0!</v>
      </c>
      <c r="Q31" s="11" t="e">
        <f>(COUNTIFS(Sta!$A:$A,$A31,Sta!$Y:$Y,"&gt;10") +COUNTIFS(Sta!$B:$B,$A31,Sta!$Y:$Y,"&gt;10"))/$D31</f>
        <v>#DIV/0!</v>
      </c>
      <c r="R31" s="8" t="e">
        <f>COUNTIFS(Sta!$A:$A,$A31,Sta!$Y:$Y,"&gt;10")/$B31</f>
        <v>#DIV/0!</v>
      </c>
      <c r="S31" s="8" t="e">
        <f>COUNTIFS(Sta!$B:$B,$A31,Sta!$Y:$Y,"&gt;10")/$C31</f>
        <v>#DIV/0!</v>
      </c>
      <c r="T31" s="11" t="e">
        <f>(COUNTIFS(Sta!$A:$A,$A31,Sta!$Y:$Y,"&lt;12") +COUNTIFS(Sta!$B:$B,$A31,Sta!$Y:$Y,"&lt;12"))/$D31</f>
        <v>#DIV/0!</v>
      </c>
      <c r="U31" s="8" t="e">
        <f>COUNTIFS(Sta!$A:$A,$A31,Sta!$Y:$Y,"&lt;12")/$B31</f>
        <v>#DIV/0!</v>
      </c>
      <c r="V31" s="8" t="e">
        <f>COUNTIFS(Sta!$B:$B,$A31,Sta!$Y:$Y,"&lt;12")/$C31</f>
        <v>#DIV/0!</v>
      </c>
    </row>
    <row r="32" spans="1:22" x14ac:dyDescent="0.3">
      <c r="A32" s="4" t="s">
        <v>86</v>
      </c>
      <c r="B32" s="9">
        <f>COUNTIF(Sta!A:A,A32)</f>
        <v>0</v>
      </c>
      <c r="C32" s="4">
        <f>COUNTIF(Sta!B:B,A32)</f>
        <v>0</v>
      </c>
      <c r="D32" s="4">
        <f t="shared" si="1"/>
        <v>0</v>
      </c>
      <c r="E32" s="10" t="e">
        <f>(SUMIF(Sta!$A:$A,$A32,Sta!$Y:$Y)  + SUMIF(Sta!$B:$B,$A32,Sta!$Y:$Y) )/$D32</f>
        <v>#DIV/0!</v>
      </c>
      <c r="F32" s="6" t="e">
        <f>SUMIF(Sta!$A:$A,$A32,Sta!$Y:$Y)/$B32</f>
        <v>#DIV/0!</v>
      </c>
      <c r="G32" s="6" t="e">
        <f>SUMIF(Sta!$B:$B,$A32,Sta!$Y:$Y)/$C32</f>
        <v>#DIV/0!</v>
      </c>
      <c r="H32" s="10" t="e">
        <f>(SUMIF(Sta!$A:$A,$A32,Sta!$U:$U)  + SUMIF(Sta!$B:$B,$A32,Sta!$V:$V) )/$D32</f>
        <v>#DIV/0!</v>
      </c>
      <c r="I32" s="6" t="e">
        <f>SUMIF(Sta!$A:$A,$A32,Sta!$U:$U)/$B32</f>
        <v>#DIV/0!</v>
      </c>
      <c r="J32" s="6" t="e">
        <f>SUMIF(Sta!$B:$B,$A32,Sta!$V:$V)/$C32</f>
        <v>#DIV/0!</v>
      </c>
      <c r="K32" s="10" t="e">
        <f>(SUMIF(Sta!$A:$A,$A32,Sta!$W:$W)  + SUMIF(Sta!$B:$B,$A32,Sta!$X:$X) )/$D32</f>
        <v>#DIV/0!</v>
      </c>
      <c r="L32" s="6" t="e">
        <f>SUMIF(Sta!$A:$A,$A32,Sta!$W:$W)/$B32</f>
        <v>#DIV/0!</v>
      </c>
      <c r="M32" s="6" t="e">
        <f>SUMIF(Sta!$B:$B,$A32,Sta!$X:$X)/$C32</f>
        <v>#DIV/0!</v>
      </c>
      <c r="N32" s="11" t="e">
        <f>(COUNTIFS(Sta!$A:$A,$A32,Sta!$Y:$Y,"&gt;8") +COUNTIFS(Sta!$B:$B,$A32,Sta!$Y:$Y,"&gt;8"))/$D32</f>
        <v>#DIV/0!</v>
      </c>
      <c r="O32" s="8" t="e">
        <f>COUNTIFS(Sta!$A:$A,$A32,Sta!$Y:$Y,"&gt;8")/$B32</f>
        <v>#DIV/0!</v>
      </c>
      <c r="P32" s="8" t="e">
        <f>COUNTIFS(Sta!$B:$B,$A32,Sta!$Y:$Y,"&gt;8")/$C32</f>
        <v>#DIV/0!</v>
      </c>
      <c r="Q32" s="11" t="e">
        <f>(COUNTIFS(Sta!$A:$A,$A32,Sta!$Y:$Y,"&gt;10") +COUNTIFS(Sta!$B:$B,$A32,Sta!$Y:$Y,"&gt;10"))/$D32</f>
        <v>#DIV/0!</v>
      </c>
      <c r="R32" s="8" t="e">
        <f>COUNTIFS(Sta!$A:$A,$A32,Sta!$Y:$Y,"&gt;10")/$B32</f>
        <v>#DIV/0!</v>
      </c>
      <c r="S32" s="8" t="e">
        <f>COUNTIFS(Sta!$B:$B,$A32,Sta!$Y:$Y,"&gt;10")/$C32</f>
        <v>#DIV/0!</v>
      </c>
      <c r="T32" s="11" t="e">
        <f>(COUNTIFS(Sta!$A:$A,$A32,Sta!$Y:$Y,"&lt;12") +COUNTIFS(Sta!$B:$B,$A32,Sta!$Y:$Y,"&lt;12"))/$D32</f>
        <v>#DIV/0!</v>
      </c>
      <c r="U32" s="8" t="e">
        <f>COUNTIFS(Sta!$A:$A,$A32,Sta!$Y:$Y,"&lt;12")/$B32</f>
        <v>#DIV/0!</v>
      </c>
      <c r="V32" s="8" t="e">
        <f>COUNTIFS(Sta!$B:$B,$A32,Sta!$Y:$Y,"&lt;12")/$C32</f>
        <v>#DIV/0!</v>
      </c>
    </row>
    <row r="33" spans="1:22" x14ac:dyDescent="0.3">
      <c r="A33" s="4" t="s">
        <v>89</v>
      </c>
      <c r="B33" s="9">
        <f>COUNTIF(Sta!A:A,A33)</f>
        <v>0</v>
      </c>
      <c r="C33" s="4">
        <f>COUNTIF(Sta!B:B,A33)</f>
        <v>0</v>
      </c>
      <c r="D33" s="4">
        <f t="shared" si="1"/>
        <v>0</v>
      </c>
      <c r="E33" s="10" t="e">
        <f>(SUMIF(Sta!$A:$A,$A33,Sta!$Y:$Y)  + SUMIF(Sta!$B:$B,$A33,Sta!$Y:$Y) )/$D33</f>
        <v>#DIV/0!</v>
      </c>
      <c r="F33" s="6" t="e">
        <f>SUMIF(Sta!$A:$A,$A33,Sta!$Y:$Y)/$B33</f>
        <v>#DIV/0!</v>
      </c>
      <c r="G33" s="6" t="e">
        <f>SUMIF(Sta!$B:$B,$A33,Sta!$Y:$Y)/$C33</f>
        <v>#DIV/0!</v>
      </c>
      <c r="H33" s="10" t="e">
        <f>(SUMIF(Sta!$A:$A,$A33,Sta!$U:$U)  + SUMIF(Sta!$B:$B,$A33,Sta!$V:$V) )/$D33</f>
        <v>#DIV/0!</v>
      </c>
      <c r="I33" s="6" t="e">
        <f>SUMIF(Sta!$A:$A,$A33,Sta!$U:$U)/$B33</f>
        <v>#DIV/0!</v>
      </c>
      <c r="J33" s="6" t="e">
        <f>SUMIF(Sta!$B:$B,$A33,Sta!$V:$V)/$C33</f>
        <v>#DIV/0!</v>
      </c>
      <c r="K33" s="10" t="e">
        <f>(SUMIF(Sta!$A:$A,$A33,Sta!$W:$W)  + SUMIF(Sta!$B:$B,$A33,Sta!$X:$X) )/$D33</f>
        <v>#DIV/0!</v>
      </c>
      <c r="L33" s="6" t="e">
        <f>SUMIF(Sta!$A:$A,$A33,Sta!$W:$W)/$B33</f>
        <v>#DIV/0!</v>
      </c>
      <c r="M33" s="6" t="e">
        <f>SUMIF(Sta!$B:$B,$A33,Sta!$X:$X)/$C33</f>
        <v>#DIV/0!</v>
      </c>
      <c r="N33" s="11" t="e">
        <f>(COUNTIFS(Sta!$A:$A,$A33,Sta!$Y:$Y,"&gt;8") +COUNTIFS(Sta!$B:$B,$A33,Sta!$Y:$Y,"&gt;8"))/$D33</f>
        <v>#DIV/0!</v>
      </c>
      <c r="O33" s="8" t="e">
        <f>COUNTIFS(Sta!$A:$A,$A33,Sta!$Y:$Y,"&gt;8")/$B33</f>
        <v>#DIV/0!</v>
      </c>
      <c r="P33" s="8" t="e">
        <f>COUNTIFS(Sta!$B:$B,$A33,Sta!$Y:$Y,"&gt;8")/$C33</f>
        <v>#DIV/0!</v>
      </c>
      <c r="Q33" s="11" t="e">
        <f>(COUNTIFS(Sta!$A:$A,$A33,Sta!$Y:$Y,"&gt;10") +COUNTIFS(Sta!$B:$B,$A33,Sta!$Y:$Y,"&gt;10"))/$D33</f>
        <v>#DIV/0!</v>
      </c>
      <c r="R33" s="8" t="e">
        <f>COUNTIFS(Sta!$A:$A,$A33,Sta!$Y:$Y,"&gt;10")/$B33</f>
        <v>#DIV/0!</v>
      </c>
      <c r="S33" s="8" t="e">
        <f>COUNTIFS(Sta!$B:$B,$A33,Sta!$Y:$Y,"&gt;10")/$C33</f>
        <v>#DIV/0!</v>
      </c>
      <c r="T33" s="11" t="e">
        <f>(COUNTIFS(Sta!$A:$A,$A33,Sta!$Y:$Y,"&lt;12") +COUNTIFS(Sta!$B:$B,$A33,Sta!$Y:$Y,"&lt;12"))/$D33</f>
        <v>#DIV/0!</v>
      </c>
      <c r="U33" s="8" t="e">
        <f>COUNTIFS(Sta!$A:$A,$A33,Sta!$Y:$Y,"&lt;12")/$B33</f>
        <v>#DIV/0!</v>
      </c>
      <c r="V33" s="8" t="e">
        <f>COUNTIFS(Sta!$B:$B,$A33,Sta!$Y:$Y,"&lt;12")/$C33</f>
        <v>#DIV/0!</v>
      </c>
    </row>
    <row r="34" spans="1:22" x14ac:dyDescent="0.3">
      <c r="A34" s="4" t="s">
        <v>91</v>
      </c>
      <c r="B34" s="9">
        <f>COUNTIF(Sta!A:A,A34)</f>
        <v>0</v>
      </c>
      <c r="C34" s="4">
        <f>COUNTIF(Sta!B:B,A34)</f>
        <v>0</v>
      </c>
      <c r="D34" s="4">
        <f t="shared" si="1"/>
        <v>0</v>
      </c>
      <c r="E34" s="10" t="e">
        <f>(SUMIF(Sta!$A:$A,$A34,Sta!$Y:$Y)  + SUMIF(Sta!$B:$B,$A34,Sta!$Y:$Y) )/$D34</f>
        <v>#DIV/0!</v>
      </c>
      <c r="F34" s="6" t="e">
        <f>SUMIF(Sta!$A:$A,$A34,Sta!$Y:$Y)/$B34</f>
        <v>#DIV/0!</v>
      </c>
      <c r="G34" s="6" t="e">
        <f>SUMIF(Sta!$B:$B,$A34,Sta!$Y:$Y)/$C34</f>
        <v>#DIV/0!</v>
      </c>
      <c r="H34" s="10" t="e">
        <f>(SUMIF(Sta!$A:$A,$A34,Sta!$U:$U)  + SUMIF(Sta!$B:$B,$A34,Sta!$V:$V) )/$D34</f>
        <v>#DIV/0!</v>
      </c>
      <c r="I34" s="6" t="e">
        <f>SUMIF(Sta!$A:$A,$A34,Sta!$U:$U)/$B34</f>
        <v>#DIV/0!</v>
      </c>
      <c r="J34" s="6" t="e">
        <f>SUMIF(Sta!$B:$B,$A34,Sta!$V:$V)/$C34</f>
        <v>#DIV/0!</v>
      </c>
      <c r="K34" s="10" t="e">
        <f>(SUMIF(Sta!$A:$A,$A34,Sta!$W:$W)  + SUMIF(Sta!$B:$B,$A34,Sta!$X:$X) )/$D34</f>
        <v>#DIV/0!</v>
      </c>
      <c r="L34" s="6" t="e">
        <f>SUMIF(Sta!$A:$A,$A34,Sta!$W:$W)/$B34</f>
        <v>#DIV/0!</v>
      </c>
      <c r="M34" s="6" t="e">
        <f>SUMIF(Sta!$B:$B,$A34,Sta!$X:$X)/$C34</f>
        <v>#DIV/0!</v>
      </c>
      <c r="N34" s="11" t="e">
        <f>(COUNTIFS(Sta!$A:$A,$A34,Sta!$Y:$Y,"&gt;8") +COUNTIFS(Sta!$B:$B,$A34,Sta!$Y:$Y,"&gt;8"))/$D34</f>
        <v>#DIV/0!</v>
      </c>
      <c r="O34" s="8" t="e">
        <f>COUNTIFS(Sta!$A:$A,$A34,Sta!$Y:$Y,"&gt;8")/$B34</f>
        <v>#DIV/0!</v>
      </c>
      <c r="P34" s="8" t="e">
        <f>COUNTIFS(Sta!$B:$B,$A34,Sta!$Y:$Y,"&gt;8")/$C34</f>
        <v>#DIV/0!</v>
      </c>
      <c r="Q34" s="11" t="e">
        <f>(COUNTIFS(Sta!$A:$A,$A34,Sta!$Y:$Y,"&gt;10") +COUNTIFS(Sta!$B:$B,$A34,Sta!$Y:$Y,"&gt;10"))/$D34</f>
        <v>#DIV/0!</v>
      </c>
      <c r="R34" s="8" t="e">
        <f>COUNTIFS(Sta!$A:$A,$A34,Sta!$Y:$Y,"&gt;10")/$B34</f>
        <v>#DIV/0!</v>
      </c>
      <c r="S34" s="8" t="e">
        <f>COUNTIFS(Sta!$B:$B,$A34,Sta!$Y:$Y,"&gt;10")/$C34</f>
        <v>#DIV/0!</v>
      </c>
      <c r="T34" s="11" t="e">
        <f>(COUNTIFS(Sta!$A:$A,$A34,Sta!$Y:$Y,"&lt;12") +COUNTIFS(Sta!$B:$B,$A34,Sta!$Y:$Y,"&lt;12"))/$D34</f>
        <v>#DIV/0!</v>
      </c>
      <c r="U34" s="8" t="e">
        <f>COUNTIFS(Sta!$A:$A,$A34,Sta!$Y:$Y,"&lt;12")/$B34</f>
        <v>#DIV/0!</v>
      </c>
      <c r="V34" s="8" t="e">
        <f>COUNTIFS(Sta!$B:$B,$A34,Sta!$Y:$Y,"&lt;12")/$C34</f>
        <v>#DIV/0!</v>
      </c>
    </row>
    <row r="35" spans="1:22" x14ac:dyDescent="0.3">
      <c r="A35" s="4" t="s">
        <v>87</v>
      </c>
      <c r="B35" s="9">
        <f>COUNTIF(Sta!A:A,A35)</f>
        <v>0</v>
      </c>
      <c r="C35" s="4">
        <f>COUNTIF(Sta!B:B,A35)</f>
        <v>0</v>
      </c>
      <c r="D35" s="4">
        <f t="shared" si="1"/>
        <v>0</v>
      </c>
      <c r="E35" s="10" t="e">
        <f>(SUMIF(Sta!$A:$A,$A35,Sta!$Y:$Y)  + SUMIF(Sta!$B:$B,$A35,Sta!$Y:$Y) )/$D35</f>
        <v>#DIV/0!</v>
      </c>
      <c r="F35" s="6" t="e">
        <f>SUMIF(Sta!$A:$A,$A35,Sta!$Y:$Y)/$B35</f>
        <v>#DIV/0!</v>
      </c>
      <c r="G35" s="6" t="e">
        <f>SUMIF(Sta!$B:$B,$A35,Sta!$Y:$Y)/$C35</f>
        <v>#DIV/0!</v>
      </c>
      <c r="H35" s="10" t="e">
        <f>(SUMIF(Sta!$A:$A,$A35,Sta!$U:$U)  + SUMIF(Sta!$B:$B,$A35,Sta!$V:$V) )/$D35</f>
        <v>#DIV/0!</v>
      </c>
      <c r="I35" s="6" t="e">
        <f>SUMIF(Sta!$A:$A,$A35,Sta!$U:$U)/$B35</f>
        <v>#DIV/0!</v>
      </c>
      <c r="J35" s="6" t="e">
        <f>SUMIF(Sta!$B:$B,$A35,Sta!$V:$V)/$C35</f>
        <v>#DIV/0!</v>
      </c>
      <c r="K35" s="10" t="e">
        <f>(SUMIF(Sta!$A:$A,$A35,Sta!$W:$W)  + SUMIF(Sta!$B:$B,$A35,Sta!$X:$X) )/$D35</f>
        <v>#DIV/0!</v>
      </c>
      <c r="L35" s="6" t="e">
        <f>SUMIF(Sta!$A:$A,$A35,Sta!$W:$W)/$B35</f>
        <v>#DIV/0!</v>
      </c>
      <c r="M35" s="6" t="e">
        <f>SUMIF(Sta!$B:$B,$A35,Sta!$X:$X)/$C35</f>
        <v>#DIV/0!</v>
      </c>
      <c r="N35" s="11" t="e">
        <f>(COUNTIFS(Sta!$A:$A,$A35,Sta!$Y:$Y,"&gt;8") +COUNTIFS(Sta!$B:$B,$A35,Sta!$Y:$Y,"&gt;8"))/$D35</f>
        <v>#DIV/0!</v>
      </c>
      <c r="O35" s="8" t="e">
        <f>COUNTIFS(Sta!$A:$A,$A35,Sta!$Y:$Y,"&gt;8")/$B35</f>
        <v>#DIV/0!</v>
      </c>
      <c r="P35" s="8" t="e">
        <f>COUNTIFS(Sta!$B:$B,$A35,Sta!$Y:$Y,"&gt;8")/$C35</f>
        <v>#DIV/0!</v>
      </c>
      <c r="Q35" s="11" t="e">
        <f>(COUNTIFS(Sta!$A:$A,$A35,Sta!$Y:$Y,"&gt;10") +COUNTIFS(Sta!$B:$B,$A35,Sta!$Y:$Y,"&gt;10"))/$D35</f>
        <v>#DIV/0!</v>
      </c>
      <c r="R35" s="8" t="e">
        <f>COUNTIFS(Sta!$A:$A,$A35,Sta!$Y:$Y,"&gt;10")/$B35</f>
        <v>#DIV/0!</v>
      </c>
      <c r="S35" s="8" t="e">
        <f>COUNTIFS(Sta!$B:$B,$A35,Sta!$Y:$Y,"&gt;10")/$C35</f>
        <v>#DIV/0!</v>
      </c>
      <c r="T35" s="11" t="e">
        <f>(COUNTIFS(Sta!$A:$A,$A35,Sta!$Y:$Y,"&lt;12") +COUNTIFS(Sta!$B:$B,$A35,Sta!$Y:$Y,"&lt;12"))/$D35</f>
        <v>#DIV/0!</v>
      </c>
      <c r="U35" s="8" t="e">
        <f>COUNTIFS(Sta!$A:$A,$A35,Sta!$Y:$Y,"&lt;12")/$B35</f>
        <v>#DIV/0!</v>
      </c>
      <c r="V35" s="8" t="e">
        <f>COUNTIFS(Sta!$B:$B,$A35,Sta!$Y:$Y,"&lt;12")/$C35</f>
        <v>#DIV/0!</v>
      </c>
    </row>
    <row r="36" spans="1:22" x14ac:dyDescent="0.3">
      <c r="A36" s="4" t="s">
        <v>97</v>
      </c>
      <c r="B36" s="9">
        <f>COUNTIF(Sta!A:A,A36)</f>
        <v>0</v>
      </c>
      <c r="C36" s="4">
        <f>COUNTIF(Sta!B:B,A36)</f>
        <v>0</v>
      </c>
      <c r="D36" s="4">
        <f t="shared" si="1"/>
        <v>0</v>
      </c>
      <c r="E36" s="10" t="e">
        <f>(SUMIF(Sta!$A:$A,$A36,Sta!$Y:$Y)  + SUMIF(Sta!$B:$B,$A36,Sta!$Y:$Y) )/$D36</f>
        <v>#DIV/0!</v>
      </c>
      <c r="F36" s="6" t="e">
        <f>SUMIF(Sta!$A:$A,$A36,Sta!$Y:$Y)/$B36</f>
        <v>#DIV/0!</v>
      </c>
      <c r="G36" s="6" t="e">
        <f>SUMIF(Sta!$B:$B,$A36,Sta!$Y:$Y)/$C36</f>
        <v>#DIV/0!</v>
      </c>
      <c r="H36" s="10" t="e">
        <f>(SUMIF(Sta!$A:$A,$A36,Sta!$U:$U)  + SUMIF(Sta!$B:$B,$A36,Sta!$V:$V) )/$D36</f>
        <v>#DIV/0!</v>
      </c>
      <c r="I36" s="6" t="e">
        <f>SUMIF(Sta!$A:$A,$A36,Sta!$U:$U)/$B36</f>
        <v>#DIV/0!</v>
      </c>
      <c r="J36" s="6" t="e">
        <f>SUMIF(Sta!$B:$B,$A36,Sta!$V:$V)/$C36</f>
        <v>#DIV/0!</v>
      </c>
      <c r="K36" s="10" t="e">
        <f>(SUMIF(Sta!$A:$A,$A36,Sta!$W:$W)  + SUMIF(Sta!$B:$B,$A36,Sta!$X:$X) )/$D36</f>
        <v>#DIV/0!</v>
      </c>
      <c r="L36" s="6" t="e">
        <f>SUMIF(Sta!$A:$A,$A36,Sta!$W:$W)/$B36</f>
        <v>#DIV/0!</v>
      </c>
      <c r="M36" s="6" t="e">
        <f>SUMIF(Sta!$B:$B,$A36,Sta!$X:$X)/$C36</f>
        <v>#DIV/0!</v>
      </c>
      <c r="N36" s="11" t="e">
        <f>(COUNTIFS(Sta!$A:$A,$A36,Sta!$Y:$Y,"&gt;8") +COUNTIFS(Sta!$B:$B,$A36,Sta!$Y:$Y,"&gt;8"))/$D36</f>
        <v>#DIV/0!</v>
      </c>
      <c r="O36" s="8" t="e">
        <f>COUNTIFS(Sta!$A:$A,$A36,Sta!$Y:$Y,"&gt;8")/$B36</f>
        <v>#DIV/0!</v>
      </c>
      <c r="P36" s="8" t="e">
        <f>COUNTIFS(Sta!$B:$B,$A36,Sta!$Y:$Y,"&gt;8")/$C36</f>
        <v>#DIV/0!</v>
      </c>
      <c r="Q36" s="11" t="e">
        <f>(COUNTIFS(Sta!$A:$A,$A36,Sta!$Y:$Y,"&gt;10") +COUNTIFS(Sta!$B:$B,$A36,Sta!$Y:$Y,"&gt;10"))/$D36</f>
        <v>#DIV/0!</v>
      </c>
      <c r="R36" s="8" t="e">
        <f>COUNTIFS(Sta!$A:$A,$A36,Sta!$Y:$Y,"&gt;10")/$B36</f>
        <v>#DIV/0!</v>
      </c>
      <c r="S36" s="8" t="e">
        <f>COUNTIFS(Sta!$B:$B,$A36,Sta!$Y:$Y,"&gt;10")/$C36</f>
        <v>#DIV/0!</v>
      </c>
      <c r="T36" s="11" t="e">
        <f>(COUNTIFS(Sta!$A:$A,$A36,Sta!$Y:$Y,"&lt;12") +COUNTIFS(Sta!$B:$B,$A36,Sta!$Y:$Y,"&lt;12"))/$D36</f>
        <v>#DIV/0!</v>
      </c>
      <c r="U36" s="8" t="e">
        <f>COUNTIFS(Sta!$A:$A,$A36,Sta!$Y:$Y,"&lt;12")/$B36</f>
        <v>#DIV/0!</v>
      </c>
      <c r="V36" s="8" t="e">
        <f>COUNTIFS(Sta!$B:$B,$A36,Sta!$Y:$Y,"&lt;12")/$C36</f>
        <v>#DIV/0!</v>
      </c>
    </row>
    <row r="37" spans="1:22" x14ac:dyDescent="0.3">
      <c r="A37" s="4" t="s">
        <v>92</v>
      </c>
      <c r="B37" s="9">
        <f>COUNTIF(Sta!A:A,A37)</f>
        <v>0</v>
      </c>
      <c r="C37" s="4">
        <f>COUNTIF(Sta!B:B,A37)</f>
        <v>0</v>
      </c>
      <c r="D37" s="4">
        <f t="shared" si="1"/>
        <v>0</v>
      </c>
      <c r="E37" s="10" t="e">
        <f>(SUMIF(Sta!$A:$A,$A37,Sta!$Y:$Y)  + SUMIF(Sta!$B:$B,$A37,Sta!$Y:$Y) )/$D37</f>
        <v>#DIV/0!</v>
      </c>
      <c r="F37" s="6" t="e">
        <f>SUMIF(Sta!$A:$A,$A37,Sta!$Y:$Y)/$B37</f>
        <v>#DIV/0!</v>
      </c>
      <c r="G37" s="6" t="e">
        <f>SUMIF(Sta!$B:$B,$A37,Sta!$Y:$Y)/$C37</f>
        <v>#DIV/0!</v>
      </c>
      <c r="H37" s="10" t="e">
        <f>(SUMIF(Sta!$A:$A,$A37,Sta!$U:$U)  + SUMIF(Sta!$B:$B,$A37,Sta!$V:$V) )/$D37</f>
        <v>#DIV/0!</v>
      </c>
      <c r="I37" s="6" t="e">
        <f>SUMIF(Sta!$A:$A,$A37,Sta!$U:$U)/$B37</f>
        <v>#DIV/0!</v>
      </c>
      <c r="J37" s="6" t="e">
        <f>SUMIF(Sta!$B:$B,$A37,Sta!$V:$V)/$C37</f>
        <v>#DIV/0!</v>
      </c>
      <c r="K37" s="10" t="e">
        <f>(SUMIF(Sta!$A:$A,$A37,Sta!$W:$W)  + SUMIF(Sta!$B:$B,$A37,Sta!$X:$X) )/$D37</f>
        <v>#DIV/0!</v>
      </c>
      <c r="L37" s="6" t="e">
        <f>SUMIF(Sta!$A:$A,$A37,Sta!$W:$W)/$B37</f>
        <v>#DIV/0!</v>
      </c>
      <c r="M37" s="6" t="e">
        <f>SUMIF(Sta!$B:$B,$A37,Sta!$X:$X)/$C37</f>
        <v>#DIV/0!</v>
      </c>
      <c r="N37" s="11" t="e">
        <f>(COUNTIFS(Sta!$A:$A,$A37,Sta!$Y:$Y,"&gt;8") +COUNTIFS(Sta!$B:$B,$A37,Sta!$Y:$Y,"&gt;8"))/$D37</f>
        <v>#DIV/0!</v>
      </c>
      <c r="O37" s="8" t="e">
        <f>COUNTIFS(Sta!$A:$A,$A37,Sta!$Y:$Y,"&gt;8")/$B37</f>
        <v>#DIV/0!</v>
      </c>
      <c r="P37" s="8" t="e">
        <f>COUNTIFS(Sta!$B:$B,$A37,Sta!$Y:$Y,"&gt;8")/$C37</f>
        <v>#DIV/0!</v>
      </c>
      <c r="Q37" s="11" t="e">
        <f>(COUNTIFS(Sta!$A:$A,$A37,Sta!$Y:$Y,"&gt;10") +COUNTIFS(Sta!$B:$B,$A37,Sta!$Y:$Y,"&gt;10"))/$D37</f>
        <v>#DIV/0!</v>
      </c>
      <c r="R37" s="8" t="e">
        <f>COUNTIFS(Sta!$A:$A,$A37,Sta!$Y:$Y,"&gt;10")/$B37</f>
        <v>#DIV/0!</v>
      </c>
      <c r="S37" s="8" t="e">
        <f>COUNTIFS(Sta!$B:$B,$A37,Sta!$Y:$Y,"&gt;10")/$C37</f>
        <v>#DIV/0!</v>
      </c>
      <c r="T37" s="11" t="e">
        <f>(COUNTIFS(Sta!$A:$A,$A37,Sta!$Y:$Y,"&lt;12") +COUNTIFS(Sta!$B:$B,$A37,Sta!$Y:$Y,"&lt;12"))/$D37</f>
        <v>#DIV/0!</v>
      </c>
      <c r="U37" s="8" t="e">
        <f>COUNTIFS(Sta!$A:$A,$A37,Sta!$Y:$Y,"&lt;12")/$B37</f>
        <v>#DIV/0!</v>
      </c>
      <c r="V37" s="8" t="e">
        <f>COUNTIFS(Sta!$B:$B,$A37,Sta!$Y:$Y,"&lt;12")/$C37</f>
        <v>#DIV/0!</v>
      </c>
    </row>
    <row r="38" spans="1:22" x14ac:dyDescent="0.3">
      <c r="A38" s="4" t="s">
        <v>90</v>
      </c>
      <c r="B38" s="9">
        <f>COUNTIF(Sta!A:A,A38)</f>
        <v>0</v>
      </c>
      <c r="C38" s="4">
        <f>COUNTIF(Sta!B:B,A38)</f>
        <v>0</v>
      </c>
      <c r="D38" s="4">
        <f t="shared" si="1"/>
        <v>0</v>
      </c>
      <c r="E38" s="10" t="e">
        <f>(SUMIF(Sta!$A:$A,$A38,Sta!$Y:$Y)  + SUMIF(Sta!$B:$B,$A38,Sta!$Y:$Y) )/$D38</f>
        <v>#DIV/0!</v>
      </c>
      <c r="F38" s="6" t="e">
        <f>SUMIF(Sta!$A:$A,$A38,Sta!$Y:$Y)/$B38</f>
        <v>#DIV/0!</v>
      </c>
      <c r="G38" s="6" t="e">
        <f>SUMIF(Sta!$B:$B,$A38,Sta!$Y:$Y)/$C38</f>
        <v>#DIV/0!</v>
      </c>
      <c r="H38" s="10" t="e">
        <f>(SUMIF(Sta!$A:$A,$A38,Sta!$U:$U)  + SUMIF(Sta!$B:$B,$A38,Sta!$V:$V) )/$D38</f>
        <v>#DIV/0!</v>
      </c>
      <c r="I38" s="6" t="e">
        <f>SUMIF(Sta!$A:$A,$A38,Sta!$U:$U)/$B38</f>
        <v>#DIV/0!</v>
      </c>
      <c r="J38" s="6" t="e">
        <f>SUMIF(Sta!$B:$B,$A38,Sta!$V:$V)/$C38</f>
        <v>#DIV/0!</v>
      </c>
      <c r="K38" s="10" t="e">
        <f>(SUMIF(Sta!$A:$A,$A38,Sta!$W:$W)  + SUMIF(Sta!$B:$B,$A38,Sta!$X:$X) )/$D38</f>
        <v>#DIV/0!</v>
      </c>
      <c r="L38" s="6" t="e">
        <f>SUMIF(Sta!$A:$A,$A38,Sta!$W:$W)/$B38</f>
        <v>#DIV/0!</v>
      </c>
      <c r="M38" s="6" t="e">
        <f>SUMIF(Sta!$B:$B,$A38,Sta!$X:$X)/$C38</f>
        <v>#DIV/0!</v>
      </c>
      <c r="N38" s="11" t="e">
        <f>(COUNTIFS(Sta!$A:$A,$A38,Sta!$Y:$Y,"&gt;8") +COUNTIFS(Sta!$B:$B,$A38,Sta!$Y:$Y,"&gt;8"))/$D38</f>
        <v>#DIV/0!</v>
      </c>
      <c r="O38" s="8" t="e">
        <f>COUNTIFS(Sta!$A:$A,$A38,Sta!$Y:$Y,"&gt;8")/$B38</f>
        <v>#DIV/0!</v>
      </c>
      <c r="P38" s="8" t="e">
        <f>COUNTIFS(Sta!$B:$B,$A38,Sta!$Y:$Y,"&gt;8")/$C38</f>
        <v>#DIV/0!</v>
      </c>
      <c r="Q38" s="11" t="e">
        <f>(COUNTIFS(Sta!$A:$A,$A38,Sta!$Y:$Y,"&gt;10") +COUNTIFS(Sta!$B:$B,$A38,Sta!$Y:$Y,"&gt;10"))/$D38</f>
        <v>#DIV/0!</v>
      </c>
      <c r="R38" s="8" t="e">
        <f>COUNTIFS(Sta!$A:$A,$A38,Sta!$Y:$Y,"&gt;10")/$B38</f>
        <v>#DIV/0!</v>
      </c>
      <c r="S38" s="8" t="e">
        <f>COUNTIFS(Sta!$B:$B,$A38,Sta!$Y:$Y,"&gt;10")/$C38</f>
        <v>#DIV/0!</v>
      </c>
      <c r="T38" s="11" t="e">
        <f>(COUNTIFS(Sta!$A:$A,$A38,Sta!$Y:$Y,"&lt;12") +COUNTIFS(Sta!$B:$B,$A38,Sta!$Y:$Y,"&lt;12"))/$D38</f>
        <v>#DIV/0!</v>
      </c>
      <c r="U38" s="8" t="e">
        <f>COUNTIFS(Sta!$A:$A,$A38,Sta!$Y:$Y,"&lt;12")/$B38</f>
        <v>#DIV/0!</v>
      </c>
      <c r="V38" s="8" t="e">
        <f>COUNTIFS(Sta!$B:$B,$A38,Sta!$Y:$Y,"&lt;12")/$C38</f>
        <v>#DIV/0!</v>
      </c>
    </row>
    <row r="39" spans="1:22" x14ac:dyDescent="0.3">
      <c r="A39" s="4" t="s">
        <v>96</v>
      </c>
      <c r="B39" s="9">
        <f>COUNTIF(Sta!A:A,A39)</f>
        <v>0</v>
      </c>
      <c r="C39" s="4">
        <f>COUNTIF(Sta!B:B,A39)</f>
        <v>0</v>
      </c>
      <c r="D39" s="4">
        <f t="shared" si="1"/>
        <v>0</v>
      </c>
      <c r="E39" s="10" t="e">
        <f>(SUMIF(Sta!$A:$A,$A39,Sta!$Y:$Y)  + SUMIF(Sta!$B:$B,$A39,Sta!$Y:$Y) )/$D39</f>
        <v>#DIV/0!</v>
      </c>
      <c r="F39" s="6" t="e">
        <f>SUMIF(Sta!$A:$A,$A39,Sta!$Y:$Y)/$B39</f>
        <v>#DIV/0!</v>
      </c>
      <c r="G39" s="6" t="e">
        <f>SUMIF(Sta!$B:$B,$A39,Sta!$Y:$Y)/$C39</f>
        <v>#DIV/0!</v>
      </c>
      <c r="H39" s="10" t="e">
        <f>(SUMIF(Sta!$A:$A,$A39,Sta!$U:$U)  + SUMIF(Sta!$B:$B,$A39,Sta!$V:$V) )/$D39</f>
        <v>#DIV/0!</v>
      </c>
      <c r="I39" s="6" t="e">
        <f>SUMIF(Sta!$A:$A,$A39,Sta!$U:$U)/$B39</f>
        <v>#DIV/0!</v>
      </c>
      <c r="J39" s="6" t="e">
        <f>SUMIF(Sta!$B:$B,$A39,Sta!$V:$V)/$C39</f>
        <v>#DIV/0!</v>
      </c>
      <c r="K39" s="10" t="e">
        <f>(SUMIF(Sta!$A:$A,$A39,Sta!$W:$W)  + SUMIF(Sta!$B:$B,$A39,Sta!$X:$X) )/$D39</f>
        <v>#DIV/0!</v>
      </c>
      <c r="L39" s="6" t="e">
        <f>SUMIF(Sta!$A:$A,$A39,Sta!$W:$W)/$B39</f>
        <v>#DIV/0!</v>
      </c>
      <c r="M39" s="6" t="e">
        <f>SUMIF(Sta!$B:$B,$A39,Sta!$X:$X)/$C39</f>
        <v>#DIV/0!</v>
      </c>
      <c r="N39" s="11" t="e">
        <f>(COUNTIFS(Sta!$A:$A,$A39,Sta!$Y:$Y,"&gt;8") +COUNTIFS(Sta!$B:$B,$A39,Sta!$Y:$Y,"&gt;8"))/$D39</f>
        <v>#DIV/0!</v>
      </c>
      <c r="O39" s="8" t="e">
        <f>COUNTIFS(Sta!$A:$A,$A39,Sta!$Y:$Y,"&gt;8")/$B39</f>
        <v>#DIV/0!</v>
      </c>
      <c r="P39" s="8" t="e">
        <f>COUNTIFS(Sta!$B:$B,$A39,Sta!$Y:$Y,"&gt;8")/$C39</f>
        <v>#DIV/0!</v>
      </c>
      <c r="Q39" s="11" t="e">
        <f>(COUNTIFS(Sta!$A:$A,$A39,Sta!$Y:$Y,"&gt;10") +COUNTIFS(Sta!$B:$B,$A39,Sta!$Y:$Y,"&gt;10"))/$D39</f>
        <v>#DIV/0!</v>
      </c>
      <c r="R39" s="8" t="e">
        <f>COUNTIFS(Sta!$A:$A,$A39,Sta!$Y:$Y,"&gt;10")/$B39</f>
        <v>#DIV/0!</v>
      </c>
      <c r="S39" s="8" t="e">
        <f>COUNTIFS(Sta!$B:$B,$A39,Sta!$Y:$Y,"&gt;10")/$C39</f>
        <v>#DIV/0!</v>
      </c>
      <c r="T39" s="11" t="e">
        <f>(COUNTIFS(Sta!$A:$A,$A39,Sta!$Y:$Y,"&lt;12") +COUNTIFS(Sta!$B:$B,$A39,Sta!$Y:$Y,"&lt;12"))/$D39</f>
        <v>#DIV/0!</v>
      </c>
      <c r="U39" s="8" t="e">
        <f>COUNTIFS(Sta!$A:$A,$A39,Sta!$Y:$Y,"&lt;12")/$B39</f>
        <v>#DIV/0!</v>
      </c>
      <c r="V39" s="8" t="e">
        <f>COUNTIFS(Sta!$B:$B,$A39,Sta!$Y:$Y,"&lt;12")/$C39</f>
        <v>#DIV/0!</v>
      </c>
    </row>
    <row r="40" spans="1:22" x14ac:dyDescent="0.3">
      <c r="A40" s="4" t="s">
        <v>100</v>
      </c>
      <c r="B40" s="9">
        <f>COUNTIF(Sta!A:A,A40)</f>
        <v>0</v>
      </c>
      <c r="C40" s="4">
        <f>COUNTIF(Sta!B:B,A40)</f>
        <v>0</v>
      </c>
      <c r="D40" s="4">
        <f t="shared" si="1"/>
        <v>0</v>
      </c>
      <c r="E40" s="10" t="e">
        <f>(SUMIF(Sta!$A:$A,$A40,Sta!$Y:$Y)  + SUMIF(Sta!$B:$B,$A40,Sta!$Y:$Y) )/$D40</f>
        <v>#DIV/0!</v>
      </c>
      <c r="F40" s="6" t="e">
        <f>SUMIF(Sta!$A:$A,$A40,Sta!$Y:$Y)/$B40</f>
        <v>#DIV/0!</v>
      </c>
      <c r="G40" s="6" t="e">
        <f>SUMIF(Sta!$B:$B,$A40,Sta!$Y:$Y)/$C40</f>
        <v>#DIV/0!</v>
      </c>
      <c r="H40" s="10" t="e">
        <f>(SUMIF(Sta!$A:$A,$A40,Sta!$U:$U)  + SUMIF(Sta!$B:$B,$A40,Sta!$V:$V) )/$D40</f>
        <v>#DIV/0!</v>
      </c>
      <c r="I40" s="6" t="e">
        <f>SUMIF(Sta!$A:$A,$A40,Sta!$U:$U)/$B40</f>
        <v>#DIV/0!</v>
      </c>
      <c r="J40" s="6" t="e">
        <f>SUMIF(Sta!$B:$B,$A40,Sta!$V:$V)/$C40</f>
        <v>#DIV/0!</v>
      </c>
      <c r="K40" s="10" t="e">
        <f>(SUMIF(Sta!$A:$A,$A40,Sta!$W:$W)  + SUMIF(Sta!$B:$B,$A40,Sta!$X:$X) )/$D40</f>
        <v>#DIV/0!</v>
      </c>
      <c r="L40" s="6" t="e">
        <f>SUMIF(Sta!$A:$A,$A40,Sta!$W:$W)/$B40</f>
        <v>#DIV/0!</v>
      </c>
      <c r="M40" s="6" t="e">
        <f>SUMIF(Sta!$B:$B,$A40,Sta!$X:$X)/$C40</f>
        <v>#DIV/0!</v>
      </c>
      <c r="N40" s="11" t="e">
        <f>(COUNTIFS(Sta!$A:$A,$A40,Sta!$Y:$Y,"&gt;8") +COUNTIFS(Sta!$B:$B,$A40,Sta!$Y:$Y,"&gt;8"))/$D40</f>
        <v>#DIV/0!</v>
      </c>
      <c r="O40" s="8" t="e">
        <f>COUNTIFS(Sta!$A:$A,$A40,Sta!$Y:$Y,"&gt;8")/$B40</f>
        <v>#DIV/0!</v>
      </c>
      <c r="P40" s="8" t="e">
        <f>COUNTIFS(Sta!$B:$B,$A40,Sta!$Y:$Y,"&gt;8")/$C40</f>
        <v>#DIV/0!</v>
      </c>
      <c r="Q40" s="11" t="e">
        <f>(COUNTIFS(Sta!$A:$A,$A40,Sta!$Y:$Y,"&gt;10") +COUNTIFS(Sta!$B:$B,$A40,Sta!$Y:$Y,"&gt;10"))/$D40</f>
        <v>#DIV/0!</v>
      </c>
      <c r="R40" s="8" t="e">
        <f>COUNTIFS(Sta!$A:$A,$A40,Sta!$Y:$Y,"&gt;10")/$B40</f>
        <v>#DIV/0!</v>
      </c>
      <c r="S40" s="8" t="e">
        <f>COUNTIFS(Sta!$B:$B,$A40,Sta!$Y:$Y,"&gt;10")/$C40</f>
        <v>#DIV/0!</v>
      </c>
      <c r="T40" s="11" t="e">
        <f>(COUNTIFS(Sta!$A:$A,$A40,Sta!$Y:$Y,"&lt;12") +COUNTIFS(Sta!$B:$B,$A40,Sta!$Y:$Y,"&lt;12"))/$D40</f>
        <v>#DIV/0!</v>
      </c>
      <c r="U40" s="8" t="e">
        <f>COUNTIFS(Sta!$A:$A,$A40,Sta!$Y:$Y,"&lt;12")/$B40</f>
        <v>#DIV/0!</v>
      </c>
      <c r="V40" s="8" t="e">
        <f>COUNTIFS(Sta!$B:$B,$A40,Sta!$Y:$Y,"&lt;12")/$C40</f>
        <v>#DIV/0!</v>
      </c>
    </row>
    <row r="41" spans="1:22" x14ac:dyDescent="0.3">
      <c r="A41" s="4" t="s">
        <v>93</v>
      </c>
      <c r="B41" s="9">
        <f>COUNTIF(Sta!A:A,A41)</f>
        <v>0</v>
      </c>
      <c r="C41" s="4">
        <f>COUNTIF(Sta!B:B,A41)</f>
        <v>0</v>
      </c>
      <c r="D41" s="4">
        <f t="shared" si="1"/>
        <v>0</v>
      </c>
      <c r="E41" s="10" t="e">
        <f>(SUMIF(Sta!$A:$A,$A41,Sta!$Y:$Y)  + SUMIF(Sta!$B:$B,$A41,Sta!$Y:$Y) )/$D41</f>
        <v>#DIV/0!</v>
      </c>
      <c r="F41" s="6" t="e">
        <f>SUMIF(Sta!$A:$A,$A41,Sta!$Y:$Y)/$B41</f>
        <v>#DIV/0!</v>
      </c>
      <c r="G41" s="6" t="e">
        <f>SUMIF(Sta!$B:$B,$A41,Sta!$Y:$Y)/$C41</f>
        <v>#DIV/0!</v>
      </c>
      <c r="H41" s="10" t="e">
        <f>(SUMIF(Sta!$A:$A,$A41,Sta!$U:$U)  + SUMIF(Sta!$B:$B,$A41,Sta!$V:$V) )/$D41</f>
        <v>#DIV/0!</v>
      </c>
      <c r="I41" s="6" t="e">
        <f>SUMIF(Sta!$A:$A,$A41,Sta!$U:$U)/$B41</f>
        <v>#DIV/0!</v>
      </c>
      <c r="J41" s="6" t="e">
        <f>SUMIF(Sta!$B:$B,$A41,Sta!$V:$V)/$C41</f>
        <v>#DIV/0!</v>
      </c>
      <c r="K41" s="10" t="e">
        <f>(SUMIF(Sta!$A:$A,$A41,Sta!$W:$W)  + SUMIF(Sta!$B:$B,$A41,Sta!$X:$X) )/$D41</f>
        <v>#DIV/0!</v>
      </c>
      <c r="L41" s="6" t="e">
        <f>SUMIF(Sta!$A:$A,$A41,Sta!$W:$W)/$B41</f>
        <v>#DIV/0!</v>
      </c>
      <c r="M41" s="6" t="e">
        <f>SUMIF(Sta!$B:$B,$A41,Sta!$X:$X)/$C41</f>
        <v>#DIV/0!</v>
      </c>
      <c r="N41" s="11" t="e">
        <f>(COUNTIFS(Sta!$A:$A,$A41,Sta!$Y:$Y,"&gt;8") +COUNTIFS(Sta!$B:$B,$A41,Sta!$Y:$Y,"&gt;8"))/$D41</f>
        <v>#DIV/0!</v>
      </c>
      <c r="O41" s="8" t="e">
        <f>COUNTIFS(Sta!$A:$A,$A41,Sta!$Y:$Y,"&gt;8")/$B41</f>
        <v>#DIV/0!</v>
      </c>
      <c r="P41" s="8" t="e">
        <f>COUNTIFS(Sta!$B:$B,$A41,Sta!$Y:$Y,"&gt;8")/$C41</f>
        <v>#DIV/0!</v>
      </c>
      <c r="Q41" s="11" t="e">
        <f>(COUNTIFS(Sta!$A:$A,$A41,Sta!$Y:$Y,"&gt;10") +COUNTIFS(Sta!$B:$B,$A41,Sta!$Y:$Y,"&gt;10"))/$D41</f>
        <v>#DIV/0!</v>
      </c>
      <c r="R41" s="8" t="e">
        <f>COUNTIFS(Sta!$A:$A,$A41,Sta!$Y:$Y,"&gt;10")/$B41</f>
        <v>#DIV/0!</v>
      </c>
      <c r="S41" s="8" t="e">
        <f>COUNTIFS(Sta!$B:$B,$A41,Sta!$Y:$Y,"&gt;10")/$C41</f>
        <v>#DIV/0!</v>
      </c>
      <c r="T41" s="11" t="e">
        <f>(COUNTIFS(Sta!$A:$A,$A41,Sta!$Y:$Y,"&lt;12") +COUNTIFS(Sta!$B:$B,$A41,Sta!$Y:$Y,"&lt;12"))/$D41</f>
        <v>#DIV/0!</v>
      </c>
      <c r="U41" s="8" t="e">
        <f>COUNTIFS(Sta!$A:$A,$A41,Sta!$Y:$Y,"&lt;12")/$B41</f>
        <v>#DIV/0!</v>
      </c>
      <c r="V41" s="8" t="e">
        <f>COUNTIFS(Sta!$B:$B,$A41,Sta!$Y:$Y,"&lt;12")/$C41</f>
        <v>#DIV/0!</v>
      </c>
    </row>
    <row r="42" spans="1:22" x14ac:dyDescent="0.3">
      <c r="A42" s="4" t="s">
        <v>102</v>
      </c>
      <c r="B42" s="9">
        <f>COUNTIF(Sta!A:A,A42)</f>
        <v>0</v>
      </c>
      <c r="C42" s="4">
        <f>COUNTIF(Sta!B:B,A42)</f>
        <v>0</v>
      </c>
      <c r="D42" s="4">
        <f t="shared" si="1"/>
        <v>0</v>
      </c>
      <c r="E42" s="10" t="e">
        <f>(SUMIF(Sta!$A:$A,$A42,Sta!$Y:$Y)  + SUMIF(Sta!$B:$B,$A42,Sta!$Y:$Y) )/$D42</f>
        <v>#DIV/0!</v>
      </c>
      <c r="F42" s="6" t="e">
        <f>SUMIF(Sta!$A:$A,$A42,Sta!$Y:$Y)/$B42</f>
        <v>#DIV/0!</v>
      </c>
      <c r="G42" s="6" t="e">
        <f>SUMIF(Sta!$B:$B,$A42,Sta!$Y:$Y)/$C42</f>
        <v>#DIV/0!</v>
      </c>
      <c r="H42" s="10" t="e">
        <f>(SUMIF(Sta!$A:$A,$A42,Sta!$U:$U)  + SUMIF(Sta!$B:$B,$A42,Sta!$V:$V) )/$D42</f>
        <v>#DIV/0!</v>
      </c>
      <c r="I42" s="6" t="e">
        <f>SUMIF(Sta!$A:$A,$A42,Sta!$U:$U)/$B42</f>
        <v>#DIV/0!</v>
      </c>
      <c r="J42" s="6" t="e">
        <f>SUMIF(Sta!$B:$B,$A42,Sta!$V:$V)/$C42</f>
        <v>#DIV/0!</v>
      </c>
      <c r="K42" s="10" t="e">
        <f>(SUMIF(Sta!$A:$A,$A42,Sta!$W:$W)  + SUMIF(Sta!$B:$B,$A42,Sta!$X:$X) )/$D42</f>
        <v>#DIV/0!</v>
      </c>
      <c r="L42" s="6" t="e">
        <f>SUMIF(Sta!$A:$A,$A42,Sta!$W:$W)/$B42</f>
        <v>#DIV/0!</v>
      </c>
      <c r="M42" s="6" t="e">
        <f>SUMIF(Sta!$B:$B,$A42,Sta!$X:$X)/$C42</f>
        <v>#DIV/0!</v>
      </c>
      <c r="N42" s="11" t="e">
        <f>(COUNTIFS(Sta!$A:$A,$A42,Sta!$Y:$Y,"&gt;8") +COUNTIFS(Sta!$B:$B,$A42,Sta!$Y:$Y,"&gt;8"))/$D42</f>
        <v>#DIV/0!</v>
      </c>
      <c r="O42" s="8" t="e">
        <f>COUNTIFS(Sta!$A:$A,$A42,Sta!$Y:$Y,"&gt;8")/$B42</f>
        <v>#DIV/0!</v>
      </c>
      <c r="P42" s="8" t="e">
        <f>COUNTIFS(Sta!$B:$B,$A42,Sta!$Y:$Y,"&gt;8")/$C42</f>
        <v>#DIV/0!</v>
      </c>
      <c r="Q42" s="11" t="e">
        <f>(COUNTIFS(Sta!$A:$A,$A42,Sta!$Y:$Y,"&gt;10") +COUNTIFS(Sta!$B:$B,$A42,Sta!$Y:$Y,"&gt;10"))/$D42</f>
        <v>#DIV/0!</v>
      </c>
      <c r="R42" s="8" t="e">
        <f>COUNTIFS(Sta!$A:$A,$A42,Sta!$Y:$Y,"&gt;10")/$B42</f>
        <v>#DIV/0!</v>
      </c>
      <c r="S42" s="8" t="e">
        <f>COUNTIFS(Sta!$B:$B,$A42,Sta!$Y:$Y,"&gt;10")/$C42</f>
        <v>#DIV/0!</v>
      </c>
      <c r="T42" s="11" t="e">
        <f>(COUNTIFS(Sta!$A:$A,$A42,Sta!$Y:$Y,"&lt;12") +COUNTIFS(Sta!$B:$B,$A42,Sta!$Y:$Y,"&lt;12"))/$D42</f>
        <v>#DIV/0!</v>
      </c>
      <c r="U42" s="8" t="e">
        <f>COUNTIFS(Sta!$A:$A,$A42,Sta!$Y:$Y,"&lt;12")/$B42</f>
        <v>#DIV/0!</v>
      </c>
      <c r="V42" s="8" t="e">
        <f>COUNTIFS(Sta!$B:$B,$A42,Sta!$Y:$Y,"&lt;12")/$C42</f>
        <v>#DIV/0!</v>
      </c>
    </row>
    <row r="43" spans="1:22" x14ac:dyDescent="0.3">
      <c r="A43" s="4" t="s">
        <v>162</v>
      </c>
      <c r="B43" s="9">
        <f>COUNTIF(Sta!A:A,A43)</f>
        <v>0</v>
      </c>
      <c r="C43" s="4">
        <f>COUNTIF(Sta!B:B,A43)</f>
        <v>0</v>
      </c>
      <c r="D43" s="4">
        <f t="shared" ref="D43:D60" si="2">B43+C43</f>
        <v>0</v>
      </c>
      <c r="E43" s="10" t="e">
        <f>(SUMIF(Sta!$A:$A,$A43,Sta!$Y:$Y)  + SUMIF(Sta!$B:$B,$A43,Sta!$Y:$Y) )/$D43</f>
        <v>#DIV/0!</v>
      </c>
      <c r="F43" s="6" t="e">
        <f>SUMIF(Sta!$A:$A,$A43,Sta!$Y:$Y)/$B43</f>
        <v>#DIV/0!</v>
      </c>
      <c r="G43" s="6" t="e">
        <f>SUMIF(Sta!$B:$B,$A43,Sta!$Y:$Y)/$C43</f>
        <v>#DIV/0!</v>
      </c>
      <c r="H43" s="10" t="e">
        <f>(SUMIF(Sta!$A:$A,$A43,Sta!$U:$U)  + SUMIF(Sta!$B:$B,$A43,Sta!$V:$V) )/$D43</f>
        <v>#DIV/0!</v>
      </c>
      <c r="I43" s="6" t="e">
        <f>SUMIF(Sta!$A:$A,$A43,Sta!$U:$U)/$B43</f>
        <v>#DIV/0!</v>
      </c>
      <c r="J43" s="6" t="e">
        <f>SUMIF(Sta!$B:$B,$A43,Sta!$V:$V)/$C43</f>
        <v>#DIV/0!</v>
      </c>
      <c r="K43" s="10" t="e">
        <f>(SUMIF(Sta!$A:$A,$A43,Sta!$W:$W)  + SUMIF(Sta!$B:$B,$A43,Sta!$X:$X) )/$D43</f>
        <v>#DIV/0!</v>
      </c>
      <c r="L43" s="6" t="e">
        <f>SUMIF(Sta!$A:$A,$A43,Sta!$W:$W)/$B43</f>
        <v>#DIV/0!</v>
      </c>
      <c r="M43" s="6" t="e">
        <f>SUMIF(Sta!$B:$B,$A43,Sta!$X:$X)/$C43</f>
        <v>#DIV/0!</v>
      </c>
      <c r="N43" s="11" t="e">
        <f>(COUNTIFS(Sta!$A:$A,$A43,Sta!$Y:$Y,"&gt;8") +COUNTIFS(Sta!$B:$B,$A43,Sta!$Y:$Y,"&gt;8"))/$D43</f>
        <v>#DIV/0!</v>
      </c>
      <c r="O43" s="8" t="e">
        <f>COUNTIFS(Sta!$A:$A,$A43,Sta!$Y:$Y,"&gt;8")/$B43</f>
        <v>#DIV/0!</v>
      </c>
      <c r="P43" s="8" t="e">
        <f>COUNTIFS(Sta!$B:$B,$A43,Sta!$Y:$Y,"&gt;8")/$C43</f>
        <v>#DIV/0!</v>
      </c>
      <c r="Q43" s="11" t="e">
        <f>(COUNTIFS(Sta!$A:$A,$A43,Sta!$Y:$Y,"&gt;10") +COUNTIFS(Sta!$B:$B,$A43,Sta!$Y:$Y,"&gt;10"))/$D43</f>
        <v>#DIV/0!</v>
      </c>
      <c r="R43" s="8" t="e">
        <f>COUNTIFS(Sta!$A:$A,$A43,Sta!$Y:$Y,"&gt;10")/$B43</f>
        <v>#DIV/0!</v>
      </c>
      <c r="S43" s="8" t="e">
        <f>COUNTIFS(Sta!$B:$B,$A43,Sta!$Y:$Y,"&gt;10")/$C43</f>
        <v>#DIV/0!</v>
      </c>
      <c r="T43" s="11" t="e">
        <f>(COUNTIFS(Sta!$A:$A,$A43,Sta!$Y:$Y,"&lt;12") +COUNTIFS(Sta!$B:$B,$A43,Sta!$Y:$Y,"&lt;12"))/$D43</f>
        <v>#DIV/0!</v>
      </c>
      <c r="U43" s="8" t="e">
        <f>COUNTIFS(Sta!$A:$A,$A43,Sta!$Y:$Y,"&lt;12")/$B43</f>
        <v>#DIV/0!</v>
      </c>
      <c r="V43" s="8" t="e">
        <f>COUNTIFS(Sta!$B:$B,$A43,Sta!$Y:$Y,"&lt;12")/$C43</f>
        <v>#DIV/0!</v>
      </c>
    </row>
    <row r="44" spans="1:22" x14ac:dyDescent="0.3">
      <c r="A44" s="4" t="s">
        <v>138</v>
      </c>
      <c r="B44" s="9">
        <f>COUNTIF(Sta!A:A,A44)</f>
        <v>0</v>
      </c>
      <c r="C44" s="4">
        <f>COUNTIF(Sta!B:B,A44)</f>
        <v>0</v>
      </c>
      <c r="D44" s="4">
        <f t="shared" si="2"/>
        <v>0</v>
      </c>
      <c r="E44" s="10" t="e">
        <f>(SUMIF(Sta!$A:$A,$A44,Sta!$Y:$Y)  + SUMIF(Sta!$B:$B,$A44,Sta!$Y:$Y) )/$D44</f>
        <v>#DIV/0!</v>
      </c>
      <c r="F44" s="6" t="e">
        <f>SUMIF(Sta!$A:$A,$A44,Sta!$Y:$Y)/$B44</f>
        <v>#DIV/0!</v>
      </c>
      <c r="G44" s="6" t="e">
        <f>SUMIF(Sta!$B:$B,$A44,Sta!$Y:$Y)/$C44</f>
        <v>#DIV/0!</v>
      </c>
      <c r="H44" s="10" t="e">
        <f>(SUMIF(Sta!$A:$A,$A44,Sta!$U:$U)  + SUMIF(Sta!$B:$B,$A44,Sta!$V:$V) )/$D44</f>
        <v>#DIV/0!</v>
      </c>
      <c r="I44" s="6" t="e">
        <f>SUMIF(Sta!$A:$A,$A44,Sta!$U:$U)/$B44</f>
        <v>#DIV/0!</v>
      </c>
      <c r="J44" s="6" t="e">
        <f>SUMIF(Sta!$B:$B,$A44,Sta!$V:$V)/$C44</f>
        <v>#DIV/0!</v>
      </c>
      <c r="K44" s="10" t="e">
        <f>(SUMIF(Sta!$A:$A,$A44,Sta!$W:$W)  + SUMIF(Sta!$B:$B,$A44,Sta!$X:$X) )/$D44</f>
        <v>#DIV/0!</v>
      </c>
      <c r="L44" s="6" t="e">
        <f>SUMIF(Sta!$A:$A,$A44,Sta!$W:$W)/$B44</f>
        <v>#DIV/0!</v>
      </c>
      <c r="M44" s="6" t="e">
        <f>SUMIF(Sta!$B:$B,$A44,Sta!$X:$X)/$C44</f>
        <v>#DIV/0!</v>
      </c>
      <c r="N44" s="11" t="e">
        <f>(COUNTIFS(Sta!$A:$A,$A44,Sta!$Y:$Y,"&gt;8") +COUNTIFS(Sta!$B:$B,$A44,Sta!$Y:$Y,"&gt;8"))/$D44</f>
        <v>#DIV/0!</v>
      </c>
      <c r="O44" s="8" t="e">
        <f>COUNTIFS(Sta!$A:$A,$A44,Sta!$Y:$Y,"&gt;8")/$B44</f>
        <v>#DIV/0!</v>
      </c>
      <c r="P44" s="8" t="e">
        <f>COUNTIFS(Sta!$B:$B,$A44,Sta!$Y:$Y,"&gt;8")/$C44</f>
        <v>#DIV/0!</v>
      </c>
      <c r="Q44" s="11" t="e">
        <f>(COUNTIFS(Sta!$A:$A,$A44,Sta!$Y:$Y,"&gt;10") +COUNTIFS(Sta!$B:$B,$A44,Sta!$Y:$Y,"&gt;10"))/$D44</f>
        <v>#DIV/0!</v>
      </c>
      <c r="R44" s="8" t="e">
        <f>COUNTIFS(Sta!$A:$A,$A44,Sta!$Y:$Y,"&gt;10")/$B44</f>
        <v>#DIV/0!</v>
      </c>
      <c r="S44" s="8" t="e">
        <f>COUNTIFS(Sta!$B:$B,$A44,Sta!$Y:$Y,"&gt;10")/$C44</f>
        <v>#DIV/0!</v>
      </c>
      <c r="T44" s="11" t="e">
        <f>(COUNTIFS(Sta!$A:$A,$A44,Sta!$Y:$Y,"&lt;12") +COUNTIFS(Sta!$B:$B,$A44,Sta!$Y:$Y,"&lt;12"))/$D44</f>
        <v>#DIV/0!</v>
      </c>
      <c r="U44" s="8" t="e">
        <f>COUNTIFS(Sta!$A:$A,$A44,Sta!$Y:$Y,"&lt;12")/$B44</f>
        <v>#DIV/0!</v>
      </c>
      <c r="V44" s="8" t="e">
        <f>COUNTIFS(Sta!$B:$B,$A44,Sta!$Y:$Y,"&lt;12")/$C44</f>
        <v>#DIV/0!</v>
      </c>
    </row>
    <row r="45" spans="1:22" x14ac:dyDescent="0.3">
      <c r="A45" s="4" t="s">
        <v>158</v>
      </c>
      <c r="B45" s="9">
        <f>COUNTIF(Sta!A:A,A45)</f>
        <v>0</v>
      </c>
      <c r="C45" s="4">
        <f>COUNTIF(Sta!B:B,A45)</f>
        <v>0</v>
      </c>
      <c r="D45" s="4">
        <f t="shared" si="2"/>
        <v>0</v>
      </c>
      <c r="E45" s="10" t="e">
        <f>(SUMIF(Sta!$A:$A,$A45,Sta!$Y:$Y)  + SUMIF(Sta!$B:$B,$A45,Sta!$Y:$Y) )/$D45</f>
        <v>#DIV/0!</v>
      </c>
      <c r="F45" s="6" t="e">
        <f>SUMIF(Sta!$A:$A,$A45,Sta!$Y:$Y)/$B45</f>
        <v>#DIV/0!</v>
      </c>
      <c r="G45" s="6" t="e">
        <f>SUMIF(Sta!$B:$B,$A45,Sta!$Y:$Y)/$C45</f>
        <v>#DIV/0!</v>
      </c>
      <c r="H45" s="10" t="e">
        <f>(SUMIF(Sta!$A:$A,$A45,Sta!$U:$U)  + SUMIF(Sta!$B:$B,$A45,Sta!$V:$V) )/$D45</f>
        <v>#DIV/0!</v>
      </c>
      <c r="I45" s="6" t="e">
        <f>SUMIF(Sta!$A:$A,$A45,Sta!$U:$U)/$B45</f>
        <v>#DIV/0!</v>
      </c>
      <c r="J45" s="6" t="e">
        <f>SUMIF(Sta!$B:$B,$A45,Sta!$V:$V)/$C45</f>
        <v>#DIV/0!</v>
      </c>
      <c r="K45" s="10" t="e">
        <f>(SUMIF(Sta!$A:$A,$A45,Sta!$W:$W)  + SUMIF(Sta!$B:$B,$A45,Sta!$X:$X) )/$D45</f>
        <v>#DIV/0!</v>
      </c>
      <c r="L45" s="6" t="e">
        <f>SUMIF(Sta!$A:$A,$A45,Sta!$W:$W)/$B45</f>
        <v>#DIV/0!</v>
      </c>
      <c r="M45" s="6" t="e">
        <f>SUMIF(Sta!$B:$B,$A45,Sta!$X:$X)/$C45</f>
        <v>#DIV/0!</v>
      </c>
      <c r="N45" s="11" t="e">
        <f>(COUNTIFS(Sta!$A:$A,$A45,Sta!$Y:$Y,"&gt;8") +COUNTIFS(Sta!$B:$B,$A45,Sta!$Y:$Y,"&gt;8"))/$D45</f>
        <v>#DIV/0!</v>
      </c>
      <c r="O45" s="8" t="e">
        <f>COUNTIFS(Sta!$A:$A,$A45,Sta!$Y:$Y,"&gt;8")/$B45</f>
        <v>#DIV/0!</v>
      </c>
      <c r="P45" s="8" t="e">
        <f>COUNTIFS(Sta!$B:$B,$A45,Sta!$Y:$Y,"&gt;8")/$C45</f>
        <v>#DIV/0!</v>
      </c>
      <c r="Q45" s="11" t="e">
        <f>(COUNTIFS(Sta!$A:$A,$A45,Sta!$Y:$Y,"&gt;10") +COUNTIFS(Sta!$B:$B,$A45,Sta!$Y:$Y,"&gt;10"))/$D45</f>
        <v>#DIV/0!</v>
      </c>
      <c r="R45" s="8" t="e">
        <f>COUNTIFS(Sta!$A:$A,$A45,Sta!$Y:$Y,"&gt;10")/$B45</f>
        <v>#DIV/0!</v>
      </c>
      <c r="S45" s="8" t="e">
        <f>COUNTIFS(Sta!$B:$B,$A45,Sta!$Y:$Y,"&gt;10")/$C45</f>
        <v>#DIV/0!</v>
      </c>
      <c r="T45" s="11" t="e">
        <f>(COUNTIFS(Sta!$A:$A,$A45,Sta!$Y:$Y,"&lt;12") +COUNTIFS(Sta!$B:$B,$A45,Sta!$Y:$Y,"&lt;12"))/$D45</f>
        <v>#DIV/0!</v>
      </c>
      <c r="U45" s="8" t="e">
        <f>COUNTIFS(Sta!$A:$A,$A45,Sta!$Y:$Y,"&lt;12")/$B45</f>
        <v>#DIV/0!</v>
      </c>
      <c r="V45" s="8" t="e">
        <f>COUNTIFS(Sta!$B:$B,$A45,Sta!$Y:$Y,"&lt;12")/$C45</f>
        <v>#DIV/0!</v>
      </c>
    </row>
    <row r="46" spans="1:22" x14ac:dyDescent="0.3">
      <c r="A46" s="4" t="s">
        <v>168</v>
      </c>
      <c r="B46" s="9">
        <f>COUNTIF(Sta!A:A,A46)</f>
        <v>0</v>
      </c>
      <c r="C46" s="4">
        <f>COUNTIF(Sta!B:B,A46)</f>
        <v>0</v>
      </c>
      <c r="D46" s="4">
        <f t="shared" si="2"/>
        <v>0</v>
      </c>
      <c r="E46" s="10" t="e">
        <f>(SUMIF(Sta!$A:$A,$A46,Sta!$Y:$Y)  + SUMIF(Sta!$B:$B,$A46,Sta!$Y:$Y) )/$D46</f>
        <v>#DIV/0!</v>
      </c>
      <c r="F46" s="6" t="e">
        <f>SUMIF(Sta!$A:$A,$A46,Sta!$Y:$Y)/$B46</f>
        <v>#DIV/0!</v>
      </c>
      <c r="G46" s="6" t="e">
        <f>SUMIF(Sta!$B:$B,$A46,Sta!$Y:$Y)/$C46</f>
        <v>#DIV/0!</v>
      </c>
      <c r="H46" s="10" t="e">
        <f>(SUMIF(Sta!$A:$A,$A46,Sta!$U:$U)  + SUMIF(Sta!$B:$B,$A46,Sta!$V:$V) )/$D46</f>
        <v>#DIV/0!</v>
      </c>
      <c r="I46" s="6" t="e">
        <f>SUMIF(Sta!$A:$A,$A46,Sta!$U:$U)/$B46</f>
        <v>#DIV/0!</v>
      </c>
      <c r="J46" s="6" t="e">
        <f>SUMIF(Sta!$B:$B,$A46,Sta!$V:$V)/$C46</f>
        <v>#DIV/0!</v>
      </c>
      <c r="K46" s="10" t="e">
        <f>(SUMIF(Sta!$A:$A,$A46,Sta!$W:$W)  + SUMIF(Sta!$B:$B,$A46,Sta!$X:$X) )/$D46</f>
        <v>#DIV/0!</v>
      </c>
      <c r="L46" s="6" t="e">
        <f>SUMIF(Sta!$A:$A,$A46,Sta!$W:$W)/$B46</f>
        <v>#DIV/0!</v>
      </c>
      <c r="M46" s="6" t="e">
        <f>SUMIF(Sta!$B:$B,$A46,Sta!$X:$X)/$C46</f>
        <v>#DIV/0!</v>
      </c>
      <c r="N46" s="11" t="e">
        <f>(COUNTIFS(Sta!$A:$A,$A46,Sta!$Y:$Y,"&gt;8") +COUNTIFS(Sta!$B:$B,$A46,Sta!$Y:$Y,"&gt;8"))/$D46</f>
        <v>#DIV/0!</v>
      </c>
      <c r="O46" s="8" t="e">
        <f>COUNTIFS(Sta!$A:$A,$A46,Sta!$Y:$Y,"&gt;8")/$B46</f>
        <v>#DIV/0!</v>
      </c>
      <c r="P46" s="8" t="e">
        <f>COUNTIFS(Sta!$B:$B,$A46,Sta!$Y:$Y,"&gt;8")/$C46</f>
        <v>#DIV/0!</v>
      </c>
      <c r="Q46" s="11" t="e">
        <f>(COUNTIFS(Sta!$A:$A,$A46,Sta!$Y:$Y,"&gt;10") +COUNTIFS(Sta!$B:$B,$A46,Sta!$Y:$Y,"&gt;10"))/$D46</f>
        <v>#DIV/0!</v>
      </c>
      <c r="R46" s="8" t="e">
        <f>COUNTIFS(Sta!$A:$A,$A46,Sta!$Y:$Y,"&gt;10")/$B46</f>
        <v>#DIV/0!</v>
      </c>
      <c r="S46" s="8" t="e">
        <f>COUNTIFS(Sta!$B:$B,$A46,Sta!$Y:$Y,"&gt;10")/$C46</f>
        <v>#DIV/0!</v>
      </c>
      <c r="T46" s="11" t="e">
        <f>(COUNTIFS(Sta!$A:$A,$A46,Sta!$Y:$Y,"&lt;12") +COUNTIFS(Sta!$B:$B,$A46,Sta!$Y:$Y,"&lt;12"))/$D46</f>
        <v>#DIV/0!</v>
      </c>
      <c r="U46" s="8" t="e">
        <f>COUNTIFS(Sta!$A:$A,$A46,Sta!$Y:$Y,"&lt;12")/$B46</f>
        <v>#DIV/0!</v>
      </c>
      <c r="V46" s="8" t="e">
        <f>COUNTIFS(Sta!$B:$B,$A46,Sta!$Y:$Y,"&lt;12")/$C46</f>
        <v>#DIV/0!</v>
      </c>
    </row>
    <row r="47" spans="1:22" x14ac:dyDescent="0.3">
      <c r="A47" s="4" t="s">
        <v>164</v>
      </c>
      <c r="B47" s="9">
        <f>COUNTIF(Sta!A:A,A47)</f>
        <v>0</v>
      </c>
      <c r="C47" s="4">
        <f>COUNTIF(Sta!B:B,A47)</f>
        <v>0</v>
      </c>
      <c r="D47" s="4">
        <f t="shared" si="2"/>
        <v>0</v>
      </c>
      <c r="E47" s="10" t="e">
        <f>(SUMIF(Sta!$A:$A,$A47,Sta!$Y:$Y)  + SUMIF(Sta!$B:$B,$A47,Sta!$Y:$Y) )/$D47</f>
        <v>#DIV/0!</v>
      </c>
      <c r="F47" s="6" t="e">
        <f>SUMIF(Sta!$A:$A,$A47,Sta!$Y:$Y)/$B47</f>
        <v>#DIV/0!</v>
      </c>
      <c r="G47" s="6" t="e">
        <f>SUMIF(Sta!$B:$B,$A47,Sta!$Y:$Y)/$C47</f>
        <v>#DIV/0!</v>
      </c>
      <c r="H47" s="10" t="e">
        <f>(SUMIF(Sta!$A:$A,$A47,Sta!$U:$U)  + SUMIF(Sta!$B:$B,$A47,Sta!$V:$V) )/$D47</f>
        <v>#DIV/0!</v>
      </c>
      <c r="I47" s="6" t="e">
        <f>SUMIF(Sta!$A:$A,$A47,Sta!$U:$U)/$B47</f>
        <v>#DIV/0!</v>
      </c>
      <c r="J47" s="6" t="e">
        <f>SUMIF(Sta!$B:$B,$A47,Sta!$V:$V)/$C47</f>
        <v>#DIV/0!</v>
      </c>
      <c r="K47" s="10" t="e">
        <f>(SUMIF(Sta!$A:$A,$A47,Sta!$W:$W)  + SUMIF(Sta!$B:$B,$A47,Sta!$X:$X) )/$D47</f>
        <v>#DIV/0!</v>
      </c>
      <c r="L47" s="6" t="e">
        <f>SUMIF(Sta!$A:$A,$A47,Sta!$W:$W)/$B47</f>
        <v>#DIV/0!</v>
      </c>
      <c r="M47" s="6" t="e">
        <f>SUMIF(Sta!$B:$B,$A47,Sta!$X:$X)/$C47</f>
        <v>#DIV/0!</v>
      </c>
      <c r="N47" s="11" t="e">
        <f>(COUNTIFS(Sta!$A:$A,$A47,Sta!$Y:$Y,"&gt;8") +COUNTIFS(Sta!$B:$B,$A47,Sta!$Y:$Y,"&gt;8"))/$D47</f>
        <v>#DIV/0!</v>
      </c>
      <c r="O47" s="8" t="e">
        <f>COUNTIFS(Sta!$A:$A,$A47,Sta!$Y:$Y,"&gt;8")/$B47</f>
        <v>#DIV/0!</v>
      </c>
      <c r="P47" s="8" t="e">
        <f>COUNTIFS(Sta!$B:$B,$A47,Sta!$Y:$Y,"&gt;8")/$C47</f>
        <v>#DIV/0!</v>
      </c>
      <c r="Q47" s="11" t="e">
        <f>(COUNTIFS(Sta!$A:$A,$A47,Sta!$Y:$Y,"&gt;10") +COUNTIFS(Sta!$B:$B,$A47,Sta!$Y:$Y,"&gt;10"))/$D47</f>
        <v>#DIV/0!</v>
      </c>
      <c r="R47" s="8" t="e">
        <f>COUNTIFS(Sta!$A:$A,$A47,Sta!$Y:$Y,"&gt;10")/$B47</f>
        <v>#DIV/0!</v>
      </c>
      <c r="S47" s="8" t="e">
        <f>COUNTIFS(Sta!$B:$B,$A47,Sta!$Y:$Y,"&gt;10")/$C47</f>
        <v>#DIV/0!</v>
      </c>
      <c r="T47" s="11" t="e">
        <f>(COUNTIFS(Sta!$A:$A,$A47,Sta!$Y:$Y,"&lt;12") +COUNTIFS(Sta!$B:$B,$A47,Sta!$Y:$Y,"&lt;12"))/$D47</f>
        <v>#DIV/0!</v>
      </c>
      <c r="U47" s="8" t="e">
        <f>COUNTIFS(Sta!$A:$A,$A47,Sta!$Y:$Y,"&lt;12")/$B47</f>
        <v>#DIV/0!</v>
      </c>
      <c r="V47" s="8" t="e">
        <f>COUNTIFS(Sta!$B:$B,$A47,Sta!$Y:$Y,"&lt;12")/$C47</f>
        <v>#DIV/0!</v>
      </c>
    </row>
    <row r="48" spans="1:22" x14ac:dyDescent="0.3">
      <c r="A48" s="4" t="s">
        <v>169</v>
      </c>
      <c r="B48" s="9">
        <f>COUNTIF(Sta!A:A,A48)</f>
        <v>0</v>
      </c>
      <c r="C48" s="4">
        <f>COUNTIF(Sta!B:B,A48)</f>
        <v>0</v>
      </c>
      <c r="D48" s="4">
        <f t="shared" si="2"/>
        <v>0</v>
      </c>
      <c r="E48" s="10" t="e">
        <f>(SUMIF(Sta!$A:$A,$A48,Sta!$Y:$Y)  + SUMIF(Sta!$B:$B,$A48,Sta!$Y:$Y) )/$D48</f>
        <v>#DIV/0!</v>
      </c>
      <c r="F48" s="6" t="e">
        <f>SUMIF(Sta!$A:$A,$A48,Sta!$Y:$Y)/$B48</f>
        <v>#DIV/0!</v>
      </c>
      <c r="G48" s="6" t="e">
        <f>SUMIF(Sta!$B:$B,$A48,Sta!$Y:$Y)/$C48</f>
        <v>#DIV/0!</v>
      </c>
      <c r="H48" s="10" t="e">
        <f>(SUMIF(Sta!$A:$A,$A48,Sta!$U:$U)  + SUMIF(Sta!$B:$B,$A48,Sta!$V:$V) )/$D48</f>
        <v>#DIV/0!</v>
      </c>
      <c r="I48" s="6" t="e">
        <f>SUMIF(Sta!$A:$A,$A48,Sta!$U:$U)/$B48</f>
        <v>#DIV/0!</v>
      </c>
      <c r="J48" s="6" t="e">
        <f>SUMIF(Sta!$B:$B,$A48,Sta!$V:$V)/$C48</f>
        <v>#DIV/0!</v>
      </c>
      <c r="K48" s="10" t="e">
        <f>(SUMIF(Sta!$A:$A,$A48,Sta!$W:$W)  + SUMIF(Sta!$B:$B,$A48,Sta!$X:$X) )/$D48</f>
        <v>#DIV/0!</v>
      </c>
      <c r="L48" s="6" t="e">
        <f>SUMIF(Sta!$A:$A,$A48,Sta!$W:$W)/$B48</f>
        <v>#DIV/0!</v>
      </c>
      <c r="M48" s="6" t="e">
        <f>SUMIF(Sta!$B:$B,$A48,Sta!$X:$X)/$C48</f>
        <v>#DIV/0!</v>
      </c>
      <c r="N48" s="11" t="e">
        <f>(COUNTIFS(Sta!$A:$A,$A48,Sta!$Y:$Y,"&gt;8") +COUNTIFS(Sta!$B:$B,$A48,Sta!$Y:$Y,"&gt;8"))/$D48</f>
        <v>#DIV/0!</v>
      </c>
      <c r="O48" s="8" t="e">
        <f>COUNTIFS(Sta!$A:$A,$A48,Sta!$Y:$Y,"&gt;8")/$B48</f>
        <v>#DIV/0!</v>
      </c>
      <c r="P48" s="8" t="e">
        <f>COUNTIFS(Sta!$B:$B,$A48,Sta!$Y:$Y,"&gt;8")/$C48</f>
        <v>#DIV/0!</v>
      </c>
      <c r="Q48" s="11" t="e">
        <f>(COUNTIFS(Sta!$A:$A,$A48,Sta!$Y:$Y,"&gt;10") +COUNTIFS(Sta!$B:$B,$A48,Sta!$Y:$Y,"&gt;10"))/$D48</f>
        <v>#DIV/0!</v>
      </c>
      <c r="R48" s="8" t="e">
        <f>COUNTIFS(Sta!$A:$A,$A48,Sta!$Y:$Y,"&gt;10")/$B48</f>
        <v>#DIV/0!</v>
      </c>
      <c r="S48" s="8" t="e">
        <f>COUNTIFS(Sta!$B:$B,$A48,Sta!$Y:$Y,"&gt;10")/$C48</f>
        <v>#DIV/0!</v>
      </c>
      <c r="T48" s="11" t="e">
        <f>(COUNTIFS(Sta!$A:$A,$A48,Sta!$Y:$Y,"&lt;12") +COUNTIFS(Sta!$B:$B,$A48,Sta!$Y:$Y,"&lt;12"))/$D48</f>
        <v>#DIV/0!</v>
      </c>
      <c r="U48" s="8" t="e">
        <f>COUNTIFS(Sta!$A:$A,$A48,Sta!$Y:$Y,"&lt;12")/$B48</f>
        <v>#DIV/0!</v>
      </c>
      <c r="V48" s="8" t="e">
        <f>COUNTIFS(Sta!$B:$B,$A48,Sta!$Y:$Y,"&lt;12")/$C48</f>
        <v>#DIV/0!</v>
      </c>
    </row>
    <row r="49" spans="1:22" x14ac:dyDescent="0.3">
      <c r="A49" s="4" t="s">
        <v>154</v>
      </c>
      <c r="B49" s="9">
        <f>COUNTIF(Sta!A:A,A49)</f>
        <v>0</v>
      </c>
      <c r="C49" s="4">
        <f>COUNTIF(Sta!B:B,A49)</f>
        <v>0</v>
      </c>
      <c r="D49" s="4">
        <f t="shared" si="2"/>
        <v>0</v>
      </c>
      <c r="E49" s="10" t="e">
        <f>(SUMIF(Sta!$A:$A,$A49,Sta!$Y:$Y)  + SUMIF(Sta!$B:$B,$A49,Sta!$Y:$Y) )/$D49</f>
        <v>#DIV/0!</v>
      </c>
      <c r="F49" s="6" t="e">
        <f>SUMIF(Sta!$A:$A,$A49,Sta!$Y:$Y)/$B49</f>
        <v>#DIV/0!</v>
      </c>
      <c r="G49" s="6" t="e">
        <f>SUMIF(Sta!$B:$B,$A49,Sta!$Y:$Y)/$C49</f>
        <v>#DIV/0!</v>
      </c>
      <c r="H49" s="10" t="e">
        <f>(SUMIF(Sta!$A:$A,$A49,Sta!$U:$U)  + SUMIF(Sta!$B:$B,$A49,Sta!$V:$V) )/$D49</f>
        <v>#DIV/0!</v>
      </c>
      <c r="I49" s="6" t="e">
        <f>SUMIF(Sta!$A:$A,$A49,Sta!$U:$U)/$B49</f>
        <v>#DIV/0!</v>
      </c>
      <c r="J49" s="6" t="e">
        <f>SUMIF(Sta!$B:$B,$A49,Sta!$V:$V)/$C49</f>
        <v>#DIV/0!</v>
      </c>
      <c r="K49" s="10" t="e">
        <f>(SUMIF(Sta!$A:$A,$A49,Sta!$W:$W)  + SUMIF(Sta!$B:$B,$A49,Sta!$X:$X) )/$D49</f>
        <v>#DIV/0!</v>
      </c>
      <c r="L49" s="6" t="e">
        <f>SUMIF(Sta!$A:$A,$A49,Sta!$W:$W)/$B49</f>
        <v>#DIV/0!</v>
      </c>
      <c r="M49" s="6" t="e">
        <f>SUMIF(Sta!$B:$B,$A49,Sta!$X:$X)/$C49</f>
        <v>#DIV/0!</v>
      </c>
      <c r="N49" s="11" t="e">
        <f>(COUNTIFS(Sta!$A:$A,$A49,Sta!$Y:$Y,"&gt;8") +COUNTIFS(Sta!$B:$B,$A49,Sta!$Y:$Y,"&gt;8"))/$D49</f>
        <v>#DIV/0!</v>
      </c>
      <c r="O49" s="8" t="e">
        <f>COUNTIFS(Sta!$A:$A,$A49,Sta!$Y:$Y,"&gt;8")/$B49</f>
        <v>#DIV/0!</v>
      </c>
      <c r="P49" s="8" t="e">
        <f>COUNTIFS(Sta!$B:$B,$A49,Sta!$Y:$Y,"&gt;8")/$C49</f>
        <v>#DIV/0!</v>
      </c>
      <c r="Q49" s="11" t="e">
        <f>(COUNTIFS(Sta!$A:$A,$A49,Sta!$Y:$Y,"&gt;10") +COUNTIFS(Sta!$B:$B,$A49,Sta!$Y:$Y,"&gt;10"))/$D49</f>
        <v>#DIV/0!</v>
      </c>
      <c r="R49" s="8" t="e">
        <f>COUNTIFS(Sta!$A:$A,$A49,Sta!$Y:$Y,"&gt;10")/$B49</f>
        <v>#DIV/0!</v>
      </c>
      <c r="S49" s="8" t="e">
        <f>COUNTIFS(Sta!$B:$B,$A49,Sta!$Y:$Y,"&gt;10")/$C49</f>
        <v>#DIV/0!</v>
      </c>
      <c r="T49" s="11" t="e">
        <f>(COUNTIFS(Sta!$A:$A,$A49,Sta!$Y:$Y,"&lt;12") +COUNTIFS(Sta!$B:$B,$A49,Sta!$Y:$Y,"&lt;12"))/$D49</f>
        <v>#DIV/0!</v>
      </c>
      <c r="U49" s="8" t="e">
        <f>COUNTIFS(Sta!$A:$A,$A49,Sta!$Y:$Y,"&lt;12")/$B49</f>
        <v>#DIV/0!</v>
      </c>
      <c r="V49" s="8" t="e">
        <f>COUNTIFS(Sta!$B:$B,$A49,Sta!$Y:$Y,"&lt;12")/$C49</f>
        <v>#DIV/0!</v>
      </c>
    </row>
    <row r="50" spans="1:22" x14ac:dyDescent="0.3">
      <c r="A50" s="4" t="s">
        <v>160</v>
      </c>
      <c r="B50" s="9">
        <f>COUNTIF(Sta!A:A,A50)</f>
        <v>0</v>
      </c>
      <c r="C50" s="4">
        <f>COUNTIF(Sta!B:B,A50)</f>
        <v>0</v>
      </c>
      <c r="D50" s="4">
        <f t="shared" si="2"/>
        <v>0</v>
      </c>
      <c r="E50" s="10" t="e">
        <f>(SUMIF(Sta!$A:$A,$A50,Sta!$Y:$Y)  + SUMIF(Sta!$B:$B,$A50,Sta!$Y:$Y) )/$D50</f>
        <v>#DIV/0!</v>
      </c>
      <c r="F50" s="6" t="e">
        <f>SUMIF(Sta!$A:$A,$A50,Sta!$Y:$Y)/$B50</f>
        <v>#DIV/0!</v>
      </c>
      <c r="G50" s="6" t="e">
        <f>SUMIF(Sta!$B:$B,$A50,Sta!$Y:$Y)/$C50</f>
        <v>#DIV/0!</v>
      </c>
      <c r="H50" s="10" t="e">
        <f>(SUMIF(Sta!$A:$A,$A50,Sta!$U:$U)  + SUMIF(Sta!$B:$B,$A50,Sta!$V:$V) )/$D50</f>
        <v>#DIV/0!</v>
      </c>
      <c r="I50" s="6" t="e">
        <f>SUMIF(Sta!$A:$A,$A50,Sta!$U:$U)/$B50</f>
        <v>#DIV/0!</v>
      </c>
      <c r="J50" s="6" t="e">
        <f>SUMIF(Sta!$B:$B,$A50,Sta!$V:$V)/$C50</f>
        <v>#DIV/0!</v>
      </c>
      <c r="K50" s="10" t="e">
        <f>(SUMIF(Sta!$A:$A,$A50,Sta!$W:$W)  + SUMIF(Sta!$B:$B,$A50,Sta!$X:$X) )/$D50</f>
        <v>#DIV/0!</v>
      </c>
      <c r="L50" s="6" t="e">
        <f>SUMIF(Sta!$A:$A,$A50,Sta!$W:$W)/$B50</f>
        <v>#DIV/0!</v>
      </c>
      <c r="M50" s="6" t="e">
        <f>SUMIF(Sta!$B:$B,$A50,Sta!$X:$X)/$C50</f>
        <v>#DIV/0!</v>
      </c>
      <c r="N50" s="11" t="e">
        <f>(COUNTIFS(Sta!$A:$A,$A50,Sta!$Y:$Y,"&gt;8") +COUNTIFS(Sta!$B:$B,$A50,Sta!$Y:$Y,"&gt;8"))/$D50</f>
        <v>#DIV/0!</v>
      </c>
      <c r="O50" s="8" t="e">
        <f>COUNTIFS(Sta!$A:$A,$A50,Sta!$Y:$Y,"&gt;8")/$B50</f>
        <v>#DIV/0!</v>
      </c>
      <c r="P50" s="8" t="e">
        <f>COUNTIFS(Sta!$B:$B,$A50,Sta!$Y:$Y,"&gt;8")/$C50</f>
        <v>#DIV/0!</v>
      </c>
      <c r="Q50" s="11" t="e">
        <f>(COUNTIFS(Sta!$A:$A,$A50,Sta!$Y:$Y,"&gt;10") +COUNTIFS(Sta!$B:$B,$A50,Sta!$Y:$Y,"&gt;10"))/$D50</f>
        <v>#DIV/0!</v>
      </c>
      <c r="R50" s="8" t="e">
        <f>COUNTIFS(Sta!$A:$A,$A50,Sta!$Y:$Y,"&gt;10")/$B50</f>
        <v>#DIV/0!</v>
      </c>
      <c r="S50" s="8" t="e">
        <f>COUNTIFS(Sta!$B:$B,$A50,Sta!$Y:$Y,"&gt;10")/$C50</f>
        <v>#DIV/0!</v>
      </c>
      <c r="T50" s="11" t="e">
        <f>(COUNTIFS(Sta!$A:$A,$A50,Sta!$Y:$Y,"&lt;12") +COUNTIFS(Sta!$B:$B,$A50,Sta!$Y:$Y,"&lt;12"))/$D50</f>
        <v>#DIV/0!</v>
      </c>
      <c r="U50" s="8" t="e">
        <f>COUNTIFS(Sta!$A:$A,$A50,Sta!$Y:$Y,"&lt;12")/$B50</f>
        <v>#DIV/0!</v>
      </c>
      <c r="V50" s="8" t="e">
        <f>COUNTIFS(Sta!$B:$B,$A50,Sta!$Y:$Y,"&lt;12")/$C50</f>
        <v>#DIV/0!</v>
      </c>
    </row>
    <row r="51" spans="1:22" x14ac:dyDescent="0.3">
      <c r="A51" s="4" t="s">
        <v>165</v>
      </c>
      <c r="B51" s="9">
        <f>COUNTIF(Sta!A:A,A51)</f>
        <v>0</v>
      </c>
      <c r="C51" s="4">
        <f>COUNTIF(Sta!B:B,A51)</f>
        <v>0</v>
      </c>
      <c r="D51" s="4">
        <f t="shared" si="2"/>
        <v>0</v>
      </c>
      <c r="E51" s="10" t="e">
        <f>(SUMIF(Sta!$A:$A,$A51,Sta!$Y:$Y)  + SUMIF(Sta!$B:$B,$A51,Sta!$Y:$Y) )/$D51</f>
        <v>#DIV/0!</v>
      </c>
      <c r="F51" s="6" t="e">
        <f>SUMIF(Sta!$A:$A,$A51,Sta!$Y:$Y)/$B51</f>
        <v>#DIV/0!</v>
      </c>
      <c r="G51" s="6" t="e">
        <f>SUMIF(Sta!$B:$B,$A51,Sta!$Y:$Y)/$C51</f>
        <v>#DIV/0!</v>
      </c>
      <c r="H51" s="10" t="e">
        <f>(SUMIF(Sta!$A:$A,$A51,Sta!$U:$U)  + SUMIF(Sta!$B:$B,$A51,Sta!$V:$V) )/$D51</f>
        <v>#DIV/0!</v>
      </c>
      <c r="I51" s="6" t="e">
        <f>SUMIF(Sta!$A:$A,$A51,Sta!$U:$U)/$B51</f>
        <v>#DIV/0!</v>
      </c>
      <c r="J51" s="6" t="e">
        <f>SUMIF(Sta!$B:$B,$A51,Sta!$V:$V)/$C51</f>
        <v>#DIV/0!</v>
      </c>
      <c r="K51" s="10" t="e">
        <f>(SUMIF(Sta!$A:$A,$A51,Sta!$W:$W)  + SUMIF(Sta!$B:$B,$A51,Sta!$X:$X) )/$D51</f>
        <v>#DIV/0!</v>
      </c>
      <c r="L51" s="6" t="e">
        <f>SUMIF(Sta!$A:$A,$A51,Sta!$W:$W)/$B51</f>
        <v>#DIV/0!</v>
      </c>
      <c r="M51" s="6" t="e">
        <f>SUMIF(Sta!$B:$B,$A51,Sta!$X:$X)/$C51</f>
        <v>#DIV/0!</v>
      </c>
      <c r="N51" s="11" t="e">
        <f>(COUNTIFS(Sta!$A:$A,$A51,Sta!$Y:$Y,"&gt;8") +COUNTIFS(Sta!$B:$B,$A51,Sta!$Y:$Y,"&gt;8"))/$D51</f>
        <v>#DIV/0!</v>
      </c>
      <c r="O51" s="8" t="e">
        <f>COUNTIFS(Sta!$A:$A,$A51,Sta!$Y:$Y,"&gt;8")/$B51</f>
        <v>#DIV/0!</v>
      </c>
      <c r="P51" s="8" t="e">
        <f>COUNTIFS(Sta!$B:$B,$A51,Sta!$Y:$Y,"&gt;8")/$C51</f>
        <v>#DIV/0!</v>
      </c>
      <c r="Q51" s="11" t="e">
        <f>(COUNTIFS(Sta!$A:$A,$A51,Sta!$Y:$Y,"&gt;10") +COUNTIFS(Sta!$B:$B,$A51,Sta!$Y:$Y,"&gt;10"))/$D51</f>
        <v>#DIV/0!</v>
      </c>
      <c r="R51" s="8" t="e">
        <f>COUNTIFS(Sta!$A:$A,$A51,Sta!$Y:$Y,"&gt;10")/$B51</f>
        <v>#DIV/0!</v>
      </c>
      <c r="S51" s="8" t="e">
        <f>COUNTIFS(Sta!$B:$B,$A51,Sta!$Y:$Y,"&gt;10")/$C51</f>
        <v>#DIV/0!</v>
      </c>
      <c r="T51" s="11" t="e">
        <f>(COUNTIFS(Sta!$A:$A,$A51,Sta!$Y:$Y,"&lt;12") +COUNTIFS(Sta!$B:$B,$A51,Sta!$Y:$Y,"&lt;12"))/$D51</f>
        <v>#DIV/0!</v>
      </c>
      <c r="U51" s="8" t="e">
        <f>COUNTIFS(Sta!$A:$A,$A51,Sta!$Y:$Y,"&lt;12")/$B51</f>
        <v>#DIV/0!</v>
      </c>
      <c r="V51" s="8" t="e">
        <f>COUNTIFS(Sta!$B:$B,$A51,Sta!$Y:$Y,"&lt;12")/$C51</f>
        <v>#DIV/0!</v>
      </c>
    </row>
    <row r="52" spans="1:22" x14ac:dyDescent="0.3">
      <c r="A52" s="4" t="s">
        <v>161</v>
      </c>
      <c r="B52" s="9">
        <f>COUNTIF(Sta!A:A,A52)</f>
        <v>0</v>
      </c>
      <c r="C52" s="4">
        <f>COUNTIF(Sta!B:B,A52)</f>
        <v>0</v>
      </c>
      <c r="D52" s="4">
        <f t="shared" si="2"/>
        <v>0</v>
      </c>
      <c r="E52" s="10" t="e">
        <f>(SUMIF(Sta!$A:$A,$A52,Sta!$Y:$Y)  + SUMIF(Sta!$B:$B,$A52,Sta!$Y:$Y) )/$D52</f>
        <v>#DIV/0!</v>
      </c>
      <c r="F52" s="6" t="e">
        <f>SUMIF(Sta!$A:$A,$A52,Sta!$Y:$Y)/$B52</f>
        <v>#DIV/0!</v>
      </c>
      <c r="G52" s="6" t="e">
        <f>SUMIF(Sta!$B:$B,$A52,Sta!$Y:$Y)/$C52</f>
        <v>#DIV/0!</v>
      </c>
      <c r="H52" s="10" t="e">
        <f>(SUMIF(Sta!$A:$A,$A52,Sta!$U:$U)  + SUMIF(Sta!$B:$B,$A52,Sta!$V:$V) )/$D52</f>
        <v>#DIV/0!</v>
      </c>
      <c r="I52" s="6" t="e">
        <f>SUMIF(Sta!$A:$A,$A52,Sta!$U:$U)/$B52</f>
        <v>#DIV/0!</v>
      </c>
      <c r="J52" s="6" t="e">
        <f>SUMIF(Sta!$B:$B,$A52,Sta!$V:$V)/$C52</f>
        <v>#DIV/0!</v>
      </c>
      <c r="K52" s="10" t="e">
        <f>(SUMIF(Sta!$A:$A,$A52,Sta!$W:$W)  + SUMIF(Sta!$B:$B,$A52,Sta!$X:$X) )/$D52</f>
        <v>#DIV/0!</v>
      </c>
      <c r="L52" s="6" t="e">
        <f>SUMIF(Sta!$A:$A,$A52,Sta!$W:$W)/$B52</f>
        <v>#DIV/0!</v>
      </c>
      <c r="M52" s="6" t="e">
        <f>SUMIF(Sta!$B:$B,$A52,Sta!$X:$X)/$C52</f>
        <v>#DIV/0!</v>
      </c>
      <c r="N52" s="11" t="e">
        <f>(COUNTIFS(Sta!$A:$A,$A52,Sta!$Y:$Y,"&gt;8") +COUNTIFS(Sta!$B:$B,$A52,Sta!$Y:$Y,"&gt;8"))/$D52</f>
        <v>#DIV/0!</v>
      </c>
      <c r="O52" s="8" t="e">
        <f>COUNTIFS(Sta!$A:$A,$A52,Sta!$Y:$Y,"&gt;8")/$B52</f>
        <v>#DIV/0!</v>
      </c>
      <c r="P52" s="8" t="e">
        <f>COUNTIFS(Sta!$B:$B,$A52,Sta!$Y:$Y,"&gt;8")/$C52</f>
        <v>#DIV/0!</v>
      </c>
      <c r="Q52" s="11" t="e">
        <f>(COUNTIFS(Sta!$A:$A,$A52,Sta!$Y:$Y,"&gt;10") +COUNTIFS(Sta!$B:$B,$A52,Sta!$Y:$Y,"&gt;10"))/$D52</f>
        <v>#DIV/0!</v>
      </c>
      <c r="R52" s="8" t="e">
        <f>COUNTIFS(Sta!$A:$A,$A52,Sta!$Y:$Y,"&gt;10")/$B52</f>
        <v>#DIV/0!</v>
      </c>
      <c r="S52" s="8" t="e">
        <f>COUNTIFS(Sta!$B:$B,$A52,Sta!$Y:$Y,"&gt;10")/$C52</f>
        <v>#DIV/0!</v>
      </c>
      <c r="T52" s="11" t="e">
        <f>(COUNTIFS(Sta!$A:$A,$A52,Sta!$Y:$Y,"&lt;12") +COUNTIFS(Sta!$B:$B,$A52,Sta!$Y:$Y,"&lt;12"))/$D52</f>
        <v>#DIV/0!</v>
      </c>
      <c r="U52" s="8" t="e">
        <f>COUNTIFS(Sta!$A:$A,$A52,Sta!$Y:$Y,"&lt;12")/$B52</f>
        <v>#DIV/0!</v>
      </c>
      <c r="V52" s="8" t="e">
        <f>COUNTIFS(Sta!$B:$B,$A52,Sta!$Y:$Y,"&lt;12")/$C52</f>
        <v>#DIV/0!</v>
      </c>
    </row>
    <row r="53" spans="1:22" x14ac:dyDescent="0.3">
      <c r="A53" s="4" t="s">
        <v>157</v>
      </c>
      <c r="B53" s="9">
        <f>COUNTIF(Sta!A:A,A53)</f>
        <v>0</v>
      </c>
      <c r="C53" s="4">
        <f>COUNTIF(Sta!B:B,A53)</f>
        <v>0</v>
      </c>
      <c r="D53" s="4">
        <f t="shared" si="2"/>
        <v>0</v>
      </c>
      <c r="E53" s="10" t="e">
        <f>(SUMIF(Sta!$A:$A,$A53,Sta!$Y:$Y)  + SUMIF(Sta!$B:$B,$A53,Sta!$Y:$Y) )/$D53</f>
        <v>#DIV/0!</v>
      </c>
      <c r="F53" s="6" t="e">
        <f>SUMIF(Sta!$A:$A,$A53,Sta!$Y:$Y)/$B53</f>
        <v>#DIV/0!</v>
      </c>
      <c r="G53" s="6" t="e">
        <f>SUMIF(Sta!$B:$B,$A53,Sta!$Y:$Y)/$C53</f>
        <v>#DIV/0!</v>
      </c>
      <c r="H53" s="10" t="e">
        <f>(SUMIF(Sta!$A:$A,$A53,Sta!$U:$U)  + SUMIF(Sta!$B:$B,$A53,Sta!$V:$V) )/$D53</f>
        <v>#DIV/0!</v>
      </c>
      <c r="I53" s="6" t="e">
        <f>SUMIF(Sta!$A:$A,$A53,Sta!$U:$U)/$B53</f>
        <v>#DIV/0!</v>
      </c>
      <c r="J53" s="6" t="e">
        <f>SUMIF(Sta!$B:$B,$A53,Sta!$V:$V)/$C53</f>
        <v>#DIV/0!</v>
      </c>
      <c r="K53" s="10" t="e">
        <f>(SUMIF(Sta!$A:$A,$A53,Sta!$W:$W)  + SUMIF(Sta!$B:$B,$A53,Sta!$X:$X) )/$D53</f>
        <v>#DIV/0!</v>
      </c>
      <c r="L53" s="6" t="e">
        <f>SUMIF(Sta!$A:$A,$A53,Sta!$W:$W)/$B53</f>
        <v>#DIV/0!</v>
      </c>
      <c r="M53" s="6" t="e">
        <f>SUMIF(Sta!$B:$B,$A53,Sta!$X:$X)/$C53</f>
        <v>#DIV/0!</v>
      </c>
      <c r="N53" s="11" t="e">
        <f>(COUNTIFS(Sta!$A:$A,$A53,Sta!$Y:$Y,"&gt;8") +COUNTIFS(Sta!$B:$B,$A53,Sta!$Y:$Y,"&gt;8"))/$D53</f>
        <v>#DIV/0!</v>
      </c>
      <c r="O53" s="8" t="e">
        <f>COUNTIFS(Sta!$A:$A,$A53,Sta!$Y:$Y,"&gt;8")/$B53</f>
        <v>#DIV/0!</v>
      </c>
      <c r="P53" s="8" t="e">
        <f>COUNTIFS(Sta!$B:$B,$A53,Sta!$Y:$Y,"&gt;8")/$C53</f>
        <v>#DIV/0!</v>
      </c>
      <c r="Q53" s="11" t="e">
        <f>(COUNTIFS(Sta!$A:$A,$A53,Sta!$Y:$Y,"&gt;10") +COUNTIFS(Sta!$B:$B,$A53,Sta!$Y:$Y,"&gt;10"))/$D53</f>
        <v>#DIV/0!</v>
      </c>
      <c r="R53" s="8" t="e">
        <f>COUNTIFS(Sta!$A:$A,$A53,Sta!$Y:$Y,"&gt;10")/$B53</f>
        <v>#DIV/0!</v>
      </c>
      <c r="S53" s="8" t="e">
        <f>COUNTIFS(Sta!$B:$B,$A53,Sta!$Y:$Y,"&gt;10")/$C53</f>
        <v>#DIV/0!</v>
      </c>
      <c r="T53" s="11" t="e">
        <f>(COUNTIFS(Sta!$A:$A,$A53,Sta!$Y:$Y,"&lt;12") +COUNTIFS(Sta!$B:$B,$A53,Sta!$Y:$Y,"&lt;12"))/$D53</f>
        <v>#DIV/0!</v>
      </c>
      <c r="U53" s="8" t="e">
        <f>COUNTIFS(Sta!$A:$A,$A53,Sta!$Y:$Y,"&lt;12")/$B53</f>
        <v>#DIV/0!</v>
      </c>
      <c r="V53" s="8" t="e">
        <f>COUNTIFS(Sta!$B:$B,$A53,Sta!$Y:$Y,"&lt;12")/$C53</f>
        <v>#DIV/0!</v>
      </c>
    </row>
    <row r="54" spans="1:22" x14ac:dyDescent="0.3">
      <c r="A54" s="4" t="s">
        <v>167</v>
      </c>
      <c r="B54" s="9">
        <f>COUNTIF(Sta!A:A,A54)</f>
        <v>0</v>
      </c>
      <c r="C54" s="4">
        <f>COUNTIF(Sta!B:B,A54)</f>
        <v>0</v>
      </c>
      <c r="D54" s="4">
        <f t="shared" si="2"/>
        <v>0</v>
      </c>
      <c r="E54" s="10" t="e">
        <f>(SUMIF(Sta!$A:$A,$A54,Sta!$Y:$Y)  + SUMIF(Sta!$B:$B,$A54,Sta!$Y:$Y) )/$D54</f>
        <v>#DIV/0!</v>
      </c>
      <c r="F54" s="6" t="e">
        <f>SUMIF(Sta!$A:$A,$A54,Sta!$Y:$Y)/$B54</f>
        <v>#DIV/0!</v>
      </c>
      <c r="G54" s="6" t="e">
        <f>SUMIF(Sta!$B:$B,$A54,Sta!$Y:$Y)/$C54</f>
        <v>#DIV/0!</v>
      </c>
      <c r="H54" s="10" t="e">
        <f>(SUMIF(Sta!$A:$A,$A54,Sta!$U:$U)  + SUMIF(Sta!$B:$B,$A54,Sta!$V:$V) )/$D54</f>
        <v>#DIV/0!</v>
      </c>
      <c r="I54" s="6" t="e">
        <f>SUMIF(Sta!$A:$A,$A54,Sta!$U:$U)/$B54</f>
        <v>#DIV/0!</v>
      </c>
      <c r="J54" s="6" t="e">
        <f>SUMIF(Sta!$B:$B,$A54,Sta!$V:$V)/$C54</f>
        <v>#DIV/0!</v>
      </c>
      <c r="K54" s="10" t="e">
        <f>(SUMIF(Sta!$A:$A,$A54,Sta!$W:$W)  + SUMIF(Sta!$B:$B,$A54,Sta!$X:$X) )/$D54</f>
        <v>#DIV/0!</v>
      </c>
      <c r="L54" s="6" t="e">
        <f>SUMIF(Sta!$A:$A,$A54,Sta!$W:$W)/$B54</f>
        <v>#DIV/0!</v>
      </c>
      <c r="M54" s="6" t="e">
        <f>SUMIF(Sta!$B:$B,$A54,Sta!$X:$X)/$C54</f>
        <v>#DIV/0!</v>
      </c>
      <c r="N54" s="11" t="e">
        <f>(COUNTIFS(Sta!$A:$A,$A54,Sta!$Y:$Y,"&gt;8") +COUNTIFS(Sta!$B:$B,$A54,Sta!$Y:$Y,"&gt;8"))/$D54</f>
        <v>#DIV/0!</v>
      </c>
      <c r="O54" s="8" t="e">
        <f>COUNTIFS(Sta!$A:$A,$A54,Sta!$Y:$Y,"&gt;8")/$B54</f>
        <v>#DIV/0!</v>
      </c>
      <c r="P54" s="8" t="e">
        <f>COUNTIFS(Sta!$B:$B,$A54,Sta!$Y:$Y,"&gt;8")/$C54</f>
        <v>#DIV/0!</v>
      </c>
      <c r="Q54" s="11" t="e">
        <f>(COUNTIFS(Sta!$A:$A,$A54,Sta!$Y:$Y,"&gt;10") +COUNTIFS(Sta!$B:$B,$A54,Sta!$Y:$Y,"&gt;10"))/$D54</f>
        <v>#DIV/0!</v>
      </c>
      <c r="R54" s="8" t="e">
        <f>COUNTIFS(Sta!$A:$A,$A54,Sta!$Y:$Y,"&gt;10")/$B54</f>
        <v>#DIV/0!</v>
      </c>
      <c r="S54" s="8" t="e">
        <f>COUNTIFS(Sta!$B:$B,$A54,Sta!$Y:$Y,"&gt;10")/$C54</f>
        <v>#DIV/0!</v>
      </c>
      <c r="T54" s="11" t="e">
        <f>(COUNTIFS(Sta!$A:$A,$A54,Sta!$Y:$Y,"&lt;12") +COUNTIFS(Sta!$B:$B,$A54,Sta!$Y:$Y,"&lt;12"))/$D54</f>
        <v>#DIV/0!</v>
      </c>
      <c r="U54" s="8" t="e">
        <f>COUNTIFS(Sta!$A:$A,$A54,Sta!$Y:$Y,"&lt;12")/$B54</f>
        <v>#DIV/0!</v>
      </c>
      <c r="V54" s="8" t="e">
        <f>COUNTIFS(Sta!$B:$B,$A54,Sta!$Y:$Y,"&lt;12")/$C54</f>
        <v>#DIV/0!</v>
      </c>
    </row>
    <row r="55" spans="1:22" x14ac:dyDescent="0.3">
      <c r="A55" s="4" t="s">
        <v>166</v>
      </c>
      <c r="B55" s="9">
        <f>COUNTIF(Sta!A:A,A55)</f>
        <v>0</v>
      </c>
      <c r="C55" s="4">
        <f>COUNTIF(Sta!B:B,A55)</f>
        <v>0</v>
      </c>
      <c r="D55" s="4">
        <f t="shared" si="2"/>
        <v>0</v>
      </c>
      <c r="E55" s="10" t="e">
        <f>(SUMIF(Sta!$A:$A,$A55,Sta!$Y:$Y)  + SUMIF(Sta!$B:$B,$A55,Sta!$Y:$Y) )/$D55</f>
        <v>#DIV/0!</v>
      </c>
      <c r="F55" s="6" t="e">
        <f>SUMIF(Sta!$A:$A,$A55,Sta!$Y:$Y)/$B55</f>
        <v>#DIV/0!</v>
      </c>
      <c r="G55" s="6" t="e">
        <f>SUMIF(Sta!$B:$B,$A55,Sta!$Y:$Y)/$C55</f>
        <v>#DIV/0!</v>
      </c>
      <c r="H55" s="10" t="e">
        <f>(SUMIF(Sta!$A:$A,$A55,Sta!$U:$U)  + SUMIF(Sta!$B:$B,$A55,Sta!$V:$V) )/$D55</f>
        <v>#DIV/0!</v>
      </c>
      <c r="I55" s="6" t="e">
        <f>SUMIF(Sta!$A:$A,$A55,Sta!$U:$U)/$B55</f>
        <v>#DIV/0!</v>
      </c>
      <c r="J55" s="6" t="e">
        <f>SUMIF(Sta!$B:$B,$A55,Sta!$V:$V)/$C55</f>
        <v>#DIV/0!</v>
      </c>
      <c r="K55" s="10" t="e">
        <f>(SUMIF(Sta!$A:$A,$A55,Sta!$W:$W)  + SUMIF(Sta!$B:$B,$A55,Sta!$X:$X) )/$D55</f>
        <v>#DIV/0!</v>
      </c>
      <c r="L55" s="6" t="e">
        <f>SUMIF(Sta!$A:$A,$A55,Sta!$W:$W)/$B55</f>
        <v>#DIV/0!</v>
      </c>
      <c r="M55" s="6" t="e">
        <f>SUMIF(Sta!$B:$B,$A55,Sta!$X:$X)/$C55</f>
        <v>#DIV/0!</v>
      </c>
      <c r="N55" s="11" t="e">
        <f>(COUNTIFS(Sta!$A:$A,$A55,Sta!$Y:$Y,"&gt;8") +COUNTIFS(Sta!$B:$B,$A55,Sta!$Y:$Y,"&gt;8"))/$D55</f>
        <v>#DIV/0!</v>
      </c>
      <c r="O55" s="8" t="e">
        <f>COUNTIFS(Sta!$A:$A,$A55,Sta!$Y:$Y,"&gt;8")/$B55</f>
        <v>#DIV/0!</v>
      </c>
      <c r="P55" s="8" t="e">
        <f>COUNTIFS(Sta!$B:$B,$A55,Sta!$Y:$Y,"&gt;8")/$C55</f>
        <v>#DIV/0!</v>
      </c>
      <c r="Q55" s="11" t="e">
        <f>(COUNTIFS(Sta!$A:$A,$A55,Sta!$Y:$Y,"&gt;10") +COUNTIFS(Sta!$B:$B,$A55,Sta!$Y:$Y,"&gt;10"))/$D55</f>
        <v>#DIV/0!</v>
      </c>
      <c r="R55" s="8" t="e">
        <f>COUNTIFS(Sta!$A:$A,$A55,Sta!$Y:$Y,"&gt;10")/$B55</f>
        <v>#DIV/0!</v>
      </c>
      <c r="S55" s="8" t="e">
        <f>COUNTIFS(Sta!$B:$B,$A55,Sta!$Y:$Y,"&gt;10")/$C55</f>
        <v>#DIV/0!</v>
      </c>
      <c r="T55" s="11" t="e">
        <f>(COUNTIFS(Sta!$A:$A,$A55,Sta!$Y:$Y,"&lt;12") +COUNTIFS(Sta!$B:$B,$A55,Sta!$Y:$Y,"&lt;12"))/$D55</f>
        <v>#DIV/0!</v>
      </c>
      <c r="U55" s="8" t="e">
        <f>COUNTIFS(Sta!$A:$A,$A55,Sta!$Y:$Y,"&lt;12")/$B55</f>
        <v>#DIV/0!</v>
      </c>
      <c r="V55" s="8" t="e">
        <f>COUNTIFS(Sta!$B:$B,$A55,Sta!$Y:$Y,"&lt;12")/$C55</f>
        <v>#DIV/0!</v>
      </c>
    </row>
    <row r="56" spans="1:22" x14ac:dyDescent="0.3">
      <c r="A56" s="4" t="s">
        <v>153</v>
      </c>
      <c r="B56" s="9">
        <f>COUNTIF(Sta!A:A,A56)</f>
        <v>0</v>
      </c>
      <c r="C56" s="4">
        <f>COUNTIF(Sta!B:B,A56)</f>
        <v>0</v>
      </c>
      <c r="D56" s="4">
        <f t="shared" si="2"/>
        <v>0</v>
      </c>
      <c r="E56" s="10" t="e">
        <f>(SUMIF(Sta!$A:$A,$A56,Sta!$Y:$Y)  + SUMIF(Sta!$B:$B,$A56,Sta!$Y:$Y) )/$D56</f>
        <v>#DIV/0!</v>
      </c>
      <c r="F56" s="6" t="e">
        <f>SUMIF(Sta!$A:$A,$A56,Sta!$Y:$Y)/$B56</f>
        <v>#DIV/0!</v>
      </c>
      <c r="G56" s="6" t="e">
        <f>SUMIF(Sta!$B:$B,$A56,Sta!$Y:$Y)/$C56</f>
        <v>#DIV/0!</v>
      </c>
      <c r="H56" s="10" t="e">
        <f>(SUMIF(Sta!$A:$A,$A56,Sta!$U:$U)  + SUMIF(Sta!$B:$B,$A56,Sta!$V:$V) )/$D56</f>
        <v>#DIV/0!</v>
      </c>
      <c r="I56" s="6" t="e">
        <f>SUMIF(Sta!$A:$A,$A56,Sta!$U:$U)/$B56</f>
        <v>#DIV/0!</v>
      </c>
      <c r="J56" s="6" t="e">
        <f>SUMIF(Sta!$B:$B,$A56,Sta!$V:$V)/$C56</f>
        <v>#DIV/0!</v>
      </c>
      <c r="K56" s="10" t="e">
        <f>(SUMIF(Sta!$A:$A,$A56,Sta!$W:$W)  + SUMIF(Sta!$B:$B,$A56,Sta!$X:$X) )/$D56</f>
        <v>#DIV/0!</v>
      </c>
      <c r="L56" s="6" t="e">
        <f>SUMIF(Sta!$A:$A,$A56,Sta!$W:$W)/$B56</f>
        <v>#DIV/0!</v>
      </c>
      <c r="M56" s="6" t="e">
        <f>SUMIF(Sta!$B:$B,$A56,Sta!$X:$X)/$C56</f>
        <v>#DIV/0!</v>
      </c>
      <c r="N56" s="11" t="e">
        <f>(COUNTIFS(Sta!$A:$A,$A56,Sta!$Y:$Y,"&gt;8") +COUNTIFS(Sta!$B:$B,$A56,Sta!$Y:$Y,"&gt;8"))/$D56</f>
        <v>#DIV/0!</v>
      </c>
      <c r="O56" s="8" t="e">
        <f>COUNTIFS(Sta!$A:$A,$A56,Sta!$Y:$Y,"&gt;8")/$B56</f>
        <v>#DIV/0!</v>
      </c>
      <c r="P56" s="8" t="e">
        <f>COUNTIFS(Sta!$B:$B,$A56,Sta!$Y:$Y,"&gt;8")/$C56</f>
        <v>#DIV/0!</v>
      </c>
      <c r="Q56" s="11" t="e">
        <f>(COUNTIFS(Sta!$A:$A,$A56,Sta!$Y:$Y,"&gt;10") +COUNTIFS(Sta!$B:$B,$A56,Sta!$Y:$Y,"&gt;10"))/$D56</f>
        <v>#DIV/0!</v>
      </c>
      <c r="R56" s="8" t="e">
        <f>COUNTIFS(Sta!$A:$A,$A56,Sta!$Y:$Y,"&gt;10")/$B56</f>
        <v>#DIV/0!</v>
      </c>
      <c r="S56" s="8" t="e">
        <f>COUNTIFS(Sta!$B:$B,$A56,Sta!$Y:$Y,"&gt;10")/$C56</f>
        <v>#DIV/0!</v>
      </c>
      <c r="T56" s="11" t="e">
        <f>(COUNTIFS(Sta!$A:$A,$A56,Sta!$Y:$Y,"&lt;12") +COUNTIFS(Sta!$B:$B,$A56,Sta!$Y:$Y,"&lt;12"))/$D56</f>
        <v>#DIV/0!</v>
      </c>
      <c r="U56" s="8" t="e">
        <f>COUNTIFS(Sta!$A:$A,$A56,Sta!$Y:$Y,"&lt;12")/$B56</f>
        <v>#DIV/0!</v>
      </c>
      <c r="V56" s="8" t="e">
        <f>COUNTIFS(Sta!$B:$B,$A56,Sta!$Y:$Y,"&lt;12")/$C56</f>
        <v>#DIV/0!</v>
      </c>
    </row>
    <row r="57" spans="1:22" x14ac:dyDescent="0.3">
      <c r="A57" s="4" t="s">
        <v>155</v>
      </c>
      <c r="B57" s="9">
        <f>COUNTIF(Sta!A:A,A57)</f>
        <v>0</v>
      </c>
      <c r="C57" s="4">
        <f>COUNTIF(Sta!B:B,A57)</f>
        <v>0</v>
      </c>
      <c r="D57" s="4">
        <f t="shared" si="2"/>
        <v>0</v>
      </c>
      <c r="E57" s="10" t="e">
        <f>(SUMIF(Sta!$A:$A,$A57,Sta!$Y:$Y)  + SUMIF(Sta!$B:$B,$A57,Sta!$Y:$Y) )/$D57</f>
        <v>#DIV/0!</v>
      </c>
      <c r="F57" s="6" t="e">
        <f>SUMIF(Sta!$A:$A,$A57,Sta!$Y:$Y)/$B57</f>
        <v>#DIV/0!</v>
      </c>
      <c r="G57" s="6" t="e">
        <f>SUMIF(Sta!$B:$B,$A57,Sta!$Y:$Y)/$C57</f>
        <v>#DIV/0!</v>
      </c>
      <c r="H57" s="10" t="e">
        <f>(SUMIF(Sta!$A:$A,$A57,Sta!$U:$U)  + SUMIF(Sta!$B:$B,$A57,Sta!$V:$V) )/$D57</f>
        <v>#DIV/0!</v>
      </c>
      <c r="I57" s="6" t="e">
        <f>SUMIF(Sta!$A:$A,$A57,Sta!$U:$U)/$B57</f>
        <v>#DIV/0!</v>
      </c>
      <c r="J57" s="6" t="e">
        <f>SUMIF(Sta!$B:$B,$A57,Sta!$V:$V)/$C57</f>
        <v>#DIV/0!</v>
      </c>
      <c r="K57" s="10" t="e">
        <f>(SUMIF(Sta!$A:$A,$A57,Sta!$W:$W)  + SUMIF(Sta!$B:$B,$A57,Sta!$X:$X) )/$D57</f>
        <v>#DIV/0!</v>
      </c>
      <c r="L57" s="6" t="e">
        <f>SUMIF(Sta!$A:$A,$A57,Sta!$W:$W)/$B57</f>
        <v>#DIV/0!</v>
      </c>
      <c r="M57" s="6" t="e">
        <f>SUMIF(Sta!$B:$B,$A57,Sta!$X:$X)/$C57</f>
        <v>#DIV/0!</v>
      </c>
      <c r="N57" s="11" t="e">
        <f>(COUNTIFS(Sta!$A:$A,$A57,Sta!$Y:$Y,"&gt;8") +COUNTIFS(Sta!$B:$B,$A57,Sta!$Y:$Y,"&gt;8"))/$D57</f>
        <v>#DIV/0!</v>
      </c>
      <c r="O57" s="8" t="e">
        <f>COUNTIFS(Sta!$A:$A,$A57,Sta!$Y:$Y,"&gt;8")/$B57</f>
        <v>#DIV/0!</v>
      </c>
      <c r="P57" s="8" t="e">
        <f>COUNTIFS(Sta!$B:$B,$A57,Sta!$Y:$Y,"&gt;8")/$C57</f>
        <v>#DIV/0!</v>
      </c>
      <c r="Q57" s="11" t="e">
        <f>(COUNTIFS(Sta!$A:$A,$A57,Sta!$Y:$Y,"&gt;10") +COUNTIFS(Sta!$B:$B,$A57,Sta!$Y:$Y,"&gt;10"))/$D57</f>
        <v>#DIV/0!</v>
      </c>
      <c r="R57" s="8" t="e">
        <f>COUNTIFS(Sta!$A:$A,$A57,Sta!$Y:$Y,"&gt;10")/$B57</f>
        <v>#DIV/0!</v>
      </c>
      <c r="S57" s="8" t="e">
        <f>COUNTIFS(Sta!$B:$B,$A57,Sta!$Y:$Y,"&gt;10")/$C57</f>
        <v>#DIV/0!</v>
      </c>
      <c r="T57" s="11" t="e">
        <f>(COUNTIFS(Sta!$A:$A,$A57,Sta!$Y:$Y,"&lt;12") +COUNTIFS(Sta!$B:$B,$A57,Sta!$Y:$Y,"&lt;12"))/$D57</f>
        <v>#DIV/0!</v>
      </c>
      <c r="U57" s="8" t="e">
        <f>COUNTIFS(Sta!$A:$A,$A57,Sta!$Y:$Y,"&lt;12")/$B57</f>
        <v>#DIV/0!</v>
      </c>
      <c r="V57" s="8" t="e">
        <f>COUNTIFS(Sta!$B:$B,$A57,Sta!$Y:$Y,"&lt;12")/$C57</f>
        <v>#DIV/0!</v>
      </c>
    </row>
    <row r="58" spans="1:22" x14ac:dyDescent="0.3">
      <c r="A58" s="4" t="s">
        <v>156</v>
      </c>
      <c r="B58" s="9">
        <f>COUNTIF(Sta!A:A,A58)</f>
        <v>0</v>
      </c>
      <c r="C58" s="4">
        <f>COUNTIF(Sta!B:B,A58)</f>
        <v>0</v>
      </c>
      <c r="D58" s="4">
        <f t="shared" si="2"/>
        <v>0</v>
      </c>
      <c r="E58" s="10" t="e">
        <f>(SUMIF(Sta!$A:$A,$A58,Sta!$Y:$Y)  + SUMIF(Sta!$B:$B,$A58,Sta!$Y:$Y) )/$D58</f>
        <v>#DIV/0!</v>
      </c>
      <c r="F58" s="6" t="e">
        <f>SUMIF(Sta!$A:$A,$A58,Sta!$Y:$Y)/$B58</f>
        <v>#DIV/0!</v>
      </c>
      <c r="G58" s="6" t="e">
        <f>SUMIF(Sta!$B:$B,$A58,Sta!$Y:$Y)/$C58</f>
        <v>#DIV/0!</v>
      </c>
      <c r="H58" s="10" t="e">
        <f>(SUMIF(Sta!$A:$A,$A58,Sta!$U:$U)  + SUMIF(Sta!$B:$B,$A58,Sta!$V:$V) )/$D58</f>
        <v>#DIV/0!</v>
      </c>
      <c r="I58" s="6" t="e">
        <f>SUMIF(Sta!$A:$A,$A58,Sta!$U:$U)/$B58</f>
        <v>#DIV/0!</v>
      </c>
      <c r="J58" s="6" t="e">
        <f>SUMIF(Sta!$B:$B,$A58,Sta!$V:$V)/$C58</f>
        <v>#DIV/0!</v>
      </c>
      <c r="K58" s="10" t="e">
        <f>(SUMIF(Sta!$A:$A,$A58,Sta!$W:$W)  + SUMIF(Sta!$B:$B,$A58,Sta!$X:$X) )/$D58</f>
        <v>#DIV/0!</v>
      </c>
      <c r="L58" s="6" t="e">
        <f>SUMIF(Sta!$A:$A,$A58,Sta!$W:$W)/$B58</f>
        <v>#DIV/0!</v>
      </c>
      <c r="M58" s="6" t="e">
        <f>SUMIF(Sta!$B:$B,$A58,Sta!$X:$X)/$C58</f>
        <v>#DIV/0!</v>
      </c>
      <c r="N58" s="11" t="e">
        <f>(COUNTIFS(Sta!$A:$A,$A58,Sta!$Y:$Y,"&gt;8") +COUNTIFS(Sta!$B:$B,$A58,Sta!$Y:$Y,"&gt;8"))/$D58</f>
        <v>#DIV/0!</v>
      </c>
      <c r="O58" s="8" t="e">
        <f>COUNTIFS(Sta!$A:$A,$A58,Sta!$Y:$Y,"&gt;8")/$B58</f>
        <v>#DIV/0!</v>
      </c>
      <c r="P58" s="8" t="e">
        <f>COUNTIFS(Sta!$B:$B,$A58,Sta!$Y:$Y,"&gt;8")/$C58</f>
        <v>#DIV/0!</v>
      </c>
      <c r="Q58" s="11" t="e">
        <f>(COUNTIFS(Sta!$A:$A,$A58,Sta!$Y:$Y,"&gt;10") +COUNTIFS(Sta!$B:$B,$A58,Sta!$Y:$Y,"&gt;10"))/$D58</f>
        <v>#DIV/0!</v>
      </c>
      <c r="R58" s="8" t="e">
        <f>COUNTIFS(Sta!$A:$A,$A58,Sta!$Y:$Y,"&gt;10")/$B58</f>
        <v>#DIV/0!</v>
      </c>
      <c r="S58" s="8" t="e">
        <f>COUNTIFS(Sta!$B:$B,$A58,Sta!$Y:$Y,"&gt;10")/$C58</f>
        <v>#DIV/0!</v>
      </c>
      <c r="T58" s="11" t="e">
        <f>(COUNTIFS(Sta!$A:$A,$A58,Sta!$Y:$Y,"&lt;12") +COUNTIFS(Sta!$B:$B,$A58,Sta!$Y:$Y,"&lt;12"))/$D58</f>
        <v>#DIV/0!</v>
      </c>
      <c r="U58" s="8" t="e">
        <f>COUNTIFS(Sta!$A:$A,$A58,Sta!$Y:$Y,"&lt;12")/$B58</f>
        <v>#DIV/0!</v>
      </c>
      <c r="V58" s="8" t="e">
        <f>COUNTIFS(Sta!$B:$B,$A58,Sta!$Y:$Y,"&lt;12")/$C58</f>
        <v>#DIV/0!</v>
      </c>
    </row>
    <row r="59" spans="1:22" x14ac:dyDescent="0.3">
      <c r="A59" s="4" t="s">
        <v>159</v>
      </c>
      <c r="B59" s="9">
        <f>COUNTIF(Sta!A:A,A59)</f>
        <v>0</v>
      </c>
      <c r="C59" s="4">
        <f>COUNTIF(Sta!B:B,A59)</f>
        <v>0</v>
      </c>
      <c r="D59" s="4">
        <f t="shared" si="2"/>
        <v>0</v>
      </c>
      <c r="E59" s="10" t="e">
        <f>(SUMIF(Sta!$A:$A,$A59,Sta!$Y:$Y)  + SUMIF(Sta!$B:$B,$A59,Sta!$Y:$Y) )/$D59</f>
        <v>#DIV/0!</v>
      </c>
      <c r="F59" s="6" t="e">
        <f>SUMIF(Sta!$A:$A,$A59,Sta!$Y:$Y)/$B59</f>
        <v>#DIV/0!</v>
      </c>
      <c r="G59" s="6" t="e">
        <f>SUMIF(Sta!$B:$B,$A59,Sta!$Y:$Y)/$C59</f>
        <v>#DIV/0!</v>
      </c>
      <c r="H59" s="10" t="e">
        <f>(SUMIF(Sta!$A:$A,$A59,Sta!$U:$U)  + SUMIF(Sta!$B:$B,$A59,Sta!$V:$V) )/$D59</f>
        <v>#DIV/0!</v>
      </c>
      <c r="I59" s="6" t="e">
        <f>SUMIF(Sta!$A:$A,$A59,Sta!$U:$U)/$B59</f>
        <v>#DIV/0!</v>
      </c>
      <c r="J59" s="6" t="e">
        <f>SUMIF(Sta!$B:$B,$A59,Sta!$V:$V)/$C59</f>
        <v>#DIV/0!</v>
      </c>
      <c r="K59" s="10" t="e">
        <f>(SUMIF(Sta!$A:$A,$A59,Sta!$W:$W)  + SUMIF(Sta!$B:$B,$A59,Sta!$X:$X) )/$D59</f>
        <v>#DIV/0!</v>
      </c>
      <c r="L59" s="6" t="e">
        <f>SUMIF(Sta!$A:$A,$A59,Sta!$W:$W)/$B59</f>
        <v>#DIV/0!</v>
      </c>
      <c r="M59" s="6" t="e">
        <f>SUMIF(Sta!$B:$B,$A59,Sta!$X:$X)/$C59</f>
        <v>#DIV/0!</v>
      </c>
      <c r="N59" s="11" t="e">
        <f>(COUNTIFS(Sta!$A:$A,$A59,Sta!$Y:$Y,"&gt;8") +COUNTIFS(Sta!$B:$B,$A59,Sta!$Y:$Y,"&gt;8"))/$D59</f>
        <v>#DIV/0!</v>
      </c>
      <c r="O59" s="8" t="e">
        <f>COUNTIFS(Sta!$A:$A,$A59,Sta!$Y:$Y,"&gt;8")/$B59</f>
        <v>#DIV/0!</v>
      </c>
      <c r="P59" s="8" t="e">
        <f>COUNTIFS(Sta!$B:$B,$A59,Sta!$Y:$Y,"&gt;8")/$C59</f>
        <v>#DIV/0!</v>
      </c>
      <c r="Q59" s="11" t="e">
        <f>(COUNTIFS(Sta!$A:$A,$A59,Sta!$Y:$Y,"&gt;10") +COUNTIFS(Sta!$B:$B,$A59,Sta!$Y:$Y,"&gt;10"))/$D59</f>
        <v>#DIV/0!</v>
      </c>
      <c r="R59" s="8" t="e">
        <f>COUNTIFS(Sta!$A:$A,$A59,Sta!$Y:$Y,"&gt;10")/$B59</f>
        <v>#DIV/0!</v>
      </c>
      <c r="S59" s="8" t="e">
        <f>COUNTIFS(Sta!$B:$B,$A59,Sta!$Y:$Y,"&gt;10")/$C59</f>
        <v>#DIV/0!</v>
      </c>
      <c r="T59" s="11" t="e">
        <f>(COUNTIFS(Sta!$A:$A,$A59,Sta!$Y:$Y,"&lt;12") +COUNTIFS(Sta!$B:$B,$A59,Sta!$Y:$Y,"&lt;12"))/$D59</f>
        <v>#DIV/0!</v>
      </c>
      <c r="U59" s="8" t="e">
        <f>COUNTIFS(Sta!$A:$A,$A59,Sta!$Y:$Y,"&lt;12")/$B59</f>
        <v>#DIV/0!</v>
      </c>
      <c r="V59" s="8" t="e">
        <f>COUNTIFS(Sta!$B:$B,$A59,Sta!$Y:$Y,"&lt;12")/$C59</f>
        <v>#DIV/0!</v>
      </c>
    </row>
    <row r="60" spans="1:22" x14ac:dyDescent="0.3">
      <c r="A60" s="4" t="s">
        <v>163</v>
      </c>
      <c r="B60" s="9">
        <f>COUNTIF(Sta!A:A,A60)</f>
        <v>0</v>
      </c>
      <c r="C60" s="4">
        <f>COUNTIF(Sta!B:B,A60)</f>
        <v>0</v>
      </c>
      <c r="D60" s="4">
        <f t="shared" si="2"/>
        <v>0</v>
      </c>
      <c r="E60" s="10" t="e">
        <f>(SUMIF(Sta!$A:$A,$A60,Sta!$Y:$Y)  + SUMIF(Sta!$B:$B,$A60,Sta!$Y:$Y) )/$D60</f>
        <v>#DIV/0!</v>
      </c>
      <c r="F60" s="6" t="e">
        <f>SUMIF(Sta!$A:$A,$A60,Sta!$Y:$Y)/$B60</f>
        <v>#DIV/0!</v>
      </c>
      <c r="G60" s="6" t="e">
        <f>SUMIF(Sta!$B:$B,$A60,Sta!$Y:$Y)/$C60</f>
        <v>#DIV/0!</v>
      </c>
      <c r="H60" s="10" t="e">
        <f>(SUMIF(Sta!$A:$A,$A60,Sta!$U:$U)  + SUMIF(Sta!$B:$B,$A60,Sta!$V:$V) )/$D60</f>
        <v>#DIV/0!</v>
      </c>
      <c r="I60" s="6" t="e">
        <f>SUMIF(Sta!$A:$A,$A60,Sta!$U:$U)/$B60</f>
        <v>#DIV/0!</v>
      </c>
      <c r="J60" s="6" t="e">
        <f>SUMIF(Sta!$B:$B,$A60,Sta!$V:$V)/$C60</f>
        <v>#DIV/0!</v>
      </c>
      <c r="K60" s="10" t="e">
        <f>(SUMIF(Sta!$A:$A,$A60,Sta!$W:$W)  + SUMIF(Sta!$B:$B,$A60,Sta!$X:$X) )/$D60</f>
        <v>#DIV/0!</v>
      </c>
      <c r="L60" s="6" t="e">
        <f>SUMIF(Sta!$A:$A,$A60,Sta!$W:$W)/$B60</f>
        <v>#DIV/0!</v>
      </c>
      <c r="M60" s="6" t="e">
        <f>SUMIF(Sta!$B:$B,$A60,Sta!$X:$X)/$C60</f>
        <v>#DIV/0!</v>
      </c>
      <c r="N60" s="11" t="e">
        <f>(COUNTIFS(Sta!$A:$A,$A60,Sta!$Y:$Y,"&gt;8") +COUNTIFS(Sta!$B:$B,$A60,Sta!$Y:$Y,"&gt;8"))/$D60</f>
        <v>#DIV/0!</v>
      </c>
      <c r="O60" s="8" t="e">
        <f>COUNTIFS(Sta!$A:$A,$A60,Sta!$Y:$Y,"&gt;8")/$B60</f>
        <v>#DIV/0!</v>
      </c>
      <c r="P60" s="8" t="e">
        <f>COUNTIFS(Sta!$B:$B,$A60,Sta!$Y:$Y,"&gt;8")/$C60</f>
        <v>#DIV/0!</v>
      </c>
      <c r="Q60" s="11" t="e">
        <f>(COUNTIFS(Sta!$A:$A,$A60,Sta!$Y:$Y,"&gt;10") +COUNTIFS(Sta!$B:$B,$A60,Sta!$Y:$Y,"&gt;10"))/$D60</f>
        <v>#DIV/0!</v>
      </c>
      <c r="R60" s="8" t="e">
        <f>COUNTIFS(Sta!$A:$A,$A60,Sta!$Y:$Y,"&gt;10")/$B60</f>
        <v>#DIV/0!</v>
      </c>
      <c r="S60" s="8" t="e">
        <f>COUNTIFS(Sta!$B:$B,$A60,Sta!$Y:$Y,"&gt;10")/$C60</f>
        <v>#DIV/0!</v>
      </c>
      <c r="T60" s="11" t="e">
        <f>(COUNTIFS(Sta!$A:$A,$A60,Sta!$Y:$Y,"&lt;12") +COUNTIFS(Sta!$B:$B,$A60,Sta!$Y:$Y,"&lt;12"))/$D60</f>
        <v>#DIV/0!</v>
      </c>
      <c r="U60" s="8" t="e">
        <f>COUNTIFS(Sta!$A:$A,$A60,Sta!$Y:$Y,"&lt;12")/$B60</f>
        <v>#DIV/0!</v>
      </c>
      <c r="V60" s="8" t="e">
        <f>COUNTIFS(Sta!$B:$B,$A60,Sta!$Y:$Y,"&lt;12")/$C60</f>
        <v>#DIV/0!</v>
      </c>
    </row>
    <row r="61" spans="1:22" x14ac:dyDescent="0.3">
      <c r="A61" t="s">
        <v>178</v>
      </c>
      <c r="B61" s="9">
        <f>COUNTIF(Sta!A:A,A61)</f>
        <v>0</v>
      </c>
      <c r="C61" s="4">
        <f>COUNTIF(Sta!B:B,A61)</f>
        <v>0</v>
      </c>
      <c r="D61" s="4">
        <f t="shared" ref="D61:D124" si="3">B61+C61</f>
        <v>0</v>
      </c>
      <c r="E61" s="10" t="e">
        <f>(SUMIF(Sta!$A:$A,$A61,Sta!$Y:$Y)  + SUMIF(Sta!$B:$B,$A61,Sta!$Y:$Y) )/$D61</f>
        <v>#DIV/0!</v>
      </c>
      <c r="F61" s="6" t="e">
        <f>SUMIF(Sta!$A:$A,$A61,Sta!$Y:$Y)/$B61</f>
        <v>#DIV/0!</v>
      </c>
      <c r="G61" s="6" t="e">
        <f>SUMIF(Sta!$B:$B,$A61,Sta!$Y:$Y)/$C61</f>
        <v>#DIV/0!</v>
      </c>
      <c r="H61" s="10" t="e">
        <f>(SUMIF(Sta!$A:$A,$A61,Sta!$U:$U)  + SUMIF(Sta!$B:$B,$A61,Sta!$V:$V) )/$D61</f>
        <v>#DIV/0!</v>
      </c>
      <c r="I61" s="6" t="e">
        <f>SUMIF(Sta!$A:$A,$A61,Sta!$U:$U)/$B61</f>
        <v>#DIV/0!</v>
      </c>
      <c r="J61" s="6" t="e">
        <f>SUMIF(Sta!$B:$B,$A61,Sta!$V:$V)/$C61</f>
        <v>#DIV/0!</v>
      </c>
      <c r="K61" s="10" t="e">
        <f>(SUMIF(Sta!$A:$A,$A61,Sta!$W:$W)  + SUMIF(Sta!$B:$B,$A61,Sta!$X:$X) )/$D61</f>
        <v>#DIV/0!</v>
      </c>
      <c r="L61" s="6" t="e">
        <f>SUMIF(Sta!$A:$A,$A61,Sta!$W:$W)/$B61</f>
        <v>#DIV/0!</v>
      </c>
      <c r="M61" s="6" t="e">
        <f>SUMIF(Sta!$B:$B,$A61,Sta!$X:$X)/$C61</f>
        <v>#DIV/0!</v>
      </c>
      <c r="N61" s="11" t="e">
        <f>(COUNTIFS(Sta!$A:$A,$A61,Sta!$Y:$Y,"&gt;8") +COUNTIFS(Sta!$B:$B,$A61,Sta!$Y:$Y,"&gt;8"))/$D61</f>
        <v>#DIV/0!</v>
      </c>
      <c r="O61" s="8" t="e">
        <f>COUNTIFS(Sta!$A:$A,$A61,Sta!$Y:$Y,"&gt;8")/$B61</f>
        <v>#DIV/0!</v>
      </c>
      <c r="P61" s="8" t="e">
        <f>COUNTIFS(Sta!$B:$B,$A61,Sta!$Y:$Y,"&gt;8")/$C61</f>
        <v>#DIV/0!</v>
      </c>
      <c r="Q61" s="11" t="e">
        <f>(COUNTIFS(Sta!$A:$A,$A61,Sta!$Y:$Y,"&gt;10") +COUNTIFS(Sta!$B:$B,$A61,Sta!$Y:$Y,"&gt;10"))/$D61</f>
        <v>#DIV/0!</v>
      </c>
      <c r="R61" s="8" t="e">
        <f>COUNTIFS(Sta!$A:$A,$A61,Sta!$Y:$Y,"&gt;10")/$B61</f>
        <v>#DIV/0!</v>
      </c>
      <c r="S61" s="8" t="e">
        <f>COUNTIFS(Sta!$B:$B,$A61,Sta!$Y:$Y,"&gt;10")/$C61</f>
        <v>#DIV/0!</v>
      </c>
      <c r="T61" s="11" t="e">
        <f>(COUNTIFS(Sta!$A:$A,$A61,Sta!$Y:$Y,"&lt;12") +COUNTIFS(Sta!$B:$B,$A61,Sta!$Y:$Y,"&lt;12"))/$D61</f>
        <v>#DIV/0!</v>
      </c>
      <c r="U61" s="8" t="e">
        <f>COUNTIFS(Sta!$A:$A,$A61,Sta!$Y:$Y,"&lt;12")/$B61</f>
        <v>#DIV/0!</v>
      </c>
      <c r="V61" s="8" t="e">
        <f>COUNTIFS(Sta!$B:$B,$A61,Sta!$Y:$Y,"&lt;12")/$C61</f>
        <v>#DIV/0!</v>
      </c>
    </row>
    <row r="62" spans="1:22" x14ac:dyDescent="0.3">
      <c r="A62" t="s">
        <v>176</v>
      </c>
      <c r="B62" s="9">
        <f>COUNTIF(Sta!A:A,A62)</f>
        <v>0</v>
      </c>
      <c r="C62" s="4">
        <f>COUNTIF(Sta!B:B,A62)</f>
        <v>0</v>
      </c>
      <c r="D62" s="4">
        <f t="shared" si="3"/>
        <v>0</v>
      </c>
      <c r="E62" s="10" t="e">
        <f>(SUMIF(Sta!$A:$A,$A62,Sta!$Y:$Y)  + SUMIF(Sta!$B:$B,$A62,Sta!$Y:$Y) )/$D62</f>
        <v>#DIV/0!</v>
      </c>
      <c r="F62" s="6" t="e">
        <f>SUMIF(Sta!$A:$A,$A62,Sta!$Y:$Y)/$B62</f>
        <v>#DIV/0!</v>
      </c>
      <c r="G62" s="6" t="e">
        <f>SUMIF(Sta!$B:$B,$A62,Sta!$Y:$Y)/$C62</f>
        <v>#DIV/0!</v>
      </c>
      <c r="H62" s="10" t="e">
        <f>(SUMIF(Sta!$A:$A,$A62,Sta!$U:$U)  + SUMIF(Sta!$B:$B,$A62,Sta!$V:$V) )/$D62</f>
        <v>#DIV/0!</v>
      </c>
      <c r="I62" s="6" t="e">
        <f>SUMIF(Sta!$A:$A,$A62,Sta!$U:$U)/$B62</f>
        <v>#DIV/0!</v>
      </c>
      <c r="J62" s="6" t="e">
        <f>SUMIF(Sta!$B:$B,$A62,Sta!$V:$V)/$C62</f>
        <v>#DIV/0!</v>
      </c>
      <c r="K62" s="10" t="e">
        <f>(SUMIF(Sta!$A:$A,$A62,Sta!$W:$W)  + SUMIF(Sta!$B:$B,$A62,Sta!$X:$X) )/$D62</f>
        <v>#DIV/0!</v>
      </c>
      <c r="L62" s="6" t="e">
        <f>SUMIF(Sta!$A:$A,$A62,Sta!$W:$W)/$B62</f>
        <v>#DIV/0!</v>
      </c>
      <c r="M62" s="6" t="e">
        <f>SUMIF(Sta!$B:$B,$A62,Sta!$X:$X)/$C62</f>
        <v>#DIV/0!</v>
      </c>
      <c r="N62" s="11" t="e">
        <f>(COUNTIFS(Sta!$A:$A,$A62,Sta!$Y:$Y,"&gt;8") +COUNTIFS(Sta!$B:$B,$A62,Sta!$Y:$Y,"&gt;8"))/$D62</f>
        <v>#DIV/0!</v>
      </c>
      <c r="O62" s="8" t="e">
        <f>COUNTIFS(Sta!$A:$A,$A62,Sta!$Y:$Y,"&gt;8")/$B62</f>
        <v>#DIV/0!</v>
      </c>
      <c r="P62" s="8" t="e">
        <f>COUNTIFS(Sta!$B:$B,$A62,Sta!$Y:$Y,"&gt;8")/$C62</f>
        <v>#DIV/0!</v>
      </c>
      <c r="Q62" s="11" t="e">
        <f>(COUNTIFS(Sta!$A:$A,$A62,Sta!$Y:$Y,"&gt;10") +COUNTIFS(Sta!$B:$B,$A62,Sta!$Y:$Y,"&gt;10"))/$D62</f>
        <v>#DIV/0!</v>
      </c>
      <c r="R62" s="8" t="e">
        <f>COUNTIFS(Sta!$A:$A,$A62,Sta!$Y:$Y,"&gt;10")/$B62</f>
        <v>#DIV/0!</v>
      </c>
      <c r="S62" s="8" t="e">
        <f>COUNTIFS(Sta!$B:$B,$A62,Sta!$Y:$Y,"&gt;10")/$C62</f>
        <v>#DIV/0!</v>
      </c>
      <c r="T62" s="11" t="e">
        <f>(COUNTIFS(Sta!$A:$A,$A62,Sta!$Y:$Y,"&lt;12") +COUNTIFS(Sta!$B:$B,$A62,Sta!$Y:$Y,"&lt;12"))/$D62</f>
        <v>#DIV/0!</v>
      </c>
      <c r="U62" s="8" t="e">
        <f>COUNTIFS(Sta!$A:$A,$A62,Sta!$Y:$Y,"&lt;12")/$B62</f>
        <v>#DIV/0!</v>
      </c>
      <c r="V62" s="8" t="e">
        <f>COUNTIFS(Sta!$B:$B,$A62,Sta!$Y:$Y,"&lt;12")/$C62</f>
        <v>#DIV/0!</v>
      </c>
    </row>
    <row r="63" spans="1:22" x14ac:dyDescent="0.3">
      <c r="A63" t="s">
        <v>184</v>
      </c>
      <c r="B63" s="9">
        <f>COUNTIF(Sta!A:A,A63)</f>
        <v>0</v>
      </c>
      <c r="C63" s="4">
        <f>COUNTIF(Sta!B:B,A63)</f>
        <v>0</v>
      </c>
      <c r="D63" s="4">
        <f t="shared" si="3"/>
        <v>0</v>
      </c>
      <c r="E63" s="10" t="e">
        <f>(SUMIF(Sta!$A:$A,$A63,Sta!$Y:$Y)  + SUMIF(Sta!$B:$B,$A63,Sta!$Y:$Y) )/$D63</f>
        <v>#DIV/0!</v>
      </c>
      <c r="F63" s="6" t="e">
        <f>SUMIF(Sta!$A:$A,$A63,Sta!$Y:$Y)/$B63</f>
        <v>#DIV/0!</v>
      </c>
      <c r="G63" s="6" t="e">
        <f>SUMIF(Sta!$B:$B,$A63,Sta!$Y:$Y)/$C63</f>
        <v>#DIV/0!</v>
      </c>
      <c r="H63" s="10" t="e">
        <f>(SUMIF(Sta!$A:$A,$A63,Sta!$U:$U)  + SUMIF(Sta!$B:$B,$A63,Sta!$V:$V) )/$D63</f>
        <v>#DIV/0!</v>
      </c>
      <c r="I63" s="6" t="e">
        <f>SUMIF(Sta!$A:$A,$A63,Sta!$U:$U)/$B63</f>
        <v>#DIV/0!</v>
      </c>
      <c r="J63" s="6" t="e">
        <f>SUMIF(Sta!$B:$B,$A63,Sta!$V:$V)/$C63</f>
        <v>#DIV/0!</v>
      </c>
      <c r="K63" s="10" t="e">
        <f>(SUMIF(Sta!$A:$A,$A63,Sta!$W:$W)  + SUMIF(Sta!$B:$B,$A63,Sta!$X:$X) )/$D63</f>
        <v>#DIV/0!</v>
      </c>
      <c r="L63" s="6" t="e">
        <f>SUMIF(Sta!$A:$A,$A63,Sta!$W:$W)/$B63</f>
        <v>#DIV/0!</v>
      </c>
      <c r="M63" s="6" t="e">
        <f>SUMIF(Sta!$B:$B,$A63,Sta!$X:$X)/$C63</f>
        <v>#DIV/0!</v>
      </c>
      <c r="N63" s="11" t="e">
        <f>(COUNTIFS(Sta!$A:$A,$A63,Sta!$Y:$Y,"&gt;8") +COUNTIFS(Sta!$B:$B,$A63,Sta!$Y:$Y,"&gt;8"))/$D63</f>
        <v>#DIV/0!</v>
      </c>
      <c r="O63" s="8" t="e">
        <f>COUNTIFS(Sta!$A:$A,$A63,Sta!$Y:$Y,"&gt;8")/$B63</f>
        <v>#DIV/0!</v>
      </c>
      <c r="P63" s="8" t="e">
        <f>COUNTIFS(Sta!$B:$B,$A63,Sta!$Y:$Y,"&gt;8")/$C63</f>
        <v>#DIV/0!</v>
      </c>
      <c r="Q63" s="11" t="e">
        <f>(COUNTIFS(Sta!$A:$A,$A63,Sta!$Y:$Y,"&gt;10") +COUNTIFS(Sta!$B:$B,$A63,Sta!$Y:$Y,"&gt;10"))/$D63</f>
        <v>#DIV/0!</v>
      </c>
      <c r="R63" s="8" t="e">
        <f>COUNTIFS(Sta!$A:$A,$A63,Sta!$Y:$Y,"&gt;10")/$B63</f>
        <v>#DIV/0!</v>
      </c>
      <c r="S63" s="8" t="e">
        <f>COUNTIFS(Sta!$B:$B,$A63,Sta!$Y:$Y,"&gt;10")/$C63</f>
        <v>#DIV/0!</v>
      </c>
      <c r="T63" s="11" t="e">
        <f>(COUNTIFS(Sta!$A:$A,$A63,Sta!$Y:$Y,"&lt;12") +COUNTIFS(Sta!$B:$B,$A63,Sta!$Y:$Y,"&lt;12"))/$D63</f>
        <v>#DIV/0!</v>
      </c>
      <c r="U63" s="8" t="e">
        <f>COUNTIFS(Sta!$A:$A,$A63,Sta!$Y:$Y,"&lt;12")/$B63</f>
        <v>#DIV/0!</v>
      </c>
      <c r="V63" s="8" t="e">
        <f>COUNTIFS(Sta!$B:$B,$A63,Sta!$Y:$Y,"&lt;12")/$C63</f>
        <v>#DIV/0!</v>
      </c>
    </row>
    <row r="64" spans="1:22" x14ac:dyDescent="0.3">
      <c r="A64" t="s">
        <v>190</v>
      </c>
      <c r="B64" s="9">
        <f>COUNTIF(Sta!A:A,A64)</f>
        <v>0</v>
      </c>
      <c r="C64" s="4">
        <f>COUNTIF(Sta!B:B,A64)</f>
        <v>0</v>
      </c>
      <c r="D64" s="4">
        <f t="shared" si="3"/>
        <v>0</v>
      </c>
      <c r="E64" s="10" t="e">
        <f>(SUMIF(Sta!$A:$A,$A64,Sta!$Y:$Y)  + SUMIF(Sta!$B:$B,$A64,Sta!$Y:$Y) )/$D64</f>
        <v>#DIV/0!</v>
      </c>
      <c r="F64" s="6" t="e">
        <f>SUMIF(Sta!$A:$A,$A64,Sta!$Y:$Y)/$B64</f>
        <v>#DIV/0!</v>
      </c>
      <c r="G64" s="6" t="e">
        <f>SUMIF(Sta!$B:$B,$A64,Sta!$Y:$Y)/$C64</f>
        <v>#DIV/0!</v>
      </c>
      <c r="H64" s="10" t="e">
        <f>(SUMIF(Sta!$A:$A,$A64,Sta!$U:$U)  + SUMIF(Sta!$B:$B,$A64,Sta!$V:$V) )/$D64</f>
        <v>#DIV/0!</v>
      </c>
      <c r="I64" s="6" t="e">
        <f>SUMIF(Sta!$A:$A,$A64,Sta!$U:$U)/$B64</f>
        <v>#DIV/0!</v>
      </c>
      <c r="J64" s="6" t="e">
        <f>SUMIF(Sta!$B:$B,$A64,Sta!$V:$V)/$C64</f>
        <v>#DIV/0!</v>
      </c>
      <c r="K64" s="10" t="e">
        <f>(SUMIF(Sta!$A:$A,$A64,Sta!$W:$W)  + SUMIF(Sta!$B:$B,$A64,Sta!$X:$X) )/$D64</f>
        <v>#DIV/0!</v>
      </c>
      <c r="L64" s="6" t="e">
        <f>SUMIF(Sta!$A:$A,$A64,Sta!$W:$W)/$B64</f>
        <v>#DIV/0!</v>
      </c>
      <c r="M64" s="6" t="e">
        <f>SUMIF(Sta!$B:$B,$A64,Sta!$X:$X)/$C64</f>
        <v>#DIV/0!</v>
      </c>
      <c r="N64" s="11" t="e">
        <f>(COUNTIFS(Sta!$A:$A,$A64,Sta!$Y:$Y,"&gt;8") +COUNTIFS(Sta!$B:$B,$A64,Sta!$Y:$Y,"&gt;8"))/$D64</f>
        <v>#DIV/0!</v>
      </c>
      <c r="O64" s="8" t="e">
        <f>COUNTIFS(Sta!$A:$A,$A64,Sta!$Y:$Y,"&gt;8")/$B64</f>
        <v>#DIV/0!</v>
      </c>
      <c r="P64" s="8" t="e">
        <f>COUNTIFS(Sta!$B:$B,$A64,Sta!$Y:$Y,"&gt;8")/$C64</f>
        <v>#DIV/0!</v>
      </c>
      <c r="Q64" s="11" t="e">
        <f>(COUNTIFS(Sta!$A:$A,$A64,Sta!$Y:$Y,"&gt;10") +COUNTIFS(Sta!$B:$B,$A64,Sta!$Y:$Y,"&gt;10"))/$D64</f>
        <v>#DIV/0!</v>
      </c>
      <c r="R64" s="8" t="e">
        <f>COUNTIFS(Sta!$A:$A,$A64,Sta!$Y:$Y,"&gt;10")/$B64</f>
        <v>#DIV/0!</v>
      </c>
      <c r="S64" s="8" t="e">
        <f>COUNTIFS(Sta!$B:$B,$A64,Sta!$Y:$Y,"&gt;10")/$C64</f>
        <v>#DIV/0!</v>
      </c>
      <c r="T64" s="11" t="e">
        <f>(COUNTIFS(Sta!$A:$A,$A64,Sta!$Y:$Y,"&lt;12") +COUNTIFS(Sta!$B:$B,$A64,Sta!$Y:$Y,"&lt;12"))/$D64</f>
        <v>#DIV/0!</v>
      </c>
      <c r="U64" s="8" t="e">
        <f>COUNTIFS(Sta!$A:$A,$A64,Sta!$Y:$Y,"&lt;12")/$B64</f>
        <v>#DIV/0!</v>
      </c>
      <c r="V64" s="8" t="e">
        <f>COUNTIFS(Sta!$B:$B,$A64,Sta!$Y:$Y,"&lt;12")/$C64</f>
        <v>#DIV/0!</v>
      </c>
    </row>
    <row r="65" spans="1:22" x14ac:dyDescent="0.3">
      <c r="A65" t="s">
        <v>187</v>
      </c>
      <c r="B65" s="9">
        <f>COUNTIF(Sta!A:A,A65)</f>
        <v>0</v>
      </c>
      <c r="C65" s="4">
        <f>COUNTIF(Sta!B:B,A65)</f>
        <v>0</v>
      </c>
      <c r="D65" s="4">
        <f t="shared" si="3"/>
        <v>0</v>
      </c>
      <c r="E65" s="10" t="e">
        <f>(SUMIF(Sta!$A:$A,$A65,Sta!$Y:$Y)  + SUMIF(Sta!$B:$B,$A65,Sta!$Y:$Y) )/$D65</f>
        <v>#DIV/0!</v>
      </c>
      <c r="F65" s="6" t="e">
        <f>SUMIF(Sta!$A:$A,$A65,Sta!$Y:$Y)/$B65</f>
        <v>#DIV/0!</v>
      </c>
      <c r="G65" s="6" t="e">
        <f>SUMIF(Sta!$B:$B,$A65,Sta!$Y:$Y)/$C65</f>
        <v>#DIV/0!</v>
      </c>
      <c r="H65" s="10" t="e">
        <f>(SUMIF(Sta!$A:$A,$A65,Sta!$U:$U)  + SUMIF(Sta!$B:$B,$A65,Sta!$V:$V) )/$D65</f>
        <v>#DIV/0!</v>
      </c>
      <c r="I65" s="6" t="e">
        <f>SUMIF(Sta!$A:$A,$A65,Sta!$U:$U)/$B65</f>
        <v>#DIV/0!</v>
      </c>
      <c r="J65" s="6" t="e">
        <f>SUMIF(Sta!$B:$B,$A65,Sta!$V:$V)/$C65</f>
        <v>#DIV/0!</v>
      </c>
      <c r="K65" s="10" t="e">
        <f>(SUMIF(Sta!$A:$A,$A65,Sta!$W:$W)  + SUMIF(Sta!$B:$B,$A65,Sta!$X:$X) )/$D65</f>
        <v>#DIV/0!</v>
      </c>
      <c r="L65" s="6" t="e">
        <f>SUMIF(Sta!$A:$A,$A65,Sta!$W:$W)/$B65</f>
        <v>#DIV/0!</v>
      </c>
      <c r="M65" s="6" t="e">
        <f>SUMIF(Sta!$B:$B,$A65,Sta!$X:$X)/$C65</f>
        <v>#DIV/0!</v>
      </c>
      <c r="N65" s="11" t="e">
        <f>(COUNTIFS(Sta!$A:$A,$A65,Sta!$Y:$Y,"&gt;8") +COUNTIFS(Sta!$B:$B,$A65,Sta!$Y:$Y,"&gt;8"))/$D65</f>
        <v>#DIV/0!</v>
      </c>
      <c r="O65" s="8" t="e">
        <f>COUNTIFS(Sta!$A:$A,$A65,Sta!$Y:$Y,"&gt;8")/$B65</f>
        <v>#DIV/0!</v>
      </c>
      <c r="P65" s="8" t="e">
        <f>COUNTIFS(Sta!$B:$B,$A65,Sta!$Y:$Y,"&gt;8")/$C65</f>
        <v>#DIV/0!</v>
      </c>
      <c r="Q65" s="11" t="e">
        <f>(COUNTIFS(Sta!$A:$A,$A65,Sta!$Y:$Y,"&gt;10") +COUNTIFS(Sta!$B:$B,$A65,Sta!$Y:$Y,"&gt;10"))/$D65</f>
        <v>#DIV/0!</v>
      </c>
      <c r="R65" s="8" t="e">
        <f>COUNTIFS(Sta!$A:$A,$A65,Sta!$Y:$Y,"&gt;10")/$B65</f>
        <v>#DIV/0!</v>
      </c>
      <c r="S65" s="8" t="e">
        <f>COUNTIFS(Sta!$B:$B,$A65,Sta!$Y:$Y,"&gt;10")/$C65</f>
        <v>#DIV/0!</v>
      </c>
      <c r="T65" s="11" t="e">
        <f>(COUNTIFS(Sta!$A:$A,$A65,Sta!$Y:$Y,"&lt;12") +COUNTIFS(Sta!$B:$B,$A65,Sta!$Y:$Y,"&lt;12"))/$D65</f>
        <v>#DIV/0!</v>
      </c>
      <c r="U65" s="8" t="e">
        <f>COUNTIFS(Sta!$A:$A,$A65,Sta!$Y:$Y,"&lt;12")/$B65</f>
        <v>#DIV/0!</v>
      </c>
      <c r="V65" s="8" t="e">
        <f>COUNTIFS(Sta!$B:$B,$A65,Sta!$Y:$Y,"&lt;12")/$C65</f>
        <v>#DIV/0!</v>
      </c>
    </row>
    <row r="66" spans="1:22" x14ac:dyDescent="0.3">
      <c r="A66" t="s">
        <v>180</v>
      </c>
      <c r="B66" s="9">
        <f>COUNTIF(Sta!A:A,A66)</f>
        <v>0</v>
      </c>
      <c r="C66" s="4">
        <f>COUNTIF(Sta!B:B,A66)</f>
        <v>0</v>
      </c>
      <c r="D66" s="4">
        <f t="shared" si="3"/>
        <v>0</v>
      </c>
      <c r="E66" s="10" t="e">
        <f>(SUMIF(Sta!$A:$A,$A66,Sta!$Y:$Y)  + SUMIF(Sta!$B:$B,$A66,Sta!$Y:$Y) )/$D66</f>
        <v>#DIV/0!</v>
      </c>
      <c r="F66" s="6" t="e">
        <f>SUMIF(Sta!$A:$A,$A66,Sta!$Y:$Y)/$B66</f>
        <v>#DIV/0!</v>
      </c>
      <c r="G66" s="6" t="e">
        <f>SUMIF(Sta!$B:$B,$A66,Sta!$Y:$Y)/$C66</f>
        <v>#DIV/0!</v>
      </c>
      <c r="H66" s="10" t="e">
        <f>(SUMIF(Sta!$A:$A,$A66,Sta!$U:$U)  + SUMIF(Sta!$B:$B,$A66,Sta!$V:$V) )/$D66</f>
        <v>#DIV/0!</v>
      </c>
      <c r="I66" s="6" t="e">
        <f>SUMIF(Sta!$A:$A,$A66,Sta!$U:$U)/$B66</f>
        <v>#DIV/0!</v>
      </c>
      <c r="J66" s="6" t="e">
        <f>SUMIF(Sta!$B:$B,$A66,Sta!$V:$V)/$C66</f>
        <v>#DIV/0!</v>
      </c>
      <c r="K66" s="10" t="e">
        <f>(SUMIF(Sta!$A:$A,$A66,Sta!$W:$W)  + SUMIF(Sta!$B:$B,$A66,Sta!$X:$X) )/$D66</f>
        <v>#DIV/0!</v>
      </c>
      <c r="L66" s="6" t="e">
        <f>SUMIF(Sta!$A:$A,$A66,Sta!$W:$W)/$B66</f>
        <v>#DIV/0!</v>
      </c>
      <c r="M66" s="6" t="e">
        <f>SUMIF(Sta!$B:$B,$A66,Sta!$X:$X)/$C66</f>
        <v>#DIV/0!</v>
      </c>
      <c r="N66" s="11" t="e">
        <f>(COUNTIFS(Sta!$A:$A,$A66,Sta!$Y:$Y,"&gt;8") +COUNTIFS(Sta!$B:$B,$A66,Sta!$Y:$Y,"&gt;8"))/$D66</f>
        <v>#DIV/0!</v>
      </c>
      <c r="O66" s="8" t="e">
        <f>COUNTIFS(Sta!$A:$A,$A66,Sta!$Y:$Y,"&gt;8")/$B66</f>
        <v>#DIV/0!</v>
      </c>
      <c r="P66" s="8" t="e">
        <f>COUNTIFS(Sta!$B:$B,$A66,Sta!$Y:$Y,"&gt;8")/$C66</f>
        <v>#DIV/0!</v>
      </c>
      <c r="Q66" s="11" t="e">
        <f>(COUNTIFS(Sta!$A:$A,$A66,Sta!$Y:$Y,"&gt;10") +COUNTIFS(Sta!$B:$B,$A66,Sta!$Y:$Y,"&gt;10"))/$D66</f>
        <v>#DIV/0!</v>
      </c>
      <c r="R66" s="8" t="e">
        <f>COUNTIFS(Sta!$A:$A,$A66,Sta!$Y:$Y,"&gt;10")/$B66</f>
        <v>#DIV/0!</v>
      </c>
      <c r="S66" s="8" t="e">
        <f>COUNTIFS(Sta!$B:$B,$A66,Sta!$Y:$Y,"&gt;10")/$C66</f>
        <v>#DIV/0!</v>
      </c>
      <c r="T66" s="11" t="e">
        <f>(COUNTIFS(Sta!$A:$A,$A66,Sta!$Y:$Y,"&lt;12") +COUNTIFS(Sta!$B:$B,$A66,Sta!$Y:$Y,"&lt;12"))/$D66</f>
        <v>#DIV/0!</v>
      </c>
      <c r="U66" s="8" t="e">
        <f>COUNTIFS(Sta!$A:$A,$A66,Sta!$Y:$Y,"&lt;12")/$B66</f>
        <v>#DIV/0!</v>
      </c>
      <c r="V66" s="8" t="e">
        <f>COUNTIFS(Sta!$B:$B,$A66,Sta!$Y:$Y,"&lt;12")/$C66</f>
        <v>#DIV/0!</v>
      </c>
    </row>
    <row r="67" spans="1:22" x14ac:dyDescent="0.3">
      <c r="A67" t="s">
        <v>175</v>
      </c>
      <c r="B67" s="9">
        <f>COUNTIF(Sta!A:A,A67)</f>
        <v>0</v>
      </c>
      <c r="C67" s="4">
        <f>COUNTIF(Sta!B:B,A67)</f>
        <v>0</v>
      </c>
      <c r="D67" s="4">
        <f t="shared" si="3"/>
        <v>0</v>
      </c>
      <c r="E67" s="10" t="e">
        <f>(SUMIF(Sta!$A:$A,$A67,Sta!$Y:$Y)  + SUMIF(Sta!$B:$B,$A67,Sta!$Y:$Y) )/$D67</f>
        <v>#DIV/0!</v>
      </c>
      <c r="F67" s="6" t="e">
        <f>SUMIF(Sta!$A:$A,$A67,Sta!$Y:$Y)/$B67</f>
        <v>#DIV/0!</v>
      </c>
      <c r="G67" s="6" t="e">
        <f>SUMIF(Sta!$B:$B,$A67,Sta!$Y:$Y)/$C67</f>
        <v>#DIV/0!</v>
      </c>
      <c r="H67" s="10" t="e">
        <f>(SUMIF(Sta!$A:$A,$A67,Sta!$U:$U)  + SUMIF(Sta!$B:$B,$A67,Sta!$V:$V) )/$D67</f>
        <v>#DIV/0!</v>
      </c>
      <c r="I67" s="6" t="e">
        <f>SUMIF(Sta!$A:$A,$A67,Sta!$U:$U)/$B67</f>
        <v>#DIV/0!</v>
      </c>
      <c r="J67" s="6" t="e">
        <f>SUMIF(Sta!$B:$B,$A67,Sta!$V:$V)/$C67</f>
        <v>#DIV/0!</v>
      </c>
      <c r="K67" s="10" t="e">
        <f>(SUMIF(Sta!$A:$A,$A67,Sta!$W:$W)  + SUMIF(Sta!$B:$B,$A67,Sta!$X:$X) )/$D67</f>
        <v>#DIV/0!</v>
      </c>
      <c r="L67" s="6" t="e">
        <f>SUMIF(Sta!$A:$A,$A67,Sta!$W:$W)/$B67</f>
        <v>#DIV/0!</v>
      </c>
      <c r="M67" s="6" t="e">
        <f>SUMIF(Sta!$B:$B,$A67,Sta!$X:$X)/$C67</f>
        <v>#DIV/0!</v>
      </c>
      <c r="N67" s="11" t="e">
        <f>(COUNTIFS(Sta!$A:$A,$A67,Sta!$Y:$Y,"&gt;8") +COUNTIFS(Sta!$B:$B,$A67,Sta!$Y:$Y,"&gt;8"))/$D67</f>
        <v>#DIV/0!</v>
      </c>
      <c r="O67" s="8" t="e">
        <f>COUNTIFS(Sta!$A:$A,$A67,Sta!$Y:$Y,"&gt;8")/$B67</f>
        <v>#DIV/0!</v>
      </c>
      <c r="P67" s="8" t="e">
        <f>COUNTIFS(Sta!$B:$B,$A67,Sta!$Y:$Y,"&gt;8")/$C67</f>
        <v>#DIV/0!</v>
      </c>
      <c r="Q67" s="11" t="e">
        <f>(COUNTIFS(Sta!$A:$A,$A67,Sta!$Y:$Y,"&gt;10") +COUNTIFS(Sta!$B:$B,$A67,Sta!$Y:$Y,"&gt;10"))/$D67</f>
        <v>#DIV/0!</v>
      </c>
      <c r="R67" s="8" t="e">
        <f>COUNTIFS(Sta!$A:$A,$A67,Sta!$Y:$Y,"&gt;10")/$B67</f>
        <v>#DIV/0!</v>
      </c>
      <c r="S67" s="8" t="e">
        <f>COUNTIFS(Sta!$B:$B,$A67,Sta!$Y:$Y,"&gt;10")/$C67</f>
        <v>#DIV/0!</v>
      </c>
      <c r="T67" s="11" t="e">
        <f>(COUNTIFS(Sta!$A:$A,$A67,Sta!$Y:$Y,"&lt;12") +COUNTIFS(Sta!$B:$B,$A67,Sta!$Y:$Y,"&lt;12"))/$D67</f>
        <v>#DIV/0!</v>
      </c>
      <c r="U67" s="8" t="e">
        <f>COUNTIFS(Sta!$A:$A,$A67,Sta!$Y:$Y,"&lt;12")/$B67</f>
        <v>#DIV/0!</v>
      </c>
      <c r="V67" s="8" t="e">
        <f>COUNTIFS(Sta!$B:$B,$A67,Sta!$Y:$Y,"&lt;12")/$C67</f>
        <v>#DIV/0!</v>
      </c>
    </row>
    <row r="68" spans="1:22" x14ac:dyDescent="0.3">
      <c r="A68" t="s">
        <v>183</v>
      </c>
      <c r="B68" s="9">
        <f>COUNTIF(Sta!A:A,A68)</f>
        <v>0</v>
      </c>
      <c r="C68" s="4">
        <f>COUNTIF(Sta!B:B,A68)</f>
        <v>0</v>
      </c>
      <c r="D68" s="4">
        <f t="shared" si="3"/>
        <v>0</v>
      </c>
      <c r="E68" s="10" t="e">
        <f>(SUMIF(Sta!$A:$A,$A68,Sta!$Y:$Y)  + SUMIF(Sta!$B:$B,$A68,Sta!$Y:$Y) )/$D68</f>
        <v>#DIV/0!</v>
      </c>
      <c r="F68" s="6" t="e">
        <f>SUMIF(Sta!$A:$A,$A68,Sta!$Y:$Y)/$B68</f>
        <v>#DIV/0!</v>
      </c>
      <c r="G68" s="6" t="e">
        <f>SUMIF(Sta!$B:$B,$A68,Sta!$Y:$Y)/$C68</f>
        <v>#DIV/0!</v>
      </c>
      <c r="H68" s="10" t="e">
        <f>(SUMIF(Sta!$A:$A,$A68,Sta!$U:$U)  + SUMIF(Sta!$B:$B,$A68,Sta!$V:$V) )/$D68</f>
        <v>#DIV/0!</v>
      </c>
      <c r="I68" s="6" t="e">
        <f>SUMIF(Sta!$A:$A,$A68,Sta!$U:$U)/$B68</f>
        <v>#DIV/0!</v>
      </c>
      <c r="J68" s="6" t="e">
        <f>SUMIF(Sta!$B:$B,$A68,Sta!$V:$V)/$C68</f>
        <v>#DIV/0!</v>
      </c>
      <c r="K68" s="10" t="e">
        <f>(SUMIF(Sta!$A:$A,$A68,Sta!$W:$W)  + SUMIF(Sta!$B:$B,$A68,Sta!$X:$X) )/$D68</f>
        <v>#DIV/0!</v>
      </c>
      <c r="L68" s="6" t="e">
        <f>SUMIF(Sta!$A:$A,$A68,Sta!$W:$W)/$B68</f>
        <v>#DIV/0!</v>
      </c>
      <c r="M68" s="6" t="e">
        <f>SUMIF(Sta!$B:$B,$A68,Sta!$X:$X)/$C68</f>
        <v>#DIV/0!</v>
      </c>
      <c r="N68" s="11" t="e">
        <f>(COUNTIFS(Sta!$A:$A,$A68,Sta!$Y:$Y,"&gt;8") +COUNTIFS(Sta!$B:$B,$A68,Sta!$Y:$Y,"&gt;8"))/$D68</f>
        <v>#DIV/0!</v>
      </c>
      <c r="O68" s="8" t="e">
        <f>COUNTIFS(Sta!$A:$A,$A68,Sta!$Y:$Y,"&gt;8")/$B68</f>
        <v>#DIV/0!</v>
      </c>
      <c r="P68" s="8" t="e">
        <f>COUNTIFS(Sta!$B:$B,$A68,Sta!$Y:$Y,"&gt;8")/$C68</f>
        <v>#DIV/0!</v>
      </c>
      <c r="Q68" s="11" t="e">
        <f>(COUNTIFS(Sta!$A:$A,$A68,Sta!$Y:$Y,"&gt;10") +COUNTIFS(Sta!$B:$B,$A68,Sta!$Y:$Y,"&gt;10"))/$D68</f>
        <v>#DIV/0!</v>
      </c>
      <c r="R68" s="8" t="e">
        <f>COUNTIFS(Sta!$A:$A,$A68,Sta!$Y:$Y,"&gt;10")/$B68</f>
        <v>#DIV/0!</v>
      </c>
      <c r="S68" s="8" t="e">
        <f>COUNTIFS(Sta!$B:$B,$A68,Sta!$Y:$Y,"&gt;10")/$C68</f>
        <v>#DIV/0!</v>
      </c>
      <c r="T68" s="11" t="e">
        <f>(COUNTIFS(Sta!$A:$A,$A68,Sta!$Y:$Y,"&lt;12") +COUNTIFS(Sta!$B:$B,$A68,Sta!$Y:$Y,"&lt;12"))/$D68</f>
        <v>#DIV/0!</v>
      </c>
      <c r="U68" s="8" t="e">
        <f>COUNTIFS(Sta!$A:$A,$A68,Sta!$Y:$Y,"&lt;12")/$B68</f>
        <v>#DIV/0!</v>
      </c>
      <c r="V68" s="8" t="e">
        <f>COUNTIFS(Sta!$B:$B,$A68,Sta!$Y:$Y,"&lt;12")/$C68</f>
        <v>#DIV/0!</v>
      </c>
    </row>
    <row r="69" spans="1:22" x14ac:dyDescent="0.3">
      <c r="A69" t="s">
        <v>193</v>
      </c>
      <c r="B69" s="9">
        <f>COUNTIF(Sta!A:A,A69)</f>
        <v>0</v>
      </c>
      <c r="C69" s="4">
        <f>COUNTIF(Sta!B:B,A69)</f>
        <v>0</v>
      </c>
      <c r="D69" s="4">
        <f t="shared" si="3"/>
        <v>0</v>
      </c>
      <c r="E69" s="10" t="e">
        <f>(SUMIF(Sta!$A:$A,$A69,Sta!$Y:$Y)  + SUMIF(Sta!$B:$B,$A69,Sta!$Y:$Y) )/$D69</f>
        <v>#DIV/0!</v>
      </c>
      <c r="F69" s="6" t="e">
        <f>SUMIF(Sta!$A:$A,$A69,Sta!$Y:$Y)/$B69</f>
        <v>#DIV/0!</v>
      </c>
      <c r="G69" s="6" t="e">
        <f>SUMIF(Sta!$B:$B,$A69,Sta!$Y:$Y)/$C69</f>
        <v>#DIV/0!</v>
      </c>
      <c r="H69" s="10" t="e">
        <f>(SUMIF(Sta!$A:$A,$A69,Sta!$U:$U)  + SUMIF(Sta!$B:$B,$A69,Sta!$V:$V) )/$D69</f>
        <v>#DIV/0!</v>
      </c>
      <c r="I69" s="6" t="e">
        <f>SUMIF(Sta!$A:$A,$A69,Sta!$U:$U)/$B69</f>
        <v>#DIV/0!</v>
      </c>
      <c r="J69" s="6" t="e">
        <f>SUMIF(Sta!$B:$B,$A69,Sta!$V:$V)/$C69</f>
        <v>#DIV/0!</v>
      </c>
      <c r="K69" s="10" t="e">
        <f>(SUMIF(Sta!$A:$A,$A69,Sta!$W:$W)  + SUMIF(Sta!$B:$B,$A69,Sta!$X:$X) )/$D69</f>
        <v>#DIV/0!</v>
      </c>
      <c r="L69" s="6" t="e">
        <f>SUMIF(Sta!$A:$A,$A69,Sta!$W:$W)/$B69</f>
        <v>#DIV/0!</v>
      </c>
      <c r="M69" s="6" t="e">
        <f>SUMIF(Sta!$B:$B,$A69,Sta!$X:$X)/$C69</f>
        <v>#DIV/0!</v>
      </c>
      <c r="N69" s="11" t="e">
        <f>(COUNTIFS(Sta!$A:$A,$A69,Sta!$Y:$Y,"&gt;8") +COUNTIFS(Sta!$B:$B,$A69,Sta!$Y:$Y,"&gt;8"))/$D69</f>
        <v>#DIV/0!</v>
      </c>
      <c r="O69" s="8" t="e">
        <f>COUNTIFS(Sta!$A:$A,$A69,Sta!$Y:$Y,"&gt;8")/$B69</f>
        <v>#DIV/0!</v>
      </c>
      <c r="P69" s="8" t="e">
        <f>COUNTIFS(Sta!$B:$B,$A69,Sta!$Y:$Y,"&gt;8")/$C69</f>
        <v>#DIV/0!</v>
      </c>
      <c r="Q69" s="11" t="e">
        <f>(COUNTIFS(Sta!$A:$A,$A69,Sta!$Y:$Y,"&gt;10") +COUNTIFS(Sta!$B:$B,$A69,Sta!$Y:$Y,"&gt;10"))/$D69</f>
        <v>#DIV/0!</v>
      </c>
      <c r="R69" s="8" t="e">
        <f>COUNTIFS(Sta!$A:$A,$A69,Sta!$Y:$Y,"&gt;10")/$B69</f>
        <v>#DIV/0!</v>
      </c>
      <c r="S69" s="8" t="e">
        <f>COUNTIFS(Sta!$B:$B,$A69,Sta!$Y:$Y,"&gt;10")/$C69</f>
        <v>#DIV/0!</v>
      </c>
      <c r="T69" s="11" t="e">
        <f>(COUNTIFS(Sta!$A:$A,$A69,Sta!$Y:$Y,"&lt;12") +COUNTIFS(Sta!$B:$B,$A69,Sta!$Y:$Y,"&lt;12"))/$D69</f>
        <v>#DIV/0!</v>
      </c>
      <c r="U69" s="8" t="e">
        <f>COUNTIFS(Sta!$A:$A,$A69,Sta!$Y:$Y,"&lt;12")/$B69</f>
        <v>#DIV/0!</v>
      </c>
      <c r="V69" s="8" t="e">
        <f>COUNTIFS(Sta!$B:$B,$A69,Sta!$Y:$Y,"&lt;12")/$C69</f>
        <v>#DIV/0!</v>
      </c>
    </row>
    <row r="70" spans="1:22" x14ac:dyDescent="0.3">
      <c r="A70" t="s">
        <v>170</v>
      </c>
      <c r="B70" s="9">
        <f>COUNTIF(Sta!A:A,A70)</f>
        <v>0</v>
      </c>
      <c r="C70" s="4">
        <f>COUNTIF(Sta!B:B,A70)</f>
        <v>0</v>
      </c>
      <c r="D70" s="4">
        <f t="shared" si="3"/>
        <v>0</v>
      </c>
      <c r="E70" s="10" t="e">
        <f>(SUMIF(Sta!$A:$A,$A70,Sta!$Y:$Y)  + SUMIF(Sta!$B:$B,$A70,Sta!$Y:$Y) )/$D70</f>
        <v>#DIV/0!</v>
      </c>
      <c r="F70" s="6" t="e">
        <f>SUMIF(Sta!$A:$A,$A70,Sta!$Y:$Y)/$B70</f>
        <v>#DIV/0!</v>
      </c>
      <c r="G70" s="6" t="e">
        <f>SUMIF(Sta!$B:$B,$A70,Sta!$Y:$Y)/$C70</f>
        <v>#DIV/0!</v>
      </c>
      <c r="H70" s="10" t="e">
        <f>(SUMIF(Sta!$A:$A,$A70,Sta!$U:$U)  + SUMIF(Sta!$B:$B,$A70,Sta!$V:$V) )/$D70</f>
        <v>#DIV/0!</v>
      </c>
      <c r="I70" s="6" t="e">
        <f>SUMIF(Sta!$A:$A,$A70,Sta!$U:$U)/$B70</f>
        <v>#DIV/0!</v>
      </c>
      <c r="J70" s="6" t="e">
        <f>SUMIF(Sta!$B:$B,$A70,Sta!$V:$V)/$C70</f>
        <v>#DIV/0!</v>
      </c>
      <c r="K70" s="10" t="e">
        <f>(SUMIF(Sta!$A:$A,$A70,Sta!$W:$W)  + SUMIF(Sta!$B:$B,$A70,Sta!$X:$X) )/$D70</f>
        <v>#DIV/0!</v>
      </c>
      <c r="L70" s="6" t="e">
        <f>SUMIF(Sta!$A:$A,$A70,Sta!$W:$W)/$B70</f>
        <v>#DIV/0!</v>
      </c>
      <c r="M70" s="6" t="e">
        <f>SUMIF(Sta!$B:$B,$A70,Sta!$X:$X)/$C70</f>
        <v>#DIV/0!</v>
      </c>
      <c r="N70" s="11" t="e">
        <f>(COUNTIFS(Sta!$A:$A,$A70,Sta!$Y:$Y,"&gt;8") +COUNTIFS(Sta!$B:$B,$A70,Sta!$Y:$Y,"&gt;8"))/$D70</f>
        <v>#DIV/0!</v>
      </c>
      <c r="O70" s="8" t="e">
        <f>COUNTIFS(Sta!$A:$A,$A70,Sta!$Y:$Y,"&gt;8")/$B70</f>
        <v>#DIV/0!</v>
      </c>
      <c r="P70" s="8" t="e">
        <f>COUNTIFS(Sta!$B:$B,$A70,Sta!$Y:$Y,"&gt;8")/$C70</f>
        <v>#DIV/0!</v>
      </c>
      <c r="Q70" s="11" t="e">
        <f>(COUNTIFS(Sta!$A:$A,$A70,Sta!$Y:$Y,"&gt;10") +COUNTIFS(Sta!$B:$B,$A70,Sta!$Y:$Y,"&gt;10"))/$D70</f>
        <v>#DIV/0!</v>
      </c>
      <c r="R70" s="8" t="e">
        <f>COUNTIFS(Sta!$A:$A,$A70,Sta!$Y:$Y,"&gt;10")/$B70</f>
        <v>#DIV/0!</v>
      </c>
      <c r="S70" s="8" t="e">
        <f>COUNTIFS(Sta!$B:$B,$A70,Sta!$Y:$Y,"&gt;10")/$C70</f>
        <v>#DIV/0!</v>
      </c>
      <c r="T70" s="11" t="e">
        <f>(COUNTIFS(Sta!$A:$A,$A70,Sta!$Y:$Y,"&lt;12") +COUNTIFS(Sta!$B:$B,$A70,Sta!$Y:$Y,"&lt;12"))/$D70</f>
        <v>#DIV/0!</v>
      </c>
      <c r="U70" s="8" t="e">
        <f>COUNTIFS(Sta!$A:$A,$A70,Sta!$Y:$Y,"&lt;12")/$B70</f>
        <v>#DIV/0!</v>
      </c>
      <c r="V70" s="8" t="e">
        <f>COUNTIFS(Sta!$B:$B,$A70,Sta!$Y:$Y,"&lt;12")/$C70</f>
        <v>#DIV/0!</v>
      </c>
    </row>
    <row r="71" spans="1:22" x14ac:dyDescent="0.3">
      <c r="A71" t="s">
        <v>174</v>
      </c>
      <c r="B71" s="9">
        <f>COUNTIF(Sta!A:A,A71)</f>
        <v>0</v>
      </c>
      <c r="C71" s="4">
        <f>COUNTIF(Sta!B:B,A71)</f>
        <v>0</v>
      </c>
      <c r="D71" s="4">
        <f t="shared" si="3"/>
        <v>0</v>
      </c>
      <c r="E71" s="10" t="e">
        <f>(SUMIF(Sta!$A:$A,$A71,Sta!$Y:$Y)  + SUMIF(Sta!$B:$B,$A71,Sta!$Y:$Y) )/$D71</f>
        <v>#DIV/0!</v>
      </c>
      <c r="F71" s="6" t="e">
        <f>SUMIF(Sta!$A:$A,$A71,Sta!$Y:$Y)/$B71</f>
        <v>#DIV/0!</v>
      </c>
      <c r="G71" s="6" t="e">
        <f>SUMIF(Sta!$B:$B,$A71,Sta!$Y:$Y)/$C71</f>
        <v>#DIV/0!</v>
      </c>
      <c r="H71" s="10" t="e">
        <f>(SUMIF(Sta!$A:$A,$A71,Sta!$U:$U)  + SUMIF(Sta!$B:$B,$A71,Sta!$V:$V) )/$D71</f>
        <v>#DIV/0!</v>
      </c>
      <c r="I71" s="6" t="e">
        <f>SUMIF(Sta!$A:$A,$A71,Sta!$U:$U)/$B71</f>
        <v>#DIV/0!</v>
      </c>
      <c r="J71" s="6" t="e">
        <f>SUMIF(Sta!$B:$B,$A71,Sta!$V:$V)/$C71</f>
        <v>#DIV/0!</v>
      </c>
      <c r="K71" s="10" t="e">
        <f>(SUMIF(Sta!$A:$A,$A71,Sta!$W:$W)  + SUMIF(Sta!$B:$B,$A71,Sta!$X:$X) )/$D71</f>
        <v>#DIV/0!</v>
      </c>
      <c r="L71" s="6" t="e">
        <f>SUMIF(Sta!$A:$A,$A71,Sta!$W:$W)/$B71</f>
        <v>#DIV/0!</v>
      </c>
      <c r="M71" s="6" t="e">
        <f>SUMIF(Sta!$B:$B,$A71,Sta!$X:$X)/$C71</f>
        <v>#DIV/0!</v>
      </c>
      <c r="N71" s="11" t="e">
        <f>(COUNTIFS(Sta!$A:$A,$A71,Sta!$Y:$Y,"&gt;8") +COUNTIFS(Sta!$B:$B,$A71,Sta!$Y:$Y,"&gt;8"))/$D71</f>
        <v>#DIV/0!</v>
      </c>
      <c r="O71" s="8" t="e">
        <f>COUNTIFS(Sta!$A:$A,$A71,Sta!$Y:$Y,"&gt;8")/$B71</f>
        <v>#DIV/0!</v>
      </c>
      <c r="P71" s="8" t="e">
        <f>COUNTIFS(Sta!$B:$B,$A71,Sta!$Y:$Y,"&gt;8")/$C71</f>
        <v>#DIV/0!</v>
      </c>
      <c r="Q71" s="11" t="e">
        <f>(COUNTIFS(Sta!$A:$A,$A71,Sta!$Y:$Y,"&gt;10") +COUNTIFS(Sta!$B:$B,$A71,Sta!$Y:$Y,"&gt;10"))/$D71</f>
        <v>#DIV/0!</v>
      </c>
      <c r="R71" s="8" t="e">
        <f>COUNTIFS(Sta!$A:$A,$A71,Sta!$Y:$Y,"&gt;10")/$B71</f>
        <v>#DIV/0!</v>
      </c>
      <c r="S71" s="8" t="e">
        <f>COUNTIFS(Sta!$B:$B,$A71,Sta!$Y:$Y,"&gt;10")/$C71</f>
        <v>#DIV/0!</v>
      </c>
      <c r="T71" s="11" t="e">
        <f>(COUNTIFS(Sta!$A:$A,$A71,Sta!$Y:$Y,"&lt;12") +COUNTIFS(Sta!$B:$B,$A71,Sta!$Y:$Y,"&lt;12"))/$D71</f>
        <v>#DIV/0!</v>
      </c>
      <c r="U71" s="8" t="e">
        <f>COUNTIFS(Sta!$A:$A,$A71,Sta!$Y:$Y,"&lt;12")/$B71</f>
        <v>#DIV/0!</v>
      </c>
      <c r="V71" s="8" t="e">
        <f>COUNTIFS(Sta!$B:$B,$A71,Sta!$Y:$Y,"&lt;12")/$C71</f>
        <v>#DIV/0!</v>
      </c>
    </row>
    <row r="72" spans="1:22" x14ac:dyDescent="0.3">
      <c r="A72" t="s">
        <v>189</v>
      </c>
      <c r="B72" s="9">
        <f>COUNTIF(Sta!A:A,A72)</f>
        <v>0</v>
      </c>
      <c r="C72" s="4">
        <f>COUNTIF(Sta!B:B,A72)</f>
        <v>0</v>
      </c>
      <c r="D72" s="4">
        <f t="shared" si="3"/>
        <v>0</v>
      </c>
      <c r="E72" s="10" t="e">
        <f>(SUMIF(Sta!$A:$A,$A72,Sta!$Y:$Y)  + SUMIF(Sta!$B:$B,$A72,Sta!$Y:$Y) )/$D72</f>
        <v>#DIV/0!</v>
      </c>
      <c r="F72" s="6" t="e">
        <f>SUMIF(Sta!$A:$A,$A72,Sta!$Y:$Y)/$B72</f>
        <v>#DIV/0!</v>
      </c>
      <c r="G72" s="6" t="e">
        <f>SUMIF(Sta!$B:$B,$A72,Sta!$Y:$Y)/$C72</f>
        <v>#DIV/0!</v>
      </c>
      <c r="H72" s="10" t="e">
        <f>(SUMIF(Sta!$A:$A,$A72,Sta!$U:$U)  + SUMIF(Sta!$B:$B,$A72,Sta!$V:$V) )/$D72</f>
        <v>#DIV/0!</v>
      </c>
      <c r="I72" s="6" t="e">
        <f>SUMIF(Sta!$A:$A,$A72,Sta!$U:$U)/$B72</f>
        <v>#DIV/0!</v>
      </c>
      <c r="J72" s="6" t="e">
        <f>SUMIF(Sta!$B:$B,$A72,Sta!$V:$V)/$C72</f>
        <v>#DIV/0!</v>
      </c>
      <c r="K72" s="10" t="e">
        <f>(SUMIF(Sta!$A:$A,$A72,Sta!$W:$W)  + SUMIF(Sta!$B:$B,$A72,Sta!$X:$X) )/$D72</f>
        <v>#DIV/0!</v>
      </c>
      <c r="L72" s="6" t="e">
        <f>SUMIF(Sta!$A:$A,$A72,Sta!$W:$W)/$B72</f>
        <v>#DIV/0!</v>
      </c>
      <c r="M72" s="6" t="e">
        <f>SUMIF(Sta!$B:$B,$A72,Sta!$X:$X)/$C72</f>
        <v>#DIV/0!</v>
      </c>
      <c r="N72" s="11" t="e">
        <f>(COUNTIFS(Sta!$A:$A,$A72,Sta!$Y:$Y,"&gt;8") +COUNTIFS(Sta!$B:$B,$A72,Sta!$Y:$Y,"&gt;8"))/$D72</f>
        <v>#DIV/0!</v>
      </c>
      <c r="O72" s="8" t="e">
        <f>COUNTIFS(Sta!$A:$A,$A72,Sta!$Y:$Y,"&gt;8")/$B72</f>
        <v>#DIV/0!</v>
      </c>
      <c r="P72" s="8" t="e">
        <f>COUNTIFS(Sta!$B:$B,$A72,Sta!$Y:$Y,"&gt;8")/$C72</f>
        <v>#DIV/0!</v>
      </c>
      <c r="Q72" s="11" t="e">
        <f>(COUNTIFS(Sta!$A:$A,$A72,Sta!$Y:$Y,"&gt;10") +COUNTIFS(Sta!$B:$B,$A72,Sta!$Y:$Y,"&gt;10"))/$D72</f>
        <v>#DIV/0!</v>
      </c>
      <c r="R72" s="8" t="e">
        <f>COUNTIFS(Sta!$A:$A,$A72,Sta!$Y:$Y,"&gt;10")/$B72</f>
        <v>#DIV/0!</v>
      </c>
      <c r="S72" s="8" t="e">
        <f>COUNTIFS(Sta!$B:$B,$A72,Sta!$Y:$Y,"&gt;10")/$C72</f>
        <v>#DIV/0!</v>
      </c>
      <c r="T72" s="11" t="e">
        <f>(COUNTIFS(Sta!$A:$A,$A72,Sta!$Y:$Y,"&lt;12") +COUNTIFS(Sta!$B:$B,$A72,Sta!$Y:$Y,"&lt;12"))/$D72</f>
        <v>#DIV/0!</v>
      </c>
      <c r="U72" s="8" t="e">
        <f>COUNTIFS(Sta!$A:$A,$A72,Sta!$Y:$Y,"&lt;12")/$B72</f>
        <v>#DIV/0!</v>
      </c>
      <c r="V72" s="8" t="e">
        <f>COUNTIFS(Sta!$B:$B,$A72,Sta!$Y:$Y,"&lt;12")/$C72</f>
        <v>#DIV/0!</v>
      </c>
    </row>
    <row r="73" spans="1:22" x14ac:dyDescent="0.3">
      <c r="A73" t="s">
        <v>171</v>
      </c>
      <c r="B73" s="9">
        <f>COUNTIF(Sta!A:A,A73)</f>
        <v>0</v>
      </c>
      <c r="C73" s="4">
        <f>COUNTIF(Sta!B:B,A73)</f>
        <v>0</v>
      </c>
      <c r="D73" s="4">
        <f t="shared" si="3"/>
        <v>0</v>
      </c>
      <c r="E73" s="10" t="e">
        <f>(SUMIF(Sta!$A:$A,$A73,Sta!$Y:$Y)  + SUMIF(Sta!$B:$B,$A73,Sta!$Y:$Y) )/$D73</f>
        <v>#DIV/0!</v>
      </c>
      <c r="F73" s="6" t="e">
        <f>SUMIF(Sta!$A:$A,$A73,Sta!$Y:$Y)/$B73</f>
        <v>#DIV/0!</v>
      </c>
      <c r="G73" s="6" t="e">
        <f>SUMIF(Sta!$B:$B,$A73,Sta!$Y:$Y)/$C73</f>
        <v>#DIV/0!</v>
      </c>
      <c r="H73" s="10" t="e">
        <f>(SUMIF(Sta!$A:$A,$A73,Sta!$U:$U)  + SUMIF(Sta!$B:$B,$A73,Sta!$V:$V) )/$D73</f>
        <v>#DIV/0!</v>
      </c>
      <c r="I73" s="6" t="e">
        <f>SUMIF(Sta!$A:$A,$A73,Sta!$U:$U)/$B73</f>
        <v>#DIV/0!</v>
      </c>
      <c r="J73" s="6" t="e">
        <f>SUMIF(Sta!$B:$B,$A73,Sta!$V:$V)/$C73</f>
        <v>#DIV/0!</v>
      </c>
      <c r="K73" s="10" t="e">
        <f>(SUMIF(Sta!$A:$A,$A73,Sta!$W:$W)  + SUMIF(Sta!$B:$B,$A73,Sta!$X:$X) )/$D73</f>
        <v>#DIV/0!</v>
      </c>
      <c r="L73" s="6" t="e">
        <f>SUMIF(Sta!$A:$A,$A73,Sta!$W:$W)/$B73</f>
        <v>#DIV/0!</v>
      </c>
      <c r="M73" s="6" t="e">
        <f>SUMIF(Sta!$B:$B,$A73,Sta!$X:$X)/$C73</f>
        <v>#DIV/0!</v>
      </c>
      <c r="N73" s="11" t="e">
        <f>(COUNTIFS(Sta!$A:$A,$A73,Sta!$Y:$Y,"&gt;8") +COUNTIFS(Sta!$B:$B,$A73,Sta!$Y:$Y,"&gt;8"))/$D73</f>
        <v>#DIV/0!</v>
      </c>
      <c r="O73" s="8" t="e">
        <f>COUNTIFS(Sta!$A:$A,$A73,Sta!$Y:$Y,"&gt;8")/$B73</f>
        <v>#DIV/0!</v>
      </c>
      <c r="P73" s="8" t="e">
        <f>COUNTIFS(Sta!$B:$B,$A73,Sta!$Y:$Y,"&gt;8")/$C73</f>
        <v>#DIV/0!</v>
      </c>
      <c r="Q73" s="11" t="e">
        <f>(COUNTIFS(Sta!$A:$A,$A73,Sta!$Y:$Y,"&gt;10") +COUNTIFS(Sta!$B:$B,$A73,Sta!$Y:$Y,"&gt;10"))/$D73</f>
        <v>#DIV/0!</v>
      </c>
      <c r="R73" s="8" t="e">
        <f>COUNTIFS(Sta!$A:$A,$A73,Sta!$Y:$Y,"&gt;10")/$B73</f>
        <v>#DIV/0!</v>
      </c>
      <c r="S73" s="8" t="e">
        <f>COUNTIFS(Sta!$B:$B,$A73,Sta!$Y:$Y,"&gt;10")/$C73</f>
        <v>#DIV/0!</v>
      </c>
      <c r="T73" s="11" t="e">
        <f>(COUNTIFS(Sta!$A:$A,$A73,Sta!$Y:$Y,"&lt;12") +COUNTIFS(Sta!$B:$B,$A73,Sta!$Y:$Y,"&lt;12"))/$D73</f>
        <v>#DIV/0!</v>
      </c>
      <c r="U73" s="8" t="e">
        <f>COUNTIFS(Sta!$A:$A,$A73,Sta!$Y:$Y,"&lt;12")/$B73</f>
        <v>#DIV/0!</v>
      </c>
      <c r="V73" s="8" t="e">
        <f>COUNTIFS(Sta!$B:$B,$A73,Sta!$Y:$Y,"&lt;12")/$C73</f>
        <v>#DIV/0!</v>
      </c>
    </row>
    <row r="74" spans="1:22" x14ac:dyDescent="0.3">
      <c r="A74" t="s">
        <v>179</v>
      </c>
      <c r="B74" s="9">
        <f>COUNTIF(Sta!A:A,A74)</f>
        <v>0</v>
      </c>
      <c r="C74" s="4">
        <f>COUNTIF(Sta!B:B,A74)</f>
        <v>0</v>
      </c>
      <c r="D74" s="4">
        <f t="shared" si="3"/>
        <v>0</v>
      </c>
      <c r="E74" s="10" t="e">
        <f>(SUMIF(Sta!$A:$A,$A74,Sta!$Y:$Y)  + SUMIF(Sta!$B:$B,$A74,Sta!$Y:$Y) )/$D74</f>
        <v>#DIV/0!</v>
      </c>
      <c r="F74" s="6" t="e">
        <f>SUMIF(Sta!$A:$A,$A74,Sta!$Y:$Y)/$B74</f>
        <v>#DIV/0!</v>
      </c>
      <c r="G74" s="6" t="e">
        <f>SUMIF(Sta!$B:$B,$A74,Sta!$Y:$Y)/$C74</f>
        <v>#DIV/0!</v>
      </c>
      <c r="H74" s="10" t="e">
        <f>(SUMIF(Sta!$A:$A,$A74,Sta!$U:$U)  + SUMIF(Sta!$B:$B,$A74,Sta!$V:$V) )/$D74</f>
        <v>#DIV/0!</v>
      </c>
      <c r="I74" s="6" t="e">
        <f>SUMIF(Sta!$A:$A,$A74,Sta!$U:$U)/$B74</f>
        <v>#DIV/0!</v>
      </c>
      <c r="J74" s="6" t="e">
        <f>SUMIF(Sta!$B:$B,$A74,Sta!$V:$V)/$C74</f>
        <v>#DIV/0!</v>
      </c>
      <c r="K74" s="10" t="e">
        <f>(SUMIF(Sta!$A:$A,$A74,Sta!$W:$W)  + SUMIF(Sta!$B:$B,$A74,Sta!$X:$X) )/$D74</f>
        <v>#DIV/0!</v>
      </c>
      <c r="L74" s="6" t="e">
        <f>SUMIF(Sta!$A:$A,$A74,Sta!$W:$W)/$B74</f>
        <v>#DIV/0!</v>
      </c>
      <c r="M74" s="6" t="e">
        <f>SUMIF(Sta!$B:$B,$A74,Sta!$X:$X)/$C74</f>
        <v>#DIV/0!</v>
      </c>
      <c r="N74" s="11" t="e">
        <f>(COUNTIFS(Sta!$A:$A,$A74,Sta!$Y:$Y,"&gt;8") +COUNTIFS(Sta!$B:$B,$A74,Sta!$Y:$Y,"&gt;8"))/$D74</f>
        <v>#DIV/0!</v>
      </c>
      <c r="O74" s="8" t="e">
        <f>COUNTIFS(Sta!$A:$A,$A74,Sta!$Y:$Y,"&gt;8")/$B74</f>
        <v>#DIV/0!</v>
      </c>
      <c r="P74" s="8" t="e">
        <f>COUNTIFS(Sta!$B:$B,$A74,Sta!$Y:$Y,"&gt;8")/$C74</f>
        <v>#DIV/0!</v>
      </c>
      <c r="Q74" s="11" t="e">
        <f>(COUNTIFS(Sta!$A:$A,$A74,Sta!$Y:$Y,"&gt;10") +COUNTIFS(Sta!$B:$B,$A74,Sta!$Y:$Y,"&gt;10"))/$D74</f>
        <v>#DIV/0!</v>
      </c>
      <c r="R74" s="8" t="e">
        <f>COUNTIFS(Sta!$A:$A,$A74,Sta!$Y:$Y,"&gt;10")/$B74</f>
        <v>#DIV/0!</v>
      </c>
      <c r="S74" s="8" t="e">
        <f>COUNTIFS(Sta!$B:$B,$A74,Sta!$Y:$Y,"&gt;10")/$C74</f>
        <v>#DIV/0!</v>
      </c>
      <c r="T74" s="11" t="e">
        <f>(COUNTIFS(Sta!$A:$A,$A74,Sta!$Y:$Y,"&lt;12") +COUNTIFS(Sta!$B:$B,$A74,Sta!$Y:$Y,"&lt;12"))/$D74</f>
        <v>#DIV/0!</v>
      </c>
      <c r="U74" s="8" t="e">
        <f>COUNTIFS(Sta!$A:$A,$A74,Sta!$Y:$Y,"&lt;12")/$B74</f>
        <v>#DIV/0!</v>
      </c>
      <c r="V74" s="8" t="e">
        <f>COUNTIFS(Sta!$B:$B,$A74,Sta!$Y:$Y,"&lt;12")/$C74</f>
        <v>#DIV/0!</v>
      </c>
    </row>
    <row r="75" spans="1:22" x14ac:dyDescent="0.3">
      <c r="A75" t="s">
        <v>186</v>
      </c>
      <c r="B75" s="9">
        <f>COUNTIF(Sta!A:A,A75)</f>
        <v>0</v>
      </c>
      <c r="C75" s="4">
        <f>COUNTIF(Sta!B:B,A75)</f>
        <v>0</v>
      </c>
      <c r="D75" s="4">
        <f t="shared" si="3"/>
        <v>0</v>
      </c>
      <c r="E75" s="10" t="e">
        <f>(SUMIF(Sta!$A:$A,$A75,Sta!$Y:$Y)  + SUMIF(Sta!$B:$B,$A75,Sta!$Y:$Y) )/$D75</f>
        <v>#DIV/0!</v>
      </c>
      <c r="F75" s="6" t="e">
        <f>SUMIF(Sta!$A:$A,$A75,Sta!$Y:$Y)/$B75</f>
        <v>#DIV/0!</v>
      </c>
      <c r="G75" s="6" t="e">
        <f>SUMIF(Sta!$B:$B,$A75,Sta!$Y:$Y)/$C75</f>
        <v>#DIV/0!</v>
      </c>
      <c r="H75" s="10" t="e">
        <f>(SUMIF(Sta!$A:$A,$A75,Sta!$U:$U)  + SUMIF(Sta!$B:$B,$A75,Sta!$V:$V) )/$D75</f>
        <v>#DIV/0!</v>
      </c>
      <c r="I75" s="6" t="e">
        <f>SUMIF(Sta!$A:$A,$A75,Sta!$U:$U)/$B75</f>
        <v>#DIV/0!</v>
      </c>
      <c r="J75" s="6" t="e">
        <f>SUMIF(Sta!$B:$B,$A75,Sta!$V:$V)/$C75</f>
        <v>#DIV/0!</v>
      </c>
      <c r="K75" s="10" t="e">
        <f>(SUMIF(Sta!$A:$A,$A75,Sta!$W:$W)  + SUMIF(Sta!$B:$B,$A75,Sta!$X:$X) )/$D75</f>
        <v>#DIV/0!</v>
      </c>
      <c r="L75" s="6" t="e">
        <f>SUMIF(Sta!$A:$A,$A75,Sta!$W:$W)/$B75</f>
        <v>#DIV/0!</v>
      </c>
      <c r="M75" s="6" t="e">
        <f>SUMIF(Sta!$B:$B,$A75,Sta!$X:$X)/$C75</f>
        <v>#DIV/0!</v>
      </c>
      <c r="N75" s="11" t="e">
        <f>(COUNTIFS(Sta!$A:$A,$A75,Sta!$Y:$Y,"&gt;8") +COUNTIFS(Sta!$B:$B,$A75,Sta!$Y:$Y,"&gt;8"))/$D75</f>
        <v>#DIV/0!</v>
      </c>
      <c r="O75" s="8" t="e">
        <f>COUNTIFS(Sta!$A:$A,$A75,Sta!$Y:$Y,"&gt;8")/$B75</f>
        <v>#DIV/0!</v>
      </c>
      <c r="P75" s="8" t="e">
        <f>COUNTIFS(Sta!$B:$B,$A75,Sta!$Y:$Y,"&gt;8")/$C75</f>
        <v>#DIV/0!</v>
      </c>
      <c r="Q75" s="11" t="e">
        <f>(COUNTIFS(Sta!$A:$A,$A75,Sta!$Y:$Y,"&gt;10") +COUNTIFS(Sta!$B:$B,$A75,Sta!$Y:$Y,"&gt;10"))/$D75</f>
        <v>#DIV/0!</v>
      </c>
      <c r="R75" s="8" t="e">
        <f>COUNTIFS(Sta!$A:$A,$A75,Sta!$Y:$Y,"&gt;10")/$B75</f>
        <v>#DIV/0!</v>
      </c>
      <c r="S75" s="8" t="e">
        <f>COUNTIFS(Sta!$B:$B,$A75,Sta!$Y:$Y,"&gt;10")/$C75</f>
        <v>#DIV/0!</v>
      </c>
      <c r="T75" s="11" t="e">
        <f>(COUNTIFS(Sta!$A:$A,$A75,Sta!$Y:$Y,"&lt;12") +COUNTIFS(Sta!$B:$B,$A75,Sta!$Y:$Y,"&lt;12"))/$D75</f>
        <v>#DIV/0!</v>
      </c>
      <c r="U75" s="8" t="e">
        <f>COUNTIFS(Sta!$A:$A,$A75,Sta!$Y:$Y,"&lt;12")/$B75</f>
        <v>#DIV/0!</v>
      </c>
      <c r="V75" s="8" t="e">
        <f>COUNTIFS(Sta!$B:$B,$A75,Sta!$Y:$Y,"&lt;12")/$C75</f>
        <v>#DIV/0!</v>
      </c>
    </row>
    <row r="76" spans="1:22" x14ac:dyDescent="0.3">
      <c r="A76" t="s">
        <v>177</v>
      </c>
      <c r="B76" s="9">
        <f>COUNTIF(Sta!A:A,A76)</f>
        <v>0</v>
      </c>
      <c r="C76" s="4">
        <f>COUNTIF(Sta!B:B,A76)</f>
        <v>0</v>
      </c>
      <c r="D76" s="4">
        <f t="shared" si="3"/>
        <v>0</v>
      </c>
      <c r="E76" s="10" t="e">
        <f>(SUMIF(Sta!$A:$A,$A76,Sta!$Y:$Y)  + SUMIF(Sta!$B:$B,$A76,Sta!$Y:$Y) )/$D76</f>
        <v>#DIV/0!</v>
      </c>
      <c r="F76" s="6" t="e">
        <f>SUMIF(Sta!$A:$A,$A76,Sta!$Y:$Y)/$B76</f>
        <v>#DIV/0!</v>
      </c>
      <c r="G76" s="6" t="e">
        <f>SUMIF(Sta!$B:$B,$A76,Sta!$Y:$Y)/$C76</f>
        <v>#DIV/0!</v>
      </c>
      <c r="H76" s="10" t="e">
        <f>(SUMIF(Sta!$A:$A,$A76,Sta!$U:$U)  + SUMIF(Sta!$B:$B,$A76,Sta!$V:$V) )/$D76</f>
        <v>#DIV/0!</v>
      </c>
      <c r="I76" s="6" t="e">
        <f>SUMIF(Sta!$A:$A,$A76,Sta!$U:$U)/$B76</f>
        <v>#DIV/0!</v>
      </c>
      <c r="J76" s="6" t="e">
        <f>SUMIF(Sta!$B:$B,$A76,Sta!$V:$V)/$C76</f>
        <v>#DIV/0!</v>
      </c>
      <c r="K76" s="10" t="e">
        <f>(SUMIF(Sta!$A:$A,$A76,Sta!$W:$W)  + SUMIF(Sta!$B:$B,$A76,Sta!$X:$X) )/$D76</f>
        <v>#DIV/0!</v>
      </c>
      <c r="L76" s="6" t="e">
        <f>SUMIF(Sta!$A:$A,$A76,Sta!$W:$W)/$B76</f>
        <v>#DIV/0!</v>
      </c>
      <c r="M76" s="6" t="e">
        <f>SUMIF(Sta!$B:$B,$A76,Sta!$X:$X)/$C76</f>
        <v>#DIV/0!</v>
      </c>
      <c r="N76" s="11" t="e">
        <f>(COUNTIFS(Sta!$A:$A,$A76,Sta!$Y:$Y,"&gt;8") +COUNTIFS(Sta!$B:$B,$A76,Sta!$Y:$Y,"&gt;8"))/$D76</f>
        <v>#DIV/0!</v>
      </c>
      <c r="O76" s="8" t="e">
        <f>COUNTIFS(Sta!$A:$A,$A76,Sta!$Y:$Y,"&gt;8")/$B76</f>
        <v>#DIV/0!</v>
      </c>
      <c r="P76" s="8" t="e">
        <f>COUNTIFS(Sta!$B:$B,$A76,Sta!$Y:$Y,"&gt;8")/$C76</f>
        <v>#DIV/0!</v>
      </c>
      <c r="Q76" s="11" t="e">
        <f>(COUNTIFS(Sta!$A:$A,$A76,Sta!$Y:$Y,"&gt;10") +COUNTIFS(Sta!$B:$B,$A76,Sta!$Y:$Y,"&gt;10"))/$D76</f>
        <v>#DIV/0!</v>
      </c>
      <c r="R76" s="8" t="e">
        <f>COUNTIFS(Sta!$A:$A,$A76,Sta!$Y:$Y,"&gt;10")/$B76</f>
        <v>#DIV/0!</v>
      </c>
      <c r="S76" s="8" t="e">
        <f>COUNTIFS(Sta!$B:$B,$A76,Sta!$Y:$Y,"&gt;10")/$C76</f>
        <v>#DIV/0!</v>
      </c>
      <c r="T76" s="11" t="e">
        <f>(COUNTIFS(Sta!$A:$A,$A76,Sta!$Y:$Y,"&lt;12") +COUNTIFS(Sta!$B:$B,$A76,Sta!$Y:$Y,"&lt;12"))/$D76</f>
        <v>#DIV/0!</v>
      </c>
      <c r="U76" s="8" t="e">
        <f>COUNTIFS(Sta!$A:$A,$A76,Sta!$Y:$Y,"&lt;12")/$B76</f>
        <v>#DIV/0!</v>
      </c>
      <c r="V76" s="8" t="e">
        <f>COUNTIFS(Sta!$B:$B,$A76,Sta!$Y:$Y,"&lt;12")/$C76</f>
        <v>#DIV/0!</v>
      </c>
    </row>
    <row r="77" spans="1:22" x14ac:dyDescent="0.3">
      <c r="A77" t="s">
        <v>192</v>
      </c>
      <c r="B77" s="9">
        <f>COUNTIF(Sta!A:A,A77)</f>
        <v>0</v>
      </c>
      <c r="C77" s="4">
        <f>COUNTIF(Sta!B:B,A77)</f>
        <v>0</v>
      </c>
      <c r="D77" s="4">
        <f t="shared" si="3"/>
        <v>0</v>
      </c>
      <c r="E77" s="10" t="e">
        <f>(SUMIF(Sta!$A:$A,$A77,Sta!$Y:$Y)  + SUMIF(Sta!$B:$B,$A77,Sta!$Y:$Y) )/$D77</f>
        <v>#DIV/0!</v>
      </c>
      <c r="F77" s="6" t="e">
        <f>SUMIF(Sta!$A:$A,$A77,Sta!$Y:$Y)/$B77</f>
        <v>#DIV/0!</v>
      </c>
      <c r="G77" s="6" t="e">
        <f>SUMIF(Sta!$B:$B,$A77,Sta!$Y:$Y)/$C77</f>
        <v>#DIV/0!</v>
      </c>
      <c r="H77" s="10" t="e">
        <f>(SUMIF(Sta!$A:$A,$A77,Sta!$U:$U)  + SUMIF(Sta!$B:$B,$A77,Sta!$V:$V) )/$D77</f>
        <v>#DIV/0!</v>
      </c>
      <c r="I77" s="6" t="e">
        <f>SUMIF(Sta!$A:$A,$A77,Sta!$U:$U)/$B77</f>
        <v>#DIV/0!</v>
      </c>
      <c r="J77" s="6" t="e">
        <f>SUMIF(Sta!$B:$B,$A77,Sta!$V:$V)/$C77</f>
        <v>#DIV/0!</v>
      </c>
      <c r="K77" s="10" t="e">
        <f>(SUMIF(Sta!$A:$A,$A77,Sta!$W:$W)  + SUMIF(Sta!$B:$B,$A77,Sta!$X:$X) )/$D77</f>
        <v>#DIV/0!</v>
      </c>
      <c r="L77" s="6" t="e">
        <f>SUMIF(Sta!$A:$A,$A77,Sta!$W:$W)/$B77</f>
        <v>#DIV/0!</v>
      </c>
      <c r="M77" s="6" t="e">
        <f>SUMIF(Sta!$B:$B,$A77,Sta!$X:$X)/$C77</f>
        <v>#DIV/0!</v>
      </c>
      <c r="N77" s="11" t="e">
        <f>(COUNTIFS(Sta!$A:$A,$A77,Sta!$Y:$Y,"&gt;8") +COUNTIFS(Sta!$B:$B,$A77,Sta!$Y:$Y,"&gt;8"))/$D77</f>
        <v>#DIV/0!</v>
      </c>
      <c r="O77" s="8" t="e">
        <f>COUNTIFS(Sta!$A:$A,$A77,Sta!$Y:$Y,"&gt;8")/$B77</f>
        <v>#DIV/0!</v>
      </c>
      <c r="P77" s="8" t="e">
        <f>COUNTIFS(Sta!$B:$B,$A77,Sta!$Y:$Y,"&gt;8")/$C77</f>
        <v>#DIV/0!</v>
      </c>
      <c r="Q77" s="11" t="e">
        <f>(COUNTIFS(Sta!$A:$A,$A77,Sta!$Y:$Y,"&gt;10") +COUNTIFS(Sta!$B:$B,$A77,Sta!$Y:$Y,"&gt;10"))/$D77</f>
        <v>#DIV/0!</v>
      </c>
      <c r="R77" s="8" t="e">
        <f>COUNTIFS(Sta!$A:$A,$A77,Sta!$Y:$Y,"&gt;10")/$B77</f>
        <v>#DIV/0!</v>
      </c>
      <c r="S77" s="8" t="e">
        <f>COUNTIFS(Sta!$B:$B,$A77,Sta!$Y:$Y,"&gt;10")/$C77</f>
        <v>#DIV/0!</v>
      </c>
      <c r="T77" s="11" t="e">
        <f>(COUNTIFS(Sta!$A:$A,$A77,Sta!$Y:$Y,"&lt;12") +COUNTIFS(Sta!$B:$B,$A77,Sta!$Y:$Y,"&lt;12"))/$D77</f>
        <v>#DIV/0!</v>
      </c>
      <c r="U77" s="8" t="e">
        <f>COUNTIFS(Sta!$A:$A,$A77,Sta!$Y:$Y,"&lt;12")/$B77</f>
        <v>#DIV/0!</v>
      </c>
      <c r="V77" s="8" t="e">
        <f>COUNTIFS(Sta!$B:$B,$A77,Sta!$Y:$Y,"&lt;12")/$C77</f>
        <v>#DIV/0!</v>
      </c>
    </row>
    <row r="78" spans="1:22" x14ac:dyDescent="0.3">
      <c r="A78" t="s">
        <v>191</v>
      </c>
      <c r="B78" s="9">
        <f>COUNTIF(Sta!A:A,A78)</f>
        <v>0</v>
      </c>
      <c r="C78" s="4">
        <f>COUNTIF(Sta!B:B,A78)</f>
        <v>0</v>
      </c>
      <c r="D78" s="4">
        <f t="shared" si="3"/>
        <v>0</v>
      </c>
      <c r="E78" s="10" t="e">
        <f>(SUMIF(Sta!$A:$A,$A78,Sta!$Y:$Y)  + SUMIF(Sta!$B:$B,$A78,Sta!$Y:$Y) )/$D78</f>
        <v>#DIV/0!</v>
      </c>
      <c r="F78" s="6" t="e">
        <f>SUMIF(Sta!$A:$A,$A78,Sta!$Y:$Y)/$B78</f>
        <v>#DIV/0!</v>
      </c>
      <c r="G78" s="6" t="e">
        <f>SUMIF(Sta!$B:$B,$A78,Sta!$Y:$Y)/$C78</f>
        <v>#DIV/0!</v>
      </c>
      <c r="H78" s="10" t="e">
        <f>(SUMIF(Sta!$A:$A,$A78,Sta!$U:$U)  + SUMIF(Sta!$B:$B,$A78,Sta!$V:$V) )/$D78</f>
        <v>#DIV/0!</v>
      </c>
      <c r="I78" s="6" t="e">
        <f>SUMIF(Sta!$A:$A,$A78,Sta!$U:$U)/$B78</f>
        <v>#DIV/0!</v>
      </c>
      <c r="J78" s="6" t="e">
        <f>SUMIF(Sta!$B:$B,$A78,Sta!$V:$V)/$C78</f>
        <v>#DIV/0!</v>
      </c>
      <c r="K78" s="10" t="e">
        <f>(SUMIF(Sta!$A:$A,$A78,Sta!$W:$W)  + SUMIF(Sta!$B:$B,$A78,Sta!$X:$X) )/$D78</f>
        <v>#DIV/0!</v>
      </c>
      <c r="L78" s="6" t="e">
        <f>SUMIF(Sta!$A:$A,$A78,Sta!$W:$W)/$B78</f>
        <v>#DIV/0!</v>
      </c>
      <c r="M78" s="6" t="e">
        <f>SUMIF(Sta!$B:$B,$A78,Sta!$X:$X)/$C78</f>
        <v>#DIV/0!</v>
      </c>
      <c r="N78" s="11" t="e">
        <f>(COUNTIFS(Sta!$A:$A,$A78,Sta!$Y:$Y,"&gt;8") +COUNTIFS(Sta!$B:$B,$A78,Sta!$Y:$Y,"&gt;8"))/$D78</f>
        <v>#DIV/0!</v>
      </c>
      <c r="O78" s="8" t="e">
        <f>COUNTIFS(Sta!$A:$A,$A78,Sta!$Y:$Y,"&gt;8")/$B78</f>
        <v>#DIV/0!</v>
      </c>
      <c r="P78" s="8" t="e">
        <f>COUNTIFS(Sta!$B:$B,$A78,Sta!$Y:$Y,"&gt;8")/$C78</f>
        <v>#DIV/0!</v>
      </c>
      <c r="Q78" s="11" t="e">
        <f>(COUNTIFS(Sta!$A:$A,$A78,Sta!$Y:$Y,"&gt;10") +COUNTIFS(Sta!$B:$B,$A78,Sta!$Y:$Y,"&gt;10"))/$D78</f>
        <v>#DIV/0!</v>
      </c>
      <c r="R78" s="8" t="e">
        <f>COUNTIFS(Sta!$A:$A,$A78,Sta!$Y:$Y,"&gt;10")/$B78</f>
        <v>#DIV/0!</v>
      </c>
      <c r="S78" s="8" t="e">
        <f>COUNTIFS(Sta!$B:$B,$A78,Sta!$Y:$Y,"&gt;10")/$C78</f>
        <v>#DIV/0!</v>
      </c>
      <c r="T78" s="11" t="e">
        <f>(COUNTIFS(Sta!$A:$A,$A78,Sta!$Y:$Y,"&lt;12") +COUNTIFS(Sta!$B:$B,$A78,Sta!$Y:$Y,"&lt;12"))/$D78</f>
        <v>#DIV/0!</v>
      </c>
      <c r="U78" s="8" t="e">
        <f>COUNTIFS(Sta!$A:$A,$A78,Sta!$Y:$Y,"&lt;12")/$B78</f>
        <v>#DIV/0!</v>
      </c>
      <c r="V78" s="8" t="e">
        <f>COUNTIFS(Sta!$B:$B,$A78,Sta!$Y:$Y,"&lt;12")/$C78</f>
        <v>#DIV/0!</v>
      </c>
    </row>
    <row r="79" spans="1:22" x14ac:dyDescent="0.3">
      <c r="A79" t="s">
        <v>173</v>
      </c>
      <c r="B79" s="9">
        <f>COUNTIF(Sta!A:A,A79)</f>
        <v>0</v>
      </c>
      <c r="C79" s="4">
        <f>COUNTIF(Sta!B:B,A79)</f>
        <v>0</v>
      </c>
      <c r="D79" s="4">
        <f t="shared" si="3"/>
        <v>0</v>
      </c>
      <c r="E79" s="10" t="e">
        <f>(SUMIF(Sta!$A:$A,$A79,Sta!$Y:$Y)  + SUMIF(Sta!$B:$B,$A79,Sta!$Y:$Y) )/$D79</f>
        <v>#DIV/0!</v>
      </c>
      <c r="F79" s="6" t="e">
        <f>SUMIF(Sta!$A:$A,$A79,Sta!$Y:$Y)/$B79</f>
        <v>#DIV/0!</v>
      </c>
      <c r="G79" s="6" t="e">
        <f>SUMIF(Sta!$B:$B,$A79,Sta!$Y:$Y)/$C79</f>
        <v>#DIV/0!</v>
      </c>
      <c r="H79" s="10" t="e">
        <f>(SUMIF(Sta!$A:$A,$A79,Sta!$U:$U)  + SUMIF(Sta!$B:$B,$A79,Sta!$V:$V) )/$D79</f>
        <v>#DIV/0!</v>
      </c>
      <c r="I79" s="6" t="e">
        <f>SUMIF(Sta!$A:$A,$A79,Sta!$U:$U)/$B79</f>
        <v>#DIV/0!</v>
      </c>
      <c r="J79" s="6" t="e">
        <f>SUMIF(Sta!$B:$B,$A79,Sta!$V:$V)/$C79</f>
        <v>#DIV/0!</v>
      </c>
      <c r="K79" s="10" t="e">
        <f>(SUMIF(Sta!$A:$A,$A79,Sta!$W:$W)  + SUMIF(Sta!$B:$B,$A79,Sta!$X:$X) )/$D79</f>
        <v>#DIV/0!</v>
      </c>
      <c r="L79" s="6" t="e">
        <f>SUMIF(Sta!$A:$A,$A79,Sta!$W:$W)/$B79</f>
        <v>#DIV/0!</v>
      </c>
      <c r="M79" s="6" t="e">
        <f>SUMIF(Sta!$B:$B,$A79,Sta!$X:$X)/$C79</f>
        <v>#DIV/0!</v>
      </c>
      <c r="N79" s="11" t="e">
        <f>(COUNTIFS(Sta!$A:$A,$A79,Sta!$Y:$Y,"&gt;8") +COUNTIFS(Sta!$B:$B,$A79,Sta!$Y:$Y,"&gt;8"))/$D79</f>
        <v>#DIV/0!</v>
      </c>
      <c r="O79" s="8" t="e">
        <f>COUNTIFS(Sta!$A:$A,$A79,Sta!$Y:$Y,"&gt;8")/$B79</f>
        <v>#DIV/0!</v>
      </c>
      <c r="P79" s="8" t="e">
        <f>COUNTIFS(Sta!$B:$B,$A79,Sta!$Y:$Y,"&gt;8")/$C79</f>
        <v>#DIV/0!</v>
      </c>
      <c r="Q79" s="11" t="e">
        <f>(COUNTIFS(Sta!$A:$A,$A79,Sta!$Y:$Y,"&gt;10") +COUNTIFS(Sta!$B:$B,$A79,Sta!$Y:$Y,"&gt;10"))/$D79</f>
        <v>#DIV/0!</v>
      </c>
      <c r="R79" s="8" t="e">
        <f>COUNTIFS(Sta!$A:$A,$A79,Sta!$Y:$Y,"&gt;10")/$B79</f>
        <v>#DIV/0!</v>
      </c>
      <c r="S79" s="8" t="e">
        <f>COUNTIFS(Sta!$B:$B,$A79,Sta!$Y:$Y,"&gt;10")/$C79</f>
        <v>#DIV/0!</v>
      </c>
      <c r="T79" s="11" t="e">
        <f>(COUNTIFS(Sta!$A:$A,$A79,Sta!$Y:$Y,"&lt;12") +COUNTIFS(Sta!$B:$B,$A79,Sta!$Y:$Y,"&lt;12"))/$D79</f>
        <v>#DIV/0!</v>
      </c>
      <c r="U79" s="8" t="e">
        <f>COUNTIFS(Sta!$A:$A,$A79,Sta!$Y:$Y,"&lt;12")/$B79</f>
        <v>#DIV/0!</v>
      </c>
      <c r="V79" s="8" t="e">
        <f>COUNTIFS(Sta!$B:$B,$A79,Sta!$Y:$Y,"&lt;12")/$C79</f>
        <v>#DIV/0!</v>
      </c>
    </row>
    <row r="80" spans="1:22" x14ac:dyDescent="0.3">
      <c r="A80" t="s">
        <v>185</v>
      </c>
      <c r="B80" s="9">
        <f>COUNTIF(Sta!A:A,A80)</f>
        <v>0</v>
      </c>
      <c r="C80" s="4">
        <f>COUNTIF(Sta!B:B,A80)</f>
        <v>0</v>
      </c>
      <c r="D80" s="4">
        <f t="shared" si="3"/>
        <v>0</v>
      </c>
      <c r="E80" s="10" t="e">
        <f>(SUMIF(Sta!$A:$A,$A80,Sta!$Y:$Y)  + SUMIF(Sta!$B:$B,$A80,Sta!$Y:$Y) )/$D80</f>
        <v>#DIV/0!</v>
      </c>
      <c r="F80" s="6" t="e">
        <f>SUMIF(Sta!$A:$A,$A80,Sta!$Y:$Y)/$B80</f>
        <v>#DIV/0!</v>
      </c>
      <c r="G80" s="6" t="e">
        <f>SUMIF(Sta!$B:$B,$A80,Sta!$Y:$Y)/$C80</f>
        <v>#DIV/0!</v>
      </c>
      <c r="H80" s="10" t="e">
        <f>(SUMIF(Sta!$A:$A,$A80,Sta!$U:$U)  + SUMIF(Sta!$B:$B,$A80,Sta!$V:$V) )/$D80</f>
        <v>#DIV/0!</v>
      </c>
      <c r="I80" s="6" t="e">
        <f>SUMIF(Sta!$A:$A,$A80,Sta!$U:$U)/$B80</f>
        <v>#DIV/0!</v>
      </c>
      <c r="J80" s="6" t="e">
        <f>SUMIF(Sta!$B:$B,$A80,Sta!$V:$V)/$C80</f>
        <v>#DIV/0!</v>
      </c>
      <c r="K80" s="10" t="e">
        <f>(SUMIF(Sta!$A:$A,$A80,Sta!$W:$W)  + SUMIF(Sta!$B:$B,$A80,Sta!$X:$X) )/$D80</f>
        <v>#DIV/0!</v>
      </c>
      <c r="L80" s="6" t="e">
        <f>SUMIF(Sta!$A:$A,$A80,Sta!$W:$W)/$B80</f>
        <v>#DIV/0!</v>
      </c>
      <c r="M80" s="6" t="e">
        <f>SUMIF(Sta!$B:$B,$A80,Sta!$X:$X)/$C80</f>
        <v>#DIV/0!</v>
      </c>
      <c r="N80" s="11" t="e">
        <f>(COUNTIFS(Sta!$A:$A,$A80,Sta!$Y:$Y,"&gt;8") +COUNTIFS(Sta!$B:$B,$A80,Sta!$Y:$Y,"&gt;8"))/$D80</f>
        <v>#DIV/0!</v>
      </c>
      <c r="O80" s="8" t="e">
        <f>COUNTIFS(Sta!$A:$A,$A80,Sta!$Y:$Y,"&gt;8")/$B80</f>
        <v>#DIV/0!</v>
      </c>
      <c r="P80" s="8" t="e">
        <f>COUNTIFS(Sta!$B:$B,$A80,Sta!$Y:$Y,"&gt;8")/$C80</f>
        <v>#DIV/0!</v>
      </c>
      <c r="Q80" s="11" t="e">
        <f>(COUNTIFS(Sta!$A:$A,$A80,Sta!$Y:$Y,"&gt;10") +COUNTIFS(Sta!$B:$B,$A80,Sta!$Y:$Y,"&gt;10"))/$D80</f>
        <v>#DIV/0!</v>
      </c>
      <c r="R80" s="8" t="e">
        <f>COUNTIFS(Sta!$A:$A,$A80,Sta!$Y:$Y,"&gt;10")/$B80</f>
        <v>#DIV/0!</v>
      </c>
      <c r="S80" s="8" t="e">
        <f>COUNTIFS(Sta!$B:$B,$A80,Sta!$Y:$Y,"&gt;10")/$C80</f>
        <v>#DIV/0!</v>
      </c>
      <c r="T80" s="11" t="e">
        <f>(COUNTIFS(Sta!$A:$A,$A80,Sta!$Y:$Y,"&lt;12") +COUNTIFS(Sta!$B:$B,$A80,Sta!$Y:$Y,"&lt;12"))/$D80</f>
        <v>#DIV/0!</v>
      </c>
      <c r="U80" s="8" t="e">
        <f>COUNTIFS(Sta!$A:$A,$A80,Sta!$Y:$Y,"&lt;12")/$B80</f>
        <v>#DIV/0!</v>
      </c>
      <c r="V80" s="8" t="e">
        <f>COUNTIFS(Sta!$B:$B,$A80,Sta!$Y:$Y,"&lt;12")/$C80</f>
        <v>#DIV/0!</v>
      </c>
    </row>
    <row r="81" spans="1:22" x14ac:dyDescent="0.3">
      <c r="A81" t="s">
        <v>181</v>
      </c>
      <c r="B81" s="9">
        <f>COUNTIF(Sta!A:A,A81)</f>
        <v>0</v>
      </c>
      <c r="C81" s="4">
        <f>COUNTIF(Sta!B:B,A81)</f>
        <v>0</v>
      </c>
      <c r="D81" s="4">
        <f t="shared" si="3"/>
        <v>0</v>
      </c>
      <c r="E81" s="10" t="e">
        <f>(SUMIF(Sta!$A:$A,$A81,Sta!$Y:$Y)  + SUMIF(Sta!$B:$B,$A81,Sta!$Y:$Y) )/$D81</f>
        <v>#DIV/0!</v>
      </c>
      <c r="F81" s="6" t="e">
        <f>SUMIF(Sta!$A:$A,$A81,Sta!$Y:$Y)/$B81</f>
        <v>#DIV/0!</v>
      </c>
      <c r="G81" s="6" t="e">
        <f>SUMIF(Sta!$B:$B,$A81,Sta!$Y:$Y)/$C81</f>
        <v>#DIV/0!</v>
      </c>
      <c r="H81" s="10" t="e">
        <f>(SUMIF(Sta!$A:$A,$A81,Sta!$U:$U)  + SUMIF(Sta!$B:$B,$A81,Sta!$V:$V) )/$D81</f>
        <v>#DIV/0!</v>
      </c>
      <c r="I81" s="6" t="e">
        <f>SUMIF(Sta!$A:$A,$A81,Sta!$U:$U)/$B81</f>
        <v>#DIV/0!</v>
      </c>
      <c r="J81" s="6" t="e">
        <f>SUMIF(Sta!$B:$B,$A81,Sta!$V:$V)/$C81</f>
        <v>#DIV/0!</v>
      </c>
      <c r="K81" s="10" t="e">
        <f>(SUMIF(Sta!$A:$A,$A81,Sta!$W:$W)  + SUMIF(Sta!$B:$B,$A81,Sta!$X:$X) )/$D81</f>
        <v>#DIV/0!</v>
      </c>
      <c r="L81" s="6" t="e">
        <f>SUMIF(Sta!$A:$A,$A81,Sta!$W:$W)/$B81</f>
        <v>#DIV/0!</v>
      </c>
      <c r="M81" s="6" t="e">
        <f>SUMIF(Sta!$B:$B,$A81,Sta!$X:$X)/$C81</f>
        <v>#DIV/0!</v>
      </c>
      <c r="N81" s="11" t="e">
        <f>(COUNTIFS(Sta!$A:$A,$A81,Sta!$Y:$Y,"&gt;8") +COUNTIFS(Sta!$B:$B,$A81,Sta!$Y:$Y,"&gt;8"))/$D81</f>
        <v>#DIV/0!</v>
      </c>
      <c r="O81" s="8" t="e">
        <f>COUNTIFS(Sta!$A:$A,$A81,Sta!$Y:$Y,"&gt;8")/$B81</f>
        <v>#DIV/0!</v>
      </c>
      <c r="P81" s="8" t="e">
        <f>COUNTIFS(Sta!$B:$B,$A81,Sta!$Y:$Y,"&gt;8")/$C81</f>
        <v>#DIV/0!</v>
      </c>
      <c r="Q81" s="11" t="e">
        <f>(COUNTIFS(Sta!$A:$A,$A81,Sta!$Y:$Y,"&gt;10") +COUNTIFS(Sta!$B:$B,$A81,Sta!$Y:$Y,"&gt;10"))/$D81</f>
        <v>#DIV/0!</v>
      </c>
      <c r="R81" s="8" t="e">
        <f>COUNTIFS(Sta!$A:$A,$A81,Sta!$Y:$Y,"&gt;10")/$B81</f>
        <v>#DIV/0!</v>
      </c>
      <c r="S81" s="8" t="e">
        <f>COUNTIFS(Sta!$B:$B,$A81,Sta!$Y:$Y,"&gt;10")/$C81</f>
        <v>#DIV/0!</v>
      </c>
      <c r="T81" s="11" t="e">
        <f>(COUNTIFS(Sta!$A:$A,$A81,Sta!$Y:$Y,"&lt;12") +COUNTIFS(Sta!$B:$B,$A81,Sta!$Y:$Y,"&lt;12"))/$D81</f>
        <v>#DIV/0!</v>
      </c>
      <c r="U81" s="8" t="e">
        <f>COUNTIFS(Sta!$A:$A,$A81,Sta!$Y:$Y,"&lt;12")/$B81</f>
        <v>#DIV/0!</v>
      </c>
      <c r="V81" s="8" t="e">
        <f>COUNTIFS(Sta!$B:$B,$A81,Sta!$Y:$Y,"&lt;12")/$C81</f>
        <v>#DIV/0!</v>
      </c>
    </row>
    <row r="82" spans="1:22" x14ac:dyDescent="0.3">
      <c r="A82" t="s">
        <v>182</v>
      </c>
      <c r="B82" s="9">
        <f>COUNTIF(Sta!A:A,A82)</f>
        <v>0</v>
      </c>
      <c r="C82" s="4">
        <f>COUNTIF(Sta!B:B,A82)</f>
        <v>0</v>
      </c>
      <c r="D82" s="4">
        <f t="shared" si="3"/>
        <v>0</v>
      </c>
      <c r="E82" s="10" t="e">
        <f>(SUMIF(Sta!$A:$A,$A82,Sta!$Y:$Y)  + SUMIF(Sta!$B:$B,$A82,Sta!$Y:$Y) )/$D82</f>
        <v>#DIV/0!</v>
      </c>
      <c r="F82" s="6" t="e">
        <f>SUMIF(Sta!$A:$A,$A82,Sta!$Y:$Y)/$B82</f>
        <v>#DIV/0!</v>
      </c>
      <c r="G82" s="6" t="e">
        <f>SUMIF(Sta!$B:$B,$A82,Sta!$Y:$Y)/$C82</f>
        <v>#DIV/0!</v>
      </c>
      <c r="H82" s="10" t="e">
        <f>(SUMIF(Sta!$A:$A,$A82,Sta!$U:$U)  + SUMIF(Sta!$B:$B,$A82,Sta!$V:$V) )/$D82</f>
        <v>#DIV/0!</v>
      </c>
      <c r="I82" s="6" t="e">
        <f>SUMIF(Sta!$A:$A,$A82,Sta!$U:$U)/$B82</f>
        <v>#DIV/0!</v>
      </c>
      <c r="J82" s="6" t="e">
        <f>SUMIF(Sta!$B:$B,$A82,Sta!$V:$V)/$C82</f>
        <v>#DIV/0!</v>
      </c>
      <c r="K82" s="10" t="e">
        <f>(SUMIF(Sta!$A:$A,$A82,Sta!$W:$W)  + SUMIF(Sta!$B:$B,$A82,Sta!$X:$X) )/$D82</f>
        <v>#DIV/0!</v>
      </c>
      <c r="L82" s="6" t="e">
        <f>SUMIF(Sta!$A:$A,$A82,Sta!$W:$W)/$B82</f>
        <v>#DIV/0!</v>
      </c>
      <c r="M82" s="6" t="e">
        <f>SUMIF(Sta!$B:$B,$A82,Sta!$X:$X)/$C82</f>
        <v>#DIV/0!</v>
      </c>
      <c r="N82" s="11" t="e">
        <f>(COUNTIFS(Sta!$A:$A,$A82,Sta!$Y:$Y,"&gt;8") +COUNTIFS(Sta!$B:$B,$A82,Sta!$Y:$Y,"&gt;8"))/$D82</f>
        <v>#DIV/0!</v>
      </c>
      <c r="O82" s="8" t="e">
        <f>COUNTIFS(Sta!$A:$A,$A82,Sta!$Y:$Y,"&gt;8")/$B82</f>
        <v>#DIV/0!</v>
      </c>
      <c r="P82" s="8" t="e">
        <f>COUNTIFS(Sta!$B:$B,$A82,Sta!$Y:$Y,"&gt;8")/$C82</f>
        <v>#DIV/0!</v>
      </c>
      <c r="Q82" s="11" t="e">
        <f>(COUNTIFS(Sta!$A:$A,$A82,Sta!$Y:$Y,"&gt;10") +COUNTIFS(Sta!$B:$B,$A82,Sta!$Y:$Y,"&gt;10"))/$D82</f>
        <v>#DIV/0!</v>
      </c>
      <c r="R82" s="8" t="e">
        <f>COUNTIFS(Sta!$A:$A,$A82,Sta!$Y:$Y,"&gt;10")/$B82</f>
        <v>#DIV/0!</v>
      </c>
      <c r="S82" s="8" t="e">
        <f>COUNTIFS(Sta!$B:$B,$A82,Sta!$Y:$Y,"&gt;10")/$C82</f>
        <v>#DIV/0!</v>
      </c>
      <c r="T82" s="11" t="e">
        <f>(COUNTIFS(Sta!$A:$A,$A82,Sta!$Y:$Y,"&lt;12") +COUNTIFS(Sta!$B:$B,$A82,Sta!$Y:$Y,"&lt;12"))/$D82</f>
        <v>#DIV/0!</v>
      </c>
      <c r="U82" s="8" t="e">
        <f>COUNTIFS(Sta!$A:$A,$A82,Sta!$Y:$Y,"&lt;12")/$B82</f>
        <v>#DIV/0!</v>
      </c>
      <c r="V82" s="8" t="e">
        <f>COUNTIFS(Sta!$B:$B,$A82,Sta!$Y:$Y,"&lt;12")/$C82</f>
        <v>#DIV/0!</v>
      </c>
    </row>
    <row r="83" spans="1:22" x14ac:dyDescent="0.3">
      <c r="A83" t="s">
        <v>172</v>
      </c>
      <c r="B83" s="9">
        <f>COUNTIF(Sta!A:A,A83)</f>
        <v>0</v>
      </c>
      <c r="C83" s="4">
        <f>COUNTIF(Sta!B:B,A83)</f>
        <v>0</v>
      </c>
      <c r="D83" s="4">
        <f t="shared" si="3"/>
        <v>0</v>
      </c>
      <c r="E83" s="10" t="e">
        <f>(SUMIF(Sta!$A:$A,$A83,Sta!$Y:$Y)  + SUMIF(Sta!$B:$B,$A83,Sta!$Y:$Y) )/$D83</f>
        <v>#DIV/0!</v>
      </c>
      <c r="F83" s="6" t="e">
        <f>SUMIF(Sta!$A:$A,$A83,Sta!$Y:$Y)/$B83</f>
        <v>#DIV/0!</v>
      </c>
      <c r="G83" s="6" t="e">
        <f>SUMIF(Sta!$B:$B,$A83,Sta!$Y:$Y)/$C83</f>
        <v>#DIV/0!</v>
      </c>
      <c r="H83" s="10" t="e">
        <f>(SUMIF(Sta!$A:$A,$A83,Sta!$U:$U)  + SUMIF(Sta!$B:$B,$A83,Sta!$V:$V) )/$D83</f>
        <v>#DIV/0!</v>
      </c>
      <c r="I83" s="6" t="e">
        <f>SUMIF(Sta!$A:$A,$A83,Sta!$U:$U)/$B83</f>
        <v>#DIV/0!</v>
      </c>
      <c r="J83" s="6" t="e">
        <f>SUMIF(Sta!$B:$B,$A83,Sta!$V:$V)/$C83</f>
        <v>#DIV/0!</v>
      </c>
      <c r="K83" s="10" t="e">
        <f>(SUMIF(Sta!$A:$A,$A83,Sta!$W:$W)  + SUMIF(Sta!$B:$B,$A83,Sta!$X:$X) )/$D83</f>
        <v>#DIV/0!</v>
      </c>
      <c r="L83" s="6" t="e">
        <f>SUMIF(Sta!$A:$A,$A83,Sta!$W:$W)/$B83</f>
        <v>#DIV/0!</v>
      </c>
      <c r="M83" s="6" t="e">
        <f>SUMIF(Sta!$B:$B,$A83,Sta!$X:$X)/$C83</f>
        <v>#DIV/0!</v>
      </c>
      <c r="N83" s="11" t="e">
        <f>(COUNTIFS(Sta!$A:$A,$A83,Sta!$Y:$Y,"&gt;8") +COUNTIFS(Sta!$B:$B,$A83,Sta!$Y:$Y,"&gt;8"))/$D83</f>
        <v>#DIV/0!</v>
      </c>
      <c r="O83" s="8" t="e">
        <f>COUNTIFS(Sta!$A:$A,$A83,Sta!$Y:$Y,"&gt;8")/$B83</f>
        <v>#DIV/0!</v>
      </c>
      <c r="P83" s="8" t="e">
        <f>COUNTIFS(Sta!$B:$B,$A83,Sta!$Y:$Y,"&gt;8")/$C83</f>
        <v>#DIV/0!</v>
      </c>
      <c r="Q83" s="11" t="e">
        <f>(COUNTIFS(Sta!$A:$A,$A83,Sta!$Y:$Y,"&gt;10") +COUNTIFS(Sta!$B:$B,$A83,Sta!$Y:$Y,"&gt;10"))/$D83</f>
        <v>#DIV/0!</v>
      </c>
      <c r="R83" s="8" t="e">
        <f>COUNTIFS(Sta!$A:$A,$A83,Sta!$Y:$Y,"&gt;10")/$B83</f>
        <v>#DIV/0!</v>
      </c>
      <c r="S83" s="8" t="e">
        <f>COUNTIFS(Sta!$B:$B,$A83,Sta!$Y:$Y,"&gt;10")/$C83</f>
        <v>#DIV/0!</v>
      </c>
      <c r="T83" s="11" t="e">
        <f>(COUNTIFS(Sta!$A:$A,$A83,Sta!$Y:$Y,"&lt;12") +COUNTIFS(Sta!$B:$B,$A83,Sta!$Y:$Y,"&lt;12"))/$D83</f>
        <v>#DIV/0!</v>
      </c>
      <c r="U83" s="8" t="e">
        <f>COUNTIFS(Sta!$A:$A,$A83,Sta!$Y:$Y,"&lt;12")/$B83</f>
        <v>#DIV/0!</v>
      </c>
      <c r="V83" s="8" t="e">
        <f>COUNTIFS(Sta!$B:$B,$A83,Sta!$Y:$Y,"&lt;12")/$C83</f>
        <v>#DIV/0!</v>
      </c>
    </row>
    <row r="84" spans="1:22" x14ac:dyDescent="0.3">
      <c r="A84" t="s">
        <v>188</v>
      </c>
      <c r="B84" s="9">
        <f>COUNTIF(Sta!A:A,A84)</f>
        <v>0</v>
      </c>
      <c r="C84" s="4">
        <f>COUNTIF(Sta!B:B,A84)</f>
        <v>0</v>
      </c>
      <c r="D84" s="4">
        <f t="shared" si="3"/>
        <v>0</v>
      </c>
      <c r="E84" s="10" t="e">
        <f>(SUMIF(Sta!$A:$A,$A84,Sta!$Y:$Y)  + SUMIF(Sta!$B:$B,$A84,Sta!$Y:$Y) )/$D84</f>
        <v>#DIV/0!</v>
      </c>
      <c r="F84" s="6" t="e">
        <f>SUMIF(Sta!$A:$A,$A84,Sta!$Y:$Y)/$B84</f>
        <v>#DIV/0!</v>
      </c>
      <c r="G84" s="6" t="e">
        <f>SUMIF(Sta!$B:$B,$A84,Sta!$Y:$Y)/$C84</f>
        <v>#DIV/0!</v>
      </c>
      <c r="H84" s="10" t="e">
        <f>(SUMIF(Sta!$A:$A,$A84,Sta!$U:$U)  + SUMIF(Sta!$B:$B,$A84,Sta!$V:$V) )/$D84</f>
        <v>#DIV/0!</v>
      </c>
      <c r="I84" s="6" t="e">
        <f>SUMIF(Sta!$A:$A,$A84,Sta!$U:$U)/$B84</f>
        <v>#DIV/0!</v>
      </c>
      <c r="J84" s="6" t="e">
        <f>SUMIF(Sta!$B:$B,$A84,Sta!$V:$V)/$C84</f>
        <v>#DIV/0!</v>
      </c>
      <c r="K84" s="10" t="e">
        <f>(SUMIF(Sta!$A:$A,$A84,Sta!$W:$W)  + SUMIF(Sta!$B:$B,$A84,Sta!$X:$X) )/$D84</f>
        <v>#DIV/0!</v>
      </c>
      <c r="L84" s="6" t="e">
        <f>SUMIF(Sta!$A:$A,$A84,Sta!$W:$W)/$B84</f>
        <v>#DIV/0!</v>
      </c>
      <c r="M84" s="6" t="e">
        <f>SUMIF(Sta!$B:$B,$A84,Sta!$X:$X)/$C84</f>
        <v>#DIV/0!</v>
      </c>
      <c r="N84" s="11" t="e">
        <f>(COUNTIFS(Sta!$A:$A,$A84,Sta!$Y:$Y,"&gt;8") +COUNTIFS(Sta!$B:$B,$A84,Sta!$Y:$Y,"&gt;8"))/$D84</f>
        <v>#DIV/0!</v>
      </c>
      <c r="O84" s="8" t="e">
        <f>COUNTIFS(Sta!$A:$A,$A84,Sta!$Y:$Y,"&gt;8")/$B84</f>
        <v>#DIV/0!</v>
      </c>
      <c r="P84" s="8" t="e">
        <f>COUNTIFS(Sta!$B:$B,$A84,Sta!$Y:$Y,"&gt;8")/$C84</f>
        <v>#DIV/0!</v>
      </c>
      <c r="Q84" s="11" t="e">
        <f>(COUNTIFS(Sta!$A:$A,$A84,Sta!$Y:$Y,"&gt;10") +COUNTIFS(Sta!$B:$B,$A84,Sta!$Y:$Y,"&gt;10"))/$D84</f>
        <v>#DIV/0!</v>
      </c>
      <c r="R84" s="8" t="e">
        <f>COUNTIFS(Sta!$A:$A,$A84,Sta!$Y:$Y,"&gt;10")/$B84</f>
        <v>#DIV/0!</v>
      </c>
      <c r="S84" s="8" t="e">
        <f>COUNTIFS(Sta!$B:$B,$A84,Sta!$Y:$Y,"&gt;10")/$C84</f>
        <v>#DIV/0!</v>
      </c>
      <c r="T84" s="11" t="e">
        <f>(COUNTIFS(Sta!$A:$A,$A84,Sta!$Y:$Y,"&lt;12") +COUNTIFS(Sta!$B:$B,$A84,Sta!$Y:$Y,"&lt;12"))/$D84</f>
        <v>#DIV/0!</v>
      </c>
      <c r="U84" s="8" t="e">
        <f>COUNTIFS(Sta!$A:$A,$A84,Sta!$Y:$Y,"&lt;12")/$B84</f>
        <v>#DIV/0!</v>
      </c>
      <c r="V84" s="8" t="e">
        <f>COUNTIFS(Sta!$B:$B,$A84,Sta!$Y:$Y,"&lt;12")/$C84</f>
        <v>#DIV/0!</v>
      </c>
    </row>
    <row r="85" spans="1:22" x14ac:dyDescent="0.3">
      <c r="A85" t="s">
        <v>203</v>
      </c>
      <c r="B85" s="9">
        <f>COUNTIF(Sta!A:A,A85)</f>
        <v>0</v>
      </c>
      <c r="C85" s="4">
        <f>COUNTIF(Sta!B:B,A85)</f>
        <v>0</v>
      </c>
      <c r="D85" s="4">
        <f t="shared" si="3"/>
        <v>0</v>
      </c>
      <c r="E85" s="10" t="e">
        <f>(SUMIF(Sta!$A:$A,$A85,Sta!$Y:$Y)  + SUMIF(Sta!$B:$B,$A85,Sta!$Y:$Y) )/$D85</f>
        <v>#DIV/0!</v>
      </c>
      <c r="F85" s="6" t="e">
        <f>SUMIF(Sta!$A:$A,$A85,Sta!$Y:$Y)/$B85</f>
        <v>#DIV/0!</v>
      </c>
      <c r="G85" s="6" t="e">
        <f>SUMIF(Sta!$B:$B,$A85,Sta!$Y:$Y)/$C85</f>
        <v>#DIV/0!</v>
      </c>
      <c r="H85" s="10" t="e">
        <f>(SUMIF(Sta!$A:$A,$A85,Sta!$U:$U)  + SUMIF(Sta!$B:$B,$A85,Sta!$V:$V) )/$D85</f>
        <v>#DIV/0!</v>
      </c>
      <c r="I85" s="6" t="e">
        <f>SUMIF(Sta!$A:$A,$A85,Sta!$U:$U)/$B85</f>
        <v>#DIV/0!</v>
      </c>
      <c r="J85" s="6" t="e">
        <f>SUMIF(Sta!$B:$B,$A85,Sta!$V:$V)/$C85</f>
        <v>#DIV/0!</v>
      </c>
      <c r="K85" s="10" t="e">
        <f>(SUMIF(Sta!$A:$A,$A85,Sta!$W:$W)  + SUMIF(Sta!$B:$B,$A85,Sta!$X:$X) )/$D85</f>
        <v>#DIV/0!</v>
      </c>
      <c r="L85" s="6" t="e">
        <f>SUMIF(Sta!$A:$A,$A85,Sta!$W:$W)/$B85</f>
        <v>#DIV/0!</v>
      </c>
      <c r="M85" s="6" t="e">
        <f>SUMIF(Sta!$B:$B,$A85,Sta!$X:$X)/$C85</f>
        <v>#DIV/0!</v>
      </c>
      <c r="N85" s="11" t="e">
        <f>(COUNTIFS(Sta!$A:$A,$A85,Sta!$Y:$Y,"&gt;8") +COUNTIFS(Sta!$B:$B,$A85,Sta!$Y:$Y,"&gt;8"))/$D85</f>
        <v>#DIV/0!</v>
      </c>
      <c r="O85" s="8" t="e">
        <f>COUNTIFS(Sta!$A:$A,$A85,Sta!$Y:$Y,"&gt;8")/$B85</f>
        <v>#DIV/0!</v>
      </c>
      <c r="P85" s="8" t="e">
        <f>COUNTIFS(Sta!$B:$B,$A85,Sta!$Y:$Y,"&gt;8")/$C85</f>
        <v>#DIV/0!</v>
      </c>
      <c r="Q85" s="11" t="e">
        <f>(COUNTIFS(Sta!$A:$A,$A85,Sta!$Y:$Y,"&gt;10") +COUNTIFS(Sta!$B:$B,$A85,Sta!$Y:$Y,"&gt;10"))/$D85</f>
        <v>#DIV/0!</v>
      </c>
      <c r="R85" s="8" t="e">
        <f>COUNTIFS(Sta!$A:$A,$A85,Sta!$Y:$Y,"&gt;10")/$B85</f>
        <v>#DIV/0!</v>
      </c>
      <c r="S85" s="8" t="e">
        <f>COUNTIFS(Sta!$B:$B,$A85,Sta!$Y:$Y,"&gt;10")/$C85</f>
        <v>#DIV/0!</v>
      </c>
      <c r="T85" s="11" t="e">
        <f>(COUNTIFS(Sta!$A:$A,$A85,Sta!$Y:$Y,"&lt;12") +COUNTIFS(Sta!$B:$B,$A85,Sta!$Y:$Y,"&lt;12"))/$D85</f>
        <v>#DIV/0!</v>
      </c>
      <c r="U85" s="8" t="e">
        <f>COUNTIFS(Sta!$A:$A,$A85,Sta!$Y:$Y,"&lt;12")/$B85</f>
        <v>#DIV/0!</v>
      </c>
      <c r="V85" s="8" t="e">
        <f>COUNTIFS(Sta!$B:$B,$A85,Sta!$Y:$Y,"&lt;12")/$C85</f>
        <v>#DIV/0!</v>
      </c>
    </row>
    <row r="86" spans="1:22" x14ac:dyDescent="0.3">
      <c r="A86" t="s">
        <v>216</v>
      </c>
      <c r="B86" s="9">
        <f>COUNTIF(Sta!A:A,A86)</f>
        <v>0</v>
      </c>
      <c r="C86" s="4">
        <f>COUNTIF(Sta!B:B,A86)</f>
        <v>0</v>
      </c>
      <c r="D86" s="4">
        <f t="shared" si="3"/>
        <v>0</v>
      </c>
      <c r="E86" s="10" t="e">
        <f>(SUMIF(Sta!$A:$A,$A86,Sta!$Y:$Y)  + SUMIF(Sta!$B:$B,$A86,Sta!$Y:$Y) )/$D86</f>
        <v>#DIV/0!</v>
      </c>
      <c r="F86" s="6" t="e">
        <f>SUMIF(Sta!$A:$A,$A86,Sta!$Y:$Y)/$B86</f>
        <v>#DIV/0!</v>
      </c>
      <c r="G86" s="6" t="e">
        <f>SUMIF(Sta!$B:$B,$A86,Sta!$Y:$Y)/$C86</f>
        <v>#DIV/0!</v>
      </c>
      <c r="H86" s="10" t="e">
        <f>(SUMIF(Sta!$A:$A,$A86,Sta!$U:$U)  + SUMIF(Sta!$B:$B,$A86,Sta!$V:$V) )/$D86</f>
        <v>#DIV/0!</v>
      </c>
      <c r="I86" s="6" t="e">
        <f>SUMIF(Sta!$A:$A,$A86,Sta!$U:$U)/$B86</f>
        <v>#DIV/0!</v>
      </c>
      <c r="J86" s="6" t="e">
        <f>SUMIF(Sta!$B:$B,$A86,Sta!$V:$V)/$C86</f>
        <v>#DIV/0!</v>
      </c>
      <c r="K86" s="10" t="e">
        <f>(SUMIF(Sta!$A:$A,$A86,Sta!$W:$W)  + SUMIF(Sta!$B:$B,$A86,Sta!$X:$X) )/$D86</f>
        <v>#DIV/0!</v>
      </c>
      <c r="L86" s="6" t="e">
        <f>SUMIF(Sta!$A:$A,$A86,Sta!$W:$W)/$B86</f>
        <v>#DIV/0!</v>
      </c>
      <c r="M86" s="6" t="e">
        <f>SUMIF(Sta!$B:$B,$A86,Sta!$X:$X)/$C86</f>
        <v>#DIV/0!</v>
      </c>
      <c r="N86" s="11" t="e">
        <f>(COUNTIFS(Sta!$A:$A,$A86,Sta!$Y:$Y,"&gt;8") +COUNTIFS(Sta!$B:$B,$A86,Sta!$Y:$Y,"&gt;8"))/$D86</f>
        <v>#DIV/0!</v>
      </c>
      <c r="O86" s="8" t="e">
        <f>COUNTIFS(Sta!$A:$A,$A86,Sta!$Y:$Y,"&gt;8")/$B86</f>
        <v>#DIV/0!</v>
      </c>
      <c r="P86" s="8" t="e">
        <f>COUNTIFS(Sta!$B:$B,$A86,Sta!$Y:$Y,"&gt;8")/$C86</f>
        <v>#DIV/0!</v>
      </c>
      <c r="Q86" s="11" t="e">
        <f>(COUNTIFS(Sta!$A:$A,$A86,Sta!$Y:$Y,"&gt;10") +COUNTIFS(Sta!$B:$B,$A86,Sta!$Y:$Y,"&gt;10"))/$D86</f>
        <v>#DIV/0!</v>
      </c>
      <c r="R86" s="8" t="e">
        <f>COUNTIFS(Sta!$A:$A,$A86,Sta!$Y:$Y,"&gt;10")/$B86</f>
        <v>#DIV/0!</v>
      </c>
      <c r="S86" s="8" t="e">
        <f>COUNTIFS(Sta!$B:$B,$A86,Sta!$Y:$Y,"&gt;10")/$C86</f>
        <v>#DIV/0!</v>
      </c>
      <c r="T86" s="11" t="e">
        <f>(COUNTIFS(Sta!$A:$A,$A86,Sta!$Y:$Y,"&lt;12") +COUNTIFS(Sta!$B:$B,$A86,Sta!$Y:$Y,"&lt;12"))/$D86</f>
        <v>#DIV/0!</v>
      </c>
      <c r="U86" s="8" t="e">
        <f>COUNTIFS(Sta!$A:$A,$A86,Sta!$Y:$Y,"&lt;12")/$B86</f>
        <v>#DIV/0!</v>
      </c>
      <c r="V86" s="8" t="e">
        <f>COUNTIFS(Sta!$B:$B,$A86,Sta!$Y:$Y,"&lt;12")/$C86</f>
        <v>#DIV/0!</v>
      </c>
    </row>
    <row r="87" spans="1:22" x14ac:dyDescent="0.3">
      <c r="A87" t="s">
        <v>197</v>
      </c>
      <c r="B87" s="9">
        <f>COUNTIF(Sta!A:A,A87)</f>
        <v>0</v>
      </c>
      <c r="C87" s="4">
        <f>COUNTIF(Sta!B:B,A87)</f>
        <v>0</v>
      </c>
      <c r="D87" s="4">
        <f t="shared" si="3"/>
        <v>0</v>
      </c>
      <c r="E87" s="10" t="e">
        <f>(SUMIF(Sta!$A:$A,$A87,Sta!$Y:$Y)  + SUMIF(Sta!$B:$B,$A87,Sta!$Y:$Y) )/$D87</f>
        <v>#DIV/0!</v>
      </c>
      <c r="F87" s="6" t="e">
        <f>SUMIF(Sta!$A:$A,$A87,Sta!$Y:$Y)/$B87</f>
        <v>#DIV/0!</v>
      </c>
      <c r="G87" s="6" t="e">
        <f>SUMIF(Sta!$B:$B,$A87,Sta!$Y:$Y)/$C87</f>
        <v>#DIV/0!</v>
      </c>
      <c r="H87" s="10" t="e">
        <f>(SUMIF(Sta!$A:$A,$A87,Sta!$U:$U)  + SUMIF(Sta!$B:$B,$A87,Sta!$V:$V) )/$D87</f>
        <v>#DIV/0!</v>
      </c>
      <c r="I87" s="6" t="e">
        <f>SUMIF(Sta!$A:$A,$A87,Sta!$U:$U)/$B87</f>
        <v>#DIV/0!</v>
      </c>
      <c r="J87" s="6" t="e">
        <f>SUMIF(Sta!$B:$B,$A87,Sta!$V:$V)/$C87</f>
        <v>#DIV/0!</v>
      </c>
      <c r="K87" s="10" t="e">
        <f>(SUMIF(Sta!$A:$A,$A87,Sta!$W:$W)  + SUMIF(Sta!$B:$B,$A87,Sta!$X:$X) )/$D87</f>
        <v>#DIV/0!</v>
      </c>
      <c r="L87" s="6" t="e">
        <f>SUMIF(Sta!$A:$A,$A87,Sta!$W:$W)/$B87</f>
        <v>#DIV/0!</v>
      </c>
      <c r="M87" s="6" t="e">
        <f>SUMIF(Sta!$B:$B,$A87,Sta!$X:$X)/$C87</f>
        <v>#DIV/0!</v>
      </c>
      <c r="N87" s="11" t="e">
        <f>(COUNTIFS(Sta!$A:$A,$A87,Sta!$Y:$Y,"&gt;8") +COUNTIFS(Sta!$B:$B,$A87,Sta!$Y:$Y,"&gt;8"))/$D87</f>
        <v>#DIV/0!</v>
      </c>
      <c r="O87" s="8" t="e">
        <f>COUNTIFS(Sta!$A:$A,$A87,Sta!$Y:$Y,"&gt;8")/$B87</f>
        <v>#DIV/0!</v>
      </c>
      <c r="P87" s="8" t="e">
        <f>COUNTIFS(Sta!$B:$B,$A87,Sta!$Y:$Y,"&gt;8")/$C87</f>
        <v>#DIV/0!</v>
      </c>
      <c r="Q87" s="11" t="e">
        <f>(COUNTIFS(Sta!$A:$A,$A87,Sta!$Y:$Y,"&gt;10") +COUNTIFS(Sta!$B:$B,$A87,Sta!$Y:$Y,"&gt;10"))/$D87</f>
        <v>#DIV/0!</v>
      </c>
      <c r="R87" s="8" t="e">
        <f>COUNTIFS(Sta!$A:$A,$A87,Sta!$Y:$Y,"&gt;10")/$B87</f>
        <v>#DIV/0!</v>
      </c>
      <c r="S87" s="8" t="e">
        <f>COUNTIFS(Sta!$B:$B,$A87,Sta!$Y:$Y,"&gt;10")/$C87</f>
        <v>#DIV/0!</v>
      </c>
      <c r="T87" s="11" t="e">
        <f>(COUNTIFS(Sta!$A:$A,$A87,Sta!$Y:$Y,"&lt;12") +COUNTIFS(Sta!$B:$B,$A87,Sta!$Y:$Y,"&lt;12"))/$D87</f>
        <v>#DIV/0!</v>
      </c>
      <c r="U87" s="8" t="e">
        <f>COUNTIFS(Sta!$A:$A,$A87,Sta!$Y:$Y,"&lt;12")/$B87</f>
        <v>#DIV/0!</v>
      </c>
      <c r="V87" s="8" t="e">
        <f>COUNTIFS(Sta!$B:$B,$A87,Sta!$Y:$Y,"&lt;12")/$C87</f>
        <v>#DIV/0!</v>
      </c>
    </row>
    <row r="88" spans="1:22" x14ac:dyDescent="0.3">
      <c r="A88" t="s">
        <v>201</v>
      </c>
      <c r="B88" s="9">
        <f>COUNTIF(Sta!A:A,A88)</f>
        <v>0</v>
      </c>
      <c r="C88" s="4">
        <f>COUNTIF(Sta!B:B,A88)</f>
        <v>0</v>
      </c>
      <c r="D88" s="4">
        <f t="shared" si="3"/>
        <v>0</v>
      </c>
      <c r="E88" s="10" t="e">
        <f>(SUMIF(Sta!$A:$A,$A88,Sta!$Y:$Y)  + SUMIF(Sta!$B:$B,$A88,Sta!$Y:$Y) )/$D88</f>
        <v>#DIV/0!</v>
      </c>
      <c r="F88" s="6" t="e">
        <f>SUMIF(Sta!$A:$A,$A88,Sta!$Y:$Y)/$B88</f>
        <v>#DIV/0!</v>
      </c>
      <c r="G88" s="6" t="e">
        <f>SUMIF(Sta!$B:$B,$A88,Sta!$Y:$Y)/$C88</f>
        <v>#DIV/0!</v>
      </c>
      <c r="H88" s="10" t="e">
        <f>(SUMIF(Sta!$A:$A,$A88,Sta!$U:$U)  + SUMIF(Sta!$B:$B,$A88,Sta!$V:$V) )/$D88</f>
        <v>#DIV/0!</v>
      </c>
      <c r="I88" s="6" t="e">
        <f>SUMIF(Sta!$A:$A,$A88,Sta!$U:$U)/$B88</f>
        <v>#DIV/0!</v>
      </c>
      <c r="J88" s="6" t="e">
        <f>SUMIF(Sta!$B:$B,$A88,Sta!$V:$V)/$C88</f>
        <v>#DIV/0!</v>
      </c>
      <c r="K88" s="10" t="e">
        <f>(SUMIF(Sta!$A:$A,$A88,Sta!$W:$W)  + SUMIF(Sta!$B:$B,$A88,Sta!$X:$X) )/$D88</f>
        <v>#DIV/0!</v>
      </c>
      <c r="L88" s="6" t="e">
        <f>SUMIF(Sta!$A:$A,$A88,Sta!$W:$W)/$B88</f>
        <v>#DIV/0!</v>
      </c>
      <c r="M88" s="6" t="e">
        <f>SUMIF(Sta!$B:$B,$A88,Sta!$X:$X)/$C88</f>
        <v>#DIV/0!</v>
      </c>
      <c r="N88" s="11" t="e">
        <f>(COUNTIFS(Sta!$A:$A,$A88,Sta!$Y:$Y,"&gt;8") +COUNTIFS(Sta!$B:$B,$A88,Sta!$Y:$Y,"&gt;8"))/$D88</f>
        <v>#DIV/0!</v>
      </c>
      <c r="O88" s="8" t="e">
        <f>COUNTIFS(Sta!$A:$A,$A88,Sta!$Y:$Y,"&gt;8")/$B88</f>
        <v>#DIV/0!</v>
      </c>
      <c r="P88" s="8" t="e">
        <f>COUNTIFS(Sta!$B:$B,$A88,Sta!$Y:$Y,"&gt;8")/$C88</f>
        <v>#DIV/0!</v>
      </c>
      <c r="Q88" s="11" t="e">
        <f>(COUNTIFS(Sta!$A:$A,$A88,Sta!$Y:$Y,"&gt;10") +COUNTIFS(Sta!$B:$B,$A88,Sta!$Y:$Y,"&gt;10"))/$D88</f>
        <v>#DIV/0!</v>
      </c>
      <c r="R88" s="8" t="e">
        <f>COUNTIFS(Sta!$A:$A,$A88,Sta!$Y:$Y,"&gt;10")/$B88</f>
        <v>#DIV/0!</v>
      </c>
      <c r="S88" s="8" t="e">
        <f>COUNTIFS(Sta!$B:$B,$A88,Sta!$Y:$Y,"&gt;10")/$C88</f>
        <v>#DIV/0!</v>
      </c>
      <c r="T88" s="11" t="e">
        <f>(COUNTIFS(Sta!$A:$A,$A88,Sta!$Y:$Y,"&lt;12") +COUNTIFS(Sta!$B:$B,$A88,Sta!$Y:$Y,"&lt;12"))/$D88</f>
        <v>#DIV/0!</v>
      </c>
      <c r="U88" s="8" t="e">
        <f>COUNTIFS(Sta!$A:$A,$A88,Sta!$Y:$Y,"&lt;12")/$B88</f>
        <v>#DIV/0!</v>
      </c>
      <c r="V88" s="8" t="e">
        <f>COUNTIFS(Sta!$B:$B,$A88,Sta!$Y:$Y,"&lt;12")/$C88</f>
        <v>#DIV/0!</v>
      </c>
    </row>
    <row r="89" spans="1:22" x14ac:dyDescent="0.3">
      <c r="A89" t="s">
        <v>214</v>
      </c>
      <c r="B89" s="9">
        <f>COUNTIF(Sta!A:A,A89)</f>
        <v>0</v>
      </c>
      <c r="C89" s="4">
        <f>COUNTIF(Sta!B:B,A89)</f>
        <v>0</v>
      </c>
      <c r="D89" s="4">
        <f t="shared" si="3"/>
        <v>0</v>
      </c>
      <c r="E89" s="10" t="e">
        <f>(SUMIF(Sta!$A:$A,$A89,Sta!$Y:$Y)  + SUMIF(Sta!$B:$B,$A89,Sta!$Y:$Y) )/$D89</f>
        <v>#DIV/0!</v>
      </c>
      <c r="F89" s="6" t="e">
        <f>SUMIF(Sta!$A:$A,$A89,Sta!$Y:$Y)/$B89</f>
        <v>#DIV/0!</v>
      </c>
      <c r="G89" s="6" t="e">
        <f>SUMIF(Sta!$B:$B,$A89,Sta!$Y:$Y)/$C89</f>
        <v>#DIV/0!</v>
      </c>
      <c r="H89" s="10" t="e">
        <f>(SUMIF(Sta!$A:$A,$A89,Sta!$U:$U)  + SUMIF(Sta!$B:$B,$A89,Sta!$V:$V) )/$D89</f>
        <v>#DIV/0!</v>
      </c>
      <c r="I89" s="6" t="e">
        <f>SUMIF(Sta!$A:$A,$A89,Sta!$U:$U)/$B89</f>
        <v>#DIV/0!</v>
      </c>
      <c r="J89" s="6" t="e">
        <f>SUMIF(Sta!$B:$B,$A89,Sta!$V:$V)/$C89</f>
        <v>#DIV/0!</v>
      </c>
      <c r="K89" s="10" t="e">
        <f>(SUMIF(Sta!$A:$A,$A89,Sta!$W:$W)  + SUMIF(Sta!$B:$B,$A89,Sta!$X:$X) )/$D89</f>
        <v>#DIV/0!</v>
      </c>
      <c r="L89" s="6" t="e">
        <f>SUMIF(Sta!$A:$A,$A89,Sta!$W:$W)/$B89</f>
        <v>#DIV/0!</v>
      </c>
      <c r="M89" s="6" t="e">
        <f>SUMIF(Sta!$B:$B,$A89,Sta!$X:$X)/$C89</f>
        <v>#DIV/0!</v>
      </c>
      <c r="N89" s="11" t="e">
        <f>(COUNTIFS(Sta!$A:$A,$A89,Sta!$Y:$Y,"&gt;8") +COUNTIFS(Sta!$B:$B,$A89,Sta!$Y:$Y,"&gt;8"))/$D89</f>
        <v>#DIV/0!</v>
      </c>
      <c r="O89" s="8" t="e">
        <f>COUNTIFS(Sta!$A:$A,$A89,Sta!$Y:$Y,"&gt;8")/$B89</f>
        <v>#DIV/0!</v>
      </c>
      <c r="P89" s="8" t="e">
        <f>COUNTIFS(Sta!$B:$B,$A89,Sta!$Y:$Y,"&gt;8")/$C89</f>
        <v>#DIV/0!</v>
      </c>
      <c r="Q89" s="11" t="e">
        <f>(COUNTIFS(Sta!$A:$A,$A89,Sta!$Y:$Y,"&gt;10") +COUNTIFS(Sta!$B:$B,$A89,Sta!$Y:$Y,"&gt;10"))/$D89</f>
        <v>#DIV/0!</v>
      </c>
      <c r="R89" s="8" t="e">
        <f>COUNTIFS(Sta!$A:$A,$A89,Sta!$Y:$Y,"&gt;10")/$B89</f>
        <v>#DIV/0!</v>
      </c>
      <c r="S89" s="8" t="e">
        <f>COUNTIFS(Sta!$B:$B,$A89,Sta!$Y:$Y,"&gt;10")/$C89</f>
        <v>#DIV/0!</v>
      </c>
      <c r="T89" s="11" t="e">
        <f>(COUNTIFS(Sta!$A:$A,$A89,Sta!$Y:$Y,"&lt;12") +COUNTIFS(Sta!$B:$B,$A89,Sta!$Y:$Y,"&lt;12"))/$D89</f>
        <v>#DIV/0!</v>
      </c>
      <c r="U89" s="8" t="e">
        <f>COUNTIFS(Sta!$A:$A,$A89,Sta!$Y:$Y,"&lt;12")/$B89</f>
        <v>#DIV/0!</v>
      </c>
      <c r="V89" s="8" t="e">
        <f>COUNTIFS(Sta!$B:$B,$A89,Sta!$Y:$Y,"&lt;12")/$C89</f>
        <v>#DIV/0!</v>
      </c>
    </row>
    <row r="90" spans="1:22" x14ac:dyDescent="0.3">
      <c r="A90" t="s">
        <v>212</v>
      </c>
      <c r="B90" s="9">
        <f>COUNTIF(Sta!A:A,A90)</f>
        <v>0</v>
      </c>
      <c r="C90" s="4">
        <f>COUNTIF(Sta!B:B,A90)</f>
        <v>0</v>
      </c>
      <c r="D90" s="4">
        <f t="shared" si="3"/>
        <v>0</v>
      </c>
      <c r="E90" s="10" t="e">
        <f>(SUMIF(Sta!$A:$A,$A90,Sta!$Y:$Y)  + SUMIF(Sta!$B:$B,$A90,Sta!$Y:$Y) )/$D90</f>
        <v>#DIV/0!</v>
      </c>
      <c r="F90" s="6" t="e">
        <f>SUMIF(Sta!$A:$A,$A90,Sta!$Y:$Y)/$B90</f>
        <v>#DIV/0!</v>
      </c>
      <c r="G90" s="6" t="e">
        <f>SUMIF(Sta!$B:$B,$A90,Sta!$Y:$Y)/$C90</f>
        <v>#DIV/0!</v>
      </c>
      <c r="H90" s="10" t="e">
        <f>(SUMIF(Sta!$A:$A,$A90,Sta!$U:$U)  + SUMIF(Sta!$B:$B,$A90,Sta!$V:$V) )/$D90</f>
        <v>#DIV/0!</v>
      </c>
      <c r="I90" s="6" t="e">
        <f>SUMIF(Sta!$A:$A,$A90,Sta!$U:$U)/$B90</f>
        <v>#DIV/0!</v>
      </c>
      <c r="J90" s="6" t="e">
        <f>SUMIF(Sta!$B:$B,$A90,Sta!$V:$V)/$C90</f>
        <v>#DIV/0!</v>
      </c>
      <c r="K90" s="10" t="e">
        <f>(SUMIF(Sta!$A:$A,$A90,Sta!$W:$W)  + SUMIF(Sta!$B:$B,$A90,Sta!$X:$X) )/$D90</f>
        <v>#DIV/0!</v>
      </c>
      <c r="L90" s="6" t="e">
        <f>SUMIF(Sta!$A:$A,$A90,Sta!$W:$W)/$B90</f>
        <v>#DIV/0!</v>
      </c>
      <c r="M90" s="6" t="e">
        <f>SUMIF(Sta!$B:$B,$A90,Sta!$X:$X)/$C90</f>
        <v>#DIV/0!</v>
      </c>
      <c r="N90" s="11" t="e">
        <f>(COUNTIFS(Sta!$A:$A,$A90,Sta!$Y:$Y,"&gt;8") +COUNTIFS(Sta!$B:$B,$A90,Sta!$Y:$Y,"&gt;8"))/$D90</f>
        <v>#DIV/0!</v>
      </c>
      <c r="O90" s="8" t="e">
        <f>COUNTIFS(Sta!$A:$A,$A90,Sta!$Y:$Y,"&gt;8")/$B90</f>
        <v>#DIV/0!</v>
      </c>
      <c r="P90" s="8" t="e">
        <f>COUNTIFS(Sta!$B:$B,$A90,Sta!$Y:$Y,"&gt;8")/$C90</f>
        <v>#DIV/0!</v>
      </c>
      <c r="Q90" s="11" t="e">
        <f>(COUNTIFS(Sta!$A:$A,$A90,Sta!$Y:$Y,"&gt;10") +COUNTIFS(Sta!$B:$B,$A90,Sta!$Y:$Y,"&gt;10"))/$D90</f>
        <v>#DIV/0!</v>
      </c>
      <c r="R90" s="8" t="e">
        <f>COUNTIFS(Sta!$A:$A,$A90,Sta!$Y:$Y,"&gt;10")/$B90</f>
        <v>#DIV/0!</v>
      </c>
      <c r="S90" s="8" t="e">
        <f>COUNTIFS(Sta!$B:$B,$A90,Sta!$Y:$Y,"&gt;10")/$C90</f>
        <v>#DIV/0!</v>
      </c>
      <c r="T90" s="11" t="e">
        <f>(COUNTIFS(Sta!$A:$A,$A90,Sta!$Y:$Y,"&lt;12") +COUNTIFS(Sta!$B:$B,$A90,Sta!$Y:$Y,"&lt;12"))/$D90</f>
        <v>#DIV/0!</v>
      </c>
      <c r="U90" s="8" t="e">
        <f>COUNTIFS(Sta!$A:$A,$A90,Sta!$Y:$Y,"&lt;12")/$B90</f>
        <v>#DIV/0!</v>
      </c>
      <c r="V90" s="8" t="e">
        <f>COUNTIFS(Sta!$B:$B,$A90,Sta!$Y:$Y,"&lt;12")/$C90</f>
        <v>#DIV/0!</v>
      </c>
    </row>
    <row r="91" spans="1:22" x14ac:dyDescent="0.3">
      <c r="A91" t="s">
        <v>208</v>
      </c>
      <c r="B91" s="9">
        <f>COUNTIF(Sta!A:A,A91)</f>
        <v>0</v>
      </c>
      <c r="C91" s="4">
        <f>COUNTIF(Sta!B:B,A91)</f>
        <v>0</v>
      </c>
      <c r="D91" s="4">
        <f t="shared" si="3"/>
        <v>0</v>
      </c>
      <c r="E91" s="10" t="e">
        <f>(SUMIF(Sta!$A:$A,$A91,Sta!$Y:$Y)  + SUMIF(Sta!$B:$B,$A91,Sta!$Y:$Y) )/$D91</f>
        <v>#DIV/0!</v>
      </c>
      <c r="F91" s="6" t="e">
        <f>SUMIF(Sta!$A:$A,$A91,Sta!$Y:$Y)/$B91</f>
        <v>#DIV/0!</v>
      </c>
      <c r="G91" s="6" t="e">
        <f>SUMIF(Sta!$B:$B,$A91,Sta!$Y:$Y)/$C91</f>
        <v>#DIV/0!</v>
      </c>
      <c r="H91" s="10" t="e">
        <f>(SUMIF(Sta!$A:$A,$A91,Sta!$U:$U)  + SUMIF(Sta!$B:$B,$A91,Sta!$V:$V) )/$D91</f>
        <v>#DIV/0!</v>
      </c>
      <c r="I91" s="6" t="e">
        <f>SUMIF(Sta!$A:$A,$A91,Sta!$U:$U)/$B91</f>
        <v>#DIV/0!</v>
      </c>
      <c r="J91" s="6" t="e">
        <f>SUMIF(Sta!$B:$B,$A91,Sta!$V:$V)/$C91</f>
        <v>#DIV/0!</v>
      </c>
      <c r="K91" s="10" t="e">
        <f>(SUMIF(Sta!$A:$A,$A91,Sta!$W:$W)  + SUMIF(Sta!$B:$B,$A91,Sta!$X:$X) )/$D91</f>
        <v>#DIV/0!</v>
      </c>
      <c r="L91" s="6" t="e">
        <f>SUMIF(Sta!$A:$A,$A91,Sta!$W:$W)/$B91</f>
        <v>#DIV/0!</v>
      </c>
      <c r="M91" s="6" t="e">
        <f>SUMIF(Sta!$B:$B,$A91,Sta!$X:$X)/$C91</f>
        <v>#DIV/0!</v>
      </c>
      <c r="N91" s="11" t="e">
        <f>(COUNTIFS(Sta!$A:$A,$A91,Sta!$Y:$Y,"&gt;8") +COUNTIFS(Sta!$B:$B,$A91,Sta!$Y:$Y,"&gt;8"))/$D91</f>
        <v>#DIV/0!</v>
      </c>
      <c r="O91" s="8" t="e">
        <f>COUNTIFS(Sta!$A:$A,$A91,Sta!$Y:$Y,"&gt;8")/$B91</f>
        <v>#DIV/0!</v>
      </c>
      <c r="P91" s="8" t="e">
        <f>COUNTIFS(Sta!$B:$B,$A91,Sta!$Y:$Y,"&gt;8")/$C91</f>
        <v>#DIV/0!</v>
      </c>
      <c r="Q91" s="11" t="e">
        <f>(COUNTIFS(Sta!$A:$A,$A91,Sta!$Y:$Y,"&gt;10") +COUNTIFS(Sta!$B:$B,$A91,Sta!$Y:$Y,"&gt;10"))/$D91</f>
        <v>#DIV/0!</v>
      </c>
      <c r="R91" s="8" t="e">
        <f>COUNTIFS(Sta!$A:$A,$A91,Sta!$Y:$Y,"&gt;10")/$B91</f>
        <v>#DIV/0!</v>
      </c>
      <c r="S91" s="8" t="e">
        <f>COUNTIFS(Sta!$B:$B,$A91,Sta!$Y:$Y,"&gt;10")/$C91</f>
        <v>#DIV/0!</v>
      </c>
      <c r="T91" s="11" t="e">
        <f>(COUNTIFS(Sta!$A:$A,$A91,Sta!$Y:$Y,"&lt;12") +COUNTIFS(Sta!$B:$B,$A91,Sta!$Y:$Y,"&lt;12"))/$D91</f>
        <v>#DIV/0!</v>
      </c>
      <c r="U91" s="8" t="e">
        <f>COUNTIFS(Sta!$A:$A,$A91,Sta!$Y:$Y,"&lt;12")/$B91</f>
        <v>#DIV/0!</v>
      </c>
      <c r="V91" s="8" t="e">
        <f>COUNTIFS(Sta!$B:$B,$A91,Sta!$Y:$Y,"&lt;12")/$C91</f>
        <v>#DIV/0!</v>
      </c>
    </row>
    <row r="92" spans="1:22" x14ac:dyDescent="0.3">
      <c r="A92" t="s">
        <v>199</v>
      </c>
      <c r="B92" s="9">
        <f>COUNTIF(Sta!A:A,A92)</f>
        <v>0</v>
      </c>
      <c r="C92" s="4">
        <f>COUNTIF(Sta!B:B,A92)</f>
        <v>0</v>
      </c>
      <c r="D92" s="4">
        <f t="shared" si="3"/>
        <v>0</v>
      </c>
      <c r="E92" s="10" t="e">
        <f>(SUMIF(Sta!$A:$A,$A92,Sta!$Y:$Y)  + SUMIF(Sta!$B:$B,$A92,Sta!$Y:$Y) )/$D92</f>
        <v>#DIV/0!</v>
      </c>
      <c r="F92" s="6" t="e">
        <f>SUMIF(Sta!$A:$A,$A92,Sta!$Y:$Y)/$B92</f>
        <v>#DIV/0!</v>
      </c>
      <c r="G92" s="6" t="e">
        <f>SUMIF(Sta!$B:$B,$A92,Sta!$Y:$Y)/$C92</f>
        <v>#DIV/0!</v>
      </c>
      <c r="H92" s="10" t="e">
        <f>(SUMIF(Sta!$A:$A,$A92,Sta!$U:$U)  + SUMIF(Sta!$B:$B,$A92,Sta!$V:$V) )/$D92</f>
        <v>#DIV/0!</v>
      </c>
      <c r="I92" s="6" t="e">
        <f>SUMIF(Sta!$A:$A,$A92,Sta!$U:$U)/$B92</f>
        <v>#DIV/0!</v>
      </c>
      <c r="J92" s="6" t="e">
        <f>SUMIF(Sta!$B:$B,$A92,Sta!$V:$V)/$C92</f>
        <v>#DIV/0!</v>
      </c>
      <c r="K92" s="10" t="e">
        <f>(SUMIF(Sta!$A:$A,$A92,Sta!$W:$W)  + SUMIF(Sta!$B:$B,$A92,Sta!$X:$X) )/$D92</f>
        <v>#DIV/0!</v>
      </c>
      <c r="L92" s="6" t="e">
        <f>SUMIF(Sta!$A:$A,$A92,Sta!$W:$W)/$B92</f>
        <v>#DIV/0!</v>
      </c>
      <c r="M92" s="6" t="e">
        <f>SUMIF(Sta!$B:$B,$A92,Sta!$X:$X)/$C92</f>
        <v>#DIV/0!</v>
      </c>
      <c r="N92" s="11" t="e">
        <f>(COUNTIFS(Sta!$A:$A,$A92,Sta!$Y:$Y,"&gt;8") +COUNTIFS(Sta!$B:$B,$A92,Sta!$Y:$Y,"&gt;8"))/$D92</f>
        <v>#DIV/0!</v>
      </c>
      <c r="O92" s="8" t="e">
        <f>COUNTIFS(Sta!$A:$A,$A92,Sta!$Y:$Y,"&gt;8")/$B92</f>
        <v>#DIV/0!</v>
      </c>
      <c r="P92" s="8" t="e">
        <f>COUNTIFS(Sta!$B:$B,$A92,Sta!$Y:$Y,"&gt;8")/$C92</f>
        <v>#DIV/0!</v>
      </c>
      <c r="Q92" s="11" t="e">
        <f>(COUNTIFS(Sta!$A:$A,$A92,Sta!$Y:$Y,"&gt;10") +COUNTIFS(Sta!$B:$B,$A92,Sta!$Y:$Y,"&gt;10"))/$D92</f>
        <v>#DIV/0!</v>
      </c>
      <c r="R92" s="8" t="e">
        <f>COUNTIFS(Sta!$A:$A,$A92,Sta!$Y:$Y,"&gt;10")/$B92</f>
        <v>#DIV/0!</v>
      </c>
      <c r="S92" s="8" t="e">
        <f>COUNTIFS(Sta!$B:$B,$A92,Sta!$Y:$Y,"&gt;10")/$C92</f>
        <v>#DIV/0!</v>
      </c>
      <c r="T92" s="11" t="e">
        <f>(COUNTIFS(Sta!$A:$A,$A92,Sta!$Y:$Y,"&lt;12") +COUNTIFS(Sta!$B:$B,$A92,Sta!$Y:$Y,"&lt;12"))/$D92</f>
        <v>#DIV/0!</v>
      </c>
      <c r="U92" s="8" t="e">
        <f>COUNTIFS(Sta!$A:$A,$A92,Sta!$Y:$Y,"&lt;12")/$B92</f>
        <v>#DIV/0!</v>
      </c>
      <c r="V92" s="8" t="e">
        <f>COUNTIFS(Sta!$B:$B,$A92,Sta!$Y:$Y,"&lt;12")/$C92</f>
        <v>#DIV/0!</v>
      </c>
    </row>
    <row r="93" spans="1:22" x14ac:dyDescent="0.3">
      <c r="A93" t="s">
        <v>202</v>
      </c>
      <c r="B93" s="9">
        <f>COUNTIF(Sta!A:A,A93)</f>
        <v>0</v>
      </c>
      <c r="C93" s="4">
        <f>COUNTIF(Sta!B:B,A93)</f>
        <v>0</v>
      </c>
      <c r="D93" s="4">
        <f t="shared" si="3"/>
        <v>0</v>
      </c>
      <c r="E93" s="10" t="e">
        <f>(SUMIF(Sta!$A:$A,$A93,Sta!$Y:$Y)  + SUMIF(Sta!$B:$B,$A93,Sta!$Y:$Y) )/$D93</f>
        <v>#DIV/0!</v>
      </c>
      <c r="F93" s="6" t="e">
        <f>SUMIF(Sta!$A:$A,$A93,Sta!$Y:$Y)/$B93</f>
        <v>#DIV/0!</v>
      </c>
      <c r="G93" s="6" t="e">
        <f>SUMIF(Sta!$B:$B,$A93,Sta!$Y:$Y)/$C93</f>
        <v>#DIV/0!</v>
      </c>
      <c r="H93" s="10" t="e">
        <f>(SUMIF(Sta!$A:$A,$A93,Sta!$U:$U)  + SUMIF(Sta!$B:$B,$A93,Sta!$V:$V) )/$D93</f>
        <v>#DIV/0!</v>
      </c>
      <c r="I93" s="6" t="e">
        <f>SUMIF(Sta!$A:$A,$A93,Sta!$U:$U)/$B93</f>
        <v>#DIV/0!</v>
      </c>
      <c r="J93" s="6" t="e">
        <f>SUMIF(Sta!$B:$B,$A93,Sta!$V:$V)/$C93</f>
        <v>#DIV/0!</v>
      </c>
      <c r="K93" s="10" t="e">
        <f>(SUMIF(Sta!$A:$A,$A93,Sta!$W:$W)  + SUMIF(Sta!$B:$B,$A93,Sta!$X:$X) )/$D93</f>
        <v>#DIV/0!</v>
      </c>
      <c r="L93" s="6" t="e">
        <f>SUMIF(Sta!$A:$A,$A93,Sta!$W:$W)/$B93</f>
        <v>#DIV/0!</v>
      </c>
      <c r="M93" s="6" t="e">
        <f>SUMIF(Sta!$B:$B,$A93,Sta!$X:$X)/$C93</f>
        <v>#DIV/0!</v>
      </c>
      <c r="N93" s="11" t="e">
        <f>(COUNTIFS(Sta!$A:$A,$A93,Sta!$Y:$Y,"&gt;8") +COUNTIFS(Sta!$B:$B,$A93,Sta!$Y:$Y,"&gt;8"))/$D93</f>
        <v>#DIV/0!</v>
      </c>
      <c r="O93" s="8" t="e">
        <f>COUNTIFS(Sta!$A:$A,$A93,Sta!$Y:$Y,"&gt;8")/$B93</f>
        <v>#DIV/0!</v>
      </c>
      <c r="P93" s="8" t="e">
        <f>COUNTIFS(Sta!$B:$B,$A93,Sta!$Y:$Y,"&gt;8")/$C93</f>
        <v>#DIV/0!</v>
      </c>
      <c r="Q93" s="11" t="e">
        <f>(COUNTIFS(Sta!$A:$A,$A93,Sta!$Y:$Y,"&gt;10") +COUNTIFS(Sta!$B:$B,$A93,Sta!$Y:$Y,"&gt;10"))/$D93</f>
        <v>#DIV/0!</v>
      </c>
      <c r="R93" s="8" t="e">
        <f>COUNTIFS(Sta!$A:$A,$A93,Sta!$Y:$Y,"&gt;10")/$B93</f>
        <v>#DIV/0!</v>
      </c>
      <c r="S93" s="8" t="e">
        <f>COUNTIFS(Sta!$B:$B,$A93,Sta!$Y:$Y,"&gt;10")/$C93</f>
        <v>#DIV/0!</v>
      </c>
      <c r="T93" s="11" t="e">
        <f>(COUNTIFS(Sta!$A:$A,$A93,Sta!$Y:$Y,"&lt;12") +COUNTIFS(Sta!$B:$B,$A93,Sta!$Y:$Y,"&lt;12"))/$D93</f>
        <v>#DIV/0!</v>
      </c>
      <c r="U93" s="8" t="e">
        <f>COUNTIFS(Sta!$A:$A,$A93,Sta!$Y:$Y,"&lt;12")/$B93</f>
        <v>#DIV/0!</v>
      </c>
      <c r="V93" s="8" t="e">
        <f>COUNTIFS(Sta!$B:$B,$A93,Sta!$Y:$Y,"&lt;12")/$C93</f>
        <v>#DIV/0!</v>
      </c>
    </row>
    <row r="94" spans="1:22" x14ac:dyDescent="0.3">
      <c r="A94" t="s">
        <v>200</v>
      </c>
      <c r="B94" s="9">
        <f>COUNTIF(Sta!A:A,A94)</f>
        <v>0</v>
      </c>
      <c r="C94" s="4">
        <f>COUNTIF(Sta!B:B,A94)</f>
        <v>0</v>
      </c>
      <c r="D94" s="4">
        <f t="shared" si="3"/>
        <v>0</v>
      </c>
      <c r="E94" s="10" t="e">
        <f>(SUMIF(Sta!$A:$A,$A94,Sta!$Y:$Y)  + SUMIF(Sta!$B:$B,$A94,Sta!$Y:$Y) )/$D94</f>
        <v>#DIV/0!</v>
      </c>
      <c r="F94" s="6" t="e">
        <f>SUMIF(Sta!$A:$A,$A94,Sta!$Y:$Y)/$B94</f>
        <v>#DIV/0!</v>
      </c>
      <c r="G94" s="6" t="e">
        <f>SUMIF(Sta!$B:$B,$A94,Sta!$Y:$Y)/$C94</f>
        <v>#DIV/0!</v>
      </c>
      <c r="H94" s="10" t="e">
        <f>(SUMIF(Sta!$A:$A,$A94,Sta!$U:$U)  + SUMIF(Sta!$B:$B,$A94,Sta!$V:$V) )/$D94</f>
        <v>#DIV/0!</v>
      </c>
      <c r="I94" s="6" t="e">
        <f>SUMIF(Sta!$A:$A,$A94,Sta!$U:$U)/$B94</f>
        <v>#DIV/0!</v>
      </c>
      <c r="J94" s="6" t="e">
        <f>SUMIF(Sta!$B:$B,$A94,Sta!$V:$V)/$C94</f>
        <v>#DIV/0!</v>
      </c>
      <c r="K94" s="10" t="e">
        <f>(SUMIF(Sta!$A:$A,$A94,Sta!$W:$W)  + SUMIF(Sta!$B:$B,$A94,Sta!$X:$X) )/$D94</f>
        <v>#DIV/0!</v>
      </c>
      <c r="L94" s="6" t="e">
        <f>SUMIF(Sta!$A:$A,$A94,Sta!$W:$W)/$B94</f>
        <v>#DIV/0!</v>
      </c>
      <c r="M94" s="6" t="e">
        <f>SUMIF(Sta!$B:$B,$A94,Sta!$X:$X)/$C94</f>
        <v>#DIV/0!</v>
      </c>
      <c r="N94" s="11" t="e">
        <f>(COUNTIFS(Sta!$A:$A,$A94,Sta!$Y:$Y,"&gt;8") +COUNTIFS(Sta!$B:$B,$A94,Sta!$Y:$Y,"&gt;8"))/$D94</f>
        <v>#DIV/0!</v>
      </c>
      <c r="O94" s="8" t="e">
        <f>COUNTIFS(Sta!$A:$A,$A94,Sta!$Y:$Y,"&gt;8")/$B94</f>
        <v>#DIV/0!</v>
      </c>
      <c r="P94" s="8" t="e">
        <f>COUNTIFS(Sta!$B:$B,$A94,Sta!$Y:$Y,"&gt;8")/$C94</f>
        <v>#DIV/0!</v>
      </c>
      <c r="Q94" s="11" t="e">
        <f>(COUNTIFS(Sta!$A:$A,$A94,Sta!$Y:$Y,"&gt;10") +COUNTIFS(Sta!$B:$B,$A94,Sta!$Y:$Y,"&gt;10"))/$D94</f>
        <v>#DIV/0!</v>
      </c>
      <c r="R94" s="8" t="e">
        <f>COUNTIFS(Sta!$A:$A,$A94,Sta!$Y:$Y,"&gt;10")/$B94</f>
        <v>#DIV/0!</v>
      </c>
      <c r="S94" s="8" t="e">
        <f>COUNTIFS(Sta!$B:$B,$A94,Sta!$Y:$Y,"&gt;10")/$C94</f>
        <v>#DIV/0!</v>
      </c>
      <c r="T94" s="11" t="e">
        <f>(COUNTIFS(Sta!$A:$A,$A94,Sta!$Y:$Y,"&lt;12") +COUNTIFS(Sta!$B:$B,$A94,Sta!$Y:$Y,"&lt;12"))/$D94</f>
        <v>#DIV/0!</v>
      </c>
      <c r="U94" s="8" t="e">
        <f>COUNTIFS(Sta!$A:$A,$A94,Sta!$Y:$Y,"&lt;12")/$B94</f>
        <v>#DIV/0!</v>
      </c>
      <c r="V94" s="8" t="e">
        <f>COUNTIFS(Sta!$B:$B,$A94,Sta!$Y:$Y,"&lt;12")/$C94</f>
        <v>#DIV/0!</v>
      </c>
    </row>
    <row r="95" spans="1:22" x14ac:dyDescent="0.3">
      <c r="A95" t="s">
        <v>204</v>
      </c>
      <c r="B95" s="9">
        <f>COUNTIF(Sta!A:A,A95)</f>
        <v>0</v>
      </c>
      <c r="C95" s="4">
        <f>COUNTIF(Sta!B:B,A95)</f>
        <v>0</v>
      </c>
      <c r="D95" s="4">
        <f t="shared" si="3"/>
        <v>0</v>
      </c>
      <c r="E95" s="10" t="e">
        <f>(SUMIF(Sta!$A:$A,$A95,Sta!$Y:$Y)  + SUMIF(Sta!$B:$B,$A95,Sta!$Y:$Y) )/$D95</f>
        <v>#DIV/0!</v>
      </c>
      <c r="F95" s="6" t="e">
        <f>SUMIF(Sta!$A:$A,$A95,Sta!$Y:$Y)/$B95</f>
        <v>#DIV/0!</v>
      </c>
      <c r="G95" s="6" t="e">
        <f>SUMIF(Sta!$B:$B,$A95,Sta!$Y:$Y)/$C95</f>
        <v>#DIV/0!</v>
      </c>
      <c r="H95" s="10" t="e">
        <f>(SUMIF(Sta!$A:$A,$A95,Sta!$U:$U)  + SUMIF(Sta!$B:$B,$A95,Sta!$V:$V) )/$D95</f>
        <v>#DIV/0!</v>
      </c>
      <c r="I95" s="6" t="e">
        <f>SUMIF(Sta!$A:$A,$A95,Sta!$U:$U)/$B95</f>
        <v>#DIV/0!</v>
      </c>
      <c r="J95" s="6" t="e">
        <f>SUMIF(Sta!$B:$B,$A95,Sta!$V:$V)/$C95</f>
        <v>#DIV/0!</v>
      </c>
      <c r="K95" s="10" t="e">
        <f>(SUMIF(Sta!$A:$A,$A95,Sta!$W:$W)  + SUMIF(Sta!$B:$B,$A95,Sta!$X:$X) )/$D95</f>
        <v>#DIV/0!</v>
      </c>
      <c r="L95" s="6" t="e">
        <f>SUMIF(Sta!$A:$A,$A95,Sta!$W:$W)/$B95</f>
        <v>#DIV/0!</v>
      </c>
      <c r="M95" s="6" t="e">
        <f>SUMIF(Sta!$B:$B,$A95,Sta!$X:$X)/$C95</f>
        <v>#DIV/0!</v>
      </c>
      <c r="N95" s="11" t="e">
        <f>(COUNTIFS(Sta!$A:$A,$A95,Sta!$Y:$Y,"&gt;8") +COUNTIFS(Sta!$B:$B,$A95,Sta!$Y:$Y,"&gt;8"))/$D95</f>
        <v>#DIV/0!</v>
      </c>
      <c r="O95" s="8" t="e">
        <f>COUNTIFS(Sta!$A:$A,$A95,Sta!$Y:$Y,"&gt;8")/$B95</f>
        <v>#DIV/0!</v>
      </c>
      <c r="P95" s="8" t="e">
        <f>COUNTIFS(Sta!$B:$B,$A95,Sta!$Y:$Y,"&gt;8")/$C95</f>
        <v>#DIV/0!</v>
      </c>
      <c r="Q95" s="11" t="e">
        <f>(COUNTIFS(Sta!$A:$A,$A95,Sta!$Y:$Y,"&gt;10") +COUNTIFS(Sta!$B:$B,$A95,Sta!$Y:$Y,"&gt;10"))/$D95</f>
        <v>#DIV/0!</v>
      </c>
      <c r="R95" s="8" t="e">
        <f>COUNTIFS(Sta!$A:$A,$A95,Sta!$Y:$Y,"&gt;10")/$B95</f>
        <v>#DIV/0!</v>
      </c>
      <c r="S95" s="8" t="e">
        <f>COUNTIFS(Sta!$B:$B,$A95,Sta!$Y:$Y,"&gt;10")/$C95</f>
        <v>#DIV/0!</v>
      </c>
      <c r="T95" s="11" t="e">
        <f>(COUNTIFS(Sta!$A:$A,$A95,Sta!$Y:$Y,"&lt;12") +COUNTIFS(Sta!$B:$B,$A95,Sta!$Y:$Y,"&lt;12"))/$D95</f>
        <v>#DIV/0!</v>
      </c>
      <c r="U95" s="8" t="e">
        <f>COUNTIFS(Sta!$A:$A,$A95,Sta!$Y:$Y,"&lt;12")/$B95</f>
        <v>#DIV/0!</v>
      </c>
      <c r="V95" s="8" t="e">
        <f>COUNTIFS(Sta!$B:$B,$A95,Sta!$Y:$Y,"&lt;12")/$C95</f>
        <v>#DIV/0!</v>
      </c>
    </row>
    <row r="96" spans="1:22" x14ac:dyDescent="0.3">
      <c r="A96" t="s">
        <v>211</v>
      </c>
      <c r="B96" s="9">
        <f>COUNTIF(Sta!A:A,A96)</f>
        <v>0</v>
      </c>
      <c r="C96" s="4">
        <f>COUNTIF(Sta!B:B,A96)</f>
        <v>0</v>
      </c>
      <c r="D96" s="4">
        <f t="shared" si="3"/>
        <v>0</v>
      </c>
      <c r="E96" s="10" t="e">
        <f>(SUMIF(Sta!$A:$A,$A96,Sta!$Y:$Y)  + SUMIF(Sta!$B:$B,$A96,Sta!$Y:$Y) )/$D96</f>
        <v>#DIV/0!</v>
      </c>
      <c r="F96" s="6" t="e">
        <f>SUMIF(Sta!$A:$A,$A96,Sta!$Y:$Y)/$B96</f>
        <v>#DIV/0!</v>
      </c>
      <c r="G96" s="6" t="e">
        <f>SUMIF(Sta!$B:$B,$A96,Sta!$Y:$Y)/$C96</f>
        <v>#DIV/0!</v>
      </c>
      <c r="H96" s="10" t="e">
        <f>(SUMIF(Sta!$A:$A,$A96,Sta!$U:$U)  + SUMIF(Sta!$B:$B,$A96,Sta!$V:$V) )/$D96</f>
        <v>#DIV/0!</v>
      </c>
      <c r="I96" s="6" t="e">
        <f>SUMIF(Sta!$A:$A,$A96,Sta!$U:$U)/$B96</f>
        <v>#DIV/0!</v>
      </c>
      <c r="J96" s="6" t="e">
        <f>SUMIF(Sta!$B:$B,$A96,Sta!$V:$V)/$C96</f>
        <v>#DIV/0!</v>
      </c>
      <c r="K96" s="10" t="e">
        <f>(SUMIF(Sta!$A:$A,$A96,Sta!$W:$W)  + SUMIF(Sta!$B:$B,$A96,Sta!$X:$X) )/$D96</f>
        <v>#DIV/0!</v>
      </c>
      <c r="L96" s="6" t="e">
        <f>SUMIF(Sta!$A:$A,$A96,Sta!$W:$W)/$B96</f>
        <v>#DIV/0!</v>
      </c>
      <c r="M96" s="6" t="e">
        <f>SUMIF(Sta!$B:$B,$A96,Sta!$X:$X)/$C96</f>
        <v>#DIV/0!</v>
      </c>
      <c r="N96" s="11" t="e">
        <f>(COUNTIFS(Sta!$A:$A,$A96,Sta!$Y:$Y,"&gt;8") +COUNTIFS(Sta!$B:$B,$A96,Sta!$Y:$Y,"&gt;8"))/$D96</f>
        <v>#DIV/0!</v>
      </c>
      <c r="O96" s="8" t="e">
        <f>COUNTIFS(Sta!$A:$A,$A96,Sta!$Y:$Y,"&gt;8")/$B96</f>
        <v>#DIV/0!</v>
      </c>
      <c r="P96" s="8" t="e">
        <f>COUNTIFS(Sta!$B:$B,$A96,Sta!$Y:$Y,"&gt;8")/$C96</f>
        <v>#DIV/0!</v>
      </c>
      <c r="Q96" s="11" t="e">
        <f>(COUNTIFS(Sta!$A:$A,$A96,Sta!$Y:$Y,"&gt;10") +COUNTIFS(Sta!$B:$B,$A96,Sta!$Y:$Y,"&gt;10"))/$D96</f>
        <v>#DIV/0!</v>
      </c>
      <c r="R96" s="8" t="e">
        <f>COUNTIFS(Sta!$A:$A,$A96,Sta!$Y:$Y,"&gt;10")/$B96</f>
        <v>#DIV/0!</v>
      </c>
      <c r="S96" s="8" t="e">
        <f>COUNTIFS(Sta!$B:$B,$A96,Sta!$Y:$Y,"&gt;10")/$C96</f>
        <v>#DIV/0!</v>
      </c>
      <c r="T96" s="11" t="e">
        <f>(COUNTIFS(Sta!$A:$A,$A96,Sta!$Y:$Y,"&lt;12") +COUNTIFS(Sta!$B:$B,$A96,Sta!$Y:$Y,"&lt;12"))/$D96</f>
        <v>#DIV/0!</v>
      </c>
      <c r="U96" s="8" t="e">
        <f>COUNTIFS(Sta!$A:$A,$A96,Sta!$Y:$Y,"&lt;12")/$B96</f>
        <v>#DIV/0!</v>
      </c>
      <c r="V96" s="8" t="e">
        <f>COUNTIFS(Sta!$B:$B,$A96,Sta!$Y:$Y,"&lt;12")/$C96</f>
        <v>#DIV/0!</v>
      </c>
    </row>
    <row r="97" spans="1:22" x14ac:dyDescent="0.3">
      <c r="A97" t="s">
        <v>195</v>
      </c>
      <c r="B97" s="9">
        <f>COUNTIF(Sta!A:A,A97)</f>
        <v>0</v>
      </c>
      <c r="C97" s="4">
        <f>COUNTIF(Sta!B:B,A97)</f>
        <v>0</v>
      </c>
      <c r="D97" s="4">
        <f t="shared" si="3"/>
        <v>0</v>
      </c>
      <c r="E97" s="10" t="e">
        <f>(SUMIF(Sta!$A:$A,$A97,Sta!$Y:$Y)  + SUMIF(Sta!$B:$B,$A97,Sta!$Y:$Y) )/$D97</f>
        <v>#DIV/0!</v>
      </c>
      <c r="F97" s="6" t="e">
        <f>SUMIF(Sta!$A:$A,$A97,Sta!$Y:$Y)/$B97</f>
        <v>#DIV/0!</v>
      </c>
      <c r="G97" s="6" t="e">
        <f>SUMIF(Sta!$B:$B,$A97,Sta!$Y:$Y)/$C97</f>
        <v>#DIV/0!</v>
      </c>
      <c r="H97" s="10" t="e">
        <f>(SUMIF(Sta!$A:$A,$A97,Sta!$U:$U)  + SUMIF(Sta!$B:$B,$A97,Sta!$V:$V) )/$D97</f>
        <v>#DIV/0!</v>
      </c>
      <c r="I97" s="6" t="e">
        <f>SUMIF(Sta!$A:$A,$A97,Sta!$U:$U)/$B97</f>
        <v>#DIV/0!</v>
      </c>
      <c r="J97" s="6" t="e">
        <f>SUMIF(Sta!$B:$B,$A97,Sta!$V:$V)/$C97</f>
        <v>#DIV/0!</v>
      </c>
      <c r="K97" s="10" t="e">
        <f>(SUMIF(Sta!$A:$A,$A97,Sta!$W:$W)  + SUMIF(Sta!$B:$B,$A97,Sta!$X:$X) )/$D97</f>
        <v>#DIV/0!</v>
      </c>
      <c r="L97" s="6" t="e">
        <f>SUMIF(Sta!$A:$A,$A97,Sta!$W:$W)/$B97</f>
        <v>#DIV/0!</v>
      </c>
      <c r="M97" s="6" t="e">
        <f>SUMIF(Sta!$B:$B,$A97,Sta!$X:$X)/$C97</f>
        <v>#DIV/0!</v>
      </c>
      <c r="N97" s="11" t="e">
        <f>(COUNTIFS(Sta!$A:$A,$A97,Sta!$Y:$Y,"&gt;8") +COUNTIFS(Sta!$B:$B,$A97,Sta!$Y:$Y,"&gt;8"))/$D97</f>
        <v>#DIV/0!</v>
      </c>
      <c r="O97" s="8" t="e">
        <f>COUNTIFS(Sta!$A:$A,$A97,Sta!$Y:$Y,"&gt;8")/$B97</f>
        <v>#DIV/0!</v>
      </c>
      <c r="P97" s="8" t="e">
        <f>COUNTIFS(Sta!$B:$B,$A97,Sta!$Y:$Y,"&gt;8")/$C97</f>
        <v>#DIV/0!</v>
      </c>
      <c r="Q97" s="11" t="e">
        <f>(COUNTIFS(Sta!$A:$A,$A97,Sta!$Y:$Y,"&gt;10") +COUNTIFS(Sta!$B:$B,$A97,Sta!$Y:$Y,"&gt;10"))/$D97</f>
        <v>#DIV/0!</v>
      </c>
      <c r="R97" s="8" t="e">
        <f>COUNTIFS(Sta!$A:$A,$A97,Sta!$Y:$Y,"&gt;10")/$B97</f>
        <v>#DIV/0!</v>
      </c>
      <c r="S97" s="8" t="e">
        <f>COUNTIFS(Sta!$B:$B,$A97,Sta!$Y:$Y,"&gt;10")/$C97</f>
        <v>#DIV/0!</v>
      </c>
      <c r="T97" s="11" t="e">
        <f>(COUNTIFS(Sta!$A:$A,$A97,Sta!$Y:$Y,"&lt;12") +COUNTIFS(Sta!$B:$B,$A97,Sta!$Y:$Y,"&lt;12"))/$D97</f>
        <v>#DIV/0!</v>
      </c>
      <c r="U97" s="8" t="e">
        <f>COUNTIFS(Sta!$A:$A,$A97,Sta!$Y:$Y,"&lt;12")/$B97</f>
        <v>#DIV/0!</v>
      </c>
      <c r="V97" s="8" t="e">
        <f>COUNTIFS(Sta!$B:$B,$A97,Sta!$Y:$Y,"&lt;12")/$C97</f>
        <v>#DIV/0!</v>
      </c>
    </row>
    <row r="98" spans="1:22" x14ac:dyDescent="0.3">
      <c r="A98" t="s">
        <v>213</v>
      </c>
      <c r="B98" s="9">
        <f>COUNTIF(Sta!A:A,A98)</f>
        <v>0</v>
      </c>
      <c r="C98" s="4">
        <f>COUNTIF(Sta!B:B,A98)</f>
        <v>0</v>
      </c>
      <c r="D98" s="4">
        <f t="shared" si="3"/>
        <v>0</v>
      </c>
      <c r="E98" s="10" t="e">
        <f>(SUMIF(Sta!$A:$A,$A98,Sta!$Y:$Y)  + SUMIF(Sta!$B:$B,$A98,Sta!$Y:$Y) )/$D98</f>
        <v>#DIV/0!</v>
      </c>
      <c r="F98" s="6" t="e">
        <f>SUMIF(Sta!$A:$A,$A98,Sta!$Y:$Y)/$B98</f>
        <v>#DIV/0!</v>
      </c>
      <c r="G98" s="6" t="e">
        <f>SUMIF(Sta!$B:$B,$A98,Sta!$Y:$Y)/$C98</f>
        <v>#DIV/0!</v>
      </c>
      <c r="H98" s="10" t="e">
        <f>(SUMIF(Sta!$A:$A,$A98,Sta!$U:$U)  + SUMIF(Sta!$B:$B,$A98,Sta!$V:$V) )/$D98</f>
        <v>#DIV/0!</v>
      </c>
      <c r="I98" s="6" t="e">
        <f>SUMIF(Sta!$A:$A,$A98,Sta!$U:$U)/$B98</f>
        <v>#DIV/0!</v>
      </c>
      <c r="J98" s="6" t="e">
        <f>SUMIF(Sta!$B:$B,$A98,Sta!$V:$V)/$C98</f>
        <v>#DIV/0!</v>
      </c>
      <c r="K98" s="10" t="e">
        <f>(SUMIF(Sta!$A:$A,$A98,Sta!$W:$W)  + SUMIF(Sta!$B:$B,$A98,Sta!$X:$X) )/$D98</f>
        <v>#DIV/0!</v>
      </c>
      <c r="L98" s="6" t="e">
        <f>SUMIF(Sta!$A:$A,$A98,Sta!$W:$W)/$B98</f>
        <v>#DIV/0!</v>
      </c>
      <c r="M98" s="6" t="e">
        <f>SUMIF(Sta!$B:$B,$A98,Sta!$X:$X)/$C98</f>
        <v>#DIV/0!</v>
      </c>
      <c r="N98" s="11" t="e">
        <f>(COUNTIFS(Sta!$A:$A,$A98,Sta!$Y:$Y,"&gt;8") +COUNTIFS(Sta!$B:$B,$A98,Sta!$Y:$Y,"&gt;8"))/$D98</f>
        <v>#DIV/0!</v>
      </c>
      <c r="O98" s="8" t="e">
        <f>COUNTIFS(Sta!$A:$A,$A98,Sta!$Y:$Y,"&gt;8")/$B98</f>
        <v>#DIV/0!</v>
      </c>
      <c r="P98" s="8" t="e">
        <f>COUNTIFS(Sta!$B:$B,$A98,Sta!$Y:$Y,"&gt;8")/$C98</f>
        <v>#DIV/0!</v>
      </c>
      <c r="Q98" s="11" t="e">
        <f>(COUNTIFS(Sta!$A:$A,$A98,Sta!$Y:$Y,"&gt;10") +COUNTIFS(Sta!$B:$B,$A98,Sta!$Y:$Y,"&gt;10"))/$D98</f>
        <v>#DIV/0!</v>
      </c>
      <c r="R98" s="8" t="e">
        <f>COUNTIFS(Sta!$A:$A,$A98,Sta!$Y:$Y,"&gt;10")/$B98</f>
        <v>#DIV/0!</v>
      </c>
      <c r="S98" s="8" t="e">
        <f>COUNTIFS(Sta!$B:$B,$A98,Sta!$Y:$Y,"&gt;10")/$C98</f>
        <v>#DIV/0!</v>
      </c>
      <c r="T98" s="11" t="e">
        <f>(COUNTIFS(Sta!$A:$A,$A98,Sta!$Y:$Y,"&lt;12") +COUNTIFS(Sta!$B:$B,$A98,Sta!$Y:$Y,"&lt;12"))/$D98</f>
        <v>#DIV/0!</v>
      </c>
      <c r="U98" s="8" t="e">
        <f>COUNTIFS(Sta!$A:$A,$A98,Sta!$Y:$Y,"&lt;12")/$B98</f>
        <v>#DIV/0!</v>
      </c>
      <c r="V98" s="8" t="e">
        <f>COUNTIFS(Sta!$B:$B,$A98,Sta!$Y:$Y,"&lt;12")/$C98</f>
        <v>#DIV/0!</v>
      </c>
    </row>
    <row r="99" spans="1:22" x14ac:dyDescent="0.3">
      <c r="A99" t="s">
        <v>198</v>
      </c>
      <c r="B99" s="9">
        <f>COUNTIF(Sta!A:A,A99)</f>
        <v>0</v>
      </c>
      <c r="C99" s="4">
        <f>COUNTIF(Sta!B:B,A99)</f>
        <v>0</v>
      </c>
      <c r="D99" s="4">
        <f t="shared" si="3"/>
        <v>0</v>
      </c>
      <c r="E99" s="10" t="e">
        <f>(SUMIF(Sta!$A:$A,$A99,Sta!$Y:$Y)  + SUMIF(Sta!$B:$B,$A99,Sta!$Y:$Y) )/$D99</f>
        <v>#DIV/0!</v>
      </c>
      <c r="F99" s="6" t="e">
        <f>SUMIF(Sta!$A:$A,$A99,Sta!$Y:$Y)/$B99</f>
        <v>#DIV/0!</v>
      </c>
      <c r="G99" s="6" t="e">
        <f>SUMIF(Sta!$B:$B,$A99,Sta!$Y:$Y)/$C99</f>
        <v>#DIV/0!</v>
      </c>
      <c r="H99" s="10" t="e">
        <f>(SUMIF(Sta!$A:$A,$A99,Sta!$U:$U)  + SUMIF(Sta!$B:$B,$A99,Sta!$V:$V) )/$D99</f>
        <v>#DIV/0!</v>
      </c>
      <c r="I99" s="6" t="e">
        <f>SUMIF(Sta!$A:$A,$A99,Sta!$U:$U)/$B99</f>
        <v>#DIV/0!</v>
      </c>
      <c r="J99" s="6" t="e">
        <f>SUMIF(Sta!$B:$B,$A99,Sta!$V:$V)/$C99</f>
        <v>#DIV/0!</v>
      </c>
      <c r="K99" s="10" t="e">
        <f>(SUMIF(Sta!$A:$A,$A99,Sta!$W:$W)  + SUMIF(Sta!$B:$B,$A99,Sta!$X:$X) )/$D99</f>
        <v>#DIV/0!</v>
      </c>
      <c r="L99" s="6" t="e">
        <f>SUMIF(Sta!$A:$A,$A99,Sta!$W:$W)/$B99</f>
        <v>#DIV/0!</v>
      </c>
      <c r="M99" s="6" t="e">
        <f>SUMIF(Sta!$B:$B,$A99,Sta!$X:$X)/$C99</f>
        <v>#DIV/0!</v>
      </c>
      <c r="N99" s="11" t="e">
        <f>(COUNTIFS(Sta!$A:$A,$A99,Sta!$Y:$Y,"&gt;8") +COUNTIFS(Sta!$B:$B,$A99,Sta!$Y:$Y,"&gt;8"))/$D99</f>
        <v>#DIV/0!</v>
      </c>
      <c r="O99" s="8" t="e">
        <f>COUNTIFS(Sta!$A:$A,$A99,Sta!$Y:$Y,"&gt;8")/$B99</f>
        <v>#DIV/0!</v>
      </c>
      <c r="P99" s="8" t="e">
        <f>COUNTIFS(Sta!$B:$B,$A99,Sta!$Y:$Y,"&gt;8")/$C99</f>
        <v>#DIV/0!</v>
      </c>
      <c r="Q99" s="11" t="e">
        <f>(COUNTIFS(Sta!$A:$A,$A99,Sta!$Y:$Y,"&gt;10") +COUNTIFS(Sta!$B:$B,$A99,Sta!$Y:$Y,"&gt;10"))/$D99</f>
        <v>#DIV/0!</v>
      </c>
      <c r="R99" s="8" t="e">
        <f>COUNTIFS(Sta!$A:$A,$A99,Sta!$Y:$Y,"&gt;10")/$B99</f>
        <v>#DIV/0!</v>
      </c>
      <c r="S99" s="8" t="e">
        <f>COUNTIFS(Sta!$B:$B,$A99,Sta!$Y:$Y,"&gt;10")/$C99</f>
        <v>#DIV/0!</v>
      </c>
      <c r="T99" s="11" t="e">
        <f>(COUNTIFS(Sta!$A:$A,$A99,Sta!$Y:$Y,"&lt;12") +COUNTIFS(Sta!$B:$B,$A99,Sta!$Y:$Y,"&lt;12"))/$D99</f>
        <v>#DIV/0!</v>
      </c>
      <c r="U99" s="8" t="e">
        <f>COUNTIFS(Sta!$A:$A,$A99,Sta!$Y:$Y,"&lt;12")/$B99</f>
        <v>#DIV/0!</v>
      </c>
      <c r="V99" s="8" t="e">
        <f>COUNTIFS(Sta!$B:$B,$A99,Sta!$Y:$Y,"&lt;12")/$C99</f>
        <v>#DIV/0!</v>
      </c>
    </row>
    <row r="100" spans="1:22" x14ac:dyDescent="0.3">
      <c r="A100" t="s">
        <v>217</v>
      </c>
      <c r="B100" s="9">
        <f>COUNTIF(Sta!A:A,A100)</f>
        <v>0</v>
      </c>
      <c r="C100" s="4">
        <f>COUNTIF(Sta!B:B,A100)</f>
        <v>0</v>
      </c>
      <c r="D100" s="4">
        <f t="shared" si="3"/>
        <v>0</v>
      </c>
      <c r="E100" s="10" t="e">
        <f>(SUMIF(Sta!$A:$A,$A100,Sta!$Y:$Y)  + SUMIF(Sta!$B:$B,$A100,Sta!$Y:$Y) )/$D100</f>
        <v>#DIV/0!</v>
      </c>
      <c r="F100" s="6" t="e">
        <f>SUMIF(Sta!$A:$A,$A100,Sta!$Y:$Y)/$B100</f>
        <v>#DIV/0!</v>
      </c>
      <c r="G100" s="6" t="e">
        <f>SUMIF(Sta!$B:$B,$A100,Sta!$Y:$Y)/$C100</f>
        <v>#DIV/0!</v>
      </c>
      <c r="H100" s="10" t="e">
        <f>(SUMIF(Sta!$A:$A,$A100,Sta!$U:$U)  + SUMIF(Sta!$B:$B,$A100,Sta!$V:$V) )/$D100</f>
        <v>#DIV/0!</v>
      </c>
      <c r="I100" s="6" t="e">
        <f>SUMIF(Sta!$A:$A,$A100,Sta!$U:$U)/$B100</f>
        <v>#DIV/0!</v>
      </c>
      <c r="J100" s="6" t="e">
        <f>SUMIF(Sta!$B:$B,$A100,Sta!$V:$V)/$C100</f>
        <v>#DIV/0!</v>
      </c>
      <c r="K100" s="10" t="e">
        <f>(SUMIF(Sta!$A:$A,$A100,Sta!$W:$W)  + SUMIF(Sta!$B:$B,$A100,Sta!$X:$X) )/$D100</f>
        <v>#DIV/0!</v>
      </c>
      <c r="L100" s="6" t="e">
        <f>SUMIF(Sta!$A:$A,$A100,Sta!$W:$W)/$B100</f>
        <v>#DIV/0!</v>
      </c>
      <c r="M100" s="6" t="e">
        <f>SUMIF(Sta!$B:$B,$A100,Sta!$X:$X)/$C100</f>
        <v>#DIV/0!</v>
      </c>
      <c r="N100" s="11" t="e">
        <f>(COUNTIFS(Sta!$A:$A,$A100,Sta!$Y:$Y,"&gt;8") +COUNTIFS(Sta!$B:$B,$A100,Sta!$Y:$Y,"&gt;8"))/$D100</f>
        <v>#DIV/0!</v>
      </c>
      <c r="O100" s="8" t="e">
        <f>COUNTIFS(Sta!$A:$A,$A100,Sta!$Y:$Y,"&gt;8")/$B100</f>
        <v>#DIV/0!</v>
      </c>
      <c r="P100" s="8" t="e">
        <f>COUNTIFS(Sta!$B:$B,$A100,Sta!$Y:$Y,"&gt;8")/$C100</f>
        <v>#DIV/0!</v>
      </c>
      <c r="Q100" s="11" t="e">
        <f>(COUNTIFS(Sta!$A:$A,$A100,Sta!$Y:$Y,"&gt;10") +COUNTIFS(Sta!$B:$B,$A100,Sta!$Y:$Y,"&gt;10"))/$D100</f>
        <v>#DIV/0!</v>
      </c>
      <c r="R100" s="8" t="e">
        <f>COUNTIFS(Sta!$A:$A,$A100,Sta!$Y:$Y,"&gt;10")/$B100</f>
        <v>#DIV/0!</v>
      </c>
      <c r="S100" s="8" t="e">
        <f>COUNTIFS(Sta!$B:$B,$A100,Sta!$Y:$Y,"&gt;10")/$C100</f>
        <v>#DIV/0!</v>
      </c>
      <c r="T100" s="11" t="e">
        <f>(COUNTIFS(Sta!$A:$A,$A100,Sta!$Y:$Y,"&lt;12") +COUNTIFS(Sta!$B:$B,$A100,Sta!$Y:$Y,"&lt;12"))/$D100</f>
        <v>#DIV/0!</v>
      </c>
      <c r="U100" s="8" t="e">
        <f>COUNTIFS(Sta!$A:$A,$A100,Sta!$Y:$Y,"&lt;12")/$B100</f>
        <v>#DIV/0!</v>
      </c>
      <c r="V100" s="8" t="e">
        <f>COUNTIFS(Sta!$B:$B,$A100,Sta!$Y:$Y,"&lt;12")/$C100</f>
        <v>#DIV/0!</v>
      </c>
    </row>
    <row r="101" spans="1:22" x14ac:dyDescent="0.3">
      <c r="A101" t="s">
        <v>194</v>
      </c>
      <c r="B101" s="9">
        <f>COUNTIF(Sta!A:A,A101)</f>
        <v>0</v>
      </c>
      <c r="C101" s="4">
        <f>COUNTIF(Sta!B:B,A101)</f>
        <v>0</v>
      </c>
      <c r="D101" s="4">
        <f t="shared" si="3"/>
        <v>0</v>
      </c>
      <c r="E101" s="10" t="e">
        <f>(SUMIF(Sta!$A:$A,$A101,Sta!$Y:$Y)  + SUMIF(Sta!$B:$B,$A101,Sta!$Y:$Y) )/$D101</f>
        <v>#DIV/0!</v>
      </c>
      <c r="F101" s="6" t="e">
        <f>SUMIF(Sta!$A:$A,$A101,Sta!$Y:$Y)/$B101</f>
        <v>#DIV/0!</v>
      </c>
      <c r="G101" s="6" t="e">
        <f>SUMIF(Sta!$B:$B,$A101,Sta!$Y:$Y)/$C101</f>
        <v>#DIV/0!</v>
      </c>
      <c r="H101" s="10" t="e">
        <f>(SUMIF(Sta!$A:$A,$A101,Sta!$U:$U)  + SUMIF(Sta!$B:$B,$A101,Sta!$V:$V) )/$D101</f>
        <v>#DIV/0!</v>
      </c>
      <c r="I101" s="6" t="e">
        <f>SUMIF(Sta!$A:$A,$A101,Sta!$U:$U)/$B101</f>
        <v>#DIV/0!</v>
      </c>
      <c r="J101" s="6" t="e">
        <f>SUMIF(Sta!$B:$B,$A101,Sta!$V:$V)/$C101</f>
        <v>#DIV/0!</v>
      </c>
      <c r="K101" s="10" t="e">
        <f>(SUMIF(Sta!$A:$A,$A101,Sta!$W:$W)  + SUMIF(Sta!$B:$B,$A101,Sta!$X:$X) )/$D101</f>
        <v>#DIV/0!</v>
      </c>
      <c r="L101" s="6" t="e">
        <f>SUMIF(Sta!$A:$A,$A101,Sta!$W:$W)/$B101</f>
        <v>#DIV/0!</v>
      </c>
      <c r="M101" s="6" t="e">
        <f>SUMIF(Sta!$B:$B,$A101,Sta!$X:$X)/$C101</f>
        <v>#DIV/0!</v>
      </c>
      <c r="N101" s="11" t="e">
        <f>(COUNTIFS(Sta!$A:$A,$A101,Sta!$Y:$Y,"&gt;8") +COUNTIFS(Sta!$B:$B,$A101,Sta!$Y:$Y,"&gt;8"))/$D101</f>
        <v>#DIV/0!</v>
      </c>
      <c r="O101" s="8" t="e">
        <f>COUNTIFS(Sta!$A:$A,$A101,Sta!$Y:$Y,"&gt;8")/$B101</f>
        <v>#DIV/0!</v>
      </c>
      <c r="P101" s="8" t="e">
        <f>COUNTIFS(Sta!$B:$B,$A101,Sta!$Y:$Y,"&gt;8")/$C101</f>
        <v>#DIV/0!</v>
      </c>
      <c r="Q101" s="11" t="e">
        <f>(COUNTIFS(Sta!$A:$A,$A101,Sta!$Y:$Y,"&gt;10") +COUNTIFS(Sta!$B:$B,$A101,Sta!$Y:$Y,"&gt;10"))/$D101</f>
        <v>#DIV/0!</v>
      </c>
      <c r="R101" s="8" t="e">
        <f>COUNTIFS(Sta!$A:$A,$A101,Sta!$Y:$Y,"&gt;10")/$B101</f>
        <v>#DIV/0!</v>
      </c>
      <c r="S101" s="8" t="e">
        <f>COUNTIFS(Sta!$B:$B,$A101,Sta!$Y:$Y,"&gt;10")/$C101</f>
        <v>#DIV/0!</v>
      </c>
      <c r="T101" s="11" t="e">
        <f>(COUNTIFS(Sta!$A:$A,$A101,Sta!$Y:$Y,"&lt;12") +COUNTIFS(Sta!$B:$B,$A101,Sta!$Y:$Y,"&lt;12"))/$D101</f>
        <v>#DIV/0!</v>
      </c>
      <c r="U101" s="8" t="e">
        <f>COUNTIFS(Sta!$A:$A,$A101,Sta!$Y:$Y,"&lt;12")/$B101</f>
        <v>#DIV/0!</v>
      </c>
      <c r="V101" s="8" t="e">
        <f>COUNTIFS(Sta!$B:$B,$A101,Sta!$Y:$Y,"&lt;12")/$C101</f>
        <v>#DIV/0!</v>
      </c>
    </row>
    <row r="102" spans="1:22" x14ac:dyDescent="0.3">
      <c r="A102" t="s">
        <v>209</v>
      </c>
      <c r="B102" s="9">
        <f>COUNTIF(Sta!A:A,A102)</f>
        <v>0</v>
      </c>
      <c r="C102" s="4">
        <f>COUNTIF(Sta!B:B,A102)</f>
        <v>0</v>
      </c>
      <c r="D102" s="4">
        <f t="shared" si="3"/>
        <v>0</v>
      </c>
      <c r="E102" s="10" t="e">
        <f>(SUMIF(Sta!$A:$A,$A102,Sta!$Y:$Y)  + SUMIF(Sta!$B:$B,$A102,Sta!$Y:$Y) )/$D102</f>
        <v>#DIV/0!</v>
      </c>
      <c r="F102" s="6" t="e">
        <f>SUMIF(Sta!$A:$A,$A102,Sta!$Y:$Y)/$B102</f>
        <v>#DIV/0!</v>
      </c>
      <c r="G102" s="6" t="e">
        <f>SUMIF(Sta!$B:$B,$A102,Sta!$Y:$Y)/$C102</f>
        <v>#DIV/0!</v>
      </c>
      <c r="H102" s="10" t="e">
        <f>(SUMIF(Sta!$A:$A,$A102,Sta!$U:$U)  + SUMIF(Sta!$B:$B,$A102,Sta!$V:$V) )/$D102</f>
        <v>#DIV/0!</v>
      </c>
      <c r="I102" s="6" t="e">
        <f>SUMIF(Sta!$A:$A,$A102,Sta!$U:$U)/$B102</f>
        <v>#DIV/0!</v>
      </c>
      <c r="J102" s="6" t="e">
        <f>SUMIF(Sta!$B:$B,$A102,Sta!$V:$V)/$C102</f>
        <v>#DIV/0!</v>
      </c>
      <c r="K102" s="10" t="e">
        <f>(SUMIF(Sta!$A:$A,$A102,Sta!$W:$W)  + SUMIF(Sta!$B:$B,$A102,Sta!$X:$X) )/$D102</f>
        <v>#DIV/0!</v>
      </c>
      <c r="L102" s="6" t="e">
        <f>SUMIF(Sta!$A:$A,$A102,Sta!$W:$W)/$B102</f>
        <v>#DIV/0!</v>
      </c>
      <c r="M102" s="6" t="e">
        <f>SUMIF(Sta!$B:$B,$A102,Sta!$X:$X)/$C102</f>
        <v>#DIV/0!</v>
      </c>
      <c r="N102" s="11" t="e">
        <f>(COUNTIFS(Sta!$A:$A,$A102,Sta!$Y:$Y,"&gt;8") +COUNTIFS(Sta!$B:$B,$A102,Sta!$Y:$Y,"&gt;8"))/$D102</f>
        <v>#DIV/0!</v>
      </c>
      <c r="O102" s="8" t="e">
        <f>COUNTIFS(Sta!$A:$A,$A102,Sta!$Y:$Y,"&gt;8")/$B102</f>
        <v>#DIV/0!</v>
      </c>
      <c r="P102" s="8" t="e">
        <f>COUNTIFS(Sta!$B:$B,$A102,Sta!$Y:$Y,"&gt;8")/$C102</f>
        <v>#DIV/0!</v>
      </c>
      <c r="Q102" s="11" t="e">
        <f>(COUNTIFS(Sta!$A:$A,$A102,Sta!$Y:$Y,"&gt;10") +COUNTIFS(Sta!$B:$B,$A102,Sta!$Y:$Y,"&gt;10"))/$D102</f>
        <v>#DIV/0!</v>
      </c>
      <c r="R102" s="8" t="e">
        <f>COUNTIFS(Sta!$A:$A,$A102,Sta!$Y:$Y,"&gt;10")/$B102</f>
        <v>#DIV/0!</v>
      </c>
      <c r="S102" s="8" t="e">
        <f>COUNTIFS(Sta!$B:$B,$A102,Sta!$Y:$Y,"&gt;10")/$C102</f>
        <v>#DIV/0!</v>
      </c>
      <c r="T102" s="11" t="e">
        <f>(COUNTIFS(Sta!$A:$A,$A102,Sta!$Y:$Y,"&lt;12") +COUNTIFS(Sta!$B:$B,$A102,Sta!$Y:$Y,"&lt;12"))/$D102</f>
        <v>#DIV/0!</v>
      </c>
      <c r="U102" s="8" t="e">
        <f>COUNTIFS(Sta!$A:$A,$A102,Sta!$Y:$Y,"&lt;12")/$B102</f>
        <v>#DIV/0!</v>
      </c>
      <c r="V102" s="8" t="e">
        <f>COUNTIFS(Sta!$B:$B,$A102,Sta!$Y:$Y,"&lt;12")/$C102</f>
        <v>#DIV/0!</v>
      </c>
    </row>
    <row r="103" spans="1:22" x14ac:dyDescent="0.3">
      <c r="A103" t="s">
        <v>215</v>
      </c>
      <c r="B103" s="9">
        <f>COUNTIF(Sta!A:A,A103)</f>
        <v>0</v>
      </c>
      <c r="C103" s="4">
        <f>COUNTIF(Sta!B:B,A103)</f>
        <v>0</v>
      </c>
      <c r="D103" s="4">
        <f t="shared" si="3"/>
        <v>0</v>
      </c>
      <c r="E103" s="10" t="e">
        <f>(SUMIF(Sta!$A:$A,$A103,Sta!$Y:$Y)  + SUMIF(Sta!$B:$B,$A103,Sta!$Y:$Y) )/$D103</f>
        <v>#DIV/0!</v>
      </c>
      <c r="F103" s="6" t="e">
        <f>SUMIF(Sta!$A:$A,$A103,Sta!$Y:$Y)/$B103</f>
        <v>#DIV/0!</v>
      </c>
      <c r="G103" s="6" t="e">
        <f>SUMIF(Sta!$B:$B,$A103,Sta!$Y:$Y)/$C103</f>
        <v>#DIV/0!</v>
      </c>
      <c r="H103" s="10" t="e">
        <f>(SUMIF(Sta!$A:$A,$A103,Sta!$U:$U)  + SUMIF(Sta!$B:$B,$A103,Sta!$V:$V) )/$D103</f>
        <v>#DIV/0!</v>
      </c>
      <c r="I103" s="6" t="e">
        <f>SUMIF(Sta!$A:$A,$A103,Sta!$U:$U)/$B103</f>
        <v>#DIV/0!</v>
      </c>
      <c r="J103" s="6" t="e">
        <f>SUMIF(Sta!$B:$B,$A103,Sta!$V:$V)/$C103</f>
        <v>#DIV/0!</v>
      </c>
      <c r="K103" s="10" t="e">
        <f>(SUMIF(Sta!$A:$A,$A103,Sta!$W:$W)  + SUMIF(Sta!$B:$B,$A103,Sta!$X:$X) )/$D103</f>
        <v>#DIV/0!</v>
      </c>
      <c r="L103" s="6" t="e">
        <f>SUMIF(Sta!$A:$A,$A103,Sta!$W:$W)/$B103</f>
        <v>#DIV/0!</v>
      </c>
      <c r="M103" s="6" t="e">
        <f>SUMIF(Sta!$B:$B,$A103,Sta!$X:$X)/$C103</f>
        <v>#DIV/0!</v>
      </c>
      <c r="N103" s="11" t="e">
        <f>(COUNTIFS(Sta!$A:$A,$A103,Sta!$Y:$Y,"&gt;8") +COUNTIFS(Sta!$B:$B,$A103,Sta!$Y:$Y,"&gt;8"))/$D103</f>
        <v>#DIV/0!</v>
      </c>
      <c r="O103" s="8" t="e">
        <f>COUNTIFS(Sta!$A:$A,$A103,Sta!$Y:$Y,"&gt;8")/$B103</f>
        <v>#DIV/0!</v>
      </c>
      <c r="P103" s="8" t="e">
        <f>COUNTIFS(Sta!$B:$B,$A103,Sta!$Y:$Y,"&gt;8")/$C103</f>
        <v>#DIV/0!</v>
      </c>
      <c r="Q103" s="11" t="e">
        <f>(COUNTIFS(Sta!$A:$A,$A103,Sta!$Y:$Y,"&gt;10") +COUNTIFS(Sta!$B:$B,$A103,Sta!$Y:$Y,"&gt;10"))/$D103</f>
        <v>#DIV/0!</v>
      </c>
      <c r="R103" s="8" t="e">
        <f>COUNTIFS(Sta!$A:$A,$A103,Sta!$Y:$Y,"&gt;10")/$B103</f>
        <v>#DIV/0!</v>
      </c>
      <c r="S103" s="8" t="e">
        <f>COUNTIFS(Sta!$B:$B,$A103,Sta!$Y:$Y,"&gt;10")/$C103</f>
        <v>#DIV/0!</v>
      </c>
      <c r="T103" s="11" t="e">
        <f>(COUNTIFS(Sta!$A:$A,$A103,Sta!$Y:$Y,"&lt;12") +COUNTIFS(Sta!$B:$B,$A103,Sta!$Y:$Y,"&lt;12"))/$D103</f>
        <v>#DIV/0!</v>
      </c>
      <c r="U103" s="8" t="e">
        <f>COUNTIFS(Sta!$A:$A,$A103,Sta!$Y:$Y,"&lt;12")/$B103</f>
        <v>#DIV/0!</v>
      </c>
      <c r="V103" s="8" t="e">
        <f>COUNTIFS(Sta!$B:$B,$A103,Sta!$Y:$Y,"&lt;12")/$C103</f>
        <v>#DIV/0!</v>
      </c>
    </row>
    <row r="104" spans="1:22" x14ac:dyDescent="0.3">
      <c r="A104" t="s">
        <v>210</v>
      </c>
      <c r="B104" s="9">
        <f>COUNTIF(Sta!A:A,A104)</f>
        <v>0</v>
      </c>
      <c r="C104" s="4">
        <f>COUNTIF(Sta!B:B,A104)</f>
        <v>0</v>
      </c>
      <c r="D104" s="4">
        <f t="shared" si="3"/>
        <v>0</v>
      </c>
      <c r="E104" s="10" t="e">
        <f>(SUMIF(Sta!$A:$A,$A104,Sta!$Y:$Y)  + SUMIF(Sta!$B:$B,$A104,Sta!$Y:$Y) )/$D104</f>
        <v>#DIV/0!</v>
      </c>
      <c r="F104" s="6" t="e">
        <f>SUMIF(Sta!$A:$A,$A104,Sta!$Y:$Y)/$B104</f>
        <v>#DIV/0!</v>
      </c>
      <c r="G104" s="6" t="e">
        <f>SUMIF(Sta!$B:$B,$A104,Sta!$Y:$Y)/$C104</f>
        <v>#DIV/0!</v>
      </c>
      <c r="H104" s="10" t="e">
        <f>(SUMIF(Sta!$A:$A,$A104,Sta!$U:$U)  + SUMIF(Sta!$B:$B,$A104,Sta!$V:$V) )/$D104</f>
        <v>#DIV/0!</v>
      </c>
      <c r="I104" s="6" t="e">
        <f>SUMIF(Sta!$A:$A,$A104,Sta!$U:$U)/$B104</f>
        <v>#DIV/0!</v>
      </c>
      <c r="J104" s="6" t="e">
        <f>SUMIF(Sta!$B:$B,$A104,Sta!$V:$V)/$C104</f>
        <v>#DIV/0!</v>
      </c>
      <c r="K104" s="10" t="e">
        <f>(SUMIF(Sta!$A:$A,$A104,Sta!$W:$W)  + SUMIF(Sta!$B:$B,$A104,Sta!$X:$X) )/$D104</f>
        <v>#DIV/0!</v>
      </c>
      <c r="L104" s="6" t="e">
        <f>SUMIF(Sta!$A:$A,$A104,Sta!$W:$W)/$B104</f>
        <v>#DIV/0!</v>
      </c>
      <c r="M104" s="6" t="e">
        <f>SUMIF(Sta!$B:$B,$A104,Sta!$X:$X)/$C104</f>
        <v>#DIV/0!</v>
      </c>
      <c r="N104" s="11" t="e">
        <f>(COUNTIFS(Sta!$A:$A,$A104,Sta!$Y:$Y,"&gt;8") +COUNTIFS(Sta!$B:$B,$A104,Sta!$Y:$Y,"&gt;8"))/$D104</f>
        <v>#DIV/0!</v>
      </c>
      <c r="O104" s="8" t="e">
        <f>COUNTIFS(Sta!$A:$A,$A104,Sta!$Y:$Y,"&gt;8")/$B104</f>
        <v>#DIV/0!</v>
      </c>
      <c r="P104" s="8" t="e">
        <f>COUNTIFS(Sta!$B:$B,$A104,Sta!$Y:$Y,"&gt;8")/$C104</f>
        <v>#DIV/0!</v>
      </c>
      <c r="Q104" s="11" t="e">
        <f>(COUNTIFS(Sta!$A:$A,$A104,Sta!$Y:$Y,"&gt;10") +COUNTIFS(Sta!$B:$B,$A104,Sta!$Y:$Y,"&gt;10"))/$D104</f>
        <v>#DIV/0!</v>
      </c>
      <c r="R104" s="8" t="e">
        <f>COUNTIFS(Sta!$A:$A,$A104,Sta!$Y:$Y,"&gt;10")/$B104</f>
        <v>#DIV/0!</v>
      </c>
      <c r="S104" s="8" t="e">
        <f>COUNTIFS(Sta!$B:$B,$A104,Sta!$Y:$Y,"&gt;10")/$C104</f>
        <v>#DIV/0!</v>
      </c>
      <c r="T104" s="11" t="e">
        <f>(COUNTIFS(Sta!$A:$A,$A104,Sta!$Y:$Y,"&lt;12") +COUNTIFS(Sta!$B:$B,$A104,Sta!$Y:$Y,"&lt;12"))/$D104</f>
        <v>#DIV/0!</v>
      </c>
      <c r="U104" s="8" t="e">
        <f>COUNTIFS(Sta!$A:$A,$A104,Sta!$Y:$Y,"&lt;12")/$B104</f>
        <v>#DIV/0!</v>
      </c>
      <c r="V104" s="8" t="e">
        <f>COUNTIFS(Sta!$B:$B,$A104,Sta!$Y:$Y,"&lt;12")/$C104</f>
        <v>#DIV/0!</v>
      </c>
    </row>
    <row r="105" spans="1:22" x14ac:dyDescent="0.3">
      <c r="A105" t="s">
        <v>205</v>
      </c>
      <c r="B105" s="9">
        <f>COUNTIF(Sta!A:A,A105)</f>
        <v>0</v>
      </c>
      <c r="C105" s="4">
        <f>COUNTIF(Sta!B:B,A105)</f>
        <v>0</v>
      </c>
      <c r="D105" s="4">
        <f t="shared" si="3"/>
        <v>0</v>
      </c>
      <c r="E105" s="10" t="e">
        <f>(SUMIF(Sta!$A:$A,$A105,Sta!$Y:$Y)  + SUMIF(Sta!$B:$B,$A105,Sta!$Y:$Y) )/$D105</f>
        <v>#DIV/0!</v>
      </c>
      <c r="F105" s="6" t="e">
        <f>SUMIF(Sta!$A:$A,$A105,Sta!$Y:$Y)/$B105</f>
        <v>#DIV/0!</v>
      </c>
      <c r="G105" s="6" t="e">
        <f>SUMIF(Sta!$B:$B,$A105,Sta!$Y:$Y)/$C105</f>
        <v>#DIV/0!</v>
      </c>
      <c r="H105" s="10" t="e">
        <f>(SUMIF(Sta!$A:$A,$A105,Sta!$U:$U)  + SUMIF(Sta!$B:$B,$A105,Sta!$V:$V) )/$D105</f>
        <v>#DIV/0!</v>
      </c>
      <c r="I105" s="6" t="e">
        <f>SUMIF(Sta!$A:$A,$A105,Sta!$U:$U)/$B105</f>
        <v>#DIV/0!</v>
      </c>
      <c r="J105" s="6" t="e">
        <f>SUMIF(Sta!$B:$B,$A105,Sta!$V:$V)/$C105</f>
        <v>#DIV/0!</v>
      </c>
      <c r="K105" s="10" t="e">
        <f>(SUMIF(Sta!$A:$A,$A105,Sta!$W:$W)  + SUMIF(Sta!$B:$B,$A105,Sta!$X:$X) )/$D105</f>
        <v>#DIV/0!</v>
      </c>
      <c r="L105" s="6" t="e">
        <f>SUMIF(Sta!$A:$A,$A105,Sta!$W:$W)/$B105</f>
        <v>#DIV/0!</v>
      </c>
      <c r="M105" s="6" t="e">
        <f>SUMIF(Sta!$B:$B,$A105,Sta!$X:$X)/$C105</f>
        <v>#DIV/0!</v>
      </c>
      <c r="N105" s="11" t="e">
        <f>(COUNTIFS(Sta!$A:$A,$A105,Sta!$Y:$Y,"&gt;8") +COUNTIFS(Sta!$B:$B,$A105,Sta!$Y:$Y,"&gt;8"))/$D105</f>
        <v>#DIV/0!</v>
      </c>
      <c r="O105" s="8" t="e">
        <f>COUNTIFS(Sta!$A:$A,$A105,Sta!$Y:$Y,"&gt;8")/$B105</f>
        <v>#DIV/0!</v>
      </c>
      <c r="P105" s="8" t="e">
        <f>COUNTIFS(Sta!$B:$B,$A105,Sta!$Y:$Y,"&gt;8")/$C105</f>
        <v>#DIV/0!</v>
      </c>
      <c r="Q105" s="11" t="e">
        <f>(COUNTIFS(Sta!$A:$A,$A105,Sta!$Y:$Y,"&gt;10") +COUNTIFS(Sta!$B:$B,$A105,Sta!$Y:$Y,"&gt;10"))/$D105</f>
        <v>#DIV/0!</v>
      </c>
      <c r="R105" s="8" t="e">
        <f>COUNTIFS(Sta!$A:$A,$A105,Sta!$Y:$Y,"&gt;10")/$B105</f>
        <v>#DIV/0!</v>
      </c>
      <c r="S105" s="8" t="e">
        <f>COUNTIFS(Sta!$B:$B,$A105,Sta!$Y:$Y,"&gt;10")/$C105</f>
        <v>#DIV/0!</v>
      </c>
      <c r="T105" s="11" t="e">
        <f>(COUNTIFS(Sta!$A:$A,$A105,Sta!$Y:$Y,"&lt;12") +COUNTIFS(Sta!$B:$B,$A105,Sta!$Y:$Y,"&lt;12"))/$D105</f>
        <v>#DIV/0!</v>
      </c>
      <c r="U105" s="8" t="e">
        <f>COUNTIFS(Sta!$A:$A,$A105,Sta!$Y:$Y,"&lt;12")/$B105</f>
        <v>#DIV/0!</v>
      </c>
      <c r="V105" s="8" t="e">
        <f>COUNTIFS(Sta!$B:$B,$A105,Sta!$Y:$Y,"&lt;12")/$C105</f>
        <v>#DIV/0!</v>
      </c>
    </row>
    <row r="106" spans="1:22" x14ac:dyDescent="0.3">
      <c r="A106" t="s">
        <v>196</v>
      </c>
      <c r="B106" s="9">
        <f>COUNTIF(Sta!A:A,A106)</f>
        <v>0</v>
      </c>
      <c r="C106" s="4">
        <f>COUNTIF(Sta!B:B,A106)</f>
        <v>0</v>
      </c>
      <c r="D106" s="4">
        <f t="shared" si="3"/>
        <v>0</v>
      </c>
      <c r="E106" s="10" t="e">
        <f>(SUMIF(Sta!$A:$A,$A106,Sta!$Y:$Y)  + SUMIF(Sta!$B:$B,$A106,Sta!$Y:$Y) )/$D106</f>
        <v>#DIV/0!</v>
      </c>
      <c r="F106" s="6" t="e">
        <f>SUMIF(Sta!$A:$A,$A106,Sta!$Y:$Y)/$B106</f>
        <v>#DIV/0!</v>
      </c>
      <c r="G106" s="6" t="e">
        <f>SUMIF(Sta!$B:$B,$A106,Sta!$Y:$Y)/$C106</f>
        <v>#DIV/0!</v>
      </c>
      <c r="H106" s="10" t="e">
        <f>(SUMIF(Sta!$A:$A,$A106,Sta!$U:$U)  + SUMIF(Sta!$B:$B,$A106,Sta!$V:$V) )/$D106</f>
        <v>#DIV/0!</v>
      </c>
      <c r="I106" s="6" t="e">
        <f>SUMIF(Sta!$A:$A,$A106,Sta!$U:$U)/$B106</f>
        <v>#DIV/0!</v>
      </c>
      <c r="J106" s="6" t="e">
        <f>SUMIF(Sta!$B:$B,$A106,Sta!$V:$V)/$C106</f>
        <v>#DIV/0!</v>
      </c>
      <c r="K106" s="10" t="e">
        <f>(SUMIF(Sta!$A:$A,$A106,Sta!$W:$W)  + SUMIF(Sta!$B:$B,$A106,Sta!$X:$X) )/$D106</f>
        <v>#DIV/0!</v>
      </c>
      <c r="L106" s="6" t="e">
        <f>SUMIF(Sta!$A:$A,$A106,Sta!$W:$W)/$B106</f>
        <v>#DIV/0!</v>
      </c>
      <c r="M106" s="6" t="e">
        <f>SUMIF(Sta!$B:$B,$A106,Sta!$X:$X)/$C106</f>
        <v>#DIV/0!</v>
      </c>
      <c r="N106" s="11" t="e">
        <f>(COUNTIFS(Sta!$A:$A,$A106,Sta!$Y:$Y,"&gt;8") +COUNTIFS(Sta!$B:$B,$A106,Sta!$Y:$Y,"&gt;8"))/$D106</f>
        <v>#DIV/0!</v>
      </c>
      <c r="O106" s="8" t="e">
        <f>COUNTIFS(Sta!$A:$A,$A106,Sta!$Y:$Y,"&gt;8")/$B106</f>
        <v>#DIV/0!</v>
      </c>
      <c r="P106" s="8" t="e">
        <f>COUNTIFS(Sta!$B:$B,$A106,Sta!$Y:$Y,"&gt;8")/$C106</f>
        <v>#DIV/0!</v>
      </c>
      <c r="Q106" s="11" t="e">
        <f>(COUNTIFS(Sta!$A:$A,$A106,Sta!$Y:$Y,"&gt;10") +COUNTIFS(Sta!$B:$B,$A106,Sta!$Y:$Y,"&gt;10"))/$D106</f>
        <v>#DIV/0!</v>
      </c>
      <c r="R106" s="8" t="e">
        <f>COUNTIFS(Sta!$A:$A,$A106,Sta!$Y:$Y,"&gt;10")/$B106</f>
        <v>#DIV/0!</v>
      </c>
      <c r="S106" s="8" t="e">
        <f>COUNTIFS(Sta!$B:$B,$A106,Sta!$Y:$Y,"&gt;10")/$C106</f>
        <v>#DIV/0!</v>
      </c>
      <c r="T106" s="11" t="e">
        <f>(COUNTIFS(Sta!$A:$A,$A106,Sta!$Y:$Y,"&lt;12") +COUNTIFS(Sta!$B:$B,$A106,Sta!$Y:$Y,"&lt;12"))/$D106</f>
        <v>#DIV/0!</v>
      </c>
      <c r="U106" s="8" t="e">
        <f>COUNTIFS(Sta!$A:$A,$A106,Sta!$Y:$Y,"&lt;12")/$B106</f>
        <v>#DIV/0!</v>
      </c>
      <c r="V106" s="8" t="e">
        <f>COUNTIFS(Sta!$B:$B,$A106,Sta!$Y:$Y,"&lt;12")/$C106</f>
        <v>#DIV/0!</v>
      </c>
    </row>
    <row r="107" spans="1:22" x14ac:dyDescent="0.3">
      <c r="A107" t="s">
        <v>207</v>
      </c>
      <c r="B107" s="9">
        <f>COUNTIF(Sta!A:A,A107)</f>
        <v>0</v>
      </c>
      <c r="C107" s="4">
        <f>COUNTIF(Sta!B:B,A107)</f>
        <v>0</v>
      </c>
      <c r="D107" s="4">
        <f t="shared" si="3"/>
        <v>0</v>
      </c>
      <c r="E107" s="10" t="e">
        <f>(SUMIF(Sta!$A:$A,$A107,Sta!$Y:$Y)  + SUMIF(Sta!$B:$B,$A107,Sta!$Y:$Y) )/$D107</f>
        <v>#DIV/0!</v>
      </c>
      <c r="F107" s="6" t="e">
        <f>SUMIF(Sta!$A:$A,$A107,Sta!$Y:$Y)/$B107</f>
        <v>#DIV/0!</v>
      </c>
      <c r="G107" s="6" t="e">
        <f>SUMIF(Sta!$B:$B,$A107,Sta!$Y:$Y)/$C107</f>
        <v>#DIV/0!</v>
      </c>
      <c r="H107" s="10" t="e">
        <f>(SUMIF(Sta!$A:$A,$A107,Sta!$U:$U)  + SUMIF(Sta!$B:$B,$A107,Sta!$V:$V) )/$D107</f>
        <v>#DIV/0!</v>
      </c>
      <c r="I107" s="6" t="e">
        <f>SUMIF(Sta!$A:$A,$A107,Sta!$U:$U)/$B107</f>
        <v>#DIV/0!</v>
      </c>
      <c r="J107" s="6" t="e">
        <f>SUMIF(Sta!$B:$B,$A107,Sta!$V:$V)/$C107</f>
        <v>#DIV/0!</v>
      </c>
      <c r="K107" s="10" t="e">
        <f>(SUMIF(Sta!$A:$A,$A107,Sta!$W:$W)  + SUMIF(Sta!$B:$B,$A107,Sta!$X:$X) )/$D107</f>
        <v>#DIV/0!</v>
      </c>
      <c r="L107" s="6" t="e">
        <f>SUMIF(Sta!$A:$A,$A107,Sta!$W:$W)/$B107</f>
        <v>#DIV/0!</v>
      </c>
      <c r="M107" s="6" t="e">
        <f>SUMIF(Sta!$B:$B,$A107,Sta!$X:$X)/$C107</f>
        <v>#DIV/0!</v>
      </c>
      <c r="N107" s="11" t="e">
        <f>(COUNTIFS(Sta!$A:$A,$A107,Sta!$Y:$Y,"&gt;8") +COUNTIFS(Sta!$B:$B,$A107,Sta!$Y:$Y,"&gt;8"))/$D107</f>
        <v>#DIV/0!</v>
      </c>
      <c r="O107" s="8" t="e">
        <f>COUNTIFS(Sta!$A:$A,$A107,Sta!$Y:$Y,"&gt;8")/$B107</f>
        <v>#DIV/0!</v>
      </c>
      <c r="P107" s="8" t="e">
        <f>COUNTIFS(Sta!$B:$B,$A107,Sta!$Y:$Y,"&gt;8")/$C107</f>
        <v>#DIV/0!</v>
      </c>
      <c r="Q107" s="11" t="e">
        <f>(COUNTIFS(Sta!$A:$A,$A107,Sta!$Y:$Y,"&gt;10") +COUNTIFS(Sta!$B:$B,$A107,Sta!$Y:$Y,"&gt;10"))/$D107</f>
        <v>#DIV/0!</v>
      </c>
      <c r="R107" s="8" t="e">
        <f>COUNTIFS(Sta!$A:$A,$A107,Sta!$Y:$Y,"&gt;10")/$B107</f>
        <v>#DIV/0!</v>
      </c>
      <c r="S107" s="8" t="e">
        <f>COUNTIFS(Sta!$B:$B,$A107,Sta!$Y:$Y,"&gt;10")/$C107</f>
        <v>#DIV/0!</v>
      </c>
      <c r="T107" s="11" t="e">
        <f>(COUNTIFS(Sta!$A:$A,$A107,Sta!$Y:$Y,"&lt;12") +COUNTIFS(Sta!$B:$B,$A107,Sta!$Y:$Y,"&lt;12"))/$D107</f>
        <v>#DIV/0!</v>
      </c>
      <c r="U107" s="8" t="e">
        <f>COUNTIFS(Sta!$A:$A,$A107,Sta!$Y:$Y,"&lt;12")/$B107</f>
        <v>#DIV/0!</v>
      </c>
      <c r="V107" s="8" t="e">
        <f>COUNTIFS(Sta!$B:$B,$A107,Sta!$Y:$Y,"&lt;12")/$C107</f>
        <v>#DIV/0!</v>
      </c>
    </row>
    <row r="108" spans="1:22" x14ac:dyDescent="0.3">
      <c r="A108" t="s">
        <v>206</v>
      </c>
      <c r="B108" s="9">
        <f>COUNTIF(Sta!A:A,A108)</f>
        <v>0</v>
      </c>
      <c r="C108" s="4">
        <f>COUNTIF(Sta!B:B,A108)</f>
        <v>0</v>
      </c>
      <c r="D108" s="4">
        <f t="shared" si="3"/>
        <v>0</v>
      </c>
      <c r="E108" s="10" t="e">
        <f>(SUMIF(Sta!$A:$A,$A108,Sta!$Y:$Y)  + SUMIF(Sta!$B:$B,$A108,Sta!$Y:$Y) )/$D108</f>
        <v>#DIV/0!</v>
      </c>
      <c r="F108" s="6" t="e">
        <f>SUMIF(Sta!$A:$A,$A108,Sta!$Y:$Y)/$B108</f>
        <v>#DIV/0!</v>
      </c>
      <c r="G108" s="6" t="e">
        <f>SUMIF(Sta!$B:$B,$A108,Sta!$Y:$Y)/$C108</f>
        <v>#DIV/0!</v>
      </c>
      <c r="H108" s="10" t="e">
        <f>(SUMIF(Sta!$A:$A,$A108,Sta!$U:$U)  + SUMIF(Sta!$B:$B,$A108,Sta!$V:$V) )/$D108</f>
        <v>#DIV/0!</v>
      </c>
      <c r="I108" s="6" t="e">
        <f>SUMIF(Sta!$A:$A,$A108,Sta!$U:$U)/$B108</f>
        <v>#DIV/0!</v>
      </c>
      <c r="J108" s="6" t="e">
        <f>SUMIF(Sta!$B:$B,$A108,Sta!$V:$V)/$C108</f>
        <v>#DIV/0!</v>
      </c>
      <c r="K108" s="10" t="e">
        <f>(SUMIF(Sta!$A:$A,$A108,Sta!$W:$W)  + SUMIF(Sta!$B:$B,$A108,Sta!$X:$X) )/$D108</f>
        <v>#DIV/0!</v>
      </c>
      <c r="L108" s="6" t="e">
        <f>SUMIF(Sta!$A:$A,$A108,Sta!$W:$W)/$B108</f>
        <v>#DIV/0!</v>
      </c>
      <c r="M108" s="6" t="e">
        <f>SUMIF(Sta!$B:$B,$A108,Sta!$X:$X)/$C108</f>
        <v>#DIV/0!</v>
      </c>
      <c r="N108" s="11" t="e">
        <f>(COUNTIFS(Sta!$A:$A,$A108,Sta!$Y:$Y,"&gt;8") +COUNTIFS(Sta!$B:$B,$A108,Sta!$Y:$Y,"&gt;8"))/$D108</f>
        <v>#DIV/0!</v>
      </c>
      <c r="O108" s="8" t="e">
        <f>COUNTIFS(Sta!$A:$A,$A108,Sta!$Y:$Y,"&gt;8")/$B108</f>
        <v>#DIV/0!</v>
      </c>
      <c r="P108" s="8" t="e">
        <f>COUNTIFS(Sta!$B:$B,$A108,Sta!$Y:$Y,"&gt;8")/$C108</f>
        <v>#DIV/0!</v>
      </c>
      <c r="Q108" s="11" t="e">
        <f>(COUNTIFS(Sta!$A:$A,$A108,Sta!$Y:$Y,"&gt;10") +COUNTIFS(Sta!$B:$B,$A108,Sta!$Y:$Y,"&gt;10"))/$D108</f>
        <v>#DIV/0!</v>
      </c>
      <c r="R108" s="8" t="e">
        <f>COUNTIFS(Sta!$A:$A,$A108,Sta!$Y:$Y,"&gt;10")/$B108</f>
        <v>#DIV/0!</v>
      </c>
      <c r="S108" s="8" t="e">
        <f>COUNTIFS(Sta!$B:$B,$A108,Sta!$Y:$Y,"&gt;10")/$C108</f>
        <v>#DIV/0!</v>
      </c>
      <c r="T108" s="11" t="e">
        <f>(COUNTIFS(Sta!$A:$A,$A108,Sta!$Y:$Y,"&lt;12") +COUNTIFS(Sta!$B:$B,$A108,Sta!$Y:$Y,"&lt;12"))/$D108</f>
        <v>#DIV/0!</v>
      </c>
      <c r="U108" s="8" t="e">
        <f>COUNTIFS(Sta!$A:$A,$A108,Sta!$Y:$Y,"&lt;12")/$B108</f>
        <v>#DIV/0!</v>
      </c>
      <c r="V108" s="8" t="e">
        <f>COUNTIFS(Sta!$B:$B,$A108,Sta!$Y:$Y,"&lt;12")/$C108</f>
        <v>#DIV/0!</v>
      </c>
    </row>
    <row r="109" spans="1:22" x14ac:dyDescent="0.3">
      <c r="A109" t="s">
        <v>222</v>
      </c>
      <c r="B109" s="9">
        <f>COUNTIF(Sta!A:A,A109)</f>
        <v>0</v>
      </c>
      <c r="C109" s="4">
        <f>COUNTIF(Sta!B:B,A109)</f>
        <v>0</v>
      </c>
      <c r="D109" s="4">
        <f t="shared" si="3"/>
        <v>0</v>
      </c>
      <c r="E109" s="10" t="e">
        <f>(SUMIF(Sta!$A:$A,$A109,Sta!$Y:$Y)  + SUMIF(Sta!$B:$B,$A109,Sta!$Y:$Y) )/$D109</f>
        <v>#DIV/0!</v>
      </c>
      <c r="F109" s="6" t="e">
        <f>SUMIF(Sta!$A:$A,$A109,Sta!$Y:$Y)/$B109</f>
        <v>#DIV/0!</v>
      </c>
      <c r="G109" s="6" t="e">
        <f>SUMIF(Sta!$B:$B,$A109,Sta!$Y:$Y)/$C109</f>
        <v>#DIV/0!</v>
      </c>
      <c r="H109" s="10" t="e">
        <f>(SUMIF(Sta!$A:$A,$A109,Sta!$U:$U)  + SUMIF(Sta!$B:$B,$A109,Sta!$V:$V) )/$D109</f>
        <v>#DIV/0!</v>
      </c>
      <c r="I109" s="6" t="e">
        <f>SUMIF(Sta!$A:$A,$A109,Sta!$U:$U)/$B109</f>
        <v>#DIV/0!</v>
      </c>
      <c r="J109" s="6" t="e">
        <f>SUMIF(Sta!$B:$B,$A109,Sta!$V:$V)/$C109</f>
        <v>#DIV/0!</v>
      </c>
      <c r="K109" s="10" t="e">
        <f>(SUMIF(Sta!$A:$A,$A109,Sta!$W:$W)  + SUMIF(Sta!$B:$B,$A109,Sta!$X:$X) )/$D109</f>
        <v>#DIV/0!</v>
      </c>
      <c r="L109" s="6" t="e">
        <f>SUMIF(Sta!$A:$A,$A109,Sta!$W:$W)/$B109</f>
        <v>#DIV/0!</v>
      </c>
      <c r="M109" s="6" t="e">
        <f>SUMIF(Sta!$B:$B,$A109,Sta!$X:$X)/$C109</f>
        <v>#DIV/0!</v>
      </c>
      <c r="N109" s="11" t="e">
        <f>(COUNTIFS(Sta!$A:$A,$A109,Sta!$Y:$Y,"&gt;8") +COUNTIFS(Sta!$B:$B,$A109,Sta!$Y:$Y,"&gt;8"))/$D109</f>
        <v>#DIV/0!</v>
      </c>
      <c r="O109" s="8" t="e">
        <f>COUNTIFS(Sta!$A:$A,$A109,Sta!$Y:$Y,"&gt;8")/$B109</f>
        <v>#DIV/0!</v>
      </c>
      <c r="P109" s="8" t="e">
        <f>COUNTIFS(Sta!$B:$B,$A109,Sta!$Y:$Y,"&gt;8")/$C109</f>
        <v>#DIV/0!</v>
      </c>
      <c r="Q109" s="11" t="e">
        <f>(COUNTIFS(Sta!$A:$A,$A109,Sta!$Y:$Y,"&gt;10") +COUNTIFS(Sta!$B:$B,$A109,Sta!$Y:$Y,"&gt;10"))/$D109</f>
        <v>#DIV/0!</v>
      </c>
      <c r="R109" s="8" t="e">
        <f>COUNTIFS(Sta!$A:$A,$A109,Sta!$Y:$Y,"&gt;10")/$B109</f>
        <v>#DIV/0!</v>
      </c>
      <c r="S109" s="8" t="e">
        <f>COUNTIFS(Sta!$B:$B,$A109,Sta!$Y:$Y,"&gt;10")/$C109</f>
        <v>#DIV/0!</v>
      </c>
      <c r="T109" s="11" t="e">
        <f>(COUNTIFS(Sta!$A:$A,$A109,Sta!$Y:$Y,"&lt;12") +COUNTIFS(Sta!$B:$B,$A109,Sta!$Y:$Y,"&lt;12"))/$D109</f>
        <v>#DIV/0!</v>
      </c>
      <c r="U109" s="8" t="e">
        <f>COUNTIFS(Sta!$A:$A,$A109,Sta!$Y:$Y,"&lt;12")/$B109</f>
        <v>#DIV/0!</v>
      </c>
      <c r="V109" s="8" t="e">
        <f>COUNTIFS(Sta!$B:$B,$A109,Sta!$Y:$Y,"&lt;12")/$C109</f>
        <v>#DIV/0!</v>
      </c>
    </row>
    <row r="110" spans="1:22" x14ac:dyDescent="0.3">
      <c r="A110" t="s">
        <v>239</v>
      </c>
      <c r="B110" s="9">
        <f>COUNTIF(Sta!A:A,A110)</f>
        <v>0</v>
      </c>
      <c r="C110" s="4">
        <f>COUNTIF(Sta!B:B,A110)</f>
        <v>0</v>
      </c>
      <c r="D110" s="4">
        <f t="shared" si="3"/>
        <v>0</v>
      </c>
      <c r="E110" s="10" t="e">
        <f>(SUMIF(Sta!$A:$A,$A110,Sta!$Y:$Y)  + SUMIF(Sta!$B:$B,$A110,Sta!$Y:$Y) )/$D110</f>
        <v>#DIV/0!</v>
      </c>
      <c r="F110" s="6" t="e">
        <f>SUMIF(Sta!$A:$A,$A110,Sta!$Y:$Y)/$B110</f>
        <v>#DIV/0!</v>
      </c>
      <c r="G110" s="6" t="e">
        <f>SUMIF(Sta!$B:$B,$A110,Sta!$Y:$Y)/$C110</f>
        <v>#DIV/0!</v>
      </c>
      <c r="H110" s="10" t="e">
        <f>(SUMIF(Sta!$A:$A,$A110,Sta!$U:$U)  + SUMIF(Sta!$B:$B,$A110,Sta!$V:$V) )/$D110</f>
        <v>#DIV/0!</v>
      </c>
      <c r="I110" s="6" t="e">
        <f>SUMIF(Sta!$A:$A,$A110,Sta!$U:$U)/$B110</f>
        <v>#DIV/0!</v>
      </c>
      <c r="J110" s="6" t="e">
        <f>SUMIF(Sta!$B:$B,$A110,Sta!$V:$V)/$C110</f>
        <v>#DIV/0!</v>
      </c>
      <c r="K110" s="10" t="e">
        <f>(SUMIF(Sta!$A:$A,$A110,Sta!$W:$W)  + SUMIF(Sta!$B:$B,$A110,Sta!$X:$X) )/$D110</f>
        <v>#DIV/0!</v>
      </c>
      <c r="L110" s="6" t="e">
        <f>SUMIF(Sta!$A:$A,$A110,Sta!$W:$W)/$B110</f>
        <v>#DIV/0!</v>
      </c>
      <c r="M110" s="6" t="e">
        <f>SUMIF(Sta!$B:$B,$A110,Sta!$X:$X)/$C110</f>
        <v>#DIV/0!</v>
      </c>
      <c r="N110" s="11" t="e">
        <f>(COUNTIFS(Sta!$A:$A,$A110,Sta!$Y:$Y,"&gt;8") +COUNTIFS(Sta!$B:$B,$A110,Sta!$Y:$Y,"&gt;8"))/$D110</f>
        <v>#DIV/0!</v>
      </c>
      <c r="O110" s="8" t="e">
        <f>COUNTIFS(Sta!$A:$A,$A110,Sta!$Y:$Y,"&gt;8")/$B110</f>
        <v>#DIV/0!</v>
      </c>
      <c r="P110" s="8" t="e">
        <f>COUNTIFS(Sta!$B:$B,$A110,Sta!$Y:$Y,"&gt;8")/$C110</f>
        <v>#DIV/0!</v>
      </c>
      <c r="Q110" s="11" t="e">
        <f>(COUNTIFS(Sta!$A:$A,$A110,Sta!$Y:$Y,"&gt;10") +COUNTIFS(Sta!$B:$B,$A110,Sta!$Y:$Y,"&gt;10"))/$D110</f>
        <v>#DIV/0!</v>
      </c>
      <c r="R110" s="8" t="e">
        <f>COUNTIFS(Sta!$A:$A,$A110,Sta!$Y:$Y,"&gt;10")/$B110</f>
        <v>#DIV/0!</v>
      </c>
      <c r="S110" s="8" t="e">
        <f>COUNTIFS(Sta!$B:$B,$A110,Sta!$Y:$Y,"&gt;10")/$C110</f>
        <v>#DIV/0!</v>
      </c>
      <c r="T110" s="11" t="e">
        <f>(COUNTIFS(Sta!$A:$A,$A110,Sta!$Y:$Y,"&lt;12") +COUNTIFS(Sta!$B:$B,$A110,Sta!$Y:$Y,"&lt;12"))/$D110</f>
        <v>#DIV/0!</v>
      </c>
      <c r="U110" s="8" t="e">
        <f>COUNTIFS(Sta!$A:$A,$A110,Sta!$Y:$Y,"&lt;12")/$B110</f>
        <v>#DIV/0!</v>
      </c>
      <c r="V110" s="8" t="e">
        <f>COUNTIFS(Sta!$B:$B,$A110,Sta!$Y:$Y,"&lt;12")/$C110</f>
        <v>#DIV/0!</v>
      </c>
    </row>
    <row r="111" spans="1:22" x14ac:dyDescent="0.3">
      <c r="A111" t="s">
        <v>225</v>
      </c>
      <c r="B111" s="9">
        <f>COUNTIF(Sta!A:A,A111)</f>
        <v>0</v>
      </c>
      <c r="C111" s="4">
        <f>COUNTIF(Sta!B:B,A111)</f>
        <v>0</v>
      </c>
      <c r="D111" s="4">
        <f t="shared" si="3"/>
        <v>0</v>
      </c>
      <c r="E111" s="10" t="e">
        <f>(SUMIF(Sta!$A:$A,$A111,Sta!$Y:$Y)  + SUMIF(Sta!$B:$B,$A111,Sta!$Y:$Y) )/$D111</f>
        <v>#DIV/0!</v>
      </c>
      <c r="F111" s="6" t="e">
        <f>SUMIF(Sta!$A:$A,$A111,Sta!$Y:$Y)/$B111</f>
        <v>#DIV/0!</v>
      </c>
      <c r="G111" s="6" t="e">
        <f>SUMIF(Sta!$B:$B,$A111,Sta!$Y:$Y)/$C111</f>
        <v>#DIV/0!</v>
      </c>
      <c r="H111" s="10" t="e">
        <f>(SUMIF(Sta!$A:$A,$A111,Sta!$U:$U)  + SUMIF(Sta!$B:$B,$A111,Sta!$V:$V) )/$D111</f>
        <v>#DIV/0!</v>
      </c>
      <c r="I111" s="6" t="e">
        <f>SUMIF(Sta!$A:$A,$A111,Sta!$U:$U)/$B111</f>
        <v>#DIV/0!</v>
      </c>
      <c r="J111" s="6" t="e">
        <f>SUMIF(Sta!$B:$B,$A111,Sta!$V:$V)/$C111</f>
        <v>#DIV/0!</v>
      </c>
      <c r="K111" s="10" t="e">
        <f>(SUMIF(Sta!$A:$A,$A111,Sta!$W:$W)  + SUMIF(Sta!$B:$B,$A111,Sta!$X:$X) )/$D111</f>
        <v>#DIV/0!</v>
      </c>
      <c r="L111" s="6" t="e">
        <f>SUMIF(Sta!$A:$A,$A111,Sta!$W:$W)/$B111</f>
        <v>#DIV/0!</v>
      </c>
      <c r="M111" s="6" t="e">
        <f>SUMIF(Sta!$B:$B,$A111,Sta!$X:$X)/$C111</f>
        <v>#DIV/0!</v>
      </c>
      <c r="N111" s="11" t="e">
        <f>(COUNTIFS(Sta!$A:$A,$A111,Sta!$Y:$Y,"&gt;8") +COUNTIFS(Sta!$B:$B,$A111,Sta!$Y:$Y,"&gt;8"))/$D111</f>
        <v>#DIV/0!</v>
      </c>
      <c r="O111" s="8" t="e">
        <f>COUNTIFS(Sta!$A:$A,$A111,Sta!$Y:$Y,"&gt;8")/$B111</f>
        <v>#DIV/0!</v>
      </c>
      <c r="P111" s="8" t="e">
        <f>COUNTIFS(Sta!$B:$B,$A111,Sta!$Y:$Y,"&gt;8")/$C111</f>
        <v>#DIV/0!</v>
      </c>
      <c r="Q111" s="11" t="e">
        <f>(COUNTIFS(Sta!$A:$A,$A111,Sta!$Y:$Y,"&gt;10") +COUNTIFS(Sta!$B:$B,$A111,Sta!$Y:$Y,"&gt;10"))/$D111</f>
        <v>#DIV/0!</v>
      </c>
      <c r="R111" s="8" t="e">
        <f>COUNTIFS(Sta!$A:$A,$A111,Sta!$Y:$Y,"&gt;10")/$B111</f>
        <v>#DIV/0!</v>
      </c>
      <c r="S111" s="8" t="e">
        <f>COUNTIFS(Sta!$B:$B,$A111,Sta!$Y:$Y,"&gt;10")/$C111</f>
        <v>#DIV/0!</v>
      </c>
      <c r="T111" s="11" t="e">
        <f>(COUNTIFS(Sta!$A:$A,$A111,Sta!$Y:$Y,"&lt;12") +COUNTIFS(Sta!$B:$B,$A111,Sta!$Y:$Y,"&lt;12"))/$D111</f>
        <v>#DIV/0!</v>
      </c>
      <c r="U111" s="8" t="e">
        <f>COUNTIFS(Sta!$A:$A,$A111,Sta!$Y:$Y,"&lt;12")/$B111</f>
        <v>#DIV/0!</v>
      </c>
      <c r="V111" s="8" t="e">
        <f>COUNTIFS(Sta!$B:$B,$A111,Sta!$Y:$Y,"&lt;12")/$C111</f>
        <v>#DIV/0!</v>
      </c>
    </row>
    <row r="112" spans="1:22" x14ac:dyDescent="0.3">
      <c r="A112" t="s">
        <v>236</v>
      </c>
      <c r="B112" s="9">
        <f>COUNTIF(Sta!A:A,A112)</f>
        <v>0</v>
      </c>
      <c r="C112" s="4">
        <f>COUNTIF(Sta!B:B,A112)</f>
        <v>0</v>
      </c>
      <c r="D112" s="4">
        <f t="shared" si="3"/>
        <v>0</v>
      </c>
      <c r="E112" s="10" t="e">
        <f>(SUMIF(Sta!$A:$A,$A112,Sta!$Y:$Y)  + SUMIF(Sta!$B:$B,$A112,Sta!$Y:$Y) )/$D112</f>
        <v>#DIV/0!</v>
      </c>
      <c r="F112" s="6" t="e">
        <f>SUMIF(Sta!$A:$A,$A112,Sta!$Y:$Y)/$B112</f>
        <v>#DIV/0!</v>
      </c>
      <c r="G112" s="6" t="e">
        <f>SUMIF(Sta!$B:$B,$A112,Sta!$Y:$Y)/$C112</f>
        <v>#DIV/0!</v>
      </c>
      <c r="H112" s="10" t="e">
        <f>(SUMIF(Sta!$A:$A,$A112,Sta!$U:$U)  + SUMIF(Sta!$B:$B,$A112,Sta!$V:$V) )/$D112</f>
        <v>#DIV/0!</v>
      </c>
      <c r="I112" s="6" t="e">
        <f>SUMIF(Sta!$A:$A,$A112,Sta!$U:$U)/$B112</f>
        <v>#DIV/0!</v>
      </c>
      <c r="J112" s="6" t="e">
        <f>SUMIF(Sta!$B:$B,$A112,Sta!$V:$V)/$C112</f>
        <v>#DIV/0!</v>
      </c>
      <c r="K112" s="10" t="e">
        <f>(SUMIF(Sta!$A:$A,$A112,Sta!$W:$W)  + SUMIF(Sta!$B:$B,$A112,Sta!$X:$X) )/$D112</f>
        <v>#DIV/0!</v>
      </c>
      <c r="L112" s="6" t="e">
        <f>SUMIF(Sta!$A:$A,$A112,Sta!$W:$W)/$B112</f>
        <v>#DIV/0!</v>
      </c>
      <c r="M112" s="6" t="e">
        <f>SUMIF(Sta!$B:$B,$A112,Sta!$X:$X)/$C112</f>
        <v>#DIV/0!</v>
      </c>
      <c r="N112" s="11" t="e">
        <f>(COUNTIFS(Sta!$A:$A,$A112,Sta!$Y:$Y,"&gt;8") +COUNTIFS(Sta!$B:$B,$A112,Sta!$Y:$Y,"&gt;8"))/$D112</f>
        <v>#DIV/0!</v>
      </c>
      <c r="O112" s="8" t="e">
        <f>COUNTIFS(Sta!$A:$A,$A112,Sta!$Y:$Y,"&gt;8")/$B112</f>
        <v>#DIV/0!</v>
      </c>
      <c r="P112" s="8" t="e">
        <f>COUNTIFS(Sta!$B:$B,$A112,Sta!$Y:$Y,"&gt;8")/$C112</f>
        <v>#DIV/0!</v>
      </c>
      <c r="Q112" s="11" t="e">
        <f>(COUNTIFS(Sta!$A:$A,$A112,Sta!$Y:$Y,"&gt;10") +COUNTIFS(Sta!$B:$B,$A112,Sta!$Y:$Y,"&gt;10"))/$D112</f>
        <v>#DIV/0!</v>
      </c>
      <c r="R112" s="8" t="e">
        <f>COUNTIFS(Sta!$A:$A,$A112,Sta!$Y:$Y,"&gt;10")/$B112</f>
        <v>#DIV/0!</v>
      </c>
      <c r="S112" s="8" t="e">
        <f>COUNTIFS(Sta!$B:$B,$A112,Sta!$Y:$Y,"&gt;10")/$C112</f>
        <v>#DIV/0!</v>
      </c>
      <c r="T112" s="11" t="e">
        <f>(COUNTIFS(Sta!$A:$A,$A112,Sta!$Y:$Y,"&lt;12") +COUNTIFS(Sta!$B:$B,$A112,Sta!$Y:$Y,"&lt;12"))/$D112</f>
        <v>#DIV/0!</v>
      </c>
      <c r="U112" s="8" t="e">
        <f>COUNTIFS(Sta!$A:$A,$A112,Sta!$Y:$Y,"&lt;12")/$B112</f>
        <v>#DIV/0!</v>
      </c>
      <c r="V112" s="8" t="e">
        <f>COUNTIFS(Sta!$B:$B,$A112,Sta!$Y:$Y,"&lt;12")/$C112</f>
        <v>#DIV/0!</v>
      </c>
    </row>
    <row r="113" spans="1:22" x14ac:dyDescent="0.3">
      <c r="A113" t="s">
        <v>221</v>
      </c>
      <c r="B113" s="9">
        <f>COUNTIF(Sta!A:A,A113)</f>
        <v>0</v>
      </c>
      <c r="C113" s="4">
        <f>COUNTIF(Sta!B:B,A113)</f>
        <v>0</v>
      </c>
      <c r="D113" s="4">
        <f t="shared" si="3"/>
        <v>0</v>
      </c>
      <c r="E113" s="10" t="e">
        <f>(SUMIF(Sta!$A:$A,$A113,Sta!$Y:$Y)  + SUMIF(Sta!$B:$B,$A113,Sta!$Y:$Y) )/$D113</f>
        <v>#DIV/0!</v>
      </c>
      <c r="F113" s="6" t="e">
        <f>SUMIF(Sta!$A:$A,$A113,Sta!$Y:$Y)/$B113</f>
        <v>#DIV/0!</v>
      </c>
      <c r="G113" s="6" t="e">
        <f>SUMIF(Sta!$B:$B,$A113,Sta!$Y:$Y)/$C113</f>
        <v>#DIV/0!</v>
      </c>
      <c r="H113" s="10" t="e">
        <f>(SUMIF(Sta!$A:$A,$A113,Sta!$U:$U)  + SUMIF(Sta!$B:$B,$A113,Sta!$V:$V) )/$D113</f>
        <v>#DIV/0!</v>
      </c>
      <c r="I113" s="6" t="e">
        <f>SUMIF(Sta!$A:$A,$A113,Sta!$U:$U)/$B113</f>
        <v>#DIV/0!</v>
      </c>
      <c r="J113" s="6" t="e">
        <f>SUMIF(Sta!$B:$B,$A113,Sta!$V:$V)/$C113</f>
        <v>#DIV/0!</v>
      </c>
      <c r="K113" s="10" t="e">
        <f>(SUMIF(Sta!$A:$A,$A113,Sta!$W:$W)  + SUMIF(Sta!$B:$B,$A113,Sta!$X:$X) )/$D113</f>
        <v>#DIV/0!</v>
      </c>
      <c r="L113" s="6" t="e">
        <f>SUMIF(Sta!$A:$A,$A113,Sta!$W:$W)/$B113</f>
        <v>#DIV/0!</v>
      </c>
      <c r="M113" s="6" t="e">
        <f>SUMIF(Sta!$B:$B,$A113,Sta!$X:$X)/$C113</f>
        <v>#DIV/0!</v>
      </c>
      <c r="N113" s="11" t="e">
        <f>(COUNTIFS(Sta!$A:$A,$A113,Sta!$Y:$Y,"&gt;8") +COUNTIFS(Sta!$B:$B,$A113,Sta!$Y:$Y,"&gt;8"))/$D113</f>
        <v>#DIV/0!</v>
      </c>
      <c r="O113" s="8" t="e">
        <f>COUNTIFS(Sta!$A:$A,$A113,Sta!$Y:$Y,"&gt;8")/$B113</f>
        <v>#DIV/0!</v>
      </c>
      <c r="P113" s="8" t="e">
        <f>COUNTIFS(Sta!$B:$B,$A113,Sta!$Y:$Y,"&gt;8")/$C113</f>
        <v>#DIV/0!</v>
      </c>
      <c r="Q113" s="11" t="e">
        <f>(COUNTIFS(Sta!$A:$A,$A113,Sta!$Y:$Y,"&gt;10") +COUNTIFS(Sta!$B:$B,$A113,Sta!$Y:$Y,"&gt;10"))/$D113</f>
        <v>#DIV/0!</v>
      </c>
      <c r="R113" s="8" t="e">
        <f>COUNTIFS(Sta!$A:$A,$A113,Sta!$Y:$Y,"&gt;10")/$B113</f>
        <v>#DIV/0!</v>
      </c>
      <c r="S113" s="8" t="e">
        <f>COUNTIFS(Sta!$B:$B,$A113,Sta!$Y:$Y,"&gt;10")/$C113</f>
        <v>#DIV/0!</v>
      </c>
      <c r="T113" s="11" t="e">
        <f>(COUNTIFS(Sta!$A:$A,$A113,Sta!$Y:$Y,"&lt;12") +COUNTIFS(Sta!$B:$B,$A113,Sta!$Y:$Y,"&lt;12"))/$D113</f>
        <v>#DIV/0!</v>
      </c>
      <c r="U113" s="8" t="e">
        <f>COUNTIFS(Sta!$A:$A,$A113,Sta!$Y:$Y,"&lt;12")/$B113</f>
        <v>#DIV/0!</v>
      </c>
      <c r="V113" s="8" t="e">
        <f>COUNTIFS(Sta!$B:$B,$A113,Sta!$Y:$Y,"&lt;12")/$C113</f>
        <v>#DIV/0!</v>
      </c>
    </row>
    <row r="114" spans="1:22" x14ac:dyDescent="0.3">
      <c r="A114" t="s">
        <v>235</v>
      </c>
      <c r="B114" s="9">
        <f>COUNTIF(Sta!A:A,A114)</f>
        <v>0</v>
      </c>
      <c r="C114" s="4">
        <f>COUNTIF(Sta!B:B,A114)</f>
        <v>0</v>
      </c>
      <c r="D114" s="4">
        <f t="shared" si="3"/>
        <v>0</v>
      </c>
      <c r="E114" s="10" t="e">
        <f>(SUMIF(Sta!$A:$A,$A114,Sta!$Y:$Y)  + SUMIF(Sta!$B:$B,$A114,Sta!$Y:$Y) )/$D114</f>
        <v>#DIV/0!</v>
      </c>
      <c r="F114" s="6" t="e">
        <f>SUMIF(Sta!$A:$A,$A114,Sta!$Y:$Y)/$B114</f>
        <v>#DIV/0!</v>
      </c>
      <c r="G114" s="6" t="e">
        <f>SUMIF(Sta!$B:$B,$A114,Sta!$Y:$Y)/$C114</f>
        <v>#DIV/0!</v>
      </c>
      <c r="H114" s="10" t="e">
        <f>(SUMIF(Sta!$A:$A,$A114,Sta!$U:$U)  + SUMIF(Sta!$B:$B,$A114,Sta!$V:$V) )/$D114</f>
        <v>#DIV/0!</v>
      </c>
      <c r="I114" s="6" t="e">
        <f>SUMIF(Sta!$A:$A,$A114,Sta!$U:$U)/$B114</f>
        <v>#DIV/0!</v>
      </c>
      <c r="J114" s="6" t="e">
        <f>SUMIF(Sta!$B:$B,$A114,Sta!$V:$V)/$C114</f>
        <v>#DIV/0!</v>
      </c>
      <c r="K114" s="10" t="e">
        <f>(SUMIF(Sta!$A:$A,$A114,Sta!$W:$W)  + SUMIF(Sta!$B:$B,$A114,Sta!$X:$X) )/$D114</f>
        <v>#DIV/0!</v>
      </c>
      <c r="L114" s="6" t="e">
        <f>SUMIF(Sta!$A:$A,$A114,Sta!$W:$W)/$B114</f>
        <v>#DIV/0!</v>
      </c>
      <c r="M114" s="6" t="e">
        <f>SUMIF(Sta!$B:$B,$A114,Sta!$X:$X)/$C114</f>
        <v>#DIV/0!</v>
      </c>
      <c r="N114" s="11" t="e">
        <f>(COUNTIFS(Sta!$A:$A,$A114,Sta!$Y:$Y,"&gt;8") +COUNTIFS(Sta!$B:$B,$A114,Sta!$Y:$Y,"&gt;8"))/$D114</f>
        <v>#DIV/0!</v>
      </c>
      <c r="O114" s="8" t="e">
        <f>COUNTIFS(Sta!$A:$A,$A114,Sta!$Y:$Y,"&gt;8")/$B114</f>
        <v>#DIV/0!</v>
      </c>
      <c r="P114" s="8" t="e">
        <f>COUNTIFS(Sta!$B:$B,$A114,Sta!$Y:$Y,"&gt;8")/$C114</f>
        <v>#DIV/0!</v>
      </c>
      <c r="Q114" s="11" t="e">
        <f>(COUNTIFS(Sta!$A:$A,$A114,Sta!$Y:$Y,"&gt;10") +COUNTIFS(Sta!$B:$B,$A114,Sta!$Y:$Y,"&gt;10"))/$D114</f>
        <v>#DIV/0!</v>
      </c>
      <c r="R114" s="8" t="e">
        <f>COUNTIFS(Sta!$A:$A,$A114,Sta!$Y:$Y,"&gt;10")/$B114</f>
        <v>#DIV/0!</v>
      </c>
      <c r="S114" s="8" t="e">
        <f>COUNTIFS(Sta!$B:$B,$A114,Sta!$Y:$Y,"&gt;10")/$C114</f>
        <v>#DIV/0!</v>
      </c>
      <c r="T114" s="11" t="e">
        <f>(COUNTIFS(Sta!$A:$A,$A114,Sta!$Y:$Y,"&lt;12") +COUNTIFS(Sta!$B:$B,$A114,Sta!$Y:$Y,"&lt;12"))/$D114</f>
        <v>#DIV/0!</v>
      </c>
      <c r="U114" s="8" t="e">
        <f>COUNTIFS(Sta!$A:$A,$A114,Sta!$Y:$Y,"&lt;12")/$B114</f>
        <v>#DIV/0!</v>
      </c>
      <c r="V114" s="8" t="e">
        <f>COUNTIFS(Sta!$B:$B,$A114,Sta!$Y:$Y,"&lt;12")/$C114</f>
        <v>#DIV/0!</v>
      </c>
    </row>
    <row r="115" spans="1:22" x14ac:dyDescent="0.3">
      <c r="A115" t="s">
        <v>232</v>
      </c>
      <c r="B115" s="9">
        <f>COUNTIF(Sta!A:A,A115)</f>
        <v>0</v>
      </c>
      <c r="C115" s="4">
        <f>COUNTIF(Sta!B:B,A115)</f>
        <v>0</v>
      </c>
      <c r="D115" s="4">
        <f t="shared" si="3"/>
        <v>0</v>
      </c>
      <c r="E115" s="10" t="e">
        <f>(SUMIF(Sta!$A:$A,$A115,Sta!$Y:$Y)  + SUMIF(Sta!$B:$B,$A115,Sta!$Y:$Y) )/$D115</f>
        <v>#DIV/0!</v>
      </c>
      <c r="F115" s="6" t="e">
        <f>SUMIF(Sta!$A:$A,$A115,Sta!$Y:$Y)/$B115</f>
        <v>#DIV/0!</v>
      </c>
      <c r="G115" s="6" t="e">
        <f>SUMIF(Sta!$B:$B,$A115,Sta!$Y:$Y)/$C115</f>
        <v>#DIV/0!</v>
      </c>
      <c r="H115" s="10" t="e">
        <f>(SUMIF(Sta!$A:$A,$A115,Sta!$U:$U)  + SUMIF(Sta!$B:$B,$A115,Sta!$V:$V) )/$D115</f>
        <v>#DIV/0!</v>
      </c>
      <c r="I115" s="6" t="e">
        <f>SUMIF(Sta!$A:$A,$A115,Sta!$U:$U)/$B115</f>
        <v>#DIV/0!</v>
      </c>
      <c r="J115" s="6" t="e">
        <f>SUMIF(Sta!$B:$B,$A115,Sta!$V:$V)/$C115</f>
        <v>#DIV/0!</v>
      </c>
      <c r="K115" s="10" t="e">
        <f>(SUMIF(Sta!$A:$A,$A115,Sta!$W:$W)  + SUMIF(Sta!$B:$B,$A115,Sta!$X:$X) )/$D115</f>
        <v>#DIV/0!</v>
      </c>
      <c r="L115" s="6" t="e">
        <f>SUMIF(Sta!$A:$A,$A115,Sta!$W:$W)/$B115</f>
        <v>#DIV/0!</v>
      </c>
      <c r="M115" s="6" t="e">
        <f>SUMIF(Sta!$B:$B,$A115,Sta!$X:$X)/$C115</f>
        <v>#DIV/0!</v>
      </c>
      <c r="N115" s="11" t="e">
        <f>(COUNTIFS(Sta!$A:$A,$A115,Sta!$Y:$Y,"&gt;8") +COUNTIFS(Sta!$B:$B,$A115,Sta!$Y:$Y,"&gt;8"))/$D115</f>
        <v>#DIV/0!</v>
      </c>
      <c r="O115" s="8" t="e">
        <f>COUNTIFS(Sta!$A:$A,$A115,Sta!$Y:$Y,"&gt;8")/$B115</f>
        <v>#DIV/0!</v>
      </c>
      <c r="P115" s="8" t="e">
        <f>COUNTIFS(Sta!$B:$B,$A115,Sta!$Y:$Y,"&gt;8")/$C115</f>
        <v>#DIV/0!</v>
      </c>
      <c r="Q115" s="11" t="e">
        <f>(COUNTIFS(Sta!$A:$A,$A115,Sta!$Y:$Y,"&gt;10") +COUNTIFS(Sta!$B:$B,$A115,Sta!$Y:$Y,"&gt;10"))/$D115</f>
        <v>#DIV/0!</v>
      </c>
      <c r="R115" s="8" t="e">
        <f>COUNTIFS(Sta!$A:$A,$A115,Sta!$Y:$Y,"&gt;10")/$B115</f>
        <v>#DIV/0!</v>
      </c>
      <c r="S115" s="8" t="e">
        <f>COUNTIFS(Sta!$B:$B,$A115,Sta!$Y:$Y,"&gt;10")/$C115</f>
        <v>#DIV/0!</v>
      </c>
      <c r="T115" s="11" t="e">
        <f>(COUNTIFS(Sta!$A:$A,$A115,Sta!$Y:$Y,"&lt;12") +COUNTIFS(Sta!$B:$B,$A115,Sta!$Y:$Y,"&lt;12"))/$D115</f>
        <v>#DIV/0!</v>
      </c>
      <c r="U115" s="8" t="e">
        <f>COUNTIFS(Sta!$A:$A,$A115,Sta!$Y:$Y,"&lt;12")/$B115</f>
        <v>#DIV/0!</v>
      </c>
      <c r="V115" s="8" t="e">
        <f>COUNTIFS(Sta!$B:$B,$A115,Sta!$Y:$Y,"&lt;12")/$C115</f>
        <v>#DIV/0!</v>
      </c>
    </row>
    <row r="116" spans="1:22" x14ac:dyDescent="0.3">
      <c r="A116" t="s">
        <v>224</v>
      </c>
      <c r="B116" s="9">
        <f>COUNTIF(Sta!A:A,A116)</f>
        <v>0</v>
      </c>
      <c r="C116" s="4">
        <f>COUNTIF(Sta!B:B,A116)</f>
        <v>0</v>
      </c>
      <c r="D116" s="4">
        <f t="shared" si="3"/>
        <v>0</v>
      </c>
      <c r="E116" s="10" t="e">
        <f>(SUMIF(Sta!$A:$A,$A116,Sta!$Y:$Y)  + SUMIF(Sta!$B:$B,$A116,Sta!$Y:$Y) )/$D116</f>
        <v>#DIV/0!</v>
      </c>
      <c r="F116" s="6" t="e">
        <f>SUMIF(Sta!$A:$A,$A116,Sta!$Y:$Y)/$B116</f>
        <v>#DIV/0!</v>
      </c>
      <c r="G116" s="6" t="e">
        <f>SUMIF(Sta!$B:$B,$A116,Sta!$Y:$Y)/$C116</f>
        <v>#DIV/0!</v>
      </c>
      <c r="H116" s="10" t="e">
        <f>(SUMIF(Sta!$A:$A,$A116,Sta!$U:$U)  + SUMIF(Sta!$B:$B,$A116,Sta!$V:$V) )/$D116</f>
        <v>#DIV/0!</v>
      </c>
      <c r="I116" s="6" t="e">
        <f>SUMIF(Sta!$A:$A,$A116,Sta!$U:$U)/$B116</f>
        <v>#DIV/0!</v>
      </c>
      <c r="J116" s="6" t="e">
        <f>SUMIF(Sta!$B:$B,$A116,Sta!$V:$V)/$C116</f>
        <v>#DIV/0!</v>
      </c>
      <c r="K116" s="10" t="e">
        <f>(SUMIF(Sta!$A:$A,$A116,Sta!$W:$W)  + SUMIF(Sta!$B:$B,$A116,Sta!$X:$X) )/$D116</f>
        <v>#DIV/0!</v>
      </c>
      <c r="L116" s="6" t="e">
        <f>SUMIF(Sta!$A:$A,$A116,Sta!$W:$W)/$B116</f>
        <v>#DIV/0!</v>
      </c>
      <c r="M116" s="6" t="e">
        <f>SUMIF(Sta!$B:$B,$A116,Sta!$X:$X)/$C116</f>
        <v>#DIV/0!</v>
      </c>
      <c r="N116" s="11" t="e">
        <f>(COUNTIFS(Sta!$A:$A,$A116,Sta!$Y:$Y,"&gt;8") +COUNTIFS(Sta!$B:$B,$A116,Sta!$Y:$Y,"&gt;8"))/$D116</f>
        <v>#DIV/0!</v>
      </c>
      <c r="O116" s="8" t="e">
        <f>COUNTIFS(Sta!$A:$A,$A116,Sta!$Y:$Y,"&gt;8")/$B116</f>
        <v>#DIV/0!</v>
      </c>
      <c r="P116" s="8" t="e">
        <f>COUNTIFS(Sta!$B:$B,$A116,Sta!$Y:$Y,"&gt;8")/$C116</f>
        <v>#DIV/0!</v>
      </c>
      <c r="Q116" s="11" t="e">
        <f>(COUNTIFS(Sta!$A:$A,$A116,Sta!$Y:$Y,"&gt;10") +COUNTIFS(Sta!$B:$B,$A116,Sta!$Y:$Y,"&gt;10"))/$D116</f>
        <v>#DIV/0!</v>
      </c>
      <c r="R116" s="8" t="e">
        <f>COUNTIFS(Sta!$A:$A,$A116,Sta!$Y:$Y,"&gt;10")/$B116</f>
        <v>#DIV/0!</v>
      </c>
      <c r="S116" s="8" t="e">
        <f>COUNTIFS(Sta!$B:$B,$A116,Sta!$Y:$Y,"&gt;10")/$C116</f>
        <v>#DIV/0!</v>
      </c>
      <c r="T116" s="11" t="e">
        <f>(COUNTIFS(Sta!$A:$A,$A116,Sta!$Y:$Y,"&lt;12") +COUNTIFS(Sta!$B:$B,$A116,Sta!$Y:$Y,"&lt;12"))/$D116</f>
        <v>#DIV/0!</v>
      </c>
      <c r="U116" s="8" t="e">
        <f>COUNTIFS(Sta!$A:$A,$A116,Sta!$Y:$Y,"&lt;12")/$B116</f>
        <v>#DIV/0!</v>
      </c>
      <c r="V116" s="8" t="e">
        <f>COUNTIFS(Sta!$B:$B,$A116,Sta!$Y:$Y,"&lt;12")/$C116</f>
        <v>#DIV/0!</v>
      </c>
    </row>
    <row r="117" spans="1:22" x14ac:dyDescent="0.3">
      <c r="A117" t="s">
        <v>223</v>
      </c>
      <c r="B117" s="9">
        <f>COUNTIF(Sta!A:A,A117)</f>
        <v>0</v>
      </c>
      <c r="C117" s="4">
        <f>COUNTIF(Sta!B:B,A117)</f>
        <v>0</v>
      </c>
      <c r="D117" s="4">
        <f t="shared" si="3"/>
        <v>0</v>
      </c>
      <c r="E117" s="10" t="e">
        <f>(SUMIF(Sta!$A:$A,$A117,Sta!$Y:$Y)  + SUMIF(Sta!$B:$B,$A117,Sta!$Y:$Y) )/$D117</f>
        <v>#DIV/0!</v>
      </c>
      <c r="F117" s="6" t="e">
        <f>SUMIF(Sta!$A:$A,$A117,Sta!$Y:$Y)/$B117</f>
        <v>#DIV/0!</v>
      </c>
      <c r="G117" s="6" t="e">
        <f>SUMIF(Sta!$B:$B,$A117,Sta!$Y:$Y)/$C117</f>
        <v>#DIV/0!</v>
      </c>
      <c r="H117" s="10" t="e">
        <f>(SUMIF(Sta!$A:$A,$A117,Sta!$U:$U)  + SUMIF(Sta!$B:$B,$A117,Sta!$V:$V) )/$D117</f>
        <v>#DIV/0!</v>
      </c>
      <c r="I117" s="6" t="e">
        <f>SUMIF(Sta!$A:$A,$A117,Sta!$U:$U)/$B117</f>
        <v>#DIV/0!</v>
      </c>
      <c r="J117" s="6" t="e">
        <f>SUMIF(Sta!$B:$B,$A117,Sta!$V:$V)/$C117</f>
        <v>#DIV/0!</v>
      </c>
      <c r="K117" s="10" t="e">
        <f>(SUMIF(Sta!$A:$A,$A117,Sta!$W:$W)  + SUMIF(Sta!$B:$B,$A117,Sta!$X:$X) )/$D117</f>
        <v>#DIV/0!</v>
      </c>
      <c r="L117" s="6" t="e">
        <f>SUMIF(Sta!$A:$A,$A117,Sta!$W:$W)/$B117</f>
        <v>#DIV/0!</v>
      </c>
      <c r="M117" s="6" t="e">
        <f>SUMIF(Sta!$B:$B,$A117,Sta!$X:$X)/$C117</f>
        <v>#DIV/0!</v>
      </c>
      <c r="N117" s="11" t="e">
        <f>(COUNTIFS(Sta!$A:$A,$A117,Sta!$Y:$Y,"&gt;8") +COUNTIFS(Sta!$B:$B,$A117,Sta!$Y:$Y,"&gt;8"))/$D117</f>
        <v>#DIV/0!</v>
      </c>
      <c r="O117" s="8" t="e">
        <f>COUNTIFS(Sta!$A:$A,$A117,Sta!$Y:$Y,"&gt;8")/$B117</f>
        <v>#DIV/0!</v>
      </c>
      <c r="P117" s="8" t="e">
        <f>COUNTIFS(Sta!$B:$B,$A117,Sta!$Y:$Y,"&gt;8")/$C117</f>
        <v>#DIV/0!</v>
      </c>
      <c r="Q117" s="11" t="e">
        <f>(COUNTIFS(Sta!$A:$A,$A117,Sta!$Y:$Y,"&gt;10") +COUNTIFS(Sta!$B:$B,$A117,Sta!$Y:$Y,"&gt;10"))/$D117</f>
        <v>#DIV/0!</v>
      </c>
      <c r="R117" s="8" t="e">
        <f>COUNTIFS(Sta!$A:$A,$A117,Sta!$Y:$Y,"&gt;10")/$B117</f>
        <v>#DIV/0!</v>
      </c>
      <c r="S117" s="8" t="e">
        <f>COUNTIFS(Sta!$B:$B,$A117,Sta!$Y:$Y,"&gt;10")/$C117</f>
        <v>#DIV/0!</v>
      </c>
      <c r="T117" s="11" t="e">
        <f>(COUNTIFS(Sta!$A:$A,$A117,Sta!$Y:$Y,"&lt;12") +COUNTIFS(Sta!$B:$B,$A117,Sta!$Y:$Y,"&lt;12"))/$D117</f>
        <v>#DIV/0!</v>
      </c>
      <c r="U117" s="8" t="e">
        <f>COUNTIFS(Sta!$A:$A,$A117,Sta!$Y:$Y,"&lt;12")/$B117</f>
        <v>#DIV/0!</v>
      </c>
      <c r="V117" s="8" t="e">
        <f>COUNTIFS(Sta!$B:$B,$A117,Sta!$Y:$Y,"&lt;12")/$C117</f>
        <v>#DIV/0!</v>
      </c>
    </row>
    <row r="118" spans="1:22" x14ac:dyDescent="0.3">
      <c r="A118" t="s">
        <v>230</v>
      </c>
      <c r="B118" s="9">
        <f>COUNTIF(Sta!A:A,A118)</f>
        <v>0</v>
      </c>
      <c r="C118" s="4">
        <f>COUNTIF(Sta!B:B,A118)</f>
        <v>0</v>
      </c>
      <c r="D118" s="4">
        <f t="shared" si="3"/>
        <v>0</v>
      </c>
      <c r="E118" s="10" t="e">
        <f>(SUMIF(Sta!$A:$A,$A118,Sta!$Y:$Y)  + SUMIF(Sta!$B:$B,$A118,Sta!$Y:$Y) )/$D118</f>
        <v>#DIV/0!</v>
      </c>
      <c r="F118" s="6" t="e">
        <f>SUMIF(Sta!$A:$A,$A118,Sta!$Y:$Y)/$B118</f>
        <v>#DIV/0!</v>
      </c>
      <c r="G118" s="6" t="e">
        <f>SUMIF(Sta!$B:$B,$A118,Sta!$Y:$Y)/$C118</f>
        <v>#DIV/0!</v>
      </c>
      <c r="H118" s="10" t="e">
        <f>(SUMIF(Sta!$A:$A,$A118,Sta!$U:$U)  + SUMIF(Sta!$B:$B,$A118,Sta!$V:$V) )/$D118</f>
        <v>#DIV/0!</v>
      </c>
      <c r="I118" s="6" t="e">
        <f>SUMIF(Sta!$A:$A,$A118,Sta!$U:$U)/$B118</f>
        <v>#DIV/0!</v>
      </c>
      <c r="J118" s="6" t="e">
        <f>SUMIF(Sta!$B:$B,$A118,Sta!$V:$V)/$C118</f>
        <v>#DIV/0!</v>
      </c>
      <c r="K118" s="10" t="e">
        <f>(SUMIF(Sta!$A:$A,$A118,Sta!$W:$W)  + SUMIF(Sta!$B:$B,$A118,Sta!$X:$X) )/$D118</f>
        <v>#DIV/0!</v>
      </c>
      <c r="L118" s="6" t="e">
        <f>SUMIF(Sta!$A:$A,$A118,Sta!$W:$W)/$B118</f>
        <v>#DIV/0!</v>
      </c>
      <c r="M118" s="6" t="e">
        <f>SUMIF(Sta!$B:$B,$A118,Sta!$X:$X)/$C118</f>
        <v>#DIV/0!</v>
      </c>
      <c r="N118" s="11" t="e">
        <f>(COUNTIFS(Sta!$A:$A,$A118,Sta!$Y:$Y,"&gt;8") +COUNTIFS(Sta!$B:$B,$A118,Sta!$Y:$Y,"&gt;8"))/$D118</f>
        <v>#DIV/0!</v>
      </c>
      <c r="O118" s="8" t="e">
        <f>COUNTIFS(Sta!$A:$A,$A118,Sta!$Y:$Y,"&gt;8")/$B118</f>
        <v>#DIV/0!</v>
      </c>
      <c r="P118" s="8" t="e">
        <f>COUNTIFS(Sta!$B:$B,$A118,Sta!$Y:$Y,"&gt;8")/$C118</f>
        <v>#DIV/0!</v>
      </c>
      <c r="Q118" s="11" t="e">
        <f>(COUNTIFS(Sta!$A:$A,$A118,Sta!$Y:$Y,"&gt;10") +COUNTIFS(Sta!$B:$B,$A118,Sta!$Y:$Y,"&gt;10"))/$D118</f>
        <v>#DIV/0!</v>
      </c>
      <c r="R118" s="8" t="e">
        <f>COUNTIFS(Sta!$A:$A,$A118,Sta!$Y:$Y,"&gt;10")/$B118</f>
        <v>#DIV/0!</v>
      </c>
      <c r="S118" s="8" t="e">
        <f>COUNTIFS(Sta!$B:$B,$A118,Sta!$Y:$Y,"&gt;10")/$C118</f>
        <v>#DIV/0!</v>
      </c>
      <c r="T118" s="11" t="e">
        <f>(COUNTIFS(Sta!$A:$A,$A118,Sta!$Y:$Y,"&lt;12") +COUNTIFS(Sta!$B:$B,$A118,Sta!$Y:$Y,"&lt;12"))/$D118</f>
        <v>#DIV/0!</v>
      </c>
      <c r="U118" s="8" t="e">
        <f>COUNTIFS(Sta!$A:$A,$A118,Sta!$Y:$Y,"&lt;12")/$B118</f>
        <v>#DIV/0!</v>
      </c>
      <c r="V118" s="8" t="e">
        <f>COUNTIFS(Sta!$B:$B,$A118,Sta!$Y:$Y,"&lt;12")/$C118</f>
        <v>#DIV/0!</v>
      </c>
    </row>
    <row r="119" spans="1:22" x14ac:dyDescent="0.3">
      <c r="A119" t="s">
        <v>218</v>
      </c>
      <c r="B119" s="9">
        <f>COUNTIF(Sta!A:A,A119)</f>
        <v>0</v>
      </c>
      <c r="C119" s="4">
        <f>COUNTIF(Sta!B:B,A119)</f>
        <v>0</v>
      </c>
      <c r="D119" s="4">
        <f t="shared" si="3"/>
        <v>0</v>
      </c>
      <c r="E119" s="10" t="e">
        <f>(SUMIF(Sta!$A:$A,$A119,Sta!$Y:$Y)  + SUMIF(Sta!$B:$B,$A119,Sta!$Y:$Y) )/$D119</f>
        <v>#DIV/0!</v>
      </c>
      <c r="F119" s="6" t="e">
        <f>SUMIF(Sta!$A:$A,$A119,Sta!$Y:$Y)/$B119</f>
        <v>#DIV/0!</v>
      </c>
      <c r="G119" s="6" t="e">
        <f>SUMIF(Sta!$B:$B,$A119,Sta!$Y:$Y)/$C119</f>
        <v>#DIV/0!</v>
      </c>
      <c r="H119" s="10" t="e">
        <f>(SUMIF(Sta!$A:$A,$A119,Sta!$U:$U)  + SUMIF(Sta!$B:$B,$A119,Sta!$V:$V) )/$D119</f>
        <v>#DIV/0!</v>
      </c>
      <c r="I119" s="6" t="e">
        <f>SUMIF(Sta!$A:$A,$A119,Sta!$U:$U)/$B119</f>
        <v>#DIV/0!</v>
      </c>
      <c r="J119" s="6" t="e">
        <f>SUMIF(Sta!$B:$B,$A119,Sta!$V:$V)/$C119</f>
        <v>#DIV/0!</v>
      </c>
      <c r="K119" s="10" t="e">
        <f>(SUMIF(Sta!$A:$A,$A119,Sta!$W:$W)  + SUMIF(Sta!$B:$B,$A119,Sta!$X:$X) )/$D119</f>
        <v>#DIV/0!</v>
      </c>
      <c r="L119" s="6" t="e">
        <f>SUMIF(Sta!$A:$A,$A119,Sta!$W:$W)/$B119</f>
        <v>#DIV/0!</v>
      </c>
      <c r="M119" s="6" t="e">
        <f>SUMIF(Sta!$B:$B,$A119,Sta!$X:$X)/$C119</f>
        <v>#DIV/0!</v>
      </c>
      <c r="N119" s="11" t="e">
        <f>(COUNTIFS(Sta!$A:$A,$A119,Sta!$Y:$Y,"&gt;8") +COUNTIFS(Sta!$B:$B,$A119,Sta!$Y:$Y,"&gt;8"))/$D119</f>
        <v>#DIV/0!</v>
      </c>
      <c r="O119" s="8" t="e">
        <f>COUNTIFS(Sta!$A:$A,$A119,Sta!$Y:$Y,"&gt;8")/$B119</f>
        <v>#DIV/0!</v>
      </c>
      <c r="P119" s="8" t="e">
        <f>COUNTIFS(Sta!$B:$B,$A119,Sta!$Y:$Y,"&gt;8")/$C119</f>
        <v>#DIV/0!</v>
      </c>
      <c r="Q119" s="11" t="e">
        <f>(COUNTIFS(Sta!$A:$A,$A119,Sta!$Y:$Y,"&gt;10") +COUNTIFS(Sta!$B:$B,$A119,Sta!$Y:$Y,"&gt;10"))/$D119</f>
        <v>#DIV/0!</v>
      </c>
      <c r="R119" s="8" t="e">
        <f>COUNTIFS(Sta!$A:$A,$A119,Sta!$Y:$Y,"&gt;10")/$B119</f>
        <v>#DIV/0!</v>
      </c>
      <c r="S119" s="8" t="e">
        <f>COUNTIFS(Sta!$B:$B,$A119,Sta!$Y:$Y,"&gt;10")/$C119</f>
        <v>#DIV/0!</v>
      </c>
      <c r="T119" s="11" t="e">
        <f>(COUNTIFS(Sta!$A:$A,$A119,Sta!$Y:$Y,"&lt;12") +COUNTIFS(Sta!$B:$B,$A119,Sta!$Y:$Y,"&lt;12"))/$D119</f>
        <v>#DIV/0!</v>
      </c>
      <c r="U119" s="8" t="e">
        <f>COUNTIFS(Sta!$A:$A,$A119,Sta!$Y:$Y,"&lt;12")/$B119</f>
        <v>#DIV/0!</v>
      </c>
      <c r="V119" s="8" t="e">
        <f>COUNTIFS(Sta!$B:$B,$A119,Sta!$Y:$Y,"&lt;12")/$C119</f>
        <v>#DIV/0!</v>
      </c>
    </row>
    <row r="120" spans="1:22" x14ac:dyDescent="0.3">
      <c r="A120" t="s">
        <v>240</v>
      </c>
      <c r="B120" s="9">
        <f>COUNTIF(Sta!A:A,A120)</f>
        <v>0</v>
      </c>
      <c r="C120" s="4">
        <f>COUNTIF(Sta!B:B,A120)</f>
        <v>0</v>
      </c>
      <c r="D120" s="4">
        <f t="shared" si="3"/>
        <v>0</v>
      </c>
      <c r="E120" s="10" t="e">
        <f>(SUMIF(Sta!$A:$A,$A120,Sta!$Y:$Y)  + SUMIF(Sta!$B:$B,$A120,Sta!$Y:$Y) )/$D120</f>
        <v>#DIV/0!</v>
      </c>
      <c r="F120" s="6" t="e">
        <f>SUMIF(Sta!$A:$A,$A120,Sta!$Y:$Y)/$B120</f>
        <v>#DIV/0!</v>
      </c>
      <c r="G120" s="6" t="e">
        <f>SUMIF(Sta!$B:$B,$A120,Sta!$Y:$Y)/$C120</f>
        <v>#DIV/0!</v>
      </c>
      <c r="H120" s="10" t="e">
        <f>(SUMIF(Sta!$A:$A,$A120,Sta!$U:$U)  + SUMIF(Sta!$B:$B,$A120,Sta!$V:$V) )/$D120</f>
        <v>#DIV/0!</v>
      </c>
      <c r="I120" s="6" t="e">
        <f>SUMIF(Sta!$A:$A,$A120,Sta!$U:$U)/$B120</f>
        <v>#DIV/0!</v>
      </c>
      <c r="J120" s="6" t="e">
        <f>SUMIF(Sta!$B:$B,$A120,Sta!$V:$V)/$C120</f>
        <v>#DIV/0!</v>
      </c>
      <c r="K120" s="10" t="e">
        <f>(SUMIF(Sta!$A:$A,$A120,Sta!$W:$W)  + SUMIF(Sta!$B:$B,$A120,Sta!$X:$X) )/$D120</f>
        <v>#DIV/0!</v>
      </c>
      <c r="L120" s="6" t="e">
        <f>SUMIF(Sta!$A:$A,$A120,Sta!$W:$W)/$B120</f>
        <v>#DIV/0!</v>
      </c>
      <c r="M120" s="6" t="e">
        <f>SUMIF(Sta!$B:$B,$A120,Sta!$X:$X)/$C120</f>
        <v>#DIV/0!</v>
      </c>
      <c r="N120" s="11" t="e">
        <f>(COUNTIFS(Sta!$A:$A,$A120,Sta!$Y:$Y,"&gt;8") +COUNTIFS(Sta!$B:$B,$A120,Sta!$Y:$Y,"&gt;8"))/$D120</f>
        <v>#DIV/0!</v>
      </c>
      <c r="O120" s="8" t="e">
        <f>COUNTIFS(Sta!$A:$A,$A120,Sta!$Y:$Y,"&gt;8")/$B120</f>
        <v>#DIV/0!</v>
      </c>
      <c r="P120" s="8" t="e">
        <f>COUNTIFS(Sta!$B:$B,$A120,Sta!$Y:$Y,"&gt;8")/$C120</f>
        <v>#DIV/0!</v>
      </c>
      <c r="Q120" s="11" t="e">
        <f>(COUNTIFS(Sta!$A:$A,$A120,Sta!$Y:$Y,"&gt;10") +COUNTIFS(Sta!$B:$B,$A120,Sta!$Y:$Y,"&gt;10"))/$D120</f>
        <v>#DIV/0!</v>
      </c>
      <c r="R120" s="8" t="e">
        <f>COUNTIFS(Sta!$A:$A,$A120,Sta!$Y:$Y,"&gt;10")/$B120</f>
        <v>#DIV/0!</v>
      </c>
      <c r="S120" s="8" t="e">
        <f>COUNTIFS(Sta!$B:$B,$A120,Sta!$Y:$Y,"&gt;10")/$C120</f>
        <v>#DIV/0!</v>
      </c>
      <c r="T120" s="11" t="e">
        <f>(COUNTIFS(Sta!$A:$A,$A120,Sta!$Y:$Y,"&lt;12") +COUNTIFS(Sta!$B:$B,$A120,Sta!$Y:$Y,"&lt;12"))/$D120</f>
        <v>#DIV/0!</v>
      </c>
      <c r="U120" s="8" t="e">
        <f>COUNTIFS(Sta!$A:$A,$A120,Sta!$Y:$Y,"&lt;12")/$B120</f>
        <v>#DIV/0!</v>
      </c>
      <c r="V120" s="8" t="e">
        <f>COUNTIFS(Sta!$B:$B,$A120,Sta!$Y:$Y,"&lt;12")/$C120</f>
        <v>#DIV/0!</v>
      </c>
    </row>
    <row r="121" spans="1:22" x14ac:dyDescent="0.3">
      <c r="A121" t="s">
        <v>220</v>
      </c>
      <c r="B121" s="9">
        <f>COUNTIF(Sta!A:A,A121)</f>
        <v>0</v>
      </c>
      <c r="C121" s="4">
        <f>COUNTIF(Sta!B:B,A121)</f>
        <v>0</v>
      </c>
      <c r="D121" s="4">
        <f t="shared" si="3"/>
        <v>0</v>
      </c>
      <c r="E121" s="10" t="e">
        <f>(SUMIF(Sta!$A:$A,$A121,Sta!$Y:$Y)  + SUMIF(Sta!$B:$B,$A121,Sta!$Y:$Y) )/$D121</f>
        <v>#DIV/0!</v>
      </c>
      <c r="F121" s="6" t="e">
        <f>SUMIF(Sta!$A:$A,$A121,Sta!$Y:$Y)/$B121</f>
        <v>#DIV/0!</v>
      </c>
      <c r="G121" s="6" t="e">
        <f>SUMIF(Sta!$B:$B,$A121,Sta!$Y:$Y)/$C121</f>
        <v>#DIV/0!</v>
      </c>
      <c r="H121" s="10" t="e">
        <f>(SUMIF(Sta!$A:$A,$A121,Sta!$U:$U)  + SUMIF(Sta!$B:$B,$A121,Sta!$V:$V) )/$D121</f>
        <v>#DIV/0!</v>
      </c>
      <c r="I121" s="6" t="e">
        <f>SUMIF(Sta!$A:$A,$A121,Sta!$U:$U)/$B121</f>
        <v>#DIV/0!</v>
      </c>
      <c r="J121" s="6" t="e">
        <f>SUMIF(Sta!$B:$B,$A121,Sta!$V:$V)/$C121</f>
        <v>#DIV/0!</v>
      </c>
      <c r="K121" s="10" t="e">
        <f>(SUMIF(Sta!$A:$A,$A121,Sta!$W:$W)  + SUMIF(Sta!$B:$B,$A121,Sta!$X:$X) )/$D121</f>
        <v>#DIV/0!</v>
      </c>
      <c r="L121" s="6" t="e">
        <f>SUMIF(Sta!$A:$A,$A121,Sta!$W:$W)/$B121</f>
        <v>#DIV/0!</v>
      </c>
      <c r="M121" s="6" t="e">
        <f>SUMIF(Sta!$B:$B,$A121,Sta!$X:$X)/$C121</f>
        <v>#DIV/0!</v>
      </c>
      <c r="N121" s="11" t="e">
        <f>(COUNTIFS(Sta!$A:$A,$A121,Sta!$Y:$Y,"&gt;8") +COUNTIFS(Sta!$B:$B,$A121,Sta!$Y:$Y,"&gt;8"))/$D121</f>
        <v>#DIV/0!</v>
      </c>
      <c r="O121" s="8" t="e">
        <f>COUNTIFS(Sta!$A:$A,$A121,Sta!$Y:$Y,"&gt;8")/$B121</f>
        <v>#DIV/0!</v>
      </c>
      <c r="P121" s="8" t="e">
        <f>COUNTIFS(Sta!$B:$B,$A121,Sta!$Y:$Y,"&gt;8")/$C121</f>
        <v>#DIV/0!</v>
      </c>
      <c r="Q121" s="11" t="e">
        <f>(COUNTIFS(Sta!$A:$A,$A121,Sta!$Y:$Y,"&gt;10") +COUNTIFS(Sta!$B:$B,$A121,Sta!$Y:$Y,"&gt;10"))/$D121</f>
        <v>#DIV/0!</v>
      </c>
      <c r="R121" s="8" t="e">
        <f>COUNTIFS(Sta!$A:$A,$A121,Sta!$Y:$Y,"&gt;10")/$B121</f>
        <v>#DIV/0!</v>
      </c>
      <c r="S121" s="8" t="e">
        <f>COUNTIFS(Sta!$B:$B,$A121,Sta!$Y:$Y,"&gt;10")/$C121</f>
        <v>#DIV/0!</v>
      </c>
      <c r="T121" s="11" t="e">
        <f>(COUNTIFS(Sta!$A:$A,$A121,Sta!$Y:$Y,"&lt;12") +COUNTIFS(Sta!$B:$B,$A121,Sta!$Y:$Y,"&lt;12"))/$D121</f>
        <v>#DIV/0!</v>
      </c>
      <c r="U121" s="8" t="e">
        <f>COUNTIFS(Sta!$A:$A,$A121,Sta!$Y:$Y,"&lt;12")/$B121</f>
        <v>#DIV/0!</v>
      </c>
      <c r="V121" s="8" t="e">
        <f>COUNTIFS(Sta!$B:$B,$A121,Sta!$Y:$Y,"&lt;12")/$C121</f>
        <v>#DIV/0!</v>
      </c>
    </row>
    <row r="122" spans="1:22" x14ac:dyDescent="0.3">
      <c r="A122" t="s">
        <v>219</v>
      </c>
      <c r="B122" s="9">
        <f>COUNTIF(Sta!A:A,A122)</f>
        <v>0</v>
      </c>
      <c r="C122" s="4">
        <f>COUNTIF(Sta!B:B,A122)</f>
        <v>0</v>
      </c>
      <c r="D122" s="4">
        <f t="shared" si="3"/>
        <v>0</v>
      </c>
      <c r="E122" s="10" t="e">
        <f>(SUMIF(Sta!$A:$A,$A122,Sta!$Y:$Y)  + SUMIF(Sta!$B:$B,$A122,Sta!$Y:$Y) )/$D122</f>
        <v>#DIV/0!</v>
      </c>
      <c r="F122" s="6" t="e">
        <f>SUMIF(Sta!$A:$A,$A122,Sta!$Y:$Y)/$B122</f>
        <v>#DIV/0!</v>
      </c>
      <c r="G122" s="6" t="e">
        <f>SUMIF(Sta!$B:$B,$A122,Sta!$Y:$Y)/$C122</f>
        <v>#DIV/0!</v>
      </c>
      <c r="H122" s="10" t="e">
        <f>(SUMIF(Sta!$A:$A,$A122,Sta!$U:$U)  + SUMIF(Sta!$B:$B,$A122,Sta!$V:$V) )/$D122</f>
        <v>#DIV/0!</v>
      </c>
      <c r="I122" s="6" t="e">
        <f>SUMIF(Sta!$A:$A,$A122,Sta!$U:$U)/$B122</f>
        <v>#DIV/0!</v>
      </c>
      <c r="J122" s="6" t="e">
        <f>SUMIF(Sta!$B:$B,$A122,Sta!$V:$V)/$C122</f>
        <v>#DIV/0!</v>
      </c>
      <c r="K122" s="10" t="e">
        <f>(SUMIF(Sta!$A:$A,$A122,Sta!$W:$W)  + SUMIF(Sta!$B:$B,$A122,Sta!$X:$X) )/$D122</f>
        <v>#DIV/0!</v>
      </c>
      <c r="L122" s="6" t="e">
        <f>SUMIF(Sta!$A:$A,$A122,Sta!$W:$W)/$B122</f>
        <v>#DIV/0!</v>
      </c>
      <c r="M122" s="6" t="e">
        <f>SUMIF(Sta!$B:$B,$A122,Sta!$X:$X)/$C122</f>
        <v>#DIV/0!</v>
      </c>
      <c r="N122" s="11" t="e">
        <f>(COUNTIFS(Sta!$A:$A,$A122,Sta!$Y:$Y,"&gt;8") +COUNTIFS(Sta!$B:$B,$A122,Sta!$Y:$Y,"&gt;8"))/$D122</f>
        <v>#DIV/0!</v>
      </c>
      <c r="O122" s="8" t="e">
        <f>COUNTIFS(Sta!$A:$A,$A122,Sta!$Y:$Y,"&gt;8")/$B122</f>
        <v>#DIV/0!</v>
      </c>
      <c r="P122" s="8" t="e">
        <f>COUNTIFS(Sta!$B:$B,$A122,Sta!$Y:$Y,"&gt;8")/$C122</f>
        <v>#DIV/0!</v>
      </c>
      <c r="Q122" s="11" t="e">
        <f>(COUNTIFS(Sta!$A:$A,$A122,Sta!$Y:$Y,"&gt;10") +COUNTIFS(Sta!$B:$B,$A122,Sta!$Y:$Y,"&gt;10"))/$D122</f>
        <v>#DIV/0!</v>
      </c>
      <c r="R122" s="8" t="e">
        <f>COUNTIFS(Sta!$A:$A,$A122,Sta!$Y:$Y,"&gt;10")/$B122</f>
        <v>#DIV/0!</v>
      </c>
      <c r="S122" s="8" t="e">
        <f>COUNTIFS(Sta!$B:$B,$A122,Sta!$Y:$Y,"&gt;10")/$C122</f>
        <v>#DIV/0!</v>
      </c>
      <c r="T122" s="11" t="e">
        <f>(COUNTIFS(Sta!$A:$A,$A122,Sta!$Y:$Y,"&lt;12") +COUNTIFS(Sta!$B:$B,$A122,Sta!$Y:$Y,"&lt;12"))/$D122</f>
        <v>#DIV/0!</v>
      </c>
      <c r="U122" s="8" t="e">
        <f>COUNTIFS(Sta!$A:$A,$A122,Sta!$Y:$Y,"&lt;12")/$B122</f>
        <v>#DIV/0!</v>
      </c>
      <c r="V122" s="8" t="e">
        <f>COUNTIFS(Sta!$B:$B,$A122,Sta!$Y:$Y,"&lt;12")/$C122</f>
        <v>#DIV/0!</v>
      </c>
    </row>
    <row r="123" spans="1:22" x14ac:dyDescent="0.3">
      <c r="A123" t="s">
        <v>237</v>
      </c>
      <c r="B123" s="9">
        <f>COUNTIF(Sta!A:A,A123)</f>
        <v>0</v>
      </c>
      <c r="C123" s="4">
        <f>COUNTIF(Sta!B:B,A123)</f>
        <v>0</v>
      </c>
      <c r="D123" s="4">
        <f t="shared" si="3"/>
        <v>0</v>
      </c>
      <c r="E123" s="10" t="e">
        <f>(SUMIF(Sta!$A:$A,$A123,Sta!$Y:$Y)  + SUMIF(Sta!$B:$B,$A123,Sta!$Y:$Y) )/$D123</f>
        <v>#DIV/0!</v>
      </c>
      <c r="F123" s="6" t="e">
        <f>SUMIF(Sta!$A:$A,$A123,Sta!$Y:$Y)/$B123</f>
        <v>#DIV/0!</v>
      </c>
      <c r="G123" s="6" t="e">
        <f>SUMIF(Sta!$B:$B,$A123,Sta!$Y:$Y)/$C123</f>
        <v>#DIV/0!</v>
      </c>
      <c r="H123" s="10" t="e">
        <f>(SUMIF(Sta!$A:$A,$A123,Sta!$U:$U)  + SUMIF(Sta!$B:$B,$A123,Sta!$V:$V) )/$D123</f>
        <v>#DIV/0!</v>
      </c>
      <c r="I123" s="6" t="e">
        <f>SUMIF(Sta!$A:$A,$A123,Sta!$U:$U)/$B123</f>
        <v>#DIV/0!</v>
      </c>
      <c r="J123" s="6" t="e">
        <f>SUMIF(Sta!$B:$B,$A123,Sta!$V:$V)/$C123</f>
        <v>#DIV/0!</v>
      </c>
      <c r="K123" s="10" t="e">
        <f>(SUMIF(Sta!$A:$A,$A123,Sta!$W:$W)  + SUMIF(Sta!$B:$B,$A123,Sta!$X:$X) )/$D123</f>
        <v>#DIV/0!</v>
      </c>
      <c r="L123" s="6" t="e">
        <f>SUMIF(Sta!$A:$A,$A123,Sta!$W:$W)/$B123</f>
        <v>#DIV/0!</v>
      </c>
      <c r="M123" s="6" t="e">
        <f>SUMIF(Sta!$B:$B,$A123,Sta!$X:$X)/$C123</f>
        <v>#DIV/0!</v>
      </c>
      <c r="N123" s="11" t="e">
        <f>(COUNTIFS(Sta!$A:$A,$A123,Sta!$Y:$Y,"&gt;8") +COUNTIFS(Sta!$B:$B,$A123,Sta!$Y:$Y,"&gt;8"))/$D123</f>
        <v>#DIV/0!</v>
      </c>
      <c r="O123" s="8" t="e">
        <f>COUNTIFS(Sta!$A:$A,$A123,Sta!$Y:$Y,"&gt;8")/$B123</f>
        <v>#DIV/0!</v>
      </c>
      <c r="P123" s="8" t="e">
        <f>COUNTIFS(Sta!$B:$B,$A123,Sta!$Y:$Y,"&gt;8")/$C123</f>
        <v>#DIV/0!</v>
      </c>
      <c r="Q123" s="11" t="e">
        <f>(COUNTIFS(Sta!$A:$A,$A123,Sta!$Y:$Y,"&gt;10") +COUNTIFS(Sta!$B:$B,$A123,Sta!$Y:$Y,"&gt;10"))/$D123</f>
        <v>#DIV/0!</v>
      </c>
      <c r="R123" s="8" t="e">
        <f>COUNTIFS(Sta!$A:$A,$A123,Sta!$Y:$Y,"&gt;10")/$B123</f>
        <v>#DIV/0!</v>
      </c>
      <c r="S123" s="8" t="e">
        <f>COUNTIFS(Sta!$B:$B,$A123,Sta!$Y:$Y,"&gt;10")/$C123</f>
        <v>#DIV/0!</v>
      </c>
      <c r="T123" s="11" t="e">
        <f>(COUNTIFS(Sta!$A:$A,$A123,Sta!$Y:$Y,"&lt;12") +COUNTIFS(Sta!$B:$B,$A123,Sta!$Y:$Y,"&lt;12"))/$D123</f>
        <v>#DIV/0!</v>
      </c>
      <c r="U123" s="8" t="e">
        <f>COUNTIFS(Sta!$A:$A,$A123,Sta!$Y:$Y,"&lt;12")/$B123</f>
        <v>#DIV/0!</v>
      </c>
      <c r="V123" s="8" t="e">
        <f>COUNTIFS(Sta!$B:$B,$A123,Sta!$Y:$Y,"&lt;12")/$C123</f>
        <v>#DIV/0!</v>
      </c>
    </row>
    <row r="124" spans="1:22" x14ac:dyDescent="0.3">
      <c r="A124" t="s">
        <v>227</v>
      </c>
      <c r="B124" s="9">
        <f>COUNTIF(Sta!A:A,A124)</f>
        <v>0</v>
      </c>
      <c r="C124" s="4">
        <f>COUNTIF(Sta!B:B,A124)</f>
        <v>0</v>
      </c>
      <c r="D124" s="4">
        <f t="shared" si="3"/>
        <v>0</v>
      </c>
      <c r="E124" s="10" t="e">
        <f>(SUMIF(Sta!$A:$A,$A124,Sta!$Y:$Y)  + SUMIF(Sta!$B:$B,$A124,Sta!$Y:$Y) )/$D124</f>
        <v>#DIV/0!</v>
      </c>
      <c r="F124" s="6" t="e">
        <f>SUMIF(Sta!$A:$A,$A124,Sta!$Y:$Y)/$B124</f>
        <v>#DIV/0!</v>
      </c>
      <c r="G124" s="6" t="e">
        <f>SUMIF(Sta!$B:$B,$A124,Sta!$Y:$Y)/$C124</f>
        <v>#DIV/0!</v>
      </c>
      <c r="H124" s="10" t="e">
        <f>(SUMIF(Sta!$A:$A,$A124,Sta!$U:$U)  + SUMIF(Sta!$B:$B,$A124,Sta!$V:$V) )/$D124</f>
        <v>#DIV/0!</v>
      </c>
      <c r="I124" s="6" t="e">
        <f>SUMIF(Sta!$A:$A,$A124,Sta!$U:$U)/$B124</f>
        <v>#DIV/0!</v>
      </c>
      <c r="J124" s="6" t="e">
        <f>SUMIF(Sta!$B:$B,$A124,Sta!$V:$V)/$C124</f>
        <v>#DIV/0!</v>
      </c>
      <c r="K124" s="10" t="e">
        <f>(SUMIF(Sta!$A:$A,$A124,Sta!$W:$W)  + SUMIF(Sta!$B:$B,$A124,Sta!$X:$X) )/$D124</f>
        <v>#DIV/0!</v>
      </c>
      <c r="L124" s="6" t="e">
        <f>SUMIF(Sta!$A:$A,$A124,Sta!$W:$W)/$B124</f>
        <v>#DIV/0!</v>
      </c>
      <c r="M124" s="6" t="e">
        <f>SUMIF(Sta!$B:$B,$A124,Sta!$X:$X)/$C124</f>
        <v>#DIV/0!</v>
      </c>
      <c r="N124" s="11" t="e">
        <f>(COUNTIFS(Sta!$A:$A,$A124,Sta!$Y:$Y,"&gt;8") +COUNTIFS(Sta!$B:$B,$A124,Sta!$Y:$Y,"&gt;8"))/$D124</f>
        <v>#DIV/0!</v>
      </c>
      <c r="O124" s="8" t="e">
        <f>COUNTIFS(Sta!$A:$A,$A124,Sta!$Y:$Y,"&gt;8")/$B124</f>
        <v>#DIV/0!</v>
      </c>
      <c r="P124" s="8" t="e">
        <f>COUNTIFS(Sta!$B:$B,$A124,Sta!$Y:$Y,"&gt;8")/$C124</f>
        <v>#DIV/0!</v>
      </c>
      <c r="Q124" s="11" t="e">
        <f>(COUNTIFS(Sta!$A:$A,$A124,Sta!$Y:$Y,"&gt;10") +COUNTIFS(Sta!$B:$B,$A124,Sta!$Y:$Y,"&gt;10"))/$D124</f>
        <v>#DIV/0!</v>
      </c>
      <c r="R124" s="8" t="e">
        <f>COUNTIFS(Sta!$A:$A,$A124,Sta!$Y:$Y,"&gt;10")/$B124</f>
        <v>#DIV/0!</v>
      </c>
      <c r="S124" s="8" t="e">
        <f>COUNTIFS(Sta!$B:$B,$A124,Sta!$Y:$Y,"&gt;10")/$C124</f>
        <v>#DIV/0!</v>
      </c>
      <c r="T124" s="11" t="e">
        <f>(COUNTIFS(Sta!$A:$A,$A124,Sta!$Y:$Y,"&lt;12") +COUNTIFS(Sta!$B:$B,$A124,Sta!$Y:$Y,"&lt;12"))/$D124</f>
        <v>#DIV/0!</v>
      </c>
      <c r="U124" s="8" t="e">
        <f>COUNTIFS(Sta!$A:$A,$A124,Sta!$Y:$Y,"&lt;12")/$B124</f>
        <v>#DIV/0!</v>
      </c>
      <c r="V124" s="8" t="e">
        <f>COUNTIFS(Sta!$B:$B,$A124,Sta!$Y:$Y,"&lt;12")/$C124</f>
        <v>#DIV/0!</v>
      </c>
    </row>
    <row r="125" spans="1:22" x14ac:dyDescent="0.3">
      <c r="A125" t="s">
        <v>233</v>
      </c>
      <c r="B125" s="9">
        <f>COUNTIF(Sta!A:A,A125)</f>
        <v>0</v>
      </c>
      <c r="C125" s="4">
        <f>COUNTIF(Sta!B:B,A125)</f>
        <v>0</v>
      </c>
      <c r="D125" s="4">
        <f t="shared" ref="D125:D132" si="4">B125+C125</f>
        <v>0</v>
      </c>
      <c r="E125" s="10" t="e">
        <f>(SUMIF(Sta!$A:$A,$A125,Sta!$Y:$Y)  + SUMIF(Sta!$B:$B,$A125,Sta!$Y:$Y) )/$D125</f>
        <v>#DIV/0!</v>
      </c>
      <c r="F125" s="6" t="e">
        <f>SUMIF(Sta!$A:$A,$A125,Sta!$Y:$Y)/$B125</f>
        <v>#DIV/0!</v>
      </c>
      <c r="G125" s="6" t="e">
        <f>SUMIF(Sta!$B:$B,$A125,Sta!$Y:$Y)/$C125</f>
        <v>#DIV/0!</v>
      </c>
      <c r="H125" s="10" t="e">
        <f>(SUMIF(Sta!$A:$A,$A125,Sta!$U:$U)  + SUMIF(Sta!$B:$B,$A125,Sta!$V:$V) )/$D125</f>
        <v>#DIV/0!</v>
      </c>
      <c r="I125" s="6" t="e">
        <f>SUMIF(Sta!$A:$A,$A125,Sta!$U:$U)/$B125</f>
        <v>#DIV/0!</v>
      </c>
      <c r="J125" s="6" t="e">
        <f>SUMIF(Sta!$B:$B,$A125,Sta!$V:$V)/$C125</f>
        <v>#DIV/0!</v>
      </c>
      <c r="K125" s="10" t="e">
        <f>(SUMIF(Sta!$A:$A,$A125,Sta!$W:$W)  + SUMIF(Sta!$B:$B,$A125,Sta!$X:$X) )/$D125</f>
        <v>#DIV/0!</v>
      </c>
      <c r="L125" s="6" t="e">
        <f>SUMIF(Sta!$A:$A,$A125,Sta!$W:$W)/$B125</f>
        <v>#DIV/0!</v>
      </c>
      <c r="M125" s="6" t="e">
        <f>SUMIF(Sta!$B:$B,$A125,Sta!$X:$X)/$C125</f>
        <v>#DIV/0!</v>
      </c>
      <c r="N125" s="11" t="e">
        <f>(COUNTIFS(Sta!$A:$A,$A125,Sta!$Y:$Y,"&gt;8") +COUNTIFS(Sta!$B:$B,$A125,Sta!$Y:$Y,"&gt;8"))/$D125</f>
        <v>#DIV/0!</v>
      </c>
      <c r="O125" s="8" t="e">
        <f>COUNTIFS(Sta!$A:$A,$A125,Sta!$Y:$Y,"&gt;8")/$B125</f>
        <v>#DIV/0!</v>
      </c>
      <c r="P125" s="8" t="e">
        <f>COUNTIFS(Sta!$B:$B,$A125,Sta!$Y:$Y,"&gt;8")/$C125</f>
        <v>#DIV/0!</v>
      </c>
      <c r="Q125" s="11" t="e">
        <f>(COUNTIFS(Sta!$A:$A,$A125,Sta!$Y:$Y,"&gt;10") +COUNTIFS(Sta!$B:$B,$A125,Sta!$Y:$Y,"&gt;10"))/$D125</f>
        <v>#DIV/0!</v>
      </c>
      <c r="R125" s="8" t="e">
        <f>COUNTIFS(Sta!$A:$A,$A125,Sta!$Y:$Y,"&gt;10")/$B125</f>
        <v>#DIV/0!</v>
      </c>
      <c r="S125" s="8" t="e">
        <f>COUNTIFS(Sta!$B:$B,$A125,Sta!$Y:$Y,"&gt;10")/$C125</f>
        <v>#DIV/0!</v>
      </c>
      <c r="T125" s="11" t="e">
        <f>(COUNTIFS(Sta!$A:$A,$A125,Sta!$Y:$Y,"&lt;12") +COUNTIFS(Sta!$B:$B,$A125,Sta!$Y:$Y,"&lt;12"))/$D125</f>
        <v>#DIV/0!</v>
      </c>
      <c r="U125" s="8" t="e">
        <f>COUNTIFS(Sta!$A:$A,$A125,Sta!$Y:$Y,"&lt;12")/$B125</f>
        <v>#DIV/0!</v>
      </c>
      <c r="V125" s="8" t="e">
        <f>COUNTIFS(Sta!$B:$B,$A125,Sta!$Y:$Y,"&lt;12")/$C125</f>
        <v>#DIV/0!</v>
      </c>
    </row>
    <row r="126" spans="1:22" x14ac:dyDescent="0.3">
      <c r="A126" t="s">
        <v>241</v>
      </c>
      <c r="B126" s="9">
        <f>COUNTIF(Sta!A:A,A126)</f>
        <v>0</v>
      </c>
      <c r="C126" s="4">
        <f>COUNTIF(Sta!B:B,A126)</f>
        <v>0</v>
      </c>
      <c r="D126" s="4">
        <f t="shared" si="4"/>
        <v>0</v>
      </c>
      <c r="E126" s="10" t="e">
        <f>(SUMIF(Sta!$A:$A,$A126,Sta!$Y:$Y)  + SUMIF(Sta!$B:$B,$A126,Sta!$Y:$Y) )/$D126</f>
        <v>#DIV/0!</v>
      </c>
      <c r="F126" s="6" t="e">
        <f>SUMIF(Sta!$A:$A,$A126,Sta!$Y:$Y)/$B126</f>
        <v>#DIV/0!</v>
      </c>
      <c r="G126" s="6" t="e">
        <f>SUMIF(Sta!$B:$B,$A126,Sta!$Y:$Y)/$C126</f>
        <v>#DIV/0!</v>
      </c>
      <c r="H126" s="10" t="e">
        <f>(SUMIF(Sta!$A:$A,$A126,Sta!$U:$U)  + SUMIF(Sta!$B:$B,$A126,Sta!$V:$V) )/$D126</f>
        <v>#DIV/0!</v>
      </c>
      <c r="I126" s="6" t="e">
        <f>SUMIF(Sta!$A:$A,$A126,Sta!$U:$U)/$B126</f>
        <v>#DIV/0!</v>
      </c>
      <c r="J126" s="6" t="e">
        <f>SUMIF(Sta!$B:$B,$A126,Sta!$V:$V)/$C126</f>
        <v>#DIV/0!</v>
      </c>
      <c r="K126" s="10" t="e">
        <f>(SUMIF(Sta!$A:$A,$A126,Sta!$W:$W)  + SUMIF(Sta!$B:$B,$A126,Sta!$X:$X) )/$D126</f>
        <v>#DIV/0!</v>
      </c>
      <c r="L126" s="6" t="e">
        <f>SUMIF(Sta!$A:$A,$A126,Sta!$W:$W)/$B126</f>
        <v>#DIV/0!</v>
      </c>
      <c r="M126" s="6" t="e">
        <f>SUMIF(Sta!$B:$B,$A126,Sta!$X:$X)/$C126</f>
        <v>#DIV/0!</v>
      </c>
      <c r="N126" s="11" t="e">
        <f>(COUNTIFS(Sta!$A:$A,$A126,Sta!$Y:$Y,"&gt;8") +COUNTIFS(Sta!$B:$B,$A126,Sta!$Y:$Y,"&gt;8"))/$D126</f>
        <v>#DIV/0!</v>
      </c>
      <c r="O126" s="8" t="e">
        <f>COUNTIFS(Sta!$A:$A,$A126,Sta!$Y:$Y,"&gt;8")/$B126</f>
        <v>#DIV/0!</v>
      </c>
      <c r="P126" s="8" t="e">
        <f>COUNTIFS(Sta!$B:$B,$A126,Sta!$Y:$Y,"&gt;8")/$C126</f>
        <v>#DIV/0!</v>
      </c>
      <c r="Q126" s="11" t="e">
        <f>(COUNTIFS(Sta!$A:$A,$A126,Sta!$Y:$Y,"&gt;10") +COUNTIFS(Sta!$B:$B,$A126,Sta!$Y:$Y,"&gt;10"))/$D126</f>
        <v>#DIV/0!</v>
      </c>
      <c r="R126" s="8" t="e">
        <f>COUNTIFS(Sta!$A:$A,$A126,Sta!$Y:$Y,"&gt;10")/$B126</f>
        <v>#DIV/0!</v>
      </c>
      <c r="S126" s="8" t="e">
        <f>COUNTIFS(Sta!$B:$B,$A126,Sta!$Y:$Y,"&gt;10")/$C126</f>
        <v>#DIV/0!</v>
      </c>
      <c r="T126" s="11" t="e">
        <f>(COUNTIFS(Sta!$A:$A,$A126,Sta!$Y:$Y,"&lt;12") +COUNTIFS(Sta!$B:$B,$A126,Sta!$Y:$Y,"&lt;12"))/$D126</f>
        <v>#DIV/0!</v>
      </c>
      <c r="U126" s="8" t="e">
        <f>COUNTIFS(Sta!$A:$A,$A126,Sta!$Y:$Y,"&lt;12")/$B126</f>
        <v>#DIV/0!</v>
      </c>
      <c r="V126" s="8" t="e">
        <f>COUNTIFS(Sta!$B:$B,$A126,Sta!$Y:$Y,"&lt;12")/$C126</f>
        <v>#DIV/0!</v>
      </c>
    </row>
    <row r="127" spans="1:22" x14ac:dyDescent="0.3">
      <c r="A127" t="s">
        <v>228</v>
      </c>
      <c r="B127" s="9">
        <f>COUNTIF(Sta!A:A,A127)</f>
        <v>0</v>
      </c>
      <c r="C127" s="4">
        <f>COUNTIF(Sta!B:B,A127)</f>
        <v>0</v>
      </c>
      <c r="D127" s="4">
        <f t="shared" si="4"/>
        <v>0</v>
      </c>
      <c r="E127" s="10" t="e">
        <f>(SUMIF(Sta!$A:$A,$A127,Sta!$Y:$Y)  + SUMIF(Sta!$B:$B,$A127,Sta!$Y:$Y) )/$D127</f>
        <v>#DIV/0!</v>
      </c>
      <c r="F127" s="6" t="e">
        <f>SUMIF(Sta!$A:$A,$A127,Sta!$Y:$Y)/$B127</f>
        <v>#DIV/0!</v>
      </c>
      <c r="G127" s="6" t="e">
        <f>SUMIF(Sta!$B:$B,$A127,Sta!$Y:$Y)/$C127</f>
        <v>#DIV/0!</v>
      </c>
      <c r="H127" s="10" t="e">
        <f>(SUMIF(Sta!$A:$A,$A127,Sta!$U:$U)  + SUMIF(Sta!$B:$B,$A127,Sta!$V:$V) )/$D127</f>
        <v>#DIV/0!</v>
      </c>
      <c r="I127" s="6" t="e">
        <f>SUMIF(Sta!$A:$A,$A127,Sta!$U:$U)/$B127</f>
        <v>#DIV/0!</v>
      </c>
      <c r="J127" s="6" t="e">
        <f>SUMIF(Sta!$B:$B,$A127,Sta!$V:$V)/$C127</f>
        <v>#DIV/0!</v>
      </c>
      <c r="K127" s="10" t="e">
        <f>(SUMIF(Sta!$A:$A,$A127,Sta!$W:$W)  + SUMIF(Sta!$B:$B,$A127,Sta!$X:$X) )/$D127</f>
        <v>#DIV/0!</v>
      </c>
      <c r="L127" s="6" t="e">
        <f>SUMIF(Sta!$A:$A,$A127,Sta!$W:$W)/$B127</f>
        <v>#DIV/0!</v>
      </c>
      <c r="M127" s="6" t="e">
        <f>SUMIF(Sta!$B:$B,$A127,Sta!$X:$X)/$C127</f>
        <v>#DIV/0!</v>
      </c>
      <c r="N127" s="11" t="e">
        <f>(COUNTIFS(Sta!$A:$A,$A127,Sta!$Y:$Y,"&gt;8") +COUNTIFS(Sta!$B:$B,$A127,Sta!$Y:$Y,"&gt;8"))/$D127</f>
        <v>#DIV/0!</v>
      </c>
      <c r="O127" s="8" t="e">
        <f>COUNTIFS(Sta!$A:$A,$A127,Sta!$Y:$Y,"&gt;8")/$B127</f>
        <v>#DIV/0!</v>
      </c>
      <c r="P127" s="8" t="e">
        <f>COUNTIFS(Sta!$B:$B,$A127,Sta!$Y:$Y,"&gt;8")/$C127</f>
        <v>#DIV/0!</v>
      </c>
      <c r="Q127" s="11" t="e">
        <f>(COUNTIFS(Sta!$A:$A,$A127,Sta!$Y:$Y,"&gt;10") +COUNTIFS(Sta!$B:$B,$A127,Sta!$Y:$Y,"&gt;10"))/$D127</f>
        <v>#DIV/0!</v>
      </c>
      <c r="R127" s="8" t="e">
        <f>COUNTIFS(Sta!$A:$A,$A127,Sta!$Y:$Y,"&gt;10")/$B127</f>
        <v>#DIV/0!</v>
      </c>
      <c r="S127" s="8" t="e">
        <f>COUNTIFS(Sta!$B:$B,$A127,Sta!$Y:$Y,"&gt;10")/$C127</f>
        <v>#DIV/0!</v>
      </c>
      <c r="T127" s="11" t="e">
        <f>(COUNTIFS(Sta!$A:$A,$A127,Sta!$Y:$Y,"&lt;12") +COUNTIFS(Sta!$B:$B,$A127,Sta!$Y:$Y,"&lt;12"))/$D127</f>
        <v>#DIV/0!</v>
      </c>
      <c r="U127" s="8" t="e">
        <f>COUNTIFS(Sta!$A:$A,$A127,Sta!$Y:$Y,"&lt;12")/$B127</f>
        <v>#DIV/0!</v>
      </c>
      <c r="V127" s="8" t="e">
        <f>COUNTIFS(Sta!$B:$B,$A127,Sta!$Y:$Y,"&lt;12")/$C127</f>
        <v>#DIV/0!</v>
      </c>
    </row>
    <row r="128" spans="1:22" x14ac:dyDescent="0.3">
      <c r="A128" t="s">
        <v>234</v>
      </c>
      <c r="B128" s="9">
        <f>COUNTIF(Sta!A:A,A128)</f>
        <v>0</v>
      </c>
      <c r="C128" s="4">
        <f>COUNTIF(Sta!B:B,A128)</f>
        <v>0</v>
      </c>
      <c r="D128" s="4">
        <f t="shared" si="4"/>
        <v>0</v>
      </c>
      <c r="E128" s="10" t="e">
        <f>(SUMIF(Sta!$A:$A,$A128,Sta!$Y:$Y)  + SUMIF(Sta!$B:$B,$A128,Sta!$Y:$Y) )/$D128</f>
        <v>#DIV/0!</v>
      </c>
      <c r="F128" s="6" t="e">
        <f>SUMIF(Sta!$A:$A,$A128,Sta!$Y:$Y)/$B128</f>
        <v>#DIV/0!</v>
      </c>
      <c r="G128" s="6" t="e">
        <f>SUMIF(Sta!$B:$B,$A128,Sta!$Y:$Y)/$C128</f>
        <v>#DIV/0!</v>
      </c>
      <c r="H128" s="10" t="e">
        <f>(SUMIF(Sta!$A:$A,$A128,Sta!$U:$U)  + SUMIF(Sta!$B:$B,$A128,Sta!$V:$V) )/$D128</f>
        <v>#DIV/0!</v>
      </c>
      <c r="I128" s="6" t="e">
        <f>SUMIF(Sta!$A:$A,$A128,Sta!$U:$U)/$B128</f>
        <v>#DIV/0!</v>
      </c>
      <c r="J128" s="6" t="e">
        <f>SUMIF(Sta!$B:$B,$A128,Sta!$V:$V)/$C128</f>
        <v>#DIV/0!</v>
      </c>
      <c r="K128" s="10" t="e">
        <f>(SUMIF(Sta!$A:$A,$A128,Sta!$W:$W)  + SUMIF(Sta!$B:$B,$A128,Sta!$X:$X) )/$D128</f>
        <v>#DIV/0!</v>
      </c>
      <c r="L128" s="6" t="e">
        <f>SUMIF(Sta!$A:$A,$A128,Sta!$W:$W)/$B128</f>
        <v>#DIV/0!</v>
      </c>
      <c r="M128" s="6" t="e">
        <f>SUMIF(Sta!$B:$B,$A128,Sta!$X:$X)/$C128</f>
        <v>#DIV/0!</v>
      </c>
      <c r="N128" s="11" t="e">
        <f>(COUNTIFS(Sta!$A:$A,$A128,Sta!$Y:$Y,"&gt;8") +COUNTIFS(Sta!$B:$B,$A128,Sta!$Y:$Y,"&gt;8"))/$D128</f>
        <v>#DIV/0!</v>
      </c>
      <c r="O128" s="8" t="e">
        <f>COUNTIFS(Sta!$A:$A,$A128,Sta!$Y:$Y,"&gt;8")/$B128</f>
        <v>#DIV/0!</v>
      </c>
      <c r="P128" s="8" t="e">
        <f>COUNTIFS(Sta!$B:$B,$A128,Sta!$Y:$Y,"&gt;8")/$C128</f>
        <v>#DIV/0!</v>
      </c>
      <c r="Q128" s="11" t="e">
        <f>(COUNTIFS(Sta!$A:$A,$A128,Sta!$Y:$Y,"&gt;10") +COUNTIFS(Sta!$B:$B,$A128,Sta!$Y:$Y,"&gt;10"))/$D128</f>
        <v>#DIV/0!</v>
      </c>
      <c r="R128" s="8" t="e">
        <f>COUNTIFS(Sta!$A:$A,$A128,Sta!$Y:$Y,"&gt;10")/$B128</f>
        <v>#DIV/0!</v>
      </c>
      <c r="S128" s="8" t="e">
        <f>COUNTIFS(Sta!$B:$B,$A128,Sta!$Y:$Y,"&gt;10")/$C128</f>
        <v>#DIV/0!</v>
      </c>
      <c r="T128" s="11" t="e">
        <f>(COUNTIFS(Sta!$A:$A,$A128,Sta!$Y:$Y,"&lt;12") +COUNTIFS(Sta!$B:$B,$A128,Sta!$Y:$Y,"&lt;12"))/$D128</f>
        <v>#DIV/0!</v>
      </c>
      <c r="U128" s="8" t="e">
        <f>COUNTIFS(Sta!$A:$A,$A128,Sta!$Y:$Y,"&lt;12")/$B128</f>
        <v>#DIV/0!</v>
      </c>
      <c r="V128" s="8" t="e">
        <f>COUNTIFS(Sta!$B:$B,$A128,Sta!$Y:$Y,"&lt;12")/$C128</f>
        <v>#DIV/0!</v>
      </c>
    </row>
    <row r="129" spans="1:22" x14ac:dyDescent="0.3">
      <c r="A129" t="s">
        <v>229</v>
      </c>
      <c r="B129" s="9">
        <f>COUNTIF(Sta!A:A,A129)</f>
        <v>0</v>
      </c>
      <c r="C129" s="4">
        <f>COUNTIF(Sta!B:B,A129)</f>
        <v>0</v>
      </c>
      <c r="D129" s="4">
        <f t="shared" si="4"/>
        <v>0</v>
      </c>
      <c r="E129" s="10" t="e">
        <f>(SUMIF(Sta!$A:$A,$A129,Sta!$Y:$Y)  + SUMIF(Sta!$B:$B,$A129,Sta!$Y:$Y) )/$D129</f>
        <v>#DIV/0!</v>
      </c>
      <c r="F129" s="6" t="e">
        <f>SUMIF(Sta!$A:$A,$A129,Sta!$Y:$Y)/$B129</f>
        <v>#DIV/0!</v>
      </c>
      <c r="G129" s="6" t="e">
        <f>SUMIF(Sta!$B:$B,$A129,Sta!$Y:$Y)/$C129</f>
        <v>#DIV/0!</v>
      </c>
      <c r="H129" s="10" t="e">
        <f>(SUMIF(Sta!$A:$A,$A129,Sta!$U:$U)  + SUMIF(Sta!$B:$B,$A129,Sta!$V:$V) )/$D129</f>
        <v>#DIV/0!</v>
      </c>
      <c r="I129" s="6" t="e">
        <f>SUMIF(Sta!$A:$A,$A129,Sta!$U:$U)/$B129</f>
        <v>#DIV/0!</v>
      </c>
      <c r="J129" s="6" t="e">
        <f>SUMIF(Sta!$B:$B,$A129,Sta!$V:$V)/$C129</f>
        <v>#DIV/0!</v>
      </c>
      <c r="K129" s="10" t="e">
        <f>(SUMIF(Sta!$A:$A,$A129,Sta!$W:$W)  + SUMIF(Sta!$B:$B,$A129,Sta!$X:$X) )/$D129</f>
        <v>#DIV/0!</v>
      </c>
      <c r="L129" s="6" t="e">
        <f>SUMIF(Sta!$A:$A,$A129,Sta!$W:$W)/$B129</f>
        <v>#DIV/0!</v>
      </c>
      <c r="M129" s="6" t="e">
        <f>SUMIF(Sta!$B:$B,$A129,Sta!$X:$X)/$C129</f>
        <v>#DIV/0!</v>
      </c>
      <c r="N129" s="11" t="e">
        <f>(COUNTIFS(Sta!$A:$A,$A129,Sta!$Y:$Y,"&gt;8") +COUNTIFS(Sta!$B:$B,$A129,Sta!$Y:$Y,"&gt;8"))/$D129</f>
        <v>#DIV/0!</v>
      </c>
      <c r="O129" s="8" t="e">
        <f>COUNTIFS(Sta!$A:$A,$A129,Sta!$Y:$Y,"&gt;8")/$B129</f>
        <v>#DIV/0!</v>
      </c>
      <c r="P129" s="8" t="e">
        <f>COUNTIFS(Sta!$B:$B,$A129,Sta!$Y:$Y,"&gt;8")/$C129</f>
        <v>#DIV/0!</v>
      </c>
      <c r="Q129" s="11" t="e">
        <f>(COUNTIFS(Sta!$A:$A,$A129,Sta!$Y:$Y,"&gt;10") +COUNTIFS(Sta!$B:$B,$A129,Sta!$Y:$Y,"&gt;10"))/$D129</f>
        <v>#DIV/0!</v>
      </c>
      <c r="R129" s="8" t="e">
        <f>COUNTIFS(Sta!$A:$A,$A129,Sta!$Y:$Y,"&gt;10")/$B129</f>
        <v>#DIV/0!</v>
      </c>
      <c r="S129" s="8" t="e">
        <f>COUNTIFS(Sta!$B:$B,$A129,Sta!$Y:$Y,"&gt;10")/$C129</f>
        <v>#DIV/0!</v>
      </c>
      <c r="T129" s="11" t="e">
        <f>(COUNTIFS(Sta!$A:$A,$A129,Sta!$Y:$Y,"&lt;12") +COUNTIFS(Sta!$B:$B,$A129,Sta!$Y:$Y,"&lt;12"))/$D129</f>
        <v>#DIV/0!</v>
      </c>
      <c r="U129" s="8" t="e">
        <f>COUNTIFS(Sta!$A:$A,$A129,Sta!$Y:$Y,"&lt;12")/$B129</f>
        <v>#DIV/0!</v>
      </c>
      <c r="V129" s="8" t="e">
        <f>COUNTIFS(Sta!$B:$B,$A129,Sta!$Y:$Y,"&lt;12")/$C129</f>
        <v>#DIV/0!</v>
      </c>
    </row>
    <row r="130" spans="1:22" x14ac:dyDescent="0.3">
      <c r="A130" t="s">
        <v>231</v>
      </c>
      <c r="B130" s="9">
        <f>COUNTIF(Sta!A:A,A130)</f>
        <v>0</v>
      </c>
      <c r="C130" s="4">
        <f>COUNTIF(Sta!B:B,A130)</f>
        <v>0</v>
      </c>
      <c r="D130" s="4">
        <f t="shared" si="4"/>
        <v>0</v>
      </c>
      <c r="E130" s="10" t="e">
        <f>(SUMIF(Sta!$A:$A,$A130,Sta!$Y:$Y)  + SUMIF(Sta!$B:$B,$A130,Sta!$Y:$Y) )/$D130</f>
        <v>#DIV/0!</v>
      </c>
      <c r="F130" s="6" t="e">
        <f>SUMIF(Sta!$A:$A,$A130,Sta!$Y:$Y)/$B130</f>
        <v>#DIV/0!</v>
      </c>
      <c r="G130" s="6" t="e">
        <f>SUMIF(Sta!$B:$B,$A130,Sta!$Y:$Y)/$C130</f>
        <v>#DIV/0!</v>
      </c>
      <c r="H130" s="10" t="e">
        <f>(SUMIF(Sta!$A:$A,$A130,Sta!$U:$U)  + SUMIF(Sta!$B:$B,$A130,Sta!$V:$V) )/$D130</f>
        <v>#DIV/0!</v>
      </c>
      <c r="I130" s="6" t="e">
        <f>SUMIF(Sta!$A:$A,$A130,Sta!$U:$U)/$B130</f>
        <v>#DIV/0!</v>
      </c>
      <c r="J130" s="6" t="e">
        <f>SUMIF(Sta!$B:$B,$A130,Sta!$V:$V)/$C130</f>
        <v>#DIV/0!</v>
      </c>
      <c r="K130" s="10" t="e">
        <f>(SUMIF(Sta!$A:$A,$A130,Sta!$W:$W)  + SUMIF(Sta!$B:$B,$A130,Sta!$X:$X) )/$D130</f>
        <v>#DIV/0!</v>
      </c>
      <c r="L130" s="6" t="e">
        <f>SUMIF(Sta!$A:$A,$A130,Sta!$W:$W)/$B130</f>
        <v>#DIV/0!</v>
      </c>
      <c r="M130" s="6" t="e">
        <f>SUMIF(Sta!$B:$B,$A130,Sta!$X:$X)/$C130</f>
        <v>#DIV/0!</v>
      </c>
      <c r="N130" s="11" t="e">
        <f>(COUNTIFS(Sta!$A:$A,$A130,Sta!$Y:$Y,"&gt;8") +COUNTIFS(Sta!$B:$B,$A130,Sta!$Y:$Y,"&gt;8"))/$D130</f>
        <v>#DIV/0!</v>
      </c>
      <c r="O130" s="8" t="e">
        <f>COUNTIFS(Sta!$A:$A,$A130,Sta!$Y:$Y,"&gt;8")/$B130</f>
        <v>#DIV/0!</v>
      </c>
      <c r="P130" s="8" t="e">
        <f>COUNTIFS(Sta!$B:$B,$A130,Sta!$Y:$Y,"&gt;8")/$C130</f>
        <v>#DIV/0!</v>
      </c>
      <c r="Q130" s="11" t="e">
        <f>(COUNTIFS(Sta!$A:$A,$A130,Sta!$Y:$Y,"&gt;10") +COUNTIFS(Sta!$B:$B,$A130,Sta!$Y:$Y,"&gt;10"))/$D130</f>
        <v>#DIV/0!</v>
      </c>
      <c r="R130" s="8" t="e">
        <f>COUNTIFS(Sta!$A:$A,$A130,Sta!$Y:$Y,"&gt;10")/$B130</f>
        <v>#DIV/0!</v>
      </c>
      <c r="S130" s="8" t="e">
        <f>COUNTIFS(Sta!$B:$B,$A130,Sta!$Y:$Y,"&gt;10")/$C130</f>
        <v>#DIV/0!</v>
      </c>
      <c r="T130" s="11" t="e">
        <f>(COUNTIFS(Sta!$A:$A,$A130,Sta!$Y:$Y,"&lt;12") +COUNTIFS(Sta!$B:$B,$A130,Sta!$Y:$Y,"&lt;12"))/$D130</f>
        <v>#DIV/0!</v>
      </c>
      <c r="U130" s="8" t="e">
        <f>COUNTIFS(Sta!$A:$A,$A130,Sta!$Y:$Y,"&lt;12")/$B130</f>
        <v>#DIV/0!</v>
      </c>
      <c r="V130" s="8" t="e">
        <f>COUNTIFS(Sta!$B:$B,$A130,Sta!$Y:$Y,"&lt;12")/$C130</f>
        <v>#DIV/0!</v>
      </c>
    </row>
    <row r="131" spans="1:22" x14ac:dyDescent="0.3">
      <c r="A131" t="s">
        <v>226</v>
      </c>
      <c r="B131" s="9">
        <f>COUNTIF(Sta!A:A,A131)</f>
        <v>0</v>
      </c>
      <c r="C131" s="4">
        <f>COUNTIF(Sta!B:B,A131)</f>
        <v>0</v>
      </c>
      <c r="D131" s="4">
        <f t="shared" si="4"/>
        <v>0</v>
      </c>
      <c r="E131" s="10" t="e">
        <f>(SUMIF(Sta!$A:$A,$A131,Sta!$Y:$Y)  + SUMIF(Sta!$B:$B,$A131,Sta!$Y:$Y) )/$D131</f>
        <v>#DIV/0!</v>
      </c>
      <c r="F131" s="6" t="e">
        <f>SUMIF(Sta!$A:$A,$A131,Sta!$Y:$Y)/$B131</f>
        <v>#DIV/0!</v>
      </c>
      <c r="G131" s="6" t="e">
        <f>SUMIF(Sta!$B:$B,$A131,Sta!$Y:$Y)/$C131</f>
        <v>#DIV/0!</v>
      </c>
      <c r="H131" s="10" t="e">
        <f>(SUMIF(Sta!$A:$A,$A131,Sta!$U:$U)  + SUMIF(Sta!$B:$B,$A131,Sta!$V:$V) )/$D131</f>
        <v>#DIV/0!</v>
      </c>
      <c r="I131" s="6" t="e">
        <f>SUMIF(Sta!$A:$A,$A131,Sta!$U:$U)/$B131</f>
        <v>#DIV/0!</v>
      </c>
      <c r="J131" s="6" t="e">
        <f>SUMIF(Sta!$B:$B,$A131,Sta!$V:$V)/$C131</f>
        <v>#DIV/0!</v>
      </c>
      <c r="K131" s="10" t="e">
        <f>(SUMIF(Sta!$A:$A,$A131,Sta!$W:$W)  + SUMIF(Sta!$B:$B,$A131,Sta!$X:$X) )/$D131</f>
        <v>#DIV/0!</v>
      </c>
      <c r="L131" s="6" t="e">
        <f>SUMIF(Sta!$A:$A,$A131,Sta!$W:$W)/$B131</f>
        <v>#DIV/0!</v>
      </c>
      <c r="M131" s="6" t="e">
        <f>SUMIF(Sta!$B:$B,$A131,Sta!$X:$X)/$C131</f>
        <v>#DIV/0!</v>
      </c>
      <c r="N131" s="11" t="e">
        <f>(COUNTIFS(Sta!$A:$A,$A131,Sta!$Y:$Y,"&gt;8") +COUNTIFS(Sta!$B:$B,$A131,Sta!$Y:$Y,"&gt;8"))/$D131</f>
        <v>#DIV/0!</v>
      </c>
      <c r="O131" s="8" t="e">
        <f>COUNTIFS(Sta!$A:$A,$A131,Sta!$Y:$Y,"&gt;8")/$B131</f>
        <v>#DIV/0!</v>
      </c>
      <c r="P131" s="8" t="e">
        <f>COUNTIFS(Sta!$B:$B,$A131,Sta!$Y:$Y,"&gt;8")/$C131</f>
        <v>#DIV/0!</v>
      </c>
      <c r="Q131" s="11" t="e">
        <f>(COUNTIFS(Sta!$A:$A,$A131,Sta!$Y:$Y,"&gt;10") +COUNTIFS(Sta!$B:$B,$A131,Sta!$Y:$Y,"&gt;10"))/$D131</f>
        <v>#DIV/0!</v>
      </c>
      <c r="R131" s="8" t="e">
        <f>COUNTIFS(Sta!$A:$A,$A131,Sta!$Y:$Y,"&gt;10")/$B131</f>
        <v>#DIV/0!</v>
      </c>
      <c r="S131" s="8" t="e">
        <f>COUNTIFS(Sta!$B:$B,$A131,Sta!$Y:$Y,"&gt;10")/$C131</f>
        <v>#DIV/0!</v>
      </c>
      <c r="T131" s="11" t="e">
        <f>(COUNTIFS(Sta!$A:$A,$A131,Sta!$Y:$Y,"&lt;12") +COUNTIFS(Sta!$B:$B,$A131,Sta!$Y:$Y,"&lt;12"))/$D131</f>
        <v>#DIV/0!</v>
      </c>
      <c r="U131" s="8" t="e">
        <f>COUNTIFS(Sta!$A:$A,$A131,Sta!$Y:$Y,"&lt;12")/$B131</f>
        <v>#DIV/0!</v>
      </c>
      <c r="V131" s="8" t="e">
        <f>COUNTIFS(Sta!$B:$B,$A131,Sta!$Y:$Y,"&lt;12")/$C131</f>
        <v>#DIV/0!</v>
      </c>
    </row>
    <row r="132" spans="1:22" x14ac:dyDescent="0.3">
      <c r="A132" t="s">
        <v>238</v>
      </c>
      <c r="B132" s="9">
        <f>COUNTIF(Sta!A:A,A132)</f>
        <v>0</v>
      </c>
      <c r="C132" s="4">
        <f>COUNTIF(Sta!B:B,A132)</f>
        <v>0</v>
      </c>
      <c r="D132" s="4">
        <f t="shared" si="4"/>
        <v>0</v>
      </c>
      <c r="E132" s="10" t="e">
        <f>(SUMIF(Sta!$A:$A,$A132,Sta!$Y:$Y)  + SUMIF(Sta!$B:$B,$A132,Sta!$Y:$Y) )/$D132</f>
        <v>#DIV/0!</v>
      </c>
      <c r="F132" s="6" t="e">
        <f>SUMIF(Sta!$A:$A,$A132,Sta!$Y:$Y)/$B132</f>
        <v>#DIV/0!</v>
      </c>
      <c r="G132" s="6" t="e">
        <f>SUMIF(Sta!$B:$B,$A132,Sta!$Y:$Y)/$C132</f>
        <v>#DIV/0!</v>
      </c>
      <c r="H132" s="10" t="e">
        <f>(SUMIF(Sta!$A:$A,$A132,Sta!$U:$U)  + SUMIF(Sta!$B:$B,$A132,Sta!$V:$V) )/$D132</f>
        <v>#DIV/0!</v>
      </c>
      <c r="I132" s="6" t="e">
        <f>SUMIF(Sta!$A:$A,$A132,Sta!$U:$U)/$B132</f>
        <v>#DIV/0!</v>
      </c>
      <c r="J132" s="6" t="e">
        <f>SUMIF(Sta!$B:$B,$A132,Sta!$V:$V)/$C132</f>
        <v>#DIV/0!</v>
      </c>
      <c r="K132" s="10" t="e">
        <f>(SUMIF(Sta!$A:$A,$A132,Sta!$W:$W)  + SUMIF(Sta!$B:$B,$A132,Sta!$X:$X) )/$D132</f>
        <v>#DIV/0!</v>
      </c>
      <c r="L132" s="6" t="e">
        <f>SUMIF(Sta!$A:$A,$A132,Sta!$W:$W)/$B132</f>
        <v>#DIV/0!</v>
      </c>
      <c r="M132" s="6" t="e">
        <f>SUMIF(Sta!$B:$B,$A132,Sta!$X:$X)/$C132</f>
        <v>#DIV/0!</v>
      </c>
      <c r="N132" s="11" t="e">
        <f>(COUNTIFS(Sta!$A:$A,$A132,Sta!$Y:$Y,"&gt;8") +COUNTIFS(Sta!$B:$B,$A132,Sta!$Y:$Y,"&gt;8"))/$D132</f>
        <v>#DIV/0!</v>
      </c>
      <c r="O132" s="8" t="e">
        <f>COUNTIFS(Sta!$A:$A,$A132,Sta!$Y:$Y,"&gt;8")/$B132</f>
        <v>#DIV/0!</v>
      </c>
      <c r="P132" s="8" t="e">
        <f>COUNTIFS(Sta!$B:$B,$A132,Sta!$Y:$Y,"&gt;8")/$C132</f>
        <v>#DIV/0!</v>
      </c>
      <c r="Q132" s="11" t="e">
        <f>(COUNTIFS(Sta!$A:$A,$A132,Sta!$Y:$Y,"&gt;10") +COUNTIFS(Sta!$B:$B,$A132,Sta!$Y:$Y,"&gt;10"))/$D132</f>
        <v>#DIV/0!</v>
      </c>
      <c r="R132" s="8" t="e">
        <f>COUNTIFS(Sta!$A:$A,$A132,Sta!$Y:$Y,"&gt;10")/$B132</f>
        <v>#DIV/0!</v>
      </c>
      <c r="S132" s="8" t="e">
        <f>COUNTIFS(Sta!$B:$B,$A132,Sta!$Y:$Y,"&gt;10")/$C132</f>
        <v>#DIV/0!</v>
      </c>
      <c r="T132" s="11" t="e">
        <f>(COUNTIFS(Sta!$A:$A,$A132,Sta!$Y:$Y,"&lt;12") +COUNTIFS(Sta!$B:$B,$A132,Sta!$Y:$Y,"&lt;12"))/$D132</f>
        <v>#DIV/0!</v>
      </c>
      <c r="U132" s="8" t="e">
        <f>COUNTIFS(Sta!$A:$A,$A132,Sta!$Y:$Y,"&lt;12")/$B132</f>
        <v>#DIV/0!</v>
      </c>
      <c r="V132" s="8" t="e">
        <f>COUNTIFS(Sta!$B:$B,$A132,Sta!$Y:$Y,"&lt;12")/$C132</f>
        <v>#DIV/0!</v>
      </c>
    </row>
    <row r="133" spans="1:22" x14ac:dyDescent="0.3">
      <c r="A133" s="62" t="s">
        <v>256</v>
      </c>
      <c r="B133" s="9">
        <f>COUNTIF(Sta!A:A,A133)</f>
        <v>0</v>
      </c>
      <c r="C133" s="4">
        <f>COUNTIF(Sta!B:B,A133)</f>
        <v>0</v>
      </c>
      <c r="D133" s="4">
        <f t="shared" ref="D133:D195" si="5">B133+C133</f>
        <v>0</v>
      </c>
      <c r="E133" s="10" t="e">
        <f>(SUMIF(Sta!$A:$A,$A133,Sta!$Y:$Y)  + SUMIF(Sta!$B:$B,$A133,Sta!$Y:$Y) )/$D133</f>
        <v>#DIV/0!</v>
      </c>
      <c r="F133" s="6" t="e">
        <f>SUMIF(Sta!$A:$A,$A133,Sta!$Y:$Y)/$B133</f>
        <v>#DIV/0!</v>
      </c>
      <c r="G133" s="6" t="e">
        <f>SUMIF(Sta!$B:$B,$A133,Sta!$Y:$Y)/$C133</f>
        <v>#DIV/0!</v>
      </c>
      <c r="H133" s="10" t="e">
        <f>(SUMIF(Sta!$A:$A,$A133,Sta!$U:$U)  + SUMIF(Sta!$B:$B,$A133,Sta!$V:$V) )/$D133</f>
        <v>#DIV/0!</v>
      </c>
      <c r="I133" s="6" t="e">
        <f>SUMIF(Sta!$A:$A,$A133,Sta!$U:$U)/$B133</f>
        <v>#DIV/0!</v>
      </c>
      <c r="J133" s="6" t="e">
        <f>SUMIF(Sta!$B:$B,$A133,Sta!$V:$V)/$C133</f>
        <v>#DIV/0!</v>
      </c>
      <c r="K133" s="10" t="e">
        <f>(SUMIF(Sta!$A:$A,$A133,Sta!$W:$W)  + SUMIF(Sta!$B:$B,$A133,Sta!$X:$X) )/$D133</f>
        <v>#DIV/0!</v>
      </c>
      <c r="L133" s="6" t="e">
        <f>SUMIF(Sta!$A:$A,$A133,Sta!$W:$W)/$B133</f>
        <v>#DIV/0!</v>
      </c>
      <c r="M133" s="6" t="e">
        <f>SUMIF(Sta!$B:$B,$A133,Sta!$X:$X)/$C133</f>
        <v>#DIV/0!</v>
      </c>
      <c r="N133" s="11" t="e">
        <f>(COUNTIFS(Sta!$A:$A,$A133,Sta!$Y:$Y,"&gt;8") +COUNTIFS(Sta!$B:$B,$A133,Sta!$Y:$Y,"&gt;8"))/$D133</f>
        <v>#DIV/0!</v>
      </c>
      <c r="O133" s="8" t="e">
        <f>COUNTIFS(Sta!$A:$A,$A133,Sta!$Y:$Y,"&gt;8")/$B133</f>
        <v>#DIV/0!</v>
      </c>
      <c r="P133" s="8" t="e">
        <f>COUNTIFS(Sta!$B:$B,$A133,Sta!$Y:$Y,"&gt;8")/$C133</f>
        <v>#DIV/0!</v>
      </c>
      <c r="Q133" s="11" t="e">
        <f>(COUNTIFS(Sta!$A:$A,$A133,Sta!$Y:$Y,"&gt;10") +COUNTIFS(Sta!$B:$B,$A133,Sta!$Y:$Y,"&gt;10"))/$D133</f>
        <v>#DIV/0!</v>
      </c>
      <c r="R133" s="8" t="e">
        <f>COUNTIFS(Sta!$A:$A,$A133,Sta!$Y:$Y,"&gt;10")/$B133</f>
        <v>#DIV/0!</v>
      </c>
      <c r="S133" s="8" t="e">
        <f>COUNTIFS(Sta!$B:$B,$A133,Sta!$Y:$Y,"&gt;10")/$C133</f>
        <v>#DIV/0!</v>
      </c>
      <c r="T133" s="11" t="e">
        <f>(COUNTIFS(Sta!$A:$A,$A133,Sta!$Y:$Y,"&lt;12") +COUNTIFS(Sta!$B:$B,$A133,Sta!$Y:$Y,"&lt;12"))/$D133</f>
        <v>#DIV/0!</v>
      </c>
      <c r="U133" s="8" t="e">
        <f>COUNTIFS(Sta!$A:$A,$A133,Sta!$Y:$Y,"&lt;12")/$B133</f>
        <v>#DIV/0!</v>
      </c>
      <c r="V133" s="8" t="e">
        <f>COUNTIFS(Sta!$B:$B,$A133,Sta!$Y:$Y,"&lt;12")/$C133</f>
        <v>#DIV/0!</v>
      </c>
    </row>
    <row r="134" spans="1:22" x14ac:dyDescent="0.3">
      <c r="A134" s="62" t="s">
        <v>246</v>
      </c>
      <c r="B134" s="9">
        <f>COUNTIF(Sta!A:A,A134)</f>
        <v>0</v>
      </c>
      <c r="C134" s="4">
        <f>COUNTIF(Sta!B:B,A134)</f>
        <v>0</v>
      </c>
      <c r="D134" s="4">
        <f t="shared" si="5"/>
        <v>0</v>
      </c>
      <c r="E134" s="10" t="e">
        <f>(SUMIF(Sta!$A:$A,$A134,Sta!$Y:$Y)  + SUMIF(Sta!$B:$B,$A134,Sta!$Y:$Y) )/$D134</f>
        <v>#DIV/0!</v>
      </c>
      <c r="F134" s="6" t="e">
        <f>SUMIF(Sta!$A:$A,$A134,Sta!$Y:$Y)/$B134</f>
        <v>#DIV/0!</v>
      </c>
      <c r="G134" s="6" t="e">
        <f>SUMIF(Sta!$B:$B,$A134,Sta!$Y:$Y)/$C134</f>
        <v>#DIV/0!</v>
      </c>
      <c r="H134" s="10" t="e">
        <f>(SUMIF(Sta!$A:$A,$A134,Sta!$U:$U)  + SUMIF(Sta!$B:$B,$A134,Sta!$V:$V) )/$D134</f>
        <v>#DIV/0!</v>
      </c>
      <c r="I134" s="6" t="e">
        <f>SUMIF(Sta!$A:$A,$A134,Sta!$U:$U)/$B134</f>
        <v>#DIV/0!</v>
      </c>
      <c r="J134" s="6" t="e">
        <f>SUMIF(Sta!$B:$B,$A134,Sta!$V:$V)/$C134</f>
        <v>#DIV/0!</v>
      </c>
      <c r="K134" s="10" t="e">
        <f>(SUMIF(Sta!$A:$A,$A134,Sta!$W:$W)  + SUMIF(Sta!$B:$B,$A134,Sta!$X:$X) )/$D134</f>
        <v>#DIV/0!</v>
      </c>
      <c r="L134" s="6" t="e">
        <f>SUMIF(Sta!$A:$A,$A134,Sta!$W:$W)/$B134</f>
        <v>#DIV/0!</v>
      </c>
      <c r="M134" s="6" t="e">
        <f>SUMIF(Sta!$B:$B,$A134,Sta!$X:$X)/$C134</f>
        <v>#DIV/0!</v>
      </c>
      <c r="N134" s="11" t="e">
        <f>(COUNTIFS(Sta!$A:$A,$A134,Sta!$Y:$Y,"&gt;8") +COUNTIFS(Sta!$B:$B,$A134,Sta!$Y:$Y,"&gt;8"))/$D134</f>
        <v>#DIV/0!</v>
      </c>
      <c r="O134" s="8" t="e">
        <f>COUNTIFS(Sta!$A:$A,$A134,Sta!$Y:$Y,"&gt;8")/$B134</f>
        <v>#DIV/0!</v>
      </c>
      <c r="P134" s="8" t="e">
        <f>COUNTIFS(Sta!$B:$B,$A134,Sta!$Y:$Y,"&gt;8")/$C134</f>
        <v>#DIV/0!</v>
      </c>
      <c r="Q134" s="11" t="e">
        <f>(COUNTIFS(Sta!$A:$A,$A134,Sta!$Y:$Y,"&gt;10") +COUNTIFS(Sta!$B:$B,$A134,Sta!$Y:$Y,"&gt;10"))/$D134</f>
        <v>#DIV/0!</v>
      </c>
      <c r="R134" s="8" t="e">
        <f>COUNTIFS(Sta!$A:$A,$A134,Sta!$Y:$Y,"&gt;10")/$B134</f>
        <v>#DIV/0!</v>
      </c>
      <c r="S134" s="8" t="e">
        <f>COUNTIFS(Sta!$B:$B,$A134,Sta!$Y:$Y,"&gt;10")/$C134</f>
        <v>#DIV/0!</v>
      </c>
      <c r="T134" s="11" t="e">
        <f>(COUNTIFS(Sta!$A:$A,$A134,Sta!$Y:$Y,"&lt;12") +COUNTIFS(Sta!$B:$B,$A134,Sta!$Y:$Y,"&lt;12"))/$D134</f>
        <v>#DIV/0!</v>
      </c>
      <c r="U134" s="8" t="e">
        <f>COUNTIFS(Sta!$A:$A,$A134,Sta!$Y:$Y,"&lt;12")/$B134</f>
        <v>#DIV/0!</v>
      </c>
      <c r="V134" s="8" t="e">
        <f>COUNTIFS(Sta!$B:$B,$A134,Sta!$Y:$Y,"&lt;12")/$C134</f>
        <v>#DIV/0!</v>
      </c>
    </row>
    <row r="135" spans="1:22" x14ac:dyDescent="0.3">
      <c r="A135" s="62" t="s">
        <v>255</v>
      </c>
      <c r="B135" s="9">
        <f>COUNTIF(Sta!A:A,A135)</f>
        <v>0</v>
      </c>
      <c r="C135" s="4">
        <f>COUNTIF(Sta!B:B,A135)</f>
        <v>0</v>
      </c>
      <c r="D135" s="4">
        <f t="shared" si="5"/>
        <v>0</v>
      </c>
      <c r="E135" s="10" t="e">
        <f>(SUMIF(Sta!$A:$A,$A135,Sta!$Y:$Y)  + SUMIF(Sta!$B:$B,$A135,Sta!$Y:$Y) )/$D135</f>
        <v>#DIV/0!</v>
      </c>
      <c r="F135" s="6" t="e">
        <f>SUMIF(Sta!$A:$A,$A135,Sta!$Y:$Y)/$B135</f>
        <v>#DIV/0!</v>
      </c>
      <c r="G135" s="6" t="e">
        <f>SUMIF(Sta!$B:$B,$A135,Sta!$Y:$Y)/$C135</f>
        <v>#DIV/0!</v>
      </c>
      <c r="H135" s="10" t="e">
        <f>(SUMIF(Sta!$A:$A,$A135,Sta!$U:$U)  + SUMIF(Sta!$B:$B,$A135,Sta!$V:$V) )/$D135</f>
        <v>#DIV/0!</v>
      </c>
      <c r="I135" s="6" t="e">
        <f>SUMIF(Sta!$A:$A,$A135,Sta!$U:$U)/$B135</f>
        <v>#DIV/0!</v>
      </c>
      <c r="J135" s="6" t="e">
        <f>SUMIF(Sta!$B:$B,$A135,Sta!$V:$V)/$C135</f>
        <v>#DIV/0!</v>
      </c>
      <c r="K135" s="10" t="e">
        <f>(SUMIF(Sta!$A:$A,$A135,Sta!$W:$W)  + SUMIF(Sta!$B:$B,$A135,Sta!$X:$X) )/$D135</f>
        <v>#DIV/0!</v>
      </c>
      <c r="L135" s="6" t="e">
        <f>SUMIF(Sta!$A:$A,$A135,Sta!$W:$W)/$B135</f>
        <v>#DIV/0!</v>
      </c>
      <c r="M135" s="6" t="e">
        <f>SUMIF(Sta!$B:$B,$A135,Sta!$X:$X)/$C135</f>
        <v>#DIV/0!</v>
      </c>
      <c r="N135" s="11" t="e">
        <f>(COUNTIFS(Sta!$A:$A,$A135,Sta!$Y:$Y,"&gt;8") +COUNTIFS(Sta!$B:$B,$A135,Sta!$Y:$Y,"&gt;8"))/$D135</f>
        <v>#DIV/0!</v>
      </c>
      <c r="O135" s="8" t="e">
        <f>COUNTIFS(Sta!$A:$A,$A135,Sta!$Y:$Y,"&gt;8")/$B135</f>
        <v>#DIV/0!</v>
      </c>
      <c r="P135" s="8" t="e">
        <f>COUNTIFS(Sta!$B:$B,$A135,Sta!$Y:$Y,"&gt;8")/$C135</f>
        <v>#DIV/0!</v>
      </c>
      <c r="Q135" s="11" t="e">
        <f>(COUNTIFS(Sta!$A:$A,$A135,Sta!$Y:$Y,"&gt;10") +COUNTIFS(Sta!$B:$B,$A135,Sta!$Y:$Y,"&gt;10"))/$D135</f>
        <v>#DIV/0!</v>
      </c>
      <c r="R135" s="8" t="e">
        <f>COUNTIFS(Sta!$A:$A,$A135,Sta!$Y:$Y,"&gt;10")/$B135</f>
        <v>#DIV/0!</v>
      </c>
      <c r="S135" s="8" t="e">
        <f>COUNTIFS(Sta!$B:$B,$A135,Sta!$Y:$Y,"&gt;10")/$C135</f>
        <v>#DIV/0!</v>
      </c>
      <c r="T135" s="11" t="e">
        <f>(COUNTIFS(Sta!$A:$A,$A135,Sta!$Y:$Y,"&lt;12") +COUNTIFS(Sta!$B:$B,$A135,Sta!$Y:$Y,"&lt;12"))/$D135</f>
        <v>#DIV/0!</v>
      </c>
      <c r="U135" s="8" t="e">
        <f>COUNTIFS(Sta!$A:$A,$A135,Sta!$Y:$Y,"&lt;12")/$B135</f>
        <v>#DIV/0!</v>
      </c>
      <c r="V135" s="8" t="e">
        <f>COUNTIFS(Sta!$B:$B,$A135,Sta!$Y:$Y,"&lt;12")/$C135</f>
        <v>#DIV/0!</v>
      </c>
    </row>
    <row r="136" spans="1:22" x14ac:dyDescent="0.3">
      <c r="A136" s="62" t="s">
        <v>245</v>
      </c>
      <c r="B136" s="9">
        <f>COUNTIF(Sta!A:A,A136)</f>
        <v>0</v>
      </c>
      <c r="C136" s="4">
        <f>COUNTIF(Sta!B:B,A136)</f>
        <v>0</v>
      </c>
      <c r="D136" s="4">
        <f t="shared" si="5"/>
        <v>0</v>
      </c>
      <c r="E136" s="10" t="e">
        <f>(SUMIF(Sta!$A:$A,$A136,Sta!$Y:$Y)  + SUMIF(Sta!$B:$B,$A136,Sta!$Y:$Y) )/$D136</f>
        <v>#DIV/0!</v>
      </c>
      <c r="F136" s="6" t="e">
        <f>SUMIF(Sta!$A:$A,$A136,Sta!$Y:$Y)/$B136</f>
        <v>#DIV/0!</v>
      </c>
      <c r="G136" s="6" t="e">
        <f>SUMIF(Sta!$B:$B,$A136,Sta!$Y:$Y)/$C136</f>
        <v>#DIV/0!</v>
      </c>
      <c r="H136" s="10" t="e">
        <f>(SUMIF(Sta!$A:$A,$A136,Sta!$U:$U)  + SUMIF(Sta!$B:$B,$A136,Sta!$V:$V) )/$D136</f>
        <v>#DIV/0!</v>
      </c>
      <c r="I136" s="6" t="e">
        <f>SUMIF(Sta!$A:$A,$A136,Sta!$U:$U)/$B136</f>
        <v>#DIV/0!</v>
      </c>
      <c r="J136" s="6" t="e">
        <f>SUMIF(Sta!$B:$B,$A136,Sta!$V:$V)/$C136</f>
        <v>#DIV/0!</v>
      </c>
      <c r="K136" s="10" t="e">
        <f>(SUMIF(Sta!$A:$A,$A136,Sta!$W:$W)  + SUMIF(Sta!$B:$B,$A136,Sta!$X:$X) )/$D136</f>
        <v>#DIV/0!</v>
      </c>
      <c r="L136" s="6" t="e">
        <f>SUMIF(Sta!$A:$A,$A136,Sta!$W:$W)/$B136</f>
        <v>#DIV/0!</v>
      </c>
      <c r="M136" s="6" t="e">
        <f>SUMIF(Sta!$B:$B,$A136,Sta!$X:$X)/$C136</f>
        <v>#DIV/0!</v>
      </c>
      <c r="N136" s="11" t="e">
        <f>(COUNTIFS(Sta!$A:$A,$A136,Sta!$Y:$Y,"&gt;8") +COUNTIFS(Sta!$B:$B,$A136,Sta!$Y:$Y,"&gt;8"))/$D136</f>
        <v>#DIV/0!</v>
      </c>
      <c r="O136" s="8" t="e">
        <f>COUNTIFS(Sta!$A:$A,$A136,Sta!$Y:$Y,"&gt;8")/$B136</f>
        <v>#DIV/0!</v>
      </c>
      <c r="P136" s="8" t="e">
        <f>COUNTIFS(Sta!$B:$B,$A136,Sta!$Y:$Y,"&gt;8")/$C136</f>
        <v>#DIV/0!</v>
      </c>
      <c r="Q136" s="11" t="e">
        <f>(COUNTIFS(Sta!$A:$A,$A136,Sta!$Y:$Y,"&gt;10") +COUNTIFS(Sta!$B:$B,$A136,Sta!$Y:$Y,"&gt;10"))/$D136</f>
        <v>#DIV/0!</v>
      </c>
      <c r="R136" s="8" t="e">
        <f>COUNTIFS(Sta!$A:$A,$A136,Sta!$Y:$Y,"&gt;10")/$B136</f>
        <v>#DIV/0!</v>
      </c>
      <c r="S136" s="8" t="e">
        <f>COUNTIFS(Sta!$B:$B,$A136,Sta!$Y:$Y,"&gt;10")/$C136</f>
        <v>#DIV/0!</v>
      </c>
      <c r="T136" s="11" t="e">
        <f>(COUNTIFS(Sta!$A:$A,$A136,Sta!$Y:$Y,"&lt;12") +COUNTIFS(Sta!$B:$B,$A136,Sta!$Y:$Y,"&lt;12"))/$D136</f>
        <v>#DIV/0!</v>
      </c>
      <c r="U136" s="8" t="e">
        <f>COUNTIFS(Sta!$A:$A,$A136,Sta!$Y:$Y,"&lt;12")/$B136</f>
        <v>#DIV/0!</v>
      </c>
      <c r="V136" s="8" t="e">
        <f>COUNTIFS(Sta!$B:$B,$A136,Sta!$Y:$Y,"&lt;12")/$C136</f>
        <v>#DIV/0!</v>
      </c>
    </row>
    <row r="137" spans="1:22" x14ac:dyDescent="0.3">
      <c r="A137" t="s">
        <v>317</v>
      </c>
      <c r="B137" s="9">
        <f>COUNTIF(Sta!A:A,A137)</f>
        <v>0</v>
      </c>
      <c r="C137" s="4">
        <f>COUNTIF(Sta!B:B,A137)</f>
        <v>0</v>
      </c>
      <c r="D137" s="4">
        <f t="shared" si="5"/>
        <v>0</v>
      </c>
      <c r="E137" s="10" t="e">
        <f>(SUMIF(Sta!$A:$A,$A137,Sta!$Y:$Y)  + SUMIF(Sta!$B:$B,$A137,Sta!$Y:$Y) )/$D137</f>
        <v>#DIV/0!</v>
      </c>
      <c r="F137" s="6" t="e">
        <f>SUMIF(Sta!$A:$A,$A137,Sta!$Y:$Y)/$B137</f>
        <v>#DIV/0!</v>
      </c>
      <c r="G137" s="6" t="e">
        <f>SUMIF(Sta!$B:$B,$A137,Sta!$Y:$Y)/$C137</f>
        <v>#DIV/0!</v>
      </c>
      <c r="H137" s="10" t="e">
        <f>(SUMIF(Sta!$A:$A,$A137,Sta!$U:$U)  + SUMIF(Sta!$B:$B,$A137,Sta!$V:$V) )/$D137</f>
        <v>#DIV/0!</v>
      </c>
      <c r="I137" s="6" t="e">
        <f>SUMIF(Sta!$A:$A,$A137,Sta!$U:$U)/$B137</f>
        <v>#DIV/0!</v>
      </c>
      <c r="J137" s="6" t="e">
        <f>SUMIF(Sta!$B:$B,$A137,Sta!$V:$V)/$C137</f>
        <v>#DIV/0!</v>
      </c>
      <c r="K137" s="10" t="e">
        <f>(SUMIF(Sta!$A:$A,$A137,Sta!$W:$W)  + SUMIF(Sta!$B:$B,$A137,Sta!$X:$X) )/$D137</f>
        <v>#DIV/0!</v>
      </c>
      <c r="L137" s="6" t="e">
        <f>SUMIF(Sta!$A:$A,$A137,Sta!$W:$W)/$B137</f>
        <v>#DIV/0!</v>
      </c>
      <c r="M137" s="6" t="e">
        <f>SUMIF(Sta!$B:$B,$A137,Sta!$X:$X)/$C137</f>
        <v>#DIV/0!</v>
      </c>
      <c r="N137" s="11" t="e">
        <f>(COUNTIFS(Sta!$A:$A,$A137,Sta!$Y:$Y,"&gt;8") +COUNTIFS(Sta!$B:$B,$A137,Sta!$Y:$Y,"&gt;8"))/$D137</f>
        <v>#DIV/0!</v>
      </c>
      <c r="O137" s="8" t="e">
        <f>COUNTIFS(Sta!$A:$A,$A137,Sta!$Y:$Y,"&gt;8")/$B137</f>
        <v>#DIV/0!</v>
      </c>
      <c r="P137" s="8" t="e">
        <f>COUNTIFS(Sta!$B:$B,$A137,Sta!$Y:$Y,"&gt;8")/$C137</f>
        <v>#DIV/0!</v>
      </c>
      <c r="Q137" s="11" t="e">
        <f>(COUNTIFS(Sta!$A:$A,$A137,Sta!$Y:$Y,"&gt;10") +COUNTIFS(Sta!$B:$B,$A137,Sta!$Y:$Y,"&gt;10"))/$D137</f>
        <v>#DIV/0!</v>
      </c>
      <c r="R137" s="8" t="e">
        <f>COUNTIFS(Sta!$A:$A,$A137,Sta!$Y:$Y,"&gt;10")/$B137</f>
        <v>#DIV/0!</v>
      </c>
      <c r="S137" s="8" t="e">
        <f>COUNTIFS(Sta!$B:$B,$A137,Sta!$Y:$Y,"&gt;10")/$C137</f>
        <v>#DIV/0!</v>
      </c>
      <c r="T137" s="11" t="e">
        <f>(COUNTIFS(Sta!$A:$A,$A137,Sta!$Y:$Y,"&lt;12") +COUNTIFS(Sta!$B:$B,$A137,Sta!$Y:$Y,"&lt;12"))/$D137</f>
        <v>#DIV/0!</v>
      </c>
      <c r="U137" s="8" t="e">
        <f>COUNTIFS(Sta!$A:$A,$A137,Sta!$Y:$Y,"&lt;12")/$B137</f>
        <v>#DIV/0!</v>
      </c>
      <c r="V137" s="8" t="e">
        <f>COUNTIFS(Sta!$B:$B,$A137,Sta!$Y:$Y,"&lt;12")/$C137</f>
        <v>#DIV/0!</v>
      </c>
    </row>
    <row r="138" spans="1:22" x14ac:dyDescent="0.3">
      <c r="A138" s="62" t="s">
        <v>318</v>
      </c>
      <c r="B138" s="9">
        <f>COUNTIF(Sta!A:A,A138)</f>
        <v>0</v>
      </c>
      <c r="C138" s="4">
        <f>COUNTIF(Sta!B:B,A138)</f>
        <v>0</v>
      </c>
      <c r="D138" s="4">
        <f t="shared" si="5"/>
        <v>0</v>
      </c>
      <c r="E138" s="10" t="e">
        <f>(SUMIF(Sta!$A:$A,$A138,Sta!$Y:$Y)  + SUMIF(Sta!$B:$B,$A138,Sta!$Y:$Y) )/$D138</f>
        <v>#DIV/0!</v>
      </c>
      <c r="F138" s="6" t="e">
        <f>SUMIF(Sta!$A:$A,$A138,Sta!$Y:$Y)/$B138</f>
        <v>#DIV/0!</v>
      </c>
      <c r="G138" s="6" t="e">
        <f>SUMIF(Sta!$B:$B,$A138,Sta!$Y:$Y)/$C138</f>
        <v>#DIV/0!</v>
      </c>
      <c r="H138" s="10" t="e">
        <f>(SUMIF(Sta!$A:$A,$A138,Sta!$U:$U)  + SUMIF(Sta!$B:$B,$A138,Sta!$V:$V) )/$D138</f>
        <v>#DIV/0!</v>
      </c>
      <c r="I138" s="6" t="e">
        <f>SUMIF(Sta!$A:$A,$A138,Sta!$U:$U)/$B138</f>
        <v>#DIV/0!</v>
      </c>
      <c r="J138" s="6" t="e">
        <f>SUMIF(Sta!$B:$B,$A138,Sta!$V:$V)/$C138</f>
        <v>#DIV/0!</v>
      </c>
      <c r="K138" s="10" t="e">
        <f>(SUMIF(Sta!$A:$A,$A138,Sta!$W:$W)  + SUMIF(Sta!$B:$B,$A138,Sta!$X:$X) )/$D138</f>
        <v>#DIV/0!</v>
      </c>
      <c r="L138" s="6" t="e">
        <f>SUMIF(Sta!$A:$A,$A138,Sta!$W:$W)/$B138</f>
        <v>#DIV/0!</v>
      </c>
      <c r="M138" s="6" t="e">
        <f>SUMIF(Sta!$B:$B,$A138,Sta!$X:$X)/$C138</f>
        <v>#DIV/0!</v>
      </c>
      <c r="N138" s="11" t="e">
        <f>(COUNTIFS(Sta!$A:$A,$A138,Sta!$Y:$Y,"&gt;8") +COUNTIFS(Sta!$B:$B,$A138,Sta!$Y:$Y,"&gt;8"))/$D138</f>
        <v>#DIV/0!</v>
      </c>
      <c r="O138" s="8" t="e">
        <f>COUNTIFS(Sta!$A:$A,$A138,Sta!$Y:$Y,"&gt;8")/$B138</f>
        <v>#DIV/0!</v>
      </c>
      <c r="P138" s="8" t="e">
        <f>COUNTIFS(Sta!$B:$B,$A138,Sta!$Y:$Y,"&gt;8")/$C138</f>
        <v>#DIV/0!</v>
      </c>
      <c r="Q138" s="11" t="e">
        <f>(COUNTIFS(Sta!$A:$A,$A138,Sta!$Y:$Y,"&gt;10") +COUNTIFS(Sta!$B:$B,$A138,Sta!$Y:$Y,"&gt;10"))/$D138</f>
        <v>#DIV/0!</v>
      </c>
      <c r="R138" s="8" t="e">
        <f>COUNTIFS(Sta!$A:$A,$A138,Sta!$Y:$Y,"&gt;10")/$B138</f>
        <v>#DIV/0!</v>
      </c>
      <c r="S138" s="8" t="e">
        <f>COUNTIFS(Sta!$B:$B,$A138,Sta!$Y:$Y,"&gt;10")/$C138</f>
        <v>#DIV/0!</v>
      </c>
      <c r="T138" s="11" t="e">
        <f>(COUNTIFS(Sta!$A:$A,$A138,Sta!$Y:$Y,"&lt;12") +COUNTIFS(Sta!$B:$B,$A138,Sta!$Y:$Y,"&lt;12"))/$D138</f>
        <v>#DIV/0!</v>
      </c>
      <c r="U138" s="8" t="e">
        <f>COUNTIFS(Sta!$A:$A,$A138,Sta!$Y:$Y,"&lt;12")/$B138</f>
        <v>#DIV/0!</v>
      </c>
      <c r="V138" s="8" t="e">
        <f>COUNTIFS(Sta!$B:$B,$A138,Sta!$Y:$Y,"&lt;12")/$C138</f>
        <v>#DIV/0!</v>
      </c>
    </row>
    <row r="139" spans="1:22" x14ac:dyDescent="0.3">
      <c r="A139" s="62" t="s">
        <v>254</v>
      </c>
      <c r="B139" s="9">
        <f>COUNTIF(Sta!A:A,A139)</f>
        <v>0</v>
      </c>
      <c r="C139" s="4">
        <f>COUNTIF(Sta!B:B,A139)</f>
        <v>0</v>
      </c>
      <c r="D139" s="4">
        <f t="shared" si="5"/>
        <v>0</v>
      </c>
      <c r="E139" s="10" t="e">
        <f>(SUMIF(Sta!$A:$A,$A139,Sta!$Y:$Y)  + SUMIF(Sta!$B:$B,$A139,Sta!$Y:$Y) )/$D139</f>
        <v>#DIV/0!</v>
      </c>
      <c r="F139" s="6" t="e">
        <f>SUMIF(Sta!$A:$A,$A139,Sta!$Y:$Y)/$B139</f>
        <v>#DIV/0!</v>
      </c>
      <c r="G139" s="6" t="e">
        <f>SUMIF(Sta!$B:$B,$A139,Sta!$Y:$Y)/$C139</f>
        <v>#DIV/0!</v>
      </c>
      <c r="H139" s="10" t="e">
        <f>(SUMIF(Sta!$A:$A,$A139,Sta!$U:$U)  + SUMIF(Sta!$B:$B,$A139,Sta!$V:$V) )/$D139</f>
        <v>#DIV/0!</v>
      </c>
      <c r="I139" s="6" t="e">
        <f>SUMIF(Sta!$A:$A,$A139,Sta!$U:$U)/$B139</f>
        <v>#DIV/0!</v>
      </c>
      <c r="J139" s="6" t="e">
        <f>SUMIF(Sta!$B:$B,$A139,Sta!$V:$V)/$C139</f>
        <v>#DIV/0!</v>
      </c>
      <c r="K139" s="10" t="e">
        <f>(SUMIF(Sta!$A:$A,$A139,Sta!$W:$W)  + SUMIF(Sta!$B:$B,$A139,Sta!$X:$X) )/$D139</f>
        <v>#DIV/0!</v>
      </c>
      <c r="L139" s="6" t="e">
        <f>SUMIF(Sta!$A:$A,$A139,Sta!$W:$W)/$B139</f>
        <v>#DIV/0!</v>
      </c>
      <c r="M139" s="6" t="e">
        <f>SUMIF(Sta!$B:$B,$A139,Sta!$X:$X)/$C139</f>
        <v>#DIV/0!</v>
      </c>
      <c r="N139" s="11" t="e">
        <f>(COUNTIFS(Sta!$A:$A,$A139,Sta!$Y:$Y,"&gt;8") +COUNTIFS(Sta!$B:$B,$A139,Sta!$Y:$Y,"&gt;8"))/$D139</f>
        <v>#DIV/0!</v>
      </c>
      <c r="O139" s="8" t="e">
        <f>COUNTIFS(Sta!$A:$A,$A139,Sta!$Y:$Y,"&gt;8")/$B139</f>
        <v>#DIV/0!</v>
      </c>
      <c r="P139" s="8" t="e">
        <f>COUNTIFS(Sta!$B:$B,$A139,Sta!$Y:$Y,"&gt;8")/$C139</f>
        <v>#DIV/0!</v>
      </c>
      <c r="Q139" s="11" t="e">
        <f>(COUNTIFS(Sta!$A:$A,$A139,Sta!$Y:$Y,"&gt;10") +COUNTIFS(Sta!$B:$B,$A139,Sta!$Y:$Y,"&gt;10"))/$D139</f>
        <v>#DIV/0!</v>
      </c>
      <c r="R139" s="8" t="e">
        <f>COUNTIFS(Sta!$A:$A,$A139,Sta!$Y:$Y,"&gt;10")/$B139</f>
        <v>#DIV/0!</v>
      </c>
      <c r="S139" s="8" t="e">
        <f>COUNTIFS(Sta!$B:$B,$A139,Sta!$Y:$Y,"&gt;10")/$C139</f>
        <v>#DIV/0!</v>
      </c>
      <c r="T139" s="11" t="e">
        <f>(COUNTIFS(Sta!$A:$A,$A139,Sta!$Y:$Y,"&lt;12") +COUNTIFS(Sta!$B:$B,$A139,Sta!$Y:$Y,"&lt;12"))/$D139</f>
        <v>#DIV/0!</v>
      </c>
      <c r="U139" s="8" t="e">
        <f>COUNTIFS(Sta!$A:$A,$A139,Sta!$Y:$Y,"&lt;12")/$B139</f>
        <v>#DIV/0!</v>
      </c>
      <c r="V139" s="8" t="e">
        <f>COUNTIFS(Sta!$B:$B,$A139,Sta!$Y:$Y,"&lt;12")/$C139</f>
        <v>#DIV/0!</v>
      </c>
    </row>
    <row r="140" spans="1:22" x14ac:dyDescent="0.3">
      <c r="A140" s="62" t="s">
        <v>249</v>
      </c>
      <c r="B140" s="9">
        <f>COUNTIF(Sta!A:A,A140)</f>
        <v>0</v>
      </c>
      <c r="C140" s="4">
        <f>COUNTIF(Sta!B:B,A140)</f>
        <v>0</v>
      </c>
      <c r="D140" s="4">
        <f t="shared" si="5"/>
        <v>0</v>
      </c>
      <c r="E140" s="10" t="e">
        <f>(SUMIF(Sta!$A:$A,$A140,Sta!$Y:$Y)  + SUMIF(Sta!$B:$B,$A140,Sta!$Y:$Y) )/$D140</f>
        <v>#DIV/0!</v>
      </c>
      <c r="F140" s="6" t="e">
        <f>SUMIF(Sta!$A:$A,$A140,Sta!$Y:$Y)/$B140</f>
        <v>#DIV/0!</v>
      </c>
      <c r="G140" s="6" t="e">
        <f>SUMIF(Sta!$B:$B,$A140,Sta!$Y:$Y)/$C140</f>
        <v>#DIV/0!</v>
      </c>
      <c r="H140" s="10" t="e">
        <f>(SUMIF(Sta!$A:$A,$A140,Sta!$U:$U)  + SUMIF(Sta!$B:$B,$A140,Sta!$V:$V) )/$D140</f>
        <v>#DIV/0!</v>
      </c>
      <c r="I140" s="6" t="e">
        <f>SUMIF(Sta!$A:$A,$A140,Sta!$U:$U)/$B140</f>
        <v>#DIV/0!</v>
      </c>
      <c r="J140" s="6" t="e">
        <f>SUMIF(Sta!$B:$B,$A140,Sta!$V:$V)/$C140</f>
        <v>#DIV/0!</v>
      </c>
      <c r="K140" s="10" t="e">
        <f>(SUMIF(Sta!$A:$A,$A140,Sta!$W:$W)  + SUMIF(Sta!$B:$B,$A140,Sta!$X:$X) )/$D140</f>
        <v>#DIV/0!</v>
      </c>
      <c r="L140" s="6" t="e">
        <f>SUMIF(Sta!$A:$A,$A140,Sta!$W:$W)/$B140</f>
        <v>#DIV/0!</v>
      </c>
      <c r="M140" s="6" t="e">
        <f>SUMIF(Sta!$B:$B,$A140,Sta!$X:$X)/$C140</f>
        <v>#DIV/0!</v>
      </c>
      <c r="N140" s="11" t="e">
        <f>(COUNTIFS(Sta!$A:$A,$A140,Sta!$Y:$Y,"&gt;8") +COUNTIFS(Sta!$B:$B,$A140,Sta!$Y:$Y,"&gt;8"))/$D140</f>
        <v>#DIV/0!</v>
      </c>
      <c r="O140" s="8" t="e">
        <f>COUNTIFS(Sta!$A:$A,$A140,Sta!$Y:$Y,"&gt;8")/$B140</f>
        <v>#DIV/0!</v>
      </c>
      <c r="P140" s="8" t="e">
        <f>COUNTIFS(Sta!$B:$B,$A140,Sta!$Y:$Y,"&gt;8")/$C140</f>
        <v>#DIV/0!</v>
      </c>
      <c r="Q140" s="11" t="e">
        <f>(COUNTIFS(Sta!$A:$A,$A140,Sta!$Y:$Y,"&gt;10") +COUNTIFS(Sta!$B:$B,$A140,Sta!$Y:$Y,"&gt;10"))/$D140</f>
        <v>#DIV/0!</v>
      </c>
      <c r="R140" s="8" t="e">
        <f>COUNTIFS(Sta!$A:$A,$A140,Sta!$Y:$Y,"&gt;10")/$B140</f>
        <v>#DIV/0!</v>
      </c>
      <c r="S140" s="8" t="e">
        <f>COUNTIFS(Sta!$B:$B,$A140,Sta!$Y:$Y,"&gt;10")/$C140</f>
        <v>#DIV/0!</v>
      </c>
      <c r="T140" s="11" t="e">
        <f>(COUNTIFS(Sta!$A:$A,$A140,Sta!$Y:$Y,"&lt;12") +COUNTIFS(Sta!$B:$B,$A140,Sta!$Y:$Y,"&lt;12"))/$D140</f>
        <v>#DIV/0!</v>
      </c>
      <c r="U140" s="8" t="e">
        <f>COUNTIFS(Sta!$A:$A,$A140,Sta!$Y:$Y,"&lt;12")/$B140</f>
        <v>#DIV/0!</v>
      </c>
      <c r="V140" s="8" t="e">
        <f>COUNTIFS(Sta!$B:$B,$A140,Sta!$Y:$Y,"&lt;12")/$C140</f>
        <v>#DIV/0!</v>
      </c>
    </row>
    <row r="141" spans="1:22" x14ac:dyDescent="0.3">
      <c r="A141" s="62" t="s">
        <v>253</v>
      </c>
      <c r="B141" s="9">
        <f>COUNTIF(Sta!A:A,A141)</f>
        <v>0</v>
      </c>
      <c r="C141" s="4">
        <f>COUNTIF(Sta!B:B,A141)</f>
        <v>0</v>
      </c>
      <c r="D141" s="4">
        <f t="shared" si="5"/>
        <v>0</v>
      </c>
      <c r="E141" s="10" t="e">
        <f>(SUMIF(Sta!$A:$A,$A141,Sta!$Y:$Y)  + SUMIF(Sta!$B:$B,$A141,Sta!$Y:$Y) )/$D141</f>
        <v>#DIV/0!</v>
      </c>
      <c r="F141" s="6" t="e">
        <f>SUMIF(Sta!$A:$A,$A141,Sta!$Y:$Y)/$B141</f>
        <v>#DIV/0!</v>
      </c>
      <c r="G141" s="6" t="e">
        <f>SUMIF(Sta!$B:$B,$A141,Sta!$Y:$Y)/$C141</f>
        <v>#DIV/0!</v>
      </c>
      <c r="H141" s="10" t="e">
        <f>(SUMIF(Sta!$A:$A,$A141,Sta!$U:$U)  + SUMIF(Sta!$B:$B,$A141,Sta!$V:$V) )/$D141</f>
        <v>#DIV/0!</v>
      </c>
      <c r="I141" s="6" t="e">
        <f>SUMIF(Sta!$A:$A,$A141,Sta!$U:$U)/$B141</f>
        <v>#DIV/0!</v>
      </c>
      <c r="J141" s="6" t="e">
        <f>SUMIF(Sta!$B:$B,$A141,Sta!$V:$V)/$C141</f>
        <v>#DIV/0!</v>
      </c>
      <c r="K141" s="10" t="e">
        <f>(SUMIF(Sta!$A:$A,$A141,Sta!$W:$W)  + SUMIF(Sta!$B:$B,$A141,Sta!$X:$X) )/$D141</f>
        <v>#DIV/0!</v>
      </c>
      <c r="L141" s="6" t="e">
        <f>SUMIF(Sta!$A:$A,$A141,Sta!$W:$W)/$B141</f>
        <v>#DIV/0!</v>
      </c>
      <c r="M141" s="6" t="e">
        <f>SUMIF(Sta!$B:$B,$A141,Sta!$X:$X)/$C141</f>
        <v>#DIV/0!</v>
      </c>
      <c r="N141" s="11" t="e">
        <f>(COUNTIFS(Sta!$A:$A,$A141,Sta!$Y:$Y,"&gt;8") +COUNTIFS(Sta!$B:$B,$A141,Sta!$Y:$Y,"&gt;8"))/$D141</f>
        <v>#DIV/0!</v>
      </c>
      <c r="O141" s="8" t="e">
        <f>COUNTIFS(Sta!$A:$A,$A141,Sta!$Y:$Y,"&gt;8")/$B141</f>
        <v>#DIV/0!</v>
      </c>
      <c r="P141" s="8" t="e">
        <f>COUNTIFS(Sta!$B:$B,$A141,Sta!$Y:$Y,"&gt;8")/$C141</f>
        <v>#DIV/0!</v>
      </c>
      <c r="Q141" s="11" t="e">
        <f>(COUNTIFS(Sta!$A:$A,$A141,Sta!$Y:$Y,"&gt;10") +COUNTIFS(Sta!$B:$B,$A141,Sta!$Y:$Y,"&gt;10"))/$D141</f>
        <v>#DIV/0!</v>
      </c>
      <c r="R141" s="8" t="e">
        <f>COUNTIFS(Sta!$A:$A,$A141,Sta!$Y:$Y,"&gt;10")/$B141</f>
        <v>#DIV/0!</v>
      </c>
      <c r="S141" s="8" t="e">
        <f>COUNTIFS(Sta!$B:$B,$A141,Sta!$Y:$Y,"&gt;10")/$C141</f>
        <v>#DIV/0!</v>
      </c>
      <c r="T141" s="11" t="e">
        <f>(COUNTIFS(Sta!$A:$A,$A141,Sta!$Y:$Y,"&lt;12") +COUNTIFS(Sta!$B:$B,$A141,Sta!$Y:$Y,"&lt;12"))/$D141</f>
        <v>#DIV/0!</v>
      </c>
      <c r="U141" s="8" t="e">
        <f>COUNTIFS(Sta!$A:$A,$A141,Sta!$Y:$Y,"&lt;12")/$B141</f>
        <v>#DIV/0!</v>
      </c>
      <c r="V141" s="8" t="e">
        <f>COUNTIFS(Sta!$B:$B,$A141,Sta!$Y:$Y,"&lt;12")/$C141</f>
        <v>#DIV/0!</v>
      </c>
    </row>
    <row r="142" spans="1:22" x14ac:dyDescent="0.3">
      <c r="A142" s="62" t="s">
        <v>247</v>
      </c>
      <c r="B142" s="9">
        <f>COUNTIF(Sta!A:A,A142)</f>
        <v>0</v>
      </c>
      <c r="C142" s="4">
        <f>COUNTIF(Sta!B:B,A142)</f>
        <v>0</v>
      </c>
      <c r="D142" s="4">
        <f t="shared" si="5"/>
        <v>0</v>
      </c>
      <c r="E142" s="10" t="e">
        <f>(SUMIF(Sta!$A:$A,$A142,Sta!$Y:$Y)  + SUMIF(Sta!$B:$B,$A142,Sta!$Y:$Y) )/$D142</f>
        <v>#DIV/0!</v>
      </c>
      <c r="F142" s="6" t="e">
        <f>SUMIF(Sta!$A:$A,$A142,Sta!$Y:$Y)/$B142</f>
        <v>#DIV/0!</v>
      </c>
      <c r="G142" s="6" t="e">
        <f>SUMIF(Sta!$B:$B,$A142,Sta!$Y:$Y)/$C142</f>
        <v>#DIV/0!</v>
      </c>
      <c r="H142" s="10" t="e">
        <f>(SUMIF(Sta!$A:$A,$A142,Sta!$U:$U)  + SUMIF(Sta!$B:$B,$A142,Sta!$V:$V) )/$D142</f>
        <v>#DIV/0!</v>
      </c>
      <c r="I142" s="6" t="e">
        <f>SUMIF(Sta!$A:$A,$A142,Sta!$U:$U)/$B142</f>
        <v>#DIV/0!</v>
      </c>
      <c r="J142" s="6" t="e">
        <f>SUMIF(Sta!$B:$B,$A142,Sta!$V:$V)/$C142</f>
        <v>#DIV/0!</v>
      </c>
      <c r="K142" s="10" t="e">
        <f>(SUMIF(Sta!$A:$A,$A142,Sta!$W:$W)  + SUMIF(Sta!$B:$B,$A142,Sta!$X:$X) )/$D142</f>
        <v>#DIV/0!</v>
      </c>
      <c r="L142" s="6" t="e">
        <f>SUMIF(Sta!$A:$A,$A142,Sta!$W:$W)/$B142</f>
        <v>#DIV/0!</v>
      </c>
      <c r="M142" s="6" t="e">
        <f>SUMIF(Sta!$B:$B,$A142,Sta!$X:$X)/$C142</f>
        <v>#DIV/0!</v>
      </c>
      <c r="N142" s="11" t="e">
        <f>(COUNTIFS(Sta!$A:$A,$A142,Sta!$Y:$Y,"&gt;8") +COUNTIFS(Sta!$B:$B,$A142,Sta!$Y:$Y,"&gt;8"))/$D142</f>
        <v>#DIV/0!</v>
      </c>
      <c r="O142" s="8" t="e">
        <f>COUNTIFS(Sta!$A:$A,$A142,Sta!$Y:$Y,"&gt;8")/$B142</f>
        <v>#DIV/0!</v>
      </c>
      <c r="P142" s="8" t="e">
        <f>COUNTIFS(Sta!$B:$B,$A142,Sta!$Y:$Y,"&gt;8")/$C142</f>
        <v>#DIV/0!</v>
      </c>
      <c r="Q142" s="11" t="e">
        <f>(COUNTIFS(Sta!$A:$A,$A142,Sta!$Y:$Y,"&gt;10") +COUNTIFS(Sta!$B:$B,$A142,Sta!$Y:$Y,"&gt;10"))/$D142</f>
        <v>#DIV/0!</v>
      </c>
      <c r="R142" s="8" t="e">
        <f>COUNTIFS(Sta!$A:$A,$A142,Sta!$Y:$Y,"&gt;10")/$B142</f>
        <v>#DIV/0!</v>
      </c>
      <c r="S142" s="8" t="e">
        <f>COUNTIFS(Sta!$B:$B,$A142,Sta!$Y:$Y,"&gt;10")/$C142</f>
        <v>#DIV/0!</v>
      </c>
      <c r="T142" s="11" t="e">
        <f>(COUNTIFS(Sta!$A:$A,$A142,Sta!$Y:$Y,"&lt;12") +COUNTIFS(Sta!$B:$B,$A142,Sta!$Y:$Y,"&lt;12"))/$D142</f>
        <v>#DIV/0!</v>
      </c>
      <c r="U142" s="8" t="e">
        <f>COUNTIFS(Sta!$A:$A,$A142,Sta!$Y:$Y,"&lt;12")/$B142</f>
        <v>#DIV/0!</v>
      </c>
      <c r="V142" s="8" t="e">
        <f>COUNTIFS(Sta!$B:$B,$A142,Sta!$Y:$Y,"&lt;12")/$C142</f>
        <v>#DIV/0!</v>
      </c>
    </row>
    <row r="143" spans="1:22" x14ac:dyDescent="0.3">
      <c r="A143" s="62" t="s">
        <v>244</v>
      </c>
      <c r="B143" s="9">
        <f>COUNTIF(Sta!A:A,A143)</f>
        <v>0</v>
      </c>
      <c r="C143" s="4">
        <f>COUNTIF(Sta!B:B,A143)</f>
        <v>0</v>
      </c>
      <c r="D143" s="4">
        <f t="shared" si="5"/>
        <v>0</v>
      </c>
      <c r="E143" s="10" t="e">
        <f>(SUMIF(Sta!$A:$A,$A143,Sta!$Y:$Y)  + SUMIF(Sta!$B:$B,$A143,Sta!$Y:$Y) )/$D143</f>
        <v>#DIV/0!</v>
      </c>
      <c r="F143" s="6" t="e">
        <f>SUMIF(Sta!$A:$A,$A143,Sta!$Y:$Y)/$B143</f>
        <v>#DIV/0!</v>
      </c>
      <c r="G143" s="6" t="e">
        <f>SUMIF(Sta!$B:$B,$A143,Sta!$Y:$Y)/$C143</f>
        <v>#DIV/0!</v>
      </c>
      <c r="H143" s="10" t="e">
        <f>(SUMIF(Sta!$A:$A,$A143,Sta!$U:$U)  + SUMIF(Sta!$B:$B,$A143,Sta!$V:$V) )/$D143</f>
        <v>#DIV/0!</v>
      </c>
      <c r="I143" s="6" t="e">
        <f>SUMIF(Sta!$A:$A,$A143,Sta!$U:$U)/$B143</f>
        <v>#DIV/0!</v>
      </c>
      <c r="J143" s="6" t="e">
        <f>SUMIF(Sta!$B:$B,$A143,Sta!$V:$V)/$C143</f>
        <v>#DIV/0!</v>
      </c>
      <c r="K143" s="10" t="e">
        <f>(SUMIF(Sta!$A:$A,$A143,Sta!$W:$W)  + SUMIF(Sta!$B:$B,$A143,Sta!$X:$X) )/$D143</f>
        <v>#DIV/0!</v>
      </c>
      <c r="L143" s="6" t="e">
        <f>SUMIF(Sta!$A:$A,$A143,Sta!$W:$W)/$B143</f>
        <v>#DIV/0!</v>
      </c>
      <c r="M143" s="6" t="e">
        <f>SUMIF(Sta!$B:$B,$A143,Sta!$X:$X)/$C143</f>
        <v>#DIV/0!</v>
      </c>
      <c r="N143" s="11" t="e">
        <f>(COUNTIFS(Sta!$A:$A,$A143,Sta!$Y:$Y,"&gt;8") +COUNTIFS(Sta!$B:$B,$A143,Sta!$Y:$Y,"&gt;8"))/$D143</f>
        <v>#DIV/0!</v>
      </c>
      <c r="O143" s="8" t="e">
        <f>COUNTIFS(Sta!$A:$A,$A143,Sta!$Y:$Y,"&gt;8")/$B143</f>
        <v>#DIV/0!</v>
      </c>
      <c r="P143" s="8" t="e">
        <f>COUNTIFS(Sta!$B:$B,$A143,Sta!$Y:$Y,"&gt;8")/$C143</f>
        <v>#DIV/0!</v>
      </c>
      <c r="Q143" s="11" t="e">
        <f>(COUNTIFS(Sta!$A:$A,$A143,Sta!$Y:$Y,"&gt;10") +COUNTIFS(Sta!$B:$B,$A143,Sta!$Y:$Y,"&gt;10"))/$D143</f>
        <v>#DIV/0!</v>
      </c>
      <c r="R143" s="8" t="e">
        <f>COUNTIFS(Sta!$A:$A,$A143,Sta!$Y:$Y,"&gt;10")/$B143</f>
        <v>#DIV/0!</v>
      </c>
      <c r="S143" s="8" t="e">
        <f>COUNTIFS(Sta!$B:$B,$A143,Sta!$Y:$Y,"&gt;10")/$C143</f>
        <v>#DIV/0!</v>
      </c>
      <c r="T143" s="11" t="e">
        <f>(COUNTIFS(Sta!$A:$A,$A143,Sta!$Y:$Y,"&lt;12") +COUNTIFS(Sta!$B:$B,$A143,Sta!$Y:$Y,"&lt;12"))/$D143</f>
        <v>#DIV/0!</v>
      </c>
      <c r="U143" s="8" t="e">
        <f>COUNTIFS(Sta!$A:$A,$A143,Sta!$Y:$Y,"&lt;12")/$B143</f>
        <v>#DIV/0!</v>
      </c>
      <c r="V143" s="8" t="e">
        <f>COUNTIFS(Sta!$B:$B,$A143,Sta!$Y:$Y,"&lt;12")/$C143</f>
        <v>#DIV/0!</v>
      </c>
    </row>
    <row r="144" spans="1:22" x14ac:dyDescent="0.3">
      <c r="A144" s="62" t="s">
        <v>258</v>
      </c>
      <c r="B144" s="9">
        <f>COUNTIF(Sta!A:A,A144)</f>
        <v>0</v>
      </c>
      <c r="C144" s="4">
        <f>COUNTIF(Sta!B:B,A144)</f>
        <v>0</v>
      </c>
      <c r="D144" s="4">
        <f t="shared" si="5"/>
        <v>0</v>
      </c>
      <c r="E144" s="10" t="e">
        <f>(SUMIF(Sta!$A:$A,$A144,Sta!$Y:$Y)  + SUMIF(Sta!$B:$B,$A144,Sta!$Y:$Y) )/$D144</f>
        <v>#DIV/0!</v>
      </c>
      <c r="F144" s="6" t="e">
        <f>SUMIF(Sta!$A:$A,$A144,Sta!$Y:$Y)/$B144</f>
        <v>#DIV/0!</v>
      </c>
      <c r="G144" s="6" t="e">
        <f>SUMIF(Sta!$B:$B,$A144,Sta!$Y:$Y)/$C144</f>
        <v>#DIV/0!</v>
      </c>
      <c r="H144" s="10" t="e">
        <f>(SUMIF(Sta!$A:$A,$A144,Sta!$U:$U)  + SUMIF(Sta!$B:$B,$A144,Sta!$V:$V) )/$D144</f>
        <v>#DIV/0!</v>
      </c>
      <c r="I144" s="6" t="e">
        <f>SUMIF(Sta!$A:$A,$A144,Sta!$U:$U)/$B144</f>
        <v>#DIV/0!</v>
      </c>
      <c r="J144" s="6" t="e">
        <f>SUMIF(Sta!$B:$B,$A144,Sta!$V:$V)/$C144</f>
        <v>#DIV/0!</v>
      </c>
      <c r="K144" s="10" t="e">
        <f>(SUMIF(Sta!$A:$A,$A144,Sta!$W:$W)  + SUMIF(Sta!$B:$B,$A144,Sta!$X:$X) )/$D144</f>
        <v>#DIV/0!</v>
      </c>
      <c r="L144" s="6" t="e">
        <f>SUMIF(Sta!$A:$A,$A144,Sta!$W:$W)/$B144</f>
        <v>#DIV/0!</v>
      </c>
      <c r="M144" s="6" t="e">
        <f>SUMIF(Sta!$B:$B,$A144,Sta!$X:$X)/$C144</f>
        <v>#DIV/0!</v>
      </c>
      <c r="N144" s="11" t="e">
        <f>(COUNTIFS(Sta!$A:$A,$A144,Sta!$Y:$Y,"&gt;8") +COUNTIFS(Sta!$B:$B,$A144,Sta!$Y:$Y,"&gt;8"))/$D144</f>
        <v>#DIV/0!</v>
      </c>
      <c r="O144" s="8" t="e">
        <f>COUNTIFS(Sta!$A:$A,$A144,Sta!$Y:$Y,"&gt;8")/$B144</f>
        <v>#DIV/0!</v>
      </c>
      <c r="P144" s="8" t="e">
        <f>COUNTIFS(Sta!$B:$B,$A144,Sta!$Y:$Y,"&gt;8")/$C144</f>
        <v>#DIV/0!</v>
      </c>
      <c r="Q144" s="11" t="e">
        <f>(COUNTIFS(Sta!$A:$A,$A144,Sta!$Y:$Y,"&gt;10") +COUNTIFS(Sta!$B:$B,$A144,Sta!$Y:$Y,"&gt;10"))/$D144</f>
        <v>#DIV/0!</v>
      </c>
      <c r="R144" s="8" t="e">
        <f>COUNTIFS(Sta!$A:$A,$A144,Sta!$Y:$Y,"&gt;10")/$B144</f>
        <v>#DIV/0!</v>
      </c>
      <c r="S144" s="8" t="e">
        <f>COUNTIFS(Sta!$B:$B,$A144,Sta!$Y:$Y,"&gt;10")/$C144</f>
        <v>#DIV/0!</v>
      </c>
      <c r="T144" s="11" t="e">
        <f>(COUNTIFS(Sta!$A:$A,$A144,Sta!$Y:$Y,"&lt;12") +COUNTIFS(Sta!$B:$B,$A144,Sta!$Y:$Y,"&lt;12"))/$D144</f>
        <v>#DIV/0!</v>
      </c>
      <c r="U144" s="8" t="e">
        <f>COUNTIFS(Sta!$A:$A,$A144,Sta!$Y:$Y,"&lt;12")/$B144</f>
        <v>#DIV/0!</v>
      </c>
      <c r="V144" s="8" t="e">
        <f>COUNTIFS(Sta!$B:$B,$A144,Sta!$Y:$Y,"&lt;12")/$C144</f>
        <v>#DIV/0!</v>
      </c>
    </row>
    <row r="145" spans="1:22" x14ac:dyDescent="0.3">
      <c r="A145" s="62" t="s">
        <v>248</v>
      </c>
      <c r="B145" s="9">
        <f>COUNTIF(Sta!A:A,A145)</f>
        <v>0</v>
      </c>
      <c r="C145" s="4">
        <f>COUNTIF(Sta!B:B,A145)</f>
        <v>0</v>
      </c>
      <c r="D145" s="4">
        <f t="shared" si="5"/>
        <v>0</v>
      </c>
      <c r="E145" s="10" t="e">
        <f>(SUMIF(Sta!$A:$A,$A145,Sta!$Y:$Y)  + SUMIF(Sta!$B:$B,$A145,Sta!$Y:$Y) )/$D145</f>
        <v>#DIV/0!</v>
      </c>
      <c r="F145" s="6" t="e">
        <f>SUMIF(Sta!$A:$A,$A145,Sta!$Y:$Y)/$B145</f>
        <v>#DIV/0!</v>
      </c>
      <c r="G145" s="6" t="e">
        <f>SUMIF(Sta!$B:$B,$A145,Sta!$Y:$Y)/$C145</f>
        <v>#DIV/0!</v>
      </c>
      <c r="H145" s="10" t="e">
        <f>(SUMIF(Sta!$A:$A,$A145,Sta!$U:$U)  + SUMIF(Sta!$B:$B,$A145,Sta!$V:$V) )/$D145</f>
        <v>#DIV/0!</v>
      </c>
      <c r="I145" s="6" t="e">
        <f>SUMIF(Sta!$A:$A,$A145,Sta!$U:$U)/$B145</f>
        <v>#DIV/0!</v>
      </c>
      <c r="J145" s="6" t="e">
        <f>SUMIF(Sta!$B:$B,$A145,Sta!$V:$V)/$C145</f>
        <v>#DIV/0!</v>
      </c>
      <c r="K145" s="10" t="e">
        <f>(SUMIF(Sta!$A:$A,$A145,Sta!$W:$W)  + SUMIF(Sta!$B:$B,$A145,Sta!$X:$X) )/$D145</f>
        <v>#DIV/0!</v>
      </c>
      <c r="L145" s="6" t="e">
        <f>SUMIF(Sta!$A:$A,$A145,Sta!$W:$W)/$B145</f>
        <v>#DIV/0!</v>
      </c>
      <c r="M145" s="6" t="e">
        <f>SUMIF(Sta!$B:$B,$A145,Sta!$X:$X)/$C145</f>
        <v>#DIV/0!</v>
      </c>
      <c r="N145" s="11" t="e">
        <f>(COUNTIFS(Sta!$A:$A,$A145,Sta!$Y:$Y,"&gt;8") +COUNTIFS(Sta!$B:$B,$A145,Sta!$Y:$Y,"&gt;8"))/$D145</f>
        <v>#DIV/0!</v>
      </c>
      <c r="O145" s="8" t="e">
        <f>COUNTIFS(Sta!$A:$A,$A145,Sta!$Y:$Y,"&gt;8")/$B145</f>
        <v>#DIV/0!</v>
      </c>
      <c r="P145" s="8" t="e">
        <f>COUNTIFS(Sta!$B:$B,$A145,Sta!$Y:$Y,"&gt;8")/$C145</f>
        <v>#DIV/0!</v>
      </c>
      <c r="Q145" s="11" t="e">
        <f>(COUNTIFS(Sta!$A:$A,$A145,Sta!$Y:$Y,"&gt;10") +COUNTIFS(Sta!$B:$B,$A145,Sta!$Y:$Y,"&gt;10"))/$D145</f>
        <v>#DIV/0!</v>
      </c>
      <c r="R145" s="8" t="e">
        <f>COUNTIFS(Sta!$A:$A,$A145,Sta!$Y:$Y,"&gt;10")/$B145</f>
        <v>#DIV/0!</v>
      </c>
      <c r="S145" s="8" t="e">
        <f>COUNTIFS(Sta!$B:$B,$A145,Sta!$Y:$Y,"&gt;10")/$C145</f>
        <v>#DIV/0!</v>
      </c>
      <c r="T145" s="11" t="e">
        <f>(COUNTIFS(Sta!$A:$A,$A145,Sta!$Y:$Y,"&lt;12") +COUNTIFS(Sta!$B:$B,$A145,Sta!$Y:$Y,"&lt;12"))/$D145</f>
        <v>#DIV/0!</v>
      </c>
      <c r="U145" s="8" t="e">
        <f>COUNTIFS(Sta!$A:$A,$A145,Sta!$Y:$Y,"&lt;12")/$B145</f>
        <v>#DIV/0!</v>
      </c>
      <c r="V145" s="8" t="e">
        <f>COUNTIFS(Sta!$B:$B,$A145,Sta!$Y:$Y,"&lt;12")/$C145</f>
        <v>#DIV/0!</v>
      </c>
    </row>
    <row r="146" spans="1:22" x14ac:dyDescent="0.3">
      <c r="A146" s="62" t="s">
        <v>250</v>
      </c>
      <c r="B146" s="9">
        <f>COUNTIF(Sta!A:A,A146)</f>
        <v>0</v>
      </c>
      <c r="C146" s="4">
        <f>COUNTIF(Sta!B:B,A146)</f>
        <v>0</v>
      </c>
      <c r="D146" s="4">
        <f t="shared" si="5"/>
        <v>0</v>
      </c>
      <c r="E146" s="10" t="e">
        <f>(SUMIF(Sta!$A:$A,$A146,Sta!$Y:$Y)  + SUMIF(Sta!$B:$B,$A146,Sta!$Y:$Y) )/$D146</f>
        <v>#DIV/0!</v>
      </c>
      <c r="F146" s="6" t="e">
        <f>SUMIF(Sta!$A:$A,$A146,Sta!$Y:$Y)/$B146</f>
        <v>#DIV/0!</v>
      </c>
      <c r="G146" s="6" t="e">
        <f>SUMIF(Sta!$B:$B,$A146,Sta!$Y:$Y)/$C146</f>
        <v>#DIV/0!</v>
      </c>
      <c r="H146" s="10" t="e">
        <f>(SUMIF(Sta!$A:$A,$A146,Sta!$U:$U)  + SUMIF(Sta!$B:$B,$A146,Sta!$V:$V) )/$D146</f>
        <v>#DIV/0!</v>
      </c>
      <c r="I146" s="6" t="e">
        <f>SUMIF(Sta!$A:$A,$A146,Sta!$U:$U)/$B146</f>
        <v>#DIV/0!</v>
      </c>
      <c r="J146" s="6" t="e">
        <f>SUMIF(Sta!$B:$B,$A146,Sta!$V:$V)/$C146</f>
        <v>#DIV/0!</v>
      </c>
      <c r="K146" s="10" t="e">
        <f>(SUMIF(Sta!$A:$A,$A146,Sta!$W:$W)  + SUMIF(Sta!$B:$B,$A146,Sta!$X:$X) )/$D146</f>
        <v>#DIV/0!</v>
      </c>
      <c r="L146" s="6" t="e">
        <f>SUMIF(Sta!$A:$A,$A146,Sta!$W:$W)/$B146</f>
        <v>#DIV/0!</v>
      </c>
      <c r="M146" s="6" t="e">
        <f>SUMIF(Sta!$B:$B,$A146,Sta!$X:$X)/$C146</f>
        <v>#DIV/0!</v>
      </c>
      <c r="N146" s="11" t="e">
        <f>(COUNTIFS(Sta!$A:$A,$A146,Sta!$Y:$Y,"&gt;8") +COUNTIFS(Sta!$B:$B,$A146,Sta!$Y:$Y,"&gt;8"))/$D146</f>
        <v>#DIV/0!</v>
      </c>
      <c r="O146" s="8" t="e">
        <f>COUNTIFS(Sta!$A:$A,$A146,Sta!$Y:$Y,"&gt;8")/$B146</f>
        <v>#DIV/0!</v>
      </c>
      <c r="P146" s="8" t="e">
        <f>COUNTIFS(Sta!$B:$B,$A146,Sta!$Y:$Y,"&gt;8")/$C146</f>
        <v>#DIV/0!</v>
      </c>
      <c r="Q146" s="11" t="e">
        <f>(COUNTIFS(Sta!$A:$A,$A146,Sta!$Y:$Y,"&gt;10") +COUNTIFS(Sta!$B:$B,$A146,Sta!$Y:$Y,"&gt;10"))/$D146</f>
        <v>#DIV/0!</v>
      </c>
      <c r="R146" s="8" t="e">
        <f>COUNTIFS(Sta!$A:$A,$A146,Sta!$Y:$Y,"&gt;10")/$B146</f>
        <v>#DIV/0!</v>
      </c>
      <c r="S146" s="8" t="e">
        <f>COUNTIFS(Sta!$B:$B,$A146,Sta!$Y:$Y,"&gt;10")/$C146</f>
        <v>#DIV/0!</v>
      </c>
      <c r="T146" s="11" t="e">
        <f>(COUNTIFS(Sta!$A:$A,$A146,Sta!$Y:$Y,"&lt;12") +COUNTIFS(Sta!$B:$B,$A146,Sta!$Y:$Y,"&lt;12"))/$D146</f>
        <v>#DIV/0!</v>
      </c>
      <c r="U146" s="8" t="e">
        <f>COUNTIFS(Sta!$A:$A,$A146,Sta!$Y:$Y,"&lt;12")/$B146</f>
        <v>#DIV/0!</v>
      </c>
      <c r="V146" s="8" t="e">
        <f>COUNTIFS(Sta!$B:$B,$A146,Sta!$Y:$Y,"&lt;12")/$C146</f>
        <v>#DIV/0!</v>
      </c>
    </row>
    <row r="147" spans="1:22" x14ac:dyDescent="0.3">
      <c r="A147" s="62" t="s">
        <v>252</v>
      </c>
      <c r="B147" s="9">
        <f>COUNTIF(Sta!A:A,A147)</f>
        <v>0</v>
      </c>
      <c r="C147" s="4">
        <f>COUNTIF(Sta!B:B,A147)</f>
        <v>0</v>
      </c>
      <c r="D147" s="4">
        <f t="shared" si="5"/>
        <v>0</v>
      </c>
      <c r="E147" s="10" t="e">
        <f>(SUMIF(Sta!$A:$A,$A147,Sta!$Y:$Y)  + SUMIF(Sta!$B:$B,$A147,Sta!$Y:$Y) )/$D147</f>
        <v>#DIV/0!</v>
      </c>
      <c r="F147" s="6" t="e">
        <f>SUMIF(Sta!$A:$A,$A147,Sta!$Y:$Y)/$B147</f>
        <v>#DIV/0!</v>
      </c>
      <c r="G147" s="6" t="e">
        <f>SUMIF(Sta!$B:$B,$A147,Sta!$Y:$Y)/$C147</f>
        <v>#DIV/0!</v>
      </c>
      <c r="H147" s="10" t="e">
        <f>(SUMIF(Sta!$A:$A,$A147,Sta!$U:$U)  + SUMIF(Sta!$B:$B,$A147,Sta!$V:$V) )/$D147</f>
        <v>#DIV/0!</v>
      </c>
      <c r="I147" s="6" t="e">
        <f>SUMIF(Sta!$A:$A,$A147,Sta!$U:$U)/$B147</f>
        <v>#DIV/0!</v>
      </c>
      <c r="J147" s="6" t="e">
        <f>SUMIF(Sta!$B:$B,$A147,Sta!$V:$V)/$C147</f>
        <v>#DIV/0!</v>
      </c>
      <c r="K147" s="10" t="e">
        <f>(SUMIF(Sta!$A:$A,$A147,Sta!$W:$W)  + SUMIF(Sta!$B:$B,$A147,Sta!$X:$X) )/$D147</f>
        <v>#DIV/0!</v>
      </c>
      <c r="L147" s="6" t="e">
        <f>SUMIF(Sta!$A:$A,$A147,Sta!$W:$W)/$B147</f>
        <v>#DIV/0!</v>
      </c>
      <c r="M147" s="6" t="e">
        <f>SUMIF(Sta!$B:$B,$A147,Sta!$X:$X)/$C147</f>
        <v>#DIV/0!</v>
      </c>
      <c r="N147" s="11" t="e">
        <f>(COUNTIFS(Sta!$A:$A,$A147,Sta!$Y:$Y,"&gt;8") +COUNTIFS(Sta!$B:$B,$A147,Sta!$Y:$Y,"&gt;8"))/$D147</f>
        <v>#DIV/0!</v>
      </c>
      <c r="O147" s="8" t="e">
        <f>COUNTIFS(Sta!$A:$A,$A147,Sta!$Y:$Y,"&gt;8")/$B147</f>
        <v>#DIV/0!</v>
      </c>
      <c r="P147" s="8" t="e">
        <f>COUNTIFS(Sta!$B:$B,$A147,Sta!$Y:$Y,"&gt;8")/$C147</f>
        <v>#DIV/0!</v>
      </c>
      <c r="Q147" s="11" t="e">
        <f>(COUNTIFS(Sta!$A:$A,$A147,Sta!$Y:$Y,"&gt;10") +COUNTIFS(Sta!$B:$B,$A147,Sta!$Y:$Y,"&gt;10"))/$D147</f>
        <v>#DIV/0!</v>
      </c>
      <c r="R147" s="8" t="e">
        <f>COUNTIFS(Sta!$A:$A,$A147,Sta!$Y:$Y,"&gt;10")/$B147</f>
        <v>#DIV/0!</v>
      </c>
      <c r="S147" s="8" t="e">
        <f>COUNTIFS(Sta!$B:$B,$A147,Sta!$Y:$Y,"&gt;10")/$C147</f>
        <v>#DIV/0!</v>
      </c>
      <c r="T147" s="11" t="e">
        <f>(COUNTIFS(Sta!$A:$A,$A147,Sta!$Y:$Y,"&lt;12") +COUNTIFS(Sta!$B:$B,$A147,Sta!$Y:$Y,"&lt;12"))/$D147</f>
        <v>#DIV/0!</v>
      </c>
      <c r="U147" s="8" t="e">
        <f>COUNTIFS(Sta!$A:$A,$A147,Sta!$Y:$Y,"&lt;12")/$B147</f>
        <v>#DIV/0!</v>
      </c>
      <c r="V147" s="8" t="e">
        <f>COUNTIFS(Sta!$B:$B,$A147,Sta!$Y:$Y,"&lt;12")/$C147</f>
        <v>#DIV/0!</v>
      </c>
    </row>
    <row r="148" spans="1:22" x14ac:dyDescent="0.3">
      <c r="A148" s="62" t="s">
        <v>251</v>
      </c>
      <c r="B148" s="9">
        <f>COUNTIF(Sta!A:A,A148)</f>
        <v>0</v>
      </c>
      <c r="C148" s="4">
        <f>COUNTIF(Sta!B:B,A148)</f>
        <v>0</v>
      </c>
      <c r="D148" s="4">
        <f t="shared" si="5"/>
        <v>0</v>
      </c>
      <c r="E148" s="10" t="e">
        <f>(SUMIF(Sta!$A:$A,$A148,Sta!$Y:$Y)  + SUMIF(Sta!$B:$B,$A148,Sta!$Y:$Y) )/$D148</f>
        <v>#DIV/0!</v>
      </c>
      <c r="F148" s="6" t="e">
        <f>SUMIF(Sta!$A:$A,$A148,Sta!$Y:$Y)/$B148</f>
        <v>#DIV/0!</v>
      </c>
      <c r="G148" s="6" t="e">
        <f>SUMIF(Sta!$B:$B,$A148,Sta!$Y:$Y)/$C148</f>
        <v>#DIV/0!</v>
      </c>
      <c r="H148" s="10" t="e">
        <f>(SUMIF(Sta!$A:$A,$A148,Sta!$U:$U)  + SUMIF(Sta!$B:$B,$A148,Sta!$V:$V) )/$D148</f>
        <v>#DIV/0!</v>
      </c>
      <c r="I148" s="6" t="e">
        <f>SUMIF(Sta!$A:$A,$A148,Sta!$U:$U)/$B148</f>
        <v>#DIV/0!</v>
      </c>
      <c r="J148" s="6" t="e">
        <f>SUMIF(Sta!$B:$B,$A148,Sta!$V:$V)/$C148</f>
        <v>#DIV/0!</v>
      </c>
      <c r="K148" s="10" t="e">
        <f>(SUMIF(Sta!$A:$A,$A148,Sta!$W:$W)  + SUMIF(Sta!$B:$B,$A148,Sta!$X:$X) )/$D148</f>
        <v>#DIV/0!</v>
      </c>
      <c r="L148" s="6" t="e">
        <f>SUMIF(Sta!$A:$A,$A148,Sta!$W:$W)/$B148</f>
        <v>#DIV/0!</v>
      </c>
      <c r="M148" s="6" t="e">
        <f>SUMIF(Sta!$B:$B,$A148,Sta!$X:$X)/$C148</f>
        <v>#DIV/0!</v>
      </c>
      <c r="N148" s="11" t="e">
        <f>(COUNTIFS(Sta!$A:$A,$A148,Sta!$Y:$Y,"&gt;8") +COUNTIFS(Sta!$B:$B,$A148,Sta!$Y:$Y,"&gt;8"))/$D148</f>
        <v>#DIV/0!</v>
      </c>
      <c r="O148" s="8" t="e">
        <f>COUNTIFS(Sta!$A:$A,$A148,Sta!$Y:$Y,"&gt;8")/$B148</f>
        <v>#DIV/0!</v>
      </c>
      <c r="P148" s="8" t="e">
        <f>COUNTIFS(Sta!$B:$B,$A148,Sta!$Y:$Y,"&gt;8")/$C148</f>
        <v>#DIV/0!</v>
      </c>
      <c r="Q148" s="11" t="e">
        <f>(COUNTIFS(Sta!$A:$A,$A148,Sta!$Y:$Y,"&gt;10") +COUNTIFS(Sta!$B:$B,$A148,Sta!$Y:$Y,"&gt;10"))/$D148</f>
        <v>#DIV/0!</v>
      </c>
      <c r="R148" s="8" t="e">
        <f>COUNTIFS(Sta!$A:$A,$A148,Sta!$Y:$Y,"&gt;10")/$B148</f>
        <v>#DIV/0!</v>
      </c>
      <c r="S148" s="8" t="e">
        <f>COUNTIFS(Sta!$B:$B,$A148,Sta!$Y:$Y,"&gt;10")/$C148</f>
        <v>#DIV/0!</v>
      </c>
      <c r="T148" s="11" t="e">
        <f>(COUNTIFS(Sta!$A:$A,$A148,Sta!$Y:$Y,"&lt;12") +COUNTIFS(Sta!$B:$B,$A148,Sta!$Y:$Y,"&lt;12"))/$D148</f>
        <v>#DIV/0!</v>
      </c>
      <c r="U148" s="8" t="e">
        <f>COUNTIFS(Sta!$A:$A,$A148,Sta!$Y:$Y,"&lt;12")/$B148</f>
        <v>#DIV/0!</v>
      </c>
      <c r="V148" s="8" t="e">
        <f>COUNTIFS(Sta!$B:$B,$A148,Sta!$Y:$Y,"&lt;12")/$C148</f>
        <v>#DIV/0!</v>
      </c>
    </row>
    <row r="149" spans="1:22" x14ac:dyDescent="0.3">
      <c r="A149" s="62" t="s">
        <v>243</v>
      </c>
      <c r="B149" s="9">
        <f>COUNTIF(Sta!A:A,A149)</f>
        <v>0</v>
      </c>
      <c r="C149" s="4">
        <f>COUNTIF(Sta!B:B,A149)</f>
        <v>0</v>
      </c>
      <c r="D149" s="4">
        <f t="shared" si="5"/>
        <v>0</v>
      </c>
      <c r="E149" s="10" t="e">
        <f>(SUMIF(Sta!$A:$A,$A149,Sta!$Y:$Y)  + SUMIF(Sta!$B:$B,$A149,Sta!$Y:$Y) )/$D149</f>
        <v>#DIV/0!</v>
      </c>
      <c r="F149" s="6" t="e">
        <f>SUMIF(Sta!$A:$A,$A149,Sta!$Y:$Y)/$B149</f>
        <v>#DIV/0!</v>
      </c>
      <c r="G149" s="6" t="e">
        <f>SUMIF(Sta!$B:$B,$A149,Sta!$Y:$Y)/$C149</f>
        <v>#DIV/0!</v>
      </c>
      <c r="H149" s="10" t="e">
        <f>(SUMIF(Sta!$A:$A,$A149,Sta!$U:$U)  + SUMIF(Sta!$B:$B,$A149,Sta!$V:$V) )/$D149</f>
        <v>#DIV/0!</v>
      </c>
      <c r="I149" s="6" t="e">
        <f>SUMIF(Sta!$A:$A,$A149,Sta!$U:$U)/$B149</f>
        <v>#DIV/0!</v>
      </c>
      <c r="J149" s="6" t="e">
        <f>SUMIF(Sta!$B:$B,$A149,Sta!$V:$V)/$C149</f>
        <v>#DIV/0!</v>
      </c>
      <c r="K149" s="10" t="e">
        <f>(SUMIF(Sta!$A:$A,$A149,Sta!$W:$W)  + SUMIF(Sta!$B:$B,$A149,Sta!$X:$X) )/$D149</f>
        <v>#DIV/0!</v>
      </c>
      <c r="L149" s="6" t="e">
        <f>SUMIF(Sta!$A:$A,$A149,Sta!$W:$W)/$B149</f>
        <v>#DIV/0!</v>
      </c>
      <c r="M149" s="6" t="e">
        <f>SUMIF(Sta!$B:$B,$A149,Sta!$X:$X)/$C149</f>
        <v>#DIV/0!</v>
      </c>
      <c r="N149" s="11" t="e">
        <f>(COUNTIFS(Sta!$A:$A,$A149,Sta!$Y:$Y,"&gt;8") +COUNTIFS(Sta!$B:$B,$A149,Sta!$Y:$Y,"&gt;8"))/$D149</f>
        <v>#DIV/0!</v>
      </c>
      <c r="O149" s="8" t="e">
        <f>COUNTIFS(Sta!$A:$A,$A149,Sta!$Y:$Y,"&gt;8")/$B149</f>
        <v>#DIV/0!</v>
      </c>
      <c r="P149" s="8" t="e">
        <f>COUNTIFS(Sta!$B:$B,$A149,Sta!$Y:$Y,"&gt;8")/$C149</f>
        <v>#DIV/0!</v>
      </c>
      <c r="Q149" s="11" t="e">
        <f>(COUNTIFS(Sta!$A:$A,$A149,Sta!$Y:$Y,"&gt;10") +COUNTIFS(Sta!$B:$B,$A149,Sta!$Y:$Y,"&gt;10"))/$D149</f>
        <v>#DIV/0!</v>
      </c>
      <c r="R149" s="8" t="e">
        <f>COUNTIFS(Sta!$A:$A,$A149,Sta!$Y:$Y,"&gt;10")/$B149</f>
        <v>#DIV/0!</v>
      </c>
      <c r="S149" s="8" t="e">
        <f>COUNTIFS(Sta!$B:$B,$A149,Sta!$Y:$Y,"&gt;10")/$C149</f>
        <v>#DIV/0!</v>
      </c>
      <c r="T149" s="11" t="e">
        <f>(COUNTIFS(Sta!$A:$A,$A149,Sta!$Y:$Y,"&lt;12") +COUNTIFS(Sta!$B:$B,$A149,Sta!$Y:$Y,"&lt;12"))/$D149</f>
        <v>#DIV/0!</v>
      </c>
      <c r="U149" s="8" t="e">
        <f>COUNTIFS(Sta!$A:$A,$A149,Sta!$Y:$Y,"&lt;12")/$B149</f>
        <v>#DIV/0!</v>
      </c>
      <c r="V149" s="8" t="e">
        <f>COUNTIFS(Sta!$B:$B,$A149,Sta!$Y:$Y,"&lt;12")/$C149</f>
        <v>#DIV/0!</v>
      </c>
    </row>
    <row r="150" spans="1:22" x14ac:dyDescent="0.3">
      <c r="A150" s="62" t="s">
        <v>257</v>
      </c>
      <c r="B150" s="9">
        <f>COUNTIF(Sta!A:A,A150)</f>
        <v>0</v>
      </c>
      <c r="C150" s="4">
        <f>COUNTIF(Sta!B:B,A150)</f>
        <v>0</v>
      </c>
      <c r="D150" s="4">
        <f t="shared" si="5"/>
        <v>0</v>
      </c>
      <c r="E150" s="10" t="e">
        <f>(SUMIF(Sta!$A:$A,$A150,Sta!$Y:$Y)  + SUMIF(Sta!$B:$B,$A150,Sta!$Y:$Y) )/$D150</f>
        <v>#DIV/0!</v>
      </c>
      <c r="F150" s="6" t="e">
        <f>SUMIF(Sta!$A:$A,$A150,Sta!$Y:$Y)/$B150</f>
        <v>#DIV/0!</v>
      </c>
      <c r="G150" s="6" t="e">
        <f>SUMIF(Sta!$B:$B,$A150,Sta!$Y:$Y)/$C150</f>
        <v>#DIV/0!</v>
      </c>
      <c r="H150" s="10" t="e">
        <f>(SUMIF(Sta!$A:$A,$A150,Sta!$U:$U)  + SUMIF(Sta!$B:$B,$A150,Sta!$V:$V) )/$D150</f>
        <v>#DIV/0!</v>
      </c>
      <c r="I150" s="6" t="e">
        <f>SUMIF(Sta!$A:$A,$A150,Sta!$U:$U)/$B150</f>
        <v>#DIV/0!</v>
      </c>
      <c r="J150" s="6" t="e">
        <f>SUMIF(Sta!$B:$B,$A150,Sta!$V:$V)/$C150</f>
        <v>#DIV/0!</v>
      </c>
      <c r="K150" s="10" t="e">
        <f>(SUMIF(Sta!$A:$A,$A150,Sta!$W:$W)  + SUMIF(Sta!$B:$B,$A150,Sta!$X:$X) )/$D150</f>
        <v>#DIV/0!</v>
      </c>
      <c r="L150" s="6" t="e">
        <f>SUMIF(Sta!$A:$A,$A150,Sta!$W:$W)/$B150</f>
        <v>#DIV/0!</v>
      </c>
      <c r="M150" s="6" t="e">
        <f>SUMIF(Sta!$B:$B,$A150,Sta!$X:$X)/$C150</f>
        <v>#DIV/0!</v>
      </c>
      <c r="N150" s="11" t="e">
        <f>(COUNTIFS(Sta!$A:$A,$A150,Sta!$Y:$Y,"&gt;8") +COUNTIFS(Sta!$B:$B,$A150,Sta!$Y:$Y,"&gt;8"))/$D150</f>
        <v>#DIV/0!</v>
      </c>
      <c r="O150" s="8" t="e">
        <f>COUNTIFS(Sta!$A:$A,$A150,Sta!$Y:$Y,"&gt;8")/$B150</f>
        <v>#DIV/0!</v>
      </c>
      <c r="P150" s="8" t="e">
        <f>COUNTIFS(Sta!$B:$B,$A150,Sta!$Y:$Y,"&gt;8")/$C150</f>
        <v>#DIV/0!</v>
      </c>
      <c r="Q150" s="11" t="e">
        <f>(COUNTIFS(Sta!$A:$A,$A150,Sta!$Y:$Y,"&gt;10") +COUNTIFS(Sta!$B:$B,$A150,Sta!$Y:$Y,"&gt;10"))/$D150</f>
        <v>#DIV/0!</v>
      </c>
      <c r="R150" s="8" t="e">
        <f>COUNTIFS(Sta!$A:$A,$A150,Sta!$Y:$Y,"&gt;10")/$B150</f>
        <v>#DIV/0!</v>
      </c>
      <c r="S150" s="8" t="e">
        <f>COUNTIFS(Sta!$B:$B,$A150,Sta!$Y:$Y,"&gt;10")/$C150</f>
        <v>#DIV/0!</v>
      </c>
      <c r="T150" s="11" t="e">
        <f>(COUNTIFS(Sta!$A:$A,$A150,Sta!$Y:$Y,"&lt;12") +COUNTIFS(Sta!$B:$B,$A150,Sta!$Y:$Y,"&lt;12"))/$D150</f>
        <v>#DIV/0!</v>
      </c>
      <c r="U150" s="8" t="e">
        <f>COUNTIFS(Sta!$A:$A,$A150,Sta!$Y:$Y,"&lt;12")/$B150</f>
        <v>#DIV/0!</v>
      </c>
      <c r="V150" s="8" t="e">
        <f>COUNTIFS(Sta!$B:$B,$A150,Sta!$Y:$Y,"&lt;12")/$C150</f>
        <v>#DIV/0!</v>
      </c>
    </row>
    <row r="151" spans="1:22" x14ac:dyDescent="0.3">
      <c r="A151" s="62" t="s">
        <v>274</v>
      </c>
      <c r="B151" s="9">
        <f>COUNTIF(Sta!A:A,A151)</f>
        <v>0</v>
      </c>
      <c r="C151" s="4">
        <f>COUNTIF(Sta!B:B,A151)</f>
        <v>0</v>
      </c>
      <c r="D151" s="4">
        <f t="shared" si="5"/>
        <v>0</v>
      </c>
      <c r="E151" s="10" t="e">
        <f>(SUMIF(Sta!$A:$A,$A151,Sta!$Y:$Y)  + SUMIF(Sta!$B:$B,$A151,Sta!$Y:$Y) )/$D151</f>
        <v>#DIV/0!</v>
      </c>
      <c r="F151" s="6" t="e">
        <f>SUMIF(Sta!$A:$A,$A151,Sta!$Y:$Y)/$B151</f>
        <v>#DIV/0!</v>
      </c>
      <c r="G151" s="6" t="e">
        <f>SUMIF(Sta!$B:$B,$A151,Sta!$Y:$Y)/$C151</f>
        <v>#DIV/0!</v>
      </c>
      <c r="H151" s="10" t="e">
        <f>(SUMIF(Sta!$A:$A,$A151,Sta!$U:$U)  + SUMIF(Sta!$B:$B,$A151,Sta!$V:$V) )/$D151</f>
        <v>#DIV/0!</v>
      </c>
      <c r="I151" s="6" t="e">
        <f>SUMIF(Sta!$A:$A,$A151,Sta!$U:$U)/$B151</f>
        <v>#DIV/0!</v>
      </c>
      <c r="J151" s="6" t="e">
        <f>SUMIF(Sta!$B:$B,$A151,Sta!$V:$V)/$C151</f>
        <v>#DIV/0!</v>
      </c>
      <c r="K151" s="10" t="e">
        <f>(SUMIF(Sta!$A:$A,$A151,Sta!$W:$W)  + SUMIF(Sta!$B:$B,$A151,Sta!$X:$X) )/$D151</f>
        <v>#DIV/0!</v>
      </c>
      <c r="L151" s="6" t="e">
        <f>SUMIF(Sta!$A:$A,$A151,Sta!$W:$W)/$B151</f>
        <v>#DIV/0!</v>
      </c>
      <c r="M151" s="6" t="e">
        <f>SUMIF(Sta!$B:$B,$A151,Sta!$X:$X)/$C151</f>
        <v>#DIV/0!</v>
      </c>
      <c r="N151" s="11" t="e">
        <f>(COUNTIFS(Sta!$A:$A,$A151,Sta!$Y:$Y,"&gt;8") +COUNTIFS(Sta!$B:$B,$A151,Sta!$Y:$Y,"&gt;8"))/$D151</f>
        <v>#DIV/0!</v>
      </c>
      <c r="O151" s="8" t="e">
        <f>COUNTIFS(Sta!$A:$A,$A151,Sta!$Y:$Y,"&gt;8")/$B151</f>
        <v>#DIV/0!</v>
      </c>
      <c r="P151" s="8" t="e">
        <f>COUNTIFS(Sta!$B:$B,$A151,Sta!$Y:$Y,"&gt;8")/$C151</f>
        <v>#DIV/0!</v>
      </c>
      <c r="Q151" s="11" t="e">
        <f>(COUNTIFS(Sta!$A:$A,$A151,Sta!$Y:$Y,"&gt;10") +COUNTIFS(Sta!$B:$B,$A151,Sta!$Y:$Y,"&gt;10"))/$D151</f>
        <v>#DIV/0!</v>
      </c>
      <c r="R151" s="8" t="e">
        <f>COUNTIFS(Sta!$A:$A,$A151,Sta!$Y:$Y,"&gt;10")/$B151</f>
        <v>#DIV/0!</v>
      </c>
      <c r="S151" s="8" t="e">
        <f>COUNTIFS(Sta!$B:$B,$A151,Sta!$Y:$Y,"&gt;10")/$C151</f>
        <v>#DIV/0!</v>
      </c>
      <c r="T151" s="11" t="e">
        <f>(COUNTIFS(Sta!$A:$A,$A151,Sta!$Y:$Y,"&lt;12") +COUNTIFS(Sta!$B:$B,$A151,Sta!$Y:$Y,"&lt;12"))/$D151</f>
        <v>#DIV/0!</v>
      </c>
      <c r="U151" s="8" t="e">
        <f>COUNTIFS(Sta!$A:$A,$A151,Sta!$Y:$Y,"&lt;12")/$B151</f>
        <v>#DIV/0!</v>
      </c>
      <c r="V151" s="8" t="e">
        <f>COUNTIFS(Sta!$B:$B,$A151,Sta!$Y:$Y,"&lt;12")/$C151</f>
        <v>#DIV/0!</v>
      </c>
    </row>
    <row r="152" spans="1:22" x14ac:dyDescent="0.3">
      <c r="A152" s="62" t="s">
        <v>269</v>
      </c>
      <c r="B152" s="9">
        <f>COUNTIF(Sta!A:A,A152)</f>
        <v>0</v>
      </c>
      <c r="C152" s="4">
        <f>COUNTIF(Sta!B:B,A152)</f>
        <v>0</v>
      </c>
      <c r="D152" s="4">
        <f t="shared" si="5"/>
        <v>0</v>
      </c>
      <c r="E152" s="10" t="e">
        <f>(SUMIF(Sta!$A:$A,$A152,Sta!$Y:$Y)  + SUMIF(Sta!$B:$B,$A152,Sta!$Y:$Y) )/$D152</f>
        <v>#DIV/0!</v>
      </c>
      <c r="F152" s="6" t="e">
        <f>SUMIF(Sta!$A:$A,$A152,Sta!$Y:$Y)/$B152</f>
        <v>#DIV/0!</v>
      </c>
      <c r="G152" s="6" t="e">
        <f>SUMIF(Sta!$B:$B,$A152,Sta!$Y:$Y)/$C152</f>
        <v>#DIV/0!</v>
      </c>
      <c r="H152" s="10" t="e">
        <f>(SUMIF(Sta!$A:$A,$A152,Sta!$U:$U)  + SUMIF(Sta!$B:$B,$A152,Sta!$V:$V) )/$D152</f>
        <v>#DIV/0!</v>
      </c>
      <c r="I152" s="6" t="e">
        <f>SUMIF(Sta!$A:$A,$A152,Sta!$U:$U)/$B152</f>
        <v>#DIV/0!</v>
      </c>
      <c r="J152" s="6" t="e">
        <f>SUMIF(Sta!$B:$B,$A152,Sta!$V:$V)/$C152</f>
        <v>#DIV/0!</v>
      </c>
      <c r="K152" s="10" t="e">
        <f>(SUMIF(Sta!$A:$A,$A152,Sta!$W:$W)  + SUMIF(Sta!$B:$B,$A152,Sta!$X:$X) )/$D152</f>
        <v>#DIV/0!</v>
      </c>
      <c r="L152" s="6" t="e">
        <f>SUMIF(Sta!$A:$A,$A152,Sta!$W:$W)/$B152</f>
        <v>#DIV/0!</v>
      </c>
      <c r="M152" s="6" t="e">
        <f>SUMIF(Sta!$B:$B,$A152,Sta!$X:$X)/$C152</f>
        <v>#DIV/0!</v>
      </c>
      <c r="N152" s="11" t="e">
        <f>(COUNTIFS(Sta!$A:$A,$A152,Sta!$Y:$Y,"&gt;8") +COUNTIFS(Sta!$B:$B,$A152,Sta!$Y:$Y,"&gt;8"))/$D152</f>
        <v>#DIV/0!</v>
      </c>
      <c r="O152" s="8" t="e">
        <f>COUNTIFS(Sta!$A:$A,$A152,Sta!$Y:$Y,"&gt;8")/$B152</f>
        <v>#DIV/0!</v>
      </c>
      <c r="P152" s="8" t="e">
        <f>COUNTIFS(Sta!$B:$B,$A152,Sta!$Y:$Y,"&gt;8")/$C152</f>
        <v>#DIV/0!</v>
      </c>
      <c r="Q152" s="11" t="e">
        <f>(COUNTIFS(Sta!$A:$A,$A152,Sta!$Y:$Y,"&gt;10") +COUNTIFS(Sta!$B:$B,$A152,Sta!$Y:$Y,"&gt;10"))/$D152</f>
        <v>#DIV/0!</v>
      </c>
      <c r="R152" s="8" t="e">
        <f>COUNTIFS(Sta!$A:$A,$A152,Sta!$Y:$Y,"&gt;10")/$B152</f>
        <v>#DIV/0!</v>
      </c>
      <c r="S152" s="8" t="e">
        <f>COUNTIFS(Sta!$B:$B,$A152,Sta!$Y:$Y,"&gt;10")/$C152</f>
        <v>#DIV/0!</v>
      </c>
      <c r="T152" s="11" t="e">
        <f>(COUNTIFS(Sta!$A:$A,$A152,Sta!$Y:$Y,"&lt;12") +COUNTIFS(Sta!$B:$B,$A152,Sta!$Y:$Y,"&lt;12"))/$D152</f>
        <v>#DIV/0!</v>
      </c>
      <c r="U152" s="8" t="e">
        <f>COUNTIFS(Sta!$A:$A,$A152,Sta!$Y:$Y,"&lt;12")/$B152</f>
        <v>#DIV/0!</v>
      </c>
      <c r="V152" s="8" t="e">
        <f>COUNTIFS(Sta!$B:$B,$A152,Sta!$Y:$Y,"&lt;12")/$C152</f>
        <v>#DIV/0!</v>
      </c>
    </row>
    <row r="153" spans="1:22" x14ac:dyDescent="0.3">
      <c r="A153" s="62" t="s">
        <v>264</v>
      </c>
      <c r="B153" s="9">
        <f>COUNTIF(Sta!A:A,A153)</f>
        <v>0</v>
      </c>
      <c r="C153" s="4">
        <f>COUNTIF(Sta!B:B,A153)</f>
        <v>0</v>
      </c>
      <c r="D153" s="4">
        <f t="shared" si="5"/>
        <v>0</v>
      </c>
      <c r="E153" s="10" t="e">
        <f>(SUMIF(Sta!$A:$A,$A153,Sta!$Y:$Y)  + SUMIF(Sta!$B:$B,$A153,Sta!$Y:$Y) )/$D153</f>
        <v>#DIV/0!</v>
      </c>
      <c r="F153" s="6" t="e">
        <f>SUMIF(Sta!$A:$A,$A153,Sta!$Y:$Y)/$B153</f>
        <v>#DIV/0!</v>
      </c>
      <c r="G153" s="6" t="e">
        <f>SUMIF(Sta!$B:$B,$A153,Sta!$Y:$Y)/$C153</f>
        <v>#DIV/0!</v>
      </c>
      <c r="H153" s="10" t="e">
        <f>(SUMIF(Sta!$A:$A,$A153,Sta!$U:$U)  + SUMIF(Sta!$B:$B,$A153,Sta!$V:$V) )/$D153</f>
        <v>#DIV/0!</v>
      </c>
      <c r="I153" s="6" t="e">
        <f>SUMIF(Sta!$A:$A,$A153,Sta!$U:$U)/$B153</f>
        <v>#DIV/0!</v>
      </c>
      <c r="J153" s="6" t="e">
        <f>SUMIF(Sta!$B:$B,$A153,Sta!$V:$V)/$C153</f>
        <v>#DIV/0!</v>
      </c>
      <c r="K153" s="10" t="e">
        <f>(SUMIF(Sta!$A:$A,$A153,Sta!$W:$W)  + SUMIF(Sta!$B:$B,$A153,Sta!$X:$X) )/$D153</f>
        <v>#DIV/0!</v>
      </c>
      <c r="L153" s="6" t="e">
        <f>SUMIF(Sta!$A:$A,$A153,Sta!$W:$W)/$B153</f>
        <v>#DIV/0!</v>
      </c>
      <c r="M153" s="6" t="e">
        <f>SUMIF(Sta!$B:$B,$A153,Sta!$X:$X)/$C153</f>
        <v>#DIV/0!</v>
      </c>
      <c r="N153" s="11" t="e">
        <f>(COUNTIFS(Sta!$A:$A,$A153,Sta!$Y:$Y,"&gt;8") +COUNTIFS(Sta!$B:$B,$A153,Sta!$Y:$Y,"&gt;8"))/$D153</f>
        <v>#DIV/0!</v>
      </c>
      <c r="O153" s="8" t="e">
        <f>COUNTIFS(Sta!$A:$A,$A153,Sta!$Y:$Y,"&gt;8")/$B153</f>
        <v>#DIV/0!</v>
      </c>
      <c r="P153" s="8" t="e">
        <f>COUNTIFS(Sta!$B:$B,$A153,Sta!$Y:$Y,"&gt;8")/$C153</f>
        <v>#DIV/0!</v>
      </c>
      <c r="Q153" s="11" t="e">
        <f>(COUNTIFS(Sta!$A:$A,$A153,Sta!$Y:$Y,"&gt;10") +COUNTIFS(Sta!$B:$B,$A153,Sta!$Y:$Y,"&gt;10"))/$D153</f>
        <v>#DIV/0!</v>
      </c>
      <c r="R153" s="8" t="e">
        <f>COUNTIFS(Sta!$A:$A,$A153,Sta!$Y:$Y,"&gt;10")/$B153</f>
        <v>#DIV/0!</v>
      </c>
      <c r="S153" s="8" t="e">
        <f>COUNTIFS(Sta!$B:$B,$A153,Sta!$Y:$Y,"&gt;10")/$C153</f>
        <v>#DIV/0!</v>
      </c>
      <c r="T153" s="11" t="e">
        <f>(COUNTIFS(Sta!$A:$A,$A153,Sta!$Y:$Y,"&lt;12") +COUNTIFS(Sta!$B:$B,$A153,Sta!$Y:$Y,"&lt;12"))/$D153</f>
        <v>#DIV/0!</v>
      </c>
      <c r="U153" s="8" t="e">
        <f>COUNTIFS(Sta!$A:$A,$A153,Sta!$Y:$Y,"&lt;12")/$B153</f>
        <v>#DIV/0!</v>
      </c>
      <c r="V153" s="8" t="e">
        <f>COUNTIFS(Sta!$B:$B,$A153,Sta!$Y:$Y,"&lt;12")/$C153</f>
        <v>#DIV/0!</v>
      </c>
    </row>
    <row r="154" spans="1:22" x14ac:dyDescent="0.3">
      <c r="A154" s="62" t="s">
        <v>272</v>
      </c>
      <c r="B154" s="9">
        <f>COUNTIF(Sta!A:A,A154)</f>
        <v>0</v>
      </c>
      <c r="C154" s="4">
        <f>COUNTIF(Sta!B:B,A154)</f>
        <v>0</v>
      </c>
      <c r="D154" s="4">
        <f t="shared" si="5"/>
        <v>0</v>
      </c>
      <c r="E154" s="10" t="e">
        <f>(SUMIF(Sta!$A:$A,$A154,Sta!$Y:$Y)  + SUMIF(Sta!$B:$B,$A154,Sta!$Y:$Y) )/$D154</f>
        <v>#DIV/0!</v>
      </c>
      <c r="F154" s="6" t="e">
        <f>SUMIF(Sta!$A:$A,$A154,Sta!$Y:$Y)/$B154</f>
        <v>#DIV/0!</v>
      </c>
      <c r="G154" s="6" t="e">
        <f>SUMIF(Sta!$B:$B,$A154,Sta!$Y:$Y)/$C154</f>
        <v>#DIV/0!</v>
      </c>
      <c r="H154" s="10" t="e">
        <f>(SUMIF(Sta!$A:$A,$A154,Sta!$U:$U)  + SUMIF(Sta!$B:$B,$A154,Sta!$V:$V) )/$D154</f>
        <v>#DIV/0!</v>
      </c>
      <c r="I154" s="6" t="e">
        <f>SUMIF(Sta!$A:$A,$A154,Sta!$U:$U)/$B154</f>
        <v>#DIV/0!</v>
      </c>
      <c r="J154" s="6" t="e">
        <f>SUMIF(Sta!$B:$B,$A154,Sta!$V:$V)/$C154</f>
        <v>#DIV/0!</v>
      </c>
      <c r="K154" s="10" t="e">
        <f>(SUMIF(Sta!$A:$A,$A154,Sta!$W:$W)  + SUMIF(Sta!$B:$B,$A154,Sta!$X:$X) )/$D154</f>
        <v>#DIV/0!</v>
      </c>
      <c r="L154" s="6" t="e">
        <f>SUMIF(Sta!$A:$A,$A154,Sta!$W:$W)/$B154</f>
        <v>#DIV/0!</v>
      </c>
      <c r="M154" s="6" t="e">
        <f>SUMIF(Sta!$B:$B,$A154,Sta!$X:$X)/$C154</f>
        <v>#DIV/0!</v>
      </c>
      <c r="N154" s="11" t="e">
        <f>(COUNTIFS(Sta!$A:$A,$A154,Sta!$Y:$Y,"&gt;8") +COUNTIFS(Sta!$B:$B,$A154,Sta!$Y:$Y,"&gt;8"))/$D154</f>
        <v>#DIV/0!</v>
      </c>
      <c r="O154" s="8" t="e">
        <f>COUNTIFS(Sta!$A:$A,$A154,Sta!$Y:$Y,"&gt;8")/$B154</f>
        <v>#DIV/0!</v>
      </c>
      <c r="P154" s="8" t="e">
        <f>COUNTIFS(Sta!$B:$B,$A154,Sta!$Y:$Y,"&gt;8")/$C154</f>
        <v>#DIV/0!</v>
      </c>
      <c r="Q154" s="11" t="e">
        <f>(COUNTIFS(Sta!$A:$A,$A154,Sta!$Y:$Y,"&gt;10") +COUNTIFS(Sta!$B:$B,$A154,Sta!$Y:$Y,"&gt;10"))/$D154</f>
        <v>#DIV/0!</v>
      </c>
      <c r="R154" s="8" t="e">
        <f>COUNTIFS(Sta!$A:$A,$A154,Sta!$Y:$Y,"&gt;10")/$B154</f>
        <v>#DIV/0!</v>
      </c>
      <c r="S154" s="8" t="e">
        <f>COUNTIFS(Sta!$B:$B,$A154,Sta!$Y:$Y,"&gt;10")/$C154</f>
        <v>#DIV/0!</v>
      </c>
      <c r="T154" s="11" t="e">
        <f>(COUNTIFS(Sta!$A:$A,$A154,Sta!$Y:$Y,"&lt;12") +COUNTIFS(Sta!$B:$B,$A154,Sta!$Y:$Y,"&lt;12"))/$D154</f>
        <v>#DIV/0!</v>
      </c>
      <c r="U154" s="8" t="e">
        <f>COUNTIFS(Sta!$A:$A,$A154,Sta!$Y:$Y,"&lt;12")/$B154</f>
        <v>#DIV/0!</v>
      </c>
      <c r="V154" s="8" t="e">
        <f>COUNTIFS(Sta!$B:$B,$A154,Sta!$Y:$Y,"&lt;12")/$C154</f>
        <v>#DIV/0!</v>
      </c>
    </row>
    <row r="155" spans="1:22" x14ac:dyDescent="0.3">
      <c r="A155" s="62" t="s">
        <v>275</v>
      </c>
      <c r="B155" s="9">
        <f>COUNTIF(Sta!A:A,A155)</f>
        <v>0</v>
      </c>
      <c r="C155" s="4">
        <f>COUNTIF(Sta!B:B,A155)</f>
        <v>0</v>
      </c>
      <c r="D155" s="4">
        <f t="shared" si="5"/>
        <v>0</v>
      </c>
      <c r="E155" s="10" t="e">
        <f>(SUMIF(Sta!$A:$A,$A155,Sta!$Y:$Y)  + SUMIF(Sta!$B:$B,$A155,Sta!$Y:$Y) )/$D155</f>
        <v>#DIV/0!</v>
      </c>
      <c r="F155" s="6" t="e">
        <f>SUMIF(Sta!$A:$A,$A155,Sta!$Y:$Y)/$B155</f>
        <v>#DIV/0!</v>
      </c>
      <c r="G155" s="6" t="e">
        <f>SUMIF(Sta!$B:$B,$A155,Sta!$Y:$Y)/$C155</f>
        <v>#DIV/0!</v>
      </c>
      <c r="H155" s="10" t="e">
        <f>(SUMIF(Sta!$A:$A,$A155,Sta!$U:$U)  + SUMIF(Sta!$B:$B,$A155,Sta!$V:$V) )/$D155</f>
        <v>#DIV/0!</v>
      </c>
      <c r="I155" s="6" t="e">
        <f>SUMIF(Sta!$A:$A,$A155,Sta!$U:$U)/$B155</f>
        <v>#DIV/0!</v>
      </c>
      <c r="J155" s="6" t="e">
        <f>SUMIF(Sta!$B:$B,$A155,Sta!$V:$V)/$C155</f>
        <v>#DIV/0!</v>
      </c>
      <c r="K155" s="10" t="e">
        <f>(SUMIF(Sta!$A:$A,$A155,Sta!$W:$W)  + SUMIF(Sta!$B:$B,$A155,Sta!$X:$X) )/$D155</f>
        <v>#DIV/0!</v>
      </c>
      <c r="L155" s="6" t="e">
        <f>SUMIF(Sta!$A:$A,$A155,Sta!$W:$W)/$B155</f>
        <v>#DIV/0!</v>
      </c>
      <c r="M155" s="6" t="e">
        <f>SUMIF(Sta!$B:$B,$A155,Sta!$X:$X)/$C155</f>
        <v>#DIV/0!</v>
      </c>
      <c r="N155" s="11" t="e">
        <f>(COUNTIFS(Sta!$A:$A,$A155,Sta!$Y:$Y,"&gt;8") +COUNTIFS(Sta!$B:$B,$A155,Sta!$Y:$Y,"&gt;8"))/$D155</f>
        <v>#DIV/0!</v>
      </c>
      <c r="O155" s="8" t="e">
        <f>COUNTIFS(Sta!$A:$A,$A155,Sta!$Y:$Y,"&gt;8")/$B155</f>
        <v>#DIV/0!</v>
      </c>
      <c r="P155" s="8" t="e">
        <f>COUNTIFS(Sta!$B:$B,$A155,Sta!$Y:$Y,"&gt;8")/$C155</f>
        <v>#DIV/0!</v>
      </c>
      <c r="Q155" s="11" t="e">
        <f>(COUNTIFS(Sta!$A:$A,$A155,Sta!$Y:$Y,"&gt;10") +COUNTIFS(Sta!$B:$B,$A155,Sta!$Y:$Y,"&gt;10"))/$D155</f>
        <v>#DIV/0!</v>
      </c>
      <c r="R155" s="8" t="e">
        <f>COUNTIFS(Sta!$A:$A,$A155,Sta!$Y:$Y,"&gt;10")/$B155</f>
        <v>#DIV/0!</v>
      </c>
      <c r="S155" s="8" t="e">
        <f>COUNTIFS(Sta!$B:$B,$A155,Sta!$Y:$Y,"&gt;10")/$C155</f>
        <v>#DIV/0!</v>
      </c>
      <c r="T155" s="11" t="e">
        <f>(COUNTIFS(Sta!$A:$A,$A155,Sta!$Y:$Y,"&lt;12") +COUNTIFS(Sta!$B:$B,$A155,Sta!$Y:$Y,"&lt;12"))/$D155</f>
        <v>#DIV/0!</v>
      </c>
      <c r="U155" s="8" t="e">
        <f>COUNTIFS(Sta!$A:$A,$A155,Sta!$Y:$Y,"&lt;12")/$B155</f>
        <v>#DIV/0!</v>
      </c>
      <c r="V155" s="8" t="e">
        <f>COUNTIFS(Sta!$B:$B,$A155,Sta!$Y:$Y,"&lt;12")/$C155</f>
        <v>#DIV/0!</v>
      </c>
    </row>
    <row r="156" spans="1:22" x14ac:dyDescent="0.3">
      <c r="A156" s="62" t="s">
        <v>273</v>
      </c>
      <c r="B156" s="9">
        <f>COUNTIF(Sta!A:A,A156)</f>
        <v>0</v>
      </c>
      <c r="C156" s="4">
        <f>COUNTIF(Sta!B:B,A156)</f>
        <v>0</v>
      </c>
      <c r="D156" s="4">
        <f t="shared" si="5"/>
        <v>0</v>
      </c>
      <c r="E156" s="10" t="e">
        <f>(SUMIF(Sta!$A:$A,$A156,Sta!$Y:$Y)  + SUMIF(Sta!$B:$B,$A156,Sta!$Y:$Y) )/$D156</f>
        <v>#DIV/0!</v>
      </c>
      <c r="F156" s="6" t="e">
        <f>SUMIF(Sta!$A:$A,$A156,Sta!$Y:$Y)/$B156</f>
        <v>#DIV/0!</v>
      </c>
      <c r="G156" s="6" t="e">
        <f>SUMIF(Sta!$B:$B,$A156,Sta!$Y:$Y)/$C156</f>
        <v>#DIV/0!</v>
      </c>
      <c r="H156" s="10" t="e">
        <f>(SUMIF(Sta!$A:$A,$A156,Sta!$U:$U)  + SUMIF(Sta!$B:$B,$A156,Sta!$V:$V) )/$D156</f>
        <v>#DIV/0!</v>
      </c>
      <c r="I156" s="6" t="e">
        <f>SUMIF(Sta!$A:$A,$A156,Sta!$U:$U)/$B156</f>
        <v>#DIV/0!</v>
      </c>
      <c r="J156" s="6" t="e">
        <f>SUMIF(Sta!$B:$B,$A156,Sta!$V:$V)/$C156</f>
        <v>#DIV/0!</v>
      </c>
      <c r="K156" s="10" t="e">
        <f>(SUMIF(Sta!$A:$A,$A156,Sta!$W:$W)  + SUMIF(Sta!$B:$B,$A156,Sta!$X:$X) )/$D156</f>
        <v>#DIV/0!</v>
      </c>
      <c r="L156" s="6" t="e">
        <f>SUMIF(Sta!$A:$A,$A156,Sta!$W:$W)/$B156</f>
        <v>#DIV/0!</v>
      </c>
      <c r="M156" s="6" t="e">
        <f>SUMIF(Sta!$B:$B,$A156,Sta!$X:$X)/$C156</f>
        <v>#DIV/0!</v>
      </c>
      <c r="N156" s="11" t="e">
        <f>(COUNTIFS(Sta!$A:$A,$A156,Sta!$Y:$Y,"&gt;8") +COUNTIFS(Sta!$B:$B,$A156,Sta!$Y:$Y,"&gt;8"))/$D156</f>
        <v>#DIV/0!</v>
      </c>
      <c r="O156" s="8" t="e">
        <f>COUNTIFS(Sta!$A:$A,$A156,Sta!$Y:$Y,"&gt;8")/$B156</f>
        <v>#DIV/0!</v>
      </c>
      <c r="P156" s="8" t="e">
        <f>COUNTIFS(Sta!$B:$B,$A156,Sta!$Y:$Y,"&gt;8")/$C156</f>
        <v>#DIV/0!</v>
      </c>
      <c r="Q156" s="11" t="e">
        <f>(COUNTIFS(Sta!$A:$A,$A156,Sta!$Y:$Y,"&gt;10") +COUNTIFS(Sta!$B:$B,$A156,Sta!$Y:$Y,"&gt;10"))/$D156</f>
        <v>#DIV/0!</v>
      </c>
      <c r="R156" s="8" t="e">
        <f>COUNTIFS(Sta!$A:$A,$A156,Sta!$Y:$Y,"&gt;10")/$B156</f>
        <v>#DIV/0!</v>
      </c>
      <c r="S156" s="8" t="e">
        <f>COUNTIFS(Sta!$B:$B,$A156,Sta!$Y:$Y,"&gt;10")/$C156</f>
        <v>#DIV/0!</v>
      </c>
      <c r="T156" s="11" t="e">
        <f>(COUNTIFS(Sta!$A:$A,$A156,Sta!$Y:$Y,"&lt;12") +COUNTIFS(Sta!$B:$B,$A156,Sta!$Y:$Y,"&lt;12"))/$D156</f>
        <v>#DIV/0!</v>
      </c>
      <c r="U156" s="8" t="e">
        <f>COUNTIFS(Sta!$A:$A,$A156,Sta!$Y:$Y,"&lt;12")/$B156</f>
        <v>#DIV/0!</v>
      </c>
      <c r="V156" s="8" t="e">
        <f>COUNTIFS(Sta!$B:$B,$A156,Sta!$Y:$Y,"&lt;12")/$C156</f>
        <v>#DIV/0!</v>
      </c>
    </row>
    <row r="157" spans="1:22" x14ac:dyDescent="0.3">
      <c r="A157" s="62" t="s">
        <v>267</v>
      </c>
      <c r="B157" s="9">
        <f>COUNTIF(Sta!A:A,A157)</f>
        <v>0</v>
      </c>
      <c r="C157" s="4">
        <f>COUNTIF(Sta!B:B,A157)</f>
        <v>0</v>
      </c>
      <c r="D157" s="4">
        <f t="shared" si="5"/>
        <v>0</v>
      </c>
      <c r="E157" s="10" t="e">
        <f>(SUMIF(Sta!$A:$A,$A157,Sta!$Y:$Y)  + SUMIF(Sta!$B:$B,$A157,Sta!$Y:$Y) )/$D157</f>
        <v>#DIV/0!</v>
      </c>
      <c r="F157" s="6" t="e">
        <f>SUMIF(Sta!$A:$A,$A157,Sta!$Y:$Y)/$B157</f>
        <v>#DIV/0!</v>
      </c>
      <c r="G157" s="6" t="e">
        <f>SUMIF(Sta!$B:$B,$A157,Sta!$Y:$Y)/$C157</f>
        <v>#DIV/0!</v>
      </c>
      <c r="H157" s="10" t="e">
        <f>(SUMIF(Sta!$A:$A,$A157,Sta!$U:$U)  + SUMIF(Sta!$B:$B,$A157,Sta!$V:$V) )/$D157</f>
        <v>#DIV/0!</v>
      </c>
      <c r="I157" s="6" t="e">
        <f>SUMIF(Sta!$A:$A,$A157,Sta!$U:$U)/$B157</f>
        <v>#DIV/0!</v>
      </c>
      <c r="J157" s="6" t="e">
        <f>SUMIF(Sta!$B:$B,$A157,Sta!$V:$V)/$C157</f>
        <v>#DIV/0!</v>
      </c>
      <c r="K157" s="10" t="e">
        <f>(SUMIF(Sta!$A:$A,$A157,Sta!$W:$W)  + SUMIF(Sta!$B:$B,$A157,Sta!$X:$X) )/$D157</f>
        <v>#DIV/0!</v>
      </c>
      <c r="L157" s="6" t="e">
        <f>SUMIF(Sta!$A:$A,$A157,Sta!$W:$W)/$B157</f>
        <v>#DIV/0!</v>
      </c>
      <c r="M157" s="6" t="e">
        <f>SUMIF(Sta!$B:$B,$A157,Sta!$X:$X)/$C157</f>
        <v>#DIV/0!</v>
      </c>
      <c r="N157" s="11" t="e">
        <f>(COUNTIFS(Sta!$A:$A,$A157,Sta!$Y:$Y,"&gt;8") +COUNTIFS(Sta!$B:$B,$A157,Sta!$Y:$Y,"&gt;8"))/$D157</f>
        <v>#DIV/0!</v>
      </c>
      <c r="O157" s="8" t="e">
        <f>COUNTIFS(Sta!$A:$A,$A157,Sta!$Y:$Y,"&gt;8")/$B157</f>
        <v>#DIV/0!</v>
      </c>
      <c r="P157" s="8" t="e">
        <f>COUNTIFS(Sta!$B:$B,$A157,Sta!$Y:$Y,"&gt;8")/$C157</f>
        <v>#DIV/0!</v>
      </c>
      <c r="Q157" s="11" t="e">
        <f>(COUNTIFS(Sta!$A:$A,$A157,Sta!$Y:$Y,"&gt;10") +COUNTIFS(Sta!$B:$B,$A157,Sta!$Y:$Y,"&gt;10"))/$D157</f>
        <v>#DIV/0!</v>
      </c>
      <c r="R157" s="8" t="e">
        <f>COUNTIFS(Sta!$A:$A,$A157,Sta!$Y:$Y,"&gt;10")/$B157</f>
        <v>#DIV/0!</v>
      </c>
      <c r="S157" s="8" t="e">
        <f>COUNTIFS(Sta!$B:$B,$A157,Sta!$Y:$Y,"&gt;10")/$C157</f>
        <v>#DIV/0!</v>
      </c>
      <c r="T157" s="11" t="e">
        <f>(COUNTIFS(Sta!$A:$A,$A157,Sta!$Y:$Y,"&lt;12") +COUNTIFS(Sta!$B:$B,$A157,Sta!$Y:$Y,"&lt;12"))/$D157</f>
        <v>#DIV/0!</v>
      </c>
      <c r="U157" s="8" t="e">
        <f>COUNTIFS(Sta!$A:$A,$A157,Sta!$Y:$Y,"&lt;12")/$B157</f>
        <v>#DIV/0!</v>
      </c>
      <c r="V157" s="8" t="e">
        <f>COUNTIFS(Sta!$B:$B,$A157,Sta!$Y:$Y,"&lt;12")/$C157</f>
        <v>#DIV/0!</v>
      </c>
    </row>
    <row r="158" spans="1:22" x14ac:dyDescent="0.3">
      <c r="A158" s="62" t="s">
        <v>271</v>
      </c>
      <c r="B158" s="9">
        <f>COUNTIF(Sta!A:A,A158)</f>
        <v>0</v>
      </c>
      <c r="C158" s="4">
        <f>COUNTIF(Sta!B:B,A158)</f>
        <v>0</v>
      </c>
      <c r="D158" s="4">
        <f t="shared" si="5"/>
        <v>0</v>
      </c>
      <c r="E158" s="10" t="e">
        <f>(SUMIF(Sta!$A:$A,$A158,Sta!$Y:$Y)  + SUMIF(Sta!$B:$B,$A158,Sta!$Y:$Y) )/$D158</f>
        <v>#DIV/0!</v>
      </c>
      <c r="F158" s="6" t="e">
        <f>SUMIF(Sta!$A:$A,$A158,Sta!$Y:$Y)/$B158</f>
        <v>#DIV/0!</v>
      </c>
      <c r="G158" s="6" t="e">
        <f>SUMIF(Sta!$B:$B,$A158,Sta!$Y:$Y)/$C158</f>
        <v>#DIV/0!</v>
      </c>
      <c r="H158" s="10" t="e">
        <f>(SUMIF(Sta!$A:$A,$A158,Sta!$U:$U)  + SUMIF(Sta!$B:$B,$A158,Sta!$V:$V) )/$D158</f>
        <v>#DIV/0!</v>
      </c>
      <c r="I158" s="6" t="e">
        <f>SUMIF(Sta!$A:$A,$A158,Sta!$U:$U)/$B158</f>
        <v>#DIV/0!</v>
      </c>
      <c r="J158" s="6" t="e">
        <f>SUMIF(Sta!$B:$B,$A158,Sta!$V:$V)/$C158</f>
        <v>#DIV/0!</v>
      </c>
      <c r="K158" s="10" t="e">
        <f>(SUMIF(Sta!$A:$A,$A158,Sta!$W:$W)  + SUMIF(Sta!$B:$B,$A158,Sta!$X:$X) )/$D158</f>
        <v>#DIV/0!</v>
      </c>
      <c r="L158" s="6" t="e">
        <f>SUMIF(Sta!$A:$A,$A158,Sta!$W:$W)/$B158</f>
        <v>#DIV/0!</v>
      </c>
      <c r="M158" s="6" t="e">
        <f>SUMIF(Sta!$B:$B,$A158,Sta!$X:$X)/$C158</f>
        <v>#DIV/0!</v>
      </c>
      <c r="N158" s="11" t="e">
        <f>(COUNTIFS(Sta!$A:$A,$A158,Sta!$Y:$Y,"&gt;8") +COUNTIFS(Sta!$B:$B,$A158,Sta!$Y:$Y,"&gt;8"))/$D158</f>
        <v>#DIV/0!</v>
      </c>
      <c r="O158" s="8" t="e">
        <f>COUNTIFS(Sta!$A:$A,$A158,Sta!$Y:$Y,"&gt;8")/$B158</f>
        <v>#DIV/0!</v>
      </c>
      <c r="P158" s="8" t="e">
        <f>COUNTIFS(Sta!$B:$B,$A158,Sta!$Y:$Y,"&gt;8")/$C158</f>
        <v>#DIV/0!</v>
      </c>
      <c r="Q158" s="11" t="e">
        <f>(COUNTIFS(Sta!$A:$A,$A158,Sta!$Y:$Y,"&gt;10") +COUNTIFS(Sta!$B:$B,$A158,Sta!$Y:$Y,"&gt;10"))/$D158</f>
        <v>#DIV/0!</v>
      </c>
      <c r="R158" s="8" t="e">
        <f>COUNTIFS(Sta!$A:$A,$A158,Sta!$Y:$Y,"&gt;10")/$B158</f>
        <v>#DIV/0!</v>
      </c>
      <c r="S158" s="8" t="e">
        <f>COUNTIFS(Sta!$B:$B,$A158,Sta!$Y:$Y,"&gt;10")/$C158</f>
        <v>#DIV/0!</v>
      </c>
      <c r="T158" s="11" t="e">
        <f>(COUNTIFS(Sta!$A:$A,$A158,Sta!$Y:$Y,"&lt;12") +COUNTIFS(Sta!$B:$B,$A158,Sta!$Y:$Y,"&lt;12"))/$D158</f>
        <v>#DIV/0!</v>
      </c>
      <c r="U158" s="8" t="e">
        <f>COUNTIFS(Sta!$A:$A,$A158,Sta!$Y:$Y,"&lt;12")/$B158</f>
        <v>#DIV/0!</v>
      </c>
      <c r="V158" s="8" t="e">
        <f>COUNTIFS(Sta!$B:$B,$A158,Sta!$Y:$Y,"&lt;12")/$C158</f>
        <v>#DIV/0!</v>
      </c>
    </row>
    <row r="159" spans="1:22" x14ac:dyDescent="0.3">
      <c r="A159" s="62" t="s">
        <v>263</v>
      </c>
      <c r="B159" s="9">
        <f>COUNTIF(Sta!A:A,A159)</f>
        <v>0</v>
      </c>
      <c r="C159" s="4">
        <f>COUNTIF(Sta!B:B,A159)</f>
        <v>0</v>
      </c>
      <c r="D159" s="4">
        <f t="shared" si="5"/>
        <v>0</v>
      </c>
      <c r="E159" s="10" t="e">
        <f>(SUMIF(Sta!$A:$A,$A159,Sta!$Y:$Y)  + SUMIF(Sta!$B:$B,$A159,Sta!$Y:$Y) )/$D159</f>
        <v>#DIV/0!</v>
      </c>
      <c r="F159" s="6" t="e">
        <f>SUMIF(Sta!$A:$A,$A159,Sta!$Y:$Y)/$B159</f>
        <v>#DIV/0!</v>
      </c>
      <c r="G159" s="6" t="e">
        <f>SUMIF(Sta!$B:$B,$A159,Sta!$Y:$Y)/$C159</f>
        <v>#DIV/0!</v>
      </c>
      <c r="H159" s="10" t="e">
        <f>(SUMIF(Sta!$A:$A,$A159,Sta!$U:$U)  + SUMIF(Sta!$B:$B,$A159,Sta!$V:$V) )/$D159</f>
        <v>#DIV/0!</v>
      </c>
      <c r="I159" s="6" t="e">
        <f>SUMIF(Sta!$A:$A,$A159,Sta!$U:$U)/$B159</f>
        <v>#DIV/0!</v>
      </c>
      <c r="J159" s="6" t="e">
        <f>SUMIF(Sta!$B:$B,$A159,Sta!$V:$V)/$C159</f>
        <v>#DIV/0!</v>
      </c>
      <c r="K159" s="10" t="e">
        <f>(SUMIF(Sta!$A:$A,$A159,Sta!$W:$W)  + SUMIF(Sta!$B:$B,$A159,Sta!$X:$X) )/$D159</f>
        <v>#DIV/0!</v>
      </c>
      <c r="L159" s="6" t="e">
        <f>SUMIF(Sta!$A:$A,$A159,Sta!$W:$W)/$B159</f>
        <v>#DIV/0!</v>
      </c>
      <c r="M159" s="6" t="e">
        <f>SUMIF(Sta!$B:$B,$A159,Sta!$X:$X)/$C159</f>
        <v>#DIV/0!</v>
      </c>
      <c r="N159" s="11" t="e">
        <f>(COUNTIFS(Sta!$A:$A,$A159,Sta!$Y:$Y,"&gt;8") +COUNTIFS(Sta!$B:$B,$A159,Sta!$Y:$Y,"&gt;8"))/$D159</f>
        <v>#DIV/0!</v>
      </c>
      <c r="O159" s="8" t="e">
        <f>COUNTIFS(Sta!$A:$A,$A159,Sta!$Y:$Y,"&gt;8")/$B159</f>
        <v>#DIV/0!</v>
      </c>
      <c r="P159" s="8" t="e">
        <f>COUNTIFS(Sta!$B:$B,$A159,Sta!$Y:$Y,"&gt;8")/$C159</f>
        <v>#DIV/0!</v>
      </c>
      <c r="Q159" s="11" t="e">
        <f>(COUNTIFS(Sta!$A:$A,$A159,Sta!$Y:$Y,"&gt;10") +COUNTIFS(Sta!$B:$B,$A159,Sta!$Y:$Y,"&gt;10"))/$D159</f>
        <v>#DIV/0!</v>
      </c>
      <c r="R159" s="8" t="e">
        <f>COUNTIFS(Sta!$A:$A,$A159,Sta!$Y:$Y,"&gt;10")/$B159</f>
        <v>#DIV/0!</v>
      </c>
      <c r="S159" s="8" t="e">
        <f>COUNTIFS(Sta!$B:$B,$A159,Sta!$Y:$Y,"&gt;10")/$C159</f>
        <v>#DIV/0!</v>
      </c>
      <c r="T159" s="11" t="e">
        <f>(COUNTIFS(Sta!$A:$A,$A159,Sta!$Y:$Y,"&lt;12") +COUNTIFS(Sta!$B:$B,$A159,Sta!$Y:$Y,"&lt;12"))/$D159</f>
        <v>#DIV/0!</v>
      </c>
      <c r="U159" s="8" t="e">
        <f>COUNTIFS(Sta!$A:$A,$A159,Sta!$Y:$Y,"&lt;12")/$B159</f>
        <v>#DIV/0!</v>
      </c>
      <c r="V159" s="8" t="e">
        <f>COUNTIFS(Sta!$B:$B,$A159,Sta!$Y:$Y,"&lt;12")/$C159</f>
        <v>#DIV/0!</v>
      </c>
    </row>
    <row r="160" spans="1:22" x14ac:dyDescent="0.3">
      <c r="A160" s="62" t="s">
        <v>268</v>
      </c>
      <c r="B160" s="9">
        <f>COUNTIF(Sta!A:A,A160)</f>
        <v>0</v>
      </c>
      <c r="C160" s="4">
        <f>COUNTIF(Sta!B:B,A160)</f>
        <v>0</v>
      </c>
      <c r="D160" s="4">
        <f t="shared" si="5"/>
        <v>0</v>
      </c>
      <c r="E160" s="10" t="e">
        <f>(SUMIF(Sta!$A:$A,$A160,Sta!$Y:$Y)  + SUMIF(Sta!$B:$B,$A160,Sta!$Y:$Y) )/$D160</f>
        <v>#DIV/0!</v>
      </c>
      <c r="F160" s="6" t="e">
        <f>SUMIF(Sta!$A:$A,$A160,Sta!$Y:$Y)/$B160</f>
        <v>#DIV/0!</v>
      </c>
      <c r="G160" s="6" t="e">
        <f>SUMIF(Sta!$B:$B,$A160,Sta!$Y:$Y)/$C160</f>
        <v>#DIV/0!</v>
      </c>
      <c r="H160" s="10" t="e">
        <f>(SUMIF(Sta!$A:$A,$A160,Sta!$U:$U)  + SUMIF(Sta!$B:$B,$A160,Sta!$V:$V) )/$D160</f>
        <v>#DIV/0!</v>
      </c>
      <c r="I160" s="6" t="e">
        <f>SUMIF(Sta!$A:$A,$A160,Sta!$U:$U)/$B160</f>
        <v>#DIV/0!</v>
      </c>
      <c r="J160" s="6" t="e">
        <f>SUMIF(Sta!$B:$B,$A160,Sta!$V:$V)/$C160</f>
        <v>#DIV/0!</v>
      </c>
      <c r="K160" s="10" t="e">
        <f>(SUMIF(Sta!$A:$A,$A160,Sta!$W:$W)  + SUMIF(Sta!$B:$B,$A160,Sta!$X:$X) )/$D160</f>
        <v>#DIV/0!</v>
      </c>
      <c r="L160" s="6" t="e">
        <f>SUMIF(Sta!$A:$A,$A160,Sta!$W:$W)/$B160</f>
        <v>#DIV/0!</v>
      </c>
      <c r="M160" s="6" t="e">
        <f>SUMIF(Sta!$B:$B,$A160,Sta!$X:$X)/$C160</f>
        <v>#DIV/0!</v>
      </c>
      <c r="N160" s="11" t="e">
        <f>(COUNTIFS(Sta!$A:$A,$A160,Sta!$Y:$Y,"&gt;8") +COUNTIFS(Sta!$B:$B,$A160,Sta!$Y:$Y,"&gt;8"))/$D160</f>
        <v>#DIV/0!</v>
      </c>
      <c r="O160" s="8" t="e">
        <f>COUNTIFS(Sta!$A:$A,$A160,Sta!$Y:$Y,"&gt;8")/$B160</f>
        <v>#DIV/0!</v>
      </c>
      <c r="P160" s="8" t="e">
        <f>COUNTIFS(Sta!$B:$B,$A160,Sta!$Y:$Y,"&gt;8")/$C160</f>
        <v>#DIV/0!</v>
      </c>
      <c r="Q160" s="11" t="e">
        <f>(COUNTIFS(Sta!$A:$A,$A160,Sta!$Y:$Y,"&gt;10") +COUNTIFS(Sta!$B:$B,$A160,Sta!$Y:$Y,"&gt;10"))/$D160</f>
        <v>#DIV/0!</v>
      </c>
      <c r="R160" s="8" t="e">
        <f>COUNTIFS(Sta!$A:$A,$A160,Sta!$Y:$Y,"&gt;10")/$B160</f>
        <v>#DIV/0!</v>
      </c>
      <c r="S160" s="8" t="e">
        <f>COUNTIFS(Sta!$B:$B,$A160,Sta!$Y:$Y,"&gt;10")/$C160</f>
        <v>#DIV/0!</v>
      </c>
      <c r="T160" s="11" t="e">
        <f>(COUNTIFS(Sta!$A:$A,$A160,Sta!$Y:$Y,"&lt;12") +COUNTIFS(Sta!$B:$B,$A160,Sta!$Y:$Y,"&lt;12"))/$D160</f>
        <v>#DIV/0!</v>
      </c>
      <c r="U160" s="8" t="e">
        <f>COUNTIFS(Sta!$A:$A,$A160,Sta!$Y:$Y,"&lt;12")/$B160</f>
        <v>#DIV/0!</v>
      </c>
      <c r="V160" s="8" t="e">
        <f>COUNTIFS(Sta!$B:$B,$A160,Sta!$Y:$Y,"&lt;12")/$C160</f>
        <v>#DIV/0!</v>
      </c>
    </row>
    <row r="161" spans="1:22" x14ac:dyDescent="0.3">
      <c r="A161" s="62" t="s">
        <v>276</v>
      </c>
      <c r="B161" s="9">
        <f>COUNTIF(Sta!A:A,A161)</f>
        <v>0</v>
      </c>
      <c r="C161" s="4">
        <f>COUNTIF(Sta!B:B,A161)</f>
        <v>0</v>
      </c>
      <c r="D161" s="4">
        <f t="shared" si="5"/>
        <v>0</v>
      </c>
      <c r="E161" s="10" t="e">
        <f>(SUMIF(Sta!$A:$A,$A161,Sta!$Y:$Y)  + SUMIF(Sta!$B:$B,$A161,Sta!$Y:$Y) )/$D161</f>
        <v>#DIV/0!</v>
      </c>
      <c r="F161" s="6" t="e">
        <f>SUMIF(Sta!$A:$A,$A161,Sta!$Y:$Y)/$B161</f>
        <v>#DIV/0!</v>
      </c>
      <c r="G161" s="6" t="e">
        <f>SUMIF(Sta!$B:$B,$A161,Sta!$Y:$Y)/$C161</f>
        <v>#DIV/0!</v>
      </c>
      <c r="H161" s="10" t="e">
        <f>(SUMIF(Sta!$A:$A,$A161,Sta!$U:$U)  + SUMIF(Sta!$B:$B,$A161,Sta!$V:$V) )/$D161</f>
        <v>#DIV/0!</v>
      </c>
      <c r="I161" s="6" t="e">
        <f>SUMIF(Sta!$A:$A,$A161,Sta!$U:$U)/$B161</f>
        <v>#DIV/0!</v>
      </c>
      <c r="J161" s="6" t="e">
        <f>SUMIF(Sta!$B:$B,$A161,Sta!$V:$V)/$C161</f>
        <v>#DIV/0!</v>
      </c>
      <c r="K161" s="10" t="e">
        <f>(SUMIF(Sta!$A:$A,$A161,Sta!$W:$W)  + SUMIF(Sta!$B:$B,$A161,Sta!$X:$X) )/$D161</f>
        <v>#DIV/0!</v>
      </c>
      <c r="L161" s="6" t="e">
        <f>SUMIF(Sta!$A:$A,$A161,Sta!$W:$W)/$B161</f>
        <v>#DIV/0!</v>
      </c>
      <c r="M161" s="6" t="e">
        <f>SUMIF(Sta!$B:$B,$A161,Sta!$X:$X)/$C161</f>
        <v>#DIV/0!</v>
      </c>
      <c r="N161" s="11" t="e">
        <f>(COUNTIFS(Sta!$A:$A,$A161,Sta!$Y:$Y,"&gt;8") +COUNTIFS(Sta!$B:$B,$A161,Sta!$Y:$Y,"&gt;8"))/$D161</f>
        <v>#DIV/0!</v>
      </c>
      <c r="O161" s="8" t="e">
        <f>COUNTIFS(Sta!$A:$A,$A161,Sta!$Y:$Y,"&gt;8")/$B161</f>
        <v>#DIV/0!</v>
      </c>
      <c r="P161" s="8" t="e">
        <f>COUNTIFS(Sta!$B:$B,$A161,Sta!$Y:$Y,"&gt;8")/$C161</f>
        <v>#DIV/0!</v>
      </c>
      <c r="Q161" s="11" t="e">
        <f>(COUNTIFS(Sta!$A:$A,$A161,Sta!$Y:$Y,"&gt;10") +COUNTIFS(Sta!$B:$B,$A161,Sta!$Y:$Y,"&gt;10"))/$D161</f>
        <v>#DIV/0!</v>
      </c>
      <c r="R161" s="8" t="e">
        <f>COUNTIFS(Sta!$A:$A,$A161,Sta!$Y:$Y,"&gt;10")/$B161</f>
        <v>#DIV/0!</v>
      </c>
      <c r="S161" s="8" t="e">
        <f>COUNTIFS(Sta!$B:$B,$A161,Sta!$Y:$Y,"&gt;10")/$C161</f>
        <v>#DIV/0!</v>
      </c>
      <c r="T161" s="11" t="e">
        <f>(COUNTIFS(Sta!$A:$A,$A161,Sta!$Y:$Y,"&lt;12") +COUNTIFS(Sta!$B:$B,$A161,Sta!$Y:$Y,"&lt;12"))/$D161</f>
        <v>#DIV/0!</v>
      </c>
      <c r="U161" s="8" t="e">
        <f>COUNTIFS(Sta!$A:$A,$A161,Sta!$Y:$Y,"&lt;12")/$B161</f>
        <v>#DIV/0!</v>
      </c>
      <c r="V161" s="8" t="e">
        <f>COUNTIFS(Sta!$B:$B,$A161,Sta!$Y:$Y,"&lt;12")/$C161</f>
        <v>#DIV/0!</v>
      </c>
    </row>
    <row r="162" spans="1:22" x14ac:dyDescent="0.3">
      <c r="A162" s="62" t="s">
        <v>270</v>
      </c>
      <c r="B162" s="9">
        <f>COUNTIF(Sta!A:A,A162)</f>
        <v>0</v>
      </c>
      <c r="C162" s="4">
        <f>COUNTIF(Sta!B:B,A162)</f>
        <v>0</v>
      </c>
      <c r="D162" s="4">
        <f t="shared" si="5"/>
        <v>0</v>
      </c>
      <c r="E162" s="10" t="e">
        <f>(SUMIF(Sta!$A:$A,$A162,Sta!$Y:$Y)  + SUMIF(Sta!$B:$B,$A162,Sta!$Y:$Y) )/$D162</f>
        <v>#DIV/0!</v>
      </c>
      <c r="F162" s="6" t="e">
        <f>SUMIF(Sta!$A:$A,$A162,Sta!$Y:$Y)/$B162</f>
        <v>#DIV/0!</v>
      </c>
      <c r="G162" s="6" t="e">
        <f>SUMIF(Sta!$B:$B,$A162,Sta!$Y:$Y)/$C162</f>
        <v>#DIV/0!</v>
      </c>
      <c r="H162" s="10" t="e">
        <f>(SUMIF(Sta!$A:$A,$A162,Sta!$U:$U)  + SUMIF(Sta!$B:$B,$A162,Sta!$V:$V) )/$D162</f>
        <v>#DIV/0!</v>
      </c>
      <c r="I162" s="6" t="e">
        <f>SUMIF(Sta!$A:$A,$A162,Sta!$U:$U)/$B162</f>
        <v>#DIV/0!</v>
      </c>
      <c r="J162" s="6" t="e">
        <f>SUMIF(Sta!$B:$B,$A162,Sta!$V:$V)/$C162</f>
        <v>#DIV/0!</v>
      </c>
      <c r="K162" s="10" t="e">
        <f>(SUMIF(Sta!$A:$A,$A162,Sta!$W:$W)  + SUMIF(Sta!$B:$B,$A162,Sta!$X:$X) )/$D162</f>
        <v>#DIV/0!</v>
      </c>
      <c r="L162" s="6" t="e">
        <f>SUMIF(Sta!$A:$A,$A162,Sta!$W:$W)/$B162</f>
        <v>#DIV/0!</v>
      </c>
      <c r="M162" s="6" t="e">
        <f>SUMIF(Sta!$B:$B,$A162,Sta!$X:$X)/$C162</f>
        <v>#DIV/0!</v>
      </c>
      <c r="N162" s="11" t="e">
        <f>(COUNTIFS(Sta!$A:$A,$A162,Sta!$Y:$Y,"&gt;8") +COUNTIFS(Sta!$B:$B,$A162,Sta!$Y:$Y,"&gt;8"))/$D162</f>
        <v>#DIV/0!</v>
      </c>
      <c r="O162" s="8" t="e">
        <f>COUNTIFS(Sta!$A:$A,$A162,Sta!$Y:$Y,"&gt;8")/$B162</f>
        <v>#DIV/0!</v>
      </c>
      <c r="P162" s="8" t="e">
        <f>COUNTIFS(Sta!$B:$B,$A162,Sta!$Y:$Y,"&gt;8")/$C162</f>
        <v>#DIV/0!</v>
      </c>
      <c r="Q162" s="11" t="e">
        <f>(COUNTIFS(Sta!$A:$A,$A162,Sta!$Y:$Y,"&gt;10") +COUNTIFS(Sta!$B:$B,$A162,Sta!$Y:$Y,"&gt;10"))/$D162</f>
        <v>#DIV/0!</v>
      </c>
      <c r="R162" s="8" t="e">
        <f>COUNTIFS(Sta!$A:$A,$A162,Sta!$Y:$Y,"&gt;10")/$B162</f>
        <v>#DIV/0!</v>
      </c>
      <c r="S162" s="8" t="e">
        <f>COUNTIFS(Sta!$B:$B,$A162,Sta!$Y:$Y,"&gt;10")/$C162</f>
        <v>#DIV/0!</v>
      </c>
      <c r="T162" s="11" t="e">
        <f>(COUNTIFS(Sta!$A:$A,$A162,Sta!$Y:$Y,"&lt;12") +COUNTIFS(Sta!$B:$B,$A162,Sta!$Y:$Y,"&lt;12"))/$D162</f>
        <v>#DIV/0!</v>
      </c>
      <c r="U162" s="8" t="e">
        <f>COUNTIFS(Sta!$A:$A,$A162,Sta!$Y:$Y,"&lt;12")/$B162</f>
        <v>#DIV/0!</v>
      </c>
      <c r="V162" s="8" t="e">
        <f>COUNTIFS(Sta!$B:$B,$A162,Sta!$Y:$Y,"&lt;12")/$C162</f>
        <v>#DIV/0!</v>
      </c>
    </row>
    <row r="163" spans="1:22" x14ac:dyDescent="0.3">
      <c r="A163" s="62" t="s">
        <v>261</v>
      </c>
      <c r="B163" s="9">
        <f>COUNTIF(Sta!A:A,A163)</f>
        <v>0</v>
      </c>
      <c r="C163" s="4">
        <f>COUNTIF(Sta!B:B,A163)</f>
        <v>0</v>
      </c>
      <c r="D163" s="4">
        <f t="shared" si="5"/>
        <v>0</v>
      </c>
      <c r="E163" s="10" t="e">
        <f>(SUMIF(Sta!$A:$A,$A163,Sta!$Y:$Y)  + SUMIF(Sta!$B:$B,$A163,Sta!$Y:$Y) )/$D163</f>
        <v>#DIV/0!</v>
      </c>
      <c r="F163" s="6" t="e">
        <f>SUMIF(Sta!$A:$A,$A163,Sta!$Y:$Y)/$B163</f>
        <v>#DIV/0!</v>
      </c>
      <c r="G163" s="6" t="e">
        <f>SUMIF(Sta!$B:$B,$A163,Sta!$Y:$Y)/$C163</f>
        <v>#DIV/0!</v>
      </c>
      <c r="H163" s="10" t="e">
        <f>(SUMIF(Sta!$A:$A,$A163,Sta!$U:$U)  + SUMIF(Sta!$B:$B,$A163,Sta!$V:$V) )/$D163</f>
        <v>#DIV/0!</v>
      </c>
      <c r="I163" s="6" t="e">
        <f>SUMIF(Sta!$A:$A,$A163,Sta!$U:$U)/$B163</f>
        <v>#DIV/0!</v>
      </c>
      <c r="J163" s="6" t="e">
        <f>SUMIF(Sta!$B:$B,$A163,Sta!$V:$V)/$C163</f>
        <v>#DIV/0!</v>
      </c>
      <c r="K163" s="10" t="e">
        <f>(SUMIF(Sta!$A:$A,$A163,Sta!$W:$W)  + SUMIF(Sta!$B:$B,$A163,Sta!$X:$X) )/$D163</f>
        <v>#DIV/0!</v>
      </c>
      <c r="L163" s="6" t="e">
        <f>SUMIF(Sta!$A:$A,$A163,Sta!$W:$W)/$B163</f>
        <v>#DIV/0!</v>
      </c>
      <c r="M163" s="6" t="e">
        <f>SUMIF(Sta!$B:$B,$A163,Sta!$X:$X)/$C163</f>
        <v>#DIV/0!</v>
      </c>
      <c r="N163" s="11" t="e">
        <f>(COUNTIFS(Sta!$A:$A,$A163,Sta!$Y:$Y,"&gt;8") +COUNTIFS(Sta!$B:$B,$A163,Sta!$Y:$Y,"&gt;8"))/$D163</f>
        <v>#DIV/0!</v>
      </c>
      <c r="O163" s="8" t="e">
        <f>COUNTIFS(Sta!$A:$A,$A163,Sta!$Y:$Y,"&gt;8")/$B163</f>
        <v>#DIV/0!</v>
      </c>
      <c r="P163" s="8" t="e">
        <f>COUNTIFS(Sta!$B:$B,$A163,Sta!$Y:$Y,"&gt;8")/$C163</f>
        <v>#DIV/0!</v>
      </c>
      <c r="Q163" s="11" t="e">
        <f>(COUNTIFS(Sta!$A:$A,$A163,Sta!$Y:$Y,"&gt;10") +COUNTIFS(Sta!$B:$B,$A163,Sta!$Y:$Y,"&gt;10"))/$D163</f>
        <v>#DIV/0!</v>
      </c>
      <c r="R163" s="8" t="e">
        <f>COUNTIFS(Sta!$A:$A,$A163,Sta!$Y:$Y,"&gt;10")/$B163</f>
        <v>#DIV/0!</v>
      </c>
      <c r="S163" s="8" t="e">
        <f>COUNTIFS(Sta!$B:$B,$A163,Sta!$Y:$Y,"&gt;10")/$C163</f>
        <v>#DIV/0!</v>
      </c>
      <c r="T163" s="11" t="e">
        <f>(COUNTIFS(Sta!$A:$A,$A163,Sta!$Y:$Y,"&lt;12") +COUNTIFS(Sta!$B:$B,$A163,Sta!$Y:$Y,"&lt;12"))/$D163</f>
        <v>#DIV/0!</v>
      </c>
      <c r="U163" s="8" t="e">
        <f>COUNTIFS(Sta!$A:$A,$A163,Sta!$Y:$Y,"&lt;12")/$B163</f>
        <v>#DIV/0!</v>
      </c>
      <c r="V163" s="8" t="e">
        <f>COUNTIFS(Sta!$B:$B,$A163,Sta!$Y:$Y,"&lt;12")/$C163</f>
        <v>#DIV/0!</v>
      </c>
    </row>
    <row r="164" spans="1:22" x14ac:dyDescent="0.3">
      <c r="A164" s="62" t="s">
        <v>266</v>
      </c>
      <c r="B164" s="9">
        <f>COUNTIF(Sta!A:A,A164)</f>
        <v>0</v>
      </c>
      <c r="C164" s="4">
        <f>COUNTIF(Sta!B:B,A164)</f>
        <v>0</v>
      </c>
      <c r="D164" s="4">
        <f t="shared" si="5"/>
        <v>0</v>
      </c>
      <c r="E164" s="10" t="e">
        <f>(SUMIF(Sta!$A:$A,$A164,Sta!$Y:$Y)  + SUMIF(Sta!$B:$B,$A164,Sta!$Y:$Y) )/$D164</f>
        <v>#DIV/0!</v>
      </c>
      <c r="F164" s="6" t="e">
        <f>SUMIF(Sta!$A:$A,$A164,Sta!$Y:$Y)/$B164</f>
        <v>#DIV/0!</v>
      </c>
      <c r="G164" s="6" t="e">
        <f>SUMIF(Sta!$B:$B,$A164,Sta!$Y:$Y)/$C164</f>
        <v>#DIV/0!</v>
      </c>
      <c r="H164" s="10" t="e">
        <f>(SUMIF(Sta!$A:$A,$A164,Sta!$U:$U)  + SUMIF(Sta!$B:$B,$A164,Sta!$V:$V) )/$D164</f>
        <v>#DIV/0!</v>
      </c>
      <c r="I164" s="6" t="e">
        <f>SUMIF(Sta!$A:$A,$A164,Sta!$U:$U)/$B164</f>
        <v>#DIV/0!</v>
      </c>
      <c r="J164" s="6" t="e">
        <f>SUMIF(Sta!$B:$B,$A164,Sta!$V:$V)/$C164</f>
        <v>#DIV/0!</v>
      </c>
      <c r="K164" s="10" t="e">
        <f>(SUMIF(Sta!$A:$A,$A164,Sta!$W:$W)  + SUMIF(Sta!$B:$B,$A164,Sta!$X:$X) )/$D164</f>
        <v>#DIV/0!</v>
      </c>
      <c r="L164" s="6" t="e">
        <f>SUMIF(Sta!$A:$A,$A164,Sta!$W:$W)/$B164</f>
        <v>#DIV/0!</v>
      </c>
      <c r="M164" s="6" t="e">
        <f>SUMIF(Sta!$B:$B,$A164,Sta!$X:$X)/$C164</f>
        <v>#DIV/0!</v>
      </c>
      <c r="N164" s="11" t="e">
        <f>(COUNTIFS(Sta!$A:$A,$A164,Sta!$Y:$Y,"&gt;8") +COUNTIFS(Sta!$B:$B,$A164,Sta!$Y:$Y,"&gt;8"))/$D164</f>
        <v>#DIV/0!</v>
      </c>
      <c r="O164" s="8" t="e">
        <f>COUNTIFS(Sta!$A:$A,$A164,Sta!$Y:$Y,"&gt;8")/$B164</f>
        <v>#DIV/0!</v>
      </c>
      <c r="P164" s="8" t="e">
        <f>COUNTIFS(Sta!$B:$B,$A164,Sta!$Y:$Y,"&gt;8")/$C164</f>
        <v>#DIV/0!</v>
      </c>
      <c r="Q164" s="11" t="e">
        <f>(COUNTIFS(Sta!$A:$A,$A164,Sta!$Y:$Y,"&gt;10") +COUNTIFS(Sta!$B:$B,$A164,Sta!$Y:$Y,"&gt;10"))/$D164</f>
        <v>#DIV/0!</v>
      </c>
      <c r="R164" s="8" t="e">
        <f>COUNTIFS(Sta!$A:$A,$A164,Sta!$Y:$Y,"&gt;10")/$B164</f>
        <v>#DIV/0!</v>
      </c>
      <c r="S164" s="8" t="e">
        <f>COUNTIFS(Sta!$B:$B,$A164,Sta!$Y:$Y,"&gt;10")/$C164</f>
        <v>#DIV/0!</v>
      </c>
      <c r="T164" s="11" t="e">
        <f>(COUNTIFS(Sta!$A:$A,$A164,Sta!$Y:$Y,"&lt;12") +COUNTIFS(Sta!$B:$B,$A164,Sta!$Y:$Y,"&lt;12"))/$D164</f>
        <v>#DIV/0!</v>
      </c>
      <c r="U164" s="8" t="e">
        <f>COUNTIFS(Sta!$A:$A,$A164,Sta!$Y:$Y,"&lt;12")/$B164</f>
        <v>#DIV/0!</v>
      </c>
      <c r="V164" s="8" t="e">
        <f>COUNTIFS(Sta!$B:$B,$A164,Sta!$Y:$Y,"&lt;12")/$C164</f>
        <v>#DIV/0!</v>
      </c>
    </row>
    <row r="165" spans="1:22" x14ac:dyDescent="0.3">
      <c r="A165" s="62" t="s">
        <v>260</v>
      </c>
      <c r="B165" s="9">
        <f>COUNTIF(Sta!A:A,A165)</f>
        <v>0</v>
      </c>
      <c r="C165" s="4">
        <f>COUNTIF(Sta!B:B,A165)</f>
        <v>0</v>
      </c>
      <c r="D165" s="4">
        <f t="shared" si="5"/>
        <v>0</v>
      </c>
      <c r="E165" s="10" t="e">
        <f>(SUMIF(Sta!$A:$A,$A165,Sta!$Y:$Y)  + SUMIF(Sta!$B:$B,$A165,Sta!$Y:$Y) )/$D165</f>
        <v>#DIV/0!</v>
      </c>
      <c r="F165" s="6" t="e">
        <f>SUMIF(Sta!$A:$A,$A165,Sta!$Y:$Y)/$B165</f>
        <v>#DIV/0!</v>
      </c>
      <c r="G165" s="6" t="e">
        <f>SUMIF(Sta!$B:$B,$A165,Sta!$Y:$Y)/$C165</f>
        <v>#DIV/0!</v>
      </c>
      <c r="H165" s="10" t="e">
        <f>(SUMIF(Sta!$A:$A,$A165,Sta!$U:$U)  + SUMIF(Sta!$B:$B,$A165,Sta!$V:$V) )/$D165</f>
        <v>#DIV/0!</v>
      </c>
      <c r="I165" s="6" t="e">
        <f>SUMIF(Sta!$A:$A,$A165,Sta!$U:$U)/$B165</f>
        <v>#DIV/0!</v>
      </c>
      <c r="J165" s="6" t="e">
        <f>SUMIF(Sta!$B:$B,$A165,Sta!$V:$V)/$C165</f>
        <v>#DIV/0!</v>
      </c>
      <c r="K165" s="10" t="e">
        <f>(SUMIF(Sta!$A:$A,$A165,Sta!$W:$W)  + SUMIF(Sta!$B:$B,$A165,Sta!$X:$X) )/$D165</f>
        <v>#DIV/0!</v>
      </c>
      <c r="L165" s="6" t="e">
        <f>SUMIF(Sta!$A:$A,$A165,Sta!$W:$W)/$B165</f>
        <v>#DIV/0!</v>
      </c>
      <c r="M165" s="6" t="e">
        <f>SUMIF(Sta!$B:$B,$A165,Sta!$X:$X)/$C165</f>
        <v>#DIV/0!</v>
      </c>
      <c r="N165" s="11" t="e">
        <f>(COUNTIFS(Sta!$A:$A,$A165,Sta!$Y:$Y,"&gt;8") +COUNTIFS(Sta!$B:$B,$A165,Sta!$Y:$Y,"&gt;8"))/$D165</f>
        <v>#DIV/0!</v>
      </c>
      <c r="O165" s="8" t="e">
        <f>COUNTIFS(Sta!$A:$A,$A165,Sta!$Y:$Y,"&gt;8")/$B165</f>
        <v>#DIV/0!</v>
      </c>
      <c r="P165" s="8" t="e">
        <f>COUNTIFS(Sta!$B:$B,$A165,Sta!$Y:$Y,"&gt;8")/$C165</f>
        <v>#DIV/0!</v>
      </c>
      <c r="Q165" s="11" t="e">
        <f>(COUNTIFS(Sta!$A:$A,$A165,Sta!$Y:$Y,"&gt;10") +COUNTIFS(Sta!$B:$B,$A165,Sta!$Y:$Y,"&gt;10"))/$D165</f>
        <v>#DIV/0!</v>
      </c>
      <c r="R165" s="8" t="e">
        <f>COUNTIFS(Sta!$A:$A,$A165,Sta!$Y:$Y,"&gt;10")/$B165</f>
        <v>#DIV/0!</v>
      </c>
      <c r="S165" s="8" t="e">
        <f>COUNTIFS(Sta!$B:$B,$A165,Sta!$Y:$Y,"&gt;10")/$C165</f>
        <v>#DIV/0!</v>
      </c>
      <c r="T165" s="11" t="e">
        <f>(COUNTIFS(Sta!$A:$A,$A165,Sta!$Y:$Y,"&lt;12") +COUNTIFS(Sta!$B:$B,$A165,Sta!$Y:$Y,"&lt;12"))/$D165</f>
        <v>#DIV/0!</v>
      </c>
      <c r="U165" s="8" t="e">
        <f>COUNTIFS(Sta!$A:$A,$A165,Sta!$Y:$Y,"&lt;12")/$B165</f>
        <v>#DIV/0!</v>
      </c>
      <c r="V165" s="8" t="e">
        <f>COUNTIFS(Sta!$B:$B,$A165,Sta!$Y:$Y,"&lt;12")/$C165</f>
        <v>#DIV/0!</v>
      </c>
    </row>
    <row r="166" spans="1:22" x14ac:dyDescent="0.3">
      <c r="A166" s="62" t="s">
        <v>262</v>
      </c>
      <c r="B166" s="9">
        <f>COUNTIF(Sta!A:A,A166)</f>
        <v>0</v>
      </c>
      <c r="C166" s="4">
        <f>COUNTIF(Sta!B:B,A166)</f>
        <v>0</v>
      </c>
      <c r="D166" s="4">
        <f t="shared" si="5"/>
        <v>0</v>
      </c>
      <c r="E166" s="10" t="e">
        <f>(SUMIF(Sta!$A:$A,$A166,Sta!$Y:$Y)  + SUMIF(Sta!$B:$B,$A166,Sta!$Y:$Y) )/$D166</f>
        <v>#DIV/0!</v>
      </c>
      <c r="F166" s="6" t="e">
        <f>SUMIF(Sta!$A:$A,$A166,Sta!$Y:$Y)/$B166</f>
        <v>#DIV/0!</v>
      </c>
      <c r="G166" s="6" t="e">
        <f>SUMIF(Sta!$B:$B,$A166,Sta!$Y:$Y)/$C166</f>
        <v>#DIV/0!</v>
      </c>
      <c r="H166" s="10" t="e">
        <f>(SUMIF(Sta!$A:$A,$A166,Sta!$U:$U)  + SUMIF(Sta!$B:$B,$A166,Sta!$V:$V) )/$D166</f>
        <v>#DIV/0!</v>
      </c>
      <c r="I166" s="6" t="e">
        <f>SUMIF(Sta!$A:$A,$A166,Sta!$U:$U)/$B166</f>
        <v>#DIV/0!</v>
      </c>
      <c r="J166" s="6" t="e">
        <f>SUMIF(Sta!$B:$B,$A166,Sta!$V:$V)/$C166</f>
        <v>#DIV/0!</v>
      </c>
      <c r="K166" s="10" t="e">
        <f>(SUMIF(Sta!$A:$A,$A166,Sta!$W:$W)  + SUMIF(Sta!$B:$B,$A166,Sta!$X:$X) )/$D166</f>
        <v>#DIV/0!</v>
      </c>
      <c r="L166" s="6" t="e">
        <f>SUMIF(Sta!$A:$A,$A166,Sta!$W:$W)/$B166</f>
        <v>#DIV/0!</v>
      </c>
      <c r="M166" s="6" t="e">
        <f>SUMIF(Sta!$B:$B,$A166,Sta!$X:$X)/$C166</f>
        <v>#DIV/0!</v>
      </c>
      <c r="N166" s="11" t="e">
        <f>(COUNTIFS(Sta!$A:$A,$A166,Sta!$Y:$Y,"&gt;8") +COUNTIFS(Sta!$B:$B,$A166,Sta!$Y:$Y,"&gt;8"))/$D166</f>
        <v>#DIV/0!</v>
      </c>
      <c r="O166" s="8" t="e">
        <f>COUNTIFS(Sta!$A:$A,$A166,Sta!$Y:$Y,"&gt;8")/$B166</f>
        <v>#DIV/0!</v>
      </c>
      <c r="P166" s="8" t="e">
        <f>COUNTIFS(Sta!$B:$B,$A166,Sta!$Y:$Y,"&gt;8")/$C166</f>
        <v>#DIV/0!</v>
      </c>
      <c r="Q166" s="11" t="e">
        <f>(COUNTIFS(Sta!$A:$A,$A166,Sta!$Y:$Y,"&gt;10") +COUNTIFS(Sta!$B:$B,$A166,Sta!$Y:$Y,"&gt;10"))/$D166</f>
        <v>#DIV/0!</v>
      </c>
      <c r="R166" s="8" t="e">
        <f>COUNTIFS(Sta!$A:$A,$A166,Sta!$Y:$Y,"&gt;10")/$B166</f>
        <v>#DIV/0!</v>
      </c>
      <c r="S166" s="8" t="e">
        <f>COUNTIFS(Sta!$B:$B,$A166,Sta!$Y:$Y,"&gt;10")/$C166</f>
        <v>#DIV/0!</v>
      </c>
      <c r="T166" s="11" t="e">
        <f>(COUNTIFS(Sta!$A:$A,$A166,Sta!$Y:$Y,"&lt;12") +COUNTIFS(Sta!$B:$B,$A166,Sta!$Y:$Y,"&lt;12"))/$D166</f>
        <v>#DIV/0!</v>
      </c>
      <c r="U166" s="8" t="e">
        <f>COUNTIFS(Sta!$A:$A,$A166,Sta!$Y:$Y,"&lt;12")/$B166</f>
        <v>#DIV/0!</v>
      </c>
      <c r="V166" s="8" t="e">
        <f>COUNTIFS(Sta!$B:$B,$A166,Sta!$Y:$Y,"&lt;12")/$C166</f>
        <v>#DIV/0!</v>
      </c>
    </row>
    <row r="167" spans="1:22" x14ac:dyDescent="0.3">
      <c r="A167" s="62" t="s">
        <v>259</v>
      </c>
      <c r="B167" s="9">
        <f>COUNTIF(Sta!A:A,A167)</f>
        <v>0</v>
      </c>
      <c r="C167" s="4">
        <f>COUNTIF(Sta!B:B,A167)</f>
        <v>0</v>
      </c>
      <c r="D167" s="4">
        <f t="shared" si="5"/>
        <v>0</v>
      </c>
      <c r="E167" s="10" t="e">
        <f>(SUMIF(Sta!$A:$A,$A167,Sta!$Y:$Y)  + SUMIF(Sta!$B:$B,$A167,Sta!$Y:$Y) )/$D167</f>
        <v>#DIV/0!</v>
      </c>
      <c r="F167" s="6" t="e">
        <f>SUMIF(Sta!$A:$A,$A167,Sta!$Y:$Y)/$B167</f>
        <v>#DIV/0!</v>
      </c>
      <c r="G167" s="6" t="e">
        <f>SUMIF(Sta!$B:$B,$A167,Sta!$Y:$Y)/$C167</f>
        <v>#DIV/0!</v>
      </c>
      <c r="H167" s="10" t="e">
        <f>(SUMIF(Sta!$A:$A,$A167,Sta!$U:$U)  + SUMIF(Sta!$B:$B,$A167,Sta!$V:$V) )/$D167</f>
        <v>#DIV/0!</v>
      </c>
      <c r="I167" s="6" t="e">
        <f>SUMIF(Sta!$A:$A,$A167,Sta!$U:$U)/$B167</f>
        <v>#DIV/0!</v>
      </c>
      <c r="J167" s="6" t="e">
        <f>SUMIF(Sta!$B:$B,$A167,Sta!$V:$V)/$C167</f>
        <v>#DIV/0!</v>
      </c>
      <c r="K167" s="10" t="e">
        <f>(SUMIF(Sta!$A:$A,$A167,Sta!$W:$W)  + SUMIF(Sta!$B:$B,$A167,Sta!$X:$X) )/$D167</f>
        <v>#DIV/0!</v>
      </c>
      <c r="L167" s="6" t="e">
        <f>SUMIF(Sta!$A:$A,$A167,Sta!$W:$W)/$B167</f>
        <v>#DIV/0!</v>
      </c>
      <c r="M167" s="6" t="e">
        <f>SUMIF(Sta!$B:$B,$A167,Sta!$X:$X)/$C167</f>
        <v>#DIV/0!</v>
      </c>
      <c r="N167" s="11" t="e">
        <f>(COUNTIFS(Sta!$A:$A,$A167,Sta!$Y:$Y,"&gt;8") +COUNTIFS(Sta!$B:$B,$A167,Sta!$Y:$Y,"&gt;8"))/$D167</f>
        <v>#DIV/0!</v>
      </c>
      <c r="O167" s="8" t="e">
        <f>COUNTIFS(Sta!$A:$A,$A167,Sta!$Y:$Y,"&gt;8")/$B167</f>
        <v>#DIV/0!</v>
      </c>
      <c r="P167" s="8" t="e">
        <f>COUNTIFS(Sta!$B:$B,$A167,Sta!$Y:$Y,"&gt;8")/$C167</f>
        <v>#DIV/0!</v>
      </c>
      <c r="Q167" s="11" t="e">
        <f>(COUNTIFS(Sta!$A:$A,$A167,Sta!$Y:$Y,"&gt;10") +COUNTIFS(Sta!$B:$B,$A167,Sta!$Y:$Y,"&gt;10"))/$D167</f>
        <v>#DIV/0!</v>
      </c>
      <c r="R167" s="8" t="e">
        <f>COUNTIFS(Sta!$A:$A,$A167,Sta!$Y:$Y,"&gt;10")/$B167</f>
        <v>#DIV/0!</v>
      </c>
      <c r="S167" s="8" t="e">
        <f>COUNTIFS(Sta!$B:$B,$A167,Sta!$Y:$Y,"&gt;10")/$C167</f>
        <v>#DIV/0!</v>
      </c>
      <c r="T167" s="11" t="e">
        <f>(COUNTIFS(Sta!$A:$A,$A167,Sta!$Y:$Y,"&lt;12") +COUNTIFS(Sta!$B:$B,$A167,Sta!$Y:$Y,"&lt;12"))/$D167</f>
        <v>#DIV/0!</v>
      </c>
      <c r="U167" s="8" t="e">
        <f>COUNTIFS(Sta!$A:$A,$A167,Sta!$Y:$Y,"&lt;12")/$B167</f>
        <v>#DIV/0!</v>
      </c>
      <c r="V167" s="8" t="e">
        <f>COUNTIFS(Sta!$B:$B,$A167,Sta!$Y:$Y,"&lt;12")/$C167</f>
        <v>#DIV/0!</v>
      </c>
    </row>
    <row r="168" spans="1:22" x14ac:dyDescent="0.3">
      <c r="A168" s="62" t="s">
        <v>265</v>
      </c>
      <c r="B168" s="9">
        <f>COUNTIF(Sta!A:A,A168)</f>
        <v>0</v>
      </c>
      <c r="C168" s="4">
        <f>COUNTIF(Sta!B:B,A168)</f>
        <v>0</v>
      </c>
      <c r="D168" s="4">
        <f t="shared" si="5"/>
        <v>0</v>
      </c>
      <c r="E168" s="10" t="e">
        <f>(SUMIF(Sta!$A:$A,$A168,Sta!$Y:$Y)  + SUMIF(Sta!$B:$B,$A168,Sta!$Y:$Y) )/$D168</f>
        <v>#DIV/0!</v>
      </c>
      <c r="F168" s="6" t="e">
        <f>SUMIF(Sta!$A:$A,$A168,Sta!$Y:$Y)/$B168</f>
        <v>#DIV/0!</v>
      </c>
      <c r="G168" s="6" t="e">
        <f>SUMIF(Sta!$B:$B,$A168,Sta!$Y:$Y)/$C168</f>
        <v>#DIV/0!</v>
      </c>
      <c r="H168" s="10" t="e">
        <f>(SUMIF(Sta!$A:$A,$A168,Sta!$U:$U)  + SUMIF(Sta!$B:$B,$A168,Sta!$V:$V) )/$D168</f>
        <v>#DIV/0!</v>
      </c>
      <c r="I168" s="6" t="e">
        <f>SUMIF(Sta!$A:$A,$A168,Sta!$U:$U)/$B168</f>
        <v>#DIV/0!</v>
      </c>
      <c r="J168" s="6" t="e">
        <f>SUMIF(Sta!$B:$B,$A168,Sta!$V:$V)/$C168</f>
        <v>#DIV/0!</v>
      </c>
      <c r="K168" s="10" t="e">
        <f>(SUMIF(Sta!$A:$A,$A168,Sta!$W:$W)  + SUMIF(Sta!$B:$B,$A168,Sta!$X:$X) )/$D168</f>
        <v>#DIV/0!</v>
      </c>
      <c r="L168" s="6" t="e">
        <f>SUMIF(Sta!$A:$A,$A168,Sta!$W:$W)/$B168</f>
        <v>#DIV/0!</v>
      </c>
      <c r="M168" s="6" t="e">
        <f>SUMIF(Sta!$B:$B,$A168,Sta!$X:$X)/$C168</f>
        <v>#DIV/0!</v>
      </c>
      <c r="N168" s="11" t="e">
        <f>(COUNTIFS(Sta!$A:$A,$A168,Sta!$Y:$Y,"&gt;8") +COUNTIFS(Sta!$B:$B,$A168,Sta!$Y:$Y,"&gt;8"))/$D168</f>
        <v>#DIV/0!</v>
      </c>
      <c r="O168" s="8" t="e">
        <f>COUNTIFS(Sta!$A:$A,$A168,Sta!$Y:$Y,"&gt;8")/$B168</f>
        <v>#DIV/0!</v>
      </c>
      <c r="P168" s="8" t="e">
        <f>COUNTIFS(Sta!$B:$B,$A168,Sta!$Y:$Y,"&gt;8")/$C168</f>
        <v>#DIV/0!</v>
      </c>
      <c r="Q168" s="11" t="e">
        <f>(COUNTIFS(Sta!$A:$A,$A168,Sta!$Y:$Y,"&gt;10") +COUNTIFS(Sta!$B:$B,$A168,Sta!$Y:$Y,"&gt;10"))/$D168</f>
        <v>#DIV/0!</v>
      </c>
      <c r="R168" s="8" t="e">
        <f>COUNTIFS(Sta!$A:$A,$A168,Sta!$Y:$Y,"&gt;10")/$B168</f>
        <v>#DIV/0!</v>
      </c>
      <c r="S168" s="8" t="e">
        <f>COUNTIFS(Sta!$B:$B,$A168,Sta!$Y:$Y,"&gt;10")/$C168</f>
        <v>#DIV/0!</v>
      </c>
      <c r="T168" s="11" t="e">
        <f>(COUNTIFS(Sta!$A:$A,$A168,Sta!$Y:$Y,"&lt;12") +COUNTIFS(Sta!$B:$B,$A168,Sta!$Y:$Y,"&lt;12"))/$D168</f>
        <v>#DIV/0!</v>
      </c>
      <c r="U168" s="8" t="e">
        <f>COUNTIFS(Sta!$A:$A,$A168,Sta!$Y:$Y,"&lt;12")/$B168</f>
        <v>#DIV/0!</v>
      </c>
      <c r="V168" s="8" t="e">
        <f>COUNTIFS(Sta!$B:$B,$A168,Sta!$Y:$Y,"&lt;12")/$C168</f>
        <v>#DIV/0!</v>
      </c>
    </row>
    <row r="169" spans="1:22" x14ac:dyDescent="0.3">
      <c r="A169" s="62" t="s">
        <v>295</v>
      </c>
      <c r="B169" s="9">
        <f>COUNTIF(Sta!A:A,A169)</f>
        <v>0</v>
      </c>
      <c r="C169" s="4">
        <f>COUNTIF(Sta!B:B,A169)</f>
        <v>0</v>
      </c>
      <c r="D169" s="4">
        <f t="shared" si="5"/>
        <v>0</v>
      </c>
      <c r="E169" s="10" t="e">
        <f>(SUMIF(Sta!$A:$A,$A169,Sta!$Y:$Y)  + SUMIF(Sta!$B:$B,$A169,Sta!$Y:$Y) )/$D169</f>
        <v>#DIV/0!</v>
      </c>
      <c r="F169" s="6" t="e">
        <f>SUMIF(Sta!$A:$A,$A169,Sta!$Y:$Y)/$B169</f>
        <v>#DIV/0!</v>
      </c>
      <c r="G169" s="6" t="e">
        <f>SUMIF(Sta!$B:$B,$A169,Sta!$Y:$Y)/$C169</f>
        <v>#DIV/0!</v>
      </c>
      <c r="H169" s="10" t="e">
        <f>(SUMIF(Sta!$A:$A,$A169,Sta!$U:$U)  + SUMIF(Sta!$B:$B,$A169,Sta!$V:$V) )/$D169</f>
        <v>#DIV/0!</v>
      </c>
      <c r="I169" s="6" t="e">
        <f>SUMIF(Sta!$A:$A,$A169,Sta!$U:$U)/$B169</f>
        <v>#DIV/0!</v>
      </c>
      <c r="J169" s="6" t="e">
        <f>SUMIF(Sta!$B:$B,$A169,Sta!$V:$V)/$C169</f>
        <v>#DIV/0!</v>
      </c>
      <c r="K169" s="10" t="e">
        <f>(SUMIF(Sta!$A:$A,$A169,Sta!$W:$W)  + SUMIF(Sta!$B:$B,$A169,Sta!$X:$X) )/$D169</f>
        <v>#DIV/0!</v>
      </c>
      <c r="L169" s="6" t="e">
        <f>SUMIF(Sta!$A:$A,$A169,Sta!$W:$W)/$B169</f>
        <v>#DIV/0!</v>
      </c>
      <c r="M169" s="6" t="e">
        <f>SUMIF(Sta!$B:$B,$A169,Sta!$X:$X)/$C169</f>
        <v>#DIV/0!</v>
      </c>
      <c r="N169" s="11" t="e">
        <f>(COUNTIFS(Sta!$A:$A,$A169,Sta!$Y:$Y,"&gt;8") +COUNTIFS(Sta!$B:$B,$A169,Sta!$Y:$Y,"&gt;8"))/$D169</f>
        <v>#DIV/0!</v>
      </c>
      <c r="O169" s="8" t="e">
        <f>COUNTIFS(Sta!$A:$A,$A169,Sta!$Y:$Y,"&gt;8")/$B169</f>
        <v>#DIV/0!</v>
      </c>
      <c r="P169" s="8" t="e">
        <f>COUNTIFS(Sta!$B:$B,$A169,Sta!$Y:$Y,"&gt;8")/$C169</f>
        <v>#DIV/0!</v>
      </c>
      <c r="Q169" s="11" t="e">
        <f>(COUNTIFS(Sta!$A:$A,$A169,Sta!$Y:$Y,"&gt;10") +COUNTIFS(Sta!$B:$B,$A169,Sta!$Y:$Y,"&gt;10"))/$D169</f>
        <v>#DIV/0!</v>
      </c>
      <c r="R169" s="8" t="e">
        <f>COUNTIFS(Sta!$A:$A,$A169,Sta!$Y:$Y,"&gt;10")/$B169</f>
        <v>#DIV/0!</v>
      </c>
      <c r="S169" s="8" t="e">
        <f>COUNTIFS(Sta!$B:$B,$A169,Sta!$Y:$Y,"&gt;10")/$C169</f>
        <v>#DIV/0!</v>
      </c>
      <c r="T169" s="11" t="e">
        <f>(COUNTIFS(Sta!$A:$A,$A169,Sta!$Y:$Y,"&lt;12") +COUNTIFS(Sta!$B:$B,$A169,Sta!$Y:$Y,"&lt;12"))/$D169</f>
        <v>#DIV/0!</v>
      </c>
      <c r="U169" s="8" t="e">
        <f>COUNTIFS(Sta!$A:$A,$A169,Sta!$Y:$Y,"&lt;12")/$B169</f>
        <v>#DIV/0!</v>
      </c>
      <c r="V169" s="8" t="e">
        <f>COUNTIFS(Sta!$B:$B,$A169,Sta!$Y:$Y,"&lt;12")/$C169</f>
        <v>#DIV/0!</v>
      </c>
    </row>
    <row r="170" spans="1:22" x14ac:dyDescent="0.3">
      <c r="A170" s="62" t="s">
        <v>285</v>
      </c>
      <c r="B170" s="9">
        <f>COUNTIF(Sta!A:A,A170)</f>
        <v>0</v>
      </c>
      <c r="C170" s="4">
        <f>COUNTIF(Sta!B:B,A170)</f>
        <v>0</v>
      </c>
      <c r="D170" s="4">
        <f t="shared" si="5"/>
        <v>0</v>
      </c>
      <c r="E170" s="10" t="e">
        <f>(SUMIF(Sta!$A:$A,$A170,Sta!$Y:$Y)  + SUMIF(Sta!$B:$B,$A170,Sta!$Y:$Y) )/$D170</f>
        <v>#DIV/0!</v>
      </c>
      <c r="F170" s="6" t="e">
        <f>SUMIF(Sta!$A:$A,$A170,Sta!$Y:$Y)/$B170</f>
        <v>#DIV/0!</v>
      </c>
      <c r="G170" s="6" t="e">
        <f>SUMIF(Sta!$B:$B,$A170,Sta!$Y:$Y)/$C170</f>
        <v>#DIV/0!</v>
      </c>
      <c r="H170" s="10" t="e">
        <f>(SUMIF(Sta!$A:$A,$A170,Sta!$U:$U)  + SUMIF(Sta!$B:$B,$A170,Sta!$V:$V) )/$D170</f>
        <v>#DIV/0!</v>
      </c>
      <c r="I170" s="6" t="e">
        <f>SUMIF(Sta!$A:$A,$A170,Sta!$U:$U)/$B170</f>
        <v>#DIV/0!</v>
      </c>
      <c r="J170" s="6" t="e">
        <f>SUMIF(Sta!$B:$B,$A170,Sta!$V:$V)/$C170</f>
        <v>#DIV/0!</v>
      </c>
      <c r="K170" s="10" t="e">
        <f>(SUMIF(Sta!$A:$A,$A170,Sta!$W:$W)  + SUMIF(Sta!$B:$B,$A170,Sta!$X:$X) )/$D170</f>
        <v>#DIV/0!</v>
      </c>
      <c r="L170" s="6" t="e">
        <f>SUMIF(Sta!$A:$A,$A170,Sta!$W:$W)/$B170</f>
        <v>#DIV/0!</v>
      </c>
      <c r="M170" s="6" t="e">
        <f>SUMIF(Sta!$B:$B,$A170,Sta!$X:$X)/$C170</f>
        <v>#DIV/0!</v>
      </c>
      <c r="N170" s="11" t="e">
        <f>(COUNTIFS(Sta!$A:$A,$A170,Sta!$Y:$Y,"&gt;8") +COUNTIFS(Sta!$B:$B,$A170,Sta!$Y:$Y,"&gt;8"))/$D170</f>
        <v>#DIV/0!</v>
      </c>
      <c r="O170" s="8" t="e">
        <f>COUNTIFS(Sta!$A:$A,$A170,Sta!$Y:$Y,"&gt;8")/$B170</f>
        <v>#DIV/0!</v>
      </c>
      <c r="P170" s="8" t="e">
        <f>COUNTIFS(Sta!$B:$B,$A170,Sta!$Y:$Y,"&gt;8")/$C170</f>
        <v>#DIV/0!</v>
      </c>
      <c r="Q170" s="11" t="e">
        <f>(COUNTIFS(Sta!$A:$A,$A170,Sta!$Y:$Y,"&gt;10") +COUNTIFS(Sta!$B:$B,$A170,Sta!$Y:$Y,"&gt;10"))/$D170</f>
        <v>#DIV/0!</v>
      </c>
      <c r="R170" s="8" t="e">
        <f>COUNTIFS(Sta!$A:$A,$A170,Sta!$Y:$Y,"&gt;10")/$B170</f>
        <v>#DIV/0!</v>
      </c>
      <c r="S170" s="8" t="e">
        <f>COUNTIFS(Sta!$B:$B,$A170,Sta!$Y:$Y,"&gt;10")/$C170</f>
        <v>#DIV/0!</v>
      </c>
      <c r="T170" s="11" t="e">
        <f>(COUNTIFS(Sta!$A:$A,$A170,Sta!$Y:$Y,"&lt;12") +COUNTIFS(Sta!$B:$B,$A170,Sta!$Y:$Y,"&lt;12"))/$D170</f>
        <v>#DIV/0!</v>
      </c>
      <c r="U170" s="8" t="e">
        <f>COUNTIFS(Sta!$A:$A,$A170,Sta!$Y:$Y,"&lt;12")/$B170</f>
        <v>#DIV/0!</v>
      </c>
      <c r="V170" s="8" t="e">
        <f>COUNTIFS(Sta!$B:$B,$A170,Sta!$Y:$Y,"&lt;12")/$C170</f>
        <v>#DIV/0!</v>
      </c>
    </row>
    <row r="171" spans="1:22" x14ac:dyDescent="0.3">
      <c r="A171" s="62" t="s">
        <v>294</v>
      </c>
      <c r="B171" s="9">
        <f>COUNTIF(Sta!A:A,A171)</f>
        <v>0</v>
      </c>
      <c r="C171" s="4">
        <f>COUNTIF(Sta!B:B,A171)</f>
        <v>0</v>
      </c>
      <c r="D171" s="4">
        <f t="shared" si="5"/>
        <v>0</v>
      </c>
      <c r="E171" s="10" t="e">
        <f>(SUMIF(Sta!$A:$A,$A171,Sta!$Y:$Y)  + SUMIF(Sta!$B:$B,$A171,Sta!$Y:$Y) )/$D171</f>
        <v>#DIV/0!</v>
      </c>
      <c r="F171" s="6" t="e">
        <f>SUMIF(Sta!$A:$A,$A171,Sta!$Y:$Y)/$B171</f>
        <v>#DIV/0!</v>
      </c>
      <c r="G171" s="6" t="e">
        <f>SUMIF(Sta!$B:$B,$A171,Sta!$Y:$Y)/$C171</f>
        <v>#DIV/0!</v>
      </c>
      <c r="H171" s="10" t="e">
        <f>(SUMIF(Sta!$A:$A,$A171,Sta!$U:$U)  + SUMIF(Sta!$B:$B,$A171,Sta!$V:$V) )/$D171</f>
        <v>#DIV/0!</v>
      </c>
      <c r="I171" s="6" t="e">
        <f>SUMIF(Sta!$A:$A,$A171,Sta!$U:$U)/$B171</f>
        <v>#DIV/0!</v>
      </c>
      <c r="J171" s="6" t="e">
        <f>SUMIF(Sta!$B:$B,$A171,Sta!$V:$V)/$C171</f>
        <v>#DIV/0!</v>
      </c>
      <c r="K171" s="10" t="e">
        <f>(SUMIF(Sta!$A:$A,$A171,Sta!$W:$W)  + SUMIF(Sta!$B:$B,$A171,Sta!$X:$X) )/$D171</f>
        <v>#DIV/0!</v>
      </c>
      <c r="L171" s="6" t="e">
        <f>SUMIF(Sta!$A:$A,$A171,Sta!$W:$W)/$B171</f>
        <v>#DIV/0!</v>
      </c>
      <c r="M171" s="6" t="e">
        <f>SUMIF(Sta!$B:$B,$A171,Sta!$X:$X)/$C171</f>
        <v>#DIV/0!</v>
      </c>
      <c r="N171" s="11" t="e">
        <f>(COUNTIFS(Sta!$A:$A,$A171,Sta!$Y:$Y,"&gt;8") +COUNTIFS(Sta!$B:$B,$A171,Sta!$Y:$Y,"&gt;8"))/$D171</f>
        <v>#DIV/0!</v>
      </c>
      <c r="O171" s="8" t="e">
        <f>COUNTIFS(Sta!$A:$A,$A171,Sta!$Y:$Y,"&gt;8")/$B171</f>
        <v>#DIV/0!</v>
      </c>
      <c r="P171" s="8" t="e">
        <f>COUNTIFS(Sta!$B:$B,$A171,Sta!$Y:$Y,"&gt;8")/$C171</f>
        <v>#DIV/0!</v>
      </c>
      <c r="Q171" s="11" t="e">
        <f>(COUNTIFS(Sta!$A:$A,$A171,Sta!$Y:$Y,"&gt;10") +COUNTIFS(Sta!$B:$B,$A171,Sta!$Y:$Y,"&gt;10"))/$D171</f>
        <v>#DIV/0!</v>
      </c>
      <c r="R171" s="8" t="e">
        <f>COUNTIFS(Sta!$A:$A,$A171,Sta!$Y:$Y,"&gt;10")/$B171</f>
        <v>#DIV/0!</v>
      </c>
      <c r="S171" s="8" t="e">
        <f>COUNTIFS(Sta!$B:$B,$A171,Sta!$Y:$Y,"&gt;10")/$C171</f>
        <v>#DIV/0!</v>
      </c>
      <c r="T171" s="11" t="e">
        <f>(COUNTIFS(Sta!$A:$A,$A171,Sta!$Y:$Y,"&lt;12") +COUNTIFS(Sta!$B:$B,$A171,Sta!$Y:$Y,"&lt;12"))/$D171</f>
        <v>#DIV/0!</v>
      </c>
      <c r="U171" s="8" t="e">
        <f>COUNTIFS(Sta!$A:$A,$A171,Sta!$Y:$Y,"&lt;12")/$B171</f>
        <v>#DIV/0!</v>
      </c>
      <c r="V171" s="8" t="e">
        <f>COUNTIFS(Sta!$B:$B,$A171,Sta!$Y:$Y,"&lt;12")/$C171</f>
        <v>#DIV/0!</v>
      </c>
    </row>
    <row r="172" spans="1:22" x14ac:dyDescent="0.3">
      <c r="A172" s="62" t="s">
        <v>282</v>
      </c>
      <c r="B172" s="9">
        <f>COUNTIF(Sta!A:A,A172)</f>
        <v>0</v>
      </c>
      <c r="C172" s="4">
        <f>COUNTIF(Sta!B:B,A172)</f>
        <v>0</v>
      </c>
      <c r="D172" s="4">
        <f t="shared" si="5"/>
        <v>0</v>
      </c>
      <c r="E172" s="10" t="e">
        <f>(SUMIF(Sta!$A:$A,$A172,Sta!$Y:$Y)  + SUMIF(Sta!$B:$B,$A172,Sta!$Y:$Y) )/$D172</f>
        <v>#DIV/0!</v>
      </c>
      <c r="F172" s="6" t="e">
        <f>SUMIF(Sta!$A:$A,$A172,Sta!$Y:$Y)/$B172</f>
        <v>#DIV/0!</v>
      </c>
      <c r="G172" s="6" t="e">
        <f>SUMIF(Sta!$B:$B,$A172,Sta!$Y:$Y)/$C172</f>
        <v>#DIV/0!</v>
      </c>
      <c r="H172" s="10" t="e">
        <f>(SUMIF(Sta!$A:$A,$A172,Sta!$U:$U)  + SUMIF(Sta!$B:$B,$A172,Sta!$V:$V) )/$D172</f>
        <v>#DIV/0!</v>
      </c>
      <c r="I172" s="6" t="e">
        <f>SUMIF(Sta!$A:$A,$A172,Sta!$U:$U)/$B172</f>
        <v>#DIV/0!</v>
      </c>
      <c r="J172" s="6" t="e">
        <f>SUMIF(Sta!$B:$B,$A172,Sta!$V:$V)/$C172</f>
        <v>#DIV/0!</v>
      </c>
      <c r="K172" s="10" t="e">
        <f>(SUMIF(Sta!$A:$A,$A172,Sta!$W:$W)  + SUMIF(Sta!$B:$B,$A172,Sta!$X:$X) )/$D172</f>
        <v>#DIV/0!</v>
      </c>
      <c r="L172" s="6" t="e">
        <f>SUMIF(Sta!$A:$A,$A172,Sta!$W:$W)/$B172</f>
        <v>#DIV/0!</v>
      </c>
      <c r="M172" s="6" t="e">
        <f>SUMIF(Sta!$B:$B,$A172,Sta!$X:$X)/$C172</f>
        <v>#DIV/0!</v>
      </c>
      <c r="N172" s="11" t="e">
        <f>(COUNTIFS(Sta!$A:$A,$A172,Sta!$Y:$Y,"&gt;8") +COUNTIFS(Sta!$B:$B,$A172,Sta!$Y:$Y,"&gt;8"))/$D172</f>
        <v>#DIV/0!</v>
      </c>
      <c r="O172" s="8" t="e">
        <f>COUNTIFS(Sta!$A:$A,$A172,Sta!$Y:$Y,"&gt;8")/$B172</f>
        <v>#DIV/0!</v>
      </c>
      <c r="P172" s="8" t="e">
        <f>COUNTIFS(Sta!$B:$B,$A172,Sta!$Y:$Y,"&gt;8")/$C172</f>
        <v>#DIV/0!</v>
      </c>
      <c r="Q172" s="11" t="e">
        <f>(COUNTIFS(Sta!$A:$A,$A172,Sta!$Y:$Y,"&gt;10") +COUNTIFS(Sta!$B:$B,$A172,Sta!$Y:$Y,"&gt;10"))/$D172</f>
        <v>#DIV/0!</v>
      </c>
      <c r="R172" s="8" t="e">
        <f>COUNTIFS(Sta!$A:$A,$A172,Sta!$Y:$Y,"&gt;10")/$B172</f>
        <v>#DIV/0!</v>
      </c>
      <c r="S172" s="8" t="e">
        <f>COUNTIFS(Sta!$B:$B,$A172,Sta!$Y:$Y,"&gt;10")/$C172</f>
        <v>#DIV/0!</v>
      </c>
      <c r="T172" s="11" t="e">
        <f>(COUNTIFS(Sta!$A:$A,$A172,Sta!$Y:$Y,"&lt;12") +COUNTIFS(Sta!$B:$B,$A172,Sta!$Y:$Y,"&lt;12"))/$D172</f>
        <v>#DIV/0!</v>
      </c>
      <c r="U172" s="8" t="e">
        <f>COUNTIFS(Sta!$A:$A,$A172,Sta!$Y:$Y,"&lt;12")/$B172</f>
        <v>#DIV/0!</v>
      </c>
      <c r="V172" s="8" t="e">
        <f>COUNTIFS(Sta!$B:$B,$A172,Sta!$Y:$Y,"&lt;12")/$C172</f>
        <v>#DIV/0!</v>
      </c>
    </row>
    <row r="173" spans="1:22" x14ac:dyDescent="0.3">
      <c r="A173" s="62" t="s">
        <v>293</v>
      </c>
      <c r="B173" s="9">
        <f>COUNTIF(Sta!A:A,A173)</f>
        <v>0</v>
      </c>
      <c r="C173" s="4">
        <f>COUNTIF(Sta!B:B,A173)</f>
        <v>0</v>
      </c>
      <c r="D173" s="4">
        <f t="shared" si="5"/>
        <v>0</v>
      </c>
      <c r="E173" s="10" t="e">
        <f>(SUMIF(Sta!$A:$A,$A173,Sta!$Y:$Y)  + SUMIF(Sta!$B:$B,$A173,Sta!$Y:$Y) )/$D173</f>
        <v>#DIV/0!</v>
      </c>
      <c r="F173" s="6" t="e">
        <f>SUMIF(Sta!$A:$A,$A173,Sta!$Y:$Y)/$B173</f>
        <v>#DIV/0!</v>
      </c>
      <c r="G173" s="6" t="e">
        <f>SUMIF(Sta!$B:$B,$A173,Sta!$Y:$Y)/$C173</f>
        <v>#DIV/0!</v>
      </c>
      <c r="H173" s="10" t="e">
        <f>(SUMIF(Sta!$A:$A,$A173,Sta!$U:$U)  + SUMIF(Sta!$B:$B,$A173,Sta!$V:$V) )/$D173</f>
        <v>#DIV/0!</v>
      </c>
      <c r="I173" s="6" t="e">
        <f>SUMIF(Sta!$A:$A,$A173,Sta!$U:$U)/$B173</f>
        <v>#DIV/0!</v>
      </c>
      <c r="J173" s="6" t="e">
        <f>SUMIF(Sta!$B:$B,$A173,Sta!$V:$V)/$C173</f>
        <v>#DIV/0!</v>
      </c>
      <c r="K173" s="10" t="e">
        <f>(SUMIF(Sta!$A:$A,$A173,Sta!$W:$W)  + SUMIF(Sta!$B:$B,$A173,Sta!$X:$X) )/$D173</f>
        <v>#DIV/0!</v>
      </c>
      <c r="L173" s="6" t="e">
        <f>SUMIF(Sta!$A:$A,$A173,Sta!$W:$W)/$B173</f>
        <v>#DIV/0!</v>
      </c>
      <c r="M173" s="6" t="e">
        <f>SUMIF(Sta!$B:$B,$A173,Sta!$X:$X)/$C173</f>
        <v>#DIV/0!</v>
      </c>
      <c r="N173" s="11" t="e">
        <f>(COUNTIFS(Sta!$A:$A,$A173,Sta!$Y:$Y,"&gt;8") +COUNTIFS(Sta!$B:$B,$A173,Sta!$Y:$Y,"&gt;8"))/$D173</f>
        <v>#DIV/0!</v>
      </c>
      <c r="O173" s="8" t="e">
        <f>COUNTIFS(Sta!$A:$A,$A173,Sta!$Y:$Y,"&gt;8")/$B173</f>
        <v>#DIV/0!</v>
      </c>
      <c r="P173" s="8" t="e">
        <f>COUNTIFS(Sta!$B:$B,$A173,Sta!$Y:$Y,"&gt;8")/$C173</f>
        <v>#DIV/0!</v>
      </c>
      <c r="Q173" s="11" t="e">
        <f>(COUNTIFS(Sta!$A:$A,$A173,Sta!$Y:$Y,"&gt;10") +COUNTIFS(Sta!$B:$B,$A173,Sta!$Y:$Y,"&gt;10"))/$D173</f>
        <v>#DIV/0!</v>
      </c>
      <c r="R173" s="8" t="e">
        <f>COUNTIFS(Sta!$A:$A,$A173,Sta!$Y:$Y,"&gt;10")/$B173</f>
        <v>#DIV/0!</v>
      </c>
      <c r="S173" s="8" t="e">
        <f>COUNTIFS(Sta!$B:$B,$A173,Sta!$Y:$Y,"&gt;10")/$C173</f>
        <v>#DIV/0!</v>
      </c>
      <c r="T173" s="11" t="e">
        <f>(COUNTIFS(Sta!$A:$A,$A173,Sta!$Y:$Y,"&lt;12") +COUNTIFS(Sta!$B:$B,$A173,Sta!$Y:$Y,"&lt;12"))/$D173</f>
        <v>#DIV/0!</v>
      </c>
      <c r="U173" s="8" t="e">
        <f>COUNTIFS(Sta!$A:$A,$A173,Sta!$Y:$Y,"&lt;12")/$B173</f>
        <v>#DIV/0!</v>
      </c>
      <c r="V173" s="8" t="e">
        <f>COUNTIFS(Sta!$B:$B,$A173,Sta!$Y:$Y,"&lt;12")/$C173</f>
        <v>#DIV/0!</v>
      </c>
    </row>
    <row r="174" spans="1:22" x14ac:dyDescent="0.3">
      <c r="A174" s="62" t="s">
        <v>291</v>
      </c>
      <c r="B174" s="9">
        <f>COUNTIF(Sta!A:A,A174)</f>
        <v>0</v>
      </c>
      <c r="C174" s="4">
        <f>COUNTIF(Sta!B:B,A174)</f>
        <v>0</v>
      </c>
      <c r="D174" s="4">
        <f t="shared" si="5"/>
        <v>0</v>
      </c>
      <c r="E174" s="10" t="e">
        <f>(SUMIF(Sta!$A:$A,$A174,Sta!$Y:$Y)  + SUMIF(Sta!$B:$B,$A174,Sta!$Y:$Y) )/$D174</f>
        <v>#DIV/0!</v>
      </c>
      <c r="F174" s="6" t="e">
        <f>SUMIF(Sta!$A:$A,$A174,Sta!$Y:$Y)/$B174</f>
        <v>#DIV/0!</v>
      </c>
      <c r="G174" s="6" t="e">
        <f>SUMIF(Sta!$B:$B,$A174,Sta!$Y:$Y)/$C174</f>
        <v>#DIV/0!</v>
      </c>
      <c r="H174" s="10" t="e">
        <f>(SUMIF(Sta!$A:$A,$A174,Sta!$U:$U)  + SUMIF(Sta!$B:$B,$A174,Sta!$V:$V) )/$D174</f>
        <v>#DIV/0!</v>
      </c>
      <c r="I174" s="6" t="e">
        <f>SUMIF(Sta!$A:$A,$A174,Sta!$U:$U)/$B174</f>
        <v>#DIV/0!</v>
      </c>
      <c r="J174" s="6" t="e">
        <f>SUMIF(Sta!$B:$B,$A174,Sta!$V:$V)/$C174</f>
        <v>#DIV/0!</v>
      </c>
      <c r="K174" s="10" t="e">
        <f>(SUMIF(Sta!$A:$A,$A174,Sta!$W:$W)  + SUMIF(Sta!$B:$B,$A174,Sta!$X:$X) )/$D174</f>
        <v>#DIV/0!</v>
      </c>
      <c r="L174" s="6" t="e">
        <f>SUMIF(Sta!$A:$A,$A174,Sta!$W:$W)/$B174</f>
        <v>#DIV/0!</v>
      </c>
      <c r="M174" s="6" t="e">
        <f>SUMIF(Sta!$B:$B,$A174,Sta!$X:$X)/$C174</f>
        <v>#DIV/0!</v>
      </c>
      <c r="N174" s="11" t="e">
        <f>(COUNTIFS(Sta!$A:$A,$A174,Sta!$Y:$Y,"&gt;8") +COUNTIFS(Sta!$B:$B,$A174,Sta!$Y:$Y,"&gt;8"))/$D174</f>
        <v>#DIV/0!</v>
      </c>
      <c r="O174" s="8" t="e">
        <f>COUNTIFS(Sta!$A:$A,$A174,Sta!$Y:$Y,"&gt;8")/$B174</f>
        <v>#DIV/0!</v>
      </c>
      <c r="P174" s="8" t="e">
        <f>COUNTIFS(Sta!$B:$B,$A174,Sta!$Y:$Y,"&gt;8")/$C174</f>
        <v>#DIV/0!</v>
      </c>
      <c r="Q174" s="11" t="e">
        <f>(COUNTIFS(Sta!$A:$A,$A174,Sta!$Y:$Y,"&gt;10") +COUNTIFS(Sta!$B:$B,$A174,Sta!$Y:$Y,"&gt;10"))/$D174</f>
        <v>#DIV/0!</v>
      </c>
      <c r="R174" s="8" t="e">
        <f>COUNTIFS(Sta!$A:$A,$A174,Sta!$Y:$Y,"&gt;10")/$B174</f>
        <v>#DIV/0!</v>
      </c>
      <c r="S174" s="8" t="e">
        <f>COUNTIFS(Sta!$B:$B,$A174,Sta!$Y:$Y,"&gt;10")/$C174</f>
        <v>#DIV/0!</v>
      </c>
      <c r="T174" s="11" t="e">
        <f>(COUNTIFS(Sta!$A:$A,$A174,Sta!$Y:$Y,"&lt;12") +COUNTIFS(Sta!$B:$B,$A174,Sta!$Y:$Y,"&lt;12"))/$D174</f>
        <v>#DIV/0!</v>
      </c>
      <c r="U174" s="8" t="e">
        <f>COUNTIFS(Sta!$A:$A,$A174,Sta!$Y:$Y,"&lt;12")/$B174</f>
        <v>#DIV/0!</v>
      </c>
      <c r="V174" s="8" t="e">
        <f>COUNTIFS(Sta!$B:$B,$A174,Sta!$Y:$Y,"&lt;12")/$C174</f>
        <v>#DIV/0!</v>
      </c>
    </row>
    <row r="175" spans="1:22" x14ac:dyDescent="0.3">
      <c r="A175" s="62" t="s">
        <v>279</v>
      </c>
      <c r="B175" s="9">
        <f>COUNTIF(Sta!A:A,A175)</f>
        <v>0</v>
      </c>
      <c r="C175" s="4">
        <f>COUNTIF(Sta!B:B,A175)</f>
        <v>0</v>
      </c>
      <c r="D175" s="4">
        <f t="shared" si="5"/>
        <v>0</v>
      </c>
      <c r="E175" s="10" t="e">
        <f>(SUMIF(Sta!$A:$A,$A175,Sta!$Y:$Y)  + SUMIF(Sta!$B:$B,$A175,Sta!$Y:$Y) )/$D175</f>
        <v>#DIV/0!</v>
      </c>
      <c r="F175" s="6" t="e">
        <f>SUMIF(Sta!$A:$A,$A175,Sta!$Y:$Y)/$B175</f>
        <v>#DIV/0!</v>
      </c>
      <c r="G175" s="6" t="e">
        <f>SUMIF(Sta!$B:$B,$A175,Sta!$Y:$Y)/$C175</f>
        <v>#DIV/0!</v>
      </c>
      <c r="H175" s="10" t="e">
        <f>(SUMIF(Sta!$A:$A,$A175,Sta!$U:$U)  + SUMIF(Sta!$B:$B,$A175,Sta!$V:$V) )/$D175</f>
        <v>#DIV/0!</v>
      </c>
      <c r="I175" s="6" t="e">
        <f>SUMIF(Sta!$A:$A,$A175,Sta!$U:$U)/$B175</f>
        <v>#DIV/0!</v>
      </c>
      <c r="J175" s="6" t="e">
        <f>SUMIF(Sta!$B:$B,$A175,Sta!$V:$V)/$C175</f>
        <v>#DIV/0!</v>
      </c>
      <c r="K175" s="10" t="e">
        <f>(SUMIF(Sta!$A:$A,$A175,Sta!$W:$W)  + SUMIF(Sta!$B:$B,$A175,Sta!$X:$X) )/$D175</f>
        <v>#DIV/0!</v>
      </c>
      <c r="L175" s="6" t="e">
        <f>SUMIF(Sta!$A:$A,$A175,Sta!$W:$W)/$B175</f>
        <v>#DIV/0!</v>
      </c>
      <c r="M175" s="6" t="e">
        <f>SUMIF(Sta!$B:$B,$A175,Sta!$X:$X)/$C175</f>
        <v>#DIV/0!</v>
      </c>
      <c r="N175" s="11" t="e">
        <f>(COUNTIFS(Sta!$A:$A,$A175,Sta!$Y:$Y,"&gt;8") +COUNTIFS(Sta!$B:$B,$A175,Sta!$Y:$Y,"&gt;8"))/$D175</f>
        <v>#DIV/0!</v>
      </c>
      <c r="O175" s="8" t="e">
        <f>COUNTIFS(Sta!$A:$A,$A175,Sta!$Y:$Y,"&gt;8")/$B175</f>
        <v>#DIV/0!</v>
      </c>
      <c r="P175" s="8" t="e">
        <f>COUNTIFS(Sta!$B:$B,$A175,Sta!$Y:$Y,"&gt;8")/$C175</f>
        <v>#DIV/0!</v>
      </c>
      <c r="Q175" s="11" t="e">
        <f>(COUNTIFS(Sta!$A:$A,$A175,Sta!$Y:$Y,"&gt;10") +COUNTIFS(Sta!$B:$B,$A175,Sta!$Y:$Y,"&gt;10"))/$D175</f>
        <v>#DIV/0!</v>
      </c>
      <c r="R175" s="8" t="e">
        <f>COUNTIFS(Sta!$A:$A,$A175,Sta!$Y:$Y,"&gt;10")/$B175</f>
        <v>#DIV/0!</v>
      </c>
      <c r="S175" s="8" t="e">
        <f>COUNTIFS(Sta!$B:$B,$A175,Sta!$Y:$Y,"&gt;10")/$C175</f>
        <v>#DIV/0!</v>
      </c>
      <c r="T175" s="11" t="e">
        <f>(COUNTIFS(Sta!$A:$A,$A175,Sta!$Y:$Y,"&lt;12") +COUNTIFS(Sta!$B:$B,$A175,Sta!$Y:$Y,"&lt;12"))/$D175</f>
        <v>#DIV/0!</v>
      </c>
      <c r="U175" s="8" t="e">
        <f>COUNTIFS(Sta!$A:$A,$A175,Sta!$Y:$Y,"&lt;12")/$B175</f>
        <v>#DIV/0!</v>
      </c>
      <c r="V175" s="8" t="e">
        <f>COUNTIFS(Sta!$B:$B,$A175,Sta!$Y:$Y,"&lt;12")/$C175</f>
        <v>#DIV/0!</v>
      </c>
    </row>
    <row r="176" spans="1:22" x14ac:dyDescent="0.3">
      <c r="A176" s="62" t="s">
        <v>290</v>
      </c>
      <c r="B176" s="9">
        <f>COUNTIF(Sta!A:A,A176)</f>
        <v>0</v>
      </c>
      <c r="C176" s="4">
        <f>COUNTIF(Sta!B:B,A176)</f>
        <v>0</v>
      </c>
      <c r="D176" s="4">
        <f t="shared" si="5"/>
        <v>0</v>
      </c>
      <c r="E176" s="10" t="e">
        <f>(SUMIF(Sta!$A:$A,$A176,Sta!$Y:$Y)  + SUMIF(Sta!$B:$B,$A176,Sta!$Y:$Y) )/$D176</f>
        <v>#DIV/0!</v>
      </c>
      <c r="F176" s="6" t="e">
        <f>SUMIF(Sta!$A:$A,$A176,Sta!$Y:$Y)/$B176</f>
        <v>#DIV/0!</v>
      </c>
      <c r="G176" s="6" t="e">
        <f>SUMIF(Sta!$B:$B,$A176,Sta!$Y:$Y)/$C176</f>
        <v>#DIV/0!</v>
      </c>
      <c r="H176" s="10" t="e">
        <f>(SUMIF(Sta!$A:$A,$A176,Sta!$U:$U)  + SUMIF(Sta!$B:$B,$A176,Sta!$V:$V) )/$D176</f>
        <v>#DIV/0!</v>
      </c>
      <c r="I176" s="6" t="e">
        <f>SUMIF(Sta!$A:$A,$A176,Sta!$U:$U)/$B176</f>
        <v>#DIV/0!</v>
      </c>
      <c r="J176" s="6" t="e">
        <f>SUMIF(Sta!$B:$B,$A176,Sta!$V:$V)/$C176</f>
        <v>#DIV/0!</v>
      </c>
      <c r="K176" s="10" t="e">
        <f>(SUMIF(Sta!$A:$A,$A176,Sta!$W:$W)  + SUMIF(Sta!$B:$B,$A176,Sta!$X:$X) )/$D176</f>
        <v>#DIV/0!</v>
      </c>
      <c r="L176" s="6" t="e">
        <f>SUMIF(Sta!$A:$A,$A176,Sta!$W:$W)/$B176</f>
        <v>#DIV/0!</v>
      </c>
      <c r="M176" s="6" t="e">
        <f>SUMIF(Sta!$B:$B,$A176,Sta!$X:$X)/$C176</f>
        <v>#DIV/0!</v>
      </c>
      <c r="N176" s="11" t="e">
        <f>(COUNTIFS(Sta!$A:$A,$A176,Sta!$Y:$Y,"&gt;8") +COUNTIFS(Sta!$B:$B,$A176,Sta!$Y:$Y,"&gt;8"))/$D176</f>
        <v>#DIV/0!</v>
      </c>
      <c r="O176" s="8" t="e">
        <f>COUNTIFS(Sta!$A:$A,$A176,Sta!$Y:$Y,"&gt;8")/$B176</f>
        <v>#DIV/0!</v>
      </c>
      <c r="P176" s="8" t="e">
        <f>COUNTIFS(Sta!$B:$B,$A176,Sta!$Y:$Y,"&gt;8")/$C176</f>
        <v>#DIV/0!</v>
      </c>
      <c r="Q176" s="11" t="e">
        <f>(COUNTIFS(Sta!$A:$A,$A176,Sta!$Y:$Y,"&gt;10") +COUNTIFS(Sta!$B:$B,$A176,Sta!$Y:$Y,"&gt;10"))/$D176</f>
        <v>#DIV/0!</v>
      </c>
      <c r="R176" s="8" t="e">
        <f>COUNTIFS(Sta!$A:$A,$A176,Sta!$Y:$Y,"&gt;10")/$B176</f>
        <v>#DIV/0!</v>
      </c>
      <c r="S176" s="8" t="e">
        <f>COUNTIFS(Sta!$B:$B,$A176,Sta!$Y:$Y,"&gt;10")/$C176</f>
        <v>#DIV/0!</v>
      </c>
      <c r="T176" s="11" t="e">
        <f>(COUNTIFS(Sta!$A:$A,$A176,Sta!$Y:$Y,"&lt;12") +COUNTIFS(Sta!$B:$B,$A176,Sta!$Y:$Y,"&lt;12"))/$D176</f>
        <v>#DIV/0!</v>
      </c>
      <c r="U176" s="8" t="e">
        <f>COUNTIFS(Sta!$A:$A,$A176,Sta!$Y:$Y,"&lt;12")/$B176</f>
        <v>#DIV/0!</v>
      </c>
      <c r="V176" s="8" t="e">
        <f>COUNTIFS(Sta!$B:$B,$A176,Sta!$Y:$Y,"&lt;12")/$C176</f>
        <v>#DIV/0!</v>
      </c>
    </row>
    <row r="177" spans="1:22" x14ac:dyDescent="0.3">
      <c r="A177" s="62" t="s">
        <v>286</v>
      </c>
      <c r="B177" s="9">
        <f>COUNTIF(Sta!A:A,A177)</f>
        <v>0</v>
      </c>
      <c r="C177" s="4">
        <f>COUNTIF(Sta!B:B,A177)</f>
        <v>0</v>
      </c>
      <c r="D177" s="4">
        <f t="shared" si="5"/>
        <v>0</v>
      </c>
      <c r="E177" s="10" t="e">
        <f>(SUMIF(Sta!$A:$A,$A177,Sta!$Y:$Y)  + SUMIF(Sta!$B:$B,$A177,Sta!$Y:$Y) )/$D177</f>
        <v>#DIV/0!</v>
      </c>
      <c r="F177" s="6" t="e">
        <f>SUMIF(Sta!$A:$A,$A177,Sta!$Y:$Y)/$B177</f>
        <v>#DIV/0!</v>
      </c>
      <c r="G177" s="6" t="e">
        <f>SUMIF(Sta!$B:$B,$A177,Sta!$Y:$Y)/$C177</f>
        <v>#DIV/0!</v>
      </c>
      <c r="H177" s="10" t="e">
        <f>(SUMIF(Sta!$A:$A,$A177,Sta!$U:$U)  + SUMIF(Sta!$B:$B,$A177,Sta!$V:$V) )/$D177</f>
        <v>#DIV/0!</v>
      </c>
      <c r="I177" s="6" t="e">
        <f>SUMIF(Sta!$A:$A,$A177,Sta!$U:$U)/$B177</f>
        <v>#DIV/0!</v>
      </c>
      <c r="J177" s="6" t="e">
        <f>SUMIF(Sta!$B:$B,$A177,Sta!$V:$V)/$C177</f>
        <v>#DIV/0!</v>
      </c>
      <c r="K177" s="10" t="e">
        <f>(SUMIF(Sta!$A:$A,$A177,Sta!$W:$W)  + SUMIF(Sta!$B:$B,$A177,Sta!$X:$X) )/$D177</f>
        <v>#DIV/0!</v>
      </c>
      <c r="L177" s="6" t="e">
        <f>SUMIF(Sta!$A:$A,$A177,Sta!$W:$W)/$B177</f>
        <v>#DIV/0!</v>
      </c>
      <c r="M177" s="6" t="e">
        <f>SUMIF(Sta!$B:$B,$A177,Sta!$X:$X)/$C177</f>
        <v>#DIV/0!</v>
      </c>
      <c r="N177" s="11" t="e">
        <f>(COUNTIFS(Sta!$A:$A,$A177,Sta!$Y:$Y,"&gt;8") +COUNTIFS(Sta!$B:$B,$A177,Sta!$Y:$Y,"&gt;8"))/$D177</f>
        <v>#DIV/0!</v>
      </c>
      <c r="O177" s="8" t="e">
        <f>COUNTIFS(Sta!$A:$A,$A177,Sta!$Y:$Y,"&gt;8")/$B177</f>
        <v>#DIV/0!</v>
      </c>
      <c r="P177" s="8" t="e">
        <f>COUNTIFS(Sta!$B:$B,$A177,Sta!$Y:$Y,"&gt;8")/$C177</f>
        <v>#DIV/0!</v>
      </c>
      <c r="Q177" s="11" t="e">
        <f>(COUNTIFS(Sta!$A:$A,$A177,Sta!$Y:$Y,"&gt;10") +COUNTIFS(Sta!$B:$B,$A177,Sta!$Y:$Y,"&gt;10"))/$D177</f>
        <v>#DIV/0!</v>
      </c>
      <c r="R177" s="8" t="e">
        <f>COUNTIFS(Sta!$A:$A,$A177,Sta!$Y:$Y,"&gt;10")/$B177</f>
        <v>#DIV/0!</v>
      </c>
      <c r="S177" s="8" t="e">
        <f>COUNTIFS(Sta!$B:$B,$A177,Sta!$Y:$Y,"&gt;10")/$C177</f>
        <v>#DIV/0!</v>
      </c>
      <c r="T177" s="11" t="e">
        <f>(COUNTIFS(Sta!$A:$A,$A177,Sta!$Y:$Y,"&lt;12") +COUNTIFS(Sta!$B:$B,$A177,Sta!$Y:$Y,"&lt;12"))/$D177</f>
        <v>#DIV/0!</v>
      </c>
      <c r="U177" s="8" t="e">
        <f>COUNTIFS(Sta!$A:$A,$A177,Sta!$Y:$Y,"&lt;12")/$B177</f>
        <v>#DIV/0!</v>
      </c>
      <c r="V177" s="8" t="e">
        <f>COUNTIFS(Sta!$B:$B,$A177,Sta!$Y:$Y,"&lt;12")/$C177</f>
        <v>#DIV/0!</v>
      </c>
    </row>
    <row r="178" spans="1:22" x14ac:dyDescent="0.3">
      <c r="A178" s="62" t="s">
        <v>278</v>
      </c>
      <c r="B178" s="9">
        <f>COUNTIF(Sta!A:A,A178)</f>
        <v>0</v>
      </c>
      <c r="C178" s="4">
        <f>COUNTIF(Sta!B:B,A178)</f>
        <v>0</v>
      </c>
      <c r="D178" s="4">
        <f t="shared" si="5"/>
        <v>0</v>
      </c>
      <c r="E178" s="10" t="e">
        <f>(SUMIF(Sta!$A:$A,$A178,Sta!$Y:$Y)  + SUMIF(Sta!$B:$B,$A178,Sta!$Y:$Y) )/$D178</f>
        <v>#DIV/0!</v>
      </c>
      <c r="F178" s="6" t="e">
        <f>SUMIF(Sta!$A:$A,$A178,Sta!$Y:$Y)/$B178</f>
        <v>#DIV/0!</v>
      </c>
      <c r="G178" s="6" t="e">
        <f>SUMIF(Sta!$B:$B,$A178,Sta!$Y:$Y)/$C178</f>
        <v>#DIV/0!</v>
      </c>
      <c r="H178" s="10" t="e">
        <f>(SUMIF(Sta!$A:$A,$A178,Sta!$U:$U)  + SUMIF(Sta!$B:$B,$A178,Sta!$V:$V) )/$D178</f>
        <v>#DIV/0!</v>
      </c>
      <c r="I178" s="6" t="e">
        <f>SUMIF(Sta!$A:$A,$A178,Sta!$U:$U)/$B178</f>
        <v>#DIV/0!</v>
      </c>
      <c r="J178" s="6" t="e">
        <f>SUMIF(Sta!$B:$B,$A178,Sta!$V:$V)/$C178</f>
        <v>#DIV/0!</v>
      </c>
      <c r="K178" s="10" t="e">
        <f>(SUMIF(Sta!$A:$A,$A178,Sta!$W:$W)  + SUMIF(Sta!$B:$B,$A178,Sta!$X:$X) )/$D178</f>
        <v>#DIV/0!</v>
      </c>
      <c r="L178" s="6" t="e">
        <f>SUMIF(Sta!$A:$A,$A178,Sta!$W:$W)/$B178</f>
        <v>#DIV/0!</v>
      </c>
      <c r="M178" s="6" t="e">
        <f>SUMIF(Sta!$B:$B,$A178,Sta!$X:$X)/$C178</f>
        <v>#DIV/0!</v>
      </c>
      <c r="N178" s="11" t="e">
        <f>(COUNTIFS(Sta!$A:$A,$A178,Sta!$Y:$Y,"&gt;8") +COUNTIFS(Sta!$B:$B,$A178,Sta!$Y:$Y,"&gt;8"))/$D178</f>
        <v>#DIV/0!</v>
      </c>
      <c r="O178" s="8" t="e">
        <f>COUNTIFS(Sta!$A:$A,$A178,Sta!$Y:$Y,"&gt;8")/$B178</f>
        <v>#DIV/0!</v>
      </c>
      <c r="P178" s="8" t="e">
        <f>COUNTIFS(Sta!$B:$B,$A178,Sta!$Y:$Y,"&gt;8")/$C178</f>
        <v>#DIV/0!</v>
      </c>
      <c r="Q178" s="11" t="e">
        <f>(COUNTIFS(Sta!$A:$A,$A178,Sta!$Y:$Y,"&gt;10") +COUNTIFS(Sta!$B:$B,$A178,Sta!$Y:$Y,"&gt;10"))/$D178</f>
        <v>#DIV/0!</v>
      </c>
      <c r="R178" s="8" t="e">
        <f>COUNTIFS(Sta!$A:$A,$A178,Sta!$Y:$Y,"&gt;10")/$B178</f>
        <v>#DIV/0!</v>
      </c>
      <c r="S178" s="8" t="e">
        <f>COUNTIFS(Sta!$B:$B,$A178,Sta!$Y:$Y,"&gt;10")/$C178</f>
        <v>#DIV/0!</v>
      </c>
      <c r="T178" s="11" t="e">
        <f>(COUNTIFS(Sta!$A:$A,$A178,Sta!$Y:$Y,"&lt;12") +COUNTIFS(Sta!$B:$B,$A178,Sta!$Y:$Y,"&lt;12"))/$D178</f>
        <v>#DIV/0!</v>
      </c>
      <c r="U178" s="8" t="e">
        <f>COUNTIFS(Sta!$A:$A,$A178,Sta!$Y:$Y,"&lt;12")/$B178</f>
        <v>#DIV/0!</v>
      </c>
      <c r="V178" s="8" t="e">
        <f>COUNTIFS(Sta!$B:$B,$A178,Sta!$Y:$Y,"&lt;12")/$C178</f>
        <v>#DIV/0!</v>
      </c>
    </row>
    <row r="179" spans="1:22" x14ac:dyDescent="0.3">
      <c r="A179" s="62" t="s">
        <v>284</v>
      </c>
      <c r="B179" s="9">
        <f>COUNTIF(Sta!A:A,A179)</f>
        <v>0</v>
      </c>
      <c r="C179" s="4">
        <f>COUNTIF(Sta!B:B,A179)</f>
        <v>0</v>
      </c>
      <c r="D179" s="4">
        <f t="shared" si="5"/>
        <v>0</v>
      </c>
      <c r="E179" s="10" t="e">
        <f>(SUMIF(Sta!$A:$A,$A179,Sta!$Y:$Y)  + SUMIF(Sta!$B:$B,$A179,Sta!$Y:$Y) )/$D179</f>
        <v>#DIV/0!</v>
      </c>
      <c r="F179" s="6" t="e">
        <f>SUMIF(Sta!$A:$A,$A179,Sta!$Y:$Y)/$B179</f>
        <v>#DIV/0!</v>
      </c>
      <c r="G179" s="6" t="e">
        <f>SUMIF(Sta!$B:$B,$A179,Sta!$Y:$Y)/$C179</f>
        <v>#DIV/0!</v>
      </c>
      <c r="H179" s="10" t="e">
        <f>(SUMIF(Sta!$A:$A,$A179,Sta!$U:$U)  + SUMIF(Sta!$B:$B,$A179,Sta!$V:$V) )/$D179</f>
        <v>#DIV/0!</v>
      </c>
      <c r="I179" s="6" t="e">
        <f>SUMIF(Sta!$A:$A,$A179,Sta!$U:$U)/$B179</f>
        <v>#DIV/0!</v>
      </c>
      <c r="J179" s="6" t="e">
        <f>SUMIF(Sta!$B:$B,$A179,Sta!$V:$V)/$C179</f>
        <v>#DIV/0!</v>
      </c>
      <c r="K179" s="10" t="e">
        <f>(SUMIF(Sta!$A:$A,$A179,Sta!$W:$W)  + SUMIF(Sta!$B:$B,$A179,Sta!$X:$X) )/$D179</f>
        <v>#DIV/0!</v>
      </c>
      <c r="L179" s="6" t="e">
        <f>SUMIF(Sta!$A:$A,$A179,Sta!$W:$W)/$B179</f>
        <v>#DIV/0!</v>
      </c>
      <c r="M179" s="6" t="e">
        <f>SUMIF(Sta!$B:$B,$A179,Sta!$X:$X)/$C179</f>
        <v>#DIV/0!</v>
      </c>
      <c r="N179" s="11" t="e">
        <f>(COUNTIFS(Sta!$A:$A,$A179,Sta!$Y:$Y,"&gt;8") +COUNTIFS(Sta!$B:$B,$A179,Sta!$Y:$Y,"&gt;8"))/$D179</f>
        <v>#DIV/0!</v>
      </c>
      <c r="O179" s="8" t="e">
        <f>COUNTIFS(Sta!$A:$A,$A179,Sta!$Y:$Y,"&gt;8")/$B179</f>
        <v>#DIV/0!</v>
      </c>
      <c r="P179" s="8" t="e">
        <f>COUNTIFS(Sta!$B:$B,$A179,Sta!$Y:$Y,"&gt;8")/$C179</f>
        <v>#DIV/0!</v>
      </c>
      <c r="Q179" s="11" t="e">
        <f>(COUNTIFS(Sta!$A:$A,$A179,Sta!$Y:$Y,"&gt;10") +COUNTIFS(Sta!$B:$B,$A179,Sta!$Y:$Y,"&gt;10"))/$D179</f>
        <v>#DIV/0!</v>
      </c>
      <c r="R179" s="8" t="e">
        <f>COUNTIFS(Sta!$A:$A,$A179,Sta!$Y:$Y,"&gt;10")/$B179</f>
        <v>#DIV/0!</v>
      </c>
      <c r="S179" s="8" t="e">
        <f>COUNTIFS(Sta!$B:$B,$A179,Sta!$Y:$Y,"&gt;10")/$C179</f>
        <v>#DIV/0!</v>
      </c>
      <c r="T179" s="11" t="e">
        <f>(COUNTIFS(Sta!$A:$A,$A179,Sta!$Y:$Y,"&lt;12") +COUNTIFS(Sta!$B:$B,$A179,Sta!$Y:$Y,"&lt;12"))/$D179</f>
        <v>#DIV/0!</v>
      </c>
      <c r="U179" s="8" t="e">
        <f>COUNTIFS(Sta!$A:$A,$A179,Sta!$Y:$Y,"&lt;12")/$B179</f>
        <v>#DIV/0!</v>
      </c>
      <c r="V179" s="8" t="e">
        <f>COUNTIFS(Sta!$B:$B,$A179,Sta!$Y:$Y,"&lt;12")/$C179</f>
        <v>#DIV/0!</v>
      </c>
    </row>
    <row r="180" spans="1:22" x14ac:dyDescent="0.3">
      <c r="A180" s="62" t="s">
        <v>289</v>
      </c>
      <c r="B180" s="9">
        <f>COUNTIF(Sta!A:A,A180)</f>
        <v>0</v>
      </c>
      <c r="C180" s="4">
        <f>COUNTIF(Sta!B:B,A180)</f>
        <v>0</v>
      </c>
      <c r="D180" s="4">
        <f t="shared" si="5"/>
        <v>0</v>
      </c>
      <c r="E180" s="10" t="e">
        <f>(SUMIF(Sta!$A:$A,$A180,Sta!$Y:$Y)  + SUMIF(Sta!$B:$B,$A180,Sta!$Y:$Y) )/$D180</f>
        <v>#DIV/0!</v>
      </c>
      <c r="F180" s="6" t="e">
        <f>SUMIF(Sta!$A:$A,$A180,Sta!$Y:$Y)/$B180</f>
        <v>#DIV/0!</v>
      </c>
      <c r="G180" s="6" t="e">
        <f>SUMIF(Sta!$B:$B,$A180,Sta!$Y:$Y)/$C180</f>
        <v>#DIV/0!</v>
      </c>
      <c r="H180" s="10" t="e">
        <f>(SUMIF(Sta!$A:$A,$A180,Sta!$U:$U)  + SUMIF(Sta!$B:$B,$A180,Sta!$V:$V) )/$D180</f>
        <v>#DIV/0!</v>
      </c>
      <c r="I180" s="6" t="e">
        <f>SUMIF(Sta!$A:$A,$A180,Sta!$U:$U)/$B180</f>
        <v>#DIV/0!</v>
      </c>
      <c r="J180" s="6" t="e">
        <f>SUMIF(Sta!$B:$B,$A180,Sta!$V:$V)/$C180</f>
        <v>#DIV/0!</v>
      </c>
      <c r="K180" s="10" t="e">
        <f>(SUMIF(Sta!$A:$A,$A180,Sta!$W:$W)  + SUMIF(Sta!$B:$B,$A180,Sta!$X:$X) )/$D180</f>
        <v>#DIV/0!</v>
      </c>
      <c r="L180" s="6" t="e">
        <f>SUMIF(Sta!$A:$A,$A180,Sta!$W:$W)/$B180</f>
        <v>#DIV/0!</v>
      </c>
      <c r="M180" s="6" t="e">
        <f>SUMIF(Sta!$B:$B,$A180,Sta!$X:$X)/$C180</f>
        <v>#DIV/0!</v>
      </c>
      <c r="N180" s="11" t="e">
        <f>(COUNTIFS(Sta!$A:$A,$A180,Sta!$Y:$Y,"&gt;8") +COUNTIFS(Sta!$B:$B,$A180,Sta!$Y:$Y,"&gt;8"))/$D180</f>
        <v>#DIV/0!</v>
      </c>
      <c r="O180" s="8" t="e">
        <f>COUNTIFS(Sta!$A:$A,$A180,Sta!$Y:$Y,"&gt;8")/$B180</f>
        <v>#DIV/0!</v>
      </c>
      <c r="P180" s="8" t="e">
        <f>COUNTIFS(Sta!$B:$B,$A180,Sta!$Y:$Y,"&gt;8")/$C180</f>
        <v>#DIV/0!</v>
      </c>
      <c r="Q180" s="11" t="e">
        <f>(COUNTIFS(Sta!$A:$A,$A180,Sta!$Y:$Y,"&gt;10") +COUNTIFS(Sta!$B:$B,$A180,Sta!$Y:$Y,"&gt;10"))/$D180</f>
        <v>#DIV/0!</v>
      </c>
      <c r="R180" s="8" t="e">
        <f>COUNTIFS(Sta!$A:$A,$A180,Sta!$Y:$Y,"&gt;10")/$B180</f>
        <v>#DIV/0!</v>
      </c>
      <c r="S180" s="8" t="e">
        <f>COUNTIFS(Sta!$B:$B,$A180,Sta!$Y:$Y,"&gt;10")/$C180</f>
        <v>#DIV/0!</v>
      </c>
      <c r="T180" s="11" t="e">
        <f>(COUNTIFS(Sta!$A:$A,$A180,Sta!$Y:$Y,"&lt;12") +COUNTIFS(Sta!$B:$B,$A180,Sta!$Y:$Y,"&lt;12"))/$D180</f>
        <v>#DIV/0!</v>
      </c>
      <c r="U180" s="8" t="e">
        <f>COUNTIFS(Sta!$A:$A,$A180,Sta!$Y:$Y,"&lt;12")/$B180</f>
        <v>#DIV/0!</v>
      </c>
      <c r="V180" s="8" t="e">
        <f>COUNTIFS(Sta!$B:$B,$A180,Sta!$Y:$Y,"&lt;12")/$C180</f>
        <v>#DIV/0!</v>
      </c>
    </row>
    <row r="181" spans="1:22" x14ac:dyDescent="0.3">
      <c r="A181" s="62" t="s">
        <v>287</v>
      </c>
      <c r="B181" s="9">
        <f>COUNTIF(Sta!A:A,A181)</f>
        <v>0</v>
      </c>
      <c r="C181" s="4">
        <f>COUNTIF(Sta!B:B,A181)</f>
        <v>0</v>
      </c>
      <c r="D181" s="4">
        <f t="shared" si="5"/>
        <v>0</v>
      </c>
      <c r="E181" s="10" t="e">
        <f>(SUMIF(Sta!$A:$A,$A181,Sta!$Y:$Y)  + SUMIF(Sta!$B:$B,$A181,Sta!$Y:$Y) )/$D181</f>
        <v>#DIV/0!</v>
      </c>
      <c r="F181" s="6" t="e">
        <f>SUMIF(Sta!$A:$A,$A181,Sta!$Y:$Y)/$B181</f>
        <v>#DIV/0!</v>
      </c>
      <c r="G181" s="6" t="e">
        <f>SUMIF(Sta!$B:$B,$A181,Sta!$Y:$Y)/$C181</f>
        <v>#DIV/0!</v>
      </c>
      <c r="H181" s="10" t="e">
        <f>(SUMIF(Sta!$A:$A,$A181,Sta!$U:$U)  + SUMIF(Sta!$B:$B,$A181,Sta!$V:$V) )/$D181</f>
        <v>#DIV/0!</v>
      </c>
      <c r="I181" s="6" t="e">
        <f>SUMIF(Sta!$A:$A,$A181,Sta!$U:$U)/$B181</f>
        <v>#DIV/0!</v>
      </c>
      <c r="J181" s="6" t="e">
        <f>SUMIF(Sta!$B:$B,$A181,Sta!$V:$V)/$C181</f>
        <v>#DIV/0!</v>
      </c>
      <c r="K181" s="10" t="e">
        <f>(SUMIF(Sta!$A:$A,$A181,Sta!$W:$W)  + SUMIF(Sta!$B:$B,$A181,Sta!$X:$X) )/$D181</f>
        <v>#DIV/0!</v>
      </c>
      <c r="L181" s="6" t="e">
        <f>SUMIF(Sta!$A:$A,$A181,Sta!$W:$W)/$B181</f>
        <v>#DIV/0!</v>
      </c>
      <c r="M181" s="6" t="e">
        <f>SUMIF(Sta!$B:$B,$A181,Sta!$X:$X)/$C181</f>
        <v>#DIV/0!</v>
      </c>
      <c r="N181" s="11" t="e">
        <f>(COUNTIFS(Sta!$A:$A,$A181,Sta!$Y:$Y,"&gt;8") +COUNTIFS(Sta!$B:$B,$A181,Sta!$Y:$Y,"&gt;8"))/$D181</f>
        <v>#DIV/0!</v>
      </c>
      <c r="O181" s="8" t="e">
        <f>COUNTIFS(Sta!$A:$A,$A181,Sta!$Y:$Y,"&gt;8")/$B181</f>
        <v>#DIV/0!</v>
      </c>
      <c r="P181" s="8" t="e">
        <f>COUNTIFS(Sta!$B:$B,$A181,Sta!$Y:$Y,"&gt;8")/$C181</f>
        <v>#DIV/0!</v>
      </c>
      <c r="Q181" s="11" t="e">
        <f>(COUNTIFS(Sta!$A:$A,$A181,Sta!$Y:$Y,"&gt;10") +COUNTIFS(Sta!$B:$B,$A181,Sta!$Y:$Y,"&gt;10"))/$D181</f>
        <v>#DIV/0!</v>
      </c>
      <c r="R181" s="8" t="e">
        <f>COUNTIFS(Sta!$A:$A,$A181,Sta!$Y:$Y,"&gt;10")/$B181</f>
        <v>#DIV/0!</v>
      </c>
      <c r="S181" s="8" t="e">
        <f>COUNTIFS(Sta!$B:$B,$A181,Sta!$Y:$Y,"&gt;10")/$C181</f>
        <v>#DIV/0!</v>
      </c>
      <c r="T181" s="11" t="e">
        <f>(COUNTIFS(Sta!$A:$A,$A181,Sta!$Y:$Y,"&lt;12") +COUNTIFS(Sta!$B:$B,$A181,Sta!$Y:$Y,"&lt;12"))/$D181</f>
        <v>#DIV/0!</v>
      </c>
      <c r="U181" s="8" t="e">
        <f>COUNTIFS(Sta!$A:$A,$A181,Sta!$Y:$Y,"&lt;12")/$B181</f>
        <v>#DIV/0!</v>
      </c>
      <c r="V181" s="8" t="e">
        <f>COUNTIFS(Sta!$B:$B,$A181,Sta!$Y:$Y,"&lt;12")/$C181</f>
        <v>#DIV/0!</v>
      </c>
    </row>
    <row r="182" spans="1:22" x14ac:dyDescent="0.3">
      <c r="A182" s="62" t="s">
        <v>316</v>
      </c>
      <c r="B182" s="9">
        <f>COUNTIF(Sta!A:A,A182)</f>
        <v>0</v>
      </c>
      <c r="C182" s="4">
        <f>COUNTIF(Sta!B:B,A182)</f>
        <v>0</v>
      </c>
      <c r="D182" s="4">
        <f t="shared" si="5"/>
        <v>0</v>
      </c>
      <c r="E182" s="10" t="e">
        <f>(SUMIF(Sta!$A:$A,$A182,Sta!$Y:$Y)  + SUMIF(Sta!$B:$B,$A182,Sta!$Y:$Y) )/$D182</f>
        <v>#DIV/0!</v>
      </c>
      <c r="F182" s="6" t="e">
        <f>SUMIF(Sta!$A:$A,$A182,Sta!$Y:$Y)/$B182</f>
        <v>#DIV/0!</v>
      </c>
      <c r="G182" s="6" t="e">
        <f>SUMIF(Sta!$B:$B,$A182,Sta!$Y:$Y)/$C182</f>
        <v>#DIV/0!</v>
      </c>
      <c r="H182" s="10" t="e">
        <f>(SUMIF(Sta!$A:$A,$A182,Sta!$U:$U)  + SUMIF(Sta!$B:$B,$A182,Sta!$V:$V) )/$D182</f>
        <v>#DIV/0!</v>
      </c>
      <c r="I182" s="6" t="e">
        <f>SUMIF(Sta!$A:$A,$A182,Sta!$U:$U)/$B182</f>
        <v>#DIV/0!</v>
      </c>
      <c r="J182" s="6" t="e">
        <f>SUMIF(Sta!$B:$B,$A182,Sta!$V:$V)/$C182</f>
        <v>#DIV/0!</v>
      </c>
      <c r="K182" s="10" t="e">
        <f>(SUMIF(Sta!$A:$A,$A182,Sta!$W:$W)  + SUMIF(Sta!$B:$B,$A182,Sta!$X:$X) )/$D182</f>
        <v>#DIV/0!</v>
      </c>
      <c r="L182" s="6" t="e">
        <f>SUMIF(Sta!$A:$A,$A182,Sta!$W:$W)/$B182</f>
        <v>#DIV/0!</v>
      </c>
      <c r="M182" s="6" t="e">
        <f>SUMIF(Sta!$B:$B,$A182,Sta!$X:$X)/$C182</f>
        <v>#DIV/0!</v>
      </c>
      <c r="N182" s="11" t="e">
        <f>(COUNTIFS(Sta!$A:$A,$A182,Sta!$Y:$Y,"&gt;8") +COUNTIFS(Sta!$B:$B,$A182,Sta!$Y:$Y,"&gt;8"))/$D182</f>
        <v>#DIV/0!</v>
      </c>
      <c r="O182" s="8" t="e">
        <f>COUNTIFS(Sta!$A:$A,$A182,Sta!$Y:$Y,"&gt;8")/$B182</f>
        <v>#DIV/0!</v>
      </c>
      <c r="P182" s="8" t="e">
        <f>COUNTIFS(Sta!$B:$B,$A182,Sta!$Y:$Y,"&gt;8")/$C182</f>
        <v>#DIV/0!</v>
      </c>
      <c r="Q182" s="11" t="e">
        <f>(COUNTIFS(Sta!$A:$A,$A182,Sta!$Y:$Y,"&gt;10") +COUNTIFS(Sta!$B:$B,$A182,Sta!$Y:$Y,"&gt;10"))/$D182</f>
        <v>#DIV/0!</v>
      </c>
      <c r="R182" s="8" t="e">
        <f>COUNTIFS(Sta!$A:$A,$A182,Sta!$Y:$Y,"&gt;10")/$B182</f>
        <v>#DIV/0!</v>
      </c>
      <c r="S182" s="8" t="e">
        <f>COUNTIFS(Sta!$B:$B,$A182,Sta!$Y:$Y,"&gt;10")/$C182</f>
        <v>#DIV/0!</v>
      </c>
      <c r="T182" s="11" t="e">
        <f>(COUNTIFS(Sta!$A:$A,$A182,Sta!$Y:$Y,"&lt;12") +COUNTIFS(Sta!$B:$B,$A182,Sta!$Y:$Y,"&lt;12"))/$D182</f>
        <v>#DIV/0!</v>
      </c>
      <c r="U182" s="8" t="e">
        <f>COUNTIFS(Sta!$A:$A,$A182,Sta!$Y:$Y,"&lt;12")/$B182</f>
        <v>#DIV/0!</v>
      </c>
      <c r="V182" s="8" t="e">
        <f>COUNTIFS(Sta!$B:$B,$A182,Sta!$Y:$Y,"&lt;12")/$C182</f>
        <v>#DIV/0!</v>
      </c>
    </row>
    <row r="183" spans="1:22" x14ac:dyDescent="0.3">
      <c r="A183" s="62" t="s">
        <v>277</v>
      </c>
      <c r="B183" s="9">
        <f>COUNTIF(Sta!A:A,A183)</f>
        <v>0</v>
      </c>
      <c r="C183" s="4">
        <f>COUNTIF(Sta!B:B,A183)</f>
        <v>0</v>
      </c>
      <c r="D183" s="4">
        <f t="shared" si="5"/>
        <v>0</v>
      </c>
      <c r="E183" s="10" t="e">
        <f>(SUMIF(Sta!$A:$A,$A183,Sta!$Y:$Y)  + SUMIF(Sta!$B:$B,$A183,Sta!$Y:$Y) )/$D183</f>
        <v>#DIV/0!</v>
      </c>
      <c r="F183" s="6" t="e">
        <f>SUMIF(Sta!$A:$A,$A183,Sta!$Y:$Y)/$B183</f>
        <v>#DIV/0!</v>
      </c>
      <c r="G183" s="6" t="e">
        <f>SUMIF(Sta!$B:$B,$A183,Sta!$Y:$Y)/$C183</f>
        <v>#DIV/0!</v>
      </c>
      <c r="H183" s="10" t="e">
        <f>(SUMIF(Sta!$A:$A,$A183,Sta!$U:$U)  + SUMIF(Sta!$B:$B,$A183,Sta!$V:$V) )/$D183</f>
        <v>#DIV/0!</v>
      </c>
      <c r="I183" s="6" t="e">
        <f>SUMIF(Sta!$A:$A,$A183,Sta!$U:$U)/$B183</f>
        <v>#DIV/0!</v>
      </c>
      <c r="J183" s="6" t="e">
        <f>SUMIF(Sta!$B:$B,$A183,Sta!$V:$V)/$C183</f>
        <v>#DIV/0!</v>
      </c>
      <c r="K183" s="10" t="e">
        <f>(SUMIF(Sta!$A:$A,$A183,Sta!$W:$W)  + SUMIF(Sta!$B:$B,$A183,Sta!$X:$X) )/$D183</f>
        <v>#DIV/0!</v>
      </c>
      <c r="L183" s="6" t="e">
        <f>SUMIF(Sta!$A:$A,$A183,Sta!$W:$W)/$B183</f>
        <v>#DIV/0!</v>
      </c>
      <c r="M183" s="6" t="e">
        <f>SUMIF(Sta!$B:$B,$A183,Sta!$X:$X)/$C183</f>
        <v>#DIV/0!</v>
      </c>
      <c r="N183" s="11" t="e">
        <f>(COUNTIFS(Sta!$A:$A,$A183,Sta!$Y:$Y,"&gt;8") +COUNTIFS(Sta!$B:$B,$A183,Sta!$Y:$Y,"&gt;8"))/$D183</f>
        <v>#DIV/0!</v>
      </c>
      <c r="O183" s="8" t="e">
        <f>COUNTIFS(Sta!$A:$A,$A183,Sta!$Y:$Y,"&gt;8")/$B183</f>
        <v>#DIV/0!</v>
      </c>
      <c r="P183" s="8" t="e">
        <f>COUNTIFS(Sta!$B:$B,$A183,Sta!$Y:$Y,"&gt;8")/$C183</f>
        <v>#DIV/0!</v>
      </c>
      <c r="Q183" s="11" t="e">
        <f>(COUNTIFS(Sta!$A:$A,$A183,Sta!$Y:$Y,"&gt;10") +COUNTIFS(Sta!$B:$B,$A183,Sta!$Y:$Y,"&gt;10"))/$D183</f>
        <v>#DIV/0!</v>
      </c>
      <c r="R183" s="8" t="e">
        <f>COUNTIFS(Sta!$A:$A,$A183,Sta!$Y:$Y,"&gt;10")/$B183</f>
        <v>#DIV/0!</v>
      </c>
      <c r="S183" s="8" t="e">
        <f>COUNTIFS(Sta!$B:$B,$A183,Sta!$Y:$Y,"&gt;10")/$C183</f>
        <v>#DIV/0!</v>
      </c>
      <c r="T183" s="11" t="e">
        <f>(COUNTIFS(Sta!$A:$A,$A183,Sta!$Y:$Y,"&lt;12") +COUNTIFS(Sta!$B:$B,$A183,Sta!$Y:$Y,"&lt;12"))/$D183</f>
        <v>#DIV/0!</v>
      </c>
      <c r="U183" s="8" t="e">
        <f>COUNTIFS(Sta!$A:$A,$A183,Sta!$Y:$Y,"&lt;12")/$B183</f>
        <v>#DIV/0!</v>
      </c>
      <c r="V183" s="8" t="e">
        <f>COUNTIFS(Sta!$B:$B,$A183,Sta!$Y:$Y,"&lt;12")/$C183</f>
        <v>#DIV/0!</v>
      </c>
    </row>
    <row r="184" spans="1:22" x14ac:dyDescent="0.3">
      <c r="A184" s="62" t="s">
        <v>281</v>
      </c>
      <c r="B184" s="9">
        <f>COUNTIF(Sta!A:A,A184)</f>
        <v>0</v>
      </c>
      <c r="C184" s="4">
        <f>COUNTIF(Sta!B:B,A184)</f>
        <v>0</v>
      </c>
      <c r="D184" s="4">
        <f t="shared" si="5"/>
        <v>0</v>
      </c>
      <c r="E184" s="10" t="e">
        <f>(SUMIF(Sta!$A:$A,$A184,Sta!$Y:$Y)  + SUMIF(Sta!$B:$B,$A184,Sta!$Y:$Y) )/$D184</f>
        <v>#DIV/0!</v>
      </c>
      <c r="F184" s="6" t="e">
        <f>SUMIF(Sta!$A:$A,$A184,Sta!$Y:$Y)/$B184</f>
        <v>#DIV/0!</v>
      </c>
      <c r="G184" s="6" t="e">
        <f>SUMIF(Sta!$B:$B,$A184,Sta!$Y:$Y)/$C184</f>
        <v>#DIV/0!</v>
      </c>
      <c r="H184" s="10" t="e">
        <f>(SUMIF(Sta!$A:$A,$A184,Sta!$U:$U)  + SUMIF(Sta!$B:$B,$A184,Sta!$V:$V) )/$D184</f>
        <v>#DIV/0!</v>
      </c>
      <c r="I184" s="6" t="e">
        <f>SUMIF(Sta!$A:$A,$A184,Sta!$U:$U)/$B184</f>
        <v>#DIV/0!</v>
      </c>
      <c r="J184" s="6" t="e">
        <f>SUMIF(Sta!$B:$B,$A184,Sta!$V:$V)/$C184</f>
        <v>#DIV/0!</v>
      </c>
      <c r="K184" s="10" t="e">
        <f>(SUMIF(Sta!$A:$A,$A184,Sta!$W:$W)  + SUMIF(Sta!$B:$B,$A184,Sta!$X:$X) )/$D184</f>
        <v>#DIV/0!</v>
      </c>
      <c r="L184" s="6" t="e">
        <f>SUMIF(Sta!$A:$A,$A184,Sta!$W:$W)/$B184</f>
        <v>#DIV/0!</v>
      </c>
      <c r="M184" s="6" t="e">
        <f>SUMIF(Sta!$B:$B,$A184,Sta!$X:$X)/$C184</f>
        <v>#DIV/0!</v>
      </c>
      <c r="N184" s="11" t="e">
        <f>(COUNTIFS(Sta!$A:$A,$A184,Sta!$Y:$Y,"&gt;8") +COUNTIFS(Sta!$B:$B,$A184,Sta!$Y:$Y,"&gt;8"))/$D184</f>
        <v>#DIV/0!</v>
      </c>
      <c r="O184" s="8" t="e">
        <f>COUNTIFS(Sta!$A:$A,$A184,Sta!$Y:$Y,"&gt;8")/$B184</f>
        <v>#DIV/0!</v>
      </c>
      <c r="P184" s="8" t="e">
        <f>COUNTIFS(Sta!$B:$B,$A184,Sta!$Y:$Y,"&gt;8")/$C184</f>
        <v>#DIV/0!</v>
      </c>
      <c r="Q184" s="11" t="e">
        <f>(COUNTIFS(Sta!$A:$A,$A184,Sta!$Y:$Y,"&gt;10") +COUNTIFS(Sta!$B:$B,$A184,Sta!$Y:$Y,"&gt;10"))/$D184</f>
        <v>#DIV/0!</v>
      </c>
      <c r="R184" s="8" t="e">
        <f>COUNTIFS(Sta!$A:$A,$A184,Sta!$Y:$Y,"&gt;10")/$B184</f>
        <v>#DIV/0!</v>
      </c>
      <c r="S184" s="8" t="e">
        <f>COUNTIFS(Sta!$B:$B,$A184,Sta!$Y:$Y,"&gt;10")/$C184</f>
        <v>#DIV/0!</v>
      </c>
      <c r="T184" s="11" t="e">
        <f>(COUNTIFS(Sta!$A:$A,$A184,Sta!$Y:$Y,"&lt;12") +COUNTIFS(Sta!$B:$B,$A184,Sta!$Y:$Y,"&lt;12"))/$D184</f>
        <v>#DIV/0!</v>
      </c>
      <c r="U184" s="8" t="e">
        <f>COUNTIFS(Sta!$A:$A,$A184,Sta!$Y:$Y,"&lt;12")/$B184</f>
        <v>#DIV/0!</v>
      </c>
      <c r="V184" s="8" t="e">
        <f>COUNTIFS(Sta!$B:$B,$A184,Sta!$Y:$Y,"&lt;12")/$C184</f>
        <v>#DIV/0!</v>
      </c>
    </row>
    <row r="185" spans="1:22" x14ac:dyDescent="0.3">
      <c r="A185" s="62" t="s">
        <v>288</v>
      </c>
      <c r="B185" s="9">
        <f>COUNTIF(Sta!A:A,A185)</f>
        <v>0</v>
      </c>
      <c r="C185" s="4">
        <f>COUNTIF(Sta!B:B,A185)</f>
        <v>0</v>
      </c>
      <c r="D185" s="4">
        <f t="shared" si="5"/>
        <v>0</v>
      </c>
      <c r="E185" s="10" t="e">
        <f>(SUMIF(Sta!$A:$A,$A185,Sta!$Y:$Y)  + SUMIF(Sta!$B:$B,$A185,Sta!$Y:$Y) )/$D185</f>
        <v>#DIV/0!</v>
      </c>
      <c r="F185" s="6" t="e">
        <f>SUMIF(Sta!$A:$A,$A185,Sta!$Y:$Y)/$B185</f>
        <v>#DIV/0!</v>
      </c>
      <c r="G185" s="6" t="e">
        <f>SUMIF(Sta!$B:$B,$A185,Sta!$Y:$Y)/$C185</f>
        <v>#DIV/0!</v>
      </c>
      <c r="H185" s="10" t="e">
        <f>(SUMIF(Sta!$A:$A,$A185,Sta!$U:$U)  + SUMIF(Sta!$B:$B,$A185,Sta!$V:$V) )/$D185</f>
        <v>#DIV/0!</v>
      </c>
      <c r="I185" s="6" t="e">
        <f>SUMIF(Sta!$A:$A,$A185,Sta!$U:$U)/$B185</f>
        <v>#DIV/0!</v>
      </c>
      <c r="J185" s="6" t="e">
        <f>SUMIF(Sta!$B:$B,$A185,Sta!$V:$V)/$C185</f>
        <v>#DIV/0!</v>
      </c>
      <c r="K185" s="10" t="e">
        <f>(SUMIF(Sta!$A:$A,$A185,Sta!$W:$W)  + SUMIF(Sta!$B:$B,$A185,Sta!$X:$X) )/$D185</f>
        <v>#DIV/0!</v>
      </c>
      <c r="L185" s="6" t="e">
        <f>SUMIF(Sta!$A:$A,$A185,Sta!$W:$W)/$B185</f>
        <v>#DIV/0!</v>
      </c>
      <c r="M185" s="6" t="e">
        <f>SUMIF(Sta!$B:$B,$A185,Sta!$X:$X)/$C185</f>
        <v>#DIV/0!</v>
      </c>
      <c r="N185" s="11" t="e">
        <f>(COUNTIFS(Sta!$A:$A,$A185,Sta!$Y:$Y,"&gt;8") +COUNTIFS(Sta!$B:$B,$A185,Sta!$Y:$Y,"&gt;8"))/$D185</f>
        <v>#DIV/0!</v>
      </c>
      <c r="O185" s="8" t="e">
        <f>COUNTIFS(Sta!$A:$A,$A185,Sta!$Y:$Y,"&gt;8")/$B185</f>
        <v>#DIV/0!</v>
      </c>
      <c r="P185" s="8" t="e">
        <f>COUNTIFS(Sta!$B:$B,$A185,Sta!$Y:$Y,"&gt;8")/$C185</f>
        <v>#DIV/0!</v>
      </c>
      <c r="Q185" s="11" t="e">
        <f>(COUNTIFS(Sta!$A:$A,$A185,Sta!$Y:$Y,"&gt;10") +COUNTIFS(Sta!$B:$B,$A185,Sta!$Y:$Y,"&gt;10"))/$D185</f>
        <v>#DIV/0!</v>
      </c>
      <c r="R185" s="8" t="e">
        <f>COUNTIFS(Sta!$A:$A,$A185,Sta!$Y:$Y,"&gt;10")/$B185</f>
        <v>#DIV/0!</v>
      </c>
      <c r="S185" s="8" t="e">
        <f>COUNTIFS(Sta!$B:$B,$A185,Sta!$Y:$Y,"&gt;10")/$C185</f>
        <v>#DIV/0!</v>
      </c>
      <c r="T185" s="11" t="e">
        <f>(COUNTIFS(Sta!$A:$A,$A185,Sta!$Y:$Y,"&lt;12") +COUNTIFS(Sta!$B:$B,$A185,Sta!$Y:$Y,"&lt;12"))/$D185</f>
        <v>#DIV/0!</v>
      </c>
      <c r="U185" s="8" t="e">
        <f>COUNTIFS(Sta!$A:$A,$A185,Sta!$Y:$Y,"&lt;12")/$B185</f>
        <v>#DIV/0!</v>
      </c>
      <c r="V185" s="8" t="e">
        <f>COUNTIFS(Sta!$B:$B,$A185,Sta!$Y:$Y,"&lt;12")/$C185</f>
        <v>#DIV/0!</v>
      </c>
    </row>
    <row r="186" spans="1:22" x14ac:dyDescent="0.3">
      <c r="A186" s="62" t="s">
        <v>292</v>
      </c>
      <c r="B186" s="9">
        <f>COUNTIF(Sta!A:A,A186)</f>
        <v>0</v>
      </c>
      <c r="C186" s="4">
        <f>COUNTIF(Sta!B:B,A186)</f>
        <v>0</v>
      </c>
      <c r="D186" s="4">
        <f t="shared" si="5"/>
        <v>0</v>
      </c>
      <c r="E186" s="10" t="e">
        <f>(SUMIF(Sta!$A:$A,$A186,Sta!$Y:$Y)  + SUMIF(Sta!$B:$B,$A186,Sta!$Y:$Y) )/$D186</f>
        <v>#DIV/0!</v>
      </c>
      <c r="F186" s="6" t="e">
        <f>SUMIF(Sta!$A:$A,$A186,Sta!$Y:$Y)/$B186</f>
        <v>#DIV/0!</v>
      </c>
      <c r="G186" s="6" t="e">
        <f>SUMIF(Sta!$B:$B,$A186,Sta!$Y:$Y)/$C186</f>
        <v>#DIV/0!</v>
      </c>
      <c r="H186" s="10" t="e">
        <f>(SUMIF(Sta!$A:$A,$A186,Sta!$U:$U)  + SUMIF(Sta!$B:$B,$A186,Sta!$V:$V) )/$D186</f>
        <v>#DIV/0!</v>
      </c>
      <c r="I186" s="6" t="e">
        <f>SUMIF(Sta!$A:$A,$A186,Sta!$U:$U)/$B186</f>
        <v>#DIV/0!</v>
      </c>
      <c r="J186" s="6" t="e">
        <f>SUMIF(Sta!$B:$B,$A186,Sta!$V:$V)/$C186</f>
        <v>#DIV/0!</v>
      </c>
      <c r="K186" s="10" t="e">
        <f>(SUMIF(Sta!$A:$A,$A186,Sta!$W:$W)  + SUMIF(Sta!$B:$B,$A186,Sta!$X:$X) )/$D186</f>
        <v>#DIV/0!</v>
      </c>
      <c r="L186" s="6" t="e">
        <f>SUMIF(Sta!$A:$A,$A186,Sta!$W:$W)/$B186</f>
        <v>#DIV/0!</v>
      </c>
      <c r="M186" s="6" t="e">
        <f>SUMIF(Sta!$B:$B,$A186,Sta!$X:$X)/$C186</f>
        <v>#DIV/0!</v>
      </c>
      <c r="N186" s="11" t="e">
        <f>(COUNTIFS(Sta!$A:$A,$A186,Sta!$Y:$Y,"&gt;8") +COUNTIFS(Sta!$B:$B,$A186,Sta!$Y:$Y,"&gt;8"))/$D186</f>
        <v>#DIV/0!</v>
      </c>
      <c r="O186" s="8" t="e">
        <f>COUNTIFS(Sta!$A:$A,$A186,Sta!$Y:$Y,"&gt;8")/$B186</f>
        <v>#DIV/0!</v>
      </c>
      <c r="P186" s="8" t="e">
        <f>COUNTIFS(Sta!$B:$B,$A186,Sta!$Y:$Y,"&gt;8")/$C186</f>
        <v>#DIV/0!</v>
      </c>
      <c r="Q186" s="11" t="e">
        <f>(COUNTIFS(Sta!$A:$A,$A186,Sta!$Y:$Y,"&gt;10") +COUNTIFS(Sta!$B:$B,$A186,Sta!$Y:$Y,"&gt;10"))/$D186</f>
        <v>#DIV/0!</v>
      </c>
      <c r="R186" s="8" t="e">
        <f>COUNTIFS(Sta!$A:$A,$A186,Sta!$Y:$Y,"&gt;10")/$B186</f>
        <v>#DIV/0!</v>
      </c>
      <c r="S186" s="8" t="e">
        <f>COUNTIFS(Sta!$B:$B,$A186,Sta!$Y:$Y,"&gt;10")/$C186</f>
        <v>#DIV/0!</v>
      </c>
      <c r="T186" s="11" t="e">
        <f>(COUNTIFS(Sta!$A:$A,$A186,Sta!$Y:$Y,"&lt;12") +COUNTIFS(Sta!$B:$B,$A186,Sta!$Y:$Y,"&lt;12"))/$D186</f>
        <v>#DIV/0!</v>
      </c>
      <c r="U186" s="8" t="e">
        <f>COUNTIFS(Sta!$A:$A,$A186,Sta!$Y:$Y,"&lt;12")/$B186</f>
        <v>#DIV/0!</v>
      </c>
      <c r="V186" s="8" t="e">
        <f>COUNTIFS(Sta!$B:$B,$A186,Sta!$Y:$Y,"&lt;12")/$C186</f>
        <v>#DIV/0!</v>
      </c>
    </row>
    <row r="187" spans="1:22" x14ac:dyDescent="0.3">
      <c r="A187" s="62" t="s">
        <v>283</v>
      </c>
      <c r="B187" s="9">
        <f>COUNTIF(Sta!A:A,A187)</f>
        <v>0</v>
      </c>
      <c r="C187" s="4">
        <f>COUNTIF(Sta!B:B,A187)</f>
        <v>0</v>
      </c>
      <c r="D187" s="4">
        <f t="shared" si="5"/>
        <v>0</v>
      </c>
      <c r="E187" s="10" t="e">
        <f>(SUMIF(Sta!$A:$A,$A187,Sta!$Y:$Y)  + SUMIF(Sta!$B:$B,$A187,Sta!$Y:$Y) )/$D187</f>
        <v>#DIV/0!</v>
      </c>
      <c r="F187" s="6" t="e">
        <f>SUMIF(Sta!$A:$A,$A187,Sta!$Y:$Y)/$B187</f>
        <v>#DIV/0!</v>
      </c>
      <c r="G187" s="6" t="e">
        <f>SUMIF(Sta!$B:$B,$A187,Sta!$Y:$Y)/$C187</f>
        <v>#DIV/0!</v>
      </c>
      <c r="H187" s="10" t="e">
        <f>(SUMIF(Sta!$A:$A,$A187,Sta!$U:$U)  + SUMIF(Sta!$B:$B,$A187,Sta!$V:$V) )/$D187</f>
        <v>#DIV/0!</v>
      </c>
      <c r="I187" s="6" t="e">
        <f>SUMIF(Sta!$A:$A,$A187,Sta!$U:$U)/$B187</f>
        <v>#DIV/0!</v>
      </c>
      <c r="J187" s="6" t="e">
        <f>SUMIF(Sta!$B:$B,$A187,Sta!$V:$V)/$C187</f>
        <v>#DIV/0!</v>
      </c>
      <c r="K187" s="10" t="e">
        <f>(SUMIF(Sta!$A:$A,$A187,Sta!$W:$W)  + SUMIF(Sta!$B:$B,$A187,Sta!$X:$X) )/$D187</f>
        <v>#DIV/0!</v>
      </c>
      <c r="L187" s="6" t="e">
        <f>SUMIF(Sta!$A:$A,$A187,Sta!$W:$W)/$B187</f>
        <v>#DIV/0!</v>
      </c>
      <c r="M187" s="6" t="e">
        <f>SUMIF(Sta!$B:$B,$A187,Sta!$X:$X)/$C187</f>
        <v>#DIV/0!</v>
      </c>
      <c r="N187" s="11" t="e">
        <f>(COUNTIFS(Sta!$A:$A,$A187,Sta!$Y:$Y,"&gt;8") +COUNTIFS(Sta!$B:$B,$A187,Sta!$Y:$Y,"&gt;8"))/$D187</f>
        <v>#DIV/0!</v>
      </c>
      <c r="O187" s="8" t="e">
        <f>COUNTIFS(Sta!$A:$A,$A187,Sta!$Y:$Y,"&gt;8")/$B187</f>
        <v>#DIV/0!</v>
      </c>
      <c r="P187" s="8" t="e">
        <f>COUNTIFS(Sta!$B:$B,$A187,Sta!$Y:$Y,"&gt;8")/$C187</f>
        <v>#DIV/0!</v>
      </c>
      <c r="Q187" s="11" t="e">
        <f>(COUNTIFS(Sta!$A:$A,$A187,Sta!$Y:$Y,"&gt;10") +COUNTIFS(Sta!$B:$B,$A187,Sta!$Y:$Y,"&gt;10"))/$D187</f>
        <v>#DIV/0!</v>
      </c>
      <c r="R187" s="8" t="e">
        <f>COUNTIFS(Sta!$A:$A,$A187,Sta!$Y:$Y,"&gt;10")/$B187</f>
        <v>#DIV/0!</v>
      </c>
      <c r="S187" s="8" t="e">
        <f>COUNTIFS(Sta!$B:$B,$A187,Sta!$Y:$Y,"&gt;10")/$C187</f>
        <v>#DIV/0!</v>
      </c>
      <c r="T187" s="11" t="e">
        <f>(COUNTIFS(Sta!$A:$A,$A187,Sta!$Y:$Y,"&lt;12") +COUNTIFS(Sta!$B:$B,$A187,Sta!$Y:$Y,"&lt;12"))/$D187</f>
        <v>#DIV/0!</v>
      </c>
      <c r="U187" s="8" t="e">
        <f>COUNTIFS(Sta!$A:$A,$A187,Sta!$Y:$Y,"&lt;12")/$B187</f>
        <v>#DIV/0!</v>
      </c>
      <c r="V187" s="8" t="e">
        <f>COUNTIFS(Sta!$B:$B,$A187,Sta!$Y:$Y,"&lt;12")/$C187</f>
        <v>#DIV/0!</v>
      </c>
    </row>
    <row r="188" spans="1:22" x14ac:dyDescent="0.3">
      <c r="A188" s="62" t="s">
        <v>280</v>
      </c>
      <c r="B188" s="9">
        <f>COUNTIF(Sta!A:A,A188)</f>
        <v>0</v>
      </c>
      <c r="C188" s="4">
        <f>COUNTIF(Sta!B:B,A188)</f>
        <v>0</v>
      </c>
      <c r="D188" s="4">
        <f t="shared" si="5"/>
        <v>0</v>
      </c>
      <c r="E188" s="10" t="e">
        <f>(SUMIF(Sta!$A:$A,$A188,Sta!$Y:$Y)  + SUMIF(Sta!$B:$B,$A188,Sta!$Y:$Y) )/$D188</f>
        <v>#DIV/0!</v>
      </c>
      <c r="F188" s="6" t="e">
        <f>SUMIF(Sta!$A:$A,$A188,Sta!$Y:$Y)/$B188</f>
        <v>#DIV/0!</v>
      </c>
      <c r="G188" s="6" t="e">
        <f>SUMIF(Sta!$B:$B,$A188,Sta!$Y:$Y)/$C188</f>
        <v>#DIV/0!</v>
      </c>
      <c r="H188" s="10" t="e">
        <f>(SUMIF(Sta!$A:$A,$A188,Sta!$U:$U)  + SUMIF(Sta!$B:$B,$A188,Sta!$V:$V) )/$D188</f>
        <v>#DIV/0!</v>
      </c>
      <c r="I188" s="6" t="e">
        <f>SUMIF(Sta!$A:$A,$A188,Sta!$U:$U)/$B188</f>
        <v>#DIV/0!</v>
      </c>
      <c r="J188" s="6" t="e">
        <f>SUMIF(Sta!$B:$B,$A188,Sta!$V:$V)/$C188</f>
        <v>#DIV/0!</v>
      </c>
      <c r="K188" s="10" t="e">
        <f>(SUMIF(Sta!$A:$A,$A188,Sta!$W:$W)  + SUMIF(Sta!$B:$B,$A188,Sta!$X:$X) )/$D188</f>
        <v>#DIV/0!</v>
      </c>
      <c r="L188" s="6" t="e">
        <f>SUMIF(Sta!$A:$A,$A188,Sta!$W:$W)/$B188</f>
        <v>#DIV/0!</v>
      </c>
      <c r="M188" s="6" t="e">
        <f>SUMIF(Sta!$B:$B,$A188,Sta!$X:$X)/$C188</f>
        <v>#DIV/0!</v>
      </c>
      <c r="N188" s="11" t="e">
        <f>(COUNTIFS(Sta!$A:$A,$A188,Sta!$Y:$Y,"&gt;8") +COUNTIFS(Sta!$B:$B,$A188,Sta!$Y:$Y,"&gt;8"))/$D188</f>
        <v>#DIV/0!</v>
      </c>
      <c r="O188" s="8" t="e">
        <f>COUNTIFS(Sta!$A:$A,$A188,Sta!$Y:$Y,"&gt;8")/$B188</f>
        <v>#DIV/0!</v>
      </c>
      <c r="P188" s="8" t="e">
        <f>COUNTIFS(Sta!$B:$B,$A188,Sta!$Y:$Y,"&gt;8")/$C188</f>
        <v>#DIV/0!</v>
      </c>
      <c r="Q188" s="11" t="e">
        <f>(COUNTIFS(Sta!$A:$A,$A188,Sta!$Y:$Y,"&gt;10") +COUNTIFS(Sta!$B:$B,$A188,Sta!$Y:$Y,"&gt;10"))/$D188</f>
        <v>#DIV/0!</v>
      </c>
      <c r="R188" s="8" t="e">
        <f>COUNTIFS(Sta!$A:$A,$A188,Sta!$Y:$Y,"&gt;10")/$B188</f>
        <v>#DIV/0!</v>
      </c>
      <c r="S188" s="8" t="e">
        <f>COUNTIFS(Sta!$B:$B,$A188,Sta!$Y:$Y,"&gt;10")/$C188</f>
        <v>#DIV/0!</v>
      </c>
      <c r="T188" s="11" t="e">
        <f>(COUNTIFS(Sta!$A:$A,$A188,Sta!$Y:$Y,"&lt;12") +COUNTIFS(Sta!$B:$B,$A188,Sta!$Y:$Y,"&lt;12"))/$D188</f>
        <v>#DIV/0!</v>
      </c>
      <c r="U188" s="8" t="e">
        <f>COUNTIFS(Sta!$A:$A,$A188,Sta!$Y:$Y,"&lt;12")/$B188</f>
        <v>#DIV/0!</v>
      </c>
      <c r="V188" s="8" t="e">
        <f>COUNTIFS(Sta!$B:$B,$A188,Sta!$Y:$Y,"&lt;12")/$C188</f>
        <v>#DIV/0!</v>
      </c>
    </row>
    <row r="189" spans="1:22" x14ac:dyDescent="0.3">
      <c r="A189" s="62" t="s">
        <v>302</v>
      </c>
      <c r="B189" s="9">
        <f>COUNTIF(Sta!A:A,A189)</f>
        <v>0</v>
      </c>
      <c r="C189" s="4">
        <f>COUNTIF(Sta!B:B,A189)</f>
        <v>0</v>
      </c>
      <c r="D189" s="4">
        <f t="shared" si="5"/>
        <v>0</v>
      </c>
      <c r="E189" s="10" t="e">
        <f>(SUMIF(Sta!$A:$A,$A189,Sta!$Y:$Y)  + SUMIF(Sta!$B:$B,$A189,Sta!$Y:$Y) )/$D189</f>
        <v>#DIV/0!</v>
      </c>
      <c r="F189" s="6" t="e">
        <f>SUMIF(Sta!$A:$A,$A189,Sta!$Y:$Y)/$B189</f>
        <v>#DIV/0!</v>
      </c>
      <c r="G189" s="6" t="e">
        <f>SUMIF(Sta!$B:$B,$A189,Sta!$Y:$Y)/$C189</f>
        <v>#DIV/0!</v>
      </c>
      <c r="H189" s="10" t="e">
        <f>(SUMIF(Sta!$A:$A,$A189,Sta!$U:$U)  + SUMIF(Sta!$B:$B,$A189,Sta!$V:$V) )/$D189</f>
        <v>#DIV/0!</v>
      </c>
      <c r="I189" s="6" t="e">
        <f>SUMIF(Sta!$A:$A,$A189,Sta!$U:$U)/$B189</f>
        <v>#DIV/0!</v>
      </c>
      <c r="J189" s="6" t="e">
        <f>SUMIF(Sta!$B:$B,$A189,Sta!$V:$V)/$C189</f>
        <v>#DIV/0!</v>
      </c>
      <c r="K189" s="10" t="e">
        <f>(SUMIF(Sta!$A:$A,$A189,Sta!$W:$W)  + SUMIF(Sta!$B:$B,$A189,Sta!$X:$X) )/$D189</f>
        <v>#DIV/0!</v>
      </c>
      <c r="L189" s="6" t="e">
        <f>SUMIF(Sta!$A:$A,$A189,Sta!$W:$W)/$B189</f>
        <v>#DIV/0!</v>
      </c>
      <c r="M189" s="6" t="e">
        <f>SUMIF(Sta!$B:$B,$A189,Sta!$X:$X)/$C189</f>
        <v>#DIV/0!</v>
      </c>
      <c r="N189" s="11" t="e">
        <f>(COUNTIFS(Sta!$A:$A,$A189,Sta!$Y:$Y,"&gt;8") +COUNTIFS(Sta!$B:$B,$A189,Sta!$Y:$Y,"&gt;8"))/$D189</f>
        <v>#DIV/0!</v>
      </c>
      <c r="O189" s="8" t="e">
        <f>COUNTIFS(Sta!$A:$A,$A189,Sta!$Y:$Y,"&gt;8")/$B189</f>
        <v>#DIV/0!</v>
      </c>
      <c r="P189" s="8" t="e">
        <f>COUNTIFS(Sta!$B:$B,$A189,Sta!$Y:$Y,"&gt;8")/$C189</f>
        <v>#DIV/0!</v>
      </c>
      <c r="Q189" s="11" t="e">
        <f>(COUNTIFS(Sta!$A:$A,$A189,Sta!$Y:$Y,"&gt;10") +COUNTIFS(Sta!$B:$B,$A189,Sta!$Y:$Y,"&gt;10"))/$D189</f>
        <v>#DIV/0!</v>
      </c>
      <c r="R189" s="8" t="e">
        <f>COUNTIFS(Sta!$A:$A,$A189,Sta!$Y:$Y,"&gt;10")/$B189</f>
        <v>#DIV/0!</v>
      </c>
      <c r="S189" s="8" t="e">
        <f>COUNTIFS(Sta!$B:$B,$A189,Sta!$Y:$Y,"&gt;10")/$C189</f>
        <v>#DIV/0!</v>
      </c>
      <c r="T189" s="11" t="e">
        <f>(COUNTIFS(Sta!$A:$A,$A189,Sta!$Y:$Y,"&lt;12") +COUNTIFS(Sta!$B:$B,$A189,Sta!$Y:$Y,"&lt;12"))/$D189</f>
        <v>#DIV/0!</v>
      </c>
      <c r="U189" s="8" t="e">
        <f>COUNTIFS(Sta!$A:$A,$A189,Sta!$Y:$Y,"&lt;12")/$B189</f>
        <v>#DIV/0!</v>
      </c>
      <c r="V189" s="8" t="e">
        <f>COUNTIFS(Sta!$B:$B,$A189,Sta!$Y:$Y,"&lt;12")/$C189</f>
        <v>#DIV/0!</v>
      </c>
    </row>
    <row r="190" spans="1:22" x14ac:dyDescent="0.3">
      <c r="A190" s="62" t="s">
        <v>298</v>
      </c>
      <c r="B190" s="9">
        <f>COUNTIF(Sta!A:A,A190)</f>
        <v>0</v>
      </c>
      <c r="C190" s="4">
        <f>COUNTIF(Sta!B:B,A190)</f>
        <v>0</v>
      </c>
      <c r="D190" s="4">
        <f t="shared" si="5"/>
        <v>0</v>
      </c>
      <c r="E190" s="10" t="e">
        <f>(SUMIF(Sta!$A:$A,$A190,Sta!$Y:$Y)  + SUMIF(Sta!$B:$B,$A190,Sta!$Y:$Y) )/$D190</f>
        <v>#DIV/0!</v>
      </c>
      <c r="F190" s="6" t="e">
        <f>SUMIF(Sta!$A:$A,$A190,Sta!$Y:$Y)/$B190</f>
        <v>#DIV/0!</v>
      </c>
      <c r="G190" s="6" t="e">
        <f>SUMIF(Sta!$B:$B,$A190,Sta!$Y:$Y)/$C190</f>
        <v>#DIV/0!</v>
      </c>
      <c r="H190" s="10" t="e">
        <f>(SUMIF(Sta!$A:$A,$A190,Sta!$U:$U)  + SUMIF(Sta!$B:$B,$A190,Sta!$V:$V) )/$D190</f>
        <v>#DIV/0!</v>
      </c>
      <c r="I190" s="6" t="e">
        <f>SUMIF(Sta!$A:$A,$A190,Sta!$U:$U)/$B190</f>
        <v>#DIV/0!</v>
      </c>
      <c r="J190" s="6" t="e">
        <f>SUMIF(Sta!$B:$B,$A190,Sta!$V:$V)/$C190</f>
        <v>#DIV/0!</v>
      </c>
      <c r="K190" s="10" t="e">
        <f>(SUMIF(Sta!$A:$A,$A190,Sta!$W:$W)  + SUMIF(Sta!$B:$B,$A190,Sta!$X:$X) )/$D190</f>
        <v>#DIV/0!</v>
      </c>
      <c r="L190" s="6" t="e">
        <f>SUMIF(Sta!$A:$A,$A190,Sta!$W:$W)/$B190</f>
        <v>#DIV/0!</v>
      </c>
      <c r="M190" s="6" t="e">
        <f>SUMIF(Sta!$B:$B,$A190,Sta!$X:$X)/$C190</f>
        <v>#DIV/0!</v>
      </c>
      <c r="N190" s="11" t="e">
        <f>(COUNTIFS(Sta!$A:$A,$A190,Sta!$Y:$Y,"&gt;8") +COUNTIFS(Sta!$B:$B,$A190,Sta!$Y:$Y,"&gt;8"))/$D190</f>
        <v>#DIV/0!</v>
      </c>
      <c r="O190" s="8" t="e">
        <f>COUNTIFS(Sta!$A:$A,$A190,Sta!$Y:$Y,"&gt;8")/$B190</f>
        <v>#DIV/0!</v>
      </c>
      <c r="P190" s="8" t="e">
        <f>COUNTIFS(Sta!$B:$B,$A190,Sta!$Y:$Y,"&gt;8")/$C190</f>
        <v>#DIV/0!</v>
      </c>
      <c r="Q190" s="11" t="e">
        <f>(COUNTIFS(Sta!$A:$A,$A190,Sta!$Y:$Y,"&gt;10") +COUNTIFS(Sta!$B:$B,$A190,Sta!$Y:$Y,"&gt;10"))/$D190</f>
        <v>#DIV/0!</v>
      </c>
      <c r="R190" s="8" t="e">
        <f>COUNTIFS(Sta!$A:$A,$A190,Sta!$Y:$Y,"&gt;10")/$B190</f>
        <v>#DIV/0!</v>
      </c>
      <c r="S190" s="8" t="e">
        <f>COUNTIFS(Sta!$B:$B,$A190,Sta!$Y:$Y,"&gt;10")/$C190</f>
        <v>#DIV/0!</v>
      </c>
      <c r="T190" s="11" t="e">
        <f>(COUNTIFS(Sta!$A:$A,$A190,Sta!$Y:$Y,"&lt;12") +COUNTIFS(Sta!$B:$B,$A190,Sta!$Y:$Y,"&lt;12"))/$D190</f>
        <v>#DIV/0!</v>
      </c>
      <c r="U190" s="8" t="e">
        <f>COUNTIFS(Sta!$A:$A,$A190,Sta!$Y:$Y,"&lt;12")/$B190</f>
        <v>#DIV/0!</v>
      </c>
      <c r="V190" s="8" t="e">
        <f>COUNTIFS(Sta!$B:$B,$A190,Sta!$Y:$Y,"&lt;12")/$C190</f>
        <v>#DIV/0!</v>
      </c>
    </row>
    <row r="191" spans="1:22" x14ac:dyDescent="0.3">
      <c r="A191" s="62" t="s">
        <v>300</v>
      </c>
      <c r="B191" s="9">
        <f>COUNTIF(Sta!A:A,A191)</f>
        <v>0</v>
      </c>
      <c r="C191" s="4">
        <f>COUNTIF(Sta!B:B,A191)</f>
        <v>0</v>
      </c>
      <c r="D191" s="4">
        <f t="shared" si="5"/>
        <v>0</v>
      </c>
      <c r="E191" s="10" t="e">
        <f>(SUMIF(Sta!$A:$A,$A191,Sta!$Y:$Y)  + SUMIF(Sta!$B:$B,$A191,Sta!$Y:$Y) )/$D191</f>
        <v>#DIV/0!</v>
      </c>
      <c r="F191" s="6" t="e">
        <f>SUMIF(Sta!$A:$A,$A191,Sta!$Y:$Y)/$B191</f>
        <v>#DIV/0!</v>
      </c>
      <c r="G191" s="6" t="e">
        <f>SUMIF(Sta!$B:$B,$A191,Sta!$Y:$Y)/$C191</f>
        <v>#DIV/0!</v>
      </c>
      <c r="H191" s="10" t="e">
        <f>(SUMIF(Sta!$A:$A,$A191,Sta!$U:$U)  + SUMIF(Sta!$B:$B,$A191,Sta!$V:$V) )/$D191</f>
        <v>#DIV/0!</v>
      </c>
      <c r="I191" s="6" t="e">
        <f>SUMIF(Sta!$A:$A,$A191,Sta!$U:$U)/$B191</f>
        <v>#DIV/0!</v>
      </c>
      <c r="J191" s="6" t="e">
        <f>SUMIF(Sta!$B:$B,$A191,Sta!$V:$V)/$C191</f>
        <v>#DIV/0!</v>
      </c>
      <c r="K191" s="10" t="e">
        <f>(SUMIF(Sta!$A:$A,$A191,Sta!$W:$W)  + SUMIF(Sta!$B:$B,$A191,Sta!$X:$X) )/$D191</f>
        <v>#DIV/0!</v>
      </c>
      <c r="L191" s="6" t="e">
        <f>SUMIF(Sta!$A:$A,$A191,Sta!$W:$W)/$B191</f>
        <v>#DIV/0!</v>
      </c>
      <c r="M191" s="6" t="e">
        <f>SUMIF(Sta!$B:$B,$A191,Sta!$X:$X)/$C191</f>
        <v>#DIV/0!</v>
      </c>
      <c r="N191" s="11" t="e">
        <f>(COUNTIFS(Sta!$A:$A,$A191,Sta!$Y:$Y,"&gt;8") +COUNTIFS(Sta!$B:$B,$A191,Sta!$Y:$Y,"&gt;8"))/$D191</f>
        <v>#DIV/0!</v>
      </c>
      <c r="O191" s="8" t="e">
        <f>COUNTIFS(Sta!$A:$A,$A191,Sta!$Y:$Y,"&gt;8")/$B191</f>
        <v>#DIV/0!</v>
      </c>
      <c r="P191" s="8" t="e">
        <f>COUNTIFS(Sta!$B:$B,$A191,Sta!$Y:$Y,"&gt;8")/$C191</f>
        <v>#DIV/0!</v>
      </c>
      <c r="Q191" s="11" t="e">
        <f>(COUNTIFS(Sta!$A:$A,$A191,Sta!$Y:$Y,"&gt;10") +COUNTIFS(Sta!$B:$B,$A191,Sta!$Y:$Y,"&gt;10"))/$D191</f>
        <v>#DIV/0!</v>
      </c>
      <c r="R191" s="8" t="e">
        <f>COUNTIFS(Sta!$A:$A,$A191,Sta!$Y:$Y,"&gt;10")/$B191</f>
        <v>#DIV/0!</v>
      </c>
      <c r="S191" s="8" t="e">
        <f>COUNTIFS(Sta!$B:$B,$A191,Sta!$Y:$Y,"&gt;10")/$C191</f>
        <v>#DIV/0!</v>
      </c>
      <c r="T191" s="11" t="e">
        <f>(COUNTIFS(Sta!$A:$A,$A191,Sta!$Y:$Y,"&lt;12") +COUNTIFS(Sta!$B:$B,$A191,Sta!$Y:$Y,"&lt;12"))/$D191</f>
        <v>#DIV/0!</v>
      </c>
      <c r="U191" s="8" t="e">
        <f>COUNTIFS(Sta!$A:$A,$A191,Sta!$Y:$Y,"&lt;12")/$B191</f>
        <v>#DIV/0!</v>
      </c>
      <c r="V191" s="8" t="e">
        <f>COUNTIFS(Sta!$B:$B,$A191,Sta!$Y:$Y,"&lt;12")/$C191</f>
        <v>#DIV/0!</v>
      </c>
    </row>
    <row r="192" spans="1:22" x14ac:dyDescent="0.3">
      <c r="A192" s="62" t="s">
        <v>301</v>
      </c>
      <c r="B192" s="9">
        <f>COUNTIF(Sta!A:A,A192)</f>
        <v>0</v>
      </c>
      <c r="C192" s="4">
        <f>COUNTIF(Sta!B:B,A192)</f>
        <v>0</v>
      </c>
      <c r="D192" s="4">
        <f t="shared" si="5"/>
        <v>0</v>
      </c>
      <c r="E192" s="10" t="e">
        <f>(SUMIF(Sta!$A:$A,$A192,Sta!$Y:$Y)  + SUMIF(Sta!$B:$B,$A192,Sta!$Y:$Y) )/$D192</f>
        <v>#DIV/0!</v>
      </c>
      <c r="F192" s="6" t="e">
        <f>SUMIF(Sta!$A:$A,$A192,Sta!$Y:$Y)/$B192</f>
        <v>#DIV/0!</v>
      </c>
      <c r="G192" s="6" t="e">
        <f>SUMIF(Sta!$B:$B,$A192,Sta!$Y:$Y)/$C192</f>
        <v>#DIV/0!</v>
      </c>
      <c r="H192" s="10" t="e">
        <f>(SUMIF(Sta!$A:$A,$A192,Sta!$U:$U)  + SUMIF(Sta!$B:$B,$A192,Sta!$V:$V) )/$D192</f>
        <v>#DIV/0!</v>
      </c>
      <c r="I192" s="6" t="e">
        <f>SUMIF(Sta!$A:$A,$A192,Sta!$U:$U)/$B192</f>
        <v>#DIV/0!</v>
      </c>
      <c r="J192" s="6" t="e">
        <f>SUMIF(Sta!$B:$B,$A192,Sta!$V:$V)/$C192</f>
        <v>#DIV/0!</v>
      </c>
      <c r="K192" s="10" t="e">
        <f>(SUMIF(Sta!$A:$A,$A192,Sta!$W:$W)  + SUMIF(Sta!$B:$B,$A192,Sta!$X:$X) )/$D192</f>
        <v>#DIV/0!</v>
      </c>
      <c r="L192" s="6" t="e">
        <f>SUMIF(Sta!$A:$A,$A192,Sta!$W:$W)/$B192</f>
        <v>#DIV/0!</v>
      </c>
      <c r="M192" s="6" t="e">
        <f>SUMIF(Sta!$B:$B,$A192,Sta!$X:$X)/$C192</f>
        <v>#DIV/0!</v>
      </c>
      <c r="N192" s="11" t="e">
        <f>(COUNTIFS(Sta!$A:$A,$A192,Sta!$Y:$Y,"&gt;8") +COUNTIFS(Sta!$B:$B,$A192,Sta!$Y:$Y,"&gt;8"))/$D192</f>
        <v>#DIV/0!</v>
      </c>
      <c r="O192" s="8" t="e">
        <f>COUNTIFS(Sta!$A:$A,$A192,Sta!$Y:$Y,"&gt;8")/$B192</f>
        <v>#DIV/0!</v>
      </c>
      <c r="P192" s="8" t="e">
        <f>COUNTIFS(Sta!$B:$B,$A192,Sta!$Y:$Y,"&gt;8")/$C192</f>
        <v>#DIV/0!</v>
      </c>
      <c r="Q192" s="11" t="e">
        <f>(COUNTIFS(Sta!$A:$A,$A192,Sta!$Y:$Y,"&gt;10") +COUNTIFS(Sta!$B:$B,$A192,Sta!$Y:$Y,"&gt;10"))/$D192</f>
        <v>#DIV/0!</v>
      </c>
      <c r="R192" s="8" t="e">
        <f>COUNTIFS(Sta!$A:$A,$A192,Sta!$Y:$Y,"&gt;10")/$B192</f>
        <v>#DIV/0!</v>
      </c>
      <c r="S192" s="8" t="e">
        <f>COUNTIFS(Sta!$B:$B,$A192,Sta!$Y:$Y,"&gt;10")/$C192</f>
        <v>#DIV/0!</v>
      </c>
      <c r="T192" s="11" t="e">
        <f>(COUNTIFS(Sta!$A:$A,$A192,Sta!$Y:$Y,"&lt;12") +COUNTIFS(Sta!$B:$B,$A192,Sta!$Y:$Y,"&lt;12"))/$D192</f>
        <v>#DIV/0!</v>
      </c>
      <c r="U192" s="8" t="e">
        <f>COUNTIFS(Sta!$A:$A,$A192,Sta!$Y:$Y,"&lt;12")/$B192</f>
        <v>#DIV/0!</v>
      </c>
      <c r="V192" s="8" t="e">
        <f>COUNTIFS(Sta!$B:$B,$A192,Sta!$Y:$Y,"&lt;12")/$C192</f>
        <v>#DIV/0!</v>
      </c>
    </row>
    <row r="193" spans="1:22" x14ac:dyDescent="0.3">
      <c r="A193" s="62" t="s">
        <v>313</v>
      </c>
      <c r="B193" s="9">
        <f>COUNTIF(Sta!A:A,A193)</f>
        <v>0</v>
      </c>
      <c r="C193" s="4">
        <f>COUNTIF(Sta!B:B,A193)</f>
        <v>0</v>
      </c>
      <c r="D193" s="4">
        <f>B193+C193</f>
        <v>0</v>
      </c>
      <c r="E193" s="10" t="e">
        <f>(SUMIF(Sta!$A:$A,$A193,Sta!$Y:$Y)  + SUMIF(Sta!$B:$B,$A193,Sta!$Y:$Y) )/$D193</f>
        <v>#DIV/0!</v>
      </c>
      <c r="F193" s="6" t="e">
        <f>SUMIF(Sta!$A:$A,$A193,Sta!$Y:$Y)/$B193</f>
        <v>#DIV/0!</v>
      </c>
      <c r="G193" s="6" t="e">
        <f>SUMIF(Sta!$B:$B,$A193,Sta!$Y:$Y)/$C193</f>
        <v>#DIV/0!</v>
      </c>
      <c r="H193" s="10" t="e">
        <f>(SUMIF(Sta!$A:$A,$A193,Sta!$U:$U)  + SUMIF(Sta!$B:$B,$A193,Sta!$V:$V) )/$D193</f>
        <v>#DIV/0!</v>
      </c>
      <c r="I193" s="6" t="e">
        <f>SUMIF(Sta!$A:$A,$A193,Sta!$U:$U)/$B193</f>
        <v>#DIV/0!</v>
      </c>
      <c r="J193" s="6" t="e">
        <f>SUMIF(Sta!$B:$B,$A193,Sta!$V:$V)/$C193</f>
        <v>#DIV/0!</v>
      </c>
      <c r="K193" s="10" t="e">
        <f>(SUMIF(Sta!$A:$A,$A193,Sta!$W:$W)  + SUMIF(Sta!$B:$B,$A193,Sta!$X:$X) )/$D193</f>
        <v>#DIV/0!</v>
      </c>
      <c r="L193" s="6" t="e">
        <f>SUMIF(Sta!$A:$A,$A193,Sta!$W:$W)/$B193</f>
        <v>#DIV/0!</v>
      </c>
      <c r="M193" s="6" t="e">
        <f>SUMIF(Sta!$B:$B,$A193,Sta!$X:$X)/$C193</f>
        <v>#DIV/0!</v>
      </c>
      <c r="N193" s="11" t="e">
        <f>(COUNTIFS(Sta!$A:$A,$A193,Sta!$Y:$Y,"&gt;8") +COUNTIFS(Sta!$B:$B,$A193,Sta!$Y:$Y,"&gt;8"))/$D193</f>
        <v>#DIV/0!</v>
      </c>
      <c r="O193" s="8" t="e">
        <f>COUNTIFS(Sta!$A:$A,$A193,Sta!$Y:$Y,"&gt;8")/$B193</f>
        <v>#DIV/0!</v>
      </c>
      <c r="P193" s="8" t="e">
        <f>COUNTIFS(Sta!$B:$B,$A193,Sta!$Y:$Y,"&gt;8")/$C193</f>
        <v>#DIV/0!</v>
      </c>
      <c r="Q193" s="11" t="e">
        <f>(COUNTIFS(Sta!$A:$A,$A193,Sta!$Y:$Y,"&gt;10") +COUNTIFS(Sta!$B:$B,$A193,Sta!$Y:$Y,"&gt;10"))/$D193</f>
        <v>#DIV/0!</v>
      </c>
      <c r="R193" s="8" t="e">
        <f>COUNTIFS(Sta!$A:$A,$A193,Sta!$Y:$Y,"&gt;10")/$B193</f>
        <v>#DIV/0!</v>
      </c>
      <c r="S193" s="8" t="e">
        <f>COUNTIFS(Sta!$B:$B,$A193,Sta!$Y:$Y,"&gt;10")/$C193</f>
        <v>#DIV/0!</v>
      </c>
      <c r="T193" s="11" t="e">
        <f>(COUNTIFS(Sta!$A:$A,$A193,Sta!$Y:$Y,"&lt;12") +COUNTIFS(Sta!$B:$B,$A193,Sta!$Y:$Y,"&lt;12"))/$D193</f>
        <v>#DIV/0!</v>
      </c>
      <c r="U193" s="8" t="e">
        <f>COUNTIFS(Sta!$A:$A,$A193,Sta!$Y:$Y,"&lt;12")/$B193</f>
        <v>#DIV/0!</v>
      </c>
      <c r="V193" s="8" t="e">
        <f>COUNTIFS(Sta!$B:$B,$A193,Sta!$Y:$Y,"&lt;12")/$C193</f>
        <v>#DIV/0!</v>
      </c>
    </row>
    <row r="194" spans="1:22" x14ac:dyDescent="0.3">
      <c r="A194" s="62" t="s">
        <v>297</v>
      </c>
      <c r="B194" s="9">
        <f>COUNTIF(Sta!A:A,A194)</f>
        <v>0</v>
      </c>
      <c r="C194" s="4">
        <f>COUNTIF(Sta!B:B,A194)</f>
        <v>0</v>
      </c>
      <c r="D194" s="4">
        <f t="shared" si="5"/>
        <v>0</v>
      </c>
      <c r="E194" s="10" t="e">
        <f>(SUMIF(Sta!$A:$A,$A194,Sta!$Y:$Y)  + SUMIF(Sta!$B:$B,$A194,Sta!$Y:$Y) )/$D194</f>
        <v>#DIV/0!</v>
      </c>
      <c r="F194" s="6" t="e">
        <f>SUMIF(Sta!$A:$A,$A194,Sta!$Y:$Y)/$B194</f>
        <v>#DIV/0!</v>
      </c>
      <c r="G194" s="6" t="e">
        <f>SUMIF(Sta!$B:$B,$A194,Sta!$Y:$Y)/$C194</f>
        <v>#DIV/0!</v>
      </c>
      <c r="H194" s="10" t="e">
        <f>(SUMIF(Sta!$A:$A,$A194,Sta!$U:$U)  + SUMIF(Sta!$B:$B,$A194,Sta!$V:$V) )/$D194</f>
        <v>#DIV/0!</v>
      </c>
      <c r="I194" s="6" t="e">
        <f>SUMIF(Sta!$A:$A,$A194,Sta!$U:$U)/$B194</f>
        <v>#DIV/0!</v>
      </c>
      <c r="J194" s="6" t="e">
        <f>SUMIF(Sta!$B:$B,$A194,Sta!$V:$V)/$C194</f>
        <v>#DIV/0!</v>
      </c>
      <c r="K194" s="10" t="e">
        <f>(SUMIF(Sta!$A:$A,$A194,Sta!$W:$W)  + SUMIF(Sta!$B:$B,$A194,Sta!$X:$X) )/$D194</f>
        <v>#DIV/0!</v>
      </c>
      <c r="L194" s="6" t="e">
        <f>SUMIF(Sta!$A:$A,$A194,Sta!$W:$W)/$B194</f>
        <v>#DIV/0!</v>
      </c>
      <c r="M194" s="6" t="e">
        <f>SUMIF(Sta!$B:$B,$A194,Sta!$X:$X)/$C194</f>
        <v>#DIV/0!</v>
      </c>
      <c r="N194" s="11" t="e">
        <f>(COUNTIFS(Sta!$A:$A,$A194,Sta!$Y:$Y,"&gt;8") +COUNTIFS(Sta!$B:$B,$A194,Sta!$Y:$Y,"&gt;8"))/$D194</f>
        <v>#DIV/0!</v>
      </c>
      <c r="O194" s="8" t="e">
        <f>COUNTIFS(Sta!$A:$A,$A194,Sta!$Y:$Y,"&gt;8")/$B194</f>
        <v>#DIV/0!</v>
      </c>
      <c r="P194" s="8" t="e">
        <f>COUNTIFS(Sta!$B:$B,$A194,Sta!$Y:$Y,"&gt;8")/$C194</f>
        <v>#DIV/0!</v>
      </c>
      <c r="Q194" s="11" t="e">
        <f>(COUNTIFS(Sta!$A:$A,$A194,Sta!$Y:$Y,"&gt;10") +COUNTIFS(Sta!$B:$B,$A194,Sta!$Y:$Y,"&gt;10"))/$D194</f>
        <v>#DIV/0!</v>
      </c>
      <c r="R194" s="8" t="e">
        <f>COUNTIFS(Sta!$A:$A,$A194,Sta!$Y:$Y,"&gt;10")/$B194</f>
        <v>#DIV/0!</v>
      </c>
      <c r="S194" s="8" t="e">
        <f>COUNTIFS(Sta!$B:$B,$A194,Sta!$Y:$Y,"&gt;10")/$C194</f>
        <v>#DIV/0!</v>
      </c>
      <c r="T194" s="11" t="e">
        <f>(COUNTIFS(Sta!$A:$A,$A194,Sta!$Y:$Y,"&lt;12") +COUNTIFS(Sta!$B:$B,$A194,Sta!$Y:$Y,"&lt;12"))/$D194</f>
        <v>#DIV/0!</v>
      </c>
      <c r="U194" s="8" t="e">
        <f>COUNTIFS(Sta!$A:$A,$A194,Sta!$Y:$Y,"&lt;12")/$B194</f>
        <v>#DIV/0!</v>
      </c>
      <c r="V194" s="8" t="e">
        <f>COUNTIFS(Sta!$B:$B,$A194,Sta!$Y:$Y,"&lt;12")/$C194</f>
        <v>#DIV/0!</v>
      </c>
    </row>
    <row r="195" spans="1:22" x14ac:dyDescent="0.3">
      <c r="A195" s="62" t="s">
        <v>299</v>
      </c>
      <c r="B195" s="9">
        <f>COUNTIF(Sta!A:A,A195)</f>
        <v>0</v>
      </c>
      <c r="C195" s="4">
        <f>COUNTIF(Sta!B:B,A195)</f>
        <v>0</v>
      </c>
      <c r="D195" s="4">
        <f t="shared" si="5"/>
        <v>0</v>
      </c>
      <c r="E195" s="10" t="e">
        <f>(SUMIF(Sta!$A:$A,$A195,Sta!$Y:$Y)  + SUMIF(Sta!$B:$B,$A195,Sta!$Y:$Y) )/$D195</f>
        <v>#DIV/0!</v>
      </c>
      <c r="F195" s="6" t="e">
        <f>SUMIF(Sta!$A:$A,$A195,Sta!$Y:$Y)/$B195</f>
        <v>#DIV/0!</v>
      </c>
      <c r="G195" s="6" t="e">
        <f>SUMIF(Sta!$B:$B,$A195,Sta!$Y:$Y)/$C195</f>
        <v>#DIV/0!</v>
      </c>
      <c r="H195" s="10" t="e">
        <f>(SUMIF(Sta!$A:$A,$A195,Sta!$U:$U)  + SUMIF(Sta!$B:$B,$A195,Sta!$V:$V) )/$D195</f>
        <v>#DIV/0!</v>
      </c>
      <c r="I195" s="6" t="e">
        <f>SUMIF(Sta!$A:$A,$A195,Sta!$U:$U)/$B195</f>
        <v>#DIV/0!</v>
      </c>
      <c r="J195" s="6" t="e">
        <f>SUMIF(Sta!$B:$B,$A195,Sta!$V:$V)/$C195</f>
        <v>#DIV/0!</v>
      </c>
      <c r="K195" s="10" t="e">
        <f>(SUMIF(Sta!$A:$A,$A195,Sta!$W:$W)  + SUMIF(Sta!$B:$B,$A195,Sta!$X:$X) )/$D195</f>
        <v>#DIV/0!</v>
      </c>
      <c r="L195" s="6" t="e">
        <f>SUMIF(Sta!$A:$A,$A195,Sta!$W:$W)/$B195</f>
        <v>#DIV/0!</v>
      </c>
      <c r="M195" s="6" t="e">
        <f>SUMIF(Sta!$B:$B,$A195,Sta!$X:$X)/$C195</f>
        <v>#DIV/0!</v>
      </c>
      <c r="N195" s="11" t="e">
        <f>(COUNTIFS(Sta!$A:$A,$A195,Sta!$Y:$Y,"&gt;8") +COUNTIFS(Sta!$B:$B,$A195,Sta!$Y:$Y,"&gt;8"))/$D195</f>
        <v>#DIV/0!</v>
      </c>
      <c r="O195" s="8" t="e">
        <f>COUNTIFS(Sta!$A:$A,$A195,Sta!$Y:$Y,"&gt;8")/$B195</f>
        <v>#DIV/0!</v>
      </c>
      <c r="P195" s="8" t="e">
        <f>COUNTIFS(Sta!$B:$B,$A195,Sta!$Y:$Y,"&gt;8")/$C195</f>
        <v>#DIV/0!</v>
      </c>
      <c r="Q195" s="11" t="e">
        <f>(COUNTIFS(Sta!$A:$A,$A195,Sta!$Y:$Y,"&gt;10") +COUNTIFS(Sta!$B:$B,$A195,Sta!$Y:$Y,"&gt;10"))/$D195</f>
        <v>#DIV/0!</v>
      </c>
      <c r="R195" s="8" t="e">
        <f>COUNTIFS(Sta!$A:$A,$A195,Sta!$Y:$Y,"&gt;10")/$B195</f>
        <v>#DIV/0!</v>
      </c>
      <c r="S195" s="8" t="e">
        <f>COUNTIFS(Sta!$B:$B,$A195,Sta!$Y:$Y,"&gt;10")/$C195</f>
        <v>#DIV/0!</v>
      </c>
      <c r="T195" s="11" t="e">
        <f>(COUNTIFS(Sta!$A:$A,$A195,Sta!$Y:$Y,"&lt;12") +COUNTIFS(Sta!$B:$B,$A195,Sta!$Y:$Y,"&lt;12"))/$D195</f>
        <v>#DIV/0!</v>
      </c>
      <c r="U195" s="8" t="e">
        <f>COUNTIFS(Sta!$A:$A,$A195,Sta!$Y:$Y,"&lt;12")/$B195</f>
        <v>#DIV/0!</v>
      </c>
      <c r="V195" s="8" t="e">
        <f>COUNTIFS(Sta!$B:$B,$A195,Sta!$Y:$Y,"&lt;12")/$C195</f>
        <v>#DIV/0!</v>
      </c>
    </row>
    <row r="196" spans="1:22" x14ac:dyDescent="0.3">
      <c r="A196" s="62" t="s">
        <v>314</v>
      </c>
      <c r="B196" s="9">
        <f>COUNTIF(Sta!A:A,A196)</f>
        <v>0</v>
      </c>
      <c r="C196" s="4">
        <f>COUNTIF(Sta!B:B,A196)</f>
        <v>0</v>
      </c>
      <c r="D196" s="4">
        <f>B196+C196</f>
        <v>0</v>
      </c>
      <c r="E196" s="10" t="e">
        <f>(SUMIF(Sta!$A:$A,$A196,Sta!$Y:$Y)  + SUMIF(Sta!$B:$B,$A196,Sta!$Y:$Y) )/$D196</f>
        <v>#DIV/0!</v>
      </c>
      <c r="F196" s="6" t="e">
        <f>SUMIF(Sta!$A:$A,$A196,Sta!$Y:$Y)/$B196</f>
        <v>#DIV/0!</v>
      </c>
      <c r="G196" s="6" t="e">
        <f>SUMIF(Sta!$B:$B,$A196,Sta!$Y:$Y)/$C196</f>
        <v>#DIV/0!</v>
      </c>
      <c r="H196" s="10" t="e">
        <f>(SUMIF(Sta!$A:$A,$A196,Sta!$U:$U)  + SUMIF(Sta!$B:$B,$A196,Sta!$V:$V) )/$D196</f>
        <v>#DIV/0!</v>
      </c>
      <c r="I196" s="6" t="e">
        <f>SUMIF(Sta!$A:$A,$A196,Sta!$U:$U)/$B196</f>
        <v>#DIV/0!</v>
      </c>
      <c r="J196" s="6" t="e">
        <f>SUMIF(Sta!$B:$B,$A196,Sta!$V:$V)/$C196</f>
        <v>#DIV/0!</v>
      </c>
      <c r="K196" s="10" t="e">
        <f>(SUMIF(Sta!$A:$A,$A196,Sta!$W:$W)  + SUMIF(Sta!$B:$B,$A196,Sta!$X:$X) )/$D196</f>
        <v>#DIV/0!</v>
      </c>
      <c r="L196" s="6" t="e">
        <f>SUMIF(Sta!$A:$A,$A196,Sta!$W:$W)/$B196</f>
        <v>#DIV/0!</v>
      </c>
      <c r="M196" s="6" t="e">
        <f>SUMIF(Sta!$B:$B,$A196,Sta!$X:$X)/$C196</f>
        <v>#DIV/0!</v>
      </c>
      <c r="N196" s="11" t="e">
        <f>(COUNTIFS(Sta!$A:$A,$A196,Sta!$Y:$Y,"&gt;8") +COUNTIFS(Sta!$B:$B,$A196,Sta!$Y:$Y,"&gt;8"))/$D196</f>
        <v>#DIV/0!</v>
      </c>
      <c r="O196" s="8" t="e">
        <f>COUNTIFS(Sta!$A:$A,$A196,Sta!$Y:$Y,"&gt;8")/$B196</f>
        <v>#DIV/0!</v>
      </c>
      <c r="P196" s="8" t="e">
        <f>COUNTIFS(Sta!$B:$B,$A196,Sta!$Y:$Y,"&gt;8")/$C196</f>
        <v>#DIV/0!</v>
      </c>
      <c r="Q196" s="11" t="e">
        <f>(COUNTIFS(Sta!$A:$A,$A196,Sta!$Y:$Y,"&gt;10") +COUNTIFS(Sta!$B:$B,$A196,Sta!$Y:$Y,"&gt;10"))/$D196</f>
        <v>#DIV/0!</v>
      </c>
      <c r="R196" s="8" t="e">
        <f>COUNTIFS(Sta!$A:$A,$A196,Sta!$Y:$Y,"&gt;10")/$B196</f>
        <v>#DIV/0!</v>
      </c>
      <c r="S196" s="8" t="e">
        <f>COUNTIFS(Sta!$B:$B,$A196,Sta!$Y:$Y,"&gt;10")/$C196</f>
        <v>#DIV/0!</v>
      </c>
      <c r="T196" s="11" t="e">
        <f>(COUNTIFS(Sta!$A:$A,$A196,Sta!$Y:$Y,"&lt;12") +COUNTIFS(Sta!$B:$B,$A196,Sta!$Y:$Y,"&lt;12"))/$D196</f>
        <v>#DIV/0!</v>
      </c>
      <c r="U196" s="8" t="e">
        <f>COUNTIFS(Sta!$A:$A,$A196,Sta!$Y:$Y,"&lt;12")/$B196</f>
        <v>#DIV/0!</v>
      </c>
      <c r="V196" s="8" t="e">
        <f>COUNTIFS(Sta!$B:$B,$A196,Sta!$Y:$Y,"&lt;12")/$C196</f>
        <v>#DIV/0!</v>
      </c>
    </row>
    <row r="197" spans="1:22" x14ac:dyDescent="0.3">
      <c r="A197" s="62" t="s">
        <v>312</v>
      </c>
      <c r="B197" s="9">
        <f>COUNTIF(Sta!A:A,A197)</f>
        <v>0</v>
      </c>
      <c r="C197" s="4">
        <f>COUNTIF(Sta!B:B,A197)</f>
        <v>0</v>
      </c>
      <c r="D197" s="4">
        <f t="shared" ref="D197:D208" si="6">B197+C197</f>
        <v>0</v>
      </c>
      <c r="E197" s="10" t="e">
        <f>(SUMIF(Sta!$A:$A,$A197,Sta!$Y:$Y)  + SUMIF(Sta!$B:$B,$A197,Sta!$Y:$Y) )/$D197</f>
        <v>#DIV/0!</v>
      </c>
      <c r="F197" s="6" t="e">
        <f>SUMIF(Sta!$A:$A,$A197,Sta!$Y:$Y)/$B197</f>
        <v>#DIV/0!</v>
      </c>
      <c r="G197" s="6" t="e">
        <f>SUMIF(Sta!$B:$B,$A197,Sta!$Y:$Y)/$C197</f>
        <v>#DIV/0!</v>
      </c>
      <c r="H197" s="10" t="e">
        <f>(SUMIF(Sta!$A:$A,$A197,Sta!$U:$U)  + SUMIF(Sta!$B:$B,$A197,Sta!$V:$V) )/$D197</f>
        <v>#DIV/0!</v>
      </c>
      <c r="I197" s="6" t="e">
        <f>SUMIF(Sta!$A:$A,$A197,Sta!$U:$U)/$B197</f>
        <v>#DIV/0!</v>
      </c>
      <c r="J197" s="6" t="e">
        <f>SUMIF(Sta!$B:$B,$A197,Sta!$V:$V)/$C197</f>
        <v>#DIV/0!</v>
      </c>
      <c r="K197" s="10" t="e">
        <f>(SUMIF(Sta!$A:$A,$A197,Sta!$W:$W)  + SUMIF(Sta!$B:$B,$A197,Sta!$X:$X) )/$D197</f>
        <v>#DIV/0!</v>
      </c>
      <c r="L197" s="6" t="e">
        <f>SUMIF(Sta!$A:$A,$A197,Sta!$W:$W)/$B197</f>
        <v>#DIV/0!</v>
      </c>
      <c r="M197" s="6" t="e">
        <f>SUMIF(Sta!$B:$B,$A197,Sta!$X:$X)/$C197</f>
        <v>#DIV/0!</v>
      </c>
      <c r="N197" s="11" t="e">
        <f>(COUNTIFS(Sta!$A:$A,$A197,Sta!$Y:$Y,"&gt;8") +COUNTIFS(Sta!$B:$B,$A197,Sta!$Y:$Y,"&gt;8"))/$D197</f>
        <v>#DIV/0!</v>
      </c>
      <c r="O197" s="8" t="e">
        <f>COUNTIFS(Sta!$A:$A,$A197,Sta!$Y:$Y,"&gt;8")/$B197</f>
        <v>#DIV/0!</v>
      </c>
      <c r="P197" s="8" t="e">
        <f>COUNTIFS(Sta!$B:$B,$A197,Sta!$Y:$Y,"&gt;8")/$C197</f>
        <v>#DIV/0!</v>
      </c>
      <c r="Q197" s="11" t="e">
        <f>(COUNTIFS(Sta!$A:$A,$A197,Sta!$Y:$Y,"&gt;10") +COUNTIFS(Sta!$B:$B,$A197,Sta!$Y:$Y,"&gt;10"))/$D197</f>
        <v>#DIV/0!</v>
      </c>
      <c r="R197" s="8" t="e">
        <f>COUNTIFS(Sta!$A:$A,$A197,Sta!$Y:$Y,"&gt;10")/$B197</f>
        <v>#DIV/0!</v>
      </c>
      <c r="S197" s="8" t="e">
        <f>COUNTIFS(Sta!$B:$B,$A197,Sta!$Y:$Y,"&gt;10")/$C197</f>
        <v>#DIV/0!</v>
      </c>
      <c r="T197" s="11" t="e">
        <f>(COUNTIFS(Sta!$A:$A,$A197,Sta!$Y:$Y,"&lt;12") +COUNTIFS(Sta!$B:$B,$A197,Sta!$Y:$Y,"&lt;12"))/$D197</f>
        <v>#DIV/0!</v>
      </c>
      <c r="U197" s="8" t="e">
        <f>COUNTIFS(Sta!$A:$A,$A197,Sta!$Y:$Y,"&lt;12")/$B197</f>
        <v>#DIV/0!</v>
      </c>
      <c r="V197" s="8" t="e">
        <f>COUNTIFS(Sta!$B:$B,$A197,Sta!$Y:$Y,"&lt;12")/$C197</f>
        <v>#DIV/0!</v>
      </c>
    </row>
    <row r="198" spans="1:22" x14ac:dyDescent="0.3">
      <c r="A198" s="62" t="s">
        <v>305</v>
      </c>
      <c r="B198" s="9">
        <f>COUNTIF(Sta!A:A,A198)</f>
        <v>0</v>
      </c>
      <c r="C198" s="4">
        <f>COUNTIF(Sta!B:B,A198)</f>
        <v>0</v>
      </c>
      <c r="D198" s="4">
        <f t="shared" si="6"/>
        <v>0</v>
      </c>
      <c r="E198" s="10" t="e">
        <f>(SUMIF(Sta!$A:$A,$A198,Sta!$Y:$Y)  + SUMIF(Sta!$B:$B,$A198,Sta!$Y:$Y) )/$D198</f>
        <v>#DIV/0!</v>
      </c>
      <c r="F198" s="6" t="e">
        <f>SUMIF(Sta!$A:$A,$A198,Sta!$Y:$Y)/$B198</f>
        <v>#DIV/0!</v>
      </c>
      <c r="G198" s="6" t="e">
        <f>SUMIF(Sta!$B:$B,$A198,Sta!$Y:$Y)/$C198</f>
        <v>#DIV/0!</v>
      </c>
      <c r="H198" s="10" t="e">
        <f>(SUMIF(Sta!$A:$A,$A198,Sta!$U:$U)  + SUMIF(Sta!$B:$B,$A198,Sta!$V:$V) )/$D198</f>
        <v>#DIV/0!</v>
      </c>
      <c r="I198" s="6" t="e">
        <f>SUMIF(Sta!$A:$A,$A198,Sta!$U:$U)/$B198</f>
        <v>#DIV/0!</v>
      </c>
      <c r="J198" s="6" t="e">
        <f>SUMIF(Sta!$B:$B,$A198,Sta!$V:$V)/$C198</f>
        <v>#DIV/0!</v>
      </c>
      <c r="K198" s="10" t="e">
        <f>(SUMIF(Sta!$A:$A,$A198,Sta!$W:$W)  + SUMIF(Sta!$B:$B,$A198,Sta!$X:$X) )/$D198</f>
        <v>#DIV/0!</v>
      </c>
      <c r="L198" s="6" t="e">
        <f>SUMIF(Sta!$A:$A,$A198,Sta!$W:$W)/$B198</f>
        <v>#DIV/0!</v>
      </c>
      <c r="M198" s="6" t="e">
        <f>SUMIF(Sta!$B:$B,$A198,Sta!$X:$X)/$C198</f>
        <v>#DIV/0!</v>
      </c>
      <c r="N198" s="11" t="e">
        <f>(COUNTIFS(Sta!$A:$A,$A198,Sta!$Y:$Y,"&gt;8") +COUNTIFS(Sta!$B:$B,$A198,Sta!$Y:$Y,"&gt;8"))/$D198</f>
        <v>#DIV/0!</v>
      </c>
      <c r="O198" s="8" t="e">
        <f>COUNTIFS(Sta!$A:$A,$A198,Sta!$Y:$Y,"&gt;8")/$B198</f>
        <v>#DIV/0!</v>
      </c>
      <c r="P198" s="8" t="e">
        <f>COUNTIFS(Sta!$B:$B,$A198,Sta!$Y:$Y,"&gt;8")/$C198</f>
        <v>#DIV/0!</v>
      </c>
      <c r="Q198" s="11" t="e">
        <f>(COUNTIFS(Sta!$A:$A,$A198,Sta!$Y:$Y,"&gt;10") +COUNTIFS(Sta!$B:$B,$A198,Sta!$Y:$Y,"&gt;10"))/$D198</f>
        <v>#DIV/0!</v>
      </c>
      <c r="R198" s="8" t="e">
        <f>COUNTIFS(Sta!$A:$A,$A198,Sta!$Y:$Y,"&gt;10")/$B198</f>
        <v>#DIV/0!</v>
      </c>
      <c r="S198" s="8" t="e">
        <f>COUNTIFS(Sta!$B:$B,$A198,Sta!$Y:$Y,"&gt;10")/$C198</f>
        <v>#DIV/0!</v>
      </c>
      <c r="T198" s="11" t="e">
        <f>(COUNTIFS(Sta!$A:$A,$A198,Sta!$Y:$Y,"&lt;12") +COUNTIFS(Sta!$B:$B,$A198,Sta!$Y:$Y,"&lt;12"))/$D198</f>
        <v>#DIV/0!</v>
      </c>
      <c r="U198" s="8" t="e">
        <f>COUNTIFS(Sta!$A:$A,$A198,Sta!$Y:$Y,"&lt;12")/$B198</f>
        <v>#DIV/0!</v>
      </c>
      <c r="V198" s="8" t="e">
        <f>COUNTIFS(Sta!$B:$B,$A198,Sta!$Y:$Y,"&lt;12")/$C198</f>
        <v>#DIV/0!</v>
      </c>
    </row>
    <row r="199" spans="1:22" x14ac:dyDescent="0.3">
      <c r="A199" s="62" t="s">
        <v>306</v>
      </c>
      <c r="B199" s="9">
        <f>COUNTIF(Sta!A:A,A199)</f>
        <v>0</v>
      </c>
      <c r="C199" s="4">
        <f>COUNTIF(Sta!B:B,A199)</f>
        <v>0</v>
      </c>
      <c r="D199" s="4">
        <f t="shared" si="6"/>
        <v>0</v>
      </c>
      <c r="E199" s="10" t="e">
        <f>(SUMIF(Sta!$A:$A,$A199,Sta!$Y:$Y)  + SUMIF(Sta!$B:$B,$A199,Sta!$Y:$Y) )/$D199</f>
        <v>#DIV/0!</v>
      </c>
      <c r="F199" s="6" t="e">
        <f>SUMIF(Sta!$A:$A,$A199,Sta!$Y:$Y)/$B199</f>
        <v>#DIV/0!</v>
      </c>
      <c r="G199" s="6" t="e">
        <f>SUMIF(Sta!$B:$B,$A199,Sta!$Y:$Y)/$C199</f>
        <v>#DIV/0!</v>
      </c>
      <c r="H199" s="10" t="e">
        <f>(SUMIF(Sta!$A:$A,$A199,Sta!$U:$U)  + SUMIF(Sta!$B:$B,$A199,Sta!$V:$V) )/$D199</f>
        <v>#DIV/0!</v>
      </c>
      <c r="I199" s="6" t="e">
        <f>SUMIF(Sta!$A:$A,$A199,Sta!$U:$U)/$B199</f>
        <v>#DIV/0!</v>
      </c>
      <c r="J199" s="6" t="e">
        <f>SUMIF(Sta!$B:$B,$A199,Sta!$V:$V)/$C199</f>
        <v>#DIV/0!</v>
      </c>
      <c r="K199" s="10" t="e">
        <f>(SUMIF(Sta!$A:$A,$A199,Sta!$W:$W)  + SUMIF(Sta!$B:$B,$A199,Sta!$X:$X) )/$D199</f>
        <v>#DIV/0!</v>
      </c>
      <c r="L199" s="6" t="e">
        <f>SUMIF(Sta!$A:$A,$A199,Sta!$W:$W)/$B199</f>
        <v>#DIV/0!</v>
      </c>
      <c r="M199" s="6" t="e">
        <f>SUMIF(Sta!$B:$B,$A199,Sta!$X:$X)/$C199</f>
        <v>#DIV/0!</v>
      </c>
      <c r="N199" s="11" t="e">
        <f>(COUNTIFS(Sta!$A:$A,$A199,Sta!$Y:$Y,"&gt;8") +COUNTIFS(Sta!$B:$B,$A199,Sta!$Y:$Y,"&gt;8"))/$D199</f>
        <v>#DIV/0!</v>
      </c>
      <c r="O199" s="8" t="e">
        <f>COUNTIFS(Sta!$A:$A,$A199,Sta!$Y:$Y,"&gt;8")/$B199</f>
        <v>#DIV/0!</v>
      </c>
      <c r="P199" s="8" t="e">
        <f>COUNTIFS(Sta!$B:$B,$A199,Sta!$Y:$Y,"&gt;8")/$C199</f>
        <v>#DIV/0!</v>
      </c>
      <c r="Q199" s="11" t="e">
        <f>(COUNTIFS(Sta!$A:$A,$A199,Sta!$Y:$Y,"&gt;10") +COUNTIFS(Sta!$B:$B,$A199,Sta!$Y:$Y,"&gt;10"))/$D199</f>
        <v>#DIV/0!</v>
      </c>
      <c r="R199" s="8" t="e">
        <f>COUNTIFS(Sta!$A:$A,$A199,Sta!$Y:$Y,"&gt;10")/$B199</f>
        <v>#DIV/0!</v>
      </c>
      <c r="S199" s="8" t="e">
        <f>COUNTIFS(Sta!$B:$B,$A199,Sta!$Y:$Y,"&gt;10")/$C199</f>
        <v>#DIV/0!</v>
      </c>
      <c r="T199" s="11" t="e">
        <f>(COUNTIFS(Sta!$A:$A,$A199,Sta!$Y:$Y,"&lt;12") +COUNTIFS(Sta!$B:$B,$A199,Sta!$Y:$Y,"&lt;12"))/$D199</f>
        <v>#DIV/0!</v>
      </c>
      <c r="U199" s="8" t="e">
        <f>COUNTIFS(Sta!$A:$A,$A199,Sta!$Y:$Y,"&lt;12")/$B199</f>
        <v>#DIV/0!</v>
      </c>
      <c r="V199" s="8" t="e">
        <f>COUNTIFS(Sta!$B:$B,$A199,Sta!$Y:$Y,"&lt;12")/$C199</f>
        <v>#DIV/0!</v>
      </c>
    </row>
    <row r="200" spans="1:22" x14ac:dyDescent="0.3">
      <c r="A200" s="62" t="s">
        <v>309</v>
      </c>
      <c r="B200" s="9">
        <f>COUNTIF(Sta!A:A,A200)</f>
        <v>0</v>
      </c>
      <c r="C200" s="4">
        <f>COUNTIF(Sta!B:B,A200)</f>
        <v>0</v>
      </c>
      <c r="D200" s="4">
        <f t="shared" si="6"/>
        <v>0</v>
      </c>
      <c r="E200" s="10" t="e">
        <f>(SUMIF(Sta!$A:$A,$A200,Sta!$Y:$Y)  + SUMIF(Sta!$B:$B,$A200,Sta!$Y:$Y) )/$D200</f>
        <v>#DIV/0!</v>
      </c>
      <c r="F200" s="6" t="e">
        <f>SUMIF(Sta!$A:$A,$A200,Sta!$Y:$Y)/$B200</f>
        <v>#DIV/0!</v>
      </c>
      <c r="G200" s="6" t="e">
        <f>SUMIF(Sta!$B:$B,$A200,Sta!$Y:$Y)/$C200</f>
        <v>#DIV/0!</v>
      </c>
      <c r="H200" s="10" t="e">
        <f>(SUMIF(Sta!$A:$A,$A200,Sta!$U:$U)  + SUMIF(Sta!$B:$B,$A200,Sta!$V:$V) )/$D200</f>
        <v>#DIV/0!</v>
      </c>
      <c r="I200" s="6" t="e">
        <f>SUMIF(Sta!$A:$A,$A200,Sta!$U:$U)/$B200</f>
        <v>#DIV/0!</v>
      </c>
      <c r="J200" s="6" t="e">
        <f>SUMIF(Sta!$B:$B,$A200,Sta!$V:$V)/$C200</f>
        <v>#DIV/0!</v>
      </c>
      <c r="K200" s="10" t="e">
        <f>(SUMIF(Sta!$A:$A,$A200,Sta!$W:$W)  + SUMIF(Sta!$B:$B,$A200,Sta!$X:$X) )/$D200</f>
        <v>#DIV/0!</v>
      </c>
      <c r="L200" s="6" t="e">
        <f>SUMIF(Sta!$A:$A,$A200,Sta!$W:$W)/$B200</f>
        <v>#DIV/0!</v>
      </c>
      <c r="M200" s="6" t="e">
        <f>SUMIF(Sta!$B:$B,$A200,Sta!$X:$X)/$C200</f>
        <v>#DIV/0!</v>
      </c>
      <c r="N200" s="11" t="e">
        <f>(COUNTIFS(Sta!$A:$A,$A200,Sta!$Y:$Y,"&gt;8") +COUNTIFS(Sta!$B:$B,$A200,Sta!$Y:$Y,"&gt;8"))/$D200</f>
        <v>#DIV/0!</v>
      </c>
      <c r="O200" s="8" t="e">
        <f>COUNTIFS(Sta!$A:$A,$A200,Sta!$Y:$Y,"&gt;8")/$B200</f>
        <v>#DIV/0!</v>
      </c>
      <c r="P200" s="8" t="e">
        <f>COUNTIFS(Sta!$B:$B,$A200,Sta!$Y:$Y,"&gt;8")/$C200</f>
        <v>#DIV/0!</v>
      </c>
      <c r="Q200" s="11" t="e">
        <f>(COUNTIFS(Sta!$A:$A,$A200,Sta!$Y:$Y,"&gt;10") +COUNTIFS(Sta!$B:$B,$A200,Sta!$Y:$Y,"&gt;10"))/$D200</f>
        <v>#DIV/0!</v>
      </c>
      <c r="R200" s="8" t="e">
        <f>COUNTIFS(Sta!$A:$A,$A200,Sta!$Y:$Y,"&gt;10")/$B200</f>
        <v>#DIV/0!</v>
      </c>
      <c r="S200" s="8" t="e">
        <f>COUNTIFS(Sta!$B:$B,$A200,Sta!$Y:$Y,"&gt;10")/$C200</f>
        <v>#DIV/0!</v>
      </c>
      <c r="T200" s="11" t="e">
        <f>(COUNTIFS(Sta!$A:$A,$A200,Sta!$Y:$Y,"&lt;12") +COUNTIFS(Sta!$B:$B,$A200,Sta!$Y:$Y,"&lt;12"))/$D200</f>
        <v>#DIV/0!</v>
      </c>
      <c r="U200" s="8" t="e">
        <f>COUNTIFS(Sta!$A:$A,$A200,Sta!$Y:$Y,"&lt;12")/$B200</f>
        <v>#DIV/0!</v>
      </c>
      <c r="V200" s="8" t="e">
        <f>COUNTIFS(Sta!$B:$B,$A200,Sta!$Y:$Y,"&lt;12")/$C200</f>
        <v>#DIV/0!</v>
      </c>
    </row>
    <row r="201" spans="1:22" x14ac:dyDescent="0.3">
      <c r="A201" s="62" t="s">
        <v>308</v>
      </c>
      <c r="B201" s="9">
        <f>COUNTIF(Sta!A:A,A201)</f>
        <v>0</v>
      </c>
      <c r="C201" s="4">
        <f>COUNTIF(Sta!B:B,A201)</f>
        <v>0</v>
      </c>
      <c r="D201" s="4">
        <f t="shared" si="6"/>
        <v>0</v>
      </c>
      <c r="E201" s="10" t="e">
        <f>(SUMIF(Sta!$A:$A,$A201,Sta!$Y:$Y)  + SUMIF(Sta!$B:$B,$A201,Sta!$Y:$Y) )/$D201</f>
        <v>#DIV/0!</v>
      </c>
      <c r="F201" s="6" t="e">
        <f>SUMIF(Sta!$A:$A,$A201,Sta!$Y:$Y)/$B201</f>
        <v>#DIV/0!</v>
      </c>
      <c r="G201" s="6" t="e">
        <f>SUMIF(Sta!$B:$B,$A201,Sta!$Y:$Y)/$C201</f>
        <v>#DIV/0!</v>
      </c>
      <c r="H201" s="10" t="e">
        <f>(SUMIF(Sta!$A:$A,$A201,Sta!$U:$U)  + SUMIF(Sta!$B:$B,$A201,Sta!$V:$V) )/$D201</f>
        <v>#DIV/0!</v>
      </c>
      <c r="I201" s="6" t="e">
        <f>SUMIF(Sta!$A:$A,$A201,Sta!$U:$U)/$B201</f>
        <v>#DIV/0!</v>
      </c>
      <c r="J201" s="6" t="e">
        <f>SUMIF(Sta!$B:$B,$A201,Sta!$V:$V)/$C201</f>
        <v>#DIV/0!</v>
      </c>
      <c r="K201" s="10" t="e">
        <f>(SUMIF(Sta!$A:$A,$A201,Sta!$W:$W)  + SUMIF(Sta!$B:$B,$A201,Sta!$X:$X) )/$D201</f>
        <v>#DIV/0!</v>
      </c>
      <c r="L201" s="6" t="e">
        <f>SUMIF(Sta!$A:$A,$A201,Sta!$W:$W)/$B201</f>
        <v>#DIV/0!</v>
      </c>
      <c r="M201" s="6" t="e">
        <f>SUMIF(Sta!$B:$B,$A201,Sta!$X:$X)/$C201</f>
        <v>#DIV/0!</v>
      </c>
      <c r="N201" s="11" t="e">
        <f>(COUNTIFS(Sta!$A:$A,$A201,Sta!$Y:$Y,"&gt;8") +COUNTIFS(Sta!$B:$B,$A201,Sta!$Y:$Y,"&gt;8"))/$D201</f>
        <v>#DIV/0!</v>
      </c>
      <c r="O201" s="8" t="e">
        <f>COUNTIFS(Sta!$A:$A,$A201,Sta!$Y:$Y,"&gt;8")/$B201</f>
        <v>#DIV/0!</v>
      </c>
      <c r="P201" s="8" t="e">
        <f>COUNTIFS(Sta!$B:$B,$A201,Sta!$Y:$Y,"&gt;8")/$C201</f>
        <v>#DIV/0!</v>
      </c>
      <c r="Q201" s="11" t="e">
        <f>(COUNTIFS(Sta!$A:$A,$A201,Sta!$Y:$Y,"&gt;10") +COUNTIFS(Sta!$B:$B,$A201,Sta!$Y:$Y,"&gt;10"))/$D201</f>
        <v>#DIV/0!</v>
      </c>
      <c r="R201" s="8" t="e">
        <f>COUNTIFS(Sta!$A:$A,$A201,Sta!$Y:$Y,"&gt;10")/$B201</f>
        <v>#DIV/0!</v>
      </c>
      <c r="S201" s="8" t="e">
        <f>COUNTIFS(Sta!$B:$B,$A201,Sta!$Y:$Y,"&gt;10")/$C201</f>
        <v>#DIV/0!</v>
      </c>
      <c r="T201" s="11" t="e">
        <f>(COUNTIFS(Sta!$A:$A,$A201,Sta!$Y:$Y,"&lt;12") +COUNTIFS(Sta!$B:$B,$A201,Sta!$Y:$Y,"&lt;12"))/$D201</f>
        <v>#DIV/0!</v>
      </c>
      <c r="U201" s="8" t="e">
        <f>COUNTIFS(Sta!$A:$A,$A201,Sta!$Y:$Y,"&lt;12")/$B201</f>
        <v>#DIV/0!</v>
      </c>
      <c r="V201" s="8" t="e">
        <f>COUNTIFS(Sta!$B:$B,$A201,Sta!$Y:$Y,"&lt;12")/$C201</f>
        <v>#DIV/0!</v>
      </c>
    </row>
    <row r="202" spans="1:22" x14ac:dyDescent="0.3">
      <c r="A202" s="62" t="s">
        <v>296</v>
      </c>
      <c r="B202" s="9">
        <f>COUNTIF(Sta!A:A,A202)</f>
        <v>0</v>
      </c>
      <c r="C202" s="4">
        <f>COUNTIF(Sta!B:B,A202)</f>
        <v>0</v>
      </c>
      <c r="D202" s="4">
        <f t="shared" si="6"/>
        <v>0</v>
      </c>
      <c r="E202" s="10" t="e">
        <f>(SUMIF(Sta!$A:$A,$A202,Sta!$Y:$Y)  + SUMIF(Sta!$B:$B,$A202,Sta!$Y:$Y) )/$D202</f>
        <v>#DIV/0!</v>
      </c>
      <c r="F202" s="6" t="e">
        <f>SUMIF(Sta!$A:$A,$A202,Sta!$Y:$Y)/$B202</f>
        <v>#DIV/0!</v>
      </c>
      <c r="G202" s="6" t="e">
        <f>SUMIF(Sta!$B:$B,$A202,Sta!$Y:$Y)/$C202</f>
        <v>#DIV/0!</v>
      </c>
      <c r="H202" s="10" t="e">
        <f>(SUMIF(Sta!$A:$A,$A202,Sta!$U:$U)  + SUMIF(Sta!$B:$B,$A202,Sta!$V:$V) )/$D202</f>
        <v>#DIV/0!</v>
      </c>
      <c r="I202" s="6" t="e">
        <f>SUMIF(Sta!$A:$A,$A202,Sta!$U:$U)/$B202</f>
        <v>#DIV/0!</v>
      </c>
      <c r="J202" s="6" t="e">
        <f>SUMIF(Sta!$B:$B,$A202,Sta!$V:$V)/$C202</f>
        <v>#DIV/0!</v>
      </c>
      <c r="K202" s="10" t="e">
        <f>(SUMIF(Sta!$A:$A,$A202,Sta!$W:$W)  + SUMIF(Sta!$B:$B,$A202,Sta!$X:$X) )/$D202</f>
        <v>#DIV/0!</v>
      </c>
      <c r="L202" s="6" t="e">
        <f>SUMIF(Sta!$A:$A,$A202,Sta!$W:$W)/$B202</f>
        <v>#DIV/0!</v>
      </c>
      <c r="M202" s="6" t="e">
        <f>SUMIF(Sta!$B:$B,$A202,Sta!$X:$X)/$C202</f>
        <v>#DIV/0!</v>
      </c>
      <c r="N202" s="11" t="e">
        <f>(COUNTIFS(Sta!$A:$A,$A202,Sta!$Y:$Y,"&gt;8") +COUNTIFS(Sta!$B:$B,$A202,Sta!$Y:$Y,"&gt;8"))/$D202</f>
        <v>#DIV/0!</v>
      </c>
      <c r="O202" s="8" t="e">
        <f>COUNTIFS(Sta!$A:$A,$A202,Sta!$Y:$Y,"&gt;8")/$B202</f>
        <v>#DIV/0!</v>
      </c>
      <c r="P202" s="8" t="e">
        <f>COUNTIFS(Sta!$B:$B,$A202,Sta!$Y:$Y,"&gt;8")/$C202</f>
        <v>#DIV/0!</v>
      </c>
      <c r="Q202" s="11" t="e">
        <f>(COUNTIFS(Sta!$A:$A,$A202,Sta!$Y:$Y,"&gt;10") +COUNTIFS(Sta!$B:$B,$A202,Sta!$Y:$Y,"&gt;10"))/$D202</f>
        <v>#DIV/0!</v>
      </c>
      <c r="R202" s="8" t="e">
        <f>COUNTIFS(Sta!$A:$A,$A202,Sta!$Y:$Y,"&gt;10")/$B202</f>
        <v>#DIV/0!</v>
      </c>
      <c r="S202" s="8" t="e">
        <f>COUNTIFS(Sta!$B:$B,$A202,Sta!$Y:$Y,"&gt;10")/$C202</f>
        <v>#DIV/0!</v>
      </c>
      <c r="T202" s="11" t="e">
        <f>(COUNTIFS(Sta!$A:$A,$A202,Sta!$Y:$Y,"&lt;12") +COUNTIFS(Sta!$B:$B,$A202,Sta!$Y:$Y,"&lt;12"))/$D202</f>
        <v>#DIV/0!</v>
      </c>
      <c r="U202" s="8" t="e">
        <f>COUNTIFS(Sta!$A:$A,$A202,Sta!$Y:$Y,"&lt;12")/$B202</f>
        <v>#DIV/0!</v>
      </c>
      <c r="V202" s="8" t="e">
        <f>COUNTIFS(Sta!$B:$B,$A202,Sta!$Y:$Y,"&lt;12")/$C202</f>
        <v>#DIV/0!</v>
      </c>
    </row>
    <row r="203" spans="1:22" x14ac:dyDescent="0.3">
      <c r="A203" s="62" t="s">
        <v>311</v>
      </c>
      <c r="B203" s="9">
        <f>COUNTIF(Sta!A:A,A203)</f>
        <v>0</v>
      </c>
      <c r="C203" s="4">
        <f>COUNTIF(Sta!B:B,A203)</f>
        <v>0</v>
      </c>
      <c r="D203" s="4">
        <f t="shared" si="6"/>
        <v>0</v>
      </c>
      <c r="E203" s="10" t="e">
        <f>(SUMIF(Sta!$A:$A,$A203,Sta!$Y:$Y)  + SUMIF(Sta!$B:$B,$A203,Sta!$Y:$Y) )/$D203</f>
        <v>#DIV/0!</v>
      </c>
      <c r="F203" s="6" t="e">
        <f>SUMIF(Sta!$A:$A,$A203,Sta!$Y:$Y)/$B203</f>
        <v>#DIV/0!</v>
      </c>
      <c r="G203" s="6" t="e">
        <f>SUMIF(Sta!$B:$B,$A203,Sta!$Y:$Y)/$C203</f>
        <v>#DIV/0!</v>
      </c>
      <c r="H203" s="10" t="e">
        <f>(SUMIF(Sta!$A:$A,$A203,Sta!$U:$U)  + SUMIF(Sta!$B:$B,$A203,Sta!$V:$V) )/$D203</f>
        <v>#DIV/0!</v>
      </c>
      <c r="I203" s="6" t="e">
        <f>SUMIF(Sta!$A:$A,$A203,Sta!$U:$U)/$B203</f>
        <v>#DIV/0!</v>
      </c>
      <c r="J203" s="6" t="e">
        <f>SUMIF(Sta!$B:$B,$A203,Sta!$V:$V)/$C203</f>
        <v>#DIV/0!</v>
      </c>
      <c r="K203" s="10" t="e">
        <f>(SUMIF(Sta!$A:$A,$A203,Sta!$W:$W)  + SUMIF(Sta!$B:$B,$A203,Sta!$X:$X) )/$D203</f>
        <v>#DIV/0!</v>
      </c>
      <c r="L203" s="6" t="e">
        <f>SUMIF(Sta!$A:$A,$A203,Sta!$W:$W)/$B203</f>
        <v>#DIV/0!</v>
      </c>
      <c r="M203" s="6" t="e">
        <f>SUMIF(Sta!$B:$B,$A203,Sta!$X:$X)/$C203</f>
        <v>#DIV/0!</v>
      </c>
      <c r="N203" s="11" t="e">
        <f>(COUNTIFS(Sta!$A:$A,$A203,Sta!$Y:$Y,"&gt;8") +COUNTIFS(Sta!$B:$B,$A203,Sta!$Y:$Y,"&gt;8"))/$D203</f>
        <v>#DIV/0!</v>
      </c>
      <c r="O203" s="8" t="e">
        <f>COUNTIFS(Sta!$A:$A,$A203,Sta!$Y:$Y,"&gt;8")/$B203</f>
        <v>#DIV/0!</v>
      </c>
      <c r="P203" s="8" t="e">
        <f>COUNTIFS(Sta!$B:$B,$A203,Sta!$Y:$Y,"&gt;8")/$C203</f>
        <v>#DIV/0!</v>
      </c>
      <c r="Q203" s="11" t="e">
        <f>(COUNTIFS(Sta!$A:$A,$A203,Sta!$Y:$Y,"&gt;10") +COUNTIFS(Sta!$B:$B,$A203,Sta!$Y:$Y,"&gt;10"))/$D203</f>
        <v>#DIV/0!</v>
      </c>
      <c r="R203" s="8" t="e">
        <f>COUNTIFS(Sta!$A:$A,$A203,Sta!$Y:$Y,"&gt;10")/$B203</f>
        <v>#DIV/0!</v>
      </c>
      <c r="S203" s="8" t="e">
        <f>COUNTIFS(Sta!$B:$B,$A203,Sta!$Y:$Y,"&gt;10")/$C203</f>
        <v>#DIV/0!</v>
      </c>
      <c r="T203" s="11" t="e">
        <f>(COUNTIFS(Sta!$A:$A,$A203,Sta!$Y:$Y,"&lt;12") +COUNTIFS(Sta!$B:$B,$A203,Sta!$Y:$Y,"&lt;12"))/$D203</f>
        <v>#DIV/0!</v>
      </c>
      <c r="U203" s="8" t="e">
        <f>COUNTIFS(Sta!$A:$A,$A203,Sta!$Y:$Y,"&lt;12")/$B203</f>
        <v>#DIV/0!</v>
      </c>
      <c r="V203" s="8" t="e">
        <f>COUNTIFS(Sta!$B:$B,$A203,Sta!$Y:$Y,"&lt;12")/$C203</f>
        <v>#DIV/0!</v>
      </c>
    </row>
    <row r="204" spans="1:22" x14ac:dyDescent="0.3">
      <c r="A204" s="62" t="s">
        <v>315</v>
      </c>
      <c r="B204" s="9">
        <f>COUNTIF(Sta!A:A,A204)</f>
        <v>0</v>
      </c>
      <c r="C204" s="4">
        <f>COUNTIF(Sta!B:B,A204)</f>
        <v>0</v>
      </c>
      <c r="D204" s="4">
        <f>B204+C204</f>
        <v>0</v>
      </c>
      <c r="E204" s="10" t="e">
        <f>(SUMIF(Sta!$A:$A,$A204,Sta!$Y:$Y)  + SUMIF(Sta!$B:$B,$A204,Sta!$Y:$Y) )/$D204</f>
        <v>#DIV/0!</v>
      </c>
      <c r="F204" s="6" t="e">
        <f>SUMIF(Sta!$A:$A,$A204,Sta!$Y:$Y)/$B204</f>
        <v>#DIV/0!</v>
      </c>
      <c r="G204" s="6" t="e">
        <f>SUMIF(Sta!$B:$B,$A204,Sta!$Y:$Y)/$C204</f>
        <v>#DIV/0!</v>
      </c>
      <c r="H204" s="10" t="e">
        <f>(SUMIF(Sta!$A:$A,$A204,Sta!$U:$U)  + SUMIF(Sta!$B:$B,$A204,Sta!$V:$V) )/$D204</f>
        <v>#DIV/0!</v>
      </c>
      <c r="I204" s="6" t="e">
        <f>SUMIF(Sta!$A:$A,$A204,Sta!$U:$U)/$B204</f>
        <v>#DIV/0!</v>
      </c>
      <c r="J204" s="6" t="e">
        <f>SUMIF(Sta!$B:$B,$A204,Sta!$V:$V)/$C204</f>
        <v>#DIV/0!</v>
      </c>
      <c r="K204" s="10" t="e">
        <f>(SUMIF(Sta!$A:$A,$A204,Sta!$W:$W)  + SUMIF(Sta!$B:$B,$A204,Sta!$X:$X) )/$D204</f>
        <v>#DIV/0!</v>
      </c>
      <c r="L204" s="6" t="e">
        <f>SUMIF(Sta!$A:$A,$A204,Sta!$W:$W)/$B204</f>
        <v>#DIV/0!</v>
      </c>
      <c r="M204" s="6" t="e">
        <f>SUMIF(Sta!$B:$B,$A204,Sta!$X:$X)/$C204</f>
        <v>#DIV/0!</v>
      </c>
      <c r="N204" s="11" t="e">
        <f>(COUNTIFS(Sta!$A:$A,$A204,Sta!$Y:$Y,"&gt;8") +COUNTIFS(Sta!$B:$B,$A204,Sta!$Y:$Y,"&gt;8"))/$D204</f>
        <v>#DIV/0!</v>
      </c>
      <c r="O204" s="8" t="e">
        <f>COUNTIFS(Sta!$A:$A,$A204,Sta!$Y:$Y,"&gt;8")/$B204</f>
        <v>#DIV/0!</v>
      </c>
      <c r="P204" s="8" t="e">
        <f>COUNTIFS(Sta!$B:$B,$A204,Sta!$Y:$Y,"&gt;8")/$C204</f>
        <v>#DIV/0!</v>
      </c>
      <c r="Q204" s="11" t="e">
        <f>(COUNTIFS(Sta!$A:$A,$A204,Sta!$Y:$Y,"&gt;10") +COUNTIFS(Sta!$B:$B,$A204,Sta!$Y:$Y,"&gt;10"))/$D204</f>
        <v>#DIV/0!</v>
      </c>
      <c r="R204" s="8" t="e">
        <f>COUNTIFS(Sta!$A:$A,$A204,Sta!$Y:$Y,"&gt;10")/$B204</f>
        <v>#DIV/0!</v>
      </c>
      <c r="S204" s="8" t="e">
        <f>COUNTIFS(Sta!$B:$B,$A204,Sta!$Y:$Y,"&gt;10")/$C204</f>
        <v>#DIV/0!</v>
      </c>
      <c r="T204" s="11" t="e">
        <f>(COUNTIFS(Sta!$A:$A,$A204,Sta!$Y:$Y,"&lt;12") +COUNTIFS(Sta!$B:$B,$A204,Sta!$Y:$Y,"&lt;12"))/$D204</f>
        <v>#DIV/0!</v>
      </c>
      <c r="U204" s="8" t="e">
        <f>COUNTIFS(Sta!$A:$A,$A204,Sta!$Y:$Y,"&lt;12")/$B204</f>
        <v>#DIV/0!</v>
      </c>
      <c r="V204" s="8" t="e">
        <f>COUNTIFS(Sta!$B:$B,$A204,Sta!$Y:$Y,"&lt;12")/$C204</f>
        <v>#DIV/0!</v>
      </c>
    </row>
    <row r="205" spans="1:22" x14ac:dyDescent="0.3">
      <c r="A205" s="62" t="s">
        <v>303</v>
      </c>
      <c r="B205" s="9">
        <f>COUNTIF(Sta!A:A,A205)</f>
        <v>0</v>
      </c>
      <c r="C205" s="4">
        <f>COUNTIF(Sta!B:B,A205)</f>
        <v>0</v>
      </c>
      <c r="D205" s="4">
        <f t="shared" si="6"/>
        <v>0</v>
      </c>
      <c r="E205" s="10" t="e">
        <f>(SUMIF(Sta!$A:$A,$A205,Sta!$Y:$Y)  + SUMIF(Sta!$B:$B,$A205,Sta!$Y:$Y) )/$D205</f>
        <v>#DIV/0!</v>
      </c>
      <c r="F205" s="6" t="e">
        <f>SUMIF(Sta!$A:$A,$A205,Sta!$Y:$Y)/$B205</f>
        <v>#DIV/0!</v>
      </c>
      <c r="G205" s="6" t="e">
        <f>SUMIF(Sta!$B:$B,$A205,Sta!$Y:$Y)/$C205</f>
        <v>#DIV/0!</v>
      </c>
      <c r="H205" s="10" t="e">
        <f>(SUMIF(Sta!$A:$A,$A205,Sta!$U:$U)  + SUMIF(Sta!$B:$B,$A205,Sta!$V:$V) )/$D205</f>
        <v>#DIV/0!</v>
      </c>
      <c r="I205" s="6" t="e">
        <f>SUMIF(Sta!$A:$A,$A205,Sta!$U:$U)/$B205</f>
        <v>#DIV/0!</v>
      </c>
      <c r="J205" s="6" t="e">
        <f>SUMIF(Sta!$B:$B,$A205,Sta!$V:$V)/$C205</f>
        <v>#DIV/0!</v>
      </c>
      <c r="K205" s="10" t="e">
        <f>(SUMIF(Sta!$A:$A,$A205,Sta!$W:$W)  + SUMIF(Sta!$B:$B,$A205,Sta!$X:$X) )/$D205</f>
        <v>#DIV/0!</v>
      </c>
      <c r="L205" s="6" t="e">
        <f>SUMIF(Sta!$A:$A,$A205,Sta!$W:$W)/$B205</f>
        <v>#DIV/0!</v>
      </c>
      <c r="M205" s="6" t="e">
        <f>SUMIF(Sta!$B:$B,$A205,Sta!$X:$X)/$C205</f>
        <v>#DIV/0!</v>
      </c>
      <c r="N205" s="11" t="e">
        <f>(COUNTIFS(Sta!$A:$A,$A205,Sta!$Y:$Y,"&gt;8") +COUNTIFS(Sta!$B:$B,$A205,Sta!$Y:$Y,"&gt;8"))/$D205</f>
        <v>#DIV/0!</v>
      </c>
      <c r="O205" s="8" t="e">
        <f>COUNTIFS(Sta!$A:$A,$A205,Sta!$Y:$Y,"&gt;8")/$B205</f>
        <v>#DIV/0!</v>
      </c>
      <c r="P205" s="8" t="e">
        <f>COUNTIFS(Sta!$B:$B,$A205,Sta!$Y:$Y,"&gt;8")/$C205</f>
        <v>#DIV/0!</v>
      </c>
      <c r="Q205" s="11" t="e">
        <f>(COUNTIFS(Sta!$A:$A,$A205,Sta!$Y:$Y,"&gt;10") +COUNTIFS(Sta!$B:$B,$A205,Sta!$Y:$Y,"&gt;10"))/$D205</f>
        <v>#DIV/0!</v>
      </c>
      <c r="R205" s="8" t="e">
        <f>COUNTIFS(Sta!$A:$A,$A205,Sta!$Y:$Y,"&gt;10")/$B205</f>
        <v>#DIV/0!</v>
      </c>
      <c r="S205" s="8" t="e">
        <f>COUNTIFS(Sta!$B:$B,$A205,Sta!$Y:$Y,"&gt;10")/$C205</f>
        <v>#DIV/0!</v>
      </c>
      <c r="T205" s="11" t="e">
        <f>(COUNTIFS(Sta!$A:$A,$A205,Sta!$Y:$Y,"&lt;12") +COUNTIFS(Sta!$B:$B,$A205,Sta!$Y:$Y,"&lt;12"))/$D205</f>
        <v>#DIV/0!</v>
      </c>
      <c r="U205" s="8" t="e">
        <f>COUNTIFS(Sta!$A:$A,$A205,Sta!$Y:$Y,"&lt;12")/$B205</f>
        <v>#DIV/0!</v>
      </c>
      <c r="V205" s="8" t="e">
        <f>COUNTIFS(Sta!$B:$B,$A205,Sta!$Y:$Y,"&lt;12")/$C205</f>
        <v>#DIV/0!</v>
      </c>
    </row>
    <row r="206" spans="1:22" x14ac:dyDescent="0.3">
      <c r="A206" s="62" t="s">
        <v>307</v>
      </c>
      <c r="B206" s="9">
        <f>COUNTIF(Sta!A:A,A206)</f>
        <v>0</v>
      </c>
      <c r="C206" s="4">
        <f>COUNTIF(Sta!B:B,A206)</f>
        <v>0</v>
      </c>
      <c r="D206" s="4">
        <f t="shared" si="6"/>
        <v>0</v>
      </c>
      <c r="E206" s="10" t="e">
        <f>(SUMIF(Sta!$A:$A,$A206,Sta!$Y:$Y)  + SUMIF(Sta!$B:$B,$A206,Sta!$Y:$Y) )/$D206</f>
        <v>#DIV/0!</v>
      </c>
      <c r="F206" s="6" t="e">
        <f>SUMIF(Sta!$A:$A,$A206,Sta!$Y:$Y)/$B206</f>
        <v>#DIV/0!</v>
      </c>
      <c r="G206" s="6" t="e">
        <f>SUMIF(Sta!$B:$B,$A206,Sta!$Y:$Y)/$C206</f>
        <v>#DIV/0!</v>
      </c>
      <c r="H206" s="10" t="e">
        <f>(SUMIF(Sta!$A:$A,$A206,Sta!$U:$U)  + SUMIF(Sta!$B:$B,$A206,Sta!$V:$V) )/$D206</f>
        <v>#DIV/0!</v>
      </c>
      <c r="I206" s="6" t="e">
        <f>SUMIF(Sta!$A:$A,$A206,Sta!$U:$U)/$B206</f>
        <v>#DIV/0!</v>
      </c>
      <c r="J206" s="6" t="e">
        <f>SUMIF(Sta!$B:$B,$A206,Sta!$V:$V)/$C206</f>
        <v>#DIV/0!</v>
      </c>
      <c r="K206" s="10" t="e">
        <f>(SUMIF(Sta!$A:$A,$A206,Sta!$W:$W)  + SUMIF(Sta!$B:$B,$A206,Sta!$X:$X) )/$D206</f>
        <v>#DIV/0!</v>
      </c>
      <c r="L206" s="6" t="e">
        <f>SUMIF(Sta!$A:$A,$A206,Sta!$W:$W)/$B206</f>
        <v>#DIV/0!</v>
      </c>
      <c r="M206" s="6" t="e">
        <f>SUMIF(Sta!$B:$B,$A206,Sta!$X:$X)/$C206</f>
        <v>#DIV/0!</v>
      </c>
      <c r="N206" s="11" t="e">
        <f>(COUNTIFS(Sta!$A:$A,$A206,Sta!$Y:$Y,"&gt;8") +COUNTIFS(Sta!$B:$B,$A206,Sta!$Y:$Y,"&gt;8"))/$D206</f>
        <v>#DIV/0!</v>
      </c>
      <c r="O206" s="8" t="e">
        <f>COUNTIFS(Sta!$A:$A,$A206,Sta!$Y:$Y,"&gt;8")/$B206</f>
        <v>#DIV/0!</v>
      </c>
      <c r="P206" s="8" t="e">
        <f>COUNTIFS(Sta!$B:$B,$A206,Sta!$Y:$Y,"&gt;8")/$C206</f>
        <v>#DIV/0!</v>
      </c>
      <c r="Q206" s="11" t="e">
        <f>(COUNTIFS(Sta!$A:$A,$A206,Sta!$Y:$Y,"&gt;10") +COUNTIFS(Sta!$B:$B,$A206,Sta!$Y:$Y,"&gt;10"))/$D206</f>
        <v>#DIV/0!</v>
      </c>
      <c r="R206" s="8" t="e">
        <f>COUNTIFS(Sta!$A:$A,$A206,Sta!$Y:$Y,"&gt;10")/$B206</f>
        <v>#DIV/0!</v>
      </c>
      <c r="S206" s="8" t="e">
        <f>COUNTIFS(Sta!$B:$B,$A206,Sta!$Y:$Y,"&gt;10")/$C206</f>
        <v>#DIV/0!</v>
      </c>
      <c r="T206" s="11" t="e">
        <f>(COUNTIFS(Sta!$A:$A,$A206,Sta!$Y:$Y,"&lt;12") +COUNTIFS(Sta!$B:$B,$A206,Sta!$Y:$Y,"&lt;12"))/$D206</f>
        <v>#DIV/0!</v>
      </c>
      <c r="U206" s="8" t="e">
        <f>COUNTIFS(Sta!$A:$A,$A206,Sta!$Y:$Y,"&lt;12")/$B206</f>
        <v>#DIV/0!</v>
      </c>
      <c r="V206" s="8" t="e">
        <f>COUNTIFS(Sta!$B:$B,$A206,Sta!$Y:$Y,"&lt;12")/$C206</f>
        <v>#DIV/0!</v>
      </c>
    </row>
    <row r="207" spans="1:22" x14ac:dyDescent="0.3">
      <c r="A207" s="62" t="s">
        <v>304</v>
      </c>
      <c r="B207" s="9">
        <f>COUNTIF(Sta!A:A,A207)</f>
        <v>0</v>
      </c>
      <c r="C207" s="4">
        <f>COUNTIF(Sta!B:B,A207)</f>
        <v>0</v>
      </c>
      <c r="D207" s="4">
        <f t="shared" si="6"/>
        <v>0</v>
      </c>
      <c r="E207" s="10" t="e">
        <f>(SUMIF(Sta!$A:$A,$A207,Sta!$Y:$Y)  + SUMIF(Sta!$B:$B,$A207,Sta!$Y:$Y) )/$D207</f>
        <v>#DIV/0!</v>
      </c>
      <c r="F207" s="6" t="e">
        <f>SUMIF(Sta!$A:$A,$A207,Sta!$Y:$Y)/$B207</f>
        <v>#DIV/0!</v>
      </c>
      <c r="G207" s="6" t="e">
        <f>SUMIF(Sta!$B:$B,$A207,Sta!$Y:$Y)/$C207</f>
        <v>#DIV/0!</v>
      </c>
      <c r="H207" s="10" t="e">
        <f>(SUMIF(Sta!$A:$A,$A207,Sta!$U:$U)  + SUMIF(Sta!$B:$B,$A207,Sta!$V:$V) )/$D207</f>
        <v>#DIV/0!</v>
      </c>
      <c r="I207" s="6" t="e">
        <f>SUMIF(Sta!$A:$A,$A207,Sta!$U:$U)/$B207</f>
        <v>#DIV/0!</v>
      </c>
      <c r="J207" s="6" t="e">
        <f>SUMIF(Sta!$B:$B,$A207,Sta!$V:$V)/$C207</f>
        <v>#DIV/0!</v>
      </c>
      <c r="K207" s="10" t="e">
        <f>(SUMIF(Sta!$A:$A,$A207,Sta!$W:$W)  + SUMIF(Sta!$B:$B,$A207,Sta!$X:$X) )/$D207</f>
        <v>#DIV/0!</v>
      </c>
      <c r="L207" s="6" t="e">
        <f>SUMIF(Sta!$A:$A,$A207,Sta!$W:$W)/$B207</f>
        <v>#DIV/0!</v>
      </c>
      <c r="M207" s="6" t="e">
        <f>SUMIF(Sta!$B:$B,$A207,Sta!$X:$X)/$C207</f>
        <v>#DIV/0!</v>
      </c>
      <c r="N207" s="11" t="e">
        <f>(COUNTIFS(Sta!$A:$A,$A207,Sta!$Y:$Y,"&gt;8") +COUNTIFS(Sta!$B:$B,$A207,Sta!$Y:$Y,"&gt;8"))/$D207</f>
        <v>#DIV/0!</v>
      </c>
      <c r="O207" s="8" t="e">
        <f>COUNTIFS(Sta!$A:$A,$A207,Sta!$Y:$Y,"&gt;8")/$B207</f>
        <v>#DIV/0!</v>
      </c>
      <c r="P207" s="8" t="e">
        <f>COUNTIFS(Sta!$B:$B,$A207,Sta!$Y:$Y,"&gt;8")/$C207</f>
        <v>#DIV/0!</v>
      </c>
      <c r="Q207" s="11" t="e">
        <f>(COUNTIFS(Sta!$A:$A,$A207,Sta!$Y:$Y,"&gt;10") +COUNTIFS(Sta!$B:$B,$A207,Sta!$Y:$Y,"&gt;10"))/$D207</f>
        <v>#DIV/0!</v>
      </c>
      <c r="R207" s="8" t="e">
        <f>COUNTIFS(Sta!$A:$A,$A207,Sta!$Y:$Y,"&gt;10")/$B207</f>
        <v>#DIV/0!</v>
      </c>
      <c r="S207" s="8" t="e">
        <f>COUNTIFS(Sta!$B:$B,$A207,Sta!$Y:$Y,"&gt;10")/$C207</f>
        <v>#DIV/0!</v>
      </c>
      <c r="T207" s="11" t="e">
        <f>(COUNTIFS(Sta!$A:$A,$A207,Sta!$Y:$Y,"&lt;12") +COUNTIFS(Sta!$B:$B,$A207,Sta!$Y:$Y,"&lt;12"))/$D207</f>
        <v>#DIV/0!</v>
      </c>
      <c r="U207" s="8" t="e">
        <f>COUNTIFS(Sta!$A:$A,$A207,Sta!$Y:$Y,"&lt;12")/$B207</f>
        <v>#DIV/0!</v>
      </c>
      <c r="V207" s="8" t="e">
        <f>COUNTIFS(Sta!$B:$B,$A207,Sta!$Y:$Y,"&lt;12")/$C207</f>
        <v>#DIV/0!</v>
      </c>
    </row>
    <row r="208" spans="1:22" x14ac:dyDescent="0.3">
      <c r="A208" s="62" t="s">
        <v>310</v>
      </c>
      <c r="B208" s="9">
        <f>COUNTIF(Sta!A:A,A208)</f>
        <v>0</v>
      </c>
      <c r="C208" s="4">
        <f>COUNTIF(Sta!B:B,A208)</f>
        <v>0</v>
      </c>
      <c r="D208" s="4">
        <f t="shared" si="6"/>
        <v>0</v>
      </c>
      <c r="E208" s="10" t="e">
        <f>(SUMIF(Sta!$A:$A,$A208,Sta!$Y:$Y)  + SUMIF(Sta!$B:$B,$A208,Sta!$Y:$Y) )/$D208</f>
        <v>#DIV/0!</v>
      </c>
      <c r="F208" s="6" t="e">
        <f>SUMIF(Sta!$A:$A,$A208,Sta!$Y:$Y)/$B208</f>
        <v>#DIV/0!</v>
      </c>
      <c r="G208" s="6" t="e">
        <f>SUMIF(Sta!$B:$B,$A208,Sta!$Y:$Y)/$C208</f>
        <v>#DIV/0!</v>
      </c>
      <c r="H208" s="10" t="e">
        <f>(SUMIF(Sta!$A:$A,$A208,Sta!$U:$U)  + SUMIF(Sta!$B:$B,$A208,Sta!$V:$V) )/$D208</f>
        <v>#DIV/0!</v>
      </c>
      <c r="I208" s="6" t="e">
        <f>SUMIF(Sta!$A:$A,$A208,Sta!$U:$U)/$B208</f>
        <v>#DIV/0!</v>
      </c>
      <c r="J208" s="6" t="e">
        <f>SUMIF(Sta!$B:$B,$A208,Sta!$V:$V)/$C208</f>
        <v>#DIV/0!</v>
      </c>
      <c r="K208" s="10" t="e">
        <f>(SUMIF(Sta!$A:$A,$A208,Sta!$W:$W)  + SUMIF(Sta!$B:$B,$A208,Sta!$X:$X) )/$D208</f>
        <v>#DIV/0!</v>
      </c>
      <c r="L208" s="6" t="e">
        <f>SUMIF(Sta!$A:$A,$A208,Sta!$W:$W)/$B208</f>
        <v>#DIV/0!</v>
      </c>
      <c r="M208" s="6" t="e">
        <f>SUMIF(Sta!$B:$B,$A208,Sta!$X:$X)/$C208</f>
        <v>#DIV/0!</v>
      </c>
      <c r="N208" s="11" t="e">
        <f>(COUNTIFS(Sta!$A:$A,$A208,Sta!$Y:$Y,"&gt;8") +COUNTIFS(Sta!$B:$B,$A208,Sta!$Y:$Y,"&gt;8"))/$D208</f>
        <v>#DIV/0!</v>
      </c>
      <c r="O208" s="8" t="e">
        <f>COUNTIFS(Sta!$A:$A,$A208,Sta!$Y:$Y,"&gt;8")/$B208</f>
        <v>#DIV/0!</v>
      </c>
      <c r="P208" s="8" t="e">
        <f>COUNTIFS(Sta!$B:$B,$A208,Sta!$Y:$Y,"&gt;8")/$C208</f>
        <v>#DIV/0!</v>
      </c>
      <c r="Q208" s="11" t="e">
        <f>(COUNTIFS(Sta!$A:$A,$A208,Sta!$Y:$Y,"&gt;10") +COUNTIFS(Sta!$B:$B,$A208,Sta!$Y:$Y,"&gt;10"))/$D208</f>
        <v>#DIV/0!</v>
      </c>
      <c r="R208" s="8" t="e">
        <f>COUNTIFS(Sta!$A:$A,$A208,Sta!$Y:$Y,"&gt;10")/$B208</f>
        <v>#DIV/0!</v>
      </c>
      <c r="S208" s="8" t="e">
        <f>COUNTIFS(Sta!$B:$B,$A208,Sta!$Y:$Y,"&gt;10")/$C208</f>
        <v>#DIV/0!</v>
      </c>
      <c r="T208" s="11" t="e">
        <f>(COUNTIFS(Sta!$A:$A,$A208,Sta!$Y:$Y,"&lt;12") +COUNTIFS(Sta!$B:$B,$A208,Sta!$Y:$Y,"&lt;12"))/$D208</f>
        <v>#DIV/0!</v>
      </c>
      <c r="U208" s="8" t="e">
        <f>COUNTIFS(Sta!$A:$A,$A208,Sta!$Y:$Y,"&lt;12")/$B208</f>
        <v>#DIV/0!</v>
      </c>
      <c r="V208" s="8" t="e">
        <f>COUNTIFS(Sta!$B:$B,$A208,Sta!$Y:$Y,"&lt;12")/$C208</f>
        <v>#DIV/0!</v>
      </c>
    </row>
    <row r="209" spans="1:22" x14ac:dyDescent="0.3">
      <c r="A209" s="62" t="s">
        <v>356</v>
      </c>
      <c r="B209" s="9">
        <f>COUNTIF(Sta!A:A,A209)</f>
        <v>0</v>
      </c>
      <c r="C209" s="4">
        <f>COUNTIF(Sta!B:B,A209)</f>
        <v>0</v>
      </c>
      <c r="D209" s="4">
        <f t="shared" ref="D209:D272" si="7">B209+C209</f>
        <v>0</v>
      </c>
      <c r="E209" s="10" t="e">
        <f>(SUMIF(Sta!$A:$A,$A209,Sta!$Y:$Y)  + SUMIF(Sta!$B:$B,$A209,Sta!$Y:$Y) )/$D209</f>
        <v>#DIV/0!</v>
      </c>
      <c r="F209" s="6" t="e">
        <f>SUMIF(Sta!$A:$A,$A209,Sta!$Y:$Y)/$B209</f>
        <v>#DIV/0!</v>
      </c>
      <c r="G209" s="6" t="e">
        <f>SUMIF(Sta!$B:$B,$A209,Sta!$Y:$Y)/$C209</f>
        <v>#DIV/0!</v>
      </c>
      <c r="H209" s="10" t="e">
        <f>(SUMIF(Sta!$A:$A,$A209,Sta!$U:$U)  + SUMIF(Sta!$B:$B,$A209,Sta!$V:$V) )/$D209</f>
        <v>#DIV/0!</v>
      </c>
      <c r="I209" s="6" t="e">
        <f>SUMIF(Sta!$A:$A,$A209,Sta!$U:$U)/$B209</f>
        <v>#DIV/0!</v>
      </c>
      <c r="J209" s="6" t="e">
        <f>SUMIF(Sta!$B:$B,$A209,Sta!$V:$V)/$C209</f>
        <v>#DIV/0!</v>
      </c>
      <c r="K209" s="10" t="e">
        <f>(SUMIF(Sta!$A:$A,$A209,Sta!$W:$W)  + SUMIF(Sta!$B:$B,$A209,Sta!$X:$X) )/$D209</f>
        <v>#DIV/0!</v>
      </c>
      <c r="L209" s="6" t="e">
        <f>SUMIF(Sta!$A:$A,$A209,Sta!$W:$W)/$B209</f>
        <v>#DIV/0!</v>
      </c>
      <c r="M209" s="6" t="e">
        <f>SUMIF(Sta!$B:$B,$A209,Sta!$X:$X)/$C209</f>
        <v>#DIV/0!</v>
      </c>
      <c r="N209" s="11" t="e">
        <f>(COUNTIFS(Sta!$A:$A,$A209,Sta!$Y:$Y,"&gt;8") +COUNTIFS(Sta!$B:$B,$A209,Sta!$Y:$Y,"&gt;8"))/$D209</f>
        <v>#DIV/0!</v>
      </c>
      <c r="O209" s="8" t="e">
        <f>COUNTIFS(Sta!$A:$A,$A209,Sta!$Y:$Y,"&gt;8")/$B209</f>
        <v>#DIV/0!</v>
      </c>
      <c r="P209" s="8" t="e">
        <f>COUNTIFS(Sta!$B:$B,$A209,Sta!$Y:$Y,"&gt;8")/$C209</f>
        <v>#DIV/0!</v>
      </c>
      <c r="Q209" s="11" t="e">
        <f>(COUNTIFS(Sta!$A:$A,$A209,Sta!$Y:$Y,"&gt;10") +COUNTIFS(Sta!$B:$B,$A209,Sta!$Y:$Y,"&gt;10"))/$D209</f>
        <v>#DIV/0!</v>
      </c>
      <c r="R209" s="8" t="e">
        <f>COUNTIFS(Sta!$A:$A,$A209,Sta!$Y:$Y,"&gt;10")/$B209</f>
        <v>#DIV/0!</v>
      </c>
      <c r="S209" s="8" t="e">
        <f>COUNTIFS(Sta!$B:$B,$A209,Sta!$Y:$Y,"&gt;10")/$C209</f>
        <v>#DIV/0!</v>
      </c>
      <c r="T209" s="11" t="e">
        <f>(COUNTIFS(Sta!$A:$A,$A209,Sta!$Y:$Y,"&lt;12") +COUNTIFS(Sta!$B:$B,$A209,Sta!$Y:$Y,"&lt;12"))/$D209</f>
        <v>#DIV/0!</v>
      </c>
      <c r="U209" s="8" t="e">
        <f>COUNTIFS(Sta!$A:$A,$A209,Sta!$Y:$Y,"&lt;12")/$B209</f>
        <v>#DIV/0!</v>
      </c>
      <c r="V209" s="8" t="e">
        <f>COUNTIFS(Sta!$B:$B,$A209,Sta!$Y:$Y,"&lt;12")/$C209</f>
        <v>#DIV/0!</v>
      </c>
    </row>
    <row r="210" spans="1:22" x14ac:dyDescent="0.3">
      <c r="A210" s="62" t="s">
        <v>350</v>
      </c>
      <c r="B210" s="9">
        <f>COUNTIF(Sta!A:A,A210)</f>
        <v>0</v>
      </c>
      <c r="C210" s="4">
        <f>COUNTIF(Sta!B:B,A210)</f>
        <v>0</v>
      </c>
      <c r="D210" s="4">
        <f t="shared" si="7"/>
        <v>0</v>
      </c>
      <c r="E210" s="10" t="e">
        <f>(SUMIF(Sta!$A:$A,$A210,Sta!$Y:$Y)  + SUMIF(Sta!$B:$B,$A210,Sta!$Y:$Y) )/$D210</f>
        <v>#DIV/0!</v>
      </c>
      <c r="F210" s="6" t="e">
        <f>SUMIF(Sta!$A:$A,$A210,Sta!$Y:$Y)/$B210</f>
        <v>#DIV/0!</v>
      </c>
      <c r="G210" s="6" t="e">
        <f>SUMIF(Sta!$B:$B,$A210,Sta!$Y:$Y)/$C210</f>
        <v>#DIV/0!</v>
      </c>
      <c r="H210" s="10" t="e">
        <f>(SUMIF(Sta!$A:$A,$A210,Sta!$U:$U)  + SUMIF(Sta!$B:$B,$A210,Sta!$V:$V) )/$D210</f>
        <v>#DIV/0!</v>
      </c>
      <c r="I210" s="6" t="e">
        <f>SUMIF(Sta!$A:$A,$A210,Sta!$U:$U)/$B210</f>
        <v>#DIV/0!</v>
      </c>
      <c r="J210" s="6" t="e">
        <f>SUMIF(Sta!$B:$B,$A210,Sta!$V:$V)/$C210</f>
        <v>#DIV/0!</v>
      </c>
      <c r="K210" s="10" t="e">
        <f>(SUMIF(Sta!$A:$A,$A210,Sta!$W:$W)  + SUMIF(Sta!$B:$B,$A210,Sta!$X:$X) )/$D210</f>
        <v>#DIV/0!</v>
      </c>
      <c r="L210" s="6" t="e">
        <f>SUMIF(Sta!$A:$A,$A210,Sta!$W:$W)/$B210</f>
        <v>#DIV/0!</v>
      </c>
      <c r="M210" s="6" t="e">
        <f>SUMIF(Sta!$B:$B,$A210,Sta!$X:$X)/$C210</f>
        <v>#DIV/0!</v>
      </c>
      <c r="N210" s="11" t="e">
        <f>(COUNTIFS(Sta!$A:$A,$A210,Sta!$Y:$Y,"&gt;8") +COUNTIFS(Sta!$B:$B,$A210,Sta!$Y:$Y,"&gt;8"))/$D210</f>
        <v>#DIV/0!</v>
      </c>
      <c r="O210" s="8" t="e">
        <f>COUNTIFS(Sta!$A:$A,$A210,Sta!$Y:$Y,"&gt;8")/$B210</f>
        <v>#DIV/0!</v>
      </c>
      <c r="P210" s="8" t="e">
        <f>COUNTIFS(Sta!$B:$B,$A210,Sta!$Y:$Y,"&gt;8")/$C210</f>
        <v>#DIV/0!</v>
      </c>
      <c r="Q210" s="11" t="e">
        <f>(COUNTIFS(Sta!$A:$A,$A210,Sta!$Y:$Y,"&gt;10") +COUNTIFS(Sta!$B:$B,$A210,Sta!$Y:$Y,"&gt;10"))/$D210</f>
        <v>#DIV/0!</v>
      </c>
      <c r="R210" s="8" t="e">
        <f>COUNTIFS(Sta!$A:$A,$A210,Sta!$Y:$Y,"&gt;10")/$B210</f>
        <v>#DIV/0!</v>
      </c>
      <c r="S210" s="8" t="e">
        <f>COUNTIFS(Sta!$B:$B,$A210,Sta!$Y:$Y,"&gt;10")/$C210</f>
        <v>#DIV/0!</v>
      </c>
      <c r="T210" s="11" t="e">
        <f>(COUNTIFS(Sta!$A:$A,$A210,Sta!$Y:$Y,"&lt;12") +COUNTIFS(Sta!$B:$B,$A210,Sta!$Y:$Y,"&lt;12"))/$D210</f>
        <v>#DIV/0!</v>
      </c>
      <c r="U210" s="8" t="e">
        <f>COUNTIFS(Sta!$A:$A,$A210,Sta!$Y:$Y,"&lt;12")/$B210</f>
        <v>#DIV/0!</v>
      </c>
      <c r="V210" s="8" t="e">
        <f>COUNTIFS(Sta!$B:$B,$A210,Sta!$Y:$Y,"&lt;12")/$C210</f>
        <v>#DIV/0!</v>
      </c>
    </row>
    <row r="211" spans="1:22" x14ac:dyDescent="0.3">
      <c r="A211" s="62" t="s">
        <v>355</v>
      </c>
      <c r="B211" s="9">
        <f>COUNTIF(Sta!A:A,A211)</f>
        <v>0</v>
      </c>
      <c r="C211" s="4">
        <f>COUNTIF(Sta!B:B,A211)</f>
        <v>0</v>
      </c>
      <c r="D211" s="4">
        <f t="shared" si="7"/>
        <v>0</v>
      </c>
      <c r="E211" s="10" t="e">
        <f>(SUMIF(Sta!$A:$A,$A211,Sta!$Y:$Y)  + SUMIF(Sta!$B:$B,$A211,Sta!$Y:$Y) )/$D211</f>
        <v>#DIV/0!</v>
      </c>
      <c r="F211" s="6" t="e">
        <f>SUMIF(Sta!$A:$A,$A211,Sta!$Y:$Y)/$B211</f>
        <v>#DIV/0!</v>
      </c>
      <c r="G211" s="6" t="e">
        <f>SUMIF(Sta!$B:$B,$A211,Sta!$Y:$Y)/$C211</f>
        <v>#DIV/0!</v>
      </c>
      <c r="H211" s="10" t="e">
        <f>(SUMIF(Sta!$A:$A,$A211,Sta!$U:$U)  + SUMIF(Sta!$B:$B,$A211,Sta!$V:$V) )/$D211</f>
        <v>#DIV/0!</v>
      </c>
      <c r="I211" s="6" t="e">
        <f>SUMIF(Sta!$A:$A,$A211,Sta!$U:$U)/$B211</f>
        <v>#DIV/0!</v>
      </c>
      <c r="J211" s="6" t="e">
        <f>SUMIF(Sta!$B:$B,$A211,Sta!$V:$V)/$C211</f>
        <v>#DIV/0!</v>
      </c>
      <c r="K211" s="10" t="e">
        <f>(SUMIF(Sta!$A:$A,$A211,Sta!$W:$W)  + SUMIF(Sta!$B:$B,$A211,Sta!$X:$X) )/$D211</f>
        <v>#DIV/0!</v>
      </c>
      <c r="L211" s="6" t="e">
        <f>SUMIF(Sta!$A:$A,$A211,Sta!$W:$W)/$B211</f>
        <v>#DIV/0!</v>
      </c>
      <c r="M211" s="6" t="e">
        <f>SUMIF(Sta!$B:$B,$A211,Sta!$X:$X)/$C211</f>
        <v>#DIV/0!</v>
      </c>
      <c r="N211" s="11" t="e">
        <f>(COUNTIFS(Sta!$A:$A,$A211,Sta!$Y:$Y,"&gt;8") +COUNTIFS(Sta!$B:$B,$A211,Sta!$Y:$Y,"&gt;8"))/$D211</f>
        <v>#DIV/0!</v>
      </c>
      <c r="O211" s="8" t="e">
        <f>COUNTIFS(Sta!$A:$A,$A211,Sta!$Y:$Y,"&gt;8")/$B211</f>
        <v>#DIV/0!</v>
      </c>
      <c r="P211" s="8" t="e">
        <f>COUNTIFS(Sta!$B:$B,$A211,Sta!$Y:$Y,"&gt;8")/$C211</f>
        <v>#DIV/0!</v>
      </c>
      <c r="Q211" s="11" t="e">
        <f>(COUNTIFS(Sta!$A:$A,$A211,Sta!$Y:$Y,"&gt;10") +COUNTIFS(Sta!$B:$B,$A211,Sta!$Y:$Y,"&gt;10"))/$D211</f>
        <v>#DIV/0!</v>
      </c>
      <c r="R211" s="8" t="e">
        <f>COUNTIFS(Sta!$A:$A,$A211,Sta!$Y:$Y,"&gt;10")/$B211</f>
        <v>#DIV/0!</v>
      </c>
      <c r="S211" s="8" t="e">
        <f>COUNTIFS(Sta!$B:$B,$A211,Sta!$Y:$Y,"&gt;10")/$C211</f>
        <v>#DIV/0!</v>
      </c>
      <c r="T211" s="11" t="e">
        <f>(COUNTIFS(Sta!$A:$A,$A211,Sta!$Y:$Y,"&lt;12") +COUNTIFS(Sta!$B:$B,$A211,Sta!$Y:$Y,"&lt;12"))/$D211</f>
        <v>#DIV/0!</v>
      </c>
      <c r="U211" s="8" t="e">
        <f>COUNTIFS(Sta!$A:$A,$A211,Sta!$Y:$Y,"&lt;12")/$B211</f>
        <v>#DIV/0!</v>
      </c>
      <c r="V211" s="8" t="e">
        <f>COUNTIFS(Sta!$B:$B,$A211,Sta!$Y:$Y,"&lt;12")/$C211</f>
        <v>#DIV/0!</v>
      </c>
    </row>
    <row r="212" spans="1:22" x14ac:dyDescent="0.3">
      <c r="A212" s="62" t="s">
        <v>352</v>
      </c>
      <c r="B212" s="9">
        <f>COUNTIF(Sta!A:A,A212)</f>
        <v>0</v>
      </c>
      <c r="C212" s="4">
        <f>COUNTIF(Sta!B:B,A212)</f>
        <v>0</v>
      </c>
      <c r="D212" s="4">
        <f t="shared" si="7"/>
        <v>0</v>
      </c>
      <c r="E212" s="10" t="e">
        <f>(SUMIF(Sta!$A:$A,$A212,Sta!$Y:$Y)  + SUMIF(Sta!$B:$B,$A212,Sta!$Y:$Y) )/$D212</f>
        <v>#DIV/0!</v>
      </c>
      <c r="F212" s="6" t="e">
        <f>SUMIF(Sta!$A:$A,$A212,Sta!$Y:$Y)/$B212</f>
        <v>#DIV/0!</v>
      </c>
      <c r="G212" s="6" t="e">
        <f>SUMIF(Sta!$B:$B,$A212,Sta!$Y:$Y)/$C212</f>
        <v>#DIV/0!</v>
      </c>
      <c r="H212" s="10" t="e">
        <f>(SUMIF(Sta!$A:$A,$A212,Sta!$U:$U)  + SUMIF(Sta!$B:$B,$A212,Sta!$V:$V) )/$D212</f>
        <v>#DIV/0!</v>
      </c>
      <c r="I212" s="6" t="e">
        <f>SUMIF(Sta!$A:$A,$A212,Sta!$U:$U)/$B212</f>
        <v>#DIV/0!</v>
      </c>
      <c r="J212" s="6" t="e">
        <f>SUMIF(Sta!$B:$B,$A212,Sta!$V:$V)/$C212</f>
        <v>#DIV/0!</v>
      </c>
      <c r="K212" s="10" t="e">
        <f>(SUMIF(Sta!$A:$A,$A212,Sta!$W:$W)  + SUMIF(Sta!$B:$B,$A212,Sta!$X:$X) )/$D212</f>
        <v>#DIV/0!</v>
      </c>
      <c r="L212" s="6" t="e">
        <f>SUMIF(Sta!$A:$A,$A212,Sta!$W:$W)/$B212</f>
        <v>#DIV/0!</v>
      </c>
      <c r="M212" s="6" t="e">
        <f>SUMIF(Sta!$B:$B,$A212,Sta!$X:$X)/$C212</f>
        <v>#DIV/0!</v>
      </c>
      <c r="N212" s="11" t="e">
        <f>(COUNTIFS(Sta!$A:$A,$A212,Sta!$Y:$Y,"&gt;8") +COUNTIFS(Sta!$B:$B,$A212,Sta!$Y:$Y,"&gt;8"))/$D212</f>
        <v>#DIV/0!</v>
      </c>
      <c r="O212" s="8" t="e">
        <f>COUNTIFS(Sta!$A:$A,$A212,Sta!$Y:$Y,"&gt;8")/$B212</f>
        <v>#DIV/0!</v>
      </c>
      <c r="P212" s="8" t="e">
        <f>COUNTIFS(Sta!$B:$B,$A212,Sta!$Y:$Y,"&gt;8")/$C212</f>
        <v>#DIV/0!</v>
      </c>
      <c r="Q212" s="11" t="e">
        <f>(COUNTIFS(Sta!$A:$A,$A212,Sta!$Y:$Y,"&gt;10") +COUNTIFS(Sta!$B:$B,$A212,Sta!$Y:$Y,"&gt;10"))/$D212</f>
        <v>#DIV/0!</v>
      </c>
      <c r="R212" s="8" t="e">
        <f>COUNTIFS(Sta!$A:$A,$A212,Sta!$Y:$Y,"&gt;10")/$B212</f>
        <v>#DIV/0!</v>
      </c>
      <c r="S212" s="8" t="e">
        <f>COUNTIFS(Sta!$B:$B,$A212,Sta!$Y:$Y,"&gt;10")/$C212</f>
        <v>#DIV/0!</v>
      </c>
      <c r="T212" s="11" t="e">
        <f>(COUNTIFS(Sta!$A:$A,$A212,Sta!$Y:$Y,"&lt;12") +COUNTIFS(Sta!$B:$B,$A212,Sta!$Y:$Y,"&lt;12"))/$D212</f>
        <v>#DIV/0!</v>
      </c>
      <c r="U212" s="8" t="e">
        <f>COUNTIFS(Sta!$A:$A,$A212,Sta!$Y:$Y,"&lt;12")/$B212</f>
        <v>#DIV/0!</v>
      </c>
      <c r="V212" s="8" t="e">
        <f>COUNTIFS(Sta!$B:$B,$A212,Sta!$Y:$Y,"&lt;12")/$C212</f>
        <v>#DIV/0!</v>
      </c>
    </row>
    <row r="213" spans="1:22" x14ac:dyDescent="0.3">
      <c r="A213" s="62" t="s">
        <v>354</v>
      </c>
      <c r="B213" s="9">
        <f>COUNTIF(Sta!A:A,A213)</f>
        <v>0</v>
      </c>
      <c r="C213" s="4">
        <f>COUNTIF(Sta!B:B,A213)</f>
        <v>0</v>
      </c>
      <c r="D213" s="4">
        <f t="shared" si="7"/>
        <v>0</v>
      </c>
      <c r="E213" s="10" t="e">
        <f>(SUMIF(Sta!$A:$A,$A213,Sta!$Y:$Y)  + SUMIF(Sta!$B:$B,$A213,Sta!$Y:$Y) )/$D213</f>
        <v>#DIV/0!</v>
      </c>
      <c r="F213" s="6" t="e">
        <f>SUMIF(Sta!$A:$A,$A213,Sta!$Y:$Y)/$B213</f>
        <v>#DIV/0!</v>
      </c>
      <c r="G213" s="6" t="e">
        <f>SUMIF(Sta!$B:$B,$A213,Sta!$Y:$Y)/$C213</f>
        <v>#DIV/0!</v>
      </c>
      <c r="H213" s="10" t="e">
        <f>(SUMIF(Sta!$A:$A,$A213,Sta!$U:$U)  + SUMIF(Sta!$B:$B,$A213,Sta!$V:$V) )/$D213</f>
        <v>#DIV/0!</v>
      </c>
      <c r="I213" s="6" t="e">
        <f>SUMIF(Sta!$A:$A,$A213,Sta!$U:$U)/$B213</f>
        <v>#DIV/0!</v>
      </c>
      <c r="J213" s="6" t="e">
        <f>SUMIF(Sta!$B:$B,$A213,Sta!$V:$V)/$C213</f>
        <v>#DIV/0!</v>
      </c>
      <c r="K213" s="10" t="e">
        <f>(SUMIF(Sta!$A:$A,$A213,Sta!$W:$W)  + SUMIF(Sta!$B:$B,$A213,Sta!$X:$X) )/$D213</f>
        <v>#DIV/0!</v>
      </c>
      <c r="L213" s="6" t="e">
        <f>SUMIF(Sta!$A:$A,$A213,Sta!$W:$W)/$B213</f>
        <v>#DIV/0!</v>
      </c>
      <c r="M213" s="6" t="e">
        <f>SUMIF(Sta!$B:$B,$A213,Sta!$X:$X)/$C213</f>
        <v>#DIV/0!</v>
      </c>
      <c r="N213" s="11" t="e">
        <f>(COUNTIFS(Sta!$A:$A,$A213,Sta!$Y:$Y,"&gt;8") +COUNTIFS(Sta!$B:$B,$A213,Sta!$Y:$Y,"&gt;8"))/$D213</f>
        <v>#DIV/0!</v>
      </c>
      <c r="O213" s="8" t="e">
        <f>COUNTIFS(Sta!$A:$A,$A213,Sta!$Y:$Y,"&gt;8")/$B213</f>
        <v>#DIV/0!</v>
      </c>
      <c r="P213" s="8" t="e">
        <f>COUNTIFS(Sta!$B:$B,$A213,Sta!$Y:$Y,"&gt;8")/$C213</f>
        <v>#DIV/0!</v>
      </c>
      <c r="Q213" s="11" t="e">
        <f>(COUNTIFS(Sta!$A:$A,$A213,Sta!$Y:$Y,"&gt;10") +COUNTIFS(Sta!$B:$B,$A213,Sta!$Y:$Y,"&gt;10"))/$D213</f>
        <v>#DIV/0!</v>
      </c>
      <c r="R213" s="8" t="e">
        <f>COUNTIFS(Sta!$A:$A,$A213,Sta!$Y:$Y,"&gt;10")/$B213</f>
        <v>#DIV/0!</v>
      </c>
      <c r="S213" s="8" t="e">
        <f>COUNTIFS(Sta!$B:$B,$A213,Sta!$Y:$Y,"&gt;10")/$C213</f>
        <v>#DIV/0!</v>
      </c>
      <c r="T213" s="11" t="e">
        <f>(COUNTIFS(Sta!$A:$A,$A213,Sta!$Y:$Y,"&lt;12") +COUNTIFS(Sta!$B:$B,$A213,Sta!$Y:$Y,"&lt;12"))/$D213</f>
        <v>#DIV/0!</v>
      </c>
      <c r="U213" s="8" t="e">
        <f>COUNTIFS(Sta!$A:$A,$A213,Sta!$Y:$Y,"&lt;12")/$B213</f>
        <v>#DIV/0!</v>
      </c>
      <c r="V213" s="8" t="e">
        <f>COUNTIFS(Sta!$B:$B,$A213,Sta!$Y:$Y,"&lt;12")/$C213</f>
        <v>#DIV/0!</v>
      </c>
    </row>
    <row r="214" spans="1:22" x14ac:dyDescent="0.3">
      <c r="A214" s="62" t="s">
        <v>353</v>
      </c>
      <c r="B214" s="9">
        <f>COUNTIF(Sta!A:A,A214)</f>
        <v>0</v>
      </c>
      <c r="C214" s="4">
        <f>COUNTIF(Sta!B:B,A214)</f>
        <v>0</v>
      </c>
      <c r="D214" s="4">
        <f t="shared" si="7"/>
        <v>0</v>
      </c>
      <c r="E214" s="10" t="e">
        <f>(SUMIF(Sta!$A:$A,$A214,Sta!$Y:$Y)  + SUMIF(Sta!$B:$B,$A214,Sta!$Y:$Y) )/$D214</f>
        <v>#DIV/0!</v>
      </c>
      <c r="F214" s="6" t="e">
        <f>SUMIF(Sta!$A:$A,$A214,Sta!$Y:$Y)/$B214</f>
        <v>#DIV/0!</v>
      </c>
      <c r="G214" s="6" t="e">
        <f>SUMIF(Sta!$B:$B,$A214,Sta!$Y:$Y)/$C214</f>
        <v>#DIV/0!</v>
      </c>
      <c r="H214" s="10" t="e">
        <f>(SUMIF(Sta!$A:$A,$A214,Sta!$U:$U)  + SUMIF(Sta!$B:$B,$A214,Sta!$V:$V) )/$D214</f>
        <v>#DIV/0!</v>
      </c>
      <c r="I214" s="6" t="e">
        <f>SUMIF(Sta!$A:$A,$A214,Sta!$U:$U)/$B214</f>
        <v>#DIV/0!</v>
      </c>
      <c r="J214" s="6" t="e">
        <f>SUMIF(Sta!$B:$B,$A214,Sta!$V:$V)/$C214</f>
        <v>#DIV/0!</v>
      </c>
      <c r="K214" s="10" t="e">
        <f>(SUMIF(Sta!$A:$A,$A214,Sta!$W:$W)  + SUMIF(Sta!$B:$B,$A214,Sta!$X:$X) )/$D214</f>
        <v>#DIV/0!</v>
      </c>
      <c r="L214" s="6" t="e">
        <f>SUMIF(Sta!$A:$A,$A214,Sta!$W:$W)/$B214</f>
        <v>#DIV/0!</v>
      </c>
      <c r="M214" s="6" t="e">
        <f>SUMIF(Sta!$B:$B,$A214,Sta!$X:$X)/$C214</f>
        <v>#DIV/0!</v>
      </c>
      <c r="N214" s="11" t="e">
        <f>(COUNTIFS(Sta!$A:$A,$A214,Sta!$Y:$Y,"&gt;8") +COUNTIFS(Sta!$B:$B,$A214,Sta!$Y:$Y,"&gt;8"))/$D214</f>
        <v>#DIV/0!</v>
      </c>
      <c r="O214" s="8" t="e">
        <f>COUNTIFS(Sta!$A:$A,$A214,Sta!$Y:$Y,"&gt;8")/$B214</f>
        <v>#DIV/0!</v>
      </c>
      <c r="P214" s="8" t="e">
        <f>COUNTIFS(Sta!$B:$B,$A214,Sta!$Y:$Y,"&gt;8")/$C214</f>
        <v>#DIV/0!</v>
      </c>
      <c r="Q214" s="11" t="e">
        <f>(COUNTIFS(Sta!$A:$A,$A214,Sta!$Y:$Y,"&gt;10") +COUNTIFS(Sta!$B:$B,$A214,Sta!$Y:$Y,"&gt;10"))/$D214</f>
        <v>#DIV/0!</v>
      </c>
      <c r="R214" s="8" t="e">
        <f>COUNTIFS(Sta!$A:$A,$A214,Sta!$Y:$Y,"&gt;10")/$B214</f>
        <v>#DIV/0!</v>
      </c>
      <c r="S214" s="8" t="e">
        <f>COUNTIFS(Sta!$B:$B,$A214,Sta!$Y:$Y,"&gt;10")/$C214</f>
        <v>#DIV/0!</v>
      </c>
      <c r="T214" s="11" t="e">
        <f>(COUNTIFS(Sta!$A:$A,$A214,Sta!$Y:$Y,"&lt;12") +COUNTIFS(Sta!$B:$B,$A214,Sta!$Y:$Y,"&lt;12"))/$D214</f>
        <v>#DIV/0!</v>
      </c>
      <c r="U214" s="8" t="e">
        <f>COUNTIFS(Sta!$A:$A,$A214,Sta!$Y:$Y,"&lt;12")/$B214</f>
        <v>#DIV/0!</v>
      </c>
      <c r="V214" s="8" t="e">
        <f>COUNTIFS(Sta!$B:$B,$A214,Sta!$Y:$Y,"&lt;12")/$C214</f>
        <v>#DIV/0!</v>
      </c>
    </row>
    <row r="215" spans="1:22" x14ac:dyDescent="0.3">
      <c r="A215" s="62" t="s">
        <v>343</v>
      </c>
      <c r="B215" s="9">
        <f>COUNTIF(Sta!A:A,A215)</f>
        <v>0</v>
      </c>
      <c r="C215" s="4">
        <f>COUNTIF(Sta!B:B,A215)</f>
        <v>0</v>
      </c>
      <c r="D215" s="4">
        <f t="shared" si="7"/>
        <v>0</v>
      </c>
      <c r="E215" s="10" t="e">
        <f>(SUMIF(Sta!$A:$A,$A215,Sta!$Y:$Y)  + SUMIF(Sta!$B:$B,$A215,Sta!$Y:$Y) )/$D215</f>
        <v>#DIV/0!</v>
      </c>
      <c r="F215" s="6" t="e">
        <f>SUMIF(Sta!$A:$A,$A215,Sta!$Y:$Y)/$B215</f>
        <v>#DIV/0!</v>
      </c>
      <c r="G215" s="6" t="e">
        <f>SUMIF(Sta!$B:$B,$A215,Sta!$Y:$Y)/$C215</f>
        <v>#DIV/0!</v>
      </c>
      <c r="H215" s="10" t="e">
        <f>(SUMIF(Sta!$A:$A,$A215,Sta!$U:$U)  + SUMIF(Sta!$B:$B,$A215,Sta!$V:$V) )/$D215</f>
        <v>#DIV/0!</v>
      </c>
      <c r="I215" s="6" t="e">
        <f>SUMIF(Sta!$A:$A,$A215,Sta!$U:$U)/$B215</f>
        <v>#DIV/0!</v>
      </c>
      <c r="J215" s="6" t="e">
        <f>SUMIF(Sta!$B:$B,$A215,Sta!$V:$V)/$C215</f>
        <v>#DIV/0!</v>
      </c>
      <c r="K215" s="10" t="e">
        <f>(SUMIF(Sta!$A:$A,$A215,Sta!$W:$W)  + SUMIF(Sta!$B:$B,$A215,Sta!$X:$X) )/$D215</f>
        <v>#DIV/0!</v>
      </c>
      <c r="L215" s="6" t="e">
        <f>SUMIF(Sta!$A:$A,$A215,Sta!$W:$W)/$B215</f>
        <v>#DIV/0!</v>
      </c>
      <c r="M215" s="6" t="e">
        <f>SUMIF(Sta!$B:$B,$A215,Sta!$X:$X)/$C215</f>
        <v>#DIV/0!</v>
      </c>
      <c r="N215" s="11" t="e">
        <f>(COUNTIFS(Sta!$A:$A,$A215,Sta!$Y:$Y,"&gt;8") +COUNTIFS(Sta!$B:$B,$A215,Sta!$Y:$Y,"&gt;8"))/$D215</f>
        <v>#DIV/0!</v>
      </c>
      <c r="O215" s="8" t="e">
        <f>COUNTIFS(Sta!$A:$A,$A215,Sta!$Y:$Y,"&gt;8")/$B215</f>
        <v>#DIV/0!</v>
      </c>
      <c r="P215" s="8" t="e">
        <f>COUNTIFS(Sta!$B:$B,$A215,Sta!$Y:$Y,"&gt;8")/$C215</f>
        <v>#DIV/0!</v>
      </c>
      <c r="Q215" s="11" t="e">
        <f>(COUNTIFS(Sta!$A:$A,$A215,Sta!$Y:$Y,"&gt;10") +COUNTIFS(Sta!$B:$B,$A215,Sta!$Y:$Y,"&gt;10"))/$D215</f>
        <v>#DIV/0!</v>
      </c>
      <c r="R215" s="8" t="e">
        <f>COUNTIFS(Sta!$A:$A,$A215,Sta!$Y:$Y,"&gt;10")/$B215</f>
        <v>#DIV/0!</v>
      </c>
      <c r="S215" s="8" t="e">
        <f>COUNTIFS(Sta!$B:$B,$A215,Sta!$Y:$Y,"&gt;10")/$C215</f>
        <v>#DIV/0!</v>
      </c>
      <c r="T215" s="11" t="e">
        <f>(COUNTIFS(Sta!$A:$A,$A215,Sta!$Y:$Y,"&lt;12") +COUNTIFS(Sta!$B:$B,$A215,Sta!$Y:$Y,"&lt;12"))/$D215</f>
        <v>#DIV/0!</v>
      </c>
      <c r="U215" s="8" t="e">
        <f>COUNTIFS(Sta!$A:$A,$A215,Sta!$Y:$Y,"&lt;12")/$B215</f>
        <v>#DIV/0!</v>
      </c>
      <c r="V215" s="8" t="e">
        <f>COUNTIFS(Sta!$B:$B,$A215,Sta!$Y:$Y,"&lt;12")/$C215</f>
        <v>#DIV/0!</v>
      </c>
    </row>
    <row r="216" spans="1:22" x14ac:dyDescent="0.3">
      <c r="A216" s="62" t="s">
        <v>348</v>
      </c>
      <c r="B216" s="9">
        <f>COUNTIF(Sta!A:A,A216)</f>
        <v>0</v>
      </c>
      <c r="C216" s="4">
        <f>COUNTIF(Sta!B:B,A216)</f>
        <v>0</v>
      </c>
      <c r="D216" s="4">
        <f t="shared" si="7"/>
        <v>0</v>
      </c>
      <c r="E216" s="10" t="e">
        <f>(SUMIF(Sta!$A:$A,$A216,Sta!$Y:$Y)  + SUMIF(Sta!$B:$B,$A216,Sta!$Y:$Y) )/$D216</f>
        <v>#DIV/0!</v>
      </c>
      <c r="F216" s="6" t="e">
        <f>SUMIF(Sta!$A:$A,$A216,Sta!$Y:$Y)/$B216</f>
        <v>#DIV/0!</v>
      </c>
      <c r="G216" s="6" t="e">
        <f>SUMIF(Sta!$B:$B,$A216,Sta!$Y:$Y)/$C216</f>
        <v>#DIV/0!</v>
      </c>
      <c r="H216" s="10" t="e">
        <f>(SUMIF(Sta!$A:$A,$A216,Sta!$U:$U)  + SUMIF(Sta!$B:$B,$A216,Sta!$V:$V) )/$D216</f>
        <v>#DIV/0!</v>
      </c>
      <c r="I216" s="6" t="e">
        <f>SUMIF(Sta!$A:$A,$A216,Sta!$U:$U)/$B216</f>
        <v>#DIV/0!</v>
      </c>
      <c r="J216" s="6" t="e">
        <f>SUMIF(Sta!$B:$B,$A216,Sta!$V:$V)/$C216</f>
        <v>#DIV/0!</v>
      </c>
      <c r="K216" s="10" t="e">
        <f>(SUMIF(Sta!$A:$A,$A216,Sta!$W:$W)  + SUMIF(Sta!$B:$B,$A216,Sta!$X:$X) )/$D216</f>
        <v>#DIV/0!</v>
      </c>
      <c r="L216" s="6" t="e">
        <f>SUMIF(Sta!$A:$A,$A216,Sta!$W:$W)/$B216</f>
        <v>#DIV/0!</v>
      </c>
      <c r="M216" s="6" t="e">
        <f>SUMIF(Sta!$B:$B,$A216,Sta!$X:$X)/$C216</f>
        <v>#DIV/0!</v>
      </c>
      <c r="N216" s="11" t="e">
        <f>(COUNTIFS(Sta!$A:$A,$A216,Sta!$Y:$Y,"&gt;8") +COUNTIFS(Sta!$B:$B,$A216,Sta!$Y:$Y,"&gt;8"))/$D216</f>
        <v>#DIV/0!</v>
      </c>
      <c r="O216" s="8" t="e">
        <f>COUNTIFS(Sta!$A:$A,$A216,Sta!$Y:$Y,"&gt;8")/$B216</f>
        <v>#DIV/0!</v>
      </c>
      <c r="P216" s="8" t="e">
        <f>COUNTIFS(Sta!$B:$B,$A216,Sta!$Y:$Y,"&gt;8")/$C216</f>
        <v>#DIV/0!</v>
      </c>
      <c r="Q216" s="11" t="e">
        <f>(COUNTIFS(Sta!$A:$A,$A216,Sta!$Y:$Y,"&gt;10") +COUNTIFS(Sta!$B:$B,$A216,Sta!$Y:$Y,"&gt;10"))/$D216</f>
        <v>#DIV/0!</v>
      </c>
      <c r="R216" s="8" t="e">
        <f>COUNTIFS(Sta!$A:$A,$A216,Sta!$Y:$Y,"&gt;10")/$B216</f>
        <v>#DIV/0!</v>
      </c>
      <c r="S216" s="8" t="e">
        <f>COUNTIFS(Sta!$B:$B,$A216,Sta!$Y:$Y,"&gt;10")/$C216</f>
        <v>#DIV/0!</v>
      </c>
      <c r="T216" s="11" t="e">
        <f>(COUNTIFS(Sta!$A:$A,$A216,Sta!$Y:$Y,"&lt;12") +COUNTIFS(Sta!$B:$B,$A216,Sta!$Y:$Y,"&lt;12"))/$D216</f>
        <v>#DIV/0!</v>
      </c>
      <c r="U216" s="8" t="e">
        <f>COUNTIFS(Sta!$A:$A,$A216,Sta!$Y:$Y,"&lt;12")/$B216</f>
        <v>#DIV/0!</v>
      </c>
      <c r="V216" s="8" t="e">
        <f>COUNTIFS(Sta!$B:$B,$A216,Sta!$Y:$Y,"&lt;12")/$C216</f>
        <v>#DIV/0!</v>
      </c>
    </row>
    <row r="217" spans="1:22" x14ac:dyDescent="0.3">
      <c r="A217" s="62" t="s">
        <v>347</v>
      </c>
      <c r="B217" s="9">
        <f>COUNTIF(Sta!A:A,A217)</f>
        <v>0</v>
      </c>
      <c r="C217" s="4">
        <f>COUNTIF(Sta!B:B,A217)</f>
        <v>0</v>
      </c>
      <c r="D217" s="4">
        <f t="shared" si="7"/>
        <v>0</v>
      </c>
      <c r="E217" s="10" t="e">
        <f>(SUMIF(Sta!$A:$A,$A217,Sta!$Y:$Y)  + SUMIF(Sta!$B:$B,$A217,Sta!$Y:$Y) )/$D217</f>
        <v>#DIV/0!</v>
      </c>
      <c r="F217" s="6" t="e">
        <f>SUMIF(Sta!$A:$A,$A217,Sta!$Y:$Y)/$B217</f>
        <v>#DIV/0!</v>
      </c>
      <c r="G217" s="6" t="e">
        <f>SUMIF(Sta!$B:$B,$A217,Sta!$Y:$Y)/$C217</f>
        <v>#DIV/0!</v>
      </c>
      <c r="H217" s="10" t="e">
        <f>(SUMIF(Sta!$A:$A,$A217,Sta!$U:$U)  + SUMIF(Sta!$B:$B,$A217,Sta!$V:$V) )/$D217</f>
        <v>#DIV/0!</v>
      </c>
      <c r="I217" s="6" t="e">
        <f>SUMIF(Sta!$A:$A,$A217,Sta!$U:$U)/$B217</f>
        <v>#DIV/0!</v>
      </c>
      <c r="J217" s="6" t="e">
        <f>SUMIF(Sta!$B:$B,$A217,Sta!$V:$V)/$C217</f>
        <v>#DIV/0!</v>
      </c>
      <c r="K217" s="10" t="e">
        <f>(SUMIF(Sta!$A:$A,$A217,Sta!$W:$W)  + SUMIF(Sta!$B:$B,$A217,Sta!$X:$X) )/$D217</f>
        <v>#DIV/0!</v>
      </c>
      <c r="L217" s="6" t="e">
        <f>SUMIF(Sta!$A:$A,$A217,Sta!$W:$W)/$B217</f>
        <v>#DIV/0!</v>
      </c>
      <c r="M217" s="6" t="e">
        <f>SUMIF(Sta!$B:$B,$A217,Sta!$X:$X)/$C217</f>
        <v>#DIV/0!</v>
      </c>
      <c r="N217" s="11" t="e">
        <f>(COUNTIFS(Sta!$A:$A,$A217,Sta!$Y:$Y,"&gt;8") +COUNTIFS(Sta!$B:$B,$A217,Sta!$Y:$Y,"&gt;8"))/$D217</f>
        <v>#DIV/0!</v>
      </c>
      <c r="O217" s="8" t="e">
        <f>COUNTIFS(Sta!$A:$A,$A217,Sta!$Y:$Y,"&gt;8")/$B217</f>
        <v>#DIV/0!</v>
      </c>
      <c r="P217" s="8" t="e">
        <f>COUNTIFS(Sta!$B:$B,$A217,Sta!$Y:$Y,"&gt;8")/$C217</f>
        <v>#DIV/0!</v>
      </c>
      <c r="Q217" s="11" t="e">
        <f>(COUNTIFS(Sta!$A:$A,$A217,Sta!$Y:$Y,"&gt;10") +COUNTIFS(Sta!$B:$B,$A217,Sta!$Y:$Y,"&gt;10"))/$D217</f>
        <v>#DIV/0!</v>
      </c>
      <c r="R217" s="8" t="e">
        <f>COUNTIFS(Sta!$A:$A,$A217,Sta!$Y:$Y,"&gt;10")/$B217</f>
        <v>#DIV/0!</v>
      </c>
      <c r="S217" s="8" t="e">
        <f>COUNTIFS(Sta!$B:$B,$A217,Sta!$Y:$Y,"&gt;10")/$C217</f>
        <v>#DIV/0!</v>
      </c>
      <c r="T217" s="11" t="e">
        <f>(COUNTIFS(Sta!$A:$A,$A217,Sta!$Y:$Y,"&lt;12") +COUNTIFS(Sta!$B:$B,$A217,Sta!$Y:$Y,"&lt;12"))/$D217</f>
        <v>#DIV/0!</v>
      </c>
      <c r="U217" s="8" t="e">
        <f>COUNTIFS(Sta!$A:$A,$A217,Sta!$Y:$Y,"&lt;12")/$B217</f>
        <v>#DIV/0!</v>
      </c>
      <c r="V217" s="8" t="e">
        <f>COUNTIFS(Sta!$B:$B,$A217,Sta!$Y:$Y,"&lt;12")/$C217</f>
        <v>#DIV/0!</v>
      </c>
    </row>
    <row r="218" spans="1:22" x14ac:dyDescent="0.3">
      <c r="A218" s="62" t="s">
        <v>360</v>
      </c>
      <c r="B218" s="9">
        <f>COUNTIF(Sta!A:A,A218)</f>
        <v>0</v>
      </c>
      <c r="C218" s="4">
        <f>COUNTIF(Sta!B:B,A218)</f>
        <v>0</v>
      </c>
      <c r="D218" s="4">
        <f t="shared" si="7"/>
        <v>0</v>
      </c>
      <c r="E218" s="10" t="e">
        <f>(SUMIF(Sta!$A:$A,$A218,Sta!$Y:$Y)  + SUMIF(Sta!$B:$B,$A218,Sta!$Y:$Y) )/$D218</f>
        <v>#DIV/0!</v>
      </c>
      <c r="F218" s="6" t="e">
        <f>SUMIF(Sta!$A:$A,$A218,Sta!$Y:$Y)/$B218</f>
        <v>#DIV/0!</v>
      </c>
      <c r="G218" s="6" t="e">
        <f>SUMIF(Sta!$B:$B,$A218,Sta!$Y:$Y)/$C218</f>
        <v>#DIV/0!</v>
      </c>
      <c r="H218" s="10" t="e">
        <f>(SUMIF(Sta!$A:$A,$A218,Sta!$U:$U)  + SUMIF(Sta!$B:$B,$A218,Sta!$V:$V) )/$D218</f>
        <v>#DIV/0!</v>
      </c>
      <c r="I218" s="6" t="e">
        <f>SUMIF(Sta!$A:$A,$A218,Sta!$U:$U)/$B218</f>
        <v>#DIV/0!</v>
      </c>
      <c r="J218" s="6" t="e">
        <f>SUMIF(Sta!$B:$B,$A218,Sta!$V:$V)/$C218</f>
        <v>#DIV/0!</v>
      </c>
      <c r="K218" s="10" t="e">
        <f>(SUMIF(Sta!$A:$A,$A218,Sta!$W:$W)  + SUMIF(Sta!$B:$B,$A218,Sta!$X:$X) )/$D218</f>
        <v>#DIV/0!</v>
      </c>
      <c r="L218" s="6" t="e">
        <f>SUMIF(Sta!$A:$A,$A218,Sta!$W:$W)/$B218</f>
        <v>#DIV/0!</v>
      </c>
      <c r="M218" s="6" t="e">
        <f>SUMIF(Sta!$B:$B,$A218,Sta!$X:$X)/$C218</f>
        <v>#DIV/0!</v>
      </c>
      <c r="N218" s="11" t="e">
        <f>(COUNTIFS(Sta!$A:$A,$A218,Sta!$Y:$Y,"&gt;8") +COUNTIFS(Sta!$B:$B,$A218,Sta!$Y:$Y,"&gt;8"))/$D218</f>
        <v>#DIV/0!</v>
      </c>
      <c r="O218" s="8" t="e">
        <f>COUNTIFS(Sta!$A:$A,$A218,Sta!$Y:$Y,"&gt;8")/$B218</f>
        <v>#DIV/0!</v>
      </c>
      <c r="P218" s="8" t="e">
        <f>COUNTIFS(Sta!$B:$B,$A218,Sta!$Y:$Y,"&gt;8")/$C218</f>
        <v>#DIV/0!</v>
      </c>
      <c r="Q218" s="11" t="e">
        <f>(COUNTIFS(Sta!$A:$A,$A218,Sta!$Y:$Y,"&gt;10") +COUNTIFS(Sta!$B:$B,$A218,Sta!$Y:$Y,"&gt;10"))/$D218</f>
        <v>#DIV/0!</v>
      </c>
      <c r="R218" s="8" t="e">
        <f>COUNTIFS(Sta!$A:$A,$A218,Sta!$Y:$Y,"&gt;10")/$B218</f>
        <v>#DIV/0!</v>
      </c>
      <c r="S218" s="8" t="e">
        <f>COUNTIFS(Sta!$B:$B,$A218,Sta!$Y:$Y,"&gt;10")/$C218</f>
        <v>#DIV/0!</v>
      </c>
      <c r="T218" s="11" t="e">
        <f>(COUNTIFS(Sta!$A:$A,$A218,Sta!$Y:$Y,"&lt;12") +COUNTIFS(Sta!$B:$B,$A218,Sta!$Y:$Y,"&lt;12"))/$D218</f>
        <v>#DIV/0!</v>
      </c>
      <c r="U218" s="8" t="e">
        <f>COUNTIFS(Sta!$A:$A,$A218,Sta!$Y:$Y,"&lt;12")/$B218</f>
        <v>#DIV/0!</v>
      </c>
      <c r="V218" s="8" t="e">
        <f>COUNTIFS(Sta!$B:$B,$A218,Sta!$Y:$Y,"&lt;12")/$C218</f>
        <v>#DIV/0!</v>
      </c>
    </row>
    <row r="219" spans="1:22" x14ac:dyDescent="0.3">
      <c r="A219" s="62" t="s">
        <v>351</v>
      </c>
      <c r="B219" s="9">
        <f>COUNTIF(Sta!A:A,A219)</f>
        <v>0</v>
      </c>
      <c r="C219" s="4">
        <f>COUNTIF(Sta!B:B,A219)</f>
        <v>0</v>
      </c>
      <c r="D219" s="4">
        <f t="shared" si="7"/>
        <v>0</v>
      </c>
      <c r="E219" s="10" t="e">
        <f>(SUMIF(Sta!$A:$A,$A219,Sta!$Y:$Y)  + SUMIF(Sta!$B:$B,$A219,Sta!$Y:$Y) )/$D219</f>
        <v>#DIV/0!</v>
      </c>
      <c r="F219" s="6" t="e">
        <f>SUMIF(Sta!$A:$A,$A219,Sta!$Y:$Y)/$B219</f>
        <v>#DIV/0!</v>
      </c>
      <c r="G219" s="6" t="e">
        <f>SUMIF(Sta!$B:$B,$A219,Sta!$Y:$Y)/$C219</f>
        <v>#DIV/0!</v>
      </c>
      <c r="H219" s="10" t="e">
        <f>(SUMIF(Sta!$A:$A,$A219,Sta!$U:$U)  + SUMIF(Sta!$B:$B,$A219,Sta!$V:$V) )/$D219</f>
        <v>#DIV/0!</v>
      </c>
      <c r="I219" s="6" t="e">
        <f>SUMIF(Sta!$A:$A,$A219,Sta!$U:$U)/$B219</f>
        <v>#DIV/0!</v>
      </c>
      <c r="J219" s="6" t="e">
        <f>SUMIF(Sta!$B:$B,$A219,Sta!$V:$V)/$C219</f>
        <v>#DIV/0!</v>
      </c>
      <c r="K219" s="10" t="e">
        <f>(SUMIF(Sta!$A:$A,$A219,Sta!$W:$W)  + SUMIF(Sta!$B:$B,$A219,Sta!$X:$X) )/$D219</f>
        <v>#DIV/0!</v>
      </c>
      <c r="L219" s="6" t="e">
        <f>SUMIF(Sta!$A:$A,$A219,Sta!$W:$W)/$B219</f>
        <v>#DIV/0!</v>
      </c>
      <c r="M219" s="6" t="e">
        <f>SUMIF(Sta!$B:$B,$A219,Sta!$X:$X)/$C219</f>
        <v>#DIV/0!</v>
      </c>
      <c r="N219" s="11" t="e">
        <f>(COUNTIFS(Sta!$A:$A,$A219,Sta!$Y:$Y,"&gt;8") +COUNTIFS(Sta!$B:$B,$A219,Sta!$Y:$Y,"&gt;8"))/$D219</f>
        <v>#DIV/0!</v>
      </c>
      <c r="O219" s="8" t="e">
        <f>COUNTIFS(Sta!$A:$A,$A219,Sta!$Y:$Y,"&gt;8")/$B219</f>
        <v>#DIV/0!</v>
      </c>
      <c r="P219" s="8" t="e">
        <f>COUNTIFS(Sta!$B:$B,$A219,Sta!$Y:$Y,"&gt;8")/$C219</f>
        <v>#DIV/0!</v>
      </c>
      <c r="Q219" s="11" t="e">
        <f>(COUNTIFS(Sta!$A:$A,$A219,Sta!$Y:$Y,"&gt;10") +COUNTIFS(Sta!$B:$B,$A219,Sta!$Y:$Y,"&gt;10"))/$D219</f>
        <v>#DIV/0!</v>
      </c>
      <c r="R219" s="8" t="e">
        <f>COUNTIFS(Sta!$A:$A,$A219,Sta!$Y:$Y,"&gt;10")/$B219</f>
        <v>#DIV/0!</v>
      </c>
      <c r="S219" s="8" t="e">
        <f>COUNTIFS(Sta!$B:$B,$A219,Sta!$Y:$Y,"&gt;10")/$C219</f>
        <v>#DIV/0!</v>
      </c>
      <c r="T219" s="11" t="e">
        <f>(COUNTIFS(Sta!$A:$A,$A219,Sta!$Y:$Y,"&lt;12") +COUNTIFS(Sta!$B:$B,$A219,Sta!$Y:$Y,"&lt;12"))/$D219</f>
        <v>#DIV/0!</v>
      </c>
      <c r="U219" s="8" t="e">
        <f>COUNTIFS(Sta!$A:$A,$A219,Sta!$Y:$Y,"&lt;12")/$B219</f>
        <v>#DIV/0!</v>
      </c>
      <c r="V219" s="8" t="e">
        <f>COUNTIFS(Sta!$B:$B,$A219,Sta!$Y:$Y,"&lt;12")/$C219</f>
        <v>#DIV/0!</v>
      </c>
    </row>
    <row r="220" spans="1:22" x14ac:dyDescent="0.3">
      <c r="A220" s="62" t="s">
        <v>344</v>
      </c>
      <c r="B220" s="9">
        <f>COUNTIF(Sta!A:A,A220)</f>
        <v>0</v>
      </c>
      <c r="C220" s="4">
        <f>COUNTIF(Sta!B:B,A220)</f>
        <v>0</v>
      </c>
      <c r="D220" s="4">
        <f t="shared" si="7"/>
        <v>0</v>
      </c>
      <c r="E220" s="10" t="e">
        <f>(SUMIF(Sta!$A:$A,$A220,Sta!$Y:$Y)  + SUMIF(Sta!$B:$B,$A220,Sta!$Y:$Y) )/$D220</f>
        <v>#DIV/0!</v>
      </c>
      <c r="F220" s="6" t="e">
        <f>SUMIF(Sta!$A:$A,$A220,Sta!$Y:$Y)/$B220</f>
        <v>#DIV/0!</v>
      </c>
      <c r="G220" s="6" t="e">
        <f>SUMIF(Sta!$B:$B,$A220,Sta!$Y:$Y)/$C220</f>
        <v>#DIV/0!</v>
      </c>
      <c r="H220" s="10" t="e">
        <f>(SUMIF(Sta!$A:$A,$A220,Sta!$U:$U)  + SUMIF(Sta!$B:$B,$A220,Sta!$V:$V) )/$D220</f>
        <v>#DIV/0!</v>
      </c>
      <c r="I220" s="6" t="e">
        <f>SUMIF(Sta!$A:$A,$A220,Sta!$U:$U)/$B220</f>
        <v>#DIV/0!</v>
      </c>
      <c r="J220" s="6" t="e">
        <f>SUMIF(Sta!$B:$B,$A220,Sta!$V:$V)/$C220</f>
        <v>#DIV/0!</v>
      </c>
      <c r="K220" s="10" t="e">
        <f>(SUMIF(Sta!$A:$A,$A220,Sta!$W:$W)  + SUMIF(Sta!$B:$B,$A220,Sta!$X:$X) )/$D220</f>
        <v>#DIV/0!</v>
      </c>
      <c r="L220" s="6" t="e">
        <f>SUMIF(Sta!$A:$A,$A220,Sta!$W:$W)/$B220</f>
        <v>#DIV/0!</v>
      </c>
      <c r="M220" s="6" t="e">
        <f>SUMIF(Sta!$B:$B,$A220,Sta!$X:$X)/$C220</f>
        <v>#DIV/0!</v>
      </c>
      <c r="N220" s="11" t="e">
        <f>(COUNTIFS(Sta!$A:$A,$A220,Sta!$Y:$Y,"&gt;8") +COUNTIFS(Sta!$B:$B,$A220,Sta!$Y:$Y,"&gt;8"))/$D220</f>
        <v>#DIV/0!</v>
      </c>
      <c r="O220" s="8" t="e">
        <f>COUNTIFS(Sta!$A:$A,$A220,Sta!$Y:$Y,"&gt;8")/$B220</f>
        <v>#DIV/0!</v>
      </c>
      <c r="P220" s="8" t="e">
        <f>COUNTIFS(Sta!$B:$B,$A220,Sta!$Y:$Y,"&gt;8")/$C220</f>
        <v>#DIV/0!</v>
      </c>
      <c r="Q220" s="11" t="e">
        <f>(COUNTIFS(Sta!$A:$A,$A220,Sta!$Y:$Y,"&gt;10") +COUNTIFS(Sta!$B:$B,$A220,Sta!$Y:$Y,"&gt;10"))/$D220</f>
        <v>#DIV/0!</v>
      </c>
      <c r="R220" s="8" t="e">
        <f>COUNTIFS(Sta!$A:$A,$A220,Sta!$Y:$Y,"&gt;10")/$B220</f>
        <v>#DIV/0!</v>
      </c>
      <c r="S220" s="8" t="e">
        <f>COUNTIFS(Sta!$B:$B,$A220,Sta!$Y:$Y,"&gt;10")/$C220</f>
        <v>#DIV/0!</v>
      </c>
      <c r="T220" s="11" t="e">
        <f>(COUNTIFS(Sta!$A:$A,$A220,Sta!$Y:$Y,"&lt;12") +COUNTIFS(Sta!$B:$B,$A220,Sta!$Y:$Y,"&lt;12"))/$D220</f>
        <v>#DIV/0!</v>
      </c>
      <c r="U220" s="8" t="e">
        <f>COUNTIFS(Sta!$A:$A,$A220,Sta!$Y:$Y,"&lt;12")/$B220</f>
        <v>#DIV/0!</v>
      </c>
      <c r="V220" s="8" t="e">
        <f>COUNTIFS(Sta!$B:$B,$A220,Sta!$Y:$Y,"&lt;12")/$C220</f>
        <v>#DIV/0!</v>
      </c>
    </row>
    <row r="221" spans="1:22" x14ac:dyDescent="0.3">
      <c r="A221" s="62" t="s">
        <v>359</v>
      </c>
      <c r="B221" s="9">
        <f>COUNTIF(Sta!A:A,A221)</f>
        <v>0</v>
      </c>
      <c r="C221" s="4">
        <f>COUNTIF(Sta!B:B,A221)</f>
        <v>0</v>
      </c>
      <c r="D221" s="4">
        <f t="shared" si="7"/>
        <v>0</v>
      </c>
      <c r="E221" s="10" t="e">
        <f>(SUMIF(Sta!$A:$A,$A221,Sta!$Y:$Y)  + SUMIF(Sta!$B:$B,$A221,Sta!$Y:$Y) )/$D221</f>
        <v>#DIV/0!</v>
      </c>
      <c r="F221" s="6" t="e">
        <f>SUMIF(Sta!$A:$A,$A221,Sta!$Y:$Y)/$B221</f>
        <v>#DIV/0!</v>
      </c>
      <c r="G221" s="6" t="e">
        <f>SUMIF(Sta!$B:$B,$A221,Sta!$Y:$Y)/$C221</f>
        <v>#DIV/0!</v>
      </c>
      <c r="H221" s="10" t="e">
        <f>(SUMIF(Sta!$A:$A,$A221,Sta!$U:$U)  + SUMIF(Sta!$B:$B,$A221,Sta!$V:$V) )/$D221</f>
        <v>#DIV/0!</v>
      </c>
      <c r="I221" s="6" t="e">
        <f>SUMIF(Sta!$A:$A,$A221,Sta!$U:$U)/$B221</f>
        <v>#DIV/0!</v>
      </c>
      <c r="J221" s="6" t="e">
        <f>SUMIF(Sta!$B:$B,$A221,Sta!$V:$V)/$C221</f>
        <v>#DIV/0!</v>
      </c>
      <c r="K221" s="10" t="e">
        <f>(SUMIF(Sta!$A:$A,$A221,Sta!$W:$W)  + SUMIF(Sta!$B:$B,$A221,Sta!$X:$X) )/$D221</f>
        <v>#DIV/0!</v>
      </c>
      <c r="L221" s="6" t="e">
        <f>SUMIF(Sta!$A:$A,$A221,Sta!$W:$W)/$B221</f>
        <v>#DIV/0!</v>
      </c>
      <c r="M221" s="6" t="e">
        <f>SUMIF(Sta!$B:$B,$A221,Sta!$X:$X)/$C221</f>
        <v>#DIV/0!</v>
      </c>
      <c r="N221" s="11" t="e">
        <f>(COUNTIFS(Sta!$A:$A,$A221,Sta!$Y:$Y,"&gt;8") +COUNTIFS(Sta!$B:$B,$A221,Sta!$Y:$Y,"&gt;8"))/$D221</f>
        <v>#DIV/0!</v>
      </c>
      <c r="O221" s="8" t="e">
        <f>COUNTIFS(Sta!$A:$A,$A221,Sta!$Y:$Y,"&gt;8")/$B221</f>
        <v>#DIV/0!</v>
      </c>
      <c r="P221" s="8" t="e">
        <f>COUNTIFS(Sta!$B:$B,$A221,Sta!$Y:$Y,"&gt;8")/$C221</f>
        <v>#DIV/0!</v>
      </c>
      <c r="Q221" s="11" t="e">
        <f>(COUNTIFS(Sta!$A:$A,$A221,Sta!$Y:$Y,"&gt;10") +COUNTIFS(Sta!$B:$B,$A221,Sta!$Y:$Y,"&gt;10"))/$D221</f>
        <v>#DIV/0!</v>
      </c>
      <c r="R221" s="8" t="e">
        <f>COUNTIFS(Sta!$A:$A,$A221,Sta!$Y:$Y,"&gt;10")/$B221</f>
        <v>#DIV/0!</v>
      </c>
      <c r="S221" s="8" t="e">
        <f>COUNTIFS(Sta!$B:$B,$A221,Sta!$Y:$Y,"&gt;10")/$C221</f>
        <v>#DIV/0!</v>
      </c>
      <c r="T221" s="11" t="e">
        <f>(COUNTIFS(Sta!$A:$A,$A221,Sta!$Y:$Y,"&lt;12") +COUNTIFS(Sta!$B:$B,$A221,Sta!$Y:$Y,"&lt;12"))/$D221</f>
        <v>#DIV/0!</v>
      </c>
      <c r="U221" s="8" t="e">
        <f>COUNTIFS(Sta!$A:$A,$A221,Sta!$Y:$Y,"&lt;12")/$B221</f>
        <v>#DIV/0!</v>
      </c>
      <c r="V221" s="8" t="e">
        <f>COUNTIFS(Sta!$B:$B,$A221,Sta!$Y:$Y,"&lt;12")/$C221</f>
        <v>#DIV/0!</v>
      </c>
    </row>
    <row r="222" spans="1:22" x14ac:dyDescent="0.3">
      <c r="A222" s="62" t="s">
        <v>358</v>
      </c>
      <c r="B222" s="9">
        <f>COUNTIF(Sta!A:A,A222)</f>
        <v>0</v>
      </c>
      <c r="C222" s="4">
        <f>COUNTIF(Sta!B:B,A222)</f>
        <v>0</v>
      </c>
      <c r="D222" s="4">
        <f t="shared" si="7"/>
        <v>0</v>
      </c>
      <c r="E222" s="10" t="e">
        <f>(SUMIF(Sta!$A:$A,$A222,Sta!$Y:$Y)  + SUMIF(Sta!$B:$B,$A222,Sta!$Y:$Y) )/$D222</f>
        <v>#DIV/0!</v>
      </c>
      <c r="F222" s="6" t="e">
        <f>SUMIF(Sta!$A:$A,$A222,Sta!$Y:$Y)/$B222</f>
        <v>#DIV/0!</v>
      </c>
      <c r="G222" s="6" t="e">
        <f>SUMIF(Sta!$B:$B,$A222,Sta!$Y:$Y)/$C222</f>
        <v>#DIV/0!</v>
      </c>
      <c r="H222" s="10" t="e">
        <f>(SUMIF(Sta!$A:$A,$A222,Sta!$U:$U)  + SUMIF(Sta!$B:$B,$A222,Sta!$V:$V) )/$D222</f>
        <v>#DIV/0!</v>
      </c>
      <c r="I222" s="6" t="e">
        <f>SUMIF(Sta!$A:$A,$A222,Sta!$U:$U)/$B222</f>
        <v>#DIV/0!</v>
      </c>
      <c r="J222" s="6" t="e">
        <f>SUMIF(Sta!$B:$B,$A222,Sta!$V:$V)/$C222</f>
        <v>#DIV/0!</v>
      </c>
      <c r="K222" s="10" t="e">
        <f>(SUMIF(Sta!$A:$A,$A222,Sta!$W:$W)  + SUMIF(Sta!$B:$B,$A222,Sta!$X:$X) )/$D222</f>
        <v>#DIV/0!</v>
      </c>
      <c r="L222" s="6" t="e">
        <f>SUMIF(Sta!$A:$A,$A222,Sta!$W:$W)/$B222</f>
        <v>#DIV/0!</v>
      </c>
      <c r="M222" s="6" t="e">
        <f>SUMIF(Sta!$B:$B,$A222,Sta!$X:$X)/$C222</f>
        <v>#DIV/0!</v>
      </c>
      <c r="N222" s="11" t="e">
        <f>(COUNTIFS(Sta!$A:$A,$A222,Sta!$Y:$Y,"&gt;8") +COUNTIFS(Sta!$B:$B,$A222,Sta!$Y:$Y,"&gt;8"))/$D222</f>
        <v>#DIV/0!</v>
      </c>
      <c r="O222" s="8" t="e">
        <f>COUNTIFS(Sta!$A:$A,$A222,Sta!$Y:$Y,"&gt;8")/$B222</f>
        <v>#DIV/0!</v>
      </c>
      <c r="P222" s="8" t="e">
        <f>COUNTIFS(Sta!$B:$B,$A222,Sta!$Y:$Y,"&gt;8")/$C222</f>
        <v>#DIV/0!</v>
      </c>
      <c r="Q222" s="11" t="e">
        <f>(COUNTIFS(Sta!$A:$A,$A222,Sta!$Y:$Y,"&gt;10") +COUNTIFS(Sta!$B:$B,$A222,Sta!$Y:$Y,"&gt;10"))/$D222</f>
        <v>#DIV/0!</v>
      </c>
      <c r="R222" s="8" t="e">
        <f>COUNTIFS(Sta!$A:$A,$A222,Sta!$Y:$Y,"&gt;10")/$B222</f>
        <v>#DIV/0!</v>
      </c>
      <c r="S222" s="8" t="e">
        <f>COUNTIFS(Sta!$B:$B,$A222,Sta!$Y:$Y,"&gt;10")/$C222</f>
        <v>#DIV/0!</v>
      </c>
      <c r="T222" s="11" t="e">
        <f>(COUNTIFS(Sta!$A:$A,$A222,Sta!$Y:$Y,"&lt;12") +COUNTIFS(Sta!$B:$B,$A222,Sta!$Y:$Y,"&lt;12"))/$D222</f>
        <v>#DIV/0!</v>
      </c>
      <c r="U222" s="8" t="e">
        <f>COUNTIFS(Sta!$A:$A,$A222,Sta!$Y:$Y,"&lt;12")/$B222</f>
        <v>#DIV/0!</v>
      </c>
      <c r="V222" s="8" t="e">
        <f>COUNTIFS(Sta!$B:$B,$A222,Sta!$Y:$Y,"&lt;12")/$C222</f>
        <v>#DIV/0!</v>
      </c>
    </row>
    <row r="223" spans="1:22" x14ac:dyDescent="0.3">
      <c r="A223" s="62" t="s">
        <v>349</v>
      </c>
      <c r="B223" s="9">
        <f>COUNTIF(Sta!A:A,A223)</f>
        <v>0</v>
      </c>
      <c r="C223" s="4">
        <f>COUNTIF(Sta!B:B,A223)</f>
        <v>0</v>
      </c>
      <c r="D223" s="4">
        <f t="shared" si="7"/>
        <v>0</v>
      </c>
      <c r="E223" s="10" t="e">
        <f>(SUMIF(Sta!$A:$A,$A223,Sta!$Y:$Y)  + SUMIF(Sta!$B:$B,$A223,Sta!$Y:$Y) )/$D223</f>
        <v>#DIV/0!</v>
      </c>
      <c r="F223" s="6" t="e">
        <f>SUMIF(Sta!$A:$A,$A223,Sta!$Y:$Y)/$B223</f>
        <v>#DIV/0!</v>
      </c>
      <c r="G223" s="6" t="e">
        <f>SUMIF(Sta!$B:$B,$A223,Sta!$Y:$Y)/$C223</f>
        <v>#DIV/0!</v>
      </c>
      <c r="H223" s="10" t="e">
        <f>(SUMIF(Sta!$A:$A,$A223,Sta!$U:$U)  + SUMIF(Sta!$B:$B,$A223,Sta!$V:$V) )/$D223</f>
        <v>#DIV/0!</v>
      </c>
      <c r="I223" s="6" t="e">
        <f>SUMIF(Sta!$A:$A,$A223,Sta!$U:$U)/$B223</f>
        <v>#DIV/0!</v>
      </c>
      <c r="J223" s="6" t="e">
        <f>SUMIF(Sta!$B:$B,$A223,Sta!$V:$V)/$C223</f>
        <v>#DIV/0!</v>
      </c>
      <c r="K223" s="10" t="e">
        <f>(SUMIF(Sta!$A:$A,$A223,Sta!$W:$W)  + SUMIF(Sta!$B:$B,$A223,Sta!$X:$X) )/$D223</f>
        <v>#DIV/0!</v>
      </c>
      <c r="L223" s="6" t="e">
        <f>SUMIF(Sta!$A:$A,$A223,Sta!$W:$W)/$B223</f>
        <v>#DIV/0!</v>
      </c>
      <c r="M223" s="6" t="e">
        <f>SUMIF(Sta!$B:$B,$A223,Sta!$X:$X)/$C223</f>
        <v>#DIV/0!</v>
      </c>
      <c r="N223" s="11" t="e">
        <f>(COUNTIFS(Sta!$A:$A,$A223,Sta!$Y:$Y,"&gt;8") +COUNTIFS(Sta!$B:$B,$A223,Sta!$Y:$Y,"&gt;8"))/$D223</f>
        <v>#DIV/0!</v>
      </c>
      <c r="O223" s="8" t="e">
        <f>COUNTIFS(Sta!$A:$A,$A223,Sta!$Y:$Y,"&gt;8")/$B223</f>
        <v>#DIV/0!</v>
      </c>
      <c r="P223" s="8" t="e">
        <f>COUNTIFS(Sta!$B:$B,$A223,Sta!$Y:$Y,"&gt;8")/$C223</f>
        <v>#DIV/0!</v>
      </c>
      <c r="Q223" s="11" t="e">
        <f>(COUNTIFS(Sta!$A:$A,$A223,Sta!$Y:$Y,"&gt;10") +COUNTIFS(Sta!$B:$B,$A223,Sta!$Y:$Y,"&gt;10"))/$D223</f>
        <v>#DIV/0!</v>
      </c>
      <c r="R223" s="8" t="e">
        <f>COUNTIFS(Sta!$A:$A,$A223,Sta!$Y:$Y,"&gt;10")/$B223</f>
        <v>#DIV/0!</v>
      </c>
      <c r="S223" s="8" t="e">
        <f>COUNTIFS(Sta!$B:$B,$A223,Sta!$Y:$Y,"&gt;10")/$C223</f>
        <v>#DIV/0!</v>
      </c>
      <c r="T223" s="11" t="e">
        <f>(COUNTIFS(Sta!$A:$A,$A223,Sta!$Y:$Y,"&lt;12") +COUNTIFS(Sta!$B:$B,$A223,Sta!$Y:$Y,"&lt;12"))/$D223</f>
        <v>#DIV/0!</v>
      </c>
      <c r="U223" s="8" t="e">
        <f>COUNTIFS(Sta!$A:$A,$A223,Sta!$Y:$Y,"&lt;12")/$B223</f>
        <v>#DIV/0!</v>
      </c>
      <c r="V223" s="8" t="e">
        <f>COUNTIFS(Sta!$B:$B,$A223,Sta!$Y:$Y,"&lt;12")/$C223</f>
        <v>#DIV/0!</v>
      </c>
    </row>
    <row r="224" spans="1:22" x14ac:dyDescent="0.3">
      <c r="A224" s="62" t="s">
        <v>357</v>
      </c>
      <c r="B224" s="9">
        <f>COUNTIF(Sta!A:A,A224)</f>
        <v>0</v>
      </c>
      <c r="C224" s="4">
        <f>COUNTIF(Sta!B:B,A224)</f>
        <v>0</v>
      </c>
      <c r="D224" s="4">
        <f t="shared" si="7"/>
        <v>0</v>
      </c>
      <c r="E224" s="10" t="e">
        <f>(SUMIF(Sta!$A:$A,$A224,Sta!$Y:$Y)  + SUMIF(Sta!$B:$B,$A224,Sta!$Y:$Y) )/$D224</f>
        <v>#DIV/0!</v>
      </c>
      <c r="F224" s="6" t="e">
        <f>SUMIF(Sta!$A:$A,$A224,Sta!$Y:$Y)/$B224</f>
        <v>#DIV/0!</v>
      </c>
      <c r="G224" s="6" t="e">
        <f>SUMIF(Sta!$B:$B,$A224,Sta!$Y:$Y)/$C224</f>
        <v>#DIV/0!</v>
      </c>
      <c r="H224" s="10" t="e">
        <f>(SUMIF(Sta!$A:$A,$A224,Sta!$U:$U)  + SUMIF(Sta!$B:$B,$A224,Sta!$V:$V) )/$D224</f>
        <v>#DIV/0!</v>
      </c>
      <c r="I224" s="6" t="e">
        <f>SUMIF(Sta!$A:$A,$A224,Sta!$U:$U)/$B224</f>
        <v>#DIV/0!</v>
      </c>
      <c r="J224" s="6" t="e">
        <f>SUMIF(Sta!$B:$B,$A224,Sta!$V:$V)/$C224</f>
        <v>#DIV/0!</v>
      </c>
      <c r="K224" s="10" t="e">
        <f>(SUMIF(Sta!$A:$A,$A224,Sta!$W:$W)  + SUMIF(Sta!$B:$B,$A224,Sta!$X:$X) )/$D224</f>
        <v>#DIV/0!</v>
      </c>
      <c r="L224" s="6" t="e">
        <f>SUMIF(Sta!$A:$A,$A224,Sta!$W:$W)/$B224</f>
        <v>#DIV/0!</v>
      </c>
      <c r="M224" s="6" t="e">
        <f>SUMIF(Sta!$B:$B,$A224,Sta!$X:$X)/$C224</f>
        <v>#DIV/0!</v>
      </c>
      <c r="N224" s="11" t="e">
        <f>(COUNTIFS(Sta!$A:$A,$A224,Sta!$Y:$Y,"&gt;8") +COUNTIFS(Sta!$B:$B,$A224,Sta!$Y:$Y,"&gt;8"))/$D224</f>
        <v>#DIV/0!</v>
      </c>
      <c r="O224" s="8" t="e">
        <f>COUNTIFS(Sta!$A:$A,$A224,Sta!$Y:$Y,"&gt;8")/$B224</f>
        <v>#DIV/0!</v>
      </c>
      <c r="P224" s="8" t="e">
        <f>COUNTIFS(Sta!$B:$B,$A224,Sta!$Y:$Y,"&gt;8")/$C224</f>
        <v>#DIV/0!</v>
      </c>
      <c r="Q224" s="11" t="e">
        <f>(COUNTIFS(Sta!$A:$A,$A224,Sta!$Y:$Y,"&gt;10") +COUNTIFS(Sta!$B:$B,$A224,Sta!$Y:$Y,"&gt;10"))/$D224</f>
        <v>#DIV/0!</v>
      </c>
      <c r="R224" s="8" t="e">
        <f>COUNTIFS(Sta!$A:$A,$A224,Sta!$Y:$Y,"&gt;10")/$B224</f>
        <v>#DIV/0!</v>
      </c>
      <c r="S224" s="8" t="e">
        <f>COUNTIFS(Sta!$B:$B,$A224,Sta!$Y:$Y,"&gt;10")/$C224</f>
        <v>#DIV/0!</v>
      </c>
      <c r="T224" s="11" t="e">
        <f>(COUNTIFS(Sta!$A:$A,$A224,Sta!$Y:$Y,"&lt;12") +COUNTIFS(Sta!$B:$B,$A224,Sta!$Y:$Y,"&lt;12"))/$D224</f>
        <v>#DIV/0!</v>
      </c>
      <c r="U224" s="8" t="e">
        <f>COUNTIFS(Sta!$A:$A,$A224,Sta!$Y:$Y,"&lt;12")/$B224</f>
        <v>#DIV/0!</v>
      </c>
      <c r="V224" s="8" t="e">
        <f>COUNTIFS(Sta!$B:$B,$A224,Sta!$Y:$Y,"&lt;12")/$C224</f>
        <v>#DIV/0!</v>
      </c>
    </row>
    <row r="225" spans="1:22" x14ac:dyDescent="0.3">
      <c r="A225" s="62" t="s">
        <v>345</v>
      </c>
      <c r="B225" s="9">
        <f>COUNTIF(Sta!A:A,A225)</f>
        <v>0</v>
      </c>
      <c r="C225" s="4">
        <f>COUNTIF(Sta!B:B,A225)</f>
        <v>0</v>
      </c>
      <c r="D225" s="4">
        <f t="shared" si="7"/>
        <v>0</v>
      </c>
      <c r="E225" s="10" t="e">
        <f>(SUMIF(Sta!$A:$A,$A225,Sta!$Y:$Y)  + SUMIF(Sta!$B:$B,$A225,Sta!$Y:$Y) )/$D225</f>
        <v>#DIV/0!</v>
      </c>
      <c r="F225" s="6" t="e">
        <f>SUMIF(Sta!$A:$A,$A225,Sta!$Y:$Y)/$B225</f>
        <v>#DIV/0!</v>
      </c>
      <c r="G225" s="6" t="e">
        <f>SUMIF(Sta!$B:$B,$A225,Sta!$Y:$Y)/$C225</f>
        <v>#DIV/0!</v>
      </c>
      <c r="H225" s="10" t="e">
        <f>(SUMIF(Sta!$A:$A,$A225,Sta!$U:$U)  + SUMIF(Sta!$B:$B,$A225,Sta!$V:$V) )/$D225</f>
        <v>#DIV/0!</v>
      </c>
      <c r="I225" s="6" t="e">
        <f>SUMIF(Sta!$A:$A,$A225,Sta!$U:$U)/$B225</f>
        <v>#DIV/0!</v>
      </c>
      <c r="J225" s="6" t="e">
        <f>SUMIF(Sta!$B:$B,$A225,Sta!$V:$V)/$C225</f>
        <v>#DIV/0!</v>
      </c>
      <c r="K225" s="10" t="e">
        <f>(SUMIF(Sta!$A:$A,$A225,Sta!$W:$W)  + SUMIF(Sta!$B:$B,$A225,Sta!$X:$X) )/$D225</f>
        <v>#DIV/0!</v>
      </c>
      <c r="L225" s="6" t="e">
        <f>SUMIF(Sta!$A:$A,$A225,Sta!$W:$W)/$B225</f>
        <v>#DIV/0!</v>
      </c>
      <c r="M225" s="6" t="e">
        <f>SUMIF(Sta!$B:$B,$A225,Sta!$X:$X)/$C225</f>
        <v>#DIV/0!</v>
      </c>
      <c r="N225" s="11" t="e">
        <f>(COUNTIFS(Sta!$A:$A,$A225,Sta!$Y:$Y,"&gt;8") +COUNTIFS(Sta!$B:$B,$A225,Sta!$Y:$Y,"&gt;8"))/$D225</f>
        <v>#DIV/0!</v>
      </c>
      <c r="O225" s="8" t="e">
        <f>COUNTIFS(Sta!$A:$A,$A225,Sta!$Y:$Y,"&gt;8")/$B225</f>
        <v>#DIV/0!</v>
      </c>
      <c r="P225" s="8" t="e">
        <f>COUNTIFS(Sta!$B:$B,$A225,Sta!$Y:$Y,"&gt;8")/$C225</f>
        <v>#DIV/0!</v>
      </c>
      <c r="Q225" s="11" t="e">
        <f>(COUNTIFS(Sta!$A:$A,$A225,Sta!$Y:$Y,"&gt;10") +COUNTIFS(Sta!$B:$B,$A225,Sta!$Y:$Y,"&gt;10"))/$D225</f>
        <v>#DIV/0!</v>
      </c>
      <c r="R225" s="8" t="e">
        <f>COUNTIFS(Sta!$A:$A,$A225,Sta!$Y:$Y,"&gt;10")/$B225</f>
        <v>#DIV/0!</v>
      </c>
      <c r="S225" s="8" t="e">
        <f>COUNTIFS(Sta!$B:$B,$A225,Sta!$Y:$Y,"&gt;10")/$C225</f>
        <v>#DIV/0!</v>
      </c>
      <c r="T225" s="11" t="e">
        <f>(COUNTIFS(Sta!$A:$A,$A225,Sta!$Y:$Y,"&lt;12") +COUNTIFS(Sta!$B:$B,$A225,Sta!$Y:$Y,"&lt;12"))/$D225</f>
        <v>#DIV/0!</v>
      </c>
      <c r="U225" s="8" t="e">
        <f>COUNTIFS(Sta!$A:$A,$A225,Sta!$Y:$Y,"&lt;12")/$B225</f>
        <v>#DIV/0!</v>
      </c>
      <c r="V225" s="8" t="e">
        <f>COUNTIFS(Sta!$B:$B,$A225,Sta!$Y:$Y,"&lt;12")/$C225</f>
        <v>#DIV/0!</v>
      </c>
    </row>
    <row r="226" spans="1:22" x14ac:dyDescent="0.3">
      <c r="A226" s="62" t="s">
        <v>346</v>
      </c>
      <c r="B226" s="9">
        <f>COUNTIF(Sta!A:A,A226)</f>
        <v>0</v>
      </c>
      <c r="C226" s="4">
        <f>COUNTIF(Sta!B:B,A226)</f>
        <v>0</v>
      </c>
      <c r="D226" s="4">
        <f t="shared" si="7"/>
        <v>0</v>
      </c>
      <c r="E226" s="10" t="e">
        <f>(SUMIF(Sta!$A:$A,$A226,Sta!$Y:$Y)  + SUMIF(Sta!$B:$B,$A226,Sta!$Y:$Y) )/$D226</f>
        <v>#DIV/0!</v>
      </c>
      <c r="F226" s="6" t="e">
        <f>SUMIF(Sta!$A:$A,$A226,Sta!$Y:$Y)/$B226</f>
        <v>#DIV/0!</v>
      </c>
      <c r="G226" s="6" t="e">
        <f>SUMIF(Sta!$B:$B,$A226,Sta!$Y:$Y)/$C226</f>
        <v>#DIV/0!</v>
      </c>
      <c r="H226" s="10" t="e">
        <f>(SUMIF(Sta!$A:$A,$A226,Sta!$U:$U)  + SUMIF(Sta!$B:$B,$A226,Sta!$V:$V) )/$D226</f>
        <v>#DIV/0!</v>
      </c>
      <c r="I226" s="6" t="e">
        <f>SUMIF(Sta!$A:$A,$A226,Sta!$U:$U)/$B226</f>
        <v>#DIV/0!</v>
      </c>
      <c r="J226" s="6" t="e">
        <f>SUMIF(Sta!$B:$B,$A226,Sta!$V:$V)/$C226</f>
        <v>#DIV/0!</v>
      </c>
      <c r="K226" s="10" t="e">
        <f>(SUMIF(Sta!$A:$A,$A226,Sta!$W:$W)  + SUMIF(Sta!$B:$B,$A226,Sta!$X:$X) )/$D226</f>
        <v>#DIV/0!</v>
      </c>
      <c r="L226" s="6" t="e">
        <f>SUMIF(Sta!$A:$A,$A226,Sta!$W:$W)/$B226</f>
        <v>#DIV/0!</v>
      </c>
      <c r="M226" s="6" t="e">
        <f>SUMIF(Sta!$B:$B,$A226,Sta!$X:$X)/$C226</f>
        <v>#DIV/0!</v>
      </c>
      <c r="N226" s="11" t="e">
        <f>(COUNTIFS(Sta!$A:$A,$A226,Sta!$Y:$Y,"&gt;8") +COUNTIFS(Sta!$B:$B,$A226,Sta!$Y:$Y,"&gt;8"))/$D226</f>
        <v>#DIV/0!</v>
      </c>
      <c r="O226" s="8" t="e">
        <f>COUNTIFS(Sta!$A:$A,$A226,Sta!$Y:$Y,"&gt;8")/$B226</f>
        <v>#DIV/0!</v>
      </c>
      <c r="P226" s="8" t="e">
        <f>COUNTIFS(Sta!$B:$B,$A226,Sta!$Y:$Y,"&gt;8")/$C226</f>
        <v>#DIV/0!</v>
      </c>
      <c r="Q226" s="11" t="e">
        <f>(COUNTIFS(Sta!$A:$A,$A226,Sta!$Y:$Y,"&gt;10") +COUNTIFS(Sta!$B:$B,$A226,Sta!$Y:$Y,"&gt;10"))/$D226</f>
        <v>#DIV/0!</v>
      </c>
      <c r="R226" s="8" t="e">
        <f>COUNTIFS(Sta!$A:$A,$A226,Sta!$Y:$Y,"&gt;10")/$B226</f>
        <v>#DIV/0!</v>
      </c>
      <c r="S226" s="8" t="e">
        <f>COUNTIFS(Sta!$B:$B,$A226,Sta!$Y:$Y,"&gt;10")/$C226</f>
        <v>#DIV/0!</v>
      </c>
      <c r="T226" s="11" t="e">
        <f>(COUNTIFS(Sta!$A:$A,$A226,Sta!$Y:$Y,"&lt;12") +COUNTIFS(Sta!$B:$B,$A226,Sta!$Y:$Y,"&lt;12"))/$D226</f>
        <v>#DIV/0!</v>
      </c>
      <c r="U226" s="8" t="e">
        <f>COUNTIFS(Sta!$A:$A,$A226,Sta!$Y:$Y,"&lt;12")/$B226</f>
        <v>#DIV/0!</v>
      </c>
      <c r="V226" s="8" t="e">
        <f>COUNTIFS(Sta!$B:$B,$A226,Sta!$Y:$Y,"&lt;12")/$C226</f>
        <v>#DIV/0!</v>
      </c>
    </row>
    <row r="227" spans="1:22" x14ac:dyDescent="0.3">
      <c r="A227" t="s">
        <v>371</v>
      </c>
      <c r="B227" s="9">
        <f>COUNTIF(Sta!A:A,A227)</f>
        <v>0</v>
      </c>
      <c r="C227" s="4">
        <f>COUNTIF(Sta!B:B,A227)</f>
        <v>0</v>
      </c>
      <c r="D227" s="4">
        <f t="shared" si="7"/>
        <v>0</v>
      </c>
      <c r="E227" s="10" t="e">
        <f>(SUMIF(Sta!$A:$A,$A227,Sta!$Y:$Y)  + SUMIF(Sta!$B:$B,$A227,Sta!$Y:$Y) )/$D227</f>
        <v>#DIV/0!</v>
      </c>
      <c r="F227" s="6" t="e">
        <f>SUMIF(Sta!$A:$A,$A227,Sta!$Y:$Y)/$B227</f>
        <v>#DIV/0!</v>
      </c>
      <c r="G227" s="6" t="e">
        <f>SUMIF(Sta!$B:$B,$A227,Sta!$Y:$Y)/$C227</f>
        <v>#DIV/0!</v>
      </c>
      <c r="H227" s="10" t="e">
        <f>(SUMIF(Sta!$A:$A,$A227,Sta!$U:$U)  + SUMIF(Sta!$B:$B,$A227,Sta!$V:$V) )/$D227</f>
        <v>#DIV/0!</v>
      </c>
      <c r="I227" s="6" t="e">
        <f>SUMIF(Sta!$A:$A,$A227,Sta!$U:$U)/$B227</f>
        <v>#DIV/0!</v>
      </c>
      <c r="J227" s="6" t="e">
        <f>SUMIF(Sta!$B:$B,$A227,Sta!$V:$V)/$C227</f>
        <v>#DIV/0!</v>
      </c>
      <c r="K227" s="10" t="e">
        <f>(SUMIF(Sta!$A:$A,$A227,Sta!$W:$W)  + SUMIF(Sta!$B:$B,$A227,Sta!$X:$X) )/$D227</f>
        <v>#DIV/0!</v>
      </c>
      <c r="L227" s="6" t="e">
        <f>SUMIF(Sta!$A:$A,$A227,Sta!$W:$W)/$B227</f>
        <v>#DIV/0!</v>
      </c>
      <c r="M227" s="6" t="e">
        <f>SUMIF(Sta!$B:$B,$A227,Sta!$X:$X)/$C227</f>
        <v>#DIV/0!</v>
      </c>
      <c r="N227" s="11" t="e">
        <f>(COUNTIFS(Sta!$A:$A,$A227,Sta!$Y:$Y,"&gt;8") +COUNTIFS(Sta!$B:$B,$A227,Sta!$Y:$Y,"&gt;8"))/$D227</f>
        <v>#DIV/0!</v>
      </c>
      <c r="O227" s="8" t="e">
        <f>COUNTIFS(Sta!$A:$A,$A227,Sta!$Y:$Y,"&gt;8")/$B227</f>
        <v>#DIV/0!</v>
      </c>
      <c r="P227" s="8" t="e">
        <f>COUNTIFS(Sta!$B:$B,$A227,Sta!$Y:$Y,"&gt;8")/$C227</f>
        <v>#DIV/0!</v>
      </c>
      <c r="Q227" s="11" t="e">
        <f>(COUNTIFS(Sta!$A:$A,$A227,Sta!$Y:$Y,"&gt;10") +COUNTIFS(Sta!$B:$B,$A227,Sta!$Y:$Y,"&gt;10"))/$D227</f>
        <v>#DIV/0!</v>
      </c>
      <c r="R227" s="8" t="e">
        <f>COUNTIFS(Sta!$A:$A,$A227,Sta!$Y:$Y,"&gt;10")/$B227</f>
        <v>#DIV/0!</v>
      </c>
      <c r="S227" s="8" t="e">
        <f>COUNTIFS(Sta!$B:$B,$A227,Sta!$Y:$Y,"&gt;10")/$C227</f>
        <v>#DIV/0!</v>
      </c>
      <c r="T227" s="11" t="e">
        <f>(COUNTIFS(Sta!$A:$A,$A227,Sta!$Y:$Y,"&lt;12") +COUNTIFS(Sta!$B:$B,$A227,Sta!$Y:$Y,"&lt;12"))/$D227</f>
        <v>#DIV/0!</v>
      </c>
      <c r="U227" s="8" t="e">
        <f>COUNTIFS(Sta!$A:$A,$A227,Sta!$Y:$Y,"&lt;12")/$B227</f>
        <v>#DIV/0!</v>
      </c>
      <c r="V227" s="8" t="e">
        <f>COUNTIFS(Sta!$B:$B,$A227,Sta!$Y:$Y,"&lt;12")/$C227</f>
        <v>#DIV/0!</v>
      </c>
    </row>
    <row r="228" spans="1:22" x14ac:dyDescent="0.3">
      <c r="A228" t="s">
        <v>377</v>
      </c>
      <c r="B228" s="9">
        <f>COUNTIF(Sta!A:A,A228)</f>
        <v>0</v>
      </c>
      <c r="C228" s="4">
        <f>COUNTIF(Sta!B:B,A228)</f>
        <v>0</v>
      </c>
      <c r="D228" s="4">
        <f t="shared" si="7"/>
        <v>0</v>
      </c>
      <c r="E228" s="10" t="e">
        <f>(SUMIF(Sta!$A:$A,$A228,Sta!$Y:$Y)  + SUMIF(Sta!$B:$B,$A228,Sta!$Y:$Y) )/$D228</f>
        <v>#DIV/0!</v>
      </c>
      <c r="F228" s="6" t="e">
        <f>SUMIF(Sta!$A:$A,$A228,Sta!$Y:$Y)/$B228</f>
        <v>#DIV/0!</v>
      </c>
      <c r="G228" s="6" t="e">
        <f>SUMIF(Sta!$B:$B,$A228,Sta!$Y:$Y)/$C228</f>
        <v>#DIV/0!</v>
      </c>
      <c r="H228" s="10" t="e">
        <f>(SUMIF(Sta!$A:$A,$A228,Sta!$U:$U)  + SUMIF(Sta!$B:$B,$A228,Sta!$V:$V) )/$D228</f>
        <v>#DIV/0!</v>
      </c>
      <c r="I228" s="6" t="e">
        <f>SUMIF(Sta!$A:$A,$A228,Sta!$U:$U)/$B228</f>
        <v>#DIV/0!</v>
      </c>
      <c r="J228" s="6" t="e">
        <f>SUMIF(Sta!$B:$B,$A228,Sta!$V:$V)/$C228</f>
        <v>#DIV/0!</v>
      </c>
      <c r="K228" s="10" t="e">
        <f>(SUMIF(Sta!$A:$A,$A228,Sta!$W:$W)  + SUMIF(Sta!$B:$B,$A228,Sta!$X:$X) )/$D228</f>
        <v>#DIV/0!</v>
      </c>
      <c r="L228" s="6" t="e">
        <f>SUMIF(Sta!$A:$A,$A228,Sta!$W:$W)/$B228</f>
        <v>#DIV/0!</v>
      </c>
      <c r="M228" s="6" t="e">
        <f>SUMIF(Sta!$B:$B,$A228,Sta!$X:$X)/$C228</f>
        <v>#DIV/0!</v>
      </c>
      <c r="N228" s="11" t="e">
        <f>(COUNTIFS(Sta!$A:$A,$A228,Sta!$Y:$Y,"&gt;8") +COUNTIFS(Sta!$B:$B,$A228,Sta!$Y:$Y,"&gt;8"))/$D228</f>
        <v>#DIV/0!</v>
      </c>
      <c r="O228" s="8" t="e">
        <f>COUNTIFS(Sta!$A:$A,$A228,Sta!$Y:$Y,"&gt;8")/$B228</f>
        <v>#DIV/0!</v>
      </c>
      <c r="P228" s="8" t="e">
        <f>COUNTIFS(Sta!$B:$B,$A228,Sta!$Y:$Y,"&gt;8")/$C228</f>
        <v>#DIV/0!</v>
      </c>
      <c r="Q228" s="11" t="e">
        <f>(COUNTIFS(Sta!$A:$A,$A228,Sta!$Y:$Y,"&gt;10") +COUNTIFS(Sta!$B:$B,$A228,Sta!$Y:$Y,"&gt;10"))/$D228</f>
        <v>#DIV/0!</v>
      </c>
      <c r="R228" s="8" t="e">
        <f>COUNTIFS(Sta!$A:$A,$A228,Sta!$Y:$Y,"&gt;10")/$B228</f>
        <v>#DIV/0!</v>
      </c>
      <c r="S228" s="8" t="e">
        <f>COUNTIFS(Sta!$B:$B,$A228,Sta!$Y:$Y,"&gt;10")/$C228</f>
        <v>#DIV/0!</v>
      </c>
      <c r="T228" s="11" t="e">
        <f>(COUNTIFS(Sta!$A:$A,$A228,Sta!$Y:$Y,"&lt;12") +COUNTIFS(Sta!$B:$B,$A228,Sta!$Y:$Y,"&lt;12"))/$D228</f>
        <v>#DIV/0!</v>
      </c>
      <c r="U228" s="8" t="e">
        <f>COUNTIFS(Sta!$A:$A,$A228,Sta!$Y:$Y,"&lt;12")/$B228</f>
        <v>#DIV/0!</v>
      </c>
      <c r="V228" s="8" t="e">
        <f>COUNTIFS(Sta!$B:$B,$A228,Sta!$Y:$Y,"&lt;12")/$C228</f>
        <v>#DIV/0!</v>
      </c>
    </row>
    <row r="229" spans="1:22" x14ac:dyDescent="0.3">
      <c r="A229" t="s">
        <v>361</v>
      </c>
      <c r="B229" s="9">
        <f>COUNTIF(Sta!A:A,A229)</f>
        <v>0</v>
      </c>
      <c r="C229" s="4">
        <f>COUNTIF(Sta!B:B,A229)</f>
        <v>0</v>
      </c>
      <c r="D229" s="4">
        <f t="shared" si="7"/>
        <v>0</v>
      </c>
      <c r="E229" s="10" t="e">
        <f>(SUMIF(Sta!$A:$A,$A229,Sta!$Y:$Y)  + SUMIF(Sta!$B:$B,$A229,Sta!$Y:$Y) )/$D229</f>
        <v>#DIV/0!</v>
      </c>
      <c r="F229" s="6" t="e">
        <f>SUMIF(Sta!$A:$A,$A229,Sta!$Y:$Y)/$B229</f>
        <v>#DIV/0!</v>
      </c>
      <c r="G229" s="6" t="e">
        <f>SUMIF(Sta!$B:$B,$A229,Sta!$Y:$Y)/$C229</f>
        <v>#DIV/0!</v>
      </c>
      <c r="H229" s="10" t="e">
        <f>(SUMIF(Sta!$A:$A,$A229,Sta!$U:$U)  + SUMIF(Sta!$B:$B,$A229,Sta!$V:$V) )/$D229</f>
        <v>#DIV/0!</v>
      </c>
      <c r="I229" s="6" t="e">
        <f>SUMIF(Sta!$A:$A,$A229,Sta!$U:$U)/$B229</f>
        <v>#DIV/0!</v>
      </c>
      <c r="J229" s="6" t="e">
        <f>SUMIF(Sta!$B:$B,$A229,Sta!$V:$V)/$C229</f>
        <v>#DIV/0!</v>
      </c>
      <c r="K229" s="10" t="e">
        <f>(SUMIF(Sta!$A:$A,$A229,Sta!$W:$W)  + SUMIF(Sta!$B:$B,$A229,Sta!$X:$X) )/$D229</f>
        <v>#DIV/0!</v>
      </c>
      <c r="L229" s="6" t="e">
        <f>SUMIF(Sta!$A:$A,$A229,Sta!$W:$W)/$B229</f>
        <v>#DIV/0!</v>
      </c>
      <c r="M229" s="6" t="e">
        <f>SUMIF(Sta!$B:$B,$A229,Sta!$X:$X)/$C229</f>
        <v>#DIV/0!</v>
      </c>
      <c r="N229" s="11" t="e">
        <f>(COUNTIFS(Sta!$A:$A,$A229,Sta!$Y:$Y,"&gt;8") +COUNTIFS(Sta!$B:$B,$A229,Sta!$Y:$Y,"&gt;8"))/$D229</f>
        <v>#DIV/0!</v>
      </c>
      <c r="O229" s="8" t="e">
        <f>COUNTIFS(Sta!$A:$A,$A229,Sta!$Y:$Y,"&gt;8")/$B229</f>
        <v>#DIV/0!</v>
      </c>
      <c r="P229" s="8" t="e">
        <f>COUNTIFS(Sta!$B:$B,$A229,Sta!$Y:$Y,"&gt;8")/$C229</f>
        <v>#DIV/0!</v>
      </c>
      <c r="Q229" s="11" t="e">
        <f>(COUNTIFS(Sta!$A:$A,$A229,Sta!$Y:$Y,"&gt;10") +COUNTIFS(Sta!$B:$B,$A229,Sta!$Y:$Y,"&gt;10"))/$D229</f>
        <v>#DIV/0!</v>
      </c>
      <c r="R229" s="8" t="e">
        <f>COUNTIFS(Sta!$A:$A,$A229,Sta!$Y:$Y,"&gt;10")/$B229</f>
        <v>#DIV/0!</v>
      </c>
      <c r="S229" s="8" t="e">
        <f>COUNTIFS(Sta!$B:$B,$A229,Sta!$Y:$Y,"&gt;10")/$C229</f>
        <v>#DIV/0!</v>
      </c>
      <c r="T229" s="11" t="e">
        <f>(COUNTIFS(Sta!$A:$A,$A229,Sta!$Y:$Y,"&lt;12") +COUNTIFS(Sta!$B:$B,$A229,Sta!$Y:$Y,"&lt;12"))/$D229</f>
        <v>#DIV/0!</v>
      </c>
      <c r="U229" s="8" t="e">
        <f>COUNTIFS(Sta!$A:$A,$A229,Sta!$Y:$Y,"&lt;12")/$B229</f>
        <v>#DIV/0!</v>
      </c>
      <c r="V229" s="8" t="e">
        <f>COUNTIFS(Sta!$B:$B,$A229,Sta!$Y:$Y,"&lt;12")/$C229</f>
        <v>#DIV/0!</v>
      </c>
    </row>
    <row r="230" spans="1:22" x14ac:dyDescent="0.3">
      <c r="A230" t="s">
        <v>370</v>
      </c>
      <c r="B230" s="9">
        <f>COUNTIF(Sta!A:A,A230)</f>
        <v>0</v>
      </c>
      <c r="C230" s="4">
        <f>COUNTIF(Sta!B:B,A230)</f>
        <v>0</v>
      </c>
      <c r="D230" s="4">
        <f t="shared" si="7"/>
        <v>0</v>
      </c>
      <c r="E230" s="10" t="e">
        <f>(SUMIF(Sta!$A:$A,$A230,Sta!$Y:$Y)  + SUMIF(Sta!$B:$B,$A230,Sta!$Y:$Y) )/$D230</f>
        <v>#DIV/0!</v>
      </c>
      <c r="F230" s="6" t="e">
        <f>SUMIF(Sta!$A:$A,$A230,Sta!$Y:$Y)/$B230</f>
        <v>#DIV/0!</v>
      </c>
      <c r="G230" s="6" t="e">
        <f>SUMIF(Sta!$B:$B,$A230,Sta!$Y:$Y)/$C230</f>
        <v>#DIV/0!</v>
      </c>
      <c r="H230" s="10" t="e">
        <f>(SUMIF(Sta!$A:$A,$A230,Sta!$U:$U)  + SUMIF(Sta!$B:$B,$A230,Sta!$V:$V) )/$D230</f>
        <v>#DIV/0!</v>
      </c>
      <c r="I230" s="6" t="e">
        <f>SUMIF(Sta!$A:$A,$A230,Sta!$U:$U)/$B230</f>
        <v>#DIV/0!</v>
      </c>
      <c r="J230" s="6" t="e">
        <f>SUMIF(Sta!$B:$B,$A230,Sta!$V:$V)/$C230</f>
        <v>#DIV/0!</v>
      </c>
      <c r="K230" s="10" t="e">
        <f>(SUMIF(Sta!$A:$A,$A230,Sta!$W:$W)  + SUMIF(Sta!$B:$B,$A230,Sta!$X:$X) )/$D230</f>
        <v>#DIV/0!</v>
      </c>
      <c r="L230" s="6" t="e">
        <f>SUMIF(Sta!$A:$A,$A230,Sta!$W:$W)/$B230</f>
        <v>#DIV/0!</v>
      </c>
      <c r="M230" s="6" t="e">
        <f>SUMIF(Sta!$B:$B,$A230,Sta!$X:$X)/$C230</f>
        <v>#DIV/0!</v>
      </c>
      <c r="N230" s="11" t="e">
        <f>(COUNTIFS(Sta!$A:$A,$A230,Sta!$Y:$Y,"&gt;8") +COUNTIFS(Sta!$B:$B,$A230,Sta!$Y:$Y,"&gt;8"))/$D230</f>
        <v>#DIV/0!</v>
      </c>
      <c r="O230" s="8" t="e">
        <f>COUNTIFS(Sta!$A:$A,$A230,Sta!$Y:$Y,"&gt;8")/$B230</f>
        <v>#DIV/0!</v>
      </c>
      <c r="P230" s="8" t="e">
        <f>COUNTIFS(Sta!$B:$B,$A230,Sta!$Y:$Y,"&gt;8")/$C230</f>
        <v>#DIV/0!</v>
      </c>
      <c r="Q230" s="11" t="e">
        <f>(COUNTIFS(Sta!$A:$A,$A230,Sta!$Y:$Y,"&gt;10") +COUNTIFS(Sta!$B:$B,$A230,Sta!$Y:$Y,"&gt;10"))/$D230</f>
        <v>#DIV/0!</v>
      </c>
      <c r="R230" s="8" t="e">
        <f>COUNTIFS(Sta!$A:$A,$A230,Sta!$Y:$Y,"&gt;10")/$B230</f>
        <v>#DIV/0!</v>
      </c>
      <c r="S230" s="8" t="e">
        <f>COUNTIFS(Sta!$B:$B,$A230,Sta!$Y:$Y,"&gt;10")/$C230</f>
        <v>#DIV/0!</v>
      </c>
      <c r="T230" s="11" t="e">
        <f>(COUNTIFS(Sta!$A:$A,$A230,Sta!$Y:$Y,"&lt;12") +COUNTIFS(Sta!$B:$B,$A230,Sta!$Y:$Y,"&lt;12"))/$D230</f>
        <v>#DIV/0!</v>
      </c>
      <c r="U230" s="8" t="e">
        <f>COUNTIFS(Sta!$A:$A,$A230,Sta!$Y:$Y,"&lt;12")/$B230</f>
        <v>#DIV/0!</v>
      </c>
      <c r="V230" s="8" t="e">
        <f>COUNTIFS(Sta!$B:$B,$A230,Sta!$Y:$Y,"&lt;12")/$C230</f>
        <v>#DIV/0!</v>
      </c>
    </row>
    <row r="231" spans="1:22" x14ac:dyDescent="0.3">
      <c r="A231" t="s">
        <v>376</v>
      </c>
      <c r="B231" s="9">
        <f>COUNTIF(Sta!A:A,A231)</f>
        <v>0</v>
      </c>
      <c r="C231" s="4">
        <f>COUNTIF(Sta!B:B,A231)</f>
        <v>0</v>
      </c>
      <c r="D231" s="4">
        <f t="shared" si="7"/>
        <v>0</v>
      </c>
      <c r="E231" s="10" t="e">
        <f>(SUMIF(Sta!$A:$A,$A231,Sta!$Y:$Y)  + SUMIF(Sta!$B:$B,$A231,Sta!$Y:$Y) )/$D231</f>
        <v>#DIV/0!</v>
      </c>
      <c r="F231" s="6" t="e">
        <f>SUMIF(Sta!$A:$A,$A231,Sta!$Y:$Y)/$B231</f>
        <v>#DIV/0!</v>
      </c>
      <c r="G231" s="6" t="e">
        <f>SUMIF(Sta!$B:$B,$A231,Sta!$Y:$Y)/$C231</f>
        <v>#DIV/0!</v>
      </c>
      <c r="H231" s="10" t="e">
        <f>(SUMIF(Sta!$A:$A,$A231,Sta!$U:$U)  + SUMIF(Sta!$B:$B,$A231,Sta!$V:$V) )/$D231</f>
        <v>#DIV/0!</v>
      </c>
      <c r="I231" s="6" t="e">
        <f>SUMIF(Sta!$A:$A,$A231,Sta!$U:$U)/$B231</f>
        <v>#DIV/0!</v>
      </c>
      <c r="J231" s="6" t="e">
        <f>SUMIF(Sta!$B:$B,$A231,Sta!$V:$V)/$C231</f>
        <v>#DIV/0!</v>
      </c>
      <c r="K231" s="10" t="e">
        <f>(SUMIF(Sta!$A:$A,$A231,Sta!$W:$W)  + SUMIF(Sta!$B:$B,$A231,Sta!$X:$X) )/$D231</f>
        <v>#DIV/0!</v>
      </c>
      <c r="L231" s="6" t="e">
        <f>SUMIF(Sta!$A:$A,$A231,Sta!$W:$W)/$B231</f>
        <v>#DIV/0!</v>
      </c>
      <c r="M231" s="6" t="e">
        <f>SUMIF(Sta!$B:$B,$A231,Sta!$X:$X)/$C231</f>
        <v>#DIV/0!</v>
      </c>
      <c r="N231" s="11" t="e">
        <f>(COUNTIFS(Sta!$A:$A,$A231,Sta!$Y:$Y,"&gt;8") +COUNTIFS(Sta!$B:$B,$A231,Sta!$Y:$Y,"&gt;8"))/$D231</f>
        <v>#DIV/0!</v>
      </c>
      <c r="O231" s="8" t="e">
        <f>COUNTIFS(Sta!$A:$A,$A231,Sta!$Y:$Y,"&gt;8")/$B231</f>
        <v>#DIV/0!</v>
      </c>
      <c r="P231" s="8" t="e">
        <f>COUNTIFS(Sta!$B:$B,$A231,Sta!$Y:$Y,"&gt;8")/$C231</f>
        <v>#DIV/0!</v>
      </c>
      <c r="Q231" s="11" t="e">
        <f>(COUNTIFS(Sta!$A:$A,$A231,Sta!$Y:$Y,"&gt;10") +COUNTIFS(Sta!$B:$B,$A231,Sta!$Y:$Y,"&gt;10"))/$D231</f>
        <v>#DIV/0!</v>
      </c>
      <c r="R231" s="8" t="e">
        <f>COUNTIFS(Sta!$A:$A,$A231,Sta!$Y:$Y,"&gt;10")/$B231</f>
        <v>#DIV/0!</v>
      </c>
      <c r="S231" s="8" t="e">
        <f>COUNTIFS(Sta!$B:$B,$A231,Sta!$Y:$Y,"&gt;10")/$C231</f>
        <v>#DIV/0!</v>
      </c>
      <c r="T231" s="11" t="e">
        <f>(COUNTIFS(Sta!$A:$A,$A231,Sta!$Y:$Y,"&lt;12") +COUNTIFS(Sta!$B:$B,$A231,Sta!$Y:$Y,"&lt;12"))/$D231</f>
        <v>#DIV/0!</v>
      </c>
      <c r="U231" s="8" t="e">
        <f>COUNTIFS(Sta!$A:$A,$A231,Sta!$Y:$Y,"&lt;12")/$B231</f>
        <v>#DIV/0!</v>
      </c>
      <c r="V231" s="8" t="e">
        <f>COUNTIFS(Sta!$B:$B,$A231,Sta!$Y:$Y,"&lt;12")/$C231</f>
        <v>#DIV/0!</v>
      </c>
    </row>
    <row r="232" spans="1:22" x14ac:dyDescent="0.3">
      <c r="A232" t="s">
        <v>373</v>
      </c>
      <c r="B232" s="9">
        <f>COUNTIF(Sta!A:A,A232)</f>
        <v>0</v>
      </c>
      <c r="C232" s="4">
        <f>COUNTIF(Sta!B:B,A232)</f>
        <v>0</v>
      </c>
      <c r="D232" s="4">
        <f t="shared" si="7"/>
        <v>0</v>
      </c>
      <c r="E232" s="10" t="e">
        <f>(SUMIF(Sta!$A:$A,$A232,Sta!$Y:$Y)  + SUMIF(Sta!$B:$B,$A232,Sta!$Y:$Y) )/$D232</f>
        <v>#DIV/0!</v>
      </c>
      <c r="F232" s="6" t="e">
        <f>SUMIF(Sta!$A:$A,$A232,Sta!$Y:$Y)/$B232</f>
        <v>#DIV/0!</v>
      </c>
      <c r="G232" s="6" t="e">
        <f>SUMIF(Sta!$B:$B,$A232,Sta!$Y:$Y)/$C232</f>
        <v>#DIV/0!</v>
      </c>
      <c r="H232" s="10" t="e">
        <f>(SUMIF(Sta!$A:$A,$A232,Sta!$U:$U)  + SUMIF(Sta!$B:$B,$A232,Sta!$V:$V) )/$D232</f>
        <v>#DIV/0!</v>
      </c>
      <c r="I232" s="6" t="e">
        <f>SUMIF(Sta!$A:$A,$A232,Sta!$U:$U)/$B232</f>
        <v>#DIV/0!</v>
      </c>
      <c r="J232" s="6" t="e">
        <f>SUMIF(Sta!$B:$B,$A232,Sta!$V:$V)/$C232</f>
        <v>#DIV/0!</v>
      </c>
      <c r="K232" s="10" t="e">
        <f>(SUMIF(Sta!$A:$A,$A232,Sta!$W:$W)  + SUMIF(Sta!$B:$B,$A232,Sta!$X:$X) )/$D232</f>
        <v>#DIV/0!</v>
      </c>
      <c r="L232" s="6" t="e">
        <f>SUMIF(Sta!$A:$A,$A232,Sta!$W:$W)/$B232</f>
        <v>#DIV/0!</v>
      </c>
      <c r="M232" s="6" t="e">
        <f>SUMIF(Sta!$B:$B,$A232,Sta!$X:$X)/$C232</f>
        <v>#DIV/0!</v>
      </c>
      <c r="N232" s="11" t="e">
        <f>(COUNTIFS(Sta!$A:$A,$A232,Sta!$Y:$Y,"&gt;8") +COUNTIFS(Sta!$B:$B,$A232,Sta!$Y:$Y,"&gt;8"))/$D232</f>
        <v>#DIV/0!</v>
      </c>
      <c r="O232" s="8" t="e">
        <f>COUNTIFS(Sta!$A:$A,$A232,Sta!$Y:$Y,"&gt;8")/$B232</f>
        <v>#DIV/0!</v>
      </c>
      <c r="P232" s="8" t="e">
        <f>COUNTIFS(Sta!$B:$B,$A232,Sta!$Y:$Y,"&gt;8")/$C232</f>
        <v>#DIV/0!</v>
      </c>
      <c r="Q232" s="11" t="e">
        <f>(COUNTIFS(Sta!$A:$A,$A232,Sta!$Y:$Y,"&gt;10") +COUNTIFS(Sta!$B:$B,$A232,Sta!$Y:$Y,"&gt;10"))/$D232</f>
        <v>#DIV/0!</v>
      </c>
      <c r="R232" s="8" t="e">
        <f>COUNTIFS(Sta!$A:$A,$A232,Sta!$Y:$Y,"&gt;10")/$B232</f>
        <v>#DIV/0!</v>
      </c>
      <c r="S232" s="8" t="e">
        <f>COUNTIFS(Sta!$B:$B,$A232,Sta!$Y:$Y,"&gt;10")/$C232</f>
        <v>#DIV/0!</v>
      </c>
      <c r="T232" s="11" t="e">
        <f>(COUNTIFS(Sta!$A:$A,$A232,Sta!$Y:$Y,"&lt;12") +COUNTIFS(Sta!$B:$B,$A232,Sta!$Y:$Y,"&lt;12"))/$D232</f>
        <v>#DIV/0!</v>
      </c>
      <c r="U232" s="8" t="e">
        <f>COUNTIFS(Sta!$A:$A,$A232,Sta!$Y:$Y,"&lt;12")/$B232</f>
        <v>#DIV/0!</v>
      </c>
      <c r="V232" s="8" t="e">
        <f>COUNTIFS(Sta!$B:$B,$A232,Sta!$Y:$Y,"&lt;12")/$C232</f>
        <v>#DIV/0!</v>
      </c>
    </row>
    <row r="233" spans="1:22" x14ac:dyDescent="0.3">
      <c r="A233" t="s">
        <v>372</v>
      </c>
      <c r="B233" s="9">
        <f>COUNTIF(Sta!A:A,A233)</f>
        <v>0</v>
      </c>
      <c r="C233" s="4">
        <f>COUNTIF(Sta!B:B,A233)</f>
        <v>0</v>
      </c>
      <c r="D233" s="4">
        <f t="shared" si="7"/>
        <v>0</v>
      </c>
      <c r="E233" s="10" t="e">
        <f>(SUMIF(Sta!$A:$A,$A233,Sta!$Y:$Y)  + SUMIF(Sta!$B:$B,$A233,Sta!$Y:$Y) )/$D233</f>
        <v>#DIV/0!</v>
      </c>
      <c r="F233" s="6" t="e">
        <f>SUMIF(Sta!$A:$A,$A233,Sta!$Y:$Y)/$B233</f>
        <v>#DIV/0!</v>
      </c>
      <c r="G233" s="6" t="e">
        <f>SUMIF(Sta!$B:$B,$A233,Sta!$Y:$Y)/$C233</f>
        <v>#DIV/0!</v>
      </c>
      <c r="H233" s="10" t="e">
        <f>(SUMIF(Sta!$A:$A,$A233,Sta!$U:$U)  + SUMIF(Sta!$B:$B,$A233,Sta!$V:$V) )/$D233</f>
        <v>#DIV/0!</v>
      </c>
      <c r="I233" s="6" t="e">
        <f>SUMIF(Sta!$A:$A,$A233,Sta!$U:$U)/$B233</f>
        <v>#DIV/0!</v>
      </c>
      <c r="J233" s="6" t="e">
        <f>SUMIF(Sta!$B:$B,$A233,Sta!$V:$V)/$C233</f>
        <v>#DIV/0!</v>
      </c>
      <c r="K233" s="10" t="e">
        <f>(SUMIF(Sta!$A:$A,$A233,Sta!$W:$W)  + SUMIF(Sta!$B:$B,$A233,Sta!$X:$X) )/$D233</f>
        <v>#DIV/0!</v>
      </c>
      <c r="L233" s="6" t="e">
        <f>SUMIF(Sta!$A:$A,$A233,Sta!$W:$W)/$B233</f>
        <v>#DIV/0!</v>
      </c>
      <c r="M233" s="6" t="e">
        <f>SUMIF(Sta!$B:$B,$A233,Sta!$X:$X)/$C233</f>
        <v>#DIV/0!</v>
      </c>
      <c r="N233" s="11" t="e">
        <f>(COUNTIFS(Sta!$A:$A,$A233,Sta!$Y:$Y,"&gt;8") +COUNTIFS(Sta!$B:$B,$A233,Sta!$Y:$Y,"&gt;8"))/$D233</f>
        <v>#DIV/0!</v>
      </c>
      <c r="O233" s="8" t="e">
        <f>COUNTIFS(Sta!$A:$A,$A233,Sta!$Y:$Y,"&gt;8")/$B233</f>
        <v>#DIV/0!</v>
      </c>
      <c r="P233" s="8" t="e">
        <f>COUNTIFS(Sta!$B:$B,$A233,Sta!$Y:$Y,"&gt;8")/$C233</f>
        <v>#DIV/0!</v>
      </c>
      <c r="Q233" s="11" t="e">
        <f>(COUNTIFS(Sta!$A:$A,$A233,Sta!$Y:$Y,"&gt;10") +COUNTIFS(Sta!$B:$B,$A233,Sta!$Y:$Y,"&gt;10"))/$D233</f>
        <v>#DIV/0!</v>
      </c>
      <c r="R233" s="8" t="e">
        <f>COUNTIFS(Sta!$A:$A,$A233,Sta!$Y:$Y,"&gt;10")/$B233</f>
        <v>#DIV/0!</v>
      </c>
      <c r="S233" s="8" t="e">
        <f>COUNTIFS(Sta!$B:$B,$A233,Sta!$Y:$Y,"&gt;10")/$C233</f>
        <v>#DIV/0!</v>
      </c>
      <c r="T233" s="11" t="e">
        <f>(COUNTIFS(Sta!$A:$A,$A233,Sta!$Y:$Y,"&lt;12") +COUNTIFS(Sta!$B:$B,$A233,Sta!$Y:$Y,"&lt;12"))/$D233</f>
        <v>#DIV/0!</v>
      </c>
      <c r="U233" s="8" t="e">
        <f>COUNTIFS(Sta!$A:$A,$A233,Sta!$Y:$Y,"&lt;12")/$B233</f>
        <v>#DIV/0!</v>
      </c>
      <c r="V233" s="8" t="e">
        <f>COUNTIFS(Sta!$B:$B,$A233,Sta!$Y:$Y,"&lt;12")/$C233</f>
        <v>#DIV/0!</v>
      </c>
    </row>
    <row r="234" spans="1:22" x14ac:dyDescent="0.3">
      <c r="A234" t="s">
        <v>363</v>
      </c>
      <c r="B234" s="9">
        <f>COUNTIF(Sta!A:A,A234)</f>
        <v>0</v>
      </c>
      <c r="C234" s="4">
        <f>COUNTIF(Sta!B:B,A234)</f>
        <v>0</v>
      </c>
      <c r="D234" s="4">
        <f t="shared" si="7"/>
        <v>0</v>
      </c>
      <c r="E234" s="10" t="e">
        <f>(SUMIF(Sta!$A:$A,$A234,Sta!$Y:$Y)  + SUMIF(Sta!$B:$B,$A234,Sta!$Y:$Y) )/$D234</f>
        <v>#DIV/0!</v>
      </c>
      <c r="F234" s="6" t="e">
        <f>SUMIF(Sta!$A:$A,$A234,Sta!$Y:$Y)/$B234</f>
        <v>#DIV/0!</v>
      </c>
      <c r="G234" s="6" t="e">
        <f>SUMIF(Sta!$B:$B,$A234,Sta!$Y:$Y)/$C234</f>
        <v>#DIV/0!</v>
      </c>
      <c r="H234" s="10" t="e">
        <f>(SUMIF(Sta!$A:$A,$A234,Sta!$U:$U)  + SUMIF(Sta!$B:$B,$A234,Sta!$V:$V) )/$D234</f>
        <v>#DIV/0!</v>
      </c>
      <c r="I234" s="6" t="e">
        <f>SUMIF(Sta!$A:$A,$A234,Sta!$U:$U)/$B234</f>
        <v>#DIV/0!</v>
      </c>
      <c r="J234" s="6" t="e">
        <f>SUMIF(Sta!$B:$B,$A234,Sta!$V:$V)/$C234</f>
        <v>#DIV/0!</v>
      </c>
      <c r="K234" s="10" t="e">
        <f>(SUMIF(Sta!$A:$A,$A234,Sta!$W:$W)  + SUMIF(Sta!$B:$B,$A234,Sta!$X:$X) )/$D234</f>
        <v>#DIV/0!</v>
      </c>
      <c r="L234" s="6" t="e">
        <f>SUMIF(Sta!$A:$A,$A234,Sta!$W:$W)/$B234</f>
        <v>#DIV/0!</v>
      </c>
      <c r="M234" s="6" t="e">
        <f>SUMIF(Sta!$B:$B,$A234,Sta!$X:$X)/$C234</f>
        <v>#DIV/0!</v>
      </c>
      <c r="N234" s="11" t="e">
        <f>(COUNTIFS(Sta!$A:$A,$A234,Sta!$Y:$Y,"&gt;8") +COUNTIFS(Sta!$B:$B,$A234,Sta!$Y:$Y,"&gt;8"))/$D234</f>
        <v>#DIV/0!</v>
      </c>
      <c r="O234" s="8" t="e">
        <f>COUNTIFS(Sta!$A:$A,$A234,Sta!$Y:$Y,"&gt;8")/$B234</f>
        <v>#DIV/0!</v>
      </c>
      <c r="P234" s="8" t="e">
        <f>COUNTIFS(Sta!$B:$B,$A234,Sta!$Y:$Y,"&gt;8")/$C234</f>
        <v>#DIV/0!</v>
      </c>
      <c r="Q234" s="11" t="e">
        <f>(COUNTIFS(Sta!$A:$A,$A234,Sta!$Y:$Y,"&gt;10") +COUNTIFS(Sta!$B:$B,$A234,Sta!$Y:$Y,"&gt;10"))/$D234</f>
        <v>#DIV/0!</v>
      </c>
      <c r="R234" s="8" t="e">
        <f>COUNTIFS(Sta!$A:$A,$A234,Sta!$Y:$Y,"&gt;10")/$B234</f>
        <v>#DIV/0!</v>
      </c>
      <c r="S234" s="8" t="e">
        <f>COUNTIFS(Sta!$B:$B,$A234,Sta!$Y:$Y,"&gt;10")/$C234</f>
        <v>#DIV/0!</v>
      </c>
      <c r="T234" s="11" t="e">
        <f>(COUNTIFS(Sta!$A:$A,$A234,Sta!$Y:$Y,"&lt;12") +COUNTIFS(Sta!$B:$B,$A234,Sta!$Y:$Y,"&lt;12"))/$D234</f>
        <v>#DIV/0!</v>
      </c>
      <c r="U234" s="8" t="e">
        <f>COUNTIFS(Sta!$A:$A,$A234,Sta!$Y:$Y,"&lt;12")/$B234</f>
        <v>#DIV/0!</v>
      </c>
      <c r="V234" s="8" t="e">
        <f>COUNTIFS(Sta!$B:$B,$A234,Sta!$Y:$Y,"&lt;12")/$C234</f>
        <v>#DIV/0!</v>
      </c>
    </row>
    <row r="235" spans="1:22" x14ac:dyDescent="0.3">
      <c r="A235" t="s">
        <v>374</v>
      </c>
      <c r="B235" s="9">
        <f>COUNTIF(Sta!A:A,A235)</f>
        <v>0</v>
      </c>
      <c r="C235" s="4">
        <f>COUNTIF(Sta!B:B,A235)</f>
        <v>0</v>
      </c>
      <c r="D235" s="4">
        <f t="shared" si="7"/>
        <v>0</v>
      </c>
      <c r="E235" s="10" t="e">
        <f>(SUMIF(Sta!$A:$A,$A235,Sta!$Y:$Y)  + SUMIF(Sta!$B:$B,$A235,Sta!$Y:$Y) )/$D235</f>
        <v>#DIV/0!</v>
      </c>
      <c r="F235" s="6" t="e">
        <f>SUMIF(Sta!$A:$A,$A235,Sta!$Y:$Y)/$B235</f>
        <v>#DIV/0!</v>
      </c>
      <c r="G235" s="6" t="e">
        <f>SUMIF(Sta!$B:$B,$A235,Sta!$Y:$Y)/$C235</f>
        <v>#DIV/0!</v>
      </c>
      <c r="H235" s="10" t="e">
        <f>(SUMIF(Sta!$A:$A,$A235,Sta!$U:$U)  + SUMIF(Sta!$B:$B,$A235,Sta!$V:$V) )/$D235</f>
        <v>#DIV/0!</v>
      </c>
      <c r="I235" s="6" t="e">
        <f>SUMIF(Sta!$A:$A,$A235,Sta!$U:$U)/$B235</f>
        <v>#DIV/0!</v>
      </c>
      <c r="J235" s="6" t="e">
        <f>SUMIF(Sta!$B:$B,$A235,Sta!$V:$V)/$C235</f>
        <v>#DIV/0!</v>
      </c>
      <c r="K235" s="10" t="e">
        <f>(SUMIF(Sta!$A:$A,$A235,Sta!$W:$W)  + SUMIF(Sta!$B:$B,$A235,Sta!$X:$X) )/$D235</f>
        <v>#DIV/0!</v>
      </c>
      <c r="L235" s="6" t="e">
        <f>SUMIF(Sta!$A:$A,$A235,Sta!$W:$W)/$B235</f>
        <v>#DIV/0!</v>
      </c>
      <c r="M235" s="6" t="e">
        <f>SUMIF(Sta!$B:$B,$A235,Sta!$X:$X)/$C235</f>
        <v>#DIV/0!</v>
      </c>
      <c r="N235" s="11" t="e">
        <f>(COUNTIFS(Sta!$A:$A,$A235,Sta!$Y:$Y,"&gt;8") +COUNTIFS(Sta!$B:$B,$A235,Sta!$Y:$Y,"&gt;8"))/$D235</f>
        <v>#DIV/0!</v>
      </c>
      <c r="O235" s="8" t="e">
        <f>COUNTIFS(Sta!$A:$A,$A235,Sta!$Y:$Y,"&gt;8")/$B235</f>
        <v>#DIV/0!</v>
      </c>
      <c r="P235" s="8" t="e">
        <f>COUNTIFS(Sta!$B:$B,$A235,Sta!$Y:$Y,"&gt;8")/$C235</f>
        <v>#DIV/0!</v>
      </c>
      <c r="Q235" s="11" t="e">
        <f>(COUNTIFS(Sta!$A:$A,$A235,Sta!$Y:$Y,"&gt;10") +COUNTIFS(Sta!$B:$B,$A235,Sta!$Y:$Y,"&gt;10"))/$D235</f>
        <v>#DIV/0!</v>
      </c>
      <c r="R235" s="8" t="e">
        <f>COUNTIFS(Sta!$A:$A,$A235,Sta!$Y:$Y,"&gt;10")/$B235</f>
        <v>#DIV/0!</v>
      </c>
      <c r="S235" s="8" t="e">
        <f>COUNTIFS(Sta!$B:$B,$A235,Sta!$Y:$Y,"&gt;10")/$C235</f>
        <v>#DIV/0!</v>
      </c>
      <c r="T235" s="11" t="e">
        <f>(COUNTIFS(Sta!$A:$A,$A235,Sta!$Y:$Y,"&lt;12") +COUNTIFS(Sta!$B:$B,$A235,Sta!$Y:$Y,"&lt;12"))/$D235</f>
        <v>#DIV/0!</v>
      </c>
      <c r="U235" s="8" t="e">
        <f>COUNTIFS(Sta!$A:$A,$A235,Sta!$Y:$Y,"&lt;12")/$B235</f>
        <v>#DIV/0!</v>
      </c>
      <c r="V235" s="8" t="e">
        <f>COUNTIFS(Sta!$B:$B,$A235,Sta!$Y:$Y,"&lt;12")/$C235</f>
        <v>#DIV/0!</v>
      </c>
    </row>
    <row r="236" spans="1:22" x14ac:dyDescent="0.3">
      <c r="A236" t="s">
        <v>375</v>
      </c>
      <c r="B236" s="9">
        <f>COUNTIF(Sta!A:A,A236)</f>
        <v>0</v>
      </c>
      <c r="C236" s="4">
        <f>COUNTIF(Sta!B:B,A236)</f>
        <v>0</v>
      </c>
      <c r="D236" s="4">
        <f t="shared" si="7"/>
        <v>0</v>
      </c>
      <c r="E236" s="10" t="e">
        <f>(SUMIF(Sta!$A:$A,$A236,Sta!$Y:$Y)  + SUMIF(Sta!$B:$B,$A236,Sta!$Y:$Y) )/$D236</f>
        <v>#DIV/0!</v>
      </c>
      <c r="F236" s="6" t="e">
        <f>SUMIF(Sta!$A:$A,$A236,Sta!$Y:$Y)/$B236</f>
        <v>#DIV/0!</v>
      </c>
      <c r="G236" s="6" t="e">
        <f>SUMIF(Sta!$B:$B,$A236,Sta!$Y:$Y)/$C236</f>
        <v>#DIV/0!</v>
      </c>
      <c r="H236" s="10" t="e">
        <f>(SUMIF(Sta!$A:$A,$A236,Sta!$U:$U)  + SUMIF(Sta!$B:$B,$A236,Sta!$V:$V) )/$D236</f>
        <v>#DIV/0!</v>
      </c>
      <c r="I236" s="6" t="e">
        <f>SUMIF(Sta!$A:$A,$A236,Sta!$U:$U)/$B236</f>
        <v>#DIV/0!</v>
      </c>
      <c r="J236" s="6" t="e">
        <f>SUMIF(Sta!$B:$B,$A236,Sta!$V:$V)/$C236</f>
        <v>#DIV/0!</v>
      </c>
      <c r="K236" s="10" t="e">
        <f>(SUMIF(Sta!$A:$A,$A236,Sta!$W:$W)  + SUMIF(Sta!$B:$B,$A236,Sta!$X:$X) )/$D236</f>
        <v>#DIV/0!</v>
      </c>
      <c r="L236" s="6" t="e">
        <f>SUMIF(Sta!$A:$A,$A236,Sta!$W:$W)/$B236</f>
        <v>#DIV/0!</v>
      </c>
      <c r="M236" s="6" t="e">
        <f>SUMIF(Sta!$B:$B,$A236,Sta!$X:$X)/$C236</f>
        <v>#DIV/0!</v>
      </c>
      <c r="N236" s="11" t="e">
        <f>(COUNTIFS(Sta!$A:$A,$A236,Sta!$Y:$Y,"&gt;8") +COUNTIFS(Sta!$B:$B,$A236,Sta!$Y:$Y,"&gt;8"))/$D236</f>
        <v>#DIV/0!</v>
      </c>
      <c r="O236" s="8" t="e">
        <f>COUNTIFS(Sta!$A:$A,$A236,Sta!$Y:$Y,"&gt;8")/$B236</f>
        <v>#DIV/0!</v>
      </c>
      <c r="P236" s="8" t="e">
        <f>COUNTIFS(Sta!$B:$B,$A236,Sta!$Y:$Y,"&gt;8")/$C236</f>
        <v>#DIV/0!</v>
      </c>
      <c r="Q236" s="11" t="e">
        <f>(COUNTIFS(Sta!$A:$A,$A236,Sta!$Y:$Y,"&gt;10") +COUNTIFS(Sta!$B:$B,$A236,Sta!$Y:$Y,"&gt;10"))/$D236</f>
        <v>#DIV/0!</v>
      </c>
      <c r="R236" s="8" t="e">
        <f>COUNTIFS(Sta!$A:$A,$A236,Sta!$Y:$Y,"&gt;10")/$B236</f>
        <v>#DIV/0!</v>
      </c>
      <c r="S236" s="8" t="e">
        <f>COUNTIFS(Sta!$B:$B,$A236,Sta!$Y:$Y,"&gt;10")/$C236</f>
        <v>#DIV/0!</v>
      </c>
      <c r="T236" s="11" t="e">
        <f>(COUNTIFS(Sta!$A:$A,$A236,Sta!$Y:$Y,"&lt;12") +COUNTIFS(Sta!$B:$B,$A236,Sta!$Y:$Y,"&lt;12"))/$D236</f>
        <v>#DIV/0!</v>
      </c>
      <c r="U236" s="8" t="e">
        <f>COUNTIFS(Sta!$A:$A,$A236,Sta!$Y:$Y,"&lt;12")/$B236</f>
        <v>#DIV/0!</v>
      </c>
      <c r="V236" s="8" t="e">
        <f>COUNTIFS(Sta!$B:$B,$A236,Sta!$Y:$Y,"&lt;12")/$C236</f>
        <v>#DIV/0!</v>
      </c>
    </row>
    <row r="237" spans="1:22" x14ac:dyDescent="0.3">
      <c r="A237" t="s">
        <v>369</v>
      </c>
      <c r="B237" s="9">
        <f>COUNTIF(Sta!A:A,A237)</f>
        <v>0</v>
      </c>
      <c r="C237" s="4">
        <f>COUNTIF(Sta!B:B,A237)</f>
        <v>0</v>
      </c>
      <c r="D237" s="4">
        <f t="shared" si="7"/>
        <v>0</v>
      </c>
      <c r="E237" s="10" t="e">
        <f>(SUMIF(Sta!$A:$A,$A237,Sta!$Y:$Y)  + SUMIF(Sta!$B:$B,$A237,Sta!$Y:$Y) )/$D237</f>
        <v>#DIV/0!</v>
      </c>
      <c r="F237" s="6" t="e">
        <f>SUMIF(Sta!$A:$A,$A237,Sta!$Y:$Y)/$B237</f>
        <v>#DIV/0!</v>
      </c>
      <c r="G237" s="6" t="e">
        <f>SUMIF(Sta!$B:$B,$A237,Sta!$Y:$Y)/$C237</f>
        <v>#DIV/0!</v>
      </c>
      <c r="H237" s="10" t="e">
        <f>(SUMIF(Sta!$A:$A,$A237,Sta!$U:$U)  + SUMIF(Sta!$B:$B,$A237,Sta!$V:$V) )/$D237</f>
        <v>#DIV/0!</v>
      </c>
      <c r="I237" s="6" t="e">
        <f>SUMIF(Sta!$A:$A,$A237,Sta!$U:$U)/$B237</f>
        <v>#DIV/0!</v>
      </c>
      <c r="J237" s="6" t="e">
        <f>SUMIF(Sta!$B:$B,$A237,Sta!$V:$V)/$C237</f>
        <v>#DIV/0!</v>
      </c>
      <c r="K237" s="10" t="e">
        <f>(SUMIF(Sta!$A:$A,$A237,Sta!$W:$W)  + SUMIF(Sta!$B:$B,$A237,Sta!$X:$X) )/$D237</f>
        <v>#DIV/0!</v>
      </c>
      <c r="L237" s="6" t="e">
        <f>SUMIF(Sta!$A:$A,$A237,Sta!$W:$W)/$B237</f>
        <v>#DIV/0!</v>
      </c>
      <c r="M237" s="6" t="e">
        <f>SUMIF(Sta!$B:$B,$A237,Sta!$X:$X)/$C237</f>
        <v>#DIV/0!</v>
      </c>
      <c r="N237" s="11" t="e">
        <f>(COUNTIFS(Sta!$A:$A,$A237,Sta!$Y:$Y,"&gt;8") +COUNTIFS(Sta!$B:$B,$A237,Sta!$Y:$Y,"&gt;8"))/$D237</f>
        <v>#DIV/0!</v>
      </c>
      <c r="O237" s="8" t="e">
        <f>COUNTIFS(Sta!$A:$A,$A237,Sta!$Y:$Y,"&gt;8")/$B237</f>
        <v>#DIV/0!</v>
      </c>
      <c r="P237" s="8" t="e">
        <f>COUNTIFS(Sta!$B:$B,$A237,Sta!$Y:$Y,"&gt;8")/$C237</f>
        <v>#DIV/0!</v>
      </c>
      <c r="Q237" s="11" t="e">
        <f>(COUNTIFS(Sta!$A:$A,$A237,Sta!$Y:$Y,"&gt;10") +COUNTIFS(Sta!$B:$B,$A237,Sta!$Y:$Y,"&gt;10"))/$D237</f>
        <v>#DIV/0!</v>
      </c>
      <c r="R237" s="8" t="e">
        <f>COUNTIFS(Sta!$A:$A,$A237,Sta!$Y:$Y,"&gt;10")/$B237</f>
        <v>#DIV/0!</v>
      </c>
      <c r="S237" s="8" t="e">
        <f>COUNTIFS(Sta!$B:$B,$A237,Sta!$Y:$Y,"&gt;10")/$C237</f>
        <v>#DIV/0!</v>
      </c>
      <c r="T237" s="11" t="e">
        <f>(COUNTIFS(Sta!$A:$A,$A237,Sta!$Y:$Y,"&lt;12") +COUNTIFS(Sta!$B:$B,$A237,Sta!$Y:$Y,"&lt;12"))/$D237</f>
        <v>#DIV/0!</v>
      </c>
      <c r="U237" s="8" t="e">
        <f>COUNTIFS(Sta!$A:$A,$A237,Sta!$Y:$Y,"&lt;12")/$B237</f>
        <v>#DIV/0!</v>
      </c>
      <c r="V237" s="8" t="e">
        <f>COUNTIFS(Sta!$B:$B,$A237,Sta!$Y:$Y,"&lt;12")/$C237</f>
        <v>#DIV/0!</v>
      </c>
    </row>
    <row r="238" spans="1:22" x14ac:dyDescent="0.3">
      <c r="A238" t="s">
        <v>378</v>
      </c>
      <c r="B238" s="9">
        <f>COUNTIF(Sta!A:A,A238)</f>
        <v>0</v>
      </c>
      <c r="C238" s="4">
        <f>COUNTIF(Sta!B:B,A238)</f>
        <v>0</v>
      </c>
      <c r="D238" s="4">
        <f t="shared" si="7"/>
        <v>0</v>
      </c>
      <c r="E238" s="10" t="e">
        <f>(SUMIF(Sta!$A:$A,$A238,Sta!$Y:$Y)  + SUMIF(Sta!$B:$B,$A238,Sta!$Y:$Y) )/$D238</f>
        <v>#DIV/0!</v>
      </c>
      <c r="F238" s="6" t="e">
        <f>SUMIF(Sta!$A:$A,$A238,Sta!$Y:$Y)/$B238</f>
        <v>#DIV/0!</v>
      </c>
      <c r="G238" s="6" t="e">
        <f>SUMIF(Sta!$B:$B,$A238,Sta!$Y:$Y)/$C238</f>
        <v>#DIV/0!</v>
      </c>
      <c r="H238" s="10" t="e">
        <f>(SUMIF(Sta!$A:$A,$A238,Sta!$U:$U)  + SUMIF(Sta!$B:$B,$A238,Sta!$V:$V) )/$D238</f>
        <v>#DIV/0!</v>
      </c>
      <c r="I238" s="6" t="e">
        <f>SUMIF(Sta!$A:$A,$A238,Sta!$U:$U)/$B238</f>
        <v>#DIV/0!</v>
      </c>
      <c r="J238" s="6" t="e">
        <f>SUMIF(Sta!$B:$B,$A238,Sta!$V:$V)/$C238</f>
        <v>#DIV/0!</v>
      </c>
      <c r="K238" s="10" t="e">
        <f>(SUMIF(Sta!$A:$A,$A238,Sta!$W:$W)  + SUMIF(Sta!$B:$B,$A238,Sta!$X:$X) )/$D238</f>
        <v>#DIV/0!</v>
      </c>
      <c r="L238" s="6" t="e">
        <f>SUMIF(Sta!$A:$A,$A238,Sta!$W:$W)/$B238</f>
        <v>#DIV/0!</v>
      </c>
      <c r="M238" s="6" t="e">
        <f>SUMIF(Sta!$B:$B,$A238,Sta!$X:$X)/$C238</f>
        <v>#DIV/0!</v>
      </c>
      <c r="N238" s="11" t="e">
        <f>(COUNTIFS(Sta!$A:$A,$A238,Sta!$Y:$Y,"&gt;8") +COUNTIFS(Sta!$B:$B,$A238,Sta!$Y:$Y,"&gt;8"))/$D238</f>
        <v>#DIV/0!</v>
      </c>
      <c r="O238" s="8" t="e">
        <f>COUNTIFS(Sta!$A:$A,$A238,Sta!$Y:$Y,"&gt;8")/$B238</f>
        <v>#DIV/0!</v>
      </c>
      <c r="P238" s="8" t="e">
        <f>COUNTIFS(Sta!$B:$B,$A238,Sta!$Y:$Y,"&gt;8")/$C238</f>
        <v>#DIV/0!</v>
      </c>
      <c r="Q238" s="11" t="e">
        <f>(COUNTIFS(Sta!$A:$A,$A238,Sta!$Y:$Y,"&gt;10") +COUNTIFS(Sta!$B:$B,$A238,Sta!$Y:$Y,"&gt;10"))/$D238</f>
        <v>#DIV/0!</v>
      </c>
      <c r="R238" s="8" t="e">
        <f>COUNTIFS(Sta!$A:$A,$A238,Sta!$Y:$Y,"&gt;10")/$B238</f>
        <v>#DIV/0!</v>
      </c>
      <c r="S238" s="8" t="e">
        <f>COUNTIFS(Sta!$B:$B,$A238,Sta!$Y:$Y,"&gt;10")/$C238</f>
        <v>#DIV/0!</v>
      </c>
      <c r="T238" s="11" t="e">
        <f>(COUNTIFS(Sta!$A:$A,$A238,Sta!$Y:$Y,"&lt;12") +COUNTIFS(Sta!$B:$B,$A238,Sta!$Y:$Y,"&lt;12"))/$D238</f>
        <v>#DIV/0!</v>
      </c>
      <c r="U238" s="8" t="e">
        <f>COUNTIFS(Sta!$A:$A,$A238,Sta!$Y:$Y,"&lt;12")/$B238</f>
        <v>#DIV/0!</v>
      </c>
      <c r="V238" s="8" t="e">
        <f>COUNTIFS(Sta!$B:$B,$A238,Sta!$Y:$Y,"&lt;12")/$C238</f>
        <v>#DIV/0!</v>
      </c>
    </row>
    <row r="239" spans="1:22" x14ac:dyDescent="0.3">
      <c r="A239" t="s">
        <v>366</v>
      </c>
      <c r="B239" s="9">
        <f>COUNTIF(Sta!A:A,A239)</f>
        <v>0</v>
      </c>
      <c r="C239" s="4">
        <f>COUNTIF(Sta!B:B,A239)</f>
        <v>0</v>
      </c>
      <c r="D239" s="4">
        <f t="shared" si="7"/>
        <v>0</v>
      </c>
      <c r="E239" s="10" t="e">
        <f>(SUMIF(Sta!$A:$A,$A239,Sta!$Y:$Y)  + SUMIF(Sta!$B:$B,$A239,Sta!$Y:$Y) )/$D239</f>
        <v>#DIV/0!</v>
      </c>
      <c r="F239" s="6" t="e">
        <f>SUMIF(Sta!$A:$A,$A239,Sta!$Y:$Y)/$B239</f>
        <v>#DIV/0!</v>
      </c>
      <c r="G239" s="6" t="e">
        <f>SUMIF(Sta!$B:$B,$A239,Sta!$Y:$Y)/$C239</f>
        <v>#DIV/0!</v>
      </c>
      <c r="H239" s="10" t="e">
        <f>(SUMIF(Sta!$A:$A,$A239,Sta!$U:$U)  + SUMIF(Sta!$B:$B,$A239,Sta!$V:$V) )/$D239</f>
        <v>#DIV/0!</v>
      </c>
      <c r="I239" s="6" t="e">
        <f>SUMIF(Sta!$A:$A,$A239,Sta!$U:$U)/$B239</f>
        <v>#DIV/0!</v>
      </c>
      <c r="J239" s="6" t="e">
        <f>SUMIF(Sta!$B:$B,$A239,Sta!$V:$V)/$C239</f>
        <v>#DIV/0!</v>
      </c>
      <c r="K239" s="10" t="e">
        <f>(SUMIF(Sta!$A:$A,$A239,Sta!$W:$W)  + SUMIF(Sta!$B:$B,$A239,Sta!$X:$X) )/$D239</f>
        <v>#DIV/0!</v>
      </c>
      <c r="L239" s="6" t="e">
        <f>SUMIF(Sta!$A:$A,$A239,Sta!$W:$W)/$B239</f>
        <v>#DIV/0!</v>
      </c>
      <c r="M239" s="6" t="e">
        <f>SUMIF(Sta!$B:$B,$A239,Sta!$X:$X)/$C239</f>
        <v>#DIV/0!</v>
      </c>
      <c r="N239" s="11" t="e">
        <f>(COUNTIFS(Sta!$A:$A,$A239,Sta!$Y:$Y,"&gt;8") +COUNTIFS(Sta!$B:$B,$A239,Sta!$Y:$Y,"&gt;8"))/$D239</f>
        <v>#DIV/0!</v>
      </c>
      <c r="O239" s="8" t="e">
        <f>COUNTIFS(Sta!$A:$A,$A239,Sta!$Y:$Y,"&gt;8")/$B239</f>
        <v>#DIV/0!</v>
      </c>
      <c r="P239" s="8" t="e">
        <f>COUNTIFS(Sta!$B:$B,$A239,Sta!$Y:$Y,"&gt;8")/$C239</f>
        <v>#DIV/0!</v>
      </c>
      <c r="Q239" s="11" t="e">
        <f>(COUNTIFS(Sta!$A:$A,$A239,Sta!$Y:$Y,"&gt;10") +COUNTIFS(Sta!$B:$B,$A239,Sta!$Y:$Y,"&gt;10"))/$D239</f>
        <v>#DIV/0!</v>
      </c>
      <c r="R239" s="8" t="e">
        <f>COUNTIFS(Sta!$A:$A,$A239,Sta!$Y:$Y,"&gt;10")/$B239</f>
        <v>#DIV/0!</v>
      </c>
      <c r="S239" s="8" t="e">
        <f>COUNTIFS(Sta!$B:$B,$A239,Sta!$Y:$Y,"&gt;10")/$C239</f>
        <v>#DIV/0!</v>
      </c>
      <c r="T239" s="11" t="e">
        <f>(COUNTIFS(Sta!$A:$A,$A239,Sta!$Y:$Y,"&lt;12") +COUNTIFS(Sta!$B:$B,$A239,Sta!$Y:$Y,"&lt;12"))/$D239</f>
        <v>#DIV/0!</v>
      </c>
      <c r="U239" s="8" t="e">
        <f>COUNTIFS(Sta!$A:$A,$A239,Sta!$Y:$Y,"&lt;12")/$B239</f>
        <v>#DIV/0!</v>
      </c>
      <c r="V239" s="8" t="e">
        <f>COUNTIFS(Sta!$B:$B,$A239,Sta!$Y:$Y,"&lt;12")/$C239</f>
        <v>#DIV/0!</v>
      </c>
    </row>
    <row r="240" spans="1:22" x14ac:dyDescent="0.3">
      <c r="A240" t="s">
        <v>362</v>
      </c>
      <c r="B240" s="9">
        <f>COUNTIF(Sta!A:A,A240)</f>
        <v>0</v>
      </c>
      <c r="C240" s="4">
        <f>COUNTIF(Sta!B:B,A240)</f>
        <v>0</v>
      </c>
      <c r="D240" s="4">
        <f t="shared" si="7"/>
        <v>0</v>
      </c>
      <c r="E240" s="10" t="e">
        <f>(SUMIF(Sta!$A:$A,$A240,Sta!$Y:$Y)  + SUMIF(Sta!$B:$B,$A240,Sta!$Y:$Y) )/$D240</f>
        <v>#DIV/0!</v>
      </c>
      <c r="F240" s="6" t="e">
        <f>SUMIF(Sta!$A:$A,$A240,Sta!$Y:$Y)/$B240</f>
        <v>#DIV/0!</v>
      </c>
      <c r="G240" s="6" t="e">
        <f>SUMIF(Sta!$B:$B,$A240,Sta!$Y:$Y)/$C240</f>
        <v>#DIV/0!</v>
      </c>
      <c r="H240" s="10" t="e">
        <f>(SUMIF(Sta!$A:$A,$A240,Sta!$U:$U)  + SUMIF(Sta!$B:$B,$A240,Sta!$V:$V) )/$D240</f>
        <v>#DIV/0!</v>
      </c>
      <c r="I240" s="6" t="e">
        <f>SUMIF(Sta!$A:$A,$A240,Sta!$U:$U)/$B240</f>
        <v>#DIV/0!</v>
      </c>
      <c r="J240" s="6" t="e">
        <f>SUMIF(Sta!$B:$B,$A240,Sta!$V:$V)/$C240</f>
        <v>#DIV/0!</v>
      </c>
      <c r="K240" s="10" t="e">
        <f>(SUMIF(Sta!$A:$A,$A240,Sta!$W:$W)  + SUMIF(Sta!$B:$B,$A240,Sta!$X:$X) )/$D240</f>
        <v>#DIV/0!</v>
      </c>
      <c r="L240" s="6" t="e">
        <f>SUMIF(Sta!$A:$A,$A240,Sta!$W:$W)/$B240</f>
        <v>#DIV/0!</v>
      </c>
      <c r="M240" s="6" t="e">
        <f>SUMIF(Sta!$B:$B,$A240,Sta!$X:$X)/$C240</f>
        <v>#DIV/0!</v>
      </c>
      <c r="N240" s="11" t="e">
        <f>(COUNTIFS(Sta!$A:$A,$A240,Sta!$Y:$Y,"&gt;8") +COUNTIFS(Sta!$B:$B,$A240,Sta!$Y:$Y,"&gt;8"))/$D240</f>
        <v>#DIV/0!</v>
      </c>
      <c r="O240" s="8" t="e">
        <f>COUNTIFS(Sta!$A:$A,$A240,Sta!$Y:$Y,"&gt;8")/$B240</f>
        <v>#DIV/0!</v>
      </c>
      <c r="P240" s="8" t="e">
        <f>COUNTIFS(Sta!$B:$B,$A240,Sta!$Y:$Y,"&gt;8")/$C240</f>
        <v>#DIV/0!</v>
      </c>
      <c r="Q240" s="11" t="e">
        <f>(COUNTIFS(Sta!$A:$A,$A240,Sta!$Y:$Y,"&gt;10") +COUNTIFS(Sta!$B:$B,$A240,Sta!$Y:$Y,"&gt;10"))/$D240</f>
        <v>#DIV/0!</v>
      </c>
      <c r="R240" s="8" t="e">
        <f>COUNTIFS(Sta!$A:$A,$A240,Sta!$Y:$Y,"&gt;10")/$B240</f>
        <v>#DIV/0!</v>
      </c>
      <c r="S240" s="8" t="e">
        <f>COUNTIFS(Sta!$B:$B,$A240,Sta!$Y:$Y,"&gt;10")/$C240</f>
        <v>#DIV/0!</v>
      </c>
      <c r="T240" s="11" t="e">
        <f>(COUNTIFS(Sta!$A:$A,$A240,Sta!$Y:$Y,"&lt;12") +COUNTIFS(Sta!$B:$B,$A240,Sta!$Y:$Y,"&lt;12"))/$D240</f>
        <v>#DIV/0!</v>
      </c>
      <c r="U240" s="8" t="e">
        <f>COUNTIFS(Sta!$A:$A,$A240,Sta!$Y:$Y,"&lt;12")/$B240</f>
        <v>#DIV/0!</v>
      </c>
      <c r="V240" s="8" t="e">
        <f>COUNTIFS(Sta!$B:$B,$A240,Sta!$Y:$Y,"&lt;12")/$C240</f>
        <v>#DIV/0!</v>
      </c>
    </row>
    <row r="241" spans="1:22" x14ac:dyDescent="0.3">
      <c r="A241" t="s">
        <v>364</v>
      </c>
      <c r="B241" s="9">
        <f>COUNTIF(Sta!A:A,A241)</f>
        <v>0</v>
      </c>
      <c r="C241" s="4">
        <f>COUNTIF(Sta!B:B,A241)</f>
        <v>0</v>
      </c>
      <c r="D241" s="4">
        <f t="shared" si="7"/>
        <v>0</v>
      </c>
      <c r="E241" s="10" t="e">
        <f>(SUMIF(Sta!$A:$A,$A241,Sta!$Y:$Y)  + SUMIF(Sta!$B:$B,$A241,Sta!$Y:$Y) )/$D241</f>
        <v>#DIV/0!</v>
      </c>
      <c r="F241" s="6" t="e">
        <f>SUMIF(Sta!$A:$A,$A241,Sta!$Y:$Y)/$B241</f>
        <v>#DIV/0!</v>
      </c>
      <c r="G241" s="6" t="e">
        <f>SUMIF(Sta!$B:$B,$A241,Sta!$Y:$Y)/$C241</f>
        <v>#DIV/0!</v>
      </c>
      <c r="H241" s="10" t="e">
        <f>(SUMIF(Sta!$A:$A,$A241,Sta!$U:$U)  + SUMIF(Sta!$B:$B,$A241,Sta!$V:$V) )/$D241</f>
        <v>#DIV/0!</v>
      </c>
      <c r="I241" s="6" t="e">
        <f>SUMIF(Sta!$A:$A,$A241,Sta!$U:$U)/$B241</f>
        <v>#DIV/0!</v>
      </c>
      <c r="J241" s="6" t="e">
        <f>SUMIF(Sta!$B:$B,$A241,Sta!$V:$V)/$C241</f>
        <v>#DIV/0!</v>
      </c>
      <c r="K241" s="10" t="e">
        <f>(SUMIF(Sta!$A:$A,$A241,Sta!$W:$W)  + SUMIF(Sta!$B:$B,$A241,Sta!$X:$X) )/$D241</f>
        <v>#DIV/0!</v>
      </c>
      <c r="L241" s="6" t="e">
        <f>SUMIF(Sta!$A:$A,$A241,Sta!$W:$W)/$B241</f>
        <v>#DIV/0!</v>
      </c>
      <c r="M241" s="6" t="e">
        <f>SUMIF(Sta!$B:$B,$A241,Sta!$X:$X)/$C241</f>
        <v>#DIV/0!</v>
      </c>
      <c r="N241" s="11" t="e">
        <f>(COUNTIFS(Sta!$A:$A,$A241,Sta!$Y:$Y,"&gt;8") +COUNTIFS(Sta!$B:$B,$A241,Sta!$Y:$Y,"&gt;8"))/$D241</f>
        <v>#DIV/0!</v>
      </c>
      <c r="O241" s="8" t="e">
        <f>COUNTIFS(Sta!$A:$A,$A241,Sta!$Y:$Y,"&gt;8")/$B241</f>
        <v>#DIV/0!</v>
      </c>
      <c r="P241" s="8" t="e">
        <f>COUNTIFS(Sta!$B:$B,$A241,Sta!$Y:$Y,"&gt;8")/$C241</f>
        <v>#DIV/0!</v>
      </c>
      <c r="Q241" s="11" t="e">
        <f>(COUNTIFS(Sta!$A:$A,$A241,Sta!$Y:$Y,"&gt;10") +COUNTIFS(Sta!$B:$B,$A241,Sta!$Y:$Y,"&gt;10"))/$D241</f>
        <v>#DIV/0!</v>
      </c>
      <c r="R241" s="8" t="e">
        <f>COUNTIFS(Sta!$A:$A,$A241,Sta!$Y:$Y,"&gt;10")/$B241</f>
        <v>#DIV/0!</v>
      </c>
      <c r="S241" s="8" t="e">
        <f>COUNTIFS(Sta!$B:$B,$A241,Sta!$Y:$Y,"&gt;10")/$C241</f>
        <v>#DIV/0!</v>
      </c>
      <c r="T241" s="11" t="e">
        <f>(COUNTIFS(Sta!$A:$A,$A241,Sta!$Y:$Y,"&lt;12") +COUNTIFS(Sta!$B:$B,$A241,Sta!$Y:$Y,"&lt;12"))/$D241</f>
        <v>#DIV/0!</v>
      </c>
      <c r="U241" s="8" t="e">
        <f>COUNTIFS(Sta!$A:$A,$A241,Sta!$Y:$Y,"&lt;12")/$B241</f>
        <v>#DIV/0!</v>
      </c>
      <c r="V241" s="8" t="e">
        <f>COUNTIFS(Sta!$B:$B,$A241,Sta!$Y:$Y,"&lt;12")/$C241</f>
        <v>#DIV/0!</v>
      </c>
    </row>
    <row r="242" spans="1:22" x14ac:dyDescent="0.3">
      <c r="A242" t="s">
        <v>365</v>
      </c>
      <c r="B242" s="9">
        <f>COUNTIF(Sta!A:A,A242)</f>
        <v>0</v>
      </c>
      <c r="C242" s="4">
        <f>COUNTIF(Sta!B:B,A242)</f>
        <v>0</v>
      </c>
      <c r="D242" s="4">
        <f t="shared" si="7"/>
        <v>0</v>
      </c>
      <c r="E242" s="10" t="e">
        <f>(SUMIF(Sta!$A:$A,$A242,Sta!$Y:$Y)  + SUMIF(Sta!$B:$B,$A242,Sta!$Y:$Y) )/$D242</f>
        <v>#DIV/0!</v>
      </c>
      <c r="F242" s="6" t="e">
        <f>SUMIF(Sta!$A:$A,$A242,Sta!$Y:$Y)/$B242</f>
        <v>#DIV/0!</v>
      </c>
      <c r="G242" s="6" t="e">
        <f>SUMIF(Sta!$B:$B,$A242,Sta!$Y:$Y)/$C242</f>
        <v>#DIV/0!</v>
      </c>
      <c r="H242" s="10" t="e">
        <f>(SUMIF(Sta!$A:$A,$A242,Sta!$U:$U)  + SUMIF(Sta!$B:$B,$A242,Sta!$V:$V) )/$D242</f>
        <v>#DIV/0!</v>
      </c>
      <c r="I242" s="6" t="e">
        <f>SUMIF(Sta!$A:$A,$A242,Sta!$U:$U)/$B242</f>
        <v>#DIV/0!</v>
      </c>
      <c r="J242" s="6" t="e">
        <f>SUMIF(Sta!$B:$B,$A242,Sta!$V:$V)/$C242</f>
        <v>#DIV/0!</v>
      </c>
      <c r="K242" s="10" t="e">
        <f>(SUMIF(Sta!$A:$A,$A242,Sta!$W:$W)  + SUMIF(Sta!$B:$B,$A242,Sta!$X:$X) )/$D242</f>
        <v>#DIV/0!</v>
      </c>
      <c r="L242" s="6" t="e">
        <f>SUMIF(Sta!$A:$A,$A242,Sta!$W:$W)/$B242</f>
        <v>#DIV/0!</v>
      </c>
      <c r="M242" s="6" t="e">
        <f>SUMIF(Sta!$B:$B,$A242,Sta!$X:$X)/$C242</f>
        <v>#DIV/0!</v>
      </c>
      <c r="N242" s="11" t="e">
        <f>(COUNTIFS(Sta!$A:$A,$A242,Sta!$Y:$Y,"&gt;8") +COUNTIFS(Sta!$B:$B,$A242,Sta!$Y:$Y,"&gt;8"))/$D242</f>
        <v>#DIV/0!</v>
      </c>
      <c r="O242" s="8" t="e">
        <f>COUNTIFS(Sta!$A:$A,$A242,Sta!$Y:$Y,"&gt;8")/$B242</f>
        <v>#DIV/0!</v>
      </c>
      <c r="P242" s="8" t="e">
        <f>COUNTIFS(Sta!$B:$B,$A242,Sta!$Y:$Y,"&gt;8")/$C242</f>
        <v>#DIV/0!</v>
      </c>
      <c r="Q242" s="11" t="e">
        <f>(COUNTIFS(Sta!$A:$A,$A242,Sta!$Y:$Y,"&gt;10") +COUNTIFS(Sta!$B:$B,$A242,Sta!$Y:$Y,"&gt;10"))/$D242</f>
        <v>#DIV/0!</v>
      </c>
      <c r="R242" s="8" t="e">
        <f>COUNTIFS(Sta!$A:$A,$A242,Sta!$Y:$Y,"&gt;10")/$B242</f>
        <v>#DIV/0!</v>
      </c>
      <c r="S242" s="8" t="e">
        <f>COUNTIFS(Sta!$B:$B,$A242,Sta!$Y:$Y,"&gt;10")/$C242</f>
        <v>#DIV/0!</v>
      </c>
      <c r="T242" s="11" t="e">
        <f>(COUNTIFS(Sta!$A:$A,$A242,Sta!$Y:$Y,"&lt;12") +COUNTIFS(Sta!$B:$B,$A242,Sta!$Y:$Y,"&lt;12"))/$D242</f>
        <v>#DIV/0!</v>
      </c>
      <c r="U242" s="8" t="e">
        <f>COUNTIFS(Sta!$A:$A,$A242,Sta!$Y:$Y,"&lt;12")/$B242</f>
        <v>#DIV/0!</v>
      </c>
      <c r="V242" s="8" t="e">
        <f>COUNTIFS(Sta!$B:$B,$A242,Sta!$Y:$Y,"&lt;12")/$C242</f>
        <v>#DIV/0!</v>
      </c>
    </row>
    <row r="243" spans="1:22" x14ac:dyDescent="0.3">
      <c r="A243" t="s">
        <v>368</v>
      </c>
      <c r="B243" s="9">
        <f>COUNTIF(Sta!A:A,A243)</f>
        <v>0</v>
      </c>
      <c r="C243" s="4">
        <f>COUNTIF(Sta!B:B,A243)</f>
        <v>0</v>
      </c>
      <c r="D243" s="4">
        <f t="shared" si="7"/>
        <v>0</v>
      </c>
      <c r="E243" s="10" t="e">
        <f>(SUMIF(Sta!$A:$A,$A243,Sta!$Y:$Y)  + SUMIF(Sta!$B:$B,$A243,Sta!$Y:$Y) )/$D243</f>
        <v>#DIV/0!</v>
      </c>
      <c r="F243" s="6" t="e">
        <f>SUMIF(Sta!$A:$A,$A243,Sta!$Y:$Y)/$B243</f>
        <v>#DIV/0!</v>
      </c>
      <c r="G243" s="6" t="e">
        <f>SUMIF(Sta!$B:$B,$A243,Sta!$Y:$Y)/$C243</f>
        <v>#DIV/0!</v>
      </c>
      <c r="H243" s="10" t="e">
        <f>(SUMIF(Sta!$A:$A,$A243,Sta!$U:$U)  + SUMIF(Sta!$B:$B,$A243,Sta!$V:$V) )/$D243</f>
        <v>#DIV/0!</v>
      </c>
      <c r="I243" s="6" t="e">
        <f>SUMIF(Sta!$A:$A,$A243,Sta!$U:$U)/$B243</f>
        <v>#DIV/0!</v>
      </c>
      <c r="J243" s="6" t="e">
        <f>SUMIF(Sta!$B:$B,$A243,Sta!$V:$V)/$C243</f>
        <v>#DIV/0!</v>
      </c>
      <c r="K243" s="10" t="e">
        <f>(SUMIF(Sta!$A:$A,$A243,Sta!$W:$W)  + SUMIF(Sta!$B:$B,$A243,Sta!$X:$X) )/$D243</f>
        <v>#DIV/0!</v>
      </c>
      <c r="L243" s="6" t="e">
        <f>SUMIF(Sta!$A:$A,$A243,Sta!$W:$W)/$B243</f>
        <v>#DIV/0!</v>
      </c>
      <c r="M243" s="6" t="e">
        <f>SUMIF(Sta!$B:$B,$A243,Sta!$X:$X)/$C243</f>
        <v>#DIV/0!</v>
      </c>
      <c r="N243" s="11" t="e">
        <f>(COUNTIFS(Sta!$A:$A,$A243,Sta!$Y:$Y,"&gt;8") +COUNTIFS(Sta!$B:$B,$A243,Sta!$Y:$Y,"&gt;8"))/$D243</f>
        <v>#DIV/0!</v>
      </c>
      <c r="O243" s="8" t="e">
        <f>COUNTIFS(Sta!$A:$A,$A243,Sta!$Y:$Y,"&gt;8")/$B243</f>
        <v>#DIV/0!</v>
      </c>
      <c r="P243" s="8" t="e">
        <f>COUNTIFS(Sta!$B:$B,$A243,Sta!$Y:$Y,"&gt;8")/$C243</f>
        <v>#DIV/0!</v>
      </c>
      <c r="Q243" s="11" t="e">
        <f>(COUNTIFS(Sta!$A:$A,$A243,Sta!$Y:$Y,"&gt;10") +COUNTIFS(Sta!$B:$B,$A243,Sta!$Y:$Y,"&gt;10"))/$D243</f>
        <v>#DIV/0!</v>
      </c>
      <c r="R243" s="8" t="e">
        <f>COUNTIFS(Sta!$A:$A,$A243,Sta!$Y:$Y,"&gt;10")/$B243</f>
        <v>#DIV/0!</v>
      </c>
      <c r="S243" s="8" t="e">
        <f>COUNTIFS(Sta!$B:$B,$A243,Sta!$Y:$Y,"&gt;10")/$C243</f>
        <v>#DIV/0!</v>
      </c>
      <c r="T243" s="11" t="e">
        <f>(COUNTIFS(Sta!$A:$A,$A243,Sta!$Y:$Y,"&lt;12") +COUNTIFS(Sta!$B:$B,$A243,Sta!$Y:$Y,"&lt;12"))/$D243</f>
        <v>#DIV/0!</v>
      </c>
      <c r="U243" s="8" t="e">
        <f>COUNTIFS(Sta!$A:$A,$A243,Sta!$Y:$Y,"&lt;12")/$B243</f>
        <v>#DIV/0!</v>
      </c>
      <c r="V243" s="8" t="e">
        <f>COUNTIFS(Sta!$B:$B,$A243,Sta!$Y:$Y,"&lt;12")/$C243</f>
        <v>#DIV/0!</v>
      </c>
    </row>
    <row r="244" spans="1:22" x14ac:dyDescent="0.3">
      <c r="A244" t="s">
        <v>367</v>
      </c>
      <c r="B244" s="9">
        <f>COUNTIF(Sta!A:A,A244)</f>
        <v>0</v>
      </c>
      <c r="C244" s="4">
        <f>COUNTIF(Sta!B:B,A244)</f>
        <v>0</v>
      </c>
      <c r="D244" s="4">
        <f t="shared" si="7"/>
        <v>0</v>
      </c>
      <c r="E244" s="10" t="e">
        <f>(SUMIF(Sta!$A:$A,$A244,Sta!$Y:$Y)  + SUMIF(Sta!$B:$B,$A244,Sta!$Y:$Y) )/$D244</f>
        <v>#DIV/0!</v>
      </c>
      <c r="F244" s="6" t="e">
        <f>SUMIF(Sta!$A:$A,$A244,Sta!$Y:$Y)/$B244</f>
        <v>#DIV/0!</v>
      </c>
      <c r="G244" s="6" t="e">
        <f>SUMIF(Sta!$B:$B,$A244,Sta!$Y:$Y)/$C244</f>
        <v>#DIV/0!</v>
      </c>
      <c r="H244" s="10" t="e">
        <f>(SUMIF(Sta!$A:$A,$A244,Sta!$U:$U)  + SUMIF(Sta!$B:$B,$A244,Sta!$V:$V) )/$D244</f>
        <v>#DIV/0!</v>
      </c>
      <c r="I244" s="6" t="e">
        <f>SUMIF(Sta!$A:$A,$A244,Sta!$U:$U)/$B244</f>
        <v>#DIV/0!</v>
      </c>
      <c r="J244" s="6" t="e">
        <f>SUMIF(Sta!$B:$B,$A244,Sta!$V:$V)/$C244</f>
        <v>#DIV/0!</v>
      </c>
      <c r="K244" s="10" t="e">
        <f>(SUMIF(Sta!$A:$A,$A244,Sta!$W:$W)  + SUMIF(Sta!$B:$B,$A244,Sta!$X:$X) )/$D244</f>
        <v>#DIV/0!</v>
      </c>
      <c r="L244" s="6" t="e">
        <f>SUMIF(Sta!$A:$A,$A244,Sta!$W:$W)/$B244</f>
        <v>#DIV/0!</v>
      </c>
      <c r="M244" s="6" t="e">
        <f>SUMIF(Sta!$B:$B,$A244,Sta!$X:$X)/$C244</f>
        <v>#DIV/0!</v>
      </c>
      <c r="N244" s="11" t="e">
        <f>(COUNTIFS(Sta!$A:$A,$A244,Sta!$Y:$Y,"&gt;8") +COUNTIFS(Sta!$B:$B,$A244,Sta!$Y:$Y,"&gt;8"))/$D244</f>
        <v>#DIV/0!</v>
      </c>
      <c r="O244" s="8" t="e">
        <f>COUNTIFS(Sta!$A:$A,$A244,Sta!$Y:$Y,"&gt;8")/$B244</f>
        <v>#DIV/0!</v>
      </c>
      <c r="P244" s="8" t="e">
        <f>COUNTIFS(Sta!$B:$B,$A244,Sta!$Y:$Y,"&gt;8")/$C244</f>
        <v>#DIV/0!</v>
      </c>
      <c r="Q244" s="11" t="e">
        <f>(COUNTIFS(Sta!$A:$A,$A244,Sta!$Y:$Y,"&gt;10") +COUNTIFS(Sta!$B:$B,$A244,Sta!$Y:$Y,"&gt;10"))/$D244</f>
        <v>#DIV/0!</v>
      </c>
      <c r="R244" s="8" t="e">
        <f>COUNTIFS(Sta!$A:$A,$A244,Sta!$Y:$Y,"&gt;10")/$B244</f>
        <v>#DIV/0!</v>
      </c>
      <c r="S244" s="8" t="e">
        <f>COUNTIFS(Sta!$B:$B,$A244,Sta!$Y:$Y,"&gt;10")/$C244</f>
        <v>#DIV/0!</v>
      </c>
      <c r="T244" s="11" t="e">
        <f>(COUNTIFS(Sta!$A:$A,$A244,Sta!$Y:$Y,"&lt;12") +COUNTIFS(Sta!$B:$B,$A244,Sta!$Y:$Y,"&lt;12"))/$D244</f>
        <v>#DIV/0!</v>
      </c>
      <c r="U244" s="8" t="e">
        <f>COUNTIFS(Sta!$A:$A,$A244,Sta!$Y:$Y,"&lt;12")/$B244</f>
        <v>#DIV/0!</v>
      </c>
      <c r="V244" s="8" t="e">
        <f>COUNTIFS(Sta!$B:$B,$A244,Sta!$Y:$Y,"&lt;12")/$C244</f>
        <v>#DIV/0!</v>
      </c>
    </row>
    <row r="245" spans="1:22" x14ac:dyDescent="0.3">
      <c r="A245" t="s">
        <v>398</v>
      </c>
      <c r="B245" s="9">
        <f>COUNTIF(Sta!A:A,A245)</f>
        <v>0</v>
      </c>
      <c r="C245" s="4">
        <f>COUNTIF(Sta!B:B,A245)</f>
        <v>0</v>
      </c>
      <c r="D245" s="4">
        <f t="shared" si="7"/>
        <v>0</v>
      </c>
      <c r="E245" s="10" t="e">
        <f>(SUMIF(Sta!$A:$A,$A245,Sta!$Y:$Y)  + SUMIF(Sta!$B:$B,$A245,Sta!$Y:$Y) )/$D245</f>
        <v>#DIV/0!</v>
      </c>
      <c r="F245" s="6" t="e">
        <f>SUMIF(Sta!$A:$A,$A245,Sta!$Y:$Y)/$B245</f>
        <v>#DIV/0!</v>
      </c>
      <c r="G245" s="6" t="e">
        <f>SUMIF(Sta!$B:$B,$A245,Sta!$Y:$Y)/$C245</f>
        <v>#DIV/0!</v>
      </c>
      <c r="H245" s="10" t="e">
        <f>(SUMIF(Sta!$A:$A,$A245,Sta!$U:$U)  + SUMIF(Sta!$B:$B,$A245,Sta!$V:$V) )/$D245</f>
        <v>#DIV/0!</v>
      </c>
      <c r="I245" s="6" t="e">
        <f>SUMIF(Sta!$A:$A,$A245,Sta!$U:$U)/$B245</f>
        <v>#DIV/0!</v>
      </c>
      <c r="J245" s="6" t="e">
        <f>SUMIF(Sta!$B:$B,$A245,Sta!$V:$V)/$C245</f>
        <v>#DIV/0!</v>
      </c>
      <c r="K245" s="10" t="e">
        <f>(SUMIF(Sta!$A:$A,$A245,Sta!$W:$W)  + SUMIF(Sta!$B:$B,$A245,Sta!$X:$X) )/$D245</f>
        <v>#DIV/0!</v>
      </c>
      <c r="L245" s="6" t="e">
        <f>SUMIF(Sta!$A:$A,$A245,Sta!$W:$W)/$B245</f>
        <v>#DIV/0!</v>
      </c>
      <c r="M245" s="6" t="e">
        <f>SUMIF(Sta!$B:$B,$A245,Sta!$X:$X)/$C245</f>
        <v>#DIV/0!</v>
      </c>
      <c r="N245" s="11" t="e">
        <f>(COUNTIFS(Sta!$A:$A,$A245,Sta!$Y:$Y,"&gt;8") +COUNTIFS(Sta!$B:$B,$A245,Sta!$Y:$Y,"&gt;8"))/$D245</f>
        <v>#DIV/0!</v>
      </c>
      <c r="O245" s="8" t="e">
        <f>COUNTIFS(Sta!$A:$A,$A245,Sta!$Y:$Y,"&gt;8")/$B245</f>
        <v>#DIV/0!</v>
      </c>
      <c r="P245" s="8" t="e">
        <f>COUNTIFS(Sta!$B:$B,$A245,Sta!$Y:$Y,"&gt;8")/$C245</f>
        <v>#DIV/0!</v>
      </c>
      <c r="Q245" s="11" t="e">
        <f>(COUNTIFS(Sta!$A:$A,$A245,Sta!$Y:$Y,"&gt;10") +COUNTIFS(Sta!$B:$B,$A245,Sta!$Y:$Y,"&gt;10"))/$D245</f>
        <v>#DIV/0!</v>
      </c>
      <c r="R245" s="8" t="e">
        <f>COUNTIFS(Sta!$A:$A,$A245,Sta!$Y:$Y,"&gt;10")/$B245</f>
        <v>#DIV/0!</v>
      </c>
      <c r="S245" s="8" t="e">
        <f>COUNTIFS(Sta!$B:$B,$A245,Sta!$Y:$Y,"&gt;10")/$C245</f>
        <v>#DIV/0!</v>
      </c>
      <c r="T245" s="11" t="e">
        <f>(COUNTIFS(Sta!$A:$A,$A245,Sta!$Y:$Y,"&lt;12") +COUNTIFS(Sta!$B:$B,$A245,Sta!$Y:$Y,"&lt;12"))/$D245</f>
        <v>#DIV/0!</v>
      </c>
      <c r="U245" s="8" t="e">
        <f>COUNTIFS(Sta!$A:$A,$A245,Sta!$Y:$Y,"&lt;12")/$B245</f>
        <v>#DIV/0!</v>
      </c>
      <c r="V245" s="8" t="e">
        <f>COUNTIFS(Sta!$B:$B,$A245,Sta!$Y:$Y,"&lt;12")/$C245</f>
        <v>#DIV/0!</v>
      </c>
    </row>
    <row r="246" spans="1:22" x14ac:dyDescent="0.3">
      <c r="A246" t="s">
        <v>379</v>
      </c>
      <c r="B246" s="9">
        <f>COUNTIF(Sta!A:A,A246)</f>
        <v>0</v>
      </c>
      <c r="C246" s="4">
        <f>COUNTIF(Sta!B:B,A246)</f>
        <v>0</v>
      </c>
      <c r="D246" s="4">
        <f t="shared" si="7"/>
        <v>0</v>
      </c>
      <c r="E246" s="10" t="e">
        <f>(SUMIF(Sta!$A:$A,$A246,Sta!$Y:$Y)  + SUMIF(Sta!$B:$B,$A246,Sta!$Y:$Y) )/$D246</f>
        <v>#DIV/0!</v>
      </c>
      <c r="F246" s="6" t="e">
        <f>SUMIF(Sta!$A:$A,$A246,Sta!$Y:$Y)/$B246</f>
        <v>#DIV/0!</v>
      </c>
      <c r="G246" s="6" t="e">
        <f>SUMIF(Sta!$B:$B,$A246,Sta!$Y:$Y)/$C246</f>
        <v>#DIV/0!</v>
      </c>
      <c r="H246" s="10" t="e">
        <f>(SUMIF(Sta!$A:$A,$A246,Sta!$U:$U)  + SUMIF(Sta!$B:$B,$A246,Sta!$V:$V) )/$D246</f>
        <v>#DIV/0!</v>
      </c>
      <c r="I246" s="6" t="e">
        <f>SUMIF(Sta!$A:$A,$A246,Sta!$U:$U)/$B246</f>
        <v>#DIV/0!</v>
      </c>
      <c r="J246" s="6" t="e">
        <f>SUMIF(Sta!$B:$B,$A246,Sta!$V:$V)/$C246</f>
        <v>#DIV/0!</v>
      </c>
      <c r="K246" s="10" t="e">
        <f>(SUMIF(Sta!$A:$A,$A246,Sta!$W:$W)  + SUMIF(Sta!$B:$B,$A246,Sta!$X:$X) )/$D246</f>
        <v>#DIV/0!</v>
      </c>
      <c r="L246" s="6" t="e">
        <f>SUMIF(Sta!$A:$A,$A246,Sta!$W:$W)/$B246</f>
        <v>#DIV/0!</v>
      </c>
      <c r="M246" s="6" t="e">
        <f>SUMIF(Sta!$B:$B,$A246,Sta!$X:$X)/$C246</f>
        <v>#DIV/0!</v>
      </c>
      <c r="N246" s="11" t="e">
        <f>(COUNTIFS(Sta!$A:$A,$A246,Sta!$Y:$Y,"&gt;8") +COUNTIFS(Sta!$B:$B,$A246,Sta!$Y:$Y,"&gt;8"))/$D246</f>
        <v>#DIV/0!</v>
      </c>
      <c r="O246" s="8" t="e">
        <f>COUNTIFS(Sta!$A:$A,$A246,Sta!$Y:$Y,"&gt;8")/$B246</f>
        <v>#DIV/0!</v>
      </c>
      <c r="P246" s="8" t="e">
        <f>COUNTIFS(Sta!$B:$B,$A246,Sta!$Y:$Y,"&gt;8")/$C246</f>
        <v>#DIV/0!</v>
      </c>
      <c r="Q246" s="11" t="e">
        <f>(COUNTIFS(Sta!$A:$A,$A246,Sta!$Y:$Y,"&gt;10") +COUNTIFS(Sta!$B:$B,$A246,Sta!$Y:$Y,"&gt;10"))/$D246</f>
        <v>#DIV/0!</v>
      </c>
      <c r="R246" s="8" t="e">
        <f>COUNTIFS(Sta!$A:$A,$A246,Sta!$Y:$Y,"&gt;10")/$B246</f>
        <v>#DIV/0!</v>
      </c>
      <c r="S246" s="8" t="e">
        <f>COUNTIFS(Sta!$B:$B,$A246,Sta!$Y:$Y,"&gt;10")/$C246</f>
        <v>#DIV/0!</v>
      </c>
      <c r="T246" s="11" t="e">
        <f>(COUNTIFS(Sta!$A:$A,$A246,Sta!$Y:$Y,"&lt;12") +COUNTIFS(Sta!$B:$B,$A246,Sta!$Y:$Y,"&lt;12"))/$D246</f>
        <v>#DIV/0!</v>
      </c>
      <c r="U246" s="8" t="e">
        <f>COUNTIFS(Sta!$A:$A,$A246,Sta!$Y:$Y,"&lt;12")/$B246</f>
        <v>#DIV/0!</v>
      </c>
      <c r="V246" s="8" t="e">
        <f>COUNTIFS(Sta!$B:$B,$A246,Sta!$Y:$Y,"&lt;12")/$C246</f>
        <v>#DIV/0!</v>
      </c>
    </row>
    <row r="247" spans="1:22" x14ac:dyDescent="0.3">
      <c r="A247" t="s">
        <v>381</v>
      </c>
      <c r="B247" s="9">
        <f>COUNTIF(Sta!A:A,A247)</f>
        <v>0</v>
      </c>
      <c r="C247" s="4">
        <f>COUNTIF(Sta!B:B,A247)</f>
        <v>0</v>
      </c>
      <c r="D247" s="4">
        <f t="shared" si="7"/>
        <v>0</v>
      </c>
      <c r="E247" s="10" t="e">
        <f>(SUMIF(Sta!$A:$A,$A247,Sta!$Y:$Y)  + SUMIF(Sta!$B:$B,$A247,Sta!$Y:$Y) )/$D247</f>
        <v>#DIV/0!</v>
      </c>
      <c r="F247" s="6" t="e">
        <f>SUMIF(Sta!$A:$A,$A247,Sta!$Y:$Y)/$B247</f>
        <v>#DIV/0!</v>
      </c>
      <c r="G247" s="6" t="e">
        <f>SUMIF(Sta!$B:$B,$A247,Sta!$Y:$Y)/$C247</f>
        <v>#DIV/0!</v>
      </c>
      <c r="H247" s="10" t="e">
        <f>(SUMIF(Sta!$A:$A,$A247,Sta!$U:$U)  + SUMIF(Sta!$B:$B,$A247,Sta!$V:$V) )/$D247</f>
        <v>#DIV/0!</v>
      </c>
      <c r="I247" s="6" t="e">
        <f>SUMIF(Sta!$A:$A,$A247,Sta!$U:$U)/$B247</f>
        <v>#DIV/0!</v>
      </c>
      <c r="J247" s="6" t="e">
        <f>SUMIF(Sta!$B:$B,$A247,Sta!$V:$V)/$C247</f>
        <v>#DIV/0!</v>
      </c>
      <c r="K247" s="10" t="e">
        <f>(SUMIF(Sta!$A:$A,$A247,Sta!$W:$W)  + SUMIF(Sta!$B:$B,$A247,Sta!$X:$X) )/$D247</f>
        <v>#DIV/0!</v>
      </c>
      <c r="L247" s="6" t="e">
        <f>SUMIF(Sta!$A:$A,$A247,Sta!$W:$W)/$B247</f>
        <v>#DIV/0!</v>
      </c>
      <c r="M247" s="6" t="e">
        <f>SUMIF(Sta!$B:$B,$A247,Sta!$X:$X)/$C247</f>
        <v>#DIV/0!</v>
      </c>
      <c r="N247" s="11" t="e">
        <f>(COUNTIFS(Sta!$A:$A,$A247,Sta!$Y:$Y,"&gt;8") +COUNTIFS(Sta!$B:$B,$A247,Sta!$Y:$Y,"&gt;8"))/$D247</f>
        <v>#DIV/0!</v>
      </c>
      <c r="O247" s="8" t="e">
        <f>COUNTIFS(Sta!$A:$A,$A247,Sta!$Y:$Y,"&gt;8")/$B247</f>
        <v>#DIV/0!</v>
      </c>
      <c r="P247" s="8" t="e">
        <f>COUNTIFS(Sta!$B:$B,$A247,Sta!$Y:$Y,"&gt;8")/$C247</f>
        <v>#DIV/0!</v>
      </c>
      <c r="Q247" s="11" t="e">
        <f>(COUNTIFS(Sta!$A:$A,$A247,Sta!$Y:$Y,"&gt;10") +COUNTIFS(Sta!$B:$B,$A247,Sta!$Y:$Y,"&gt;10"))/$D247</f>
        <v>#DIV/0!</v>
      </c>
      <c r="R247" s="8" t="e">
        <f>COUNTIFS(Sta!$A:$A,$A247,Sta!$Y:$Y,"&gt;10")/$B247</f>
        <v>#DIV/0!</v>
      </c>
      <c r="S247" s="8" t="e">
        <f>COUNTIFS(Sta!$B:$B,$A247,Sta!$Y:$Y,"&gt;10")/$C247</f>
        <v>#DIV/0!</v>
      </c>
      <c r="T247" s="11" t="e">
        <f>(COUNTIFS(Sta!$A:$A,$A247,Sta!$Y:$Y,"&lt;12") +COUNTIFS(Sta!$B:$B,$A247,Sta!$Y:$Y,"&lt;12"))/$D247</f>
        <v>#DIV/0!</v>
      </c>
      <c r="U247" s="8" t="e">
        <f>COUNTIFS(Sta!$A:$A,$A247,Sta!$Y:$Y,"&lt;12")/$B247</f>
        <v>#DIV/0!</v>
      </c>
      <c r="V247" s="8" t="e">
        <f>COUNTIFS(Sta!$B:$B,$A247,Sta!$Y:$Y,"&lt;12")/$C247</f>
        <v>#DIV/0!</v>
      </c>
    </row>
    <row r="248" spans="1:22" x14ac:dyDescent="0.3">
      <c r="A248" t="s">
        <v>390</v>
      </c>
      <c r="B248" s="9">
        <f>COUNTIF(Sta!A:A,A248)</f>
        <v>0</v>
      </c>
      <c r="C248" s="4">
        <f>COUNTIF(Sta!B:B,A248)</f>
        <v>0</v>
      </c>
      <c r="D248" s="4">
        <f t="shared" si="7"/>
        <v>0</v>
      </c>
      <c r="E248" s="10" t="e">
        <f>(SUMIF(Sta!$A:$A,$A248,Sta!$Y:$Y)  + SUMIF(Sta!$B:$B,$A248,Sta!$Y:$Y) )/$D248</f>
        <v>#DIV/0!</v>
      </c>
      <c r="F248" s="6" t="e">
        <f>SUMIF(Sta!$A:$A,$A248,Sta!$Y:$Y)/$B248</f>
        <v>#DIV/0!</v>
      </c>
      <c r="G248" s="6" t="e">
        <f>SUMIF(Sta!$B:$B,$A248,Sta!$Y:$Y)/$C248</f>
        <v>#DIV/0!</v>
      </c>
      <c r="H248" s="10" t="e">
        <f>(SUMIF(Sta!$A:$A,$A248,Sta!$U:$U)  + SUMIF(Sta!$B:$B,$A248,Sta!$V:$V) )/$D248</f>
        <v>#DIV/0!</v>
      </c>
      <c r="I248" s="6" t="e">
        <f>SUMIF(Sta!$A:$A,$A248,Sta!$U:$U)/$B248</f>
        <v>#DIV/0!</v>
      </c>
      <c r="J248" s="6" t="e">
        <f>SUMIF(Sta!$B:$B,$A248,Sta!$V:$V)/$C248</f>
        <v>#DIV/0!</v>
      </c>
      <c r="K248" s="10" t="e">
        <f>(SUMIF(Sta!$A:$A,$A248,Sta!$W:$W)  + SUMIF(Sta!$B:$B,$A248,Sta!$X:$X) )/$D248</f>
        <v>#DIV/0!</v>
      </c>
      <c r="L248" s="6" t="e">
        <f>SUMIF(Sta!$A:$A,$A248,Sta!$W:$W)/$B248</f>
        <v>#DIV/0!</v>
      </c>
      <c r="M248" s="6" t="e">
        <f>SUMIF(Sta!$B:$B,$A248,Sta!$X:$X)/$C248</f>
        <v>#DIV/0!</v>
      </c>
      <c r="N248" s="11" t="e">
        <f>(COUNTIFS(Sta!$A:$A,$A248,Sta!$Y:$Y,"&gt;8") +COUNTIFS(Sta!$B:$B,$A248,Sta!$Y:$Y,"&gt;8"))/$D248</f>
        <v>#DIV/0!</v>
      </c>
      <c r="O248" s="8" t="e">
        <f>COUNTIFS(Sta!$A:$A,$A248,Sta!$Y:$Y,"&gt;8")/$B248</f>
        <v>#DIV/0!</v>
      </c>
      <c r="P248" s="8" t="e">
        <f>COUNTIFS(Sta!$B:$B,$A248,Sta!$Y:$Y,"&gt;8")/$C248</f>
        <v>#DIV/0!</v>
      </c>
      <c r="Q248" s="11" t="e">
        <f>(COUNTIFS(Sta!$A:$A,$A248,Sta!$Y:$Y,"&gt;10") +COUNTIFS(Sta!$B:$B,$A248,Sta!$Y:$Y,"&gt;10"))/$D248</f>
        <v>#DIV/0!</v>
      </c>
      <c r="R248" s="8" t="e">
        <f>COUNTIFS(Sta!$A:$A,$A248,Sta!$Y:$Y,"&gt;10")/$B248</f>
        <v>#DIV/0!</v>
      </c>
      <c r="S248" s="8" t="e">
        <f>COUNTIFS(Sta!$B:$B,$A248,Sta!$Y:$Y,"&gt;10")/$C248</f>
        <v>#DIV/0!</v>
      </c>
      <c r="T248" s="11" t="e">
        <f>(COUNTIFS(Sta!$A:$A,$A248,Sta!$Y:$Y,"&lt;12") +COUNTIFS(Sta!$B:$B,$A248,Sta!$Y:$Y,"&lt;12"))/$D248</f>
        <v>#DIV/0!</v>
      </c>
      <c r="U248" s="8" t="e">
        <f>COUNTIFS(Sta!$A:$A,$A248,Sta!$Y:$Y,"&lt;12")/$B248</f>
        <v>#DIV/0!</v>
      </c>
      <c r="V248" s="8" t="e">
        <f>COUNTIFS(Sta!$B:$B,$A248,Sta!$Y:$Y,"&lt;12")/$C248</f>
        <v>#DIV/0!</v>
      </c>
    </row>
    <row r="249" spans="1:22" x14ac:dyDescent="0.3">
      <c r="A249" t="s">
        <v>383</v>
      </c>
      <c r="B249" s="9">
        <f>COUNTIF(Sta!A:A,A249)</f>
        <v>0</v>
      </c>
      <c r="C249" s="4">
        <f>COUNTIF(Sta!B:B,A249)</f>
        <v>0</v>
      </c>
      <c r="D249" s="4">
        <f t="shared" si="7"/>
        <v>0</v>
      </c>
      <c r="E249" s="10" t="e">
        <f>(SUMIF(Sta!$A:$A,$A249,Sta!$Y:$Y)  + SUMIF(Sta!$B:$B,$A249,Sta!$Y:$Y) )/$D249</f>
        <v>#DIV/0!</v>
      </c>
      <c r="F249" s="6" t="e">
        <f>SUMIF(Sta!$A:$A,$A249,Sta!$Y:$Y)/$B249</f>
        <v>#DIV/0!</v>
      </c>
      <c r="G249" s="6" t="e">
        <f>SUMIF(Sta!$B:$B,$A249,Sta!$Y:$Y)/$C249</f>
        <v>#DIV/0!</v>
      </c>
      <c r="H249" s="10" t="e">
        <f>(SUMIF(Sta!$A:$A,$A249,Sta!$U:$U)  + SUMIF(Sta!$B:$B,$A249,Sta!$V:$V) )/$D249</f>
        <v>#DIV/0!</v>
      </c>
      <c r="I249" s="6" t="e">
        <f>SUMIF(Sta!$A:$A,$A249,Sta!$U:$U)/$B249</f>
        <v>#DIV/0!</v>
      </c>
      <c r="J249" s="6" t="e">
        <f>SUMIF(Sta!$B:$B,$A249,Sta!$V:$V)/$C249</f>
        <v>#DIV/0!</v>
      </c>
      <c r="K249" s="10" t="e">
        <f>(SUMIF(Sta!$A:$A,$A249,Sta!$W:$W)  + SUMIF(Sta!$B:$B,$A249,Sta!$X:$X) )/$D249</f>
        <v>#DIV/0!</v>
      </c>
      <c r="L249" s="6" t="e">
        <f>SUMIF(Sta!$A:$A,$A249,Sta!$W:$W)/$B249</f>
        <v>#DIV/0!</v>
      </c>
      <c r="M249" s="6" t="e">
        <f>SUMIF(Sta!$B:$B,$A249,Sta!$X:$X)/$C249</f>
        <v>#DIV/0!</v>
      </c>
      <c r="N249" s="11" t="e">
        <f>(COUNTIFS(Sta!$A:$A,$A249,Sta!$Y:$Y,"&gt;8") +COUNTIFS(Sta!$B:$B,$A249,Sta!$Y:$Y,"&gt;8"))/$D249</f>
        <v>#DIV/0!</v>
      </c>
      <c r="O249" s="8" t="e">
        <f>COUNTIFS(Sta!$A:$A,$A249,Sta!$Y:$Y,"&gt;8")/$B249</f>
        <v>#DIV/0!</v>
      </c>
      <c r="P249" s="8" t="e">
        <f>COUNTIFS(Sta!$B:$B,$A249,Sta!$Y:$Y,"&gt;8")/$C249</f>
        <v>#DIV/0!</v>
      </c>
      <c r="Q249" s="11" t="e">
        <f>(COUNTIFS(Sta!$A:$A,$A249,Sta!$Y:$Y,"&gt;10") +COUNTIFS(Sta!$B:$B,$A249,Sta!$Y:$Y,"&gt;10"))/$D249</f>
        <v>#DIV/0!</v>
      </c>
      <c r="R249" s="8" t="e">
        <f>COUNTIFS(Sta!$A:$A,$A249,Sta!$Y:$Y,"&gt;10")/$B249</f>
        <v>#DIV/0!</v>
      </c>
      <c r="S249" s="8" t="e">
        <f>COUNTIFS(Sta!$B:$B,$A249,Sta!$Y:$Y,"&gt;10")/$C249</f>
        <v>#DIV/0!</v>
      </c>
      <c r="T249" s="11" t="e">
        <f>(COUNTIFS(Sta!$A:$A,$A249,Sta!$Y:$Y,"&lt;12") +COUNTIFS(Sta!$B:$B,$A249,Sta!$Y:$Y,"&lt;12"))/$D249</f>
        <v>#DIV/0!</v>
      </c>
      <c r="U249" s="8" t="e">
        <f>COUNTIFS(Sta!$A:$A,$A249,Sta!$Y:$Y,"&lt;12")/$B249</f>
        <v>#DIV/0!</v>
      </c>
      <c r="V249" s="8" t="e">
        <f>COUNTIFS(Sta!$B:$B,$A249,Sta!$Y:$Y,"&lt;12")/$C249</f>
        <v>#DIV/0!</v>
      </c>
    </row>
    <row r="250" spans="1:22" x14ac:dyDescent="0.3">
      <c r="A250" t="s">
        <v>384</v>
      </c>
      <c r="B250" s="9">
        <f>COUNTIF(Sta!A:A,A250)</f>
        <v>0</v>
      </c>
      <c r="C250" s="4">
        <f>COUNTIF(Sta!B:B,A250)</f>
        <v>0</v>
      </c>
      <c r="D250" s="4">
        <f t="shared" si="7"/>
        <v>0</v>
      </c>
      <c r="E250" s="10" t="e">
        <f>(SUMIF(Sta!$A:$A,$A250,Sta!$Y:$Y)  + SUMIF(Sta!$B:$B,$A250,Sta!$Y:$Y) )/$D250</f>
        <v>#DIV/0!</v>
      </c>
      <c r="F250" s="6" t="e">
        <f>SUMIF(Sta!$A:$A,$A250,Sta!$Y:$Y)/$B250</f>
        <v>#DIV/0!</v>
      </c>
      <c r="G250" s="6" t="e">
        <f>SUMIF(Sta!$B:$B,$A250,Sta!$Y:$Y)/$C250</f>
        <v>#DIV/0!</v>
      </c>
      <c r="H250" s="10" t="e">
        <f>(SUMIF(Sta!$A:$A,$A250,Sta!$U:$U)  + SUMIF(Sta!$B:$B,$A250,Sta!$V:$V) )/$D250</f>
        <v>#DIV/0!</v>
      </c>
      <c r="I250" s="6" t="e">
        <f>SUMIF(Sta!$A:$A,$A250,Sta!$U:$U)/$B250</f>
        <v>#DIV/0!</v>
      </c>
      <c r="J250" s="6" t="e">
        <f>SUMIF(Sta!$B:$B,$A250,Sta!$V:$V)/$C250</f>
        <v>#DIV/0!</v>
      </c>
      <c r="K250" s="10" t="e">
        <f>(SUMIF(Sta!$A:$A,$A250,Sta!$W:$W)  + SUMIF(Sta!$B:$B,$A250,Sta!$X:$X) )/$D250</f>
        <v>#DIV/0!</v>
      </c>
      <c r="L250" s="6" t="e">
        <f>SUMIF(Sta!$A:$A,$A250,Sta!$W:$W)/$B250</f>
        <v>#DIV/0!</v>
      </c>
      <c r="M250" s="6" t="e">
        <f>SUMIF(Sta!$B:$B,$A250,Sta!$X:$X)/$C250</f>
        <v>#DIV/0!</v>
      </c>
      <c r="N250" s="11" t="e">
        <f>(COUNTIFS(Sta!$A:$A,$A250,Sta!$Y:$Y,"&gt;8") +COUNTIFS(Sta!$B:$B,$A250,Sta!$Y:$Y,"&gt;8"))/$D250</f>
        <v>#DIV/0!</v>
      </c>
      <c r="O250" s="8" t="e">
        <f>COUNTIFS(Sta!$A:$A,$A250,Sta!$Y:$Y,"&gt;8")/$B250</f>
        <v>#DIV/0!</v>
      </c>
      <c r="P250" s="8" t="e">
        <f>COUNTIFS(Sta!$B:$B,$A250,Sta!$Y:$Y,"&gt;8")/$C250</f>
        <v>#DIV/0!</v>
      </c>
      <c r="Q250" s="11" t="e">
        <f>(COUNTIFS(Sta!$A:$A,$A250,Sta!$Y:$Y,"&gt;10") +COUNTIFS(Sta!$B:$B,$A250,Sta!$Y:$Y,"&gt;10"))/$D250</f>
        <v>#DIV/0!</v>
      </c>
      <c r="R250" s="8" t="e">
        <f>COUNTIFS(Sta!$A:$A,$A250,Sta!$Y:$Y,"&gt;10")/$B250</f>
        <v>#DIV/0!</v>
      </c>
      <c r="S250" s="8" t="e">
        <f>COUNTIFS(Sta!$B:$B,$A250,Sta!$Y:$Y,"&gt;10")/$C250</f>
        <v>#DIV/0!</v>
      </c>
      <c r="T250" s="11" t="e">
        <f>(COUNTIFS(Sta!$A:$A,$A250,Sta!$Y:$Y,"&lt;12") +COUNTIFS(Sta!$B:$B,$A250,Sta!$Y:$Y,"&lt;12"))/$D250</f>
        <v>#DIV/0!</v>
      </c>
      <c r="U250" s="8" t="e">
        <f>COUNTIFS(Sta!$A:$A,$A250,Sta!$Y:$Y,"&lt;12")/$B250</f>
        <v>#DIV/0!</v>
      </c>
      <c r="V250" s="8" t="e">
        <f>COUNTIFS(Sta!$B:$B,$A250,Sta!$Y:$Y,"&lt;12")/$C250</f>
        <v>#DIV/0!</v>
      </c>
    </row>
    <row r="251" spans="1:22" x14ac:dyDescent="0.3">
      <c r="A251" t="s">
        <v>394</v>
      </c>
      <c r="B251" s="9">
        <f>COUNTIF(Sta!A:A,A251)</f>
        <v>0</v>
      </c>
      <c r="C251" s="4">
        <f>COUNTIF(Sta!B:B,A251)</f>
        <v>0</v>
      </c>
      <c r="D251" s="4">
        <f t="shared" si="7"/>
        <v>0</v>
      </c>
      <c r="E251" s="10" t="e">
        <f>(SUMIF(Sta!$A:$A,$A251,Sta!$Y:$Y)  + SUMIF(Sta!$B:$B,$A251,Sta!$Y:$Y) )/$D251</f>
        <v>#DIV/0!</v>
      </c>
      <c r="F251" s="6" t="e">
        <f>SUMIF(Sta!$A:$A,$A251,Sta!$Y:$Y)/$B251</f>
        <v>#DIV/0!</v>
      </c>
      <c r="G251" s="6" t="e">
        <f>SUMIF(Sta!$B:$B,$A251,Sta!$Y:$Y)/$C251</f>
        <v>#DIV/0!</v>
      </c>
      <c r="H251" s="10" t="e">
        <f>(SUMIF(Sta!$A:$A,$A251,Sta!$U:$U)  + SUMIF(Sta!$B:$B,$A251,Sta!$V:$V) )/$D251</f>
        <v>#DIV/0!</v>
      </c>
      <c r="I251" s="6" t="e">
        <f>SUMIF(Sta!$A:$A,$A251,Sta!$U:$U)/$B251</f>
        <v>#DIV/0!</v>
      </c>
      <c r="J251" s="6" t="e">
        <f>SUMIF(Sta!$B:$B,$A251,Sta!$V:$V)/$C251</f>
        <v>#DIV/0!</v>
      </c>
      <c r="K251" s="10" t="e">
        <f>(SUMIF(Sta!$A:$A,$A251,Sta!$W:$W)  + SUMIF(Sta!$B:$B,$A251,Sta!$X:$X) )/$D251</f>
        <v>#DIV/0!</v>
      </c>
      <c r="L251" s="6" t="e">
        <f>SUMIF(Sta!$A:$A,$A251,Sta!$W:$W)/$B251</f>
        <v>#DIV/0!</v>
      </c>
      <c r="M251" s="6" t="e">
        <f>SUMIF(Sta!$B:$B,$A251,Sta!$X:$X)/$C251</f>
        <v>#DIV/0!</v>
      </c>
      <c r="N251" s="11" t="e">
        <f>(COUNTIFS(Sta!$A:$A,$A251,Sta!$Y:$Y,"&gt;8") +COUNTIFS(Sta!$B:$B,$A251,Sta!$Y:$Y,"&gt;8"))/$D251</f>
        <v>#DIV/0!</v>
      </c>
      <c r="O251" s="8" t="e">
        <f>COUNTIFS(Sta!$A:$A,$A251,Sta!$Y:$Y,"&gt;8")/$B251</f>
        <v>#DIV/0!</v>
      </c>
      <c r="P251" s="8" t="e">
        <f>COUNTIFS(Sta!$B:$B,$A251,Sta!$Y:$Y,"&gt;8")/$C251</f>
        <v>#DIV/0!</v>
      </c>
      <c r="Q251" s="11" t="e">
        <f>(COUNTIFS(Sta!$A:$A,$A251,Sta!$Y:$Y,"&gt;10") +COUNTIFS(Sta!$B:$B,$A251,Sta!$Y:$Y,"&gt;10"))/$D251</f>
        <v>#DIV/0!</v>
      </c>
      <c r="R251" s="8" t="e">
        <f>COUNTIFS(Sta!$A:$A,$A251,Sta!$Y:$Y,"&gt;10")/$B251</f>
        <v>#DIV/0!</v>
      </c>
      <c r="S251" s="8" t="e">
        <f>COUNTIFS(Sta!$B:$B,$A251,Sta!$Y:$Y,"&gt;10")/$C251</f>
        <v>#DIV/0!</v>
      </c>
      <c r="T251" s="11" t="e">
        <f>(COUNTIFS(Sta!$A:$A,$A251,Sta!$Y:$Y,"&lt;12") +COUNTIFS(Sta!$B:$B,$A251,Sta!$Y:$Y,"&lt;12"))/$D251</f>
        <v>#DIV/0!</v>
      </c>
      <c r="U251" s="8" t="e">
        <f>COUNTIFS(Sta!$A:$A,$A251,Sta!$Y:$Y,"&lt;12")/$B251</f>
        <v>#DIV/0!</v>
      </c>
      <c r="V251" s="8" t="e">
        <f>COUNTIFS(Sta!$B:$B,$A251,Sta!$Y:$Y,"&lt;12")/$C251</f>
        <v>#DIV/0!</v>
      </c>
    </row>
    <row r="252" spans="1:22" x14ac:dyDescent="0.3">
      <c r="A252" t="s">
        <v>396</v>
      </c>
      <c r="B252" s="9">
        <f>COUNTIF(Sta!A:A,A252)</f>
        <v>0</v>
      </c>
      <c r="C252" s="4">
        <f>COUNTIF(Sta!B:B,A252)</f>
        <v>0</v>
      </c>
      <c r="D252" s="4">
        <f t="shared" si="7"/>
        <v>0</v>
      </c>
      <c r="E252" s="10" t="e">
        <f>(SUMIF(Sta!$A:$A,$A252,Sta!$Y:$Y)  + SUMIF(Sta!$B:$B,$A252,Sta!$Y:$Y) )/$D252</f>
        <v>#DIV/0!</v>
      </c>
      <c r="F252" s="6" t="e">
        <f>SUMIF(Sta!$A:$A,$A252,Sta!$Y:$Y)/$B252</f>
        <v>#DIV/0!</v>
      </c>
      <c r="G252" s="6" t="e">
        <f>SUMIF(Sta!$B:$B,$A252,Sta!$Y:$Y)/$C252</f>
        <v>#DIV/0!</v>
      </c>
      <c r="H252" s="10" t="e">
        <f>(SUMIF(Sta!$A:$A,$A252,Sta!$U:$U)  + SUMIF(Sta!$B:$B,$A252,Sta!$V:$V) )/$D252</f>
        <v>#DIV/0!</v>
      </c>
      <c r="I252" s="6" t="e">
        <f>SUMIF(Sta!$A:$A,$A252,Sta!$U:$U)/$B252</f>
        <v>#DIV/0!</v>
      </c>
      <c r="J252" s="6" t="e">
        <f>SUMIF(Sta!$B:$B,$A252,Sta!$V:$V)/$C252</f>
        <v>#DIV/0!</v>
      </c>
      <c r="K252" s="10" t="e">
        <f>(SUMIF(Sta!$A:$A,$A252,Sta!$W:$W)  + SUMIF(Sta!$B:$B,$A252,Sta!$X:$X) )/$D252</f>
        <v>#DIV/0!</v>
      </c>
      <c r="L252" s="6" t="e">
        <f>SUMIF(Sta!$A:$A,$A252,Sta!$W:$W)/$B252</f>
        <v>#DIV/0!</v>
      </c>
      <c r="M252" s="6" t="e">
        <f>SUMIF(Sta!$B:$B,$A252,Sta!$X:$X)/$C252</f>
        <v>#DIV/0!</v>
      </c>
      <c r="N252" s="11" t="e">
        <f>(COUNTIFS(Sta!$A:$A,$A252,Sta!$Y:$Y,"&gt;8") +COUNTIFS(Sta!$B:$B,$A252,Sta!$Y:$Y,"&gt;8"))/$D252</f>
        <v>#DIV/0!</v>
      </c>
      <c r="O252" s="8" t="e">
        <f>COUNTIFS(Sta!$A:$A,$A252,Sta!$Y:$Y,"&gt;8")/$B252</f>
        <v>#DIV/0!</v>
      </c>
      <c r="P252" s="8" t="e">
        <f>COUNTIFS(Sta!$B:$B,$A252,Sta!$Y:$Y,"&gt;8")/$C252</f>
        <v>#DIV/0!</v>
      </c>
      <c r="Q252" s="11" t="e">
        <f>(COUNTIFS(Sta!$A:$A,$A252,Sta!$Y:$Y,"&gt;10") +COUNTIFS(Sta!$B:$B,$A252,Sta!$Y:$Y,"&gt;10"))/$D252</f>
        <v>#DIV/0!</v>
      </c>
      <c r="R252" s="8" t="e">
        <f>COUNTIFS(Sta!$A:$A,$A252,Sta!$Y:$Y,"&gt;10")/$B252</f>
        <v>#DIV/0!</v>
      </c>
      <c r="S252" s="8" t="e">
        <f>COUNTIFS(Sta!$B:$B,$A252,Sta!$Y:$Y,"&gt;10")/$C252</f>
        <v>#DIV/0!</v>
      </c>
      <c r="T252" s="11" t="e">
        <f>(COUNTIFS(Sta!$A:$A,$A252,Sta!$Y:$Y,"&lt;12") +COUNTIFS(Sta!$B:$B,$A252,Sta!$Y:$Y,"&lt;12"))/$D252</f>
        <v>#DIV/0!</v>
      </c>
      <c r="U252" s="8" t="e">
        <f>COUNTIFS(Sta!$A:$A,$A252,Sta!$Y:$Y,"&lt;12")/$B252</f>
        <v>#DIV/0!</v>
      </c>
      <c r="V252" s="8" t="e">
        <f>COUNTIFS(Sta!$B:$B,$A252,Sta!$Y:$Y,"&lt;12")/$C252</f>
        <v>#DIV/0!</v>
      </c>
    </row>
    <row r="253" spans="1:22" x14ac:dyDescent="0.3">
      <c r="A253" t="s">
        <v>385</v>
      </c>
      <c r="B253" s="9">
        <f>COUNTIF(Sta!A:A,A253)</f>
        <v>0</v>
      </c>
      <c r="C253" s="4">
        <f>COUNTIF(Sta!B:B,A253)</f>
        <v>0</v>
      </c>
      <c r="D253" s="4">
        <f t="shared" si="7"/>
        <v>0</v>
      </c>
      <c r="E253" s="10" t="e">
        <f>(SUMIF(Sta!$A:$A,$A253,Sta!$Y:$Y)  + SUMIF(Sta!$B:$B,$A253,Sta!$Y:$Y) )/$D253</f>
        <v>#DIV/0!</v>
      </c>
      <c r="F253" s="6" t="e">
        <f>SUMIF(Sta!$A:$A,$A253,Sta!$Y:$Y)/$B253</f>
        <v>#DIV/0!</v>
      </c>
      <c r="G253" s="6" t="e">
        <f>SUMIF(Sta!$B:$B,$A253,Sta!$Y:$Y)/$C253</f>
        <v>#DIV/0!</v>
      </c>
      <c r="H253" s="10" t="e">
        <f>(SUMIF(Sta!$A:$A,$A253,Sta!$U:$U)  + SUMIF(Sta!$B:$B,$A253,Sta!$V:$V) )/$D253</f>
        <v>#DIV/0!</v>
      </c>
      <c r="I253" s="6" t="e">
        <f>SUMIF(Sta!$A:$A,$A253,Sta!$U:$U)/$B253</f>
        <v>#DIV/0!</v>
      </c>
      <c r="J253" s="6" t="e">
        <f>SUMIF(Sta!$B:$B,$A253,Sta!$V:$V)/$C253</f>
        <v>#DIV/0!</v>
      </c>
      <c r="K253" s="10" t="e">
        <f>(SUMIF(Sta!$A:$A,$A253,Sta!$W:$W)  + SUMIF(Sta!$B:$B,$A253,Sta!$X:$X) )/$D253</f>
        <v>#DIV/0!</v>
      </c>
      <c r="L253" s="6" t="e">
        <f>SUMIF(Sta!$A:$A,$A253,Sta!$W:$W)/$B253</f>
        <v>#DIV/0!</v>
      </c>
      <c r="M253" s="6" t="e">
        <f>SUMIF(Sta!$B:$B,$A253,Sta!$X:$X)/$C253</f>
        <v>#DIV/0!</v>
      </c>
      <c r="N253" s="11" t="e">
        <f>(COUNTIFS(Sta!$A:$A,$A253,Sta!$Y:$Y,"&gt;8") +COUNTIFS(Sta!$B:$B,$A253,Sta!$Y:$Y,"&gt;8"))/$D253</f>
        <v>#DIV/0!</v>
      </c>
      <c r="O253" s="8" t="e">
        <f>COUNTIFS(Sta!$A:$A,$A253,Sta!$Y:$Y,"&gt;8")/$B253</f>
        <v>#DIV/0!</v>
      </c>
      <c r="P253" s="8" t="e">
        <f>COUNTIFS(Sta!$B:$B,$A253,Sta!$Y:$Y,"&gt;8")/$C253</f>
        <v>#DIV/0!</v>
      </c>
      <c r="Q253" s="11" t="e">
        <f>(COUNTIFS(Sta!$A:$A,$A253,Sta!$Y:$Y,"&gt;10") +COUNTIFS(Sta!$B:$B,$A253,Sta!$Y:$Y,"&gt;10"))/$D253</f>
        <v>#DIV/0!</v>
      </c>
      <c r="R253" s="8" t="e">
        <f>COUNTIFS(Sta!$A:$A,$A253,Sta!$Y:$Y,"&gt;10")/$B253</f>
        <v>#DIV/0!</v>
      </c>
      <c r="S253" s="8" t="e">
        <f>COUNTIFS(Sta!$B:$B,$A253,Sta!$Y:$Y,"&gt;10")/$C253</f>
        <v>#DIV/0!</v>
      </c>
      <c r="T253" s="11" t="e">
        <f>(COUNTIFS(Sta!$A:$A,$A253,Sta!$Y:$Y,"&lt;12") +COUNTIFS(Sta!$B:$B,$A253,Sta!$Y:$Y,"&lt;12"))/$D253</f>
        <v>#DIV/0!</v>
      </c>
      <c r="U253" s="8" t="e">
        <f>COUNTIFS(Sta!$A:$A,$A253,Sta!$Y:$Y,"&lt;12")/$B253</f>
        <v>#DIV/0!</v>
      </c>
      <c r="V253" s="8" t="e">
        <f>COUNTIFS(Sta!$B:$B,$A253,Sta!$Y:$Y,"&lt;12")/$C253</f>
        <v>#DIV/0!</v>
      </c>
    </row>
    <row r="254" spans="1:22" x14ac:dyDescent="0.3">
      <c r="A254" t="s">
        <v>387</v>
      </c>
      <c r="B254" s="9">
        <f>COUNTIF(Sta!A:A,A254)</f>
        <v>0</v>
      </c>
      <c r="C254" s="4">
        <f>COUNTIF(Sta!B:B,A254)</f>
        <v>0</v>
      </c>
      <c r="D254" s="4">
        <f t="shared" si="7"/>
        <v>0</v>
      </c>
      <c r="E254" s="10" t="e">
        <f>(SUMIF(Sta!$A:$A,$A254,Sta!$Y:$Y)  + SUMIF(Sta!$B:$B,$A254,Sta!$Y:$Y) )/$D254</f>
        <v>#DIV/0!</v>
      </c>
      <c r="F254" s="6" t="e">
        <f>SUMIF(Sta!$A:$A,$A254,Sta!$Y:$Y)/$B254</f>
        <v>#DIV/0!</v>
      </c>
      <c r="G254" s="6" t="e">
        <f>SUMIF(Sta!$B:$B,$A254,Sta!$Y:$Y)/$C254</f>
        <v>#DIV/0!</v>
      </c>
      <c r="H254" s="10" t="e">
        <f>(SUMIF(Sta!$A:$A,$A254,Sta!$U:$U)  + SUMIF(Sta!$B:$B,$A254,Sta!$V:$V) )/$D254</f>
        <v>#DIV/0!</v>
      </c>
      <c r="I254" s="6" t="e">
        <f>SUMIF(Sta!$A:$A,$A254,Sta!$U:$U)/$B254</f>
        <v>#DIV/0!</v>
      </c>
      <c r="J254" s="6" t="e">
        <f>SUMIF(Sta!$B:$B,$A254,Sta!$V:$V)/$C254</f>
        <v>#DIV/0!</v>
      </c>
      <c r="K254" s="10" t="e">
        <f>(SUMIF(Sta!$A:$A,$A254,Sta!$W:$W)  + SUMIF(Sta!$B:$B,$A254,Sta!$X:$X) )/$D254</f>
        <v>#DIV/0!</v>
      </c>
      <c r="L254" s="6" t="e">
        <f>SUMIF(Sta!$A:$A,$A254,Sta!$W:$W)/$B254</f>
        <v>#DIV/0!</v>
      </c>
      <c r="M254" s="6" t="e">
        <f>SUMIF(Sta!$B:$B,$A254,Sta!$X:$X)/$C254</f>
        <v>#DIV/0!</v>
      </c>
      <c r="N254" s="11" t="e">
        <f>(COUNTIFS(Sta!$A:$A,$A254,Sta!$Y:$Y,"&gt;8") +COUNTIFS(Sta!$B:$B,$A254,Sta!$Y:$Y,"&gt;8"))/$D254</f>
        <v>#DIV/0!</v>
      </c>
      <c r="O254" s="8" t="e">
        <f>COUNTIFS(Sta!$A:$A,$A254,Sta!$Y:$Y,"&gt;8")/$B254</f>
        <v>#DIV/0!</v>
      </c>
      <c r="P254" s="8" t="e">
        <f>COUNTIFS(Sta!$B:$B,$A254,Sta!$Y:$Y,"&gt;8")/$C254</f>
        <v>#DIV/0!</v>
      </c>
      <c r="Q254" s="11" t="e">
        <f>(COUNTIFS(Sta!$A:$A,$A254,Sta!$Y:$Y,"&gt;10") +COUNTIFS(Sta!$B:$B,$A254,Sta!$Y:$Y,"&gt;10"))/$D254</f>
        <v>#DIV/0!</v>
      </c>
      <c r="R254" s="8" t="e">
        <f>COUNTIFS(Sta!$A:$A,$A254,Sta!$Y:$Y,"&gt;10")/$B254</f>
        <v>#DIV/0!</v>
      </c>
      <c r="S254" s="8" t="e">
        <f>COUNTIFS(Sta!$B:$B,$A254,Sta!$Y:$Y,"&gt;10")/$C254</f>
        <v>#DIV/0!</v>
      </c>
      <c r="T254" s="11" t="e">
        <f>(COUNTIFS(Sta!$A:$A,$A254,Sta!$Y:$Y,"&lt;12") +COUNTIFS(Sta!$B:$B,$A254,Sta!$Y:$Y,"&lt;12"))/$D254</f>
        <v>#DIV/0!</v>
      </c>
      <c r="U254" s="8" t="e">
        <f>COUNTIFS(Sta!$A:$A,$A254,Sta!$Y:$Y,"&lt;12")/$B254</f>
        <v>#DIV/0!</v>
      </c>
      <c r="V254" s="8" t="e">
        <f>COUNTIFS(Sta!$B:$B,$A254,Sta!$Y:$Y,"&lt;12")/$C254</f>
        <v>#DIV/0!</v>
      </c>
    </row>
    <row r="255" spans="1:22" x14ac:dyDescent="0.3">
      <c r="A255" t="s">
        <v>386</v>
      </c>
      <c r="B255" s="9">
        <f>COUNTIF(Sta!A:A,A255)</f>
        <v>0</v>
      </c>
      <c r="C255" s="4">
        <f>COUNTIF(Sta!B:B,A255)</f>
        <v>0</v>
      </c>
      <c r="D255" s="4">
        <f t="shared" si="7"/>
        <v>0</v>
      </c>
      <c r="E255" s="10" t="e">
        <f>(SUMIF(Sta!$A:$A,$A255,Sta!$Y:$Y)  + SUMIF(Sta!$B:$B,$A255,Sta!$Y:$Y) )/$D255</f>
        <v>#DIV/0!</v>
      </c>
      <c r="F255" s="6" t="e">
        <f>SUMIF(Sta!$A:$A,$A255,Sta!$Y:$Y)/$B255</f>
        <v>#DIV/0!</v>
      </c>
      <c r="G255" s="6" t="e">
        <f>SUMIF(Sta!$B:$B,$A255,Sta!$Y:$Y)/$C255</f>
        <v>#DIV/0!</v>
      </c>
      <c r="H255" s="10" t="e">
        <f>(SUMIF(Sta!$A:$A,$A255,Sta!$U:$U)  + SUMIF(Sta!$B:$B,$A255,Sta!$V:$V) )/$D255</f>
        <v>#DIV/0!</v>
      </c>
      <c r="I255" s="6" t="e">
        <f>SUMIF(Sta!$A:$A,$A255,Sta!$U:$U)/$B255</f>
        <v>#DIV/0!</v>
      </c>
      <c r="J255" s="6" t="e">
        <f>SUMIF(Sta!$B:$B,$A255,Sta!$V:$V)/$C255</f>
        <v>#DIV/0!</v>
      </c>
      <c r="K255" s="10" t="e">
        <f>(SUMIF(Sta!$A:$A,$A255,Sta!$W:$W)  + SUMIF(Sta!$B:$B,$A255,Sta!$X:$X) )/$D255</f>
        <v>#DIV/0!</v>
      </c>
      <c r="L255" s="6" t="e">
        <f>SUMIF(Sta!$A:$A,$A255,Sta!$W:$W)/$B255</f>
        <v>#DIV/0!</v>
      </c>
      <c r="M255" s="6" t="e">
        <f>SUMIF(Sta!$B:$B,$A255,Sta!$X:$X)/$C255</f>
        <v>#DIV/0!</v>
      </c>
      <c r="N255" s="11" t="e">
        <f>(COUNTIFS(Sta!$A:$A,$A255,Sta!$Y:$Y,"&gt;8") +COUNTIFS(Sta!$B:$B,$A255,Sta!$Y:$Y,"&gt;8"))/$D255</f>
        <v>#DIV/0!</v>
      </c>
      <c r="O255" s="8" t="e">
        <f>COUNTIFS(Sta!$A:$A,$A255,Sta!$Y:$Y,"&gt;8")/$B255</f>
        <v>#DIV/0!</v>
      </c>
      <c r="P255" s="8" t="e">
        <f>COUNTIFS(Sta!$B:$B,$A255,Sta!$Y:$Y,"&gt;8")/$C255</f>
        <v>#DIV/0!</v>
      </c>
      <c r="Q255" s="11" t="e">
        <f>(COUNTIFS(Sta!$A:$A,$A255,Sta!$Y:$Y,"&gt;10") +COUNTIFS(Sta!$B:$B,$A255,Sta!$Y:$Y,"&gt;10"))/$D255</f>
        <v>#DIV/0!</v>
      </c>
      <c r="R255" s="8" t="e">
        <f>COUNTIFS(Sta!$A:$A,$A255,Sta!$Y:$Y,"&gt;10")/$B255</f>
        <v>#DIV/0!</v>
      </c>
      <c r="S255" s="8" t="e">
        <f>COUNTIFS(Sta!$B:$B,$A255,Sta!$Y:$Y,"&gt;10")/$C255</f>
        <v>#DIV/0!</v>
      </c>
      <c r="T255" s="11" t="e">
        <f>(COUNTIFS(Sta!$A:$A,$A255,Sta!$Y:$Y,"&lt;12") +COUNTIFS(Sta!$B:$B,$A255,Sta!$Y:$Y,"&lt;12"))/$D255</f>
        <v>#DIV/0!</v>
      </c>
      <c r="U255" s="8" t="e">
        <f>COUNTIFS(Sta!$A:$A,$A255,Sta!$Y:$Y,"&lt;12")/$B255</f>
        <v>#DIV/0!</v>
      </c>
      <c r="V255" s="8" t="e">
        <f>COUNTIFS(Sta!$B:$B,$A255,Sta!$Y:$Y,"&lt;12")/$C255</f>
        <v>#DIV/0!</v>
      </c>
    </row>
    <row r="256" spans="1:22" x14ac:dyDescent="0.3">
      <c r="A256" t="s">
        <v>389</v>
      </c>
      <c r="B256" s="9">
        <f>COUNTIF(Sta!A:A,A256)</f>
        <v>0</v>
      </c>
      <c r="C256" s="4">
        <f>COUNTIF(Sta!B:B,A256)</f>
        <v>0</v>
      </c>
      <c r="D256" s="4">
        <f t="shared" si="7"/>
        <v>0</v>
      </c>
      <c r="E256" s="10" t="e">
        <f>(SUMIF(Sta!$A:$A,$A256,Sta!$Y:$Y)  + SUMIF(Sta!$B:$B,$A256,Sta!$Y:$Y) )/$D256</f>
        <v>#DIV/0!</v>
      </c>
      <c r="F256" s="6" t="e">
        <f>SUMIF(Sta!$A:$A,$A256,Sta!$Y:$Y)/$B256</f>
        <v>#DIV/0!</v>
      </c>
      <c r="G256" s="6" t="e">
        <f>SUMIF(Sta!$B:$B,$A256,Sta!$Y:$Y)/$C256</f>
        <v>#DIV/0!</v>
      </c>
      <c r="H256" s="10" t="e">
        <f>(SUMIF(Sta!$A:$A,$A256,Sta!$U:$U)  + SUMIF(Sta!$B:$B,$A256,Sta!$V:$V) )/$D256</f>
        <v>#DIV/0!</v>
      </c>
      <c r="I256" s="6" t="e">
        <f>SUMIF(Sta!$A:$A,$A256,Sta!$U:$U)/$B256</f>
        <v>#DIV/0!</v>
      </c>
      <c r="J256" s="6" t="e">
        <f>SUMIF(Sta!$B:$B,$A256,Sta!$V:$V)/$C256</f>
        <v>#DIV/0!</v>
      </c>
      <c r="K256" s="10" t="e">
        <f>(SUMIF(Sta!$A:$A,$A256,Sta!$W:$W)  + SUMIF(Sta!$B:$B,$A256,Sta!$X:$X) )/$D256</f>
        <v>#DIV/0!</v>
      </c>
      <c r="L256" s="6" t="e">
        <f>SUMIF(Sta!$A:$A,$A256,Sta!$W:$W)/$B256</f>
        <v>#DIV/0!</v>
      </c>
      <c r="M256" s="6" t="e">
        <f>SUMIF(Sta!$B:$B,$A256,Sta!$X:$X)/$C256</f>
        <v>#DIV/0!</v>
      </c>
      <c r="N256" s="11" t="e">
        <f>(COUNTIFS(Sta!$A:$A,$A256,Sta!$Y:$Y,"&gt;8") +COUNTIFS(Sta!$B:$B,$A256,Sta!$Y:$Y,"&gt;8"))/$D256</f>
        <v>#DIV/0!</v>
      </c>
      <c r="O256" s="8" t="e">
        <f>COUNTIFS(Sta!$A:$A,$A256,Sta!$Y:$Y,"&gt;8")/$B256</f>
        <v>#DIV/0!</v>
      </c>
      <c r="P256" s="8" t="e">
        <f>COUNTIFS(Sta!$B:$B,$A256,Sta!$Y:$Y,"&gt;8")/$C256</f>
        <v>#DIV/0!</v>
      </c>
      <c r="Q256" s="11" t="e">
        <f>(COUNTIFS(Sta!$A:$A,$A256,Sta!$Y:$Y,"&gt;10") +COUNTIFS(Sta!$B:$B,$A256,Sta!$Y:$Y,"&gt;10"))/$D256</f>
        <v>#DIV/0!</v>
      </c>
      <c r="R256" s="8" t="e">
        <f>COUNTIFS(Sta!$A:$A,$A256,Sta!$Y:$Y,"&gt;10")/$B256</f>
        <v>#DIV/0!</v>
      </c>
      <c r="S256" s="8" t="e">
        <f>COUNTIFS(Sta!$B:$B,$A256,Sta!$Y:$Y,"&gt;10")/$C256</f>
        <v>#DIV/0!</v>
      </c>
      <c r="T256" s="11" t="e">
        <f>(COUNTIFS(Sta!$A:$A,$A256,Sta!$Y:$Y,"&lt;12") +COUNTIFS(Sta!$B:$B,$A256,Sta!$Y:$Y,"&lt;12"))/$D256</f>
        <v>#DIV/0!</v>
      </c>
      <c r="U256" s="8" t="e">
        <f>COUNTIFS(Sta!$A:$A,$A256,Sta!$Y:$Y,"&lt;12")/$B256</f>
        <v>#DIV/0!</v>
      </c>
      <c r="V256" s="8" t="e">
        <f>COUNTIFS(Sta!$B:$B,$A256,Sta!$Y:$Y,"&lt;12")/$C256</f>
        <v>#DIV/0!</v>
      </c>
    </row>
    <row r="257" spans="1:22" x14ac:dyDescent="0.3">
      <c r="A257" t="s">
        <v>382</v>
      </c>
      <c r="B257" s="9">
        <f>COUNTIF(Sta!A:A,A257)</f>
        <v>0</v>
      </c>
      <c r="C257" s="4">
        <f>COUNTIF(Sta!B:B,A257)</f>
        <v>0</v>
      </c>
      <c r="D257" s="4">
        <f t="shared" si="7"/>
        <v>0</v>
      </c>
      <c r="E257" s="10" t="e">
        <f>(SUMIF(Sta!$A:$A,$A257,Sta!$Y:$Y)  + SUMIF(Sta!$B:$B,$A257,Sta!$Y:$Y) )/$D257</f>
        <v>#DIV/0!</v>
      </c>
      <c r="F257" s="6" t="e">
        <f>SUMIF(Sta!$A:$A,$A257,Sta!$Y:$Y)/$B257</f>
        <v>#DIV/0!</v>
      </c>
      <c r="G257" s="6" t="e">
        <f>SUMIF(Sta!$B:$B,$A257,Sta!$Y:$Y)/$C257</f>
        <v>#DIV/0!</v>
      </c>
      <c r="H257" s="10" t="e">
        <f>(SUMIF(Sta!$A:$A,$A257,Sta!$U:$U)  + SUMIF(Sta!$B:$B,$A257,Sta!$V:$V) )/$D257</f>
        <v>#DIV/0!</v>
      </c>
      <c r="I257" s="6" t="e">
        <f>SUMIF(Sta!$A:$A,$A257,Sta!$U:$U)/$B257</f>
        <v>#DIV/0!</v>
      </c>
      <c r="J257" s="6" t="e">
        <f>SUMIF(Sta!$B:$B,$A257,Sta!$V:$V)/$C257</f>
        <v>#DIV/0!</v>
      </c>
      <c r="K257" s="10" t="e">
        <f>(SUMIF(Sta!$A:$A,$A257,Sta!$W:$W)  + SUMIF(Sta!$B:$B,$A257,Sta!$X:$X) )/$D257</f>
        <v>#DIV/0!</v>
      </c>
      <c r="L257" s="6" t="e">
        <f>SUMIF(Sta!$A:$A,$A257,Sta!$W:$W)/$B257</f>
        <v>#DIV/0!</v>
      </c>
      <c r="M257" s="6" t="e">
        <f>SUMIF(Sta!$B:$B,$A257,Sta!$X:$X)/$C257</f>
        <v>#DIV/0!</v>
      </c>
      <c r="N257" s="11" t="e">
        <f>(COUNTIFS(Sta!$A:$A,$A257,Sta!$Y:$Y,"&gt;8") +COUNTIFS(Sta!$B:$B,$A257,Sta!$Y:$Y,"&gt;8"))/$D257</f>
        <v>#DIV/0!</v>
      </c>
      <c r="O257" s="8" t="e">
        <f>COUNTIFS(Sta!$A:$A,$A257,Sta!$Y:$Y,"&gt;8")/$B257</f>
        <v>#DIV/0!</v>
      </c>
      <c r="P257" s="8" t="e">
        <f>COUNTIFS(Sta!$B:$B,$A257,Sta!$Y:$Y,"&gt;8")/$C257</f>
        <v>#DIV/0!</v>
      </c>
      <c r="Q257" s="11" t="e">
        <f>(COUNTIFS(Sta!$A:$A,$A257,Sta!$Y:$Y,"&gt;10") +COUNTIFS(Sta!$B:$B,$A257,Sta!$Y:$Y,"&gt;10"))/$D257</f>
        <v>#DIV/0!</v>
      </c>
      <c r="R257" s="8" t="e">
        <f>COUNTIFS(Sta!$A:$A,$A257,Sta!$Y:$Y,"&gt;10")/$B257</f>
        <v>#DIV/0!</v>
      </c>
      <c r="S257" s="8" t="e">
        <f>COUNTIFS(Sta!$B:$B,$A257,Sta!$Y:$Y,"&gt;10")/$C257</f>
        <v>#DIV/0!</v>
      </c>
      <c r="T257" s="11" t="e">
        <f>(COUNTIFS(Sta!$A:$A,$A257,Sta!$Y:$Y,"&lt;12") +COUNTIFS(Sta!$B:$B,$A257,Sta!$Y:$Y,"&lt;12"))/$D257</f>
        <v>#DIV/0!</v>
      </c>
      <c r="U257" s="8" t="e">
        <f>COUNTIFS(Sta!$A:$A,$A257,Sta!$Y:$Y,"&lt;12")/$B257</f>
        <v>#DIV/0!</v>
      </c>
      <c r="V257" s="8" t="e">
        <f>COUNTIFS(Sta!$B:$B,$A257,Sta!$Y:$Y,"&lt;12")/$C257</f>
        <v>#DIV/0!</v>
      </c>
    </row>
    <row r="258" spans="1:22" x14ac:dyDescent="0.3">
      <c r="A258" t="s">
        <v>391</v>
      </c>
      <c r="B258" s="9">
        <f>COUNTIF(Sta!A:A,A258)</f>
        <v>0</v>
      </c>
      <c r="C258" s="4">
        <f>COUNTIF(Sta!B:B,A258)</f>
        <v>0</v>
      </c>
      <c r="D258" s="4">
        <f t="shared" si="7"/>
        <v>0</v>
      </c>
      <c r="E258" s="10" t="e">
        <f>(SUMIF(Sta!$A:$A,$A258,Sta!$Y:$Y)  + SUMIF(Sta!$B:$B,$A258,Sta!$Y:$Y) )/$D258</f>
        <v>#DIV/0!</v>
      </c>
      <c r="F258" s="6" t="e">
        <f>SUMIF(Sta!$A:$A,$A258,Sta!$Y:$Y)/$B258</f>
        <v>#DIV/0!</v>
      </c>
      <c r="G258" s="6" t="e">
        <f>SUMIF(Sta!$B:$B,$A258,Sta!$Y:$Y)/$C258</f>
        <v>#DIV/0!</v>
      </c>
      <c r="H258" s="10" t="e">
        <f>(SUMIF(Sta!$A:$A,$A258,Sta!$U:$U)  + SUMIF(Sta!$B:$B,$A258,Sta!$V:$V) )/$D258</f>
        <v>#DIV/0!</v>
      </c>
      <c r="I258" s="6" t="e">
        <f>SUMIF(Sta!$A:$A,$A258,Sta!$U:$U)/$B258</f>
        <v>#DIV/0!</v>
      </c>
      <c r="J258" s="6" t="e">
        <f>SUMIF(Sta!$B:$B,$A258,Sta!$V:$V)/$C258</f>
        <v>#DIV/0!</v>
      </c>
      <c r="K258" s="10" t="e">
        <f>(SUMIF(Sta!$A:$A,$A258,Sta!$W:$W)  + SUMIF(Sta!$B:$B,$A258,Sta!$X:$X) )/$D258</f>
        <v>#DIV/0!</v>
      </c>
      <c r="L258" s="6" t="e">
        <f>SUMIF(Sta!$A:$A,$A258,Sta!$W:$W)/$B258</f>
        <v>#DIV/0!</v>
      </c>
      <c r="M258" s="6" t="e">
        <f>SUMIF(Sta!$B:$B,$A258,Sta!$X:$X)/$C258</f>
        <v>#DIV/0!</v>
      </c>
      <c r="N258" s="11" t="e">
        <f>(COUNTIFS(Sta!$A:$A,$A258,Sta!$Y:$Y,"&gt;8") +COUNTIFS(Sta!$B:$B,$A258,Sta!$Y:$Y,"&gt;8"))/$D258</f>
        <v>#DIV/0!</v>
      </c>
      <c r="O258" s="8" t="e">
        <f>COUNTIFS(Sta!$A:$A,$A258,Sta!$Y:$Y,"&gt;8")/$B258</f>
        <v>#DIV/0!</v>
      </c>
      <c r="P258" s="8" t="e">
        <f>COUNTIFS(Sta!$B:$B,$A258,Sta!$Y:$Y,"&gt;8")/$C258</f>
        <v>#DIV/0!</v>
      </c>
      <c r="Q258" s="11" t="e">
        <f>(COUNTIFS(Sta!$A:$A,$A258,Sta!$Y:$Y,"&gt;10") +COUNTIFS(Sta!$B:$B,$A258,Sta!$Y:$Y,"&gt;10"))/$D258</f>
        <v>#DIV/0!</v>
      </c>
      <c r="R258" s="8" t="e">
        <f>COUNTIFS(Sta!$A:$A,$A258,Sta!$Y:$Y,"&gt;10")/$B258</f>
        <v>#DIV/0!</v>
      </c>
      <c r="S258" s="8" t="e">
        <f>COUNTIFS(Sta!$B:$B,$A258,Sta!$Y:$Y,"&gt;10")/$C258</f>
        <v>#DIV/0!</v>
      </c>
      <c r="T258" s="11" t="e">
        <f>(COUNTIFS(Sta!$A:$A,$A258,Sta!$Y:$Y,"&lt;12") +COUNTIFS(Sta!$B:$B,$A258,Sta!$Y:$Y,"&lt;12"))/$D258</f>
        <v>#DIV/0!</v>
      </c>
      <c r="U258" s="8" t="e">
        <f>COUNTIFS(Sta!$A:$A,$A258,Sta!$Y:$Y,"&lt;12")/$B258</f>
        <v>#DIV/0!</v>
      </c>
      <c r="V258" s="8" t="e">
        <f>COUNTIFS(Sta!$B:$B,$A258,Sta!$Y:$Y,"&lt;12")/$C258</f>
        <v>#DIV/0!</v>
      </c>
    </row>
    <row r="259" spans="1:22" x14ac:dyDescent="0.3">
      <c r="A259" t="s">
        <v>388</v>
      </c>
      <c r="B259" s="9">
        <f>COUNTIF(Sta!A:A,A259)</f>
        <v>0</v>
      </c>
      <c r="C259" s="4">
        <f>COUNTIF(Sta!B:B,A259)</f>
        <v>0</v>
      </c>
      <c r="D259" s="4">
        <f t="shared" si="7"/>
        <v>0</v>
      </c>
      <c r="E259" s="10" t="e">
        <f>(SUMIF(Sta!$A:$A,$A259,Sta!$Y:$Y)  + SUMIF(Sta!$B:$B,$A259,Sta!$Y:$Y) )/$D259</f>
        <v>#DIV/0!</v>
      </c>
      <c r="F259" s="6" t="e">
        <f>SUMIF(Sta!$A:$A,$A259,Sta!$Y:$Y)/$B259</f>
        <v>#DIV/0!</v>
      </c>
      <c r="G259" s="6" t="e">
        <f>SUMIF(Sta!$B:$B,$A259,Sta!$Y:$Y)/$C259</f>
        <v>#DIV/0!</v>
      </c>
      <c r="H259" s="10" t="e">
        <f>(SUMIF(Sta!$A:$A,$A259,Sta!$U:$U)  + SUMIF(Sta!$B:$B,$A259,Sta!$V:$V) )/$D259</f>
        <v>#DIV/0!</v>
      </c>
      <c r="I259" s="6" t="e">
        <f>SUMIF(Sta!$A:$A,$A259,Sta!$U:$U)/$B259</f>
        <v>#DIV/0!</v>
      </c>
      <c r="J259" s="6" t="e">
        <f>SUMIF(Sta!$B:$B,$A259,Sta!$V:$V)/$C259</f>
        <v>#DIV/0!</v>
      </c>
      <c r="K259" s="10" t="e">
        <f>(SUMIF(Sta!$A:$A,$A259,Sta!$W:$W)  + SUMIF(Sta!$B:$B,$A259,Sta!$X:$X) )/$D259</f>
        <v>#DIV/0!</v>
      </c>
      <c r="L259" s="6" t="e">
        <f>SUMIF(Sta!$A:$A,$A259,Sta!$W:$W)/$B259</f>
        <v>#DIV/0!</v>
      </c>
      <c r="M259" s="6" t="e">
        <f>SUMIF(Sta!$B:$B,$A259,Sta!$X:$X)/$C259</f>
        <v>#DIV/0!</v>
      </c>
      <c r="N259" s="11" t="e">
        <f>(COUNTIFS(Sta!$A:$A,$A259,Sta!$Y:$Y,"&gt;8") +COUNTIFS(Sta!$B:$B,$A259,Sta!$Y:$Y,"&gt;8"))/$D259</f>
        <v>#DIV/0!</v>
      </c>
      <c r="O259" s="8" t="e">
        <f>COUNTIFS(Sta!$A:$A,$A259,Sta!$Y:$Y,"&gt;8")/$B259</f>
        <v>#DIV/0!</v>
      </c>
      <c r="P259" s="8" t="e">
        <f>COUNTIFS(Sta!$B:$B,$A259,Sta!$Y:$Y,"&gt;8")/$C259</f>
        <v>#DIV/0!</v>
      </c>
      <c r="Q259" s="11" t="e">
        <f>(COUNTIFS(Sta!$A:$A,$A259,Sta!$Y:$Y,"&gt;10") +COUNTIFS(Sta!$B:$B,$A259,Sta!$Y:$Y,"&gt;10"))/$D259</f>
        <v>#DIV/0!</v>
      </c>
      <c r="R259" s="8" t="e">
        <f>COUNTIFS(Sta!$A:$A,$A259,Sta!$Y:$Y,"&gt;10")/$B259</f>
        <v>#DIV/0!</v>
      </c>
      <c r="S259" s="8" t="e">
        <f>COUNTIFS(Sta!$B:$B,$A259,Sta!$Y:$Y,"&gt;10")/$C259</f>
        <v>#DIV/0!</v>
      </c>
      <c r="T259" s="11" t="e">
        <f>(COUNTIFS(Sta!$A:$A,$A259,Sta!$Y:$Y,"&lt;12") +COUNTIFS(Sta!$B:$B,$A259,Sta!$Y:$Y,"&lt;12"))/$D259</f>
        <v>#DIV/0!</v>
      </c>
      <c r="U259" s="8" t="e">
        <f>COUNTIFS(Sta!$A:$A,$A259,Sta!$Y:$Y,"&lt;12")/$B259</f>
        <v>#DIV/0!</v>
      </c>
      <c r="V259" s="8" t="e">
        <f>COUNTIFS(Sta!$B:$B,$A259,Sta!$Y:$Y,"&lt;12")/$C259</f>
        <v>#DIV/0!</v>
      </c>
    </row>
    <row r="260" spans="1:22" x14ac:dyDescent="0.3">
      <c r="A260" t="s">
        <v>393</v>
      </c>
      <c r="B260" s="9">
        <f>COUNTIF(Sta!A:A,A260)</f>
        <v>0</v>
      </c>
      <c r="C260" s="4">
        <f>COUNTIF(Sta!B:B,A260)</f>
        <v>0</v>
      </c>
      <c r="D260" s="4">
        <f t="shared" si="7"/>
        <v>0</v>
      </c>
      <c r="E260" s="10" t="e">
        <f>(SUMIF(Sta!$A:$A,$A260,Sta!$Y:$Y)  + SUMIF(Sta!$B:$B,$A260,Sta!$Y:$Y) )/$D260</f>
        <v>#DIV/0!</v>
      </c>
      <c r="F260" s="6" t="e">
        <f>SUMIF(Sta!$A:$A,$A260,Sta!$Y:$Y)/$B260</f>
        <v>#DIV/0!</v>
      </c>
      <c r="G260" s="6" t="e">
        <f>SUMIF(Sta!$B:$B,$A260,Sta!$Y:$Y)/$C260</f>
        <v>#DIV/0!</v>
      </c>
      <c r="H260" s="10" t="e">
        <f>(SUMIF(Sta!$A:$A,$A260,Sta!$U:$U)  + SUMIF(Sta!$B:$B,$A260,Sta!$V:$V) )/$D260</f>
        <v>#DIV/0!</v>
      </c>
      <c r="I260" s="6" t="e">
        <f>SUMIF(Sta!$A:$A,$A260,Sta!$U:$U)/$B260</f>
        <v>#DIV/0!</v>
      </c>
      <c r="J260" s="6" t="e">
        <f>SUMIF(Sta!$B:$B,$A260,Sta!$V:$V)/$C260</f>
        <v>#DIV/0!</v>
      </c>
      <c r="K260" s="10" t="e">
        <f>(SUMIF(Sta!$A:$A,$A260,Sta!$W:$W)  + SUMIF(Sta!$B:$B,$A260,Sta!$X:$X) )/$D260</f>
        <v>#DIV/0!</v>
      </c>
      <c r="L260" s="6" t="e">
        <f>SUMIF(Sta!$A:$A,$A260,Sta!$W:$W)/$B260</f>
        <v>#DIV/0!</v>
      </c>
      <c r="M260" s="6" t="e">
        <f>SUMIF(Sta!$B:$B,$A260,Sta!$X:$X)/$C260</f>
        <v>#DIV/0!</v>
      </c>
      <c r="N260" s="11" t="e">
        <f>(COUNTIFS(Sta!$A:$A,$A260,Sta!$Y:$Y,"&gt;8") +COUNTIFS(Sta!$B:$B,$A260,Sta!$Y:$Y,"&gt;8"))/$D260</f>
        <v>#DIV/0!</v>
      </c>
      <c r="O260" s="8" t="e">
        <f>COUNTIFS(Sta!$A:$A,$A260,Sta!$Y:$Y,"&gt;8")/$B260</f>
        <v>#DIV/0!</v>
      </c>
      <c r="P260" s="8" t="e">
        <f>COUNTIFS(Sta!$B:$B,$A260,Sta!$Y:$Y,"&gt;8")/$C260</f>
        <v>#DIV/0!</v>
      </c>
      <c r="Q260" s="11" t="e">
        <f>(COUNTIFS(Sta!$A:$A,$A260,Sta!$Y:$Y,"&gt;10") +COUNTIFS(Sta!$B:$B,$A260,Sta!$Y:$Y,"&gt;10"))/$D260</f>
        <v>#DIV/0!</v>
      </c>
      <c r="R260" s="8" t="e">
        <f>COUNTIFS(Sta!$A:$A,$A260,Sta!$Y:$Y,"&gt;10")/$B260</f>
        <v>#DIV/0!</v>
      </c>
      <c r="S260" s="8" t="e">
        <f>COUNTIFS(Sta!$B:$B,$A260,Sta!$Y:$Y,"&gt;10")/$C260</f>
        <v>#DIV/0!</v>
      </c>
      <c r="T260" s="11" t="e">
        <f>(COUNTIFS(Sta!$A:$A,$A260,Sta!$Y:$Y,"&lt;12") +COUNTIFS(Sta!$B:$B,$A260,Sta!$Y:$Y,"&lt;12"))/$D260</f>
        <v>#DIV/0!</v>
      </c>
      <c r="U260" s="8" t="e">
        <f>COUNTIFS(Sta!$A:$A,$A260,Sta!$Y:$Y,"&lt;12")/$B260</f>
        <v>#DIV/0!</v>
      </c>
      <c r="V260" s="8" t="e">
        <f>COUNTIFS(Sta!$B:$B,$A260,Sta!$Y:$Y,"&lt;12")/$C260</f>
        <v>#DIV/0!</v>
      </c>
    </row>
    <row r="261" spans="1:22" x14ac:dyDescent="0.3">
      <c r="A261" t="s">
        <v>392</v>
      </c>
      <c r="B261" s="9">
        <f>COUNTIF(Sta!A:A,A261)</f>
        <v>0</v>
      </c>
      <c r="C261" s="4">
        <f>COUNTIF(Sta!B:B,A261)</f>
        <v>0</v>
      </c>
      <c r="D261" s="4">
        <f t="shared" si="7"/>
        <v>0</v>
      </c>
      <c r="E261" s="10" t="e">
        <f>(SUMIF(Sta!$A:$A,$A261,Sta!$Y:$Y)  + SUMIF(Sta!$B:$B,$A261,Sta!$Y:$Y) )/$D261</f>
        <v>#DIV/0!</v>
      </c>
      <c r="F261" s="6" t="e">
        <f>SUMIF(Sta!$A:$A,$A261,Sta!$Y:$Y)/$B261</f>
        <v>#DIV/0!</v>
      </c>
      <c r="G261" s="6" t="e">
        <f>SUMIF(Sta!$B:$B,$A261,Sta!$Y:$Y)/$C261</f>
        <v>#DIV/0!</v>
      </c>
      <c r="H261" s="10" t="e">
        <f>(SUMIF(Sta!$A:$A,$A261,Sta!$U:$U)  + SUMIF(Sta!$B:$B,$A261,Sta!$V:$V) )/$D261</f>
        <v>#DIV/0!</v>
      </c>
      <c r="I261" s="6" t="e">
        <f>SUMIF(Sta!$A:$A,$A261,Sta!$U:$U)/$B261</f>
        <v>#DIV/0!</v>
      </c>
      <c r="J261" s="6" t="e">
        <f>SUMIF(Sta!$B:$B,$A261,Sta!$V:$V)/$C261</f>
        <v>#DIV/0!</v>
      </c>
      <c r="K261" s="10" t="e">
        <f>(SUMIF(Sta!$A:$A,$A261,Sta!$W:$W)  + SUMIF(Sta!$B:$B,$A261,Sta!$X:$X) )/$D261</f>
        <v>#DIV/0!</v>
      </c>
      <c r="L261" s="6" t="e">
        <f>SUMIF(Sta!$A:$A,$A261,Sta!$W:$W)/$B261</f>
        <v>#DIV/0!</v>
      </c>
      <c r="M261" s="6" t="e">
        <f>SUMIF(Sta!$B:$B,$A261,Sta!$X:$X)/$C261</f>
        <v>#DIV/0!</v>
      </c>
      <c r="N261" s="11" t="e">
        <f>(COUNTIFS(Sta!$A:$A,$A261,Sta!$Y:$Y,"&gt;8") +COUNTIFS(Sta!$B:$B,$A261,Sta!$Y:$Y,"&gt;8"))/$D261</f>
        <v>#DIV/0!</v>
      </c>
      <c r="O261" s="8" t="e">
        <f>COUNTIFS(Sta!$A:$A,$A261,Sta!$Y:$Y,"&gt;8")/$B261</f>
        <v>#DIV/0!</v>
      </c>
      <c r="P261" s="8" t="e">
        <f>COUNTIFS(Sta!$B:$B,$A261,Sta!$Y:$Y,"&gt;8")/$C261</f>
        <v>#DIV/0!</v>
      </c>
      <c r="Q261" s="11" t="e">
        <f>(COUNTIFS(Sta!$A:$A,$A261,Sta!$Y:$Y,"&gt;10") +COUNTIFS(Sta!$B:$B,$A261,Sta!$Y:$Y,"&gt;10"))/$D261</f>
        <v>#DIV/0!</v>
      </c>
      <c r="R261" s="8" t="e">
        <f>COUNTIFS(Sta!$A:$A,$A261,Sta!$Y:$Y,"&gt;10")/$B261</f>
        <v>#DIV/0!</v>
      </c>
      <c r="S261" s="8" t="e">
        <f>COUNTIFS(Sta!$B:$B,$A261,Sta!$Y:$Y,"&gt;10")/$C261</f>
        <v>#DIV/0!</v>
      </c>
      <c r="T261" s="11" t="e">
        <f>(COUNTIFS(Sta!$A:$A,$A261,Sta!$Y:$Y,"&lt;12") +COUNTIFS(Sta!$B:$B,$A261,Sta!$Y:$Y,"&lt;12"))/$D261</f>
        <v>#DIV/0!</v>
      </c>
      <c r="U261" s="8" t="e">
        <f>COUNTIFS(Sta!$A:$A,$A261,Sta!$Y:$Y,"&lt;12")/$B261</f>
        <v>#DIV/0!</v>
      </c>
      <c r="V261" s="8" t="e">
        <f>COUNTIFS(Sta!$B:$B,$A261,Sta!$Y:$Y,"&lt;12")/$C261</f>
        <v>#DIV/0!</v>
      </c>
    </row>
    <row r="262" spans="1:22" x14ac:dyDescent="0.3">
      <c r="A262" t="s">
        <v>395</v>
      </c>
      <c r="B262" s="9">
        <f>COUNTIF(Sta!A:A,A262)</f>
        <v>0</v>
      </c>
      <c r="C262" s="4">
        <f>COUNTIF(Sta!B:B,A262)</f>
        <v>0</v>
      </c>
      <c r="D262" s="4">
        <f t="shared" si="7"/>
        <v>0</v>
      </c>
      <c r="E262" s="10" t="e">
        <f>(SUMIF(Sta!$A:$A,$A262,Sta!$Y:$Y)  + SUMIF(Sta!$B:$B,$A262,Sta!$Y:$Y) )/$D262</f>
        <v>#DIV/0!</v>
      </c>
      <c r="F262" s="6" t="e">
        <f>SUMIF(Sta!$A:$A,$A262,Sta!$Y:$Y)/$B262</f>
        <v>#DIV/0!</v>
      </c>
      <c r="G262" s="6" t="e">
        <f>SUMIF(Sta!$B:$B,$A262,Sta!$Y:$Y)/$C262</f>
        <v>#DIV/0!</v>
      </c>
      <c r="H262" s="10" t="e">
        <f>(SUMIF(Sta!$A:$A,$A262,Sta!$U:$U)  + SUMIF(Sta!$B:$B,$A262,Sta!$V:$V) )/$D262</f>
        <v>#DIV/0!</v>
      </c>
      <c r="I262" s="6" t="e">
        <f>SUMIF(Sta!$A:$A,$A262,Sta!$U:$U)/$B262</f>
        <v>#DIV/0!</v>
      </c>
      <c r="J262" s="6" t="e">
        <f>SUMIF(Sta!$B:$B,$A262,Sta!$V:$V)/$C262</f>
        <v>#DIV/0!</v>
      </c>
      <c r="K262" s="10" t="e">
        <f>(SUMIF(Sta!$A:$A,$A262,Sta!$W:$W)  + SUMIF(Sta!$B:$B,$A262,Sta!$X:$X) )/$D262</f>
        <v>#DIV/0!</v>
      </c>
      <c r="L262" s="6" t="e">
        <f>SUMIF(Sta!$A:$A,$A262,Sta!$W:$W)/$B262</f>
        <v>#DIV/0!</v>
      </c>
      <c r="M262" s="6" t="e">
        <f>SUMIF(Sta!$B:$B,$A262,Sta!$X:$X)/$C262</f>
        <v>#DIV/0!</v>
      </c>
      <c r="N262" s="11" t="e">
        <f>(COUNTIFS(Sta!$A:$A,$A262,Sta!$Y:$Y,"&gt;8") +COUNTIFS(Sta!$B:$B,$A262,Sta!$Y:$Y,"&gt;8"))/$D262</f>
        <v>#DIV/0!</v>
      </c>
      <c r="O262" s="8" t="e">
        <f>COUNTIFS(Sta!$A:$A,$A262,Sta!$Y:$Y,"&gt;8")/$B262</f>
        <v>#DIV/0!</v>
      </c>
      <c r="P262" s="8" t="e">
        <f>COUNTIFS(Sta!$B:$B,$A262,Sta!$Y:$Y,"&gt;8")/$C262</f>
        <v>#DIV/0!</v>
      </c>
      <c r="Q262" s="11" t="e">
        <f>(COUNTIFS(Sta!$A:$A,$A262,Sta!$Y:$Y,"&gt;10") +COUNTIFS(Sta!$B:$B,$A262,Sta!$Y:$Y,"&gt;10"))/$D262</f>
        <v>#DIV/0!</v>
      </c>
      <c r="R262" s="8" t="e">
        <f>COUNTIFS(Sta!$A:$A,$A262,Sta!$Y:$Y,"&gt;10")/$B262</f>
        <v>#DIV/0!</v>
      </c>
      <c r="S262" s="8" t="e">
        <f>COUNTIFS(Sta!$B:$B,$A262,Sta!$Y:$Y,"&gt;10")/$C262</f>
        <v>#DIV/0!</v>
      </c>
      <c r="T262" s="11" t="e">
        <f>(COUNTIFS(Sta!$A:$A,$A262,Sta!$Y:$Y,"&lt;12") +COUNTIFS(Sta!$B:$B,$A262,Sta!$Y:$Y,"&lt;12"))/$D262</f>
        <v>#DIV/0!</v>
      </c>
      <c r="U262" s="8" t="e">
        <f>COUNTIFS(Sta!$A:$A,$A262,Sta!$Y:$Y,"&lt;12")/$B262</f>
        <v>#DIV/0!</v>
      </c>
      <c r="V262" s="8" t="e">
        <f>COUNTIFS(Sta!$B:$B,$A262,Sta!$Y:$Y,"&lt;12")/$C262</f>
        <v>#DIV/0!</v>
      </c>
    </row>
    <row r="263" spans="1:22" x14ac:dyDescent="0.3">
      <c r="A263" t="s">
        <v>397</v>
      </c>
      <c r="B263" s="9">
        <f>COUNTIF(Sta!A:A,A263)</f>
        <v>0</v>
      </c>
      <c r="C263" s="4">
        <f>COUNTIF(Sta!B:B,A263)</f>
        <v>0</v>
      </c>
      <c r="D263" s="4">
        <f t="shared" si="7"/>
        <v>0</v>
      </c>
      <c r="E263" s="10" t="e">
        <f>(SUMIF(Sta!$A:$A,$A263,Sta!$Y:$Y)  + SUMIF(Sta!$B:$B,$A263,Sta!$Y:$Y) )/$D263</f>
        <v>#DIV/0!</v>
      </c>
      <c r="F263" s="6" t="e">
        <f>SUMIF(Sta!$A:$A,$A263,Sta!$Y:$Y)/$B263</f>
        <v>#DIV/0!</v>
      </c>
      <c r="G263" s="6" t="e">
        <f>SUMIF(Sta!$B:$B,$A263,Sta!$Y:$Y)/$C263</f>
        <v>#DIV/0!</v>
      </c>
      <c r="H263" s="10" t="e">
        <f>(SUMIF(Sta!$A:$A,$A263,Sta!$U:$U)  + SUMIF(Sta!$B:$B,$A263,Sta!$V:$V) )/$D263</f>
        <v>#DIV/0!</v>
      </c>
      <c r="I263" s="6" t="e">
        <f>SUMIF(Sta!$A:$A,$A263,Sta!$U:$U)/$B263</f>
        <v>#DIV/0!</v>
      </c>
      <c r="J263" s="6" t="e">
        <f>SUMIF(Sta!$B:$B,$A263,Sta!$V:$V)/$C263</f>
        <v>#DIV/0!</v>
      </c>
      <c r="K263" s="10" t="e">
        <f>(SUMIF(Sta!$A:$A,$A263,Sta!$W:$W)  + SUMIF(Sta!$B:$B,$A263,Sta!$X:$X) )/$D263</f>
        <v>#DIV/0!</v>
      </c>
      <c r="L263" s="6" t="e">
        <f>SUMIF(Sta!$A:$A,$A263,Sta!$W:$W)/$B263</f>
        <v>#DIV/0!</v>
      </c>
      <c r="M263" s="6" t="e">
        <f>SUMIF(Sta!$B:$B,$A263,Sta!$X:$X)/$C263</f>
        <v>#DIV/0!</v>
      </c>
      <c r="N263" s="11" t="e">
        <f>(COUNTIFS(Sta!$A:$A,$A263,Sta!$Y:$Y,"&gt;8") +COUNTIFS(Sta!$B:$B,$A263,Sta!$Y:$Y,"&gt;8"))/$D263</f>
        <v>#DIV/0!</v>
      </c>
      <c r="O263" s="8" t="e">
        <f>COUNTIFS(Sta!$A:$A,$A263,Sta!$Y:$Y,"&gt;8")/$B263</f>
        <v>#DIV/0!</v>
      </c>
      <c r="P263" s="8" t="e">
        <f>COUNTIFS(Sta!$B:$B,$A263,Sta!$Y:$Y,"&gt;8")/$C263</f>
        <v>#DIV/0!</v>
      </c>
      <c r="Q263" s="11" t="e">
        <f>(COUNTIFS(Sta!$A:$A,$A263,Sta!$Y:$Y,"&gt;10") +COUNTIFS(Sta!$B:$B,$A263,Sta!$Y:$Y,"&gt;10"))/$D263</f>
        <v>#DIV/0!</v>
      </c>
      <c r="R263" s="8" t="e">
        <f>COUNTIFS(Sta!$A:$A,$A263,Sta!$Y:$Y,"&gt;10")/$B263</f>
        <v>#DIV/0!</v>
      </c>
      <c r="S263" s="8" t="e">
        <f>COUNTIFS(Sta!$B:$B,$A263,Sta!$Y:$Y,"&gt;10")/$C263</f>
        <v>#DIV/0!</v>
      </c>
      <c r="T263" s="11" t="e">
        <f>(COUNTIFS(Sta!$A:$A,$A263,Sta!$Y:$Y,"&lt;12") +COUNTIFS(Sta!$B:$B,$A263,Sta!$Y:$Y,"&lt;12"))/$D263</f>
        <v>#DIV/0!</v>
      </c>
      <c r="U263" s="8" t="e">
        <f>COUNTIFS(Sta!$A:$A,$A263,Sta!$Y:$Y,"&lt;12")/$B263</f>
        <v>#DIV/0!</v>
      </c>
      <c r="V263" s="8" t="e">
        <f>COUNTIFS(Sta!$B:$B,$A263,Sta!$Y:$Y,"&lt;12")/$C263</f>
        <v>#DIV/0!</v>
      </c>
    </row>
    <row r="264" spans="1:22" x14ac:dyDescent="0.3">
      <c r="A264" t="s">
        <v>380</v>
      </c>
      <c r="B264" s="9">
        <f>COUNTIF(Sta!A:A,A264)</f>
        <v>0</v>
      </c>
      <c r="C264" s="4">
        <f>COUNTIF(Sta!B:B,A264)</f>
        <v>0</v>
      </c>
      <c r="D264" s="4">
        <f t="shared" si="7"/>
        <v>0</v>
      </c>
      <c r="E264" s="10" t="e">
        <f>(SUMIF(Sta!$A:$A,$A264,Sta!$Y:$Y)  + SUMIF(Sta!$B:$B,$A264,Sta!$Y:$Y) )/$D264</f>
        <v>#DIV/0!</v>
      </c>
      <c r="F264" s="6" t="e">
        <f>SUMIF(Sta!$A:$A,$A264,Sta!$Y:$Y)/$B264</f>
        <v>#DIV/0!</v>
      </c>
      <c r="G264" s="6" t="e">
        <f>SUMIF(Sta!$B:$B,$A264,Sta!$Y:$Y)/$C264</f>
        <v>#DIV/0!</v>
      </c>
      <c r="H264" s="10" t="e">
        <f>(SUMIF(Sta!$A:$A,$A264,Sta!$U:$U)  + SUMIF(Sta!$B:$B,$A264,Sta!$V:$V) )/$D264</f>
        <v>#DIV/0!</v>
      </c>
      <c r="I264" s="6" t="e">
        <f>SUMIF(Sta!$A:$A,$A264,Sta!$U:$U)/$B264</f>
        <v>#DIV/0!</v>
      </c>
      <c r="J264" s="6" t="e">
        <f>SUMIF(Sta!$B:$B,$A264,Sta!$V:$V)/$C264</f>
        <v>#DIV/0!</v>
      </c>
      <c r="K264" s="10" t="e">
        <f>(SUMIF(Sta!$A:$A,$A264,Sta!$W:$W)  + SUMIF(Sta!$B:$B,$A264,Sta!$X:$X) )/$D264</f>
        <v>#DIV/0!</v>
      </c>
      <c r="L264" s="6" t="e">
        <f>SUMIF(Sta!$A:$A,$A264,Sta!$W:$W)/$B264</f>
        <v>#DIV/0!</v>
      </c>
      <c r="M264" s="6" t="e">
        <f>SUMIF(Sta!$B:$B,$A264,Sta!$X:$X)/$C264</f>
        <v>#DIV/0!</v>
      </c>
      <c r="N264" s="11" t="e">
        <f>(COUNTIFS(Sta!$A:$A,$A264,Sta!$Y:$Y,"&gt;8") +COUNTIFS(Sta!$B:$B,$A264,Sta!$Y:$Y,"&gt;8"))/$D264</f>
        <v>#DIV/0!</v>
      </c>
      <c r="O264" s="8" t="e">
        <f>COUNTIFS(Sta!$A:$A,$A264,Sta!$Y:$Y,"&gt;8")/$B264</f>
        <v>#DIV/0!</v>
      </c>
      <c r="P264" s="8" t="e">
        <f>COUNTIFS(Sta!$B:$B,$A264,Sta!$Y:$Y,"&gt;8")/$C264</f>
        <v>#DIV/0!</v>
      </c>
      <c r="Q264" s="11" t="e">
        <f>(COUNTIFS(Sta!$A:$A,$A264,Sta!$Y:$Y,"&gt;10") +COUNTIFS(Sta!$B:$B,$A264,Sta!$Y:$Y,"&gt;10"))/$D264</f>
        <v>#DIV/0!</v>
      </c>
      <c r="R264" s="8" t="e">
        <f>COUNTIFS(Sta!$A:$A,$A264,Sta!$Y:$Y,"&gt;10")/$B264</f>
        <v>#DIV/0!</v>
      </c>
      <c r="S264" s="8" t="e">
        <f>COUNTIFS(Sta!$B:$B,$A264,Sta!$Y:$Y,"&gt;10")/$C264</f>
        <v>#DIV/0!</v>
      </c>
      <c r="T264" s="11" t="e">
        <f>(COUNTIFS(Sta!$A:$A,$A264,Sta!$Y:$Y,"&lt;12") +COUNTIFS(Sta!$B:$B,$A264,Sta!$Y:$Y,"&lt;12"))/$D264</f>
        <v>#DIV/0!</v>
      </c>
      <c r="U264" s="8" t="e">
        <f>COUNTIFS(Sta!$A:$A,$A264,Sta!$Y:$Y,"&lt;12")/$B264</f>
        <v>#DIV/0!</v>
      </c>
      <c r="V264" s="8" t="e">
        <f>COUNTIFS(Sta!$B:$B,$A264,Sta!$Y:$Y,"&lt;12")/$C264</f>
        <v>#DIV/0!</v>
      </c>
    </row>
    <row r="265" spans="1:22" x14ac:dyDescent="0.3">
      <c r="A265" t="s">
        <v>409</v>
      </c>
      <c r="B265" s="9">
        <f>COUNTIF(Sta!A:A,A265)</f>
        <v>0</v>
      </c>
      <c r="C265" s="4">
        <f>COUNTIF(Sta!B:B,A265)</f>
        <v>0</v>
      </c>
      <c r="D265" s="4">
        <f t="shared" si="7"/>
        <v>0</v>
      </c>
      <c r="E265" s="10" t="e">
        <f>(SUMIF(Sta!$A:$A,$A265,Sta!$Y:$Y)  + SUMIF(Sta!$B:$B,$A265,Sta!$Y:$Y) )/$D265</f>
        <v>#DIV/0!</v>
      </c>
      <c r="F265" s="6" t="e">
        <f>SUMIF(Sta!$A:$A,$A265,Sta!$Y:$Y)/$B265</f>
        <v>#DIV/0!</v>
      </c>
      <c r="G265" s="6" t="e">
        <f>SUMIF(Sta!$B:$B,$A265,Sta!$Y:$Y)/$C265</f>
        <v>#DIV/0!</v>
      </c>
      <c r="H265" s="10" t="e">
        <f>(SUMIF(Sta!$A:$A,$A265,Sta!$U:$U)  + SUMIF(Sta!$B:$B,$A265,Sta!$V:$V) )/$D265</f>
        <v>#DIV/0!</v>
      </c>
      <c r="I265" s="6" t="e">
        <f>SUMIF(Sta!$A:$A,$A265,Sta!$U:$U)/$B265</f>
        <v>#DIV/0!</v>
      </c>
      <c r="J265" s="6" t="e">
        <f>SUMIF(Sta!$B:$B,$A265,Sta!$V:$V)/$C265</f>
        <v>#DIV/0!</v>
      </c>
      <c r="K265" s="10" t="e">
        <f>(SUMIF(Sta!$A:$A,$A265,Sta!$W:$W)  + SUMIF(Sta!$B:$B,$A265,Sta!$X:$X) )/$D265</f>
        <v>#DIV/0!</v>
      </c>
      <c r="L265" s="6" t="e">
        <f>SUMIF(Sta!$A:$A,$A265,Sta!$W:$W)/$B265</f>
        <v>#DIV/0!</v>
      </c>
      <c r="M265" s="6" t="e">
        <f>SUMIF(Sta!$B:$B,$A265,Sta!$X:$X)/$C265</f>
        <v>#DIV/0!</v>
      </c>
      <c r="N265" s="11" t="e">
        <f>(COUNTIFS(Sta!$A:$A,$A265,Sta!$Y:$Y,"&gt;8") +COUNTIFS(Sta!$B:$B,$A265,Sta!$Y:$Y,"&gt;8"))/$D265</f>
        <v>#DIV/0!</v>
      </c>
      <c r="O265" s="8" t="e">
        <f>COUNTIFS(Sta!$A:$A,$A265,Sta!$Y:$Y,"&gt;8")/$B265</f>
        <v>#DIV/0!</v>
      </c>
      <c r="P265" s="8" t="e">
        <f>COUNTIFS(Sta!$B:$B,$A265,Sta!$Y:$Y,"&gt;8")/$C265</f>
        <v>#DIV/0!</v>
      </c>
      <c r="Q265" s="11" t="e">
        <f>(COUNTIFS(Sta!$A:$A,$A265,Sta!$Y:$Y,"&gt;10") +COUNTIFS(Sta!$B:$B,$A265,Sta!$Y:$Y,"&gt;10"))/$D265</f>
        <v>#DIV/0!</v>
      </c>
      <c r="R265" s="8" t="e">
        <f>COUNTIFS(Sta!$A:$A,$A265,Sta!$Y:$Y,"&gt;10")/$B265</f>
        <v>#DIV/0!</v>
      </c>
      <c r="S265" s="8" t="e">
        <f>COUNTIFS(Sta!$B:$B,$A265,Sta!$Y:$Y,"&gt;10")/$C265</f>
        <v>#DIV/0!</v>
      </c>
      <c r="T265" s="11" t="e">
        <f>(COUNTIFS(Sta!$A:$A,$A265,Sta!$Y:$Y,"&lt;12") +COUNTIFS(Sta!$B:$B,$A265,Sta!$Y:$Y,"&lt;12"))/$D265</f>
        <v>#DIV/0!</v>
      </c>
      <c r="U265" s="8" t="e">
        <f>COUNTIFS(Sta!$A:$A,$A265,Sta!$Y:$Y,"&lt;12")/$B265</f>
        <v>#DIV/0!</v>
      </c>
      <c r="V265" s="8" t="e">
        <f>COUNTIFS(Sta!$B:$B,$A265,Sta!$Y:$Y,"&lt;12")/$C265</f>
        <v>#DIV/0!</v>
      </c>
    </row>
    <row r="266" spans="1:22" x14ac:dyDescent="0.3">
      <c r="A266" t="s">
        <v>402</v>
      </c>
      <c r="B266" s="9">
        <f>COUNTIF(Sta!A:A,A266)</f>
        <v>0</v>
      </c>
      <c r="C266" s="4">
        <f>COUNTIF(Sta!B:B,A266)</f>
        <v>0</v>
      </c>
      <c r="D266" s="4">
        <f t="shared" si="7"/>
        <v>0</v>
      </c>
      <c r="E266" s="10" t="e">
        <f>(SUMIF(Sta!$A:$A,$A266,Sta!$Y:$Y)  + SUMIF(Sta!$B:$B,$A266,Sta!$Y:$Y) )/$D266</f>
        <v>#DIV/0!</v>
      </c>
      <c r="F266" s="6" t="e">
        <f>SUMIF(Sta!$A:$A,$A266,Sta!$Y:$Y)/$B266</f>
        <v>#DIV/0!</v>
      </c>
      <c r="G266" s="6" t="e">
        <f>SUMIF(Sta!$B:$B,$A266,Sta!$Y:$Y)/$C266</f>
        <v>#DIV/0!</v>
      </c>
      <c r="H266" s="10" t="e">
        <f>(SUMIF(Sta!$A:$A,$A266,Sta!$U:$U)  + SUMIF(Sta!$B:$B,$A266,Sta!$V:$V) )/$D266</f>
        <v>#DIV/0!</v>
      </c>
      <c r="I266" s="6" t="e">
        <f>SUMIF(Sta!$A:$A,$A266,Sta!$U:$U)/$B266</f>
        <v>#DIV/0!</v>
      </c>
      <c r="J266" s="6" t="e">
        <f>SUMIF(Sta!$B:$B,$A266,Sta!$V:$V)/$C266</f>
        <v>#DIV/0!</v>
      </c>
      <c r="K266" s="10" t="e">
        <f>(SUMIF(Sta!$A:$A,$A266,Sta!$W:$W)  + SUMIF(Sta!$B:$B,$A266,Sta!$X:$X) )/$D266</f>
        <v>#DIV/0!</v>
      </c>
      <c r="L266" s="6" t="e">
        <f>SUMIF(Sta!$A:$A,$A266,Sta!$W:$W)/$B266</f>
        <v>#DIV/0!</v>
      </c>
      <c r="M266" s="6" t="e">
        <f>SUMIF(Sta!$B:$B,$A266,Sta!$X:$X)/$C266</f>
        <v>#DIV/0!</v>
      </c>
      <c r="N266" s="11" t="e">
        <f>(COUNTIFS(Sta!$A:$A,$A266,Sta!$Y:$Y,"&gt;8") +COUNTIFS(Sta!$B:$B,$A266,Sta!$Y:$Y,"&gt;8"))/$D266</f>
        <v>#DIV/0!</v>
      </c>
      <c r="O266" s="8" t="e">
        <f>COUNTIFS(Sta!$A:$A,$A266,Sta!$Y:$Y,"&gt;8")/$B266</f>
        <v>#DIV/0!</v>
      </c>
      <c r="P266" s="8" t="e">
        <f>COUNTIFS(Sta!$B:$B,$A266,Sta!$Y:$Y,"&gt;8")/$C266</f>
        <v>#DIV/0!</v>
      </c>
      <c r="Q266" s="11" t="e">
        <f>(COUNTIFS(Sta!$A:$A,$A266,Sta!$Y:$Y,"&gt;10") +COUNTIFS(Sta!$B:$B,$A266,Sta!$Y:$Y,"&gt;10"))/$D266</f>
        <v>#DIV/0!</v>
      </c>
      <c r="R266" s="8" t="e">
        <f>COUNTIFS(Sta!$A:$A,$A266,Sta!$Y:$Y,"&gt;10")/$B266</f>
        <v>#DIV/0!</v>
      </c>
      <c r="S266" s="8" t="e">
        <f>COUNTIFS(Sta!$B:$B,$A266,Sta!$Y:$Y,"&gt;10")/$C266</f>
        <v>#DIV/0!</v>
      </c>
      <c r="T266" s="11" t="e">
        <f>(COUNTIFS(Sta!$A:$A,$A266,Sta!$Y:$Y,"&lt;12") +COUNTIFS(Sta!$B:$B,$A266,Sta!$Y:$Y,"&lt;12"))/$D266</f>
        <v>#DIV/0!</v>
      </c>
      <c r="U266" s="8" t="e">
        <f>COUNTIFS(Sta!$A:$A,$A266,Sta!$Y:$Y,"&lt;12")/$B266</f>
        <v>#DIV/0!</v>
      </c>
      <c r="V266" s="8" t="e">
        <f>COUNTIFS(Sta!$B:$B,$A266,Sta!$Y:$Y,"&lt;12")/$C266</f>
        <v>#DIV/0!</v>
      </c>
    </row>
    <row r="267" spans="1:22" x14ac:dyDescent="0.3">
      <c r="A267" t="s">
        <v>411</v>
      </c>
      <c r="B267" s="9">
        <f>COUNTIF(Sta!A:A,A267)</f>
        <v>0</v>
      </c>
      <c r="C267" s="4">
        <f>COUNTIF(Sta!B:B,A267)</f>
        <v>0</v>
      </c>
      <c r="D267" s="4">
        <f t="shared" si="7"/>
        <v>0</v>
      </c>
      <c r="E267" s="10" t="e">
        <f>(SUMIF(Sta!$A:$A,$A267,Sta!$Y:$Y)  + SUMIF(Sta!$B:$B,$A267,Sta!$Y:$Y) )/$D267</f>
        <v>#DIV/0!</v>
      </c>
      <c r="F267" s="6" t="e">
        <f>SUMIF(Sta!$A:$A,$A267,Sta!$Y:$Y)/$B267</f>
        <v>#DIV/0!</v>
      </c>
      <c r="G267" s="6" t="e">
        <f>SUMIF(Sta!$B:$B,$A267,Sta!$Y:$Y)/$C267</f>
        <v>#DIV/0!</v>
      </c>
      <c r="H267" s="10" t="e">
        <f>(SUMIF(Sta!$A:$A,$A267,Sta!$U:$U)  + SUMIF(Sta!$B:$B,$A267,Sta!$V:$V) )/$D267</f>
        <v>#DIV/0!</v>
      </c>
      <c r="I267" s="6" t="e">
        <f>SUMIF(Sta!$A:$A,$A267,Sta!$U:$U)/$B267</f>
        <v>#DIV/0!</v>
      </c>
      <c r="J267" s="6" t="e">
        <f>SUMIF(Sta!$B:$B,$A267,Sta!$V:$V)/$C267</f>
        <v>#DIV/0!</v>
      </c>
      <c r="K267" s="10" t="e">
        <f>(SUMIF(Sta!$A:$A,$A267,Sta!$W:$W)  + SUMIF(Sta!$B:$B,$A267,Sta!$X:$X) )/$D267</f>
        <v>#DIV/0!</v>
      </c>
      <c r="L267" s="6" t="e">
        <f>SUMIF(Sta!$A:$A,$A267,Sta!$W:$W)/$B267</f>
        <v>#DIV/0!</v>
      </c>
      <c r="M267" s="6" t="e">
        <f>SUMIF(Sta!$B:$B,$A267,Sta!$X:$X)/$C267</f>
        <v>#DIV/0!</v>
      </c>
      <c r="N267" s="11" t="e">
        <f>(COUNTIFS(Sta!$A:$A,$A267,Sta!$Y:$Y,"&gt;8") +COUNTIFS(Sta!$B:$B,$A267,Sta!$Y:$Y,"&gt;8"))/$D267</f>
        <v>#DIV/0!</v>
      </c>
      <c r="O267" s="8" t="e">
        <f>COUNTIFS(Sta!$A:$A,$A267,Sta!$Y:$Y,"&gt;8")/$B267</f>
        <v>#DIV/0!</v>
      </c>
      <c r="P267" s="8" t="e">
        <f>COUNTIFS(Sta!$B:$B,$A267,Sta!$Y:$Y,"&gt;8")/$C267</f>
        <v>#DIV/0!</v>
      </c>
      <c r="Q267" s="11" t="e">
        <f>(COUNTIFS(Sta!$A:$A,$A267,Sta!$Y:$Y,"&gt;10") +COUNTIFS(Sta!$B:$B,$A267,Sta!$Y:$Y,"&gt;10"))/$D267</f>
        <v>#DIV/0!</v>
      </c>
      <c r="R267" s="8" t="e">
        <f>COUNTIFS(Sta!$A:$A,$A267,Sta!$Y:$Y,"&gt;10")/$B267</f>
        <v>#DIV/0!</v>
      </c>
      <c r="S267" s="8" t="e">
        <f>COUNTIFS(Sta!$B:$B,$A267,Sta!$Y:$Y,"&gt;10")/$C267</f>
        <v>#DIV/0!</v>
      </c>
      <c r="T267" s="11" t="e">
        <f>(COUNTIFS(Sta!$A:$A,$A267,Sta!$Y:$Y,"&lt;12") +COUNTIFS(Sta!$B:$B,$A267,Sta!$Y:$Y,"&lt;12"))/$D267</f>
        <v>#DIV/0!</v>
      </c>
      <c r="U267" s="8" t="e">
        <f>COUNTIFS(Sta!$A:$A,$A267,Sta!$Y:$Y,"&lt;12")/$B267</f>
        <v>#DIV/0!</v>
      </c>
      <c r="V267" s="8" t="e">
        <f>COUNTIFS(Sta!$B:$B,$A267,Sta!$Y:$Y,"&lt;12")/$C267</f>
        <v>#DIV/0!</v>
      </c>
    </row>
    <row r="268" spans="1:22" x14ac:dyDescent="0.3">
      <c r="A268" t="s">
        <v>415</v>
      </c>
      <c r="B268" s="9">
        <f>COUNTIF(Sta!A:A,A268)</f>
        <v>0</v>
      </c>
      <c r="C268" s="4">
        <f>COUNTIF(Sta!B:B,A268)</f>
        <v>0</v>
      </c>
      <c r="D268" s="4">
        <f t="shared" si="7"/>
        <v>0</v>
      </c>
      <c r="E268" s="10" t="e">
        <f>(SUMIF(Sta!$A:$A,$A268,Sta!$Y:$Y)  + SUMIF(Sta!$B:$B,$A268,Sta!$Y:$Y) )/$D268</f>
        <v>#DIV/0!</v>
      </c>
      <c r="F268" s="6" t="e">
        <f>SUMIF(Sta!$A:$A,$A268,Sta!$Y:$Y)/$B268</f>
        <v>#DIV/0!</v>
      </c>
      <c r="G268" s="6" t="e">
        <f>SUMIF(Sta!$B:$B,$A268,Sta!$Y:$Y)/$C268</f>
        <v>#DIV/0!</v>
      </c>
      <c r="H268" s="10" t="e">
        <f>(SUMIF(Sta!$A:$A,$A268,Sta!$U:$U)  + SUMIF(Sta!$B:$B,$A268,Sta!$V:$V) )/$D268</f>
        <v>#DIV/0!</v>
      </c>
      <c r="I268" s="6" t="e">
        <f>SUMIF(Sta!$A:$A,$A268,Sta!$U:$U)/$B268</f>
        <v>#DIV/0!</v>
      </c>
      <c r="J268" s="6" t="e">
        <f>SUMIF(Sta!$B:$B,$A268,Sta!$V:$V)/$C268</f>
        <v>#DIV/0!</v>
      </c>
      <c r="K268" s="10" t="e">
        <f>(SUMIF(Sta!$A:$A,$A268,Sta!$W:$W)  + SUMIF(Sta!$B:$B,$A268,Sta!$X:$X) )/$D268</f>
        <v>#DIV/0!</v>
      </c>
      <c r="L268" s="6" t="e">
        <f>SUMIF(Sta!$A:$A,$A268,Sta!$W:$W)/$B268</f>
        <v>#DIV/0!</v>
      </c>
      <c r="M268" s="6" t="e">
        <f>SUMIF(Sta!$B:$B,$A268,Sta!$X:$X)/$C268</f>
        <v>#DIV/0!</v>
      </c>
      <c r="N268" s="11" t="e">
        <f>(COUNTIFS(Sta!$A:$A,$A268,Sta!$Y:$Y,"&gt;8") +COUNTIFS(Sta!$B:$B,$A268,Sta!$Y:$Y,"&gt;8"))/$D268</f>
        <v>#DIV/0!</v>
      </c>
      <c r="O268" s="8" t="e">
        <f>COUNTIFS(Sta!$A:$A,$A268,Sta!$Y:$Y,"&gt;8")/$B268</f>
        <v>#DIV/0!</v>
      </c>
      <c r="P268" s="8" t="e">
        <f>COUNTIFS(Sta!$B:$B,$A268,Sta!$Y:$Y,"&gt;8")/$C268</f>
        <v>#DIV/0!</v>
      </c>
      <c r="Q268" s="11" t="e">
        <f>(COUNTIFS(Sta!$A:$A,$A268,Sta!$Y:$Y,"&gt;10") +COUNTIFS(Sta!$B:$B,$A268,Sta!$Y:$Y,"&gt;10"))/$D268</f>
        <v>#DIV/0!</v>
      </c>
      <c r="R268" s="8" t="e">
        <f>COUNTIFS(Sta!$A:$A,$A268,Sta!$Y:$Y,"&gt;10")/$B268</f>
        <v>#DIV/0!</v>
      </c>
      <c r="S268" s="8" t="e">
        <f>COUNTIFS(Sta!$B:$B,$A268,Sta!$Y:$Y,"&gt;10")/$C268</f>
        <v>#DIV/0!</v>
      </c>
      <c r="T268" s="11" t="e">
        <f>(COUNTIFS(Sta!$A:$A,$A268,Sta!$Y:$Y,"&lt;12") +COUNTIFS(Sta!$B:$B,$A268,Sta!$Y:$Y,"&lt;12"))/$D268</f>
        <v>#DIV/0!</v>
      </c>
      <c r="U268" s="8" t="e">
        <f>COUNTIFS(Sta!$A:$A,$A268,Sta!$Y:$Y,"&lt;12")/$B268</f>
        <v>#DIV/0!</v>
      </c>
      <c r="V268" s="8" t="e">
        <f>COUNTIFS(Sta!$B:$B,$A268,Sta!$Y:$Y,"&lt;12")/$C268</f>
        <v>#DIV/0!</v>
      </c>
    </row>
    <row r="269" spans="1:22" x14ac:dyDescent="0.3">
      <c r="A269" t="s">
        <v>404</v>
      </c>
      <c r="B269" s="9">
        <f>COUNTIF(Sta!A:A,A269)</f>
        <v>0</v>
      </c>
      <c r="C269" s="4">
        <f>COUNTIF(Sta!B:B,A269)</f>
        <v>0</v>
      </c>
      <c r="D269" s="4">
        <f t="shared" si="7"/>
        <v>0</v>
      </c>
      <c r="E269" s="10" t="e">
        <f>(SUMIF(Sta!$A:$A,$A269,Sta!$Y:$Y)  + SUMIF(Sta!$B:$B,$A269,Sta!$Y:$Y) )/$D269</f>
        <v>#DIV/0!</v>
      </c>
      <c r="F269" s="6" t="e">
        <f>SUMIF(Sta!$A:$A,$A269,Sta!$Y:$Y)/$B269</f>
        <v>#DIV/0!</v>
      </c>
      <c r="G269" s="6" t="e">
        <f>SUMIF(Sta!$B:$B,$A269,Sta!$Y:$Y)/$C269</f>
        <v>#DIV/0!</v>
      </c>
      <c r="H269" s="10" t="e">
        <f>(SUMIF(Sta!$A:$A,$A269,Sta!$U:$U)  + SUMIF(Sta!$B:$B,$A269,Sta!$V:$V) )/$D269</f>
        <v>#DIV/0!</v>
      </c>
      <c r="I269" s="6" t="e">
        <f>SUMIF(Sta!$A:$A,$A269,Sta!$U:$U)/$B269</f>
        <v>#DIV/0!</v>
      </c>
      <c r="J269" s="6" t="e">
        <f>SUMIF(Sta!$B:$B,$A269,Sta!$V:$V)/$C269</f>
        <v>#DIV/0!</v>
      </c>
      <c r="K269" s="10" t="e">
        <f>(SUMIF(Sta!$A:$A,$A269,Sta!$W:$W)  + SUMIF(Sta!$B:$B,$A269,Sta!$X:$X) )/$D269</f>
        <v>#DIV/0!</v>
      </c>
      <c r="L269" s="6" t="e">
        <f>SUMIF(Sta!$A:$A,$A269,Sta!$W:$W)/$B269</f>
        <v>#DIV/0!</v>
      </c>
      <c r="M269" s="6" t="e">
        <f>SUMIF(Sta!$B:$B,$A269,Sta!$X:$X)/$C269</f>
        <v>#DIV/0!</v>
      </c>
      <c r="N269" s="11" t="e">
        <f>(COUNTIFS(Sta!$A:$A,$A269,Sta!$Y:$Y,"&gt;8") +COUNTIFS(Sta!$B:$B,$A269,Sta!$Y:$Y,"&gt;8"))/$D269</f>
        <v>#DIV/0!</v>
      </c>
      <c r="O269" s="8" t="e">
        <f>COUNTIFS(Sta!$A:$A,$A269,Sta!$Y:$Y,"&gt;8")/$B269</f>
        <v>#DIV/0!</v>
      </c>
      <c r="P269" s="8" t="e">
        <f>COUNTIFS(Sta!$B:$B,$A269,Sta!$Y:$Y,"&gt;8")/$C269</f>
        <v>#DIV/0!</v>
      </c>
      <c r="Q269" s="11" t="e">
        <f>(COUNTIFS(Sta!$A:$A,$A269,Sta!$Y:$Y,"&gt;10") +COUNTIFS(Sta!$B:$B,$A269,Sta!$Y:$Y,"&gt;10"))/$D269</f>
        <v>#DIV/0!</v>
      </c>
      <c r="R269" s="8" t="e">
        <f>COUNTIFS(Sta!$A:$A,$A269,Sta!$Y:$Y,"&gt;10")/$B269</f>
        <v>#DIV/0!</v>
      </c>
      <c r="S269" s="8" t="e">
        <f>COUNTIFS(Sta!$B:$B,$A269,Sta!$Y:$Y,"&gt;10")/$C269</f>
        <v>#DIV/0!</v>
      </c>
      <c r="T269" s="11" t="e">
        <f>(COUNTIFS(Sta!$A:$A,$A269,Sta!$Y:$Y,"&lt;12") +COUNTIFS(Sta!$B:$B,$A269,Sta!$Y:$Y,"&lt;12"))/$D269</f>
        <v>#DIV/0!</v>
      </c>
      <c r="U269" s="8" t="e">
        <f>COUNTIFS(Sta!$A:$A,$A269,Sta!$Y:$Y,"&lt;12")/$B269</f>
        <v>#DIV/0!</v>
      </c>
      <c r="V269" s="8" t="e">
        <f>COUNTIFS(Sta!$B:$B,$A269,Sta!$Y:$Y,"&lt;12")/$C269</f>
        <v>#DIV/0!</v>
      </c>
    </row>
    <row r="270" spans="1:22" x14ac:dyDescent="0.3">
      <c r="A270" t="s">
        <v>399</v>
      </c>
      <c r="B270" s="9">
        <f>COUNTIF(Sta!A:A,A270)</f>
        <v>0</v>
      </c>
      <c r="C270" s="4">
        <f>COUNTIF(Sta!B:B,A270)</f>
        <v>0</v>
      </c>
      <c r="D270" s="4">
        <f t="shared" si="7"/>
        <v>0</v>
      </c>
      <c r="E270" s="10" t="e">
        <f>(SUMIF(Sta!$A:$A,$A270,Sta!$Y:$Y)  + SUMIF(Sta!$B:$B,$A270,Sta!$Y:$Y) )/$D270</f>
        <v>#DIV/0!</v>
      </c>
      <c r="F270" s="6" t="e">
        <f>SUMIF(Sta!$A:$A,$A270,Sta!$Y:$Y)/$B270</f>
        <v>#DIV/0!</v>
      </c>
      <c r="G270" s="6" t="e">
        <f>SUMIF(Sta!$B:$B,$A270,Sta!$Y:$Y)/$C270</f>
        <v>#DIV/0!</v>
      </c>
      <c r="H270" s="10" t="e">
        <f>(SUMIF(Sta!$A:$A,$A270,Sta!$U:$U)  + SUMIF(Sta!$B:$B,$A270,Sta!$V:$V) )/$D270</f>
        <v>#DIV/0!</v>
      </c>
      <c r="I270" s="6" t="e">
        <f>SUMIF(Sta!$A:$A,$A270,Sta!$U:$U)/$B270</f>
        <v>#DIV/0!</v>
      </c>
      <c r="J270" s="6" t="e">
        <f>SUMIF(Sta!$B:$B,$A270,Sta!$V:$V)/$C270</f>
        <v>#DIV/0!</v>
      </c>
      <c r="K270" s="10" t="e">
        <f>(SUMIF(Sta!$A:$A,$A270,Sta!$W:$W)  + SUMIF(Sta!$B:$B,$A270,Sta!$X:$X) )/$D270</f>
        <v>#DIV/0!</v>
      </c>
      <c r="L270" s="6" t="e">
        <f>SUMIF(Sta!$A:$A,$A270,Sta!$W:$W)/$B270</f>
        <v>#DIV/0!</v>
      </c>
      <c r="M270" s="6" t="e">
        <f>SUMIF(Sta!$B:$B,$A270,Sta!$X:$X)/$C270</f>
        <v>#DIV/0!</v>
      </c>
      <c r="N270" s="11" t="e">
        <f>(COUNTIFS(Sta!$A:$A,$A270,Sta!$Y:$Y,"&gt;8") +COUNTIFS(Sta!$B:$B,$A270,Sta!$Y:$Y,"&gt;8"))/$D270</f>
        <v>#DIV/0!</v>
      </c>
      <c r="O270" s="8" t="e">
        <f>COUNTIFS(Sta!$A:$A,$A270,Sta!$Y:$Y,"&gt;8")/$B270</f>
        <v>#DIV/0!</v>
      </c>
      <c r="P270" s="8" t="e">
        <f>COUNTIFS(Sta!$B:$B,$A270,Sta!$Y:$Y,"&gt;8")/$C270</f>
        <v>#DIV/0!</v>
      </c>
      <c r="Q270" s="11" t="e">
        <f>(COUNTIFS(Sta!$A:$A,$A270,Sta!$Y:$Y,"&gt;10") +COUNTIFS(Sta!$B:$B,$A270,Sta!$Y:$Y,"&gt;10"))/$D270</f>
        <v>#DIV/0!</v>
      </c>
      <c r="R270" s="8" t="e">
        <f>COUNTIFS(Sta!$A:$A,$A270,Sta!$Y:$Y,"&gt;10")/$B270</f>
        <v>#DIV/0!</v>
      </c>
      <c r="S270" s="8" t="e">
        <f>COUNTIFS(Sta!$B:$B,$A270,Sta!$Y:$Y,"&gt;10")/$C270</f>
        <v>#DIV/0!</v>
      </c>
      <c r="T270" s="11" t="e">
        <f>(COUNTIFS(Sta!$A:$A,$A270,Sta!$Y:$Y,"&lt;12") +COUNTIFS(Sta!$B:$B,$A270,Sta!$Y:$Y,"&lt;12"))/$D270</f>
        <v>#DIV/0!</v>
      </c>
      <c r="U270" s="8" t="e">
        <f>COUNTIFS(Sta!$A:$A,$A270,Sta!$Y:$Y,"&lt;12")/$B270</f>
        <v>#DIV/0!</v>
      </c>
      <c r="V270" s="8" t="e">
        <f>COUNTIFS(Sta!$B:$B,$A270,Sta!$Y:$Y,"&lt;12")/$C270</f>
        <v>#DIV/0!</v>
      </c>
    </row>
    <row r="271" spans="1:22" x14ac:dyDescent="0.3">
      <c r="A271" t="s">
        <v>400</v>
      </c>
      <c r="B271" s="9">
        <f>COUNTIF(Sta!A:A,A271)</f>
        <v>0</v>
      </c>
      <c r="C271" s="4">
        <f>COUNTIF(Sta!B:B,A271)</f>
        <v>0</v>
      </c>
      <c r="D271" s="4">
        <f t="shared" si="7"/>
        <v>0</v>
      </c>
      <c r="E271" s="10" t="e">
        <f>(SUMIF(Sta!$A:$A,$A271,Sta!$Y:$Y)  + SUMIF(Sta!$B:$B,$A271,Sta!$Y:$Y) )/$D271</f>
        <v>#DIV/0!</v>
      </c>
      <c r="F271" s="6" t="e">
        <f>SUMIF(Sta!$A:$A,$A271,Sta!$Y:$Y)/$B271</f>
        <v>#DIV/0!</v>
      </c>
      <c r="G271" s="6" t="e">
        <f>SUMIF(Sta!$B:$B,$A271,Sta!$Y:$Y)/$C271</f>
        <v>#DIV/0!</v>
      </c>
      <c r="H271" s="10" t="e">
        <f>(SUMIF(Sta!$A:$A,$A271,Sta!$U:$U)  + SUMIF(Sta!$B:$B,$A271,Sta!$V:$V) )/$D271</f>
        <v>#DIV/0!</v>
      </c>
      <c r="I271" s="6" t="e">
        <f>SUMIF(Sta!$A:$A,$A271,Sta!$U:$U)/$B271</f>
        <v>#DIV/0!</v>
      </c>
      <c r="J271" s="6" t="e">
        <f>SUMIF(Sta!$B:$B,$A271,Sta!$V:$V)/$C271</f>
        <v>#DIV/0!</v>
      </c>
      <c r="K271" s="10" t="e">
        <f>(SUMIF(Sta!$A:$A,$A271,Sta!$W:$W)  + SUMIF(Sta!$B:$B,$A271,Sta!$X:$X) )/$D271</f>
        <v>#DIV/0!</v>
      </c>
      <c r="L271" s="6" t="e">
        <f>SUMIF(Sta!$A:$A,$A271,Sta!$W:$W)/$B271</f>
        <v>#DIV/0!</v>
      </c>
      <c r="M271" s="6" t="e">
        <f>SUMIF(Sta!$B:$B,$A271,Sta!$X:$X)/$C271</f>
        <v>#DIV/0!</v>
      </c>
      <c r="N271" s="11" t="e">
        <f>(COUNTIFS(Sta!$A:$A,$A271,Sta!$Y:$Y,"&gt;8") +COUNTIFS(Sta!$B:$B,$A271,Sta!$Y:$Y,"&gt;8"))/$D271</f>
        <v>#DIV/0!</v>
      </c>
      <c r="O271" s="8" t="e">
        <f>COUNTIFS(Sta!$A:$A,$A271,Sta!$Y:$Y,"&gt;8")/$B271</f>
        <v>#DIV/0!</v>
      </c>
      <c r="P271" s="8" t="e">
        <f>COUNTIFS(Sta!$B:$B,$A271,Sta!$Y:$Y,"&gt;8")/$C271</f>
        <v>#DIV/0!</v>
      </c>
      <c r="Q271" s="11" t="e">
        <f>(COUNTIFS(Sta!$A:$A,$A271,Sta!$Y:$Y,"&gt;10") +COUNTIFS(Sta!$B:$B,$A271,Sta!$Y:$Y,"&gt;10"))/$D271</f>
        <v>#DIV/0!</v>
      </c>
      <c r="R271" s="8" t="e">
        <f>COUNTIFS(Sta!$A:$A,$A271,Sta!$Y:$Y,"&gt;10")/$B271</f>
        <v>#DIV/0!</v>
      </c>
      <c r="S271" s="8" t="e">
        <f>COUNTIFS(Sta!$B:$B,$A271,Sta!$Y:$Y,"&gt;10")/$C271</f>
        <v>#DIV/0!</v>
      </c>
      <c r="T271" s="11" t="e">
        <f>(COUNTIFS(Sta!$A:$A,$A271,Sta!$Y:$Y,"&lt;12") +COUNTIFS(Sta!$B:$B,$A271,Sta!$Y:$Y,"&lt;12"))/$D271</f>
        <v>#DIV/0!</v>
      </c>
      <c r="U271" s="8" t="e">
        <f>COUNTIFS(Sta!$A:$A,$A271,Sta!$Y:$Y,"&lt;12")/$B271</f>
        <v>#DIV/0!</v>
      </c>
      <c r="V271" s="8" t="e">
        <f>COUNTIFS(Sta!$B:$B,$A271,Sta!$Y:$Y,"&lt;12")/$C271</f>
        <v>#DIV/0!</v>
      </c>
    </row>
    <row r="272" spans="1:22" x14ac:dyDescent="0.3">
      <c r="A272" t="s">
        <v>401</v>
      </c>
      <c r="B272" s="9">
        <f>COUNTIF(Sta!A:A,A272)</f>
        <v>0</v>
      </c>
      <c r="C272" s="4">
        <f>COUNTIF(Sta!B:B,A272)</f>
        <v>0</v>
      </c>
      <c r="D272" s="4">
        <f t="shared" si="7"/>
        <v>0</v>
      </c>
      <c r="E272" s="10" t="e">
        <f>(SUMIF(Sta!$A:$A,$A272,Sta!$Y:$Y)  + SUMIF(Sta!$B:$B,$A272,Sta!$Y:$Y) )/$D272</f>
        <v>#DIV/0!</v>
      </c>
      <c r="F272" s="6" t="e">
        <f>SUMIF(Sta!$A:$A,$A272,Sta!$Y:$Y)/$B272</f>
        <v>#DIV/0!</v>
      </c>
      <c r="G272" s="6" t="e">
        <f>SUMIF(Sta!$B:$B,$A272,Sta!$Y:$Y)/$C272</f>
        <v>#DIV/0!</v>
      </c>
      <c r="H272" s="10" t="e">
        <f>(SUMIF(Sta!$A:$A,$A272,Sta!$U:$U)  + SUMIF(Sta!$B:$B,$A272,Sta!$V:$V) )/$D272</f>
        <v>#DIV/0!</v>
      </c>
      <c r="I272" s="6" t="e">
        <f>SUMIF(Sta!$A:$A,$A272,Sta!$U:$U)/$B272</f>
        <v>#DIV/0!</v>
      </c>
      <c r="J272" s="6" t="e">
        <f>SUMIF(Sta!$B:$B,$A272,Sta!$V:$V)/$C272</f>
        <v>#DIV/0!</v>
      </c>
      <c r="K272" s="10" t="e">
        <f>(SUMIF(Sta!$A:$A,$A272,Sta!$W:$W)  + SUMIF(Sta!$B:$B,$A272,Sta!$X:$X) )/$D272</f>
        <v>#DIV/0!</v>
      </c>
      <c r="L272" s="6" t="e">
        <f>SUMIF(Sta!$A:$A,$A272,Sta!$W:$W)/$B272</f>
        <v>#DIV/0!</v>
      </c>
      <c r="M272" s="6" t="e">
        <f>SUMIF(Sta!$B:$B,$A272,Sta!$X:$X)/$C272</f>
        <v>#DIV/0!</v>
      </c>
      <c r="N272" s="11" t="e">
        <f>(COUNTIFS(Sta!$A:$A,$A272,Sta!$Y:$Y,"&gt;8") +COUNTIFS(Sta!$B:$B,$A272,Sta!$Y:$Y,"&gt;8"))/$D272</f>
        <v>#DIV/0!</v>
      </c>
      <c r="O272" s="8" t="e">
        <f>COUNTIFS(Sta!$A:$A,$A272,Sta!$Y:$Y,"&gt;8")/$B272</f>
        <v>#DIV/0!</v>
      </c>
      <c r="P272" s="8" t="e">
        <f>COUNTIFS(Sta!$B:$B,$A272,Sta!$Y:$Y,"&gt;8")/$C272</f>
        <v>#DIV/0!</v>
      </c>
      <c r="Q272" s="11" t="e">
        <f>(COUNTIFS(Sta!$A:$A,$A272,Sta!$Y:$Y,"&gt;10") +COUNTIFS(Sta!$B:$B,$A272,Sta!$Y:$Y,"&gt;10"))/$D272</f>
        <v>#DIV/0!</v>
      </c>
      <c r="R272" s="8" t="e">
        <f>COUNTIFS(Sta!$A:$A,$A272,Sta!$Y:$Y,"&gt;10")/$B272</f>
        <v>#DIV/0!</v>
      </c>
      <c r="S272" s="8" t="e">
        <f>COUNTIFS(Sta!$B:$B,$A272,Sta!$Y:$Y,"&gt;10")/$C272</f>
        <v>#DIV/0!</v>
      </c>
      <c r="T272" s="11" t="e">
        <f>(COUNTIFS(Sta!$A:$A,$A272,Sta!$Y:$Y,"&lt;12") +COUNTIFS(Sta!$B:$B,$A272,Sta!$Y:$Y,"&lt;12"))/$D272</f>
        <v>#DIV/0!</v>
      </c>
      <c r="U272" s="8" t="e">
        <f>COUNTIFS(Sta!$A:$A,$A272,Sta!$Y:$Y,"&lt;12")/$B272</f>
        <v>#DIV/0!</v>
      </c>
      <c r="V272" s="8" t="e">
        <f>COUNTIFS(Sta!$B:$B,$A272,Sta!$Y:$Y,"&lt;12")/$C272</f>
        <v>#DIV/0!</v>
      </c>
    </row>
    <row r="273" spans="1:22" x14ac:dyDescent="0.3">
      <c r="A273" t="s">
        <v>413</v>
      </c>
      <c r="B273" s="9">
        <f>COUNTIF(Sta!A:A,A273)</f>
        <v>0</v>
      </c>
      <c r="C273" s="4">
        <f>COUNTIF(Sta!B:B,A273)</f>
        <v>0</v>
      </c>
      <c r="D273" s="4">
        <f t="shared" ref="D273:D326" si="8">B273+C273</f>
        <v>0</v>
      </c>
      <c r="E273" s="10" t="e">
        <f>(SUMIF(Sta!$A:$A,$A273,Sta!$Y:$Y)  + SUMIF(Sta!$B:$B,$A273,Sta!$Y:$Y) )/$D273</f>
        <v>#DIV/0!</v>
      </c>
      <c r="F273" s="6" t="e">
        <f>SUMIF(Sta!$A:$A,$A273,Sta!$Y:$Y)/$B273</f>
        <v>#DIV/0!</v>
      </c>
      <c r="G273" s="6" t="e">
        <f>SUMIF(Sta!$B:$B,$A273,Sta!$Y:$Y)/$C273</f>
        <v>#DIV/0!</v>
      </c>
      <c r="H273" s="10" t="e">
        <f>(SUMIF(Sta!$A:$A,$A273,Sta!$U:$U)  + SUMIF(Sta!$B:$B,$A273,Sta!$V:$V) )/$D273</f>
        <v>#DIV/0!</v>
      </c>
      <c r="I273" s="6" t="e">
        <f>SUMIF(Sta!$A:$A,$A273,Sta!$U:$U)/$B273</f>
        <v>#DIV/0!</v>
      </c>
      <c r="J273" s="6" t="e">
        <f>SUMIF(Sta!$B:$B,$A273,Sta!$V:$V)/$C273</f>
        <v>#DIV/0!</v>
      </c>
      <c r="K273" s="10" t="e">
        <f>(SUMIF(Sta!$A:$A,$A273,Sta!$W:$W)  + SUMIF(Sta!$B:$B,$A273,Sta!$X:$X) )/$D273</f>
        <v>#DIV/0!</v>
      </c>
      <c r="L273" s="6" t="e">
        <f>SUMIF(Sta!$A:$A,$A273,Sta!$W:$W)/$B273</f>
        <v>#DIV/0!</v>
      </c>
      <c r="M273" s="6" t="e">
        <f>SUMIF(Sta!$B:$B,$A273,Sta!$X:$X)/$C273</f>
        <v>#DIV/0!</v>
      </c>
      <c r="N273" s="11" t="e">
        <f>(COUNTIFS(Sta!$A:$A,$A273,Sta!$Y:$Y,"&gt;8") +COUNTIFS(Sta!$B:$B,$A273,Sta!$Y:$Y,"&gt;8"))/$D273</f>
        <v>#DIV/0!</v>
      </c>
      <c r="O273" s="8" t="e">
        <f>COUNTIFS(Sta!$A:$A,$A273,Sta!$Y:$Y,"&gt;8")/$B273</f>
        <v>#DIV/0!</v>
      </c>
      <c r="P273" s="8" t="e">
        <f>COUNTIFS(Sta!$B:$B,$A273,Sta!$Y:$Y,"&gt;8")/$C273</f>
        <v>#DIV/0!</v>
      </c>
      <c r="Q273" s="11" t="e">
        <f>(COUNTIFS(Sta!$A:$A,$A273,Sta!$Y:$Y,"&gt;10") +COUNTIFS(Sta!$B:$B,$A273,Sta!$Y:$Y,"&gt;10"))/$D273</f>
        <v>#DIV/0!</v>
      </c>
      <c r="R273" s="8" t="e">
        <f>COUNTIFS(Sta!$A:$A,$A273,Sta!$Y:$Y,"&gt;10")/$B273</f>
        <v>#DIV/0!</v>
      </c>
      <c r="S273" s="8" t="e">
        <f>COUNTIFS(Sta!$B:$B,$A273,Sta!$Y:$Y,"&gt;10")/$C273</f>
        <v>#DIV/0!</v>
      </c>
      <c r="T273" s="11" t="e">
        <f>(COUNTIFS(Sta!$A:$A,$A273,Sta!$Y:$Y,"&lt;12") +COUNTIFS(Sta!$B:$B,$A273,Sta!$Y:$Y,"&lt;12"))/$D273</f>
        <v>#DIV/0!</v>
      </c>
      <c r="U273" s="8" t="e">
        <f>COUNTIFS(Sta!$A:$A,$A273,Sta!$Y:$Y,"&lt;12")/$B273</f>
        <v>#DIV/0!</v>
      </c>
      <c r="V273" s="8" t="e">
        <f>COUNTIFS(Sta!$B:$B,$A273,Sta!$Y:$Y,"&lt;12")/$C273</f>
        <v>#DIV/0!</v>
      </c>
    </row>
    <row r="274" spans="1:22" x14ac:dyDescent="0.3">
      <c r="A274" t="s">
        <v>406</v>
      </c>
      <c r="B274" s="9">
        <f>COUNTIF(Sta!A:A,A274)</f>
        <v>0</v>
      </c>
      <c r="C274" s="4">
        <f>COUNTIF(Sta!B:B,A274)</f>
        <v>0</v>
      </c>
      <c r="D274" s="4">
        <f t="shared" si="8"/>
        <v>0</v>
      </c>
      <c r="E274" s="10" t="e">
        <f>(SUMIF(Sta!$A:$A,$A274,Sta!$Y:$Y)  + SUMIF(Sta!$B:$B,$A274,Sta!$Y:$Y) )/$D274</f>
        <v>#DIV/0!</v>
      </c>
      <c r="F274" s="6" t="e">
        <f>SUMIF(Sta!$A:$A,$A274,Sta!$Y:$Y)/$B274</f>
        <v>#DIV/0!</v>
      </c>
      <c r="G274" s="6" t="e">
        <f>SUMIF(Sta!$B:$B,$A274,Sta!$Y:$Y)/$C274</f>
        <v>#DIV/0!</v>
      </c>
      <c r="H274" s="10" t="e">
        <f>(SUMIF(Sta!$A:$A,$A274,Sta!$U:$U)  + SUMIF(Sta!$B:$B,$A274,Sta!$V:$V) )/$D274</f>
        <v>#DIV/0!</v>
      </c>
      <c r="I274" s="6" t="e">
        <f>SUMIF(Sta!$A:$A,$A274,Sta!$U:$U)/$B274</f>
        <v>#DIV/0!</v>
      </c>
      <c r="J274" s="6" t="e">
        <f>SUMIF(Sta!$B:$B,$A274,Sta!$V:$V)/$C274</f>
        <v>#DIV/0!</v>
      </c>
      <c r="K274" s="10" t="e">
        <f>(SUMIF(Sta!$A:$A,$A274,Sta!$W:$W)  + SUMIF(Sta!$B:$B,$A274,Sta!$X:$X) )/$D274</f>
        <v>#DIV/0!</v>
      </c>
      <c r="L274" s="6" t="e">
        <f>SUMIF(Sta!$A:$A,$A274,Sta!$W:$W)/$B274</f>
        <v>#DIV/0!</v>
      </c>
      <c r="M274" s="6" t="e">
        <f>SUMIF(Sta!$B:$B,$A274,Sta!$X:$X)/$C274</f>
        <v>#DIV/0!</v>
      </c>
      <c r="N274" s="11" t="e">
        <f>(COUNTIFS(Sta!$A:$A,$A274,Sta!$Y:$Y,"&gt;8") +COUNTIFS(Sta!$B:$B,$A274,Sta!$Y:$Y,"&gt;8"))/$D274</f>
        <v>#DIV/0!</v>
      </c>
      <c r="O274" s="8" t="e">
        <f>COUNTIFS(Sta!$A:$A,$A274,Sta!$Y:$Y,"&gt;8")/$B274</f>
        <v>#DIV/0!</v>
      </c>
      <c r="P274" s="8" t="e">
        <f>COUNTIFS(Sta!$B:$B,$A274,Sta!$Y:$Y,"&gt;8")/$C274</f>
        <v>#DIV/0!</v>
      </c>
      <c r="Q274" s="11" t="e">
        <f>(COUNTIFS(Sta!$A:$A,$A274,Sta!$Y:$Y,"&gt;10") +COUNTIFS(Sta!$B:$B,$A274,Sta!$Y:$Y,"&gt;10"))/$D274</f>
        <v>#DIV/0!</v>
      </c>
      <c r="R274" s="8" t="e">
        <f>COUNTIFS(Sta!$A:$A,$A274,Sta!$Y:$Y,"&gt;10")/$B274</f>
        <v>#DIV/0!</v>
      </c>
      <c r="S274" s="8" t="e">
        <f>COUNTIFS(Sta!$B:$B,$A274,Sta!$Y:$Y,"&gt;10")/$C274</f>
        <v>#DIV/0!</v>
      </c>
      <c r="T274" s="11" t="e">
        <f>(COUNTIFS(Sta!$A:$A,$A274,Sta!$Y:$Y,"&lt;12") +COUNTIFS(Sta!$B:$B,$A274,Sta!$Y:$Y,"&lt;12"))/$D274</f>
        <v>#DIV/0!</v>
      </c>
      <c r="U274" s="8" t="e">
        <f>COUNTIFS(Sta!$A:$A,$A274,Sta!$Y:$Y,"&lt;12")/$B274</f>
        <v>#DIV/0!</v>
      </c>
      <c r="V274" s="8" t="e">
        <f>COUNTIFS(Sta!$B:$B,$A274,Sta!$Y:$Y,"&lt;12")/$C274</f>
        <v>#DIV/0!</v>
      </c>
    </row>
    <row r="275" spans="1:22" x14ac:dyDescent="0.3">
      <c r="A275" t="s">
        <v>403</v>
      </c>
      <c r="B275" s="9">
        <f>COUNTIF(Sta!A:A,A275)</f>
        <v>0</v>
      </c>
      <c r="C275" s="4">
        <f>COUNTIF(Sta!B:B,A275)</f>
        <v>0</v>
      </c>
      <c r="D275" s="4">
        <f t="shared" si="8"/>
        <v>0</v>
      </c>
      <c r="E275" s="10" t="e">
        <f>(SUMIF(Sta!$A:$A,$A275,Sta!$Y:$Y)  + SUMIF(Sta!$B:$B,$A275,Sta!$Y:$Y) )/$D275</f>
        <v>#DIV/0!</v>
      </c>
      <c r="F275" s="6" t="e">
        <f>SUMIF(Sta!$A:$A,$A275,Sta!$Y:$Y)/$B275</f>
        <v>#DIV/0!</v>
      </c>
      <c r="G275" s="6" t="e">
        <f>SUMIF(Sta!$B:$B,$A275,Sta!$Y:$Y)/$C275</f>
        <v>#DIV/0!</v>
      </c>
      <c r="H275" s="10" t="e">
        <f>(SUMIF(Sta!$A:$A,$A275,Sta!$U:$U)  + SUMIF(Sta!$B:$B,$A275,Sta!$V:$V) )/$D275</f>
        <v>#DIV/0!</v>
      </c>
      <c r="I275" s="6" t="e">
        <f>SUMIF(Sta!$A:$A,$A275,Sta!$U:$U)/$B275</f>
        <v>#DIV/0!</v>
      </c>
      <c r="J275" s="6" t="e">
        <f>SUMIF(Sta!$B:$B,$A275,Sta!$V:$V)/$C275</f>
        <v>#DIV/0!</v>
      </c>
      <c r="K275" s="10" t="e">
        <f>(SUMIF(Sta!$A:$A,$A275,Sta!$W:$W)  + SUMIF(Sta!$B:$B,$A275,Sta!$X:$X) )/$D275</f>
        <v>#DIV/0!</v>
      </c>
      <c r="L275" s="6" t="e">
        <f>SUMIF(Sta!$A:$A,$A275,Sta!$W:$W)/$B275</f>
        <v>#DIV/0!</v>
      </c>
      <c r="M275" s="6" t="e">
        <f>SUMIF(Sta!$B:$B,$A275,Sta!$X:$X)/$C275</f>
        <v>#DIV/0!</v>
      </c>
      <c r="N275" s="11" t="e">
        <f>(COUNTIFS(Sta!$A:$A,$A275,Sta!$Y:$Y,"&gt;8") +COUNTIFS(Sta!$B:$B,$A275,Sta!$Y:$Y,"&gt;8"))/$D275</f>
        <v>#DIV/0!</v>
      </c>
      <c r="O275" s="8" t="e">
        <f>COUNTIFS(Sta!$A:$A,$A275,Sta!$Y:$Y,"&gt;8")/$B275</f>
        <v>#DIV/0!</v>
      </c>
      <c r="P275" s="8" t="e">
        <f>COUNTIFS(Sta!$B:$B,$A275,Sta!$Y:$Y,"&gt;8")/$C275</f>
        <v>#DIV/0!</v>
      </c>
      <c r="Q275" s="11" t="e">
        <f>(COUNTIFS(Sta!$A:$A,$A275,Sta!$Y:$Y,"&gt;10") +COUNTIFS(Sta!$B:$B,$A275,Sta!$Y:$Y,"&gt;10"))/$D275</f>
        <v>#DIV/0!</v>
      </c>
      <c r="R275" s="8" t="e">
        <f>COUNTIFS(Sta!$A:$A,$A275,Sta!$Y:$Y,"&gt;10")/$B275</f>
        <v>#DIV/0!</v>
      </c>
      <c r="S275" s="8" t="e">
        <f>COUNTIFS(Sta!$B:$B,$A275,Sta!$Y:$Y,"&gt;10")/$C275</f>
        <v>#DIV/0!</v>
      </c>
      <c r="T275" s="11" t="e">
        <f>(COUNTIFS(Sta!$A:$A,$A275,Sta!$Y:$Y,"&lt;12") +COUNTIFS(Sta!$B:$B,$A275,Sta!$Y:$Y,"&lt;12"))/$D275</f>
        <v>#DIV/0!</v>
      </c>
      <c r="U275" s="8" t="e">
        <f>COUNTIFS(Sta!$A:$A,$A275,Sta!$Y:$Y,"&lt;12")/$B275</f>
        <v>#DIV/0!</v>
      </c>
      <c r="V275" s="8" t="e">
        <f>COUNTIFS(Sta!$B:$B,$A275,Sta!$Y:$Y,"&lt;12")/$C275</f>
        <v>#DIV/0!</v>
      </c>
    </row>
    <row r="276" spans="1:22" x14ac:dyDescent="0.3">
      <c r="A276" t="s">
        <v>412</v>
      </c>
      <c r="B276" s="9">
        <f>COUNTIF(Sta!A:A,A276)</f>
        <v>0</v>
      </c>
      <c r="C276" s="4">
        <f>COUNTIF(Sta!B:B,A276)</f>
        <v>0</v>
      </c>
      <c r="D276" s="4">
        <f t="shared" si="8"/>
        <v>0</v>
      </c>
      <c r="E276" s="10" t="e">
        <f>(SUMIF(Sta!$A:$A,$A276,Sta!$Y:$Y)  + SUMIF(Sta!$B:$B,$A276,Sta!$Y:$Y) )/$D276</f>
        <v>#DIV/0!</v>
      </c>
      <c r="F276" s="6" t="e">
        <f>SUMIF(Sta!$A:$A,$A276,Sta!$Y:$Y)/$B276</f>
        <v>#DIV/0!</v>
      </c>
      <c r="G276" s="6" t="e">
        <f>SUMIF(Sta!$B:$B,$A276,Sta!$Y:$Y)/$C276</f>
        <v>#DIV/0!</v>
      </c>
      <c r="H276" s="10" t="e">
        <f>(SUMIF(Sta!$A:$A,$A276,Sta!$U:$U)  + SUMIF(Sta!$B:$B,$A276,Sta!$V:$V) )/$D276</f>
        <v>#DIV/0!</v>
      </c>
      <c r="I276" s="6" t="e">
        <f>SUMIF(Sta!$A:$A,$A276,Sta!$U:$U)/$B276</f>
        <v>#DIV/0!</v>
      </c>
      <c r="J276" s="6" t="e">
        <f>SUMIF(Sta!$B:$B,$A276,Sta!$V:$V)/$C276</f>
        <v>#DIV/0!</v>
      </c>
      <c r="K276" s="10" t="e">
        <f>(SUMIF(Sta!$A:$A,$A276,Sta!$W:$W)  + SUMIF(Sta!$B:$B,$A276,Sta!$X:$X) )/$D276</f>
        <v>#DIV/0!</v>
      </c>
      <c r="L276" s="6" t="e">
        <f>SUMIF(Sta!$A:$A,$A276,Sta!$W:$W)/$B276</f>
        <v>#DIV/0!</v>
      </c>
      <c r="M276" s="6" t="e">
        <f>SUMIF(Sta!$B:$B,$A276,Sta!$X:$X)/$C276</f>
        <v>#DIV/0!</v>
      </c>
      <c r="N276" s="11" t="e">
        <f>(COUNTIFS(Sta!$A:$A,$A276,Sta!$Y:$Y,"&gt;8") +COUNTIFS(Sta!$B:$B,$A276,Sta!$Y:$Y,"&gt;8"))/$D276</f>
        <v>#DIV/0!</v>
      </c>
      <c r="O276" s="8" t="e">
        <f>COUNTIFS(Sta!$A:$A,$A276,Sta!$Y:$Y,"&gt;8")/$B276</f>
        <v>#DIV/0!</v>
      </c>
      <c r="P276" s="8" t="e">
        <f>COUNTIFS(Sta!$B:$B,$A276,Sta!$Y:$Y,"&gt;8")/$C276</f>
        <v>#DIV/0!</v>
      </c>
      <c r="Q276" s="11" t="e">
        <f>(COUNTIFS(Sta!$A:$A,$A276,Sta!$Y:$Y,"&gt;10") +COUNTIFS(Sta!$B:$B,$A276,Sta!$Y:$Y,"&gt;10"))/$D276</f>
        <v>#DIV/0!</v>
      </c>
      <c r="R276" s="8" t="e">
        <f>COUNTIFS(Sta!$A:$A,$A276,Sta!$Y:$Y,"&gt;10")/$B276</f>
        <v>#DIV/0!</v>
      </c>
      <c r="S276" s="8" t="e">
        <f>COUNTIFS(Sta!$B:$B,$A276,Sta!$Y:$Y,"&gt;10")/$C276</f>
        <v>#DIV/0!</v>
      </c>
      <c r="T276" s="11" t="e">
        <f>(COUNTIFS(Sta!$A:$A,$A276,Sta!$Y:$Y,"&lt;12") +COUNTIFS(Sta!$B:$B,$A276,Sta!$Y:$Y,"&lt;12"))/$D276</f>
        <v>#DIV/0!</v>
      </c>
      <c r="U276" s="8" t="e">
        <f>COUNTIFS(Sta!$A:$A,$A276,Sta!$Y:$Y,"&lt;12")/$B276</f>
        <v>#DIV/0!</v>
      </c>
      <c r="V276" s="8" t="e">
        <f>COUNTIFS(Sta!$B:$B,$A276,Sta!$Y:$Y,"&lt;12")/$C276</f>
        <v>#DIV/0!</v>
      </c>
    </row>
    <row r="277" spans="1:22" x14ac:dyDescent="0.3">
      <c r="A277" t="s">
        <v>407</v>
      </c>
      <c r="B277" s="9">
        <f>COUNTIF(Sta!A:A,A277)</f>
        <v>0</v>
      </c>
      <c r="C277" s="4">
        <f>COUNTIF(Sta!B:B,A277)</f>
        <v>0</v>
      </c>
      <c r="D277" s="4">
        <f t="shared" si="8"/>
        <v>0</v>
      </c>
      <c r="E277" s="10" t="e">
        <f>(SUMIF(Sta!$A:$A,$A277,Sta!$Y:$Y)  + SUMIF(Sta!$B:$B,$A277,Sta!$Y:$Y) )/$D277</f>
        <v>#DIV/0!</v>
      </c>
      <c r="F277" s="6" t="e">
        <f>SUMIF(Sta!$A:$A,$A277,Sta!$Y:$Y)/$B277</f>
        <v>#DIV/0!</v>
      </c>
      <c r="G277" s="6" t="e">
        <f>SUMIF(Sta!$B:$B,$A277,Sta!$Y:$Y)/$C277</f>
        <v>#DIV/0!</v>
      </c>
      <c r="H277" s="10" t="e">
        <f>(SUMIF(Sta!$A:$A,$A277,Sta!$U:$U)  + SUMIF(Sta!$B:$B,$A277,Sta!$V:$V) )/$D277</f>
        <v>#DIV/0!</v>
      </c>
      <c r="I277" s="6" t="e">
        <f>SUMIF(Sta!$A:$A,$A277,Sta!$U:$U)/$B277</f>
        <v>#DIV/0!</v>
      </c>
      <c r="J277" s="6" t="e">
        <f>SUMIF(Sta!$B:$B,$A277,Sta!$V:$V)/$C277</f>
        <v>#DIV/0!</v>
      </c>
      <c r="K277" s="10" t="e">
        <f>(SUMIF(Sta!$A:$A,$A277,Sta!$W:$W)  + SUMIF(Sta!$B:$B,$A277,Sta!$X:$X) )/$D277</f>
        <v>#DIV/0!</v>
      </c>
      <c r="L277" s="6" t="e">
        <f>SUMIF(Sta!$A:$A,$A277,Sta!$W:$W)/$B277</f>
        <v>#DIV/0!</v>
      </c>
      <c r="M277" s="6" t="e">
        <f>SUMIF(Sta!$B:$B,$A277,Sta!$X:$X)/$C277</f>
        <v>#DIV/0!</v>
      </c>
      <c r="N277" s="11" t="e">
        <f>(COUNTIFS(Sta!$A:$A,$A277,Sta!$Y:$Y,"&gt;8") +COUNTIFS(Sta!$B:$B,$A277,Sta!$Y:$Y,"&gt;8"))/$D277</f>
        <v>#DIV/0!</v>
      </c>
      <c r="O277" s="8" t="e">
        <f>COUNTIFS(Sta!$A:$A,$A277,Sta!$Y:$Y,"&gt;8")/$B277</f>
        <v>#DIV/0!</v>
      </c>
      <c r="P277" s="8" t="e">
        <f>COUNTIFS(Sta!$B:$B,$A277,Sta!$Y:$Y,"&gt;8")/$C277</f>
        <v>#DIV/0!</v>
      </c>
      <c r="Q277" s="11" t="e">
        <f>(COUNTIFS(Sta!$A:$A,$A277,Sta!$Y:$Y,"&gt;10") +COUNTIFS(Sta!$B:$B,$A277,Sta!$Y:$Y,"&gt;10"))/$D277</f>
        <v>#DIV/0!</v>
      </c>
      <c r="R277" s="8" t="e">
        <f>COUNTIFS(Sta!$A:$A,$A277,Sta!$Y:$Y,"&gt;10")/$B277</f>
        <v>#DIV/0!</v>
      </c>
      <c r="S277" s="8" t="e">
        <f>COUNTIFS(Sta!$B:$B,$A277,Sta!$Y:$Y,"&gt;10")/$C277</f>
        <v>#DIV/0!</v>
      </c>
      <c r="T277" s="11" t="e">
        <f>(COUNTIFS(Sta!$A:$A,$A277,Sta!$Y:$Y,"&lt;12") +COUNTIFS(Sta!$B:$B,$A277,Sta!$Y:$Y,"&lt;12"))/$D277</f>
        <v>#DIV/0!</v>
      </c>
      <c r="U277" s="8" t="e">
        <f>COUNTIFS(Sta!$A:$A,$A277,Sta!$Y:$Y,"&lt;12")/$B277</f>
        <v>#DIV/0!</v>
      </c>
      <c r="V277" s="8" t="e">
        <f>COUNTIFS(Sta!$B:$B,$A277,Sta!$Y:$Y,"&lt;12")/$C277</f>
        <v>#DIV/0!</v>
      </c>
    </row>
    <row r="278" spans="1:22" x14ac:dyDescent="0.3">
      <c r="A278" t="s">
        <v>414</v>
      </c>
      <c r="B278" s="9">
        <f>COUNTIF(Sta!A:A,A278)</f>
        <v>0</v>
      </c>
      <c r="C278" s="4">
        <f>COUNTIF(Sta!B:B,A278)</f>
        <v>0</v>
      </c>
      <c r="D278" s="4">
        <f t="shared" si="8"/>
        <v>0</v>
      </c>
      <c r="E278" s="10" t="e">
        <f>(SUMIF(Sta!$A:$A,$A278,Sta!$Y:$Y)  + SUMIF(Sta!$B:$B,$A278,Sta!$Y:$Y) )/$D278</f>
        <v>#DIV/0!</v>
      </c>
      <c r="F278" s="6" t="e">
        <f>SUMIF(Sta!$A:$A,$A278,Sta!$Y:$Y)/$B278</f>
        <v>#DIV/0!</v>
      </c>
      <c r="G278" s="6" t="e">
        <f>SUMIF(Sta!$B:$B,$A278,Sta!$Y:$Y)/$C278</f>
        <v>#DIV/0!</v>
      </c>
      <c r="H278" s="10" t="e">
        <f>(SUMIF(Sta!$A:$A,$A278,Sta!$U:$U)  + SUMIF(Sta!$B:$B,$A278,Sta!$V:$V) )/$D278</f>
        <v>#DIV/0!</v>
      </c>
      <c r="I278" s="6" t="e">
        <f>SUMIF(Sta!$A:$A,$A278,Sta!$U:$U)/$B278</f>
        <v>#DIV/0!</v>
      </c>
      <c r="J278" s="6" t="e">
        <f>SUMIF(Sta!$B:$B,$A278,Sta!$V:$V)/$C278</f>
        <v>#DIV/0!</v>
      </c>
      <c r="K278" s="10" t="e">
        <f>(SUMIF(Sta!$A:$A,$A278,Sta!$W:$W)  + SUMIF(Sta!$B:$B,$A278,Sta!$X:$X) )/$D278</f>
        <v>#DIV/0!</v>
      </c>
      <c r="L278" s="6" t="e">
        <f>SUMIF(Sta!$A:$A,$A278,Sta!$W:$W)/$B278</f>
        <v>#DIV/0!</v>
      </c>
      <c r="M278" s="6" t="e">
        <f>SUMIF(Sta!$B:$B,$A278,Sta!$X:$X)/$C278</f>
        <v>#DIV/0!</v>
      </c>
      <c r="N278" s="11" t="e">
        <f>(COUNTIFS(Sta!$A:$A,$A278,Sta!$Y:$Y,"&gt;8") +COUNTIFS(Sta!$B:$B,$A278,Sta!$Y:$Y,"&gt;8"))/$D278</f>
        <v>#DIV/0!</v>
      </c>
      <c r="O278" s="8" t="e">
        <f>COUNTIFS(Sta!$A:$A,$A278,Sta!$Y:$Y,"&gt;8")/$B278</f>
        <v>#DIV/0!</v>
      </c>
      <c r="P278" s="8" t="e">
        <f>COUNTIFS(Sta!$B:$B,$A278,Sta!$Y:$Y,"&gt;8")/$C278</f>
        <v>#DIV/0!</v>
      </c>
      <c r="Q278" s="11" t="e">
        <f>(COUNTIFS(Sta!$A:$A,$A278,Sta!$Y:$Y,"&gt;10") +COUNTIFS(Sta!$B:$B,$A278,Sta!$Y:$Y,"&gt;10"))/$D278</f>
        <v>#DIV/0!</v>
      </c>
      <c r="R278" s="8" t="e">
        <f>COUNTIFS(Sta!$A:$A,$A278,Sta!$Y:$Y,"&gt;10")/$B278</f>
        <v>#DIV/0!</v>
      </c>
      <c r="S278" s="8" t="e">
        <f>COUNTIFS(Sta!$B:$B,$A278,Sta!$Y:$Y,"&gt;10")/$C278</f>
        <v>#DIV/0!</v>
      </c>
      <c r="T278" s="11" t="e">
        <f>(COUNTIFS(Sta!$A:$A,$A278,Sta!$Y:$Y,"&lt;12") +COUNTIFS(Sta!$B:$B,$A278,Sta!$Y:$Y,"&lt;12"))/$D278</f>
        <v>#DIV/0!</v>
      </c>
      <c r="U278" s="8" t="e">
        <f>COUNTIFS(Sta!$A:$A,$A278,Sta!$Y:$Y,"&lt;12")/$B278</f>
        <v>#DIV/0!</v>
      </c>
      <c r="V278" s="8" t="e">
        <f>COUNTIFS(Sta!$B:$B,$A278,Sta!$Y:$Y,"&lt;12")/$C278</f>
        <v>#DIV/0!</v>
      </c>
    </row>
    <row r="279" spans="1:22" x14ac:dyDescent="0.3">
      <c r="A279" t="s">
        <v>405</v>
      </c>
      <c r="B279" s="9">
        <f>COUNTIF(Sta!A:A,A279)</f>
        <v>0</v>
      </c>
      <c r="C279" s="4">
        <f>COUNTIF(Sta!B:B,A279)</f>
        <v>0</v>
      </c>
      <c r="D279" s="4">
        <f t="shared" si="8"/>
        <v>0</v>
      </c>
      <c r="E279" s="10" t="e">
        <f>(SUMIF(Sta!$A:$A,$A279,Sta!$Y:$Y)  + SUMIF(Sta!$B:$B,$A279,Sta!$Y:$Y) )/$D279</f>
        <v>#DIV/0!</v>
      </c>
      <c r="F279" s="6" t="e">
        <f>SUMIF(Sta!$A:$A,$A279,Sta!$Y:$Y)/$B279</f>
        <v>#DIV/0!</v>
      </c>
      <c r="G279" s="6" t="e">
        <f>SUMIF(Sta!$B:$B,$A279,Sta!$Y:$Y)/$C279</f>
        <v>#DIV/0!</v>
      </c>
      <c r="H279" s="10" t="e">
        <f>(SUMIF(Sta!$A:$A,$A279,Sta!$U:$U)  + SUMIF(Sta!$B:$B,$A279,Sta!$V:$V) )/$D279</f>
        <v>#DIV/0!</v>
      </c>
      <c r="I279" s="6" t="e">
        <f>SUMIF(Sta!$A:$A,$A279,Sta!$U:$U)/$B279</f>
        <v>#DIV/0!</v>
      </c>
      <c r="J279" s="6" t="e">
        <f>SUMIF(Sta!$B:$B,$A279,Sta!$V:$V)/$C279</f>
        <v>#DIV/0!</v>
      </c>
      <c r="K279" s="10" t="e">
        <f>(SUMIF(Sta!$A:$A,$A279,Sta!$W:$W)  + SUMIF(Sta!$B:$B,$A279,Sta!$X:$X) )/$D279</f>
        <v>#DIV/0!</v>
      </c>
      <c r="L279" s="6" t="e">
        <f>SUMIF(Sta!$A:$A,$A279,Sta!$W:$W)/$B279</f>
        <v>#DIV/0!</v>
      </c>
      <c r="M279" s="6" t="e">
        <f>SUMIF(Sta!$B:$B,$A279,Sta!$X:$X)/$C279</f>
        <v>#DIV/0!</v>
      </c>
      <c r="N279" s="11" t="e">
        <f>(COUNTIFS(Sta!$A:$A,$A279,Sta!$Y:$Y,"&gt;8") +COUNTIFS(Sta!$B:$B,$A279,Sta!$Y:$Y,"&gt;8"))/$D279</f>
        <v>#DIV/0!</v>
      </c>
      <c r="O279" s="8" t="e">
        <f>COUNTIFS(Sta!$A:$A,$A279,Sta!$Y:$Y,"&gt;8")/$B279</f>
        <v>#DIV/0!</v>
      </c>
      <c r="P279" s="8" t="e">
        <f>COUNTIFS(Sta!$B:$B,$A279,Sta!$Y:$Y,"&gt;8")/$C279</f>
        <v>#DIV/0!</v>
      </c>
      <c r="Q279" s="11" t="e">
        <f>(COUNTIFS(Sta!$A:$A,$A279,Sta!$Y:$Y,"&gt;10") +COUNTIFS(Sta!$B:$B,$A279,Sta!$Y:$Y,"&gt;10"))/$D279</f>
        <v>#DIV/0!</v>
      </c>
      <c r="R279" s="8" t="e">
        <f>COUNTIFS(Sta!$A:$A,$A279,Sta!$Y:$Y,"&gt;10")/$B279</f>
        <v>#DIV/0!</v>
      </c>
      <c r="S279" s="8" t="e">
        <f>COUNTIFS(Sta!$B:$B,$A279,Sta!$Y:$Y,"&gt;10")/$C279</f>
        <v>#DIV/0!</v>
      </c>
      <c r="T279" s="11" t="e">
        <f>(COUNTIFS(Sta!$A:$A,$A279,Sta!$Y:$Y,"&lt;12") +COUNTIFS(Sta!$B:$B,$A279,Sta!$Y:$Y,"&lt;12"))/$D279</f>
        <v>#DIV/0!</v>
      </c>
      <c r="U279" s="8" t="e">
        <f>COUNTIFS(Sta!$A:$A,$A279,Sta!$Y:$Y,"&lt;12")/$B279</f>
        <v>#DIV/0!</v>
      </c>
      <c r="V279" s="8" t="e">
        <f>COUNTIFS(Sta!$B:$B,$A279,Sta!$Y:$Y,"&lt;12")/$C279</f>
        <v>#DIV/0!</v>
      </c>
    </row>
    <row r="280" spans="1:22" x14ac:dyDescent="0.3">
      <c r="A280" t="s">
        <v>410</v>
      </c>
      <c r="B280" s="9">
        <f>COUNTIF(Sta!A:A,A280)</f>
        <v>0</v>
      </c>
      <c r="C280" s="4">
        <f>COUNTIF(Sta!B:B,A280)</f>
        <v>0</v>
      </c>
      <c r="D280" s="4">
        <f t="shared" si="8"/>
        <v>0</v>
      </c>
      <c r="E280" s="10" t="e">
        <f>(SUMIF(Sta!$A:$A,$A280,Sta!$Y:$Y)  + SUMIF(Sta!$B:$B,$A280,Sta!$Y:$Y) )/$D280</f>
        <v>#DIV/0!</v>
      </c>
      <c r="F280" s="6" t="e">
        <f>SUMIF(Sta!$A:$A,$A280,Sta!$Y:$Y)/$B280</f>
        <v>#DIV/0!</v>
      </c>
      <c r="G280" s="6" t="e">
        <f>SUMIF(Sta!$B:$B,$A280,Sta!$Y:$Y)/$C280</f>
        <v>#DIV/0!</v>
      </c>
      <c r="H280" s="10" t="e">
        <f>(SUMIF(Sta!$A:$A,$A280,Sta!$U:$U)  + SUMIF(Sta!$B:$B,$A280,Sta!$V:$V) )/$D280</f>
        <v>#DIV/0!</v>
      </c>
      <c r="I280" s="6" t="e">
        <f>SUMIF(Sta!$A:$A,$A280,Sta!$U:$U)/$B280</f>
        <v>#DIV/0!</v>
      </c>
      <c r="J280" s="6" t="e">
        <f>SUMIF(Sta!$B:$B,$A280,Sta!$V:$V)/$C280</f>
        <v>#DIV/0!</v>
      </c>
      <c r="K280" s="10" t="e">
        <f>(SUMIF(Sta!$A:$A,$A280,Sta!$W:$W)  + SUMIF(Sta!$B:$B,$A280,Sta!$X:$X) )/$D280</f>
        <v>#DIV/0!</v>
      </c>
      <c r="L280" s="6" t="e">
        <f>SUMIF(Sta!$A:$A,$A280,Sta!$W:$W)/$B280</f>
        <v>#DIV/0!</v>
      </c>
      <c r="M280" s="6" t="e">
        <f>SUMIF(Sta!$B:$B,$A280,Sta!$X:$X)/$C280</f>
        <v>#DIV/0!</v>
      </c>
      <c r="N280" s="11" t="e">
        <f>(COUNTIFS(Sta!$A:$A,$A280,Sta!$Y:$Y,"&gt;8") +COUNTIFS(Sta!$B:$B,$A280,Sta!$Y:$Y,"&gt;8"))/$D280</f>
        <v>#DIV/0!</v>
      </c>
      <c r="O280" s="8" t="e">
        <f>COUNTIFS(Sta!$A:$A,$A280,Sta!$Y:$Y,"&gt;8")/$B280</f>
        <v>#DIV/0!</v>
      </c>
      <c r="P280" s="8" t="e">
        <f>COUNTIFS(Sta!$B:$B,$A280,Sta!$Y:$Y,"&gt;8")/$C280</f>
        <v>#DIV/0!</v>
      </c>
      <c r="Q280" s="11" t="e">
        <f>(COUNTIFS(Sta!$A:$A,$A280,Sta!$Y:$Y,"&gt;10") +COUNTIFS(Sta!$B:$B,$A280,Sta!$Y:$Y,"&gt;10"))/$D280</f>
        <v>#DIV/0!</v>
      </c>
      <c r="R280" s="8" t="e">
        <f>COUNTIFS(Sta!$A:$A,$A280,Sta!$Y:$Y,"&gt;10")/$B280</f>
        <v>#DIV/0!</v>
      </c>
      <c r="S280" s="8" t="e">
        <f>COUNTIFS(Sta!$B:$B,$A280,Sta!$Y:$Y,"&gt;10")/$C280</f>
        <v>#DIV/0!</v>
      </c>
      <c r="T280" s="11" t="e">
        <f>(COUNTIFS(Sta!$A:$A,$A280,Sta!$Y:$Y,"&lt;12") +COUNTIFS(Sta!$B:$B,$A280,Sta!$Y:$Y,"&lt;12"))/$D280</f>
        <v>#DIV/0!</v>
      </c>
      <c r="U280" s="8" t="e">
        <f>COUNTIFS(Sta!$A:$A,$A280,Sta!$Y:$Y,"&lt;12")/$B280</f>
        <v>#DIV/0!</v>
      </c>
      <c r="V280" s="8" t="e">
        <f>COUNTIFS(Sta!$B:$B,$A280,Sta!$Y:$Y,"&lt;12")/$C280</f>
        <v>#DIV/0!</v>
      </c>
    </row>
    <row r="281" spans="1:22" x14ac:dyDescent="0.3">
      <c r="A281" t="s">
        <v>408</v>
      </c>
      <c r="B281" s="9">
        <f>COUNTIF(Sta!A:A,A281)</f>
        <v>0</v>
      </c>
      <c r="C281" s="4">
        <f>COUNTIF(Sta!B:B,A281)</f>
        <v>0</v>
      </c>
      <c r="D281" s="4">
        <f t="shared" si="8"/>
        <v>0</v>
      </c>
      <c r="E281" s="10" t="e">
        <f>(SUMIF(Sta!$A:$A,$A281,Sta!$Y:$Y)  + SUMIF(Sta!$B:$B,$A281,Sta!$Y:$Y) )/$D281</f>
        <v>#DIV/0!</v>
      </c>
      <c r="F281" s="6" t="e">
        <f>SUMIF(Sta!$A:$A,$A281,Sta!$Y:$Y)/$B281</f>
        <v>#DIV/0!</v>
      </c>
      <c r="G281" s="6" t="e">
        <f>SUMIF(Sta!$B:$B,$A281,Sta!$Y:$Y)/$C281</f>
        <v>#DIV/0!</v>
      </c>
      <c r="H281" s="10" t="e">
        <f>(SUMIF(Sta!$A:$A,$A281,Sta!$U:$U)  + SUMIF(Sta!$B:$B,$A281,Sta!$V:$V) )/$D281</f>
        <v>#DIV/0!</v>
      </c>
      <c r="I281" s="6" t="e">
        <f>SUMIF(Sta!$A:$A,$A281,Sta!$U:$U)/$B281</f>
        <v>#DIV/0!</v>
      </c>
      <c r="J281" s="6" t="e">
        <f>SUMIF(Sta!$B:$B,$A281,Sta!$V:$V)/$C281</f>
        <v>#DIV/0!</v>
      </c>
      <c r="K281" s="10" t="e">
        <f>(SUMIF(Sta!$A:$A,$A281,Sta!$W:$W)  + SUMIF(Sta!$B:$B,$A281,Sta!$X:$X) )/$D281</f>
        <v>#DIV/0!</v>
      </c>
      <c r="L281" s="6" t="e">
        <f>SUMIF(Sta!$A:$A,$A281,Sta!$W:$W)/$B281</f>
        <v>#DIV/0!</v>
      </c>
      <c r="M281" s="6" t="e">
        <f>SUMIF(Sta!$B:$B,$A281,Sta!$X:$X)/$C281</f>
        <v>#DIV/0!</v>
      </c>
      <c r="N281" s="11" t="e">
        <f>(COUNTIFS(Sta!$A:$A,$A281,Sta!$Y:$Y,"&gt;8") +COUNTIFS(Sta!$B:$B,$A281,Sta!$Y:$Y,"&gt;8"))/$D281</f>
        <v>#DIV/0!</v>
      </c>
      <c r="O281" s="8" t="e">
        <f>COUNTIFS(Sta!$A:$A,$A281,Sta!$Y:$Y,"&gt;8")/$B281</f>
        <v>#DIV/0!</v>
      </c>
      <c r="P281" s="8" t="e">
        <f>COUNTIFS(Sta!$B:$B,$A281,Sta!$Y:$Y,"&gt;8")/$C281</f>
        <v>#DIV/0!</v>
      </c>
      <c r="Q281" s="11" t="e">
        <f>(COUNTIFS(Sta!$A:$A,$A281,Sta!$Y:$Y,"&gt;10") +COUNTIFS(Sta!$B:$B,$A281,Sta!$Y:$Y,"&gt;10"))/$D281</f>
        <v>#DIV/0!</v>
      </c>
      <c r="R281" s="8" t="e">
        <f>COUNTIFS(Sta!$A:$A,$A281,Sta!$Y:$Y,"&gt;10")/$B281</f>
        <v>#DIV/0!</v>
      </c>
      <c r="S281" s="8" t="e">
        <f>COUNTIFS(Sta!$B:$B,$A281,Sta!$Y:$Y,"&gt;10")/$C281</f>
        <v>#DIV/0!</v>
      </c>
      <c r="T281" s="11" t="e">
        <f>(COUNTIFS(Sta!$A:$A,$A281,Sta!$Y:$Y,"&lt;12") +COUNTIFS(Sta!$B:$B,$A281,Sta!$Y:$Y,"&lt;12"))/$D281</f>
        <v>#DIV/0!</v>
      </c>
      <c r="U281" s="8" t="e">
        <f>COUNTIFS(Sta!$A:$A,$A281,Sta!$Y:$Y,"&lt;12")/$B281</f>
        <v>#DIV/0!</v>
      </c>
      <c r="V281" s="8" t="e">
        <f>COUNTIFS(Sta!$B:$B,$A281,Sta!$Y:$Y,"&lt;12")/$C281</f>
        <v>#DIV/0!</v>
      </c>
    </row>
    <row r="282" spans="1:22" x14ac:dyDescent="0.3">
      <c r="A282" t="s">
        <v>447</v>
      </c>
      <c r="B282" s="9">
        <f>COUNTIF(Sta!A:A,A282)</f>
        <v>0</v>
      </c>
      <c r="C282" s="4">
        <f>COUNTIF(Sta!B:B,A282)</f>
        <v>0</v>
      </c>
      <c r="D282" s="4">
        <f t="shared" si="8"/>
        <v>0</v>
      </c>
      <c r="E282" s="10" t="e">
        <f>(SUMIF(Sta!$A:$A,$A282,Sta!$Y:$Y)  + SUMIF(Sta!$B:$B,$A282,Sta!$Y:$Y) )/$D282</f>
        <v>#DIV/0!</v>
      </c>
      <c r="F282" s="6" t="e">
        <f>SUMIF(Sta!$A:$A,$A282,Sta!$Y:$Y)/$B282</f>
        <v>#DIV/0!</v>
      </c>
      <c r="G282" s="6" t="e">
        <f>SUMIF(Sta!$B:$B,$A282,Sta!$Y:$Y)/$C282</f>
        <v>#DIV/0!</v>
      </c>
      <c r="H282" s="10" t="e">
        <f>(SUMIF(Sta!$A:$A,$A282,Sta!$U:$U)  + SUMIF(Sta!$B:$B,$A282,Sta!$V:$V) )/$D282</f>
        <v>#DIV/0!</v>
      </c>
      <c r="I282" s="6" t="e">
        <f>SUMIF(Sta!$A:$A,$A282,Sta!$U:$U)/$B282</f>
        <v>#DIV/0!</v>
      </c>
      <c r="J282" s="6" t="e">
        <f>SUMIF(Sta!$B:$B,$A282,Sta!$V:$V)/$C282</f>
        <v>#DIV/0!</v>
      </c>
      <c r="K282" s="10" t="e">
        <f>(SUMIF(Sta!$A:$A,$A282,Sta!$W:$W)  + SUMIF(Sta!$B:$B,$A282,Sta!$X:$X) )/$D282</f>
        <v>#DIV/0!</v>
      </c>
      <c r="L282" s="6" t="e">
        <f>SUMIF(Sta!$A:$A,$A282,Sta!$W:$W)/$B282</f>
        <v>#DIV/0!</v>
      </c>
      <c r="M282" s="6" t="e">
        <f>SUMIF(Sta!$B:$B,$A282,Sta!$X:$X)/$C282</f>
        <v>#DIV/0!</v>
      </c>
      <c r="N282" s="11" t="e">
        <f>(COUNTIFS(Sta!$A:$A,$A282,Sta!$Y:$Y,"&gt;8") +COUNTIFS(Sta!$B:$B,$A282,Sta!$Y:$Y,"&gt;8"))/$D282</f>
        <v>#DIV/0!</v>
      </c>
      <c r="O282" s="8" t="e">
        <f>COUNTIFS(Sta!$A:$A,$A282,Sta!$Y:$Y,"&gt;8")/$B282</f>
        <v>#DIV/0!</v>
      </c>
      <c r="P282" s="8" t="e">
        <f>COUNTIFS(Sta!$B:$B,$A282,Sta!$Y:$Y,"&gt;8")/$C282</f>
        <v>#DIV/0!</v>
      </c>
      <c r="Q282" s="11" t="e">
        <f>(COUNTIFS(Sta!$A:$A,$A282,Sta!$Y:$Y,"&gt;10") +COUNTIFS(Sta!$B:$B,$A282,Sta!$Y:$Y,"&gt;10"))/$D282</f>
        <v>#DIV/0!</v>
      </c>
      <c r="R282" s="8" t="e">
        <f>COUNTIFS(Sta!$A:$A,$A282,Sta!$Y:$Y,"&gt;10")/$B282</f>
        <v>#DIV/0!</v>
      </c>
      <c r="S282" s="8" t="e">
        <f>COUNTIFS(Sta!$B:$B,$A282,Sta!$Y:$Y,"&gt;10")/$C282</f>
        <v>#DIV/0!</v>
      </c>
      <c r="T282" s="11" t="e">
        <f>(COUNTIFS(Sta!$A:$A,$A282,Sta!$Y:$Y,"&lt;12") +COUNTIFS(Sta!$B:$B,$A282,Sta!$Y:$Y,"&lt;12"))/$D282</f>
        <v>#DIV/0!</v>
      </c>
      <c r="U282" s="8" t="e">
        <f>COUNTIFS(Sta!$A:$A,$A282,Sta!$Y:$Y,"&lt;12")/$B282</f>
        <v>#DIV/0!</v>
      </c>
      <c r="V282" s="8" t="e">
        <f>COUNTIFS(Sta!$B:$B,$A282,Sta!$Y:$Y,"&lt;12")/$C282</f>
        <v>#DIV/0!</v>
      </c>
    </row>
    <row r="283" spans="1:22" x14ac:dyDescent="0.3">
      <c r="A283" t="s">
        <v>425</v>
      </c>
      <c r="B283" s="9">
        <f>COUNTIF(Sta!A:A,A283)</f>
        <v>0</v>
      </c>
      <c r="C283" s="4">
        <f>COUNTIF(Sta!B:B,A283)</f>
        <v>0</v>
      </c>
      <c r="D283" s="4">
        <f t="shared" si="8"/>
        <v>0</v>
      </c>
      <c r="E283" s="10" t="e">
        <f>(SUMIF(Sta!$A:$A,$A283,Sta!$Y:$Y)  + SUMIF(Sta!$B:$B,$A283,Sta!$Y:$Y) )/$D283</f>
        <v>#DIV/0!</v>
      </c>
      <c r="F283" s="6" t="e">
        <f>SUMIF(Sta!$A:$A,$A283,Sta!$Y:$Y)/$B283</f>
        <v>#DIV/0!</v>
      </c>
      <c r="G283" s="6" t="e">
        <f>SUMIF(Sta!$B:$B,$A283,Sta!$Y:$Y)/$C283</f>
        <v>#DIV/0!</v>
      </c>
      <c r="H283" s="10" t="e">
        <f>(SUMIF(Sta!$A:$A,$A283,Sta!$U:$U)  + SUMIF(Sta!$B:$B,$A283,Sta!$V:$V) )/$D283</f>
        <v>#DIV/0!</v>
      </c>
      <c r="I283" s="6" t="e">
        <f>SUMIF(Sta!$A:$A,$A283,Sta!$U:$U)/$B283</f>
        <v>#DIV/0!</v>
      </c>
      <c r="J283" s="6" t="e">
        <f>SUMIF(Sta!$B:$B,$A283,Sta!$V:$V)/$C283</f>
        <v>#DIV/0!</v>
      </c>
      <c r="K283" s="10" t="e">
        <f>(SUMIF(Sta!$A:$A,$A283,Sta!$W:$W)  + SUMIF(Sta!$B:$B,$A283,Sta!$X:$X) )/$D283</f>
        <v>#DIV/0!</v>
      </c>
      <c r="L283" s="6" t="e">
        <f>SUMIF(Sta!$A:$A,$A283,Sta!$W:$W)/$B283</f>
        <v>#DIV/0!</v>
      </c>
      <c r="M283" s="6" t="e">
        <f>SUMIF(Sta!$B:$B,$A283,Sta!$X:$X)/$C283</f>
        <v>#DIV/0!</v>
      </c>
      <c r="N283" s="11" t="e">
        <f>(COUNTIFS(Sta!$A:$A,$A283,Sta!$Y:$Y,"&gt;8") +COUNTIFS(Sta!$B:$B,$A283,Sta!$Y:$Y,"&gt;8"))/$D283</f>
        <v>#DIV/0!</v>
      </c>
      <c r="O283" s="8" t="e">
        <f>COUNTIFS(Sta!$A:$A,$A283,Sta!$Y:$Y,"&gt;8")/$B283</f>
        <v>#DIV/0!</v>
      </c>
      <c r="P283" s="8" t="e">
        <f>COUNTIFS(Sta!$B:$B,$A283,Sta!$Y:$Y,"&gt;8")/$C283</f>
        <v>#DIV/0!</v>
      </c>
      <c r="Q283" s="11" t="e">
        <f>(COUNTIFS(Sta!$A:$A,$A283,Sta!$Y:$Y,"&gt;10") +COUNTIFS(Sta!$B:$B,$A283,Sta!$Y:$Y,"&gt;10"))/$D283</f>
        <v>#DIV/0!</v>
      </c>
      <c r="R283" s="8" t="e">
        <f>COUNTIFS(Sta!$A:$A,$A283,Sta!$Y:$Y,"&gt;10")/$B283</f>
        <v>#DIV/0!</v>
      </c>
      <c r="S283" s="8" t="e">
        <f>COUNTIFS(Sta!$B:$B,$A283,Sta!$Y:$Y,"&gt;10")/$C283</f>
        <v>#DIV/0!</v>
      </c>
      <c r="T283" s="11" t="e">
        <f>(COUNTIFS(Sta!$A:$A,$A283,Sta!$Y:$Y,"&lt;12") +COUNTIFS(Sta!$B:$B,$A283,Sta!$Y:$Y,"&lt;12"))/$D283</f>
        <v>#DIV/0!</v>
      </c>
      <c r="U283" s="8" t="e">
        <f>COUNTIFS(Sta!$A:$A,$A283,Sta!$Y:$Y,"&lt;12")/$B283</f>
        <v>#DIV/0!</v>
      </c>
      <c r="V283" s="8" t="e">
        <f>COUNTIFS(Sta!$B:$B,$A283,Sta!$Y:$Y,"&lt;12")/$C283</f>
        <v>#DIV/0!</v>
      </c>
    </row>
    <row r="284" spans="1:22" x14ac:dyDescent="0.3">
      <c r="A284" t="s">
        <v>427</v>
      </c>
      <c r="B284" s="9">
        <f>COUNTIF(Sta!A:A,A284)</f>
        <v>0</v>
      </c>
      <c r="C284" s="4">
        <f>COUNTIF(Sta!B:B,A284)</f>
        <v>0</v>
      </c>
      <c r="D284" s="4">
        <f t="shared" si="8"/>
        <v>0</v>
      </c>
      <c r="E284" s="10" t="e">
        <f>(SUMIF(Sta!$A:$A,$A284,Sta!$Y:$Y)  + SUMIF(Sta!$B:$B,$A284,Sta!$Y:$Y) )/$D284</f>
        <v>#DIV/0!</v>
      </c>
      <c r="F284" s="6" t="e">
        <f>SUMIF(Sta!$A:$A,$A284,Sta!$Y:$Y)/$B284</f>
        <v>#DIV/0!</v>
      </c>
      <c r="G284" s="6" t="e">
        <f>SUMIF(Sta!$B:$B,$A284,Sta!$Y:$Y)/$C284</f>
        <v>#DIV/0!</v>
      </c>
      <c r="H284" s="10" t="e">
        <f>(SUMIF(Sta!$A:$A,$A284,Sta!$U:$U)  + SUMIF(Sta!$B:$B,$A284,Sta!$V:$V) )/$D284</f>
        <v>#DIV/0!</v>
      </c>
      <c r="I284" s="6" t="e">
        <f>SUMIF(Sta!$A:$A,$A284,Sta!$U:$U)/$B284</f>
        <v>#DIV/0!</v>
      </c>
      <c r="J284" s="6" t="e">
        <f>SUMIF(Sta!$B:$B,$A284,Sta!$V:$V)/$C284</f>
        <v>#DIV/0!</v>
      </c>
      <c r="K284" s="10" t="e">
        <f>(SUMIF(Sta!$A:$A,$A284,Sta!$W:$W)  + SUMIF(Sta!$B:$B,$A284,Sta!$X:$X) )/$D284</f>
        <v>#DIV/0!</v>
      </c>
      <c r="L284" s="6" t="e">
        <f>SUMIF(Sta!$A:$A,$A284,Sta!$W:$W)/$B284</f>
        <v>#DIV/0!</v>
      </c>
      <c r="M284" s="6" t="e">
        <f>SUMIF(Sta!$B:$B,$A284,Sta!$X:$X)/$C284</f>
        <v>#DIV/0!</v>
      </c>
      <c r="N284" s="11" t="e">
        <f>(COUNTIFS(Sta!$A:$A,$A284,Sta!$Y:$Y,"&gt;8") +COUNTIFS(Sta!$B:$B,$A284,Sta!$Y:$Y,"&gt;8"))/$D284</f>
        <v>#DIV/0!</v>
      </c>
      <c r="O284" s="8" t="e">
        <f>COUNTIFS(Sta!$A:$A,$A284,Sta!$Y:$Y,"&gt;8")/$B284</f>
        <v>#DIV/0!</v>
      </c>
      <c r="P284" s="8" t="e">
        <f>COUNTIFS(Sta!$B:$B,$A284,Sta!$Y:$Y,"&gt;8")/$C284</f>
        <v>#DIV/0!</v>
      </c>
      <c r="Q284" s="11" t="e">
        <f>(COUNTIFS(Sta!$A:$A,$A284,Sta!$Y:$Y,"&gt;10") +COUNTIFS(Sta!$B:$B,$A284,Sta!$Y:$Y,"&gt;10"))/$D284</f>
        <v>#DIV/0!</v>
      </c>
      <c r="R284" s="8" t="e">
        <f>COUNTIFS(Sta!$A:$A,$A284,Sta!$Y:$Y,"&gt;10")/$B284</f>
        <v>#DIV/0!</v>
      </c>
      <c r="S284" s="8" t="e">
        <f>COUNTIFS(Sta!$B:$B,$A284,Sta!$Y:$Y,"&gt;10")/$C284</f>
        <v>#DIV/0!</v>
      </c>
      <c r="T284" s="11" t="e">
        <f>(COUNTIFS(Sta!$A:$A,$A284,Sta!$Y:$Y,"&lt;12") +COUNTIFS(Sta!$B:$B,$A284,Sta!$Y:$Y,"&lt;12"))/$D284</f>
        <v>#DIV/0!</v>
      </c>
      <c r="U284" s="8" t="e">
        <f>COUNTIFS(Sta!$A:$A,$A284,Sta!$Y:$Y,"&lt;12")/$B284</f>
        <v>#DIV/0!</v>
      </c>
      <c r="V284" s="8" t="e">
        <f>COUNTIFS(Sta!$B:$B,$A284,Sta!$Y:$Y,"&lt;12")/$C284</f>
        <v>#DIV/0!</v>
      </c>
    </row>
    <row r="285" spans="1:22" x14ac:dyDescent="0.3">
      <c r="A285" t="s">
        <v>424</v>
      </c>
      <c r="B285" s="9">
        <f>COUNTIF(Sta!A:A,A285)</f>
        <v>0</v>
      </c>
      <c r="C285" s="4">
        <f>COUNTIF(Sta!B:B,A285)</f>
        <v>0</v>
      </c>
      <c r="D285" s="4">
        <f t="shared" si="8"/>
        <v>0</v>
      </c>
      <c r="E285" s="10" t="e">
        <f>(SUMIF(Sta!$A:$A,$A285,Sta!$Y:$Y)  + SUMIF(Sta!$B:$B,$A285,Sta!$Y:$Y) )/$D285</f>
        <v>#DIV/0!</v>
      </c>
      <c r="F285" s="6" t="e">
        <f>SUMIF(Sta!$A:$A,$A285,Sta!$Y:$Y)/$B285</f>
        <v>#DIV/0!</v>
      </c>
      <c r="G285" s="6" t="e">
        <f>SUMIF(Sta!$B:$B,$A285,Sta!$Y:$Y)/$C285</f>
        <v>#DIV/0!</v>
      </c>
      <c r="H285" s="10" t="e">
        <f>(SUMIF(Sta!$A:$A,$A285,Sta!$U:$U)  + SUMIF(Sta!$B:$B,$A285,Sta!$V:$V) )/$D285</f>
        <v>#DIV/0!</v>
      </c>
      <c r="I285" s="6" t="e">
        <f>SUMIF(Sta!$A:$A,$A285,Sta!$U:$U)/$B285</f>
        <v>#DIV/0!</v>
      </c>
      <c r="J285" s="6" t="e">
        <f>SUMIF(Sta!$B:$B,$A285,Sta!$V:$V)/$C285</f>
        <v>#DIV/0!</v>
      </c>
      <c r="K285" s="10" t="e">
        <f>(SUMIF(Sta!$A:$A,$A285,Sta!$W:$W)  + SUMIF(Sta!$B:$B,$A285,Sta!$X:$X) )/$D285</f>
        <v>#DIV/0!</v>
      </c>
      <c r="L285" s="6" t="e">
        <f>SUMIF(Sta!$A:$A,$A285,Sta!$W:$W)/$B285</f>
        <v>#DIV/0!</v>
      </c>
      <c r="M285" s="6" t="e">
        <f>SUMIF(Sta!$B:$B,$A285,Sta!$X:$X)/$C285</f>
        <v>#DIV/0!</v>
      </c>
      <c r="N285" s="11" t="e">
        <f>(COUNTIFS(Sta!$A:$A,$A285,Sta!$Y:$Y,"&gt;8") +COUNTIFS(Sta!$B:$B,$A285,Sta!$Y:$Y,"&gt;8"))/$D285</f>
        <v>#DIV/0!</v>
      </c>
      <c r="O285" s="8" t="e">
        <f>COUNTIFS(Sta!$A:$A,$A285,Sta!$Y:$Y,"&gt;8")/$B285</f>
        <v>#DIV/0!</v>
      </c>
      <c r="P285" s="8" t="e">
        <f>COUNTIFS(Sta!$B:$B,$A285,Sta!$Y:$Y,"&gt;8")/$C285</f>
        <v>#DIV/0!</v>
      </c>
      <c r="Q285" s="11" t="e">
        <f>(COUNTIFS(Sta!$A:$A,$A285,Sta!$Y:$Y,"&gt;10") +COUNTIFS(Sta!$B:$B,$A285,Sta!$Y:$Y,"&gt;10"))/$D285</f>
        <v>#DIV/0!</v>
      </c>
      <c r="R285" s="8" t="e">
        <f>COUNTIFS(Sta!$A:$A,$A285,Sta!$Y:$Y,"&gt;10")/$B285</f>
        <v>#DIV/0!</v>
      </c>
      <c r="S285" s="8" t="e">
        <f>COUNTIFS(Sta!$B:$B,$A285,Sta!$Y:$Y,"&gt;10")/$C285</f>
        <v>#DIV/0!</v>
      </c>
      <c r="T285" s="11" t="e">
        <f>(COUNTIFS(Sta!$A:$A,$A285,Sta!$Y:$Y,"&lt;12") +COUNTIFS(Sta!$B:$B,$A285,Sta!$Y:$Y,"&lt;12"))/$D285</f>
        <v>#DIV/0!</v>
      </c>
      <c r="U285" s="8" t="e">
        <f>COUNTIFS(Sta!$A:$A,$A285,Sta!$Y:$Y,"&lt;12")/$B285</f>
        <v>#DIV/0!</v>
      </c>
      <c r="V285" s="8" t="e">
        <f>COUNTIFS(Sta!$B:$B,$A285,Sta!$Y:$Y,"&lt;12")/$C285</f>
        <v>#DIV/0!</v>
      </c>
    </row>
    <row r="286" spans="1:22" x14ac:dyDescent="0.3">
      <c r="A286" t="s">
        <v>429</v>
      </c>
      <c r="B286" s="9">
        <f>COUNTIF(Sta!A:A,A286)</f>
        <v>0</v>
      </c>
      <c r="C286" s="4">
        <f>COUNTIF(Sta!B:B,A286)</f>
        <v>0</v>
      </c>
      <c r="D286" s="4">
        <f t="shared" si="8"/>
        <v>0</v>
      </c>
      <c r="E286" s="10" t="e">
        <f>(SUMIF(Sta!$A:$A,$A286,Sta!$Y:$Y)  + SUMIF(Sta!$B:$B,$A286,Sta!$Y:$Y) )/$D286</f>
        <v>#DIV/0!</v>
      </c>
      <c r="F286" s="6" t="e">
        <f>SUMIF(Sta!$A:$A,$A286,Sta!$Y:$Y)/$B286</f>
        <v>#DIV/0!</v>
      </c>
      <c r="G286" s="6" t="e">
        <f>SUMIF(Sta!$B:$B,$A286,Sta!$Y:$Y)/$C286</f>
        <v>#DIV/0!</v>
      </c>
      <c r="H286" s="10" t="e">
        <f>(SUMIF(Sta!$A:$A,$A286,Sta!$U:$U)  + SUMIF(Sta!$B:$B,$A286,Sta!$V:$V) )/$D286</f>
        <v>#DIV/0!</v>
      </c>
      <c r="I286" s="6" t="e">
        <f>SUMIF(Sta!$A:$A,$A286,Sta!$U:$U)/$B286</f>
        <v>#DIV/0!</v>
      </c>
      <c r="J286" s="6" t="e">
        <f>SUMIF(Sta!$B:$B,$A286,Sta!$V:$V)/$C286</f>
        <v>#DIV/0!</v>
      </c>
      <c r="K286" s="10" t="e">
        <f>(SUMIF(Sta!$A:$A,$A286,Sta!$W:$W)  + SUMIF(Sta!$B:$B,$A286,Sta!$X:$X) )/$D286</f>
        <v>#DIV/0!</v>
      </c>
      <c r="L286" s="6" t="e">
        <f>SUMIF(Sta!$A:$A,$A286,Sta!$W:$W)/$B286</f>
        <v>#DIV/0!</v>
      </c>
      <c r="M286" s="6" t="e">
        <f>SUMIF(Sta!$B:$B,$A286,Sta!$X:$X)/$C286</f>
        <v>#DIV/0!</v>
      </c>
      <c r="N286" s="11" t="e">
        <f>(COUNTIFS(Sta!$A:$A,$A286,Sta!$Y:$Y,"&gt;8") +COUNTIFS(Sta!$B:$B,$A286,Sta!$Y:$Y,"&gt;8"))/$D286</f>
        <v>#DIV/0!</v>
      </c>
      <c r="O286" s="8" t="e">
        <f>COUNTIFS(Sta!$A:$A,$A286,Sta!$Y:$Y,"&gt;8")/$B286</f>
        <v>#DIV/0!</v>
      </c>
      <c r="P286" s="8" t="e">
        <f>COUNTIFS(Sta!$B:$B,$A286,Sta!$Y:$Y,"&gt;8")/$C286</f>
        <v>#DIV/0!</v>
      </c>
      <c r="Q286" s="11" t="e">
        <f>(COUNTIFS(Sta!$A:$A,$A286,Sta!$Y:$Y,"&gt;10") +COUNTIFS(Sta!$B:$B,$A286,Sta!$Y:$Y,"&gt;10"))/$D286</f>
        <v>#DIV/0!</v>
      </c>
      <c r="R286" s="8" t="e">
        <f>COUNTIFS(Sta!$A:$A,$A286,Sta!$Y:$Y,"&gt;10")/$B286</f>
        <v>#DIV/0!</v>
      </c>
      <c r="S286" s="8" t="e">
        <f>COUNTIFS(Sta!$B:$B,$A286,Sta!$Y:$Y,"&gt;10")/$C286</f>
        <v>#DIV/0!</v>
      </c>
      <c r="T286" s="11" t="e">
        <f>(COUNTIFS(Sta!$A:$A,$A286,Sta!$Y:$Y,"&lt;12") +COUNTIFS(Sta!$B:$B,$A286,Sta!$Y:$Y,"&lt;12"))/$D286</f>
        <v>#DIV/0!</v>
      </c>
      <c r="U286" s="8" t="e">
        <f>COUNTIFS(Sta!$A:$A,$A286,Sta!$Y:$Y,"&lt;12")/$B286</f>
        <v>#DIV/0!</v>
      </c>
      <c r="V286" s="8" t="e">
        <f>COUNTIFS(Sta!$B:$B,$A286,Sta!$Y:$Y,"&lt;12")/$C286</f>
        <v>#DIV/0!</v>
      </c>
    </row>
    <row r="287" spans="1:22" x14ac:dyDescent="0.3">
      <c r="A287" t="s">
        <v>430</v>
      </c>
      <c r="B287" s="9">
        <f>COUNTIF(Sta!A:A,A287)</f>
        <v>0</v>
      </c>
      <c r="C287" s="4">
        <f>COUNTIF(Sta!B:B,A287)</f>
        <v>0</v>
      </c>
      <c r="D287" s="4">
        <f t="shared" si="8"/>
        <v>0</v>
      </c>
      <c r="E287" s="10" t="e">
        <f>(SUMIF(Sta!$A:$A,$A287,Sta!$Y:$Y)  + SUMIF(Sta!$B:$B,$A287,Sta!$Y:$Y) )/$D287</f>
        <v>#DIV/0!</v>
      </c>
      <c r="F287" s="6" t="e">
        <f>SUMIF(Sta!$A:$A,$A287,Sta!$Y:$Y)/$B287</f>
        <v>#DIV/0!</v>
      </c>
      <c r="G287" s="6" t="e">
        <f>SUMIF(Sta!$B:$B,$A287,Sta!$Y:$Y)/$C287</f>
        <v>#DIV/0!</v>
      </c>
      <c r="H287" s="10" t="e">
        <f>(SUMIF(Sta!$A:$A,$A287,Sta!$U:$U)  + SUMIF(Sta!$B:$B,$A287,Sta!$V:$V) )/$D287</f>
        <v>#DIV/0!</v>
      </c>
      <c r="I287" s="6" t="e">
        <f>SUMIF(Sta!$A:$A,$A287,Sta!$U:$U)/$B287</f>
        <v>#DIV/0!</v>
      </c>
      <c r="J287" s="6" t="e">
        <f>SUMIF(Sta!$B:$B,$A287,Sta!$V:$V)/$C287</f>
        <v>#DIV/0!</v>
      </c>
      <c r="K287" s="10" t="e">
        <f>(SUMIF(Sta!$A:$A,$A287,Sta!$W:$W)  + SUMIF(Sta!$B:$B,$A287,Sta!$X:$X) )/$D287</f>
        <v>#DIV/0!</v>
      </c>
      <c r="L287" s="6" t="e">
        <f>SUMIF(Sta!$A:$A,$A287,Sta!$W:$W)/$B287</f>
        <v>#DIV/0!</v>
      </c>
      <c r="M287" s="6" t="e">
        <f>SUMIF(Sta!$B:$B,$A287,Sta!$X:$X)/$C287</f>
        <v>#DIV/0!</v>
      </c>
      <c r="N287" s="11" t="e">
        <f>(COUNTIFS(Sta!$A:$A,$A287,Sta!$Y:$Y,"&gt;8") +COUNTIFS(Sta!$B:$B,$A287,Sta!$Y:$Y,"&gt;8"))/$D287</f>
        <v>#DIV/0!</v>
      </c>
      <c r="O287" s="8" t="e">
        <f>COUNTIFS(Sta!$A:$A,$A287,Sta!$Y:$Y,"&gt;8")/$B287</f>
        <v>#DIV/0!</v>
      </c>
      <c r="P287" s="8" t="e">
        <f>COUNTIFS(Sta!$B:$B,$A287,Sta!$Y:$Y,"&gt;8")/$C287</f>
        <v>#DIV/0!</v>
      </c>
      <c r="Q287" s="11" t="e">
        <f>(COUNTIFS(Sta!$A:$A,$A287,Sta!$Y:$Y,"&gt;10") +COUNTIFS(Sta!$B:$B,$A287,Sta!$Y:$Y,"&gt;10"))/$D287</f>
        <v>#DIV/0!</v>
      </c>
      <c r="R287" s="8" t="e">
        <f>COUNTIFS(Sta!$A:$A,$A287,Sta!$Y:$Y,"&gt;10")/$B287</f>
        <v>#DIV/0!</v>
      </c>
      <c r="S287" s="8" t="e">
        <f>COUNTIFS(Sta!$B:$B,$A287,Sta!$Y:$Y,"&gt;10")/$C287</f>
        <v>#DIV/0!</v>
      </c>
      <c r="T287" s="11" t="e">
        <f>(COUNTIFS(Sta!$A:$A,$A287,Sta!$Y:$Y,"&lt;12") +COUNTIFS(Sta!$B:$B,$A287,Sta!$Y:$Y,"&lt;12"))/$D287</f>
        <v>#DIV/0!</v>
      </c>
      <c r="U287" s="8" t="e">
        <f>COUNTIFS(Sta!$A:$A,$A287,Sta!$Y:$Y,"&lt;12")/$B287</f>
        <v>#DIV/0!</v>
      </c>
      <c r="V287" s="8" t="e">
        <f>COUNTIFS(Sta!$B:$B,$A287,Sta!$Y:$Y,"&lt;12")/$C287</f>
        <v>#DIV/0!</v>
      </c>
    </row>
    <row r="288" spans="1:22" x14ac:dyDescent="0.3">
      <c r="A288" t="s">
        <v>448</v>
      </c>
      <c r="B288" s="9">
        <f>COUNTIF(Sta!A:A,A288)</f>
        <v>0</v>
      </c>
      <c r="C288" s="4">
        <f>COUNTIF(Sta!B:B,A288)</f>
        <v>0</v>
      </c>
      <c r="D288" s="4">
        <f t="shared" si="8"/>
        <v>0</v>
      </c>
      <c r="E288" s="10" t="e">
        <f>(SUMIF(Sta!$A:$A,$A288,Sta!$Y:$Y)  + SUMIF(Sta!$B:$B,$A288,Sta!$Y:$Y) )/$D288</f>
        <v>#DIV/0!</v>
      </c>
      <c r="F288" s="6" t="e">
        <f>SUMIF(Sta!$A:$A,$A288,Sta!$Y:$Y)/$B288</f>
        <v>#DIV/0!</v>
      </c>
      <c r="G288" s="6" t="e">
        <f>SUMIF(Sta!$B:$B,$A288,Sta!$Y:$Y)/$C288</f>
        <v>#DIV/0!</v>
      </c>
      <c r="H288" s="10" t="e">
        <f>(SUMIF(Sta!$A:$A,$A288,Sta!$U:$U)  + SUMIF(Sta!$B:$B,$A288,Sta!$V:$V) )/$D288</f>
        <v>#DIV/0!</v>
      </c>
      <c r="I288" s="6" t="e">
        <f>SUMIF(Sta!$A:$A,$A288,Sta!$U:$U)/$B288</f>
        <v>#DIV/0!</v>
      </c>
      <c r="J288" s="6" t="e">
        <f>SUMIF(Sta!$B:$B,$A288,Sta!$V:$V)/$C288</f>
        <v>#DIV/0!</v>
      </c>
      <c r="K288" s="10" t="e">
        <f>(SUMIF(Sta!$A:$A,$A288,Sta!$W:$W)  + SUMIF(Sta!$B:$B,$A288,Sta!$X:$X) )/$D288</f>
        <v>#DIV/0!</v>
      </c>
      <c r="L288" s="6" t="e">
        <f>SUMIF(Sta!$A:$A,$A288,Sta!$W:$W)/$B288</f>
        <v>#DIV/0!</v>
      </c>
      <c r="M288" s="6" t="e">
        <f>SUMIF(Sta!$B:$B,$A288,Sta!$X:$X)/$C288</f>
        <v>#DIV/0!</v>
      </c>
      <c r="N288" s="11" t="e">
        <f>(COUNTIFS(Sta!$A:$A,$A288,Sta!$Y:$Y,"&gt;8") +COUNTIFS(Sta!$B:$B,$A288,Sta!$Y:$Y,"&gt;8"))/$D288</f>
        <v>#DIV/0!</v>
      </c>
      <c r="O288" s="8" t="e">
        <f>COUNTIFS(Sta!$A:$A,$A288,Sta!$Y:$Y,"&gt;8")/$B288</f>
        <v>#DIV/0!</v>
      </c>
      <c r="P288" s="8" t="e">
        <f>COUNTIFS(Sta!$B:$B,$A288,Sta!$Y:$Y,"&gt;8")/$C288</f>
        <v>#DIV/0!</v>
      </c>
      <c r="Q288" s="11" t="e">
        <f>(COUNTIFS(Sta!$A:$A,$A288,Sta!$Y:$Y,"&gt;10") +COUNTIFS(Sta!$B:$B,$A288,Sta!$Y:$Y,"&gt;10"))/$D288</f>
        <v>#DIV/0!</v>
      </c>
      <c r="R288" s="8" t="e">
        <f>COUNTIFS(Sta!$A:$A,$A288,Sta!$Y:$Y,"&gt;10")/$B288</f>
        <v>#DIV/0!</v>
      </c>
      <c r="S288" s="8" t="e">
        <f>COUNTIFS(Sta!$B:$B,$A288,Sta!$Y:$Y,"&gt;10")/$C288</f>
        <v>#DIV/0!</v>
      </c>
      <c r="T288" s="11" t="e">
        <f>(COUNTIFS(Sta!$A:$A,$A288,Sta!$Y:$Y,"&lt;12") +COUNTIFS(Sta!$B:$B,$A288,Sta!$Y:$Y,"&lt;12"))/$D288</f>
        <v>#DIV/0!</v>
      </c>
      <c r="U288" s="8" t="e">
        <f>COUNTIFS(Sta!$A:$A,$A288,Sta!$Y:$Y,"&lt;12")/$B288</f>
        <v>#DIV/0!</v>
      </c>
      <c r="V288" s="8" t="e">
        <f>COUNTIFS(Sta!$B:$B,$A288,Sta!$Y:$Y,"&lt;12")/$C288</f>
        <v>#DIV/0!</v>
      </c>
    </row>
    <row r="289" spans="1:22" x14ac:dyDescent="0.3">
      <c r="A289" t="s">
        <v>432</v>
      </c>
      <c r="B289" s="9">
        <f>COUNTIF(Sta!A:A,A289)</f>
        <v>0</v>
      </c>
      <c r="C289" s="4">
        <f>COUNTIF(Sta!B:B,A289)</f>
        <v>0</v>
      </c>
      <c r="D289" s="4">
        <f t="shared" si="8"/>
        <v>0</v>
      </c>
      <c r="E289" s="10" t="e">
        <f>(SUMIF(Sta!$A:$A,$A289,Sta!$Y:$Y)  + SUMIF(Sta!$B:$B,$A289,Sta!$Y:$Y) )/$D289</f>
        <v>#DIV/0!</v>
      </c>
      <c r="F289" s="6" t="e">
        <f>SUMIF(Sta!$A:$A,$A289,Sta!$Y:$Y)/$B289</f>
        <v>#DIV/0!</v>
      </c>
      <c r="G289" s="6" t="e">
        <f>SUMIF(Sta!$B:$B,$A289,Sta!$Y:$Y)/$C289</f>
        <v>#DIV/0!</v>
      </c>
      <c r="H289" s="10" t="e">
        <f>(SUMIF(Sta!$A:$A,$A289,Sta!$U:$U)  + SUMIF(Sta!$B:$B,$A289,Sta!$V:$V) )/$D289</f>
        <v>#DIV/0!</v>
      </c>
      <c r="I289" s="6" t="e">
        <f>SUMIF(Sta!$A:$A,$A289,Sta!$U:$U)/$B289</f>
        <v>#DIV/0!</v>
      </c>
      <c r="J289" s="6" t="e">
        <f>SUMIF(Sta!$B:$B,$A289,Sta!$V:$V)/$C289</f>
        <v>#DIV/0!</v>
      </c>
      <c r="K289" s="10" t="e">
        <f>(SUMIF(Sta!$A:$A,$A289,Sta!$W:$W)  + SUMIF(Sta!$B:$B,$A289,Sta!$X:$X) )/$D289</f>
        <v>#DIV/0!</v>
      </c>
      <c r="L289" s="6" t="e">
        <f>SUMIF(Sta!$A:$A,$A289,Sta!$W:$W)/$B289</f>
        <v>#DIV/0!</v>
      </c>
      <c r="M289" s="6" t="e">
        <f>SUMIF(Sta!$B:$B,$A289,Sta!$X:$X)/$C289</f>
        <v>#DIV/0!</v>
      </c>
      <c r="N289" s="11" t="e">
        <f>(COUNTIFS(Sta!$A:$A,$A289,Sta!$Y:$Y,"&gt;8") +COUNTIFS(Sta!$B:$B,$A289,Sta!$Y:$Y,"&gt;8"))/$D289</f>
        <v>#DIV/0!</v>
      </c>
      <c r="O289" s="8" t="e">
        <f>COUNTIFS(Sta!$A:$A,$A289,Sta!$Y:$Y,"&gt;8")/$B289</f>
        <v>#DIV/0!</v>
      </c>
      <c r="P289" s="8" t="e">
        <f>COUNTIFS(Sta!$B:$B,$A289,Sta!$Y:$Y,"&gt;8")/$C289</f>
        <v>#DIV/0!</v>
      </c>
      <c r="Q289" s="11" t="e">
        <f>(COUNTIFS(Sta!$A:$A,$A289,Sta!$Y:$Y,"&gt;10") +COUNTIFS(Sta!$B:$B,$A289,Sta!$Y:$Y,"&gt;10"))/$D289</f>
        <v>#DIV/0!</v>
      </c>
      <c r="R289" s="8" t="e">
        <f>COUNTIFS(Sta!$A:$A,$A289,Sta!$Y:$Y,"&gt;10")/$B289</f>
        <v>#DIV/0!</v>
      </c>
      <c r="S289" s="8" t="e">
        <f>COUNTIFS(Sta!$B:$B,$A289,Sta!$Y:$Y,"&gt;10")/$C289</f>
        <v>#DIV/0!</v>
      </c>
      <c r="T289" s="11" t="e">
        <f>(COUNTIFS(Sta!$A:$A,$A289,Sta!$Y:$Y,"&lt;12") +COUNTIFS(Sta!$B:$B,$A289,Sta!$Y:$Y,"&lt;12"))/$D289</f>
        <v>#DIV/0!</v>
      </c>
      <c r="U289" s="8" t="e">
        <f>COUNTIFS(Sta!$A:$A,$A289,Sta!$Y:$Y,"&lt;12")/$B289</f>
        <v>#DIV/0!</v>
      </c>
      <c r="V289" s="8" t="e">
        <f>COUNTIFS(Sta!$B:$B,$A289,Sta!$Y:$Y,"&lt;12")/$C289</f>
        <v>#DIV/0!</v>
      </c>
    </row>
    <row r="290" spans="1:22" x14ac:dyDescent="0.3">
      <c r="A290" t="s">
        <v>416</v>
      </c>
      <c r="B290" s="9">
        <f>COUNTIF(Sta!A:A,A290)</f>
        <v>0</v>
      </c>
      <c r="C290" s="4">
        <f>COUNTIF(Sta!B:B,A290)</f>
        <v>0</v>
      </c>
      <c r="D290" s="4">
        <f t="shared" si="8"/>
        <v>0</v>
      </c>
      <c r="E290" s="10" t="e">
        <f>(SUMIF(Sta!$A:$A,$A290,Sta!$Y:$Y)  + SUMIF(Sta!$B:$B,$A290,Sta!$Y:$Y) )/$D290</f>
        <v>#DIV/0!</v>
      </c>
      <c r="F290" s="6" t="e">
        <f>SUMIF(Sta!$A:$A,$A290,Sta!$Y:$Y)/$B290</f>
        <v>#DIV/0!</v>
      </c>
      <c r="G290" s="6" t="e">
        <f>SUMIF(Sta!$B:$B,$A290,Sta!$Y:$Y)/$C290</f>
        <v>#DIV/0!</v>
      </c>
      <c r="H290" s="10" t="e">
        <f>(SUMIF(Sta!$A:$A,$A290,Sta!$U:$U)  + SUMIF(Sta!$B:$B,$A290,Sta!$V:$V) )/$D290</f>
        <v>#DIV/0!</v>
      </c>
      <c r="I290" s="6" t="e">
        <f>SUMIF(Sta!$A:$A,$A290,Sta!$U:$U)/$B290</f>
        <v>#DIV/0!</v>
      </c>
      <c r="J290" s="6" t="e">
        <f>SUMIF(Sta!$B:$B,$A290,Sta!$V:$V)/$C290</f>
        <v>#DIV/0!</v>
      </c>
      <c r="K290" s="10" t="e">
        <f>(SUMIF(Sta!$A:$A,$A290,Sta!$W:$W)  + SUMIF(Sta!$B:$B,$A290,Sta!$X:$X) )/$D290</f>
        <v>#DIV/0!</v>
      </c>
      <c r="L290" s="6" t="e">
        <f>SUMIF(Sta!$A:$A,$A290,Sta!$W:$W)/$B290</f>
        <v>#DIV/0!</v>
      </c>
      <c r="M290" s="6" t="e">
        <f>SUMIF(Sta!$B:$B,$A290,Sta!$X:$X)/$C290</f>
        <v>#DIV/0!</v>
      </c>
      <c r="N290" s="11" t="e">
        <f>(COUNTIFS(Sta!$A:$A,$A290,Sta!$Y:$Y,"&gt;8") +COUNTIFS(Sta!$B:$B,$A290,Sta!$Y:$Y,"&gt;8"))/$D290</f>
        <v>#DIV/0!</v>
      </c>
      <c r="O290" s="8" t="e">
        <f>COUNTIFS(Sta!$A:$A,$A290,Sta!$Y:$Y,"&gt;8")/$B290</f>
        <v>#DIV/0!</v>
      </c>
      <c r="P290" s="8" t="e">
        <f>COUNTIFS(Sta!$B:$B,$A290,Sta!$Y:$Y,"&gt;8")/$C290</f>
        <v>#DIV/0!</v>
      </c>
      <c r="Q290" s="11" t="e">
        <f>(COUNTIFS(Sta!$A:$A,$A290,Sta!$Y:$Y,"&gt;10") +COUNTIFS(Sta!$B:$B,$A290,Sta!$Y:$Y,"&gt;10"))/$D290</f>
        <v>#DIV/0!</v>
      </c>
      <c r="R290" s="8" t="e">
        <f>COUNTIFS(Sta!$A:$A,$A290,Sta!$Y:$Y,"&gt;10")/$B290</f>
        <v>#DIV/0!</v>
      </c>
      <c r="S290" s="8" t="e">
        <f>COUNTIFS(Sta!$B:$B,$A290,Sta!$Y:$Y,"&gt;10")/$C290</f>
        <v>#DIV/0!</v>
      </c>
      <c r="T290" s="11" t="e">
        <f>(COUNTIFS(Sta!$A:$A,$A290,Sta!$Y:$Y,"&lt;12") +COUNTIFS(Sta!$B:$B,$A290,Sta!$Y:$Y,"&lt;12"))/$D290</f>
        <v>#DIV/0!</v>
      </c>
      <c r="U290" s="8" t="e">
        <f>COUNTIFS(Sta!$A:$A,$A290,Sta!$Y:$Y,"&lt;12")/$B290</f>
        <v>#DIV/0!</v>
      </c>
      <c r="V290" s="8" t="e">
        <f>COUNTIFS(Sta!$B:$B,$A290,Sta!$Y:$Y,"&lt;12")/$C290</f>
        <v>#DIV/0!</v>
      </c>
    </row>
    <row r="291" spans="1:22" x14ac:dyDescent="0.3">
      <c r="A291" t="s">
        <v>449</v>
      </c>
      <c r="B291" s="9">
        <f>COUNTIF(Sta!A:A,A291)</f>
        <v>0</v>
      </c>
      <c r="C291" s="4">
        <f>COUNTIF(Sta!B:B,A291)</f>
        <v>0</v>
      </c>
      <c r="D291" s="4">
        <f t="shared" si="8"/>
        <v>0</v>
      </c>
      <c r="E291" s="10" t="e">
        <f>(SUMIF(Sta!$A:$A,$A291,Sta!$Y:$Y)  + SUMIF(Sta!$B:$B,$A291,Sta!$Y:$Y) )/$D291</f>
        <v>#DIV/0!</v>
      </c>
      <c r="F291" s="6" t="e">
        <f>SUMIF(Sta!$A:$A,$A291,Sta!$Y:$Y)/$B291</f>
        <v>#DIV/0!</v>
      </c>
      <c r="G291" s="6" t="e">
        <f>SUMIF(Sta!$B:$B,$A291,Sta!$Y:$Y)/$C291</f>
        <v>#DIV/0!</v>
      </c>
      <c r="H291" s="10" t="e">
        <f>(SUMIF(Sta!$A:$A,$A291,Sta!$U:$U)  + SUMIF(Sta!$B:$B,$A291,Sta!$V:$V) )/$D291</f>
        <v>#DIV/0!</v>
      </c>
      <c r="I291" s="6" t="e">
        <f>SUMIF(Sta!$A:$A,$A291,Sta!$U:$U)/$B291</f>
        <v>#DIV/0!</v>
      </c>
      <c r="J291" s="6" t="e">
        <f>SUMIF(Sta!$B:$B,$A291,Sta!$V:$V)/$C291</f>
        <v>#DIV/0!</v>
      </c>
      <c r="K291" s="10" t="e">
        <f>(SUMIF(Sta!$A:$A,$A291,Sta!$W:$W)  + SUMIF(Sta!$B:$B,$A291,Sta!$X:$X) )/$D291</f>
        <v>#DIV/0!</v>
      </c>
      <c r="L291" s="6" t="e">
        <f>SUMIF(Sta!$A:$A,$A291,Sta!$W:$W)/$B291</f>
        <v>#DIV/0!</v>
      </c>
      <c r="M291" s="6" t="e">
        <f>SUMIF(Sta!$B:$B,$A291,Sta!$X:$X)/$C291</f>
        <v>#DIV/0!</v>
      </c>
      <c r="N291" s="11" t="e">
        <f>(COUNTIFS(Sta!$A:$A,$A291,Sta!$Y:$Y,"&gt;8") +COUNTIFS(Sta!$B:$B,$A291,Sta!$Y:$Y,"&gt;8"))/$D291</f>
        <v>#DIV/0!</v>
      </c>
      <c r="O291" s="8" t="e">
        <f>COUNTIFS(Sta!$A:$A,$A291,Sta!$Y:$Y,"&gt;8")/$B291</f>
        <v>#DIV/0!</v>
      </c>
      <c r="P291" s="8" t="e">
        <f>COUNTIFS(Sta!$B:$B,$A291,Sta!$Y:$Y,"&gt;8")/$C291</f>
        <v>#DIV/0!</v>
      </c>
      <c r="Q291" s="11" t="e">
        <f>(COUNTIFS(Sta!$A:$A,$A291,Sta!$Y:$Y,"&gt;10") +COUNTIFS(Sta!$B:$B,$A291,Sta!$Y:$Y,"&gt;10"))/$D291</f>
        <v>#DIV/0!</v>
      </c>
      <c r="R291" s="8" t="e">
        <f>COUNTIFS(Sta!$A:$A,$A291,Sta!$Y:$Y,"&gt;10")/$B291</f>
        <v>#DIV/0!</v>
      </c>
      <c r="S291" s="8" t="e">
        <f>COUNTIFS(Sta!$B:$B,$A291,Sta!$Y:$Y,"&gt;10")/$C291</f>
        <v>#DIV/0!</v>
      </c>
      <c r="T291" s="11" t="e">
        <f>(COUNTIFS(Sta!$A:$A,$A291,Sta!$Y:$Y,"&lt;12") +COUNTIFS(Sta!$B:$B,$A291,Sta!$Y:$Y,"&lt;12"))/$D291</f>
        <v>#DIV/0!</v>
      </c>
      <c r="U291" s="8" t="e">
        <f>COUNTIFS(Sta!$A:$A,$A291,Sta!$Y:$Y,"&lt;12")/$B291</f>
        <v>#DIV/0!</v>
      </c>
      <c r="V291" s="8" t="e">
        <f>COUNTIFS(Sta!$B:$B,$A291,Sta!$Y:$Y,"&lt;12")/$C291</f>
        <v>#DIV/0!</v>
      </c>
    </row>
    <row r="292" spans="1:22" x14ac:dyDescent="0.3">
      <c r="A292" t="s">
        <v>426</v>
      </c>
      <c r="B292" s="9">
        <f>COUNTIF(Sta!A:A,A292)</f>
        <v>0</v>
      </c>
      <c r="C292" s="4">
        <f>COUNTIF(Sta!B:B,A292)</f>
        <v>0</v>
      </c>
      <c r="D292" s="4">
        <f t="shared" si="8"/>
        <v>0</v>
      </c>
      <c r="E292" s="10" t="e">
        <f>(SUMIF(Sta!$A:$A,$A292,Sta!$Y:$Y)  + SUMIF(Sta!$B:$B,$A292,Sta!$Y:$Y) )/$D292</f>
        <v>#DIV/0!</v>
      </c>
      <c r="F292" s="6" t="e">
        <f>SUMIF(Sta!$A:$A,$A292,Sta!$Y:$Y)/$B292</f>
        <v>#DIV/0!</v>
      </c>
      <c r="G292" s="6" t="e">
        <f>SUMIF(Sta!$B:$B,$A292,Sta!$Y:$Y)/$C292</f>
        <v>#DIV/0!</v>
      </c>
      <c r="H292" s="10" t="e">
        <f>(SUMIF(Sta!$A:$A,$A292,Sta!$U:$U)  + SUMIF(Sta!$B:$B,$A292,Sta!$V:$V) )/$D292</f>
        <v>#DIV/0!</v>
      </c>
      <c r="I292" s="6" t="e">
        <f>SUMIF(Sta!$A:$A,$A292,Sta!$U:$U)/$B292</f>
        <v>#DIV/0!</v>
      </c>
      <c r="J292" s="6" t="e">
        <f>SUMIF(Sta!$B:$B,$A292,Sta!$V:$V)/$C292</f>
        <v>#DIV/0!</v>
      </c>
      <c r="K292" s="10" t="e">
        <f>(SUMIF(Sta!$A:$A,$A292,Sta!$W:$W)  + SUMIF(Sta!$B:$B,$A292,Sta!$X:$X) )/$D292</f>
        <v>#DIV/0!</v>
      </c>
      <c r="L292" s="6" t="e">
        <f>SUMIF(Sta!$A:$A,$A292,Sta!$W:$W)/$B292</f>
        <v>#DIV/0!</v>
      </c>
      <c r="M292" s="6" t="e">
        <f>SUMIF(Sta!$B:$B,$A292,Sta!$X:$X)/$C292</f>
        <v>#DIV/0!</v>
      </c>
      <c r="N292" s="11" t="e">
        <f>(COUNTIFS(Sta!$A:$A,$A292,Sta!$Y:$Y,"&gt;8") +COUNTIFS(Sta!$B:$B,$A292,Sta!$Y:$Y,"&gt;8"))/$D292</f>
        <v>#DIV/0!</v>
      </c>
      <c r="O292" s="8" t="e">
        <f>COUNTIFS(Sta!$A:$A,$A292,Sta!$Y:$Y,"&gt;8")/$B292</f>
        <v>#DIV/0!</v>
      </c>
      <c r="P292" s="8" t="e">
        <f>COUNTIFS(Sta!$B:$B,$A292,Sta!$Y:$Y,"&gt;8")/$C292</f>
        <v>#DIV/0!</v>
      </c>
      <c r="Q292" s="11" t="e">
        <f>(COUNTIFS(Sta!$A:$A,$A292,Sta!$Y:$Y,"&gt;10") +COUNTIFS(Sta!$B:$B,$A292,Sta!$Y:$Y,"&gt;10"))/$D292</f>
        <v>#DIV/0!</v>
      </c>
      <c r="R292" s="8" t="e">
        <f>COUNTIFS(Sta!$A:$A,$A292,Sta!$Y:$Y,"&gt;10")/$B292</f>
        <v>#DIV/0!</v>
      </c>
      <c r="S292" s="8" t="e">
        <f>COUNTIFS(Sta!$B:$B,$A292,Sta!$Y:$Y,"&gt;10")/$C292</f>
        <v>#DIV/0!</v>
      </c>
      <c r="T292" s="11" t="e">
        <f>(COUNTIFS(Sta!$A:$A,$A292,Sta!$Y:$Y,"&lt;12") +COUNTIFS(Sta!$B:$B,$A292,Sta!$Y:$Y,"&lt;12"))/$D292</f>
        <v>#DIV/0!</v>
      </c>
      <c r="U292" s="8" t="e">
        <f>COUNTIFS(Sta!$A:$A,$A292,Sta!$Y:$Y,"&lt;12")/$B292</f>
        <v>#DIV/0!</v>
      </c>
      <c r="V292" s="8" t="e">
        <f>COUNTIFS(Sta!$B:$B,$A292,Sta!$Y:$Y,"&lt;12")/$C292</f>
        <v>#DIV/0!</v>
      </c>
    </row>
    <row r="293" spans="1:22" x14ac:dyDescent="0.3">
      <c r="A293" t="s">
        <v>434</v>
      </c>
      <c r="B293" s="9">
        <f>COUNTIF(Sta!A:A,A293)</f>
        <v>0</v>
      </c>
      <c r="C293" s="4">
        <f>COUNTIF(Sta!B:B,A293)</f>
        <v>0</v>
      </c>
      <c r="D293" s="4">
        <f t="shared" si="8"/>
        <v>0</v>
      </c>
      <c r="E293" s="10" t="e">
        <f>(SUMIF(Sta!$A:$A,$A293,Sta!$Y:$Y)  + SUMIF(Sta!$B:$B,$A293,Sta!$Y:$Y) )/$D293</f>
        <v>#DIV/0!</v>
      </c>
      <c r="F293" s="6" t="e">
        <f>SUMIF(Sta!$A:$A,$A293,Sta!$Y:$Y)/$B293</f>
        <v>#DIV/0!</v>
      </c>
      <c r="G293" s="6" t="e">
        <f>SUMIF(Sta!$B:$B,$A293,Sta!$Y:$Y)/$C293</f>
        <v>#DIV/0!</v>
      </c>
      <c r="H293" s="10" t="e">
        <f>(SUMIF(Sta!$A:$A,$A293,Sta!$U:$U)  + SUMIF(Sta!$B:$B,$A293,Sta!$V:$V) )/$D293</f>
        <v>#DIV/0!</v>
      </c>
      <c r="I293" s="6" t="e">
        <f>SUMIF(Sta!$A:$A,$A293,Sta!$U:$U)/$B293</f>
        <v>#DIV/0!</v>
      </c>
      <c r="J293" s="6" t="e">
        <f>SUMIF(Sta!$B:$B,$A293,Sta!$V:$V)/$C293</f>
        <v>#DIV/0!</v>
      </c>
      <c r="K293" s="10" t="e">
        <f>(SUMIF(Sta!$A:$A,$A293,Sta!$W:$W)  + SUMIF(Sta!$B:$B,$A293,Sta!$X:$X) )/$D293</f>
        <v>#DIV/0!</v>
      </c>
      <c r="L293" s="6" t="e">
        <f>SUMIF(Sta!$A:$A,$A293,Sta!$W:$W)/$B293</f>
        <v>#DIV/0!</v>
      </c>
      <c r="M293" s="6" t="e">
        <f>SUMIF(Sta!$B:$B,$A293,Sta!$X:$X)/$C293</f>
        <v>#DIV/0!</v>
      </c>
      <c r="N293" s="11" t="e">
        <f>(COUNTIFS(Sta!$A:$A,$A293,Sta!$Y:$Y,"&gt;8") +COUNTIFS(Sta!$B:$B,$A293,Sta!$Y:$Y,"&gt;8"))/$D293</f>
        <v>#DIV/0!</v>
      </c>
      <c r="O293" s="8" t="e">
        <f>COUNTIFS(Sta!$A:$A,$A293,Sta!$Y:$Y,"&gt;8")/$B293</f>
        <v>#DIV/0!</v>
      </c>
      <c r="P293" s="8" t="e">
        <f>COUNTIFS(Sta!$B:$B,$A293,Sta!$Y:$Y,"&gt;8")/$C293</f>
        <v>#DIV/0!</v>
      </c>
      <c r="Q293" s="11" t="e">
        <f>(COUNTIFS(Sta!$A:$A,$A293,Sta!$Y:$Y,"&gt;10") +COUNTIFS(Sta!$B:$B,$A293,Sta!$Y:$Y,"&gt;10"))/$D293</f>
        <v>#DIV/0!</v>
      </c>
      <c r="R293" s="8" t="e">
        <f>COUNTIFS(Sta!$A:$A,$A293,Sta!$Y:$Y,"&gt;10")/$B293</f>
        <v>#DIV/0!</v>
      </c>
      <c r="S293" s="8" t="e">
        <f>COUNTIFS(Sta!$B:$B,$A293,Sta!$Y:$Y,"&gt;10")/$C293</f>
        <v>#DIV/0!</v>
      </c>
      <c r="T293" s="11" t="e">
        <f>(COUNTIFS(Sta!$A:$A,$A293,Sta!$Y:$Y,"&lt;12") +COUNTIFS(Sta!$B:$B,$A293,Sta!$Y:$Y,"&lt;12"))/$D293</f>
        <v>#DIV/0!</v>
      </c>
      <c r="U293" s="8" t="e">
        <f>COUNTIFS(Sta!$A:$A,$A293,Sta!$Y:$Y,"&lt;12")/$B293</f>
        <v>#DIV/0!</v>
      </c>
      <c r="V293" s="8" t="e">
        <f>COUNTIFS(Sta!$B:$B,$A293,Sta!$Y:$Y,"&lt;12")/$C293</f>
        <v>#DIV/0!</v>
      </c>
    </row>
    <row r="294" spans="1:22" x14ac:dyDescent="0.3">
      <c r="A294" t="s">
        <v>435</v>
      </c>
      <c r="B294" s="9">
        <f>COUNTIF(Sta!A:A,A294)</f>
        <v>0</v>
      </c>
      <c r="C294" s="4">
        <f>COUNTIF(Sta!B:B,A294)</f>
        <v>0</v>
      </c>
      <c r="D294" s="4">
        <f t="shared" si="8"/>
        <v>0</v>
      </c>
      <c r="E294" s="10" t="e">
        <f>(SUMIF(Sta!$A:$A,$A294,Sta!$Y:$Y)  + SUMIF(Sta!$B:$B,$A294,Sta!$Y:$Y) )/$D294</f>
        <v>#DIV/0!</v>
      </c>
      <c r="F294" s="6" t="e">
        <f>SUMIF(Sta!$A:$A,$A294,Sta!$Y:$Y)/$B294</f>
        <v>#DIV/0!</v>
      </c>
      <c r="G294" s="6" t="e">
        <f>SUMIF(Sta!$B:$B,$A294,Sta!$Y:$Y)/$C294</f>
        <v>#DIV/0!</v>
      </c>
      <c r="H294" s="10" t="e">
        <f>(SUMIF(Sta!$A:$A,$A294,Sta!$U:$U)  + SUMIF(Sta!$B:$B,$A294,Sta!$V:$V) )/$D294</f>
        <v>#DIV/0!</v>
      </c>
      <c r="I294" s="6" t="e">
        <f>SUMIF(Sta!$A:$A,$A294,Sta!$U:$U)/$B294</f>
        <v>#DIV/0!</v>
      </c>
      <c r="J294" s="6" t="e">
        <f>SUMIF(Sta!$B:$B,$A294,Sta!$V:$V)/$C294</f>
        <v>#DIV/0!</v>
      </c>
      <c r="K294" s="10" t="e">
        <f>(SUMIF(Sta!$A:$A,$A294,Sta!$W:$W)  + SUMIF(Sta!$B:$B,$A294,Sta!$X:$X) )/$D294</f>
        <v>#DIV/0!</v>
      </c>
      <c r="L294" s="6" t="e">
        <f>SUMIF(Sta!$A:$A,$A294,Sta!$W:$W)/$B294</f>
        <v>#DIV/0!</v>
      </c>
      <c r="M294" s="6" t="e">
        <f>SUMIF(Sta!$B:$B,$A294,Sta!$X:$X)/$C294</f>
        <v>#DIV/0!</v>
      </c>
      <c r="N294" s="11" t="e">
        <f>(COUNTIFS(Sta!$A:$A,$A294,Sta!$Y:$Y,"&gt;8") +COUNTIFS(Sta!$B:$B,$A294,Sta!$Y:$Y,"&gt;8"))/$D294</f>
        <v>#DIV/0!</v>
      </c>
      <c r="O294" s="8" t="e">
        <f>COUNTIFS(Sta!$A:$A,$A294,Sta!$Y:$Y,"&gt;8")/$B294</f>
        <v>#DIV/0!</v>
      </c>
      <c r="P294" s="8" t="e">
        <f>COUNTIFS(Sta!$B:$B,$A294,Sta!$Y:$Y,"&gt;8")/$C294</f>
        <v>#DIV/0!</v>
      </c>
      <c r="Q294" s="11" t="e">
        <f>(COUNTIFS(Sta!$A:$A,$A294,Sta!$Y:$Y,"&gt;10") +COUNTIFS(Sta!$B:$B,$A294,Sta!$Y:$Y,"&gt;10"))/$D294</f>
        <v>#DIV/0!</v>
      </c>
      <c r="R294" s="8" t="e">
        <f>COUNTIFS(Sta!$A:$A,$A294,Sta!$Y:$Y,"&gt;10")/$B294</f>
        <v>#DIV/0!</v>
      </c>
      <c r="S294" s="8" t="e">
        <f>COUNTIFS(Sta!$B:$B,$A294,Sta!$Y:$Y,"&gt;10")/$C294</f>
        <v>#DIV/0!</v>
      </c>
      <c r="T294" s="11" t="e">
        <f>(COUNTIFS(Sta!$A:$A,$A294,Sta!$Y:$Y,"&lt;12") +COUNTIFS(Sta!$B:$B,$A294,Sta!$Y:$Y,"&lt;12"))/$D294</f>
        <v>#DIV/0!</v>
      </c>
      <c r="U294" s="8" t="e">
        <f>COUNTIFS(Sta!$A:$A,$A294,Sta!$Y:$Y,"&lt;12")/$B294</f>
        <v>#DIV/0!</v>
      </c>
      <c r="V294" s="8" t="e">
        <f>COUNTIFS(Sta!$B:$B,$A294,Sta!$Y:$Y,"&lt;12")/$C294</f>
        <v>#DIV/0!</v>
      </c>
    </row>
    <row r="295" spans="1:22" x14ac:dyDescent="0.3">
      <c r="A295" t="s">
        <v>431</v>
      </c>
      <c r="B295" s="9">
        <f>COUNTIF(Sta!A:A,A295)</f>
        <v>0</v>
      </c>
      <c r="C295" s="4">
        <f>COUNTIF(Sta!B:B,A295)</f>
        <v>0</v>
      </c>
      <c r="D295" s="4">
        <f t="shared" si="8"/>
        <v>0</v>
      </c>
      <c r="E295" s="10" t="e">
        <f>(SUMIF(Sta!$A:$A,$A295,Sta!$Y:$Y)  + SUMIF(Sta!$B:$B,$A295,Sta!$Y:$Y) )/$D295</f>
        <v>#DIV/0!</v>
      </c>
      <c r="F295" s="6" t="e">
        <f>SUMIF(Sta!$A:$A,$A295,Sta!$Y:$Y)/$B295</f>
        <v>#DIV/0!</v>
      </c>
      <c r="G295" s="6" t="e">
        <f>SUMIF(Sta!$B:$B,$A295,Sta!$Y:$Y)/$C295</f>
        <v>#DIV/0!</v>
      </c>
      <c r="H295" s="10" t="e">
        <f>(SUMIF(Sta!$A:$A,$A295,Sta!$U:$U)  + SUMIF(Sta!$B:$B,$A295,Sta!$V:$V) )/$D295</f>
        <v>#DIV/0!</v>
      </c>
      <c r="I295" s="6" t="e">
        <f>SUMIF(Sta!$A:$A,$A295,Sta!$U:$U)/$B295</f>
        <v>#DIV/0!</v>
      </c>
      <c r="J295" s="6" t="e">
        <f>SUMIF(Sta!$B:$B,$A295,Sta!$V:$V)/$C295</f>
        <v>#DIV/0!</v>
      </c>
      <c r="K295" s="10" t="e">
        <f>(SUMIF(Sta!$A:$A,$A295,Sta!$W:$W)  + SUMIF(Sta!$B:$B,$A295,Sta!$X:$X) )/$D295</f>
        <v>#DIV/0!</v>
      </c>
      <c r="L295" s="6" t="e">
        <f>SUMIF(Sta!$A:$A,$A295,Sta!$W:$W)/$B295</f>
        <v>#DIV/0!</v>
      </c>
      <c r="M295" s="6" t="e">
        <f>SUMIF(Sta!$B:$B,$A295,Sta!$X:$X)/$C295</f>
        <v>#DIV/0!</v>
      </c>
      <c r="N295" s="11" t="e">
        <f>(COUNTIFS(Sta!$A:$A,$A295,Sta!$Y:$Y,"&gt;8") +COUNTIFS(Sta!$B:$B,$A295,Sta!$Y:$Y,"&gt;8"))/$D295</f>
        <v>#DIV/0!</v>
      </c>
      <c r="O295" s="8" t="e">
        <f>COUNTIFS(Sta!$A:$A,$A295,Sta!$Y:$Y,"&gt;8")/$B295</f>
        <v>#DIV/0!</v>
      </c>
      <c r="P295" s="8" t="e">
        <f>COUNTIFS(Sta!$B:$B,$A295,Sta!$Y:$Y,"&gt;8")/$C295</f>
        <v>#DIV/0!</v>
      </c>
      <c r="Q295" s="11" t="e">
        <f>(COUNTIFS(Sta!$A:$A,$A295,Sta!$Y:$Y,"&gt;10") +COUNTIFS(Sta!$B:$B,$A295,Sta!$Y:$Y,"&gt;10"))/$D295</f>
        <v>#DIV/0!</v>
      </c>
      <c r="R295" s="8" t="e">
        <f>COUNTIFS(Sta!$A:$A,$A295,Sta!$Y:$Y,"&gt;10")/$B295</f>
        <v>#DIV/0!</v>
      </c>
      <c r="S295" s="8" t="e">
        <f>COUNTIFS(Sta!$B:$B,$A295,Sta!$Y:$Y,"&gt;10")/$C295</f>
        <v>#DIV/0!</v>
      </c>
      <c r="T295" s="11" t="e">
        <f>(COUNTIFS(Sta!$A:$A,$A295,Sta!$Y:$Y,"&lt;12") +COUNTIFS(Sta!$B:$B,$A295,Sta!$Y:$Y,"&lt;12"))/$D295</f>
        <v>#DIV/0!</v>
      </c>
      <c r="U295" s="8" t="e">
        <f>COUNTIFS(Sta!$A:$A,$A295,Sta!$Y:$Y,"&lt;12")/$B295</f>
        <v>#DIV/0!</v>
      </c>
      <c r="V295" s="8" t="e">
        <f>COUNTIFS(Sta!$B:$B,$A295,Sta!$Y:$Y,"&lt;12")/$C295</f>
        <v>#DIV/0!</v>
      </c>
    </row>
    <row r="296" spans="1:22" x14ac:dyDescent="0.3">
      <c r="A296" t="s">
        <v>417</v>
      </c>
      <c r="B296" s="9">
        <f>COUNTIF(Sta!A:A,A296)</f>
        <v>0</v>
      </c>
      <c r="C296" s="4">
        <f>COUNTIF(Sta!B:B,A296)</f>
        <v>0</v>
      </c>
      <c r="D296" s="4">
        <f t="shared" si="8"/>
        <v>0</v>
      </c>
      <c r="E296" s="10" t="e">
        <f>(SUMIF(Sta!$A:$A,$A296,Sta!$Y:$Y)  + SUMIF(Sta!$B:$B,$A296,Sta!$Y:$Y) )/$D296</f>
        <v>#DIV/0!</v>
      </c>
      <c r="F296" s="6" t="e">
        <f>SUMIF(Sta!$A:$A,$A296,Sta!$Y:$Y)/$B296</f>
        <v>#DIV/0!</v>
      </c>
      <c r="G296" s="6" t="e">
        <f>SUMIF(Sta!$B:$B,$A296,Sta!$Y:$Y)/$C296</f>
        <v>#DIV/0!</v>
      </c>
      <c r="H296" s="10" t="e">
        <f>(SUMIF(Sta!$A:$A,$A296,Sta!$U:$U)  + SUMIF(Sta!$B:$B,$A296,Sta!$V:$V) )/$D296</f>
        <v>#DIV/0!</v>
      </c>
      <c r="I296" s="6" t="e">
        <f>SUMIF(Sta!$A:$A,$A296,Sta!$U:$U)/$B296</f>
        <v>#DIV/0!</v>
      </c>
      <c r="J296" s="6" t="e">
        <f>SUMIF(Sta!$B:$B,$A296,Sta!$V:$V)/$C296</f>
        <v>#DIV/0!</v>
      </c>
      <c r="K296" s="10" t="e">
        <f>(SUMIF(Sta!$A:$A,$A296,Sta!$W:$W)  + SUMIF(Sta!$B:$B,$A296,Sta!$X:$X) )/$D296</f>
        <v>#DIV/0!</v>
      </c>
      <c r="L296" s="6" t="e">
        <f>SUMIF(Sta!$A:$A,$A296,Sta!$W:$W)/$B296</f>
        <v>#DIV/0!</v>
      </c>
      <c r="M296" s="6" t="e">
        <f>SUMIF(Sta!$B:$B,$A296,Sta!$X:$X)/$C296</f>
        <v>#DIV/0!</v>
      </c>
      <c r="N296" s="11" t="e">
        <f>(COUNTIFS(Sta!$A:$A,$A296,Sta!$Y:$Y,"&gt;8") +COUNTIFS(Sta!$B:$B,$A296,Sta!$Y:$Y,"&gt;8"))/$D296</f>
        <v>#DIV/0!</v>
      </c>
      <c r="O296" s="8" t="e">
        <f>COUNTIFS(Sta!$A:$A,$A296,Sta!$Y:$Y,"&gt;8")/$B296</f>
        <v>#DIV/0!</v>
      </c>
      <c r="P296" s="8" t="e">
        <f>COUNTIFS(Sta!$B:$B,$A296,Sta!$Y:$Y,"&gt;8")/$C296</f>
        <v>#DIV/0!</v>
      </c>
      <c r="Q296" s="11" t="e">
        <f>(COUNTIFS(Sta!$A:$A,$A296,Sta!$Y:$Y,"&gt;10") +COUNTIFS(Sta!$B:$B,$A296,Sta!$Y:$Y,"&gt;10"))/$D296</f>
        <v>#DIV/0!</v>
      </c>
      <c r="R296" s="8" t="e">
        <f>COUNTIFS(Sta!$A:$A,$A296,Sta!$Y:$Y,"&gt;10")/$B296</f>
        <v>#DIV/0!</v>
      </c>
      <c r="S296" s="8" t="e">
        <f>COUNTIFS(Sta!$B:$B,$A296,Sta!$Y:$Y,"&gt;10")/$C296</f>
        <v>#DIV/0!</v>
      </c>
      <c r="T296" s="11" t="e">
        <f>(COUNTIFS(Sta!$A:$A,$A296,Sta!$Y:$Y,"&lt;12") +COUNTIFS(Sta!$B:$B,$A296,Sta!$Y:$Y,"&lt;12"))/$D296</f>
        <v>#DIV/0!</v>
      </c>
      <c r="U296" s="8" t="e">
        <f>COUNTIFS(Sta!$A:$A,$A296,Sta!$Y:$Y,"&lt;12")/$B296</f>
        <v>#DIV/0!</v>
      </c>
      <c r="V296" s="8" t="e">
        <f>COUNTIFS(Sta!$B:$B,$A296,Sta!$Y:$Y,"&lt;12")/$C296</f>
        <v>#DIV/0!</v>
      </c>
    </row>
    <row r="297" spans="1:22" x14ac:dyDescent="0.3">
      <c r="A297" t="s">
        <v>433</v>
      </c>
      <c r="B297" s="9">
        <f>COUNTIF(Sta!A:A,A297)</f>
        <v>0</v>
      </c>
      <c r="C297" s="4">
        <f>COUNTIF(Sta!B:B,A297)</f>
        <v>0</v>
      </c>
      <c r="D297" s="4">
        <f t="shared" si="8"/>
        <v>0</v>
      </c>
      <c r="E297" s="10" t="e">
        <f>(SUMIF(Sta!$A:$A,$A297,Sta!$Y:$Y)  + SUMIF(Sta!$B:$B,$A297,Sta!$Y:$Y) )/$D297</f>
        <v>#DIV/0!</v>
      </c>
      <c r="F297" s="6" t="e">
        <f>SUMIF(Sta!$A:$A,$A297,Sta!$Y:$Y)/$B297</f>
        <v>#DIV/0!</v>
      </c>
      <c r="G297" s="6" t="e">
        <f>SUMIF(Sta!$B:$B,$A297,Sta!$Y:$Y)/$C297</f>
        <v>#DIV/0!</v>
      </c>
      <c r="H297" s="10" t="e">
        <f>(SUMIF(Sta!$A:$A,$A297,Sta!$U:$U)  + SUMIF(Sta!$B:$B,$A297,Sta!$V:$V) )/$D297</f>
        <v>#DIV/0!</v>
      </c>
      <c r="I297" s="6" t="e">
        <f>SUMIF(Sta!$A:$A,$A297,Sta!$U:$U)/$B297</f>
        <v>#DIV/0!</v>
      </c>
      <c r="J297" s="6" t="e">
        <f>SUMIF(Sta!$B:$B,$A297,Sta!$V:$V)/$C297</f>
        <v>#DIV/0!</v>
      </c>
      <c r="K297" s="10" t="e">
        <f>(SUMIF(Sta!$A:$A,$A297,Sta!$W:$W)  + SUMIF(Sta!$B:$B,$A297,Sta!$X:$X) )/$D297</f>
        <v>#DIV/0!</v>
      </c>
      <c r="L297" s="6" t="e">
        <f>SUMIF(Sta!$A:$A,$A297,Sta!$W:$W)/$B297</f>
        <v>#DIV/0!</v>
      </c>
      <c r="M297" s="6" t="e">
        <f>SUMIF(Sta!$B:$B,$A297,Sta!$X:$X)/$C297</f>
        <v>#DIV/0!</v>
      </c>
      <c r="N297" s="11" t="e">
        <f>(COUNTIFS(Sta!$A:$A,$A297,Sta!$Y:$Y,"&gt;8") +COUNTIFS(Sta!$B:$B,$A297,Sta!$Y:$Y,"&gt;8"))/$D297</f>
        <v>#DIV/0!</v>
      </c>
      <c r="O297" s="8" t="e">
        <f>COUNTIFS(Sta!$A:$A,$A297,Sta!$Y:$Y,"&gt;8")/$B297</f>
        <v>#DIV/0!</v>
      </c>
      <c r="P297" s="8" t="e">
        <f>COUNTIFS(Sta!$B:$B,$A297,Sta!$Y:$Y,"&gt;8")/$C297</f>
        <v>#DIV/0!</v>
      </c>
      <c r="Q297" s="11" t="e">
        <f>(COUNTIFS(Sta!$A:$A,$A297,Sta!$Y:$Y,"&gt;10") +COUNTIFS(Sta!$B:$B,$A297,Sta!$Y:$Y,"&gt;10"))/$D297</f>
        <v>#DIV/0!</v>
      </c>
      <c r="R297" s="8" t="e">
        <f>COUNTIFS(Sta!$A:$A,$A297,Sta!$Y:$Y,"&gt;10")/$B297</f>
        <v>#DIV/0!</v>
      </c>
      <c r="S297" s="8" t="e">
        <f>COUNTIFS(Sta!$B:$B,$A297,Sta!$Y:$Y,"&gt;10")/$C297</f>
        <v>#DIV/0!</v>
      </c>
      <c r="T297" s="11" t="e">
        <f>(COUNTIFS(Sta!$A:$A,$A297,Sta!$Y:$Y,"&lt;12") +COUNTIFS(Sta!$B:$B,$A297,Sta!$Y:$Y,"&lt;12"))/$D297</f>
        <v>#DIV/0!</v>
      </c>
      <c r="U297" s="8" t="e">
        <f>COUNTIFS(Sta!$A:$A,$A297,Sta!$Y:$Y,"&lt;12")/$B297</f>
        <v>#DIV/0!</v>
      </c>
      <c r="V297" s="8" t="e">
        <f>COUNTIFS(Sta!$B:$B,$A297,Sta!$Y:$Y,"&lt;12")/$C297</f>
        <v>#DIV/0!</v>
      </c>
    </row>
    <row r="298" spans="1:22" x14ac:dyDescent="0.3">
      <c r="A298" t="s">
        <v>420</v>
      </c>
      <c r="B298" s="9">
        <f>COUNTIF(Sta!A:A,A298)</f>
        <v>0</v>
      </c>
      <c r="C298" s="4">
        <f>COUNTIF(Sta!B:B,A298)</f>
        <v>0</v>
      </c>
      <c r="D298" s="4">
        <f t="shared" si="8"/>
        <v>0</v>
      </c>
      <c r="E298" s="10" t="e">
        <f>(SUMIF(Sta!$A:$A,$A298,Sta!$Y:$Y)  + SUMIF(Sta!$B:$B,$A298,Sta!$Y:$Y) )/$D298</f>
        <v>#DIV/0!</v>
      </c>
      <c r="F298" s="6" t="e">
        <f>SUMIF(Sta!$A:$A,$A298,Sta!$Y:$Y)/$B298</f>
        <v>#DIV/0!</v>
      </c>
      <c r="G298" s="6" t="e">
        <f>SUMIF(Sta!$B:$B,$A298,Sta!$Y:$Y)/$C298</f>
        <v>#DIV/0!</v>
      </c>
      <c r="H298" s="10" t="e">
        <f>(SUMIF(Sta!$A:$A,$A298,Sta!$U:$U)  + SUMIF(Sta!$B:$B,$A298,Sta!$V:$V) )/$D298</f>
        <v>#DIV/0!</v>
      </c>
      <c r="I298" s="6" t="e">
        <f>SUMIF(Sta!$A:$A,$A298,Sta!$U:$U)/$B298</f>
        <v>#DIV/0!</v>
      </c>
      <c r="J298" s="6" t="e">
        <f>SUMIF(Sta!$B:$B,$A298,Sta!$V:$V)/$C298</f>
        <v>#DIV/0!</v>
      </c>
      <c r="K298" s="10" t="e">
        <f>(SUMIF(Sta!$A:$A,$A298,Sta!$W:$W)  + SUMIF(Sta!$B:$B,$A298,Sta!$X:$X) )/$D298</f>
        <v>#DIV/0!</v>
      </c>
      <c r="L298" s="6" t="e">
        <f>SUMIF(Sta!$A:$A,$A298,Sta!$W:$W)/$B298</f>
        <v>#DIV/0!</v>
      </c>
      <c r="M298" s="6" t="e">
        <f>SUMIF(Sta!$B:$B,$A298,Sta!$X:$X)/$C298</f>
        <v>#DIV/0!</v>
      </c>
      <c r="N298" s="11" t="e">
        <f>(COUNTIFS(Sta!$A:$A,$A298,Sta!$Y:$Y,"&gt;8") +COUNTIFS(Sta!$B:$B,$A298,Sta!$Y:$Y,"&gt;8"))/$D298</f>
        <v>#DIV/0!</v>
      </c>
      <c r="O298" s="8" t="e">
        <f>COUNTIFS(Sta!$A:$A,$A298,Sta!$Y:$Y,"&gt;8")/$B298</f>
        <v>#DIV/0!</v>
      </c>
      <c r="P298" s="8" t="e">
        <f>COUNTIFS(Sta!$B:$B,$A298,Sta!$Y:$Y,"&gt;8")/$C298</f>
        <v>#DIV/0!</v>
      </c>
      <c r="Q298" s="11" t="e">
        <f>(COUNTIFS(Sta!$A:$A,$A298,Sta!$Y:$Y,"&gt;10") +COUNTIFS(Sta!$B:$B,$A298,Sta!$Y:$Y,"&gt;10"))/$D298</f>
        <v>#DIV/0!</v>
      </c>
      <c r="R298" s="8" t="e">
        <f>COUNTIFS(Sta!$A:$A,$A298,Sta!$Y:$Y,"&gt;10")/$B298</f>
        <v>#DIV/0!</v>
      </c>
      <c r="S298" s="8" t="e">
        <f>COUNTIFS(Sta!$B:$B,$A298,Sta!$Y:$Y,"&gt;10")/$C298</f>
        <v>#DIV/0!</v>
      </c>
      <c r="T298" s="11" t="e">
        <f>(COUNTIFS(Sta!$A:$A,$A298,Sta!$Y:$Y,"&lt;12") +COUNTIFS(Sta!$B:$B,$A298,Sta!$Y:$Y,"&lt;12"))/$D298</f>
        <v>#DIV/0!</v>
      </c>
      <c r="U298" s="8" t="e">
        <f>COUNTIFS(Sta!$A:$A,$A298,Sta!$Y:$Y,"&lt;12")/$B298</f>
        <v>#DIV/0!</v>
      </c>
      <c r="V298" s="8" t="e">
        <f>COUNTIFS(Sta!$B:$B,$A298,Sta!$Y:$Y,"&lt;12")/$C298</f>
        <v>#DIV/0!</v>
      </c>
    </row>
    <row r="299" spans="1:22" x14ac:dyDescent="0.3">
      <c r="A299" t="s">
        <v>418</v>
      </c>
      <c r="B299" s="9">
        <f>COUNTIF(Sta!A:A,A299)</f>
        <v>0</v>
      </c>
      <c r="C299" s="4">
        <f>COUNTIF(Sta!B:B,A299)</f>
        <v>0</v>
      </c>
      <c r="D299" s="4">
        <f t="shared" si="8"/>
        <v>0</v>
      </c>
      <c r="E299" s="10" t="e">
        <f>(SUMIF(Sta!$A:$A,$A299,Sta!$Y:$Y)  + SUMIF(Sta!$B:$B,$A299,Sta!$Y:$Y) )/$D299</f>
        <v>#DIV/0!</v>
      </c>
      <c r="F299" s="6" t="e">
        <f>SUMIF(Sta!$A:$A,$A299,Sta!$Y:$Y)/$B299</f>
        <v>#DIV/0!</v>
      </c>
      <c r="G299" s="6" t="e">
        <f>SUMIF(Sta!$B:$B,$A299,Sta!$Y:$Y)/$C299</f>
        <v>#DIV/0!</v>
      </c>
      <c r="H299" s="10" t="e">
        <f>(SUMIF(Sta!$A:$A,$A299,Sta!$U:$U)  + SUMIF(Sta!$B:$B,$A299,Sta!$V:$V) )/$D299</f>
        <v>#DIV/0!</v>
      </c>
      <c r="I299" s="6" t="e">
        <f>SUMIF(Sta!$A:$A,$A299,Sta!$U:$U)/$B299</f>
        <v>#DIV/0!</v>
      </c>
      <c r="J299" s="6" t="e">
        <f>SUMIF(Sta!$B:$B,$A299,Sta!$V:$V)/$C299</f>
        <v>#DIV/0!</v>
      </c>
      <c r="K299" s="10" t="e">
        <f>(SUMIF(Sta!$A:$A,$A299,Sta!$W:$W)  + SUMIF(Sta!$B:$B,$A299,Sta!$X:$X) )/$D299</f>
        <v>#DIV/0!</v>
      </c>
      <c r="L299" s="6" t="e">
        <f>SUMIF(Sta!$A:$A,$A299,Sta!$W:$W)/$B299</f>
        <v>#DIV/0!</v>
      </c>
      <c r="M299" s="6" t="e">
        <f>SUMIF(Sta!$B:$B,$A299,Sta!$X:$X)/$C299</f>
        <v>#DIV/0!</v>
      </c>
      <c r="N299" s="11" t="e">
        <f>(COUNTIFS(Sta!$A:$A,$A299,Sta!$Y:$Y,"&gt;8") +COUNTIFS(Sta!$B:$B,$A299,Sta!$Y:$Y,"&gt;8"))/$D299</f>
        <v>#DIV/0!</v>
      </c>
      <c r="O299" s="8" t="e">
        <f>COUNTIFS(Sta!$A:$A,$A299,Sta!$Y:$Y,"&gt;8")/$B299</f>
        <v>#DIV/0!</v>
      </c>
      <c r="P299" s="8" t="e">
        <f>COUNTIFS(Sta!$B:$B,$A299,Sta!$Y:$Y,"&gt;8")/$C299</f>
        <v>#DIV/0!</v>
      </c>
      <c r="Q299" s="11" t="e">
        <f>(COUNTIFS(Sta!$A:$A,$A299,Sta!$Y:$Y,"&gt;10") +COUNTIFS(Sta!$B:$B,$A299,Sta!$Y:$Y,"&gt;10"))/$D299</f>
        <v>#DIV/0!</v>
      </c>
      <c r="R299" s="8" t="e">
        <f>COUNTIFS(Sta!$A:$A,$A299,Sta!$Y:$Y,"&gt;10")/$B299</f>
        <v>#DIV/0!</v>
      </c>
      <c r="S299" s="8" t="e">
        <f>COUNTIFS(Sta!$B:$B,$A299,Sta!$Y:$Y,"&gt;10")/$C299</f>
        <v>#DIV/0!</v>
      </c>
      <c r="T299" s="11" t="e">
        <f>(COUNTIFS(Sta!$A:$A,$A299,Sta!$Y:$Y,"&lt;12") +COUNTIFS(Sta!$B:$B,$A299,Sta!$Y:$Y,"&lt;12"))/$D299</f>
        <v>#DIV/0!</v>
      </c>
      <c r="U299" s="8" t="e">
        <f>COUNTIFS(Sta!$A:$A,$A299,Sta!$Y:$Y,"&lt;12")/$B299</f>
        <v>#DIV/0!</v>
      </c>
      <c r="V299" s="8" t="e">
        <f>COUNTIFS(Sta!$B:$B,$A299,Sta!$Y:$Y,"&lt;12")/$C299</f>
        <v>#DIV/0!</v>
      </c>
    </row>
    <row r="300" spans="1:22" x14ac:dyDescent="0.3">
      <c r="A300" t="s">
        <v>421</v>
      </c>
      <c r="B300" s="9">
        <f>COUNTIF(Sta!A:A,A300)</f>
        <v>0</v>
      </c>
      <c r="C300" s="4">
        <f>COUNTIF(Sta!B:B,A300)</f>
        <v>0</v>
      </c>
      <c r="D300" s="4">
        <f t="shared" si="8"/>
        <v>0</v>
      </c>
      <c r="E300" s="10" t="e">
        <f>(SUMIF(Sta!$A:$A,$A300,Sta!$Y:$Y)  + SUMIF(Sta!$B:$B,$A300,Sta!$Y:$Y) )/$D300</f>
        <v>#DIV/0!</v>
      </c>
      <c r="F300" s="6" t="e">
        <f>SUMIF(Sta!$A:$A,$A300,Sta!$Y:$Y)/$B300</f>
        <v>#DIV/0!</v>
      </c>
      <c r="G300" s="6" t="e">
        <f>SUMIF(Sta!$B:$B,$A300,Sta!$Y:$Y)/$C300</f>
        <v>#DIV/0!</v>
      </c>
      <c r="H300" s="10" t="e">
        <f>(SUMIF(Sta!$A:$A,$A300,Sta!$U:$U)  + SUMIF(Sta!$B:$B,$A300,Sta!$V:$V) )/$D300</f>
        <v>#DIV/0!</v>
      </c>
      <c r="I300" s="6" t="e">
        <f>SUMIF(Sta!$A:$A,$A300,Sta!$U:$U)/$B300</f>
        <v>#DIV/0!</v>
      </c>
      <c r="J300" s="6" t="e">
        <f>SUMIF(Sta!$B:$B,$A300,Sta!$V:$V)/$C300</f>
        <v>#DIV/0!</v>
      </c>
      <c r="K300" s="10" t="e">
        <f>(SUMIF(Sta!$A:$A,$A300,Sta!$W:$W)  + SUMIF(Sta!$B:$B,$A300,Sta!$X:$X) )/$D300</f>
        <v>#DIV/0!</v>
      </c>
      <c r="L300" s="6" t="e">
        <f>SUMIF(Sta!$A:$A,$A300,Sta!$W:$W)/$B300</f>
        <v>#DIV/0!</v>
      </c>
      <c r="M300" s="6" t="e">
        <f>SUMIF(Sta!$B:$B,$A300,Sta!$X:$X)/$C300</f>
        <v>#DIV/0!</v>
      </c>
      <c r="N300" s="11" t="e">
        <f>(COUNTIFS(Sta!$A:$A,$A300,Sta!$Y:$Y,"&gt;8") +COUNTIFS(Sta!$B:$B,$A300,Sta!$Y:$Y,"&gt;8"))/$D300</f>
        <v>#DIV/0!</v>
      </c>
      <c r="O300" s="8" t="e">
        <f>COUNTIFS(Sta!$A:$A,$A300,Sta!$Y:$Y,"&gt;8")/$B300</f>
        <v>#DIV/0!</v>
      </c>
      <c r="P300" s="8" t="e">
        <f>COUNTIFS(Sta!$B:$B,$A300,Sta!$Y:$Y,"&gt;8")/$C300</f>
        <v>#DIV/0!</v>
      </c>
      <c r="Q300" s="11" t="e">
        <f>(COUNTIFS(Sta!$A:$A,$A300,Sta!$Y:$Y,"&gt;10") +COUNTIFS(Sta!$B:$B,$A300,Sta!$Y:$Y,"&gt;10"))/$D300</f>
        <v>#DIV/0!</v>
      </c>
      <c r="R300" s="8" t="e">
        <f>COUNTIFS(Sta!$A:$A,$A300,Sta!$Y:$Y,"&gt;10")/$B300</f>
        <v>#DIV/0!</v>
      </c>
      <c r="S300" s="8" t="e">
        <f>COUNTIFS(Sta!$B:$B,$A300,Sta!$Y:$Y,"&gt;10")/$C300</f>
        <v>#DIV/0!</v>
      </c>
      <c r="T300" s="11" t="e">
        <f>(COUNTIFS(Sta!$A:$A,$A300,Sta!$Y:$Y,"&lt;12") +COUNTIFS(Sta!$B:$B,$A300,Sta!$Y:$Y,"&lt;12"))/$D300</f>
        <v>#DIV/0!</v>
      </c>
      <c r="U300" s="8" t="e">
        <f>COUNTIFS(Sta!$A:$A,$A300,Sta!$Y:$Y,"&lt;12")/$B300</f>
        <v>#DIV/0!</v>
      </c>
      <c r="V300" s="8" t="e">
        <f>COUNTIFS(Sta!$B:$B,$A300,Sta!$Y:$Y,"&lt;12")/$C300</f>
        <v>#DIV/0!</v>
      </c>
    </row>
    <row r="301" spans="1:22" x14ac:dyDescent="0.3">
      <c r="A301" t="s">
        <v>423</v>
      </c>
      <c r="B301" s="9">
        <f>COUNTIF(Sta!A:A,A301)</f>
        <v>0</v>
      </c>
      <c r="C301" s="4">
        <f>COUNTIF(Sta!B:B,A301)</f>
        <v>0</v>
      </c>
      <c r="D301" s="4">
        <f t="shared" si="8"/>
        <v>0</v>
      </c>
      <c r="E301" s="10" t="e">
        <f>(SUMIF(Sta!$A:$A,$A301,Sta!$Y:$Y)  + SUMIF(Sta!$B:$B,$A301,Sta!$Y:$Y) )/$D301</f>
        <v>#DIV/0!</v>
      </c>
      <c r="F301" s="6" t="e">
        <f>SUMIF(Sta!$A:$A,$A301,Sta!$Y:$Y)/$B301</f>
        <v>#DIV/0!</v>
      </c>
      <c r="G301" s="6" t="e">
        <f>SUMIF(Sta!$B:$B,$A301,Sta!$Y:$Y)/$C301</f>
        <v>#DIV/0!</v>
      </c>
      <c r="H301" s="10" t="e">
        <f>(SUMIF(Sta!$A:$A,$A301,Sta!$U:$U)  + SUMIF(Sta!$B:$B,$A301,Sta!$V:$V) )/$D301</f>
        <v>#DIV/0!</v>
      </c>
      <c r="I301" s="6" t="e">
        <f>SUMIF(Sta!$A:$A,$A301,Sta!$U:$U)/$B301</f>
        <v>#DIV/0!</v>
      </c>
      <c r="J301" s="6" t="e">
        <f>SUMIF(Sta!$B:$B,$A301,Sta!$V:$V)/$C301</f>
        <v>#DIV/0!</v>
      </c>
      <c r="K301" s="10" t="e">
        <f>(SUMIF(Sta!$A:$A,$A301,Sta!$W:$W)  + SUMIF(Sta!$B:$B,$A301,Sta!$X:$X) )/$D301</f>
        <v>#DIV/0!</v>
      </c>
      <c r="L301" s="6" t="e">
        <f>SUMIF(Sta!$A:$A,$A301,Sta!$W:$W)/$B301</f>
        <v>#DIV/0!</v>
      </c>
      <c r="M301" s="6" t="e">
        <f>SUMIF(Sta!$B:$B,$A301,Sta!$X:$X)/$C301</f>
        <v>#DIV/0!</v>
      </c>
      <c r="N301" s="11" t="e">
        <f>(COUNTIFS(Sta!$A:$A,$A301,Sta!$Y:$Y,"&gt;8") +COUNTIFS(Sta!$B:$B,$A301,Sta!$Y:$Y,"&gt;8"))/$D301</f>
        <v>#DIV/0!</v>
      </c>
      <c r="O301" s="8" t="e">
        <f>COUNTIFS(Sta!$A:$A,$A301,Sta!$Y:$Y,"&gt;8")/$B301</f>
        <v>#DIV/0!</v>
      </c>
      <c r="P301" s="8" t="e">
        <f>COUNTIFS(Sta!$B:$B,$A301,Sta!$Y:$Y,"&gt;8")/$C301</f>
        <v>#DIV/0!</v>
      </c>
      <c r="Q301" s="11" t="e">
        <f>(COUNTIFS(Sta!$A:$A,$A301,Sta!$Y:$Y,"&gt;10") +COUNTIFS(Sta!$B:$B,$A301,Sta!$Y:$Y,"&gt;10"))/$D301</f>
        <v>#DIV/0!</v>
      </c>
      <c r="R301" s="8" t="e">
        <f>COUNTIFS(Sta!$A:$A,$A301,Sta!$Y:$Y,"&gt;10")/$B301</f>
        <v>#DIV/0!</v>
      </c>
      <c r="S301" s="8" t="e">
        <f>COUNTIFS(Sta!$B:$B,$A301,Sta!$Y:$Y,"&gt;10")/$C301</f>
        <v>#DIV/0!</v>
      </c>
      <c r="T301" s="11" t="e">
        <f>(COUNTIFS(Sta!$A:$A,$A301,Sta!$Y:$Y,"&lt;12") +COUNTIFS(Sta!$B:$B,$A301,Sta!$Y:$Y,"&lt;12"))/$D301</f>
        <v>#DIV/0!</v>
      </c>
      <c r="U301" s="8" t="e">
        <f>COUNTIFS(Sta!$A:$A,$A301,Sta!$Y:$Y,"&lt;12")/$B301</f>
        <v>#DIV/0!</v>
      </c>
      <c r="V301" s="8" t="e">
        <f>COUNTIFS(Sta!$B:$B,$A301,Sta!$Y:$Y,"&lt;12")/$C301</f>
        <v>#DIV/0!</v>
      </c>
    </row>
    <row r="302" spans="1:22" x14ac:dyDescent="0.3">
      <c r="A302" t="s">
        <v>419</v>
      </c>
      <c r="B302" s="9">
        <f>COUNTIF(Sta!A:A,A302)</f>
        <v>0</v>
      </c>
      <c r="C302" s="4">
        <f>COUNTIF(Sta!B:B,A302)</f>
        <v>0</v>
      </c>
      <c r="D302" s="4">
        <f t="shared" si="8"/>
        <v>0</v>
      </c>
      <c r="E302" s="10" t="e">
        <f>(SUMIF(Sta!$A:$A,$A302,Sta!$Y:$Y)  + SUMIF(Sta!$B:$B,$A302,Sta!$Y:$Y) )/$D302</f>
        <v>#DIV/0!</v>
      </c>
      <c r="F302" s="6" t="e">
        <f>SUMIF(Sta!$A:$A,$A302,Sta!$Y:$Y)/$B302</f>
        <v>#DIV/0!</v>
      </c>
      <c r="G302" s="6" t="e">
        <f>SUMIF(Sta!$B:$B,$A302,Sta!$Y:$Y)/$C302</f>
        <v>#DIV/0!</v>
      </c>
      <c r="H302" s="10" t="e">
        <f>(SUMIF(Sta!$A:$A,$A302,Sta!$U:$U)  + SUMIF(Sta!$B:$B,$A302,Sta!$V:$V) )/$D302</f>
        <v>#DIV/0!</v>
      </c>
      <c r="I302" s="6" t="e">
        <f>SUMIF(Sta!$A:$A,$A302,Sta!$U:$U)/$B302</f>
        <v>#DIV/0!</v>
      </c>
      <c r="J302" s="6" t="e">
        <f>SUMIF(Sta!$B:$B,$A302,Sta!$V:$V)/$C302</f>
        <v>#DIV/0!</v>
      </c>
      <c r="K302" s="10" t="e">
        <f>(SUMIF(Sta!$A:$A,$A302,Sta!$W:$W)  + SUMIF(Sta!$B:$B,$A302,Sta!$X:$X) )/$D302</f>
        <v>#DIV/0!</v>
      </c>
      <c r="L302" s="6" t="e">
        <f>SUMIF(Sta!$A:$A,$A302,Sta!$W:$W)/$B302</f>
        <v>#DIV/0!</v>
      </c>
      <c r="M302" s="6" t="e">
        <f>SUMIF(Sta!$B:$B,$A302,Sta!$X:$X)/$C302</f>
        <v>#DIV/0!</v>
      </c>
      <c r="N302" s="11" t="e">
        <f>(COUNTIFS(Sta!$A:$A,$A302,Sta!$Y:$Y,"&gt;8") +COUNTIFS(Sta!$B:$B,$A302,Sta!$Y:$Y,"&gt;8"))/$D302</f>
        <v>#DIV/0!</v>
      </c>
      <c r="O302" s="8" t="e">
        <f>COUNTIFS(Sta!$A:$A,$A302,Sta!$Y:$Y,"&gt;8")/$B302</f>
        <v>#DIV/0!</v>
      </c>
      <c r="P302" s="8" t="e">
        <f>COUNTIFS(Sta!$B:$B,$A302,Sta!$Y:$Y,"&gt;8")/$C302</f>
        <v>#DIV/0!</v>
      </c>
      <c r="Q302" s="11" t="e">
        <f>(COUNTIFS(Sta!$A:$A,$A302,Sta!$Y:$Y,"&gt;10") +COUNTIFS(Sta!$B:$B,$A302,Sta!$Y:$Y,"&gt;10"))/$D302</f>
        <v>#DIV/0!</v>
      </c>
      <c r="R302" s="8" t="e">
        <f>COUNTIFS(Sta!$A:$A,$A302,Sta!$Y:$Y,"&gt;10")/$B302</f>
        <v>#DIV/0!</v>
      </c>
      <c r="S302" s="8" t="e">
        <f>COUNTIFS(Sta!$B:$B,$A302,Sta!$Y:$Y,"&gt;10")/$C302</f>
        <v>#DIV/0!</v>
      </c>
      <c r="T302" s="11" t="e">
        <f>(COUNTIFS(Sta!$A:$A,$A302,Sta!$Y:$Y,"&lt;12") +COUNTIFS(Sta!$B:$B,$A302,Sta!$Y:$Y,"&lt;12"))/$D302</f>
        <v>#DIV/0!</v>
      </c>
      <c r="U302" s="8" t="e">
        <f>COUNTIFS(Sta!$A:$A,$A302,Sta!$Y:$Y,"&lt;12")/$B302</f>
        <v>#DIV/0!</v>
      </c>
      <c r="V302" s="8" t="e">
        <f>COUNTIFS(Sta!$B:$B,$A302,Sta!$Y:$Y,"&lt;12")/$C302</f>
        <v>#DIV/0!</v>
      </c>
    </row>
    <row r="303" spans="1:22" x14ac:dyDescent="0.3">
      <c r="A303" t="s">
        <v>428</v>
      </c>
      <c r="B303" s="9">
        <f>COUNTIF(Sta!A:A,A303)</f>
        <v>0</v>
      </c>
      <c r="C303" s="4">
        <f>COUNTIF(Sta!B:B,A303)</f>
        <v>0</v>
      </c>
      <c r="D303" s="4">
        <f t="shared" si="8"/>
        <v>0</v>
      </c>
      <c r="E303" s="10" t="e">
        <f>(SUMIF(Sta!$A:$A,$A303,Sta!$Y:$Y)  + SUMIF(Sta!$B:$B,$A303,Sta!$Y:$Y) )/$D303</f>
        <v>#DIV/0!</v>
      </c>
      <c r="F303" s="6" t="e">
        <f>SUMIF(Sta!$A:$A,$A303,Sta!$Y:$Y)/$B303</f>
        <v>#DIV/0!</v>
      </c>
      <c r="G303" s="6" t="e">
        <f>SUMIF(Sta!$B:$B,$A303,Sta!$Y:$Y)/$C303</f>
        <v>#DIV/0!</v>
      </c>
      <c r="H303" s="10" t="e">
        <f>(SUMIF(Sta!$A:$A,$A303,Sta!$U:$U)  + SUMIF(Sta!$B:$B,$A303,Sta!$V:$V) )/$D303</f>
        <v>#DIV/0!</v>
      </c>
      <c r="I303" s="6" t="e">
        <f>SUMIF(Sta!$A:$A,$A303,Sta!$U:$U)/$B303</f>
        <v>#DIV/0!</v>
      </c>
      <c r="J303" s="6" t="e">
        <f>SUMIF(Sta!$B:$B,$A303,Sta!$V:$V)/$C303</f>
        <v>#DIV/0!</v>
      </c>
      <c r="K303" s="10" t="e">
        <f>(SUMIF(Sta!$A:$A,$A303,Sta!$W:$W)  + SUMIF(Sta!$B:$B,$A303,Sta!$X:$X) )/$D303</f>
        <v>#DIV/0!</v>
      </c>
      <c r="L303" s="6" t="e">
        <f>SUMIF(Sta!$A:$A,$A303,Sta!$W:$W)/$B303</f>
        <v>#DIV/0!</v>
      </c>
      <c r="M303" s="6" t="e">
        <f>SUMIF(Sta!$B:$B,$A303,Sta!$X:$X)/$C303</f>
        <v>#DIV/0!</v>
      </c>
      <c r="N303" s="11" t="e">
        <f>(COUNTIFS(Sta!$A:$A,$A303,Sta!$Y:$Y,"&gt;8") +COUNTIFS(Sta!$B:$B,$A303,Sta!$Y:$Y,"&gt;8"))/$D303</f>
        <v>#DIV/0!</v>
      </c>
      <c r="O303" s="8" t="e">
        <f>COUNTIFS(Sta!$A:$A,$A303,Sta!$Y:$Y,"&gt;8")/$B303</f>
        <v>#DIV/0!</v>
      </c>
      <c r="P303" s="8" t="e">
        <f>COUNTIFS(Sta!$B:$B,$A303,Sta!$Y:$Y,"&gt;8")/$C303</f>
        <v>#DIV/0!</v>
      </c>
      <c r="Q303" s="11" t="e">
        <f>(COUNTIFS(Sta!$A:$A,$A303,Sta!$Y:$Y,"&gt;10") +COUNTIFS(Sta!$B:$B,$A303,Sta!$Y:$Y,"&gt;10"))/$D303</f>
        <v>#DIV/0!</v>
      </c>
      <c r="R303" s="8" t="e">
        <f>COUNTIFS(Sta!$A:$A,$A303,Sta!$Y:$Y,"&gt;10")/$B303</f>
        <v>#DIV/0!</v>
      </c>
      <c r="S303" s="8" t="e">
        <f>COUNTIFS(Sta!$B:$B,$A303,Sta!$Y:$Y,"&gt;10")/$C303</f>
        <v>#DIV/0!</v>
      </c>
      <c r="T303" s="11" t="e">
        <f>(COUNTIFS(Sta!$A:$A,$A303,Sta!$Y:$Y,"&lt;12") +COUNTIFS(Sta!$B:$B,$A303,Sta!$Y:$Y,"&lt;12"))/$D303</f>
        <v>#DIV/0!</v>
      </c>
      <c r="U303" s="8" t="e">
        <f>COUNTIFS(Sta!$A:$A,$A303,Sta!$Y:$Y,"&lt;12")/$B303</f>
        <v>#DIV/0!</v>
      </c>
      <c r="V303" s="8" t="e">
        <f>COUNTIFS(Sta!$B:$B,$A303,Sta!$Y:$Y,"&lt;12")/$C303</f>
        <v>#DIV/0!</v>
      </c>
    </row>
    <row r="304" spans="1:22" x14ac:dyDescent="0.3">
      <c r="A304" t="s">
        <v>422</v>
      </c>
      <c r="B304" s="9">
        <f>COUNTIF(Sta!A:A,A304)</f>
        <v>0</v>
      </c>
      <c r="C304" s="4">
        <f>COUNTIF(Sta!B:B,A304)</f>
        <v>0</v>
      </c>
      <c r="D304" s="4">
        <f t="shared" si="8"/>
        <v>0</v>
      </c>
      <c r="E304" s="10" t="e">
        <f>(SUMIF(Sta!$A:$A,$A304,Sta!$Y:$Y)  + SUMIF(Sta!$B:$B,$A304,Sta!$Y:$Y) )/$D304</f>
        <v>#DIV/0!</v>
      </c>
      <c r="F304" s="6" t="e">
        <f>SUMIF(Sta!$A:$A,$A304,Sta!$Y:$Y)/$B304</f>
        <v>#DIV/0!</v>
      </c>
      <c r="G304" s="6" t="e">
        <f>SUMIF(Sta!$B:$B,$A304,Sta!$Y:$Y)/$C304</f>
        <v>#DIV/0!</v>
      </c>
      <c r="H304" s="10" t="e">
        <f>(SUMIF(Sta!$A:$A,$A304,Sta!$U:$U)  + SUMIF(Sta!$B:$B,$A304,Sta!$V:$V) )/$D304</f>
        <v>#DIV/0!</v>
      </c>
      <c r="I304" s="6" t="e">
        <f>SUMIF(Sta!$A:$A,$A304,Sta!$U:$U)/$B304</f>
        <v>#DIV/0!</v>
      </c>
      <c r="J304" s="6" t="e">
        <f>SUMIF(Sta!$B:$B,$A304,Sta!$V:$V)/$C304</f>
        <v>#DIV/0!</v>
      </c>
      <c r="K304" s="10" t="e">
        <f>(SUMIF(Sta!$A:$A,$A304,Sta!$W:$W)  + SUMIF(Sta!$B:$B,$A304,Sta!$X:$X) )/$D304</f>
        <v>#DIV/0!</v>
      </c>
      <c r="L304" s="6" t="e">
        <f>SUMIF(Sta!$A:$A,$A304,Sta!$W:$W)/$B304</f>
        <v>#DIV/0!</v>
      </c>
      <c r="M304" s="6" t="e">
        <f>SUMIF(Sta!$B:$B,$A304,Sta!$X:$X)/$C304</f>
        <v>#DIV/0!</v>
      </c>
      <c r="N304" s="11" t="e">
        <f>(COUNTIFS(Sta!$A:$A,$A304,Sta!$Y:$Y,"&gt;8") +COUNTIFS(Sta!$B:$B,$A304,Sta!$Y:$Y,"&gt;8"))/$D304</f>
        <v>#DIV/0!</v>
      </c>
      <c r="O304" s="8" t="e">
        <f>COUNTIFS(Sta!$A:$A,$A304,Sta!$Y:$Y,"&gt;8")/$B304</f>
        <v>#DIV/0!</v>
      </c>
      <c r="P304" s="8" t="e">
        <f>COUNTIFS(Sta!$B:$B,$A304,Sta!$Y:$Y,"&gt;8")/$C304</f>
        <v>#DIV/0!</v>
      </c>
      <c r="Q304" s="11" t="e">
        <f>(COUNTIFS(Sta!$A:$A,$A304,Sta!$Y:$Y,"&gt;10") +COUNTIFS(Sta!$B:$B,$A304,Sta!$Y:$Y,"&gt;10"))/$D304</f>
        <v>#DIV/0!</v>
      </c>
      <c r="R304" s="8" t="e">
        <f>COUNTIFS(Sta!$A:$A,$A304,Sta!$Y:$Y,"&gt;10")/$B304</f>
        <v>#DIV/0!</v>
      </c>
      <c r="S304" s="8" t="e">
        <f>COUNTIFS(Sta!$B:$B,$A304,Sta!$Y:$Y,"&gt;10")/$C304</f>
        <v>#DIV/0!</v>
      </c>
      <c r="T304" s="11" t="e">
        <f>(COUNTIFS(Sta!$A:$A,$A304,Sta!$Y:$Y,"&lt;12") +COUNTIFS(Sta!$B:$B,$A304,Sta!$Y:$Y,"&lt;12"))/$D304</f>
        <v>#DIV/0!</v>
      </c>
      <c r="U304" s="8" t="e">
        <f>COUNTIFS(Sta!$A:$A,$A304,Sta!$Y:$Y,"&lt;12")/$B304</f>
        <v>#DIV/0!</v>
      </c>
      <c r="V304" s="8" t="e">
        <f>COUNTIFS(Sta!$B:$B,$A304,Sta!$Y:$Y,"&lt;12")/$C304</f>
        <v>#DIV/0!</v>
      </c>
    </row>
    <row r="305" spans="1:22" x14ac:dyDescent="0.3">
      <c r="A305" t="s">
        <v>446</v>
      </c>
      <c r="B305" s="9">
        <f>COUNTIF(Sta!A:A,A305)</f>
        <v>0</v>
      </c>
      <c r="C305" s="4">
        <f>COUNTIF(Sta!B:B,A305)</f>
        <v>0</v>
      </c>
      <c r="D305" s="4">
        <f t="shared" si="8"/>
        <v>0</v>
      </c>
      <c r="E305" s="10" t="e">
        <f>(SUMIF(Sta!$A:$A,$A305,Sta!$Y:$Y)  + SUMIF(Sta!$B:$B,$A305,Sta!$Y:$Y) )/$D305</f>
        <v>#DIV/0!</v>
      </c>
      <c r="F305" s="6" t="e">
        <f>SUMIF(Sta!$A:$A,$A305,Sta!$Y:$Y)/$B305</f>
        <v>#DIV/0!</v>
      </c>
      <c r="G305" s="6" t="e">
        <f>SUMIF(Sta!$B:$B,$A305,Sta!$Y:$Y)/$C305</f>
        <v>#DIV/0!</v>
      </c>
      <c r="H305" s="10" t="e">
        <f>(SUMIF(Sta!$A:$A,$A305,Sta!$U:$U)  + SUMIF(Sta!$B:$B,$A305,Sta!$V:$V) )/$D305</f>
        <v>#DIV/0!</v>
      </c>
      <c r="I305" s="6" t="e">
        <f>SUMIF(Sta!$A:$A,$A305,Sta!$U:$U)/$B305</f>
        <v>#DIV/0!</v>
      </c>
      <c r="J305" s="6" t="e">
        <f>SUMIF(Sta!$B:$B,$A305,Sta!$V:$V)/$C305</f>
        <v>#DIV/0!</v>
      </c>
      <c r="K305" s="10" t="e">
        <f>(SUMIF(Sta!$A:$A,$A305,Sta!$W:$W)  + SUMIF(Sta!$B:$B,$A305,Sta!$X:$X) )/$D305</f>
        <v>#DIV/0!</v>
      </c>
      <c r="L305" s="6" t="e">
        <f>SUMIF(Sta!$A:$A,$A305,Sta!$W:$W)/$B305</f>
        <v>#DIV/0!</v>
      </c>
      <c r="M305" s="6" t="e">
        <f>SUMIF(Sta!$B:$B,$A305,Sta!$X:$X)/$C305</f>
        <v>#DIV/0!</v>
      </c>
      <c r="N305" s="11" t="e">
        <f>(COUNTIFS(Sta!$A:$A,$A305,Sta!$Y:$Y,"&gt;8") +COUNTIFS(Sta!$B:$B,$A305,Sta!$Y:$Y,"&gt;8"))/$D305</f>
        <v>#DIV/0!</v>
      </c>
      <c r="O305" s="8" t="e">
        <f>COUNTIFS(Sta!$A:$A,$A305,Sta!$Y:$Y,"&gt;8")/$B305</f>
        <v>#DIV/0!</v>
      </c>
      <c r="P305" s="8" t="e">
        <f>COUNTIFS(Sta!$B:$B,$A305,Sta!$Y:$Y,"&gt;8")/$C305</f>
        <v>#DIV/0!</v>
      </c>
      <c r="Q305" s="11" t="e">
        <f>(COUNTIFS(Sta!$A:$A,$A305,Sta!$Y:$Y,"&gt;10") +COUNTIFS(Sta!$B:$B,$A305,Sta!$Y:$Y,"&gt;10"))/$D305</f>
        <v>#DIV/0!</v>
      </c>
      <c r="R305" s="8" t="e">
        <f>COUNTIFS(Sta!$A:$A,$A305,Sta!$Y:$Y,"&gt;10")/$B305</f>
        <v>#DIV/0!</v>
      </c>
      <c r="S305" s="8" t="e">
        <f>COUNTIFS(Sta!$B:$B,$A305,Sta!$Y:$Y,"&gt;10")/$C305</f>
        <v>#DIV/0!</v>
      </c>
      <c r="T305" s="11" t="e">
        <f>(COUNTIFS(Sta!$A:$A,$A305,Sta!$Y:$Y,"&lt;12") +COUNTIFS(Sta!$B:$B,$A305,Sta!$Y:$Y,"&lt;12"))/$D305</f>
        <v>#DIV/0!</v>
      </c>
      <c r="U305" s="8" t="e">
        <f>COUNTIFS(Sta!$A:$A,$A305,Sta!$Y:$Y,"&lt;12")/$B305</f>
        <v>#DIV/0!</v>
      </c>
      <c r="V305" s="8" t="e">
        <f>COUNTIFS(Sta!$B:$B,$A305,Sta!$Y:$Y,"&lt;12")/$C305</f>
        <v>#DIV/0!</v>
      </c>
    </row>
    <row r="306" spans="1:22" x14ac:dyDescent="0.3">
      <c r="A306" t="s">
        <v>436</v>
      </c>
      <c r="B306" s="9">
        <f>COUNTIF(Sta!A:A,A306)</f>
        <v>0</v>
      </c>
      <c r="C306" s="4">
        <f>COUNTIF(Sta!B:B,A306)</f>
        <v>0</v>
      </c>
      <c r="D306" s="4">
        <f t="shared" si="8"/>
        <v>0</v>
      </c>
      <c r="E306" s="10" t="e">
        <f>(SUMIF(Sta!$A:$A,$A306,Sta!$Y:$Y)  + SUMIF(Sta!$B:$B,$A306,Sta!$Y:$Y) )/$D306</f>
        <v>#DIV/0!</v>
      </c>
      <c r="F306" s="6" t="e">
        <f>SUMIF(Sta!$A:$A,$A306,Sta!$Y:$Y)/$B306</f>
        <v>#DIV/0!</v>
      </c>
      <c r="G306" s="6" t="e">
        <f>SUMIF(Sta!$B:$B,$A306,Sta!$Y:$Y)/$C306</f>
        <v>#DIV/0!</v>
      </c>
      <c r="H306" s="10" t="e">
        <f>(SUMIF(Sta!$A:$A,$A306,Sta!$U:$U)  + SUMIF(Sta!$B:$B,$A306,Sta!$V:$V) )/$D306</f>
        <v>#DIV/0!</v>
      </c>
      <c r="I306" s="6" t="e">
        <f>SUMIF(Sta!$A:$A,$A306,Sta!$U:$U)/$B306</f>
        <v>#DIV/0!</v>
      </c>
      <c r="J306" s="6" t="e">
        <f>SUMIF(Sta!$B:$B,$A306,Sta!$V:$V)/$C306</f>
        <v>#DIV/0!</v>
      </c>
      <c r="K306" s="10" t="e">
        <f>(SUMIF(Sta!$A:$A,$A306,Sta!$W:$W)  + SUMIF(Sta!$B:$B,$A306,Sta!$X:$X) )/$D306</f>
        <v>#DIV/0!</v>
      </c>
      <c r="L306" s="6" t="e">
        <f>SUMIF(Sta!$A:$A,$A306,Sta!$W:$W)/$B306</f>
        <v>#DIV/0!</v>
      </c>
      <c r="M306" s="6" t="e">
        <f>SUMIF(Sta!$B:$B,$A306,Sta!$X:$X)/$C306</f>
        <v>#DIV/0!</v>
      </c>
      <c r="N306" s="11" t="e">
        <f>(COUNTIFS(Sta!$A:$A,$A306,Sta!$Y:$Y,"&gt;8") +COUNTIFS(Sta!$B:$B,$A306,Sta!$Y:$Y,"&gt;8"))/$D306</f>
        <v>#DIV/0!</v>
      </c>
      <c r="O306" s="8" t="e">
        <f>COUNTIFS(Sta!$A:$A,$A306,Sta!$Y:$Y,"&gt;8")/$B306</f>
        <v>#DIV/0!</v>
      </c>
      <c r="P306" s="8" t="e">
        <f>COUNTIFS(Sta!$B:$B,$A306,Sta!$Y:$Y,"&gt;8")/$C306</f>
        <v>#DIV/0!</v>
      </c>
      <c r="Q306" s="11" t="e">
        <f>(COUNTIFS(Sta!$A:$A,$A306,Sta!$Y:$Y,"&gt;10") +COUNTIFS(Sta!$B:$B,$A306,Sta!$Y:$Y,"&gt;10"))/$D306</f>
        <v>#DIV/0!</v>
      </c>
      <c r="R306" s="8" t="e">
        <f>COUNTIFS(Sta!$A:$A,$A306,Sta!$Y:$Y,"&gt;10")/$B306</f>
        <v>#DIV/0!</v>
      </c>
      <c r="S306" s="8" t="e">
        <f>COUNTIFS(Sta!$B:$B,$A306,Sta!$Y:$Y,"&gt;10")/$C306</f>
        <v>#DIV/0!</v>
      </c>
      <c r="T306" s="11" t="e">
        <f>(COUNTIFS(Sta!$A:$A,$A306,Sta!$Y:$Y,"&lt;12") +COUNTIFS(Sta!$B:$B,$A306,Sta!$Y:$Y,"&lt;12"))/$D306</f>
        <v>#DIV/0!</v>
      </c>
      <c r="U306" s="8" t="e">
        <f>COUNTIFS(Sta!$A:$A,$A306,Sta!$Y:$Y,"&lt;12")/$B306</f>
        <v>#DIV/0!</v>
      </c>
      <c r="V306" s="8" t="e">
        <f>COUNTIFS(Sta!$B:$B,$A306,Sta!$Y:$Y,"&lt;12")/$C306</f>
        <v>#DIV/0!</v>
      </c>
    </row>
    <row r="307" spans="1:22" x14ac:dyDescent="0.3">
      <c r="A307" t="s">
        <v>445</v>
      </c>
      <c r="B307" s="9">
        <f>COUNTIF(Sta!A:A,A307)</f>
        <v>0</v>
      </c>
      <c r="C307" s="4">
        <f>COUNTIF(Sta!B:B,A307)</f>
        <v>0</v>
      </c>
      <c r="D307" s="4">
        <f t="shared" si="8"/>
        <v>0</v>
      </c>
      <c r="E307" s="10" t="e">
        <f>(SUMIF(Sta!$A:$A,$A307,Sta!$Y:$Y)  + SUMIF(Sta!$B:$B,$A307,Sta!$Y:$Y) )/$D307</f>
        <v>#DIV/0!</v>
      </c>
      <c r="F307" s="6" t="e">
        <f>SUMIF(Sta!$A:$A,$A307,Sta!$Y:$Y)/$B307</f>
        <v>#DIV/0!</v>
      </c>
      <c r="G307" s="6" t="e">
        <f>SUMIF(Sta!$B:$B,$A307,Sta!$Y:$Y)/$C307</f>
        <v>#DIV/0!</v>
      </c>
      <c r="H307" s="10" t="e">
        <f>(SUMIF(Sta!$A:$A,$A307,Sta!$U:$U)  + SUMIF(Sta!$B:$B,$A307,Sta!$V:$V) )/$D307</f>
        <v>#DIV/0!</v>
      </c>
      <c r="I307" s="6" t="e">
        <f>SUMIF(Sta!$A:$A,$A307,Sta!$U:$U)/$B307</f>
        <v>#DIV/0!</v>
      </c>
      <c r="J307" s="6" t="e">
        <f>SUMIF(Sta!$B:$B,$A307,Sta!$V:$V)/$C307</f>
        <v>#DIV/0!</v>
      </c>
      <c r="K307" s="10" t="e">
        <f>(SUMIF(Sta!$A:$A,$A307,Sta!$W:$W)  + SUMIF(Sta!$B:$B,$A307,Sta!$X:$X) )/$D307</f>
        <v>#DIV/0!</v>
      </c>
      <c r="L307" s="6" t="e">
        <f>SUMIF(Sta!$A:$A,$A307,Sta!$W:$W)/$B307</f>
        <v>#DIV/0!</v>
      </c>
      <c r="M307" s="6" t="e">
        <f>SUMIF(Sta!$B:$B,$A307,Sta!$X:$X)/$C307</f>
        <v>#DIV/0!</v>
      </c>
      <c r="N307" s="11" t="e">
        <f>(COUNTIFS(Sta!$A:$A,$A307,Sta!$Y:$Y,"&gt;8") +COUNTIFS(Sta!$B:$B,$A307,Sta!$Y:$Y,"&gt;8"))/$D307</f>
        <v>#DIV/0!</v>
      </c>
      <c r="O307" s="8" t="e">
        <f>COUNTIFS(Sta!$A:$A,$A307,Sta!$Y:$Y,"&gt;8")/$B307</f>
        <v>#DIV/0!</v>
      </c>
      <c r="P307" s="8" t="e">
        <f>COUNTIFS(Sta!$B:$B,$A307,Sta!$Y:$Y,"&gt;8")/$C307</f>
        <v>#DIV/0!</v>
      </c>
      <c r="Q307" s="11" t="e">
        <f>(COUNTIFS(Sta!$A:$A,$A307,Sta!$Y:$Y,"&gt;10") +COUNTIFS(Sta!$B:$B,$A307,Sta!$Y:$Y,"&gt;10"))/$D307</f>
        <v>#DIV/0!</v>
      </c>
      <c r="R307" s="8" t="e">
        <f>COUNTIFS(Sta!$A:$A,$A307,Sta!$Y:$Y,"&gt;10")/$B307</f>
        <v>#DIV/0!</v>
      </c>
      <c r="S307" s="8" t="e">
        <f>COUNTIFS(Sta!$B:$B,$A307,Sta!$Y:$Y,"&gt;10")/$C307</f>
        <v>#DIV/0!</v>
      </c>
      <c r="T307" s="11" t="e">
        <f>(COUNTIFS(Sta!$A:$A,$A307,Sta!$Y:$Y,"&lt;12") +COUNTIFS(Sta!$B:$B,$A307,Sta!$Y:$Y,"&lt;12"))/$D307</f>
        <v>#DIV/0!</v>
      </c>
      <c r="U307" s="8" t="e">
        <f>COUNTIFS(Sta!$A:$A,$A307,Sta!$Y:$Y,"&lt;12")/$B307</f>
        <v>#DIV/0!</v>
      </c>
      <c r="V307" s="8" t="e">
        <f>COUNTIFS(Sta!$B:$B,$A307,Sta!$Y:$Y,"&lt;12")/$C307</f>
        <v>#DIV/0!</v>
      </c>
    </row>
    <row r="308" spans="1:22" x14ac:dyDescent="0.3">
      <c r="A308" t="s">
        <v>450</v>
      </c>
      <c r="B308" s="9">
        <f>COUNTIF(Sta!A:A,A308)</f>
        <v>0</v>
      </c>
      <c r="C308" s="4">
        <f>COUNTIF(Sta!B:B,A308)</f>
        <v>0</v>
      </c>
      <c r="D308" s="4">
        <f t="shared" si="8"/>
        <v>0</v>
      </c>
      <c r="E308" s="10" t="e">
        <f>(SUMIF(Sta!$A:$A,$A308,Sta!$Y:$Y)  + SUMIF(Sta!$B:$B,$A308,Sta!$Y:$Y) )/$D308</f>
        <v>#DIV/0!</v>
      </c>
      <c r="F308" s="6" t="e">
        <f>SUMIF(Sta!$A:$A,$A308,Sta!$Y:$Y)/$B308</f>
        <v>#DIV/0!</v>
      </c>
      <c r="G308" s="6" t="e">
        <f>SUMIF(Sta!$B:$B,$A308,Sta!$Y:$Y)/$C308</f>
        <v>#DIV/0!</v>
      </c>
      <c r="H308" s="10" t="e">
        <f>(SUMIF(Sta!$A:$A,$A308,Sta!$U:$U)  + SUMIF(Sta!$B:$B,$A308,Sta!$V:$V) )/$D308</f>
        <v>#DIV/0!</v>
      </c>
      <c r="I308" s="6" t="e">
        <f>SUMIF(Sta!$A:$A,$A308,Sta!$U:$U)/$B308</f>
        <v>#DIV/0!</v>
      </c>
      <c r="J308" s="6" t="e">
        <f>SUMIF(Sta!$B:$B,$A308,Sta!$V:$V)/$C308</f>
        <v>#DIV/0!</v>
      </c>
      <c r="K308" s="10" t="e">
        <f>(SUMIF(Sta!$A:$A,$A308,Sta!$W:$W)  + SUMIF(Sta!$B:$B,$A308,Sta!$X:$X) )/$D308</f>
        <v>#DIV/0!</v>
      </c>
      <c r="L308" s="6" t="e">
        <f>SUMIF(Sta!$A:$A,$A308,Sta!$W:$W)/$B308</f>
        <v>#DIV/0!</v>
      </c>
      <c r="M308" s="6" t="e">
        <f>SUMIF(Sta!$B:$B,$A308,Sta!$X:$X)/$C308</f>
        <v>#DIV/0!</v>
      </c>
      <c r="N308" s="11" t="e">
        <f>(COUNTIFS(Sta!$A:$A,$A308,Sta!$Y:$Y,"&gt;8") +COUNTIFS(Sta!$B:$B,$A308,Sta!$Y:$Y,"&gt;8"))/$D308</f>
        <v>#DIV/0!</v>
      </c>
      <c r="O308" s="8" t="e">
        <f>COUNTIFS(Sta!$A:$A,$A308,Sta!$Y:$Y,"&gt;8")/$B308</f>
        <v>#DIV/0!</v>
      </c>
      <c r="P308" s="8" t="e">
        <f>COUNTIFS(Sta!$B:$B,$A308,Sta!$Y:$Y,"&gt;8")/$C308</f>
        <v>#DIV/0!</v>
      </c>
      <c r="Q308" s="11" t="e">
        <f>(COUNTIFS(Sta!$A:$A,$A308,Sta!$Y:$Y,"&gt;10") +COUNTIFS(Sta!$B:$B,$A308,Sta!$Y:$Y,"&gt;10"))/$D308</f>
        <v>#DIV/0!</v>
      </c>
      <c r="R308" s="8" t="e">
        <f>COUNTIFS(Sta!$A:$A,$A308,Sta!$Y:$Y,"&gt;10")/$B308</f>
        <v>#DIV/0!</v>
      </c>
      <c r="S308" s="8" t="e">
        <f>COUNTIFS(Sta!$B:$B,$A308,Sta!$Y:$Y,"&gt;10")/$C308</f>
        <v>#DIV/0!</v>
      </c>
      <c r="T308" s="11" t="e">
        <f>(COUNTIFS(Sta!$A:$A,$A308,Sta!$Y:$Y,"&lt;12") +COUNTIFS(Sta!$B:$B,$A308,Sta!$Y:$Y,"&lt;12"))/$D308</f>
        <v>#DIV/0!</v>
      </c>
      <c r="U308" s="8" t="e">
        <f>COUNTIFS(Sta!$A:$A,$A308,Sta!$Y:$Y,"&lt;12")/$B308</f>
        <v>#DIV/0!</v>
      </c>
      <c r="V308" s="8" t="e">
        <f>COUNTIFS(Sta!$B:$B,$A308,Sta!$Y:$Y,"&lt;12")/$C308</f>
        <v>#DIV/0!</v>
      </c>
    </row>
    <row r="309" spans="1:22" x14ac:dyDescent="0.3">
      <c r="A309" t="s">
        <v>438</v>
      </c>
      <c r="B309" s="9">
        <f>COUNTIF(Sta!A:A,A309)</f>
        <v>0</v>
      </c>
      <c r="C309" s="4">
        <f>COUNTIF(Sta!B:B,A309)</f>
        <v>0</v>
      </c>
      <c r="D309" s="4">
        <f t="shared" si="8"/>
        <v>0</v>
      </c>
      <c r="E309" s="10" t="e">
        <f>(SUMIF(Sta!$A:$A,$A309,Sta!$Y:$Y)  + SUMIF(Sta!$B:$B,$A309,Sta!$Y:$Y) )/$D309</f>
        <v>#DIV/0!</v>
      </c>
      <c r="F309" s="6" t="e">
        <f>SUMIF(Sta!$A:$A,$A309,Sta!$Y:$Y)/$B309</f>
        <v>#DIV/0!</v>
      </c>
      <c r="G309" s="6" t="e">
        <f>SUMIF(Sta!$B:$B,$A309,Sta!$Y:$Y)/$C309</f>
        <v>#DIV/0!</v>
      </c>
      <c r="H309" s="10" t="e">
        <f>(SUMIF(Sta!$A:$A,$A309,Sta!$U:$U)  + SUMIF(Sta!$B:$B,$A309,Sta!$V:$V) )/$D309</f>
        <v>#DIV/0!</v>
      </c>
      <c r="I309" s="6" t="e">
        <f>SUMIF(Sta!$A:$A,$A309,Sta!$U:$U)/$B309</f>
        <v>#DIV/0!</v>
      </c>
      <c r="J309" s="6" t="e">
        <f>SUMIF(Sta!$B:$B,$A309,Sta!$V:$V)/$C309</f>
        <v>#DIV/0!</v>
      </c>
      <c r="K309" s="10" t="e">
        <f>(SUMIF(Sta!$A:$A,$A309,Sta!$W:$W)  + SUMIF(Sta!$B:$B,$A309,Sta!$X:$X) )/$D309</f>
        <v>#DIV/0!</v>
      </c>
      <c r="L309" s="6" t="e">
        <f>SUMIF(Sta!$A:$A,$A309,Sta!$W:$W)/$B309</f>
        <v>#DIV/0!</v>
      </c>
      <c r="M309" s="6" t="e">
        <f>SUMIF(Sta!$B:$B,$A309,Sta!$X:$X)/$C309</f>
        <v>#DIV/0!</v>
      </c>
      <c r="N309" s="11" t="e">
        <f>(COUNTIFS(Sta!$A:$A,$A309,Sta!$Y:$Y,"&gt;8") +COUNTIFS(Sta!$B:$B,$A309,Sta!$Y:$Y,"&gt;8"))/$D309</f>
        <v>#DIV/0!</v>
      </c>
      <c r="O309" s="8" t="e">
        <f>COUNTIFS(Sta!$A:$A,$A309,Sta!$Y:$Y,"&gt;8")/$B309</f>
        <v>#DIV/0!</v>
      </c>
      <c r="P309" s="8" t="e">
        <f>COUNTIFS(Sta!$B:$B,$A309,Sta!$Y:$Y,"&gt;8")/$C309</f>
        <v>#DIV/0!</v>
      </c>
      <c r="Q309" s="11" t="e">
        <f>(COUNTIFS(Sta!$A:$A,$A309,Sta!$Y:$Y,"&gt;10") +COUNTIFS(Sta!$B:$B,$A309,Sta!$Y:$Y,"&gt;10"))/$D309</f>
        <v>#DIV/0!</v>
      </c>
      <c r="R309" s="8" t="e">
        <f>COUNTIFS(Sta!$A:$A,$A309,Sta!$Y:$Y,"&gt;10")/$B309</f>
        <v>#DIV/0!</v>
      </c>
      <c r="S309" s="8" t="e">
        <f>COUNTIFS(Sta!$B:$B,$A309,Sta!$Y:$Y,"&gt;10")/$C309</f>
        <v>#DIV/0!</v>
      </c>
      <c r="T309" s="11" t="e">
        <f>(COUNTIFS(Sta!$A:$A,$A309,Sta!$Y:$Y,"&lt;12") +COUNTIFS(Sta!$B:$B,$A309,Sta!$Y:$Y,"&lt;12"))/$D309</f>
        <v>#DIV/0!</v>
      </c>
      <c r="U309" s="8" t="e">
        <f>COUNTIFS(Sta!$A:$A,$A309,Sta!$Y:$Y,"&lt;12")/$B309</f>
        <v>#DIV/0!</v>
      </c>
      <c r="V309" s="8" t="e">
        <f>COUNTIFS(Sta!$B:$B,$A309,Sta!$Y:$Y,"&lt;12")/$C309</f>
        <v>#DIV/0!</v>
      </c>
    </row>
    <row r="310" spans="1:22" x14ac:dyDescent="0.3">
      <c r="A310" t="s">
        <v>439</v>
      </c>
      <c r="B310" s="9">
        <f>COUNTIF(Sta!A:A,A310)</f>
        <v>0</v>
      </c>
      <c r="C310" s="4">
        <f>COUNTIF(Sta!B:B,A310)</f>
        <v>0</v>
      </c>
      <c r="D310" s="4">
        <f t="shared" si="8"/>
        <v>0</v>
      </c>
      <c r="E310" s="10" t="e">
        <f>(SUMIF(Sta!$A:$A,$A310,Sta!$Y:$Y)  + SUMIF(Sta!$B:$B,$A310,Sta!$Y:$Y) )/$D310</f>
        <v>#DIV/0!</v>
      </c>
      <c r="F310" s="6" t="e">
        <f>SUMIF(Sta!$A:$A,$A310,Sta!$Y:$Y)/$B310</f>
        <v>#DIV/0!</v>
      </c>
      <c r="G310" s="6" t="e">
        <f>SUMIF(Sta!$B:$B,$A310,Sta!$Y:$Y)/$C310</f>
        <v>#DIV/0!</v>
      </c>
      <c r="H310" s="10" t="e">
        <f>(SUMIF(Sta!$A:$A,$A310,Sta!$U:$U)  + SUMIF(Sta!$B:$B,$A310,Sta!$V:$V) )/$D310</f>
        <v>#DIV/0!</v>
      </c>
      <c r="I310" s="6" t="e">
        <f>SUMIF(Sta!$A:$A,$A310,Sta!$U:$U)/$B310</f>
        <v>#DIV/0!</v>
      </c>
      <c r="J310" s="6" t="e">
        <f>SUMIF(Sta!$B:$B,$A310,Sta!$V:$V)/$C310</f>
        <v>#DIV/0!</v>
      </c>
      <c r="K310" s="10" t="e">
        <f>(SUMIF(Sta!$A:$A,$A310,Sta!$W:$W)  + SUMIF(Sta!$B:$B,$A310,Sta!$X:$X) )/$D310</f>
        <v>#DIV/0!</v>
      </c>
      <c r="L310" s="6" t="e">
        <f>SUMIF(Sta!$A:$A,$A310,Sta!$W:$W)/$B310</f>
        <v>#DIV/0!</v>
      </c>
      <c r="M310" s="6" t="e">
        <f>SUMIF(Sta!$B:$B,$A310,Sta!$X:$X)/$C310</f>
        <v>#DIV/0!</v>
      </c>
      <c r="N310" s="11" t="e">
        <f>(COUNTIFS(Sta!$A:$A,$A310,Sta!$Y:$Y,"&gt;8") +COUNTIFS(Sta!$B:$B,$A310,Sta!$Y:$Y,"&gt;8"))/$D310</f>
        <v>#DIV/0!</v>
      </c>
      <c r="O310" s="8" t="e">
        <f>COUNTIFS(Sta!$A:$A,$A310,Sta!$Y:$Y,"&gt;8")/$B310</f>
        <v>#DIV/0!</v>
      </c>
      <c r="P310" s="8" t="e">
        <f>COUNTIFS(Sta!$B:$B,$A310,Sta!$Y:$Y,"&gt;8")/$C310</f>
        <v>#DIV/0!</v>
      </c>
      <c r="Q310" s="11" t="e">
        <f>(COUNTIFS(Sta!$A:$A,$A310,Sta!$Y:$Y,"&gt;10") +COUNTIFS(Sta!$B:$B,$A310,Sta!$Y:$Y,"&gt;10"))/$D310</f>
        <v>#DIV/0!</v>
      </c>
      <c r="R310" s="8" t="e">
        <f>COUNTIFS(Sta!$A:$A,$A310,Sta!$Y:$Y,"&gt;10")/$B310</f>
        <v>#DIV/0!</v>
      </c>
      <c r="S310" s="8" t="e">
        <f>COUNTIFS(Sta!$B:$B,$A310,Sta!$Y:$Y,"&gt;10")/$C310</f>
        <v>#DIV/0!</v>
      </c>
      <c r="T310" s="11" t="e">
        <f>(COUNTIFS(Sta!$A:$A,$A310,Sta!$Y:$Y,"&lt;12") +COUNTIFS(Sta!$B:$B,$A310,Sta!$Y:$Y,"&lt;12"))/$D310</f>
        <v>#DIV/0!</v>
      </c>
      <c r="U310" s="8" t="e">
        <f>COUNTIFS(Sta!$A:$A,$A310,Sta!$Y:$Y,"&lt;12")/$B310</f>
        <v>#DIV/0!</v>
      </c>
      <c r="V310" s="8" t="e">
        <f>COUNTIFS(Sta!$B:$B,$A310,Sta!$Y:$Y,"&lt;12")/$C310</f>
        <v>#DIV/0!</v>
      </c>
    </row>
    <row r="311" spans="1:22" x14ac:dyDescent="0.3">
      <c r="A311" t="s">
        <v>443</v>
      </c>
      <c r="B311" s="9">
        <f>COUNTIF(Sta!A:A,A311)</f>
        <v>0</v>
      </c>
      <c r="C311" s="4">
        <f>COUNTIF(Sta!B:B,A311)</f>
        <v>0</v>
      </c>
      <c r="D311" s="4">
        <f t="shared" si="8"/>
        <v>0</v>
      </c>
      <c r="E311" s="10" t="e">
        <f>(SUMIF(Sta!$A:$A,$A311,Sta!$Y:$Y)  + SUMIF(Sta!$B:$B,$A311,Sta!$Y:$Y) )/$D311</f>
        <v>#DIV/0!</v>
      </c>
      <c r="F311" s="6" t="e">
        <f>SUMIF(Sta!$A:$A,$A311,Sta!$Y:$Y)/$B311</f>
        <v>#DIV/0!</v>
      </c>
      <c r="G311" s="6" t="e">
        <f>SUMIF(Sta!$B:$B,$A311,Sta!$Y:$Y)/$C311</f>
        <v>#DIV/0!</v>
      </c>
      <c r="H311" s="10" t="e">
        <f>(SUMIF(Sta!$A:$A,$A311,Sta!$U:$U)  + SUMIF(Sta!$B:$B,$A311,Sta!$V:$V) )/$D311</f>
        <v>#DIV/0!</v>
      </c>
      <c r="I311" s="6" t="e">
        <f>SUMIF(Sta!$A:$A,$A311,Sta!$U:$U)/$B311</f>
        <v>#DIV/0!</v>
      </c>
      <c r="J311" s="6" t="e">
        <f>SUMIF(Sta!$B:$B,$A311,Sta!$V:$V)/$C311</f>
        <v>#DIV/0!</v>
      </c>
      <c r="K311" s="10" t="e">
        <f>(SUMIF(Sta!$A:$A,$A311,Sta!$W:$W)  + SUMIF(Sta!$B:$B,$A311,Sta!$X:$X) )/$D311</f>
        <v>#DIV/0!</v>
      </c>
      <c r="L311" s="6" t="e">
        <f>SUMIF(Sta!$A:$A,$A311,Sta!$W:$W)/$B311</f>
        <v>#DIV/0!</v>
      </c>
      <c r="M311" s="6" t="e">
        <f>SUMIF(Sta!$B:$B,$A311,Sta!$X:$X)/$C311</f>
        <v>#DIV/0!</v>
      </c>
      <c r="N311" s="11" t="e">
        <f>(COUNTIFS(Sta!$A:$A,$A311,Sta!$Y:$Y,"&gt;8") +COUNTIFS(Sta!$B:$B,$A311,Sta!$Y:$Y,"&gt;8"))/$D311</f>
        <v>#DIV/0!</v>
      </c>
      <c r="O311" s="8" t="e">
        <f>COUNTIFS(Sta!$A:$A,$A311,Sta!$Y:$Y,"&gt;8")/$B311</f>
        <v>#DIV/0!</v>
      </c>
      <c r="P311" s="8" t="e">
        <f>COUNTIFS(Sta!$B:$B,$A311,Sta!$Y:$Y,"&gt;8")/$C311</f>
        <v>#DIV/0!</v>
      </c>
      <c r="Q311" s="11" t="e">
        <f>(COUNTIFS(Sta!$A:$A,$A311,Sta!$Y:$Y,"&gt;10") +COUNTIFS(Sta!$B:$B,$A311,Sta!$Y:$Y,"&gt;10"))/$D311</f>
        <v>#DIV/0!</v>
      </c>
      <c r="R311" s="8" t="e">
        <f>COUNTIFS(Sta!$A:$A,$A311,Sta!$Y:$Y,"&gt;10")/$B311</f>
        <v>#DIV/0!</v>
      </c>
      <c r="S311" s="8" t="e">
        <f>COUNTIFS(Sta!$B:$B,$A311,Sta!$Y:$Y,"&gt;10")/$C311</f>
        <v>#DIV/0!</v>
      </c>
      <c r="T311" s="11" t="e">
        <f>(COUNTIFS(Sta!$A:$A,$A311,Sta!$Y:$Y,"&lt;12") +COUNTIFS(Sta!$B:$B,$A311,Sta!$Y:$Y,"&lt;12"))/$D311</f>
        <v>#DIV/0!</v>
      </c>
      <c r="U311" s="8" t="e">
        <f>COUNTIFS(Sta!$A:$A,$A311,Sta!$Y:$Y,"&lt;12")/$B311</f>
        <v>#DIV/0!</v>
      </c>
      <c r="V311" s="8" t="e">
        <f>COUNTIFS(Sta!$B:$B,$A311,Sta!$Y:$Y,"&lt;12")/$C311</f>
        <v>#DIV/0!</v>
      </c>
    </row>
    <row r="312" spans="1:22" x14ac:dyDescent="0.3">
      <c r="A312" t="s">
        <v>437</v>
      </c>
      <c r="B312" s="9">
        <f>COUNTIF(Sta!A:A,A312)</f>
        <v>0</v>
      </c>
      <c r="C312" s="4">
        <f>COUNTIF(Sta!B:B,A312)</f>
        <v>0</v>
      </c>
      <c r="D312" s="4">
        <f t="shared" si="8"/>
        <v>0</v>
      </c>
      <c r="E312" s="10" t="e">
        <f>(SUMIF(Sta!$A:$A,$A312,Sta!$Y:$Y)  + SUMIF(Sta!$B:$B,$A312,Sta!$Y:$Y) )/$D312</f>
        <v>#DIV/0!</v>
      </c>
      <c r="F312" s="6" t="e">
        <f>SUMIF(Sta!$A:$A,$A312,Sta!$Y:$Y)/$B312</f>
        <v>#DIV/0!</v>
      </c>
      <c r="G312" s="6" t="e">
        <f>SUMIF(Sta!$B:$B,$A312,Sta!$Y:$Y)/$C312</f>
        <v>#DIV/0!</v>
      </c>
      <c r="H312" s="10" t="e">
        <f>(SUMIF(Sta!$A:$A,$A312,Sta!$U:$U)  + SUMIF(Sta!$B:$B,$A312,Sta!$V:$V) )/$D312</f>
        <v>#DIV/0!</v>
      </c>
      <c r="I312" s="6" t="e">
        <f>SUMIF(Sta!$A:$A,$A312,Sta!$U:$U)/$B312</f>
        <v>#DIV/0!</v>
      </c>
      <c r="J312" s="6" t="e">
        <f>SUMIF(Sta!$B:$B,$A312,Sta!$V:$V)/$C312</f>
        <v>#DIV/0!</v>
      </c>
      <c r="K312" s="10" t="e">
        <f>(SUMIF(Sta!$A:$A,$A312,Sta!$W:$W)  + SUMIF(Sta!$B:$B,$A312,Sta!$X:$X) )/$D312</f>
        <v>#DIV/0!</v>
      </c>
      <c r="L312" s="6" t="e">
        <f>SUMIF(Sta!$A:$A,$A312,Sta!$W:$W)/$B312</f>
        <v>#DIV/0!</v>
      </c>
      <c r="M312" s="6" t="e">
        <f>SUMIF(Sta!$B:$B,$A312,Sta!$X:$X)/$C312</f>
        <v>#DIV/0!</v>
      </c>
      <c r="N312" s="11" t="e">
        <f>(COUNTIFS(Sta!$A:$A,$A312,Sta!$Y:$Y,"&gt;8") +COUNTIFS(Sta!$B:$B,$A312,Sta!$Y:$Y,"&gt;8"))/$D312</f>
        <v>#DIV/0!</v>
      </c>
      <c r="O312" s="8" t="e">
        <f>COUNTIFS(Sta!$A:$A,$A312,Sta!$Y:$Y,"&gt;8")/$B312</f>
        <v>#DIV/0!</v>
      </c>
      <c r="P312" s="8" t="e">
        <f>COUNTIFS(Sta!$B:$B,$A312,Sta!$Y:$Y,"&gt;8")/$C312</f>
        <v>#DIV/0!</v>
      </c>
      <c r="Q312" s="11" t="e">
        <f>(COUNTIFS(Sta!$A:$A,$A312,Sta!$Y:$Y,"&gt;10") +COUNTIFS(Sta!$B:$B,$A312,Sta!$Y:$Y,"&gt;10"))/$D312</f>
        <v>#DIV/0!</v>
      </c>
      <c r="R312" s="8" t="e">
        <f>COUNTIFS(Sta!$A:$A,$A312,Sta!$Y:$Y,"&gt;10")/$B312</f>
        <v>#DIV/0!</v>
      </c>
      <c r="S312" s="8" t="e">
        <f>COUNTIFS(Sta!$B:$B,$A312,Sta!$Y:$Y,"&gt;10")/$C312</f>
        <v>#DIV/0!</v>
      </c>
      <c r="T312" s="11" t="e">
        <f>(COUNTIFS(Sta!$A:$A,$A312,Sta!$Y:$Y,"&lt;12") +COUNTIFS(Sta!$B:$B,$A312,Sta!$Y:$Y,"&lt;12"))/$D312</f>
        <v>#DIV/0!</v>
      </c>
      <c r="U312" s="8" t="e">
        <f>COUNTIFS(Sta!$A:$A,$A312,Sta!$Y:$Y,"&lt;12")/$B312</f>
        <v>#DIV/0!</v>
      </c>
      <c r="V312" s="8" t="e">
        <f>COUNTIFS(Sta!$B:$B,$A312,Sta!$Y:$Y,"&lt;12")/$C312</f>
        <v>#DIV/0!</v>
      </c>
    </row>
    <row r="313" spans="1:22" x14ac:dyDescent="0.3">
      <c r="A313" t="s">
        <v>440</v>
      </c>
      <c r="B313" s="9">
        <f>COUNTIF(Sta!A:A,A313)</f>
        <v>0</v>
      </c>
      <c r="C313" s="4">
        <f>COUNTIF(Sta!B:B,A313)</f>
        <v>0</v>
      </c>
      <c r="D313" s="4">
        <f t="shared" si="8"/>
        <v>0</v>
      </c>
      <c r="E313" s="10" t="e">
        <f>(SUMIF(Sta!$A:$A,$A313,Sta!$Y:$Y)  + SUMIF(Sta!$B:$B,$A313,Sta!$Y:$Y) )/$D313</f>
        <v>#DIV/0!</v>
      </c>
      <c r="F313" s="6" t="e">
        <f>SUMIF(Sta!$A:$A,$A313,Sta!$Y:$Y)/$B313</f>
        <v>#DIV/0!</v>
      </c>
      <c r="G313" s="6" t="e">
        <f>SUMIF(Sta!$B:$B,$A313,Sta!$Y:$Y)/$C313</f>
        <v>#DIV/0!</v>
      </c>
      <c r="H313" s="10" t="e">
        <f>(SUMIF(Sta!$A:$A,$A313,Sta!$U:$U)  + SUMIF(Sta!$B:$B,$A313,Sta!$V:$V) )/$D313</f>
        <v>#DIV/0!</v>
      </c>
      <c r="I313" s="6" t="e">
        <f>SUMIF(Sta!$A:$A,$A313,Sta!$U:$U)/$B313</f>
        <v>#DIV/0!</v>
      </c>
      <c r="J313" s="6" t="e">
        <f>SUMIF(Sta!$B:$B,$A313,Sta!$V:$V)/$C313</f>
        <v>#DIV/0!</v>
      </c>
      <c r="K313" s="10" t="e">
        <f>(SUMIF(Sta!$A:$A,$A313,Sta!$W:$W)  + SUMIF(Sta!$B:$B,$A313,Sta!$X:$X) )/$D313</f>
        <v>#DIV/0!</v>
      </c>
      <c r="L313" s="6" t="e">
        <f>SUMIF(Sta!$A:$A,$A313,Sta!$W:$W)/$B313</f>
        <v>#DIV/0!</v>
      </c>
      <c r="M313" s="6" t="e">
        <f>SUMIF(Sta!$B:$B,$A313,Sta!$X:$X)/$C313</f>
        <v>#DIV/0!</v>
      </c>
      <c r="N313" s="11" t="e">
        <f>(COUNTIFS(Sta!$A:$A,$A313,Sta!$Y:$Y,"&gt;8") +COUNTIFS(Sta!$B:$B,$A313,Sta!$Y:$Y,"&gt;8"))/$D313</f>
        <v>#DIV/0!</v>
      </c>
      <c r="O313" s="8" t="e">
        <f>COUNTIFS(Sta!$A:$A,$A313,Sta!$Y:$Y,"&gt;8")/$B313</f>
        <v>#DIV/0!</v>
      </c>
      <c r="P313" s="8" t="e">
        <f>COUNTIFS(Sta!$B:$B,$A313,Sta!$Y:$Y,"&gt;8")/$C313</f>
        <v>#DIV/0!</v>
      </c>
      <c r="Q313" s="11" t="e">
        <f>(COUNTIFS(Sta!$A:$A,$A313,Sta!$Y:$Y,"&gt;10") +COUNTIFS(Sta!$B:$B,$A313,Sta!$Y:$Y,"&gt;10"))/$D313</f>
        <v>#DIV/0!</v>
      </c>
      <c r="R313" s="8" t="e">
        <f>COUNTIFS(Sta!$A:$A,$A313,Sta!$Y:$Y,"&gt;10")/$B313</f>
        <v>#DIV/0!</v>
      </c>
      <c r="S313" s="8" t="e">
        <f>COUNTIFS(Sta!$B:$B,$A313,Sta!$Y:$Y,"&gt;10")/$C313</f>
        <v>#DIV/0!</v>
      </c>
      <c r="T313" s="11" t="e">
        <f>(COUNTIFS(Sta!$A:$A,$A313,Sta!$Y:$Y,"&lt;12") +COUNTIFS(Sta!$B:$B,$A313,Sta!$Y:$Y,"&lt;12"))/$D313</f>
        <v>#DIV/0!</v>
      </c>
      <c r="U313" s="8" t="e">
        <f>COUNTIFS(Sta!$A:$A,$A313,Sta!$Y:$Y,"&lt;12")/$B313</f>
        <v>#DIV/0!</v>
      </c>
      <c r="V313" s="8" t="e">
        <f>COUNTIFS(Sta!$B:$B,$A313,Sta!$Y:$Y,"&lt;12")/$C313</f>
        <v>#DIV/0!</v>
      </c>
    </row>
    <row r="314" spans="1:22" x14ac:dyDescent="0.3">
      <c r="A314" t="s">
        <v>441</v>
      </c>
      <c r="B314" s="9">
        <f>COUNTIF(Sta!A:A,A314)</f>
        <v>0</v>
      </c>
      <c r="C314" s="4">
        <f>COUNTIF(Sta!B:B,A314)</f>
        <v>0</v>
      </c>
      <c r="D314" s="4">
        <f t="shared" si="8"/>
        <v>0</v>
      </c>
      <c r="E314" s="10" t="e">
        <f>(SUMIF(Sta!$A:$A,$A314,Sta!$Y:$Y)  + SUMIF(Sta!$B:$B,$A314,Sta!$Y:$Y) )/$D314</f>
        <v>#DIV/0!</v>
      </c>
      <c r="F314" s="6" t="e">
        <f>SUMIF(Sta!$A:$A,$A314,Sta!$Y:$Y)/$B314</f>
        <v>#DIV/0!</v>
      </c>
      <c r="G314" s="6" t="e">
        <f>SUMIF(Sta!$B:$B,$A314,Sta!$Y:$Y)/$C314</f>
        <v>#DIV/0!</v>
      </c>
      <c r="H314" s="10" t="e">
        <f>(SUMIF(Sta!$A:$A,$A314,Sta!$U:$U)  + SUMIF(Sta!$B:$B,$A314,Sta!$V:$V) )/$D314</f>
        <v>#DIV/0!</v>
      </c>
      <c r="I314" s="6" t="e">
        <f>SUMIF(Sta!$A:$A,$A314,Sta!$U:$U)/$B314</f>
        <v>#DIV/0!</v>
      </c>
      <c r="J314" s="6" t="e">
        <f>SUMIF(Sta!$B:$B,$A314,Sta!$V:$V)/$C314</f>
        <v>#DIV/0!</v>
      </c>
      <c r="K314" s="10" t="e">
        <f>(SUMIF(Sta!$A:$A,$A314,Sta!$W:$W)  + SUMIF(Sta!$B:$B,$A314,Sta!$X:$X) )/$D314</f>
        <v>#DIV/0!</v>
      </c>
      <c r="L314" s="6" t="e">
        <f>SUMIF(Sta!$A:$A,$A314,Sta!$W:$W)/$B314</f>
        <v>#DIV/0!</v>
      </c>
      <c r="M314" s="6" t="e">
        <f>SUMIF(Sta!$B:$B,$A314,Sta!$X:$X)/$C314</f>
        <v>#DIV/0!</v>
      </c>
      <c r="N314" s="11" t="e">
        <f>(COUNTIFS(Sta!$A:$A,$A314,Sta!$Y:$Y,"&gt;8") +COUNTIFS(Sta!$B:$B,$A314,Sta!$Y:$Y,"&gt;8"))/$D314</f>
        <v>#DIV/0!</v>
      </c>
      <c r="O314" s="8" t="e">
        <f>COUNTIFS(Sta!$A:$A,$A314,Sta!$Y:$Y,"&gt;8")/$B314</f>
        <v>#DIV/0!</v>
      </c>
      <c r="P314" s="8" t="e">
        <f>COUNTIFS(Sta!$B:$B,$A314,Sta!$Y:$Y,"&gt;8")/$C314</f>
        <v>#DIV/0!</v>
      </c>
      <c r="Q314" s="11" t="e">
        <f>(COUNTIFS(Sta!$A:$A,$A314,Sta!$Y:$Y,"&gt;10") +COUNTIFS(Sta!$B:$B,$A314,Sta!$Y:$Y,"&gt;10"))/$D314</f>
        <v>#DIV/0!</v>
      </c>
      <c r="R314" s="8" t="e">
        <f>COUNTIFS(Sta!$A:$A,$A314,Sta!$Y:$Y,"&gt;10")/$B314</f>
        <v>#DIV/0!</v>
      </c>
      <c r="S314" s="8" t="e">
        <f>COUNTIFS(Sta!$B:$B,$A314,Sta!$Y:$Y,"&gt;10")/$C314</f>
        <v>#DIV/0!</v>
      </c>
      <c r="T314" s="11" t="e">
        <f>(COUNTIFS(Sta!$A:$A,$A314,Sta!$Y:$Y,"&lt;12") +COUNTIFS(Sta!$B:$B,$A314,Sta!$Y:$Y,"&lt;12"))/$D314</f>
        <v>#DIV/0!</v>
      </c>
      <c r="U314" s="8" t="e">
        <f>COUNTIFS(Sta!$A:$A,$A314,Sta!$Y:$Y,"&lt;12")/$B314</f>
        <v>#DIV/0!</v>
      </c>
      <c r="V314" s="8" t="e">
        <f>COUNTIFS(Sta!$B:$B,$A314,Sta!$Y:$Y,"&lt;12")/$C314</f>
        <v>#DIV/0!</v>
      </c>
    </row>
    <row r="315" spans="1:22" x14ac:dyDescent="0.3">
      <c r="A315" t="s">
        <v>444</v>
      </c>
      <c r="B315" s="9">
        <f>COUNTIF(Sta!A:A,A315)</f>
        <v>0</v>
      </c>
      <c r="C315" s="4">
        <f>COUNTIF(Sta!B:B,A315)</f>
        <v>0</v>
      </c>
      <c r="D315" s="4">
        <f t="shared" si="8"/>
        <v>0</v>
      </c>
      <c r="E315" s="10" t="e">
        <f>(SUMIF(Sta!$A:$A,$A315,Sta!$Y:$Y)  + SUMIF(Sta!$B:$B,$A315,Sta!$Y:$Y) )/$D315</f>
        <v>#DIV/0!</v>
      </c>
      <c r="F315" s="6" t="e">
        <f>SUMIF(Sta!$A:$A,$A315,Sta!$Y:$Y)/$B315</f>
        <v>#DIV/0!</v>
      </c>
      <c r="G315" s="6" t="e">
        <f>SUMIF(Sta!$B:$B,$A315,Sta!$Y:$Y)/$C315</f>
        <v>#DIV/0!</v>
      </c>
      <c r="H315" s="10" t="e">
        <f>(SUMIF(Sta!$A:$A,$A315,Sta!$U:$U)  + SUMIF(Sta!$B:$B,$A315,Sta!$V:$V) )/$D315</f>
        <v>#DIV/0!</v>
      </c>
      <c r="I315" s="6" t="e">
        <f>SUMIF(Sta!$A:$A,$A315,Sta!$U:$U)/$B315</f>
        <v>#DIV/0!</v>
      </c>
      <c r="J315" s="6" t="e">
        <f>SUMIF(Sta!$B:$B,$A315,Sta!$V:$V)/$C315</f>
        <v>#DIV/0!</v>
      </c>
      <c r="K315" s="10" t="e">
        <f>(SUMIF(Sta!$A:$A,$A315,Sta!$W:$W)  + SUMIF(Sta!$B:$B,$A315,Sta!$X:$X) )/$D315</f>
        <v>#DIV/0!</v>
      </c>
      <c r="L315" s="6" t="e">
        <f>SUMIF(Sta!$A:$A,$A315,Sta!$W:$W)/$B315</f>
        <v>#DIV/0!</v>
      </c>
      <c r="M315" s="6" t="e">
        <f>SUMIF(Sta!$B:$B,$A315,Sta!$X:$X)/$C315</f>
        <v>#DIV/0!</v>
      </c>
      <c r="N315" s="11" t="e">
        <f>(COUNTIFS(Sta!$A:$A,$A315,Sta!$Y:$Y,"&gt;8") +COUNTIFS(Sta!$B:$B,$A315,Sta!$Y:$Y,"&gt;8"))/$D315</f>
        <v>#DIV/0!</v>
      </c>
      <c r="O315" s="8" t="e">
        <f>COUNTIFS(Sta!$A:$A,$A315,Sta!$Y:$Y,"&gt;8")/$B315</f>
        <v>#DIV/0!</v>
      </c>
      <c r="P315" s="8" t="e">
        <f>COUNTIFS(Sta!$B:$B,$A315,Sta!$Y:$Y,"&gt;8")/$C315</f>
        <v>#DIV/0!</v>
      </c>
      <c r="Q315" s="11" t="e">
        <f>(COUNTIFS(Sta!$A:$A,$A315,Sta!$Y:$Y,"&gt;10") +COUNTIFS(Sta!$B:$B,$A315,Sta!$Y:$Y,"&gt;10"))/$D315</f>
        <v>#DIV/0!</v>
      </c>
      <c r="R315" s="8" t="e">
        <f>COUNTIFS(Sta!$A:$A,$A315,Sta!$Y:$Y,"&gt;10")/$B315</f>
        <v>#DIV/0!</v>
      </c>
      <c r="S315" s="8" t="e">
        <f>COUNTIFS(Sta!$B:$B,$A315,Sta!$Y:$Y,"&gt;10")/$C315</f>
        <v>#DIV/0!</v>
      </c>
      <c r="T315" s="11" t="e">
        <f>(COUNTIFS(Sta!$A:$A,$A315,Sta!$Y:$Y,"&lt;12") +COUNTIFS(Sta!$B:$B,$A315,Sta!$Y:$Y,"&lt;12"))/$D315</f>
        <v>#DIV/0!</v>
      </c>
      <c r="U315" s="8" t="e">
        <f>COUNTIFS(Sta!$A:$A,$A315,Sta!$Y:$Y,"&lt;12")/$B315</f>
        <v>#DIV/0!</v>
      </c>
      <c r="V315" s="8" t="e">
        <f>COUNTIFS(Sta!$B:$B,$A315,Sta!$Y:$Y,"&lt;12")/$C315</f>
        <v>#DIV/0!</v>
      </c>
    </row>
    <row r="316" spans="1:22" x14ac:dyDescent="0.3">
      <c r="A316" t="s">
        <v>442</v>
      </c>
      <c r="B316" s="9">
        <f>COUNTIF(Sta!A:A,A316)</f>
        <v>0</v>
      </c>
      <c r="C316" s="4">
        <f>COUNTIF(Sta!B:B,A316)</f>
        <v>0</v>
      </c>
      <c r="D316" s="4">
        <f t="shared" si="8"/>
        <v>0</v>
      </c>
      <c r="E316" s="10" t="e">
        <f>(SUMIF(Sta!$A:$A,$A316,Sta!$Y:$Y)  + SUMIF(Sta!$B:$B,$A316,Sta!$Y:$Y) )/$D316</f>
        <v>#DIV/0!</v>
      </c>
      <c r="F316" s="6" t="e">
        <f>SUMIF(Sta!$A:$A,$A316,Sta!$Y:$Y)/$B316</f>
        <v>#DIV/0!</v>
      </c>
      <c r="G316" s="6" t="e">
        <f>SUMIF(Sta!$B:$B,$A316,Sta!$Y:$Y)/$C316</f>
        <v>#DIV/0!</v>
      </c>
      <c r="H316" s="10" t="e">
        <f>(SUMIF(Sta!$A:$A,$A316,Sta!$U:$U)  + SUMIF(Sta!$B:$B,$A316,Sta!$V:$V) )/$D316</f>
        <v>#DIV/0!</v>
      </c>
      <c r="I316" s="6" t="e">
        <f>SUMIF(Sta!$A:$A,$A316,Sta!$U:$U)/$B316</f>
        <v>#DIV/0!</v>
      </c>
      <c r="J316" s="6" t="e">
        <f>SUMIF(Sta!$B:$B,$A316,Sta!$V:$V)/$C316</f>
        <v>#DIV/0!</v>
      </c>
      <c r="K316" s="10" t="e">
        <f>(SUMIF(Sta!$A:$A,$A316,Sta!$W:$W)  + SUMIF(Sta!$B:$B,$A316,Sta!$X:$X) )/$D316</f>
        <v>#DIV/0!</v>
      </c>
      <c r="L316" s="6" t="e">
        <f>SUMIF(Sta!$A:$A,$A316,Sta!$W:$W)/$B316</f>
        <v>#DIV/0!</v>
      </c>
      <c r="M316" s="6" t="e">
        <f>SUMIF(Sta!$B:$B,$A316,Sta!$X:$X)/$C316</f>
        <v>#DIV/0!</v>
      </c>
      <c r="N316" s="11" t="e">
        <f>(COUNTIFS(Sta!$A:$A,$A316,Sta!$Y:$Y,"&gt;8") +COUNTIFS(Sta!$B:$B,$A316,Sta!$Y:$Y,"&gt;8"))/$D316</f>
        <v>#DIV/0!</v>
      </c>
      <c r="O316" s="8" t="e">
        <f>COUNTIFS(Sta!$A:$A,$A316,Sta!$Y:$Y,"&gt;8")/$B316</f>
        <v>#DIV/0!</v>
      </c>
      <c r="P316" s="8" t="e">
        <f>COUNTIFS(Sta!$B:$B,$A316,Sta!$Y:$Y,"&gt;8")/$C316</f>
        <v>#DIV/0!</v>
      </c>
      <c r="Q316" s="11" t="e">
        <f>(COUNTIFS(Sta!$A:$A,$A316,Sta!$Y:$Y,"&gt;10") +COUNTIFS(Sta!$B:$B,$A316,Sta!$Y:$Y,"&gt;10"))/$D316</f>
        <v>#DIV/0!</v>
      </c>
      <c r="R316" s="8" t="e">
        <f>COUNTIFS(Sta!$A:$A,$A316,Sta!$Y:$Y,"&gt;10")/$B316</f>
        <v>#DIV/0!</v>
      </c>
      <c r="S316" s="8" t="e">
        <f>COUNTIFS(Sta!$B:$B,$A316,Sta!$Y:$Y,"&gt;10")/$C316</f>
        <v>#DIV/0!</v>
      </c>
      <c r="T316" s="11" t="e">
        <f>(COUNTIFS(Sta!$A:$A,$A316,Sta!$Y:$Y,"&lt;12") +COUNTIFS(Sta!$B:$B,$A316,Sta!$Y:$Y,"&lt;12"))/$D316</f>
        <v>#DIV/0!</v>
      </c>
      <c r="U316" s="8" t="e">
        <f>COUNTIFS(Sta!$A:$A,$A316,Sta!$Y:$Y,"&lt;12")/$B316</f>
        <v>#DIV/0!</v>
      </c>
      <c r="V316" s="8" t="e">
        <f>COUNTIFS(Sta!$B:$B,$A316,Sta!$Y:$Y,"&lt;12")/$C316</f>
        <v>#DIV/0!</v>
      </c>
    </row>
    <row r="317" spans="1:22" x14ac:dyDescent="0.3">
      <c r="A317" t="s">
        <v>457</v>
      </c>
      <c r="B317" s="9">
        <f>COUNTIF(Sta!A:A,A317)</f>
        <v>0</v>
      </c>
      <c r="C317" s="4">
        <f>COUNTIF(Sta!B:B,A317)</f>
        <v>0</v>
      </c>
      <c r="D317" s="4">
        <f t="shared" si="8"/>
        <v>0</v>
      </c>
      <c r="E317" s="10" t="e">
        <f>(SUMIF(Sta!$A:$A,$A317,Sta!$Y:$Y)  + SUMIF(Sta!$B:$B,$A317,Sta!$Y:$Y) )/$D317</f>
        <v>#DIV/0!</v>
      </c>
      <c r="F317" s="6" t="e">
        <f>SUMIF(Sta!$A:$A,$A317,Sta!$Y:$Y)/$B317</f>
        <v>#DIV/0!</v>
      </c>
      <c r="G317" s="6" t="e">
        <f>SUMIF(Sta!$B:$B,$A317,Sta!$Y:$Y)/$C317</f>
        <v>#DIV/0!</v>
      </c>
      <c r="H317" s="10" t="e">
        <f>(SUMIF(Sta!$A:$A,$A317,Sta!$U:$U)  + SUMIF(Sta!$B:$B,$A317,Sta!$V:$V) )/$D317</f>
        <v>#DIV/0!</v>
      </c>
      <c r="I317" s="6" t="e">
        <f>SUMIF(Sta!$A:$A,$A317,Sta!$U:$U)/$B317</f>
        <v>#DIV/0!</v>
      </c>
      <c r="J317" s="6" t="e">
        <f>SUMIF(Sta!$B:$B,$A317,Sta!$V:$V)/$C317</f>
        <v>#DIV/0!</v>
      </c>
      <c r="K317" s="10" t="e">
        <f>(SUMIF(Sta!$A:$A,$A317,Sta!$W:$W)  + SUMIF(Sta!$B:$B,$A317,Sta!$X:$X) )/$D317</f>
        <v>#DIV/0!</v>
      </c>
      <c r="L317" s="6" t="e">
        <f>SUMIF(Sta!$A:$A,$A317,Sta!$W:$W)/$B317</f>
        <v>#DIV/0!</v>
      </c>
      <c r="M317" s="6" t="e">
        <f>SUMIF(Sta!$B:$B,$A317,Sta!$X:$X)/$C317</f>
        <v>#DIV/0!</v>
      </c>
      <c r="N317" s="11" t="e">
        <f>(COUNTIFS(Sta!$A:$A,$A317,Sta!$Y:$Y,"&gt;8") +COUNTIFS(Sta!$B:$B,$A317,Sta!$Y:$Y,"&gt;8"))/$D317</f>
        <v>#DIV/0!</v>
      </c>
      <c r="O317" s="8" t="e">
        <f>COUNTIFS(Sta!$A:$A,$A317,Sta!$Y:$Y,"&gt;8")/$B317</f>
        <v>#DIV/0!</v>
      </c>
      <c r="P317" s="8" t="e">
        <f>COUNTIFS(Sta!$B:$B,$A317,Sta!$Y:$Y,"&gt;8")/$C317</f>
        <v>#DIV/0!</v>
      </c>
      <c r="Q317" s="11" t="e">
        <f>(COUNTIFS(Sta!$A:$A,$A317,Sta!$Y:$Y,"&gt;10") +COUNTIFS(Sta!$B:$B,$A317,Sta!$Y:$Y,"&gt;10"))/$D317</f>
        <v>#DIV/0!</v>
      </c>
      <c r="R317" s="8" t="e">
        <f>COUNTIFS(Sta!$A:$A,$A317,Sta!$Y:$Y,"&gt;10")/$B317</f>
        <v>#DIV/0!</v>
      </c>
      <c r="S317" s="8" t="e">
        <f>COUNTIFS(Sta!$B:$B,$A317,Sta!$Y:$Y,"&gt;10")/$C317</f>
        <v>#DIV/0!</v>
      </c>
      <c r="T317" s="11" t="e">
        <f>(COUNTIFS(Sta!$A:$A,$A317,Sta!$Y:$Y,"&lt;12") +COUNTIFS(Sta!$B:$B,$A317,Sta!$Y:$Y,"&lt;12"))/$D317</f>
        <v>#DIV/0!</v>
      </c>
      <c r="U317" s="8" t="e">
        <f>COUNTIFS(Sta!$A:$A,$A317,Sta!$Y:$Y,"&lt;12")/$B317</f>
        <v>#DIV/0!</v>
      </c>
      <c r="V317" s="8" t="e">
        <f>COUNTIFS(Sta!$B:$B,$A317,Sta!$Y:$Y,"&lt;12")/$C317</f>
        <v>#DIV/0!</v>
      </c>
    </row>
    <row r="318" spans="1:22" x14ac:dyDescent="0.3">
      <c r="A318" t="s">
        <v>454</v>
      </c>
      <c r="B318" s="9">
        <f>COUNTIF(Sta!A:A,A318)</f>
        <v>0</v>
      </c>
      <c r="C318" s="4">
        <f>COUNTIF(Sta!B:B,A318)</f>
        <v>0</v>
      </c>
      <c r="D318" s="4">
        <f t="shared" si="8"/>
        <v>0</v>
      </c>
      <c r="E318" s="10" t="e">
        <f>(SUMIF(Sta!$A:$A,$A318,Sta!$Y:$Y)  + SUMIF(Sta!$B:$B,$A318,Sta!$Y:$Y) )/$D318</f>
        <v>#DIV/0!</v>
      </c>
      <c r="F318" s="6" t="e">
        <f>SUMIF(Sta!$A:$A,$A318,Sta!$Y:$Y)/$B318</f>
        <v>#DIV/0!</v>
      </c>
      <c r="G318" s="6" t="e">
        <f>SUMIF(Sta!$B:$B,$A318,Sta!$Y:$Y)/$C318</f>
        <v>#DIV/0!</v>
      </c>
      <c r="H318" s="10" t="e">
        <f>(SUMIF(Sta!$A:$A,$A318,Sta!$U:$U)  + SUMIF(Sta!$B:$B,$A318,Sta!$V:$V) )/$D318</f>
        <v>#DIV/0!</v>
      </c>
      <c r="I318" s="6" t="e">
        <f>SUMIF(Sta!$A:$A,$A318,Sta!$U:$U)/$B318</f>
        <v>#DIV/0!</v>
      </c>
      <c r="J318" s="6" t="e">
        <f>SUMIF(Sta!$B:$B,$A318,Sta!$V:$V)/$C318</f>
        <v>#DIV/0!</v>
      </c>
      <c r="K318" s="10" t="e">
        <f>(SUMIF(Sta!$A:$A,$A318,Sta!$W:$W)  + SUMIF(Sta!$B:$B,$A318,Sta!$X:$X) )/$D318</f>
        <v>#DIV/0!</v>
      </c>
      <c r="L318" s="6" t="e">
        <f>SUMIF(Sta!$A:$A,$A318,Sta!$W:$W)/$B318</f>
        <v>#DIV/0!</v>
      </c>
      <c r="M318" s="6" t="e">
        <f>SUMIF(Sta!$B:$B,$A318,Sta!$X:$X)/$C318</f>
        <v>#DIV/0!</v>
      </c>
      <c r="N318" s="11" t="e">
        <f>(COUNTIFS(Sta!$A:$A,$A318,Sta!$Y:$Y,"&gt;8") +COUNTIFS(Sta!$B:$B,$A318,Sta!$Y:$Y,"&gt;8"))/$D318</f>
        <v>#DIV/0!</v>
      </c>
      <c r="O318" s="8" t="e">
        <f>COUNTIFS(Sta!$A:$A,$A318,Sta!$Y:$Y,"&gt;8")/$B318</f>
        <v>#DIV/0!</v>
      </c>
      <c r="P318" s="8" t="e">
        <f>COUNTIFS(Sta!$B:$B,$A318,Sta!$Y:$Y,"&gt;8")/$C318</f>
        <v>#DIV/0!</v>
      </c>
      <c r="Q318" s="11" t="e">
        <f>(COUNTIFS(Sta!$A:$A,$A318,Sta!$Y:$Y,"&gt;10") +COUNTIFS(Sta!$B:$B,$A318,Sta!$Y:$Y,"&gt;10"))/$D318</f>
        <v>#DIV/0!</v>
      </c>
      <c r="R318" s="8" t="e">
        <f>COUNTIFS(Sta!$A:$A,$A318,Sta!$Y:$Y,"&gt;10")/$B318</f>
        <v>#DIV/0!</v>
      </c>
      <c r="S318" s="8" t="e">
        <f>COUNTIFS(Sta!$B:$B,$A318,Sta!$Y:$Y,"&gt;10")/$C318</f>
        <v>#DIV/0!</v>
      </c>
      <c r="T318" s="11" t="e">
        <f>(COUNTIFS(Sta!$A:$A,$A318,Sta!$Y:$Y,"&lt;12") +COUNTIFS(Sta!$B:$B,$A318,Sta!$Y:$Y,"&lt;12"))/$D318</f>
        <v>#DIV/0!</v>
      </c>
      <c r="U318" s="8" t="e">
        <f>COUNTIFS(Sta!$A:$A,$A318,Sta!$Y:$Y,"&lt;12")/$B318</f>
        <v>#DIV/0!</v>
      </c>
      <c r="V318" s="8" t="e">
        <f>COUNTIFS(Sta!$B:$B,$A318,Sta!$Y:$Y,"&lt;12")/$C318</f>
        <v>#DIV/0!</v>
      </c>
    </row>
    <row r="319" spans="1:22" x14ac:dyDescent="0.3">
      <c r="A319" t="s">
        <v>453</v>
      </c>
      <c r="B319" s="9">
        <f>COUNTIF(Sta!A:A,A319)</f>
        <v>0</v>
      </c>
      <c r="C319" s="4">
        <f>COUNTIF(Sta!B:B,A319)</f>
        <v>0</v>
      </c>
      <c r="D319" s="4">
        <f t="shared" si="8"/>
        <v>0</v>
      </c>
      <c r="E319" s="10" t="e">
        <f>(SUMIF(Sta!$A:$A,$A319,Sta!$Y:$Y)  + SUMIF(Sta!$B:$B,$A319,Sta!$Y:$Y) )/$D319</f>
        <v>#DIV/0!</v>
      </c>
      <c r="F319" s="6" t="e">
        <f>SUMIF(Sta!$A:$A,$A319,Sta!$Y:$Y)/$B319</f>
        <v>#DIV/0!</v>
      </c>
      <c r="G319" s="6" t="e">
        <f>SUMIF(Sta!$B:$B,$A319,Sta!$Y:$Y)/$C319</f>
        <v>#DIV/0!</v>
      </c>
      <c r="H319" s="10" t="e">
        <f>(SUMIF(Sta!$A:$A,$A319,Sta!$U:$U)  + SUMIF(Sta!$B:$B,$A319,Sta!$V:$V) )/$D319</f>
        <v>#DIV/0!</v>
      </c>
      <c r="I319" s="6" t="e">
        <f>SUMIF(Sta!$A:$A,$A319,Sta!$U:$U)/$B319</f>
        <v>#DIV/0!</v>
      </c>
      <c r="J319" s="6" t="e">
        <f>SUMIF(Sta!$B:$B,$A319,Sta!$V:$V)/$C319</f>
        <v>#DIV/0!</v>
      </c>
      <c r="K319" s="10" t="e">
        <f>(SUMIF(Sta!$A:$A,$A319,Sta!$W:$W)  + SUMIF(Sta!$B:$B,$A319,Sta!$X:$X) )/$D319</f>
        <v>#DIV/0!</v>
      </c>
      <c r="L319" s="6" t="e">
        <f>SUMIF(Sta!$A:$A,$A319,Sta!$W:$W)/$B319</f>
        <v>#DIV/0!</v>
      </c>
      <c r="M319" s="6" t="e">
        <f>SUMIF(Sta!$B:$B,$A319,Sta!$X:$X)/$C319</f>
        <v>#DIV/0!</v>
      </c>
      <c r="N319" s="11" t="e">
        <f>(COUNTIFS(Sta!$A:$A,$A319,Sta!$Y:$Y,"&gt;8") +COUNTIFS(Sta!$B:$B,$A319,Sta!$Y:$Y,"&gt;8"))/$D319</f>
        <v>#DIV/0!</v>
      </c>
      <c r="O319" s="8" t="e">
        <f>COUNTIFS(Sta!$A:$A,$A319,Sta!$Y:$Y,"&gt;8")/$B319</f>
        <v>#DIV/0!</v>
      </c>
      <c r="P319" s="8" t="e">
        <f>COUNTIFS(Sta!$B:$B,$A319,Sta!$Y:$Y,"&gt;8")/$C319</f>
        <v>#DIV/0!</v>
      </c>
      <c r="Q319" s="11" t="e">
        <f>(COUNTIFS(Sta!$A:$A,$A319,Sta!$Y:$Y,"&gt;10") +COUNTIFS(Sta!$B:$B,$A319,Sta!$Y:$Y,"&gt;10"))/$D319</f>
        <v>#DIV/0!</v>
      </c>
      <c r="R319" s="8" t="e">
        <f>COUNTIFS(Sta!$A:$A,$A319,Sta!$Y:$Y,"&gt;10")/$B319</f>
        <v>#DIV/0!</v>
      </c>
      <c r="S319" s="8" t="e">
        <f>COUNTIFS(Sta!$B:$B,$A319,Sta!$Y:$Y,"&gt;10")/$C319</f>
        <v>#DIV/0!</v>
      </c>
      <c r="T319" s="11" t="e">
        <f>(COUNTIFS(Sta!$A:$A,$A319,Sta!$Y:$Y,"&lt;12") +COUNTIFS(Sta!$B:$B,$A319,Sta!$Y:$Y,"&lt;12"))/$D319</f>
        <v>#DIV/0!</v>
      </c>
      <c r="U319" s="8" t="e">
        <f>COUNTIFS(Sta!$A:$A,$A319,Sta!$Y:$Y,"&lt;12")/$B319</f>
        <v>#DIV/0!</v>
      </c>
      <c r="V319" s="8" t="e">
        <f>COUNTIFS(Sta!$B:$B,$A319,Sta!$Y:$Y,"&lt;12")/$C319</f>
        <v>#DIV/0!</v>
      </c>
    </row>
    <row r="320" spans="1:22" x14ac:dyDescent="0.3">
      <c r="A320" t="s">
        <v>460</v>
      </c>
      <c r="B320" s="9">
        <f>COUNTIF(Sta!A:A,A320)</f>
        <v>0</v>
      </c>
      <c r="C320" s="4">
        <f>COUNTIF(Sta!B:B,A320)</f>
        <v>0</v>
      </c>
      <c r="D320" s="4">
        <f t="shared" si="8"/>
        <v>0</v>
      </c>
      <c r="E320" s="10" t="e">
        <f>(SUMIF(Sta!$A:$A,$A320,Sta!$Y:$Y)  + SUMIF(Sta!$B:$B,$A320,Sta!$Y:$Y) )/$D320</f>
        <v>#DIV/0!</v>
      </c>
      <c r="F320" s="6" t="e">
        <f>SUMIF(Sta!$A:$A,$A320,Sta!$Y:$Y)/$B320</f>
        <v>#DIV/0!</v>
      </c>
      <c r="G320" s="6" t="e">
        <f>SUMIF(Sta!$B:$B,$A320,Sta!$Y:$Y)/$C320</f>
        <v>#DIV/0!</v>
      </c>
      <c r="H320" s="10" t="e">
        <f>(SUMIF(Sta!$A:$A,$A320,Sta!$U:$U)  + SUMIF(Sta!$B:$B,$A320,Sta!$V:$V) )/$D320</f>
        <v>#DIV/0!</v>
      </c>
      <c r="I320" s="6" t="e">
        <f>SUMIF(Sta!$A:$A,$A320,Sta!$U:$U)/$B320</f>
        <v>#DIV/0!</v>
      </c>
      <c r="J320" s="6" t="e">
        <f>SUMIF(Sta!$B:$B,$A320,Sta!$V:$V)/$C320</f>
        <v>#DIV/0!</v>
      </c>
      <c r="K320" s="10" t="e">
        <f>(SUMIF(Sta!$A:$A,$A320,Sta!$W:$W)  + SUMIF(Sta!$B:$B,$A320,Sta!$X:$X) )/$D320</f>
        <v>#DIV/0!</v>
      </c>
      <c r="L320" s="6" t="e">
        <f>SUMIF(Sta!$A:$A,$A320,Sta!$W:$W)/$B320</f>
        <v>#DIV/0!</v>
      </c>
      <c r="M320" s="6" t="e">
        <f>SUMIF(Sta!$B:$B,$A320,Sta!$X:$X)/$C320</f>
        <v>#DIV/0!</v>
      </c>
      <c r="N320" s="11" t="e">
        <f>(COUNTIFS(Sta!$A:$A,$A320,Sta!$Y:$Y,"&gt;8") +COUNTIFS(Sta!$B:$B,$A320,Sta!$Y:$Y,"&gt;8"))/$D320</f>
        <v>#DIV/0!</v>
      </c>
      <c r="O320" s="8" t="e">
        <f>COUNTIFS(Sta!$A:$A,$A320,Sta!$Y:$Y,"&gt;8")/$B320</f>
        <v>#DIV/0!</v>
      </c>
      <c r="P320" s="8" t="e">
        <f>COUNTIFS(Sta!$B:$B,$A320,Sta!$Y:$Y,"&gt;8")/$C320</f>
        <v>#DIV/0!</v>
      </c>
      <c r="Q320" s="11" t="e">
        <f>(COUNTIFS(Sta!$A:$A,$A320,Sta!$Y:$Y,"&gt;10") +COUNTIFS(Sta!$B:$B,$A320,Sta!$Y:$Y,"&gt;10"))/$D320</f>
        <v>#DIV/0!</v>
      </c>
      <c r="R320" s="8" t="e">
        <f>COUNTIFS(Sta!$A:$A,$A320,Sta!$Y:$Y,"&gt;10")/$B320</f>
        <v>#DIV/0!</v>
      </c>
      <c r="S320" s="8" t="e">
        <f>COUNTIFS(Sta!$B:$B,$A320,Sta!$Y:$Y,"&gt;10")/$C320</f>
        <v>#DIV/0!</v>
      </c>
      <c r="T320" s="11" t="e">
        <f>(COUNTIFS(Sta!$A:$A,$A320,Sta!$Y:$Y,"&lt;12") +COUNTIFS(Sta!$B:$B,$A320,Sta!$Y:$Y,"&lt;12"))/$D320</f>
        <v>#DIV/0!</v>
      </c>
      <c r="U320" s="8" t="e">
        <f>COUNTIFS(Sta!$A:$A,$A320,Sta!$Y:$Y,"&lt;12")/$B320</f>
        <v>#DIV/0!</v>
      </c>
      <c r="V320" s="8" t="e">
        <f>COUNTIFS(Sta!$B:$B,$A320,Sta!$Y:$Y,"&lt;12")/$C320</f>
        <v>#DIV/0!</v>
      </c>
    </row>
    <row r="321" spans="1:22" x14ac:dyDescent="0.3">
      <c r="A321" t="s">
        <v>458</v>
      </c>
      <c r="B321" s="9">
        <f>COUNTIF(Sta!A:A,A321)</f>
        <v>0</v>
      </c>
      <c r="C321" s="4">
        <f>COUNTIF(Sta!B:B,A321)</f>
        <v>0</v>
      </c>
      <c r="D321" s="4">
        <f t="shared" si="8"/>
        <v>0</v>
      </c>
      <c r="E321" s="10" t="e">
        <f>(SUMIF(Sta!$A:$A,$A321,Sta!$Y:$Y)  + SUMIF(Sta!$B:$B,$A321,Sta!$Y:$Y) )/$D321</f>
        <v>#DIV/0!</v>
      </c>
      <c r="F321" s="6" t="e">
        <f>SUMIF(Sta!$A:$A,$A321,Sta!$Y:$Y)/$B321</f>
        <v>#DIV/0!</v>
      </c>
      <c r="G321" s="6" t="e">
        <f>SUMIF(Sta!$B:$B,$A321,Sta!$Y:$Y)/$C321</f>
        <v>#DIV/0!</v>
      </c>
      <c r="H321" s="10" t="e">
        <f>(SUMIF(Sta!$A:$A,$A321,Sta!$U:$U)  + SUMIF(Sta!$B:$B,$A321,Sta!$V:$V) )/$D321</f>
        <v>#DIV/0!</v>
      </c>
      <c r="I321" s="6" t="e">
        <f>SUMIF(Sta!$A:$A,$A321,Sta!$U:$U)/$B321</f>
        <v>#DIV/0!</v>
      </c>
      <c r="J321" s="6" t="e">
        <f>SUMIF(Sta!$B:$B,$A321,Sta!$V:$V)/$C321</f>
        <v>#DIV/0!</v>
      </c>
      <c r="K321" s="10" t="e">
        <f>(SUMIF(Sta!$A:$A,$A321,Sta!$W:$W)  + SUMIF(Sta!$B:$B,$A321,Sta!$X:$X) )/$D321</f>
        <v>#DIV/0!</v>
      </c>
      <c r="L321" s="6" t="e">
        <f>SUMIF(Sta!$A:$A,$A321,Sta!$W:$W)/$B321</f>
        <v>#DIV/0!</v>
      </c>
      <c r="M321" s="6" t="e">
        <f>SUMIF(Sta!$B:$B,$A321,Sta!$X:$X)/$C321</f>
        <v>#DIV/0!</v>
      </c>
      <c r="N321" s="11" t="e">
        <f>(COUNTIFS(Sta!$A:$A,$A321,Sta!$Y:$Y,"&gt;8") +COUNTIFS(Sta!$B:$B,$A321,Sta!$Y:$Y,"&gt;8"))/$D321</f>
        <v>#DIV/0!</v>
      </c>
      <c r="O321" s="8" t="e">
        <f>COUNTIFS(Sta!$A:$A,$A321,Sta!$Y:$Y,"&gt;8")/$B321</f>
        <v>#DIV/0!</v>
      </c>
      <c r="P321" s="8" t="e">
        <f>COUNTIFS(Sta!$B:$B,$A321,Sta!$Y:$Y,"&gt;8")/$C321</f>
        <v>#DIV/0!</v>
      </c>
      <c r="Q321" s="11" t="e">
        <f>(COUNTIFS(Sta!$A:$A,$A321,Sta!$Y:$Y,"&gt;10") +COUNTIFS(Sta!$B:$B,$A321,Sta!$Y:$Y,"&gt;10"))/$D321</f>
        <v>#DIV/0!</v>
      </c>
      <c r="R321" s="8" t="e">
        <f>COUNTIFS(Sta!$A:$A,$A321,Sta!$Y:$Y,"&gt;10")/$B321</f>
        <v>#DIV/0!</v>
      </c>
      <c r="S321" s="8" t="e">
        <f>COUNTIFS(Sta!$B:$B,$A321,Sta!$Y:$Y,"&gt;10")/$C321</f>
        <v>#DIV/0!</v>
      </c>
      <c r="T321" s="11" t="e">
        <f>(COUNTIFS(Sta!$A:$A,$A321,Sta!$Y:$Y,"&lt;12") +COUNTIFS(Sta!$B:$B,$A321,Sta!$Y:$Y,"&lt;12"))/$D321</f>
        <v>#DIV/0!</v>
      </c>
      <c r="U321" s="8" t="e">
        <f>COUNTIFS(Sta!$A:$A,$A321,Sta!$Y:$Y,"&lt;12")/$B321</f>
        <v>#DIV/0!</v>
      </c>
      <c r="V321" s="8" t="e">
        <f>COUNTIFS(Sta!$B:$B,$A321,Sta!$Y:$Y,"&lt;12")/$C321</f>
        <v>#DIV/0!</v>
      </c>
    </row>
    <row r="322" spans="1:22" x14ac:dyDescent="0.3">
      <c r="A322" t="s">
        <v>451</v>
      </c>
      <c r="B322" s="9">
        <f>COUNTIF(Sta!A:A,A322)</f>
        <v>0</v>
      </c>
      <c r="C322" s="4">
        <f>COUNTIF(Sta!B:B,A322)</f>
        <v>0</v>
      </c>
      <c r="D322" s="4">
        <f t="shared" si="8"/>
        <v>0</v>
      </c>
      <c r="E322" s="10" t="e">
        <f>(SUMIF(Sta!$A:$A,$A322,Sta!$Y:$Y)  + SUMIF(Sta!$B:$B,$A322,Sta!$Y:$Y) )/$D322</f>
        <v>#DIV/0!</v>
      </c>
      <c r="F322" s="6" t="e">
        <f>SUMIF(Sta!$A:$A,$A322,Sta!$Y:$Y)/$B322</f>
        <v>#DIV/0!</v>
      </c>
      <c r="G322" s="6" t="e">
        <f>SUMIF(Sta!$B:$B,$A322,Sta!$Y:$Y)/$C322</f>
        <v>#DIV/0!</v>
      </c>
      <c r="H322" s="10" t="e">
        <f>(SUMIF(Sta!$A:$A,$A322,Sta!$U:$U)  + SUMIF(Sta!$B:$B,$A322,Sta!$V:$V) )/$D322</f>
        <v>#DIV/0!</v>
      </c>
      <c r="I322" s="6" t="e">
        <f>SUMIF(Sta!$A:$A,$A322,Sta!$U:$U)/$B322</f>
        <v>#DIV/0!</v>
      </c>
      <c r="J322" s="6" t="e">
        <f>SUMIF(Sta!$B:$B,$A322,Sta!$V:$V)/$C322</f>
        <v>#DIV/0!</v>
      </c>
      <c r="K322" s="10" t="e">
        <f>(SUMIF(Sta!$A:$A,$A322,Sta!$W:$W)  + SUMIF(Sta!$B:$B,$A322,Sta!$X:$X) )/$D322</f>
        <v>#DIV/0!</v>
      </c>
      <c r="L322" s="6" t="e">
        <f>SUMIF(Sta!$A:$A,$A322,Sta!$W:$W)/$B322</f>
        <v>#DIV/0!</v>
      </c>
      <c r="M322" s="6" t="e">
        <f>SUMIF(Sta!$B:$B,$A322,Sta!$X:$X)/$C322</f>
        <v>#DIV/0!</v>
      </c>
      <c r="N322" s="11" t="e">
        <f>(COUNTIFS(Sta!$A:$A,$A322,Sta!$Y:$Y,"&gt;8") +COUNTIFS(Sta!$B:$B,$A322,Sta!$Y:$Y,"&gt;8"))/$D322</f>
        <v>#DIV/0!</v>
      </c>
      <c r="O322" s="8" t="e">
        <f>COUNTIFS(Sta!$A:$A,$A322,Sta!$Y:$Y,"&gt;8")/$B322</f>
        <v>#DIV/0!</v>
      </c>
      <c r="P322" s="8" t="e">
        <f>COUNTIFS(Sta!$B:$B,$A322,Sta!$Y:$Y,"&gt;8")/$C322</f>
        <v>#DIV/0!</v>
      </c>
      <c r="Q322" s="11" t="e">
        <f>(COUNTIFS(Sta!$A:$A,$A322,Sta!$Y:$Y,"&gt;10") +COUNTIFS(Sta!$B:$B,$A322,Sta!$Y:$Y,"&gt;10"))/$D322</f>
        <v>#DIV/0!</v>
      </c>
      <c r="R322" s="8" t="e">
        <f>COUNTIFS(Sta!$A:$A,$A322,Sta!$Y:$Y,"&gt;10")/$B322</f>
        <v>#DIV/0!</v>
      </c>
      <c r="S322" s="8" t="e">
        <f>COUNTIFS(Sta!$B:$B,$A322,Sta!$Y:$Y,"&gt;10")/$C322</f>
        <v>#DIV/0!</v>
      </c>
      <c r="T322" s="11" t="e">
        <f>(COUNTIFS(Sta!$A:$A,$A322,Sta!$Y:$Y,"&lt;12") +COUNTIFS(Sta!$B:$B,$A322,Sta!$Y:$Y,"&lt;12"))/$D322</f>
        <v>#DIV/0!</v>
      </c>
      <c r="U322" s="8" t="e">
        <f>COUNTIFS(Sta!$A:$A,$A322,Sta!$Y:$Y,"&lt;12")/$B322</f>
        <v>#DIV/0!</v>
      </c>
      <c r="V322" s="8" t="e">
        <f>COUNTIFS(Sta!$B:$B,$A322,Sta!$Y:$Y,"&lt;12")/$C322</f>
        <v>#DIV/0!</v>
      </c>
    </row>
    <row r="323" spans="1:22" x14ac:dyDescent="0.3">
      <c r="A323" t="s">
        <v>459</v>
      </c>
      <c r="B323" s="9">
        <f>COUNTIF(Sta!A:A,A323)</f>
        <v>0</v>
      </c>
      <c r="C323" s="4">
        <f>COUNTIF(Sta!B:B,A323)</f>
        <v>0</v>
      </c>
      <c r="D323" s="4">
        <f t="shared" si="8"/>
        <v>0</v>
      </c>
      <c r="E323" s="10" t="e">
        <f>(SUMIF(Sta!$A:$A,$A323,Sta!$Y:$Y)  + SUMIF(Sta!$B:$B,$A323,Sta!$Y:$Y) )/$D323</f>
        <v>#DIV/0!</v>
      </c>
      <c r="F323" s="6" t="e">
        <f>SUMIF(Sta!$A:$A,$A323,Sta!$Y:$Y)/$B323</f>
        <v>#DIV/0!</v>
      </c>
      <c r="G323" s="6" t="e">
        <f>SUMIF(Sta!$B:$B,$A323,Sta!$Y:$Y)/$C323</f>
        <v>#DIV/0!</v>
      </c>
      <c r="H323" s="10" t="e">
        <f>(SUMIF(Sta!$A:$A,$A323,Sta!$U:$U)  + SUMIF(Sta!$B:$B,$A323,Sta!$V:$V) )/$D323</f>
        <v>#DIV/0!</v>
      </c>
      <c r="I323" s="6" t="e">
        <f>SUMIF(Sta!$A:$A,$A323,Sta!$U:$U)/$B323</f>
        <v>#DIV/0!</v>
      </c>
      <c r="J323" s="6" t="e">
        <f>SUMIF(Sta!$B:$B,$A323,Sta!$V:$V)/$C323</f>
        <v>#DIV/0!</v>
      </c>
      <c r="K323" s="10" t="e">
        <f>(SUMIF(Sta!$A:$A,$A323,Sta!$W:$W)  + SUMIF(Sta!$B:$B,$A323,Sta!$X:$X) )/$D323</f>
        <v>#DIV/0!</v>
      </c>
      <c r="L323" s="6" t="e">
        <f>SUMIF(Sta!$A:$A,$A323,Sta!$W:$W)/$B323</f>
        <v>#DIV/0!</v>
      </c>
      <c r="M323" s="6" t="e">
        <f>SUMIF(Sta!$B:$B,$A323,Sta!$X:$X)/$C323</f>
        <v>#DIV/0!</v>
      </c>
      <c r="N323" s="11" t="e">
        <f>(COUNTIFS(Sta!$A:$A,$A323,Sta!$Y:$Y,"&gt;8") +COUNTIFS(Sta!$B:$B,$A323,Sta!$Y:$Y,"&gt;8"))/$D323</f>
        <v>#DIV/0!</v>
      </c>
      <c r="O323" s="8" t="e">
        <f>COUNTIFS(Sta!$A:$A,$A323,Sta!$Y:$Y,"&gt;8")/$B323</f>
        <v>#DIV/0!</v>
      </c>
      <c r="P323" s="8" t="e">
        <f>COUNTIFS(Sta!$B:$B,$A323,Sta!$Y:$Y,"&gt;8")/$C323</f>
        <v>#DIV/0!</v>
      </c>
      <c r="Q323" s="11" t="e">
        <f>(COUNTIFS(Sta!$A:$A,$A323,Sta!$Y:$Y,"&gt;10") +COUNTIFS(Sta!$B:$B,$A323,Sta!$Y:$Y,"&gt;10"))/$D323</f>
        <v>#DIV/0!</v>
      </c>
      <c r="R323" s="8" t="e">
        <f>COUNTIFS(Sta!$A:$A,$A323,Sta!$Y:$Y,"&gt;10")/$B323</f>
        <v>#DIV/0!</v>
      </c>
      <c r="S323" s="8" t="e">
        <f>COUNTIFS(Sta!$B:$B,$A323,Sta!$Y:$Y,"&gt;10")/$C323</f>
        <v>#DIV/0!</v>
      </c>
      <c r="T323" s="11" t="e">
        <f>(COUNTIFS(Sta!$A:$A,$A323,Sta!$Y:$Y,"&lt;12") +COUNTIFS(Sta!$B:$B,$A323,Sta!$Y:$Y,"&lt;12"))/$D323</f>
        <v>#DIV/0!</v>
      </c>
      <c r="U323" s="8" t="e">
        <f>COUNTIFS(Sta!$A:$A,$A323,Sta!$Y:$Y,"&lt;12")/$B323</f>
        <v>#DIV/0!</v>
      </c>
      <c r="V323" s="8" t="e">
        <f>COUNTIFS(Sta!$B:$B,$A323,Sta!$Y:$Y,"&lt;12")/$C323</f>
        <v>#DIV/0!</v>
      </c>
    </row>
    <row r="324" spans="1:22" x14ac:dyDescent="0.3">
      <c r="A324" t="s">
        <v>455</v>
      </c>
      <c r="B324" s="9">
        <f>COUNTIF(Sta!A:A,A324)</f>
        <v>0</v>
      </c>
      <c r="C324" s="4">
        <f>COUNTIF(Sta!B:B,A324)</f>
        <v>0</v>
      </c>
      <c r="D324" s="4">
        <f t="shared" si="8"/>
        <v>0</v>
      </c>
      <c r="E324" s="10" t="e">
        <f>(SUMIF(Sta!$A:$A,$A324,Sta!$Y:$Y)  + SUMIF(Sta!$B:$B,$A324,Sta!$Y:$Y) )/$D324</f>
        <v>#DIV/0!</v>
      </c>
      <c r="F324" s="6" t="e">
        <f>SUMIF(Sta!$A:$A,$A324,Sta!$Y:$Y)/$B324</f>
        <v>#DIV/0!</v>
      </c>
      <c r="G324" s="6" t="e">
        <f>SUMIF(Sta!$B:$B,$A324,Sta!$Y:$Y)/$C324</f>
        <v>#DIV/0!</v>
      </c>
      <c r="H324" s="10" t="e">
        <f>(SUMIF(Sta!$A:$A,$A324,Sta!$U:$U)  + SUMIF(Sta!$B:$B,$A324,Sta!$V:$V) )/$D324</f>
        <v>#DIV/0!</v>
      </c>
      <c r="I324" s="6" t="e">
        <f>SUMIF(Sta!$A:$A,$A324,Sta!$U:$U)/$B324</f>
        <v>#DIV/0!</v>
      </c>
      <c r="J324" s="6" t="e">
        <f>SUMIF(Sta!$B:$B,$A324,Sta!$V:$V)/$C324</f>
        <v>#DIV/0!</v>
      </c>
      <c r="K324" s="10" t="e">
        <f>(SUMIF(Sta!$A:$A,$A324,Sta!$W:$W)  + SUMIF(Sta!$B:$B,$A324,Sta!$X:$X) )/$D324</f>
        <v>#DIV/0!</v>
      </c>
      <c r="L324" s="6" t="e">
        <f>SUMIF(Sta!$A:$A,$A324,Sta!$W:$W)/$B324</f>
        <v>#DIV/0!</v>
      </c>
      <c r="M324" s="6" t="e">
        <f>SUMIF(Sta!$B:$B,$A324,Sta!$X:$X)/$C324</f>
        <v>#DIV/0!</v>
      </c>
      <c r="N324" s="11" t="e">
        <f>(COUNTIFS(Sta!$A:$A,$A324,Sta!$Y:$Y,"&gt;8") +COUNTIFS(Sta!$B:$B,$A324,Sta!$Y:$Y,"&gt;8"))/$D324</f>
        <v>#DIV/0!</v>
      </c>
      <c r="O324" s="8" t="e">
        <f>COUNTIFS(Sta!$A:$A,$A324,Sta!$Y:$Y,"&gt;8")/$B324</f>
        <v>#DIV/0!</v>
      </c>
      <c r="P324" s="8" t="e">
        <f>COUNTIFS(Sta!$B:$B,$A324,Sta!$Y:$Y,"&gt;8")/$C324</f>
        <v>#DIV/0!</v>
      </c>
      <c r="Q324" s="11" t="e">
        <f>(COUNTIFS(Sta!$A:$A,$A324,Sta!$Y:$Y,"&gt;10") +COUNTIFS(Sta!$B:$B,$A324,Sta!$Y:$Y,"&gt;10"))/$D324</f>
        <v>#DIV/0!</v>
      </c>
      <c r="R324" s="8" t="e">
        <f>COUNTIFS(Sta!$A:$A,$A324,Sta!$Y:$Y,"&gt;10")/$B324</f>
        <v>#DIV/0!</v>
      </c>
      <c r="S324" s="8" t="e">
        <f>COUNTIFS(Sta!$B:$B,$A324,Sta!$Y:$Y,"&gt;10")/$C324</f>
        <v>#DIV/0!</v>
      </c>
      <c r="T324" s="11" t="e">
        <f>(COUNTIFS(Sta!$A:$A,$A324,Sta!$Y:$Y,"&lt;12") +COUNTIFS(Sta!$B:$B,$A324,Sta!$Y:$Y,"&lt;12"))/$D324</f>
        <v>#DIV/0!</v>
      </c>
      <c r="U324" s="8" t="e">
        <f>COUNTIFS(Sta!$A:$A,$A324,Sta!$Y:$Y,"&lt;12")/$B324</f>
        <v>#DIV/0!</v>
      </c>
      <c r="V324" s="8" t="e">
        <f>COUNTIFS(Sta!$B:$B,$A324,Sta!$Y:$Y,"&lt;12")/$C324</f>
        <v>#DIV/0!</v>
      </c>
    </row>
    <row r="325" spans="1:22" x14ac:dyDescent="0.3">
      <c r="A325" t="s">
        <v>452</v>
      </c>
      <c r="B325" s="9">
        <f>COUNTIF(Sta!A:A,A325)</f>
        <v>0</v>
      </c>
      <c r="C325" s="4">
        <f>COUNTIF(Sta!B:B,A325)</f>
        <v>0</v>
      </c>
      <c r="D325" s="4">
        <f t="shared" si="8"/>
        <v>0</v>
      </c>
      <c r="E325" s="10" t="e">
        <f>(SUMIF(Sta!$A:$A,$A325,Sta!$Y:$Y)  + SUMIF(Sta!$B:$B,$A325,Sta!$Y:$Y) )/$D325</f>
        <v>#DIV/0!</v>
      </c>
      <c r="F325" s="6" t="e">
        <f>SUMIF(Sta!$A:$A,$A325,Sta!$Y:$Y)/$B325</f>
        <v>#DIV/0!</v>
      </c>
      <c r="G325" s="6" t="e">
        <f>SUMIF(Sta!$B:$B,$A325,Sta!$Y:$Y)/$C325</f>
        <v>#DIV/0!</v>
      </c>
      <c r="H325" s="10" t="e">
        <f>(SUMIF(Sta!$A:$A,$A325,Sta!$U:$U)  + SUMIF(Sta!$B:$B,$A325,Sta!$V:$V) )/$D325</f>
        <v>#DIV/0!</v>
      </c>
      <c r="I325" s="6" t="e">
        <f>SUMIF(Sta!$A:$A,$A325,Sta!$U:$U)/$B325</f>
        <v>#DIV/0!</v>
      </c>
      <c r="J325" s="6" t="e">
        <f>SUMIF(Sta!$B:$B,$A325,Sta!$V:$V)/$C325</f>
        <v>#DIV/0!</v>
      </c>
      <c r="K325" s="10" t="e">
        <f>(SUMIF(Sta!$A:$A,$A325,Sta!$W:$W)  + SUMIF(Sta!$B:$B,$A325,Sta!$X:$X) )/$D325</f>
        <v>#DIV/0!</v>
      </c>
      <c r="L325" s="6" t="e">
        <f>SUMIF(Sta!$A:$A,$A325,Sta!$W:$W)/$B325</f>
        <v>#DIV/0!</v>
      </c>
      <c r="M325" s="6" t="e">
        <f>SUMIF(Sta!$B:$B,$A325,Sta!$X:$X)/$C325</f>
        <v>#DIV/0!</v>
      </c>
      <c r="N325" s="11" t="e">
        <f>(COUNTIFS(Sta!$A:$A,$A325,Sta!$Y:$Y,"&gt;8") +COUNTIFS(Sta!$B:$B,$A325,Sta!$Y:$Y,"&gt;8"))/$D325</f>
        <v>#DIV/0!</v>
      </c>
      <c r="O325" s="8" t="e">
        <f>COUNTIFS(Sta!$A:$A,$A325,Sta!$Y:$Y,"&gt;8")/$B325</f>
        <v>#DIV/0!</v>
      </c>
      <c r="P325" s="8" t="e">
        <f>COUNTIFS(Sta!$B:$B,$A325,Sta!$Y:$Y,"&gt;8")/$C325</f>
        <v>#DIV/0!</v>
      </c>
      <c r="Q325" s="11" t="e">
        <f>(COUNTIFS(Sta!$A:$A,$A325,Sta!$Y:$Y,"&gt;10") +COUNTIFS(Sta!$B:$B,$A325,Sta!$Y:$Y,"&gt;10"))/$D325</f>
        <v>#DIV/0!</v>
      </c>
      <c r="R325" s="8" t="e">
        <f>COUNTIFS(Sta!$A:$A,$A325,Sta!$Y:$Y,"&gt;10")/$B325</f>
        <v>#DIV/0!</v>
      </c>
      <c r="S325" s="8" t="e">
        <f>COUNTIFS(Sta!$B:$B,$A325,Sta!$Y:$Y,"&gt;10")/$C325</f>
        <v>#DIV/0!</v>
      </c>
      <c r="T325" s="11" t="e">
        <f>(COUNTIFS(Sta!$A:$A,$A325,Sta!$Y:$Y,"&lt;12") +COUNTIFS(Sta!$B:$B,$A325,Sta!$Y:$Y,"&lt;12"))/$D325</f>
        <v>#DIV/0!</v>
      </c>
      <c r="U325" s="8" t="e">
        <f>COUNTIFS(Sta!$A:$A,$A325,Sta!$Y:$Y,"&lt;12")/$B325</f>
        <v>#DIV/0!</v>
      </c>
      <c r="V325" s="8" t="e">
        <f>COUNTIFS(Sta!$B:$B,$A325,Sta!$Y:$Y,"&lt;12")/$C325</f>
        <v>#DIV/0!</v>
      </c>
    </row>
    <row r="326" spans="1:22" x14ac:dyDescent="0.3">
      <c r="A326" t="s">
        <v>456</v>
      </c>
      <c r="B326" s="9">
        <f>COUNTIF(Sta!A:A,A326)</f>
        <v>0</v>
      </c>
      <c r="C326" s="4">
        <f>COUNTIF(Sta!B:B,A326)</f>
        <v>0</v>
      </c>
      <c r="D326" s="4">
        <f t="shared" si="8"/>
        <v>0</v>
      </c>
      <c r="E326" s="10" t="e">
        <f>(SUMIF(Sta!$A:$A,$A326,Sta!$Y:$Y)  + SUMIF(Sta!$B:$B,$A326,Sta!$Y:$Y) )/$D326</f>
        <v>#DIV/0!</v>
      </c>
      <c r="F326" s="6" t="e">
        <f>SUMIF(Sta!$A:$A,$A326,Sta!$Y:$Y)/$B326</f>
        <v>#DIV/0!</v>
      </c>
      <c r="G326" s="6" t="e">
        <f>SUMIF(Sta!$B:$B,$A326,Sta!$Y:$Y)/$C326</f>
        <v>#DIV/0!</v>
      </c>
      <c r="H326" s="10" t="e">
        <f>(SUMIF(Sta!$A:$A,$A326,Sta!$U:$U)  + SUMIF(Sta!$B:$B,$A326,Sta!$V:$V) )/$D326</f>
        <v>#DIV/0!</v>
      </c>
      <c r="I326" s="6" t="e">
        <f>SUMIF(Sta!$A:$A,$A326,Sta!$U:$U)/$B326</f>
        <v>#DIV/0!</v>
      </c>
      <c r="J326" s="6" t="e">
        <f>SUMIF(Sta!$B:$B,$A326,Sta!$V:$V)/$C326</f>
        <v>#DIV/0!</v>
      </c>
      <c r="K326" s="10" t="e">
        <f>(SUMIF(Sta!$A:$A,$A326,Sta!$W:$W)  + SUMIF(Sta!$B:$B,$A326,Sta!$X:$X) )/$D326</f>
        <v>#DIV/0!</v>
      </c>
      <c r="L326" s="6" t="e">
        <f>SUMIF(Sta!$A:$A,$A326,Sta!$W:$W)/$B326</f>
        <v>#DIV/0!</v>
      </c>
      <c r="M326" s="6" t="e">
        <f>SUMIF(Sta!$B:$B,$A326,Sta!$X:$X)/$C326</f>
        <v>#DIV/0!</v>
      </c>
      <c r="N326" s="11" t="e">
        <f>(COUNTIFS(Sta!$A:$A,$A326,Sta!$Y:$Y,"&gt;8") +COUNTIFS(Sta!$B:$B,$A326,Sta!$Y:$Y,"&gt;8"))/$D326</f>
        <v>#DIV/0!</v>
      </c>
      <c r="O326" s="8" t="e">
        <f>COUNTIFS(Sta!$A:$A,$A326,Sta!$Y:$Y,"&gt;8")/$B326</f>
        <v>#DIV/0!</v>
      </c>
      <c r="P326" s="8" t="e">
        <f>COUNTIFS(Sta!$B:$B,$A326,Sta!$Y:$Y,"&gt;8")/$C326</f>
        <v>#DIV/0!</v>
      </c>
      <c r="Q326" s="11" t="e">
        <f>(COUNTIFS(Sta!$A:$A,$A326,Sta!$Y:$Y,"&gt;10") +COUNTIFS(Sta!$B:$B,$A326,Sta!$Y:$Y,"&gt;10"))/$D326</f>
        <v>#DIV/0!</v>
      </c>
      <c r="R326" s="8" t="e">
        <f>COUNTIFS(Sta!$A:$A,$A326,Sta!$Y:$Y,"&gt;10")/$B326</f>
        <v>#DIV/0!</v>
      </c>
      <c r="S326" s="8" t="e">
        <f>COUNTIFS(Sta!$B:$B,$A326,Sta!$Y:$Y,"&gt;10")/$C326</f>
        <v>#DIV/0!</v>
      </c>
      <c r="T326" s="11" t="e">
        <f>(COUNTIFS(Sta!$A:$A,$A326,Sta!$Y:$Y,"&lt;12") +COUNTIFS(Sta!$B:$B,$A326,Sta!$Y:$Y,"&lt;12"))/$D326</f>
        <v>#DIV/0!</v>
      </c>
      <c r="U326" s="8" t="e">
        <f>COUNTIFS(Sta!$A:$A,$A326,Sta!$Y:$Y,"&lt;12")/$B326</f>
        <v>#DIV/0!</v>
      </c>
      <c r="V326" s="8" t="e">
        <f>COUNTIFS(Sta!$B:$B,$A326,Sta!$Y:$Y,"&lt;12")/$C326</f>
        <v>#DIV/0!</v>
      </c>
    </row>
    <row r="327" spans="1:22" x14ac:dyDescent="0.3">
      <c r="A327" t="s">
        <v>461</v>
      </c>
      <c r="B327" s="9">
        <f>COUNTIF(Sta!A:A,A327)</f>
        <v>0</v>
      </c>
      <c r="C327" s="4">
        <f>COUNTIF(Sta!B:B,A327)</f>
        <v>0</v>
      </c>
      <c r="D327" s="4">
        <f t="shared" ref="D327:D336" si="9">B327+C327</f>
        <v>0</v>
      </c>
      <c r="E327" s="10" t="e">
        <f>(SUMIF(Sta!$A:$A,$A327,Sta!$Y:$Y)  + SUMIF(Sta!$B:$B,$A327,Sta!$Y:$Y) )/$D327</f>
        <v>#DIV/0!</v>
      </c>
      <c r="F327" s="6" t="e">
        <f>SUMIF(Sta!$A:$A,$A327,Sta!$Y:$Y)/$B327</f>
        <v>#DIV/0!</v>
      </c>
      <c r="G327" s="6" t="e">
        <f>SUMIF(Sta!$B:$B,$A327,Sta!$Y:$Y)/$C327</f>
        <v>#DIV/0!</v>
      </c>
      <c r="H327" s="10" t="e">
        <f>(SUMIF(Sta!$A:$A,$A327,Sta!$U:$U)  + SUMIF(Sta!$B:$B,$A327,Sta!$V:$V) )/$D327</f>
        <v>#DIV/0!</v>
      </c>
      <c r="I327" s="6" t="e">
        <f>SUMIF(Sta!$A:$A,$A327,Sta!$U:$U)/$B327</f>
        <v>#DIV/0!</v>
      </c>
      <c r="J327" s="6" t="e">
        <f>SUMIF(Sta!$B:$B,$A327,Sta!$V:$V)/$C327</f>
        <v>#DIV/0!</v>
      </c>
      <c r="K327" s="10" t="e">
        <f>(SUMIF(Sta!$A:$A,$A327,Sta!$W:$W)  + SUMIF(Sta!$B:$B,$A327,Sta!$X:$X) )/$D327</f>
        <v>#DIV/0!</v>
      </c>
      <c r="L327" s="6" t="e">
        <f>SUMIF(Sta!$A:$A,$A327,Sta!$W:$W)/$B327</f>
        <v>#DIV/0!</v>
      </c>
      <c r="M327" s="6" t="e">
        <f>SUMIF(Sta!$B:$B,$A327,Sta!$X:$X)/$C327</f>
        <v>#DIV/0!</v>
      </c>
      <c r="N327" s="11" t="e">
        <f>(COUNTIFS(Sta!$A:$A,$A327,Sta!$Y:$Y,"&gt;8") +COUNTIFS(Sta!$B:$B,$A327,Sta!$Y:$Y,"&gt;8"))/$D327</f>
        <v>#DIV/0!</v>
      </c>
      <c r="O327" s="8" t="e">
        <f>COUNTIFS(Sta!$A:$A,$A327,Sta!$Y:$Y,"&gt;8")/$B327</f>
        <v>#DIV/0!</v>
      </c>
      <c r="P327" s="8" t="e">
        <f>COUNTIFS(Sta!$B:$B,$A327,Sta!$Y:$Y,"&gt;8")/$C327</f>
        <v>#DIV/0!</v>
      </c>
      <c r="Q327" s="11" t="e">
        <f>(COUNTIFS(Sta!$A:$A,$A327,Sta!$Y:$Y,"&gt;10") +COUNTIFS(Sta!$B:$B,$A327,Sta!$Y:$Y,"&gt;10"))/$D327</f>
        <v>#DIV/0!</v>
      </c>
      <c r="R327" s="8" t="e">
        <f>COUNTIFS(Sta!$A:$A,$A327,Sta!$Y:$Y,"&gt;10")/$B327</f>
        <v>#DIV/0!</v>
      </c>
      <c r="S327" s="8" t="e">
        <f>COUNTIFS(Sta!$B:$B,$A327,Sta!$Y:$Y,"&gt;10")/$C327</f>
        <v>#DIV/0!</v>
      </c>
      <c r="T327" s="11" t="e">
        <f>(COUNTIFS(Sta!$A:$A,$A327,Sta!$Y:$Y,"&lt;12") +COUNTIFS(Sta!$B:$B,$A327,Sta!$Y:$Y,"&lt;12"))/$D327</f>
        <v>#DIV/0!</v>
      </c>
      <c r="U327" s="8" t="e">
        <f>COUNTIFS(Sta!$A:$A,$A327,Sta!$Y:$Y,"&lt;12")/$B327</f>
        <v>#DIV/0!</v>
      </c>
      <c r="V327" s="8" t="e">
        <f>COUNTIFS(Sta!$B:$B,$A327,Sta!$Y:$Y,"&lt;12")/$C327</f>
        <v>#DIV/0!</v>
      </c>
    </row>
    <row r="328" spans="1:22" x14ac:dyDescent="0.3">
      <c r="A328" t="s">
        <v>468</v>
      </c>
      <c r="B328" s="9">
        <f>COUNTIF(Sta!A:A,A328)</f>
        <v>0</v>
      </c>
      <c r="C328" s="4">
        <f>COUNTIF(Sta!B:B,A328)</f>
        <v>0</v>
      </c>
      <c r="D328" s="4">
        <f t="shared" si="9"/>
        <v>0</v>
      </c>
      <c r="E328" s="10" t="e">
        <f>(SUMIF(Sta!$A:$A,$A328,Sta!$Y:$Y)  + SUMIF(Sta!$B:$B,$A328,Sta!$Y:$Y) )/$D328</f>
        <v>#DIV/0!</v>
      </c>
      <c r="F328" s="6" t="e">
        <f>SUMIF(Sta!$A:$A,$A328,Sta!$Y:$Y)/$B328</f>
        <v>#DIV/0!</v>
      </c>
      <c r="G328" s="6" t="e">
        <f>SUMIF(Sta!$B:$B,$A328,Sta!$Y:$Y)/$C328</f>
        <v>#DIV/0!</v>
      </c>
      <c r="H328" s="10" t="e">
        <f>(SUMIF(Sta!$A:$A,$A328,Sta!$U:$U)  + SUMIF(Sta!$B:$B,$A328,Sta!$V:$V) )/$D328</f>
        <v>#DIV/0!</v>
      </c>
      <c r="I328" s="6" t="e">
        <f>SUMIF(Sta!$A:$A,$A328,Sta!$U:$U)/$B328</f>
        <v>#DIV/0!</v>
      </c>
      <c r="J328" s="6" t="e">
        <f>SUMIF(Sta!$B:$B,$A328,Sta!$V:$V)/$C328</f>
        <v>#DIV/0!</v>
      </c>
      <c r="K328" s="10" t="e">
        <f>(SUMIF(Sta!$A:$A,$A328,Sta!$W:$W)  + SUMIF(Sta!$B:$B,$A328,Sta!$X:$X) )/$D328</f>
        <v>#DIV/0!</v>
      </c>
      <c r="L328" s="6" t="e">
        <f>SUMIF(Sta!$A:$A,$A328,Sta!$W:$W)/$B328</f>
        <v>#DIV/0!</v>
      </c>
      <c r="M328" s="6" t="e">
        <f>SUMIF(Sta!$B:$B,$A328,Sta!$X:$X)/$C328</f>
        <v>#DIV/0!</v>
      </c>
      <c r="N328" s="11" t="e">
        <f>(COUNTIFS(Sta!$A:$A,$A328,Sta!$Y:$Y,"&gt;8") +COUNTIFS(Sta!$B:$B,$A328,Sta!$Y:$Y,"&gt;8"))/$D328</f>
        <v>#DIV/0!</v>
      </c>
      <c r="O328" s="8" t="e">
        <f>COUNTIFS(Sta!$A:$A,$A328,Sta!$Y:$Y,"&gt;8")/$B328</f>
        <v>#DIV/0!</v>
      </c>
      <c r="P328" s="8" t="e">
        <f>COUNTIFS(Sta!$B:$B,$A328,Sta!$Y:$Y,"&gt;8")/$C328</f>
        <v>#DIV/0!</v>
      </c>
      <c r="Q328" s="11" t="e">
        <f>(COUNTIFS(Sta!$A:$A,$A328,Sta!$Y:$Y,"&gt;10") +COUNTIFS(Sta!$B:$B,$A328,Sta!$Y:$Y,"&gt;10"))/$D328</f>
        <v>#DIV/0!</v>
      </c>
      <c r="R328" s="8" t="e">
        <f>COUNTIFS(Sta!$A:$A,$A328,Sta!$Y:$Y,"&gt;10")/$B328</f>
        <v>#DIV/0!</v>
      </c>
      <c r="S328" s="8" t="e">
        <f>COUNTIFS(Sta!$B:$B,$A328,Sta!$Y:$Y,"&gt;10")/$C328</f>
        <v>#DIV/0!</v>
      </c>
      <c r="T328" s="11" t="e">
        <f>(COUNTIFS(Sta!$A:$A,$A328,Sta!$Y:$Y,"&lt;12") +COUNTIFS(Sta!$B:$B,$A328,Sta!$Y:$Y,"&lt;12"))/$D328</f>
        <v>#DIV/0!</v>
      </c>
      <c r="U328" s="8" t="e">
        <f>COUNTIFS(Sta!$A:$A,$A328,Sta!$Y:$Y,"&lt;12")/$B328</f>
        <v>#DIV/0!</v>
      </c>
      <c r="V328" s="8" t="e">
        <f>COUNTIFS(Sta!$B:$B,$A328,Sta!$Y:$Y,"&lt;12")/$C328</f>
        <v>#DIV/0!</v>
      </c>
    </row>
    <row r="329" spans="1:22" x14ac:dyDescent="0.3">
      <c r="A329" t="s">
        <v>469</v>
      </c>
      <c r="B329" s="9">
        <f>COUNTIF(Sta!A:A,A329)</f>
        <v>0</v>
      </c>
      <c r="C329" s="4">
        <f>COUNTIF(Sta!B:B,A329)</f>
        <v>0</v>
      </c>
      <c r="D329" s="4">
        <f t="shared" si="9"/>
        <v>0</v>
      </c>
      <c r="E329" s="10" t="e">
        <f>(SUMIF(Sta!$A:$A,$A329,Sta!$Y:$Y)  + SUMIF(Sta!$B:$B,$A329,Sta!$Y:$Y) )/$D329</f>
        <v>#DIV/0!</v>
      </c>
      <c r="F329" s="6" t="e">
        <f>SUMIF(Sta!$A:$A,$A329,Sta!$Y:$Y)/$B329</f>
        <v>#DIV/0!</v>
      </c>
      <c r="G329" s="6" t="e">
        <f>SUMIF(Sta!$B:$B,$A329,Sta!$Y:$Y)/$C329</f>
        <v>#DIV/0!</v>
      </c>
      <c r="H329" s="10" t="e">
        <f>(SUMIF(Sta!$A:$A,$A329,Sta!$U:$U)  + SUMIF(Sta!$B:$B,$A329,Sta!$V:$V) )/$D329</f>
        <v>#DIV/0!</v>
      </c>
      <c r="I329" s="6" t="e">
        <f>SUMIF(Sta!$A:$A,$A329,Sta!$U:$U)/$B329</f>
        <v>#DIV/0!</v>
      </c>
      <c r="J329" s="6" t="e">
        <f>SUMIF(Sta!$B:$B,$A329,Sta!$V:$V)/$C329</f>
        <v>#DIV/0!</v>
      </c>
      <c r="K329" s="10" t="e">
        <f>(SUMIF(Sta!$A:$A,$A329,Sta!$W:$W)  + SUMIF(Sta!$B:$B,$A329,Sta!$X:$X) )/$D329</f>
        <v>#DIV/0!</v>
      </c>
      <c r="L329" s="6" t="e">
        <f>SUMIF(Sta!$A:$A,$A329,Sta!$W:$W)/$B329</f>
        <v>#DIV/0!</v>
      </c>
      <c r="M329" s="6" t="e">
        <f>SUMIF(Sta!$B:$B,$A329,Sta!$X:$X)/$C329</f>
        <v>#DIV/0!</v>
      </c>
      <c r="N329" s="11" t="e">
        <f>(COUNTIFS(Sta!$A:$A,$A329,Sta!$Y:$Y,"&gt;8") +COUNTIFS(Sta!$B:$B,$A329,Sta!$Y:$Y,"&gt;8"))/$D329</f>
        <v>#DIV/0!</v>
      </c>
      <c r="O329" s="8" t="e">
        <f>COUNTIFS(Sta!$A:$A,$A329,Sta!$Y:$Y,"&gt;8")/$B329</f>
        <v>#DIV/0!</v>
      </c>
      <c r="P329" s="8" t="e">
        <f>COUNTIFS(Sta!$B:$B,$A329,Sta!$Y:$Y,"&gt;8")/$C329</f>
        <v>#DIV/0!</v>
      </c>
      <c r="Q329" s="11" t="e">
        <f>(COUNTIFS(Sta!$A:$A,$A329,Sta!$Y:$Y,"&gt;10") +COUNTIFS(Sta!$B:$B,$A329,Sta!$Y:$Y,"&gt;10"))/$D329</f>
        <v>#DIV/0!</v>
      </c>
      <c r="R329" s="8" t="e">
        <f>COUNTIFS(Sta!$A:$A,$A329,Sta!$Y:$Y,"&gt;10")/$B329</f>
        <v>#DIV/0!</v>
      </c>
      <c r="S329" s="8" t="e">
        <f>COUNTIFS(Sta!$B:$B,$A329,Sta!$Y:$Y,"&gt;10")/$C329</f>
        <v>#DIV/0!</v>
      </c>
      <c r="T329" s="11" t="e">
        <f>(COUNTIFS(Sta!$A:$A,$A329,Sta!$Y:$Y,"&lt;12") +COUNTIFS(Sta!$B:$B,$A329,Sta!$Y:$Y,"&lt;12"))/$D329</f>
        <v>#DIV/0!</v>
      </c>
      <c r="U329" s="8" t="e">
        <f>COUNTIFS(Sta!$A:$A,$A329,Sta!$Y:$Y,"&lt;12")/$B329</f>
        <v>#DIV/0!</v>
      </c>
      <c r="V329" s="8" t="e">
        <f>COUNTIFS(Sta!$B:$B,$A329,Sta!$Y:$Y,"&lt;12")/$C329</f>
        <v>#DIV/0!</v>
      </c>
    </row>
    <row r="330" spans="1:22" x14ac:dyDescent="0.3">
      <c r="A330" t="s">
        <v>464</v>
      </c>
      <c r="B330" s="9">
        <f>COUNTIF(Sta!A:A,A330)</f>
        <v>0</v>
      </c>
      <c r="C330" s="4">
        <f>COUNTIF(Sta!B:B,A330)</f>
        <v>0</v>
      </c>
      <c r="D330" s="4">
        <f t="shared" si="9"/>
        <v>0</v>
      </c>
      <c r="E330" s="10" t="e">
        <f>(SUMIF(Sta!$A:$A,$A330,Sta!$Y:$Y)  + SUMIF(Sta!$B:$B,$A330,Sta!$Y:$Y) )/$D330</f>
        <v>#DIV/0!</v>
      </c>
      <c r="F330" s="6" t="e">
        <f>SUMIF(Sta!$A:$A,$A330,Sta!$Y:$Y)/$B330</f>
        <v>#DIV/0!</v>
      </c>
      <c r="G330" s="6" t="e">
        <f>SUMIF(Sta!$B:$B,$A330,Sta!$Y:$Y)/$C330</f>
        <v>#DIV/0!</v>
      </c>
      <c r="H330" s="10" t="e">
        <f>(SUMIF(Sta!$A:$A,$A330,Sta!$U:$U)  + SUMIF(Sta!$B:$B,$A330,Sta!$V:$V) )/$D330</f>
        <v>#DIV/0!</v>
      </c>
      <c r="I330" s="6" t="e">
        <f>SUMIF(Sta!$A:$A,$A330,Sta!$U:$U)/$B330</f>
        <v>#DIV/0!</v>
      </c>
      <c r="J330" s="6" t="e">
        <f>SUMIF(Sta!$B:$B,$A330,Sta!$V:$V)/$C330</f>
        <v>#DIV/0!</v>
      </c>
      <c r="K330" s="10" t="e">
        <f>(SUMIF(Sta!$A:$A,$A330,Sta!$W:$W)  + SUMIF(Sta!$B:$B,$A330,Sta!$X:$X) )/$D330</f>
        <v>#DIV/0!</v>
      </c>
      <c r="L330" s="6" t="e">
        <f>SUMIF(Sta!$A:$A,$A330,Sta!$W:$W)/$B330</f>
        <v>#DIV/0!</v>
      </c>
      <c r="M330" s="6" t="e">
        <f>SUMIF(Sta!$B:$B,$A330,Sta!$X:$X)/$C330</f>
        <v>#DIV/0!</v>
      </c>
      <c r="N330" s="11" t="e">
        <f>(COUNTIFS(Sta!$A:$A,$A330,Sta!$Y:$Y,"&gt;8") +COUNTIFS(Sta!$B:$B,$A330,Sta!$Y:$Y,"&gt;8"))/$D330</f>
        <v>#DIV/0!</v>
      </c>
      <c r="O330" s="8" t="e">
        <f>COUNTIFS(Sta!$A:$A,$A330,Sta!$Y:$Y,"&gt;8")/$B330</f>
        <v>#DIV/0!</v>
      </c>
      <c r="P330" s="8" t="e">
        <f>COUNTIFS(Sta!$B:$B,$A330,Sta!$Y:$Y,"&gt;8")/$C330</f>
        <v>#DIV/0!</v>
      </c>
      <c r="Q330" s="11" t="e">
        <f>(COUNTIFS(Sta!$A:$A,$A330,Sta!$Y:$Y,"&gt;10") +COUNTIFS(Sta!$B:$B,$A330,Sta!$Y:$Y,"&gt;10"))/$D330</f>
        <v>#DIV/0!</v>
      </c>
      <c r="R330" s="8" t="e">
        <f>COUNTIFS(Sta!$A:$A,$A330,Sta!$Y:$Y,"&gt;10")/$B330</f>
        <v>#DIV/0!</v>
      </c>
      <c r="S330" s="8" t="e">
        <f>COUNTIFS(Sta!$B:$B,$A330,Sta!$Y:$Y,"&gt;10")/$C330</f>
        <v>#DIV/0!</v>
      </c>
      <c r="T330" s="11" t="e">
        <f>(COUNTIFS(Sta!$A:$A,$A330,Sta!$Y:$Y,"&lt;12") +COUNTIFS(Sta!$B:$B,$A330,Sta!$Y:$Y,"&lt;12"))/$D330</f>
        <v>#DIV/0!</v>
      </c>
      <c r="U330" s="8" t="e">
        <f>COUNTIFS(Sta!$A:$A,$A330,Sta!$Y:$Y,"&lt;12")/$B330</f>
        <v>#DIV/0!</v>
      </c>
      <c r="V330" s="8" t="e">
        <f>COUNTIFS(Sta!$B:$B,$A330,Sta!$Y:$Y,"&lt;12")/$C330</f>
        <v>#DIV/0!</v>
      </c>
    </row>
    <row r="331" spans="1:22" x14ac:dyDescent="0.3">
      <c r="A331" t="s">
        <v>466</v>
      </c>
      <c r="B331" s="9">
        <f>COUNTIF(Sta!A:A,A331)</f>
        <v>0</v>
      </c>
      <c r="C331" s="4">
        <f>COUNTIF(Sta!B:B,A331)</f>
        <v>0</v>
      </c>
      <c r="D331" s="4">
        <f t="shared" si="9"/>
        <v>0</v>
      </c>
      <c r="E331" s="10" t="e">
        <f>(SUMIF(Sta!$A:$A,$A331,Sta!$Y:$Y)  + SUMIF(Sta!$B:$B,$A331,Sta!$Y:$Y) )/$D331</f>
        <v>#DIV/0!</v>
      </c>
      <c r="F331" s="6" t="e">
        <f>SUMIF(Sta!$A:$A,$A331,Sta!$Y:$Y)/$B331</f>
        <v>#DIV/0!</v>
      </c>
      <c r="G331" s="6" t="e">
        <f>SUMIF(Sta!$B:$B,$A331,Sta!$Y:$Y)/$C331</f>
        <v>#DIV/0!</v>
      </c>
      <c r="H331" s="10" t="e">
        <f>(SUMIF(Sta!$A:$A,$A331,Sta!$U:$U)  + SUMIF(Sta!$B:$B,$A331,Sta!$V:$V) )/$D331</f>
        <v>#DIV/0!</v>
      </c>
      <c r="I331" s="6" t="e">
        <f>SUMIF(Sta!$A:$A,$A331,Sta!$U:$U)/$B331</f>
        <v>#DIV/0!</v>
      </c>
      <c r="J331" s="6" t="e">
        <f>SUMIF(Sta!$B:$B,$A331,Sta!$V:$V)/$C331</f>
        <v>#DIV/0!</v>
      </c>
      <c r="K331" s="10" t="e">
        <f>(SUMIF(Sta!$A:$A,$A331,Sta!$W:$W)  + SUMIF(Sta!$B:$B,$A331,Sta!$X:$X) )/$D331</f>
        <v>#DIV/0!</v>
      </c>
      <c r="L331" s="6" t="e">
        <f>SUMIF(Sta!$A:$A,$A331,Sta!$W:$W)/$B331</f>
        <v>#DIV/0!</v>
      </c>
      <c r="M331" s="6" t="e">
        <f>SUMIF(Sta!$B:$B,$A331,Sta!$X:$X)/$C331</f>
        <v>#DIV/0!</v>
      </c>
      <c r="N331" s="11" t="e">
        <f>(COUNTIFS(Sta!$A:$A,$A331,Sta!$Y:$Y,"&gt;8") +COUNTIFS(Sta!$B:$B,$A331,Sta!$Y:$Y,"&gt;8"))/$D331</f>
        <v>#DIV/0!</v>
      </c>
      <c r="O331" s="8" t="e">
        <f>COUNTIFS(Sta!$A:$A,$A331,Sta!$Y:$Y,"&gt;8")/$B331</f>
        <v>#DIV/0!</v>
      </c>
      <c r="P331" s="8" t="e">
        <f>COUNTIFS(Sta!$B:$B,$A331,Sta!$Y:$Y,"&gt;8")/$C331</f>
        <v>#DIV/0!</v>
      </c>
      <c r="Q331" s="11" t="e">
        <f>(COUNTIFS(Sta!$A:$A,$A331,Sta!$Y:$Y,"&gt;10") +COUNTIFS(Sta!$B:$B,$A331,Sta!$Y:$Y,"&gt;10"))/$D331</f>
        <v>#DIV/0!</v>
      </c>
      <c r="R331" s="8" t="e">
        <f>COUNTIFS(Sta!$A:$A,$A331,Sta!$Y:$Y,"&gt;10")/$B331</f>
        <v>#DIV/0!</v>
      </c>
      <c r="S331" s="8" t="e">
        <f>COUNTIFS(Sta!$B:$B,$A331,Sta!$Y:$Y,"&gt;10")/$C331</f>
        <v>#DIV/0!</v>
      </c>
      <c r="T331" s="11" t="e">
        <f>(COUNTIFS(Sta!$A:$A,$A331,Sta!$Y:$Y,"&lt;12") +COUNTIFS(Sta!$B:$B,$A331,Sta!$Y:$Y,"&lt;12"))/$D331</f>
        <v>#DIV/0!</v>
      </c>
      <c r="U331" s="8" t="e">
        <f>COUNTIFS(Sta!$A:$A,$A331,Sta!$Y:$Y,"&lt;12")/$B331</f>
        <v>#DIV/0!</v>
      </c>
      <c r="V331" s="8" t="e">
        <f>COUNTIFS(Sta!$B:$B,$A331,Sta!$Y:$Y,"&lt;12")/$C331</f>
        <v>#DIV/0!</v>
      </c>
    </row>
    <row r="332" spans="1:22" x14ac:dyDescent="0.3">
      <c r="A332" t="s">
        <v>463</v>
      </c>
      <c r="B332" s="9">
        <f>COUNTIF(Sta!A:A,A332)</f>
        <v>0</v>
      </c>
      <c r="C332" s="4">
        <f>COUNTIF(Sta!B:B,A332)</f>
        <v>0</v>
      </c>
      <c r="D332" s="4">
        <f t="shared" si="9"/>
        <v>0</v>
      </c>
      <c r="E332" s="10" t="e">
        <f>(SUMIF(Sta!$A:$A,$A332,Sta!$Y:$Y)  + SUMIF(Sta!$B:$B,$A332,Sta!$Y:$Y) )/$D332</f>
        <v>#DIV/0!</v>
      </c>
      <c r="F332" s="6" t="e">
        <f>SUMIF(Sta!$A:$A,$A332,Sta!$Y:$Y)/$B332</f>
        <v>#DIV/0!</v>
      </c>
      <c r="G332" s="6" t="e">
        <f>SUMIF(Sta!$B:$B,$A332,Sta!$Y:$Y)/$C332</f>
        <v>#DIV/0!</v>
      </c>
      <c r="H332" s="10" t="e">
        <f>(SUMIF(Sta!$A:$A,$A332,Sta!$U:$U)  + SUMIF(Sta!$B:$B,$A332,Sta!$V:$V) )/$D332</f>
        <v>#DIV/0!</v>
      </c>
      <c r="I332" s="6" t="e">
        <f>SUMIF(Sta!$A:$A,$A332,Sta!$U:$U)/$B332</f>
        <v>#DIV/0!</v>
      </c>
      <c r="J332" s="6" t="e">
        <f>SUMIF(Sta!$B:$B,$A332,Sta!$V:$V)/$C332</f>
        <v>#DIV/0!</v>
      </c>
      <c r="K332" s="10" t="e">
        <f>(SUMIF(Sta!$A:$A,$A332,Sta!$W:$W)  + SUMIF(Sta!$B:$B,$A332,Sta!$X:$X) )/$D332</f>
        <v>#DIV/0!</v>
      </c>
      <c r="L332" s="6" t="e">
        <f>SUMIF(Sta!$A:$A,$A332,Sta!$W:$W)/$B332</f>
        <v>#DIV/0!</v>
      </c>
      <c r="M332" s="6" t="e">
        <f>SUMIF(Sta!$B:$B,$A332,Sta!$X:$X)/$C332</f>
        <v>#DIV/0!</v>
      </c>
      <c r="N332" s="11" t="e">
        <f>(COUNTIFS(Sta!$A:$A,$A332,Sta!$Y:$Y,"&gt;8") +COUNTIFS(Sta!$B:$B,$A332,Sta!$Y:$Y,"&gt;8"))/$D332</f>
        <v>#DIV/0!</v>
      </c>
      <c r="O332" s="8" t="e">
        <f>COUNTIFS(Sta!$A:$A,$A332,Sta!$Y:$Y,"&gt;8")/$B332</f>
        <v>#DIV/0!</v>
      </c>
      <c r="P332" s="8" t="e">
        <f>COUNTIFS(Sta!$B:$B,$A332,Sta!$Y:$Y,"&gt;8")/$C332</f>
        <v>#DIV/0!</v>
      </c>
      <c r="Q332" s="11" t="e">
        <f>(COUNTIFS(Sta!$A:$A,$A332,Sta!$Y:$Y,"&gt;10") +COUNTIFS(Sta!$B:$B,$A332,Sta!$Y:$Y,"&gt;10"))/$D332</f>
        <v>#DIV/0!</v>
      </c>
      <c r="R332" s="8" t="e">
        <f>COUNTIFS(Sta!$A:$A,$A332,Sta!$Y:$Y,"&gt;10")/$B332</f>
        <v>#DIV/0!</v>
      </c>
      <c r="S332" s="8" t="e">
        <f>COUNTIFS(Sta!$B:$B,$A332,Sta!$Y:$Y,"&gt;10")/$C332</f>
        <v>#DIV/0!</v>
      </c>
      <c r="T332" s="11" t="e">
        <f>(COUNTIFS(Sta!$A:$A,$A332,Sta!$Y:$Y,"&lt;12") +COUNTIFS(Sta!$B:$B,$A332,Sta!$Y:$Y,"&lt;12"))/$D332</f>
        <v>#DIV/0!</v>
      </c>
      <c r="U332" s="8" t="e">
        <f>COUNTIFS(Sta!$A:$A,$A332,Sta!$Y:$Y,"&lt;12")/$B332</f>
        <v>#DIV/0!</v>
      </c>
      <c r="V332" s="8" t="e">
        <f>COUNTIFS(Sta!$B:$B,$A332,Sta!$Y:$Y,"&lt;12")/$C332</f>
        <v>#DIV/0!</v>
      </c>
    </row>
    <row r="333" spans="1:22" x14ac:dyDescent="0.3">
      <c r="A333" t="s">
        <v>465</v>
      </c>
      <c r="B333" s="9">
        <f>COUNTIF(Sta!A:A,A333)</f>
        <v>0</v>
      </c>
      <c r="C333" s="4">
        <f>COUNTIF(Sta!B:B,A333)</f>
        <v>0</v>
      </c>
      <c r="D333" s="4">
        <f t="shared" si="9"/>
        <v>0</v>
      </c>
      <c r="E333" s="10" t="e">
        <f>(SUMIF(Sta!$A:$A,$A333,Sta!$Y:$Y)  + SUMIF(Sta!$B:$B,$A333,Sta!$Y:$Y) )/$D333</f>
        <v>#DIV/0!</v>
      </c>
      <c r="F333" s="6" t="e">
        <f>SUMIF(Sta!$A:$A,$A333,Sta!$Y:$Y)/$B333</f>
        <v>#DIV/0!</v>
      </c>
      <c r="G333" s="6" t="e">
        <f>SUMIF(Sta!$B:$B,$A333,Sta!$Y:$Y)/$C333</f>
        <v>#DIV/0!</v>
      </c>
      <c r="H333" s="10" t="e">
        <f>(SUMIF(Sta!$A:$A,$A333,Sta!$U:$U)  + SUMIF(Sta!$B:$B,$A333,Sta!$V:$V) )/$D333</f>
        <v>#DIV/0!</v>
      </c>
      <c r="I333" s="6" t="e">
        <f>SUMIF(Sta!$A:$A,$A333,Sta!$U:$U)/$B333</f>
        <v>#DIV/0!</v>
      </c>
      <c r="J333" s="6" t="e">
        <f>SUMIF(Sta!$B:$B,$A333,Sta!$V:$V)/$C333</f>
        <v>#DIV/0!</v>
      </c>
      <c r="K333" s="10" t="e">
        <f>(SUMIF(Sta!$A:$A,$A333,Sta!$W:$W)  + SUMIF(Sta!$B:$B,$A333,Sta!$X:$X) )/$D333</f>
        <v>#DIV/0!</v>
      </c>
      <c r="L333" s="6" t="e">
        <f>SUMIF(Sta!$A:$A,$A333,Sta!$W:$W)/$B333</f>
        <v>#DIV/0!</v>
      </c>
      <c r="M333" s="6" t="e">
        <f>SUMIF(Sta!$B:$B,$A333,Sta!$X:$X)/$C333</f>
        <v>#DIV/0!</v>
      </c>
      <c r="N333" s="11" t="e">
        <f>(COUNTIFS(Sta!$A:$A,$A333,Sta!$Y:$Y,"&gt;8") +COUNTIFS(Sta!$B:$B,$A333,Sta!$Y:$Y,"&gt;8"))/$D333</f>
        <v>#DIV/0!</v>
      </c>
      <c r="O333" s="8" t="e">
        <f>COUNTIFS(Sta!$A:$A,$A333,Sta!$Y:$Y,"&gt;8")/$B333</f>
        <v>#DIV/0!</v>
      </c>
      <c r="P333" s="8" t="e">
        <f>COUNTIFS(Sta!$B:$B,$A333,Sta!$Y:$Y,"&gt;8")/$C333</f>
        <v>#DIV/0!</v>
      </c>
      <c r="Q333" s="11" t="e">
        <f>(COUNTIFS(Sta!$A:$A,$A333,Sta!$Y:$Y,"&gt;10") +COUNTIFS(Sta!$B:$B,$A333,Sta!$Y:$Y,"&gt;10"))/$D333</f>
        <v>#DIV/0!</v>
      </c>
      <c r="R333" s="8" t="e">
        <f>COUNTIFS(Sta!$A:$A,$A333,Sta!$Y:$Y,"&gt;10")/$B333</f>
        <v>#DIV/0!</v>
      </c>
      <c r="S333" s="8" t="e">
        <f>COUNTIFS(Sta!$B:$B,$A333,Sta!$Y:$Y,"&gt;10")/$C333</f>
        <v>#DIV/0!</v>
      </c>
      <c r="T333" s="11" t="e">
        <f>(COUNTIFS(Sta!$A:$A,$A333,Sta!$Y:$Y,"&lt;12") +COUNTIFS(Sta!$B:$B,$A333,Sta!$Y:$Y,"&lt;12"))/$D333</f>
        <v>#DIV/0!</v>
      </c>
      <c r="U333" s="8" t="e">
        <f>COUNTIFS(Sta!$A:$A,$A333,Sta!$Y:$Y,"&lt;12")/$B333</f>
        <v>#DIV/0!</v>
      </c>
      <c r="V333" s="8" t="e">
        <f>COUNTIFS(Sta!$B:$B,$A333,Sta!$Y:$Y,"&lt;12")/$C333</f>
        <v>#DIV/0!</v>
      </c>
    </row>
    <row r="334" spans="1:22" x14ac:dyDescent="0.3">
      <c r="A334" t="s">
        <v>462</v>
      </c>
      <c r="B334" s="9">
        <f>COUNTIF(Sta!A:A,A334)</f>
        <v>0</v>
      </c>
      <c r="C334" s="4">
        <f>COUNTIF(Sta!B:B,A334)</f>
        <v>0</v>
      </c>
      <c r="D334" s="4">
        <f t="shared" si="9"/>
        <v>0</v>
      </c>
      <c r="E334" s="10" t="e">
        <f>(SUMIF(Sta!$A:$A,$A334,Sta!$Y:$Y)  + SUMIF(Sta!$B:$B,$A334,Sta!$Y:$Y) )/$D334</f>
        <v>#DIV/0!</v>
      </c>
      <c r="F334" s="6" t="e">
        <f>SUMIF(Sta!$A:$A,$A334,Sta!$Y:$Y)/$B334</f>
        <v>#DIV/0!</v>
      </c>
      <c r="G334" s="6" t="e">
        <f>SUMIF(Sta!$B:$B,$A334,Sta!$Y:$Y)/$C334</f>
        <v>#DIV/0!</v>
      </c>
      <c r="H334" s="10" t="e">
        <f>(SUMIF(Sta!$A:$A,$A334,Sta!$U:$U)  + SUMIF(Sta!$B:$B,$A334,Sta!$V:$V) )/$D334</f>
        <v>#DIV/0!</v>
      </c>
      <c r="I334" s="6" t="e">
        <f>SUMIF(Sta!$A:$A,$A334,Sta!$U:$U)/$B334</f>
        <v>#DIV/0!</v>
      </c>
      <c r="J334" s="6" t="e">
        <f>SUMIF(Sta!$B:$B,$A334,Sta!$V:$V)/$C334</f>
        <v>#DIV/0!</v>
      </c>
      <c r="K334" s="10" t="e">
        <f>(SUMIF(Sta!$A:$A,$A334,Sta!$W:$W)  + SUMIF(Sta!$B:$B,$A334,Sta!$X:$X) )/$D334</f>
        <v>#DIV/0!</v>
      </c>
      <c r="L334" s="6" t="e">
        <f>SUMIF(Sta!$A:$A,$A334,Sta!$W:$W)/$B334</f>
        <v>#DIV/0!</v>
      </c>
      <c r="M334" s="6" t="e">
        <f>SUMIF(Sta!$B:$B,$A334,Sta!$X:$X)/$C334</f>
        <v>#DIV/0!</v>
      </c>
      <c r="N334" s="11" t="e">
        <f>(COUNTIFS(Sta!$A:$A,$A334,Sta!$Y:$Y,"&gt;8") +COUNTIFS(Sta!$B:$B,$A334,Sta!$Y:$Y,"&gt;8"))/$D334</f>
        <v>#DIV/0!</v>
      </c>
      <c r="O334" s="8" t="e">
        <f>COUNTIFS(Sta!$A:$A,$A334,Sta!$Y:$Y,"&gt;8")/$B334</f>
        <v>#DIV/0!</v>
      </c>
      <c r="P334" s="8" t="e">
        <f>COUNTIFS(Sta!$B:$B,$A334,Sta!$Y:$Y,"&gt;8")/$C334</f>
        <v>#DIV/0!</v>
      </c>
      <c r="Q334" s="11" t="e">
        <f>(COUNTIFS(Sta!$A:$A,$A334,Sta!$Y:$Y,"&gt;10") +COUNTIFS(Sta!$B:$B,$A334,Sta!$Y:$Y,"&gt;10"))/$D334</f>
        <v>#DIV/0!</v>
      </c>
      <c r="R334" s="8" t="e">
        <f>COUNTIFS(Sta!$A:$A,$A334,Sta!$Y:$Y,"&gt;10")/$B334</f>
        <v>#DIV/0!</v>
      </c>
      <c r="S334" s="8" t="e">
        <f>COUNTIFS(Sta!$B:$B,$A334,Sta!$Y:$Y,"&gt;10")/$C334</f>
        <v>#DIV/0!</v>
      </c>
      <c r="T334" s="11" t="e">
        <f>(COUNTIFS(Sta!$A:$A,$A334,Sta!$Y:$Y,"&lt;12") +COUNTIFS(Sta!$B:$B,$A334,Sta!$Y:$Y,"&lt;12"))/$D334</f>
        <v>#DIV/0!</v>
      </c>
      <c r="U334" s="8" t="e">
        <f>COUNTIFS(Sta!$A:$A,$A334,Sta!$Y:$Y,"&lt;12")/$B334</f>
        <v>#DIV/0!</v>
      </c>
      <c r="V334" s="8" t="e">
        <f>COUNTIFS(Sta!$B:$B,$A334,Sta!$Y:$Y,"&lt;12")/$C334</f>
        <v>#DIV/0!</v>
      </c>
    </row>
    <row r="335" spans="1:22" x14ac:dyDescent="0.3">
      <c r="A335" t="s">
        <v>467</v>
      </c>
      <c r="B335" s="9">
        <f>COUNTIF(Sta!A:A,A335)</f>
        <v>0</v>
      </c>
      <c r="C335" s="4">
        <f>COUNTIF(Sta!B:B,A335)</f>
        <v>0</v>
      </c>
      <c r="D335" s="4">
        <f t="shared" si="9"/>
        <v>0</v>
      </c>
      <c r="E335" s="10" t="e">
        <f>(SUMIF(Sta!$A:$A,$A335,Sta!$Y:$Y)  + SUMIF(Sta!$B:$B,$A335,Sta!$Y:$Y) )/$D335</f>
        <v>#DIV/0!</v>
      </c>
      <c r="F335" s="6" t="e">
        <f>SUMIF(Sta!$A:$A,$A335,Sta!$Y:$Y)/$B335</f>
        <v>#DIV/0!</v>
      </c>
      <c r="G335" s="6" t="e">
        <f>SUMIF(Sta!$B:$B,$A335,Sta!$Y:$Y)/$C335</f>
        <v>#DIV/0!</v>
      </c>
      <c r="H335" s="10" t="e">
        <f>(SUMIF(Sta!$A:$A,$A335,Sta!$U:$U)  + SUMIF(Sta!$B:$B,$A335,Sta!$V:$V) )/$D335</f>
        <v>#DIV/0!</v>
      </c>
      <c r="I335" s="6" t="e">
        <f>SUMIF(Sta!$A:$A,$A335,Sta!$U:$U)/$B335</f>
        <v>#DIV/0!</v>
      </c>
      <c r="J335" s="6" t="e">
        <f>SUMIF(Sta!$B:$B,$A335,Sta!$V:$V)/$C335</f>
        <v>#DIV/0!</v>
      </c>
      <c r="K335" s="10" t="e">
        <f>(SUMIF(Sta!$A:$A,$A335,Sta!$W:$W)  + SUMIF(Sta!$B:$B,$A335,Sta!$X:$X) )/$D335</f>
        <v>#DIV/0!</v>
      </c>
      <c r="L335" s="6" t="e">
        <f>SUMIF(Sta!$A:$A,$A335,Sta!$W:$W)/$B335</f>
        <v>#DIV/0!</v>
      </c>
      <c r="M335" s="6" t="e">
        <f>SUMIF(Sta!$B:$B,$A335,Sta!$X:$X)/$C335</f>
        <v>#DIV/0!</v>
      </c>
      <c r="N335" s="11" t="e">
        <f>(COUNTIFS(Sta!$A:$A,$A335,Sta!$Y:$Y,"&gt;8") +COUNTIFS(Sta!$B:$B,$A335,Sta!$Y:$Y,"&gt;8"))/$D335</f>
        <v>#DIV/0!</v>
      </c>
      <c r="O335" s="8" t="e">
        <f>COUNTIFS(Sta!$A:$A,$A335,Sta!$Y:$Y,"&gt;8")/$B335</f>
        <v>#DIV/0!</v>
      </c>
      <c r="P335" s="8" t="e">
        <f>COUNTIFS(Sta!$B:$B,$A335,Sta!$Y:$Y,"&gt;8")/$C335</f>
        <v>#DIV/0!</v>
      </c>
      <c r="Q335" s="11" t="e">
        <f>(COUNTIFS(Sta!$A:$A,$A335,Sta!$Y:$Y,"&gt;10") +COUNTIFS(Sta!$B:$B,$A335,Sta!$Y:$Y,"&gt;10"))/$D335</f>
        <v>#DIV/0!</v>
      </c>
      <c r="R335" s="8" t="e">
        <f>COUNTIFS(Sta!$A:$A,$A335,Sta!$Y:$Y,"&gt;10")/$B335</f>
        <v>#DIV/0!</v>
      </c>
      <c r="S335" s="8" t="e">
        <f>COUNTIFS(Sta!$B:$B,$A335,Sta!$Y:$Y,"&gt;10")/$C335</f>
        <v>#DIV/0!</v>
      </c>
      <c r="T335" s="11" t="e">
        <f>(COUNTIFS(Sta!$A:$A,$A335,Sta!$Y:$Y,"&lt;12") +COUNTIFS(Sta!$B:$B,$A335,Sta!$Y:$Y,"&lt;12"))/$D335</f>
        <v>#DIV/0!</v>
      </c>
      <c r="U335" s="8" t="e">
        <f>COUNTIFS(Sta!$A:$A,$A335,Sta!$Y:$Y,"&lt;12")/$B335</f>
        <v>#DIV/0!</v>
      </c>
      <c r="V335" s="8" t="e">
        <f>COUNTIFS(Sta!$B:$B,$A335,Sta!$Y:$Y,"&lt;12")/$C335</f>
        <v>#DIV/0!</v>
      </c>
    </row>
    <row r="336" spans="1:22" x14ac:dyDescent="0.3">
      <c r="A336" t="s">
        <v>470</v>
      </c>
      <c r="B336" s="9">
        <f>COUNTIF(Sta!A:A,A336)</f>
        <v>0</v>
      </c>
      <c r="C336" s="4">
        <f>COUNTIF(Sta!B:B,A336)</f>
        <v>0</v>
      </c>
      <c r="D336" s="4">
        <f t="shared" si="9"/>
        <v>0</v>
      </c>
      <c r="E336" s="10" t="e">
        <f>(SUMIF(Sta!$A:$A,$A336,Sta!$Y:$Y)  + SUMIF(Sta!$B:$B,$A336,Sta!$Y:$Y) )/$D336</f>
        <v>#DIV/0!</v>
      </c>
      <c r="F336" s="6" t="e">
        <f>SUMIF(Sta!$A:$A,$A336,Sta!$Y:$Y)/$B336</f>
        <v>#DIV/0!</v>
      </c>
      <c r="G336" s="6" t="e">
        <f>SUMIF(Sta!$B:$B,$A336,Sta!$Y:$Y)/$C336</f>
        <v>#DIV/0!</v>
      </c>
      <c r="H336" s="10" t="e">
        <f>(SUMIF(Sta!$A:$A,$A336,Sta!$U:$U)  + SUMIF(Sta!$B:$B,$A336,Sta!$V:$V) )/$D336</f>
        <v>#DIV/0!</v>
      </c>
      <c r="I336" s="6" t="e">
        <f>SUMIF(Sta!$A:$A,$A336,Sta!$U:$U)/$B336</f>
        <v>#DIV/0!</v>
      </c>
      <c r="J336" s="6" t="e">
        <f>SUMIF(Sta!$B:$B,$A336,Sta!$V:$V)/$C336</f>
        <v>#DIV/0!</v>
      </c>
      <c r="K336" s="10" t="e">
        <f>(SUMIF(Sta!$A:$A,$A336,Sta!$W:$W)  + SUMIF(Sta!$B:$B,$A336,Sta!$X:$X) )/$D336</f>
        <v>#DIV/0!</v>
      </c>
      <c r="L336" s="6" t="e">
        <f>SUMIF(Sta!$A:$A,$A336,Sta!$W:$W)/$B336</f>
        <v>#DIV/0!</v>
      </c>
      <c r="M336" s="6" t="e">
        <f>SUMIF(Sta!$B:$B,$A336,Sta!$X:$X)/$C336</f>
        <v>#DIV/0!</v>
      </c>
      <c r="N336" s="11" t="e">
        <f>(COUNTIFS(Sta!$A:$A,$A336,Sta!$Y:$Y,"&gt;8") +COUNTIFS(Sta!$B:$B,$A336,Sta!$Y:$Y,"&gt;8"))/$D336</f>
        <v>#DIV/0!</v>
      </c>
      <c r="O336" s="8" t="e">
        <f>COUNTIFS(Sta!$A:$A,$A336,Sta!$Y:$Y,"&gt;8")/$B336</f>
        <v>#DIV/0!</v>
      </c>
      <c r="P336" s="8" t="e">
        <f>COUNTIFS(Sta!$B:$B,$A336,Sta!$Y:$Y,"&gt;8")/$C336</f>
        <v>#DIV/0!</v>
      </c>
      <c r="Q336" s="11" t="e">
        <f>(COUNTIFS(Sta!$A:$A,$A336,Sta!$Y:$Y,"&gt;10") +COUNTIFS(Sta!$B:$B,$A336,Sta!$Y:$Y,"&gt;10"))/$D336</f>
        <v>#DIV/0!</v>
      </c>
      <c r="R336" s="8" t="e">
        <f>COUNTIFS(Sta!$A:$A,$A336,Sta!$Y:$Y,"&gt;10")/$B336</f>
        <v>#DIV/0!</v>
      </c>
      <c r="S336" s="8" t="e">
        <f>COUNTIFS(Sta!$B:$B,$A336,Sta!$Y:$Y,"&gt;10")/$C336</f>
        <v>#DIV/0!</v>
      </c>
      <c r="T336" s="11" t="e">
        <f>(COUNTIFS(Sta!$A:$A,$A336,Sta!$Y:$Y,"&lt;12") +COUNTIFS(Sta!$B:$B,$A336,Sta!$Y:$Y,"&lt;12"))/$D336</f>
        <v>#DIV/0!</v>
      </c>
      <c r="U336" s="8" t="e">
        <f>COUNTIFS(Sta!$A:$A,$A336,Sta!$Y:$Y,"&lt;12")/$B336</f>
        <v>#DIV/0!</v>
      </c>
      <c r="V336" s="8" t="e">
        <f>COUNTIFS(Sta!$B:$B,$A336,Sta!$Y:$Y,"&lt;12")/$C336</f>
        <v>#DIV/0!</v>
      </c>
    </row>
    <row r="371" spans="1:1" x14ac:dyDescent="0.3">
      <c r="A371" t="s">
        <v>461</v>
      </c>
    </row>
    <row r="372" spans="1:1" x14ac:dyDescent="0.3">
      <c r="A372" t="s">
        <v>468</v>
      </c>
    </row>
    <row r="373" spans="1:1" x14ac:dyDescent="0.3">
      <c r="A373" t="s">
        <v>469</v>
      </c>
    </row>
    <row r="374" spans="1:1" x14ac:dyDescent="0.3">
      <c r="A374" t="s">
        <v>464</v>
      </c>
    </row>
    <row r="375" spans="1:1" x14ac:dyDescent="0.3">
      <c r="A375" t="s">
        <v>466</v>
      </c>
    </row>
    <row r="376" spans="1:1" x14ac:dyDescent="0.3">
      <c r="A376" t="s">
        <v>463</v>
      </c>
    </row>
    <row r="377" spans="1:1" x14ac:dyDescent="0.3">
      <c r="A377" t="s">
        <v>465</v>
      </c>
    </row>
    <row r="378" spans="1:1" x14ac:dyDescent="0.3">
      <c r="A378" t="s">
        <v>462</v>
      </c>
    </row>
    <row r="379" spans="1:1" x14ac:dyDescent="0.3">
      <c r="A379" t="s">
        <v>467</v>
      </c>
    </row>
    <row r="380" spans="1:1" x14ac:dyDescent="0.3">
      <c r="A380" t="s">
        <v>470</v>
      </c>
    </row>
  </sheetData>
  <mergeCells count="8">
    <mergeCell ref="T1:V1"/>
    <mergeCell ref="Q1:S1"/>
    <mergeCell ref="A1:A2"/>
    <mergeCell ref="B1:D1"/>
    <mergeCell ref="E1:G1"/>
    <mergeCell ref="H1:J1"/>
    <mergeCell ref="K1:M1"/>
    <mergeCell ref="N1:P1"/>
  </mergeCells>
  <conditionalFormatting sqref="E3:G33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J336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M336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P336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S336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V336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V33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89C1-4FF7-4BEB-9EB2-0C97BF7240BD}">
  <sheetPr filterMode="1"/>
  <dimension ref="A1:AA220"/>
  <sheetViews>
    <sheetView zoomScale="95" zoomScaleNormal="95" workbookViewId="0">
      <selection activeCell="K140" sqref="K140"/>
    </sheetView>
  </sheetViews>
  <sheetFormatPr defaultColWidth="6" defaultRowHeight="13.8" x14ac:dyDescent="0.3"/>
  <cols>
    <col min="1" max="4" width="7.33203125" style="49" customWidth="1"/>
    <col min="5" max="6" width="7.33203125" style="61" customWidth="1"/>
    <col min="7" max="12" width="7.33203125" style="49" customWidth="1"/>
    <col min="13" max="13" width="14.6640625" style="49" customWidth="1"/>
    <col min="14" max="14" width="10.5546875" style="49" bestFit="1" customWidth="1"/>
    <col min="15" max="15" width="14.6640625" style="49" customWidth="1"/>
    <col min="16" max="16" width="7" style="49" bestFit="1" customWidth="1"/>
    <col min="17" max="17" width="5.44140625" style="49" bestFit="1" customWidth="1"/>
    <col min="18" max="19" width="7.33203125" style="49" customWidth="1"/>
    <col min="20" max="21" width="7.33203125" style="61" customWidth="1"/>
    <col min="22" max="27" width="7.33203125" style="49" customWidth="1"/>
    <col min="28" max="16384" width="6" style="49"/>
  </cols>
  <sheetData>
    <row r="1" spans="1:27" s="52" customFormat="1" ht="42.6" thickTop="1" thickBot="1" x14ac:dyDescent="0.35">
      <c r="A1" s="55" t="s">
        <v>67</v>
      </c>
      <c r="B1" s="55" t="s">
        <v>24</v>
      </c>
      <c r="C1" s="55" t="s">
        <v>63</v>
      </c>
      <c r="D1" s="55" t="s">
        <v>24</v>
      </c>
      <c r="E1" s="59" t="s">
        <v>64</v>
      </c>
      <c r="F1" s="59" t="s">
        <v>24</v>
      </c>
      <c r="G1" s="55" t="s">
        <v>65</v>
      </c>
      <c r="H1" s="55" t="s">
        <v>24</v>
      </c>
      <c r="I1" s="55" t="s">
        <v>66</v>
      </c>
      <c r="J1" s="55" t="s">
        <v>24</v>
      </c>
      <c r="K1" s="55" t="s">
        <v>68</v>
      </c>
      <c r="L1" s="55" t="s">
        <v>24</v>
      </c>
      <c r="M1" s="55" t="s">
        <v>0</v>
      </c>
      <c r="N1" s="55" t="s">
        <v>242</v>
      </c>
      <c r="O1" s="55" t="s">
        <v>1</v>
      </c>
      <c r="P1" s="55" t="s">
        <v>67</v>
      </c>
      <c r="Q1" s="55" t="s">
        <v>29</v>
      </c>
      <c r="R1" s="55" t="s">
        <v>63</v>
      </c>
      <c r="S1" s="55" t="s">
        <v>29</v>
      </c>
      <c r="T1" s="59" t="s">
        <v>64</v>
      </c>
      <c r="U1" s="59" t="s">
        <v>29</v>
      </c>
      <c r="V1" s="55" t="s">
        <v>65</v>
      </c>
      <c r="W1" s="55" t="s">
        <v>29</v>
      </c>
      <c r="X1" s="55" t="s">
        <v>66</v>
      </c>
      <c r="Y1" s="55" t="s">
        <v>29</v>
      </c>
      <c r="Z1" s="55" t="s">
        <v>68</v>
      </c>
      <c r="AA1" s="55" t="s">
        <v>29</v>
      </c>
    </row>
    <row r="2" spans="1:27" ht="14.4" hidden="1" thickTop="1" x14ac:dyDescent="0.3">
      <c r="A2" s="51" t="e">
        <f>VLOOKUP($M2,CornerStats!$A$3:$AE$998,5,FALSE)</f>
        <v>#REF!</v>
      </c>
      <c r="B2" s="51" t="e">
        <f>VLOOKUP($M2,CornerStats!$A$3:$AE$998,6,FALSE)</f>
        <v>#REF!</v>
      </c>
      <c r="C2" s="51" t="e">
        <f>VLOOKUP($M2,CornerStats!$A$3:$AE$998,8,FALSE)</f>
        <v>#REF!</v>
      </c>
      <c r="D2" s="51" t="e">
        <f>VLOOKUP($M2,CornerStats!$A$3:$AE$998,9,FALSE)</f>
        <v>#REF!</v>
      </c>
      <c r="E2" s="60" t="e">
        <f>VLOOKUP($M2,CornerStats!$A$3:$AE$998,11,FALSE)</f>
        <v>#REF!</v>
      </c>
      <c r="F2" s="60" t="e">
        <f>VLOOKUP($M2,CornerStats!$A$3:$AE$998,12,FALSE)</f>
        <v>#REF!</v>
      </c>
      <c r="G2" s="57" t="e">
        <f>VLOOKUP($M2,CornerStats!$A$3:$AE$998,14,FALSE)</f>
        <v>#REF!</v>
      </c>
      <c r="H2" s="57" t="e">
        <f>VLOOKUP($M2,CornerStats!$A$3:$AE$998,15,FALSE)</f>
        <v>#REF!</v>
      </c>
      <c r="I2" s="57" t="e">
        <f>VLOOKUP($M2,CornerStats!$A$3:$AE$998,17,FALSE)</f>
        <v>#REF!</v>
      </c>
      <c r="J2" s="57" t="e">
        <f>VLOOKUP($M2,CornerStats!$A$3:$AE$998,18,FALSE)</f>
        <v>#REF!</v>
      </c>
      <c r="K2" s="57" t="e">
        <f>VLOOKUP($M2,CornerStats!$A$3:$AE$998,20,FALSE)</f>
        <v>#REF!</v>
      </c>
      <c r="L2" s="57" t="e">
        <f>VLOOKUP($M2,CornerStats!$A$3:$AE$998,21,FALSE)</f>
        <v>#REF!</v>
      </c>
      <c r="M2" s="53" t="e">
        <f>Fixtures!#REF!</f>
        <v>#REF!</v>
      </c>
      <c r="N2" s="54" t="e">
        <f>Fixtures!#REF!</f>
        <v>#REF!</v>
      </c>
      <c r="O2" s="53" t="e">
        <f>Fixtures!#REF!</f>
        <v>#REF!</v>
      </c>
      <c r="P2" s="51" t="e">
        <f>VLOOKUP($O2,CornerStats!$A$3:$AE$998,5,FALSE)</f>
        <v>#REF!</v>
      </c>
      <c r="Q2" s="51" t="e">
        <f>VLOOKUP($O2,CornerStats!$A$3:$AE$998,7,FALSE)</f>
        <v>#REF!</v>
      </c>
      <c r="R2" s="51" t="e">
        <f>VLOOKUP($O2,CornerStats!$A$3:$AE$998,8,FALSE)</f>
        <v>#REF!</v>
      </c>
      <c r="S2" s="51" t="e">
        <f>VLOOKUP($O2,CornerStats!$A$3:$AE$998,10,FALSE)</f>
        <v>#REF!</v>
      </c>
      <c r="T2" s="60" t="e">
        <f>VLOOKUP($O2,CornerStats!$A$3:$AE$998,11,FALSE)</f>
        <v>#REF!</v>
      </c>
      <c r="U2" s="60" t="e">
        <f>VLOOKUP($O2,CornerStats!$A$3:$AE$998,13,FALSE)</f>
        <v>#REF!</v>
      </c>
      <c r="V2" s="57" t="e">
        <f>VLOOKUP($O2,CornerStats!$A$3:$AE$998,14,FALSE)</f>
        <v>#REF!</v>
      </c>
      <c r="W2" s="57" t="e">
        <f>VLOOKUP($O2,CornerStats!$A$3:$AE$998,16,FALSE)</f>
        <v>#REF!</v>
      </c>
      <c r="X2" s="57" t="e">
        <f>VLOOKUP($O2,CornerStats!$A$3:$AE$998,17,FALSE)</f>
        <v>#REF!</v>
      </c>
      <c r="Y2" s="57" t="e">
        <f>VLOOKUP($O2,CornerStats!$A$3:$AE$998,19,FALSE)</f>
        <v>#REF!</v>
      </c>
      <c r="Z2" s="57" t="e">
        <f>VLOOKUP($O2,CornerStats!$A$3:$AE$998,20,FALSE)</f>
        <v>#REF!</v>
      </c>
      <c r="AA2" s="57" t="e">
        <f>VLOOKUP($O2,CornerStats!$A$3:$AE$998,22,FALSE)</f>
        <v>#REF!</v>
      </c>
    </row>
    <row r="3" spans="1:27" ht="14.4" hidden="1" thickTop="1" x14ac:dyDescent="0.3">
      <c r="A3" s="51" t="e">
        <f>VLOOKUP($M3,CornerStats!$A$3:$AE$998,5,FALSE)</f>
        <v>#REF!</v>
      </c>
      <c r="B3" s="51" t="e">
        <f>VLOOKUP($M3,CornerStats!$A$3:$AE$998,6,FALSE)</f>
        <v>#REF!</v>
      </c>
      <c r="C3" s="51" t="e">
        <f>VLOOKUP($M3,CornerStats!$A$3:$AE$998,8,FALSE)</f>
        <v>#REF!</v>
      </c>
      <c r="D3" s="51" t="e">
        <f>VLOOKUP($M3,CornerStats!$A$3:$AE$998,9,FALSE)</f>
        <v>#REF!</v>
      </c>
      <c r="E3" s="60" t="e">
        <f>VLOOKUP($M3,CornerStats!$A$3:$AE$998,11,FALSE)</f>
        <v>#REF!</v>
      </c>
      <c r="F3" s="60" t="e">
        <f>VLOOKUP($M3,CornerStats!$A$3:$AE$998,12,FALSE)</f>
        <v>#REF!</v>
      </c>
      <c r="G3" s="57" t="e">
        <f>VLOOKUP($M3,CornerStats!$A$3:$AE$998,14,FALSE)</f>
        <v>#REF!</v>
      </c>
      <c r="H3" s="57" t="e">
        <f>VLOOKUP($M3,CornerStats!$A$3:$AE$998,15,FALSE)</f>
        <v>#REF!</v>
      </c>
      <c r="I3" s="57" t="e">
        <f>VLOOKUP($M3,CornerStats!$A$3:$AE$998,17,FALSE)</f>
        <v>#REF!</v>
      </c>
      <c r="J3" s="57" t="e">
        <f>VLOOKUP($M3,CornerStats!$A$3:$AE$998,18,FALSE)</f>
        <v>#REF!</v>
      </c>
      <c r="K3" s="57" t="e">
        <f>VLOOKUP($M3,CornerStats!$A$3:$AE$998,20,FALSE)</f>
        <v>#REF!</v>
      </c>
      <c r="L3" s="57" t="e">
        <f>VLOOKUP($M3,CornerStats!$A$3:$AE$998,21,FALSE)</f>
        <v>#REF!</v>
      </c>
      <c r="M3" s="53" t="e">
        <f>Fixtures!#REF!</f>
        <v>#REF!</v>
      </c>
      <c r="N3" s="54" t="e">
        <f>Fixtures!#REF!</f>
        <v>#REF!</v>
      </c>
      <c r="O3" s="53" t="e">
        <f>Fixtures!#REF!</f>
        <v>#REF!</v>
      </c>
      <c r="P3" s="51" t="e">
        <f>VLOOKUP($O3,CornerStats!$A$3:$AE$998,5,FALSE)</f>
        <v>#REF!</v>
      </c>
      <c r="Q3" s="51" t="e">
        <f>VLOOKUP($O3,CornerStats!$A$3:$AE$998,7,FALSE)</f>
        <v>#REF!</v>
      </c>
      <c r="R3" s="51" t="e">
        <f>VLOOKUP($O3,CornerStats!$A$3:$AE$998,8,FALSE)</f>
        <v>#REF!</v>
      </c>
      <c r="S3" s="51" t="e">
        <f>VLOOKUP($O3,CornerStats!$A$3:$AE$998,10,FALSE)</f>
        <v>#REF!</v>
      </c>
      <c r="T3" s="60" t="e">
        <f>VLOOKUP($O3,CornerStats!$A$3:$AE$998,11,FALSE)</f>
        <v>#REF!</v>
      </c>
      <c r="U3" s="60" t="e">
        <f>VLOOKUP($O3,CornerStats!$A$3:$AE$998,13,FALSE)</f>
        <v>#REF!</v>
      </c>
      <c r="V3" s="57" t="e">
        <f>VLOOKUP($O3,CornerStats!$A$3:$AE$998,14,FALSE)</f>
        <v>#REF!</v>
      </c>
      <c r="W3" s="57" t="e">
        <f>VLOOKUP($O3,CornerStats!$A$3:$AE$998,16,FALSE)</f>
        <v>#REF!</v>
      </c>
      <c r="X3" s="57" t="e">
        <f>VLOOKUP($O3,CornerStats!$A$3:$AE$998,17,FALSE)</f>
        <v>#REF!</v>
      </c>
      <c r="Y3" s="57" t="e">
        <f>VLOOKUP($O3,CornerStats!$A$3:$AE$998,19,FALSE)</f>
        <v>#REF!</v>
      </c>
      <c r="Z3" s="57" t="e">
        <f>VLOOKUP($O3,CornerStats!$A$3:$AE$998,20,FALSE)</f>
        <v>#REF!</v>
      </c>
      <c r="AA3" s="57" t="e">
        <f>VLOOKUP($O3,CornerStats!$A$3:$AE$998,22,FALSE)</f>
        <v>#REF!</v>
      </c>
    </row>
    <row r="4" spans="1:27" ht="14.4" hidden="1" thickTop="1" x14ac:dyDescent="0.3">
      <c r="A4" s="51" t="e">
        <f>VLOOKUP($M4,CornerStats!$A$3:$AE$998,5,FALSE)</f>
        <v>#REF!</v>
      </c>
      <c r="B4" s="51" t="e">
        <f>VLOOKUP($M4,CornerStats!$A$3:$AE$998,6,FALSE)</f>
        <v>#REF!</v>
      </c>
      <c r="C4" s="51" t="e">
        <f>VLOOKUP($M4,CornerStats!$A$3:$AE$998,8,FALSE)</f>
        <v>#REF!</v>
      </c>
      <c r="D4" s="51" t="e">
        <f>VLOOKUP($M4,CornerStats!$A$3:$AE$998,9,FALSE)</f>
        <v>#REF!</v>
      </c>
      <c r="E4" s="60" t="e">
        <f>VLOOKUP($M4,CornerStats!$A$3:$AE$998,11,FALSE)</f>
        <v>#REF!</v>
      </c>
      <c r="F4" s="60" t="e">
        <f>VLOOKUP($M4,CornerStats!$A$3:$AE$998,12,FALSE)</f>
        <v>#REF!</v>
      </c>
      <c r="G4" s="57" t="e">
        <f>VLOOKUP($M4,CornerStats!$A$3:$AE$998,14,FALSE)</f>
        <v>#REF!</v>
      </c>
      <c r="H4" s="57" t="e">
        <f>VLOOKUP($M4,CornerStats!$A$3:$AE$998,15,FALSE)</f>
        <v>#REF!</v>
      </c>
      <c r="I4" s="57" t="e">
        <f>VLOOKUP($M4,CornerStats!$A$3:$AE$998,17,FALSE)</f>
        <v>#REF!</v>
      </c>
      <c r="J4" s="57" t="e">
        <f>VLOOKUP($M4,CornerStats!$A$3:$AE$998,18,FALSE)</f>
        <v>#REF!</v>
      </c>
      <c r="K4" s="57" t="e">
        <f>VLOOKUP($M4,CornerStats!$A$3:$AE$998,20,FALSE)</f>
        <v>#REF!</v>
      </c>
      <c r="L4" s="57" t="e">
        <f>VLOOKUP($M4,CornerStats!$A$3:$AE$998,21,FALSE)</f>
        <v>#REF!</v>
      </c>
      <c r="M4" s="53" t="e">
        <f>Fixtures!#REF!</f>
        <v>#REF!</v>
      </c>
      <c r="N4" s="54" t="e">
        <f>Fixtures!#REF!</f>
        <v>#REF!</v>
      </c>
      <c r="O4" s="53" t="e">
        <f>Fixtures!#REF!</f>
        <v>#REF!</v>
      </c>
      <c r="P4" s="51" t="e">
        <f>VLOOKUP($O4,CornerStats!$A$3:$AE$998,5,FALSE)</f>
        <v>#REF!</v>
      </c>
      <c r="Q4" s="51" t="e">
        <f>VLOOKUP($O4,CornerStats!$A$3:$AE$998,7,FALSE)</f>
        <v>#REF!</v>
      </c>
      <c r="R4" s="51" t="e">
        <f>VLOOKUP($O4,CornerStats!$A$3:$AE$998,8,FALSE)</f>
        <v>#REF!</v>
      </c>
      <c r="S4" s="51" t="e">
        <f>VLOOKUP($O4,CornerStats!$A$3:$AE$998,10,FALSE)</f>
        <v>#REF!</v>
      </c>
      <c r="T4" s="60" t="e">
        <f>VLOOKUP($O4,CornerStats!$A$3:$AE$998,11,FALSE)</f>
        <v>#REF!</v>
      </c>
      <c r="U4" s="60" t="e">
        <f>VLOOKUP($O4,CornerStats!$A$3:$AE$998,13,FALSE)</f>
        <v>#REF!</v>
      </c>
      <c r="V4" s="57" t="e">
        <f>VLOOKUP($O4,CornerStats!$A$3:$AE$998,14,FALSE)</f>
        <v>#REF!</v>
      </c>
      <c r="W4" s="57" t="e">
        <f>VLOOKUP($O4,CornerStats!$A$3:$AE$998,16,FALSE)</f>
        <v>#REF!</v>
      </c>
      <c r="X4" s="57" t="e">
        <f>VLOOKUP($O4,CornerStats!$A$3:$AE$998,17,FALSE)</f>
        <v>#REF!</v>
      </c>
      <c r="Y4" s="57" t="e">
        <f>VLOOKUP($O4,CornerStats!$A$3:$AE$998,19,FALSE)</f>
        <v>#REF!</v>
      </c>
      <c r="Z4" s="57" t="e">
        <f>VLOOKUP($O4,CornerStats!$A$3:$AE$998,20,FALSE)</f>
        <v>#REF!</v>
      </c>
      <c r="AA4" s="57" t="e">
        <f>VLOOKUP($O4,CornerStats!$A$3:$AE$998,22,FALSE)</f>
        <v>#REF!</v>
      </c>
    </row>
    <row r="5" spans="1:27" ht="14.4" hidden="1" thickTop="1" x14ac:dyDescent="0.3">
      <c r="A5" s="51" t="e">
        <f>VLOOKUP($M5,CornerStats!$A$3:$AE$998,5,FALSE)</f>
        <v>#REF!</v>
      </c>
      <c r="B5" s="51" t="e">
        <f>VLOOKUP($M5,CornerStats!$A$3:$AE$998,6,FALSE)</f>
        <v>#REF!</v>
      </c>
      <c r="C5" s="51" t="e">
        <f>VLOOKUP($M5,CornerStats!$A$3:$AE$998,8,FALSE)</f>
        <v>#REF!</v>
      </c>
      <c r="D5" s="51" t="e">
        <f>VLOOKUP($M5,CornerStats!$A$3:$AE$998,9,FALSE)</f>
        <v>#REF!</v>
      </c>
      <c r="E5" s="60" t="e">
        <f>VLOOKUP($M5,CornerStats!$A$3:$AE$998,11,FALSE)</f>
        <v>#REF!</v>
      </c>
      <c r="F5" s="60" t="e">
        <f>VLOOKUP($M5,CornerStats!$A$3:$AE$998,12,FALSE)</f>
        <v>#REF!</v>
      </c>
      <c r="G5" s="57" t="e">
        <f>VLOOKUP($M5,CornerStats!$A$3:$AE$998,14,FALSE)</f>
        <v>#REF!</v>
      </c>
      <c r="H5" s="57" t="e">
        <f>VLOOKUP($M5,CornerStats!$A$3:$AE$998,15,FALSE)</f>
        <v>#REF!</v>
      </c>
      <c r="I5" s="57" t="e">
        <f>VLOOKUP($M5,CornerStats!$A$3:$AE$998,17,FALSE)</f>
        <v>#REF!</v>
      </c>
      <c r="J5" s="57" t="e">
        <f>VLOOKUP($M5,CornerStats!$A$3:$AE$998,18,FALSE)</f>
        <v>#REF!</v>
      </c>
      <c r="K5" s="57" t="e">
        <f>VLOOKUP($M5,CornerStats!$A$3:$AE$998,20,FALSE)</f>
        <v>#REF!</v>
      </c>
      <c r="L5" s="57" t="e">
        <f>VLOOKUP($M5,CornerStats!$A$3:$AE$998,21,FALSE)</f>
        <v>#REF!</v>
      </c>
      <c r="M5" s="53" t="e">
        <f>Fixtures!#REF!</f>
        <v>#REF!</v>
      </c>
      <c r="N5" s="54" t="e">
        <f>Fixtures!#REF!</f>
        <v>#REF!</v>
      </c>
      <c r="O5" s="53" t="e">
        <f>Fixtures!#REF!</f>
        <v>#REF!</v>
      </c>
      <c r="P5" s="51" t="e">
        <f>VLOOKUP($O5,CornerStats!$A$3:$AE$998,5,FALSE)</f>
        <v>#REF!</v>
      </c>
      <c r="Q5" s="51" t="e">
        <f>VLOOKUP($O5,CornerStats!$A$3:$AE$998,7,FALSE)</f>
        <v>#REF!</v>
      </c>
      <c r="R5" s="51" t="e">
        <f>VLOOKUP($O5,CornerStats!$A$3:$AE$998,8,FALSE)</f>
        <v>#REF!</v>
      </c>
      <c r="S5" s="51" t="e">
        <f>VLOOKUP($O5,CornerStats!$A$3:$AE$998,10,FALSE)</f>
        <v>#REF!</v>
      </c>
      <c r="T5" s="60" t="e">
        <f>VLOOKUP($O5,CornerStats!$A$3:$AE$998,11,FALSE)</f>
        <v>#REF!</v>
      </c>
      <c r="U5" s="60" t="e">
        <f>VLOOKUP($O5,CornerStats!$A$3:$AE$998,13,FALSE)</f>
        <v>#REF!</v>
      </c>
      <c r="V5" s="57" t="e">
        <f>VLOOKUP($O5,CornerStats!$A$3:$AE$998,14,FALSE)</f>
        <v>#REF!</v>
      </c>
      <c r="W5" s="57" t="e">
        <f>VLOOKUP($O5,CornerStats!$A$3:$AE$998,16,FALSE)</f>
        <v>#REF!</v>
      </c>
      <c r="X5" s="57" t="e">
        <f>VLOOKUP($O5,CornerStats!$A$3:$AE$998,17,FALSE)</f>
        <v>#REF!</v>
      </c>
      <c r="Y5" s="57" t="e">
        <f>VLOOKUP($O5,CornerStats!$A$3:$AE$998,19,FALSE)</f>
        <v>#REF!</v>
      </c>
      <c r="Z5" s="57" t="e">
        <f>VLOOKUP($O5,CornerStats!$A$3:$AE$998,20,FALSE)</f>
        <v>#REF!</v>
      </c>
      <c r="AA5" s="57" t="e">
        <f>VLOOKUP($O5,CornerStats!$A$3:$AE$998,22,FALSE)</f>
        <v>#REF!</v>
      </c>
    </row>
    <row r="6" spans="1:27" ht="14.4" hidden="1" thickTop="1" x14ac:dyDescent="0.3">
      <c r="A6" s="51" t="e">
        <f>VLOOKUP($M6,CornerStats!$A$3:$AE$998,5,FALSE)</f>
        <v>#N/A</v>
      </c>
      <c r="B6" s="51" t="e">
        <f>VLOOKUP($M6,CornerStats!$A$3:$AE$998,6,FALSE)</f>
        <v>#N/A</v>
      </c>
      <c r="C6" s="51" t="e">
        <f>VLOOKUP($M6,CornerStats!$A$3:$AE$998,8,FALSE)</f>
        <v>#N/A</v>
      </c>
      <c r="D6" s="51" t="e">
        <f>VLOOKUP($M6,CornerStats!$A$3:$AE$998,9,FALSE)</f>
        <v>#N/A</v>
      </c>
      <c r="E6" s="60" t="e">
        <f>VLOOKUP($M6,CornerStats!$A$3:$AE$998,11,FALSE)</f>
        <v>#N/A</v>
      </c>
      <c r="F6" s="60" t="e">
        <f>VLOOKUP($M6,CornerStats!$A$3:$AE$998,12,FALSE)</f>
        <v>#N/A</v>
      </c>
      <c r="G6" s="57" t="e">
        <f>VLOOKUP($M6,CornerStats!$A$3:$AE$998,14,FALSE)</f>
        <v>#N/A</v>
      </c>
      <c r="H6" s="57" t="e">
        <f>VLOOKUP($M6,CornerStats!$A$3:$AE$998,15,FALSE)</f>
        <v>#N/A</v>
      </c>
      <c r="I6" s="57" t="e">
        <f>VLOOKUP($M6,CornerStats!$A$3:$AE$998,17,FALSE)</f>
        <v>#N/A</v>
      </c>
      <c r="J6" s="57" t="e">
        <f>VLOOKUP($M6,CornerStats!$A$3:$AE$998,18,FALSE)</f>
        <v>#N/A</v>
      </c>
      <c r="K6" s="57" t="e">
        <f>VLOOKUP($M6,CornerStats!$A$3:$AE$998,20,FALSE)</f>
        <v>#N/A</v>
      </c>
      <c r="L6" s="57" t="e">
        <f>VLOOKUP($M6,CornerStats!$A$3:$AE$998,21,FALSE)</f>
        <v>#N/A</v>
      </c>
      <c r="M6" s="53">
        <f>Fixtures!A2</f>
        <v>0</v>
      </c>
      <c r="N6" s="54">
        <f>Fixtures!D2</f>
        <v>0</v>
      </c>
      <c r="O6" s="53">
        <f>Fixtures!B2</f>
        <v>0</v>
      </c>
      <c r="P6" s="51" t="e">
        <f>VLOOKUP($O6,CornerStats!$A$3:$AE$998,5,FALSE)</f>
        <v>#N/A</v>
      </c>
      <c r="Q6" s="51" t="e">
        <f>VLOOKUP($O6,CornerStats!$A$3:$AE$998,7,FALSE)</f>
        <v>#N/A</v>
      </c>
      <c r="R6" s="51" t="e">
        <f>VLOOKUP($O6,CornerStats!$A$3:$AE$998,8,FALSE)</f>
        <v>#N/A</v>
      </c>
      <c r="S6" s="51" t="e">
        <f>VLOOKUP($O6,CornerStats!$A$3:$AE$998,10,FALSE)</f>
        <v>#N/A</v>
      </c>
      <c r="T6" s="60" t="e">
        <f>VLOOKUP($O6,CornerStats!$A$3:$AE$998,11,FALSE)</f>
        <v>#N/A</v>
      </c>
      <c r="U6" s="60" t="e">
        <f>VLOOKUP($O6,CornerStats!$A$3:$AE$998,13,FALSE)</f>
        <v>#N/A</v>
      </c>
      <c r="V6" s="57" t="e">
        <f>VLOOKUP($O6,CornerStats!$A$3:$AE$998,14,FALSE)</f>
        <v>#N/A</v>
      </c>
      <c r="W6" s="57" t="e">
        <f>VLOOKUP($O6,CornerStats!$A$3:$AE$998,16,FALSE)</f>
        <v>#N/A</v>
      </c>
      <c r="X6" s="57" t="e">
        <f>VLOOKUP($O6,CornerStats!$A$3:$AE$998,17,FALSE)</f>
        <v>#N/A</v>
      </c>
      <c r="Y6" s="57" t="e">
        <f>VLOOKUP($O6,CornerStats!$A$3:$AE$998,19,FALSE)</f>
        <v>#N/A</v>
      </c>
      <c r="Z6" s="57" t="e">
        <f>VLOOKUP($O6,CornerStats!$A$3:$AE$998,20,FALSE)</f>
        <v>#N/A</v>
      </c>
      <c r="AA6" s="57" t="e">
        <f>VLOOKUP($O6,CornerStats!$A$3:$AE$998,22,FALSE)</f>
        <v>#N/A</v>
      </c>
    </row>
    <row r="7" spans="1:27" ht="14.4" hidden="1" thickTop="1" x14ac:dyDescent="0.3">
      <c r="A7" s="51" t="e">
        <f>VLOOKUP($M7,CornerStats!$A$3:$AE$998,5,FALSE)</f>
        <v>#REF!</v>
      </c>
      <c r="B7" s="51" t="e">
        <f>VLOOKUP($M7,CornerStats!$A$3:$AE$998,6,FALSE)</f>
        <v>#REF!</v>
      </c>
      <c r="C7" s="51" t="e">
        <f>VLOOKUP($M7,CornerStats!$A$3:$AE$998,8,FALSE)</f>
        <v>#REF!</v>
      </c>
      <c r="D7" s="51" t="e">
        <f>VLOOKUP($M7,CornerStats!$A$3:$AE$998,9,FALSE)</f>
        <v>#REF!</v>
      </c>
      <c r="E7" s="60" t="e">
        <f>VLOOKUP($M7,CornerStats!$A$3:$AE$998,11,FALSE)</f>
        <v>#REF!</v>
      </c>
      <c r="F7" s="60" t="e">
        <f>VLOOKUP($M7,CornerStats!$A$3:$AE$998,12,FALSE)</f>
        <v>#REF!</v>
      </c>
      <c r="G7" s="57" t="e">
        <f>VLOOKUP($M7,CornerStats!$A$3:$AE$998,14,FALSE)</f>
        <v>#REF!</v>
      </c>
      <c r="H7" s="57" t="e">
        <f>VLOOKUP($M7,CornerStats!$A$3:$AE$998,15,FALSE)</f>
        <v>#REF!</v>
      </c>
      <c r="I7" s="57" t="e">
        <f>VLOOKUP($M7,CornerStats!$A$3:$AE$998,17,FALSE)</f>
        <v>#REF!</v>
      </c>
      <c r="J7" s="57" t="e">
        <f>VLOOKUP($M7,CornerStats!$A$3:$AE$998,18,FALSE)</f>
        <v>#REF!</v>
      </c>
      <c r="K7" s="57" t="e">
        <f>VLOOKUP($M7,CornerStats!$A$3:$AE$998,20,FALSE)</f>
        <v>#REF!</v>
      </c>
      <c r="L7" s="57" t="e">
        <f>VLOOKUP($M7,CornerStats!$A$3:$AE$998,21,FALSE)</f>
        <v>#REF!</v>
      </c>
      <c r="M7" s="53" t="e">
        <f>Fixtures!#REF!</f>
        <v>#REF!</v>
      </c>
      <c r="N7" s="54" t="e">
        <f>Fixtures!#REF!</f>
        <v>#REF!</v>
      </c>
      <c r="O7" s="53" t="e">
        <f>Fixtures!#REF!</f>
        <v>#REF!</v>
      </c>
      <c r="P7" s="51" t="e">
        <f>VLOOKUP($O7,CornerStats!$A$3:$AE$998,5,FALSE)</f>
        <v>#REF!</v>
      </c>
      <c r="Q7" s="51" t="e">
        <f>VLOOKUP($O7,CornerStats!$A$3:$AE$998,7,FALSE)</f>
        <v>#REF!</v>
      </c>
      <c r="R7" s="51" t="e">
        <f>VLOOKUP($O7,CornerStats!$A$3:$AE$998,8,FALSE)</f>
        <v>#REF!</v>
      </c>
      <c r="S7" s="51" t="e">
        <f>VLOOKUP($O7,CornerStats!$A$3:$AE$998,10,FALSE)</f>
        <v>#REF!</v>
      </c>
      <c r="T7" s="60" t="e">
        <f>VLOOKUP($O7,CornerStats!$A$3:$AE$998,11,FALSE)</f>
        <v>#REF!</v>
      </c>
      <c r="U7" s="60" t="e">
        <f>VLOOKUP($O7,CornerStats!$A$3:$AE$998,13,FALSE)</f>
        <v>#REF!</v>
      </c>
      <c r="V7" s="57" t="e">
        <f>VLOOKUP($O7,CornerStats!$A$3:$AE$998,14,FALSE)</f>
        <v>#REF!</v>
      </c>
      <c r="W7" s="57" t="e">
        <f>VLOOKUP($O7,CornerStats!$A$3:$AE$998,16,FALSE)</f>
        <v>#REF!</v>
      </c>
      <c r="X7" s="57" t="e">
        <f>VLOOKUP($O7,CornerStats!$A$3:$AE$998,17,FALSE)</f>
        <v>#REF!</v>
      </c>
      <c r="Y7" s="57" t="e">
        <f>VLOOKUP($O7,CornerStats!$A$3:$AE$998,19,FALSE)</f>
        <v>#REF!</v>
      </c>
      <c r="Z7" s="57" t="e">
        <f>VLOOKUP($O7,CornerStats!$A$3:$AE$998,20,FALSE)</f>
        <v>#REF!</v>
      </c>
      <c r="AA7" s="57" t="e">
        <f>VLOOKUP($O7,CornerStats!$A$3:$AE$998,22,FALSE)</f>
        <v>#REF!</v>
      </c>
    </row>
    <row r="8" spans="1:27" ht="14.4" hidden="1" thickTop="1" x14ac:dyDescent="0.3">
      <c r="A8" s="51" t="e">
        <f>VLOOKUP($M8,CornerStats!$A$3:$AE$998,5,FALSE)</f>
        <v>#REF!</v>
      </c>
      <c r="B8" s="51" t="e">
        <f>VLOOKUP($M8,CornerStats!$A$3:$AE$998,6,FALSE)</f>
        <v>#REF!</v>
      </c>
      <c r="C8" s="51" t="e">
        <f>VLOOKUP($M8,CornerStats!$A$3:$AE$998,8,FALSE)</f>
        <v>#REF!</v>
      </c>
      <c r="D8" s="51" t="e">
        <f>VLOOKUP($M8,CornerStats!$A$3:$AE$998,9,FALSE)</f>
        <v>#REF!</v>
      </c>
      <c r="E8" s="60" t="e">
        <f>VLOOKUP($M8,CornerStats!$A$3:$AE$998,11,FALSE)</f>
        <v>#REF!</v>
      </c>
      <c r="F8" s="60" t="e">
        <f>VLOOKUP($M8,CornerStats!$A$3:$AE$998,12,FALSE)</f>
        <v>#REF!</v>
      </c>
      <c r="G8" s="57" t="e">
        <f>VLOOKUP($M8,CornerStats!$A$3:$AE$998,14,FALSE)</f>
        <v>#REF!</v>
      </c>
      <c r="H8" s="57" t="e">
        <f>VLOOKUP($M8,CornerStats!$A$3:$AE$998,15,FALSE)</f>
        <v>#REF!</v>
      </c>
      <c r="I8" s="57" t="e">
        <f>VLOOKUP($M8,CornerStats!$A$3:$AE$998,17,FALSE)</f>
        <v>#REF!</v>
      </c>
      <c r="J8" s="57" t="e">
        <f>VLOOKUP($M8,CornerStats!$A$3:$AE$998,18,FALSE)</f>
        <v>#REF!</v>
      </c>
      <c r="K8" s="57" t="e">
        <f>VLOOKUP($M8,CornerStats!$A$3:$AE$998,20,FALSE)</f>
        <v>#REF!</v>
      </c>
      <c r="L8" s="57" t="e">
        <f>VLOOKUP($M8,CornerStats!$A$3:$AE$998,21,FALSE)</f>
        <v>#REF!</v>
      </c>
      <c r="M8" s="53" t="e">
        <f>Fixtures!#REF!</f>
        <v>#REF!</v>
      </c>
      <c r="N8" s="54" t="e">
        <f>Fixtures!#REF!</f>
        <v>#REF!</v>
      </c>
      <c r="O8" s="53" t="e">
        <f>Fixtures!#REF!</f>
        <v>#REF!</v>
      </c>
      <c r="P8" s="51" t="e">
        <f>VLOOKUP($O8,CornerStats!$A$3:$AE$998,5,FALSE)</f>
        <v>#REF!</v>
      </c>
      <c r="Q8" s="51" t="e">
        <f>VLOOKUP($O8,CornerStats!$A$3:$AE$998,7,FALSE)</f>
        <v>#REF!</v>
      </c>
      <c r="R8" s="51" t="e">
        <f>VLOOKUP($O8,CornerStats!$A$3:$AE$998,8,FALSE)</f>
        <v>#REF!</v>
      </c>
      <c r="S8" s="51" t="e">
        <f>VLOOKUP($O8,CornerStats!$A$3:$AE$998,10,FALSE)</f>
        <v>#REF!</v>
      </c>
      <c r="T8" s="60" t="e">
        <f>VLOOKUP($O8,CornerStats!$A$3:$AE$998,11,FALSE)</f>
        <v>#REF!</v>
      </c>
      <c r="U8" s="60" t="e">
        <f>VLOOKUP($O8,CornerStats!$A$3:$AE$998,13,FALSE)</f>
        <v>#REF!</v>
      </c>
      <c r="V8" s="57" t="e">
        <f>VLOOKUP($O8,CornerStats!$A$3:$AE$998,14,FALSE)</f>
        <v>#REF!</v>
      </c>
      <c r="W8" s="57" t="e">
        <f>VLOOKUP($O8,CornerStats!$A$3:$AE$998,16,FALSE)</f>
        <v>#REF!</v>
      </c>
      <c r="X8" s="57" t="e">
        <f>VLOOKUP($O8,CornerStats!$A$3:$AE$998,17,FALSE)</f>
        <v>#REF!</v>
      </c>
      <c r="Y8" s="57" t="e">
        <f>VLOOKUP($O8,CornerStats!$A$3:$AE$998,19,FALSE)</f>
        <v>#REF!</v>
      </c>
      <c r="Z8" s="57" t="e">
        <f>VLOOKUP($O8,CornerStats!$A$3:$AE$998,20,FALSE)</f>
        <v>#REF!</v>
      </c>
      <c r="AA8" s="57" t="e">
        <f>VLOOKUP($O8,CornerStats!$A$3:$AE$998,22,FALSE)</f>
        <v>#REF!</v>
      </c>
    </row>
    <row r="9" spans="1:27" ht="14.4" hidden="1" thickTop="1" x14ac:dyDescent="0.3">
      <c r="A9" s="51" t="e">
        <f>VLOOKUP($M9,CornerStats!$A$3:$AE$998,5,FALSE)</f>
        <v>#REF!</v>
      </c>
      <c r="B9" s="51" t="e">
        <f>VLOOKUP($M9,CornerStats!$A$3:$AE$998,6,FALSE)</f>
        <v>#REF!</v>
      </c>
      <c r="C9" s="51" t="e">
        <f>VLOOKUP($M9,CornerStats!$A$3:$AE$998,8,FALSE)</f>
        <v>#REF!</v>
      </c>
      <c r="D9" s="51" t="e">
        <f>VLOOKUP($M9,CornerStats!$A$3:$AE$998,9,FALSE)</f>
        <v>#REF!</v>
      </c>
      <c r="E9" s="60" t="e">
        <f>VLOOKUP($M9,CornerStats!$A$3:$AE$998,11,FALSE)</f>
        <v>#REF!</v>
      </c>
      <c r="F9" s="60" t="e">
        <f>VLOOKUP($M9,CornerStats!$A$3:$AE$998,12,FALSE)</f>
        <v>#REF!</v>
      </c>
      <c r="G9" s="57" t="e">
        <f>VLOOKUP($M9,CornerStats!$A$3:$AE$998,14,FALSE)</f>
        <v>#REF!</v>
      </c>
      <c r="H9" s="57" t="e">
        <f>VLOOKUP($M9,CornerStats!$A$3:$AE$998,15,FALSE)</f>
        <v>#REF!</v>
      </c>
      <c r="I9" s="57" t="e">
        <f>VLOOKUP($M9,CornerStats!$A$3:$AE$998,17,FALSE)</f>
        <v>#REF!</v>
      </c>
      <c r="J9" s="57" t="e">
        <f>VLOOKUP($M9,CornerStats!$A$3:$AE$998,18,FALSE)</f>
        <v>#REF!</v>
      </c>
      <c r="K9" s="57" t="e">
        <f>VLOOKUP($M9,CornerStats!$A$3:$AE$998,20,FALSE)</f>
        <v>#REF!</v>
      </c>
      <c r="L9" s="57" t="e">
        <f>VLOOKUP($M9,CornerStats!$A$3:$AE$998,21,FALSE)</f>
        <v>#REF!</v>
      </c>
      <c r="M9" s="53" t="e">
        <f>Fixtures!#REF!</f>
        <v>#REF!</v>
      </c>
      <c r="N9" s="54" t="e">
        <f>Fixtures!#REF!</f>
        <v>#REF!</v>
      </c>
      <c r="O9" s="53" t="e">
        <f>Fixtures!#REF!</f>
        <v>#REF!</v>
      </c>
      <c r="P9" s="51" t="e">
        <f>VLOOKUP($O9,CornerStats!$A$3:$AE$998,5,FALSE)</f>
        <v>#REF!</v>
      </c>
      <c r="Q9" s="51" t="e">
        <f>VLOOKUP($O9,CornerStats!$A$3:$AE$998,7,FALSE)</f>
        <v>#REF!</v>
      </c>
      <c r="R9" s="51" t="e">
        <f>VLOOKUP($O9,CornerStats!$A$3:$AE$998,8,FALSE)</f>
        <v>#REF!</v>
      </c>
      <c r="S9" s="51" t="e">
        <f>VLOOKUP($O9,CornerStats!$A$3:$AE$998,10,FALSE)</f>
        <v>#REF!</v>
      </c>
      <c r="T9" s="60" t="e">
        <f>VLOOKUP($O9,CornerStats!$A$3:$AE$998,11,FALSE)</f>
        <v>#REF!</v>
      </c>
      <c r="U9" s="60" t="e">
        <f>VLOOKUP($O9,CornerStats!$A$3:$AE$998,13,FALSE)</f>
        <v>#REF!</v>
      </c>
      <c r="V9" s="57" t="e">
        <f>VLOOKUP($O9,CornerStats!$A$3:$AE$998,14,FALSE)</f>
        <v>#REF!</v>
      </c>
      <c r="W9" s="57" t="e">
        <f>VLOOKUP($O9,CornerStats!$A$3:$AE$998,16,FALSE)</f>
        <v>#REF!</v>
      </c>
      <c r="X9" s="57" t="e">
        <f>VLOOKUP($O9,CornerStats!$A$3:$AE$998,17,FALSE)</f>
        <v>#REF!</v>
      </c>
      <c r="Y9" s="57" t="e">
        <f>VLOOKUP($O9,CornerStats!$A$3:$AE$998,19,FALSE)</f>
        <v>#REF!</v>
      </c>
      <c r="Z9" s="57" t="e">
        <f>VLOOKUP($O9,CornerStats!$A$3:$AE$998,20,FALSE)</f>
        <v>#REF!</v>
      </c>
      <c r="AA9" s="57" t="e">
        <f>VLOOKUP($O9,CornerStats!$A$3:$AE$998,22,FALSE)</f>
        <v>#REF!</v>
      </c>
    </row>
    <row r="10" spans="1:27" ht="14.4" hidden="1" thickTop="1" x14ac:dyDescent="0.3">
      <c r="A10" s="51" t="e">
        <f>VLOOKUP($M10,CornerStats!$A$3:$AE$998,5,FALSE)</f>
        <v>#REF!</v>
      </c>
      <c r="B10" s="51" t="e">
        <f>VLOOKUP($M10,CornerStats!$A$3:$AE$998,6,FALSE)</f>
        <v>#REF!</v>
      </c>
      <c r="C10" s="51" t="e">
        <f>VLOOKUP($M10,CornerStats!$A$3:$AE$998,8,FALSE)</f>
        <v>#REF!</v>
      </c>
      <c r="D10" s="51" t="e">
        <f>VLOOKUP($M10,CornerStats!$A$3:$AE$998,9,FALSE)</f>
        <v>#REF!</v>
      </c>
      <c r="E10" s="60" t="e">
        <f>VLOOKUP($M10,CornerStats!$A$3:$AE$998,11,FALSE)</f>
        <v>#REF!</v>
      </c>
      <c r="F10" s="60" t="e">
        <f>VLOOKUP($M10,CornerStats!$A$3:$AE$998,12,FALSE)</f>
        <v>#REF!</v>
      </c>
      <c r="G10" s="57" t="e">
        <f>VLOOKUP($M10,CornerStats!$A$3:$AE$998,14,FALSE)</f>
        <v>#REF!</v>
      </c>
      <c r="H10" s="57" t="e">
        <f>VLOOKUP($M10,CornerStats!$A$3:$AE$998,15,FALSE)</f>
        <v>#REF!</v>
      </c>
      <c r="I10" s="57" t="e">
        <f>VLOOKUP($M10,CornerStats!$A$3:$AE$998,17,FALSE)</f>
        <v>#REF!</v>
      </c>
      <c r="J10" s="57" t="e">
        <f>VLOOKUP($M10,CornerStats!$A$3:$AE$998,18,FALSE)</f>
        <v>#REF!</v>
      </c>
      <c r="K10" s="57" t="e">
        <f>VLOOKUP($M10,CornerStats!$A$3:$AE$998,20,FALSE)</f>
        <v>#REF!</v>
      </c>
      <c r="L10" s="57" t="e">
        <f>VLOOKUP($M10,CornerStats!$A$3:$AE$998,21,FALSE)</f>
        <v>#REF!</v>
      </c>
      <c r="M10" s="53" t="e">
        <f>Fixtures!#REF!</f>
        <v>#REF!</v>
      </c>
      <c r="N10" s="54" t="e">
        <f>Fixtures!#REF!</f>
        <v>#REF!</v>
      </c>
      <c r="O10" s="53" t="e">
        <f>Fixtures!#REF!</f>
        <v>#REF!</v>
      </c>
      <c r="P10" s="51" t="e">
        <f>VLOOKUP($O10,CornerStats!$A$3:$AE$998,5,FALSE)</f>
        <v>#REF!</v>
      </c>
      <c r="Q10" s="51" t="e">
        <f>VLOOKUP($O10,CornerStats!$A$3:$AE$998,7,FALSE)</f>
        <v>#REF!</v>
      </c>
      <c r="R10" s="51" t="e">
        <f>VLOOKUP($O10,CornerStats!$A$3:$AE$998,8,FALSE)</f>
        <v>#REF!</v>
      </c>
      <c r="S10" s="51" t="e">
        <f>VLOOKUP($O10,CornerStats!$A$3:$AE$998,10,FALSE)</f>
        <v>#REF!</v>
      </c>
      <c r="T10" s="60" t="e">
        <f>VLOOKUP($O10,CornerStats!$A$3:$AE$998,11,FALSE)</f>
        <v>#REF!</v>
      </c>
      <c r="U10" s="60" t="e">
        <f>VLOOKUP($O10,CornerStats!$A$3:$AE$998,13,FALSE)</f>
        <v>#REF!</v>
      </c>
      <c r="V10" s="57" t="e">
        <f>VLOOKUP($O10,CornerStats!$A$3:$AE$998,14,FALSE)</f>
        <v>#REF!</v>
      </c>
      <c r="W10" s="57" t="e">
        <f>VLOOKUP($O10,CornerStats!$A$3:$AE$998,16,FALSE)</f>
        <v>#REF!</v>
      </c>
      <c r="X10" s="57" t="e">
        <f>VLOOKUP($O10,CornerStats!$A$3:$AE$998,17,FALSE)</f>
        <v>#REF!</v>
      </c>
      <c r="Y10" s="57" t="e">
        <f>VLOOKUP($O10,CornerStats!$A$3:$AE$998,19,FALSE)</f>
        <v>#REF!</v>
      </c>
      <c r="Z10" s="57" t="e">
        <f>VLOOKUP($O10,CornerStats!$A$3:$AE$998,20,FALSE)</f>
        <v>#REF!</v>
      </c>
      <c r="AA10" s="57" t="e">
        <f>VLOOKUP($O10,CornerStats!$A$3:$AE$998,22,FALSE)</f>
        <v>#REF!</v>
      </c>
    </row>
    <row r="11" spans="1:27" ht="14.4" hidden="1" thickTop="1" x14ac:dyDescent="0.3">
      <c r="A11" s="51" t="e">
        <f>VLOOKUP($M11,CornerStats!$A$3:$AE$998,5,FALSE)</f>
        <v>#REF!</v>
      </c>
      <c r="B11" s="51" t="e">
        <f>VLOOKUP($M11,CornerStats!$A$3:$AE$998,6,FALSE)</f>
        <v>#REF!</v>
      </c>
      <c r="C11" s="51" t="e">
        <f>VLOOKUP($M11,CornerStats!$A$3:$AE$998,8,FALSE)</f>
        <v>#REF!</v>
      </c>
      <c r="D11" s="51" t="e">
        <f>VLOOKUP($M11,CornerStats!$A$3:$AE$998,9,FALSE)</f>
        <v>#REF!</v>
      </c>
      <c r="E11" s="60" t="e">
        <f>VLOOKUP($M11,CornerStats!$A$3:$AE$998,11,FALSE)</f>
        <v>#REF!</v>
      </c>
      <c r="F11" s="60" t="e">
        <f>VLOOKUP($M11,CornerStats!$A$3:$AE$998,12,FALSE)</f>
        <v>#REF!</v>
      </c>
      <c r="G11" s="57" t="e">
        <f>VLOOKUP($M11,CornerStats!$A$3:$AE$998,14,FALSE)</f>
        <v>#REF!</v>
      </c>
      <c r="H11" s="57" t="e">
        <f>VLOOKUP($M11,CornerStats!$A$3:$AE$998,15,FALSE)</f>
        <v>#REF!</v>
      </c>
      <c r="I11" s="57" t="e">
        <f>VLOOKUP($M11,CornerStats!$A$3:$AE$998,17,FALSE)</f>
        <v>#REF!</v>
      </c>
      <c r="J11" s="57" t="e">
        <f>VLOOKUP($M11,CornerStats!$A$3:$AE$998,18,FALSE)</f>
        <v>#REF!</v>
      </c>
      <c r="K11" s="57" t="e">
        <f>VLOOKUP($M11,CornerStats!$A$3:$AE$998,20,FALSE)</f>
        <v>#REF!</v>
      </c>
      <c r="L11" s="57" t="e">
        <f>VLOOKUP($M11,CornerStats!$A$3:$AE$998,21,FALSE)</f>
        <v>#REF!</v>
      </c>
      <c r="M11" s="53" t="e">
        <f>Fixtures!#REF!</f>
        <v>#REF!</v>
      </c>
      <c r="N11" s="54" t="e">
        <f>Fixtures!#REF!</f>
        <v>#REF!</v>
      </c>
      <c r="O11" s="53" t="e">
        <f>Fixtures!#REF!</f>
        <v>#REF!</v>
      </c>
      <c r="P11" s="51" t="e">
        <f>VLOOKUP($O11,CornerStats!$A$3:$AE$998,5,FALSE)</f>
        <v>#REF!</v>
      </c>
      <c r="Q11" s="51" t="e">
        <f>VLOOKUP($O11,CornerStats!$A$3:$AE$998,7,FALSE)</f>
        <v>#REF!</v>
      </c>
      <c r="R11" s="51" t="e">
        <f>VLOOKUP($O11,CornerStats!$A$3:$AE$998,8,FALSE)</f>
        <v>#REF!</v>
      </c>
      <c r="S11" s="51" t="e">
        <f>VLOOKUP($O11,CornerStats!$A$3:$AE$998,10,FALSE)</f>
        <v>#REF!</v>
      </c>
      <c r="T11" s="60" t="e">
        <f>VLOOKUP($O11,CornerStats!$A$3:$AE$998,11,FALSE)</f>
        <v>#REF!</v>
      </c>
      <c r="U11" s="60" t="e">
        <f>VLOOKUP($O11,CornerStats!$A$3:$AE$998,13,FALSE)</f>
        <v>#REF!</v>
      </c>
      <c r="V11" s="57" t="e">
        <f>VLOOKUP($O11,CornerStats!$A$3:$AE$998,14,FALSE)</f>
        <v>#REF!</v>
      </c>
      <c r="W11" s="57" t="e">
        <f>VLOOKUP($O11,CornerStats!$A$3:$AE$998,16,FALSE)</f>
        <v>#REF!</v>
      </c>
      <c r="X11" s="57" t="e">
        <f>VLOOKUP($O11,CornerStats!$A$3:$AE$998,17,FALSE)</f>
        <v>#REF!</v>
      </c>
      <c r="Y11" s="57" t="e">
        <f>VLOOKUP($O11,CornerStats!$A$3:$AE$998,19,FALSE)</f>
        <v>#REF!</v>
      </c>
      <c r="Z11" s="57" t="e">
        <f>VLOOKUP($O11,CornerStats!$A$3:$AE$998,20,FALSE)</f>
        <v>#REF!</v>
      </c>
      <c r="AA11" s="57" t="e">
        <f>VLOOKUP($O11,CornerStats!$A$3:$AE$998,22,FALSE)</f>
        <v>#REF!</v>
      </c>
    </row>
    <row r="12" spans="1:27" ht="14.4" hidden="1" thickTop="1" x14ac:dyDescent="0.3">
      <c r="A12" s="51" t="e">
        <f>VLOOKUP($M12,CornerStats!$A$3:$AE$998,5,FALSE)</f>
        <v>#REF!</v>
      </c>
      <c r="B12" s="51" t="e">
        <f>VLOOKUP($M12,CornerStats!$A$3:$AE$998,6,FALSE)</f>
        <v>#REF!</v>
      </c>
      <c r="C12" s="51" t="e">
        <f>VLOOKUP($M12,CornerStats!$A$3:$AE$998,8,FALSE)</f>
        <v>#REF!</v>
      </c>
      <c r="D12" s="51" t="e">
        <f>VLOOKUP($M12,CornerStats!$A$3:$AE$998,9,FALSE)</f>
        <v>#REF!</v>
      </c>
      <c r="E12" s="60" t="e">
        <f>VLOOKUP($M12,CornerStats!$A$3:$AE$998,11,FALSE)</f>
        <v>#REF!</v>
      </c>
      <c r="F12" s="60" t="e">
        <f>VLOOKUP($M12,CornerStats!$A$3:$AE$998,12,FALSE)</f>
        <v>#REF!</v>
      </c>
      <c r="G12" s="57" t="e">
        <f>VLOOKUP($M12,CornerStats!$A$3:$AE$998,14,FALSE)</f>
        <v>#REF!</v>
      </c>
      <c r="H12" s="57" t="e">
        <f>VLOOKUP($M12,CornerStats!$A$3:$AE$998,15,FALSE)</f>
        <v>#REF!</v>
      </c>
      <c r="I12" s="57" t="e">
        <f>VLOOKUP($M12,CornerStats!$A$3:$AE$998,17,FALSE)</f>
        <v>#REF!</v>
      </c>
      <c r="J12" s="57" t="e">
        <f>VLOOKUP($M12,CornerStats!$A$3:$AE$998,18,FALSE)</f>
        <v>#REF!</v>
      </c>
      <c r="K12" s="57" t="e">
        <f>VLOOKUP($M12,CornerStats!$A$3:$AE$998,20,FALSE)</f>
        <v>#REF!</v>
      </c>
      <c r="L12" s="57" t="e">
        <f>VLOOKUP($M12,CornerStats!$A$3:$AE$998,21,FALSE)</f>
        <v>#REF!</v>
      </c>
      <c r="M12" s="53" t="e">
        <f>Fixtures!#REF!</f>
        <v>#REF!</v>
      </c>
      <c r="N12" s="54" t="e">
        <f>Fixtures!#REF!</f>
        <v>#REF!</v>
      </c>
      <c r="O12" s="53" t="e">
        <f>Fixtures!#REF!</f>
        <v>#REF!</v>
      </c>
      <c r="P12" s="51" t="e">
        <f>VLOOKUP($O12,CornerStats!$A$3:$AE$998,5,FALSE)</f>
        <v>#REF!</v>
      </c>
      <c r="Q12" s="51" t="e">
        <f>VLOOKUP($O12,CornerStats!$A$3:$AE$998,7,FALSE)</f>
        <v>#REF!</v>
      </c>
      <c r="R12" s="51" t="e">
        <f>VLOOKUP($O12,CornerStats!$A$3:$AE$998,8,FALSE)</f>
        <v>#REF!</v>
      </c>
      <c r="S12" s="51" t="e">
        <f>VLOOKUP($O12,CornerStats!$A$3:$AE$998,10,FALSE)</f>
        <v>#REF!</v>
      </c>
      <c r="T12" s="60" t="e">
        <f>VLOOKUP($O12,CornerStats!$A$3:$AE$998,11,FALSE)</f>
        <v>#REF!</v>
      </c>
      <c r="U12" s="60" t="e">
        <f>VLOOKUP($O12,CornerStats!$A$3:$AE$998,13,FALSE)</f>
        <v>#REF!</v>
      </c>
      <c r="V12" s="57" t="e">
        <f>VLOOKUP($O12,CornerStats!$A$3:$AE$998,14,FALSE)</f>
        <v>#REF!</v>
      </c>
      <c r="W12" s="57" t="e">
        <f>VLOOKUP($O12,CornerStats!$A$3:$AE$998,16,FALSE)</f>
        <v>#REF!</v>
      </c>
      <c r="X12" s="57" t="e">
        <f>VLOOKUP($O12,CornerStats!$A$3:$AE$998,17,FALSE)</f>
        <v>#REF!</v>
      </c>
      <c r="Y12" s="57" t="e">
        <f>VLOOKUP($O12,CornerStats!$A$3:$AE$998,19,FALSE)</f>
        <v>#REF!</v>
      </c>
      <c r="Z12" s="57" t="e">
        <f>VLOOKUP($O12,CornerStats!$A$3:$AE$998,20,FALSE)</f>
        <v>#REF!</v>
      </c>
      <c r="AA12" s="57" t="e">
        <f>VLOOKUP($O12,CornerStats!$A$3:$AE$998,22,FALSE)</f>
        <v>#REF!</v>
      </c>
    </row>
    <row r="13" spans="1:27" ht="14.4" hidden="1" thickTop="1" x14ac:dyDescent="0.3">
      <c r="A13" s="51" t="e">
        <f>VLOOKUP($M13,CornerStats!$A$3:$AE$998,5,FALSE)</f>
        <v>#REF!</v>
      </c>
      <c r="B13" s="51" t="e">
        <f>VLOOKUP($M13,CornerStats!$A$3:$AE$998,6,FALSE)</f>
        <v>#REF!</v>
      </c>
      <c r="C13" s="51" t="e">
        <f>VLOOKUP($M13,CornerStats!$A$3:$AE$998,8,FALSE)</f>
        <v>#REF!</v>
      </c>
      <c r="D13" s="51" t="e">
        <f>VLOOKUP($M13,CornerStats!$A$3:$AE$998,9,FALSE)</f>
        <v>#REF!</v>
      </c>
      <c r="E13" s="60" t="e">
        <f>VLOOKUP($M13,CornerStats!$A$3:$AE$998,11,FALSE)</f>
        <v>#REF!</v>
      </c>
      <c r="F13" s="60" t="e">
        <f>VLOOKUP($M13,CornerStats!$A$3:$AE$998,12,FALSE)</f>
        <v>#REF!</v>
      </c>
      <c r="G13" s="57" t="e">
        <f>VLOOKUP($M13,CornerStats!$A$3:$AE$998,14,FALSE)</f>
        <v>#REF!</v>
      </c>
      <c r="H13" s="57" t="e">
        <f>VLOOKUP($M13,CornerStats!$A$3:$AE$998,15,FALSE)</f>
        <v>#REF!</v>
      </c>
      <c r="I13" s="57" t="e">
        <f>VLOOKUP($M13,CornerStats!$A$3:$AE$998,17,FALSE)</f>
        <v>#REF!</v>
      </c>
      <c r="J13" s="57" t="e">
        <f>VLOOKUP($M13,CornerStats!$A$3:$AE$998,18,FALSE)</f>
        <v>#REF!</v>
      </c>
      <c r="K13" s="57" t="e">
        <f>VLOOKUP($M13,CornerStats!$A$3:$AE$998,20,FALSE)</f>
        <v>#REF!</v>
      </c>
      <c r="L13" s="57" t="e">
        <f>VLOOKUP($M13,CornerStats!$A$3:$AE$998,21,FALSE)</f>
        <v>#REF!</v>
      </c>
      <c r="M13" s="53" t="e">
        <f>Fixtures!#REF!</f>
        <v>#REF!</v>
      </c>
      <c r="N13" s="54" t="e">
        <f>Fixtures!#REF!</f>
        <v>#REF!</v>
      </c>
      <c r="O13" s="53" t="e">
        <f>Fixtures!#REF!</f>
        <v>#REF!</v>
      </c>
      <c r="P13" s="51" t="e">
        <f>VLOOKUP($O13,CornerStats!$A$3:$AE$998,5,FALSE)</f>
        <v>#REF!</v>
      </c>
      <c r="Q13" s="51" t="e">
        <f>VLOOKUP($O13,CornerStats!$A$3:$AE$998,7,FALSE)</f>
        <v>#REF!</v>
      </c>
      <c r="R13" s="51" t="e">
        <f>VLOOKUP($O13,CornerStats!$A$3:$AE$998,8,FALSE)</f>
        <v>#REF!</v>
      </c>
      <c r="S13" s="51" t="e">
        <f>VLOOKUP($O13,CornerStats!$A$3:$AE$998,10,FALSE)</f>
        <v>#REF!</v>
      </c>
      <c r="T13" s="60" t="e">
        <f>VLOOKUP($O13,CornerStats!$A$3:$AE$998,11,FALSE)</f>
        <v>#REF!</v>
      </c>
      <c r="U13" s="60" t="e">
        <f>VLOOKUP($O13,CornerStats!$A$3:$AE$998,13,FALSE)</f>
        <v>#REF!</v>
      </c>
      <c r="V13" s="57" t="e">
        <f>VLOOKUP($O13,CornerStats!$A$3:$AE$998,14,FALSE)</f>
        <v>#REF!</v>
      </c>
      <c r="W13" s="57" t="e">
        <f>VLOOKUP($O13,CornerStats!$A$3:$AE$998,16,FALSE)</f>
        <v>#REF!</v>
      </c>
      <c r="X13" s="57" t="e">
        <f>VLOOKUP($O13,CornerStats!$A$3:$AE$998,17,FALSE)</f>
        <v>#REF!</v>
      </c>
      <c r="Y13" s="57" t="e">
        <f>VLOOKUP($O13,CornerStats!$A$3:$AE$998,19,FALSE)</f>
        <v>#REF!</v>
      </c>
      <c r="Z13" s="57" t="e">
        <f>VLOOKUP($O13,CornerStats!$A$3:$AE$998,20,FALSE)</f>
        <v>#REF!</v>
      </c>
      <c r="AA13" s="57" t="e">
        <f>VLOOKUP($O13,CornerStats!$A$3:$AE$998,22,FALSE)</f>
        <v>#REF!</v>
      </c>
    </row>
    <row r="14" spans="1:27" ht="14.4" hidden="1" thickTop="1" x14ac:dyDescent="0.3">
      <c r="A14" s="51" t="e">
        <f>VLOOKUP($M14,CornerStats!$A$3:$AE$998,5,FALSE)</f>
        <v>#REF!</v>
      </c>
      <c r="B14" s="51" t="e">
        <f>VLOOKUP($M14,CornerStats!$A$3:$AE$998,6,FALSE)</f>
        <v>#REF!</v>
      </c>
      <c r="C14" s="51" t="e">
        <f>VLOOKUP($M14,CornerStats!$A$3:$AE$998,8,FALSE)</f>
        <v>#REF!</v>
      </c>
      <c r="D14" s="51" t="e">
        <f>VLOOKUP($M14,CornerStats!$A$3:$AE$998,9,FALSE)</f>
        <v>#REF!</v>
      </c>
      <c r="E14" s="60" t="e">
        <f>VLOOKUP($M14,CornerStats!$A$3:$AE$998,11,FALSE)</f>
        <v>#REF!</v>
      </c>
      <c r="F14" s="60" t="e">
        <f>VLOOKUP($M14,CornerStats!$A$3:$AE$998,12,FALSE)</f>
        <v>#REF!</v>
      </c>
      <c r="G14" s="57" t="e">
        <f>VLOOKUP($M14,CornerStats!$A$3:$AE$998,14,FALSE)</f>
        <v>#REF!</v>
      </c>
      <c r="H14" s="57" t="e">
        <f>VLOOKUP($M14,CornerStats!$A$3:$AE$998,15,FALSE)</f>
        <v>#REF!</v>
      </c>
      <c r="I14" s="57" t="e">
        <f>VLOOKUP($M14,CornerStats!$A$3:$AE$998,17,FALSE)</f>
        <v>#REF!</v>
      </c>
      <c r="J14" s="57" t="e">
        <f>VLOOKUP($M14,CornerStats!$A$3:$AE$998,18,FALSE)</f>
        <v>#REF!</v>
      </c>
      <c r="K14" s="57" t="e">
        <f>VLOOKUP($M14,CornerStats!$A$3:$AE$998,20,FALSE)</f>
        <v>#REF!</v>
      </c>
      <c r="L14" s="57" t="e">
        <f>VLOOKUP($M14,CornerStats!$A$3:$AE$998,21,FALSE)</f>
        <v>#REF!</v>
      </c>
      <c r="M14" s="53" t="e">
        <f>Fixtures!#REF!</f>
        <v>#REF!</v>
      </c>
      <c r="N14" s="54" t="e">
        <f>Fixtures!#REF!</f>
        <v>#REF!</v>
      </c>
      <c r="O14" s="53" t="e">
        <f>Fixtures!#REF!</f>
        <v>#REF!</v>
      </c>
      <c r="P14" s="51" t="e">
        <f>VLOOKUP($O14,CornerStats!$A$3:$AE$998,5,FALSE)</f>
        <v>#REF!</v>
      </c>
      <c r="Q14" s="51" t="e">
        <f>VLOOKUP($O14,CornerStats!$A$3:$AE$998,7,FALSE)</f>
        <v>#REF!</v>
      </c>
      <c r="R14" s="51" t="e">
        <f>VLOOKUP($O14,CornerStats!$A$3:$AE$998,8,FALSE)</f>
        <v>#REF!</v>
      </c>
      <c r="S14" s="51" t="e">
        <f>VLOOKUP($O14,CornerStats!$A$3:$AE$998,10,FALSE)</f>
        <v>#REF!</v>
      </c>
      <c r="T14" s="60" t="e">
        <f>VLOOKUP($O14,CornerStats!$A$3:$AE$998,11,FALSE)</f>
        <v>#REF!</v>
      </c>
      <c r="U14" s="60" t="e">
        <f>VLOOKUP($O14,CornerStats!$A$3:$AE$998,13,FALSE)</f>
        <v>#REF!</v>
      </c>
      <c r="V14" s="57" t="e">
        <f>VLOOKUP($O14,CornerStats!$A$3:$AE$998,14,FALSE)</f>
        <v>#REF!</v>
      </c>
      <c r="W14" s="57" t="e">
        <f>VLOOKUP($O14,CornerStats!$A$3:$AE$998,16,FALSE)</f>
        <v>#REF!</v>
      </c>
      <c r="X14" s="57" t="e">
        <f>VLOOKUP($O14,CornerStats!$A$3:$AE$998,17,FALSE)</f>
        <v>#REF!</v>
      </c>
      <c r="Y14" s="57" t="e">
        <f>VLOOKUP($O14,CornerStats!$A$3:$AE$998,19,FALSE)</f>
        <v>#REF!</v>
      </c>
      <c r="Z14" s="57" t="e">
        <f>VLOOKUP($O14,CornerStats!$A$3:$AE$998,20,FALSE)</f>
        <v>#REF!</v>
      </c>
      <c r="AA14" s="57" t="e">
        <f>VLOOKUP($O14,CornerStats!$A$3:$AE$998,22,FALSE)</f>
        <v>#REF!</v>
      </c>
    </row>
    <row r="15" spans="1:27" ht="14.4" hidden="1" thickTop="1" x14ac:dyDescent="0.3">
      <c r="A15" s="51" t="e">
        <f>VLOOKUP($M15,CornerStats!$A$3:$AE$998,5,FALSE)</f>
        <v>#REF!</v>
      </c>
      <c r="B15" s="51" t="e">
        <f>VLOOKUP($M15,CornerStats!$A$3:$AE$998,6,FALSE)</f>
        <v>#REF!</v>
      </c>
      <c r="C15" s="51" t="e">
        <f>VLOOKUP($M15,CornerStats!$A$3:$AE$998,8,FALSE)</f>
        <v>#REF!</v>
      </c>
      <c r="D15" s="51" t="e">
        <f>VLOOKUP($M15,CornerStats!$A$3:$AE$998,9,FALSE)</f>
        <v>#REF!</v>
      </c>
      <c r="E15" s="60" t="e">
        <f>VLOOKUP($M15,CornerStats!$A$3:$AE$998,11,FALSE)</f>
        <v>#REF!</v>
      </c>
      <c r="F15" s="60" t="e">
        <f>VLOOKUP($M15,CornerStats!$A$3:$AE$998,12,FALSE)</f>
        <v>#REF!</v>
      </c>
      <c r="G15" s="57" t="e">
        <f>VLOOKUP($M15,CornerStats!$A$3:$AE$998,14,FALSE)</f>
        <v>#REF!</v>
      </c>
      <c r="H15" s="57" t="e">
        <f>VLOOKUP($M15,CornerStats!$A$3:$AE$998,15,FALSE)</f>
        <v>#REF!</v>
      </c>
      <c r="I15" s="57" t="e">
        <f>VLOOKUP($M15,CornerStats!$A$3:$AE$998,17,FALSE)</f>
        <v>#REF!</v>
      </c>
      <c r="J15" s="57" t="e">
        <f>VLOOKUP($M15,CornerStats!$A$3:$AE$998,18,FALSE)</f>
        <v>#REF!</v>
      </c>
      <c r="K15" s="57" t="e">
        <f>VLOOKUP($M15,CornerStats!$A$3:$AE$998,20,FALSE)</f>
        <v>#REF!</v>
      </c>
      <c r="L15" s="57" t="e">
        <f>VLOOKUP($M15,CornerStats!$A$3:$AE$998,21,FALSE)</f>
        <v>#REF!</v>
      </c>
      <c r="M15" s="53" t="e">
        <f>Fixtures!#REF!</f>
        <v>#REF!</v>
      </c>
      <c r="N15" s="54" t="e">
        <f>Fixtures!#REF!</f>
        <v>#REF!</v>
      </c>
      <c r="O15" s="53" t="e">
        <f>Fixtures!#REF!</f>
        <v>#REF!</v>
      </c>
      <c r="P15" s="51" t="e">
        <f>VLOOKUP($O15,CornerStats!$A$3:$AE$998,5,FALSE)</f>
        <v>#REF!</v>
      </c>
      <c r="Q15" s="51" t="e">
        <f>VLOOKUP($O15,CornerStats!$A$3:$AE$998,7,FALSE)</f>
        <v>#REF!</v>
      </c>
      <c r="R15" s="51" t="e">
        <f>VLOOKUP($O15,CornerStats!$A$3:$AE$998,8,FALSE)</f>
        <v>#REF!</v>
      </c>
      <c r="S15" s="51" t="e">
        <f>VLOOKUP($O15,CornerStats!$A$3:$AE$998,10,FALSE)</f>
        <v>#REF!</v>
      </c>
      <c r="T15" s="60" t="e">
        <f>VLOOKUP($O15,CornerStats!$A$3:$AE$998,11,FALSE)</f>
        <v>#REF!</v>
      </c>
      <c r="U15" s="60" t="e">
        <f>VLOOKUP($O15,CornerStats!$A$3:$AE$998,13,FALSE)</f>
        <v>#REF!</v>
      </c>
      <c r="V15" s="57" t="e">
        <f>VLOOKUP($O15,CornerStats!$A$3:$AE$998,14,FALSE)</f>
        <v>#REF!</v>
      </c>
      <c r="W15" s="57" t="e">
        <f>VLOOKUP($O15,CornerStats!$A$3:$AE$998,16,FALSE)</f>
        <v>#REF!</v>
      </c>
      <c r="X15" s="57" t="e">
        <f>VLOOKUP($O15,CornerStats!$A$3:$AE$998,17,FALSE)</f>
        <v>#REF!</v>
      </c>
      <c r="Y15" s="57" t="e">
        <f>VLOOKUP($O15,CornerStats!$A$3:$AE$998,19,FALSE)</f>
        <v>#REF!</v>
      </c>
      <c r="Z15" s="57" t="e">
        <f>VLOOKUP($O15,CornerStats!$A$3:$AE$998,20,FALSE)</f>
        <v>#REF!</v>
      </c>
      <c r="AA15" s="57" t="e">
        <f>VLOOKUP($O15,CornerStats!$A$3:$AE$998,22,FALSE)</f>
        <v>#REF!</v>
      </c>
    </row>
    <row r="16" spans="1:27" ht="14.4" hidden="1" thickTop="1" x14ac:dyDescent="0.3">
      <c r="A16" s="51" t="e">
        <f>VLOOKUP($M16,CornerStats!$A$3:$AE$998,5,FALSE)</f>
        <v>#REF!</v>
      </c>
      <c r="B16" s="51" t="e">
        <f>VLOOKUP($M16,CornerStats!$A$3:$AE$998,6,FALSE)</f>
        <v>#REF!</v>
      </c>
      <c r="C16" s="51" t="e">
        <f>VLOOKUP($M16,CornerStats!$A$3:$AE$998,8,FALSE)</f>
        <v>#REF!</v>
      </c>
      <c r="D16" s="51" t="e">
        <f>VLOOKUP($M16,CornerStats!$A$3:$AE$998,9,FALSE)</f>
        <v>#REF!</v>
      </c>
      <c r="E16" s="60" t="e">
        <f>VLOOKUP($M16,CornerStats!$A$3:$AE$998,11,FALSE)</f>
        <v>#REF!</v>
      </c>
      <c r="F16" s="60" t="e">
        <f>VLOOKUP($M16,CornerStats!$A$3:$AE$998,12,FALSE)</f>
        <v>#REF!</v>
      </c>
      <c r="G16" s="57" t="e">
        <f>VLOOKUP($M16,CornerStats!$A$3:$AE$998,14,FALSE)</f>
        <v>#REF!</v>
      </c>
      <c r="H16" s="57" t="e">
        <f>VLOOKUP($M16,CornerStats!$A$3:$AE$998,15,FALSE)</f>
        <v>#REF!</v>
      </c>
      <c r="I16" s="57" t="e">
        <f>VLOOKUP($M16,CornerStats!$A$3:$AE$998,17,FALSE)</f>
        <v>#REF!</v>
      </c>
      <c r="J16" s="57" t="e">
        <f>VLOOKUP($M16,CornerStats!$A$3:$AE$998,18,FALSE)</f>
        <v>#REF!</v>
      </c>
      <c r="K16" s="57" t="e">
        <f>VLOOKUP($M16,CornerStats!$A$3:$AE$998,20,FALSE)</f>
        <v>#REF!</v>
      </c>
      <c r="L16" s="57" t="e">
        <f>VLOOKUP($M16,CornerStats!$A$3:$AE$998,21,FALSE)</f>
        <v>#REF!</v>
      </c>
      <c r="M16" s="53" t="e">
        <f>Fixtures!#REF!</f>
        <v>#REF!</v>
      </c>
      <c r="N16" s="54" t="e">
        <f>Fixtures!#REF!</f>
        <v>#REF!</v>
      </c>
      <c r="O16" s="53" t="e">
        <f>Fixtures!#REF!</f>
        <v>#REF!</v>
      </c>
      <c r="P16" s="51" t="e">
        <f>VLOOKUP($O16,CornerStats!$A$3:$AE$998,5,FALSE)</f>
        <v>#REF!</v>
      </c>
      <c r="Q16" s="51" t="e">
        <f>VLOOKUP($O16,CornerStats!$A$3:$AE$998,7,FALSE)</f>
        <v>#REF!</v>
      </c>
      <c r="R16" s="51" t="e">
        <f>VLOOKUP($O16,CornerStats!$A$3:$AE$998,8,FALSE)</f>
        <v>#REF!</v>
      </c>
      <c r="S16" s="51" t="e">
        <f>VLOOKUP($O16,CornerStats!$A$3:$AE$998,10,FALSE)</f>
        <v>#REF!</v>
      </c>
      <c r="T16" s="60" t="e">
        <f>VLOOKUP($O16,CornerStats!$A$3:$AE$998,11,FALSE)</f>
        <v>#REF!</v>
      </c>
      <c r="U16" s="60" t="e">
        <f>VLOOKUP($O16,CornerStats!$A$3:$AE$998,13,FALSE)</f>
        <v>#REF!</v>
      </c>
      <c r="V16" s="57" t="e">
        <f>VLOOKUP($O16,CornerStats!$A$3:$AE$998,14,FALSE)</f>
        <v>#REF!</v>
      </c>
      <c r="W16" s="57" t="e">
        <f>VLOOKUP($O16,CornerStats!$A$3:$AE$998,16,FALSE)</f>
        <v>#REF!</v>
      </c>
      <c r="X16" s="57" t="e">
        <f>VLOOKUP($O16,CornerStats!$A$3:$AE$998,17,FALSE)</f>
        <v>#REF!</v>
      </c>
      <c r="Y16" s="57" t="e">
        <f>VLOOKUP($O16,CornerStats!$A$3:$AE$998,19,FALSE)</f>
        <v>#REF!</v>
      </c>
      <c r="Z16" s="57" t="e">
        <f>VLOOKUP($O16,CornerStats!$A$3:$AE$998,20,FALSE)</f>
        <v>#REF!</v>
      </c>
      <c r="AA16" s="57" t="e">
        <f>VLOOKUP($O16,CornerStats!$A$3:$AE$998,22,FALSE)</f>
        <v>#REF!</v>
      </c>
    </row>
    <row r="17" spans="1:27" ht="14.4" hidden="1" thickTop="1" x14ac:dyDescent="0.3">
      <c r="A17" s="51" t="e">
        <f>VLOOKUP($M17,CornerStats!$A$3:$AE$998,5,FALSE)</f>
        <v>#REF!</v>
      </c>
      <c r="B17" s="51" t="e">
        <f>VLOOKUP($M17,CornerStats!$A$3:$AE$998,6,FALSE)</f>
        <v>#REF!</v>
      </c>
      <c r="C17" s="51" t="e">
        <f>VLOOKUP($M17,CornerStats!$A$3:$AE$998,8,FALSE)</f>
        <v>#REF!</v>
      </c>
      <c r="D17" s="51" t="e">
        <f>VLOOKUP($M17,CornerStats!$A$3:$AE$998,9,FALSE)</f>
        <v>#REF!</v>
      </c>
      <c r="E17" s="60" t="e">
        <f>VLOOKUP($M17,CornerStats!$A$3:$AE$998,11,FALSE)</f>
        <v>#REF!</v>
      </c>
      <c r="F17" s="60" t="e">
        <f>VLOOKUP($M17,CornerStats!$A$3:$AE$998,12,FALSE)</f>
        <v>#REF!</v>
      </c>
      <c r="G17" s="57" t="e">
        <f>VLOOKUP($M17,CornerStats!$A$3:$AE$998,14,FALSE)</f>
        <v>#REF!</v>
      </c>
      <c r="H17" s="57" t="e">
        <f>VLOOKUP($M17,CornerStats!$A$3:$AE$998,15,FALSE)</f>
        <v>#REF!</v>
      </c>
      <c r="I17" s="57" t="e">
        <f>VLOOKUP($M17,CornerStats!$A$3:$AE$998,17,FALSE)</f>
        <v>#REF!</v>
      </c>
      <c r="J17" s="57" t="e">
        <f>VLOOKUP($M17,CornerStats!$A$3:$AE$998,18,FALSE)</f>
        <v>#REF!</v>
      </c>
      <c r="K17" s="57" t="e">
        <f>VLOOKUP($M17,CornerStats!$A$3:$AE$998,20,FALSE)</f>
        <v>#REF!</v>
      </c>
      <c r="L17" s="57" t="e">
        <f>VLOOKUP($M17,CornerStats!$A$3:$AE$998,21,FALSE)</f>
        <v>#REF!</v>
      </c>
      <c r="M17" s="53" t="e">
        <f>Fixtures!#REF!</f>
        <v>#REF!</v>
      </c>
      <c r="N17" s="54" t="e">
        <f>Fixtures!#REF!</f>
        <v>#REF!</v>
      </c>
      <c r="O17" s="53" t="e">
        <f>Fixtures!#REF!</f>
        <v>#REF!</v>
      </c>
      <c r="P17" s="51" t="e">
        <f>VLOOKUP($O17,CornerStats!$A$3:$AE$998,5,FALSE)</f>
        <v>#REF!</v>
      </c>
      <c r="Q17" s="51" t="e">
        <f>VLOOKUP($O17,CornerStats!$A$3:$AE$998,7,FALSE)</f>
        <v>#REF!</v>
      </c>
      <c r="R17" s="51" t="e">
        <f>VLOOKUP($O17,CornerStats!$A$3:$AE$998,8,FALSE)</f>
        <v>#REF!</v>
      </c>
      <c r="S17" s="51" t="e">
        <f>VLOOKUP($O17,CornerStats!$A$3:$AE$998,10,FALSE)</f>
        <v>#REF!</v>
      </c>
      <c r="T17" s="60" t="e">
        <f>VLOOKUP($O17,CornerStats!$A$3:$AE$998,11,FALSE)</f>
        <v>#REF!</v>
      </c>
      <c r="U17" s="60" t="e">
        <f>VLOOKUP($O17,CornerStats!$A$3:$AE$998,13,FALSE)</f>
        <v>#REF!</v>
      </c>
      <c r="V17" s="57" t="e">
        <f>VLOOKUP($O17,CornerStats!$A$3:$AE$998,14,FALSE)</f>
        <v>#REF!</v>
      </c>
      <c r="W17" s="57" t="e">
        <f>VLOOKUP($O17,CornerStats!$A$3:$AE$998,16,FALSE)</f>
        <v>#REF!</v>
      </c>
      <c r="X17" s="57" t="e">
        <f>VLOOKUP($O17,CornerStats!$A$3:$AE$998,17,FALSE)</f>
        <v>#REF!</v>
      </c>
      <c r="Y17" s="57" t="e">
        <f>VLOOKUP($O17,CornerStats!$A$3:$AE$998,19,FALSE)</f>
        <v>#REF!</v>
      </c>
      <c r="Z17" s="57" t="e">
        <f>VLOOKUP($O17,CornerStats!$A$3:$AE$998,20,FALSE)</f>
        <v>#REF!</v>
      </c>
      <c r="AA17" s="57" t="e">
        <f>VLOOKUP($O17,CornerStats!$A$3:$AE$998,22,FALSE)</f>
        <v>#REF!</v>
      </c>
    </row>
    <row r="18" spans="1:27" ht="14.4" hidden="1" thickTop="1" x14ac:dyDescent="0.3">
      <c r="A18" s="51" t="e">
        <f>VLOOKUP($M18,CornerStats!$A$3:$AE$998,5,FALSE)</f>
        <v>#REF!</v>
      </c>
      <c r="B18" s="51" t="e">
        <f>VLOOKUP($M18,CornerStats!$A$3:$AE$998,6,FALSE)</f>
        <v>#REF!</v>
      </c>
      <c r="C18" s="51" t="e">
        <f>VLOOKUP($M18,CornerStats!$A$3:$AE$998,8,FALSE)</f>
        <v>#REF!</v>
      </c>
      <c r="D18" s="51" t="e">
        <f>VLOOKUP($M18,CornerStats!$A$3:$AE$998,9,FALSE)</f>
        <v>#REF!</v>
      </c>
      <c r="E18" s="60" t="e">
        <f>VLOOKUP($M18,CornerStats!$A$3:$AE$998,11,FALSE)</f>
        <v>#REF!</v>
      </c>
      <c r="F18" s="60" t="e">
        <f>VLOOKUP($M18,CornerStats!$A$3:$AE$998,12,FALSE)</f>
        <v>#REF!</v>
      </c>
      <c r="G18" s="57" t="e">
        <f>VLOOKUP($M18,CornerStats!$A$3:$AE$998,14,FALSE)</f>
        <v>#REF!</v>
      </c>
      <c r="H18" s="57" t="e">
        <f>VLOOKUP($M18,CornerStats!$A$3:$AE$998,15,FALSE)</f>
        <v>#REF!</v>
      </c>
      <c r="I18" s="57" t="e">
        <f>VLOOKUP($M18,CornerStats!$A$3:$AE$998,17,FALSE)</f>
        <v>#REF!</v>
      </c>
      <c r="J18" s="57" t="e">
        <f>VLOOKUP($M18,CornerStats!$A$3:$AE$998,18,FALSE)</f>
        <v>#REF!</v>
      </c>
      <c r="K18" s="57" t="e">
        <f>VLOOKUP($M18,CornerStats!$A$3:$AE$998,20,FALSE)</f>
        <v>#REF!</v>
      </c>
      <c r="L18" s="57" t="e">
        <f>VLOOKUP($M18,CornerStats!$A$3:$AE$998,21,FALSE)</f>
        <v>#REF!</v>
      </c>
      <c r="M18" s="53" t="e">
        <f>Fixtures!#REF!</f>
        <v>#REF!</v>
      </c>
      <c r="N18" s="54" t="e">
        <f>Fixtures!#REF!</f>
        <v>#REF!</v>
      </c>
      <c r="O18" s="53" t="e">
        <f>Fixtures!#REF!</f>
        <v>#REF!</v>
      </c>
      <c r="P18" s="51" t="e">
        <f>VLOOKUP($O18,CornerStats!$A$3:$AE$998,5,FALSE)</f>
        <v>#REF!</v>
      </c>
      <c r="Q18" s="51" t="e">
        <f>VLOOKUP($O18,CornerStats!$A$3:$AE$998,7,FALSE)</f>
        <v>#REF!</v>
      </c>
      <c r="R18" s="51" t="e">
        <f>VLOOKUP($O18,CornerStats!$A$3:$AE$998,8,FALSE)</f>
        <v>#REF!</v>
      </c>
      <c r="S18" s="51" t="e">
        <f>VLOOKUP($O18,CornerStats!$A$3:$AE$998,10,FALSE)</f>
        <v>#REF!</v>
      </c>
      <c r="T18" s="60" t="e">
        <f>VLOOKUP($O18,CornerStats!$A$3:$AE$998,11,FALSE)</f>
        <v>#REF!</v>
      </c>
      <c r="U18" s="60" t="e">
        <f>VLOOKUP($O18,CornerStats!$A$3:$AE$998,13,FALSE)</f>
        <v>#REF!</v>
      </c>
      <c r="V18" s="57" t="e">
        <f>VLOOKUP($O18,CornerStats!$A$3:$AE$998,14,FALSE)</f>
        <v>#REF!</v>
      </c>
      <c r="W18" s="57" t="e">
        <f>VLOOKUP($O18,CornerStats!$A$3:$AE$998,16,FALSE)</f>
        <v>#REF!</v>
      </c>
      <c r="X18" s="57" t="e">
        <f>VLOOKUP($O18,CornerStats!$A$3:$AE$998,17,FALSE)</f>
        <v>#REF!</v>
      </c>
      <c r="Y18" s="57" t="e">
        <f>VLOOKUP($O18,CornerStats!$A$3:$AE$998,19,FALSE)</f>
        <v>#REF!</v>
      </c>
      <c r="Z18" s="57" t="e">
        <f>VLOOKUP($O18,CornerStats!$A$3:$AE$998,20,FALSE)</f>
        <v>#REF!</v>
      </c>
      <c r="AA18" s="57" t="e">
        <f>VLOOKUP($O18,CornerStats!$A$3:$AE$998,22,FALSE)</f>
        <v>#REF!</v>
      </c>
    </row>
    <row r="19" spans="1:27" ht="14.4" hidden="1" thickTop="1" x14ac:dyDescent="0.3">
      <c r="A19" s="51" t="e">
        <f>VLOOKUP($M19,CornerStats!$A$3:$AE$998,5,FALSE)</f>
        <v>#REF!</v>
      </c>
      <c r="B19" s="51" t="e">
        <f>VLOOKUP($M19,CornerStats!$A$3:$AE$998,6,FALSE)</f>
        <v>#REF!</v>
      </c>
      <c r="C19" s="51" t="e">
        <f>VLOOKUP($M19,CornerStats!$A$3:$AE$998,8,FALSE)</f>
        <v>#REF!</v>
      </c>
      <c r="D19" s="51" t="e">
        <f>VLOOKUP($M19,CornerStats!$A$3:$AE$998,9,FALSE)</f>
        <v>#REF!</v>
      </c>
      <c r="E19" s="60" t="e">
        <f>VLOOKUP($M19,CornerStats!$A$3:$AE$998,11,FALSE)</f>
        <v>#REF!</v>
      </c>
      <c r="F19" s="60" t="e">
        <f>VLOOKUP($M19,CornerStats!$A$3:$AE$998,12,FALSE)</f>
        <v>#REF!</v>
      </c>
      <c r="G19" s="57" t="e">
        <f>VLOOKUP($M19,CornerStats!$A$3:$AE$998,14,FALSE)</f>
        <v>#REF!</v>
      </c>
      <c r="H19" s="57" t="e">
        <f>VLOOKUP($M19,CornerStats!$A$3:$AE$998,15,FALSE)</f>
        <v>#REF!</v>
      </c>
      <c r="I19" s="57" t="e">
        <f>VLOOKUP($M19,CornerStats!$A$3:$AE$998,17,FALSE)</f>
        <v>#REF!</v>
      </c>
      <c r="J19" s="57" t="e">
        <f>VLOOKUP($M19,CornerStats!$A$3:$AE$998,18,FALSE)</f>
        <v>#REF!</v>
      </c>
      <c r="K19" s="57" t="e">
        <f>VLOOKUP($M19,CornerStats!$A$3:$AE$998,20,FALSE)</f>
        <v>#REF!</v>
      </c>
      <c r="L19" s="57" t="e">
        <f>VLOOKUP($M19,CornerStats!$A$3:$AE$998,21,FALSE)</f>
        <v>#REF!</v>
      </c>
      <c r="M19" s="53" t="e">
        <f>Fixtures!#REF!</f>
        <v>#REF!</v>
      </c>
      <c r="N19" s="54" t="e">
        <f>Fixtures!#REF!</f>
        <v>#REF!</v>
      </c>
      <c r="O19" s="53" t="e">
        <f>Fixtures!#REF!</f>
        <v>#REF!</v>
      </c>
      <c r="P19" s="51" t="e">
        <f>VLOOKUP($O19,CornerStats!$A$3:$AE$998,5,FALSE)</f>
        <v>#REF!</v>
      </c>
      <c r="Q19" s="51" t="e">
        <f>VLOOKUP($O19,CornerStats!$A$3:$AE$998,7,FALSE)</f>
        <v>#REF!</v>
      </c>
      <c r="R19" s="51" t="e">
        <f>VLOOKUP($O19,CornerStats!$A$3:$AE$998,8,FALSE)</f>
        <v>#REF!</v>
      </c>
      <c r="S19" s="51" t="e">
        <f>VLOOKUP($O19,CornerStats!$A$3:$AE$998,10,FALSE)</f>
        <v>#REF!</v>
      </c>
      <c r="T19" s="60" t="e">
        <f>VLOOKUP($O19,CornerStats!$A$3:$AE$998,11,FALSE)</f>
        <v>#REF!</v>
      </c>
      <c r="U19" s="60" t="e">
        <f>VLOOKUP($O19,CornerStats!$A$3:$AE$998,13,FALSE)</f>
        <v>#REF!</v>
      </c>
      <c r="V19" s="57" t="e">
        <f>VLOOKUP($O19,CornerStats!$A$3:$AE$998,14,FALSE)</f>
        <v>#REF!</v>
      </c>
      <c r="W19" s="57" t="e">
        <f>VLOOKUP($O19,CornerStats!$A$3:$AE$998,16,FALSE)</f>
        <v>#REF!</v>
      </c>
      <c r="X19" s="57" t="e">
        <f>VLOOKUP($O19,CornerStats!$A$3:$AE$998,17,FALSE)</f>
        <v>#REF!</v>
      </c>
      <c r="Y19" s="57" t="e">
        <f>VLOOKUP($O19,CornerStats!$A$3:$AE$998,19,FALSE)</f>
        <v>#REF!</v>
      </c>
      <c r="Z19" s="57" t="e">
        <f>VLOOKUP($O19,CornerStats!$A$3:$AE$998,20,FALSE)</f>
        <v>#REF!</v>
      </c>
      <c r="AA19" s="57" t="e">
        <f>VLOOKUP($O19,CornerStats!$A$3:$AE$998,22,FALSE)</f>
        <v>#REF!</v>
      </c>
    </row>
    <row r="20" spans="1:27" ht="14.4" hidden="1" thickTop="1" x14ac:dyDescent="0.3">
      <c r="A20" s="51" t="e">
        <f>VLOOKUP($M20,CornerStats!$A$3:$AE$998,5,FALSE)</f>
        <v>#REF!</v>
      </c>
      <c r="B20" s="51" t="e">
        <f>VLOOKUP($M20,CornerStats!$A$3:$AE$998,6,FALSE)</f>
        <v>#REF!</v>
      </c>
      <c r="C20" s="51" t="e">
        <f>VLOOKUP($M20,CornerStats!$A$3:$AE$998,8,FALSE)</f>
        <v>#REF!</v>
      </c>
      <c r="D20" s="51" t="e">
        <f>VLOOKUP($M20,CornerStats!$A$3:$AE$998,9,FALSE)</f>
        <v>#REF!</v>
      </c>
      <c r="E20" s="60" t="e">
        <f>VLOOKUP($M20,CornerStats!$A$3:$AE$998,11,FALSE)</f>
        <v>#REF!</v>
      </c>
      <c r="F20" s="60" t="e">
        <f>VLOOKUP($M20,CornerStats!$A$3:$AE$998,12,FALSE)</f>
        <v>#REF!</v>
      </c>
      <c r="G20" s="57" t="e">
        <f>VLOOKUP($M20,CornerStats!$A$3:$AE$998,14,FALSE)</f>
        <v>#REF!</v>
      </c>
      <c r="H20" s="57" t="e">
        <f>VLOOKUP($M20,CornerStats!$A$3:$AE$998,15,FALSE)</f>
        <v>#REF!</v>
      </c>
      <c r="I20" s="57" t="e">
        <f>VLOOKUP($M20,CornerStats!$A$3:$AE$998,17,FALSE)</f>
        <v>#REF!</v>
      </c>
      <c r="J20" s="57" t="e">
        <f>VLOOKUP($M20,CornerStats!$A$3:$AE$998,18,FALSE)</f>
        <v>#REF!</v>
      </c>
      <c r="K20" s="57" t="e">
        <f>VLOOKUP($M20,CornerStats!$A$3:$AE$998,20,FALSE)</f>
        <v>#REF!</v>
      </c>
      <c r="L20" s="57" t="e">
        <f>VLOOKUP($M20,CornerStats!$A$3:$AE$998,21,FALSE)</f>
        <v>#REF!</v>
      </c>
      <c r="M20" s="53" t="e">
        <f>Fixtures!#REF!</f>
        <v>#REF!</v>
      </c>
      <c r="N20" s="54" t="e">
        <f>Fixtures!#REF!</f>
        <v>#REF!</v>
      </c>
      <c r="O20" s="53" t="e">
        <f>Fixtures!#REF!</f>
        <v>#REF!</v>
      </c>
      <c r="P20" s="51" t="e">
        <f>VLOOKUP($O20,CornerStats!$A$3:$AE$998,5,FALSE)</f>
        <v>#REF!</v>
      </c>
      <c r="Q20" s="51" t="e">
        <f>VLOOKUP($O20,CornerStats!$A$3:$AE$998,7,FALSE)</f>
        <v>#REF!</v>
      </c>
      <c r="R20" s="51" t="e">
        <f>VLOOKUP($O20,CornerStats!$A$3:$AE$998,8,FALSE)</f>
        <v>#REF!</v>
      </c>
      <c r="S20" s="51" t="e">
        <f>VLOOKUP($O20,CornerStats!$A$3:$AE$998,10,FALSE)</f>
        <v>#REF!</v>
      </c>
      <c r="T20" s="60" t="e">
        <f>VLOOKUP($O20,CornerStats!$A$3:$AE$998,11,FALSE)</f>
        <v>#REF!</v>
      </c>
      <c r="U20" s="60" t="e">
        <f>VLOOKUP($O20,CornerStats!$A$3:$AE$998,13,FALSE)</f>
        <v>#REF!</v>
      </c>
      <c r="V20" s="57" t="e">
        <f>VLOOKUP($O20,CornerStats!$A$3:$AE$998,14,FALSE)</f>
        <v>#REF!</v>
      </c>
      <c r="W20" s="57" t="e">
        <f>VLOOKUP($O20,CornerStats!$A$3:$AE$998,16,FALSE)</f>
        <v>#REF!</v>
      </c>
      <c r="X20" s="57" t="e">
        <f>VLOOKUP($O20,CornerStats!$A$3:$AE$998,17,FALSE)</f>
        <v>#REF!</v>
      </c>
      <c r="Y20" s="57" t="e">
        <f>VLOOKUP($O20,CornerStats!$A$3:$AE$998,19,FALSE)</f>
        <v>#REF!</v>
      </c>
      <c r="Z20" s="57" t="e">
        <f>VLOOKUP($O20,CornerStats!$A$3:$AE$998,20,FALSE)</f>
        <v>#REF!</v>
      </c>
      <c r="AA20" s="57" t="e">
        <f>VLOOKUP($O20,CornerStats!$A$3:$AE$998,22,FALSE)</f>
        <v>#REF!</v>
      </c>
    </row>
    <row r="21" spans="1:27" ht="14.4" hidden="1" thickTop="1" x14ac:dyDescent="0.3">
      <c r="A21" s="51" t="e">
        <f>VLOOKUP($M21,CornerStats!$A$3:$AE$998,5,FALSE)</f>
        <v>#REF!</v>
      </c>
      <c r="B21" s="51" t="e">
        <f>VLOOKUP($M21,CornerStats!$A$3:$AE$998,6,FALSE)</f>
        <v>#REF!</v>
      </c>
      <c r="C21" s="51" t="e">
        <f>VLOOKUP($M21,CornerStats!$A$3:$AE$998,8,FALSE)</f>
        <v>#REF!</v>
      </c>
      <c r="D21" s="51" t="e">
        <f>VLOOKUP($M21,CornerStats!$A$3:$AE$998,9,FALSE)</f>
        <v>#REF!</v>
      </c>
      <c r="E21" s="60" t="e">
        <f>VLOOKUP($M21,CornerStats!$A$3:$AE$998,11,FALSE)</f>
        <v>#REF!</v>
      </c>
      <c r="F21" s="60" t="e">
        <f>VLOOKUP($M21,CornerStats!$A$3:$AE$998,12,FALSE)</f>
        <v>#REF!</v>
      </c>
      <c r="G21" s="57" t="e">
        <f>VLOOKUP($M21,CornerStats!$A$3:$AE$998,14,FALSE)</f>
        <v>#REF!</v>
      </c>
      <c r="H21" s="57" t="e">
        <f>VLOOKUP($M21,CornerStats!$A$3:$AE$998,15,FALSE)</f>
        <v>#REF!</v>
      </c>
      <c r="I21" s="57" t="e">
        <f>VLOOKUP($M21,CornerStats!$A$3:$AE$998,17,FALSE)</f>
        <v>#REF!</v>
      </c>
      <c r="J21" s="57" t="e">
        <f>VLOOKUP($M21,CornerStats!$A$3:$AE$998,18,FALSE)</f>
        <v>#REF!</v>
      </c>
      <c r="K21" s="57" t="e">
        <f>VLOOKUP($M21,CornerStats!$A$3:$AE$998,20,FALSE)</f>
        <v>#REF!</v>
      </c>
      <c r="L21" s="57" t="e">
        <f>VLOOKUP($M21,CornerStats!$A$3:$AE$998,21,FALSE)</f>
        <v>#REF!</v>
      </c>
      <c r="M21" s="53" t="e">
        <f>Fixtures!#REF!</f>
        <v>#REF!</v>
      </c>
      <c r="N21" s="54" t="e">
        <f>Fixtures!#REF!</f>
        <v>#REF!</v>
      </c>
      <c r="O21" s="53" t="e">
        <f>Fixtures!#REF!</f>
        <v>#REF!</v>
      </c>
      <c r="P21" s="51" t="e">
        <f>VLOOKUP($O21,CornerStats!$A$3:$AE$998,5,FALSE)</f>
        <v>#REF!</v>
      </c>
      <c r="Q21" s="51" t="e">
        <f>VLOOKUP($O21,CornerStats!$A$3:$AE$998,7,FALSE)</f>
        <v>#REF!</v>
      </c>
      <c r="R21" s="51" t="e">
        <f>VLOOKUP($O21,CornerStats!$A$3:$AE$998,8,FALSE)</f>
        <v>#REF!</v>
      </c>
      <c r="S21" s="51" t="e">
        <f>VLOOKUP($O21,CornerStats!$A$3:$AE$998,10,FALSE)</f>
        <v>#REF!</v>
      </c>
      <c r="T21" s="60" t="e">
        <f>VLOOKUP($O21,CornerStats!$A$3:$AE$998,11,FALSE)</f>
        <v>#REF!</v>
      </c>
      <c r="U21" s="60" t="e">
        <f>VLOOKUP($O21,CornerStats!$A$3:$AE$998,13,FALSE)</f>
        <v>#REF!</v>
      </c>
      <c r="V21" s="57" t="e">
        <f>VLOOKUP($O21,CornerStats!$A$3:$AE$998,14,FALSE)</f>
        <v>#REF!</v>
      </c>
      <c r="W21" s="57" t="e">
        <f>VLOOKUP($O21,CornerStats!$A$3:$AE$998,16,FALSE)</f>
        <v>#REF!</v>
      </c>
      <c r="X21" s="57" t="e">
        <f>VLOOKUP($O21,CornerStats!$A$3:$AE$998,17,FALSE)</f>
        <v>#REF!</v>
      </c>
      <c r="Y21" s="57" t="e">
        <f>VLOOKUP($O21,CornerStats!$A$3:$AE$998,19,FALSE)</f>
        <v>#REF!</v>
      </c>
      <c r="Z21" s="57" t="e">
        <f>VLOOKUP($O21,CornerStats!$A$3:$AE$998,20,FALSE)</f>
        <v>#REF!</v>
      </c>
      <c r="AA21" s="57" t="e">
        <f>VLOOKUP($O21,CornerStats!$A$3:$AE$998,22,FALSE)</f>
        <v>#REF!</v>
      </c>
    </row>
    <row r="22" spans="1:27" ht="14.4" hidden="1" thickTop="1" x14ac:dyDescent="0.3">
      <c r="A22" s="51" t="e">
        <f>VLOOKUP($M22,CornerStats!$A$3:$AE$998,5,FALSE)</f>
        <v>#REF!</v>
      </c>
      <c r="B22" s="51" t="e">
        <f>VLOOKUP($M22,CornerStats!$A$3:$AE$998,6,FALSE)</f>
        <v>#REF!</v>
      </c>
      <c r="C22" s="51" t="e">
        <f>VLOOKUP($M22,CornerStats!$A$3:$AE$998,8,FALSE)</f>
        <v>#REF!</v>
      </c>
      <c r="D22" s="51" t="e">
        <f>VLOOKUP($M22,CornerStats!$A$3:$AE$998,9,FALSE)</f>
        <v>#REF!</v>
      </c>
      <c r="E22" s="60" t="e">
        <f>VLOOKUP($M22,CornerStats!$A$3:$AE$998,11,FALSE)</f>
        <v>#REF!</v>
      </c>
      <c r="F22" s="60" t="e">
        <f>VLOOKUP($M22,CornerStats!$A$3:$AE$998,12,FALSE)</f>
        <v>#REF!</v>
      </c>
      <c r="G22" s="57" t="e">
        <f>VLOOKUP($M22,CornerStats!$A$3:$AE$998,14,FALSE)</f>
        <v>#REF!</v>
      </c>
      <c r="H22" s="57" t="e">
        <f>VLOOKUP($M22,CornerStats!$A$3:$AE$998,15,FALSE)</f>
        <v>#REF!</v>
      </c>
      <c r="I22" s="57" t="e">
        <f>VLOOKUP($M22,CornerStats!$A$3:$AE$998,17,FALSE)</f>
        <v>#REF!</v>
      </c>
      <c r="J22" s="57" t="e">
        <f>VLOOKUP($M22,CornerStats!$A$3:$AE$998,18,FALSE)</f>
        <v>#REF!</v>
      </c>
      <c r="K22" s="57" t="e">
        <f>VLOOKUP($M22,CornerStats!$A$3:$AE$998,20,FALSE)</f>
        <v>#REF!</v>
      </c>
      <c r="L22" s="57" t="e">
        <f>VLOOKUP($M22,CornerStats!$A$3:$AE$998,21,FALSE)</f>
        <v>#REF!</v>
      </c>
      <c r="M22" s="53" t="e">
        <f>Fixtures!#REF!</f>
        <v>#REF!</v>
      </c>
      <c r="N22" s="54" t="e">
        <f>Fixtures!#REF!</f>
        <v>#REF!</v>
      </c>
      <c r="O22" s="53" t="e">
        <f>Fixtures!#REF!</f>
        <v>#REF!</v>
      </c>
      <c r="P22" s="51" t="e">
        <f>VLOOKUP($O22,CornerStats!$A$3:$AE$998,5,FALSE)</f>
        <v>#REF!</v>
      </c>
      <c r="Q22" s="51" t="e">
        <f>VLOOKUP($O22,CornerStats!$A$3:$AE$998,7,FALSE)</f>
        <v>#REF!</v>
      </c>
      <c r="R22" s="51" t="e">
        <f>VLOOKUP($O22,CornerStats!$A$3:$AE$998,8,FALSE)</f>
        <v>#REF!</v>
      </c>
      <c r="S22" s="51" t="e">
        <f>VLOOKUP($O22,CornerStats!$A$3:$AE$998,10,FALSE)</f>
        <v>#REF!</v>
      </c>
      <c r="T22" s="60" t="e">
        <f>VLOOKUP($O22,CornerStats!$A$3:$AE$998,11,FALSE)</f>
        <v>#REF!</v>
      </c>
      <c r="U22" s="60" t="e">
        <f>VLOOKUP($O22,CornerStats!$A$3:$AE$998,13,FALSE)</f>
        <v>#REF!</v>
      </c>
      <c r="V22" s="57" t="e">
        <f>VLOOKUP($O22,CornerStats!$A$3:$AE$998,14,FALSE)</f>
        <v>#REF!</v>
      </c>
      <c r="W22" s="57" t="e">
        <f>VLOOKUP($O22,CornerStats!$A$3:$AE$998,16,FALSE)</f>
        <v>#REF!</v>
      </c>
      <c r="X22" s="57" t="e">
        <f>VLOOKUP($O22,CornerStats!$A$3:$AE$998,17,FALSE)</f>
        <v>#REF!</v>
      </c>
      <c r="Y22" s="57" t="e">
        <f>VLOOKUP($O22,CornerStats!$A$3:$AE$998,19,FALSE)</f>
        <v>#REF!</v>
      </c>
      <c r="Z22" s="57" t="e">
        <f>VLOOKUP($O22,CornerStats!$A$3:$AE$998,20,FALSE)</f>
        <v>#REF!</v>
      </c>
      <c r="AA22" s="57" t="e">
        <f>VLOOKUP($O22,CornerStats!$A$3:$AE$998,22,FALSE)</f>
        <v>#REF!</v>
      </c>
    </row>
    <row r="23" spans="1:27" ht="14.4" hidden="1" thickTop="1" x14ac:dyDescent="0.3">
      <c r="A23" s="51" t="e">
        <f>VLOOKUP($M23,CornerStats!$A$3:$AE$998,5,FALSE)</f>
        <v>#REF!</v>
      </c>
      <c r="B23" s="51" t="e">
        <f>VLOOKUP($M23,CornerStats!$A$3:$AE$998,6,FALSE)</f>
        <v>#REF!</v>
      </c>
      <c r="C23" s="51" t="e">
        <f>VLOOKUP($M23,CornerStats!$A$3:$AE$998,8,FALSE)</f>
        <v>#REF!</v>
      </c>
      <c r="D23" s="51" t="e">
        <f>VLOOKUP($M23,CornerStats!$A$3:$AE$998,9,FALSE)</f>
        <v>#REF!</v>
      </c>
      <c r="E23" s="60" t="e">
        <f>VLOOKUP($M23,CornerStats!$A$3:$AE$998,11,FALSE)</f>
        <v>#REF!</v>
      </c>
      <c r="F23" s="60" t="e">
        <f>VLOOKUP($M23,CornerStats!$A$3:$AE$998,12,FALSE)</f>
        <v>#REF!</v>
      </c>
      <c r="G23" s="57" t="e">
        <f>VLOOKUP($M23,CornerStats!$A$3:$AE$998,14,FALSE)</f>
        <v>#REF!</v>
      </c>
      <c r="H23" s="57" t="e">
        <f>VLOOKUP($M23,CornerStats!$A$3:$AE$998,15,FALSE)</f>
        <v>#REF!</v>
      </c>
      <c r="I23" s="57" t="e">
        <f>VLOOKUP($M23,CornerStats!$A$3:$AE$998,17,FALSE)</f>
        <v>#REF!</v>
      </c>
      <c r="J23" s="57" t="e">
        <f>VLOOKUP($M23,CornerStats!$A$3:$AE$998,18,FALSE)</f>
        <v>#REF!</v>
      </c>
      <c r="K23" s="57" t="e">
        <f>VLOOKUP($M23,CornerStats!$A$3:$AE$998,20,FALSE)</f>
        <v>#REF!</v>
      </c>
      <c r="L23" s="57" t="e">
        <f>VLOOKUP($M23,CornerStats!$A$3:$AE$998,21,FALSE)</f>
        <v>#REF!</v>
      </c>
      <c r="M23" s="53" t="e">
        <f>Fixtures!#REF!</f>
        <v>#REF!</v>
      </c>
      <c r="N23" s="54" t="e">
        <f>Fixtures!#REF!</f>
        <v>#REF!</v>
      </c>
      <c r="O23" s="53" t="e">
        <f>Fixtures!#REF!</f>
        <v>#REF!</v>
      </c>
      <c r="P23" s="51" t="e">
        <f>VLOOKUP($O23,CornerStats!$A$3:$AE$998,5,FALSE)</f>
        <v>#REF!</v>
      </c>
      <c r="Q23" s="51" t="e">
        <f>VLOOKUP($O23,CornerStats!$A$3:$AE$998,7,FALSE)</f>
        <v>#REF!</v>
      </c>
      <c r="R23" s="51" t="e">
        <f>VLOOKUP($O23,CornerStats!$A$3:$AE$998,8,FALSE)</f>
        <v>#REF!</v>
      </c>
      <c r="S23" s="51" t="e">
        <f>VLOOKUP($O23,CornerStats!$A$3:$AE$998,10,FALSE)</f>
        <v>#REF!</v>
      </c>
      <c r="T23" s="60" t="e">
        <f>VLOOKUP($O23,CornerStats!$A$3:$AE$998,11,FALSE)</f>
        <v>#REF!</v>
      </c>
      <c r="U23" s="60" t="e">
        <f>VLOOKUP($O23,CornerStats!$A$3:$AE$998,13,FALSE)</f>
        <v>#REF!</v>
      </c>
      <c r="V23" s="57" t="e">
        <f>VLOOKUP($O23,CornerStats!$A$3:$AE$998,14,FALSE)</f>
        <v>#REF!</v>
      </c>
      <c r="W23" s="57" t="e">
        <f>VLOOKUP($O23,CornerStats!$A$3:$AE$998,16,FALSE)</f>
        <v>#REF!</v>
      </c>
      <c r="X23" s="57" t="e">
        <f>VLOOKUP($O23,CornerStats!$A$3:$AE$998,17,FALSE)</f>
        <v>#REF!</v>
      </c>
      <c r="Y23" s="57" t="e">
        <f>VLOOKUP($O23,CornerStats!$A$3:$AE$998,19,FALSE)</f>
        <v>#REF!</v>
      </c>
      <c r="Z23" s="57" t="e">
        <f>VLOOKUP($O23,CornerStats!$A$3:$AE$998,20,FALSE)</f>
        <v>#REF!</v>
      </c>
      <c r="AA23" s="57" t="e">
        <f>VLOOKUP($O23,CornerStats!$A$3:$AE$998,22,FALSE)</f>
        <v>#REF!</v>
      </c>
    </row>
    <row r="24" spans="1:27" ht="14.4" hidden="1" thickTop="1" x14ac:dyDescent="0.3">
      <c r="A24" s="51" t="e">
        <f>VLOOKUP($M24,CornerStats!$A$3:$AE$998,5,FALSE)</f>
        <v>#REF!</v>
      </c>
      <c r="B24" s="51" t="e">
        <f>VLOOKUP($M24,CornerStats!$A$3:$AE$998,6,FALSE)</f>
        <v>#REF!</v>
      </c>
      <c r="C24" s="51" t="e">
        <f>VLOOKUP($M24,CornerStats!$A$3:$AE$998,8,FALSE)</f>
        <v>#REF!</v>
      </c>
      <c r="D24" s="51" t="e">
        <f>VLOOKUP($M24,CornerStats!$A$3:$AE$998,9,FALSE)</f>
        <v>#REF!</v>
      </c>
      <c r="E24" s="60" t="e">
        <f>VLOOKUP($M24,CornerStats!$A$3:$AE$998,11,FALSE)</f>
        <v>#REF!</v>
      </c>
      <c r="F24" s="60" t="e">
        <f>VLOOKUP($M24,CornerStats!$A$3:$AE$998,12,FALSE)</f>
        <v>#REF!</v>
      </c>
      <c r="G24" s="57" t="e">
        <f>VLOOKUP($M24,CornerStats!$A$3:$AE$998,14,FALSE)</f>
        <v>#REF!</v>
      </c>
      <c r="H24" s="57" t="e">
        <f>VLOOKUP($M24,CornerStats!$A$3:$AE$998,15,FALSE)</f>
        <v>#REF!</v>
      </c>
      <c r="I24" s="57" t="e">
        <f>VLOOKUP($M24,CornerStats!$A$3:$AE$998,17,FALSE)</f>
        <v>#REF!</v>
      </c>
      <c r="J24" s="57" t="e">
        <f>VLOOKUP($M24,CornerStats!$A$3:$AE$998,18,FALSE)</f>
        <v>#REF!</v>
      </c>
      <c r="K24" s="57" t="e">
        <f>VLOOKUP($M24,CornerStats!$A$3:$AE$998,20,FALSE)</f>
        <v>#REF!</v>
      </c>
      <c r="L24" s="57" t="e">
        <f>VLOOKUP($M24,CornerStats!$A$3:$AE$998,21,FALSE)</f>
        <v>#REF!</v>
      </c>
      <c r="M24" s="53" t="e">
        <f>Fixtures!#REF!</f>
        <v>#REF!</v>
      </c>
      <c r="N24" s="54" t="e">
        <f>Fixtures!#REF!</f>
        <v>#REF!</v>
      </c>
      <c r="O24" s="53" t="e">
        <f>Fixtures!#REF!</f>
        <v>#REF!</v>
      </c>
      <c r="P24" s="51" t="e">
        <f>VLOOKUP($O24,CornerStats!$A$3:$AE$998,5,FALSE)</f>
        <v>#REF!</v>
      </c>
      <c r="Q24" s="51" t="e">
        <f>VLOOKUP($O24,CornerStats!$A$3:$AE$998,7,FALSE)</f>
        <v>#REF!</v>
      </c>
      <c r="R24" s="51" t="e">
        <f>VLOOKUP($O24,CornerStats!$A$3:$AE$998,8,FALSE)</f>
        <v>#REF!</v>
      </c>
      <c r="S24" s="51" t="e">
        <f>VLOOKUP($O24,CornerStats!$A$3:$AE$998,10,FALSE)</f>
        <v>#REF!</v>
      </c>
      <c r="T24" s="60" t="e">
        <f>VLOOKUP($O24,CornerStats!$A$3:$AE$998,11,FALSE)</f>
        <v>#REF!</v>
      </c>
      <c r="U24" s="60" t="e">
        <f>VLOOKUP($O24,CornerStats!$A$3:$AE$998,13,FALSE)</f>
        <v>#REF!</v>
      </c>
      <c r="V24" s="57" t="e">
        <f>VLOOKUP($O24,CornerStats!$A$3:$AE$998,14,FALSE)</f>
        <v>#REF!</v>
      </c>
      <c r="W24" s="57" t="e">
        <f>VLOOKUP($O24,CornerStats!$A$3:$AE$998,16,FALSE)</f>
        <v>#REF!</v>
      </c>
      <c r="X24" s="57" t="e">
        <f>VLOOKUP($O24,CornerStats!$A$3:$AE$998,17,FALSE)</f>
        <v>#REF!</v>
      </c>
      <c r="Y24" s="57" t="e">
        <f>VLOOKUP($O24,CornerStats!$A$3:$AE$998,19,FALSE)</f>
        <v>#REF!</v>
      </c>
      <c r="Z24" s="57" t="e">
        <f>VLOOKUP($O24,CornerStats!$A$3:$AE$998,20,FALSE)</f>
        <v>#REF!</v>
      </c>
      <c r="AA24" s="57" t="e">
        <f>VLOOKUP($O24,CornerStats!$A$3:$AE$998,22,FALSE)</f>
        <v>#REF!</v>
      </c>
    </row>
    <row r="25" spans="1:27" ht="14.4" hidden="1" thickTop="1" x14ac:dyDescent="0.3">
      <c r="A25" s="51" t="e">
        <f>VLOOKUP($M25,CornerStats!$A$3:$AE$998,5,FALSE)</f>
        <v>#REF!</v>
      </c>
      <c r="B25" s="51" t="e">
        <f>VLOOKUP($M25,CornerStats!$A$3:$AE$998,6,FALSE)</f>
        <v>#REF!</v>
      </c>
      <c r="C25" s="51" t="e">
        <f>VLOOKUP($M25,CornerStats!$A$3:$AE$998,8,FALSE)</f>
        <v>#REF!</v>
      </c>
      <c r="D25" s="51" t="e">
        <f>VLOOKUP($M25,CornerStats!$A$3:$AE$998,9,FALSE)</f>
        <v>#REF!</v>
      </c>
      <c r="E25" s="60" t="e">
        <f>VLOOKUP($M25,CornerStats!$A$3:$AE$998,11,FALSE)</f>
        <v>#REF!</v>
      </c>
      <c r="F25" s="60" t="e">
        <f>VLOOKUP($M25,CornerStats!$A$3:$AE$998,12,FALSE)</f>
        <v>#REF!</v>
      </c>
      <c r="G25" s="57" t="e">
        <f>VLOOKUP($M25,CornerStats!$A$3:$AE$998,14,FALSE)</f>
        <v>#REF!</v>
      </c>
      <c r="H25" s="57" t="e">
        <f>VLOOKUP($M25,CornerStats!$A$3:$AE$998,15,FALSE)</f>
        <v>#REF!</v>
      </c>
      <c r="I25" s="57" t="e">
        <f>VLOOKUP($M25,CornerStats!$A$3:$AE$998,17,FALSE)</f>
        <v>#REF!</v>
      </c>
      <c r="J25" s="57" t="e">
        <f>VLOOKUP($M25,CornerStats!$A$3:$AE$998,18,FALSE)</f>
        <v>#REF!</v>
      </c>
      <c r="K25" s="57" t="e">
        <f>VLOOKUP($M25,CornerStats!$A$3:$AE$998,20,FALSE)</f>
        <v>#REF!</v>
      </c>
      <c r="L25" s="57" t="e">
        <f>VLOOKUP($M25,CornerStats!$A$3:$AE$998,21,FALSE)</f>
        <v>#REF!</v>
      </c>
      <c r="M25" s="53" t="e">
        <f>Fixtures!#REF!</f>
        <v>#REF!</v>
      </c>
      <c r="N25" s="54" t="e">
        <f>Fixtures!#REF!</f>
        <v>#REF!</v>
      </c>
      <c r="O25" s="53" t="e">
        <f>Fixtures!#REF!</f>
        <v>#REF!</v>
      </c>
      <c r="P25" s="51" t="e">
        <f>VLOOKUP($O25,CornerStats!$A$3:$AE$998,5,FALSE)</f>
        <v>#REF!</v>
      </c>
      <c r="Q25" s="51" t="e">
        <f>VLOOKUP($O25,CornerStats!$A$3:$AE$998,7,FALSE)</f>
        <v>#REF!</v>
      </c>
      <c r="R25" s="51" t="e">
        <f>VLOOKUP($O25,CornerStats!$A$3:$AE$998,8,FALSE)</f>
        <v>#REF!</v>
      </c>
      <c r="S25" s="51" t="e">
        <f>VLOOKUP($O25,CornerStats!$A$3:$AE$998,10,FALSE)</f>
        <v>#REF!</v>
      </c>
      <c r="T25" s="60" t="e">
        <f>VLOOKUP($O25,CornerStats!$A$3:$AE$998,11,FALSE)</f>
        <v>#REF!</v>
      </c>
      <c r="U25" s="60" t="e">
        <f>VLOOKUP($O25,CornerStats!$A$3:$AE$998,13,FALSE)</f>
        <v>#REF!</v>
      </c>
      <c r="V25" s="57" t="e">
        <f>VLOOKUP($O25,CornerStats!$A$3:$AE$998,14,FALSE)</f>
        <v>#REF!</v>
      </c>
      <c r="W25" s="57" t="e">
        <f>VLOOKUP($O25,CornerStats!$A$3:$AE$998,16,FALSE)</f>
        <v>#REF!</v>
      </c>
      <c r="X25" s="57" t="e">
        <f>VLOOKUP($O25,CornerStats!$A$3:$AE$998,17,FALSE)</f>
        <v>#REF!</v>
      </c>
      <c r="Y25" s="57" t="e">
        <f>VLOOKUP($O25,CornerStats!$A$3:$AE$998,19,FALSE)</f>
        <v>#REF!</v>
      </c>
      <c r="Z25" s="57" t="e">
        <f>VLOOKUP($O25,CornerStats!$A$3:$AE$998,20,FALSE)</f>
        <v>#REF!</v>
      </c>
      <c r="AA25" s="57" t="e">
        <f>VLOOKUP($O25,CornerStats!$A$3:$AE$998,22,FALSE)</f>
        <v>#REF!</v>
      </c>
    </row>
    <row r="26" spans="1:27" ht="14.4" hidden="1" thickTop="1" x14ac:dyDescent="0.3">
      <c r="A26" s="51" t="e">
        <f>VLOOKUP($M26,CornerStats!$A$3:$AE$998,5,FALSE)</f>
        <v>#REF!</v>
      </c>
      <c r="B26" s="51" t="e">
        <f>VLOOKUP($M26,CornerStats!$A$3:$AE$998,6,FALSE)</f>
        <v>#REF!</v>
      </c>
      <c r="C26" s="51" t="e">
        <f>VLOOKUP($M26,CornerStats!$A$3:$AE$998,8,FALSE)</f>
        <v>#REF!</v>
      </c>
      <c r="D26" s="51" t="e">
        <f>VLOOKUP($M26,CornerStats!$A$3:$AE$998,9,FALSE)</f>
        <v>#REF!</v>
      </c>
      <c r="E26" s="60" t="e">
        <f>VLOOKUP($M26,CornerStats!$A$3:$AE$998,11,FALSE)</f>
        <v>#REF!</v>
      </c>
      <c r="F26" s="60" t="e">
        <f>VLOOKUP($M26,CornerStats!$A$3:$AE$998,12,FALSE)</f>
        <v>#REF!</v>
      </c>
      <c r="G26" s="57" t="e">
        <f>VLOOKUP($M26,CornerStats!$A$3:$AE$998,14,FALSE)</f>
        <v>#REF!</v>
      </c>
      <c r="H26" s="57" t="e">
        <f>VLOOKUP($M26,CornerStats!$A$3:$AE$998,15,FALSE)</f>
        <v>#REF!</v>
      </c>
      <c r="I26" s="57" t="e">
        <f>VLOOKUP($M26,CornerStats!$A$3:$AE$998,17,FALSE)</f>
        <v>#REF!</v>
      </c>
      <c r="J26" s="57" t="e">
        <f>VLOOKUP($M26,CornerStats!$A$3:$AE$998,18,FALSE)</f>
        <v>#REF!</v>
      </c>
      <c r="K26" s="57" t="e">
        <f>VLOOKUP($M26,CornerStats!$A$3:$AE$998,20,FALSE)</f>
        <v>#REF!</v>
      </c>
      <c r="L26" s="57" t="e">
        <f>VLOOKUP($M26,CornerStats!$A$3:$AE$998,21,FALSE)</f>
        <v>#REF!</v>
      </c>
      <c r="M26" s="53" t="e">
        <f>Fixtures!#REF!</f>
        <v>#REF!</v>
      </c>
      <c r="N26" s="54" t="e">
        <f>Fixtures!#REF!</f>
        <v>#REF!</v>
      </c>
      <c r="O26" s="53" t="e">
        <f>Fixtures!#REF!</f>
        <v>#REF!</v>
      </c>
      <c r="P26" s="51" t="e">
        <f>VLOOKUP($O26,CornerStats!$A$3:$AE$998,5,FALSE)</f>
        <v>#REF!</v>
      </c>
      <c r="Q26" s="51" t="e">
        <f>VLOOKUP($O26,CornerStats!$A$3:$AE$998,7,FALSE)</f>
        <v>#REF!</v>
      </c>
      <c r="R26" s="51" t="e">
        <f>VLOOKUP($O26,CornerStats!$A$3:$AE$998,8,FALSE)</f>
        <v>#REF!</v>
      </c>
      <c r="S26" s="51" t="e">
        <f>VLOOKUP($O26,CornerStats!$A$3:$AE$998,10,FALSE)</f>
        <v>#REF!</v>
      </c>
      <c r="T26" s="60" t="e">
        <f>VLOOKUP($O26,CornerStats!$A$3:$AE$998,11,FALSE)</f>
        <v>#REF!</v>
      </c>
      <c r="U26" s="60" t="e">
        <f>VLOOKUP($O26,CornerStats!$A$3:$AE$998,13,FALSE)</f>
        <v>#REF!</v>
      </c>
      <c r="V26" s="57" t="e">
        <f>VLOOKUP($O26,CornerStats!$A$3:$AE$998,14,FALSE)</f>
        <v>#REF!</v>
      </c>
      <c r="W26" s="57" t="e">
        <f>VLOOKUP($O26,CornerStats!$A$3:$AE$998,16,FALSE)</f>
        <v>#REF!</v>
      </c>
      <c r="X26" s="57" t="e">
        <f>VLOOKUP($O26,CornerStats!$A$3:$AE$998,17,FALSE)</f>
        <v>#REF!</v>
      </c>
      <c r="Y26" s="57" t="e">
        <f>VLOOKUP($O26,CornerStats!$A$3:$AE$998,19,FALSE)</f>
        <v>#REF!</v>
      </c>
      <c r="Z26" s="57" t="e">
        <f>VLOOKUP($O26,CornerStats!$A$3:$AE$998,20,FALSE)</f>
        <v>#REF!</v>
      </c>
      <c r="AA26" s="57" t="e">
        <f>VLOOKUP($O26,CornerStats!$A$3:$AE$998,22,FALSE)</f>
        <v>#REF!</v>
      </c>
    </row>
    <row r="27" spans="1:27" ht="14.4" hidden="1" thickTop="1" x14ac:dyDescent="0.3">
      <c r="A27" s="51" t="e">
        <f>VLOOKUP($M27,CornerStats!$A$3:$AE$998,5,FALSE)</f>
        <v>#REF!</v>
      </c>
      <c r="B27" s="51" t="e">
        <f>VLOOKUP($M27,CornerStats!$A$3:$AE$998,6,FALSE)</f>
        <v>#REF!</v>
      </c>
      <c r="C27" s="51" t="e">
        <f>VLOOKUP($M27,CornerStats!$A$3:$AE$998,8,FALSE)</f>
        <v>#REF!</v>
      </c>
      <c r="D27" s="51" t="e">
        <f>VLOOKUP($M27,CornerStats!$A$3:$AE$998,9,FALSE)</f>
        <v>#REF!</v>
      </c>
      <c r="E27" s="60" t="e">
        <f>VLOOKUP($M27,CornerStats!$A$3:$AE$998,11,FALSE)</f>
        <v>#REF!</v>
      </c>
      <c r="F27" s="60" t="e">
        <f>VLOOKUP($M27,CornerStats!$A$3:$AE$998,12,FALSE)</f>
        <v>#REF!</v>
      </c>
      <c r="G27" s="57" t="e">
        <f>VLOOKUP($M27,CornerStats!$A$3:$AE$998,14,FALSE)</f>
        <v>#REF!</v>
      </c>
      <c r="H27" s="57" t="e">
        <f>VLOOKUP($M27,CornerStats!$A$3:$AE$998,15,FALSE)</f>
        <v>#REF!</v>
      </c>
      <c r="I27" s="57" t="e">
        <f>VLOOKUP($M27,CornerStats!$A$3:$AE$998,17,FALSE)</f>
        <v>#REF!</v>
      </c>
      <c r="J27" s="57" t="e">
        <f>VLOOKUP($M27,CornerStats!$A$3:$AE$998,18,FALSE)</f>
        <v>#REF!</v>
      </c>
      <c r="K27" s="57" t="e">
        <f>VLOOKUP($M27,CornerStats!$A$3:$AE$998,20,FALSE)</f>
        <v>#REF!</v>
      </c>
      <c r="L27" s="57" t="e">
        <f>VLOOKUP($M27,CornerStats!$A$3:$AE$998,21,FALSE)</f>
        <v>#REF!</v>
      </c>
      <c r="M27" s="53" t="e">
        <f>Fixtures!#REF!</f>
        <v>#REF!</v>
      </c>
      <c r="N27" s="54" t="e">
        <f>Fixtures!#REF!</f>
        <v>#REF!</v>
      </c>
      <c r="O27" s="53" t="e">
        <f>Fixtures!#REF!</f>
        <v>#REF!</v>
      </c>
      <c r="P27" s="51" t="e">
        <f>VLOOKUP($O27,CornerStats!$A$3:$AE$998,5,FALSE)</f>
        <v>#REF!</v>
      </c>
      <c r="Q27" s="51" t="e">
        <f>VLOOKUP($O27,CornerStats!$A$3:$AE$998,7,FALSE)</f>
        <v>#REF!</v>
      </c>
      <c r="R27" s="51" t="e">
        <f>VLOOKUP($O27,CornerStats!$A$3:$AE$998,8,FALSE)</f>
        <v>#REF!</v>
      </c>
      <c r="S27" s="51" t="e">
        <f>VLOOKUP($O27,CornerStats!$A$3:$AE$998,10,FALSE)</f>
        <v>#REF!</v>
      </c>
      <c r="T27" s="60" t="e">
        <f>VLOOKUP($O27,CornerStats!$A$3:$AE$998,11,FALSE)</f>
        <v>#REF!</v>
      </c>
      <c r="U27" s="60" t="e">
        <f>VLOOKUP($O27,CornerStats!$A$3:$AE$998,13,FALSE)</f>
        <v>#REF!</v>
      </c>
      <c r="V27" s="57" t="e">
        <f>VLOOKUP($O27,CornerStats!$A$3:$AE$998,14,FALSE)</f>
        <v>#REF!</v>
      </c>
      <c r="W27" s="57" t="e">
        <f>VLOOKUP($O27,CornerStats!$A$3:$AE$998,16,FALSE)</f>
        <v>#REF!</v>
      </c>
      <c r="X27" s="57" t="e">
        <f>VLOOKUP($O27,CornerStats!$A$3:$AE$998,17,FALSE)</f>
        <v>#REF!</v>
      </c>
      <c r="Y27" s="57" t="e">
        <f>VLOOKUP($O27,CornerStats!$A$3:$AE$998,19,FALSE)</f>
        <v>#REF!</v>
      </c>
      <c r="Z27" s="57" t="e">
        <f>VLOOKUP($O27,CornerStats!$A$3:$AE$998,20,FALSE)</f>
        <v>#REF!</v>
      </c>
      <c r="AA27" s="57" t="e">
        <f>VLOOKUP($O27,CornerStats!$A$3:$AE$998,22,FALSE)</f>
        <v>#REF!</v>
      </c>
    </row>
    <row r="28" spans="1:27" ht="14.4" hidden="1" thickTop="1" x14ac:dyDescent="0.3">
      <c r="A28" s="51" t="e">
        <f>VLOOKUP($M28,CornerStats!$A$3:$AE$998,5,FALSE)</f>
        <v>#REF!</v>
      </c>
      <c r="B28" s="51" t="e">
        <f>VLOOKUP($M28,CornerStats!$A$3:$AE$998,6,FALSE)</f>
        <v>#REF!</v>
      </c>
      <c r="C28" s="51" t="e">
        <f>VLOOKUP($M28,CornerStats!$A$3:$AE$998,8,FALSE)</f>
        <v>#REF!</v>
      </c>
      <c r="D28" s="51" t="e">
        <f>VLOOKUP($M28,CornerStats!$A$3:$AE$998,9,FALSE)</f>
        <v>#REF!</v>
      </c>
      <c r="E28" s="60" t="e">
        <f>VLOOKUP($M28,CornerStats!$A$3:$AE$998,11,FALSE)</f>
        <v>#REF!</v>
      </c>
      <c r="F28" s="60" t="e">
        <f>VLOOKUP($M28,CornerStats!$A$3:$AE$998,12,FALSE)</f>
        <v>#REF!</v>
      </c>
      <c r="G28" s="57" t="e">
        <f>VLOOKUP($M28,CornerStats!$A$3:$AE$998,14,FALSE)</f>
        <v>#REF!</v>
      </c>
      <c r="H28" s="57" t="e">
        <f>VLOOKUP($M28,CornerStats!$A$3:$AE$998,15,FALSE)</f>
        <v>#REF!</v>
      </c>
      <c r="I28" s="57" t="e">
        <f>VLOOKUP($M28,CornerStats!$A$3:$AE$998,17,FALSE)</f>
        <v>#REF!</v>
      </c>
      <c r="J28" s="57" t="e">
        <f>VLOOKUP($M28,CornerStats!$A$3:$AE$998,18,FALSE)</f>
        <v>#REF!</v>
      </c>
      <c r="K28" s="57" t="e">
        <f>VLOOKUP($M28,CornerStats!$A$3:$AE$998,20,FALSE)</f>
        <v>#REF!</v>
      </c>
      <c r="L28" s="57" t="e">
        <f>VLOOKUP($M28,CornerStats!$A$3:$AE$998,21,FALSE)</f>
        <v>#REF!</v>
      </c>
      <c r="M28" s="53" t="e">
        <f>Fixtures!#REF!</f>
        <v>#REF!</v>
      </c>
      <c r="N28" s="54" t="e">
        <f>Fixtures!#REF!</f>
        <v>#REF!</v>
      </c>
      <c r="O28" s="53" t="e">
        <f>Fixtures!#REF!</f>
        <v>#REF!</v>
      </c>
      <c r="P28" s="51" t="e">
        <f>VLOOKUP($O28,CornerStats!$A$3:$AE$998,5,FALSE)</f>
        <v>#REF!</v>
      </c>
      <c r="Q28" s="51" t="e">
        <f>VLOOKUP($O28,CornerStats!$A$3:$AE$998,7,FALSE)</f>
        <v>#REF!</v>
      </c>
      <c r="R28" s="51" t="e">
        <f>VLOOKUP($O28,CornerStats!$A$3:$AE$998,8,FALSE)</f>
        <v>#REF!</v>
      </c>
      <c r="S28" s="51" t="e">
        <f>VLOOKUP($O28,CornerStats!$A$3:$AE$998,10,FALSE)</f>
        <v>#REF!</v>
      </c>
      <c r="T28" s="60" t="e">
        <f>VLOOKUP($O28,CornerStats!$A$3:$AE$998,11,FALSE)</f>
        <v>#REF!</v>
      </c>
      <c r="U28" s="60" t="e">
        <f>VLOOKUP($O28,CornerStats!$A$3:$AE$998,13,FALSE)</f>
        <v>#REF!</v>
      </c>
      <c r="V28" s="57" t="e">
        <f>VLOOKUP($O28,CornerStats!$A$3:$AE$998,14,FALSE)</f>
        <v>#REF!</v>
      </c>
      <c r="W28" s="57" t="e">
        <f>VLOOKUP($O28,CornerStats!$A$3:$AE$998,16,FALSE)</f>
        <v>#REF!</v>
      </c>
      <c r="X28" s="57" t="e">
        <f>VLOOKUP($O28,CornerStats!$A$3:$AE$998,17,FALSE)</f>
        <v>#REF!</v>
      </c>
      <c r="Y28" s="57" t="e">
        <f>VLOOKUP($O28,CornerStats!$A$3:$AE$998,19,FALSE)</f>
        <v>#REF!</v>
      </c>
      <c r="Z28" s="57" t="e">
        <f>VLOOKUP($O28,CornerStats!$A$3:$AE$998,20,FALSE)</f>
        <v>#REF!</v>
      </c>
      <c r="AA28" s="57" t="e">
        <f>VLOOKUP($O28,CornerStats!$A$3:$AE$998,22,FALSE)</f>
        <v>#REF!</v>
      </c>
    </row>
    <row r="29" spans="1:27" ht="14.4" hidden="1" thickTop="1" x14ac:dyDescent="0.3">
      <c r="A29" s="51" t="e">
        <f>VLOOKUP($M29,CornerStats!$A$3:$AE$998,5,FALSE)</f>
        <v>#REF!</v>
      </c>
      <c r="B29" s="51" t="e">
        <f>VLOOKUP($M29,CornerStats!$A$3:$AE$998,6,FALSE)</f>
        <v>#REF!</v>
      </c>
      <c r="C29" s="51" t="e">
        <f>VLOOKUP($M29,CornerStats!$A$3:$AE$998,8,FALSE)</f>
        <v>#REF!</v>
      </c>
      <c r="D29" s="51" t="e">
        <f>VLOOKUP($M29,CornerStats!$A$3:$AE$998,9,FALSE)</f>
        <v>#REF!</v>
      </c>
      <c r="E29" s="60" t="e">
        <f>VLOOKUP($M29,CornerStats!$A$3:$AE$998,11,FALSE)</f>
        <v>#REF!</v>
      </c>
      <c r="F29" s="60" t="e">
        <f>VLOOKUP($M29,CornerStats!$A$3:$AE$998,12,FALSE)</f>
        <v>#REF!</v>
      </c>
      <c r="G29" s="57" t="e">
        <f>VLOOKUP($M29,CornerStats!$A$3:$AE$998,14,FALSE)</f>
        <v>#REF!</v>
      </c>
      <c r="H29" s="57" t="e">
        <f>VLOOKUP($M29,CornerStats!$A$3:$AE$998,15,FALSE)</f>
        <v>#REF!</v>
      </c>
      <c r="I29" s="57" t="e">
        <f>VLOOKUP($M29,CornerStats!$A$3:$AE$998,17,FALSE)</f>
        <v>#REF!</v>
      </c>
      <c r="J29" s="57" t="e">
        <f>VLOOKUP($M29,CornerStats!$A$3:$AE$998,18,FALSE)</f>
        <v>#REF!</v>
      </c>
      <c r="K29" s="57" t="e">
        <f>VLOOKUP($M29,CornerStats!$A$3:$AE$998,20,FALSE)</f>
        <v>#REF!</v>
      </c>
      <c r="L29" s="57" t="e">
        <f>VLOOKUP($M29,CornerStats!$A$3:$AE$998,21,FALSE)</f>
        <v>#REF!</v>
      </c>
      <c r="M29" s="53" t="e">
        <f>Fixtures!#REF!</f>
        <v>#REF!</v>
      </c>
      <c r="N29" s="54" t="e">
        <f>Fixtures!#REF!</f>
        <v>#REF!</v>
      </c>
      <c r="O29" s="53" t="e">
        <f>Fixtures!#REF!</f>
        <v>#REF!</v>
      </c>
      <c r="P29" s="51" t="e">
        <f>VLOOKUP($O29,CornerStats!$A$3:$AE$998,5,FALSE)</f>
        <v>#REF!</v>
      </c>
      <c r="Q29" s="51" t="e">
        <f>VLOOKUP($O29,CornerStats!$A$3:$AE$998,7,FALSE)</f>
        <v>#REF!</v>
      </c>
      <c r="R29" s="51" t="e">
        <f>VLOOKUP($O29,CornerStats!$A$3:$AE$998,8,FALSE)</f>
        <v>#REF!</v>
      </c>
      <c r="S29" s="51" t="e">
        <f>VLOOKUP($O29,CornerStats!$A$3:$AE$998,10,FALSE)</f>
        <v>#REF!</v>
      </c>
      <c r="T29" s="60" t="e">
        <f>VLOOKUP($O29,CornerStats!$A$3:$AE$998,11,FALSE)</f>
        <v>#REF!</v>
      </c>
      <c r="U29" s="60" t="e">
        <f>VLOOKUP($O29,CornerStats!$A$3:$AE$998,13,FALSE)</f>
        <v>#REF!</v>
      </c>
      <c r="V29" s="57" t="e">
        <f>VLOOKUP($O29,CornerStats!$A$3:$AE$998,14,FALSE)</f>
        <v>#REF!</v>
      </c>
      <c r="W29" s="57" t="e">
        <f>VLOOKUP($O29,CornerStats!$A$3:$AE$998,16,FALSE)</f>
        <v>#REF!</v>
      </c>
      <c r="X29" s="57" t="e">
        <f>VLOOKUP($O29,CornerStats!$A$3:$AE$998,17,FALSE)</f>
        <v>#REF!</v>
      </c>
      <c r="Y29" s="57" t="e">
        <f>VLOOKUP($O29,CornerStats!$A$3:$AE$998,19,FALSE)</f>
        <v>#REF!</v>
      </c>
      <c r="Z29" s="57" t="e">
        <f>VLOOKUP($O29,CornerStats!$A$3:$AE$998,20,FALSE)</f>
        <v>#REF!</v>
      </c>
      <c r="AA29" s="57" t="e">
        <f>VLOOKUP($O29,CornerStats!$A$3:$AE$998,22,FALSE)</f>
        <v>#REF!</v>
      </c>
    </row>
    <row r="30" spans="1:27" ht="14.4" hidden="1" thickTop="1" x14ac:dyDescent="0.3">
      <c r="A30" s="51" t="e">
        <f>VLOOKUP($M30,CornerStats!$A$3:$AE$998,5,FALSE)</f>
        <v>#REF!</v>
      </c>
      <c r="B30" s="51" t="e">
        <f>VLOOKUP($M30,CornerStats!$A$3:$AE$998,6,FALSE)</f>
        <v>#REF!</v>
      </c>
      <c r="C30" s="51" t="e">
        <f>VLOOKUP($M30,CornerStats!$A$3:$AE$998,8,FALSE)</f>
        <v>#REF!</v>
      </c>
      <c r="D30" s="51" t="e">
        <f>VLOOKUP($M30,CornerStats!$A$3:$AE$998,9,FALSE)</f>
        <v>#REF!</v>
      </c>
      <c r="E30" s="60" t="e">
        <f>VLOOKUP($M30,CornerStats!$A$3:$AE$998,11,FALSE)</f>
        <v>#REF!</v>
      </c>
      <c r="F30" s="60" t="e">
        <f>VLOOKUP($M30,CornerStats!$A$3:$AE$998,12,FALSE)</f>
        <v>#REF!</v>
      </c>
      <c r="G30" s="57" t="e">
        <f>VLOOKUP($M30,CornerStats!$A$3:$AE$998,14,FALSE)</f>
        <v>#REF!</v>
      </c>
      <c r="H30" s="57" t="e">
        <f>VLOOKUP($M30,CornerStats!$A$3:$AE$998,15,FALSE)</f>
        <v>#REF!</v>
      </c>
      <c r="I30" s="57" t="e">
        <f>VLOOKUP($M30,CornerStats!$A$3:$AE$998,17,FALSE)</f>
        <v>#REF!</v>
      </c>
      <c r="J30" s="57" t="e">
        <f>VLOOKUP($M30,CornerStats!$A$3:$AE$998,18,FALSE)</f>
        <v>#REF!</v>
      </c>
      <c r="K30" s="57" t="e">
        <f>VLOOKUP($M30,CornerStats!$A$3:$AE$998,20,FALSE)</f>
        <v>#REF!</v>
      </c>
      <c r="L30" s="57" t="e">
        <f>VLOOKUP($M30,CornerStats!$A$3:$AE$998,21,FALSE)</f>
        <v>#REF!</v>
      </c>
      <c r="M30" s="53" t="e">
        <f>Fixtures!#REF!</f>
        <v>#REF!</v>
      </c>
      <c r="N30" s="54" t="e">
        <f>Fixtures!#REF!</f>
        <v>#REF!</v>
      </c>
      <c r="O30" s="53" t="e">
        <f>Fixtures!#REF!</f>
        <v>#REF!</v>
      </c>
      <c r="P30" s="51" t="e">
        <f>VLOOKUP($O30,CornerStats!$A$3:$AE$998,5,FALSE)</f>
        <v>#REF!</v>
      </c>
      <c r="Q30" s="51" t="e">
        <f>VLOOKUP($O30,CornerStats!$A$3:$AE$998,7,FALSE)</f>
        <v>#REF!</v>
      </c>
      <c r="R30" s="51" t="e">
        <f>VLOOKUP($O30,CornerStats!$A$3:$AE$998,8,FALSE)</f>
        <v>#REF!</v>
      </c>
      <c r="S30" s="51" t="e">
        <f>VLOOKUP($O30,CornerStats!$A$3:$AE$998,10,FALSE)</f>
        <v>#REF!</v>
      </c>
      <c r="T30" s="60" t="e">
        <f>VLOOKUP($O30,CornerStats!$A$3:$AE$998,11,FALSE)</f>
        <v>#REF!</v>
      </c>
      <c r="U30" s="60" t="e">
        <f>VLOOKUP($O30,CornerStats!$A$3:$AE$998,13,FALSE)</f>
        <v>#REF!</v>
      </c>
      <c r="V30" s="57" t="e">
        <f>VLOOKUP($O30,CornerStats!$A$3:$AE$998,14,FALSE)</f>
        <v>#REF!</v>
      </c>
      <c r="W30" s="57" t="e">
        <f>VLOOKUP($O30,CornerStats!$A$3:$AE$998,16,FALSE)</f>
        <v>#REF!</v>
      </c>
      <c r="X30" s="57" t="e">
        <f>VLOOKUP($O30,CornerStats!$A$3:$AE$998,17,FALSE)</f>
        <v>#REF!</v>
      </c>
      <c r="Y30" s="57" t="e">
        <f>VLOOKUP($O30,CornerStats!$A$3:$AE$998,19,FALSE)</f>
        <v>#REF!</v>
      </c>
      <c r="Z30" s="57" t="e">
        <f>VLOOKUP($O30,CornerStats!$A$3:$AE$998,20,FALSE)</f>
        <v>#REF!</v>
      </c>
      <c r="AA30" s="57" t="e">
        <f>VLOOKUP($O30,CornerStats!$A$3:$AE$998,22,FALSE)</f>
        <v>#REF!</v>
      </c>
    </row>
    <row r="31" spans="1:27" ht="14.4" hidden="1" thickTop="1" x14ac:dyDescent="0.3">
      <c r="A31" s="51" t="e">
        <f>VLOOKUP($M31,CornerStats!$A$3:$AE$998,5,FALSE)</f>
        <v>#REF!</v>
      </c>
      <c r="B31" s="51" t="e">
        <f>VLOOKUP($M31,CornerStats!$A$3:$AE$998,6,FALSE)</f>
        <v>#REF!</v>
      </c>
      <c r="C31" s="51" t="e">
        <f>VLOOKUP($M31,CornerStats!$A$3:$AE$998,8,FALSE)</f>
        <v>#REF!</v>
      </c>
      <c r="D31" s="51" t="e">
        <f>VLOOKUP($M31,CornerStats!$A$3:$AE$998,9,FALSE)</f>
        <v>#REF!</v>
      </c>
      <c r="E31" s="60" t="e">
        <f>VLOOKUP($M31,CornerStats!$A$3:$AE$998,11,FALSE)</f>
        <v>#REF!</v>
      </c>
      <c r="F31" s="60" t="e">
        <f>VLOOKUP($M31,CornerStats!$A$3:$AE$998,12,FALSE)</f>
        <v>#REF!</v>
      </c>
      <c r="G31" s="57" t="e">
        <f>VLOOKUP($M31,CornerStats!$A$3:$AE$998,14,FALSE)</f>
        <v>#REF!</v>
      </c>
      <c r="H31" s="57" t="e">
        <f>VLOOKUP($M31,CornerStats!$A$3:$AE$998,15,FALSE)</f>
        <v>#REF!</v>
      </c>
      <c r="I31" s="57" t="e">
        <f>VLOOKUP($M31,CornerStats!$A$3:$AE$998,17,FALSE)</f>
        <v>#REF!</v>
      </c>
      <c r="J31" s="57" t="e">
        <f>VLOOKUP($M31,CornerStats!$A$3:$AE$998,18,FALSE)</f>
        <v>#REF!</v>
      </c>
      <c r="K31" s="57" t="e">
        <f>VLOOKUP($M31,CornerStats!$A$3:$AE$998,20,FALSE)</f>
        <v>#REF!</v>
      </c>
      <c r="L31" s="57" t="e">
        <f>VLOOKUP($M31,CornerStats!$A$3:$AE$998,21,FALSE)</f>
        <v>#REF!</v>
      </c>
      <c r="M31" s="53" t="e">
        <f>Fixtures!#REF!</f>
        <v>#REF!</v>
      </c>
      <c r="N31" s="54" t="e">
        <f>Fixtures!#REF!</f>
        <v>#REF!</v>
      </c>
      <c r="O31" s="53" t="e">
        <f>Fixtures!#REF!</f>
        <v>#REF!</v>
      </c>
      <c r="P31" s="51" t="e">
        <f>VLOOKUP($O31,CornerStats!$A$3:$AE$998,5,FALSE)</f>
        <v>#REF!</v>
      </c>
      <c r="Q31" s="51" t="e">
        <f>VLOOKUP($O31,CornerStats!$A$3:$AE$998,7,FALSE)</f>
        <v>#REF!</v>
      </c>
      <c r="R31" s="51" t="e">
        <f>VLOOKUP($O31,CornerStats!$A$3:$AE$998,8,FALSE)</f>
        <v>#REF!</v>
      </c>
      <c r="S31" s="51" t="e">
        <f>VLOOKUP($O31,CornerStats!$A$3:$AE$998,10,FALSE)</f>
        <v>#REF!</v>
      </c>
      <c r="T31" s="60" t="e">
        <f>VLOOKUP($O31,CornerStats!$A$3:$AE$998,11,FALSE)</f>
        <v>#REF!</v>
      </c>
      <c r="U31" s="60" t="e">
        <f>VLOOKUP($O31,CornerStats!$A$3:$AE$998,13,FALSE)</f>
        <v>#REF!</v>
      </c>
      <c r="V31" s="57" t="e">
        <f>VLOOKUP($O31,CornerStats!$A$3:$AE$998,14,FALSE)</f>
        <v>#REF!</v>
      </c>
      <c r="W31" s="57" t="e">
        <f>VLOOKUP($O31,CornerStats!$A$3:$AE$998,16,FALSE)</f>
        <v>#REF!</v>
      </c>
      <c r="X31" s="57" t="e">
        <f>VLOOKUP($O31,CornerStats!$A$3:$AE$998,17,FALSE)</f>
        <v>#REF!</v>
      </c>
      <c r="Y31" s="57" t="e">
        <f>VLOOKUP($O31,CornerStats!$A$3:$AE$998,19,FALSE)</f>
        <v>#REF!</v>
      </c>
      <c r="Z31" s="57" t="e">
        <f>VLOOKUP($O31,CornerStats!$A$3:$AE$998,20,FALSE)</f>
        <v>#REF!</v>
      </c>
      <c r="AA31" s="57" t="e">
        <f>VLOOKUP($O31,CornerStats!$A$3:$AE$998,22,FALSE)</f>
        <v>#REF!</v>
      </c>
    </row>
    <row r="32" spans="1:27" ht="14.4" hidden="1" thickTop="1" x14ac:dyDescent="0.3">
      <c r="A32" s="51" t="e">
        <f>VLOOKUP($M32,CornerStats!$A$3:$AE$998,5,FALSE)</f>
        <v>#REF!</v>
      </c>
      <c r="B32" s="51" t="e">
        <f>VLOOKUP($M32,CornerStats!$A$3:$AE$998,6,FALSE)</f>
        <v>#REF!</v>
      </c>
      <c r="C32" s="51" t="e">
        <f>VLOOKUP($M32,CornerStats!$A$3:$AE$998,8,FALSE)</f>
        <v>#REF!</v>
      </c>
      <c r="D32" s="51" t="e">
        <f>VLOOKUP($M32,CornerStats!$A$3:$AE$998,9,FALSE)</f>
        <v>#REF!</v>
      </c>
      <c r="E32" s="60" t="e">
        <f>VLOOKUP($M32,CornerStats!$A$3:$AE$998,11,FALSE)</f>
        <v>#REF!</v>
      </c>
      <c r="F32" s="60" t="e">
        <f>VLOOKUP($M32,CornerStats!$A$3:$AE$998,12,FALSE)</f>
        <v>#REF!</v>
      </c>
      <c r="G32" s="57" t="e">
        <f>VLOOKUP($M32,CornerStats!$A$3:$AE$998,14,FALSE)</f>
        <v>#REF!</v>
      </c>
      <c r="H32" s="57" t="e">
        <f>VLOOKUP($M32,CornerStats!$A$3:$AE$998,15,FALSE)</f>
        <v>#REF!</v>
      </c>
      <c r="I32" s="57" t="e">
        <f>VLOOKUP($M32,CornerStats!$A$3:$AE$998,17,FALSE)</f>
        <v>#REF!</v>
      </c>
      <c r="J32" s="57" t="e">
        <f>VLOOKUP($M32,CornerStats!$A$3:$AE$998,18,FALSE)</f>
        <v>#REF!</v>
      </c>
      <c r="K32" s="57" t="e">
        <f>VLOOKUP($M32,CornerStats!$A$3:$AE$998,20,FALSE)</f>
        <v>#REF!</v>
      </c>
      <c r="L32" s="57" t="e">
        <f>VLOOKUP($M32,CornerStats!$A$3:$AE$998,21,FALSE)</f>
        <v>#REF!</v>
      </c>
      <c r="M32" s="53" t="e">
        <f>Fixtures!#REF!</f>
        <v>#REF!</v>
      </c>
      <c r="N32" s="54" t="e">
        <f>Fixtures!#REF!</f>
        <v>#REF!</v>
      </c>
      <c r="O32" s="53" t="e">
        <f>Fixtures!#REF!</f>
        <v>#REF!</v>
      </c>
      <c r="P32" s="51" t="e">
        <f>VLOOKUP($O32,CornerStats!$A$3:$AE$998,5,FALSE)</f>
        <v>#REF!</v>
      </c>
      <c r="Q32" s="51" t="e">
        <f>VLOOKUP($O32,CornerStats!$A$3:$AE$998,7,FALSE)</f>
        <v>#REF!</v>
      </c>
      <c r="R32" s="51" t="e">
        <f>VLOOKUP($O32,CornerStats!$A$3:$AE$998,8,FALSE)</f>
        <v>#REF!</v>
      </c>
      <c r="S32" s="51" t="e">
        <f>VLOOKUP($O32,CornerStats!$A$3:$AE$998,10,FALSE)</f>
        <v>#REF!</v>
      </c>
      <c r="T32" s="60" t="e">
        <f>VLOOKUP($O32,CornerStats!$A$3:$AE$998,11,FALSE)</f>
        <v>#REF!</v>
      </c>
      <c r="U32" s="60" t="e">
        <f>VLOOKUP($O32,CornerStats!$A$3:$AE$998,13,FALSE)</f>
        <v>#REF!</v>
      </c>
      <c r="V32" s="57" t="e">
        <f>VLOOKUP($O32,CornerStats!$A$3:$AE$998,14,FALSE)</f>
        <v>#REF!</v>
      </c>
      <c r="W32" s="57" t="e">
        <f>VLOOKUP($O32,CornerStats!$A$3:$AE$998,16,FALSE)</f>
        <v>#REF!</v>
      </c>
      <c r="X32" s="57" t="e">
        <f>VLOOKUP($O32,CornerStats!$A$3:$AE$998,17,FALSE)</f>
        <v>#REF!</v>
      </c>
      <c r="Y32" s="57" t="e">
        <f>VLOOKUP($O32,CornerStats!$A$3:$AE$998,19,FALSE)</f>
        <v>#REF!</v>
      </c>
      <c r="Z32" s="57" t="e">
        <f>VLOOKUP($O32,CornerStats!$A$3:$AE$998,20,FALSE)</f>
        <v>#REF!</v>
      </c>
      <c r="AA32" s="57" t="e">
        <f>VLOOKUP($O32,CornerStats!$A$3:$AE$998,22,FALSE)</f>
        <v>#REF!</v>
      </c>
    </row>
    <row r="33" spans="1:27" ht="14.4" hidden="1" thickTop="1" x14ac:dyDescent="0.3">
      <c r="A33" s="51" t="e">
        <f>VLOOKUP($M33,CornerStats!$A$3:$AE$998,5,FALSE)</f>
        <v>#REF!</v>
      </c>
      <c r="B33" s="51" t="e">
        <f>VLOOKUP($M33,CornerStats!$A$3:$AE$998,6,FALSE)</f>
        <v>#REF!</v>
      </c>
      <c r="C33" s="51" t="e">
        <f>VLOOKUP($M33,CornerStats!$A$3:$AE$998,8,FALSE)</f>
        <v>#REF!</v>
      </c>
      <c r="D33" s="51" t="e">
        <f>VLOOKUP($M33,CornerStats!$A$3:$AE$998,9,FALSE)</f>
        <v>#REF!</v>
      </c>
      <c r="E33" s="60" t="e">
        <f>VLOOKUP($M33,CornerStats!$A$3:$AE$998,11,FALSE)</f>
        <v>#REF!</v>
      </c>
      <c r="F33" s="60" t="e">
        <f>VLOOKUP($M33,CornerStats!$A$3:$AE$998,12,FALSE)</f>
        <v>#REF!</v>
      </c>
      <c r="G33" s="57" t="e">
        <f>VLOOKUP($M33,CornerStats!$A$3:$AE$998,14,FALSE)</f>
        <v>#REF!</v>
      </c>
      <c r="H33" s="57" t="e">
        <f>VLOOKUP($M33,CornerStats!$A$3:$AE$998,15,FALSE)</f>
        <v>#REF!</v>
      </c>
      <c r="I33" s="57" t="e">
        <f>VLOOKUP($M33,CornerStats!$A$3:$AE$998,17,FALSE)</f>
        <v>#REF!</v>
      </c>
      <c r="J33" s="57" t="e">
        <f>VLOOKUP($M33,CornerStats!$A$3:$AE$998,18,FALSE)</f>
        <v>#REF!</v>
      </c>
      <c r="K33" s="57" t="e">
        <f>VLOOKUP($M33,CornerStats!$A$3:$AE$998,20,FALSE)</f>
        <v>#REF!</v>
      </c>
      <c r="L33" s="57" t="e">
        <f>VLOOKUP($M33,CornerStats!$A$3:$AE$998,21,FALSE)</f>
        <v>#REF!</v>
      </c>
      <c r="M33" s="53" t="e">
        <f>Fixtures!#REF!</f>
        <v>#REF!</v>
      </c>
      <c r="N33" s="54" t="e">
        <f>Fixtures!#REF!</f>
        <v>#REF!</v>
      </c>
      <c r="O33" s="53" t="e">
        <f>Fixtures!#REF!</f>
        <v>#REF!</v>
      </c>
      <c r="P33" s="51" t="e">
        <f>VLOOKUP($O33,CornerStats!$A$3:$AE$998,5,FALSE)</f>
        <v>#REF!</v>
      </c>
      <c r="Q33" s="51" t="e">
        <f>VLOOKUP($O33,CornerStats!$A$3:$AE$998,7,FALSE)</f>
        <v>#REF!</v>
      </c>
      <c r="R33" s="51" t="e">
        <f>VLOOKUP($O33,CornerStats!$A$3:$AE$998,8,FALSE)</f>
        <v>#REF!</v>
      </c>
      <c r="S33" s="51" t="e">
        <f>VLOOKUP($O33,CornerStats!$A$3:$AE$998,10,FALSE)</f>
        <v>#REF!</v>
      </c>
      <c r="T33" s="60" t="e">
        <f>VLOOKUP($O33,CornerStats!$A$3:$AE$998,11,FALSE)</f>
        <v>#REF!</v>
      </c>
      <c r="U33" s="60" t="e">
        <f>VLOOKUP($O33,CornerStats!$A$3:$AE$998,13,FALSE)</f>
        <v>#REF!</v>
      </c>
      <c r="V33" s="57" t="e">
        <f>VLOOKUP($O33,CornerStats!$A$3:$AE$998,14,FALSE)</f>
        <v>#REF!</v>
      </c>
      <c r="W33" s="57" t="e">
        <f>VLOOKUP($O33,CornerStats!$A$3:$AE$998,16,FALSE)</f>
        <v>#REF!</v>
      </c>
      <c r="X33" s="57" t="e">
        <f>VLOOKUP($O33,CornerStats!$A$3:$AE$998,17,FALSE)</f>
        <v>#REF!</v>
      </c>
      <c r="Y33" s="57" t="e">
        <f>VLOOKUP($O33,CornerStats!$A$3:$AE$998,19,FALSE)</f>
        <v>#REF!</v>
      </c>
      <c r="Z33" s="57" t="e">
        <f>VLOOKUP($O33,CornerStats!$A$3:$AE$998,20,FALSE)</f>
        <v>#REF!</v>
      </c>
      <c r="AA33" s="57" t="e">
        <f>VLOOKUP($O33,CornerStats!$A$3:$AE$998,22,FALSE)</f>
        <v>#REF!</v>
      </c>
    </row>
    <row r="34" spans="1:27" ht="14.4" hidden="1" thickTop="1" x14ac:dyDescent="0.3">
      <c r="A34" s="51" t="e">
        <f>VLOOKUP($M34,CornerStats!$A$3:$AE$998,5,FALSE)</f>
        <v>#REF!</v>
      </c>
      <c r="B34" s="51" t="e">
        <f>VLOOKUP($M34,CornerStats!$A$3:$AE$998,6,FALSE)</f>
        <v>#REF!</v>
      </c>
      <c r="C34" s="51" t="e">
        <f>VLOOKUP($M34,CornerStats!$A$3:$AE$998,8,FALSE)</f>
        <v>#REF!</v>
      </c>
      <c r="D34" s="51" t="e">
        <f>VLOOKUP($M34,CornerStats!$A$3:$AE$998,9,FALSE)</f>
        <v>#REF!</v>
      </c>
      <c r="E34" s="60" t="e">
        <f>VLOOKUP($M34,CornerStats!$A$3:$AE$998,11,FALSE)</f>
        <v>#REF!</v>
      </c>
      <c r="F34" s="60" t="e">
        <f>VLOOKUP($M34,CornerStats!$A$3:$AE$998,12,FALSE)</f>
        <v>#REF!</v>
      </c>
      <c r="G34" s="57" t="e">
        <f>VLOOKUP($M34,CornerStats!$A$3:$AE$998,14,FALSE)</f>
        <v>#REF!</v>
      </c>
      <c r="H34" s="57" t="e">
        <f>VLOOKUP($M34,CornerStats!$A$3:$AE$998,15,FALSE)</f>
        <v>#REF!</v>
      </c>
      <c r="I34" s="57" t="e">
        <f>VLOOKUP($M34,CornerStats!$A$3:$AE$998,17,FALSE)</f>
        <v>#REF!</v>
      </c>
      <c r="J34" s="57" t="e">
        <f>VLOOKUP($M34,CornerStats!$A$3:$AE$998,18,FALSE)</f>
        <v>#REF!</v>
      </c>
      <c r="K34" s="57" t="e">
        <f>VLOOKUP($M34,CornerStats!$A$3:$AE$998,20,FALSE)</f>
        <v>#REF!</v>
      </c>
      <c r="L34" s="57" t="e">
        <f>VLOOKUP($M34,CornerStats!$A$3:$AE$998,21,FALSE)</f>
        <v>#REF!</v>
      </c>
      <c r="M34" s="53" t="e">
        <f>Fixtures!#REF!</f>
        <v>#REF!</v>
      </c>
      <c r="N34" s="54" t="e">
        <f>Fixtures!#REF!</f>
        <v>#REF!</v>
      </c>
      <c r="O34" s="53" t="e">
        <f>Fixtures!#REF!</f>
        <v>#REF!</v>
      </c>
      <c r="P34" s="51" t="e">
        <f>VLOOKUP($O34,CornerStats!$A$3:$AE$998,5,FALSE)</f>
        <v>#REF!</v>
      </c>
      <c r="Q34" s="51" t="e">
        <f>VLOOKUP($O34,CornerStats!$A$3:$AE$998,7,FALSE)</f>
        <v>#REF!</v>
      </c>
      <c r="R34" s="51" t="e">
        <f>VLOOKUP($O34,CornerStats!$A$3:$AE$998,8,FALSE)</f>
        <v>#REF!</v>
      </c>
      <c r="S34" s="51" t="e">
        <f>VLOOKUP($O34,CornerStats!$A$3:$AE$998,10,FALSE)</f>
        <v>#REF!</v>
      </c>
      <c r="T34" s="60" t="e">
        <f>VLOOKUP($O34,CornerStats!$A$3:$AE$998,11,FALSE)</f>
        <v>#REF!</v>
      </c>
      <c r="U34" s="60" t="e">
        <f>VLOOKUP($O34,CornerStats!$A$3:$AE$998,13,FALSE)</f>
        <v>#REF!</v>
      </c>
      <c r="V34" s="57" t="e">
        <f>VLOOKUP($O34,CornerStats!$A$3:$AE$998,14,FALSE)</f>
        <v>#REF!</v>
      </c>
      <c r="W34" s="57" t="e">
        <f>VLOOKUP($O34,CornerStats!$A$3:$AE$998,16,FALSE)</f>
        <v>#REF!</v>
      </c>
      <c r="X34" s="57" t="e">
        <f>VLOOKUP($O34,CornerStats!$A$3:$AE$998,17,FALSE)</f>
        <v>#REF!</v>
      </c>
      <c r="Y34" s="57" t="e">
        <f>VLOOKUP($O34,CornerStats!$A$3:$AE$998,19,FALSE)</f>
        <v>#REF!</v>
      </c>
      <c r="Z34" s="57" t="e">
        <f>VLOOKUP($O34,CornerStats!$A$3:$AE$998,20,FALSE)</f>
        <v>#REF!</v>
      </c>
      <c r="AA34" s="57" t="e">
        <f>VLOOKUP($O34,CornerStats!$A$3:$AE$998,22,FALSE)</f>
        <v>#REF!</v>
      </c>
    </row>
    <row r="35" spans="1:27" ht="14.4" hidden="1" thickTop="1" x14ac:dyDescent="0.3">
      <c r="A35" s="51" t="e">
        <f>VLOOKUP($M35,CornerStats!$A$3:$AE$998,5,FALSE)</f>
        <v>#REF!</v>
      </c>
      <c r="B35" s="51" t="e">
        <f>VLOOKUP($M35,CornerStats!$A$3:$AE$998,6,FALSE)</f>
        <v>#REF!</v>
      </c>
      <c r="C35" s="51" t="e">
        <f>VLOOKUP($M35,CornerStats!$A$3:$AE$998,8,FALSE)</f>
        <v>#REF!</v>
      </c>
      <c r="D35" s="51" t="e">
        <f>VLOOKUP($M35,CornerStats!$A$3:$AE$998,9,FALSE)</f>
        <v>#REF!</v>
      </c>
      <c r="E35" s="60" t="e">
        <f>VLOOKUP($M35,CornerStats!$A$3:$AE$998,11,FALSE)</f>
        <v>#REF!</v>
      </c>
      <c r="F35" s="60" t="e">
        <f>VLOOKUP($M35,CornerStats!$A$3:$AE$998,12,FALSE)</f>
        <v>#REF!</v>
      </c>
      <c r="G35" s="57" t="e">
        <f>VLOOKUP($M35,CornerStats!$A$3:$AE$998,14,FALSE)</f>
        <v>#REF!</v>
      </c>
      <c r="H35" s="57" t="e">
        <f>VLOOKUP($M35,CornerStats!$A$3:$AE$998,15,FALSE)</f>
        <v>#REF!</v>
      </c>
      <c r="I35" s="57" t="e">
        <f>VLOOKUP($M35,CornerStats!$A$3:$AE$998,17,FALSE)</f>
        <v>#REF!</v>
      </c>
      <c r="J35" s="57" t="e">
        <f>VLOOKUP($M35,CornerStats!$A$3:$AE$998,18,FALSE)</f>
        <v>#REF!</v>
      </c>
      <c r="K35" s="57" t="e">
        <f>VLOOKUP($M35,CornerStats!$A$3:$AE$998,20,FALSE)</f>
        <v>#REF!</v>
      </c>
      <c r="L35" s="57" t="e">
        <f>VLOOKUP($M35,CornerStats!$A$3:$AE$998,21,FALSE)</f>
        <v>#REF!</v>
      </c>
      <c r="M35" s="53" t="e">
        <f>Fixtures!#REF!</f>
        <v>#REF!</v>
      </c>
      <c r="N35" s="54" t="e">
        <f>Fixtures!#REF!</f>
        <v>#REF!</v>
      </c>
      <c r="O35" s="53" t="e">
        <f>Fixtures!#REF!</f>
        <v>#REF!</v>
      </c>
      <c r="P35" s="51" t="e">
        <f>VLOOKUP($O35,CornerStats!$A$3:$AE$998,5,FALSE)</f>
        <v>#REF!</v>
      </c>
      <c r="Q35" s="51" t="e">
        <f>VLOOKUP($O35,CornerStats!$A$3:$AE$998,7,FALSE)</f>
        <v>#REF!</v>
      </c>
      <c r="R35" s="51" t="e">
        <f>VLOOKUP($O35,CornerStats!$A$3:$AE$998,8,FALSE)</f>
        <v>#REF!</v>
      </c>
      <c r="S35" s="51" t="e">
        <f>VLOOKUP($O35,CornerStats!$A$3:$AE$998,10,FALSE)</f>
        <v>#REF!</v>
      </c>
      <c r="T35" s="60" t="e">
        <f>VLOOKUP($O35,CornerStats!$A$3:$AE$998,11,FALSE)</f>
        <v>#REF!</v>
      </c>
      <c r="U35" s="60" t="e">
        <f>VLOOKUP($O35,CornerStats!$A$3:$AE$998,13,FALSE)</f>
        <v>#REF!</v>
      </c>
      <c r="V35" s="57" t="e">
        <f>VLOOKUP($O35,CornerStats!$A$3:$AE$998,14,FALSE)</f>
        <v>#REF!</v>
      </c>
      <c r="W35" s="57" t="e">
        <f>VLOOKUP($O35,CornerStats!$A$3:$AE$998,16,FALSE)</f>
        <v>#REF!</v>
      </c>
      <c r="X35" s="57" t="e">
        <f>VLOOKUP($O35,CornerStats!$A$3:$AE$998,17,FALSE)</f>
        <v>#REF!</v>
      </c>
      <c r="Y35" s="57" t="e">
        <f>VLOOKUP($O35,CornerStats!$A$3:$AE$998,19,FALSE)</f>
        <v>#REF!</v>
      </c>
      <c r="Z35" s="57" t="e">
        <f>VLOOKUP($O35,CornerStats!$A$3:$AE$998,20,FALSE)</f>
        <v>#REF!</v>
      </c>
      <c r="AA35" s="57" t="e">
        <f>VLOOKUP($O35,CornerStats!$A$3:$AE$998,22,FALSE)</f>
        <v>#REF!</v>
      </c>
    </row>
    <row r="36" spans="1:27" ht="14.4" hidden="1" thickTop="1" x14ac:dyDescent="0.3">
      <c r="A36" s="51" t="e">
        <f>VLOOKUP($M36,CornerStats!$A$3:$AE$998,5,FALSE)</f>
        <v>#REF!</v>
      </c>
      <c r="B36" s="51" t="e">
        <f>VLOOKUP($M36,CornerStats!$A$3:$AE$998,6,FALSE)</f>
        <v>#REF!</v>
      </c>
      <c r="C36" s="51" t="e">
        <f>VLOOKUP($M36,CornerStats!$A$3:$AE$998,8,FALSE)</f>
        <v>#REF!</v>
      </c>
      <c r="D36" s="51" t="e">
        <f>VLOOKUP($M36,CornerStats!$A$3:$AE$998,9,FALSE)</f>
        <v>#REF!</v>
      </c>
      <c r="E36" s="60" t="e">
        <f>VLOOKUP($M36,CornerStats!$A$3:$AE$998,11,FALSE)</f>
        <v>#REF!</v>
      </c>
      <c r="F36" s="60" t="e">
        <f>VLOOKUP($M36,CornerStats!$A$3:$AE$998,12,FALSE)</f>
        <v>#REF!</v>
      </c>
      <c r="G36" s="57" t="e">
        <f>VLOOKUP($M36,CornerStats!$A$3:$AE$998,14,FALSE)</f>
        <v>#REF!</v>
      </c>
      <c r="H36" s="57" t="e">
        <f>VLOOKUP($M36,CornerStats!$A$3:$AE$998,15,FALSE)</f>
        <v>#REF!</v>
      </c>
      <c r="I36" s="57" t="e">
        <f>VLOOKUP($M36,CornerStats!$A$3:$AE$998,17,FALSE)</f>
        <v>#REF!</v>
      </c>
      <c r="J36" s="57" t="e">
        <f>VLOOKUP($M36,CornerStats!$A$3:$AE$998,18,FALSE)</f>
        <v>#REF!</v>
      </c>
      <c r="K36" s="57" t="e">
        <f>VLOOKUP($M36,CornerStats!$A$3:$AE$998,20,FALSE)</f>
        <v>#REF!</v>
      </c>
      <c r="L36" s="57" t="e">
        <f>VLOOKUP($M36,CornerStats!$A$3:$AE$998,21,FALSE)</f>
        <v>#REF!</v>
      </c>
      <c r="M36" s="53" t="e">
        <f>Fixtures!#REF!</f>
        <v>#REF!</v>
      </c>
      <c r="N36" s="54" t="e">
        <f>Fixtures!#REF!</f>
        <v>#REF!</v>
      </c>
      <c r="O36" s="53" t="e">
        <f>Fixtures!#REF!</f>
        <v>#REF!</v>
      </c>
      <c r="P36" s="51" t="e">
        <f>VLOOKUP($O36,CornerStats!$A$3:$AE$998,5,FALSE)</f>
        <v>#REF!</v>
      </c>
      <c r="Q36" s="51" t="e">
        <f>VLOOKUP($O36,CornerStats!$A$3:$AE$998,7,FALSE)</f>
        <v>#REF!</v>
      </c>
      <c r="R36" s="51" t="e">
        <f>VLOOKUP($O36,CornerStats!$A$3:$AE$998,8,FALSE)</f>
        <v>#REF!</v>
      </c>
      <c r="S36" s="51" t="e">
        <f>VLOOKUP($O36,CornerStats!$A$3:$AE$998,10,FALSE)</f>
        <v>#REF!</v>
      </c>
      <c r="T36" s="60" t="e">
        <f>VLOOKUP($O36,CornerStats!$A$3:$AE$998,11,FALSE)</f>
        <v>#REF!</v>
      </c>
      <c r="U36" s="60" t="e">
        <f>VLOOKUP($O36,CornerStats!$A$3:$AE$998,13,FALSE)</f>
        <v>#REF!</v>
      </c>
      <c r="V36" s="57" t="e">
        <f>VLOOKUP($O36,CornerStats!$A$3:$AE$998,14,FALSE)</f>
        <v>#REF!</v>
      </c>
      <c r="W36" s="57" t="e">
        <f>VLOOKUP($O36,CornerStats!$A$3:$AE$998,16,FALSE)</f>
        <v>#REF!</v>
      </c>
      <c r="X36" s="57" t="e">
        <f>VLOOKUP($O36,CornerStats!$A$3:$AE$998,17,FALSE)</f>
        <v>#REF!</v>
      </c>
      <c r="Y36" s="57" t="e">
        <f>VLOOKUP($O36,CornerStats!$A$3:$AE$998,19,FALSE)</f>
        <v>#REF!</v>
      </c>
      <c r="Z36" s="57" t="e">
        <f>VLOOKUP($O36,CornerStats!$A$3:$AE$998,20,FALSE)</f>
        <v>#REF!</v>
      </c>
      <c r="AA36" s="57" t="e">
        <f>VLOOKUP($O36,CornerStats!$A$3:$AE$998,22,FALSE)</f>
        <v>#REF!</v>
      </c>
    </row>
    <row r="37" spans="1:27" ht="14.4" hidden="1" thickTop="1" x14ac:dyDescent="0.3">
      <c r="A37" s="51" t="e">
        <f>VLOOKUP($M37,CornerStats!$A$3:$AE$998,5,FALSE)</f>
        <v>#REF!</v>
      </c>
      <c r="B37" s="51" t="e">
        <f>VLOOKUP($M37,CornerStats!$A$3:$AE$998,6,FALSE)</f>
        <v>#REF!</v>
      </c>
      <c r="C37" s="51" t="e">
        <f>VLOOKUP($M37,CornerStats!$A$3:$AE$998,8,FALSE)</f>
        <v>#REF!</v>
      </c>
      <c r="D37" s="51" t="e">
        <f>VLOOKUP($M37,CornerStats!$A$3:$AE$998,9,FALSE)</f>
        <v>#REF!</v>
      </c>
      <c r="E37" s="60" t="e">
        <f>VLOOKUP($M37,CornerStats!$A$3:$AE$998,11,FALSE)</f>
        <v>#REF!</v>
      </c>
      <c r="F37" s="60" t="e">
        <f>VLOOKUP($M37,CornerStats!$A$3:$AE$998,12,FALSE)</f>
        <v>#REF!</v>
      </c>
      <c r="G37" s="57" t="e">
        <f>VLOOKUP($M37,CornerStats!$A$3:$AE$998,14,FALSE)</f>
        <v>#REF!</v>
      </c>
      <c r="H37" s="57" t="e">
        <f>VLOOKUP($M37,CornerStats!$A$3:$AE$998,15,FALSE)</f>
        <v>#REF!</v>
      </c>
      <c r="I37" s="57" t="e">
        <f>VLOOKUP($M37,CornerStats!$A$3:$AE$998,17,FALSE)</f>
        <v>#REF!</v>
      </c>
      <c r="J37" s="57" t="e">
        <f>VLOOKUP($M37,CornerStats!$A$3:$AE$998,18,FALSE)</f>
        <v>#REF!</v>
      </c>
      <c r="K37" s="57" t="e">
        <f>VLOOKUP($M37,CornerStats!$A$3:$AE$998,20,FALSE)</f>
        <v>#REF!</v>
      </c>
      <c r="L37" s="57" t="e">
        <f>VLOOKUP($M37,CornerStats!$A$3:$AE$998,21,FALSE)</f>
        <v>#REF!</v>
      </c>
      <c r="M37" s="53" t="e">
        <f>Fixtures!#REF!</f>
        <v>#REF!</v>
      </c>
      <c r="N37" s="54" t="e">
        <f>Fixtures!#REF!</f>
        <v>#REF!</v>
      </c>
      <c r="O37" s="53" t="e">
        <f>Fixtures!#REF!</f>
        <v>#REF!</v>
      </c>
      <c r="P37" s="51" t="e">
        <f>VLOOKUP($O37,CornerStats!$A$3:$AE$998,5,FALSE)</f>
        <v>#REF!</v>
      </c>
      <c r="Q37" s="51" t="e">
        <f>VLOOKUP($O37,CornerStats!$A$3:$AE$998,7,FALSE)</f>
        <v>#REF!</v>
      </c>
      <c r="R37" s="51" t="e">
        <f>VLOOKUP($O37,CornerStats!$A$3:$AE$998,8,FALSE)</f>
        <v>#REF!</v>
      </c>
      <c r="S37" s="51" t="e">
        <f>VLOOKUP($O37,CornerStats!$A$3:$AE$998,10,FALSE)</f>
        <v>#REF!</v>
      </c>
      <c r="T37" s="60" t="e">
        <f>VLOOKUP($O37,CornerStats!$A$3:$AE$998,11,FALSE)</f>
        <v>#REF!</v>
      </c>
      <c r="U37" s="60" t="e">
        <f>VLOOKUP($O37,CornerStats!$A$3:$AE$998,13,FALSE)</f>
        <v>#REF!</v>
      </c>
      <c r="V37" s="57" t="e">
        <f>VLOOKUP($O37,CornerStats!$A$3:$AE$998,14,FALSE)</f>
        <v>#REF!</v>
      </c>
      <c r="W37" s="57" t="e">
        <f>VLOOKUP($O37,CornerStats!$A$3:$AE$998,16,FALSE)</f>
        <v>#REF!</v>
      </c>
      <c r="X37" s="57" t="e">
        <f>VLOOKUP($O37,CornerStats!$A$3:$AE$998,17,FALSE)</f>
        <v>#REF!</v>
      </c>
      <c r="Y37" s="57" t="e">
        <f>VLOOKUP($O37,CornerStats!$A$3:$AE$998,19,FALSE)</f>
        <v>#REF!</v>
      </c>
      <c r="Z37" s="57" t="e">
        <f>VLOOKUP($O37,CornerStats!$A$3:$AE$998,20,FALSE)</f>
        <v>#REF!</v>
      </c>
      <c r="AA37" s="57" t="e">
        <f>VLOOKUP($O37,CornerStats!$A$3:$AE$998,22,FALSE)</f>
        <v>#REF!</v>
      </c>
    </row>
    <row r="38" spans="1:27" ht="14.4" hidden="1" thickTop="1" x14ac:dyDescent="0.3">
      <c r="A38" s="51" t="e">
        <f>VLOOKUP($M38,CornerStats!$A$3:$AE$998,5,FALSE)</f>
        <v>#REF!</v>
      </c>
      <c r="B38" s="51" t="e">
        <f>VLOOKUP($M38,CornerStats!$A$3:$AE$998,6,FALSE)</f>
        <v>#REF!</v>
      </c>
      <c r="C38" s="51" t="e">
        <f>VLOOKUP($M38,CornerStats!$A$3:$AE$998,8,FALSE)</f>
        <v>#REF!</v>
      </c>
      <c r="D38" s="51" t="e">
        <f>VLOOKUP($M38,CornerStats!$A$3:$AE$998,9,FALSE)</f>
        <v>#REF!</v>
      </c>
      <c r="E38" s="60" t="e">
        <f>VLOOKUP($M38,CornerStats!$A$3:$AE$998,11,FALSE)</f>
        <v>#REF!</v>
      </c>
      <c r="F38" s="60" t="e">
        <f>VLOOKUP($M38,CornerStats!$A$3:$AE$998,12,FALSE)</f>
        <v>#REF!</v>
      </c>
      <c r="G38" s="57" t="e">
        <f>VLOOKUP($M38,CornerStats!$A$3:$AE$998,14,FALSE)</f>
        <v>#REF!</v>
      </c>
      <c r="H38" s="57" t="e">
        <f>VLOOKUP($M38,CornerStats!$A$3:$AE$998,15,FALSE)</f>
        <v>#REF!</v>
      </c>
      <c r="I38" s="57" t="e">
        <f>VLOOKUP($M38,CornerStats!$A$3:$AE$998,17,FALSE)</f>
        <v>#REF!</v>
      </c>
      <c r="J38" s="57" t="e">
        <f>VLOOKUP($M38,CornerStats!$A$3:$AE$998,18,FALSE)</f>
        <v>#REF!</v>
      </c>
      <c r="K38" s="57" t="e">
        <f>VLOOKUP($M38,CornerStats!$A$3:$AE$998,20,FALSE)</f>
        <v>#REF!</v>
      </c>
      <c r="L38" s="57" t="e">
        <f>VLOOKUP($M38,CornerStats!$A$3:$AE$998,21,FALSE)</f>
        <v>#REF!</v>
      </c>
      <c r="M38" s="53" t="e">
        <f>Fixtures!#REF!</f>
        <v>#REF!</v>
      </c>
      <c r="N38" s="54" t="e">
        <f>Fixtures!#REF!</f>
        <v>#REF!</v>
      </c>
      <c r="O38" s="53" t="e">
        <f>Fixtures!#REF!</f>
        <v>#REF!</v>
      </c>
      <c r="P38" s="51" t="e">
        <f>VLOOKUP($O38,CornerStats!$A$3:$AE$998,5,FALSE)</f>
        <v>#REF!</v>
      </c>
      <c r="Q38" s="51" t="e">
        <f>VLOOKUP($O38,CornerStats!$A$3:$AE$998,7,FALSE)</f>
        <v>#REF!</v>
      </c>
      <c r="R38" s="51" t="e">
        <f>VLOOKUP($O38,CornerStats!$A$3:$AE$998,8,FALSE)</f>
        <v>#REF!</v>
      </c>
      <c r="S38" s="51" t="e">
        <f>VLOOKUP($O38,CornerStats!$A$3:$AE$998,10,FALSE)</f>
        <v>#REF!</v>
      </c>
      <c r="T38" s="60" t="e">
        <f>VLOOKUP($O38,CornerStats!$A$3:$AE$998,11,FALSE)</f>
        <v>#REF!</v>
      </c>
      <c r="U38" s="60" t="e">
        <f>VLOOKUP($O38,CornerStats!$A$3:$AE$998,13,FALSE)</f>
        <v>#REF!</v>
      </c>
      <c r="V38" s="57" t="e">
        <f>VLOOKUP($O38,CornerStats!$A$3:$AE$998,14,FALSE)</f>
        <v>#REF!</v>
      </c>
      <c r="W38" s="57" t="e">
        <f>VLOOKUP($O38,CornerStats!$A$3:$AE$998,16,FALSE)</f>
        <v>#REF!</v>
      </c>
      <c r="X38" s="57" t="e">
        <f>VLOOKUP($O38,CornerStats!$A$3:$AE$998,17,FALSE)</f>
        <v>#REF!</v>
      </c>
      <c r="Y38" s="57" t="e">
        <f>VLOOKUP($O38,CornerStats!$A$3:$AE$998,19,FALSE)</f>
        <v>#REF!</v>
      </c>
      <c r="Z38" s="57" t="e">
        <f>VLOOKUP($O38,CornerStats!$A$3:$AE$998,20,FALSE)</f>
        <v>#REF!</v>
      </c>
      <c r="AA38" s="57" t="e">
        <f>VLOOKUP($O38,CornerStats!$A$3:$AE$998,22,FALSE)</f>
        <v>#REF!</v>
      </c>
    </row>
    <row r="39" spans="1:27" ht="14.4" hidden="1" thickTop="1" x14ac:dyDescent="0.3">
      <c r="A39" s="51" t="e">
        <f>VLOOKUP($M39,CornerStats!$A$3:$AE$998,5,FALSE)</f>
        <v>#REF!</v>
      </c>
      <c r="B39" s="51" t="e">
        <f>VLOOKUP($M39,CornerStats!$A$3:$AE$998,6,FALSE)</f>
        <v>#REF!</v>
      </c>
      <c r="C39" s="51" t="e">
        <f>VLOOKUP($M39,CornerStats!$A$3:$AE$998,8,FALSE)</f>
        <v>#REF!</v>
      </c>
      <c r="D39" s="51" t="e">
        <f>VLOOKUP($M39,CornerStats!$A$3:$AE$998,9,FALSE)</f>
        <v>#REF!</v>
      </c>
      <c r="E39" s="60" t="e">
        <f>VLOOKUP($M39,CornerStats!$A$3:$AE$998,11,FALSE)</f>
        <v>#REF!</v>
      </c>
      <c r="F39" s="60" t="e">
        <f>VLOOKUP($M39,CornerStats!$A$3:$AE$998,12,FALSE)</f>
        <v>#REF!</v>
      </c>
      <c r="G39" s="57" t="e">
        <f>VLOOKUP($M39,CornerStats!$A$3:$AE$998,14,FALSE)</f>
        <v>#REF!</v>
      </c>
      <c r="H39" s="57" t="e">
        <f>VLOOKUP($M39,CornerStats!$A$3:$AE$998,15,FALSE)</f>
        <v>#REF!</v>
      </c>
      <c r="I39" s="57" t="e">
        <f>VLOOKUP($M39,CornerStats!$A$3:$AE$998,17,FALSE)</f>
        <v>#REF!</v>
      </c>
      <c r="J39" s="57" t="e">
        <f>VLOOKUP($M39,CornerStats!$A$3:$AE$998,18,FALSE)</f>
        <v>#REF!</v>
      </c>
      <c r="K39" s="57" t="e">
        <f>VLOOKUP($M39,CornerStats!$A$3:$AE$998,20,FALSE)</f>
        <v>#REF!</v>
      </c>
      <c r="L39" s="57" t="e">
        <f>VLOOKUP($M39,CornerStats!$A$3:$AE$998,21,FALSE)</f>
        <v>#REF!</v>
      </c>
      <c r="M39" s="53" t="e">
        <f>Fixtures!#REF!</f>
        <v>#REF!</v>
      </c>
      <c r="N39" s="54" t="e">
        <f>Fixtures!#REF!</f>
        <v>#REF!</v>
      </c>
      <c r="O39" s="53" t="e">
        <f>Fixtures!#REF!</f>
        <v>#REF!</v>
      </c>
      <c r="P39" s="51" t="e">
        <f>VLOOKUP($O39,CornerStats!$A$3:$AE$998,5,FALSE)</f>
        <v>#REF!</v>
      </c>
      <c r="Q39" s="51" t="e">
        <f>VLOOKUP($O39,CornerStats!$A$3:$AE$998,7,FALSE)</f>
        <v>#REF!</v>
      </c>
      <c r="R39" s="51" t="e">
        <f>VLOOKUP($O39,CornerStats!$A$3:$AE$998,8,FALSE)</f>
        <v>#REF!</v>
      </c>
      <c r="S39" s="51" t="e">
        <f>VLOOKUP($O39,CornerStats!$A$3:$AE$998,10,FALSE)</f>
        <v>#REF!</v>
      </c>
      <c r="T39" s="60" t="e">
        <f>VLOOKUP($O39,CornerStats!$A$3:$AE$998,11,FALSE)</f>
        <v>#REF!</v>
      </c>
      <c r="U39" s="60" t="e">
        <f>VLOOKUP($O39,CornerStats!$A$3:$AE$998,13,FALSE)</f>
        <v>#REF!</v>
      </c>
      <c r="V39" s="57" t="e">
        <f>VLOOKUP($O39,CornerStats!$A$3:$AE$998,14,FALSE)</f>
        <v>#REF!</v>
      </c>
      <c r="W39" s="57" t="e">
        <f>VLOOKUP($O39,CornerStats!$A$3:$AE$998,16,FALSE)</f>
        <v>#REF!</v>
      </c>
      <c r="X39" s="57" t="e">
        <f>VLOOKUP($O39,CornerStats!$A$3:$AE$998,17,FALSE)</f>
        <v>#REF!</v>
      </c>
      <c r="Y39" s="57" t="e">
        <f>VLOOKUP($O39,CornerStats!$A$3:$AE$998,19,FALSE)</f>
        <v>#REF!</v>
      </c>
      <c r="Z39" s="57" t="e">
        <f>VLOOKUP($O39,CornerStats!$A$3:$AE$998,20,FALSE)</f>
        <v>#REF!</v>
      </c>
      <c r="AA39" s="57" t="e">
        <f>VLOOKUP($O39,CornerStats!$A$3:$AE$998,22,FALSE)</f>
        <v>#REF!</v>
      </c>
    </row>
    <row r="40" spans="1:27" ht="14.4" hidden="1" thickTop="1" x14ac:dyDescent="0.3">
      <c r="A40" s="51" t="e">
        <f>VLOOKUP($M40,CornerStats!$A$3:$AE$998,5,FALSE)</f>
        <v>#REF!</v>
      </c>
      <c r="B40" s="51" t="e">
        <f>VLOOKUP($M40,CornerStats!$A$3:$AE$998,6,FALSE)</f>
        <v>#REF!</v>
      </c>
      <c r="C40" s="51" t="e">
        <f>VLOOKUP($M40,CornerStats!$A$3:$AE$998,8,FALSE)</f>
        <v>#REF!</v>
      </c>
      <c r="D40" s="51" t="e">
        <f>VLOOKUP($M40,CornerStats!$A$3:$AE$998,9,FALSE)</f>
        <v>#REF!</v>
      </c>
      <c r="E40" s="60" t="e">
        <f>VLOOKUP($M40,CornerStats!$A$3:$AE$998,11,FALSE)</f>
        <v>#REF!</v>
      </c>
      <c r="F40" s="60" t="e">
        <f>VLOOKUP($M40,CornerStats!$A$3:$AE$998,12,FALSE)</f>
        <v>#REF!</v>
      </c>
      <c r="G40" s="57" t="e">
        <f>VLOOKUP($M40,CornerStats!$A$3:$AE$998,14,FALSE)</f>
        <v>#REF!</v>
      </c>
      <c r="H40" s="57" t="e">
        <f>VLOOKUP($M40,CornerStats!$A$3:$AE$998,15,FALSE)</f>
        <v>#REF!</v>
      </c>
      <c r="I40" s="57" t="e">
        <f>VLOOKUP($M40,CornerStats!$A$3:$AE$998,17,FALSE)</f>
        <v>#REF!</v>
      </c>
      <c r="J40" s="57" t="e">
        <f>VLOOKUP($M40,CornerStats!$A$3:$AE$998,18,FALSE)</f>
        <v>#REF!</v>
      </c>
      <c r="K40" s="57" t="e">
        <f>VLOOKUP($M40,CornerStats!$A$3:$AE$998,20,FALSE)</f>
        <v>#REF!</v>
      </c>
      <c r="L40" s="57" t="e">
        <f>VLOOKUP($M40,CornerStats!$A$3:$AE$998,21,FALSE)</f>
        <v>#REF!</v>
      </c>
      <c r="M40" s="53" t="e">
        <f>Fixtures!#REF!</f>
        <v>#REF!</v>
      </c>
      <c r="N40" s="54" t="e">
        <f>Fixtures!#REF!</f>
        <v>#REF!</v>
      </c>
      <c r="O40" s="53" t="e">
        <f>Fixtures!#REF!</f>
        <v>#REF!</v>
      </c>
      <c r="P40" s="51" t="e">
        <f>VLOOKUP($O40,CornerStats!$A$3:$AE$998,5,FALSE)</f>
        <v>#REF!</v>
      </c>
      <c r="Q40" s="51" t="e">
        <f>VLOOKUP($O40,CornerStats!$A$3:$AE$998,7,FALSE)</f>
        <v>#REF!</v>
      </c>
      <c r="R40" s="51" t="e">
        <f>VLOOKUP($O40,CornerStats!$A$3:$AE$998,8,FALSE)</f>
        <v>#REF!</v>
      </c>
      <c r="S40" s="51" t="e">
        <f>VLOOKUP($O40,CornerStats!$A$3:$AE$998,10,FALSE)</f>
        <v>#REF!</v>
      </c>
      <c r="T40" s="60" t="e">
        <f>VLOOKUP($O40,CornerStats!$A$3:$AE$998,11,FALSE)</f>
        <v>#REF!</v>
      </c>
      <c r="U40" s="60" t="e">
        <f>VLOOKUP($O40,CornerStats!$A$3:$AE$998,13,FALSE)</f>
        <v>#REF!</v>
      </c>
      <c r="V40" s="57" t="e">
        <f>VLOOKUP($O40,CornerStats!$A$3:$AE$998,14,FALSE)</f>
        <v>#REF!</v>
      </c>
      <c r="W40" s="57" t="e">
        <f>VLOOKUP($O40,CornerStats!$A$3:$AE$998,16,FALSE)</f>
        <v>#REF!</v>
      </c>
      <c r="X40" s="57" t="e">
        <f>VLOOKUP($O40,CornerStats!$A$3:$AE$998,17,FALSE)</f>
        <v>#REF!</v>
      </c>
      <c r="Y40" s="57" t="e">
        <f>VLOOKUP($O40,CornerStats!$A$3:$AE$998,19,FALSE)</f>
        <v>#REF!</v>
      </c>
      <c r="Z40" s="57" t="e">
        <f>VLOOKUP($O40,CornerStats!$A$3:$AE$998,20,FALSE)</f>
        <v>#REF!</v>
      </c>
      <c r="AA40" s="57" t="e">
        <f>VLOOKUP($O40,CornerStats!$A$3:$AE$998,22,FALSE)</f>
        <v>#REF!</v>
      </c>
    </row>
    <row r="41" spans="1:27" ht="14.4" hidden="1" thickTop="1" x14ac:dyDescent="0.3">
      <c r="A41" s="51" t="e">
        <f>VLOOKUP($M41,CornerStats!$A$3:$AE$998,5,FALSE)</f>
        <v>#REF!</v>
      </c>
      <c r="B41" s="51" t="e">
        <f>VLOOKUP($M41,CornerStats!$A$3:$AE$998,6,FALSE)</f>
        <v>#REF!</v>
      </c>
      <c r="C41" s="51" t="e">
        <f>VLOOKUP($M41,CornerStats!$A$3:$AE$998,8,FALSE)</f>
        <v>#REF!</v>
      </c>
      <c r="D41" s="51" t="e">
        <f>VLOOKUP($M41,CornerStats!$A$3:$AE$998,9,FALSE)</f>
        <v>#REF!</v>
      </c>
      <c r="E41" s="60" t="e">
        <f>VLOOKUP($M41,CornerStats!$A$3:$AE$998,11,FALSE)</f>
        <v>#REF!</v>
      </c>
      <c r="F41" s="60" t="e">
        <f>VLOOKUP($M41,CornerStats!$A$3:$AE$998,12,FALSE)</f>
        <v>#REF!</v>
      </c>
      <c r="G41" s="57" t="e">
        <f>VLOOKUP($M41,CornerStats!$A$3:$AE$998,14,FALSE)</f>
        <v>#REF!</v>
      </c>
      <c r="H41" s="57" t="e">
        <f>VLOOKUP($M41,CornerStats!$A$3:$AE$998,15,FALSE)</f>
        <v>#REF!</v>
      </c>
      <c r="I41" s="57" t="e">
        <f>VLOOKUP($M41,CornerStats!$A$3:$AE$998,17,FALSE)</f>
        <v>#REF!</v>
      </c>
      <c r="J41" s="57" t="e">
        <f>VLOOKUP($M41,CornerStats!$A$3:$AE$998,18,FALSE)</f>
        <v>#REF!</v>
      </c>
      <c r="K41" s="57" t="e">
        <f>VLOOKUP($M41,CornerStats!$A$3:$AE$998,20,FALSE)</f>
        <v>#REF!</v>
      </c>
      <c r="L41" s="57" t="e">
        <f>VLOOKUP($M41,CornerStats!$A$3:$AE$998,21,FALSE)</f>
        <v>#REF!</v>
      </c>
      <c r="M41" s="53" t="e">
        <f>Fixtures!#REF!</f>
        <v>#REF!</v>
      </c>
      <c r="N41" s="54" t="e">
        <f>Fixtures!#REF!</f>
        <v>#REF!</v>
      </c>
      <c r="O41" s="53" t="e">
        <f>Fixtures!#REF!</f>
        <v>#REF!</v>
      </c>
      <c r="P41" s="51" t="e">
        <f>VLOOKUP($O41,CornerStats!$A$3:$AE$998,5,FALSE)</f>
        <v>#REF!</v>
      </c>
      <c r="Q41" s="51" t="e">
        <f>VLOOKUP($O41,CornerStats!$A$3:$AE$998,7,FALSE)</f>
        <v>#REF!</v>
      </c>
      <c r="R41" s="51" t="e">
        <f>VLOOKUP($O41,CornerStats!$A$3:$AE$998,8,FALSE)</f>
        <v>#REF!</v>
      </c>
      <c r="S41" s="51" t="e">
        <f>VLOOKUP($O41,CornerStats!$A$3:$AE$998,10,FALSE)</f>
        <v>#REF!</v>
      </c>
      <c r="T41" s="60" t="e">
        <f>VLOOKUP($O41,CornerStats!$A$3:$AE$998,11,FALSE)</f>
        <v>#REF!</v>
      </c>
      <c r="U41" s="60" t="e">
        <f>VLOOKUP($O41,CornerStats!$A$3:$AE$998,13,FALSE)</f>
        <v>#REF!</v>
      </c>
      <c r="V41" s="57" t="e">
        <f>VLOOKUP($O41,CornerStats!$A$3:$AE$998,14,FALSE)</f>
        <v>#REF!</v>
      </c>
      <c r="W41" s="57" t="e">
        <f>VLOOKUP($O41,CornerStats!$A$3:$AE$998,16,FALSE)</f>
        <v>#REF!</v>
      </c>
      <c r="X41" s="57" t="e">
        <f>VLOOKUP($O41,CornerStats!$A$3:$AE$998,17,FALSE)</f>
        <v>#REF!</v>
      </c>
      <c r="Y41" s="57" t="e">
        <f>VLOOKUP($O41,CornerStats!$A$3:$AE$998,19,FALSE)</f>
        <v>#REF!</v>
      </c>
      <c r="Z41" s="57" t="e">
        <f>VLOOKUP($O41,CornerStats!$A$3:$AE$998,20,FALSE)</f>
        <v>#REF!</v>
      </c>
      <c r="AA41" s="57" t="e">
        <f>VLOOKUP($O41,CornerStats!$A$3:$AE$998,22,FALSE)</f>
        <v>#REF!</v>
      </c>
    </row>
    <row r="42" spans="1:27" ht="14.4" hidden="1" thickTop="1" x14ac:dyDescent="0.3">
      <c r="A42" s="51" t="e">
        <f>VLOOKUP($M42,CornerStats!$A$3:$AE$998,5,FALSE)</f>
        <v>#REF!</v>
      </c>
      <c r="B42" s="51" t="e">
        <f>VLOOKUP($M42,CornerStats!$A$3:$AE$998,6,FALSE)</f>
        <v>#REF!</v>
      </c>
      <c r="C42" s="51" t="e">
        <f>VLOOKUP($M42,CornerStats!$A$3:$AE$998,8,FALSE)</f>
        <v>#REF!</v>
      </c>
      <c r="D42" s="51" t="e">
        <f>VLOOKUP($M42,CornerStats!$A$3:$AE$998,9,FALSE)</f>
        <v>#REF!</v>
      </c>
      <c r="E42" s="60" t="e">
        <f>VLOOKUP($M42,CornerStats!$A$3:$AE$998,11,FALSE)</f>
        <v>#REF!</v>
      </c>
      <c r="F42" s="60" t="e">
        <f>VLOOKUP($M42,CornerStats!$A$3:$AE$998,12,FALSE)</f>
        <v>#REF!</v>
      </c>
      <c r="G42" s="57" t="e">
        <f>VLOOKUP($M42,CornerStats!$A$3:$AE$998,14,FALSE)</f>
        <v>#REF!</v>
      </c>
      <c r="H42" s="57" t="e">
        <f>VLOOKUP($M42,CornerStats!$A$3:$AE$998,15,FALSE)</f>
        <v>#REF!</v>
      </c>
      <c r="I42" s="57" t="e">
        <f>VLOOKUP($M42,CornerStats!$A$3:$AE$998,17,FALSE)</f>
        <v>#REF!</v>
      </c>
      <c r="J42" s="57" t="e">
        <f>VLOOKUP($M42,CornerStats!$A$3:$AE$998,18,FALSE)</f>
        <v>#REF!</v>
      </c>
      <c r="K42" s="57" t="e">
        <f>VLOOKUP($M42,CornerStats!$A$3:$AE$998,20,FALSE)</f>
        <v>#REF!</v>
      </c>
      <c r="L42" s="57" t="e">
        <f>VLOOKUP($M42,CornerStats!$A$3:$AE$998,21,FALSE)</f>
        <v>#REF!</v>
      </c>
      <c r="M42" s="53" t="e">
        <f>Fixtures!#REF!</f>
        <v>#REF!</v>
      </c>
      <c r="N42" s="54" t="e">
        <f>Fixtures!#REF!</f>
        <v>#REF!</v>
      </c>
      <c r="O42" s="53" t="e">
        <f>Fixtures!#REF!</f>
        <v>#REF!</v>
      </c>
      <c r="P42" s="51" t="e">
        <f>VLOOKUP($O42,CornerStats!$A$3:$AE$998,5,FALSE)</f>
        <v>#REF!</v>
      </c>
      <c r="Q42" s="51" t="e">
        <f>VLOOKUP($O42,CornerStats!$A$3:$AE$998,7,FALSE)</f>
        <v>#REF!</v>
      </c>
      <c r="R42" s="51" t="e">
        <f>VLOOKUP($O42,CornerStats!$A$3:$AE$998,8,FALSE)</f>
        <v>#REF!</v>
      </c>
      <c r="S42" s="51" t="e">
        <f>VLOOKUP($O42,CornerStats!$A$3:$AE$998,10,FALSE)</f>
        <v>#REF!</v>
      </c>
      <c r="T42" s="60" t="e">
        <f>VLOOKUP($O42,CornerStats!$A$3:$AE$998,11,FALSE)</f>
        <v>#REF!</v>
      </c>
      <c r="U42" s="60" t="e">
        <f>VLOOKUP($O42,CornerStats!$A$3:$AE$998,13,FALSE)</f>
        <v>#REF!</v>
      </c>
      <c r="V42" s="57" t="e">
        <f>VLOOKUP($O42,CornerStats!$A$3:$AE$998,14,FALSE)</f>
        <v>#REF!</v>
      </c>
      <c r="W42" s="57" t="e">
        <f>VLOOKUP($O42,CornerStats!$A$3:$AE$998,16,FALSE)</f>
        <v>#REF!</v>
      </c>
      <c r="X42" s="57" t="e">
        <f>VLOOKUP($O42,CornerStats!$A$3:$AE$998,17,FALSE)</f>
        <v>#REF!</v>
      </c>
      <c r="Y42" s="57" t="e">
        <f>VLOOKUP($O42,CornerStats!$A$3:$AE$998,19,FALSE)</f>
        <v>#REF!</v>
      </c>
      <c r="Z42" s="57" t="e">
        <f>VLOOKUP($O42,CornerStats!$A$3:$AE$998,20,FALSE)</f>
        <v>#REF!</v>
      </c>
      <c r="AA42" s="57" t="e">
        <f>VLOOKUP($O42,CornerStats!$A$3:$AE$998,22,FALSE)</f>
        <v>#REF!</v>
      </c>
    </row>
    <row r="43" spans="1:27" ht="14.4" hidden="1" thickTop="1" x14ac:dyDescent="0.3">
      <c r="A43" s="51" t="e">
        <f>VLOOKUP($M43,CornerStats!$A$3:$AE$998,5,FALSE)</f>
        <v>#REF!</v>
      </c>
      <c r="B43" s="51" t="e">
        <f>VLOOKUP($M43,CornerStats!$A$3:$AE$998,6,FALSE)</f>
        <v>#REF!</v>
      </c>
      <c r="C43" s="51" t="e">
        <f>VLOOKUP($M43,CornerStats!$A$3:$AE$998,8,FALSE)</f>
        <v>#REF!</v>
      </c>
      <c r="D43" s="51" t="e">
        <f>VLOOKUP($M43,CornerStats!$A$3:$AE$998,9,FALSE)</f>
        <v>#REF!</v>
      </c>
      <c r="E43" s="60" t="e">
        <f>VLOOKUP($M43,CornerStats!$A$3:$AE$998,11,FALSE)</f>
        <v>#REF!</v>
      </c>
      <c r="F43" s="60" t="e">
        <f>VLOOKUP($M43,CornerStats!$A$3:$AE$998,12,FALSE)</f>
        <v>#REF!</v>
      </c>
      <c r="G43" s="57" t="e">
        <f>VLOOKUP($M43,CornerStats!$A$3:$AE$998,14,FALSE)</f>
        <v>#REF!</v>
      </c>
      <c r="H43" s="57" t="e">
        <f>VLOOKUP($M43,CornerStats!$A$3:$AE$998,15,FALSE)</f>
        <v>#REF!</v>
      </c>
      <c r="I43" s="57" t="e">
        <f>VLOOKUP($M43,CornerStats!$A$3:$AE$998,17,FALSE)</f>
        <v>#REF!</v>
      </c>
      <c r="J43" s="57" t="e">
        <f>VLOOKUP($M43,CornerStats!$A$3:$AE$998,18,FALSE)</f>
        <v>#REF!</v>
      </c>
      <c r="K43" s="57" t="e">
        <f>VLOOKUP($M43,CornerStats!$A$3:$AE$998,20,FALSE)</f>
        <v>#REF!</v>
      </c>
      <c r="L43" s="57" t="e">
        <f>VLOOKUP($M43,CornerStats!$A$3:$AE$998,21,FALSE)</f>
        <v>#REF!</v>
      </c>
      <c r="M43" s="53" t="e">
        <f>Fixtures!#REF!</f>
        <v>#REF!</v>
      </c>
      <c r="N43" s="54" t="e">
        <f>Fixtures!#REF!</f>
        <v>#REF!</v>
      </c>
      <c r="O43" s="53" t="e">
        <f>Fixtures!#REF!</f>
        <v>#REF!</v>
      </c>
      <c r="P43" s="51" t="e">
        <f>VLOOKUP($O43,CornerStats!$A$3:$AE$998,5,FALSE)</f>
        <v>#REF!</v>
      </c>
      <c r="Q43" s="51" t="e">
        <f>VLOOKUP($O43,CornerStats!$A$3:$AE$998,7,FALSE)</f>
        <v>#REF!</v>
      </c>
      <c r="R43" s="51" t="e">
        <f>VLOOKUP($O43,CornerStats!$A$3:$AE$998,8,FALSE)</f>
        <v>#REF!</v>
      </c>
      <c r="S43" s="51" t="e">
        <f>VLOOKUP($O43,CornerStats!$A$3:$AE$998,10,FALSE)</f>
        <v>#REF!</v>
      </c>
      <c r="T43" s="60" t="e">
        <f>VLOOKUP($O43,CornerStats!$A$3:$AE$998,11,FALSE)</f>
        <v>#REF!</v>
      </c>
      <c r="U43" s="60" t="e">
        <f>VLOOKUP($O43,CornerStats!$A$3:$AE$998,13,FALSE)</f>
        <v>#REF!</v>
      </c>
      <c r="V43" s="57" t="e">
        <f>VLOOKUP($O43,CornerStats!$A$3:$AE$998,14,FALSE)</f>
        <v>#REF!</v>
      </c>
      <c r="W43" s="57" t="e">
        <f>VLOOKUP($O43,CornerStats!$A$3:$AE$998,16,FALSE)</f>
        <v>#REF!</v>
      </c>
      <c r="X43" s="57" t="e">
        <f>VLOOKUP($O43,CornerStats!$A$3:$AE$998,17,FALSE)</f>
        <v>#REF!</v>
      </c>
      <c r="Y43" s="57" t="e">
        <f>VLOOKUP($O43,CornerStats!$A$3:$AE$998,19,FALSE)</f>
        <v>#REF!</v>
      </c>
      <c r="Z43" s="57" t="e">
        <f>VLOOKUP($O43,CornerStats!$A$3:$AE$998,20,FALSE)</f>
        <v>#REF!</v>
      </c>
      <c r="AA43" s="57" t="e">
        <f>VLOOKUP($O43,CornerStats!$A$3:$AE$998,22,FALSE)</f>
        <v>#REF!</v>
      </c>
    </row>
    <row r="44" spans="1:27" ht="14.4" hidden="1" thickTop="1" x14ac:dyDescent="0.3">
      <c r="A44" s="51" t="e">
        <f>VLOOKUP($M44,CornerStats!$A$3:$AE$998,5,FALSE)</f>
        <v>#REF!</v>
      </c>
      <c r="B44" s="51" t="e">
        <f>VLOOKUP($M44,CornerStats!$A$3:$AE$998,6,FALSE)</f>
        <v>#REF!</v>
      </c>
      <c r="C44" s="51" t="e">
        <f>VLOOKUP($M44,CornerStats!$A$3:$AE$998,8,FALSE)</f>
        <v>#REF!</v>
      </c>
      <c r="D44" s="51" t="e">
        <f>VLOOKUP($M44,CornerStats!$A$3:$AE$998,9,FALSE)</f>
        <v>#REF!</v>
      </c>
      <c r="E44" s="60" t="e">
        <f>VLOOKUP($M44,CornerStats!$A$3:$AE$998,11,FALSE)</f>
        <v>#REF!</v>
      </c>
      <c r="F44" s="60" t="e">
        <f>VLOOKUP($M44,CornerStats!$A$3:$AE$998,12,FALSE)</f>
        <v>#REF!</v>
      </c>
      <c r="G44" s="57" t="e">
        <f>VLOOKUP($M44,CornerStats!$A$3:$AE$998,14,FALSE)</f>
        <v>#REF!</v>
      </c>
      <c r="H44" s="57" t="e">
        <f>VLOOKUP($M44,CornerStats!$A$3:$AE$998,15,FALSE)</f>
        <v>#REF!</v>
      </c>
      <c r="I44" s="57" t="e">
        <f>VLOOKUP($M44,CornerStats!$A$3:$AE$998,17,FALSE)</f>
        <v>#REF!</v>
      </c>
      <c r="J44" s="57" t="e">
        <f>VLOOKUP($M44,CornerStats!$A$3:$AE$998,18,FALSE)</f>
        <v>#REF!</v>
      </c>
      <c r="K44" s="57" t="e">
        <f>VLOOKUP($M44,CornerStats!$A$3:$AE$998,20,FALSE)</f>
        <v>#REF!</v>
      </c>
      <c r="L44" s="57" t="e">
        <f>VLOOKUP($M44,CornerStats!$A$3:$AE$998,21,FALSE)</f>
        <v>#REF!</v>
      </c>
      <c r="M44" s="53" t="e">
        <f>Fixtures!#REF!</f>
        <v>#REF!</v>
      </c>
      <c r="N44" s="54" t="e">
        <f>Fixtures!#REF!</f>
        <v>#REF!</v>
      </c>
      <c r="O44" s="53" t="e">
        <f>Fixtures!#REF!</f>
        <v>#REF!</v>
      </c>
      <c r="P44" s="51" t="e">
        <f>VLOOKUP($O44,CornerStats!$A$3:$AE$998,5,FALSE)</f>
        <v>#REF!</v>
      </c>
      <c r="Q44" s="51" t="e">
        <f>VLOOKUP($O44,CornerStats!$A$3:$AE$998,7,FALSE)</f>
        <v>#REF!</v>
      </c>
      <c r="R44" s="51" t="e">
        <f>VLOOKUP($O44,CornerStats!$A$3:$AE$998,8,FALSE)</f>
        <v>#REF!</v>
      </c>
      <c r="S44" s="51" t="e">
        <f>VLOOKUP($O44,CornerStats!$A$3:$AE$998,10,FALSE)</f>
        <v>#REF!</v>
      </c>
      <c r="T44" s="60" t="e">
        <f>VLOOKUP($O44,CornerStats!$A$3:$AE$998,11,FALSE)</f>
        <v>#REF!</v>
      </c>
      <c r="U44" s="60" t="e">
        <f>VLOOKUP($O44,CornerStats!$A$3:$AE$998,13,FALSE)</f>
        <v>#REF!</v>
      </c>
      <c r="V44" s="57" t="e">
        <f>VLOOKUP($O44,CornerStats!$A$3:$AE$998,14,FALSE)</f>
        <v>#REF!</v>
      </c>
      <c r="W44" s="57" t="e">
        <f>VLOOKUP($O44,CornerStats!$A$3:$AE$998,16,FALSE)</f>
        <v>#REF!</v>
      </c>
      <c r="X44" s="57" t="e">
        <f>VLOOKUP($O44,CornerStats!$A$3:$AE$998,17,FALSE)</f>
        <v>#REF!</v>
      </c>
      <c r="Y44" s="57" t="e">
        <f>VLOOKUP($O44,CornerStats!$A$3:$AE$998,19,FALSE)</f>
        <v>#REF!</v>
      </c>
      <c r="Z44" s="57" t="e">
        <f>VLOOKUP($O44,CornerStats!$A$3:$AE$998,20,FALSE)</f>
        <v>#REF!</v>
      </c>
      <c r="AA44" s="57" t="e">
        <f>VLOOKUP($O44,CornerStats!$A$3:$AE$998,22,FALSE)</f>
        <v>#REF!</v>
      </c>
    </row>
    <row r="45" spans="1:27" ht="14.4" hidden="1" thickTop="1" x14ac:dyDescent="0.3">
      <c r="A45" s="51" t="e">
        <f>VLOOKUP($M45,CornerStats!$A$3:$AE$998,5,FALSE)</f>
        <v>#REF!</v>
      </c>
      <c r="B45" s="51" t="e">
        <f>VLOOKUP($M45,CornerStats!$A$3:$AE$998,6,FALSE)</f>
        <v>#REF!</v>
      </c>
      <c r="C45" s="51" t="e">
        <f>VLOOKUP($M45,CornerStats!$A$3:$AE$998,8,FALSE)</f>
        <v>#REF!</v>
      </c>
      <c r="D45" s="51" t="e">
        <f>VLOOKUP($M45,CornerStats!$A$3:$AE$998,9,FALSE)</f>
        <v>#REF!</v>
      </c>
      <c r="E45" s="60" t="e">
        <f>VLOOKUP($M45,CornerStats!$A$3:$AE$998,11,FALSE)</f>
        <v>#REF!</v>
      </c>
      <c r="F45" s="60" t="e">
        <f>VLOOKUP($M45,CornerStats!$A$3:$AE$998,12,FALSE)</f>
        <v>#REF!</v>
      </c>
      <c r="G45" s="57" t="e">
        <f>VLOOKUP($M45,CornerStats!$A$3:$AE$998,14,FALSE)</f>
        <v>#REF!</v>
      </c>
      <c r="H45" s="57" t="e">
        <f>VLOOKUP($M45,CornerStats!$A$3:$AE$998,15,FALSE)</f>
        <v>#REF!</v>
      </c>
      <c r="I45" s="57" t="e">
        <f>VLOOKUP($M45,CornerStats!$A$3:$AE$998,17,FALSE)</f>
        <v>#REF!</v>
      </c>
      <c r="J45" s="57" t="e">
        <f>VLOOKUP($M45,CornerStats!$A$3:$AE$998,18,FALSE)</f>
        <v>#REF!</v>
      </c>
      <c r="K45" s="57" t="e">
        <f>VLOOKUP($M45,CornerStats!$A$3:$AE$998,20,FALSE)</f>
        <v>#REF!</v>
      </c>
      <c r="L45" s="57" t="e">
        <f>VLOOKUP($M45,CornerStats!$A$3:$AE$998,21,FALSE)</f>
        <v>#REF!</v>
      </c>
      <c r="M45" s="53" t="e">
        <f>Fixtures!#REF!</f>
        <v>#REF!</v>
      </c>
      <c r="N45" s="54" t="e">
        <f>Fixtures!#REF!</f>
        <v>#REF!</v>
      </c>
      <c r="O45" s="53" t="e">
        <f>Fixtures!#REF!</f>
        <v>#REF!</v>
      </c>
      <c r="P45" s="51" t="e">
        <f>VLOOKUP($O45,CornerStats!$A$3:$AE$998,5,FALSE)</f>
        <v>#REF!</v>
      </c>
      <c r="Q45" s="51" t="e">
        <f>VLOOKUP($O45,CornerStats!$A$3:$AE$998,7,FALSE)</f>
        <v>#REF!</v>
      </c>
      <c r="R45" s="51" t="e">
        <f>VLOOKUP($O45,CornerStats!$A$3:$AE$998,8,FALSE)</f>
        <v>#REF!</v>
      </c>
      <c r="S45" s="51" t="e">
        <f>VLOOKUP($O45,CornerStats!$A$3:$AE$998,10,FALSE)</f>
        <v>#REF!</v>
      </c>
      <c r="T45" s="60" t="e">
        <f>VLOOKUP($O45,CornerStats!$A$3:$AE$998,11,FALSE)</f>
        <v>#REF!</v>
      </c>
      <c r="U45" s="60" t="e">
        <f>VLOOKUP($O45,CornerStats!$A$3:$AE$998,13,FALSE)</f>
        <v>#REF!</v>
      </c>
      <c r="V45" s="57" t="e">
        <f>VLOOKUP($O45,CornerStats!$A$3:$AE$998,14,FALSE)</f>
        <v>#REF!</v>
      </c>
      <c r="W45" s="57" t="e">
        <f>VLOOKUP($O45,CornerStats!$A$3:$AE$998,16,FALSE)</f>
        <v>#REF!</v>
      </c>
      <c r="X45" s="57" t="e">
        <f>VLOOKUP($O45,CornerStats!$A$3:$AE$998,17,FALSE)</f>
        <v>#REF!</v>
      </c>
      <c r="Y45" s="57" t="e">
        <f>VLOOKUP($O45,CornerStats!$A$3:$AE$998,19,FALSE)</f>
        <v>#REF!</v>
      </c>
      <c r="Z45" s="57" t="e">
        <f>VLOOKUP($O45,CornerStats!$A$3:$AE$998,20,FALSE)</f>
        <v>#REF!</v>
      </c>
      <c r="AA45" s="57" t="e">
        <f>VLOOKUP($O45,CornerStats!$A$3:$AE$998,22,FALSE)</f>
        <v>#REF!</v>
      </c>
    </row>
    <row r="46" spans="1:27" ht="14.4" hidden="1" thickTop="1" x14ac:dyDescent="0.3">
      <c r="A46" s="51" t="e">
        <f>VLOOKUP($M46,CornerStats!$A$3:$AE$998,5,FALSE)</f>
        <v>#REF!</v>
      </c>
      <c r="B46" s="51" t="e">
        <f>VLOOKUP($M46,CornerStats!$A$3:$AE$998,6,FALSE)</f>
        <v>#REF!</v>
      </c>
      <c r="C46" s="51" t="e">
        <f>VLOOKUP($M46,CornerStats!$A$3:$AE$998,8,FALSE)</f>
        <v>#REF!</v>
      </c>
      <c r="D46" s="51" t="e">
        <f>VLOOKUP($M46,CornerStats!$A$3:$AE$998,9,FALSE)</f>
        <v>#REF!</v>
      </c>
      <c r="E46" s="60" t="e">
        <f>VLOOKUP($M46,CornerStats!$A$3:$AE$998,11,FALSE)</f>
        <v>#REF!</v>
      </c>
      <c r="F46" s="60" t="e">
        <f>VLOOKUP($M46,CornerStats!$A$3:$AE$998,12,FALSE)</f>
        <v>#REF!</v>
      </c>
      <c r="G46" s="57" t="e">
        <f>VLOOKUP($M46,CornerStats!$A$3:$AE$998,14,FALSE)</f>
        <v>#REF!</v>
      </c>
      <c r="H46" s="57" t="e">
        <f>VLOOKUP($M46,CornerStats!$A$3:$AE$998,15,FALSE)</f>
        <v>#REF!</v>
      </c>
      <c r="I46" s="57" t="e">
        <f>VLOOKUP($M46,CornerStats!$A$3:$AE$998,17,FALSE)</f>
        <v>#REF!</v>
      </c>
      <c r="J46" s="57" t="e">
        <f>VLOOKUP($M46,CornerStats!$A$3:$AE$998,18,FALSE)</f>
        <v>#REF!</v>
      </c>
      <c r="K46" s="57" t="e">
        <f>VLOOKUP($M46,CornerStats!$A$3:$AE$998,20,FALSE)</f>
        <v>#REF!</v>
      </c>
      <c r="L46" s="57" t="e">
        <f>VLOOKUP($M46,CornerStats!$A$3:$AE$998,21,FALSE)</f>
        <v>#REF!</v>
      </c>
      <c r="M46" s="53" t="e">
        <f>Fixtures!#REF!</f>
        <v>#REF!</v>
      </c>
      <c r="N46" s="54" t="e">
        <f>Fixtures!#REF!</f>
        <v>#REF!</v>
      </c>
      <c r="O46" s="53" t="e">
        <f>Fixtures!#REF!</f>
        <v>#REF!</v>
      </c>
      <c r="P46" s="51" t="e">
        <f>VLOOKUP($O46,CornerStats!$A$3:$AE$998,5,FALSE)</f>
        <v>#REF!</v>
      </c>
      <c r="Q46" s="51" t="e">
        <f>VLOOKUP($O46,CornerStats!$A$3:$AE$998,7,FALSE)</f>
        <v>#REF!</v>
      </c>
      <c r="R46" s="51" t="e">
        <f>VLOOKUP($O46,CornerStats!$A$3:$AE$998,8,FALSE)</f>
        <v>#REF!</v>
      </c>
      <c r="S46" s="51" t="e">
        <f>VLOOKUP($O46,CornerStats!$A$3:$AE$998,10,FALSE)</f>
        <v>#REF!</v>
      </c>
      <c r="T46" s="60" t="e">
        <f>VLOOKUP($O46,CornerStats!$A$3:$AE$998,11,FALSE)</f>
        <v>#REF!</v>
      </c>
      <c r="U46" s="60" t="e">
        <f>VLOOKUP($O46,CornerStats!$A$3:$AE$998,13,FALSE)</f>
        <v>#REF!</v>
      </c>
      <c r="V46" s="57" t="e">
        <f>VLOOKUP($O46,CornerStats!$A$3:$AE$998,14,FALSE)</f>
        <v>#REF!</v>
      </c>
      <c r="W46" s="57" t="e">
        <f>VLOOKUP($O46,CornerStats!$A$3:$AE$998,16,FALSE)</f>
        <v>#REF!</v>
      </c>
      <c r="X46" s="57" t="e">
        <f>VLOOKUP($O46,CornerStats!$A$3:$AE$998,17,FALSE)</f>
        <v>#REF!</v>
      </c>
      <c r="Y46" s="57" t="e">
        <f>VLOOKUP($O46,CornerStats!$A$3:$AE$998,19,FALSE)</f>
        <v>#REF!</v>
      </c>
      <c r="Z46" s="57" t="e">
        <f>VLOOKUP($O46,CornerStats!$A$3:$AE$998,20,FALSE)</f>
        <v>#REF!</v>
      </c>
      <c r="AA46" s="57" t="e">
        <f>VLOOKUP($O46,CornerStats!$A$3:$AE$998,22,FALSE)</f>
        <v>#REF!</v>
      </c>
    </row>
    <row r="47" spans="1:27" ht="14.4" hidden="1" thickTop="1" x14ac:dyDescent="0.3">
      <c r="A47" s="51" t="e">
        <f>VLOOKUP($M47,CornerStats!$A$3:$AE$998,5,FALSE)</f>
        <v>#REF!</v>
      </c>
      <c r="B47" s="51" t="e">
        <f>VLOOKUP($M47,CornerStats!$A$3:$AE$998,6,FALSE)</f>
        <v>#REF!</v>
      </c>
      <c r="C47" s="51" t="e">
        <f>VLOOKUP($M47,CornerStats!$A$3:$AE$998,8,FALSE)</f>
        <v>#REF!</v>
      </c>
      <c r="D47" s="51" t="e">
        <f>VLOOKUP($M47,CornerStats!$A$3:$AE$998,9,FALSE)</f>
        <v>#REF!</v>
      </c>
      <c r="E47" s="60" t="e">
        <f>VLOOKUP($M47,CornerStats!$A$3:$AE$998,11,FALSE)</f>
        <v>#REF!</v>
      </c>
      <c r="F47" s="60" t="e">
        <f>VLOOKUP($M47,CornerStats!$A$3:$AE$998,12,FALSE)</f>
        <v>#REF!</v>
      </c>
      <c r="G47" s="57" t="e">
        <f>VLOOKUP($M47,CornerStats!$A$3:$AE$998,14,FALSE)</f>
        <v>#REF!</v>
      </c>
      <c r="H47" s="57" t="e">
        <f>VLOOKUP($M47,CornerStats!$A$3:$AE$998,15,FALSE)</f>
        <v>#REF!</v>
      </c>
      <c r="I47" s="57" t="e">
        <f>VLOOKUP($M47,CornerStats!$A$3:$AE$998,17,FALSE)</f>
        <v>#REF!</v>
      </c>
      <c r="J47" s="57" t="e">
        <f>VLOOKUP($M47,CornerStats!$A$3:$AE$998,18,FALSE)</f>
        <v>#REF!</v>
      </c>
      <c r="K47" s="57" t="e">
        <f>VLOOKUP($M47,CornerStats!$A$3:$AE$998,20,FALSE)</f>
        <v>#REF!</v>
      </c>
      <c r="L47" s="57" t="e">
        <f>VLOOKUP($M47,CornerStats!$A$3:$AE$998,21,FALSE)</f>
        <v>#REF!</v>
      </c>
      <c r="M47" s="53" t="e">
        <f>Fixtures!#REF!</f>
        <v>#REF!</v>
      </c>
      <c r="N47" s="54" t="e">
        <f>Fixtures!#REF!</f>
        <v>#REF!</v>
      </c>
      <c r="O47" s="53" t="e">
        <f>Fixtures!#REF!</f>
        <v>#REF!</v>
      </c>
      <c r="P47" s="51" t="e">
        <f>VLOOKUP($O47,CornerStats!$A$3:$AE$998,5,FALSE)</f>
        <v>#REF!</v>
      </c>
      <c r="Q47" s="51" t="e">
        <f>VLOOKUP($O47,CornerStats!$A$3:$AE$998,7,FALSE)</f>
        <v>#REF!</v>
      </c>
      <c r="R47" s="51" t="e">
        <f>VLOOKUP($O47,CornerStats!$A$3:$AE$998,8,FALSE)</f>
        <v>#REF!</v>
      </c>
      <c r="S47" s="51" t="e">
        <f>VLOOKUP($O47,CornerStats!$A$3:$AE$998,10,FALSE)</f>
        <v>#REF!</v>
      </c>
      <c r="T47" s="60" t="e">
        <f>VLOOKUP($O47,CornerStats!$A$3:$AE$998,11,FALSE)</f>
        <v>#REF!</v>
      </c>
      <c r="U47" s="60" t="e">
        <f>VLOOKUP($O47,CornerStats!$A$3:$AE$998,13,FALSE)</f>
        <v>#REF!</v>
      </c>
      <c r="V47" s="57" t="e">
        <f>VLOOKUP($O47,CornerStats!$A$3:$AE$998,14,FALSE)</f>
        <v>#REF!</v>
      </c>
      <c r="W47" s="57" t="e">
        <f>VLOOKUP($O47,CornerStats!$A$3:$AE$998,16,FALSE)</f>
        <v>#REF!</v>
      </c>
      <c r="X47" s="57" t="e">
        <f>VLOOKUP($O47,CornerStats!$A$3:$AE$998,17,FALSE)</f>
        <v>#REF!</v>
      </c>
      <c r="Y47" s="57" t="e">
        <f>VLOOKUP($O47,CornerStats!$A$3:$AE$998,19,FALSE)</f>
        <v>#REF!</v>
      </c>
      <c r="Z47" s="57" t="e">
        <f>VLOOKUP($O47,CornerStats!$A$3:$AE$998,20,FALSE)</f>
        <v>#REF!</v>
      </c>
      <c r="AA47" s="57" t="e">
        <f>VLOOKUP($O47,CornerStats!$A$3:$AE$998,22,FALSE)</f>
        <v>#REF!</v>
      </c>
    </row>
    <row r="48" spans="1:27" ht="14.4" hidden="1" thickTop="1" x14ac:dyDescent="0.3">
      <c r="A48" s="51" t="e">
        <f>VLOOKUP($M48,CornerStats!$A$3:$AE$998,5,FALSE)</f>
        <v>#REF!</v>
      </c>
      <c r="B48" s="51" t="e">
        <f>VLOOKUP($M48,CornerStats!$A$3:$AE$998,6,FALSE)</f>
        <v>#REF!</v>
      </c>
      <c r="C48" s="51" t="e">
        <f>VLOOKUP($M48,CornerStats!$A$3:$AE$998,8,FALSE)</f>
        <v>#REF!</v>
      </c>
      <c r="D48" s="51" t="e">
        <f>VLOOKUP($M48,CornerStats!$A$3:$AE$998,9,FALSE)</f>
        <v>#REF!</v>
      </c>
      <c r="E48" s="60" t="e">
        <f>VLOOKUP($M48,CornerStats!$A$3:$AE$998,11,FALSE)</f>
        <v>#REF!</v>
      </c>
      <c r="F48" s="60" t="e">
        <f>VLOOKUP($M48,CornerStats!$A$3:$AE$998,12,FALSE)</f>
        <v>#REF!</v>
      </c>
      <c r="G48" s="57" t="e">
        <f>VLOOKUP($M48,CornerStats!$A$3:$AE$998,14,FALSE)</f>
        <v>#REF!</v>
      </c>
      <c r="H48" s="57" t="e">
        <f>VLOOKUP($M48,CornerStats!$A$3:$AE$998,15,FALSE)</f>
        <v>#REF!</v>
      </c>
      <c r="I48" s="57" t="e">
        <f>VLOOKUP($M48,CornerStats!$A$3:$AE$998,17,FALSE)</f>
        <v>#REF!</v>
      </c>
      <c r="J48" s="57" t="e">
        <f>VLOOKUP($M48,CornerStats!$A$3:$AE$998,18,FALSE)</f>
        <v>#REF!</v>
      </c>
      <c r="K48" s="57" t="e">
        <f>VLOOKUP($M48,CornerStats!$A$3:$AE$998,20,FALSE)</f>
        <v>#REF!</v>
      </c>
      <c r="L48" s="57" t="e">
        <f>VLOOKUP($M48,CornerStats!$A$3:$AE$998,21,FALSE)</f>
        <v>#REF!</v>
      </c>
      <c r="M48" s="53" t="e">
        <f>Fixtures!#REF!</f>
        <v>#REF!</v>
      </c>
      <c r="N48" s="54" t="e">
        <f>Fixtures!#REF!</f>
        <v>#REF!</v>
      </c>
      <c r="O48" s="53" t="e">
        <f>Fixtures!#REF!</f>
        <v>#REF!</v>
      </c>
      <c r="P48" s="51" t="e">
        <f>VLOOKUP($O48,CornerStats!$A$3:$AE$998,5,FALSE)</f>
        <v>#REF!</v>
      </c>
      <c r="Q48" s="51" t="e">
        <f>VLOOKUP($O48,CornerStats!$A$3:$AE$998,7,FALSE)</f>
        <v>#REF!</v>
      </c>
      <c r="R48" s="51" t="e">
        <f>VLOOKUP($O48,CornerStats!$A$3:$AE$998,8,FALSE)</f>
        <v>#REF!</v>
      </c>
      <c r="S48" s="51" t="e">
        <f>VLOOKUP($O48,CornerStats!$A$3:$AE$998,10,FALSE)</f>
        <v>#REF!</v>
      </c>
      <c r="T48" s="60" t="e">
        <f>VLOOKUP($O48,CornerStats!$A$3:$AE$998,11,FALSE)</f>
        <v>#REF!</v>
      </c>
      <c r="U48" s="60" t="e">
        <f>VLOOKUP($O48,CornerStats!$A$3:$AE$998,13,FALSE)</f>
        <v>#REF!</v>
      </c>
      <c r="V48" s="57" t="e">
        <f>VLOOKUP($O48,CornerStats!$A$3:$AE$998,14,FALSE)</f>
        <v>#REF!</v>
      </c>
      <c r="W48" s="57" t="e">
        <f>VLOOKUP($O48,CornerStats!$A$3:$AE$998,16,FALSE)</f>
        <v>#REF!</v>
      </c>
      <c r="X48" s="57" t="e">
        <f>VLOOKUP($O48,CornerStats!$A$3:$AE$998,17,FALSE)</f>
        <v>#REF!</v>
      </c>
      <c r="Y48" s="57" t="e">
        <f>VLOOKUP($O48,CornerStats!$A$3:$AE$998,19,FALSE)</f>
        <v>#REF!</v>
      </c>
      <c r="Z48" s="57" t="e">
        <f>VLOOKUP($O48,CornerStats!$A$3:$AE$998,20,FALSE)</f>
        <v>#REF!</v>
      </c>
      <c r="AA48" s="57" t="e">
        <f>VLOOKUP($O48,CornerStats!$A$3:$AE$998,22,FALSE)</f>
        <v>#REF!</v>
      </c>
    </row>
    <row r="49" spans="1:27" ht="14.4" hidden="1" thickTop="1" x14ac:dyDescent="0.3">
      <c r="A49" s="51" t="e">
        <f>VLOOKUP($M49,CornerStats!$A$3:$AE$998,5,FALSE)</f>
        <v>#REF!</v>
      </c>
      <c r="B49" s="51" t="e">
        <f>VLOOKUP($M49,CornerStats!$A$3:$AE$998,6,FALSE)</f>
        <v>#REF!</v>
      </c>
      <c r="C49" s="51" t="e">
        <f>VLOOKUP($M49,CornerStats!$A$3:$AE$998,8,FALSE)</f>
        <v>#REF!</v>
      </c>
      <c r="D49" s="51" t="e">
        <f>VLOOKUP($M49,CornerStats!$A$3:$AE$998,9,FALSE)</f>
        <v>#REF!</v>
      </c>
      <c r="E49" s="60" t="e">
        <f>VLOOKUP($M49,CornerStats!$A$3:$AE$998,11,FALSE)</f>
        <v>#REF!</v>
      </c>
      <c r="F49" s="60" t="e">
        <f>VLOOKUP($M49,CornerStats!$A$3:$AE$998,12,FALSE)</f>
        <v>#REF!</v>
      </c>
      <c r="G49" s="57" t="e">
        <f>VLOOKUP($M49,CornerStats!$A$3:$AE$998,14,FALSE)</f>
        <v>#REF!</v>
      </c>
      <c r="H49" s="57" t="e">
        <f>VLOOKUP($M49,CornerStats!$A$3:$AE$998,15,FALSE)</f>
        <v>#REF!</v>
      </c>
      <c r="I49" s="57" t="e">
        <f>VLOOKUP($M49,CornerStats!$A$3:$AE$998,17,FALSE)</f>
        <v>#REF!</v>
      </c>
      <c r="J49" s="57" t="e">
        <f>VLOOKUP($M49,CornerStats!$A$3:$AE$998,18,FALSE)</f>
        <v>#REF!</v>
      </c>
      <c r="K49" s="57" t="e">
        <f>VLOOKUP($M49,CornerStats!$A$3:$AE$998,20,FALSE)</f>
        <v>#REF!</v>
      </c>
      <c r="L49" s="57" t="e">
        <f>VLOOKUP($M49,CornerStats!$A$3:$AE$998,21,FALSE)</f>
        <v>#REF!</v>
      </c>
      <c r="M49" s="53" t="e">
        <f>Fixtures!#REF!</f>
        <v>#REF!</v>
      </c>
      <c r="N49" s="54" t="e">
        <f>Fixtures!#REF!</f>
        <v>#REF!</v>
      </c>
      <c r="O49" s="53" t="e">
        <f>Fixtures!#REF!</f>
        <v>#REF!</v>
      </c>
      <c r="P49" s="51" t="e">
        <f>VLOOKUP($O49,CornerStats!$A$3:$AE$998,5,FALSE)</f>
        <v>#REF!</v>
      </c>
      <c r="Q49" s="51" t="e">
        <f>VLOOKUP($O49,CornerStats!$A$3:$AE$998,7,FALSE)</f>
        <v>#REF!</v>
      </c>
      <c r="R49" s="51" t="e">
        <f>VLOOKUP($O49,CornerStats!$A$3:$AE$998,8,FALSE)</f>
        <v>#REF!</v>
      </c>
      <c r="S49" s="51" t="e">
        <f>VLOOKUP($O49,CornerStats!$A$3:$AE$998,10,FALSE)</f>
        <v>#REF!</v>
      </c>
      <c r="T49" s="60" t="e">
        <f>VLOOKUP($O49,CornerStats!$A$3:$AE$998,11,FALSE)</f>
        <v>#REF!</v>
      </c>
      <c r="U49" s="60" t="e">
        <f>VLOOKUP($O49,CornerStats!$A$3:$AE$998,13,FALSE)</f>
        <v>#REF!</v>
      </c>
      <c r="V49" s="57" t="e">
        <f>VLOOKUP($O49,CornerStats!$A$3:$AE$998,14,FALSE)</f>
        <v>#REF!</v>
      </c>
      <c r="W49" s="57" t="e">
        <f>VLOOKUP($O49,CornerStats!$A$3:$AE$998,16,FALSE)</f>
        <v>#REF!</v>
      </c>
      <c r="X49" s="57" t="e">
        <f>VLOOKUP($O49,CornerStats!$A$3:$AE$998,17,FALSE)</f>
        <v>#REF!</v>
      </c>
      <c r="Y49" s="57" t="e">
        <f>VLOOKUP($O49,CornerStats!$A$3:$AE$998,19,FALSE)</f>
        <v>#REF!</v>
      </c>
      <c r="Z49" s="57" t="e">
        <f>VLOOKUP($O49,CornerStats!$A$3:$AE$998,20,FALSE)</f>
        <v>#REF!</v>
      </c>
      <c r="AA49" s="57" t="e">
        <f>VLOOKUP($O49,CornerStats!$A$3:$AE$998,22,FALSE)</f>
        <v>#REF!</v>
      </c>
    </row>
    <row r="50" spans="1:27" ht="14.4" hidden="1" thickTop="1" x14ac:dyDescent="0.3">
      <c r="A50" s="51" t="e">
        <f>VLOOKUP($M50,CornerStats!$A$3:$AE$998,5,FALSE)</f>
        <v>#REF!</v>
      </c>
      <c r="B50" s="51" t="e">
        <f>VLOOKUP($M50,CornerStats!$A$3:$AE$998,6,FALSE)</f>
        <v>#REF!</v>
      </c>
      <c r="C50" s="51" t="e">
        <f>VLOOKUP($M50,CornerStats!$A$3:$AE$998,8,FALSE)</f>
        <v>#REF!</v>
      </c>
      <c r="D50" s="51" t="e">
        <f>VLOOKUP($M50,CornerStats!$A$3:$AE$998,9,FALSE)</f>
        <v>#REF!</v>
      </c>
      <c r="E50" s="60" t="e">
        <f>VLOOKUP($M50,CornerStats!$A$3:$AE$998,11,FALSE)</f>
        <v>#REF!</v>
      </c>
      <c r="F50" s="60" t="e">
        <f>VLOOKUP($M50,CornerStats!$A$3:$AE$998,12,FALSE)</f>
        <v>#REF!</v>
      </c>
      <c r="G50" s="57" t="e">
        <f>VLOOKUP($M50,CornerStats!$A$3:$AE$998,14,FALSE)</f>
        <v>#REF!</v>
      </c>
      <c r="H50" s="57" t="e">
        <f>VLOOKUP($M50,CornerStats!$A$3:$AE$998,15,FALSE)</f>
        <v>#REF!</v>
      </c>
      <c r="I50" s="57" t="e">
        <f>VLOOKUP($M50,CornerStats!$A$3:$AE$998,17,FALSE)</f>
        <v>#REF!</v>
      </c>
      <c r="J50" s="57" t="e">
        <f>VLOOKUP($M50,CornerStats!$A$3:$AE$998,18,FALSE)</f>
        <v>#REF!</v>
      </c>
      <c r="K50" s="57" t="e">
        <f>VLOOKUP($M50,CornerStats!$A$3:$AE$998,20,FALSE)</f>
        <v>#REF!</v>
      </c>
      <c r="L50" s="57" t="e">
        <f>VLOOKUP($M50,CornerStats!$A$3:$AE$998,21,FALSE)</f>
        <v>#REF!</v>
      </c>
      <c r="M50" s="53" t="e">
        <f>Fixtures!#REF!</f>
        <v>#REF!</v>
      </c>
      <c r="N50" s="54" t="e">
        <f>Fixtures!#REF!</f>
        <v>#REF!</v>
      </c>
      <c r="O50" s="53" t="e">
        <f>Fixtures!#REF!</f>
        <v>#REF!</v>
      </c>
      <c r="P50" s="51" t="e">
        <f>VLOOKUP($O50,CornerStats!$A$3:$AE$998,5,FALSE)</f>
        <v>#REF!</v>
      </c>
      <c r="Q50" s="51" t="e">
        <f>VLOOKUP($O50,CornerStats!$A$3:$AE$998,7,FALSE)</f>
        <v>#REF!</v>
      </c>
      <c r="R50" s="51" t="e">
        <f>VLOOKUP($O50,CornerStats!$A$3:$AE$998,8,FALSE)</f>
        <v>#REF!</v>
      </c>
      <c r="S50" s="51" t="e">
        <f>VLOOKUP($O50,CornerStats!$A$3:$AE$998,10,FALSE)</f>
        <v>#REF!</v>
      </c>
      <c r="T50" s="60" t="e">
        <f>VLOOKUP($O50,CornerStats!$A$3:$AE$998,11,FALSE)</f>
        <v>#REF!</v>
      </c>
      <c r="U50" s="60" t="e">
        <f>VLOOKUP($O50,CornerStats!$A$3:$AE$998,13,FALSE)</f>
        <v>#REF!</v>
      </c>
      <c r="V50" s="57" t="e">
        <f>VLOOKUP($O50,CornerStats!$A$3:$AE$998,14,FALSE)</f>
        <v>#REF!</v>
      </c>
      <c r="W50" s="57" t="e">
        <f>VLOOKUP($O50,CornerStats!$A$3:$AE$998,16,FALSE)</f>
        <v>#REF!</v>
      </c>
      <c r="X50" s="57" t="e">
        <f>VLOOKUP($O50,CornerStats!$A$3:$AE$998,17,FALSE)</f>
        <v>#REF!</v>
      </c>
      <c r="Y50" s="57" t="e">
        <f>VLOOKUP($O50,CornerStats!$A$3:$AE$998,19,FALSE)</f>
        <v>#REF!</v>
      </c>
      <c r="Z50" s="57" t="e">
        <f>VLOOKUP($O50,CornerStats!$A$3:$AE$998,20,FALSE)</f>
        <v>#REF!</v>
      </c>
      <c r="AA50" s="57" t="e">
        <f>VLOOKUP($O50,CornerStats!$A$3:$AE$998,22,FALSE)</f>
        <v>#REF!</v>
      </c>
    </row>
    <row r="51" spans="1:27" ht="14.4" hidden="1" thickTop="1" x14ac:dyDescent="0.3">
      <c r="A51" s="51" t="e">
        <f>VLOOKUP($M51,CornerStats!$A$3:$AE$998,5,FALSE)</f>
        <v>#REF!</v>
      </c>
      <c r="B51" s="51" t="e">
        <f>VLOOKUP($M51,CornerStats!$A$3:$AE$998,6,FALSE)</f>
        <v>#REF!</v>
      </c>
      <c r="C51" s="51" t="e">
        <f>VLOOKUP($M51,CornerStats!$A$3:$AE$998,8,FALSE)</f>
        <v>#REF!</v>
      </c>
      <c r="D51" s="51" t="e">
        <f>VLOOKUP($M51,CornerStats!$A$3:$AE$998,9,FALSE)</f>
        <v>#REF!</v>
      </c>
      <c r="E51" s="60" t="e">
        <f>VLOOKUP($M51,CornerStats!$A$3:$AE$998,11,FALSE)</f>
        <v>#REF!</v>
      </c>
      <c r="F51" s="60" t="e">
        <f>VLOOKUP($M51,CornerStats!$A$3:$AE$998,12,FALSE)</f>
        <v>#REF!</v>
      </c>
      <c r="G51" s="57" t="e">
        <f>VLOOKUP($M51,CornerStats!$A$3:$AE$998,14,FALSE)</f>
        <v>#REF!</v>
      </c>
      <c r="H51" s="57" t="e">
        <f>VLOOKUP($M51,CornerStats!$A$3:$AE$998,15,FALSE)</f>
        <v>#REF!</v>
      </c>
      <c r="I51" s="57" t="e">
        <f>VLOOKUP($M51,CornerStats!$A$3:$AE$998,17,FALSE)</f>
        <v>#REF!</v>
      </c>
      <c r="J51" s="57" t="e">
        <f>VLOOKUP($M51,CornerStats!$A$3:$AE$998,18,FALSE)</f>
        <v>#REF!</v>
      </c>
      <c r="K51" s="57" t="e">
        <f>VLOOKUP($M51,CornerStats!$A$3:$AE$998,20,FALSE)</f>
        <v>#REF!</v>
      </c>
      <c r="L51" s="57" t="e">
        <f>VLOOKUP($M51,CornerStats!$A$3:$AE$998,21,FALSE)</f>
        <v>#REF!</v>
      </c>
      <c r="M51" s="53" t="e">
        <f>Fixtures!#REF!</f>
        <v>#REF!</v>
      </c>
      <c r="N51" s="54" t="e">
        <f>Fixtures!#REF!</f>
        <v>#REF!</v>
      </c>
      <c r="O51" s="53" t="e">
        <f>Fixtures!#REF!</f>
        <v>#REF!</v>
      </c>
      <c r="P51" s="51" t="e">
        <f>VLOOKUP($O51,CornerStats!$A$3:$AE$998,5,FALSE)</f>
        <v>#REF!</v>
      </c>
      <c r="Q51" s="51" t="e">
        <f>VLOOKUP($O51,CornerStats!$A$3:$AE$998,7,FALSE)</f>
        <v>#REF!</v>
      </c>
      <c r="R51" s="51" t="e">
        <f>VLOOKUP($O51,CornerStats!$A$3:$AE$998,8,FALSE)</f>
        <v>#REF!</v>
      </c>
      <c r="S51" s="51" t="e">
        <f>VLOOKUP($O51,CornerStats!$A$3:$AE$998,10,FALSE)</f>
        <v>#REF!</v>
      </c>
      <c r="T51" s="60" t="e">
        <f>VLOOKUP($O51,CornerStats!$A$3:$AE$998,11,FALSE)</f>
        <v>#REF!</v>
      </c>
      <c r="U51" s="60" t="e">
        <f>VLOOKUP($O51,CornerStats!$A$3:$AE$998,13,FALSE)</f>
        <v>#REF!</v>
      </c>
      <c r="V51" s="57" t="e">
        <f>VLOOKUP($O51,CornerStats!$A$3:$AE$998,14,FALSE)</f>
        <v>#REF!</v>
      </c>
      <c r="W51" s="57" t="e">
        <f>VLOOKUP($O51,CornerStats!$A$3:$AE$998,16,FALSE)</f>
        <v>#REF!</v>
      </c>
      <c r="X51" s="57" t="e">
        <f>VLOOKUP($O51,CornerStats!$A$3:$AE$998,17,FALSE)</f>
        <v>#REF!</v>
      </c>
      <c r="Y51" s="57" t="e">
        <f>VLOOKUP($O51,CornerStats!$A$3:$AE$998,19,FALSE)</f>
        <v>#REF!</v>
      </c>
      <c r="Z51" s="57" t="e">
        <f>VLOOKUP($O51,CornerStats!$A$3:$AE$998,20,FALSE)</f>
        <v>#REF!</v>
      </c>
      <c r="AA51" s="57" t="e">
        <f>VLOOKUP($O51,CornerStats!$A$3:$AE$998,22,FALSE)</f>
        <v>#REF!</v>
      </c>
    </row>
    <row r="52" spans="1:27" ht="14.4" hidden="1" thickTop="1" x14ac:dyDescent="0.3">
      <c r="A52" s="51" t="e">
        <f>VLOOKUP($M52,CornerStats!$A$3:$AE$998,5,FALSE)</f>
        <v>#REF!</v>
      </c>
      <c r="B52" s="51" t="e">
        <f>VLOOKUP($M52,CornerStats!$A$3:$AE$998,6,FALSE)</f>
        <v>#REF!</v>
      </c>
      <c r="C52" s="51" t="e">
        <f>VLOOKUP($M52,CornerStats!$A$3:$AE$998,8,FALSE)</f>
        <v>#REF!</v>
      </c>
      <c r="D52" s="51" t="e">
        <f>VLOOKUP($M52,CornerStats!$A$3:$AE$998,9,FALSE)</f>
        <v>#REF!</v>
      </c>
      <c r="E52" s="60" t="e">
        <f>VLOOKUP($M52,CornerStats!$A$3:$AE$998,11,FALSE)</f>
        <v>#REF!</v>
      </c>
      <c r="F52" s="60" t="e">
        <f>VLOOKUP($M52,CornerStats!$A$3:$AE$998,12,FALSE)</f>
        <v>#REF!</v>
      </c>
      <c r="G52" s="57" t="e">
        <f>VLOOKUP($M52,CornerStats!$A$3:$AE$998,14,FALSE)</f>
        <v>#REF!</v>
      </c>
      <c r="H52" s="57" t="e">
        <f>VLOOKUP($M52,CornerStats!$A$3:$AE$998,15,FALSE)</f>
        <v>#REF!</v>
      </c>
      <c r="I52" s="57" t="e">
        <f>VLOOKUP($M52,CornerStats!$A$3:$AE$998,17,FALSE)</f>
        <v>#REF!</v>
      </c>
      <c r="J52" s="57" t="e">
        <f>VLOOKUP($M52,CornerStats!$A$3:$AE$998,18,FALSE)</f>
        <v>#REF!</v>
      </c>
      <c r="K52" s="57" t="e">
        <f>VLOOKUP($M52,CornerStats!$A$3:$AE$998,20,FALSE)</f>
        <v>#REF!</v>
      </c>
      <c r="L52" s="57" t="e">
        <f>VLOOKUP($M52,CornerStats!$A$3:$AE$998,21,FALSE)</f>
        <v>#REF!</v>
      </c>
      <c r="M52" s="53" t="e">
        <f>Fixtures!#REF!</f>
        <v>#REF!</v>
      </c>
      <c r="N52" s="54" t="e">
        <f>Fixtures!#REF!</f>
        <v>#REF!</v>
      </c>
      <c r="O52" s="53" t="e">
        <f>Fixtures!#REF!</f>
        <v>#REF!</v>
      </c>
      <c r="P52" s="51" t="e">
        <f>VLOOKUP($O52,CornerStats!$A$3:$AE$998,5,FALSE)</f>
        <v>#REF!</v>
      </c>
      <c r="Q52" s="51" t="e">
        <f>VLOOKUP($O52,CornerStats!$A$3:$AE$998,7,FALSE)</f>
        <v>#REF!</v>
      </c>
      <c r="R52" s="51" t="e">
        <f>VLOOKUP($O52,CornerStats!$A$3:$AE$998,8,FALSE)</f>
        <v>#REF!</v>
      </c>
      <c r="S52" s="51" t="e">
        <f>VLOOKUP($O52,CornerStats!$A$3:$AE$998,10,FALSE)</f>
        <v>#REF!</v>
      </c>
      <c r="T52" s="60" t="e">
        <f>VLOOKUP($O52,CornerStats!$A$3:$AE$998,11,FALSE)</f>
        <v>#REF!</v>
      </c>
      <c r="U52" s="60" t="e">
        <f>VLOOKUP($O52,CornerStats!$A$3:$AE$998,13,FALSE)</f>
        <v>#REF!</v>
      </c>
      <c r="V52" s="57" t="e">
        <f>VLOOKUP($O52,CornerStats!$A$3:$AE$998,14,FALSE)</f>
        <v>#REF!</v>
      </c>
      <c r="W52" s="57" t="e">
        <f>VLOOKUP($O52,CornerStats!$A$3:$AE$998,16,FALSE)</f>
        <v>#REF!</v>
      </c>
      <c r="X52" s="57" t="e">
        <f>VLOOKUP($O52,CornerStats!$A$3:$AE$998,17,FALSE)</f>
        <v>#REF!</v>
      </c>
      <c r="Y52" s="57" t="e">
        <f>VLOOKUP($O52,CornerStats!$A$3:$AE$998,19,FALSE)</f>
        <v>#REF!</v>
      </c>
      <c r="Z52" s="57" t="e">
        <f>VLOOKUP($O52,CornerStats!$A$3:$AE$998,20,FALSE)</f>
        <v>#REF!</v>
      </c>
      <c r="AA52" s="57" t="e">
        <f>VLOOKUP($O52,CornerStats!$A$3:$AE$998,22,FALSE)</f>
        <v>#REF!</v>
      </c>
    </row>
    <row r="53" spans="1:27" ht="14.4" hidden="1" thickTop="1" x14ac:dyDescent="0.3">
      <c r="A53" s="51" t="e">
        <f>VLOOKUP($M53,CornerStats!$A$3:$AE$998,5,FALSE)</f>
        <v>#REF!</v>
      </c>
      <c r="B53" s="51" t="e">
        <f>VLOOKUP($M53,CornerStats!$A$3:$AE$998,6,FALSE)</f>
        <v>#REF!</v>
      </c>
      <c r="C53" s="51" t="e">
        <f>VLOOKUP($M53,CornerStats!$A$3:$AE$998,8,FALSE)</f>
        <v>#REF!</v>
      </c>
      <c r="D53" s="51" t="e">
        <f>VLOOKUP($M53,CornerStats!$A$3:$AE$998,9,FALSE)</f>
        <v>#REF!</v>
      </c>
      <c r="E53" s="60" t="e">
        <f>VLOOKUP($M53,CornerStats!$A$3:$AE$998,11,FALSE)</f>
        <v>#REF!</v>
      </c>
      <c r="F53" s="60" t="e">
        <f>VLOOKUP($M53,CornerStats!$A$3:$AE$998,12,FALSE)</f>
        <v>#REF!</v>
      </c>
      <c r="G53" s="57" t="e">
        <f>VLOOKUP($M53,CornerStats!$A$3:$AE$998,14,FALSE)</f>
        <v>#REF!</v>
      </c>
      <c r="H53" s="57" t="e">
        <f>VLOOKUP($M53,CornerStats!$A$3:$AE$998,15,FALSE)</f>
        <v>#REF!</v>
      </c>
      <c r="I53" s="57" t="e">
        <f>VLOOKUP($M53,CornerStats!$A$3:$AE$998,17,FALSE)</f>
        <v>#REF!</v>
      </c>
      <c r="J53" s="57" t="e">
        <f>VLOOKUP($M53,CornerStats!$A$3:$AE$998,18,FALSE)</f>
        <v>#REF!</v>
      </c>
      <c r="K53" s="57" t="e">
        <f>VLOOKUP($M53,CornerStats!$A$3:$AE$998,20,FALSE)</f>
        <v>#REF!</v>
      </c>
      <c r="L53" s="57" t="e">
        <f>VLOOKUP($M53,CornerStats!$A$3:$AE$998,21,FALSE)</f>
        <v>#REF!</v>
      </c>
      <c r="M53" s="53" t="e">
        <f>Fixtures!#REF!</f>
        <v>#REF!</v>
      </c>
      <c r="N53" s="54" t="e">
        <f>Fixtures!#REF!</f>
        <v>#REF!</v>
      </c>
      <c r="O53" s="53" t="e">
        <f>Fixtures!#REF!</f>
        <v>#REF!</v>
      </c>
      <c r="P53" s="51" t="e">
        <f>VLOOKUP($O53,CornerStats!$A$3:$AE$998,5,FALSE)</f>
        <v>#REF!</v>
      </c>
      <c r="Q53" s="51" t="e">
        <f>VLOOKUP($O53,CornerStats!$A$3:$AE$998,7,FALSE)</f>
        <v>#REF!</v>
      </c>
      <c r="R53" s="51" t="e">
        <f>VLOOKUP($O53,CornerStats!$A$3:$AE$998,8,FALSE)</f>
        <v>#REF!</v>
      </c>
      <c r="S53" s="51" t="e">
        <f>VLOOKUP($O53,CornerStats!$A$3:$AE$998,10,FALSE)</f>
        <v>#REF!</v>
      </c>
      <c r="T53" s="60" t="e">
        <f>VLOOKUP($O53,CornerStats!$A$3:$AE$998,11,FALSE)</f>
        <v>#REF!</v>
      </c>
      <c r="U53" s="60" t="e">
        <f>VLOOKUP($O53,CornerStats!$A$3:$AE$998,13,FALSE)</f>
        <v>#REF!</v>
      </c>
      <c r="V53" s="57" t="e">
        <f>VLOOKUP($O53,CornerStats!$A$3:$AE$998,14,FALSE)</f>
        <v>#REF!</v>
      </c>
      <c r="W53" s="57" t="e">
        <f>VLOOKUP($O53,CornerStats!$A$3:$AE$998,16,FALSE)</f>
        <v>#REF!</v>
      </c>
      <c r="X53" s="57" t="e">
        <f>VLOOKUP($O53,CornerStats!$A$3:$AE$998,17,FALSE)</f>
        <v>#REF!</v>
      </c>
      <c r="Y53" s="57" t="e">
        <f>VLOOKUP($O53,CornerStats!$A$3:$AE$998,19,FALSE)</f>
        <v>#REF!</v>
      </c>
      <c r="Z53" s="57" t="e">
        <f>VLOOKUP($O53,CornerStats!$A$3:$AE$998,20,FALSE)</f>
        <v>#REF!</v>
      </c>
      <c r="AA53" s="57" t="e">
        <f>VLOOKUP($O53,CornerStats!$A$3:$AE$998,22,FALSE)</f>
        <v>#REF!</v>
      </c>
    </row>
    <row r="54" spans="1:27" ht="14.4" hidden="1" thickTop="1" x14ac:dyDescent="0.3">
      <c r="A54" s="51" t="e">
        <f>VLOOKUP($M54,CornerStats!$A$3:$AE$998,5,FALSE)</f>
        <v>#REF!</v>
      </c>
      <c r="B54" s="51" t="e">
        <f>VLOOKUP($M54,CornerStats!$A$3:$AE$998,6,FALSE)</f>
        <v>#REF!</v>
      </c>
      <c r="C54" s="51" t="e">
        <f>VLOOKUP($M54,CornerStats!$A$3:$AE$998,8,FALSE)</f>
        <v>#REF!</v>
      </c>
      <c r="D54" s="51" t="e">
        <f>VLOOKUP($M54,CornerStats!$A$3:$AE$998,9,FALSE)</f>
        <v>#REF!</v>
      </c>
      <c r="E54" s="60" t="e">
        <f>VLOOKUP($M54,CornerStats!$A$3:$AE$998,11,FALSE)</f>
        <v>#REF!</v>
      </c>
      <c r="F54" s="60" t="e">
        <f>VLOOKUP($M54,CornerStats!$A$3:$AE$998,12,FALSE)</f>
        <v>#REF!</v>
      </c>
      <c r="G54" s="57" t="e">
        <f>VLOOKUP($M54,CornerStats!$A$3:$AE$998,14,FALSE)</f>
        <v>#REF!</v>
      </c>
      <c r="H54" s="57" t="e">
        <f>VLOOKUP($M54,CornerStats!$A$3:$AE$998,15,FALSE)</f>
        <v>#REF!</v>
      </c>
      <c r="I54" s="57" t="e">
        <f>VLOOKUP($M54,CornerStats!$A$3:$AE$998,17,FALSE)</f>
        <v>#REF!</v>
      </c>
      <c r="J54" s="57" t="e">
        <f>VLOOKUP($M54,CornerStats!$A$3:$AE$998,18,FALSE)</f>
        <v>#REF!</v>
      </c>
      <c r="K54" s="57" t="e">
        <f>VLOOKUP($M54,CornerStats!$A$3:$AE$998,20,FALSE)</f>
        <v>#REF!</v>
      </c>
      <c r="L54" s="57" t="e">
        <f>VLOOKUP($M54,CornerStats!$A$3:$AE$998,21,FALSE)</f>
        <v>#REF!</v>
      </c>
      <c r="M54" s="53" t="e">
        <f>Fixtures!#REF!</f>
        <v>#REF!</v>
      </c>
      <c r="N54" s="54" t="e">
        <f>Fixtures!#REF!</f>
        <v>#REF!</v>
      </c>
      <c r="O54" s="53" t="e">
        <f>Fixtures!#REF!</f>
        <v>#REF!</v>
      </c>
      <c r="P54" s="51" t="e">
        <f>VLOOKUP($O54,CornerStats!$A$3:$AE$998,5,FALSE)</f>
        <v>#REF!</v>
      </c>
      <c r="Q54" s="51" t="e">
        <f>VLOOKUP($O54,CornerStats!$A$3:$AE$998,7,FALSE)</f>
        <v>#REF!</v>
      </c>
      <c r="R54" s="51" t="e">
        <f>VLOOKUP($O54,CornerStats!$A$3:$AE$998,8,FALSE)</f>
        <v>#REF!</v>
      </c>
      <c r="S54" s="51" t="e">
        <f>VLOOKUP($O54,CornerStats!$A$3:$AE$998,10,FALSE)</f>
        <v>#REF!</v>
      </c>
      <c r="T54" s="60" t="e">
        <f>VLOOKUP($O54,CornerStats!$A$3:$AE$998,11,FALSE)</f>
        <v>#REF!</v>
      </c>
      <c r="U54" s="60" t="e">
        <f>VLOOKUP($O54,CornerStats!$A$3:$AE$998,13,FALSE)</f>
        <v>#REF!</v>
      </c>
      <c r="V54" s="57" t="e">
        <f>VLOOKUP($O54,CornerStats!$A$3:$AE$998,14,FALSE)</f>
        <v>#REF!</v>
      </c>
      <c r="W54" s="57" t="e">
        <f>VLOOKUP($O54,CornerStats!$A$3:$AE$998,16,FALSE)</f>
        <v>#REF!</v>
      </c>
      <c r="X54" s="57" t="e">
        <f>VLOOKUP($O54,CornerStats!$A$3:$AE$998,17,FALSE)</f>
        <v>#REF!</v>
      </c>
      <c r="Y54" s="57" t="e">
        <f>VLOOKUP($O54,CornerStats!$A$3:$AE$998,19,FALSE)</f>
        <v>#REF!</v>
      </c>
      <c r="Z54" s="57" t="e">
        <f>VLOOKUP($O54,CornerStats!$A$3:$AE$998,20,FALSE)</f>
        <v>#REF!</v>
      </c>
      <c r="AA54" s="57" t="e">
        <f>VLOOKUP($O54,CornerStats!$A$3:$AE$998,22,FALSE)</f>
        <v>#REF!</v>
      </c>
    </row>
    <row r="55" spans="1:27" ht="14.4" hidden="1" thickTop="1" x14ac:dyDescent="0.3">
      <c r="A55" s="51" t="e">
        <f>VLOOKUP($M55,CornerStats!$A$3:$AE$998,5,FALSE)</f>
        <v>#REF!</v>
      </c>
      <c r="B55" s="51" t="e">
        <f>VLOOKUP($M55,CornerStats!$A$3:$AE$998,6,FALSE)</f>
        <v>#REF!</v>
      </c>
      <c r="C55" s="51" t="e">
        <f>VLOOKUP($M55,CornerStats!$A$3:$AE$998,8,FALSE)</f>
        <v>#REF!</v>
      </c>
      <c r="D55" s="51" t="e">
        <f>VLOOKUP($M55,CornerStats!$A$3:$AE$998,9,FALSE)</f>
        <v>#REF!</v>
      </c>
      <c r="E55" s="60" t="e">
        <f>VLOOKUP($M55,CornerStats!$A$3:$AE$998,11,FALSE)</f>
        <v>#REF!</v>
      </c>
      <c r="F55" s="60" t="e">
        <f>VLOOKUP($M55,CornerStats!$A$3:$AE$998,12,FALSE)</f>
        <v>#REF!</v>
      </c>
      <c r="G55" s="57" t="e">
        <f>VLOOKUP($M55,CornerStats!$A$3:$AE$998,14,FALSE)</f>
        <v>#REF!</v>
      </c>
      <c r="H55" s="57" t="e">
        <f>VLOOKUP($M55,CornerStats!$A$3:$AE$998,15,FALSE)</f>
        <v>#REF!</v>
      </c>
      <c r="I55" s="57" t="e">
        <f>VLOOKUP($M55,CornerStats!$A$3:$AE$998,17,FALSE)</f>
        <v>#REF!</v>
      </c>
      <c r="J55" s="57" t="e">
        <f>VLOOKUP($M55,CornerStats!$A$3:$AE$998,18,FALSE)</f>
        <v>#REF!</v>
      </c>
      <c r="K55" s="57" t="e">
        <f>VLOOKUP($M55,CornerStats!$A$3:$AE$998,20,FALSE)</f>
        <v>#REF!</v>
      </c>
      <c r="L55" s="57" t="e">
        <f>VLOOKUP($M55,CornerStats!$A$3:$AE$998,21,FALSE)</f>
        <v>#REF!</v>
      </c>
      <c r="M55" s="53" t="e">
        <f>Fixtures!#REF!</f>
        <v>#REF!</v>
      </c>
      <c r="N55" s="54" t="e">
        <f>Fixtures!#REF!</f>
        <v>#REF!</v>
      </c>
      <c r="O55" s="53" t="e">
        <f>Fixtures!#REF!</f>
        <v>#REF!</v>
      </c>
      <c r="P55" s="51" t="e">
        <f>VLOOKUP($O55,CornerStats!$A$3:$AE$998,5,FALSE)</f>
        <v>#REF!</v>
      </c>
      <c r="Q55" s="51" t="e">
        <f>VLOOKUP($O55,CornerStats!$A$3:$AE$998,7,FALSE)</f>
        <v>#REF!</v>
      </c>
      <c r="R55" s="51" t="e">
        <f>VLOOKUP($O55,CornerStats!$A$3:$AE$998,8,FALSE)</f>
        <v>#REF!</v>
      </c>
      <c r="S55" s="51" t="e">
        <f>VLOOKUP($O55,CornerStats!$A$3:$AE$998,10,FALSE)</f>
        <v>#REF!</v>
      </c>
      <c r="T55" s="60" t="e">
        <f>VLOOKUP($O55,CornerStats!$A$3:$AE$998,11,FALSE)</f>
        <v>#REF!</v>
      </c>
      <c r="U55" s="60" t="e">
        <f>VLOOKUP($O55,CornerStats!$A$3:$AE$998,13,FALSE)</f>
        <v>#REF!</v>
      </c>
      <c r="V55" s="57" t="e">
        <f>VLOOKUP($O55,CornerStats!$A$3:$AE$998,14,FALSE)</f>
        <v>#REF!</v>
      </c>
      <c r="W55" s="57" t="e">
        <f>VLOOKUP($O55,CornerStats!$A$3:$AE$998,16,FALSE)</f>
        <v>#REF!</v>
      </c>
      <c r="X55" s="57" t="e">
        <f>VLOOKUP($O55,CornerStats!$A$3:$AE$998,17,FALSE)</f>
        <v>#REF!</v>
      </c>
      <c r="Y55" s="57" t="e">
        <f>VLOOKUP($O55,CornerStats!$A$3:$AE$998,19,FALSE)</f>
        <v>#REF!</v>
      </c>
      <c r="Z55" s="57" t="e">
        <f>VLOOKUP($O55,CornerStats!$A$3:$AE$998,20,FALSE)</f>
        <v>#REF!</v>
      </c>
      <c r="AA55" s="57" t="e">
        <f>VLOOKUP($O55,CornerStats!$A$3:$AE$998,22,FALSE)</f>
        <v>#REF!</v>
      </c>
    </row>
    <row r="56" spans="1:27" ht="14.4" hidden="1" thickTop="1" x14ac:dyDescent="0.3">
      <c r="A56" s="51" t="e">
        <f>VLOOKUP($M56,CornerStats!$A$3:$AE$998,5,FALSE)</f>
        <v>#REF!</v>
      </c>
      <c r="B56" s="51" t="e">
        <f>VLOOKUP($M56,CornerStats!$A$3:$AE$998,6,FALSE)</f>
        <v>#REF!</v>
      </c>
      <c r="C56" s="51" t="e">
        <f>VLOOKUP($M56,CornerStats!$A$3:$AE$998,8,FALSE)</f>
        <v>#REF!</v>
      </c>
      <c r="D56" s="51" t="e">
        <f>VLOOKUP($M56,CornerStats!$A$3:$AE$998,9,FALSE)</f>
        <v>#REF!</v>
      </c>
      <c r="E56" s="60" t="e">
        <f>VLOOKUP($M56,CornerStats!$A$3:$AE$998,11,FALSE)</f>
        <v>#REF!</v>
      </c>
      <c r="F56" s="60" t="e">
        <f>VLOOKUP($M56,CornerStats!$A$3:$AE$998,12,FALSE)</f>
        <v>#REF!</v>
      </c>
      <c r="G56" s="57" t="e">
        <f>VLOOKUP($M56,CornerStats!$A$3:$AE$998,14,FALSE)</f>
        <v>#REF!</v>
      </c>
      <c r="H56" s="57" t="e">
        <f>VLOOKUP($M56,CornerStats!$A$3:$AE$998,15,FALSE)</f>
        <v>#REF!</v>
      </c>
      <c r="I56" s="57" t="e">
        <f>VLOOKUP($M56,CornerStats!$A$3:$AE$998,17,FALSE)</f>
        <v>#REF!</v>
      </c>
      <c r="J56" s="57" t="e">
        <f>VLOOKUP($M56,CornerStats!$A$3:$AE$998,18,FALSE)</f>
        <v>#REF!</v>
      </c>
      <c r="K56" s="57" t="e">
        <f>VLOOKUP($M56,CornerStats!$A$3:$AE$998,20,FALSE)</f>
        <v>#REF!</v>
      </c>
      <c r="L56" s="57" t="e">
        <f>VLOOKUP($M56,CornerStats!$A$3:$AE$998,21,FALSE)</f>
        <v>#REF!</v>
      </c>
      <c r="M56" s="53" t="e">
        <f>Fixtures!#REF!</f>
        <v>#REF!</v>
      </c>
      <c r="N56" s="54" t="e">
        <f>Fixtures!#REF!</f>
        <v>#REF!</v>
      </c>
      <c r="O56" s="53" t="e">
        <f>Fixtures!#REF!</f>
        <v>#REF!</v>
      </c>
      <c r="P56" s="51" t="e">
        <f>VLOOKUP($O56,CornerStats!$A$3:$AE$998,5,FALSE)</f>
        <v>#REF!</v>
      </c>
      <c r="Q56" s="51" t="e">
        <f>VLOOKUP($O56,CornerStats!$A$3:$AE$998,7,FALSE)</f>
        <v>#REF!</v>
      </c>
      <c r="R56" s="51" t="e">
        <f>VLOOKUP($O56,CornerStats!$A$3:$AE$998,8,FALSE)</f>
        <v>#REF!</v>
      </c>
      <c r="S56" s="51" t="e">
        <f>VLOOKUP($O56,CornerStats!$A$3:$AE$998,10,FALSE)</f>
        <v>#REF!</v>
      </c>
      <c r="T56" s="60" t="e">
        <f>VLOOKUP($O56,CornerStats!$A$3:$AE$998,11,FALSE)</f>
        <v>#REF!</v>
      </c>
      <c r="U56" s="60" t="e">
        <f>VLOOKUP($O56,CornerStats!$A$3:$AE$998,13,FALSE)</f>
        <v>#REF!</v>
      </c>
      <c r="V56" s="57" t="e">
        <f>VLOOKUP($O56,CornerStats!$A$3:$AE$998,14,FALSE)</f>
        <v>#REF!</v>
      </c>
      <c r="W56" s="57" t="e">
        <f>VLOOKUP($O56,CornerStats!$A$3:$AE$998,16,FALSE)</f>
        <v>#REF!</v>
      </c>
      <c r="X56" s="57" t="e">
        <f>VLOOKUP($O56,CornerStats!$A$3:$AE$998,17,FALSE)</f>
        <v>#REF!</v>
      </c>
      <c r="Y56" s="57" t="e">
        <f>VLOOKUP($O56,CornerStats!$A$3:$AE$998,19,FALSE)</f>
        <v>#REF!</v>
      </c>
      <c r="Z56" s="57" t="e">
        <f>VLOOKUP($O56,CornerStats!$A$3:$AE$998,20,FALSE)</f>
        <v>#REF!</v>
      </c>
      <c r="AA56" s="57" t="e">
        <f>VLOOKUP($O56,CornerStats!$A$3:$AE$998,22,FALSE)</f>
        <v>#REF!</v>
      </c>
    </row>
    <row r="57" spans="1:27" ht="14.4" hidden="1" thickTop="1" x14ac:dyDescent="0.3">
      <c r="A57" s="51" t="e">
        <f>VLOOKUP($M57,CornerStats!$A$3:$AE$998,5,FALSE)</f>
        <v>#REF!</v>
      </c>
      <c r="B57" s="51" t="e">
        <f>VLOOKUP($M57,CornerStats!$A$3:$AE$998,6,FALSE)</f>
        <v>#REF!</v>
      </c>
      <c r="C57" s="51" t="e">
        <f>VLOOKUP($M57,CornerStats!$A$3:$AE$998,8,FALSE)</f>
        <v>#REF!</v>
      </c>
      <c r="D57" s="51" t="e">
        <f>VLOOKUP($M57,CornerStats!$A$3:$AE$998,9,FALSE)</f>
        <v>#REF!</v>
      </c>
      <c r="E57" s="60" t="e">
        <f>VLOOKUP($M57,CornerStats!$A$3:$AE$998,11,FALSE)</f>
        <v>#REF!</v>
      </c>
      <c r="F57" s="60" t="e">
        <f>VLOOKUP($M57,CornerStats!$A$3:$AE$998,12,FALSE)</f>
        <v>#REF!</v>
      </c>
      <c r="G57" s="57" t="e">
        <f>VLOOKUP($M57,CornerStats!$A$3:$AE$998,14,FALSE)</f>
        <v>#REF!</v>
      </c>
      <c r="H57" s="57" t="e">
        <f>VLOOKUP($M57,CornerStats!$A$3:$AE$998,15,FALSE)</f>
        <v>#REF!</v>
      </c>
      <c r="I57" s="57" t="e">
        <f>VLOOKUP($M57,CornerStats!$A$3:$AE$998,17,FALSE)</f>
        <v>#REF!</v>
      </c>
      <c r="J57" s="57" t="e">
        <f>VLOOKUP($M57,CornerStats!$A$3:$AE$998,18,FALSE)</f>
        <v>#REF!</v>
      </c>
      <c r="K57" s="57" t="e">
        <f>VLOOKUP($M57,CornerStats!$A$3:$AE$998,20,FALSE)</f>
        <v>#REF!</v>
      </c>
      <c r="L57" s="57" t="e">
        <f>VLOOKUP($M57,CornerStats!$A$3:$AE$998,21,FALSE)</f>
        <v>#REF!</v>
      </c>
      <c r="M57" s="53" t="e">
        <f>Fixtures!#REF!</f>
        <v>#REF!</v>
      </c>
      <c r="N57" s="54" t="e">
        <f>Fixtures!#REF!</f>
        <v>#REF!</v>
      </c>
      <c r="O57" s="53" t="e">
        <f>Fixtures!#REF!</f>
        <v>#REF!</v>
      </c>
      <c r="P57" s="51" t="e">
        <f>VLOOKUP($O57,CornerStats!$A$3:$AE$998,5,FALSE)</f>
        <v>#REF!</v>
      </c>
      <c r="Q57" s="51" t="e">
        <f>VLOOKUP($O57,CornerStats!$A$3:$AE$998,7,FALSE)</f>
        <v>#REF!</v>
      </c>
      <c r="R57" s="51" t="e">
        <f>VLOOKUP($O57,CornerStats!$A$3:$AE$998,8,FALSE)</f>
        <v>#REF!</v>
      </c>
      <c r="S57" s="51" t="e">
        <f>VLOOKUP($O57,CornerStats!$A$3:$AE$998,10,FALSE)</f>
        <v>#REF!</v>
      </c>
      <c r="T57" s="60" t="e">
        <f>VLOOKUP($O57,CornerStats!$A$3:$AE$998,11,FALSE)</f>
        <v>#REF!</v>
      </c>
      <c r="U57" s="60" t="e">
        <f>VLOOKUP($O57,CornerStats!$A$3:$AE$998,13,FALSE)</f>
        <v>#REF!</v>
      </c>
      <c r="V57" s="57" t="e">
        <f>VLOOKUP($O57,CornerStats!$A$3:$AE$998,14,FALSE)</f>
        <v>#REF!</v>
      </c>
      <c r="W57" s="57" t="e">
        <f>VLOOKUP($O57,CornerStats!$A$3:$AE$998,16,FALSE)</f>
        <v>#REF!</v>
      </c>
      <c r="X57" s="57" t="e">
        <f>VLOOKUP($O57,CornerStats!$A$3:$AE$998,17,FALSE)</f>
        <v>#REF!</v>
      </c>
      <c r="Y57" s="57" t="e">
        <f>VLOOKUP($O57,CornerStats!$A$3:$AE$998,19,FALSE)</f>
        <v>#REF!</v>
      </c>
      <c r="Z57" s="57" t="e">
        <f>VLOOKUP($O57,CornerStats!$A$3:$AE$998,20,FALSE)</f>
        <v>#REF!</v>
      </c>
      <c r="AA57" s="57" t="e">
        <f>VLOOKUP($O57,CornerStats!$A$3:$AE$998,22,FALSE)</f>
        <v>#REF!</v>
      </c>
    </row>
    <row r="58" spans="1:27" ht="14.4" hidden="1" thickTop="1" x14ac:dyDescent="0.3">
      <c r="A58" s="51" t="e">
        <f>VLOOKUP($M58,CornerStats!$A$3:$AE$998,5,FALSE)</f>
        <v>#REF!</v>
      </c>
      <c r="B58" s="51" t="e">
        <f>VLOOKUP($M58,CornerStats!$A$3:$AE$998,6,FALSE)</f>
        <v>#REF!</v>
      </c>
      <c r="C58" s="51" t="e">
        <f>VLOOKUP($M58,CornerStats!$A$3:$AE$998,8,FALSE)</f>
        <v>#REF!</v>
      </c>
      <c r="D58" s="51" t="e">
        <f>VLOOKUP($M58,CornerStats!$A$3:$AE$998,9,FALSE)</f>
        <v>#REF!</v>
      </c>
      <c r="E58" s="60" t="e">
        <f>VLOOKUP($M58,CornerStats!$A$3:$AE$998,11,FALSE)</f>
        <v>#REF!</v>
      </c>
      <c r="F58" s="60" t="e">
        <f>VLOOKUP($M58,CornerStats!$A$3:$AE$998,12,FALSE)</f>
        <v>#REF!</v>
      </c>
      <c r="G58" s="57" t="e">
        <f>VLOOKUP($M58,CornerStats!$A$3:$AE$998,14,FALSE)</f>
        <v>#REF!</v>
      </c>
      <c r="H58" s="57" t="e">
        <f>VLOOKUP($M58,CornerStats!$A$3:$AE$998,15,FALSE)</f>
        <v>#REF!</v>
      </c>
      <c r="I58" s="57" t="e">
        <f>VLOOKUP($M58,CornerStats!$A$3:$AE$998,17,FALSE)</f>
        <v>#REF!</v>
      </c>
      <c r="J58" s="57" t="e">
        <f>VLOOKUP($M58,CornerStats!$A$3:$AE$998,18,FALSE)</f>
        <v>#REF!</v>
      </c>
      <c r="K58" s="57" t="e">
        <f>VLOOKUP($M58,CornerStats!$A$3:$AE$998,20,FALSE)</f>
        <v>#REF!</v>
      </c>
      <c r="L58" s="57" t="e">
        <f>VLOOKUP($M58,CornerStats!$A$3:$AE$998,21,FALSE)</f>
        <v>#REF!</v>
      </c>
      <c r="M58" s="53" t="e">
        <f>Fixtures!#REF!</f>
        <v>#REF!</v>
      </c>
      <c r="N58" s="54" t="e">
        <f>Fixtures!#REF!</f>
        <v>#REF!</v>
      </c>
      <c r="O58" s="53" t="e">
        <f>Fixtures!#REF!</f>
        <v>#REF!</v>
      </c>
      <c r="P58" s="51" t="e">
        <f>VLOOKUP($O58,CornerStats!$A$3:$AE$998,5,FALSE)</f>
        <v>#REF!</v>
      </c>
      <c r="Q58" s="51" t="e">
        <f>VLOOKUP($O58,CornerStats!$A$3:$AE$998,7,FALSE)</f>
        <v>#REF!</v>
      </c>
      <c r="R58" s="51" t="e">
        <f>VLOOKUP($O58,CornerStats!$A$3:$AE$998,8,FALSE)</f>
        <v>#REF!</v>
      </c>
      <c r="S58" s="51" t="e">
        <f>VLOOKUP($O58,CornerStats!$A$3:$AE$998,10,FALSE)</f>
        <v>#REF!</v>
      </c>
      <c r="T58" s="60" t="e">
        <f>VLOOKUP($O58,CornerStats!$A$3:$AE$998,11,FALSE)</f>
        <v>#REF!</v>
      </c>
      <c r="U58" s="60" t="e">
        <f>VLOOKUP($O58,CornerStats!$A$3:$AE$998,13,FALSE)</f>
        <v>#REF!</v>
      </c>
      <c r="V58" s="57" t="e">
        <f>VLOOKUP($O58,CornerStats!$A$3:$AE$998,14,FALSE)</f>
        <v>#REF!</v>
      </c>
      <c r="W58" s="57" t="e">
        <f>VLOOKUP($O58,CornerStats!$A$3:$AE$998,16,FALSE)</f>
        <v>#REF!</v>
      </c>
      <c r="X58" s="57" t="e">
        <f>VLOOKUP($O58,CornerStats!$A$3:$AE$998,17,FALSE)</f>
        <v>#REF!</v>
      </c>
      <c r="Y58" s="57" t="e">
        <f>VLOOKUP($O58,CornerStats!$A$3:$AE$998,19,FALSE)</f>
        <v>#REF!</v>
      </c>
      <c r="Z58" s="57" t="e">
        <f>VLOOKUP($O58,CornerStats!$A$3:$AE$998,20,FALSE)</f>
        <v>#REF!</v>
      </c>
      <c r="AA58" s="57" t="e">
        <f>VLOOKUP($O58,CornerStats!$A$3:$AE$998,22,FALSE)</f>
        <v>#REF!</v>
      </c>
    </row>
    <row r="59" spans="1:27" ht="14.4" hidden="1" thickTop="1" x14ac:dyDescent="0.3">
      <c r="A59" s="51" t="e">
        <f>VLOOKUP($M59,CornerStats!$A$3:$AE$998,5,FALSE)</f>
        <v>#REF!</v>
      </c>
      <c r="B59" s="51" t="e">
        <f>VLOOKUP($M59,CornerStats!$A$3:$AE$998,6,FALSE)</f>
        <v>#REF!</v>
      </c>
      <c r="C59" s="51" t="e">
        <f>VLOOKUP($M59,CornerStats!$A$3:$AE$998,8,FALSE)</f>
        <v>#REF!</v>
      </c>
      <c r="D59" s="51" t="e">
        <f>VLOOKUP($M59,CornerStats!$A$3:$AE$998,9,FALSE)</f>
        <v>#REF!</v>
      </c>
      <c r="E59" s="60" t="e">
        <f>VLOOKUP($M59,CornerStats!$A$3:$AE$998,11,FALSE)</f>
        <v>#REF!</v>
      </c>
      <c r="F59" s="60" t="e">
        <f>VLOOKUP($M59,CornerStats!$A$3:$AE$998,12,FALSE)</f>
        <v>#REF!</v>
      </c>
      <c r="G59" s="57" t="e">
        <f>VLOOKUP($M59,CornerStats!$A$3:$AE$998,14,FALSE)</f>
        <v>#REF!</v>
      </c>
      <c r="H59" s="57" t="e">
        <f>VLOOKUP($M59,CornerStats!$A$3:$AE$998,15,FALSE)</f>
        <v>#REF!</v>
      </c>
      <c r="I59" s="57" t="e">
        <f>VLOOKUP($M59,CornerStats!$A$3:$AE$998,17,FALSE)</f>
        <v>#REF!</v>
      </c>
      <c r="J59" s="57" t="e">
        <f>VLOOKUP($M59,CornerStats!$A$3:$AE$998,18,FALSE)</f>
        <v>#REF!</v>
      </c>
      <c r="K59" s="57" t="e">
        <f>VLOOKUP($M59,CornerStats!$A$3:$AE$998,20,FALSE)</f>
        <v>#REF!</v>
      </c>
      <c r="L59" s="57" t="e">
        <f>VLOOKUP($M59,CornerStats!$A$3:$AE$998,21,FALSE)</f>
        <v>#REF!</v>
      </c>
      <c r="M59" s="53" t="e">
        <f>Fixtures!#REF!</f>
        <v>#REF!</v>
      </c>
      <c r="N59" s="54" t="e">
        <f>Fixtures!#REF!</f>
        <v>#REF!</v>
      </c>
      <c r="O59" s="53" t="e">
        <f>Fixtures!#REF!</f>
        <v>#REF!</v>
      </c>
      <c r="P59" s="51" t="e">
        <f>VLOOKUP($O59,CornerStats!$A$3:$AE$998,5,FALSE)</f>
        <v>#REF!</v>
      </c>
      <c r="Q59" s="51" t="e">
        <f>VLOOKUP($O59,CornerStats!$A$3:$AE$998,7,FALSE)</f>
        <v>#REF!</v>
      </c>
      <c r="R59" s="51" t="e">
        <f>VLOOKUP($O59,CornerStats!$A$3:$AE$998,8,FALSE)</f>
        <v>#REF!</v>
      </c>
      <c r="S59" s="51" t="e">
        <f>VLOOKUP($O59,CornerStats!$A$3:$AE$998,10,FALSE)</f>
        <v>#REF!</v>
      </c>
      <c r="T59" s="60" t="e">
        <f>VLOOKUP($O59,CornerStats!$A$3:$AE$998,11,FALSE)</f>
        <v>#REF!</v>
      </c>
      <c r="U59" s="60" t="e">
        <f>VLOOKUP($O59,CornerStats!$A$3:$AE$998,13,FALSE)</f>
        <v>#REF!</v>
      </c>
      <c r="V59" s="57" t="e">
        <f>VLOOKUP($O59,CornerStats!$A$3:$AE$998,14,FALSE)</f>
        <v>#REF!</v>
      </c>
      <c r="W59" s="57" t="e">
        <f>VLOOKUP($O59,CornerStats!$A$3:$AE$998,16,FALSE)</f>
        <v>#REF!</v>
      </c>
      <c r="X59" s="57" t="e">
        <f>VLOOKUP($O59,CornerStats!$A$3:$AE$998,17,FALSE)</f>
        <v>#REF!</v>
      </c>
      <c r="Y59" s="57" t="e">
        <f>VLOOKUP($O59,CornerStats!$A$3:$AE$998,19,FALSE)</f>
        <v>#REF!</v>
      </c>
      <c r="Z59" s="57" t="e">
        <f>VLOOKUP($O59,CornerStats!$A$3:$AE$998,20,FALSE)</f>
        <v>#REF!</v>
      </c>
      <c r="AA59" s="57" t="e">
        <f>VLOOKUP($O59,CornerStats!$A$3:$AE$998,22,FALSE)</f>
        <v>#REF!</v>
      </c>
    </row>
    <row r="60" spans="1:27" ht="14.4" hidden="1" thickTop="1" x14ac:dyDescent="0.3">
      <c r="A60" s="51" t="e">
        <f>VLOOKUP($M60,CornerStats!$A$3:$AE$998,5,FALSE)</f>
        <v>#REF!</v>
      </c>
      <c r="B60" s="51" t="e">
        <f>VLOOKUP($M60,CornerStats!$A$3:$AE$998,6,FALSE)</f>
        <v>#REF!</v>
      </c>
      <c r="C60" s="51" t="e">
        <f>VLOOKUP($M60,CornerStats!$A$3:$AE$998,8,FALSE)</f>
        <v>#REF!</v>
      </c>
      <c r="D60" s="51" t="e">
        <f>VLOOKUP($M60,CornerStats!$A$3:$AE$998,9,FALSE)</f>
        <v>#REF!</v>
      </c>
      <c r="E60" s="60" t="e">
        <f>VLOOKUP($M60,CornerStats!$A$3:$AE$998,11,FALSE)</f>
        <v>#REF!</v>
      </c>
      <c r="F60" s="60" t="e">
        <f>VLOOKUP($M60,CornerStats!$A$3:$AE$998,12,FALSE)</f>
        <v>#REF!</v>
      </c>
      <c r="G60" s="57" t="e">
        <f>VLOOKUP($M60,CornerStats!$A$3:$AE$998,14,FALSE)</f>
        <v>#REF!</v>
      </c>
      <c r="H60" s="57" t="e">
        <f>VLOOKUP($M60,CornerStats!$A$3:$AE$998,15,FALSE)</f>
        <v>#REF!</v>
      </c>
      <c r="I60" s="57" t="e">
        <f>VLOOKUP($M60,CornerStats!$A$3:$AE$998,17,FALSE)</f>
        <v>#REF!</v>
      </c>
      <c r="J60" s="57" t="e">
        <f>VLOOKUP($M60,CornerStats!$A$3:$AE$998,18,FALSE)</f>
        <v>#REF!</v>
      </c>
      <c r="K60" s="57" t="e">
        <f>VLOOKUP($M60,CornerStats!$A$3:$AE$998,20,FALSE)</f>
        <v>#REF!</v>
      </c>
      <c r="L60" s="57" t="e">
        <f>VLOOKUP($M60,CornerStats!$A$3:$AE$998,21,FALSE)</f>
        <v>#REF!</v>
      </c>
      <c r="M60" s="53" t="e">
        <f>Fixtures!#REF!</f>
        <v>#REF!</v>
      </c>
      <c r="N60" s="54" t="e">
        <f>Fixtures!#REF!</f>
        <v>#REF!</v>
      </c>
      <c r="O60" s="53" t="e">
        <f>Fixtures!#REF!</f>
        <v>#REF!</v>
      </c>
      <c r="P60" s="51" t="e">
        <f>VLOOKUP($O60,CornerStats!$A$3:$AE$998,5,FALSE)</f>
        <v>#REF!</v>
      </c>
      <c r="Q60" s="51" t="e">
        <f>VLOOKUP($O60,CornerStats!$A$3:$AE$998,7,FALSE)</f>
        <v>#REF!</v>
      </c>
      <c r="R60" s="51" t="e">
        <f>VLOOKUP($O60,CornerStats!$A$3:$AE$998,8,FALSE)</f>
        <v>#REF!</v>
      </c>
      <c r="S60" s="51" t="e">
        <f>VLOOKUP($O60,CornerStats!$A$3:$AE$998,10,FALSE)</f>
        <v>#REF!</v>
      </c>
      <c r="T60" s="60" t="e">
        <f>VLOOKUP($O60,CornerStats!$A$3:$AE$998,11,FALSE)</f>
        <v>#REF!</v>
      </c>
      <c r="U60" s="60" t="e">
        <f>VLOOKUP($O60,CornerStats!$A$3:$AE$998,13,FALSE)</f>
        <v>#REF!</v>
      </c>
      <c r="V60" s="57" t="e">
        <f>VLOOKUP($O60,CornerStats!$A$3:$AE$998,14,FALSE)</f>
        <v>#REF!</v>
      </c>
      <c r="W60" s="57" t="e">
        <f>VLOOKUP($O60,CornerStats!$A$3:$AE$998,16,FALSE)</f>
        <v>#REF!</v>
      </c>
      <c r="X60" s="57" t="e">
        <f>VLOOKUP($O60,CornerStats!$A$3:$AE$998,17,FALSE)</f>
        <v>#REF!</v>
      </c>
      <c r="Y60" s="57" t="e">
        <f>VLOOKUP($O60,CornerStats!$A$3:$AE$998,19,FALSE)</f>
        <v>#REF!</v>
      </c>
      <c r="Z60" s="57" t="e">
        <f>VLOOKUP($O60,CornerStats!$A$3:$AE$998,20,FALSE)</f>
        <v>#REF!</v>
      </c>
      <c r="AA60" s="57" t="e">
        <f>VLOOKUP($O60,CornerStats!$A$3:$AE$998,22,FALSE)</f>
        <v>#REF!</v>
      </c>
    </row>
    <row r="61" spans="1:27" ht="14.4" hidden="1" thickTop="1" x14ac:dyDescent="0.3">
      <c r="A61" s="51" t="e">
        <f>VLOOKUP($M61,CornerStats!$A$3:$AE$998,5,FALSE)</f>
        <v>#REF!</v>
      </c>
      <c r="B61" s="51" t="e">
        <f>VLOOKUP($M61,CornerStats!$A$3:$AE$998,6,FALSE)</f>
        <v>#REF!</v>
      </c>
      <c r="C61" s="51" t="e">
        <f>VLOOKUP($M61,CornerStats!$A$3:$AE$998,8,FALSE)</f>
        <v>#REF!</v>
      </c>
      <c r="D61" s="51" t="e">
        <f>VLOOKUP($M61,CornerStats!$A$3:$AE$998,9,FALSE)</f>
        <v>#REF!</v>
      </c>
      <c r="E61" s="60" t="e">
        <f>VLOOKUP($M61,CornerStats!$A$3:$AE$998,11,FALSE)</f>
        <v>#REF!</v>
      </c>
      <c r="F61" s="60" t="e">
        <f>VLOOKUP($M61,CornerStats!$A$3:$AE$998,12,FALSE)</f>
        <v>#REF!</v>
      </c>
      <c r="G61" s="57" t="e">
        <f>VLOOKUP($M61,CornerStats!$A$3:$AE$998,14,FALSE)</f>
        <v>#REF!</v>
      </c>
      <c r="H61" s="57" t="e">
        <f>VLOOKUP($M61,CornerStats!$A$3:$AE$998,15,FALSE)</f>
        <v>#REF!</v>
      </c>
      <c r="I61" s="57" t="e">
        <f>VLOOKUP($M61,CornerStats!$A$3:$AE$998,17,FALSE)</f>
        <v>#REF!</v>
      </c>
      <c r="J61" s="57" t="e">
        <f>VLOOKUP($M61,CornerStats!$A$3:$AE$998,18,FALSE)</f>
        <v>#REF!</v>
      </c>
      <c r="K61" s="57" t="e">
        <f>VLOOKUP($M61,CornerStats!$A$3:$AE$998,20,FALSE)</f>
        <v>#REF!</v>
      </c>
      <c r="L61" s="57" t="e">
        <f>VLOOKUP($M61,CornerStats!$A$3:$AE$998,21,FALSE)</f>
        <v>#REF!</v>
      </c>
      <c r="M61" s="53" t="e">
        <f>Fixtures!#REF!</f>
        <v>#REF!</v>
      </c>
      <c r="N61" s="54" t="e">
        <f>Fixtures!#REF!</f>
        <v>#REF!</v>
      </c>
      <c r="O61" s="53" t="e">
        <f>Fixtures!#REF!</f>
        <v>#REF!</v>
      </c>
      <c r="P61" s="51" t="e">
        <f>VLOOKUP($O61,CornerStats!$A$3:$AE$998,5,FALSE)</f>
        <v>#REF!</v>
      </c>
      <c r="Q61" s="51" t="e">
        <f>VLOOKUP($O61,CornerStats!$A$3:$AE$998,7,FALSE)</f>
        <v>#REF!</v>
      </c>
      <c r="R61" s="51" t="e">
        <f>VLOOKUP($O61,CornerStats!$A$3:$AE$998,8,FALSE)</f>
        <v>#REF!</v>
      </c>
      <c r="S61" s="51" t="e">
        <f>VLOOKUP($O61,CornerStats!$A$3:$AE$998,10,FALSE)</f>
        <v>#REF!</v>
      </c>
      <c r="T61" s="60" t="e">
        <f>VLOOKUP($O61,CornerStats!$A$3:$AE$998,11,FALSE)</f>
        <v>#REF!</v>
      </c>
      <c r="U61" s="60" t="e">
        <f>VLOOKUP($O61,CornerStats!$A$3:$AE$998,13,FALSE)</f>
        <v>#REF!</v>
      </c>
      <c r="V61" s="57" t="e">
        <f>VLOOKUP($O61,CornerStats!$A$3:$AE$998,14,FALSE)</f>
        <v>#REF!</v>
      </c>
      <c r="W61" s="57" t="e">
        <f>VLOOKUP($O61,CornerStats!$A$3:$AE$998,16,FALSE)</f>
        <v>#REF!</v>
      </c>
      <c r="X61" s="57" t="e">
        <f>VLOOKUP($O61,CornerStats!$A$3:$AE$998,17,FALSE)</f>
        <v>#REF!</v>
      </c>
      <c r="Y61" s="57" t="e">
        <f>VLOOKUP($O61,CornerStats!$A$3:$AE$998,19,FALSE)</f>
        <v>#REF!</v>
      </c>
      <c r="Z61" s="57" t="e">
        <f>VLOOKUP($O61,CornerStats!$A$3:$AE$998,20,FALSE)</f>
        <v>#REF!</v>
      </c>
      <c r="AA61" s="57" t="e">
        <f>VLOOKUP($O61,CornerStats!$A$3:$AE$998,22,FALSE)</f>
        <v>#REF!</v>
      </c>
    </row>
    <row r="62" spans="1:27" ht="14.4" hidden="1" thickTop="1" x14ac:dyDescent="0.3">
      <c r="A62" s="51" t="e">
        <f>VLOOKUP($M62,CornerStats!$A$3:$AE$998,5,FALSE)</f>
        <v>#REF!</v>
      </c>
      <c r="B62" s="51" t="e">
        <f>VLOOKUP($M62,CornerStats!$A$3:$AE$998,6,FALSE)</f>
        <v>#REF!</v>
      </c>
      <c r="C62" s="51" t="e">
        <f>VLOOKUP($M62,CornerStats!$A$3:$AE$998,8,FALSE)</f>
        <v>#REF!</v>
      </c>
      <c r="D62" s="51" t="e">
        <f>VLOOKUP($M62,CornerStats!$A$3:$AE$998,9,FALSE)</f>
        <v>#REF!</v>
      </c>
      <c r="E62" s="60" t="e">
        <f>VLOOKUP($M62,CornerStats!$A$3:$AE$998,11,FALSE)</f>
        <v>#REF!</v>
      </c>
      <c r="F62" s="60" t="e">
        <f>VLOOKUP($M62,CornerStats!$A$3:$AE$998,12,FALSE)</f>
        <v>#REF!</v>
      </c>
      <c r="G62" s="57" t="e">
        <f>VLOOKUP($M62,CornerStats!$A$3:$AE$998,14,FALSE)</f>
        <v>#REF!</v>
      </c>
      <c r="H62" s="57" t="e">
        <f>VLOOKUP($M62,CornerStats!$A$3:$AE$998,15,FALSE)</f>
        <v>#REF!</v>
      </c>
      <c r="I62" s="57" t="e">
        <f>VLOOKUP($M62,CornerStats!$A$3:$AE$998,17,FALSE)</f>
        <v>#REF!</v>
      </c>
      <c r="J62" s="57" t="e">
        <f>VLOOKUP($M62,CornerStats!$A$3:$AE$998,18,FALSE)</f>
        <v>#REF!</v>
      </c>
      <c r="K62" s="57" t="e">
        <f>VLOOKUP($M62,CornerStats!$A$3:$AE$998,20,FALSE)</f>
        <v>#REF!</v>
      </c>
      <c r="L62" s="57" t="e">
        <f>VLOOKUP($M62,CornerStats!$A$3:$AE$998,21,FALSE)</f>
        <v>#REF!</v>
      </c>
      <c r="M62" s="53" t="e">
        <f>Fixtures!#REF!</f>
        <v>#REF!</v>
      </c>
      <c r="N62" s="54" t="e">
        <f>Fixtures!#REF!</f>
        <v>#REF!</v>
      </c>
      <c r="O62" s="53" t="e">
        <f>Fixtures!#REF!</f>
        <v>#REF!</v>
      </c>
      <c r="P62" s="51" t="e">
        <f>VLOOKUP($O62,CornerStats!$A$3:$AE$998,5,FALSE)</f>
        <v>#REF!</v>
      </c>
      <c r="Q62" s="51" t="e">
        <f>VLOOKUP($O62,CornerStats!$A$3:$AE$998,7,FALSE)</f>
        <v>#REF!</v>
      </c>
      <c r="R62" s="51" t="e">
        <f>VLOOKUP($O62,CornerStats!$A$3:$AE$998,8,FALSE)</f>
        <v>#REF!</v>
      </c>
      <c r="S62" s="51" t="e">
        <f>VLOOKUP($O62,CornerStats!$A$3:$AE$998,10,FALSE)</f>
        <v>#REF!</v>
      </c>
      <c r="T62" s="60" t="e">
        <f>VLOOKUP($O62,CornerStats!$A$3:$AE$998,11,FALSE)</f>
        <v>#REF!</v>
      </c>
      <c r="U62" s="60" t="e">
        <f>VLOOKUP($O62,CornerStats!$A$3:$AE$998,13,FALSE)</f>
        <v>#REF!</v>
      </c>
      <c r="V62" s="57" t="e">
        <f>VLOOKUP($O62,CornerStats!$A$3:$AE$998,14,FALSE)</f>
        <v>#REF!</v>
      </c>
      <c r="W62" s="57" t="e">
        <f>VLOOKUP($O62,CornerStats!$A$3:$AE$998,16,FALSE)</f>
        <v>#REF!</v>
      </c>
      <c r="X62" s="57" t="e">
        <f>VLOOKUP($O62,CornerStats!$A$3:$AE$998,17,FALSE)</f>
        <v>#REF!</v>
      </c>
      <c r="Y62" s="57" t="e">
        <f>VLOOKUP($O62,CornerStats!$A$3:$AE$998,19,FALSE)</f>
        <v>#REF!</v>
      </c>
      <c r="Z62" s="57" t="e">
        <f>VLOOKUP($O62,CornerStats!$A$3:$AE$998,20,FALSE)</f>
        <v>#REF!</v>
      </c>
      <c r="AA62" s="57" t="e">
        <f>VLOOKUP($O62,CornerStats!$A$3:$AE$998,22,FALSE)</f>
        <v>#REF!</v>
      </c>
    </row>
    <row r="63" spans="1:27" ht="14.4" hidden="1" thickTop="1" x14ac:dyDescent="0.3">
      <c r="A63" s="51" t="e">
        <f>VLOOKUP($M63,CornerStats!$A$3:$AE$998,5,FALSE)</f>
        <v>#REF!</v>
      </c>
      <c r="B63" s="51" t="e">
        <f>VLOOKUP($M63,CornerStats!$A$3:$AE$998,6,FALSE)</f>
        <v>#REF!</v>
      </c>
      <c r="C63" s="51" t="e">
        <f>VLOOKUP($M63,CornerStats!$A$3:$AE$998,8,FALSE)</f>
        <v>#REF!</v>
      </c>
      <c r="D63" s="51" t="e">
        <f>VLOOKUP($M63,CornerStats!$A$3:$AE$998,9,FALSE)</f>
        <v>#REF!</v>
      </c>
      <c r="E63" s="60" t="e">
        <f>VLOOKUP($M63,CornerStats!$A$3:$AE$998,11,FALSE)</f>
        <v>#REF!</v>
      </c>
      <c r="F63" s="60" t="e">
        <f>VLOOKUP($M63,CornerStats!$A$3:$AE$998,12,FALSE)</f>
        <v>#REF!</v>
      </c>
      <c r="G63" s="57" t="e">
        <f>VLOOKUP($M63,CornerStats!$A$3:$AE$998,14,FALSE)</f>
        <v>#REF!</v>
      </c>
      <c r="H63" s="57" t="e">
        <f>VLOOKUP($M63,CornerStats!$A$3:$AE$998,15,FALSE)</f>
        <v>#REF!</v>
      </c>
      <c r="I63" s="57" t="e">
        <f>VLOOKUP($M63,CornerStats!$A$3:$AE$998,17,FALSE)</f>
        <v>#REF!</v>
      </c>
      <c r="J63" s="57" t="e">
        <f>VLOOKUP($M63,CornerStats!$A$3:$AE$998,18,FALSE)</f>
        <v>#REF!</v>
      </c>
      <c r="K63" s="57" t="e">
        <f>VLOOKUP($M63,CornerStats!$A$3:$AE$998,20,FALSE)</f>
        <v>#REF!</v>
      </c>
      <c r="L63" s="57" t="e">
        <f>VLOOKUP($M63,CornerStats!$A$3:$AE$998,21,FALSE)</f>
        <v>#REF!</v>
      </c>
      <c r="M63" s="53" t="e">
        <f>Fixtures!#REF!</f>
        <v>#REF!</v>
      </c>
      <c r="N63" s="54" t="e">
        <f>Fixtures!#REF!</f>
        <v>#REF!</v>
      </c>
      <c r="O63" s="53" t="e">
        <f>Fixtures!#REF!</f>
        <v>#REF!</v>
      </c>
      <c r="P63" s="51" t="e">
        <f>VLOOKUP($O63,CornerStats!$A$3:$AE$998,5,FALSE)</f>
        <v>#REF!</v>
      </c>
      <c r="Q63" s="51" t="e">
        <f>VLOOKUP($O63,CornerStats!$A$3:$AE$998,7,FALSE)</f>
        <v>#REF!</v>
      </c>
      <c r="R63" s="51" t="e">
        <f>VLOOKUP($O63,CornerStats!$A$3:$AE$998,8,FALSE)</f>
        <v>#REF!</v>
      </c>
      <c r="S63" s="51" t="e">
        <f>VLOOKUP($O63,CornerStats!$A$3:$AE$998,10,FALSE)</f>
        <v>#REF!</v>
      </c>
      <c r="T63" s="60" t="e">
        <f>VLOOKUP($O63,CornerStats!$A$3:$AE$998,11,FALSE)</f>
        <v>#REF!</v>
      </c>
      <c r="U63" s="60" t="e">
        <f>VLOOKUP($O63,CornerStats!$A$3:$AE$998,13,FALSE)</f>
        <v>#REF!</v>
      </c>
      <c r="V63" s="57" t="e">
        <f>VLOOKUP($O63,CornerStats!$A$3:$AE$998,14,FALSE)</f>
        <v>#REF!</v>
      </c>
      <c r="W63" s="57" t="e">
        <f>VLOOKUP($O63,CornerStats!$A$3:$AE$998,16,FALSE)</f>
        <v>#REF!</v>
      </c>
      <c r="X63" s="57" t="e">
        <f>VLOOKUP($O63,CornerStats!$A$3:$AE$998,17,FALSE)</f>
        <v>#REF!</v>
      </c>
      <c r="Y63" s="57" t="e">
        <f>VLOOKUP($O63,CornerStats!$A$3:$AE$998,19,FALSE)</f>
        <v>#REF!</v>
      </c>
      <c r="Z63" s="57" t="e">
        <f>VLOOKUP($O63,CornerStats!$A$3:$AE$998,20,FALSE)</f>
        <v>#REF!</v>
      </c>
      <c r="AA63" s="57" t="e">
        <f>VLOOKUP($O63,CornerStats!$A$3:$AE$998,22,FALSE)</f>
        <v>#REF!</v>
      </c>
    </row>
    <row r="64" spans="1:27" ht="14.4" hidden="1" thickTop="1" x14ac:dyDescent="0.3">
      <c r="A64" s="51" t="e">
        <f>VLOOKUP($M64,CornerStats!$A$3:$AE$998,5,FALSE)</f>
        <v>#REF!</v>
      </c>
      <c r="B64" s="51" t="e">
        <f>VLOOKUP($M64,CornerStats!$A$3:$AE$998,6,FALSE)</f>
        <v>#REF!</v>
      </c>
      <c r="C64" s="51" t="e">
        <f>VLOOKUP($M64,CornerStats!$A$3:$AE$998,8,FALSE)</f>
        <v>#REF!</v>
      </c>
      <c r="D64" s="51" t="e">
        <f>VLOOKUP($M64,CornerStats!$A$3:$AE$998,9,FALSE)</f>
        <v>#REF!</v>
      </c>
      <c r="E64" s="60" t="e">
        <f>VLOOKUP($M64,CornerStats!$A$3:$AE$998,11,FALSE)</f>
        <v>#REF!</v>
      </c>
      <c r="F64" s="60" t="e">
        <f>VLOOKUP($M64,CornerStats!$A$3:$AE$998,12,FALSE)</f>
        <v>#REF!</v>
      </c>
      <c r="G64" s="57" t="e">
        <f>VLOOKUP($M64,CornerStats!$A$3:$AE$998,14,FALSE)</f>
        <v>#REF!</v>
      </c>
      <c r="H64" s="57" t="e">
        <f>VLOOKUP($M64,CornerStats!$A$3:$AE$998,15,FALSE)</f>
        <v>#REF!</v>
      </c>
      <c r="I64" s="57" t="e">
        <f>VLOOKUP($M64,CornerStats!$A$3:$AE$998,17,FALSE)</f>
        <v>#REF!</v>
      </c>
      <c r="J64" s="57" t="e">
        <f>VLOOKUP($M64,CornerStats!$A$3:$AE$998,18,FALSE)</f>
        <v>#REF!</v>
      </c>
      <c r="K64" s="57" t="e">
        <f>VLOOKUP($M64,CornerStats!$A$3:$AE$998,20,FALSE)</f>
        <v>#REF!</v>
      </c>
      <c r="L64" s="57" t="e">
        <f>VLOOKUP($M64,CornerStats!$A$3:$AE$998,21,FALSE)</f>
        <v>#REF!</v>
      </c>
      <c r="M64" s="53" t="e">
        <f>Fixtures!#REF!</f>
        <v>#REF!</v>
      </c>
      <c r="N64" s="54" t="e">
        <f>Fixtures!#REF!</f>
        <v>#REF!</v>
      </c>
      <c r="O64" s="53" t="e">
        <f>Fixtures!#REF!</f>
        <v>#REF!</v>
      </c>
      <c r="P64" s="51" t="e">
        <f>VLOOKUP($O64,CornerStats!$A$3:$AE$998,5,FALSE)</f>
        <v>#REF!</v>
      </c>
      <c r="Q64" s="51" t="e">
        <f>VLOOKUP($O64,CornerStats!$A$3:$AE$998,7,FALSE)</f>
        <v>#REF!</v>
      </c>
      <c r="R64" s="51" t="e">
        <f>VLOOKUP($O64,CornerStats!$A$3:$AE$998,8,FALSE)</f>
        <v>#REF!</v>
      </c>
      <c r="S64" s="51" t="e">
        <f>VLOOKUP($O64,CornerStats!$A$3:$AE$998,10,FALSE)</f>
        <v>#REF!</v>
      </c>
      <c r="T64" s="60" t="e">
        <f>VLOOKUP($O64,CornerStats!$A$3:$AE$998,11,FALSE)</f>
        <v>#REF!</v>
      </c>
      <c r="U64" s="60" t="e">
        <f>VLOOKUP($O64,CornerStats!$A$3:$AE$998,13,FALSE)</f>
        <v>#REF!</v>
      </c>
      <c r="V64" s="57" t="e">
        <f>VLOOKUP($O64,CornerStats!$A$3:$AE$998,14,FALSE)</f>
        <v>#REF!</v>
      </c>
      <c r="W64" s="57" t="e">
        <f>VLOOKUP($O64,CornerStats!$A$3:$AE$998,16,FALSE)</f>
        <v>#REF!</v>
      </c>
      <c r="X64" s="57" t="e">
        <f>VLOOKUP($O64,CornerStats!$A$3:$AE$998,17,FALSE)</f>
        <v>#REF!</v>
      </c>
      <c r="Y64" s="57" t="e">
        <f>VLOOKUP($O64,CornerStats!$A$3:$AE$998,19,FALSE)</f>
        <v>#REF!</v>
      </c>
      <c r="Z64" s="57" t="e">
        <f>VLOOKUP($O64,CornerStats!$A$3:$AE$998,20,FALSE)</f>
        <v>#REF!</v>
      </c>
      <c r="AA64" s="57" t="e">
        <f>VLOOKUP($O64,CornerStats!$A$3:$AE$998,22,FALSE)</f>
        <v>#REF!</v>
      </c>
    </row>
    <row r="65" spans="1:27" ht="14.4" hidden="1" thickTop="1" x14ac:dyDescent="0.3">
      <c r="A65" s="51" t="e">
        <f>VLOOKUP($M65,CornerStats!$A$3:$AE$998,5,FALSE)</f>
        <v>#REF!</v>
      </c>
      <c r="B65" s="51" t="e">
        <f>VLOOKUP($M65,CornerStats!$A$3:$AE$998,6,FALSE)</f>
        <v>#REF!</v>
      </c>
      <c r="C65" s="51" t="e">
        <f>VLOOKUP($M65,CornerStats!$A$3:$AE$998,8,FALSE)</f>
        <v>#REF!</v>
      </c>
      <c r="D65" s="51" t="e">
        <f>VLOOKUP($M65,CornerStats!$A$3:$AE$998,9,FALSE)</f>
        <v>#REF!</v>
      </c>
      <c r="E65" s="60" t="e">
        <f>VLOOKUP($M65,CornerStats!$A$3:$AE$998,11,FALSE)</f>
        <v>#REF!</v>
      </c>
      <c r="F65" s="60" t="e">
        <f>VLOOKUP($M65,CornerStats!$A$3:$AE$998,12,FALSE)</f>
        <v>#REF!</v>
      </c>
      <c r="G65" s="57" t="e">
        <f>VLOOKUP($M65,CornerStats!$A$3:$AE$998,14,FALSE)</f>
        <v>#REF!</v>
      </c>
      <c r="H65" s="57" t="e">
        <f>VLOOKUP($M65,CornerStats!$A$3:$AE$998,15,FALSE)</f>
        <v>#REF!</v>
      </c>
      <c r="I65" s="57" t="e">
        <f>VLOOKUP($M65,CornerStats!$A$3:$AE$998,17,FALSE)</f>
        <v>#REF!</v>
      </c>
      <c r="J65" s="57" t="e">
        <f>VLOOKUP($M65,CornerStats!$A$3:$AE$998,18,FALSE)</f>
        <v>#REF!</v>
      </c>
      <c r="K65" s="57" t="e">
        <f>VLOOKUP($M65,CornerStats!$A$3:$AE$998,20,FALSE)</f>
        <v>#REF!</v>
      </c>
      <c r="L65" s="57" t="e">
        <f>VLOOKUP($M65,CornerStats!$A$3:$AE$998,21,FALSE)</f>
        <v>#REF!</v>
      </c>
      <c r="M65" s="53" t="e">
        <f>Fixtures!#REF!</f>
        <v>#REF!</v>
      </c>
      <c r="N65" s="54" t="e">
        <f>Fixtures!#REF!</f>
        <v>#REF!</v>
      </c>
      <c r="O65" s="53" t="e">
        <f>Fixtures!#REF!</f>
        <v>#REF!</v>
      </c>
      <c r="P65" s="51" t="e">
        <f>VLOOKUP($O65,CornerStats!$A$3:$AE$998,5,FALSE)</f>
        <v>#REF!</v>
      </c>
      <c r="Q65" s="51" t="e">
        <f>VLOOKUP($O65,CornerStats!$A$3:$AE$998,7,FALSE)</f>
        <v>#REF!</v>
      </c>
      <c r="R65" s="51" t="e">
        <f>VLOOKUP($O65,CornerStats!$A$3:$AE$998,8,FALSE)</f>
        <v>#REF!</v>
      </c>
      <c r="S65" s="51" t="e">
        <f>VLOOKUP($O65,CornerStats!$A$3:$AE$998,10,FALSE)</f>
        <v>#REF!</v>
      </c>
      <c r="T65" s="60" t="e">
        <f>VLOOKUP($O65,CornerStats!$A$3:$AE$998,11,FALSE)</f>
        <v>#REF!</v>
      </c>
      <c r="U65" s="60" t="e">
        <f>VLOOKUP($O65,CornerStats!$A$3:$AE$998,13,FALSE)</f>
        <v>#REF!</v>
      </c>
      <c r="V65" s="57" t="e">
        <f>VLOOKUP($O65,CornerStats!$A$3:$AE$998,14,FALSE)</f>
        <v>#REF!</v>
      </c>
      <c r="W65" s="57" t="e">
        <f>VLOOKUP($O65,CornerStats!$A$3:$AE$998,16,FALSE)</f>
        <v>#REF!</v>
      </c>
      <c r="X65" s="57" t="e">
        <f>VLOOKUP($O65,CornerStats!$A$3:$AE$998,17,FALSE)</f>
        <v>#REF!</v>
      </c>
      <c r="Y65" s="57" t="e">
        <f>VLOOKUP($O65,CornerStats!$A$3:$AE$998,19,FALSE)</f>
        <v>#REF!</v>
      </c>
      <c r="Z65" s="57" t="e">
        <f>VLOOKUP($O65,CornerStats!$A$3:$AE$998,20,FALSE)</f>
        <v>#REF!</v>
      </c>
      <c r="AA65" s="57" t="e">
        <f>VLOOKUP($O65,CornerStats!$A$3:$AE$998,22,FALSE)</f>
        <v>#REF!</v>
      </c>
    </row>
    <row r="66" spans="1:27" ht="14.4" hidden="1" thickTop="1" x14ac:dyDescent="0.3">
      <c r="A66" s="51" t="e">
        <f>VLOOKUP($M66,CornerStats!$A$3:$AE$998,5,FALSE)</f>
        <v>#REF!</v>
      </c>
      <c r="B66" s="51" t="e">
        <f>VLOOKUP($M66,CornerStats!$A$3:$AE$998,6,FALSE)</f>
        <v>#REF!</v>
      </c>
      <c r="C66" s="51" t="e">
        <f>VLOOKUP($M66,CornerStats!$A$3:$AE$998,8,FALSE)</f>
        <v>#REF!</v>
      </c>
      <c r="D66" s="51" t="e">
        <f>VLOOKUP($M66,CornerStats!$A$3:$AE$998,9,FALSE)</f>
        <v>#REF!</v>
      </c>
      <c r="E66" s="60" t="e">
        <f>VLOOKUP($M66,CornerStats!$A$3:$AE$998,11,FALSE)</f>
        <v>#REF!</v>
      </c>
      <c r="F66" s="60" t="e">
        <f>VLOOKUP($M66,CornerStats!$A$3:$AE$998,12,FALSE)</f>
        <v>#REF!</v>
      </c>
      <c r="G66" s="57" t="e">
        <f>VLOOKUP($M66,CornerStats!$A$3:$AE$998,14,FALSE)</f>
        <v>#REF!</v>
      </c>
      <c r="H66" s="57" t="e">
        <f>VLOOKUP($M66,CornerStats!$A$3:$AE$998,15,FALSE)</f>
        <v>#REF!</v>
      </c>
      <c r="I66" s="57" t="e">
        <f>VLOOKUP($M66,CornerStats!$A$3:$AE$998,17,FALSE)</f>
        <v>#REF!</v>
      </c>
      <c r="J66" s="57" t="e">
        <f>VLOOKUP($M66,CornerStats!$A$3:$AE$998,18,FALSE)</f>
        <v>#REF!</v>
      </c>
      <c r="K66" s="57" t="e">
        <f>VLOOKUP($M66,CornerStats!$A$3:$AE$998,20,FALSE)</f>
        <v>#REF!</v>
      </c>
      <c r="L66" s="57" t="e">
        <f>VLOOKUP($M66,CornerStats!$A$3:$AE$998,21,FALSE)</f>
        <v>#REF!</v>
      </c>
      <c r="M66" s="53" t="e">
        <f>Fixtures!#REF!</f>
        <v>#REF!</v>
      </c>
      <c r="N66" s="54" t="e">
        <f>Fixtures!#REF!</f>
        <v>#REF!</v>
      </c>
      <c r="O66" s="53" t="e">
        <f>Fixtures!#REF!</f>
        <v>#REF!</v>
      </c>
      <c r="P66" s="51" t="e">
        <f>VLOOKUP($O66,CornerStats!$A$3:$AE$998,5,FALSE)</f>
        <v>#REF!</v>
      </c>
      <c r="Q66" s="51" t="e">
        <f>VLOOKUP($O66,CornerStats!$A$3:$AE$998,7,FALSE)</f>
        <v>#REF!</v>
      </c>
      <c r="R66" s="51" t="e">
        <f>VLOOKUP($O66,CornerStats!$A$3:$AE$998,8,FALSE)</f>
        <v>#REF!</v>
      </c>
      <c r="S66" s="51" t="e">
        <f>VLOOKUP($O66,CornerStats!$A$3:$AE$998,10,FALSE)</f>
        <v>#REF!</v>
      </c>
      <c r="T66" s="60" t="e">
        <f>VLOOKUP($O66,CornerStats!$A$3:$AE$998,11,FALSE)</f>
        <v>#REF!</v>
      </c>
      <c r="U66" s="60" t="e">
        <f>VLOOKUP($O66,CornerStats!$A$3:$AE$998,13,FALSE)</f>
        <v>#REF!</v>
      </c>
      <c r="V66" s="57" t="e">
        <f>VLOOKUP($O66,CornerStats!$A$3:$AE$998,14,FALSE)</f>
        <v>#REF!</v>
      </c>
      <c r="W66" s="57" t="e">
        <f>VLOOKUP($O66,CornerStats!$A$3:$AE$998,16,FALSE)</f>
        <v>#REF!</v>
      </c>
      <c r="X66" s="57" t="e">
        <f>VLOOKUP($O66,CornerStats!$A$3:$AE$998,17,FALSE)</f>
        <v>#REF!</v>
      </c>
      <c r="Y66" s="57" t="e">
        <f>VLOOKUP($O66,CornerStats!$A$3:$AE$998,19,FALSE)</f>
        <v>#REF!</v>
      </c>
      <c r="Z66" s="57" t="e">
        <f>VLOOKUP($O66,CornerStats!$A$3:$AE$998,20,FALSE)</f>
        <v>#REF!</v>
      </c>
      <c r="AA66" s="57" t="e">
        <f>VLOOKUP($O66,CornerStats!$A$3:$AE$998,22,FALSE)</f>
        <v>#REF!</v>
      </c>
    </row>
    <row r="67" spans="1:27" ht="14.4" hidden="1" thickTop="1" x14ac:dyDescent="0.3">
      <c r="A67" s="51" t="e">
        <f>VLOOKUP($M67,CornerStats!$A$3:$AE$998,5,FALSE)</f>
        <v>#REF!</v>
      </c>
      <c r="B67" s="51" t="e">
        <f>VLOOKUP($M67,CornerStats!$A$3:$AE$998,6,FALSE)</f>
        <v>#REF!</v>
      </c>
      <c r="C67" s="51" t="e">
        <f>VLOOKUP($M67,CornerStats!$A$3:$AE$998,8,FALSE)</f>
        <v>#REF!</v>
      </c>
      <c r="D67" s="51" t="e">
        <f>VLOOKUP($M67,CornerStats!$A$3:$AE$998,9,FALSE)</f>
        <v>#REF!</v>
      </c>
      <c r="E67" s="60" t="e">
        <f>VLOOKUP($M67,CornerStats!$A$3:$AE$998,11,FALSE)</f>
        <v>#REF!</v>
      </c>
      <c r="F67" s="60" t="e">
        <f>VLOOKUP($M67,CornerStats!$A$3:$AE$998,12,FALSE)</f>
        <v>#REF!</v>
      </c>
      <c r="G67" s="57" t="e">
        <f>VLOOKUP($M67,CornerStats!$A$3:$AE$998,14,FALSE)</f>
        <v>#REF!</v>
      </c>
      <c r="H67" s="57" t="e">
        <f>VLOOKUP($M67,CornerStats!$A$3:$AE$998,15,FALSE)</f>
        <v>#REF!</v>
      </c>
      <c r="I67" s="57" t="e">
        <f>VLOOKUP($M67,CornerStats!$A$3:$AE$998,17,FALSE)</f>
        <v>#REF!</v>
      </c>
      <c r="J67" s="57" t="e">
        <f>VLOOKUP($M67,CornerStats!$A$3:$AE$998,18,FALSE)</f>
        <v>#REF!</v>
      </c>
      <c r="K67" s="57" t="e">
        <f>VLOOKUP($M67,CornerStats!$A$3:$AE$998,20,FALSE)</f>
        <v>#REF!</v>
      </c>
      <c r="L67" s="57" t="e">
        <f>VLOOKUP($M67,CornerStats!$A$3:$AE$998,21,FALSE)</f>
        <v>#REF!</v>
      </c>
      <c r="M67" s="53" t="e">
        <f>Fixtures!#REF!</f>
        <v>#REF!</v>
      </c>
      <c r="N67" s="54" t="e">
        <f>Fixtures!#REF!</f>
        <v>#REF!</v>
      </c>
      <c r="O67" s="53" t="e">
        <f>Fixtures!#REF!</f>
        <v>#REF!</v>
      </c>
      <c r="P67" s="51" t="e">
        <f>VLOOKUP($O67,CornerStats!$A$3:$AE$998,5,FALSE)</f>
        <v>#REF!</v>
      </c>
      <c r="Q67" s="51" t="e">
        <f>VLOOKUP($O67,CornerStats!$A$3:$AE$998,7,FALSE)</f>
        <v>#REF!</v>
      </c>
      <c r="R67" s="51" t="e">
        <f>VLOOKUP($O67,CornerStats!$A$3:$AE$998,8,FALSE)</f>
        <v>#REF!</v>
      </c>
      <c r="S67" s="51" t="e">
        <f>VLOOKUP($O67,CornerStats!$A$3:$AE$998,10,FALSE)</f>
        <v>#REF!</v>
      </c>
      <c r="T67" s="60" t="e">
        <f>VLOOKUP($O67,CornerStats!$A$3:$AE$998,11,FALSE)</f>
        <v>#REF!</v>
      </c>
      <c r="U67" s="60" t="e">
        <f>VLOOKUP($O67,CornerStats!$A$3:$AE$998,13,FALSE)</f>
        <v>#REF!</v>
      </c>
      <c r="V67" s="57" t="e">
        <f>VLOOKUP($O67,CornerStats!$A$3:$AE$998,14,FALSE)</f>
        <v>#REF!</v>
      </c>
      <c r="W67" s="57" t="e">
        <f>VLOOKUP($O67,CornerStats!$A$3:$AE$998,16,FALSE)</f>
        <v>#REF!</v>
      </c>
      <c r="X67" s="57" t="e">
        <f>VLOOKUP($O67,CornerStats!$A$3:$AE$998,17,FALSE)</f>
        <v>#REF!</v>
      </c>
      <c r="Y67" s="57" t="e">
        <f>VLOOKUP($O67,CornerStats!$A$3:$AE$998,19,FALSE)</f>
        <v>#REF!</v>
      </c>
      <c r="Z67" s="57" t="e">
        <f>VLOOKUP($O67,CornerStats!$A$3:$AE$998,20,FALSE)</f>
        <v>#REF!</v>
      </c>
      <c r="AA67" s="57" t="e">
        <f>VLOOKUP($O67,CornerStats!$A$3:$AE$998,22,FALSE)</f>
        <v>#REF!</v>
      </c>
    </row>
    <row r="68" spans="1:27" ht="14.4" hidden="1" thickTop="1" x14ac:dyDescent="0.3">
      <c r="A68" s="51" t="e">
        <f>VLOOKUP($M68,CornerStats!$A$3:$AE$998,5,FALSE)</f>
        <v>#REF!</v>
      </c>
      <c r="B68" s="51" t="e">
        <f>VLOOKUP($M68,CornerStats!$A$3:$AE$998,6,FALSE)</f>
        <v>#REF!</v>
      </c>
      <c r="C68" s="51" t="e">
        <f>VLOOKUP($M68,CornerStats!$A$3:$AE$998,8,FALSE)</f>
        <v>#REF!</v>
      </c>
      <c r="D68" s="51" t="e">
        <f>VLOOKUP($M68,CornerStats!$A$3:$AE$998,9,FALSE)</f>
        <v>#REF!</v>
      </c>
      <c r="E68" s="60" t="e">
        <f>VLOOKUP($M68,CornerStats!$A$3:$AE$998,11,FALSE)</f>
        <v>#REF!</v>
      </c>
      <c r="F68" s="60" t="e">
        <f>VLOOKUP($M68,CornerStats!$A$3:$AE$998,12,FALSE)</f>
        <v>#REF!</v>
      </c>
      <c r="G68" s="57" t="e">
        <f>VLOOKUP($M68,CornerStats!$A$3:$AE$998,14,FALSE)</f>
        <v>#REF!</v>
      </c>
      <c r="H68" s="57" t="e">
        <f>VLOOKUP($M68,CornerStats!$A$3:$AE$998,15,FALSE)</f>
        <v>#REF!</v>
      </c>
      <c r="I68" s="57" t="e">
        <f>VLOOKUP($M68,CornerStats!$A$3:$AE$998,17,FALSE)</f>
        <v>#REF!</v>
      </c>
      <c r="J68" s="57" t="e">
        <f>VLOOKUP($M68,CornerStats!$A$3:$AE$998,18,FALSE)</f>
        <v>#REF!</v>
      </c>
      <c r="K68" s="57" t="e">
        <f>VLOOKUP($M68,CornerStats!$A$3:$AE$998,20,FALSE)</f>
        <v>#REF!</v>
      </c>
      <c r="L68" s="57" t="e">
        <f>VLOOKUP($M68,CornerStats!$A$3:$AE$998,21,FALSE)</f>
        <v>#REF!</v>
      </c>
      <c r="M68" s="53" t="e">
        <f>Fixtures!#REF!</f>
        <v>#REF!</v>
      </c>
      <c r="N68" s="54" t="e">
        <f>Fixtures!#REF!</f>
        <v>#REF!</v>
      </c>
      <c r="O68" s="53" t="e">
        <f>Fixtures!#REF!</f>
        <v>#REF!</v>
      </c>
      <c r="P68" s="51" t="e">
        <f>VLOOKUP($O68,CornerStats!$A$3:$AE$998,5,FALSE)</f>
        <v>#REF!</v>
      </c>
      <c r="Q68" s="51" t="e">
        <f>VLOOKUP($O68,CornerStats!$A$3:$AE$998,7,FALSE)</f>
        <v>#REF!</v>
      </c>
      <c r="R68" s="51" t="e">
        <f>VLOOKUP($O68,CornerStats!$A$3:$AE$998,8,FALSE)</f>
        <v>#REF!</v>
      </c>
      <c r="S68" s="51" t="e">
        <f>VLOOKUP($O68,CornerStats!$A$3:$AE$998,10,FALSE)</f>
        <v>#REF!</v>
      </c>
      <c r="T68" s="60" t="e">
        <f>VLOOKUP($O68,CornerStats!$A$3:$AE$998,11,FALSE)</f>
        <v>#REF!</v>
      </c>
      <c r="U68" s="60" t="e">
        <f>VLOOKUP($O68,CornerStats!$A$3:$AE$998,13,FALSE)</f>
        <v>#REF!</v>
      </c>
      <c r="V68" s="57" t="e">
        <f>VLOOKUP($O68,CornerStats!$A$3:$AE$998,14,FALSE)</f>
        <v>#REF!</v>
      </c>
      <c r="W68" s="57" t="e">
        <f>VLOOKUP($O68,CornerStats!$A$3:$AE$998,16,FALSE)</f>
        <v>#REF!</v>
      </c>
      <c r="X68" s="57" t="e">
        <f>VLOOKUP($O68,CornerStats!$A$3:$AE$998,17,FALSE)</f>
        <v>#REF!</v>
      </c>
      <c r="Y68" s="57" t="e">
        <f>VLOOKUP($O68,CornerStats!$A$3:$AE$998,19,FALSE)</f>
        <v>#REF!</v>
      </c>
      <c r="Z68" s="57" t="e">
        <f>VLOOKUP($O68,CornerStats!$A$3:$AE$998,20,FALSE)</f>
        <v>#REF!</v>
      </c>
      <c r="AA68" s="57" t="e">
        <f>VLOOKUP($O68,CornerStats!$A$3:$AE$998,22,FALSE)</f>
        <v>#REF!</v>
      </c>
    </row>
    <row r="69" spans="1:27" ht="14.4" hidden="1" thickTop="1" x14ac:dyDescent="0.3">
      <c r="A69" s="51" t="e">
        <f>VLOOKUP($M69,CornerStats!$A$3:$AE$998,5,FALSE)</f>
        <v>#REF!</v>
      </c>
      <c r="B69" s="51" t="e">
        <f>VLOOKUP($M69,CornerStats!$A$3:$AE$998,6,FALSE)</f>
        <v>#REF!</v>
      </c>
      <c r="C69" s="51" t="e">
        <f>VLOOKUP($M69,CornerStats!$A$3:$AE$998,8,FALSE)</f>
        <v>#REF!</v>
      </c>
      <c r="D69" s="51" t="e">
        <f>VLOOKUP($M69,CornerStats!$A$3:$AE$998,9,FALSE)</f>
        <v>#REF!</v>
      </c>
      <c r="E69" s="60" t="e">
        <f>VLOOKUP($M69,CornerStats!$A$3:$AE$998,11,FALSE)</f>
        <v>#REF!</v>
      </c>
      <c r="F69" s="60" t="e">
        <f>VLOOKUP($M69,CornerStats!$A$3:$AE$998,12,FALSE)</f>
        <v>#REF!</v>
      </c>
      <c r="G69" s="57" t="e">
        <f>VLOOKUP($M69,CornerStats!$A$3:$AE$998,14,FALSE)</f>
        <v>#REF!</v>
      </c>
      <c r="H69" s="57" t="e">
        <f>VLOOKUP($M69,CornerStats!$A$3:$AE$998,15,FALSE)</f>
        <v>#REF!</v>
      </c>
      <c r="I69" s="57" t="e">
        <f>VLOOKUP($M69,CornerStats!$A$3:$AE$998,17,FALSE)</f>
        <v>#REF!</v>
      </c>
      <c r="J69" s="57" t="e">
        <f>VLOOKUP($M69,CornerStats!$A$3:$AE$998,18,FALSE)</f>
        <v>#REF!</v>
      </c>
      <c r="K69" s="57" t="e">
        <f>VLOOKUP($M69,CornerStats!$A$3:$AE$998,20,FALSE)</f>
        <v>#REF!</v>
      </c>
      <c r="L69" s="57" t="e">
        <f>VLOOKUP($M69,CornerStats!$A$3:$AE$998,21,FALSE)</f>
        <v>#REF!</v>
      </c>
      <c r="M69" s="53" t="e">
        <f>Fixtures!#REF!</f>
        <v>#REF!</v>
      </c>
      <c r="N69" s="54" t="e">
        <f>Fixtures!#REF!</f>
        <v>#REF!</v>
      </c>
      <c r="O69" s="53" t="e">
        <f>Fixtures!#REF!</f>
        <v>#REF!</v>
      </c>
      <c r="P69" s="51" t="e">
        <f>VLOOKUP($O69,CornerStats!$A$3:$AE$998,5,FALSE)</f>
        <v>#REF!</v>
      </c>
      <c r="Q69" s="51" t="e">
        <f>VLOOKUP($O69,CornerStats!$A$3:$AE$998,7,FALSE)</f>
        <v>#REF!</v>
      </c>
      <c r="R69" s="51" t="e">
        <f>VLOOKUP($O69,CornerStats!$A$3:$AE$998,8,FALSE)</f>
        <v>#REF!</v>
      </c>
      <c r="S69" s="51" t="e">
        <f>VLOOKUP($O69,CornerStats!$A$3:$AE$998,10,FALSE)</f>
        <v>#REF!</v>
      </c>
      <c r="T69" s="60" t="e">
        <f>VLOOKUP($O69,CornerStats!$A$3:$AE$998,11,FALSE)</f>
        <v>#REF!</v>
      </c>
      <c r="U69" s="60" t="e">
        <f>VLOOKUP($O69,CornerStats!$A$3:$AE$998,13,FALSE)</f>
        <v>#REF!</v>
      </c>
      <c r="V69" s="57" t="e">
        <f>VLOOKUP($O69,CornerStats!$A$3:$AE$998,14,FALSE)</f>
        <v>#REF!</v>
      </c>
      <c r="W69" s="57" t="e">
        <f>VLOOKUP($O69,CornerStats!$A$3:$AE$998,16,FALSE)</f>
        <v>#REF!</v>
      </c>
      <c r="X69" s="57" t="e">
        <f>VLOOKUP($O69,CornerStats!$A$3:$AE$998,17,FALSE)</f>
        <v>#REF!</v>
      </c>
      <c r="Y69" s="57" t="e">
        <f>VLOOKUP($O69,CornerStats!$A$3:$AE$998,19,FALSE)</f>
        <v>#REF!</v>
      </c>
      <c r="Z69" s="57" t="e">
        <f>VLOOKUP($O69,CornerStats!$A$3:$AE$998,20,FALSE)</f>
        <v>#REF!</v>
      </c>
      <c r="AA69" s="57" t="e">
        <f>VLOOKUP($O69,CornerStats!$A$3:$AE$998,22,FALSE)</f>
        <v>#REF!</v>
      </c>
    </row>
    <row r="70" spans="1:27" ht="14.4" hidden="1" thickTop="1" x14ac:dyDescent="0.3">
      <c r="A70" s="51" t="e">
        <f>VLOOKUP($M70,CornerStats!$A$3:$AE$998,5,FALSE)</f>
        <v>#REF!</v>
      </c>
      <c r="B70" s="51" t="e">
        <f>VLOOKUP($M70,CornerStats!$A$3:$AE$998,6,FALSE)</f>
        <v>#REF!</v>
      </c>
      <c r="C70" s="51" t="e">
        <f>VLOOKUP($M70,CornerStats!$A$3:$AE$998,8,FALSE)</f>
        <v>#REF!</v>
      </c>
      <c r="D70" s="51" t="e">
        <f>VLOOKUP($M70,CornerStats!$A$3:$AE$998,9,FALSE)</f>
        <v>#REF!</v>
      </c>
      <c r="E70" s="60" t="e">
        <f>VLOOKUP($M70,CornerStats!$A$3:$AE$998,11,FALSE)</f>
        <v>#REF!</v>
      </c>
      <c r="F70" s="60" t="e">
        <f>VLOOKUP($M70,CornerStats!$A$3:$AE$998,12,FALSE)</f>
        <v>#REF!</v>
      </c>
      <c r="G70" s="57" t="e">
        <f>VLOOKUP($M70,CornerStats!$A$3:$AE$998,14,FALSE)</f>
        <v>#REF!</v>
      </c>
      <c r="H70" s="57" t="e">
        <f>VLOOKUP($M70,CornerStats!$A$3:$AE$998,15,FALSE)</f>
        <v>#REF!</v>
      </c>
      <c r="I70" s="57" t="e">
        <f>VLOOKUP($M70,CornerStats!$A$3:$AE$998,17,FALSE)</f>
        <v>#REF!</v>
      </c>
      <c r="J70" s="57" t="e">
        <f>VLOOKUP($M70,CornerStats!$A$3:$AE$998,18,FALSE)</f>
        <v>#REF!</v>
      </c>
      <c r="K70" s="57" t="e">
        <f>VLOOKUP($M70,CornerStats!$A$3:$AE$998,20,FALSE)</f>
        <v>#REF!</v>
      </c>
      <c r="L70" s="57" t="e">
        <f>VLOOKUP($M70,CornerStats!$A$3:$AE$998,21,FALSE)</f>
        <v>#REF!</v>
      </c>
      <c r="M70" s="53" t="e">
        <f>Fixtures!#REF!</f>
        <v>#REF!</v>
      </c>
      <c r="N70" s="54" t="e">
        <f>Fixtures!#REF!</f>
        <v>#REF!</v>
      </c>
      <c r="O70" s="53" t="e">
        <f>Fixtures!#REF!</f>
        <v>#REF!</v>
      </c>
      <c r="P70" s="51" t="e">
        <f>VLOOKUP($O70,CornerStats!$A$3:$AE$998,5,FALSE)</f>
        <v>#REF!</v>
      </c>
      <c r="Q70" s="51" t="e">
        <f>VLOOKUP($O70,CornerStats!$A$3:$AE$998,7,FALSE)</f>
        <v>#REF!</v>
      </c>
      <c r="R70" s="51" t="e">
        <f>VLOOKUP($O70,CornerStats!$A$3:$AE$998,8,FALSE)</f>
        <v>#REF!</v>
      </c>
      <c r="S70" s="51" t="e">
        <f>VLOOKUP($O70,CornerStats!$A$3:$AE$998,10,FALSE)</f>
        <v>#REF!</v>
      </c>
      <c r="T70" s="60" t="e">
        <f>VLOOKUP($O70,CornerStats!$A$3:$AE$998,11,FALSE)</f>
        <v>#REF!</v>
      </c>
      <c r="U70" s="60" t="e">
        <f>VLOOKUP($O70,CornerStats!$A$3:$AE$998,13,FALSE)</f>
        <v>#REF!</v>
      </c>
      <c r="V70" s="57" t="e">
        <f>VLOOKUP($O70,CornerStats!$A$3:$AE$998,14,FALSE)</f>
        <v>#REF!</v>
      </c>
      <c r="W70" s="57" t="e">
        <f>VLOOKUP($O70,CornerStats!$A$3:$AE$998,16,FALSE)</f>
        <v>#REF!</v>
      </c>
      <c r="X70" s="57" t="e">
        <f>VLOOKUP($O70,CornerStats!$A$3:$AE$998,17,FALSE)</f>
        <v>#REF!</v>
      </c>
      <c r="Y70" s="57" t="e">
        <f>VLOOKUP($O70,CornerStats!$A$3:$AE$998,19,FALSE)</f>
        <v>#REF!</v>
      </c>
      <c r="Z70" s="57" t="e">
        <f>VLOOKUP($O70,CornerStats!$A$3:$AE$998,20,FALSE)</f>
        <v>#REF!</v>
      </c>
      <c r="AA70" s="57" t="e">
        <f>VLOOKUP($O70,CornerStats!$A$3:$AE$998,22,FALSE)</f>
        <v>#REF!</v>
      </c>
    </row>
    <row r="71" spans="1:27" ht="14.4" hidden="1" thickTop="1" x14ac:dyDescent="0.3">
      <c r="A71" s="51" t="e">
        <f>VLOOKUP($M71,CornerStats!$A$3:$AE$998,5,FALSE)</f>
        <v>#REF!</v>
      </c>
      <c r="B71" s="51" t="e">
        <f>VLOOKUP($M71,CornerStats!$A$3:$AE$998,6,FALSE)</f>
        <v>#REF!</v>
      </c>
      <c r="C71" s="51" t="e">
        <f>VLOOKUP($M71,CornerStats!$A$3:$AE$998,8,FALSE)</f>
        <v>#REF!</v>
      </c>
      <c r="D71" s="51" t="e">
        <f>VLOOKUP($M71,CornerStats!$A$3:$AE$998,9,FALSE)</f>
        <v>#REF!</v>
      </c>
      <c r="E71" s="60" t="e">
        <f>VLOOKUP($M71,CornerStats!$A$3:$AE$998,11,FALSE)</f>
        <v>#REF!</v>
      </c>
      <c r="F71" s="60" t="e">
        <f>VLOOKUP($M71,CornerStats!$A$3:$AE$998,12,FALSE)</f>
        <v>#REF!</v>
      </c>
      <c r="G71" s="57" t="e">
        <f>VLOOKUP($M71,CornerStats!$A$3:$AE$998,14,FALSE)</f>
        <v>#REF!</v>
      </c>
      <c r="H71" s="57" t="e">
        <f>VLOOKUP($M71,CornerStats!$A$3:$AE$998,15,FALSE)</f>
        <v>#REF!</v>
      </c>
      <c r="I71" s="57" t="e">
        <f>VLOOKUP($M71,CornerStats!$A$3:$AE$998,17,FALSE)</f>
        <v>#REF!</v>
      </c>
      <c r="J71" s="57" t="e">
        <f>VLOOKUP($M71,CornerStats!$A$3:$AE$998,18,FALSE)</f>
        <v>#REF!</v>
      </c>
      <c r="K71" s="57" t="e">
        <f>VLOOKUP($M71,CornerStats!$A$3:$AE$998,20,FALSE)</f>
        <v>#REF!</v>
      </c>
      <c r="L71" s="57" t="e">
        <f>VLOOKUP($M71,CornerStats!$A$3:$AE$998,21,FALSE)</f>
        <v>#REF!</v>
      </c>
      <c r="M71" s="53" t="e">
        <f>Fixtures!#REF!</f>
        <v>#REF!</v>
      </c>
      <c r="N71" s="54" t="e">
        <f>Fixtures!#REF!</f>
        <v>#REF!</v>
      </c>
      <c r="O71" s="53" t="e">
        <f>Fixtures!#REF!</f>
        <v>#REF!</v>
      </c>
      <c r="P71" s="51" t="e">
        <f>VLOOKUP($O71,CornerStats!$A$3:$AE$998,5,FALSE)</f>
        <v>#REF!</v>
      </c>
      <c r="Q71" s="51" t="e">
        <f>VLOOKUP($O71,CornerStats!$A$3:$AE$998,7,FALSE)</f>
        <v>#REF!</v>
      </c>
      <c r="R71" s="51" t="e">
        <f>VLOOKUP($O71,CornerStats!$A$3:$AE$998,8,FALSE)</f>
        <v>#REF!</v>
      </c>
      <c r="S71" s="51" t="e">
        <f>VLOOKUP($O71,CornerStats!$A$3:$AE$998,10,FALSE)</f>
        <v>#REF!</v>
      </c>
      <c r="T71" s="60" t="e">
        <f>VLOOKUP($O71,CornerStats!$A$3:$AE$998,11,FALSE)</f>
        <v>#REF!</v>
      </c>
      <c r="U71" s="60" t="e">
        <f>VLOOKUP($O71,CornerStats!$A$3:$AE$998,13,FALSE)</f>
        <v>#REF!</v>
      </c>
      <c r="V71" s="57" t="e">
        <f>VLOOKUP($O71,CornerStats!$A$3:$AE$998,14,FALSE)</f>
        <v>#REF!</v>
      </c>
      <c r="W71" s="57" t="e">
        <f>VLOOKUP($O71,CornerStats!$A$3:$AE$998,16,FALSE)</f>
        <v>#REF!</v>
      </c>
      <c r="X71" s="57" t="e">
        <f>VLOOKUP($O71,CornerStats!$A$3:$AE$998,17,FALSE)</f>
        <v>#REF!</v>
      </c>
      <c r="Y71" s="57" t="e">
        <f>VLOOKUP($O71,CornerStats!$A$3:$AE$998,19,FALSE)</f>
        <v>#REF!</v>
      </c>
      <c r="Z71" s="57" t="e">
        <f>VLOOKUP($O71,CornerStats!$A$3:$AE$998,20,FALSE)</f>
        <v>#REF!</v>
      </c>
      <c r="AA71" s="57" t="e">
        <f>VLOOKUP($O71,CornerStats!$A$3:$AE$998,22,FALSE)</f>
        <v>#REF!</v>
      </c>
    </row>
    <row r="72" spans="1:27" ht="14.4" hidden="1" thickTop="1" x14ac:dyDescent="0.3">
      <c r="A72" s="51" t="e">
        <f>VLOOKUP($M72,CornerStats!$A$3:$AE$998,5,FALSE)</f>
        <v>#REF!</v>
      </c>
      <c r="B72" s="51" t="e">
        <f>VLOOKUP($M72,CornerStats!$A$3:$AE$998,6,FALSE)</f>
        <v>#REF!</v>
      </c>
      <c r="C72" s="51" t="e">
        <f>VLOOKUP($M72,CornerStats!$A$3:$AE$998,8,FALSE)</f>
        <v>#REF!</v>
      </c>
      <c r="D72" s="51" t="e">
        <f>VLOOKUP($M72,CornerStats!$A$3:$AE$998,9,FALSE)</f>
        <v>#REF!</v>
      </c>
      <c r="E72" s="60" t="e">
        <f>VLOOKUP($M72,CornerStats!$A$3:$AE$998,11,FALSE)</f>
        <v>#REF!</v>
      </c>
      <c r="F72" s="60" t="e">
        <f>VLOOKUP($M72,CornerStats!$A$3:$AE$998,12,FALSE)</f>
        <v>#REF!</v>
      </c>
      <c r="G72" s="57" t="e">
        <f>VLOOKUP($M72,CornerStats!$A$3:$AE$998,14,FALSE)</f>
        <v>#REF!</v>
      </c>
      <c r="H72" s="57" t="e">
        <f>VLOOKUP($M72,CornerStats!$A$3:$AE$998,15,FALSE)</f>
        <v>#REF!</v>
      </c>
      <c r="I72" s="57" t="e">
        <f>VLOOKUP($M72,CornerStats!$A$3:$AE$998,17,FALSE)</f>
        <v>#REF!</v>
      </c>
      <c r="J72" s="57" t="e">
        <f>VLOOKUP($M72,CornerStats!$A$3:$AE$998,18,FALSE)</f>
        <v>#REF!</v>
      </c>
      <c r="K72" s="57" t="e">
        <f>VLOOKUP($M72,CornerStats!$A$3:$AE$998,20,FALSE)</f>
        <v>#REF!</v>
      </c>
      <c r="L72" s="57" t="e">
        <f>VLOOKUP($M72,CornerStats!$A$3:$AE$998,21,FALSE)</f>
        <v>#REF!</v>
      </c>
      <c r="M72" s="53" t="e">
        <f>Fixtures!#REF!</f>
        <v>#REF!</v>
      </c>
      <c r="N72" s="54" t="e">
        <f>Fixtures!#REF!</f>
        <v>#REF!</v>
      </c>
      <c r="O72" s="53" t="e">
        <f>Fixtures!#REF!</f>
        <v>#REF!</v>
      </c>
      <c r="P72" s="51" t="e">
        <f>VLOOKUP($O72,CornerStats!$A$3:$AE$998,5,FALSE)</f>
        <v>#REF!</v>
      </c>
      <c r="Q72" s="51" t="e">
        <f>VLOOKUP($O72,CornerStats!$A$3:$AE$998,7,FALSE)</f>
        <v>#REF!</v>
      </c>
      <c r="R72" s="51" t="e">
        <f>VLOOKUP($O72,CornerStats!$A$3:$AE$998,8,FALSE)</f>
        <v>#REF!</v>
      </c>
      <c r="S72" s="51" t="e">
        <f>VLOOKUP($O72,CornerStats!$A$3:$AE$998,10,FALSE)</f>
        <v>#REF!</v>
      </c>
      <c r="T72" s="60" t="e">
        <f>VLOOKUP($O72,CornerStats!$A$3:$AE$998,11,FALSE)</f>
        <v>#REF!</v>
      </c>
      <c r="U72" s="60" t="e">
        <f>VLOOKUP($O72,CornerStats!$A$3:$AE$998,13,FALSE)</f>
        <v>#REF!</v>
      </c>
      <c r="V72" s="57" t="e">
        <f>VLOOKUP($O72,CornerStats!$A$3:$AE$998,14,FALSE)</f>
        <v>#REF!</v>
      </c>
      <c r="W72" s="57" t="e">
        <f>VLOOKUP($O72,CornerStats!$A$3:$AE$998,16,FALSE)</f>
        <v>#REF!</v>
      </c>
      <c r="X72" s="57" t="e">
        <f>VLOOKUP($O72,CornerStats!$A$3:$AE$998,17,FALSE)</f>
        <v>#REF!</v>
      </c>
      <c r="Y72" s="57" t="e">
        <f>VLOOKUP($O72,CornerStats!$A$3:$AE$998,19,FALSE)</f>
        <v>#REF!</v>
      </c>
      <c r="Z72" s="57" t="e">
        <f>VLOOKUP($O72,CornerStats!$A$3:$AE$998,20,FALSE)</f>
        <v>#REF!</v>
      </c>
      <c r="AA72" s="57" t="e">
        <f>VLOOKUP($O72,CornerStats!$A$3:$AE$998,22,FALSE)</f>
        <v>#REF!</v>
      </c>
    </row>
    <row r="73" spans="1:27" ht="14.4" hidden="1" thickTop="1" x14ac:dyDescent="0.3">
      <c r="A73" s="51" t="e">
        <f>VLOOKUP($M73,CornerStats!$A$3:$AE$998,5,FALSE)</f>
        <v>#REF!</v>
      </c>
      <c r="B73" s="51" t="e">
        <f>VLOOKUP($M73,CornerStats!$A$3:$AE$998,6,FALSE)</f>
        <v>#REF!</v>
      </c>
      <c r="C73" s="51" t="e">
        <f>VLOOKUP($M73,CornerStats!$A$3:$AE$998,8,FALSE)</f>
        <v>#REF!</v>
      </c>
      <c r="D73" s="51" t="e">
        <f>VLOOKUP($M73,CornerStats!$A$3:$AE$998,9,FALSE)</f>
        <v>#REF!</v>
      </c>
      <c r="E73" s="60" t="e">
        <f>VLOOKUP($M73,CornerStats!$A$3:$AE$998,11,FALSE)</f>
        <v>#REF!</v>
      </c>
      <c r="F73" s="60" t="e">
        <f>VLOOKUP($M73,CornerStats!$A$3:$AE$998,12,FALSE)</f>
        <v>#REF!</v>
      </c>
      <c r="G73" s="57" t="e">
        <f>VLOOKUP($M73,CornerStats!$A$3:$AE$998,14,FALSE)</f>
        <v>#REF!</v>
      </c>
      <c r="H73" s="57" t="e">
        <f>VLOOKUP($M73,CornerStats!$A$3:$AE$998,15,FALSE)</f>
        <v>#REF!</v>
      </c>
      <c r="I73" s="57" t="e">
        <f>VLOOKUP($M73,CornerStats!$A$3:$AE$998,17,FALSE)</f>
        <v>#REF!</v>
      </c>
      <c r="J73" s="57" t="e">
        <f>VLOOKUP($M73,CornerStats!$A$3:$AE$998,18,FALSE)</f>
        <v>#REF!</v>
      </c>
      <c r="K73" s="57" t="e">
        <f>VLOOKUP($M73,CornerStats!$A$3:$AE$998,20,FALSE)</f>
        <v>#REF!</v>
      </c>
      <c r="L73" s="57" t="e">
        <f>VLOOKUP($M73,CornerStats!$A$3:$AE$998,21,FALSE)</f>
        <v>#REF!</v>
      </c>
      <c r="M73" s="53" t="e">
        <f>Fixtures!#REF!</f>
        <v>#REF!</v>
      </c>
      <c r="N73" s="54" t="e">
        <f>Fixtures!#REF!</f>
        <v>#REF!</v>
      </c>
      <c r="O73" s="53" t="e">
        <f>Fixtures!#REF!</f>
        <v>#REF!</v>
      </c>
      <c r="P73" s="51" t="e">
        <f>VLOOKUP($O73,CornerStats!$A$3:$AE$998,5,FALSE)</f>
        <v>#REF!</v>
      </c>
      <c r="Q73" s="51" t="e">
        <f>VLOOKUP($O73,CornerStats!$A$3:$AE$998,7,FALSE)</f>
        <v>#REF!</v>
      </c>
      <c r="R73" s="51" t="e">
        <f>VLOOKUP($O73,CornerStats!$A$3:$AE$998,8,FALSE)</f>
        <v>#REF!</v>
      </c>
      <c r="S73" s="51" t="e">
        <f>VLOOKUP($O73,CornerStats!$A$3:$AE$998,10,FALSE)</f>
        <v>#REF!</v>
      </c>
      <c r="T73" s="60" t="e">
        <f>VLOOKUP($O73,CornerStats!$A$3:$AE$998,11,FALSE)</f>
        <v>#REF!</v>
      </c>
      <c r="U73" s="60" t="e">
        <f>VLOOKUP($O73,CornerStats!$A$3:$AE$998,13,FALSE)</f>
        <v>#REF!</v>
      </c>
      <c r="V73" s="57" t="e">
        <f>VLOOKUP($O73,CornerStats!$A$3:$AE$998,14,FALSE)</f>
        <v>#REF!</v>
      </c>
      <c r="W73" s="57" t="e">
        <f>VLOOKUP($O73,CornerStats!$A$3:$AE$998,16,FALSE)</f>
        <v>#REF!</v>
      </c>
      <c r="X73" s="57" t="e">
        <f>VLOOKUP($O73,CornerStats!$A$3:$AE$998,17,FALSE)</f>
        <v>#REF!</v>
      </c>
      <c r="Y73" s="57" t="e">
        <f>VLOOKUP($O73,CornerStats!$A$3:$AE$998,19,FALSE)</f>
        <v>#REF!</v>
      </c>
      <c r="Z73" s="57" t="e">
        <f>VLOOKUP($O73,CornerStats!$A$3:$AE$998,20,FALSE)</f>
        <v>#REF!</v>
      </c>
      <c r="AA73" s="57" t="e">
        <f>VLOOKUP($O73,CornerStats!$A$3:$AE$998,22,FALSE)</f>
        <v>#REF!</v>
      </c>
    </row>
    <row r="74" spans="1:27" ht="14.4" hidden="1" thickTop="1" x14ac:dyDescent="0.3">
      <c r="A74" s="51" t="e">
        <f>VLOOKUP($M74,CornerStats!$A$3:$AE$998,5,FALSE)</f>
        <v>#REF!</v>
      </c>
      <c r="B74" s="51" t="e">
        <f>VLOOKUP($M74,CornerStats!$A$3:$AE$998,6,FALSE)</f>
        <v>#REF!</v>
      </c>
      <c r="C74" s="51" t="e">
        <f>VLOOKUP($M74,CornerStats!$A$3:$AE$998,8,FALSE)</f>
        <v>#REF!</v>
      </c>
      <c r="D74" s="51" t="e">
        <f>VLOOKUP($M74,CornerStats!$A$3:$AE$998,9,FALSE)</f>
        <v>#REF!</v>
      </c>
      <c r="E74" s="60" t="e">
        <f>VLOOKUP($M74,CornerStats!$A$3:$AE$998,11,FALSE)</f>
        <v>#REF!</v>
      </c>
      <c r="F74" s="60" t="e">
        <f>VLOOKUP($M74,CornerStats!$A$3:$AE$998,12,FALSE)</f>
        <v>#REF!</v>
      </c>
      <c r="G74" s="57" t="e">
        <f>VLOOKUP($M74,CornerStats!$A$3:$AE$998,14,FALSE)</f>
        <v>#REF!</v>
      </c>
      <c r="H74" s="57" t="e">
        <f>VLOOKUP($M74,CornerStats!$A$3:$AE$998,15,FALSE)</f>
        <v>#REF!</v>
      </c>
      <c r="I74" s="57" t="e">
        <f>VLOOKUP($M74,CornerStats!$A$3:$AE$998,17,FALSE)</f>
        <v>#REF!</v>
      </c>
      <c r="J74" s="57" t="e">
        <f>VLOOKUP($M74,CornerStats!$A$3:$AE$998,18,FALSE)</f>
        <v>#REF!</v>
      </c>
      <c r="K74" s="57" t="e">
        <f>VLOOKUP($M74,CornerStats!$A$3:$AE$998,20,FALSE)</f>
        <v>#REF!</v>
      </c>
      <c r="L74" s="57" t="e">
        <f>VLOOKUP($M74,CornerStats!$A$3:$AE$998,21,FALSE)</f>
        <v>#REF!</v>
      </c>
      <c r="M74" s="53" t="e">
        <f>Fixtures!#REF!</f>
        <v>#REF!</v>
      </c>
      <c r="N74" s="54" t="e">
        <f>Fixtures!#REF!</f>
        <v>#REF!</v>
      </c>
      <c r="O74" s="53" t="e">
        <f>Fixtures!#REF!</f>
        <v>#REF!</v>
      </c>
      <c r="P74" s="51" t="e">
        <f>VLOOKUP($O74,CornerStats!$A$3:$AE$998,5,FALSE)</f>
        <v>#REF!</v>
      </c>
      <c r="Q74" s="51" t="e">
        <f>VLOOKUP($O74,CornerStats!$A$3:$AE$998,7,FALSE)</f>
        <v>#REF!</v>
      </c>
      <c r="R74" s="51" t="e">
        <f>VLOOKUP($O74,CornerStats!$A$3:$AE$998,8,FALSE)</f>
        <v>#REF!</v>
      </c>
      <c r="S74" s="51" t="e">
        <f>VLOOKUP($O74,CornerStats!$A$3:$AE$998,10,FALSE)</f>
        <v>#REF!</v>
      </c>
      <c r="T74" s="60" t="e">
        <f>VLOOKUP($O74,CornerStats!$A$3:$AE$998,11,FALSE)</f>
        <v>#REF!</v>
      </c>
      <c r="U74" s="60" t="e">
        <f>VLOOKUP($O74,CornerStats!$A$3:$AE$998,13,FALSE)</f>
        <v>#REF!</v>
      </c>
      <c r="V74" s="57" t="e">
        <f>VLOOKUP($O74,CornerStats!$A$3:$AE$998,14,FALSE)</f>
        <v>#REF!</v>
      </c>
      <c r="W74" s="57" t="e">
        <f>VLOOKUP($O74,CornerStats!$A$3:$AE$998,16,FALSE)</f>
        <v>#REF!</v>
      </c>
      <c r="X74" s="57" t="e">
        <f>VLOOKUP($O74,CornerStats!$A$3:$AE$998,17,FALSE)</f>
        <v>#REF!</v>
      </c>
      <c r="Y74" s="57" t="e">
        <f>VLOOKUP($O74,CornerStats!$A$3:$AE$998,19,FALSE)</f>
        <v>#REF!</v>
      </c>
      <c r="Z74" s="57" t="e">
        <f>VLOOKUP($O74,CornerStats!$A$3:$AE$998,20,FALSE)</f>
        <v>#REF!</v>
      </c>
      <c r="AA74" s="57" t="e">
        <f>VLOOKUP($O74,CornerStats!$A$3:$AE$998,22,FALSE)</f>
        <v>#REF!</v>
      </c>
    </row>
    <row r="75" spans="1:27" ht="14.4" hidden="1" thickTop="1" x14ac:dyDescent="0.3">
      <c r="A75" s="51" t="e">
        <f>VLOOKUP($M75,CornerStats!$A$3:$AE$998,5,FALSE)</f>
        <v>#REF!</v>
      </c>
      <c r="B75" s="51" t="e">
        <f>VLOOKUP($M75,CornerStats!$A$3:$AE$998,6,FALSE)</f>
        <v>#REF!</v>
      </c>
      <c r="C75" s="51" t="e">
        <f>VLOOKUP($M75,CornerStats!$A$3:$AE$998,8,FALSE)</f>
        <v>#REF!</v>
      </c>
      <c r="D75" s="51" t="e">
        <f>VLOOKUP($M75,CornerStats!$A$3:$AE$998,9,FALSE)</f>
        <v>#REF!</v>
      </c>
      <c r="E75" s="60" t="e">
        <f>VLOOKUP($M75,CornerStats!$A$3:$AE$998,11,FALSE)</f>
        <v>#REF!</v>
      </c>
      <c r="F75" s="60" t="e">
        <f>VLOOKUP($M75,CornerStats!$A$3:$AE$998,12,FALSE)</f>
        <v>#REF!</v>
      </c>
      <c r="G75" s="57" t="e">
        <f>VLOOKUP($M75,CornerStats!$A$3:$AE$998,14,FALSE)</f>
        <v>#REF!</v>
      </c>
      <c r="H75" s="57" t="e">
        <f>VLOOKUP($M75,CornerStats!$A$3:$AE$998,15,FALSE)</f>
        <v>#REF!</v>
      </c>
      <c r="I75" s="57" t="e">
        <f>VLOOKUP($M75,CornerStats!$A$3:$AE$998,17,FALSE)</f>
        <v>#REF!</v>
      </c>
      <c r="J75" s="57" t="e">
        <f>VLOOKUP($M75,CornerStats!$A$3:$AE$998,18,FALSE)</f>
        <v>#REF!</v>
      </c>
      <c r="K75" s="57" t="e">
        <f>VLOOKUP($M75,CornerStats!$A$3:$AE$998,20,FALSE)</f>
        <v>#REF!</v>
      </c>
      <c r="L75" s="57" t="e">
        <f>VLOOKUP($M75,CornerStats!$A$3:$AE$998,21,FALSE)</f>
        <v>#REF!</v>
      </c>
      <c r="M75" s="53" t="e">
        <f>Fixtures!#REF!</f>
        <v>#REF!</v>
      </c>
      <c r="N75" s="54" t="e">
        <f>Fixtures!#REF!</f>
        <v>#REF!</v>
      </c>
      <c r="O75" s="53" t="e">
        <f>Fixtures!#REF!</f>
        <v>#REF!</v>
      </c>
      <c r="P75" s="51" t="e">
        <f>VLOOKUP($O75,CornerStats!$A$3:$AE$998,5,FALSE)</f>
        <v>#REF!</v>
      </c>
      <c r="Q75" s="51" t="e">
        <f>VLOOKUP($O75,CornerStats!$A$3:$AE$998,7,FALSE)</f>
        <v>#REF!</v>
      </c>
      <c r="R75" s="51" t="e">
        <f>VLOOKUP($O75,CornerStats!$A$3:$AE$998,8,FALSE)</f>
        <v>#REF!</v>
      </c>
      <c r="S75" s="51" t="e">
        <f>VLOOKUP($O75,CornerStats!$A$3:$AE$998,10,FALSE)</f>
        <v>#REF!</v>
      </c>
      <c r="T75" s="60" t="e">
        <f>VLOOKUP($O75,CornerStats!$A$3:$AE$998,11,FALSE)</f>
        <v>#REF!</v>
      </c>
      <c r="U75" s="60" t="e">
        <f>VLOOKUP($O75,CornerStats!$A$3:$AE$998,13,FALSE)</f>
        <v>#REF!</v>
      </c>
      <c r="V75" s="57" t="e">
        <f>VLOOKUP($O75,CornerStats!$A$3:$AE$998,14,FALSE)</f>
        <v>#REF!</v>
      </c>
      <c r="W75" s="57" t="e">
        <f>VLOOKUP($O75,CornerStats!$A$3:$AE$998,16,FALSE)</f>
        <v>#REF!</v>
      </c>
      <c r="X75" s="57" t="e">
        <f>VLOOKUP($O75,CornerStats!$A$3:$AE$998,17,FALSE)</f>
        <v>#REF!</v>
      </c>
      <c r="Y75" s="57" t="e">
        <f>VLOOKUP($O75,CornerStats!$A$3:$AE$998,19,FALSE)</f>
        <v>#REF!</v>
      </c>
      <c r="Z75" s="57" t="e">
        <f>VLOOKUP($O75,CornerStats!$A$3:$AE$998,20,FALSE)</f>
        <v>#REF!</v>
      </c>
      <c r="AA75" s="57" t="e">
        <f>VLOOKUP($O75,CornerStats!$A$3:$AE$998,22,FALSE)</f>
        <v>#REF!</v>
      </c>
    </row>
    <row r="76" spans="1:27" ht="14.4" hidden="1" thickTop="1" x14ac:dyDescent="0.3">
      <c r="A76" s="51" t="e">
        <f>VLOOKUP($M76,CornerStats!$A$3:$AE$998,5,FALSE)</f>
        <v>#REF!</v>
      </c>
      <c r="B76" s="51" t="e">
        <f>VLOOKUP($M76,CornerStats!$A$3:$AE$998,6,FALSE)</f>
        <v>#REF!</v>
      </c>
      <c r="C76" s="51" t="e">
        <f>VLOOKUP($M76,CornerStats!$A$3:$AE$998,8,FALSE)</f>
        <v>#REF!</v>
      </c>
      <c r="D76" s="51" t="e">
        <f>VLOOKUP($M76,CornerStats!$A$3:$AE$998,9,FALSE)</f>
        <v>#REF!</v>
      </c>
      <c r="E76" s="60" t="e">
        <f>VLOOKUP($M76,CornerStats!$A$3:$AE$998,11,FALSE)</f>
        <v>#REF!</v>
      </c>
      <c r="F76" s="60" t="e">
        <f>VLOOKUP($M76,CornerStats!$A$3:$AE$998,12,FALSE)</f>
        <v>#REF!</v>
      </c>
      <c r="G76" s="57" t="e">
        <f>VLOOKUP($M76,CornerStats!$A$3:$AE$998,14,FALSE)</f>
        <v>#REF!</v>
      </c>
      <c r="H76" s="57" t="e">
        <f>VLOOKUP($M76,CornerStats!$A$3:$AE$998,15,FALSE)</f>
        <v>#REF!</v>
      </c>
      <c r="I76" s="57" t="e">
        <f>VLOOKUP($M76,CornerStats!$A$3:$AE$998,17,FALSE)</f>
        <v>#REF!</v>
      </c>
      <c r="J76" s="57" t="e">
        <f>VLOOKUP($M76,CornerStats!$A$3:$AE$998,18,FALSE)</f>
        <v>#REF!</v>
      </c>
      <c r="K76" s="57" t="e">
        <f>VLOOKUP($M76,CornerStats!$A$3:$AE$998,20,FALSE)</f>
        <v>#REF!</v>
      </c>
      <c r="L76" s="57" t="e">
        <f>VLOOKUP($M76,CornerStats!$A$3:$AE$998,21,FALSE)</f>
        <v>#REF!</v>
      </c>
      <c r="M76" s="53" t="e">
        <f>Fixtures!#REF!</f>
        <v>#REF!</v>
      </c>
      <c r="N76" s="54" t="e">
        <f>Fixtures!#REF!</f>
        <v>#REF!</v>
      </c>
      <c r="O76" s="53" t="e">
        <f>Fixtures!#REF!</f>
        <v>#REF!</v>
      </c>
      <c r="P76" s="51" t="e">
        <f>VLOOKUP($O76,CornerStats!$A$3:$AE$998,5,FALSE)</f>
        <v>#REF!</v>
      </c>
      <c r="Q76" s="51" t="e">
        <f>VLOOKUP($O76,CornerStats!$A$3:$AE$998,7,FALSE)</f>
        <v>#REF!</v>
      </c>
      <c r="R76" s="51" t="e">
        <f>VLOOKUP($O76,CornerStats!$A$3:$AE$998,8,FALSE)</f>
        <v>#REF!</v>
      </c>
      <c r="S76" s="51" t="e">
        <f>VLOOKUP($O76,CornerStats!$A$3:$AE$998,10,FALSE)</f>
        <v>#REF!</v>
      </c>
      <c r="T76" s="60" t="e">
        <f>VLOOKUP($O76,CornerStats!$A$3:$AE$998,11,FALSE)</f>
        <v>#REF!</v>
      </c>
      <c r="U76" s="60" t="e">
        <f>VLOOKUP($O76,CornerStats!$A$3:$AE$998,13,FALSE)</f>
        <v>#REF!</v>
      </c>
      <c r="V76" s="57" t="e">
        <f>VLOOKUP($O76,CornerStats!$A$3:$AE$998,14,FALSE)</f>
        <v>#REF!</v>
      </c>
      <c r="W76" s="57" t="e">
        <f>VLOOKUP($O76,CornerStats!$A$3:$AE$998,16,FALSE)</f>
        <v>#REF!</v>
      </c>
      <c r="X76" s="57" t="e">
        <f>VLOOKUP($O76,CornerStats!$A$3:$AE$998,17,FALSE)</f>
        <v>#REF!</v>
      </c>
      <c r="Y76" s="57" t="e">
        <f>VLOOKUP($O76,CornerStats!$A$3:$AE$998,19,FALSE)</f>
        <v>#REF!</v>
      </c>
      <c r="Z76" s="57" t="e">
        <f>VLOOKUP($O76,CornerStats!$A$3:$AE$998,20,FALSE)</f>
        <v>#REF!</v>
      </c>
      <c r="AA76" s="57" t="e">
        <f>VLOOKUP($O76,CornerStats!$A$3:$AE$998,22,FALSE)</f>
        <v>#REF!</v>
      </c>
    </row>
    <row r="77" spans="1:27" ht="14.4" hidden="1" thickTop="1" x14ac:dyDescent="0.3">
      <c r="A77" s="51" t="e">
        <f>VLOOKUP($M77,CornerStats!$A$3:$AE$998,5,FALSE)</f>
        <v>#REF!</v>
      </c>
      <c r="B77" s="51" t="e">
        <f>VLOOKUP($M77,CornerStats!$A$3:$AE$998,6,FALSE)</f>
        <v>#REF!</v>
      </c>
      <c r="C77" s="51" t="e">
        <f>VLOOKUP($M77,CornerStats!$A$3:$AE$998,8,FALSE)</f>
        <v>#REF!</v>
      </c>
      <c r="D77" s="51" t="e">
        <f>VLOOKUP($M77,CornerStats!$A$3:$AE$998,9,FALSE)</f>
        <v>#REF!</v>
      </c>
      <c r="E77" s="60" t="e">
        <f>VLOOKUP($M77,CornerStats!$A$3:$AE$998,11,FALSE)</f>
        <v>#REF!</v>
      </c>
      <c r="F77" s="60" t="e">
        <f>VLOOKUP($M77,CornerStats!$A$3:$AE$998,12,FALSE)</f>
        <v>#REF!</v>
      </c>
      <c r="G77" s="57" t="e">
        <f>VLOOKUP($M77,CornerStats!$A$3:$AE$998,14,FALSE)</f>
        <v>#REF!</v>
      </c>
      <c r="H77" s="57" t="e">
        <f>VLOOKUP($M77,CornerStats!$A$3:$AE$998,15,FALSE)</f>
        <v>#REF!</v>
      </c>
      <c r="I77" s="57" t="e">
        <f>VLOOKUP($M77,CornerStats!$A$3:$AE$998,17,FALSE)</f>
        <v>#REF!</v>
      </c>
      <c r="J77" s="57" t="e">
        <f>VLOOKUP($M77,CornerStats!$A$3:$AE$998,18,FALSE)</f>
        <v>#REF!</v>
      </c>
      <c r="K77" s="57" t="e">
        <f>VLOOKUP($M77,CornerStats!$A$3:$AE$998,20,FALSE)</f>
        <v>#REF!</v>
      </c>
      <c r="L77" s="57" t="e">
        <f>VLOOKUP($M77,CornerStats!$A$3:$AE$998,21,FALSE)</f>
        <v>#REF!</v>
      </c>
      <c r="M77" s="53" t="e">
        <f>Fixtures!#REF!</f>
        <v>#REF!</v>
      </c>
      <c r="N77" s="54" t="e">
        <f>Fixtures!#REF!</f>
        <v>#REF!</v>
      </c>
      <c r="O77" s="53" t="e">
        <f>Fixtures!#REF!</f>
        <v>#REF!</v>
      </c>
      <c r="P77" s="51" t="e">
        <f>VLOOKUP($O77,CornerStats!$A$3:$AE$998,5,FALSE)</f>
        <v>#REF!</v>
      </c>
      <c r="Q77" s="51" t="e">
        <f>VLOOKUP($O77,CornerStats!$A$3:$AE$998,7,FALSE)</f>
        <v>#REF!</v>
      </c>
      <c r="R77" s="51" t="e">
        <f>VLOOKUP($O77,CornerStats!$A$3:$AE$998,8,FALSE)</f>
        <v>#REF!</v>
      </c>
      <c r="S77" s="51" t="e">
        <f>VLOOKUP($O77,CornerStats!$A$3:$AE$998,10,FALSE)</f>
        <v>#REF!</v>
      </c>
      <c r="T77" s="60" t="e">
        <f>VLOOKUP($O77,CornerStats!$A$3:$AE$998,11,FALSE)</f>
        <v>#REF!</v>
      </c>
      <c r="U77" s="60" t="e">
        <f>VLOOKUP($O77,CornerStats!$A$3:$AE$998,13,FALSE)</f>
        <v>#REF!</v>
      </c>
      <c r="V77" s="57" t="e">
        <f>VLOOKUP($O77,CornerStats!$A$3:$AE$998,14,FALSE)</f>
        <v>#REF!</v>
      </c>
      <c r="W77" s="57" t="e">
        <f>VLOOKUP($O77,CornerStats!$A$3:$AE$998,16,FALSE)</f>
        <v>#REF!</v>
      </c>
      <c r="X77" s="57" t="e">
        <f>VLOOKUP($O77,CornerStats!$A$3:$AE$998,17,FALSE)</f>
        <v>#REF!</v>
      </c>
      <c r="Y77" s="57" t="e">
        <f>VLOOKUP($O77,CornerStats!$A$3:$AE$998,19,FALSE)</f>
        <v>#REF!</v>
      </c>
      <c r="Z77" s="57" t="e">
        <f>VLOOKUP($O77,CornerStats!$A$3:$AE$998,20,FALSE)</f>
        <v>#REF!</v>
      </c>
      <c r="AA77" s="57" t="e">
        <f>VLOOKUP($O77,CornerStats!$A$3:$AE$998,22,FALSE)</f>
        <v>#REF!</v>
      </c>
    </row>
    <row r="78" spans="1:27" ht="14.4" hidden="1" thickTop="1" x14ac:dyDescent="0.3">
      <c r="A78" s="51" t="e">
        <f>VLOOKUP($M78,CornerStats!$A$3:$AE$998,5,FALSE)</f>
        <v>#REF!</v>
      </c>
      <c r="B78" s="51" t="e">
        <f>VLOOKUP($M78,CornerStats!$A$3:$AE$998,6,FALSE)</f>
        <v>#REF!</v>
      </c>
      <c r="C78" s="51" t="e">
        <f>VLOOKUP($M78,CornerStats!$A$3:$AE$998,8,FALSE)</f>
        <v>#REF!</v>
      </c>
      <c r="D78" s="51" t="e">
        <f>VLOOKUP($M78,CornerStats!$A$3:$AE$998,9,FALSE)</f>
        <v>#REF!</v>
      </c>
      <c r="E78" s="60" t="e">
        <f>VLOOKUP($M78,CornerStats!$A$3:$AE$998,11,FALSE)</f>
        <v>#REF!</v>
      </c>
      <c r="F78" s="60" t="e">
        <f>VLOOKUP($M78,CornerStats!$A$3:$AE$998,12,FALSE)</f>
        <v>#REF!</v>
      </c>
      <c r="G78" s="57" t="e">
        <f>VLOOKUP($M78,CornerStats!$A$3:$AE$998,14,FALSE)</f>
        <v>#REF!</v>
      </c>
      <c r="H78" s="57" t="e">
        <f>VLOOKUP($M78,CornerStats!$A$3:$AE$998,15,FALSE)</f>
        <v>#REF!</v>
      </c>
      <c r="I78" s="57" t="e">
        <f>VLOOKUP($M78,CornerStats!$A$3:$AE$998,17,FALSE)</f>
        <v>#REF!</v>
      </c>
      <c r="J78" s="57" t="e">
        <f>VLOOKUP($M78,CornerStats!$A$3:$AE$998,18,FALSE)</f>
        <v>#REF!</v>
      </c>
      <c r="K78" s="57" t="e">
        <f>VLOOKUP($M78,CornerStats!$A$3:$AE$998,20,FALSE)</f>
        <v>#REF!</v>
      </c>
      <c r="L78" s="57" t="e">
        <f>VLOOKUP($M78,CornerStats!$A$3:$AE$998,21,FALSE)</f>
        <v>#REF!</v>
      </c>
      <c r="M78" s="53" t="e">
        <f>Fixtures!#REF!</f>
        <v>#REF!</v>
      </c>
      <c r="N78" s="54" t="e">
        <f>Fixtures!#REF!</f>
        <v>#REF!</v>
      </c>
      <c r="O78" s="53" t="e">
        <f>Fixtures!#REF!</f>
        <v>#REF!</v>
      </c>
      <c r="P78" s="51" t="e">
        <f>VLOOKUP($O78,CornerStats!$A$3:$AE$998,5,FALSE)</f>
        <v>#REF!</v>
      </c>
      <c r="Q78" s="51" t="e">
        <f>VLOOKUP($O78,CornerStats!$A$3:$AE$998,7,FALSE)</f>
        <v>#REF!</v>
      </c>
      <c r="R78" s="51" t="e">
        <f>VLOOKUP($O78,CornerStats!$A$3:$AE$998,8,FALSE)</f>
        <v>#REF!</v>
      </c>
      <c r="S78" s="51" t="e">
        <f>VLOOKUP($O78,CornerStats!$A$3:$AE$998,10,FALSE)</f>
        <v>#REF!</v>
      </c>
      <c r="T78" s="60" t="e">
        <f>VLOOKUP($O78,CornerStats!$A$3:$AE$998,11,FALSE)</f>
        <v>#REF!</v>
      </c>
      <c r="U78" s="60" t="e">
        <f>VLOOKUP($O78,CornerStats!$A$3:$AE$998,13,FALSE)</f>
        <v>#REF!</v>
      </c>
      <c r="V78" s="57" t="e">
        <f>VLOOKUP($O78,CornerStats!$A$3:$AE$998,14,FALSE)</f>
        <v>#REF!</v>
      </c>
      <c r="W78" s="57" t="e">
        <f>VLOOKUP($O78,CornerStats!$A$3:$AE$998,16,FALSE)</f>
        <v>#REF!</v>
      </c>
      <c r="X78" s="57" t="e">
        <f>VLOOKUP($O78,CornerStats!$A$3:$AE$998,17,FALSE)</f>
        <v>#REF!</v>
      </c>
      <c r="Y78" s="57" t="e">
        <f>VLOOKUP($O78,CornerStats!$A$3:$AE$998,19,FALSE)</f>
        <v>#REF!</v>
      </c>
      <c r="Z78" s="57" t="e">
        <f>VLOOKUP($O78,CornerStats!$A$3:$AE$998,20,FALSE)</f>
        <v>#REF!</v>
      </c>
      <c r="AA78" s="57" t="e">
        <f>VLOOKUP($O78,CornerStats!$A$3:$AE$998,22,FALSE)</f>
        <v>#REF!</v>
      </c>
    </row>
    <row r="79" spans="1:27" ht="14.4" hidden="1" thickTop="1" x14ac:dyDescent="0.3">
      <c r="A79" s="51" t="e">
        <f>VLOOKUP($M79,CornerStats!$A$3:$AE$998,5,FALSE)</f>
        <v>#REF!</v>
      </c>
      <c r="B79" s="51" t="e">
        <f>VLOOKUP($M79,CornerStats!$A$3:$AE$998,6,FALSE)</f>
        <v>#REF!</v>
      </c>
      <c r="C79" s="51" t="e">
        <f>VLOOKUP($M79,CornerStats!$A$3:$AE$998,8,FALSE)</f>
        <v>#REF!</v>
      </c>
      <c r="D79" s="51" t="e">
        <f>VLOOKUP($M79,CornerStats!$A$3:$AE$998,9,FALSE)</f>
        <v>#REF!</v>
      </c>
      <c r="E79" s="60" t="e">
        <f>VLOOKUP($M79,CornerStats!$A$3:$AE$998,11,FALSE)</f>
        <v>#REF!</v>
      </c>
      <c r="F79" s="60" t="e">
        <f>VLOOKUP($M79,CornerStats!$A$3:$AE$998,12,FALSE)</f>
        <v>#REF!</v>
      </c>
      <c r="G79" s="57" t="e">
        <f>VLOOKUP($M79,CornerStats!$A$3:$AE$998,14,FALSE)</f>
        <v>#REF!</v>
      </c>
      <c r="H79" s="57" t="e">
        <f>VLOOKUP($M79,CornerStats!$A$3:$AE$998,15,FALSE)</f>
        <v>#REF!</v>
      </c>
      <c r="I79" s="57" t="e">
        <f>VLOOKUP($M79,CornerStats!$A$3:$AE$998,17,FALSE)</f>
        <v>#REF!</v>
      </c>
      <c r="J79" s="57" t="e">
        <f>VLOOKUP($M79,CornerStats!$A$3:$AE$998,18,FALSE)</f>
        <v>#REF!</v>
      </c>
      <c r="K79" s="57" t="e">
        <f>VLOOKUP($M79,CornerStats!$A$3:$AE$998,20,FALSE)</f>
        <v>#REF!</v>
      </c>
      <c r="L79" s="57" t="e">
        <f>VLOOKUP($M79,CornerStats!$A$3:$AE$998,21,FALSE)</f>
        <v>#REF!</v>
      </c>
      <c r="M79" s="53" t="e">
        <f>Fixtures!#REF!</f>
        <v>#REF!</v>
      </c>
      <c r="N79" s="54" t="e">
        <f>Fixtures!#REF!</f>
        <v>#REF!</v>
      </c>
      <c r="O79" s="53" t="e">
        <f>Fixtures!#REF!</f>
        <v>#REF!</v>
      </c>
      <c r="P79" s="51" t="e">
        <f>VLOOKUP($O79,CornerStats!$A$3:$AE$998,5,FALSE)</f>
        <v>#REF!</v>
      </c>
      <c r="Q79" s="51" t="e">
        <f>VLOOKUP($O79,CornerStats!$A$3:$AE$998,7,FALSE)</f>
        <v>#REF!</v>
      </c>
      <c r="R79" s="51" t="e">
        <f>VLOOKUP($O79,CornerStats!$A$3:$AE$998,8,FALSE)</f>
        <v>#REF!</v>
      </c>
      <c r="S79" s="51" t="e">
        <f>VLOOKUP($O79,CornerStats!$A$3:$AE$998,10,FALSE)</f>
        <v>#REF!</v>
      </c>
      <c r="T79" s="60" t="e">
        <f>VLOOKUP($O79,CornerStats!$A$3:$AE$998,11,FALSE)</f>
        <v>#REF!</v>
      </c>
      <c r="U79" s="60" t="e">
        <f>VLOOKUP($O79,CornerStats!$A$3:$AE$998,13,FALSE)</f>
        <v>#REF!</v>
      </c>
      <c r="V79" s="57" t="e">
        <f>VLOOKUP($O79,CornerStats!$A$3:$AE$998,14,FALSE)</f>
        <v>#REF!</v>
      </c>
      <c r="W79" s="57" t="e">
        <f>VLOOKUP($O79,CornerStats!$A$3:$AE$998,16,FALSE)</f>
        <v>#REF!</v>
      </c>
      <c r="X79" s="57" t="e">
        <f>VLOOKUP($O79,CornerStats!$A$3:$AE$998,17,FALSE)</f>
        <v>#REF!</v>
      </c>
      <c r="Y79" s="57" t="e">
        <f>VLOOKUP($O79,CornerStats!$A$3:$AE$998,19,FALSE)</f>
        <v>#REF!</v>
      </c>
      <c r="Z79" s="57" t="e">
        <f>VLOOKUP($O79,CornerStats!$A$3:$AE$998,20,FALSE)</f>
        <v>#REF!</v>
      </c>
      <c r="AA79" s="57" t="e">
        <f>VLOOKUP($O79,CornerStats!$A$3:$AE$998,22,FALSE)</f>
        <v>#REF!</v>
      </c>
    </row>
    <row r="80" spans="1:27" ht="14.4" hidden="1" thickTop="1" x14ac:dyDescent="0.3">
      <c r="A80" s="51" t="e">
        <f>VLOOKUP($M80,CornerStats!$A$3:$AE$998,5,FALSE)</f>
        <v>#REF!</v>
      </c>
      <c r="B80" s="51" t="e">
        <f>VLOOKUP($M80,CornerStats!$A$3:$AE$998,6,FALSE)</f>
        <v>#REF!</v>
      </c>
      <c r="C80" s="51" t="e">
        <f>VLOOKUP($M80,CornerStats!$A$3:$AE$998,8,FALSE)</f>
        <v>#REF!</v>
      </c>
      <c r="D80" s="51" t="e">
        <f>VLOOKUP($M80,CornerStats!$A$3:$AE$998,9,FALSE)</f>
        <v>#REF!</v>
      </c>
      <c r="E80" s="60" t="e">
        <f>VLOOKUP($M80,CornerStats!$A$3:$AE$998,11,FALSE)</f>
        <v>#REF!</v>
      </c>
      <c r="F80" s="60" t="e">
        <f>VLOOKUP($M80,CornerStats!$A$3:$AE$998,12,FALSE)</f>
        <v>#REF!</v>
      </c>
      <c r="G80" s="57" t="e">
        <f>VLOOKUP($M80,CornerStats!$A$3:$AE$998,14,FALSE)</f>
        <v>#REF!</v>
      </c>
      <c r="H80" s="57" t="e">
        <f>VLOOKUP($M80,CornerStats!$A$3:$AE$998,15,FALSE)</f>
        <v>#REF!</v>
      </c>
      <c r="I80" s="57" t="e">
        <f>VLOOKUP($M80,CornerStats!$A$3:$AE$998,17,FALSE)</f>
        <v>#REF!</v>
      </c>
      <c r="J80" s="57" t="e">
        <f>VLOOKUP($M80,CornerStats!$A$3:$AE$998,18,FALSE)</f>
        <v>#REF!</v>
      </c>
      <c r="K80" s="57" t="e">
        <f>VLOOKUP($M80,CornerStats!$A$3:$AE$998,20,FALSE)</f>
        <v>#REF!</v>
      </c>
      <c r="L80" s="57" t="e">
        <f>VLOOKUP($M80,CornerStats!$A$3:$AE$998,21,FALSE)</f>
        <v>#REF!</v>
      </c>
      <c r="M80" s="53" t="e">
        <f>Fixtures!#REF!</f>
        <v>#REF!</v>
      </c>
      <c r="N80" s="54" t="e">
        <f>Fixtures!#REF!</f>
        <v>#REF!</v>
      </c>
      <c r="O80" s="53" t="e">
        <f>Fixtures!#REF!</f>
        <v>#REF!</v>
      </c>
      <c r="P80" s="51" t="e">
        <f>VLOOKUP($O80,CornerStats!$A$3:$AE$998,5,FALSE)</f>
        <v>#REF!</v>
      </c>
      <c r="Q80" s="51" t="e">
        <f>VLOOKUP($O80,CornerStats!$A$3:$AE$998,7,FALSE)</f>
        <v>#REF!</v>
      </c>
      <c r="R80" s="51" t="e">
        <f>VLOOKUP($O80,CornerStats!$A$3:$AE$998,8,FALSE)</f>
        <v>#REF!</v>
      </c>
      <c r="S80" s="51" t="e">
        <f>VLOOKUP($O80,CornerStats!$A$3:$AE$998,10,FALSE)</f>
        <v>#REF!</v>
      </c>
      <c r="T80" s="60" t="e">
        <f>VLOOKUP($O80,CornerStats!$A$3:$AE$998,11,FALSE)</f>
        <v>#REF!</v>
      </c>
      <c r="U80" s="60" t="e">
        <f>VLOOKUP($O80,CornerStats!$A$3:$AE$998,13,FALSE)</f>
        <v>#REF!</v>
      </c>
      <c r="V80" s="57" t="e">
        <f>VLOOKUP($O80,CornerStats!$A$3:$AE$998,14,FALSE)</f>
        <v>#REF!</v>
      </c>
      <c r="W80" s="57" t="e">
        <f>VLOOKUP($O80,CornerStats!$A$3:$AE$998,16,FALSE)</f>
        <v>#REF!</v>
      </c>
      <c r="X80" s="57" t="e">
        <f>VLOOKUP($O80,CornerStats!$A$3:$AE$998,17,FALSE)</f>
        <v>#REF!</v>
      </c>
      <c r="Y80" s="57" t="e">
        <f>VLOOKUP($O80,CornerStats!$A$3:$AE$998,19,FALSE)</f>
        <v>#REF!</v>
      </c>
      <c r="Z80" s="57" t="e">
        <f>VLOOKUP($O80,CornerStats!$A$3:$AE$998,20,FALSE)</f>
        <v>#REF!</v>
      </c>
      <c r="AA80" s="57" t="e">
        <f>VLOOKUP($O80,CornerStats!$A$3:$AE$998,22,FALSE)</f>
        <v>#REF!</v>
      </c>
    </row>
    <row r="81" spans="1:27" ht="14.4" hidden="1" thickTop="1" x14ac:dyDescent="0.3">
      <c r="A81" s="51" t="e">
        <f>VLOOKUP($M81,CornerStats!$A$3:$AE$998,5,FALSE)</f>
        <v>#REF!</v>
      </c>
      <c r="B81" s="51" t="e">
        <f>VLOOKUP($M81,CornerStats!$A$3:$AE$998,6,FALSE)</f>
        <v>#REF!</v>
      </c>
      <c r="C81" s="51" t="e">
        <f>VLOOKUP($M81,CornerStats!$A$3:$AE$998,8,FALSE)</f>
        <v>#REF!</v>
      </c>
      <c r="D81" s="51" t="e">
        <f>VLOOKUP($M81,CornerStats!$A$3:$AE$998,9,FALSE)</f>
        <v>#REF!</v>
      </c>
      <c r="E81" s="60" t="e">
        <f>VLOOKUP($M81,CornerStats!$A$3:$AE$998,11,FALSE)</f>
        <v>#REF!</v>
      </c>
      <c r="F81" s="60" t="e">
        <f>VLOOKUP($M81,CornerStats!$A$3:$AE$998,12,FALSE)</f>
        <v>#REF!</v>
      </c>
      <c r="G81" s="57" t="e">
        <f>VLOOKUP($M81,CornerStats!$A$3:$AE$998,14,FALSE)</f>
        <v>#REF!</v>
      </c>
      <c r="H81" s="57" t="e">
        <f>VLOOKUP($M81,CornerStats!$A$3:$AE$998,15,FALSE)</f>
        <v>#REF!</v>
      </c>
      <c r="I81" s="57" t="e">
        <f>VLOOKUP($M81,CornerStats!$A$3:$AE$998,17,FALSE)</f>
        <v>#REF!</v>
      </c>
      <c r="J81" s="57" t="e">
        <f>VLOOKUP($M81,CornerStats!$A$3:$AE$998,18,FALSE)</f>
        <v>#REF!</v>
      </c>
      <c r="K81" s="57" t="e">
        <f>VLOOKUP($M81,CornerStats!$A$3:$AE$998,20,FALSE)</f>
        <v>#REF!</v>
      </c>
      <c r="L81" s="57" t="e">
        <f>VLOOKUP($M81,CornerStats!$A$3:$AE$998,21,FALSE)</f>
        <v>#REF!</v>
      </c>
      <c r="M81" s="53" t="e">
        <f>Fixtures!#REF!</f>
        <v>#REF!</v>
      </c>
      <c r="N81" s="54" t="e">
        <f>Fixtures!#REF!</f>
        <v>#REF!</v>
      </c>
      <c r="O81" s="53" t="e">
        <f>Fixtures!#REF!</f>
        <v>#REF!</v>
      </c>
      <c r="P81" s="51" t="e">
        <f>VLOOKUP($O81,CornerStats!$A$3:$AE$998,5,FALSE)</f>
        <v>#REF!</v>
      </c>
      <c r="Q81" s="51" t="e">
        <f>VLOOKUP($O81,CornerStats!$A$3:$AE$998,7,FALSE)</f>
        <v>#REF!</v>
      </c>
      <c r="R81" s="51" t="e">
        <f>VLOOKUP($O81,CornerStats!$A$3:$AE$998,8,FALSE)</f>
        <v>#REF!</v>
      </c>
      <c r="S81" s="51" t="e">
        <f>VLOOKUP($O81,CornerStats!$A$3:$AE$998,10,FALSE)</f>
        <v>#REF!</v>
      </c>
      <c r="T81" s="60" t="e">
        <f>VLOOKUP($O81,CornerStats!$A$3:$AE$998,11,FALSE)</f>
        <v>#REF!</v>
      </c>
      <c r="U81" s="60" t="e">
        <f>VLOOKUP($O81,CornerStats!$A$3:$AE$998,13,FALSE)</f>
        <v>#REF!</v>
      </c>
      <c r="V81" s="57" t="e">
        <f>VLOOKUP($O81,CornerStats!$A$3:$AE$998,14,FALSE)</f>
        <v>#REF!</v>
      </c>
      <c r="W81" s="57" t="e">
        <f>VLOOKUP($O81,CornerStats!$A$3:$AE$998,16,FALSE)</f>
        <v>#REF!</v>
      </c>
      <c r="X81" s="57" t="e">
        <f>VLOOKUP($O81,CornerStats!$A$3:$AE$998,17,FALSE)</f>
        <v>#REF!</v>
      </c>
      <c r="Y81" s="57" t="e">
        <f>VLOOKUP($O81,CornerStats!$A$3:$AE$998,19,FALSE)</f>
        <v>#REF!</v>
      </c>
      <c r="Z81" s="57" t="e">
        <f>VLOOKUP($O81,CornerStats!$A$3:$AE$998,20,FALSE)</f>
        <v>#REF!</v>
      </c>
      <c r="AA81" s="57" t="e">
        <f>VLOOKUP($O81,CornerStats!$A$3:$AE$998,22,FALSE)</f>
        <v>#REF!</v>
      </c>
    </row>
    <row r="82" spans="1:27" ht="14.4" hidden="1" thickTop="1" x14ac:dyDescent="0.3">
      <c r="A82" s="51" t="e">
        <f>VLOOKUP($M82,CornerStats!$A$3:$AE$998,5,FALSE)</f>
        <v>#REF!</v>
      </c>
      <c r="B82" s="51" t="e">
        <f>VLOOKUP($M82,CornerStats!$A$3:$AE$998,6,FALSE)</f>
        <v>#REF!</v>
      </c>
      <c r="C82" s="51" t="e">
        <f>VLOOKUP($M82,CornerStats!$A$3:$AE$998,8,FALSE)</f>
        <v>#REF!</v>
      </c>
      <c r="D82" s="51" t="e">
        <f>VLOOKUP($M82,CornerStats!$A$3:$AE$998,9,FALSE)</f>
        <v>#REF!</v>
      </c>
      <c r="E82" s="60" t="e">
        <f>VLOOKUP($M82,CornerStats!$A$3:$AE$998,11,FALSE)</f>
        <v>#REF!</v>
      </c>
      <c r="F82" s="60" t="e">
        <f>VLOOKUP($M82,CornerStats!$A$3:$AE$998,12,FALSE)</f>
        <v>#REF!</v>
      </c>
      <c r="G82" s="57" t="e">
        <f>VLOOKUP($M82,CornerStats!$A$3:$AE$998,14,FALSE)</f>
        <v>#REF!</v>
      </c>
      <c r="H82" s="57" t="e">
        <f>VLOOKUP($M82,CornerStats!$A$3:$AE$998,15,FALSE)</f>
        <v>#REF!</v>
      </c>
      <c r="I82" s="57" t="e">
        <f>VLOOKUP($M82,CornerStats!$A$3:$AE$998,17,FALSE)</f>
        <v>#REF!</v>
      </c>
      <c r="J82" s="57" t="e">
        <f>VLOOKUP($M82,CornerStats!$A$3:$AE$998,18,FALSE)</f>
        <v>#REF!</v>
      </c>
      <c r="K82" s="57" t="e">
        <f>VLOOKUP($M82,CornerStats!$A$3:$AE$998,20,FALSE)</f>
        <v>#REF!</v>
      </c>
      <c r="L82" s="57" t="e">
        <f>VLOOKUP($M82,CornerStats!$A$3:$AE$998,21,FALSE)</f>
        <v>#REF!</v>
      </c>
      <c r="M82" s="53" t="e">
        <f>Fixtures!#REF!</f>
        <v>#REF!</v>
      </c>
      <c r="N82" s="54" t="e">
        <f>Fixtures!#REF!</f>
        <v>#REF!</v>
      </c>
      <c r="O82" s="53" t="e">
        <f>Fixtures!#REF!</f>
        <v>#REF!</v>
      </c>
      <c r="P82" s="51" t="e">
        <f>VLOOKUP($O82,CornerStats!$A$3:$AE$998,5,FALSE)</f>
        <v>#REF!</v>
      </c>
      <c r="Q82" s="51" t="e">
        <f>VLOOKUP($O82,CornerStats!$A$3:$AE$998,7,FALSE)</f>
        <v>#REF!</v>
      </c>
      <c r="R82" s="51" t="e">
        <f>VLOOKUP($O82,CornerStats!$A$3:$AE$998,8,FALSE)</f>
        <v>#REF!</v>
      </c>
      <c r="S82" s="51" t="e">
        <f>VLOOKUP($O82,CornerStats!$A$3:$AE$998,10,FALSE)</f>
        <v>#REF!</v>
      </c>
      <c r="T82" s="60" t="e">
        <f>VLOOKUP($O82,CornerStats!$A$3:$AE$998,11,FALSE)</f>
        <v>#REF!</v>
      </c>
      <c r="U82" s="60" t="e">
        <f>VLOOKUP($O82,CornerStats!$A$3:$AE$998,13,FALSE)</f>
        <v>#REF!</v>
      </c>
      <c r="V82" s="57" t="e">
        <f>VLOOKUP($O82,CornerStats!$A$3:$AE$998,14,FALSE)</f>
        <v>#REF!</v>
      </c>
      <c r="W82" s="57" t="e">
        <f>VLOOKUP($O82,CornerStats!$A$3:$AE$998,16,FALSE)</f>
        <v>#REF!</v>
      </c>
      <c r="X82" s="57" t="e">
        <f>VLOOKUP($O82,CornerStats!$A$3:$AE$998,17,FALSE)</f>
        <v>#REF!</v>
      </c>
      <c r="Y82" s="57" t="e">
        <f>VLOOKUP($O82,CornerStats!$A$3:$AE$998,19,FALSE)</f>
        <v>#REF!</v>
      </c>
      <c r="Z82" s="57" t="e">
        <f>VLOOKUP($O82,CornerStats!$A$3:$AE$998,20,FALSE)</f>
        <v>#REF!</v>
      </c>
      <c r="AA82" s="57" t="e">
        <f>VLOOKUP($O82,CornerStats!$A$3:$AE$998,22,FALSE)</f>
        <v>#REF!</v>
      </c>
    </row>
    <row r="83" spans="1:27" ht="14.4" hidden="1" thickTop="1" x14ac:dyDescent="0.3">
      <c r="A83" s="51" t="e">
        <f>VLOOKUP($M83,CornerStats!$A$3:$AE$998,5,FALSE)</f>
        <v>#REF!</v>
      </c>
      <c r="B83" s="51" t="e">
        <f>VLOOKUP($M83,CornerStats!$A$3:$AE$998,6,FALSE)</f>
        <v>#REF!</v>
      </c>
      <c r="C83" s="51" t="e">
        <f>VLOOKUP($M83,CornerStats!$A$3:$AE$998,8,FALSE)</f>
        <v>#REF!</v>
      </c>
      <c r="D83" s="51" t="e">
        <f>VLOOKUP($M83,CornerStats!$A$3:$AE$998,9,FALSE)</f>
        <v>#REF!</v>
      </c>
      <c r="E83" s="60" t="e">
        <f>VLOOKUP($M83,CornerStats!$A$3:$AE$998,11,FALSE)</f>
        <v>#REF!</v>
      </c>
      <c r="F83" s="60" t="e">
        <f>VLOOKUP($M83,CornerStats!$A$3:$AE$998,12,FALSE)</f>
        <v>#REF!</v>
      </c>
      <c r="G83" s="57" t="e">
        <f>VLOOKUP($M83,CornerStats!$A$3:$AE$998,14,FALSE)</f>
        <v>#REF!</v>
      </c>
      <c r="H83" s="57" t="e">
        <f>VLOOKUP($M83,CornerStats!$A$3:$AE$998,15,FALSE)</f>
        <v>#REF!</v>
      </c>
      <c r="I83" s="57" t="e">
        <f>VLOOKUP($M83,CornerStats!$A$3:$AE$998,17,FALSE)</f>
        <v>#REF!</v>
      </c>
      <c r="J83" s="57" t="e">
        <f>VLOOKUP($M83,CornerStats!$A$3:$AE$998,18,FALSE)</f>
        <v>#REF!</v>
      </c>
      <c r="K83" s="57" t="e">
        <f>VLOOKUP($M83,CornerStats!$A$3:$AE$998,20,FALSE)</f>
        <v>#REF!</v>
      </c>
      <c r="L83" s="57" t="e">
        <f>VLOOKUP($M83,CornerStats!$A$3:$AE$998,21,FALSE)</f>
        <v>#REF!</v>
      </c>
      <c r="M83" s="53" t="e">
        <f>Fixtures!#REF!</f>
        <v>#REF!</v>
      </c>
      <c r="N83" s="54" t="e">
        <f>Fixtures!#REF!</f>
        <v>#REF!</v>
      </c>
      <c r="O83" s="53" t="e">
        <f>Fixtures!#REF!</f>
        <v>#REF!</v>
      </c>
      <c r="P83" s="51" t="e">
        <f>VLOOKUP($O83,CornerStats!$A$3:$AE$998,5,FALSE)</f>
        <v>#REF!</v>
      </c>
      <c r="Q83" s="51" t="e">
        <f>VLOOKUP($O83,CornerStats!$A$3:$AE$998,7,FALSE)</f>
        <v>#REF!</v>
      </c>
      <c r="R83" s="51" t="e">
        <f>VLOOKUP($O83,CornerStats!$A$3:$AE$998,8,FALSE)</f>
        <v>#REF!</v>
      </c>
      <c r="S83" s="51" t="e">
        <f>VLOOKUP($O83,CornerStats!$A$3:$AE$998,10,FALSE)</f>
        <v>#REF!</v>
      </c>
      <c r="T83" s="60" t="e">
        <f>VLOOKUP($O83,CornerStats!$A$3:$AE$998,11,FALSE)</f>
        <v>#REF!</v>
      </c>
      <c r="U83" s="60" t="e">
        <f>VLOOKUP($O83,CornerStats!$A$3:$AE$998,13,FALSE)</f>
        <v>#REF!</v>
      </c>
      <c r="V83" s="57" t="e">
        <f>VLOOKUP($O83,CornerStats!$A$3:$AE$998,14,FALSE)</f>
        <v>#REF!</v>
      </c>
      <c r="W83" s="57" t="e">
        <f>VLOOKUP($O83,CornerStats!$A$3:$AE$998,16,FALSE)</f>
        <v>#REF!</v>
      </c>
      <c r="X83" s="57" t="e">
        <f>VLOOKUP($O83,CornerStats!$A$3:$AE$998,17,FALSE)</f>
        <v>#REF!</v>
      </c>
      <c r="Y83" s="57" t="e">
        <f>VLOOKUP($O83,CornerStats!$A$3:$AE$998,19,FALSE)</f>
        <v>#REF!</v>
      </c>
      <c r="Z83" s="57" t="e">
        <f>VLOOKUP($O83,CornerStats!$A$3:$AE$998,20,FALSE)</f>
        <v>#REF!</v>
      </c>
      <c r="AA83" s="57" t="e">
        <f>VLOOKUP($O83,CornerStats!$A$3:$AE$998,22,FALSE)</f>
        <v>#REF!</v>
      </c>
    </row>
    <row r="84" spans="1:27" ht="14.4" hidden="1" thickTop="1" x14ac:dyDescent="0.3">
      <c r="A84" s="51" t="e">
        <f>VLOOKUP($M84,CornerStats!$A$3:$AE$998,5,FALSE)</f>
        <v>#REF!</v>
      </c>
      <c r="B84" s="51" t="e">
        <f>VLOOKUP($M84,CornerStats!$A$3:$AE$998,6,FALSE)</f>
        <v>#REF!</v>
      </c>
      <c r="C84" s="51" t="e">
        <f>VLOOKUP($M84,CornerStats!$A$3:$AE$998,8,FALSE)</f>
        <v>#REF!</v>
      </c>
      <c r="D84" s="51" t="e">
        <f>VLOOKUP($M84,CornerStats!$A$3:$AE$998,9,FALSE)</f>
        <v>#REF!</v>
      </c>
      <c r="E84" s="60" t="e">
        <f>VLOOKUP($M84,CornerStats!$A$3:$AE$998,11,FALSE)</f>
        <v>#REF!</v>
      </c>
      <c r="F84" s="60" t="e">
        <f>VLOOKUP($M84,CornerStats!$A$3:$AE$998,12,FALSE)</f>
        <v>#REF!</v>
      </c>
      <c r="G84" s="57" t="e">
        <f>VLOOKUP($M84,CornerStats!$A$3:$AE$998,14,FALSE)</f>
        <v>#REF!</v>
      </c>
      <c r="H84" s="57" t="e">
        <f>VLOOKUP($M84,CornerStats!$A$3:$AE$998,15,FALSE)</f>
        <v>#REF!</v>
      </c>
      <c r="I84" s="57" t="e">
        <f>VLOOKUP($M84,CornerStats!$A$3:$AE$998,17,FALSE)</f>
        <v>#REF!</v>
      </c>
      <c r="J84" s="57" t="e">
        <f>VLOOKUP($M84,CornerStats!$A$3:$AE$998,18,FALSE)</f>
        <v>#REF!</v>
      </c>
      <c r="K84" s="57" t="e">
        <f>VLOOKUP($M84,CornerStats!$A$3:$AE$998,20,FALSE)</f>
        <v>#REF!</v>
      </c>
      <c r="L84" s="57" t="e">
        <f>VLOOKUP($M84,CornerStats!$A$3:$AE$998,21,FALSE)</f>
        <v>#REF!</v>
      </c>
      <c r="M84" s="53" t="e">
        <f>Fixtures!#REF!</f>
        <v>#REF!</v>
      </c>
      <c r="N84" s="54" t="e">
        <f>Fixtures!#REF!</f>
        <v>#REF!</v>
      </c>
      <c r="O84" s="53" t="e">
        <f>Fixtures!#REF!</f>
        <v>#REF!</v>
      </c>
      <c r="P84" s="51" t="e">
        <f>VLOOKUP($O84,CornerStats!$A$3:$AE$998,5,FALSE)</f>
        <v>#REF!</v>
      </c>
      <c r="Q84" s="51" t="e">
        <f>VLOOKUP($O84,CornerStats!$A$3:$AE$998,7,FALSE)</f>
        <v>#REF!</v>
      </c>
      <c r="R84" s="51" t="e">
        <f>VLOOKUP($O84,CornerStats!$A$3:$AE$998,8,FALSE)</f>
        <v>#REF!</v>
      </c>
      <c r="S84" s="51" t="e">
        <f>VLOOKUP($O84,CornerStats!$A$3:$AE$998,10,FALSE)</f>
        <v>#REF!</v>
      </c>
      <c r="T84" s="60" t="e">
        <f>VLOOKUP($O84,CornerStats!$A$3:$AE$998,11,FALSE)</f>
        <v>#REF!</v>
      </c>
      <c r="U84" s="60" t="e">
        <f>VLOOKUP($O84,CornerStats!$A$3:$AE$998,13,FALSE)</f>
        <v>#REF!</v>
      </c>
      <c r="V84" s="57" t="e">
        <f>VLOOKUP($O84,CornerStats!$A$3:$AE$998,14,FALSE)</f>
        <v>#REF!</v>
      </c>
      <c r="W84" s="57" t="e">
        <f>VLOOKUP($O84,CornerStats!$A$3:$AE$998,16,FALSE)</f>
        <v>#REF!</v>
      </c>
      <c r="X84" s="57" t="e">
        <f>VLOOKUP($O84,CornerStats!$A$3:$AE$998,17,FALSE)</f>
        <v>#REF!</v>
      </c>
      <c r="Y84" s="57" t="e">
        <f>VLOOKUP($O84,CornerStats!$A$3:$AE$998,19,FALSE)</f>
        <v>#REF!</v>
      </c>
      <c r="Z84" s="57" t="e">
        <f>VLOOKUP($O84,CornerStats!$A$3:$AE$998,20,FALSE)</f>
        <v>#REF!</v>
      </c>
      <c r="AA84" s="57" t="e">
        <f>VLOOKUP($O84,CornerStats!$A$3:$AE$998,22,FALSE)</f>
        <v>#REF!</v>
      </c>
    </row>
    <row r="85" spans="1:27" ht="14.4" hidden="1" thickTop="1" x14ac:dyDescent="0.3">
      <c r="A85" s="51" t="e">
        <f>VLOOKUP($M85,CornerStats!$A$3:$AE$998,5,FALSE)</f>
        <v>#REF!</v>
      </c>
      <c r="B85" s="51" t="e">
        <f>VLOOKUP($M85,CornerStats!$A$3:$AE$998,6,FALSE)</f>
        <v>#REF!</v>
      </c>
      <c r="C85" s="51" t="e">
        <f>VLOOKUP($M85,CornerStats!$A$3:$AE$998,8,FALSE)</f>
        <v>#REF!</v>
      </c>
      <c r="D85" s="51" t="e">
        <f>VLOOKUP($M85,CornerStats!$A$3:$AE$998,9,FALSE)</f>
        <v>#REF!</v>
      </c>
      <c r="E85" s="60" t="e">
        <f>VLOOKUP($M85,CornerStats!$A$3:$AE$998,11,FALSE)</f>
        <v>#REF!</v>
      </c>
      <c r="F85" s="60" t="e">
        <f>VLOOKUP($M85,CornerStats!$A$3:$AE$998,12,FALSE)</f>
        <v>#REF!</v>
      </c>
      <c r="G85" s="57" t="e">
        <f>VLOOKUP($M85,CornerStats!$A$3:$AE$998,14,FALSE)</f>
        <v>#REF!</v>
      </c>
      <c r="H85" s="57" t="e">
        <f>VLOOKUP($M85,CornerStats!$A$3:$AE$998,15,FALSE)</f>
        <v>#REF!</v>
      </c>
      <c r="I85" s="57" t="e">
        <f>VLOOKUP($M85,CornerStats!$A$3:$AE$998,17,FALSE)</f>
        <v>#REF!</v>
      </c>
      <c r="J85" s="57" t="e">
        <f>VLOOKUP($M85,CornerStats!$A$3:$AE$998,18,FALSE)</f>
        <v>#REF!</v>
      </c>
      <c r="K85" s="57" t="e">
        <f>VLOOKUP($M85,CornerStats!$A$3:$AE$998,20,FALSE)</f>
        <v>#REF!</v>
      </c>
      <c r="L85" s="57" t="e">
        <f>VLOOKUP($M85,CornerStats!$A$3:$AE$998,21,FALSE)</f>
        <v>#REF!</v>
      </c>
      <c r="M85" s="53" t="e">
        <f>Fixtures!#REF!</f>
        <v>#REF!</v>
      </c>
      <c r="N85" s="54" t="e">
        <f>Fixtures!#REF!</f>
        <v>#REF!</v>
      </c>
      <c r="O85" s="53" t="e">
        <f>Fixtures!#REF!</f>
        <v>#REF!</v>
      </c>
      <c r="P85" s="51" t="e">
        <f>VLOOKUP($O85,CornerStats!$A$3:$AE$998,5,FALSE)</f>
        <v>#REF!</v>
      </c>
      <c r="Q85" s="51" t="e">
        <f>VLOOKUP($O85,CornerStats!$A$3:$AE$998,7,FALSE)</f>
        <v>#REF!</v>
      </c>
      <c r="R85" s="51" t="e">
        <f>VLOOKUP($O85,CornerStats!$A$3:$AE$998,8,FALSE)</f>
        <v>#REF!</v>
      </c>
      <c r="S85" s="51" t="e">
        <f>VLOOKUP($O85,CornerStats!$A$3:$AE$998,10,FALSE)</f>
        <v>#REF!</v>
      </c>
      <c r="T85" s="60" t="e">
        <f>VLOOKUP($O85,CornerStats!$A$3:$AE$998,11,FALSE)</f>
        <v>#REF!</v>
      </c>
      <c r="U85" s="60" t="e">
        <f>VLOOKUP($O85,CornerStats!$A$3:$AE$998,13,FALSE)</f>
        <v>#REF!</v>
      </c>
      <c r="V85" s="57" t="e">
        <f>VLOOKUP($O85,CornerStats!$A$3:$AE$998,14,FALSE)</f>
        <v>#REF!</v>
      </c>
      <c r="W85" s="57" t="e">
        <f>VLOOKUP($O85,CornerStats!$A$3:$AE$998,16,FALSE)</f>
        <v>#REF!</v>
      </c>
      <c r="X85" s="57" t="e">
        <f>VLOOKUP($O85,CornerStats!$A$3:$AE$998,17,FALSE)</f>
        <v>#REF!</v>
      </c>
      <c r="Y85" s="57" t="e">
        <f>VLOOKUP($O85,CornerStats!$A$3:$AE$998,19,FALSE)</f>
        <v>#REF!</v>
      </c>
      <c r="Z85" s="57" t="e">
        <f>VLOOKUP($O85,CornerStats!$A$3:$AE$998,20,FALSE)</f>
        <v>#REF!</v>
      </c>
      <c r="AA85" s="57" t="e">
        <f>VLOOKUP($O85,CornerStats!$A$3:$AE$998,22,FALSE)</f>
        <v>#REF!</v>
      </c>
    </row>
    <row r="86" spans="1:27" ht="14.4" hidden="1" thickTop="1" x14ac:dyDescent="0.3">
      <c r="A86" s="51" t="e">
        <f>VLOOKUP($M86,CornerStats!$A$3:$AE$998,5,FALSE)</f>
        <v>#REF!</v>
      </c>
      <c r="B86" s="51" t="e">
        <f>VLOOKUP($M86,CornerStats!$A$3:$AE$998,6,FALSE)</f>
        <v>#REF!</v>
      </c>
      <c r="C86" s="51" t="e">
        <f>VLOOKUP($M86,CornerStats!$A$3:$AE$998,8,FALSE)</f>
        <v>#REF!</v>
      </c>
      <c r="D86" s="51" t="e">
        <f>VLOOKUP($M86,CornerStats!$A$3:$AE$998,9,FALSE)</f>
        <v>#REF!</v>
      </c>
      <c r="E86" s="60" t="e">
        <f>VLOOKUP($M86,CornerStats!$A$3:$AE$998,11,FALSE)</f>
        <v>#REF!</v>
      </c>
      <c r="F86" s="60" t="e">
        <f>VLOOKUP($M86,CornerStats!$A$3:$AE$998,12,FALSE)</f>
        <v>#REF!</v>
      </c>
      <c r="G86" s="57" t="e">
        <f>VLOOKUP($M86,CornerStats!$A$3:$AE$998,14,FALSE)</f>
        <v>#REF!</v>
      </c>
      <c r="H86" s="57" t="e">
        <f>VLOOKUP($M86,CornerStats!$A$3:$AE$998,15,FALSE)</f>
        <v>#REF!</v>
      </c>
      <c r="I86" s="57" t="e">
        <f>VLOOKUP($M86,CornerStats!$A$3:$AE$998,17,FALSE)</f>
        <v>#REF!</v>
      </c>
      <c r="J86" s="57" t="e">
        <f>VLOOKUP($M86,CornerStats!$A$3:$AE$998,18,FALSE)</f>
        <v>#REF!</v>
      </c>
      <c r="K86" s="57" t="e">
        <f>VLOOKUP($M86,CornerStats!$A$3:$AE$998,20,FALSE)</f>
        <v>#REF!</v>
      </c>
      <c r="L86" s="57" t="e">
        <f>VLOOKUP($M86,CornerStats!$A$3:$AE$998,21,FALSE)</f>
        <v>#REF!</v>
      </c>
      <c r="M86" s="53" t="e">
        <f>Fixtures!#REF!</f>
        <v>#REF!</v>
      </c>
      <c r="N86" s="54" t="e">
        <f>Fixtures!#REF!</f>
        <v>#REF!</v>
      </c>
      <c r="O86" s="53" t="e">
        <f>Fixtures!#REF!</f>
        <v>#REF!</v>
      </c>
      <c r="P86" s="51" t="e">
        <f>VLOOKUP($O86,CornerStats!$A$3:$AE$998,5,FALSE)</f>
        <v>#REF!</v>
      </c>
      <c r="Q86" s="51" t="e">
        <f>VLOOKUP($O86,CornerStats!$A$3:$AE$998,7,FALSE)</f>
        <v>#REF!</v>
      </c>
      <c r="R86" s="51" t="e">
        <f>VLOOKUP($O86,CornerStats!$A$3:$AE$998,8,FALSE)</f>
        <v>#REF!</v>
      </c>
      <c r="S86" s="51" t="e">
        <f>VLOOKUP($O86,CornerStats!$A$3:$AE$998,10,FALSE)</f>
        <v>#REF!</v>
      </c>
      <c r="T86" s="60" t="e">
        <f>VLOOKUP($O86,CornerStats!$A$3:$AE$998,11,FALSE)</f>
        <v>#REF!</v>
      </c>
      <c r="U86" s="60" t="e">
        <f>VLOOKUP($O86,CornerStats!$A$3:$AE$998,13,FALSE)</f>
        <v>#REF!</v>
      </c>
      <c r="V86" s="57" t="e">
        <f>VLOOKUP($O86,CornerStats!$A$3:$AE$998,14,FALSE)</f>
        <v>#REF!</v>
      </c>
      <c r="W86" s="57" t="e">
        <f>VLOOKUP($O86,CornerStats!$A$3:$AE$998,16,FALSE)</f>
        <v>#REF!</v>
      </c>
      <c r="X86" s="57" t="e">
        <f>VLOOKUP($O86,CornerStats!$A$3:$AE$998,17,FALSE)</f>
        <v>#REF!</v>
      </c>
      <c r="Y86" s="57" t="e">
        <f>VLOOKUP($O86,CornerStats!$A$3:$AE$998,19,FALSE)</f>
        <v>#REF!</v>
      </c>
      <c r="Z86" s="57" t="e">
        <f>VLOOKUP($O86,CornerStats!$A$3:$AE$998,20,FALSE)</f>
        <v>#REF!</v>
      </c>
      <c r="AA86" s="57" t="e">
        <f>VLOOKUP($O86,CornerStats!$A$3:$AE$998,22,FALSE)</f>
        <v>#REF!</v>
      </c>
    </row>
    <row r="87" spans="1:27" ht="14.4" hidden="1" thickTop="1" x14ac:dyDescent="0.3">
      <c r="A87" s="51" t="e">
        <f>VLOOKUP($M87,CornerStats!$A$3:$AE$998,5,FALSE)</f>
        <v>#REF!</v>
      </c>
      <c r="B87" s="51" t="e">
        <f>VLOOKUP($M87,CornerStats!$A$3:$AE$998,6,FALSE)</f>
        <v>#REF!</v>
      </c>
      <c r="C87" s="51" t="e">
        <f>VLOOKUP($M87,CornerStats!$A$3:$AE$998,8,FALSE)</f>
        <v>#REF!</v>
      </c>
      <c r="D87" s="51" t="e">
        <f>VLOOKUP($M87,CornerStats!$A$3:$AE$998,9,FALSE)</f>
        <v>#REF!</v>
      </c>
      <c r="E87" s="60" t="e">
        <f>VLOOKUP($M87,CornerStats!$A$3:$AE$998,11,FALSE)</f>
        <v>#REF!</v>
      </c>
      <c r="F87" s="60" t="e">
        <f>VLOOKUP($M87,CornerStats!$A$3:$AE$998,12,FALSE)</f>
        <v>#REF!</v>
      </c>
      <c r="G87" s="57" t="e">
        <f>VLOOKUP($M87,CornerStats!$A$3:$AE$998,14,FALSE)</f>
        <v>#REF!</v>
      </c>
      <c r="H87" s="57" t="e">
        <f>VLOOKUP($M87,CornerStats!$A$3:$AE$998,15,FALSE)</f>
        <v>#REF!</v>
      </c>
      <c r="I87" s="57" t="e">
        <f>VLOOKUP($M87,CornerStats!$A$3:$AE$998,17,FALSE)</f>
        <v>#REF!</v>
      </c>
      <c r="J87" s="57" t="e">
        <f>VLOOKUP($M87,CornerStats!$A$3:$AE$998,18,FALSE)</f>
        <v>#REF!</v>
      </c>
      <c r="K87" s="57" t="e">
        <f>VLOOKUP($M87,CornerStats!$A$3:$AE$998,20,FALSE)</f>
        <v>#REF!</v>
      </c>
      <c r="L87" s="57" t="e">
        <f>VLOOKUP($M87,CornerStats!$A$3:$AE$998,21,FALSE)</f>
        <v>#REF!</v>
      </c>
      <c r="M87" s="53" t="e">
        <f>Fixtures!#REF!</f>
        <v>#REF!</v>
      </c>
      <c r="N87" s="54" t="e">
        <f>Fixtures!#REF!</f>
        <v>#REF!</v>
      </c>
      <c r="O87" s="53" t="e">
        <f>Fixtures!#REF!</f>
        <v>#REF!</v>
      </c>
      <c r="P87" s="51" t="e">
        <f>VLOOKUP($O87,CornerStats!$A$3:$AE$998,5,FALSE)</f>
        <v>#REF!</v>
      </c>
      <c r="Q87" s="51" t="e">
        <f>VLOOKUP($O87,CornerStats!$A$3:$AE$998,7,FALSE)</f>
        <v>#REF!</v>
      </c>
      <c r="R87" s="51" t="e">
        <f>VLOOKUP($O87,CornerStats!$A$3:$AE$998,8,FALSE)</f>
        <v>#REF!</v>
      </c>
      <c r="S87" s="51" t="e">
        <f>VLOOKUP($O87,CornerStats!$A$3:$AE$998,10,FALSE)</f>
        <v>#REF!</v>
      </c>
      <c r="T87" s="60" t="e">
        <f>VLOOKUP($O87,CornerStats!$A$3:$AE$998,11,FALSE)</f>
        <v>#REF!</v>
      </c>
      <c r="U87" s="60" t="e">
        <f>VLOOKUP($O87,CornerStats!$A$3:$AE$998,13,FALSE)</f>
        <v>#REF!</v>
      </c>
      <c r="V87" s="57" t="e">
        <f>VLOOKUP($O87,CornerStats!$A$3:$AE$998,14,FALSE)</f>
        <v>#REF!</v>
      </c>
      <c r="W87" s="57" t="e">
        <f>VLOOKUP($O87,CornerStats!$A$3:$AE$998,16,FALSE)</f>
        <v>#REF!</v>
      </c>
      <c r="X87" s="57" t="e">
        <f>VLOOKUP($O87,CornerStats!$A$3:$AE$998,17,FALSE)</f>
        <v>#REF!</v>
      </c>
      <c r="Y87" s="57" t="e">
        <f>VLOOKUP($O87,CornerStats!$A$3:$AE$998,19,FALSE)</f>
        <v>#REF!</v>
      </c>
      <c r="Z87" s="57" t="e">
        <f>VLOOKUP($O87,CornerStats!$A$3:$AE$998,20,FALSE)</f>
        <v>#REF!</v>
      </c>
      <c r="AA87" s="57" t="e">
        <f>VLOOKUP($O87,CornerStats!$A$3:$AE$998,22,FALSE)</f>
        <v>#REF!</v>
      </c>
    </row>
    <row r="88" spans="1:27" ht="14.4" hidden="1" thickTop="1" x14ac:dyDescent="0.3">
      <c r="A88" s="51" t="e">
        <f>VLOOKUP($M88,CornerStats!$A$3:$AE$998,5,FALSE)</f>
        <v>#REF!</v>
      </c>
      <c r="B88" s="51" t="e">
        <f>VLOOKUP($M88,CornerStats!$A$3:$AE$998,6,FALSE)</f>
        <v>#REF!</v>
      </c>
      <c r="C88" s="51" t="e">
        <f>VLOOKUP($M88,CornerStats!$A$3:$AE$998,8,FALSE)</f>
        <v>#REF!</v>
      </c>
      <c r="D88" s="51" t="e">
        <f>VLOOKUP($M88,CornerStats!$A$3:$AE$998,9,FALSE)</f>
        <v>#REF!</v>
      </c>
      <c r="E88" s="60" t="e">
        <f>VLOOKUP($M88,CornerStats!$A$3:$AE$998,11,FALSE)</f>
        <v>#REF!</v>
      </c>
      <c r="F88" s="60" t="e">
        <f>VLOOKUP($M88,CornerStats!$A$3:$AE$998,12,FALSE)</f>
        <v>#REF!</v>
      </c>
      <c r="G88" s="57" t="e">
        <f>VLOOKUP($M88,CornerStats!$A$3:$AE$998,14,FALSE)</f>
        <v>#REF!</v>
      </c>
      <c r="H88" s="57" t="e">
        <f>VLOOKUP($M88,CornerStats!$A$3:$AE$998,15,FALSE)</f>
        <v>#REF!</v>
      </c>
      <c r="I88" s="57" t="e">
        <f>VLOOKUP($M88,CornerStats!$A$3:$AE$998,17,FALSE)</f>
        <v>#REF!</v>
      </c>
      <c r="J88" s="57" t="e">
        <f>VLOOKUP($M88,CornerStats!$A$3:$AE$998,18,FALSE)</f>
        <v>#REF!</v>
      </c>
      <c r="K88" s="57" t="e">
        <f>VLOOKUP($M88,CornerStats!$A$3:$AE$998,20,FALSE)</f>
        <v>#REF!</v>
      </c>
      <c r="L88" s="57" t="e">
        <f>VLOOKUP($M88,CornerStats!$A$3:$AE$998,21,FALSE)</f>
        <v>#REF!</v>
      </c>
      <c r="M88" s="53" t="e">
        <f>Fixtures!#REF!</f>
        <v>#REF!</v>
      </c>
      <c r="N88" s="54" t="e">
        <f>Fixtures!#REF!</f>
        <v>#REF!</v>
      </c>
      <c r="O88" s="53" t="e">
        <f>Fixtures!#REF!</f>
        <v>#REF!</v>
      </c>
      <c r="P88" s="51" t="e">
        <f>VLOOKUP($O88,CornerStats!$A$3:$AE$998,5,FALSE)</f>
        <v>#REF!</v>
      </c>
      <c r="Q88" s="51" t="e">
        <f>VLOOKUP($O88,CornerStats!$A$3:$AE$998,7,FALSE)</f>
        <v>#REF!</v>
      </c>
      <c r="R88" s="51" t="e">
        <f>VLOOKUP($O88,CornerStats!$A$3:$AE$998,8,FALSE)</f>
        <v>#REF!</v>
      </c>
      <c r="S88" s="51" t="e">
        <f>VLOOKUP($O88,CornerStats!$A$3:$AE$998,10,FALSE)</f>
        <v>#REF!</v>
      </c>
      <c r="T88" s="60" t="e">
        <f>VLOOKUP($O88,CornerStats!$A$3:$AE$998,11,FALSE)</f>
        <v>#REF!</v>
      </c>
      <c r="U88" s="60" t="e">
        <f>VLOOKUP($O88,CornerStats!$A$3:$AE$998,13,FALSE)</f>
        <v>#REF!</v>
      </c>
      <c r="V88" s="57" t="e">
        <f>VLOOKUP($O88,CornerStats!$A$3:$AE$998,14,FALSE)</f>
        <v>#REF!</v>
      </c>
      <c r="W88" s="57" t="e">
        <f>VLOOKUP($O88,CornerStats!$A$3:$AE$998,16,FALSE)</f>
        <v>#REF!</v>
      </c>
      <c r="X88" s="57" t="e">
        <f>VLOOKUP($O88,CornerStats!$A$3:$AE$998,17,FALSE)</f>
        <v>#REF!</v>
      </c>
      <c r="Y88" s="57" t="e">
        <f>VLOOKUP($O88,CornerStats!$A$3:$AE$998,19,FALSE)</f>
        <v>#REF!</v>
      </c>
      <c r="Z88" s="57" t="e">
        <f>VLOOKUP($O88,CornerStats!$A$3:$AE$998,20,FALSE)</f>
        <v>#REF!</v>
      </c>
      <c r="AA88" s="57" t="e">
        <f>VLOOKUP($O88,CornerStats!$A$3:$AE$998,22,FALSE)</f>
        <v>#REF!</v>
      </c>
    </row>
    <row r="89" spans="1:27" ht="14.4" hidden="1" thickTop="1" x14ac:dyDescent="0.3">
      <c r="A89" s="51" t="e">
        <f>VLOOKUP($M89,CornerStats!$A$3:$AE$998,5,FALSE)</f>
        <v>#REF!</v>
      </c>
      <c r="B89" s="51" t="e">
        <f>VLOOKUP($M89,CornerStats!$A$3:$AE$998,6,FALSE)</f>
        <v>#REF!</v>
      </c>
      <c r="C89" s="51" t="e">
        <f>VLOOKUP($M89,CornerStats!$A$3:$AE$998,8,FALSE)</f>
        <v>#REF!</v>
      </c>
      <c r="D89" s="51" t="e">
        <f>VLOOKUP($M89,CornerStats!$A$3:$AE$998,9,FALSE)</f>
        <v>#REF!</v>
      </c>
      <c r="E89" s="60" t="e">
        <f>VLOOKUP($M89,CornerStats!$A$3:$AE$998,11,FALSE)</f>
        <v>#REF!</v>
      </c>
      <c r="F89" s="60" t="e">
        <f>VLOOKUP($M89,CornerStats!$A$3:$AE$998,12,FALSE)</f>
        <v>#REF!</v>
      </c>
      <c r="G89" s="57" t="e">
        <f>VLOOKUP($M89,CornerStats!$A$3:$AE$998,14,FALSE)</f>
        <v>#REF!</v>
      </c>
      <c r="H89" s="57" t="e">
        <f>VLOOKUP($M89,CornerStats!$A$3:$AE$998,15,FALSE)</f>
        <v>#REF!</v>
      </c>
      <c r="I89" s="57" t="e">
        <f>VLOOKUP($M89,CornerStats!$A$3:$AE$998,17,FALSE)</f>
        <v>#REF!</v>
      </c>
      <c r="J89" s="57" t="e">
        <f>VLOOKUP($M89,CornerStats!$A$3:$AE$998,18,FALSE)</f>
        <v>#REF!</v>
      </c>
      <c r="K89" s="57" t="e">
        <f>VLOOKUP($M89,CornerStats!$A$3:$AE$998,20,FALSE)</f>
        <v>#REF!</v>
      </c>
      <c r="L89" s="57" t="e">
        <f>VLOOKUP($M89,CornerStats!$A$3:$AE$998,21,FALSE)</f>
        <v>#REF!</v>
      </c>
      <c r="M89" s="53" t="e">
        <f>Fixtures!#REF!</f>
        <v>#REF!</v>
      </c>
      <c r="N89" s="54" t="e">
        <f>Fixtures!#REF!</f>
        <v>#REF!</v>
      </c>
      <c r="O89" s="53" t="e">
        <f>Fixtures!#REF!</f>
        <v>#REF!</v>
      </c>
      <c r="P89" s="51" t="e">
        <f>VLOOKUP($O89,CornerStats!$A$3:$AE$998,5,FALSE)</f>
        <v>#REF!</v>
      </c>
      <c r="Q89" s="51" t="e">
        <f>VLOOKUP($O89,CornerStats!$A$3:$AE$998,7,FALSE)</f>
        <v>#REF!</v>
      </c>
      <c r="R89" s="51" t="e">
        <f>VLOOKUP($O89,CornerStats!$A$3:$AE$998,8,FALSE)</f>
        <v>#REF!</v>
      </c>
      <c r="S89" s="51" t="e">
        <f>VLOOKUP($O89,CornerStats!$A$3:$AE$998,10,FALSE)</f>
        <v>#REF!</v>
      </c>
      <c r="T89" s="60" t="e">
        <f>VLOOKUP($O89,CornerStats!$A$3:$AE$998,11,FALSE)</f>
        <v>#REF!</v>
      </c>
      <c r="U89" s="60" t="e">
        <f>VLOOKUP($O89,CornerStats!$A$3:$AE$998,13,FALSE)</f>
        <v>#REF!</v>
      </c>
      <c r="V89" s="57" t="e">
        <f>VLOOKUP($O89,CornerStats!$A$3:$AE$998,14,FALSE)</f>
        <v>#REF!</v>
      </c>
      <c r="W89" s="57" t="e">
        <f>VLOOKUP($O89,CornerStats!$A$3:$AE$998,16,FALSE)</f>
        <v>#REF!</v>
      </c>
      <c r="X89" s="57" t="e">
        <f>VLOOKUP($O89,CornerStats!$A$3:$AE$998,17,FALSE)</f>
        <v>#REF!</v>
      </c>
      <c r="Y89" s="57" t="e">
        <f>VLOOKUP($O89,CornerStats!$A$3:$AE$998,19,FALSE)</f>
        <v>#REF!</v>
      </c>
      <c r="Z89" s="57" t="e">
        <f>VLOOKUP($O89,CornerStats!$A$3:$AE$998,20,FALSE)</f>
        <v>#REF!</v>
      </c>
      <c r="AA89" s="57" t="e">
        <f>VLOOKUP($O89,CornerStats!$A$3:$AE$998,22,FALSE)</f>
        <v>#REF!</v>
      </c>
    </row>
    <row r="90" spans="1:27" ht="14.4" hidden="1" thickTop="1" x14ac:dyDescent="0.3">
      <c r="A90" s="51" t="e">
        <f>VLOOKUP($M90,CornerStats!$A$3:$AE$998,5,FALSE)</f>
        <v>#REF!</v>
      </c>
      <c r="B90" s="51" t="e">
        <f>VLOOKUP($M90,CornerStats!$A$3:$AE$998,6,FALSE)</f>
        <v>#REF!</v>
      </c>
      <c r="C90" s="51" t="e">
        <f>VLOOKUP($M90,CornerStats!$A$3:$AE$998,8,FALSE)</f>
        <v>#REF!</v>
      </c>
      <c r="D90" s="51" t="e">
        <f>VLOOKUP($M90,CornerStats!$A$3:$AE$998,9,FALSE)</f>
        <v>#REF!</v>
      </c>
      <c r="E90" s="60" t="e">
        <f>VLOOKUP($M90,CornerStats!$A$3:$AE$998,11,FALSE)</f>
        <v>#REF!</v>
      </c>
      <c r="F90" s="60" t="e">
        <f>VLOOKUP($M90,CornerStats!$A$3:$AE$998,12,FALSE)</f>
        <v>#REF!</v>
      </c>
      <c r="G90" s="57" t="e">
        <f>VLOOKUP($M90,CornerStats!$A$3:$AE$998,14,FALSE)</f>
        <v>#REF!</v>
      </c>
      <c r="H90" s="57" t="e">
        <f>VLOOKUP($M90,CornerStats!$A$3:$AE$998,15,FALSE)</f>
        <v>#REF!</v>
      </c>
      <c r="I90" s="57" t="e">
        <f>VLOOKUP($M90,CornerStats!$A$3:$AE$998,17,FALSE)</f>
        <v>#REF!</v>
      </c>
      <c r="J90" s="57" t="e">
        <f>VLOOKUP($M90,CornerStats!$A$3:$AE$998,18,FALSE)</f>
        <v>#REF!</v>
      </c>
      <c r="K90" s="57" t="e">
        <f>VLOOKUP($M90,CornerStats!$A$3:$AE$998,20,FALSE)</f>
        <v>#REF!</v>
      </c>
      <c r="L90" s="57" t="e">
        <f>VLOOKUP($M90,CornerStats!$A$3:$AE$998,21,FALSE)</f>
        <v>#REF!</v>
      </c>
      <c r="M90" s="53" t="e">
        <f>Fixtures!#REF!</f>
        <v>#REF!</v>
      </c>
      <c r="N90" s="54" t="e">
        <f>Fixtures!#REF!</f>
        <v>#REF!</v>
      </c>
      <c r="O90" s="53" t="e">
        <f>Fixtures!#REF!</f>
        <v>#REF!</v>
      </c>
      <c r="P90" s="51" t="e">
        <f>VLOOKUP($O90,CornerStats!$A$3:$AE$998,5,FALSE)</f>
        <v>#REF!</v>
      </c>
      <c r="Q90" s="51" t="e">
        <f>VLOOKUP($O90,CornerStats!$A$3:$AE$998,7,FALSE)</f>
        <v>#REF!</v>
      </c>
      <c r="R90" s="51" t="e">
        <f>VLOOKUP($O90,CornerStats!$A$3:$AE$998,8,FALSE)</f>
        <v>#REF!</v>
      </c>
      <c r="S90" s="51" t="e">
        <f>VLOOKUP($O90,CornerStats!$A$3:$AE$998,10,FALSE)</f>
        <v>#REF!</v>
      </c>
      <c r="T90" s="60" t="e">
        <f>VLOOKUP($O90,CornerStats!$A$3:$AE$998,11,FALSE)</f>
        <v>#REF!</v>
      </c>
      <c r="U90" s="60" t="e">
        <f>VLOOKUP($O90,CornerStats!$A$3:$AE$998,13,FALSE)</f>
        <v>#REF!</v>
      </c>
      <c r="V90" s="57" t="e">
        <f>VLOOKUP($O90,CornerStats!$A$3:$AE$998,14,FALSE)</f>
        <v>#REF!</v>
      </c>
      <c r="W90" s="57" t="e">
        <f>VLOOKUP($O90,CornerStats!$A$3:$AE$998,16,FALSE)</f>
        <v>#REF!</v>
      </c>
      <c r="X90" s="57" t="e">
        <f>VLOOKUP($O90,CornerStats!$A$3:$AE$998,17,FALSE)</f>
        <v>#REF!</v>
      </c>
      <c r="Y90" s="57" t="e">
        <f>VLOOKUP($O90,CornerStats!$A$3:$AE$998,19,FALSE)</f>
        <v>#REF!</v>
      </c>
      <c r="Z90" s="57" t="e">
        <f>VLOOKUP($O90,CornerStats!$A$3:$AE$998,20,FALSE)</f>
        <v>#REF!</v>
      </c>
      <c r="AA90" s="57" t="e">
        <f>VLOOKUP($O90,CornerStats!$A$3:$AE$998,22,FALSE)</f>
        <v>#REF!</v>
      </c>
    </row>
    <row r="91" spans="1:27" ht="14.4" hidden="1" thickTop="1" x14ac:dyDescent="0.3">
      <c r="A91" s="51" t="e">
        <f>VLOOKUP($M91,CornerStats!$A$3:$AE$998,5,FALSE)</f>
        <v>#REF!</v>
      </c>
      <c r="B91" s="51" t="e">
        <f>VLOOKUP($M91,CornerStats!$A$3:$AE$998,6,FALSE)</f>
        <v>#REF!</v>
      </c>
      <c r="C91" s="51" t="e">
        <f>VLOOKUP($M91,CornerStats!$A$3:$AE$998,8,FALSE)</f>
        <v>#REF!</v>
      </c>
      <c r="D91" s="51" t="e">
        <f>VLOOKUP($M91,CornerStats!$A$3:$AE$998,9,FALSE)</f>
        <v>#REF!</v>
      </c>
      <c r="E91" s="60" t="e">
        <f>VLOOKUP($M91,CornerStats!$A$3:$AE$998,11,FALSE)</f>
        <v>#REF!</v>
      </c>
      <c r="F91" s="60" t="e">
        <f>VLOOKUP($M91,CornerStats!$A$3:$AE$998,12,FALSE)</f>
        <v>#REF!</v>
      </c>
      <c r="G91" s="57" t="e">
        <f>VLOOKUP($M91,CornerStats!$A$3:$AE$998,14,FALSE)</f>
        <v>#REF!</v>
      </c>
      <c r="H91" s="57" t="e">
        <f>VLOOKUP($M91,CornerStats!$A$3:$AE$998,15,FALSE)</f>
        <v>#REF!</v>
      </c>
      <c r="I91" s="57" t="e">
        <f>VLOOKUP($M91,CornerStats!$A$3:$AE$998,17,FALSE)</f>
        <v>#REF!</v>
      </c>
      <c r="J91" s="57" t="e">
        <f>VLOOKUP($M91,CornerStats!$A$3:$AE$998,18,FALSE)</f>
        <v>#REF!</v>
      </c>
      <c r="K91" s="57" t="e">
        <f>VLOOKUP($M91,CornerStats!$A$3:$AE$998,20,FALSE)</f>
        <v>#REF!</v>
      </c>
      <c r="L91" s="57" t="e">
        <f>VLOOKUP($M91,CornerStats!$A$3:$AE$998,21,FALSE)</f>
        <v>#REF!</v>
      </c>
      <c r="M91" s="53" t="e">
        <f>Fixtures!#REF!</f>
        <v>#REF!</v>
      </c>
      <c r="N91" s="54" t="e">
        <f>Fixtures!#REF!</f>
        <v>#REF!</v>
      </c>
      <c r="O91" s="53" t="e">
        <f>Fixtures!#REF!</f>
        <v>#REF!</v>
      </c>
      <c r="P91" s="51" t="e">
        <f>VLOOKUP($O91,CornerStats!$A$3:$AE$998,5,FALSE)</f>
        <v>#REF!</v>
      </c>
      <c r="Q91" s="51" t="e">
        <f>VLOOKUP($O91,CornerStats!$A$3:$AE$998,7,FALSE)</f>
        <v>#REF!</v>
      </c>
      <c r="R91" s="51" t="e">
        <f>VLOOKUP($O91,CornerStats!$A$3:$AE$998,8,FALSE)</f>
        <v>#REF!</v>
      </c>
      <c r="S91" s="51" t="e">
        <f>VLOOKUP($O91,CornerStats!$A$3:$AE$998,10,FALSE)</f>
        <v>#REF!</v>
      </c>
      <c r="T91" s="60" t="e">
        <f>VLOOKUP($O91,CornerStats!$A$3:$AE$998,11,FALSE)</f>
        <v>#REF!</v>
      </c>
      <c r="U91" s="60" t="e">
        <f>VLOOKUP($O91,CornerStats!$A$3:$AE$998,13,FALSE)</f>
        <v>#REF!</v>
      </c>
      <c r="V91" s="57" t="e">
        <f>VLOOKUP($O91,CornerStats!$A$3:$AE$998,14,FALSE)</f>
        <v>#REF!</v>
      </c>
      <c r="W91" s="57" t="e">
        <f>VLOOKUP($O91,CornerStats!$A$3:$AE$998,16,FALSE)</f>
        <v>#REF!</v>
      </c>
      <c r="X91" s="57" t="e">
        <f>VLOOKUP($O91,CornerStats!$A$3:$AE$998,17,FALSE)</f>
        <v>#REF!</v>
      </c>
      <c r="Y91" s="57" t="e">
        <f>VLOOKUP($O91,CornerStats!$A$3:$AE$998,19,FALSE)</f>
        <v>#REF!</v>
      </c>
      <c r="Z91" s="57" t="e">
        <f>VLOOKUP($O91,CornerStats!$A$3:$AE$998,20,FALSE)</f>
        <v>#REF!</v>
      </c>
      <c r="AA91" s="57" t="e">
        <f>VLOOKUP($O91,CornerStats!$A$3:$AE$998,22,FALSE)</f>
        <v>#REF!</v>
      </c>
    </row>
    <row r="92" spans="1:27" ht="14.4" hidden="1" thickTop="1" x14ac:dyDescent="0.3">
      <c r="A92" s="51" t="e">
        <f>VLOOKUP($M92,CornerStats!$A$3:$AE$998,5,FALSE)</f>
        <v>#REF!</v>
      </c>
      <c r="B92" s="51" t="e">
        <f>VLOOKUP($M92,CornerStats!$A$3:$AE$998,6,FALSE)</f>
        <v>#REF!</v>
      </c>
      <c r="C92" s="51" t="e">
        <f>VLOOKUP($M92,CornerStats!$A$3:$AE$998,8,FALSE)</f>
        <v>#REF!</v>
      </c>
      <c r="D92" s="51" t="e">
        <f>VLOOKUP($M92,CornerStats!$A$3:$AE$998,9,FALSE)</f>
        <v>#REF!</v>
      </c>
      <c r="E92" s="60" t="e">
        <f>VLOOKUP($M92,CornerStats!$A$3:$AE$998,11,FALSE)</f>
        <v>#REF!</v>
      </c>
      <c r="F92" s="60" t="e">
        <f>VLOOKUP($M92,CornerStats!$A$3:$AE$998,12,FALSE)</f>
        <v>#REF!</v>
      </c>
      <c r="G92" s="57" t="e">
        <f>VLOOKUP($M92,CornerStats!$A$3:$AE$998,14,FALSE)</f>
        <v>#REF!</v>
      </c>
      <c r="H92" s="57" t="e">
        <f>VLOOKUP($M92,CornerStats!$A$3:$AE$998,15,FALSE)</f>
        <v>#REF!</v>
      </c>
      <c r="I92" s="57" t="e">
        <f>VLOOKUP($M92,CornerStats!$A$3:$AE$998,17,FALSE)</f>
        <v>#REF!</v>
      </c>
      <c r="J92" s="57" t="e">
        <f>VLOOKUP($M92,CornerStats!$A$3:$AE$998,18,FALSE)</f>
        <v>#REF!</v>
      </c>
      <c r="K92" s="57" t="e">
        <f>VLOOKUP($M92,CornerStats!$A$3:$AE$998,20,FALSE)</f>
        <v>#REF!</v>
      </c>
      <c r="L92" s="57" t="e">
        <f>VLOOKUP($M92,CornerStats!$A$3:$AE$998,21,FALSE)</f>
        <v>#REF!</v>
      </c>
      <c r="M92" s="53" t="e">
        <f>Fixtures!#REF!</f>
        <v>#REF!</v>
      </c>
      <c r="N92" s="54" t="e">
        <f>Fixtures!#REF!</f>
        <v>#REF!</v>
      </c>
      <c r="O92" s="53" t="e">
        <f>Fixtures!#REF!</f>
        <v>#REF!</v>
      </c>
      <c r="P92" s="51" t="e">
        <f>VLOOKUP($O92,CornerStats!$A$3:$AE$998,5,FALSE)</f>
        <v>#REF!</v>
      </c>
      <c r="Q92" s="51" t="e">
        <f>VLOOKUP($O92,CornerStats!$A$3:$AE$998,7,FALSE)</f>
        <v>#REF!</v>
      </c>
      <c r="R92" s="51" t="e">
        <f>VLOOKUP($O92,CornerStats!$A$3:$AE$998,8,FALSE)</f>
        <v>#REF!</v>
      </c>
      <c r="S92" s="51" t="e">
        <f>VLOOKUP($O92,CornerStats!$A$3:$AE$998,10,FALSE)</f>
        <v>#REF!</v>
      </c>
      <c r="T92" s="60" t="e">
        <f>VLOOKUP($O92,CornerStats!$A$3:$AE$998,11,FALSE)</f>
        <v>#REF!</v>
      </c>
      <c r="U92" s="60" t="e">
        <f>VLOOKUP($O92,CornerStats!$A$3:$AE$998,13,FALSE)</f>
        <v>#REF!</v>
      </c>
      <c r="V92" s="57" t="e">
        <f>VLOOKUP($O92,CornerStats!$A$3:$AE$998,14,FALSE)</f>
        <v>#REF!</v>
      </c>
      <c r="W92" s="57" t="e">
        <f>VLOOKUP($O92,CornerStats!$A$3:$AE$998,16,FALSE)</f>
        <v>#REF!</v>
      </c>
      <c r="X92" s="57" t="e">
        <f>VLOOKUP($O92,CornerStats!$A$3:$AE$998,17,FALSE)</f>
        <v>#REF!</v>
      </c>
      <c r="Y92" s="57" t="e">
        <f>VLOOKUP($O92,CornerStats!$A$3:$AE$998,19,FALSE)</f>
        <v>#REF!</v>
      </c>
      <c r="Z92" s="57" t="e">
        <f>VLOOKUP($O92,CornerStats!$A$3:$AE$998,20,FALSE)</f>
        <v>#REF!</v>
      </c>
      <c r="AA92" s="57" t="e">
        <f>VLOOKUP($O92,CornerStats!$A$3:$AE$998,22,FALSE)</f>
        <v>#REF!</v>
      </c>
    </row>
    <row r="93" spans="1:27" ht="14.4" hidden="1" thickTop="1" x14ac:dyDescent="0.3">
      <c r="A93" s="51" t="e">
        <f>VLOOKUP($M93,CornerStats!$A$3:$AE$998,5,FALSE)</f>
        <v>#REF!</v>
      </c>
      <c r="B93" s="51" t="e">
        <f>VLOOKUP($M93,CornerStats!$A$3:$AE$998,6,FALSE)</f>
        <v>#REF!</v>
      </c>
      <c r="C93" s="51" t="e">
        <f>VLOOKUP($M93,CornerStats!$A$3:$AE$998,8,FALSE)</f>
        <v>#REF!</v>
      </c>
      <c r="D93" s="51" t="e">
        <f>VLOOKUP($M93,CornerStats!$A$3:$AE$998,9,FALSE)</f>
        <v>#REF!</v>
      </c>
      <c r="E93" s="60" t="e">
        <f>VLOOKUP($M93,CornerStats!$A$3:$AE$998,11,FALSE)</f>
        <v>#REF!</v>
      </c>
      <c r="F93" s="60" t="e">
        <f>VLOOKUP($M93,CornerStats!$A$3:$AE$998,12,FALSE)</f>
        <v>#REF!</v>
      </c>
      <c r="G93" s="57" t="e">
        <f>VLOOKUP($M93,CornerStats!$A$3:$AE$998,14,FALSE)</f>
        <v>#REF!</v>
      </c>
      <c r="H93" s="57" t="e">
        <f>VLOOKUP($M93,CornerStats!$A$3:$AE$998,15,FALSE)</f>
        <v>#REF!</v>
      </c>
      <c r="I93" s="57" t="e">
        <f>VLOOKUP($M93,CornerStats!$A$3:$AE$998,17,FALSE)</f>
        <v>#REF!</v>
      </c>
      <c r="J93" s="57" t="e">
        <f>VLOOKUP($M93,CornerStats!$A$3:$AE$998,18,FALSE)</f>
        <v>#REF!</v>
      </c>
      <c r="K93" s="57" t="e">
        <f>VLOOKUP($M93,CornerStats!$A$3:$AE$998,20,FALSE)</f>
        <v>#REF!</v>
      </c>
      <c r="L93" s="57" t="e">
        <f>VLOOKUP($M93,CornerStats!$A$3:$AE$998,21,FALSE)</f>
        <v>#REF!</v>
      </c>
      <c r="M93" s="53" t="e">
        <f>Fixtures!#REF!</f>
        <v>#REF!</v>
      </c>
      <c r="N93" s="54" t="e">
        <f>Fixtures!#REF!</f>
        <v>#REF!</v>
      </c>
      <c r="O93" s="53" t="e">
        <f>Fixtures!#REF!</f>
        <v>#REF!</v>
      </c>
      <c r="P93" s="51" t="e">
        <f>VLOOKUP($O93,CornerStats!$A$3:$AE$998,5,FALSE)</f>
        <v>#REF!</v>
      </c>
      <c r="Q93" s="51" t="e">
        <f>VLOOKUP($O93,CornerStats!$A$3:$AE$998,7,FALSE)</f>
        <v>#REF!</v>
      </c>
      <c r="R93" s="51" t="e">
        <f>VLOOKUP($O93,CornerStats!$A$3:$AE$998,8,FALSE)</f>
        <v>#REF!</v>
      </c>
      <c r="S93" s="51" t="e">
        <f>VLOOKUP($O93,CornerStats!$A$3:$AE$998,10,FALSE)</f>
        <v>#REF!</v>
      </c>
      <c r="T93" s="60" t="e">
        <f>VLOOKUP($O93,CornerStats!$A$3:$AE$998,11,FALSE)</f>
        <v>#REF!</v>
      </c>
      <c r="U93" s="60" t="e">
        <f>VLOOKUP($O93,CornerStats!$A$3:$AE$998,13,FALSE)</f>
        <v>#REF!</v>
      </c>
      <c r="V93" s="57" t="e">
        <f>VLOOKUP($O93,CornerStats!$A$3:$AE$998,14,FALSE)</f>
        <v>#REF!</v>
      </c>
      <c r="W93" s="57" t="e">
        <f>VLOOKUP($O93,CornerStats!$A$3:$AE$998,16,FALSE)</f>
        <v>#REF!</v>
      </c>
      <c r="X93" s="57" t="e">
        <f>VLOOKUP($O93,CornerStats!$A$3:$AE$998,17,FALSE)</f>
        <v>#REF!</v>
      </c>
      <c r="Y93" s="57" t="e">
        <f>VLOOKUP($O93,CornerStats!$A$3:$AE$998,19,FALSE)</f>
        <v>#REF!</v>
      </c>
      <c r="Z93" s="57" t="e">
        <f>VLOOKUP($O93,CornerStats!$A$3:$AE$998,20,FALSE)</f>
        <v>#REF!</v>
      </c>
      <c r="AA93" s="57" t="e">
        <f>VLOOKUP($O93,CornerStats!$A$3:$AE$998,22,FALSE)</f>
        <v>#REF!</v>
      </c>
    </row>
    <row r="94" spans="1:27" ht="14.4" hidden="1" thickTop="1" x14ac:dyDescent="0.3">
      <c r="A94" s="51" t="e">
        <f>VLOOKUP($M94,CornerStats!$A$3:$AE$998,5,FALSE)</f>
        <v>#REF!</v>
      </c>
      <c r="B94" s="51" t="e">
        <f>VLOOKUP($M94,CornerStats!$A$3:$AE$998,6,FALSE)</f>
        <v>#REF!</v>
      </c>
      <c r="C94" s="51" t="e">
        <f>VLOOKUP($M94,CornerStats!$A$3:$AE$998,8,FALSE)</f>
        <v>#REF!</v>
      </c>
      <c r="D94" s="51" t="e">
        <f>VLOOKUP($M94,CornerStats!$A$3:$AE$998,9,FALSE)</f>
        <v>#REF!</v>
      </c>
      <c r="E94" s="60" t="e">
        <f>VLOOKUP($M94,CornerStats!$A$3:$AE$998,11,FALSE)</f>
        <v>#REF!</v>
      </c>
      <c r="F94" s="60" t="e">
        <f>VLOOKUP($M94,CornerStats!$A$3:$AE$998,12,FALSE)</f>
        <v>#REF!</v>
      </c>
      <c r="G94" s="57" t="e">
        <f>VLOOKUP($M94,CornerStats!$A$3:$AE$998,14,FALSE)</f>
        <v>#REF!</v>
      </c>
      <c r="H94" s="57" t="e">
        <f>VLOOKUP($M94,CornerStats!$A$3:$AE$998,15,FALSE)</f>
        <v>#REF!</v>
      </c>
      <c r="I94" s="57" t="e">
        <f>VLOOKUP($M94,CornerStats!$A$3:$AE$998,17,FALSE)</f>
        <v>#REF!</v>
      </c>
      <c r="J94" s="57" t="e">
        <f>VLOOKUP($M94,CornerStats!$A$3:$AE$998,18,FALSE)</f>
        <v>#REF!</v>
      </c>
      <c r="K94" s="57" t="e">
        <f>VLOOKUP($M94,CornerStats!$A$3:$AE$998,20,FALSE)</f>
        <v>#REF!</v>
      </c>
      <c r="L94" s="57" t="e">
        <f>VLOOKUP($M94,CornerStats!$A$3:$AE$998,21,FALSE)</f>
        <v>#REF!</v>
      </c>
      <c r="M94" s="53" t="e">
        <f>Fixtures!#REF!</f>
        <v>#REF!</v>
      </c>
      <c r="N94" s="54" t="e">
        <f>Fixtures!#REF!</f>
        <v>#REF!</v>
      </c>
      <c r="O94" s="53" t="e">
        <f>Fixtures!#REF!</f>
        <v>#REF!</v>
      </c>
      <c r="P94" s="51" t="e">
        <f>VLOOKUP($O94,CornerStats!$A$3:$AE$998,5,FALSE)</f>
        <v>#REF!</v>
      </c>
      <c r="Q94" s="51" t="e">
        <f>VLOOKUP($O94,CornerStats!$A$3:$AE$998,7,FALSE)</f>
        <v>#REF!</v>
      </c>
      <c r="R94" s="51" t="e">
        <f>VLOOKUP($O94,CornerStats!$A$3:$AE$998,8,FALSE)</f>
        <v>#REF!</v>
      </c>
      <c r="S94" s="51" t="e">
        <f>VLOOKUP($O94,CornerStats!$A$3:$AE$998,10,FALSE)</f>
        <v>#REF!</v>
      </c>
      <c r="T94" s="60" t="e">
        <f>VLOOKUP($O94,CornerStats!$A$3:$AE$998,11,FALSE)</f>
        <v>#REF!</v>
      </c>
      <c r="U94" s="60" t="e">
        <f>VLOOKUP($O94,CornerStats!$A$3:$AE$998,13,FALSE)</f>
        <v>#REF!</v>
      </c>
      <c r="V94" s="57" t="e">
        <f>VLOOKUP($O94,CornerStats!$A$3:$AE$998,14,FALSE)</f>
        <v>#REF!</v>
      </c>
      <c r="W94" s="57" t="e">
        <f>VLOOKUP($O94,CornerStats!$A$3:$AE$998,16,FALSE)</f>
        <v>#REF!</v>
      </c>
      <c r="X94" s="57" t="e">
        <f>VLOOKUP($O94,CornerStats!$A$3:$AE$998,17,FALSE)</f>
        <v>#REF!</v>
      </c>
      <c r="Y94" s="57" t="e">
        <f>VLOOKUP($O94,CornerStats!$A$3:$AE$998,19,FALSE)</f>
        <v>#REF!</v>
      </c>
      <c r="Z94" s="57" t="e">
        <f>VLOOKUP($O94,CornerStats!$A$3:$AE$998,20,FALSE)</f>
        <v>#REF!</v>
      </c>
      <c r="AA94" s="57" t="e">
        <f>VLOOKUP($O94,CornerStats!$A$3:$AE$998,22,FALSE)</f>
        <v>#REF!</v>
      </c>
    </row>
    <row r="95" spans="1:27" ht="14.4" hidden="1" thickTop="1" x14ac:dyDescent="0.3">
      <c r="A95" s="51" t="e">
        <f>VLOOKUP($M95,CornerStats!$A$3:$AE$998,5,FALSE)</f>
        <v>#REF!</v>
      </c>
      <c r="B95" s="51" t="e">
        <f>VLOOKUP($M95,CornerStats!$A$3:$AE$998,6,FALSE)</f>
        <v>#REF!</v>
      </c>
      <c r="C95" s="51" t="e">
        <f>VLOOKUP($M95,CornerStats!$A$3:$AE$998,8,FALSE)</f>
        <v>#REF!</v>
      </c>
      <c r="D95" s="51" t="e">
        <f>VLOOKUP($M95,CornerStats!$A$3:$AE$998,9,FALSE)</f>
        <v>#REF!</v>
      </c>
      <c r="E95" s="60" t="e">
        <f>VLOOKUP($M95,CornerStats!$A$3:$AE$998,11,FALSE)</f>
        <v>#REF!</v>
      </c>
      <c r="F95" s="60" t="e">
        <f>VLOOKUP($M95,CornerStats!$A$3:$AE$998,12,FALSE)</f>
        <v>#REF!</v>
      </c>
      <c r="G95" s="57" t="e">
        <f>VLOOKUP($M95,CornerStats!$A$3:$AE$998,14,FALSE)</f>
        <v>#REF!</v>
      </c>
      <c r="H95" s="57" t="e">
        <f>VLOOKUP($M95,CornerStats!$A$3:$AE$998,15,FALSE)</f>
        <v>#REF!</v>
      </c>
      <c r="I95" s="57" t="e">
        <f>VLOOKUP($M95,CornerStats!$A$3:$AE$998,17,FALSE)</f>
        <v>#REF!</v>
      </c>
      <c r="J95" s="57" t="e">
        <f>VLOOKUP($M95,CornerStats!$A$3:$AE$998,18,FALSE)</f>
        <v>#REF!</v>
      </c>
      <c r="K95" s="57" t="e">
        <f>VLOOKUP($M95,CornerStats!$A$3:$AE$998,20,FALSE)</f>
        <v>#REF!</v>
      </c>
      <c r="L95" s="57" t="e">
        <f>VLOOKUP($M95,CornerStats!$A$3:$AE$998,21,FALSE)</f>
        <v>#REF!</v>
      </c>
      <c r="M95" s="53" t="e">
        <f>Fixtures!#REF!</f>
        <v>#REF!</v>
      </c>
      <c r="N95" s="54" t="e">
        <f>Fixtures!#REF!</f>
        <v>#REF!</v>
      </c>
      <c r="O95" s="53" t="e">
        <f>Fixtures!#REF!</f>
        <v>#REF!</v>
      </c>
      <c r="P95" s="51" t="e">
        <f>VLOOKUP($O95,CornerStats!$A$3:$AE$998,5,FALSE)</f>
        <v>#REF!</v>
      </c>
      <c r="Q95" s="51" t="e">
        <f>VLOOKUP($O95,CornerStats!$A$3:$AE$998,7,FALSE)</f>
        <v>#REF!</v>
      </c>
      <c r="R95" s="51" t="e">
        <f>VLOOKUP($O95,CornerStats!$A$3:$AE$998,8,FALSE)</f>
        <v>#REF!</v>
      </c>
      <c r="S95" s="51" t="e">
        <f>VLOOKUP($O95,CornerStats!$A$3:$AE$998,10,FALSE)</f>
        <v>#REF!</v>
      </c>
      <c r="T95" s="60" t="e">
        <f>VLOOKUP($O95,CornerStats!$A$3:$AE$998,11,FALSE)</f>
        <v>#REF!</v>
      </c>
      <c r="U95" s="60" t="e">
        <f>VLOOKUP($O95,CornerStats!$A$3:$AE$998,13,FALSE)</f>
        <v>#REF!</v>
      </c>
      <c r="V95" s="57" t="e">
        <f>VLOOKUP($O95,CornerStats!$A$3:$AE$998,14,FALSE)</f>
        <v>#REF!</v>
      </c>
      <c r="W95" s="57" t="e">
        <f>VLOOKUP($O95,CornerStats!$A$3:$AE$998,16,FALSE)</f>
        <v>#REF!</v>
      </c>
      <c r="X95" s="57" t="e">
        <f>VLOOKUP($O95,CornerStats!$A$3:$AE$998,17,FALSE)</f>
        <v>#REF!</v>
      </c>
      <c r="Y95" s="57" t="e">
        <f>VLOOKUP($O95,CornerStats!$A$3:$AE$998,19,FALSE)</f>
        <v>#REF!</v>
      </c>
      <c r="Z95" s="57" t="e">
        <f>VLOOKUP($O95,CornerStats!$A$3:$AE$998,20,FALSE)</f>
        <v>#REF!</v>
      </c>
      <c r="AA95" s="57" t="e">
        <f>VLOOKUP($O95,CornerStats!$A$3:$AE$998,22,FALSE)</f>
        <v>#REF!</v>
      </c>
    </row>
    <row r="96" spans="1:27" ht="14.4" hidden="1" thickTop="1" x14ac:dyDescent="0.3">
      <c r="A96" s="51" t="e">
        <f>VLOOKUP($M96,CornerStats!$A$3:$AE$998,5,FALSE)</f>
        <v>#REF!</v>
      </c>
      <c r="B96" s="51" t="e">
        <f>VLOOKUP($M96,CornerStats!$A$3:$AE$998,6,FALSE)</f>
        <v>#REF!</v>
      </c>
      <c r="C96" s="51" t="e">
        <f>VLOOKUP($M96,CornerStats!$A$3:$AE$998,8,FALSE)</f>
        <v>#REF!</v>
      </c>
      <c r="D96" s="51" t="e">
        <f>VLOOKUP($M96,CornerStats!$A$3:$AE$998,9,FALSE)</f>
        <v>#REF!</v>
      </c>
      <c r="E96" s="60" t="e">
        <f>VLOOKUP($M96,CornerStats!$A$3:$AE$998,11,FALSE)</f>
        <v>#REF!</v>
      </c>
      <c r="F96" s="60" t="e">
        <f>VLOOKUP($M96,CornerStats!$A$3:$AE$998,12,FALSE)</f>
        <v>#REF!</v>
      </c>
      <c r="G96" s="57" t="e">
        <f>VLOOKUP($M96,CornerStats!$A$3:$AE$998,14,FALSE)</f>
        <v>#REF!</v>
      </c>
      <c r="H96" s="57" t="e">
        <f>VLOOKUP($M96,CornerStats!$A$3:$AE$998,15,FALSE)</f>
        <v>#REF!</v>
      </c>
      <c r="I96" s="57" t="e">
        <f>VLOOKUP($M96,CornerStats!$A$3:$AE$998,17,FALSE)</f>
        <v>#REF!</v>
      </c>
      <c r="J96" s="57" t="e">
        <f>VLOOKUP($M96,CornerStats!$A$3:$AE$998,18,FALSE)</f>
        <v>#REF!</v>
      </c>
      <c r="K96" s="57" t="e">
        <f>VLOOKUP($M96,CornerStats!$A$3:$AE$998,20,FALSE)</f>
        <v>#REF!</v>
      </c>
      <c r="L96" s="57" t="e">
        <f>VLOOKUP($M96,CornerStats!$A$3:$AE$998,21,FALSE)</f>
        <v>#REF!</v>
      </c>
      <c r="M96" s="53" t="e">
        <f>Fixtures!#REF!</f>
        <v>#REF!</v>
      </c>
      <c r="N96" s="54" t="e">
        <f>Fixtures!#REF!</f>
        <v>#REF!</v>
      </c>
      <c r="O96" s="53" t="e">
        <f>Fixtures!#REF!</f>
        <v>#REF!</v>
      </c>
      <c r="P96" s="51" t="e">
        <f>VLOOKUP($O96,CornerStats!$A$3:$AE$998,5,FALSE)</f>
        <v>#REF!</v>
      </c>
      <c r="Q96" s="51" t="e">
        <f>VLOOKUP($O96,CornerStats!$A$3:$AE$998,7,FALSE)</f>
        <v>#REF!</v>
      </c>
      <c r="R96" s="51" t="e">
        <f>VLOOKUP($O96,CornerStats!$A$3:$AE$998,8,FALSE)</f>
        <v>#REF!</v>
      </c>
      <c r="S96" s="51" t="e">
        <f>VLOOKUP($O96,CornerStats!$A$3:$AE$998,10,FALSE)</f>
        <v>#REF!</v>
      </c>
      <c r="T96" s="60" t="e">
        <f>VLOOKUP($O96,CornerStats!$A$3:$AE$998,11,FALSE)</f>
        <v>#REF!</v>
      </c>
      <c r="U96" s="60" t="e">
        <f>VLOOKUP($O96,CornerStats!$A$3:$AE$998,13,FALSE)</f>
        <v>#REF!</v>
      </c>
      <c r="V96" s="57" t="e">
        <f>VLOOKUP($O96,CornerStats!$A$3:$AE$998,14,FALSE)</f>
        <v>#REF!</v>
      </c>
      <c r="W96" s="57" t="e">
        <f>VLOOKUP($O96,CornerStats!$A$3:$AE$998,16,FALSE)</f>
        <v>#REF!</v>
      </c>
      <c r="X96" s="57" t="e">
        <f>VLOOKUP($O96,CornerStats!$A$3:$AE$998,17,FALSE)</f>
        <v>#REF!</v>
      </c>
      <c r="Y96" s="57" t="e">
        <f>VLOOKUP($O96,CornerStats!$A$3:$AE$998,19,FALSE)</f>
        <v>#REF!</v>
      </c>
      <c r="Z96" s="57" t="e">
        <f>VLOOKUP($O96,CornerStats!$A$3:$AE$998,20,FALSE)</f>
        <v>#REF!</v>
      </c>
      <c r="AA96" s="57" t="e">
        <f>VLOOKUP($O96,CornerStats!$A$3:$AE$998,22,FALSE)</f>
        <v>#REF!</v>
      </c>
    </row>
    <row r="97" spans="1:27" ht="14.4" hidden="1" thickTop="1" x14ac:dyDescent="0.3">
      <c r="A97" s="51" t="e">
        <f>VLOOKUP($M97,CornerStats!$A$3:$AE$998,5,FALSE)</f>
        <v>#REF!</v>
      </c>
      <c r="B97" s="51" t="e">
        <f>VLOOKUP($M97,CornerStats!$A$3:$AE$998,6,FALSE)</f>
        <v>#REF!</v>
      </c>
      <c r="C97" s="51" t="e">
        <f>VLOOKUP($M97,CornerStats!$A$3:$AE$998,8,FALSE)</f>
        <v>#REF!</v>
      </c>
      <c r="D97" s="51" t="e">
        <f>VLOOKUP($M97,CornerStats!$A$3:$AE$998,9,FALSE)</f>
        <v>#REF!</v>
      </c>
      <c r="E97" s="60" t="e">
        <f>VLOOKUP($M97,CornerStats!$A$3:$AE$998,11,FALSE)</f>
        <v>#REF!</v>
      </c>
      <c r="F97" s="60" t="e">
        <f>VLOOKUP($M97,CornerStats!$A$3:$AE$998,12,FALSE)</f>
        <v>#REF!</v>
      </c>
      <c r="G97" s="57" t="e">
        <f>VLOOKUP($M97,CornerStats!$A$3:$AE$998,14,FALSE)</f>
        <v>#REF!</v>
      </c>
      <c r="H97" s="57" t="e">
        <f>VLOOKUP($M97,CornerStats!$A$3:$AE$998,15,FALSE)</f>
        <v>#REF!</v>
      </c>
      <c r="I97" s="57" t="e">
        <f>VLOOKUP($M97,CornerStats!$A$3:$AE$998,17,FALSE)</f>
        <v>#REF!</v>
      </c>
      <c r="J97" s="57" t="e">
        <f>VLOOKUP($M97,CornerStats!$A$3:$AE$998,18,FALSE)</f>
        <v>#REF!</v>
      </c>
      <c r="K97" s="57" t="e">
        <f>VLOOKUP($M97,CornerStats!$A$3:$AE$998,20,FALSE)</f>
        <v>#REF!</v>
      </c>
      <c r="L97" s="57" t="e">
        <f>VLOOKUP($M97,CornerStats!$A$3:$AE$998,21,FALSE)</f>
        <v>#REF!</v>
      </c>
      <c r="M97" s="53" t="e">
        <f>Fixtures!#REF!</f>
        <v>#REF!</v>
      </c>
      <c r="N97" s="54" t="e">
        <f>Fixtures!#REF!</f>
        <v>#REF!</v>
      </c>
      <c r="O97" s="53" t="e">
        <f>Fixtures!#REF!</f>
        <v>#REF!</v>
      </c>
      <c r="P97" s="51" t="e">
        <f>VLOOKUP($O97,CornerStats!$A$3:$AE$998,5,FALSE)</f>
        <v>#REF!</v>
      </c>
      <c r="Q97" s="51" t="e">
        <f>VLOOKUP($O97,CornerStats!$A$3:$AE$998,7,FALSE)</f>
        <v>#REF!</v>
      </c>
      <c r="R97" s="51" t="e">
        <f>VLOOKUP($O97,CornerStats!$A$3:$AE$998,8,FALSE)</f>
        <v>#REF!</v>
      </c>
      <c r="S97" s="51" t="e">
        <f>VLOOKUP($O97,CornerStats!$A$3:$AE$998,10,FALSE)</f>
        <v>#REF!</v>
      </c>
      <c r="T97" s="60" t="e">
        <f>VLOOKUP($O97,CornerStats!$A$3:$AE$998,11,FALSE)</f>
        <v>#REF!</v>
      </c>
      <c r="U97" s="60" t="e">
        <f>VLOOKUP($O97,CornerStats!$A$3:$AE$998,13,FALSE)</f>
        <v>#REF!</v>
      </c>
      <c r="V97" s="57" t="e">
        <f>VLOOKUP($O97,CornerStats!$A$3:$AE$998,14,FALSE)</f>
        <v>#REF!</v>
      </c>
      <c r="W97" s="57" t="e">
        <f>VLOOKUP($O97,CornerStats!$A$3:$AE$998,16,FALSE)</f>
        <v>#REF!</v>
      </c>
      <c r="X97" s="57" t="e">
        <f>VLOOKUP($O97,CornerStats!$A$3:$AE$998,17,FALSE)</f>
        <v>#REF!</v>
      </c>
      <c r="Y97" s="57" t="e">
        <f>VLOOKUP($O97,CornerStats!$A$3:$AE$998,19,FALSE)</f>
        <v>#REF!</v>
      </c>
      <c r="Z97" s="57" t="e">
        <f>VLOOKUP($O97,CornerStats!$A$3:$AE$998,20,FALSE)</f>
        <v>#REF!</v>
      </c>
      <c r="AA97" s="57" t="e">
        <f>VLOOKUP($O97,CornerStats!$A$3:$AE$998,22,FALSE)</f>
        <v>#REF!</v>
      </c>
    </row>
    <row r="98" spans="1:27" ht="14.4" hidden="1" thickTop="1" x14ac:dyDescent="0.3">
      <c r="A98" s="51" t="e">
        <f>VLOOKUP($M98,CornerStats!$A$3:$AE$998,5,FALSE)</f>
        <v>#REF!</v>
      </c>
      <c r="B98" s="51" t="e">
        <f>VLOOKUP($M98,CornerStats!$A$3:$AE$998,6,FALSE)</f>
        <v>#REF!</v>
      </c>
      <c r="C98" s="51" t="e">
        <f>VLOOKUP($M98,CornerStats!$A$3:$AE$998,8,FALSE)</f>
        <v>#REF!</v>
      </c>
      <c r="D98" s="51" t="e">
        <f>VLOOKUP($M98,CornerStats!$A$3:$AE$998,9,FALSE)</f>
        <v>#REF!</v>
      </c>
      <c r="E98" s="60" t="e">
        <f>VLOOKUP($M98,CornerStats!$A$3:$AE$998,11,FALSE)</f>
        <v>#REF!</v>
      </c>
      <c r="F98" s="60" t="e">
        <f>VLOOKUP($M98,CornerStats!$A$3:$AE$998,12,FALSE)</f>
        <v>#REF!</v>
      </c>
      <c r="G98" s="57" t="e">
        <f>VLOOKUP($M98,CornerStats!$A$3:$AE$998,14,FALSE)</f>
        <v>#REF!</v>
      </c>
      <c r="H98" s="57" t="e">
        <f>VLOOKUP($M98,CornerStats!$A$3:$AE$998,15,FALSE)</f>
        <v>#REF!</v>
      </c>
      <c r="I98" s="57" t="e">
        <f>VLOOKUP($M98,CornerStats!$A$3:$AE$998,17,FALSE)</f>
        <v>#REF!</v>
      </c>
      <c r="J98" s="57" t="e">
        <f>VLOOKUP($M98,CornerStats!$A$3:$AE$998,18,FALSE)</f>
        <v>#REF!</v>
      </c>
      <c r="K98" s="57" t="e">
        <f>VLOOKUP($M98,CornerStats!$A$3:$AE$998,20,FALSE)</f>
        <v>#REF!</v>
      </c>
      <c r="L98" s="57" t="e">
        <f>VLOOKUP($M98,CornerStats!$A$3:$AE$998,21,FALSE)</f>
        <v>#REF!</v>
      </c>
      <c r="M98" s="53" t="e">
        <f>Fixtures!#REF!</f>
        <v>#REF!</v>
      </c>
      <c r="N98" s="54" t="e">
        <f>Fixtures!#REF!</f>
        <v>#REF!</v>
      </c>
      <c r="O98" s="53" t="e">
        <f>Fixtures!#REF!</f>
        <v>#REF!</v>
      </c>
      <c r="P98" s="51" t="e">
        <f>VLOOKUP($O98,CornerStats!$A$3:$AE$998,5,FALSE)</f>
        <v>#REF!</v>
      </c>
      <c r="Q98" s="51" t="e">
        <f>VLOOKUP($O98,CornerStats!$A$3:$AE$998,7,FALSE)</f>
        <v>#REF!</v>
      </c>
      <c r="R98" s="51" t="e">
        <f>VLOOKUP($O98,CornerStats!$A$3:$AE$998,8,FALSE)</f>
        <v>#REF!</v>
      </c>
      <c r="S98" s="51" t="e">
        <f>VLOOKUP($O98,CornerStats!$A$3:$AE$998,10,FALSE)</f>
        <v>#REF!</v>
      </c>
      <c r="T98" s="60" t="e">
        <f>VLOOKUP($O98,CornerStats!$A$3:$AE$998,11,FALSE)</f>
        <v>#REF!</v>
      </c>
      <c r="U98" s="60" t="e">
        <f>VLOOKUP($O98,CornerStats!$A$3:$AE$998,13,FALSE)</f>
        <v>#REF!</v>
      </c>
      <c r="V98" s="57" t="e">
        <f>VLOOKUP($O98,CornerStats!$A$3:$AE$998,14,FALSE)</f>
        <v>#REF!</v>
      </c>
      <c r="W98" s="57" t="e">
        <f>VLOOKUP($O98,CornerStats!$A$3:$AE$998,16,FALSE)</f>
        <v>#REF!</v>
      </c>
      <c r="X98" s="57" t="e">
        <f>VLOOKUP($O98,CornerStats!$A$3:$AE$998,17,FALSE)</f>
        <v>#REF!</v>
      </c>
      <c r="Y98" s="57" t="e">
        <f>VLOOKUP($O98,CornerStats!$A$3:$AE$998,19,FALSE)</f>
        <v>#REF!</v>
      </c>
      <c r="Z98" s="57" t="e">
        <f>VLOOKUP($O98,CornerStats!$A$3:$AE$998,20,FALSE)</f>
        <v>#REF!</v>
      </c>
      <c r="AA98" s="57" t="e">
        <f>VLOOKUP($O98,CornerStats!$A$3:$AE$998,22,FALSE)</f>
        <v>#REF!</v>
      </c>
    </row>
    <row r="99" spans="1:27" ht="14.4" hidden="1" thickTop="1" x14ac:dyDescent="0.3">
      <c r="A99" s="51" t="e">
        <f>VLOOKUP($M99,CornerStats!$A$3:$AE$998,5,FALSE)</f>
        <v>#REF!</v>
      </c>
      <c r="B99" s="51" t="e">
        <f>VLOOKUP($M99,CornerStats!$A$3:$AE$998,6,FALSE)</f>
        <v>#REF!</v>
      </c>
      <c r="C99" s="51" t="e">
        <f>VLOOKUP($M99,CornerStats!$A$3:$AE$998,8,FALSE)</f>
        <v>#REF!</v>
      </c>
      <c r="D99" s="51" t="e">
        <f>VLOOKUP($M99,CornerStats!$A$3:$AE$998,9,FALSE)</f>
        <v>#REF!</v>
      </c>
      <c r="E99" s="60" t="e">
        <f>VLOOKUP($M99,CornerStats!$A$3:$AE$998,11,FALSE)</f>
        <v>#REF!</v>
      </c>
      <c r="F99" s="60" t="e">
        <f>VLOOKUP($M99,CornerStats!$A$3:$AE$998,12,FALSE)</f>
        <v>#REF!</v>
      </c>
      <c r="G99" s="57" t="e">
        <f>VLOOKUP($M99,CornerStats!$A$3:$AE$998,14,FALSE)</f>
        <v>#REF!</v>
      </c>
      <c r="H99" s="57" t="e">
        <f>VLOOKUP($M99,CornerStats!$A$3:$AE$998,15,FALSE)</f>
        <v>#REF!</v>
      </c>
      <c r="I99" s="57" t="e">
        <f>VLOOKUP($M99,CornerStats!$A$3:$AE$998,17,FALSE)</f>
        <v>#REF!</v>
      </c>
      <c r="J99" s="57" t="e">
        <f>VLOOKUP($M99,CornerStats!$A$3:$AE$998,18,FALSE)</f>
        <v>#REF!</v>
      </c>
      <c r="K99" s="57" t="e">
        <f>VLOOKUP($M99,CornerStats!$A$3:$AE$998,20,FALSE)</f>
        <v>#REF!</v>
      </c>
      <c r="L99" s="57" t="e">
        <f>VLOOKUP($M99,CornerStats!$A$3:$AE$998,21,FALSE)</f>
        <v>#REF!</v>
      </c>
      <c r="M99" s="53" t="e">
        <f>Fixtures!#REF!</f>
        <v>#REF!</v>
      </c>
      <c r="N99" s="54" t="e">
        <f>Fixtures!#REF!</f>
        <v>#REF!</v>
      </c>
      <c r="O99" s="53" t="e">
        <f>Fixtures!#REF!</f>
        <v>#REF!</v>
      </c>
      <c r="P99" s="51" t="e">
        <f>VLOOKUP($O99,CornerStats!$A$3:$AE$998,5,FALSE)</f>
        <v>#REF!</v>
      </c>
      <c r="Q99" s="51" t="e">
        <f>VLOOKUP($O99,CornerStats!$A$3:$AE$998,7,FALSE)</f>
        <v>#REF!</v>
      </c>
      <c r="R99" s="51" t="e">
        <f>VLOOKUP($O99,CornerStats!$A$3:$AE$998,8,FALSE)</f>
        <v>#REF!</v>
      </c>
      <c r="S99" s="51" t="e">
        <f>VLOOKUP($O99,CornerStats!$A$3:$AE$998,10,FALSE)</f>
        <v>#REF!</v>
      </c>
      <c r="T99" s="60" t="e">
        <f>VLOOKUP($O99,CornerStats!$A$3:$AE$998,11,FALSE)</f>
        <v>#REF!</v>
      </c>
      <c r="U99" s="60" t="e">
        <f>VLOOKUP($O99,CornerStats!$A$3:$AE$998,13,FALSE)</f>
        <v>#REF!</v>
      </c>
      <c r="V99" s="57" t="e">
        <f>VLOOKUP($O99,CornerStats!$A$3:$AE$998,14,FALSE)</f>
        <v>#REF!</v>
      </c>
      <c r="W99" s="57" t="e">
        <f>VLOOKUP($O99,CornerStats!$A$3:$AE$998,16,FALSE)</f>
        <v>#REF!</v>
      </c>
      <c r="X99" s="57" t="e">
        <f>VLOOKUP($O99,CornerStats!$A$3:$AE$998,17,FALSE)</f>
        <v>#REF!</v>
      </c>
      <c r="Y99" s="57" t="e">
        <f>VLOOKUP($O99,CornerStats!$A$3:$AE$998,19,FALSE)</f>
        <v>#REF!</v>
      </c>
      <c r="Z99" s="57" t="e">
        <f>VLOOKUP($O99,CornerStats!$A$3:$AE$998,20,FALSE)</f>
        <v>#REF!</v>
      </c>
      <c r="AA99" s="57" t="e">
        <f>VLOOKUP($O99,CornerStats!$A$3:$AE$998,22,FALSE)</f>
        <v>#REF!</v>
      </c>
    </row>
    <row r="100" spans="1:27" ht="14.4" hidden="1" thickTop="1" x14ac:dyDescent="0.3">
      <c r="A100" s="51" t="e">
        <f>VLOOKUP($M100,CornerStats!$A$3:$AE$998,5,FALSE)</f>
        <v>#REF!</v>
      </c>
      <c r="B100" s="51" t="e">
        <f>VLOOKUP($M100,CornerStats!$A$3:$AE$998,6,FALSE)</f>
        <v>#REF!</v>
      </c>
      <c r="C100" s="51" t="e">
        <f>VLOOKUP($M100,CornerStats!$A$3:$AE$998,8,FALSE)</f>
        <v>#REF!</v>
      </c>
      <c r="D100" s="51" t="e">
        <f>VLOOKUP($M100,CornerStats!$A$3:$AE$998,9,FALSE)</f>
        <v>#REF!</v>
      </c>
      <c r="E100" s="60" t="e">
        <f>VLOOKUP($M100,CornerStats!$A$3:$AE$998,11,FALSE)</f>
        <v>#REF!</v>
      </c>
      <c r="F100" s="60" t="e">
        <f>VLOOKUP($M100,CornerStats!$A$3:$AE$998,12,FALSE)</f>
        <v>#REF!</v>
      </c>
      <c r="G100" s="57" t="e">
        <f>VLOOKUP($M100,CornerStats!$A$3:$AE$998,14,FALSE)</f>
        <v>#REF!</v>
      </c>
      <c r="H100" s="57" t="e">
        <f>VLOOKUP($M100,CornerStats!$A$3:$AE$998,15,FALSE)</f>
        <v>#REF!</v>
      </c>
      <c r="I100" s="57" t="e">
        <f>VLOOKUP($M100,CornerStats!$A$3:$AE$998,17,FALSE)</f>
        <v>#REF!</v>
      </c>
      <c r="J100" s="57" t="e">
        <f>VLOOKUP($M100,CornerStats!$A$3:$AE$998,18,FALSE)</f>
        <v>#REF!</v>
      </c>
      <c r="K100" s="57" t="e">
        <f>VLOOKUP($M100,CornerStats!$A$3:$AE$998,20,FALSE)</f>
        <v>#REF!</v>
      </c>
      <c r="L100" s="57" t="e">
        <f>VLOOKUP($M100,CornerStats!$A$3:$AE$998,21,FALSE)</f>
        <v>#REF!</v>
      </c>
      <c r="M100" s="53" t="e">
        <f>Fixtures!#REF!</f>
        <v>#REF!</v>
      </c>
      <c r="N100" s="54" t="e">
        <f>Fixtures!#REF!</f>
        <v>#REF!</v>
      </c>
      <c r="O100" s="53" t="e">
        <f>Fixtures!#REF!</f>
        <v>#REF!</v>
      </c>
      <c r="P100" s="51" t="e">
        <f>VLOOKUP($O100,CornerStats!$A$3:$AE$998,5,FALSE)</f>
        <v>#REF!</v>
      </c>
      <c r="Q100" s="51" t="e">
        <f>VLOOKUP($O100,CornerStats!$A$3:$AE$998,7,FALSE)</f>
        <v>#REF!</v>
      </c>
      <c r="R100" s="51" t="e">
        <f>VLOOKUP($O100,CornerStats!$A$3:$AE$998,8,FALSE)</f>
        <v>#REF!</v>
      </c>
      <c r="S100" s="51" t="e">
        <f>VLOOKUP($O100,CornerStats!$A$3:$AE$998,10,FALSE)</f>
        <v>#REF!</v>
      </c>
      <c r="T100" s="60" t="e">
        <f>VLOOKUP($O100,CornerStats!$A$3:$AE$998,11,FALSE)</f>
        <v>#REF!</v>
      </c>
      <c r="U100" s="60" t="e">
        <f>VLOOKUP($O100,CornerStats!$A$3:$AE$998,13,FALSE)</f>
        <v>#REF!</v>
      </c>
      <c r="V100" s="57" t="e">
        <f>VLOOKUP($O100,CornerStats!$A$3:$AE$998,14,FALSE)</f>
        <v>#REF!</v>
      </c>
      <c r="W100" s="57" t="e">
        <f>VLOOKUP($O100,CornerStats!$A$3:$AE$998,16,FALSE)</f>
        <v>#REF!</v>
      </c>
      <c r="X100" s="57" t="e">
        <f>VLOOKUP($O100,CornerStats!$A$3:$AE$998,17,FALSE)</f>
        <v>#REF!</v>
      </c>
      <c r="Y100" s="57" t="e">
        <f>VLOOKUP($O100,CornerStats!$A$3:$AE$998,19,FALSE)</f>
        <v>#REF!</v>
      </c>
      <c r="Z100" s="57" t="e">
        <f>VLOOKUP($O100,CornerStats!$A$3:$AE$998,20,FALSE)</f>
        <v>#REF!</v>
      </c>
      <c r="AA100" s="57" t="e">
        <f>VLOOKUP($O100,CornerStats!$A$3:$AE$998,22,FALSE)</f>
        <v>#REF!</v>
      </c>
    </row>
    <row r="101" spans="1:27" ht="14.4" hidden="1" thickTop="1" x14ac:dyDescent="0.3">
      <c r="A101" s="51" t="e">
        <f>VLOOKUP($M101,CornerStats!$A$3:$AE$998,5,FALSE)</f>
        <v>#REF!</v>
      </c>
      <c r="B101" s="51" t="e">
        <f>VLOOKUP($M101,CornerStats!$A$3:$AE$998,6,FALSE)</f>
        <v>#REF!</v>
      </c>
      <c r="C101" s="51" t="e">
        <f>VLOOKUP($M101,CornerStats!$A$3:$AE$998,8,FALSE)</f>
        <v>#REF!</v>
      </c>
      <c r="D101" s="51" t="e">
        <f>VLOOKUP($M101,CornerStats!$A$3:$AE$998,9,FALSE)</f>
        <v>#REF!</v>
      </c>
      <c r="E101" s="60" t="e">
        <f>VLOOKUP($M101,CornerStats!$A$3:$AE$998,11,FALSE)</f>
        <v>#REF!</v>
      </c>
      <c r="F101" s="60" t="e">
        <f>VLOOKUP($M101,CornerStats!$A$3:$AE$998,12,FALSE)</f>
        <v>#REF!</v>
      </c>
      <c r="G101" s="57" t="e">
        <f>VLOOKUP($M101,CornerStats!$A$3:$AE$998,14,FALSE)</f>
        <v>#REF!</v>
      </c>
      <c r="H101" s="57" t="e">
        <f>VLOOKUP($M101,CornerStats!$A$3:$AE$998,15,FALSE)</f>
        <v>#REF!</v>
      </c>
      <c r="I101" s="57" t="e">
        <f>VLOOKUP($M101,CornerStats!$A$3:$AE$998,17,FALSE)</f>
        <v>#REF!</v>
      </c>
      <c r="J101" s="57" t="e">
        <f>VLOOKUP($M101,CornerStats!$A$3:$AE$998,18,FALSE)</f>
        <v>#REF!</v>
      </c>
      <c r="K101" s="57" t="e">
        <f>VLOOKUP($M101,CornerStats!$A$3:$AE$998,20,FALSE)</f>
        <v>#REF!</v>
      </c>
      <c r="L101" s="57" t="e">
        <f>VLOOKUP($M101,CornerStats!$A$3:$AE$998,21,FALSE)</f>
        <v>#REF!</v>
      </c>
      <c r="M101" s="53" t="e">
        <f>Fixtures!#REF!</f>
        <v>#REF!</v>
      </c>
      <c r="N101" s="54" t="e">
        <f>Fixtures!#REF!</f>
        <v>#REF!</v>
      </c>
      <c r="O101" s="53" t="e">
        <f>Fixtures!#REF!</f>
        <v>#REF!</v>
      </c>
      <c r="P101" s="51" t="e">
        <f>VLOOKUP($O101,CornerStats!$A$3:$AE$998,5,FALSE)</f>
        <v>#REF!</v>
      </c>
      <c r="Q101" s="51" t="e">
        <f>VLOOKUP($O101,CornerStats!$A$3:$AE$998,7,FALSE)</f>
        <v>#REF!</v>
      </c>
      <c r="R101" s="51" t="e">
        <f>VLOOKUP($O101,CornerStats!$A$3:$AE$998,8,FALSE)</f>
        <v>#REF!</v>
      </c>
      <c r="S101" s="51" t="e">
        <f>VLOOKUP($O101,CornerStats!$A$3:$AE$998,10,FALSE)</f>
        <v>#REF!</v>
      </c>
      <c r="T101" s="60" t="e">
        <f>VLOOKUP($O101,CornerStats!$A$3:$AE$998,11,FALSE)</f>
        <v>#REF!</v>
      </c>
      <c r="U101" s="60" t="e">
        <f>VLOOKUP($O101,CornerStats!$A$3:$AE$998,13,FALSE)</f>
        <v>#REF!</v>
      </c>
      <c r="V101" s="57" t="e">
        <f>VLOOKUP($O101,CornerStats!$A$3:$AE$998,14,FALSE)</f>
        <v>#REF!</v>
      </c>
      <c r="W101" s="57" t="e">
        <f>VLOOKUP($O101,CornerStats!$A$3:$AE$998,16,FALSE)</f>
        <v>#REF!</v>
      </c>
      <c r="X101" s="57" t="e">
        <f>VLOOKUP($O101,CornerStats!$A$3:$AE$998,17,FALSE)</f>
        <v>#REF!</v>
      </c>
      <c r="Y101" s="57" t="e">
        <f>VLOOKUP($O101,CornerStats!$A$3:$AE$998,19,FALSE)</f>
        <v>#REF!</v>
      </c>
      <c r="Z101" s="57" t="e">
        <f>VLOOKUP($O101,CornerStats!$A$3:$AE$998,20,FALSE)</f>
        <v>#REF!</v>
      </c>
      <c r="AA101" s="57" t="e">
        <f>VLOOKUP($O101,CornerStats!$A$3:$AE$998,22,FALSE)</f>
        <v>#REF!</v>
      </c>
    </row>
    <row r="102" spans="1:27" ht="14.4" hidden="1" thickTop="1" x14ac:dyDescent="0.3">
      <c r="A102" s="51" t="e">
        <f>VLOOKUP($M102,CornerStats!$A$3:$AE$998,5,FALSE)</f>
        <v>#REF!</v>
      </c>
      <c r="B102" s="51" t="e">
        <f>VLOOKUP($M102,CornerStats!$A$3:$AE$998,6,FALSE)</f>
        <v>#REF!</v>
      </c>
      <c r="C102" s="51" t="e">
        <f>VLOOKUP($M102,CornerStats!$A$3:$AE$998,8,FALSE)</f>
        <v>#REF!</v>
      </c>
      <c r="D102" s="51" t="e">
        <f>VLOOKUP($M102,CornerStats!$A$3:$AE$998,9,FALSE)</f>
        <v>#REF!</v>
      </c>
      <c r="E102" s="60" t="e">
        <f>VLOOKUP($M102,CornerStats!$A$3:$AE$998,11,FALSE)</f>
        <v>#REF!</v>
      </c>
      <c r="F102" s="60" t="e">
        <f>VLOOKUP($M102,CornerStats!$A$3:$AE$998,12,FALSE)</f>
        <v>#REF!</v>
      </c>
      <c r="G102" s="57" t="e">
        <f>VLOOKUP($M102,CornerStats!$A$3:$AE$998,14,FALSE)</f>
        <v>#REF!</v>
      </c>
      <c r="H102" s="57" t="e">
        <f>VLOOKUP($M102,CornerStats!$A$3:$AE$998,15,FALSE)</f>
        <v>#REF!</v>
      </c>
      <c r="I102" s="57" t="e">
        <f>VLOOKUP($M102,CornerStats!$A$3:$AE$998,17,FALSE)</f>
        <v>#REF!</v>
      </c>
      <c r="J102" s="57" t="e">
        <f>VLOOKUP($M102,CornerStats!$A$3:$AE$998,18,FALSE)</f>
        <v>#REF!</v>
      </c>
      <c r="K102" s="57" t="e">
        <f>VLOOKUP($M102,CornerStats!$A$3:$AE$998,20,FALSE)</f>
        <v>#REF!</v>
      </c>
      <c r="L102" s="57" t="e">
        <f>VLOOKUP($M102,CornerStats!$A$3:$AE$998,21,FALSE)</f>
        <v>#REF!</v>
      </c>
      <c r="M102" s="53" t="e">
        <f>Fixtures!#REF!</f>
        <v>#REF!</v>
      </c>
      <c r="N102" s="54" t="e">
        <f>Fixtures!#REF!</f>
        <v>#REF!</v>
      </c>
      <c r="O102" s="53" t="e">
        <f>Fixtures!#REF!</f>
        <v>#REF!</v>
      </c>
      <c r="P102" s="51" t="e">
        <f>VLOOKUP($O102,CornerStats!$A$3:$AE$998,5,FALSE)</f>
        <v>#REF!</v>
      </c>
      <c r="Q102" s="51" t="e">
        <f>VLOOKUP($O102,CornerStats!$A$3:$AE$998,7,FALSE)</f>
        <v>#REF!</v>
      </c>
      <c r="R102" s="51" t="e">
        <f>VLOOKUP($O102,CornerStats!$A$3:$AE$998,8,FALSE)</f>
        <v>#REF!</v>
      </c>
      <c r="S102" s="51" t="e">
        <f>VLOOKUP($O102,CornerStats!$A$3:$AE$998,10,FALSE)</f>
        <v>#REF!</v>
      </c>
      <c r="T102" s="60" t="e">
        <f>VLOOKUP($O102,CornerStats!$A$3:$AE$998,11,FALSE)</f>
        <v>#REF!</v>
      </c>
      <c r="U102" s="60" t="e">
        <f>VLOOKUP($O102,CornerStats!$A$3:$AE$998,13,FALSE)</f>
        <v>#REF!</v>
      </c>
      <c r="V102" s="57" t="e">
        <f>VLOOKUP($O102,CornerStats!$A$3:$AE$998,14,FALSE)</f>
        <v>#REF!</v>
      </c>
      <c r="W102" s="57" t="e">
        <f>VLOOKUP($O102,CornerStats!$A$3:$AE$998,16,FALSE)</f>
        <v>#REF!</v>
      </c>
      <c r="X102" s="57" t="e">
        <f>VLOOKUP($O102,CornerStats!$A$3:$AE$998,17,FALSE)</f>
        <v>#REF!</v>
      </c>
      <c r="Y102" s="57" t="e">
        <f>VLOOKUP($O102,CornerStats!$A$3:$AE$998,19,FALSE)</f>
        <v>#REF!</v>
      </c>
      <c r="Z102" s="57" t="e">
        <f>VLOOKUP($O102,CornerStats!$A$3:$AE$998,20,FALSE)</f>
        <v>#REF!</v>
      </c>
      <c r="AA102" s="57" t="e">
        <f>VLOOKUP($O102,CornerStats!$A$3:$AE$998,22,FALSE)</f>
        <v>#REF!</v>
      </c>
    </row>
    <row r="103" spans="1:27" ht="14.4" hidden="1" thickTop="1" x14ac:dyDescent="0.3">
      <c r="A103" s="51" t="e">
        <f>VLOOKUP($M103,CornerStats!$A$3:$AE$998,5,FALSE)</f>
        <v>#REF!</v>
      </c>
      <c r="B103" s="51" t="e">
        <f>VLOOKUP($M103,CornerStats!$A$3:$AE$998,6,FALSE)</f>
        <v>#REF!</v>
      </c>
      <c r="C103" s="51" t="e">
        <f>VLOOKUP($M103,CornerStats!$A$3:$AE$998,8,FALSE)</f>
        <v>#REF!</v>
      </c>
      <c r="D103" s="51" t="e">
        <f>VLOOKUP($M103,CornerStats!$A$3:$AE$998,9,FALSE)</f>
        <v>#REF!</v>
      </c>
      <c r="E103" s="60" t="e">
        <f>VLOOKUP($M103,CornerStats!$A$3:$AE$998,11,FALSE)</f>
        <v>#REF!</v>
      </c>
      <c r="F103" s="60" t="e">
        <f>VLOOKUP($M103,CornerStats!$A$3:$AE$998,12,FALSE)</f>
        <v>#REF!</v>
      </c>
      <c r="G103" s="57" t="e">
        <f>VLOOKUP($M103,CornerStats!$A$3:$AE$998,14,FALSE)</f>
        <v>#REF!</v>
      </c>
      <c r="H103" s="57" t="e">
        <f>VLOOKUP($M103,CornerStats!$A$3:$AE$998,15,FALSE)</f>
        <v>#REF!</v>
      </c>
      <c r="I103" s="57" t="e">
        <f>VLOOKUP($M103,CornerStats!$A$3:$AE$998,17,FALSE)</f>
        <v>#REF!</v>
      </c>
      <c r="J103" s="57" t="e">
        <f>VLOOKUP($M103,CornerStats!$A$3:$AE$998,18,FALSE)</f>
        <v>#REF!</v>
      </c>
      <c r="K103" s="57" t="e">
        <f>VLOOKUP($M103,CornerStats!$A$3:$AE$998,20,FALSE)</f>
        <v>#REF!</v>
      </c>
      <c r="L103" s="57" t="e">
        <f>VLOOKUP($M103,CornerStats!$A$3:$AE$998,21,FALSE)</f>
        <v>#REF!</v>
      </c>
      <c r="M103" s="53" t="e">
        <f>Fixtures!#REF!</f>
        <v>#REF!</v>
      </c>
      <c r="N103" s="54" t="e">
        <f>Fixtures!#REF!</f>
        <v>#REF!</v>
      </c>
      <c r="O103" s="53" t="e">
        <f>Fixtures!#REF!</f>
        <v>#REF!</v>
      </c>
      <c r="P103" s="51" t="e">
        <f>VLOOKUP($O103,CornerStats!$A$3:$AE$998,5,FALSE)</f>
        <v>#REF!</v>
      </c>
      <c r="Q103" s="51" t="e">
        <f>VLOOKUP($O103,CornerStats!$A$3:$AE$998,7,FALSE)</f>
        <v>#REF!</v>
      </c>
      <c r="R103" s="51" t="e">
        <f>VLOOKUP($O103,CornerStats!$A$3:$AE$998,8,FALSE)</f>
        <v>#REF!</v>
      </c>
      <c r="S103" s="51" t="e">
        <f>VLOOKUP($O103,CornerStats!$A$3:$AE$998,10,FALSE)</f>
        <v>#REF!</v>
      </c>
      <c r="T103" s="60" t="e">
        <f>VLOOKUP($O103,CornerStats!$A$3:$AE$998,11,FALSE)</f>
        <v>#REF!</v>
      </c>
      <c r="U103" s="60" t="e">
        <f>VLOOKUP($O103,CornerStats!$A$3:$AE$998,13,FALSE)</f>
        <v>#REF!</v>
      </c>
      <c r="V103" s="57" t="e">
        <f>VLOOKUP($O103,CornerStats!$A$3:$AE$998,14,FALSE)</f>
        <v>#REF!</v>
      </c>
      <c r="W103" s="57" t="e">
        <f>VLOOKUP($O103,CornerStats!$A$3:$AE$998,16,FALSE)</f>
        <v>#REF!</v>
      </c>
      <c r="X103" s="57" t="e">
        <f>VLOOKUP($O103,CornerStats!$A$3:$AE$998,17,FALSE)</f>
        <v>#REF!</v>
      </c>
      <c r="Y103" s="57" t="e">
        <f>VLOOKUP($O103,CornerStats!$A$3:$AE$998,19,FALSE)</f>
        <v>#REF!</v>
      </c>
      <c r="Z103" s="57" t="e">
        <f>VLOOKUP($O103,CornerStats!$A$3:$AE$998,20,FALSE)</f>
        <v>#REF!</v>
      </c>
      <c r="AA103" s="57" t="e">
        <f>VLOOKUP($O103,CornerStats!$A$3:$AE$998,22,FALSE)</f>
        <v>#REF!</v>
      </c>
    </row>
    <row r="104" spans="1:27" ht="14.4" hidden="1" thickTop="1" x14ac:dyDescent="0.3">
      <c r="A104" s="51" t="e">
        <f>VLOOKUP($M104,CornerStats!$A$3:$AE$998,5,FALSE)</f>
        <v>#REF!</v>
      </c>
      <c r="B104" s="51" t="e">
        <f>VLOOKUP($M104,CornerStats!$A$3:$AE$998,6,FALSE)</f>
        <v>#REF!</v>
      </c>
      <c r="C104" s="51" t="e">
        <f>VLOOKUP($M104,CornerStats!$A$3:$AE$998,8,FALSE)</f>
        <v>#REF!</v>
      </c>
      <c r="D104" s="51" t="e">
        <f>VLOOKUP($M104,CornerStats!$A$3:$AE$998,9,FALSE)</f>
        <v>#REF!</v>
      </c>
      <c r="E104" s="60" t="e">
        <f>VLOOKUP($M104,CornerStats!$A$3:$AE$998,11,FALSE)</f>
        <v>#REF!</v>
      </c>
      <c r="F104" s="60" t="e">
        <f>VLOOKUP($M104,CornerStats!$A$3:$AE$998,12,FALSE)</f>
        <v>#REF!</v>
      </c>
      <c r="G104" s="57" t="e">
        <f>VLOOKUP($M104,CornerStats!$A$3:$AE$998,14,FALSE)</f>
        <v>#REF!</v>
      </c>
      <c r="H104" s="57" t="e">
        <f>VLOOKUP($M104,CornerStats!$A$3:$AE$998,15,FALSE)</f>
        <v>#REF!</v>
      </c>
      <c r="I104" s="57" t="e">
        <f>VLOOKUP($M104,CornerStats!$A$3:$AE$998,17,FALSE)</f>
        <v>#REF!</v>
      </c>
      <c r="J104" s="57" t="e">
        <f>VLOOKUP($M104,CornerStats!$A$3:$AE$998,18,FALSE)</f>
        <v>#REF!</v>
      </c>
      <c r="K104" s="57" t="e">
        <f>VLOOKUP($M104,CornerStats!$A$3:$AE$998,20,FALSE)</f>
        <v>#REF!</v>
      </c>
      <c r="L104" s="57" t="e">
        <f>VLOOKUP($M104,CornerStats!$A$3:$AE$998,21,FALSE)</f>
        <v>#REF!</v>
      </c>
      <c r="M104" s="53" t="e">
        <f>Fixtures!#REF!</f>
        <v>#REF!</v>
      </c>
      <c r="N104" s="54" t="e">
        <f>Fixtures!#REF!</f>
        <v>#REF!</v>
      </c>
      <c r="O104" s="53" t="e">
        <f>Fixtures!#REF!</f>
        <v>#REF!</v>
      </c>
      <c r="P104" s="51" t="e">
        <f>VLOOKUP($O104,CornerStats!$A$3:$AE$998,5,FALSE)</f>
        <v>#REF!</v>
      </c>
      <c r="Q104" s="51" t="e">
        <f>VLOOKUP($O104,CornerStats!$A$3:$AE$998,7,FALSE)</f>
        <v>#REF!</v>
      </c>
      <c r="R104" s="51" t="e">
        <f>VLOOKUP($O104,CornerStats!$A$3:$AE$998,8,FALSE)</f>
        <v>#REF!</v>
      </c>
      <c r="S104" s="51" t="e">
        <f>VLOOKUP($O104,CornerStats!$A$3:$AE$998,10,FALSE)</f>
        <v>#REF!</v>
      </c>
      <c r="T104" s="60" t="e">
        <f>VLOOKUP($O104,CornerStats!$A$3:$AE$998,11,FALSE)</f>
        <v>#REF!</v>
      </c>
      <c r="U104" s="60" t="e">
        <f>VLOOKUP($O104,CornerStats!$A$3:$AE$998,13,FALSE)</f>
        <v>#REF!</v>
      </c>
      <c r="V104" s="57" t="e">
        <f>VLOOKUP($O104,CornerStats!$A$3:$AE$998,14,FALSE)</f>
        <v>#REF!</v>
      </c>
      <c r="W104" s="57" t="e">
        <f>VLOOKUP($O104,CornerStats!$A$3:$AE$998,16,FALSE)</f>
        <v>#REF!</v>
      </c>
      <c r="X104" s="57" t="e">
        <f>VLOOKUP($O104,CornerStats!$A$3:$AE$998,17,FALSE)</f>
        <v>#REF!</v>
      </c>
      <c r="Y104" s="57" t="e">
        <f>VLOOKUP($O104,CornerStats!$A$3:$AE$998,19,FALSE)</f>
        <v>#REF!</v>
      </c>
      <c r="Z104" s="57" t="e">
        <f>VLOOKUP($O104,CornerStats!$A$3:$AE$998,20,FALSE)</f>
        <v>#REF!</v>
      </c>
      <c r="AA104" s="57" t="e">
        <f>VLOOKUP($O104,CornerStats!$A$3:$AE$998,22,FALSE)</f>
        <v>#REF!</v>
      </c>
    </row>
    <row r="105" spans="1:27" ht="14.4" hidden="1" thickTop="1" x14ac:dyDescent="0.3">
      <c r="A105" s="51" t="e">
        <f>VLOOKUP($M105,CornerStats!$A$3:$AE$998,5,FALSE)</f>
        <v>#REF!</v>
      </c>
      <c r="B105" s="51" t="e">
        <f>VLOOKUP($M105,CornerStats!$A$3:$AE$998,6,FALSE)</f>
        <v>#REF!</v>
      </c>
      <c r="C105" s="51" t="e">
        <f>VLOOKUP($M105,CornerStats!$A$3:$AE$998,8,FALSE)</f>
        <v>#REF!</v>
      </c>
      <c r="D105" s="51" t="e">
        <f>VLOOKUP($M105,CornerStats!$A$3:$AE$998,9,FALSE)</f>
        <v>#REF!</v>
      </c>
      <c r="E105" s="60" t="e">
        <f>VLOOKUP($M105,CornerStats!$A$3:$AE$998,11,FALSE)</f>
        <v>#REF!</v>
      </c>
      <c r="F105" s="60" t="e">
        <f>VLOOKUP($M105,CornerStats!$A$3:$AE$998,12,FALSE)</f>
        <v>#REF!</v>
      </c>
      <c r="G105" s="57" t="e">
        <f>VLOOKUP($M105,CornerStats!$A$3:$AE$998,14,FALSE)</f>
        <v>#REF!</v>
      </c>
      <c r="H105" s="57" t="e">
        <f>VLOOKUP($M105,CornerStats!$A$3:$AE$998,15,FALSE)</f>
        <v>#REF!</v>
      </c>
      <c r="I105" s="57" t="e">
        <f>VLOOKUP($M105,CornerStats!$A$3:$AE$998,17,FALSE)</f>
        <v>#REF!</v>
      </c>
      <c r="J105" s="57" t="e">
        <f>VLOOKUP($M105,CornerStats!$A$3:$AE$998,18,FALSE)</f>
        <v>#REF!</v>
      </c>
      <c r="K105" s="57" t="e">
        <f>VLOOKUP($M105,CornerStats!$A$3:$AE$998,20,FALSE)</f>
        <v>#REF!</v>
      </c>
      <c r="L105" s="57" t="e">
        <f>VLOOKUP($M105,CornerStats!$A$3:$AE$998,21,FALSE)</f>
        <v>#REF!</v>
      </c>
      <c r="M105" s="53" t="e">
        <f>Fixtures!#REF!</f>
        <v>#REF!</v>
      </c>
      <c r="N105" s="54" t="e">
        <f>Fixtures!#REF!</f>
        <v>#REF!</v>
      </c>
      <c r="O105" s="53" t="e">
        <f>Fixtures!#REF!</f>
        <v>#REF!</v>
      </c>
      <c r="P105" s="51" t="e">
        <f>VLOOKUP($O105,CornerStats!$A$3:$AE$998,5,FALSE)</f>
        <v>#REF!</v>
      </c>
      <c r="Q105" s="51" t="e">
        <f>VLOOKUP($O105,CornerStats!$A$3:$AE$998,7,FALSE)</f>
        <v>#REF!</v>
      </c>
      <c r="R105" s="51" t="e">
        <f>VLOOKUP($O105,CornerStats!$A$3:$AE$998,8,FALSE)</f>
        <v>#REF!</v>
      </c>
      <c r="S105" s="51" t="e">
        <f>VLOOKUP($O105,CornerStats!$A$3:$AE$998,10,FALSE)</f>
        <v>#REF!</v>
      </c>
      <c r="T105" s="60" t="e">
        <f>VLOOKUP($O105,CornerStats!$A$3:$AE$998,11,FALSE)</f>
        <v>#REF!</v>
      </c>
      <c r="U105" s="60" t="e">
        <f>VLOOKUP($O105,CornerStats!$A$3:$AE$998,13,FALSE)</f>
        <v>#REF!</v>
      </c>
      <c r="V105" s="57" t="e">
        <f>VLOOKUP($O105,CornerStats!$A$3:$AE$998,14,FALSE)</f>
        <v>#REF!</v>
      </c>
      <c r="W105" s="57" t="e">
        <f>VLOOKUP($O105,CornerStats!$A$3:$AE$998,16,FALSE)</f>
        <v>#REF!</v>
      </c>
      <c r="X105" s="57" t="e">
        <f>VLOOKUP($O105,CornerStats!$A$3:$AE$998,17,FALSE)</f>
        <v>#REF!</v>
      </c>
      <c r="Y105" s="57" t="e">
        <f>VLOOKUP($O105,CornerStats!$A$3:$AE$998,19,FALSE)</f>
        <v>#REF!</v>
      </c>
      <c r="Z105" s="57" t="e">
        <f>VLOOKUP($O105,CornerStats!$A$3:$AE$998,20,FALSE)</f>
        <v>#REF!</v>
      </c>
      <c r="AA105" s="57" t="e">
        <f>VLOOKUP($O105,CornerStats!$A$3:$AE$998,22,FALSE)</f>
        <v>#REF!</v>
      </c>
    </row>
    <row r="106" spans="1:27" ht="14.4" hidden="1" thickTop="1" x14ac:dyDescent="0.3">
      <c r="A106" s="51" t="e">
        <f>VLOOKUP($M106,CornerStats!$A$3:$AE$998,5,FALSE)</f>
        <v>#REF!</v>
      </c>
      <c r="B106" s="51" t="e">
        <f>VLOOKUP($M106,CornerStats!$A$3:$AE$998,6,FALSE)</f>
        <v>#REF!</v>
      </c>
      <c r="C106" s="51" t="e">
        <f>VLOOKUP($M106,CornerStats!$A$3:$AE$998,8,FALSE)</f>
        <v>#REF!</v>
      </c>
      <c r="D106" s="51" t="e">
        <f>VLOOKUP($M106,CornerStats!$A$3:$AE$998,9,FALSE)</f>
        <v>#REF!</v>
      </c>
      <c r="E106" s="60" t="e">
        <f>VLOOKUP($M106,CornerStats!$A$3:$AE$998,11,FALSE)</f>
        <v>#REF!</v>
      </c>
      <c r="F106" s="60" t="e">
        <f>VLOOKUP($M106,CornerStats!$A$3:$AE$998,12,FALSE)</f>
        <v>#REF!</v>
      </c>
      <c r="G106" s="57" t="e">
        <f>VLOOKUP($M106,CornerStats!$A$3:$AE$998,14,FALSE)</f>
        <v>#REF!</v>
      </c>
      <c r="H106" s="57" t="e">
        <f>VLOOKUP($M106,CornerStats!$A$3:$AE$998,15,FALSE)</f>
        <v>#REF!</v>
      </c>
      <c r="I106" s="57" t="e">
        <f>VLOOKUP($M106,CornerStats!$A$3:$AE$998,17,FALSE)</f>
        <v>#REF!</v>
      </c>
      <c r="J106" s="57" t="e">
        <f>VLOOKUP($M106,CornerStats!$A$3:$AE$998,18,FALSE)</f>
        <v>#REF!</v>
      </c>
      <c r="K106" s="57" t="e">
        <f>VLOOKUP($M106,CornerStats!$A$3:$AE$998,20,FALSE)</f>
        <v>#REF!</v>
      </c>
      <c r="L106" s="57" t="e">
        <f>VLOOKUP($M106,CornerStats!$A$3:$AE$998,21,FALSE)</f>
        <v>#REF!</v>
      </c>
      <c r="M106" s="53" t="e">
        <f>Fixtures!#REF!</f>
        <v>#REF!</v>
      </c>
      <c r="N106" s="54" t="e">
        <f>Fixtures!#REF!</f>
        <v>#REF!</v>
      </c>
      <c r="O106" s="53" t="e">
        <f>Fixtures!#REF!</f>
        <v>#REF!</v>
      </c>
      <c r="P106" s="51" t="e">
        <f>VLOOKUP($O106,CornerStats!$A$3:$AE$998,5,FALSE)</f>
        <v>#REF!</v>
      </c>
      <c r="Q106" s="51" t="e">
        <f>VLOOKUP($O106,CornerStats!$A$3:$AE$998,7,FALSE)</f>
        <v>#REF!</v>
      </c>
      <c r="R106" s="51" t="e">
        <f>VLOOKUP($O106,CornerStats!$A$3:$AE$998,8,FALSE)</f>
        <v>#REF!</v>
      </c>
      <c r="S106" s="51" t="e">
        <f>VLOOKUP($O106,CornerStats!$A$3:$AE$998,10,FALSE)</f>
        <v>#REF!</v>
      </c>
      <c r="T106" s="60" t="e">
        <f>VLOOKUP($O106,CornerStats!$A$3:$AE$998,11,FALSE)</f>
        <v>#REF!</v>
      </c>
      <c r="U106" s="60" t="e">
        <f>VLOOKUP($O106,CornerStats!$A$3:$AE$998,13,FALSE)</f>
        <v>#REF!</v>
      </c>
      <c r="V106" s="57" t="e">
        <f>VLOOKUP($O106,CornerStats!$A$3:$AE$998,14,FALSE)</f>
        <v>#REF!</v>
      </c>
      <c r="W106" s="57" t="e">
        <f>VLOOKUP($O106,CornerStats!$A$3:$AE$998,16,FALSE)</f>
        <v>#REF!</v>
      </c>
      <c r="X106" s="57" t="e">
        <f>VLOOKUP($O106,CornerStats!$A$3:$AE$998,17,FALSE)</f>
        <v>#REF!</v>
      </c>
      <c r="Y106" s="57" t="e">
        <f>VLOOKUP($O106,CornerStats!$A$3:$AE$998,19,FALSE)</f>
        <v>#REF!</v>
      </c>
      <c r="Z106" s="57" t="e">
        <f>VLOOKUP($O106,CornerStats!$A$3:$AE$998,20,FALSE)</f>
        <v>#REF!</v>
      </c>
      <c r="AA106" s="57" t="e">
        <f>VLOOKUP($O106,CornerStats!$A$3:$AE$998,22,FALSE)</f>
        <v>#REF!</v>
      </c>
    </row>
    <row r="107" spans="1:27" ht="14.4" hidden="1" thickTop="1" x14ac:dyDescent="0.3">
      <c r="A107" s="51" t="e">
        <f>VLOOKUP($M107,CornerStats!$A$3:$AE$998,5,FALSE)</f>
        <v>#REF!</v>
      </c>
      <c r="B107" s="51" t="e">
        <f>VLOOKUP($M107,CornerStats!$A$3:$AE$998,6,FALSE)</f>
        <v>#REF!</v>
      </c>
      <c r="C107" s="51" t="e">
        <f>VLOOKUP($M107,CornerStats!$A$3:$AE$998,8,FALSE)</f>
        <v>#REF!</v>
      </c>
      <c r="D107" s="51" t="e">
        <f>VLOOKUP($M107,CornerStats!$A$3:$AE$998,9,FALSE)</f>
        <v>#REF!</v>
      </c>
      <c r="E107" s="60" t="e">
        <f>VLOOKUP($M107,CornerStats!$A$3:$AE$998,11,FALSE)</f>
        <v>#REF!</v>
      </c>
      <c r="F107" s="60" t="e">
        <f>VLOOKUP($M107,CornerStats!$A$3:$AE$998,12,FALSE)</f>
        <v>#REF!</v>
      </c>
      <c r="G107" s="57" t="e">
        <f>VLOOKUP($M107,CornerStats!$A$3:$AE$998,14,FALSE)</f>
        <v>#REF!</v>
      </c>
      <c r="H107" s="57" t="e">
        <f>VLOOKUP($M107,CornerStats!$A$3:$AE$998,15,FALSE)</f>
        <v>#REF!</v>
      </c>
      <c r="I107" s="57" t="e">
        <f>VLOOKUP($M107,CornerStats!$A$3:$AE$998,17,FALSE)</f>
        <v>#REF!</v>
      </c>
      <c r="J107" s="57" t="e">
        <f>VLOOKUP($M107,CornerStats!$A$3:$AE$998,18,FALSE)</f>
        <v>#REF!</v>
      </c>
      <c r="K107" s="57" t="e">
        <f>VLOOKUP($M107,CornerStats!$A$3:$AE$998,20,FALSE)</f>
        <v>#REF!</v>
      </c>
      <c r="L107" s="57" t="e">
        <f>VLOOKUP($M107,CornerStats!$A$3:$AE$998,21,FALSE)</f>
        <v>#REF!</v>
      </c>
      <c r="M107" s="53" t="e">
        <f>Fixtures!#REF!</f>
        <v>#REF!</v>
      </c>
      <c r="N107" s="54" t="e">
        <f>Fixtures!#REF!</f>
        <v>#REF!</v>
      </c>
      <c r="O107" s="53" t="e">
        <f>Fixtures!#REF!</f>
        <v>#REF!</v>
      </c>
      <c r="P107" s="51" t="e">
        <f>VLOOKUP($O107,CornerStats!$A$3:$AE$998,5,FALSE)</f>
        <v>#REF!</v>
      </c>
      <c r="Q107" s="51" t="e">
        <f>VLOOKUP($O107,CornerStats!$A$3:$AE$998,7,FALSE)</f>
        <v>#REF!</v>
      </c>
      <c r="R107" s="51" t="e">
        <f>VLOOKUP($O107,CornerStats!$A$3:$AE$998,8,FALSE)</f>
        <v>#REF!</v>
      </c>
      <c r="S107" s="51" t="e">
        <f>VLOOKUP($O107,CornerStats!$A$3:$AE$998,10,FALSE)</f>
        <v>#REF!</v>
      </c>
      <c r="T107" s="60" t="e">
        <f>VLOOKUP($O107,CornerStats!$A$3:$AE$998,11,FALSE)</f>
        <v>#REF!</v>
      </c>
      <c r="U107" s="60" t="e">
        <f>VLOOKUP($O107,CornerStats!$A$3:$AE$998,13,FALSE)</f>
        <v>#REF!</v>
      </c>
      <c r="V107" s="57" t="e">
        <f>VLOOKUP($O107,CornerStats!$A$3:$AE$998,14,FALSE)</f>
        <v>#REF!</v>
      </c>
      <c r="W107" s="57" t="e">
        <f>VLOOKUP($O107,CornerStats!$A$3:$AE$998,16,FALSE)</f>
        <v>#REF!</v>
      </c>
      <c r="X107" s="57" t="e">
        <f>VLOOKUP($O107,CornerStats!$A$3:$AE$998,17,FALSE)</f>
        <v>#REF!</v>
      </c>
      <c r="Y107" s="57" t="e">
        <f>VLOOKUP($O107,CornerStats!$A$3:$AE$998,19,FALSE)</f>
        <v>#REF!</v>
      </c>
      <c r="Z107" s="57" t="e">
        <f>VLOOKUP($O107,CornerStats!$A$3:$AE$998,20,FALSE)</f>
        <v>#REF!</v>
      </c>
      <c r="AA107" s="57" t="e">
        <f>VLOOKUP($O107,CornerStats!$A$3:$AE$998,22,FALSE)</f>
        <v>#REF!</v>
      </c>
    </row>
    <row r="108" spans="1:27" ht="14.4" hidden="1" thickTop="1" x14ac:dyDescent="0.3">
      <c r="A108" s="51" t="e">
        <f>VLOOKUP($M108,CornerStats!$A$3:$AE$998,5,FALSE)</f>
        <v>#REF!</v>
      </c>
      <c r="B108" s="51" t="e">
        <f>VLOOKUP($M108,CornerStats!$A$3:$AE$998,6,FALSE)</f>
        <v>#REF!</v>
      </c>
      <c r="C108" s="51" t="e">
        <f>VLOOKUP($M108,CornerStats!$A$3:$AE$998,8,FALSE)</f>
        <v>#REF!</v>
      </c>
      <c r="D108" s="51" t="e">
        <f>VLOOKUP($M108,CornerStats!$A$3:$AE$998,9,FALSE)</f>
        <v>#REF!</v>
      </c>
      <c r="E108" s="60" t="e">
        <f>VLOOKUP($M108,CornerStats!$A$3:$AE$998,11,FALSE)</f>
        <v>#REF!</v>
      </c>
      <c r="F108" s="60" t="e">
        <f>VLOOKUP($M108,CornerStats!$A$3:$AE$998,12,FALSE)</f>
        <v>#REF!</v>
      </c>
      <c r="G108" s="57" t="e">
        <f>VLOOKUP($M108,CornerStats!$A$3:$AE$998,14,FALSE)</f>
        <v>#REF!</v>
      </c>
      <c r="H108" s="57" t="e">
        <f>VLOOKUP($M108,CornerStats!$A$3:$AE$998,15,FALSE)</f>
        <v>#REF!</v>
      </c>
      <c r="I108" s="57" t="e">
        <f>VLOOKUP($M108,CornerStats!$A$3:$AE$998,17,FALSE)</f>
        <v>#REF!</v>
      </c>
      <c r="J108" s="57" t="e">
        <f>VLOOKUP($M108,CornerStats!$A$3:$AE$998,18,FALSE)</f>
        <v>#REF!</v>
      </c>
      <c r="K108" s="57" t="e">
        <f>VLOOKUP($M108,CornerStats!$A$3:$AE$998,20,FALSE)</f>
        <v>#REF!</v>
      </c>
      <c r="L108" s="57" t="e">
        <f>VLOOKUP($M108,CornerStats!$A$3:$AE$998,21,FALSE)</f>
        <v>#REF!</v>
      </c>
      <c r="M108" s="53" t="e">
        <f>Fixtures!#REF!</f>
        <v>#REF!</v>
      </c>
      <c r="N108" s="54" t="e">
        <f>Fixtures!#REF!</f>
        <v>#REF!</v>
      </c>
      <c r="O108" s="53" t="e">
        <f>Fixtures!#REF!</f>
        <v>#REF!</v>
      </c>
      <c r="P108" s="51" t="e">
        <f>VLOOKUP($O108,CornerStats!$A$3:$AE$998,5,FALSE)</f>
        <v>#REF!</v>
      </c>
      <c r="Q108" s="51" t="e">
        <f>VLOOKUP($O108,CornerStats!$A$3:$AE$998,7,FALSE)</f>
        <v>#REF!</v>
      </c>
      <c r="R108" s="51" t="e">
        <f>VLOOKUP($O108,CornerStats!$A$3:$AE$998,8,FALSE)</f>
        <v>#REF!</v>
      </c>
      <c r="S108" s="51" t="e">
        <f>VLOOKUP($O108,CornerStats!$A$3:$AE$998,10,FALSE)</f>
        <v>#REF!</v>
      </c>
      <c r="T108" s="60" t="e">
        <f>VLOOKUP($O108,CornerStats!$A$3:$AE$998,11,FALSE)</f>
        <v>#REF!</v>
      </c>
      <c r="U108" s="60" t="e">
        <f>VLOOKUP($O108,CornerStats!$A$3:$AE$998,13,FALSE)</f>
        <v>#REF!</v>
      </c>
      <c r="V108" s="57" t="e">
        <f>VLOOKUP($O108,CornerStats!$A$3:$AE$998,14,FALSE)</f>
        <v>#REF!</v>
      </c>
      <c r="W108" s="57" t="e">
        <f>VLOOKUP($O108,CornerStats!$A$3:$AE$998,16,FALSE)</f>
        <v>#REF!</v>
      </c>
      <c r="X108" s="57" t="e">
        <f>VLOOKUP($O108,CornerStats!$A$3:$AE$998,17,FALSE)</f>
        <v>#REF!</v>
      </c>
      <c r="Y108" s="57" t="e">
        <f>VLOOKUP($O108,CornerStats!$A$3:$AE$998,19,FALSE)</f>
        <v>#REF!</v>
      </c>
      <c r="Z108" s="57" t="e">
        <f>VLOOKUP($O108,CornerStats!$A$3:$AE$998,20,FALSE)</f>
        <v>#REF!</v>
      </c>
      <c r="AA108" s="57" t="e">
        <f>VLOOKUP($O108,CornerStats!$A$3:$AE$998,22,FALSE)</f>
        <v>#REF!</v>
      </c>
    </row>
    <row r="109" spans="1:27" ht="14.4" hidden="1" thickTop="1" x14ac:dyDescent="0.3">
      <c r="A109" s="51" t="e">
        <f>VLOOKUP($M109,CornerStats!$A$3:$AE$998,5,FALSE)</f>
        <v>#REF!</v>
      </c>
      <c r="B109" s="51" t="e">
        <f>VLOOKUP($M109,CornerStats!$A$3:$AE$998,6,FALSE)</f>
        <v>#REF!</v>
      </c>
      <c r="C109" s="51" t="e">
        <f>VLOOKUP($M109,CornerStats!$A$3:$AE$998,8,FALSE)</f>
        <v>#REF!</v>
      </c>
      <c r="D109" s="51" t="e">
        <f>VLOOKUP($M109,CornerStats!$A$3:$AE$998,9,FALSE)</f>
        <v>#REF!</v>
      </c>
      <c r="E109" s="60" t="e">
        <f>VLOOKUP($M109,CornerStats!$A$3:$AE$998,11,FALSE)</f>
        <v>#REF!</v>
      </c>
      <c r="F109" s="60" t="e">
        <f>VLOOKUP($M109,CornerStats!$A$3:$AE$998,12,FALSE)</f>
        <v>#REF!</v>
      </c>
      <c r="G109" s="57" t="e">
        <f>VLOOKUP($M109,CornerStats!$A$3:$AE$998,14,FALSE)</f>
        <v>#REF!</v>
      </c>
      <c r="H109" s="57" t="e">
        <f>VLOOKUP($M109,CornerStats!$A$3:$AE$998,15,FALSE)</f>
        <v>#REF!</v>
      </c>
      <c r="I109" s="57" t="e">
        <f>VLOOKUP($M109,CornerStats!$A$3:$AE$998,17,FALSE)</f>
        <v>#REF!</v>
      </c>
      <c r="J109" s="57" t="e">
        <f>VLOOKUP($M109,CornerStats!$A$3:$AE$998,18,FALSE)</f>
        <v>#REF!</v>
      </c>
      <c r="K109" s="57" t="e">
        <f>VLOOKUP($M109,CornerStats!$A$3:$AE$998,20,FALSE)</f>
        <v>#REF!</v>
      </c>
      <c r="L109" s="57" t="e">
        <f>VLOOKUP($M109,CornerStats!$A$3:$AE$998,21,FALSE)</f>
        <v>#REF!</v>
      </c>
      <c r="M109" s="53" t="e">
        <f>Fixtures!#REF!</f>
        <v>#REF!</v>
      </c>
      <c r="N109" s="54" t="e">
        <f>Fixtures!#REF!</f>
        <v>#REF!</v>
      </c>
      <c r="O109" s="53" t="e">
        <f>Fixtures!#REF!</f>
        <v>#REF!</v>
      </c>
      <c r="P109" s="51" t="e">
        <f>VLOOKUP($O109,CornerStats!$A$3:$AE$998,5,FALSE)</f>
        <v>#REF!</v>
      </c>
      <c r="Q109" s="51" t="e">
        <f>VLOOKUP($O109,CornerStats!$A$3:$AE$998,7,FALSE)</f>
        <v>#REF!</v>
      </c>
      <c r="R109" s="51" t="e">
        <f>VLOOKUP($O109,CornerStats!$A$3:$AE$998,8,FALSE)</f>
        <v>#REF!</v>
      </c>
      <c r="S109" s="51" t="e">
        <f>VLOOKUP($O109,CornerStats!$A$3:$AE$998,10,FALSE)</f>
        <v>#REF!</v>
      </c>
      <c r="T109" s="60" t="e">
        <f>VLOOKUP($O109,CornerStats!$A$3:$AE$998,11,FALSE)</f>
        <v>#REF!</v>
      </c>
      <c r="U109" s="60" t="e">
        <f>VLOOKUP($O109,CornerStats!$A$3:$AE$998,13,FALSE)</f>
        <v>#REF!</v>
      </c>
      <c r="V109" s="57" t="e">
        <f>VLOOKUP($O109,CornerStats!$A$3:$AE$998,14,FALSE)</f>
        <v>#REF!</v>
      </c>
      <c r="W109" s="57" t="e">
        <f>VLOOKUP($O109,CornerStats!$A$3:$AE$998,16,FALSE)</f>
        <v>#REF!</v>
      </c>
      <c r="X109" s="57" t="e">
        <f>VLOOKUP($O109,CornerStats!$A$3:$AE$998,17,FALSE)</f>
        <v>#REF!</v>
      </c>
      <c r="Y109" s="57" t="e">
        <f>VLOOKUP($O109,CornerStats!$A$3:$AE$998,19,FALSE)</f>
        <v>#REF!</v>
      </c>
      <c r="Z109" s="57" t="e">
        <f>VLOOKUP($O109,CornerStats!$A$3:$AE$998,20,FALSE)</f>
        <v>#REF!</v>
      </c>
      <c r="AA109" s="57" t="e">
        <f>VLOOKUP($O109,CornerStats!$A$3:$AE$998,22,FALSE)</f>
        <v>#REF!</v>
      </c>
    </row>
    <row r="110" spans="1:27" ht="14.4" hidden="1" thickTop="1" x14ac:dyDescent="0.3">
      <c r="A110" s="51" t="e">
        <f>VLOOKUP($M110,CornerStats!$A$3:$AE$998,5,FALSE)</f>
        <v>#REF!</v>
      </c>
      <c r="B110" s="51" t="e">
        <f>VLOOKUP($M110,CornerStats!$A$3:$AE$998,6,FALSE)</f>
        <v>#REF!</v>
      </c>
      <c r="C110" s="51" t="e">
        <f>VLOOKUP($M110,CornerStats!$A$3:$AE$998,8,FALSE)</f>
        <v>#REF!</v>
      </c>
      <c r="D110" s="51" t="e">
        <f>VLOOKUP($M110,CornerStats!$A$3:$AE$998,9,FALSE)</f>
        <v>#REF!</v>
      </c>
      <c r="E110" s="60" t="e">
        <f>VLOOKUP($M110,CornerStats!$A$3:$AE$998,11,FALSE)</f>
        <v>#REF!</v>
      </c>
      <c r="F110" s="60" t="e">
        <f>VLOOKUP($M110,CornerStats!$A$3:$AE$998,12,FALSE)</f>
        <v>#REF!</v>
      </c>
      <c r="G110" s="57" t="e">
        <f>VLOOKUP($M110,CornerStats!$A$3:$AE$998,14,FALSE)</f>
        <v>#REF!</v>
      </c>
      <c r="H110" s="57" t="e">
        <f>VLOOKUP($M110,CornerStats!$A$3:$AE$998,15,FALSE)</f>
        <v>#REF!</v>
      </c>
      <c r="I110" s="57" t="e">
        <f>VLOOKUP($M110,CornerStats!$A$3:$AE$998,17,FALSE)</f>
        <v>#REF!</v>
      </c>
      <c r="J110" s="57" t="e">
        <f>VLOOKUP($M110,CornerStats!$A$3:$AE$998,18,FALSE)</f>
        <v>#REF!</v>
      </c>
      <c r="K110" s="57" t="e">
        <f>VLOOKUP($M110,CornerStats!$A$3:$AE$998,20,FALSE)</f>
        <v>#REF!</v>
      </c>
      <c r="L110" s="57" t="e">
        <f>VLOOKUP($M110,CornerStats!$A$3:$AE$998,21,FALSE)</f>
        <v>#REF!</v>
      </c>
      <c r="M110" s="53" t="e">
        <f>Fixtures!#REF!</f>
        <v>#REF!</v>
      </c>
      <c r="N110" s="54" t="e">
        <f>Fixtures!#REF!</f>
        <v>#REF!</v>
      </c>
      <c r="O110" s="53" t="e">
        <f>Fixtures!#REF!</f>
        <v>#REF!</v>
      </c>
      <c r="P110" s="51" t="e">
        <f>VLOOKUP($O110,CornerStats!$A$3:$AE$998,5,FALSE)</f>
        <v>#REF!</v>
      </c>
      <c r="Q110" s="51" t="e">
        <f>VLOOKUP($O110,CornerStats!$A$3:$AE$998,7,FALSE)</f>
        <v>#REF!</v>
      </c>
      <c r="R110" s="51" t="e">
        <f>VLOOKUP($O110,CornerStats!$A$3:$AE$998,8,FALSE)</f>
        <v>#REF!</v>
      </c>
      <c r="S110" s="51" t="e">
        <f>VLOOKUP($O110,CornerStats!$A$3:$AE$998,10,FALSE)</f>
        <v>#REF!</v>
      </c>
      <c r="T110" s="60" t="e">
        <f>VLOOKUP($O110,CornerStats!$A$3:$AE$998,11,FALSE)</f>
        <v>#REF!</v>
      </c>
      <c r="U110" s="60" t="e">
        <f>VLOOKUP($O110,CornerStats!$A$3:$AE$998,13,FALSE)</f>
        <v>#REF!</v>
      </c>
      <c r="V110" s="57" t="e">
        <f>VLOOKUP($O110,CornerStats!$A$3:$AE$998,14,FALSE)</f>
        <v>#REF!</v>
      </c>
      <c r="W110" s="57" t="e">
        <f>VLOOKUP($O110,CornerStats!$A$3:$AE$998,16,FALSE)</f>
        <v>#REF!</v>
      </c>
      <c r="X110" s="57" t="e">
        <f>VLOOKUP($O110,CornerStats!$A$3:$AE$998,17,FALSE)</f>
        <v>#REF!</v>
      </c>
      <c r="Y110" s="57" t="e">
        <f>VLOOKUP($O110,CornerStats!$A$3:$AE$998,19,FALSE)</f>
        <v>#REF!</v>
      </c>
      <c r="Z110" s="57" t="e">
        <f>VLOOKUP($O110,CornerStats!$A$3:$AE$998,20,FALSE)</f>
        <v>#REF!</v>
      </c>
      <c r="AA110" s="57" t="e">
        <f>VLOOKUP($O110,CornerStats!$A$3:$AE$998,22,FALSE)</f>
        <v>#REF!</v>
      </c>
    </row>
    <row r="111" spans="1:27" ht="14.4" hidden="1" thickTop="1" x14ac:dyDescent="0.3">
      <c r="A111" s="51" t="e">
        <f>VLOOKUP($M111,CornerStats!$A$3:$AE$998,5,FALSE)</f>
        <v>#REF!</v>
      </c>
      <c r="B111" s="51" t="e">
        <f>VLOOKUP($M111,CornerStats!$A$3:$AE$998,6,FALSE)</f>
        <v>#REF!</v>
      </c>
      <c r="C111" s="51" t="e">
        <f>VLOOKUP($M111,CornerStats!$A$3:$AE$998,8,FALSE)</f>
        <v>#REF!</v>
      </c>
      <c r="D111" s="51" t="e">
        <f>VLOOKUP($M111,CornerStats!$A$3:$AE$998,9,FALSE)</f>
        <v>#REF!</v>
      </c>
      <c r="E111" s="60" t="e">
        <f>VLOOKUP($M111,CornerStats!$A$3:$AE$998,11,FALSE)</f>
        <v>#REF!</v>
      </c>
      <c r="F111" s="60" t="e">
        <f>VLOOKUP($M111,CornerStats!$A$3:$AE$998,12,FALSE)</f>
        <v>#REF!</v>
      </c>
      <c r="G111" s="57" t="e">
        <f>VLOOKUP($M111,CornerStats!$A$3:$AE$998,14,FALSE)</f>
        <v>#REF!</v>
      </c>
      <c r="H111" s="57" t="e">
        <f>VLOOKUP($M111,CornerStats!$A$3:$AE$998,15,FALSE)</f>
        <v>#REF!</v>
      </c>
      <c r="I111" s="57" t="e">
        <f>VLOOKUP($M111,CornerStats!$A$3:$AE$998,17,FALSE)</f>
        <v>#REF!</v>
      </c>
      <c r="J111" s="57" t="e">
        <f>VLOOKUP($M111,CornerStats!$A$3:$AE$998,18,FALSE)</f>
        <v>#REF!</v>
      </c>
      <c r="K111" s="57" t="e">
        <f>VLOOKUP($M111,CornerStats!$A$3:$AE$998,20,FALSE)</f>
        <v>#REF!</v>
      </c>
      <c r="L111" s="57" t="e">
        <f>VLOOKUP($M111,CornerStats!$A$3:$AE$998,21,FALSE)</f>
        <v>#REF!</v>
      </c>
      <c r="M111" s="53" t="e">
        <f>Fixtures!#REF!</f>
        <v>#REF!</v>
      </c>
      <c r="N111" s="54" t="e">
        <f>Fixtures!#REF!</f>
        <v>#REF!</v>
      </c>
      <c r="O111" s="53" t="e">
        <f>Fixtures!#REF!</f>
        <v>#REF!</v>
      </c>
      <c r="P111" s="51" t="e">
        <f>VLOOKUP($O111,CornerStats!$A$3:$AE$998,5,FALSE)</f>
        <v>#REF!</v>
      </c>
      <c r="Q111" s="51" t="e">
        <f>VLOOKUP($O111,CornerStats!$A$3:$AE$998,7,FALSE)</f>
        <v>#REF!</v>
      </c>
      <c r="R111" s="51" t="e">
        <f>VLOOKUP($O111,CornerStats!$A$3:$AE$998,8,FALSE)</f>
        <v>#REF!</v>
      </c>
      <c r="S111" s="51" t="e">
        <f>VLOOKUP($O111,CornerStats!$A$3:$AE$998,10,FALSE)</f>
        <v>#REF!</v>
      </c>
      <c r="T111" s="60" t="e">
        <f>VLOOKUP($O111,CornerStats!$A$3:$AE$998,11,FALSE)</f>
        <v>#REF!</v>
      </c>
      <c r="U111" s="60" t="e">
        <f>VLOOKUP($O111,CornerStats!$A$3:$AE$998,13,FALSE)</f>
        <v>#REF!</v>
      </c>
      <c r="V111" s="57" t="e">
        <f>VLOOKUP($O111,CornerStats!$A$3:$AE$998,14,FALSE)</f>
        <v>#REF!</v>
      </c>
      <c r="W111" s="57" t="e">
        <f>VLOOKUP($O111,CornerStats!$A$3:$AE$998,16,FALSE)</f>
        <v>#REF!</v>
      </c>
      <c r="X111" s="57" t="e">
        <f>VLOOKUP($O111,CornerStats!$A$3:$AE$998,17,FALSE)</f>
        <v>#REF!</v>
      </c>
      <c r="Y111" s="57" t="e">
        <f>VLOOKUP($O111,CornerStats!$A$3:$AE$998,19,FALSE)</f>
        <v>#REF!</v>
      </c>
      <c r="Z111" s="57" t="e">
        <f>VLOOKUP($O111,CornerStats!$A$3:$AE$998,20,FALSE)</f>
        <v>#REF!</v>
      </c>
      <c r="AA111" s="57" t="e">
        <f>VLOOKUP($O111,CornerStats!$A$3:$AE$998,22,FALSE)</f>
        <v>#REF!</v>
      </c>
    </row>
    <row r="112" spans="1:27" ht="14.4" hidden="1" thickTop="1" x14ac:dyDescent="0.3">
      <c r="A112" s="51" t="e">
        <f>VLOOKUP($M112,CornerStats!$A$3:$AE$998,5,FALSE)</f>
        <v>#REF!</v>
      </c>
      <c r="B112" s="51" t="e">
        <f>VLOOKUP($M112,CornerStats!$A$3:$AE$998,6,FALSE)</f>
        <v>#REF!</v>
      </c>
      <c r="C112" s="51" t="e">
        <f>VLOOKUP($M112,CornerStats!$A$3:$AE$998,8,FALSE)</f>
        <v>#REF!</v>
      </c>
      <c r="D112" s="51" t="e">
        <f>VLOOKUP($M112,CornerStats!$A$3:$AE$998,9,FALSE)</f>
        <v>#REF!</v>
      </c>
      <c r="E112" s="60" t="e">
        <f>VLOOKUP($M112,CornerStats!$A$3:$AE$998,11,FALSE)</f>
        <v>#REF!</v>
      </c>
      <c r="F112" s="60" t="e">
        <f>VLOOKUP($M112,CornerStats!$A$3:$AE$998,12,FALSE)</f>
        <v>#REF!</v>
      </c>
      <c r="G112" s="57" t="e">
        <f>VLOOKUP($M112,CornerStats!$A$3:$AE$998,14,FALSE)</f>
        <v>#REF!</v>
      </c>
      <c r="H112" s="57" t="e">
        <f>VLOOKUP($M112,CornerStats!$A$3:$AE$998,15,FALSE)</f>
        <v>#REF!</v>
      </c>
      <c r="I112" s="57" t="e">
        <f>VLOOKUP($M112,CornerStats!$A$3:$AE$998,17,FALSE)</f>
        <v>#REF!</v>
      </c>
      <c r="J112" s="57" t="e">
        <f>VLOOKUP($M112,CornerStats!$A$3:$AE$998,18,FALSE)</f>
        <v>#REF!</v>
      </c>
      <c r="K112" s="57" t="e">
        <f>VLOOKUP($M112,CornerStats!$A$3:$AE$998,20,FALSE)</f>
        <v>#REF!</v>
      </c>
      <c r="L112" s="57" t="e">
        <f>VLOOKUP($M112,CornerStats!$A$3:$AE$998,21,FALSE)</f>
        <v>#REF!</v>
      </c>
      <c r="M112" s="53" t="e">
        <f>Fixtures!#REF!</f>
        <v>#REF!</v>
      </c>
      <c r="N112" s="54" t="e">
        <f>Fixtures!#REF!</f>
        <v>#REF!</v>
      </c>
      <c r="O112" s="53" t="e">
        <f>Fixtures!#REF!</f>
        <v>#REF!</v>
      </c>
      <c r="P112" s="51" t="e">
        <f>VLOOKUP($O112,CornerStats!$A$3:$AE$998,5,FALSE)</f>
        <v>#REF!</v>
      </c>
      <c r="Q112" s="51" t="e">
        <f>VLOOKUP($O112,CornerStats!$A$3:$AE$998,7,FALSE)</f>
        <v>#REF!</v>
      </c>
      <c r="R112" s="51" t="e">
        <f>VLOOKUP($O112,CornerStats!$A$3:$AE$998,8,FALSE)</f>
        <v>#REF!</v>
      </c>
      <c r="S112" s="51" t="e">
        <f>VLOOKUP($O112,CornerStats!$A$3:$AE$998,10,FALSE)</f>
        <v>#REF!</v>
      </c>
      <c r="T112" s="60" t="e">
        <f>VLOOKUP($O112,CornerStats!$A$3:$AE$998,11,FALSE)</f>
        <v>#REF!</v>
      </c>
      <c r="U112" s="60" t="e">
        <f>VLOOKUP($O112,CornerStats!$A$3:$AE$998,13,FALSE)</f>
        <v>#REF!</v>
      </c>
      <c r="V112" s="57" t="e">
        <f>VLOOKUP($O112,CornerStats!$A$3:$AE$998,14,FALSE)</f>
        <v>#REF!</v>
      </c>
      <c r="W112" s="57" t="e">
        <f>VLOOKUP($O112,CornerStats!$A$3:$AE$998,16,FALSE)</f>
        <v>#REF!</v>
      </c>
      <c r="X112" s="57" t="e">
        <f>VLOOKUP($O112,CornerStats!$A$3:$AE$998,17,FALSE)</f>
        <v>#REF!</v>
      </c>
      <c r="Y112" s="57" t="e">
        <f>VLOOKUP($O112,CornerStats!$A$3:$AE$998,19,FALSE)</f>
        <v>#REF!</v>
      </c>
      <c r="Z112" s="57" t="e">
        <f>VLOOKUP($O112,CornerStats!$A$3:$AE$998,20,FALSE)</f>
        <v>#REF!</v>
      </c>
      <c r="AA112" s="57" t="e">
        <f>VLOOKUP($O112,CornerStats!$A$3:$AE$998,22,FALSE)</f>
        <v>#REF!</v>
      </c>
    </row>
    <row r="113" spans="1:27" ht="14.4" hidden="1" thickTop="1" x14ac:dyDescent="0.3">
      <c r="A113" s="51" t="e">
        <f>VLOOKUP($M113,CornerStats!$A$3:$AE$998,5,FALSE)</f>
        <v>#REF!</v>
      </c>
      <c r="B113" s="51" t="e">
        <f>VLOOKUP($M113,CornerStats!$A$3:$AE$998,6,FALSE)</f>
        <v>#REF!</v>
      </c>
      <c r="C113" s="51" t="e">
        <f>VLOOKUP($M113,CornerStats!$A$3:$AE$998,8,FALSE)</f>
        <v>#REF!</v>
      </c>
      <c r="D113" s="51" t="e">
        <f>VLOOKUP($M113,CornerStats!$A$3:$AE$998,9,FALSE)</f>
        <v>#REF!</v>
      </c>
      <c r="E113" s="60" t="e">
        <f>VLOOKUP($M113,CornerStats!$A$3:$AE$998,11,FALSE)</f>
        <v>#REF!</v>
      </c>
      <c r="F113" s="60" t="e">
        <f>VLOOKUP($M113,CornerStats!$A$3:$AE$998,12,FALSE)</f>
        <v>#REF!</v>
      </c>
      <c r="G113" s="57" t="e">
        <f>VLOOKUP($M113,CornerStats!$A$3:$AE$998,14,FALSE)</f>
        <v>#REF!</v>
      </c>
      <c r="H113" s="57" t="e">
        <f>VLOOKUP($M113,CornerStats!$A$3:$AE$998,15,FALSE)</f>
        <v>#REF!</v>
      </c>
      <c r="I113" s="57" t="e">
        <f>VLOOKUP($M113,CornerStats!$A$3:$AE$998,17,FALSE)</f>
        <v>#REF!</v>
      </c>
      <c r="J113" s="57" t="e">
        <f>VLOOKUP($M113,CornerStats!$A$3:$AE$998,18,FALSE)</f>
        <v>#REF!</v>
      </c>
      <c r="K113" s="57" t="e">
        <f>VLOOKUP($M113,CornerStats!$A$3:$AE$998,20,FALSE)</f>
        <v>#REF!</v>
      </c>
      <c r="L113" s="57" t="e">
        <f>VLOOKUP($M113,CornerStats!$A$3:$AE$998,21,FALSE)</f>
        <v>#REF!</v>
      </c>
      <c r="M113" s="53" t="e">
        <f>Fixtures!#REF!</f>
        <v>#REF!</v>
      </c>
      <c r="N113" s="54" t="e">
        <f>Fixtures!#REF!</f>
        <v>#REF!</v>
      </c>
      <c r="O113" s="53" t="e">
        <f>Fixtures!#REF!</f>
        <v>#REF!</v>
      </c>
      <c r="P113" s="51" t="e">
        <f>VLOOKUP($O113,CornerStats!$A$3:$AE$998,5,FALSE)</f>
        <v>#REF!</v>
      </c>
      <c r="Q113" s="51" t="e">
        <f>VLOOKUP($O113,CornerStats!$A$3:$AE$998,7,FALSE)</f>
        <v>#REF!</v>
      </c>
      <c r="R113" s="51" t="e">
        <f>VLOOKUP($O113,CornerStats!$A$3:$AE$998,8,FALSE)</f>
        <v>#REF!</v>
      </c>
      <c r="S113" s="51" t="e">
        <f>VLOOKUP($O113,CornerStats!$A$3:$AE$998,10,FALSE)</f>
        <v>#REF!</v>
      </c>
      <c r="T113" s="60" t="e">
        <f>VLOOKUP($O113,CornerStats!$A$3:$AE$998,11,FALSE)</f>
        <v>#REF!</v>
      </c>
      <c r="U113" s="60" t="e">
        <f>VLOOKUP($O113,CornerStats!$A$3:$AE$998,13,FALSE)</f>
        <v>#REF!</v>
      </c>
      <c r="V113" s="57" t="e">
        <f>VLOOKUP($O113,CornerStats!$A$3:$AE$998,14,FALSE)</f>
        <v>#REF!</v>
      </c>
      <c r="W113" s="57" t="e">
        <f>VLOOKUP($O113,CornerStats!$A$3:$AE$998,16,FALSE)</f>
        <v>#REF!</v>
      </c>
      <c r="X113" s="57" t="e">
        <f>VLOOKUP($O113,CornerStats!$A$3:$AE$998,17,FALSE)</f>
        <v>#REF!</v>
      </c>
      <c r="Y113" s="57" t="e">
        <f>VLOOKUP($O113,CornerStats!$A$3:$AE$998,19,FALSE)</f>
        <v>#REF!</v>
      </c>
      <c r="Z113" s="57" t="e">
        <f>VLOOKUP($O113,CornerStats!$A$3:$AE$998,20,FALSE)</f>
        <v>#REF!</v>
      </c>
      <c r="AA113" s="57" t="e">
        <f>VLOOKUP($O113,CornerStats!$A$3:$AE$998,22,FALSE)</f>
        <v>#REF!</v>
      </c>
    </row>
    <row r="114" spans="1:27" ht="14.4" hidden="1" thickTop="1" x14ac:dyDescent="0.3">
      <c r="A114" s="51" t="e">
        <f>VLOOKUP($M114,CornerStats!$A$3:$AE$998,5,FALSE)</f>
        <v>#REF!</v>
      </c>
      <c r="B114" s="51" t="e">
        <f>VLOOKUP($M114,CornerStats!$A$3:$AE$998,6,FALSE)</f>
        <v>#REF!</v>
      </c>
      <c r="C114" s="51" t="e">
        <f>VLOOKUP($M114,CornerStats!$A$3:$AE$998,8,FALSE)</f>
        <v>#REF!</v>
      </c>
      <c r="D114" s="51" t="e">
        <f>VLOOKUP($M114,CornerStats!$A$3:$AE$998,9,FALSE)</f>
        <v>#REF!</v>
      </c>
      <c r="E114" s="60" t="e">
        <f>VLOOKUP($M114,CornerStats!$A$3:$AE$998,11,FALSE)</f>
        <v>#REF!</v>
      </c>
      <c r="F114" s="60" t="e">
        <f>VLOOKUP($M114,CornerStats!$A$3:$AE$998,12,FALSE)</f>
        <v>#REF!</v>
      </c>
      <c r="G114" s="57" t="e">
        <f>VLOOKUP($M114,CornerStats!$A$3:$AE$998,14,FALSE)</f>
        <v>#REF!</v>
      </c>
      <c r="H114" s="57" t="e">
        <f>VLOOKUP($M114,CornerStats!$A$3:$AE$998,15,FALSE)</f>
        <v>#REF!</v>
      </c>
      <c r="I114" s="57" t="e">
        <f>VLOOKUP($M114,CornerStats!$A$3:$AE$998,17,FALSE)</f>
        <v>#REF!</v>
      </c>
      <c r="J114" s="57" t="e">
        <f>VLOOKUP($M114,CornerStats!$A$3:$AE$998,18,FALSE)</f>
        <v>#REF!</v>
      </c>
      <c r="K114" s="57" t="e">
        <f>VLOOKUP($M114,CornerStats!$A$3:$AE$998,20,FALSE)</f>
        <v>#REF!</v>
      </c>
      <c r="L114" s="57" t="e">
        <f>VLOOKUP($M114,CornerStats!$A$3:$AE$998,21,FALSE)</f>
        <v>#REF!</v>
      </c>
      <c r="M114" s="53" t="e">
        <f>Fixtures!#REF!</f>
        <v>#REF!</v>
      </c>
      <c r="N114" s="54" t="e">
        <f>Fixtures!#REF!</f>
        <v>#REF!</v>
      </c>
      <c r="O114" s="53" t="e">
        <f>Fixtures!#REF!</f>
        <v>#REF!</v>
      </c>
      <c r="P114" s="51" t="e">
        <f>VLOOKUP($O114,CornerStats!$A$3:$AE$998,5,FALSE)</f>
        <v>#REF!</v>
      </c>
      <c r="Q114" s="51" t="e">
        <f>VLOOKUP($O114,CornerStats!$A$3:$AE$998,7,FALSE)</f>
        <v>#REF!</v>
      </c>
      <c r="R114" s="51" t="e">
        <f>VLOOKUP($O114,CornerStats!$A$3:$AE$998,8,FALSE)</f>
        <v>#REF!</v>
      </c>
      <c r="S114" s="51" t="e">
        <f>VLOOKUP($O114,CornerStats!$A$3:$AE$998,10,FALSE)</f>
        <v>#REF!</v>
      </c>
      <c r="T114" s="60" t="e">
        <f>VLOOKUP($O114,CornerStats!$A$3:$AE$998,11,FALSE)</f>
        <v>#REF!</v>
      </c>
      <c r="U114" s="60" t="e">
        <f>VLOOKUP($O114,CornerStats!$A$3:$AE$998,13,FALSE)</f>
        <v>#REF!</v>
      </c>
      <c r="V114" s="57" t="e">
        <f>VLOOKUP($O114,CornerStats!$A$3:$AE$998,14,FALSE)</f>
        <v>#REF!</v>
      </c>
      <c r="W114" s="57" t="e">
        <f>VLOOKUP($O114,CornerStats!$A$3:$AE$998,16,FALSE)</f>
        <v>#REF!</v>
      </c>
      <c r="X114" s="57" t="e">
        <f>VLOOKUP($O114,CornerStats!$A$3:$AE$998,17,FALSE)</f>
        <v>#REF!</v>
      </c>
      <c r="Y114" s="57" t="e">
        <f>VLOOKUP($O114,CornerStats!$A$3:$AE$998,19,FALSE)</f>
        <v>#REF!</v>
      </c>
      <c r="Z114" s="57" t="e">
        <f>VLOOKUP($O114,CornerStats!$A$3:$AE$998,20,FALSE)</f>
        <v>#REF!</v>
      </c>
      <c r="AA114" s="57" t="e">
        <f>VLOOKUP($O114,CornerStats!$A$3:$AE$998,22,FALSE)</f>
        <v>#REF!</v>
      </c>
    </row>
    <row r="115" spans="1:27" ht="14.4" hidden="1" thickTop="1" x14ac:dyDescent="0.3">
      <c r="A115" s="51" t="e">
        <f>VLOOKUP($M115,CornerStats!$A$3:$AE$998,5,FALSE)</f>
        <v>#REF!</v>
      </c>
      <c r="B115" s="51" t="e">
        <f>VLOOKUP($M115,CornerStats!$A$3:$AE$998,6,FALSE)</f>
        <v>#REF!</v>
      </c>
      <c r="C115" s="51" t="e">
        <f>VLOOKUP($M115,CornerStats!$A$3:$AE$998,8,FALSE)</f>
        <v>#REF!</v>
      </c>
      <c r="D115" s="51" t="e">
        <f>VLOOKUP($M115,CornerStats!$A$3:$AE$998,9,FALSE)</f>
        <v>#REF!</v>
      </c>
      <c r="E115" s="60" t="e">
        <f>VLOOKUP($M115,CornerStats!$A$3:$AE$998,11,FALSE)</f>
        <v>#REF!</v>
      </c>
      <c r="F115" s="60" t="e">
        <f>VLOOKUP($M115,CornerStats!$A$3:$AE$998,12,FALSE)</f>
        <v>#REF!</v>
      </c>
      <c r="G115" s="57" t="e">
        <f>VLOOKUP($M115,CornerStats!$A$3:$AE$998,14,FALSE)</f>
        <v>#REF!</v>
      </c>
      <c r="H115" s="57" t="e">
        <f>VLOOKUP($M115,CornerStats!$A$3:$AE$998,15,FALSE)</f>
        <v>#REF!</v>
      </c>
      <c r="I115" s="57" t="e">
        <f>VLOOKUP($M115,CornerStats!$A$3:$AE$998,17,FALSE)</f>
        <v>#REF!</v>
      </c>
      <c r="J115" s="57" t="e">
        <f>VLOOKUP($M115,CornerStats!$A$3:$AE$998,18,FALSE)</f>
        <v>#REF!</v>
      </c>
      <c r="K115" s="57" t="e">
        <f>VLOOKUP($M115,CornerStats!$A$3:$AE$998,20,FALSE)</f>
        <v>#REF!</v>
      </c>
      <c r="L115" s="57" t="e">
        <f>VLOOKUP($M115,CornerStats!$A$3:$AE$998,21,FALSE)</f>
        <v>#REF!</v>
      </c>
      <c r="M115" s="53" t="e">
        <f>Fixtures!#REF!</f>
        <v>#REF!</v>
      </c>
      <c r="N115" s="54" t="e">
        <f>Fixtures!#REF!</f>
        <v>#REF!</v>
      </c>
      <c r="O115" s="53" t="e">
        <f>Fixtures!#REF!</f>
        <v>#REF!</v>
      </c>
      <c r="P115" s="51" t="e">
        <f>VLOOKUP($O115,CornerStats!$A$3:$AE$998,5,FALSE)</f>
        <v>#REF!</v>
      </c>
      <c r="Q115" s="51" t="e">
        <f>VLOOKUP($O115,CornerStats!$A$3:$AE$998,7,FALSE)</f>
        <v>#REF!</v>
      </c>
      <c r="R115" s="51" t="e">
        <f>VLOOKUP($O115,CornerStats!$A$3:$AE$998,8,FALSE)</f>
        <v>#REF!</v>
      </c>
      <c r="S115" s="51" t="e">
        <f>VLOOKUP($O115,CornerStats!$A$3:$AE$998,10,FALSE)</f>
        <v>#REF!</v>
      </c>
      <c r="T115" s="60" t="e">
        <f>VLOOKUP($O115,CornerStats!$A$3:$AE$998,11,FALSE)</f>
        <v>#REF!</v>
      </c>
      <c r="U115" s="60" t="e">
        <f>VLOOKUP($O115,CornerStats!$A$3:$AE$998,13,FALSE)</f>
        <v>#REF!</v>
      </c>
      <c r="V115" s="57" t="e">
        <f>VLOOKUP($O115,CornerStats!$A$3:$AE$998,14,FALSE)</f>
        <v>#REF!</v>
      </c>
      <c r="W115" s="57" t="e">
        <f>VLOOKUP($O115,CornerStats!$A$3:$AE$998,16,FALSE)</f>
        <v>#REF!</v>
      </c>
      <c r="X115" s="57" t="e">
        <f>VLOOKUP($O115,CornerStats!$A$3:$AE$998,17,FALSE)</f>
        <v>#REF!</v>
      </c>
      <c r="Y115" s="57" t="e">
        <f>VLOOKUP($O115,CornerStats!$A$3:$AE$998,19,FALSE)</f>
        <v>#REF!</v>
      </c>
      <c r="Z115" s="57" t="e">
        <f>VLOOKUP($O115,CornerStats!$A$3:$AE$998,20,FALSE)</f>
        <v>#REF!</v>
      </c>
      <c r="AA115" s="57" t="e">
        <f>VLOOKUP($O115,CornerStats!$A$3:$AE$998,22,FALSE)</f>
        <v>#REF!</v>
      </c>
    </row>
    <row r="116" spans="1:27" ht="14.4" hidden="1" thickTop="1" x14ac:dyDescent="0.3">
      <c r="A116" s="51" t="e">
        <f>VLOOKUP($M116,CornerStats!$A$3:$AE$998,5,FALSE)</f>
        <v>#REF!</v>
      </c>
      <c r="B116" s="51" t="e">
        <f>VLOOKUP($M116,CornerStats!$A$3:$AE$998,6,FALSE)</f>
        <v>#REF!</v>
      </c>
      <c r="C116" s="51" t="e">
        <f>VLOOKUP($M116,CornerStats!$A$3:$AE$998,8,FALSE)</f>
        <v>#REF!</v>
      </c>
      <c r="D116" s="51" t="e">
        <f>VLOOKUP($M116,CornerStats!$A$3:$AE$998,9,FALSE)</f>
        <v>#REF!</v>
      </c>
      <c r="E116" s="60" t="e">
        <f>VLOOKUP($M116,CornerStats!$A$3:$AE$998,11,FALSE)</f>
        <v>#REF!</v>
      </c>
      <c r="F116" s="60" t="e">
        <f>VLOOKUP($M116,CornerStats!$A$3:$AE$998,12,FALSE)</f>
        <v>#REF!</v>
      </c>
      <c r="G116" s="57" t="e">
        <f>VLOOKUP($M116,CornerStats!$A$3:$AE$998,14,FALSE)</f>
        <v>#REF!</v>
      </c>
      <c r="H116" s="57" t="e">
        <f>VLOOKUP($M116,CornerStats!$A$3:$AE$998,15,FALSE)</f>
        <v>#REF!</v>
      </c>
      <c r="I116" s="57" t="e">
        <f>VLOOKUP($M116,CornerStats!$A$3:$AE$998,17,FALSE)</f>
        <v>#REF!</v>
      </c>
      <c r="J116" s="57" t="e">
        <f>VLOOKUP($M116,CornerStats!$A$3:$AE$998,18,FALSE)</f>
        <v>#REF!</v>
      </c>
      <c r="K116" s="57" t="e">
        <f>VLOOKUP($M116,CornerStats!$A$3:$AE$998,20,FALSE)</f>
        <v>#REF!</v>
      </c>
      <c r="L116" s="57" t="e">
        <f>VLOOKUP($M116,CornerStats!$A$3:$AE$998,21,FALSE)</f>
        <v>#REF!</v>
      </c>
      <c r="M116" s="53" t="e">
        <f>Fixtures!#REF!</f>
        <v>#REF!</v>
      </c>
      <c r="N116" s="54" t="e">
        <f>Fixtures!#REF!</f>
        <v>#REF!</v>
      </c>
      <c r="O116" s="53" t="e">
        <f>Fixtures!#REF!</f>
        <v>#REF!</v>
      </c>
      <c r="P116" s="51" t="e">
        <f>VLOOKUP($O116,CornerStats!$A$3:$AE$998,5,FALSE)</f>
        <v>#REF!</v>
      </c>
      <c r="Q116" s="51" t="e">
        <f>VLOOKUP($O116,CornerStats!$A$3:$AE$998,7,FALSE)</f>
        <v>#REF!</v>
      </c>
      <c r="R116" s="51" t="e">
        <f>VLOOKUP($O116,CornerStats!$A$3:$AE$998,8,FALSE)</f>
        <v>#REF!</v>
      </c>
      <c r="S116" s="51" t="e">
        <f>VLOOKUP($O116,CornerStats!$A$3:$AE$998,10,FALSE)</f>
        <v>#REF!</v>
      </c>
      <c r="T116" s="60" t="e">
        <f>VLOOKUP($O116,CornerStats!$A$3:$AE$998,11,FALSE)</f>
        <v>#REF!</v>
      </c>
      <c r="U116" s="60" t="e">
        <f>VLOOKUP($O116,CornerStats!$A$3:$AE$998,13,FALSE)</f>
        <v>#REF!</v>
      </c>
      <c r="V116" s="57" t="e">
        <f>VLOOKUP($O116,CornerStats!$A$3:$AE$998,14,FALSE)</f>
        <v>#REF!</v>
      </c>
      <c r="W116" s="57" t="e">
        <f>VLOOKUP($O116,CornerStats!$A$3:$AE$998,16,FALSE)</f>
        <v>#REF!</v>
      </c>
      <c r="X116" s="57" t="e">
        <f>VLOOKUP($O116,CornerStats!$A$3:$AE$998,17,FALSE)</f>
        <v>#REF!</v>
      </c>
      <c r="Y116" s="57" t="e">
        <f>VLOOKUP($O116,CornerStats!$A$3:$AE$998,19,FALSE)</f>
        <v>#REF!</v>
      </c>
      <c r="Z116" s="57" t="e">
        <f>VLOOKUP($O116,CornerStats!$A$3:$AE$998,20,FALSE)</f>
        <v>#REF!</v>
      </c>
      <c r="AA116" s="57" t="e">
        <f>VLOOKUP($O116,CornerStats!$A$3:$AE$998,22,FALSE)</f>
        <v>#REF!</v>
      </c>
    </row>
    <row r="117" spans="1:27" ht="14.4" hidden="1" thickTop="1" x14ac:dyDescent="0.3">
      <c r="A117" s="51" t="e">
        <f>VLOOKUP($M117,CornerStats!$A$3:$AE$998,5,FALSE)</f>
        <v>#REF!</v>
      </c>
      <c r="B117" s="51" t="e">
        <f>VLOOKUP($M117,CornerStats!$A$3:$AE$998,6,FALSE)</f>
        <v>#REF!</v>
      </c>
      <c r="C117" s="51" t="e">
        <f>VLOOKUP($M117,CornerStats!$A$3:$AE$998,8,FALSE)</f>
        <v>#REF!</v>
      </c>
      <c r="D117" s="51" t="e">
        <f>VLOOKUP($M117,CornerStats!$A$3:$AE$998,9,FALSE)</f>
        <v>#REF!</v>
      </c>
      <c r="E117" s="60" t="e">
        <f>VLOOKUP($M117,CornerStats!$A$3:$AE$998,11,FALSE)</f>
        <v>#REF!</v>
      </c>
      <c r="F117" s="60" t="e">
        <f>VLOOKUP($M117,CornerStats!$A$3:$AE$998,12,FALSE)</f>
        <v>#REF!</v>
      </c>
      <c r="G117" s="57" t="e">
        <f>VLOOKUP($M117,CornerStats!$A$3:$AE$998,14,FALSE)</f>
        <v>#REF!</v>
      </c>
      <c r="H117" s="57" t="e">
        <f>VLOOKUP($M117,CornerStats!$A$3:$AE$998,15,FALSE)</f>
        <v>#REF!</v>
      </c>
      <c r="I117" s="57" t="e">
        <f>VLOOKUP($M117,CornerStats!$A$3:$AE$998,17,FALSE)</f>
        <v>#REF!</v>
      </c>
      <c r="J117" s="57" t="e">
        <f>VLOOKUP($M117,CornerStats!$A$3:$AE$998,18,FALSE)</f>
        <v>#REF!</v>
      </c>
      <c r="K117" s="57" t="e">
        <f>VLOOKUP($M117,CornerStats!$A$3:$AE$998,20,FALSE)</f>
        <v>#REF!</v>
      </c>
      <c r="L117" s="57" t="e">
        <f>VLOOKUP($M117,CornerStats!$A$3:$AE$998,21,FALSE)</f>
        <v>#REF!</v>
      </c>
      <c r="M117" s="53" t="e">
        <f>Fixtures!#REF!</f>
        <v>#REF!</v>
      </c>
      <c r="N117" s="54" t="e">
        <f>Fixtures!#REF!</f>
        <v>#REF!</v>
      </c>
      <c r="O117" s="53" t="e">
        <f>Fixtures!#REF!</f>
        <v>#REF!</v>
      </c>
      <c r="P117" s="51" t="e">
        <f>VLOOKUP($O117,CornerStats!$A$3:$AE$998,5,FALSE)</f>
        <v>#REF!</v>
      </c>
      <c r="Q117" s="51" t="e">
        <f>VLOOKUP($O117,CornerStats!$A$3:$AE$998,7,FALSE)</f>
        <v>#REF!</v>
      </c>
      <c r="R117" s="51" t="e">
        <f>VLOOKUP($O117,CornerStats!$A$3:$AE$998,8,FALSE)</f>
        <v>#REF!</v>
      </c>
      <c r="S117" s="51" t="e">
        <f>VLOOKUP($O117,CornerStats!$A$3:$AE$998,10,FALSE)</f>
        <v>#REF!</v>
      </c>
      <c r="T117" s="60" t="e">
        <f>VLOOKUP($O117,CornerStats!$A$3:$AE$998,11,FALSE)</f>
        <v>#REF!</v>
      </c>
      <c r="U117" s="60" t="e">
        <f>VLOOKUP($O117,CornerStats!$A$3:$AE$998,13,FALSE)</f>
        <v>#REF!</v>
      </c>
      <c r="V117" s="57" t="e">
        <f>VLOOKUP($O117,CornerStats!$A$3:$AE$998,14,FALSE)</f>
        <v>#REF!</v>
      </c>
      <c r="W117" s="57" t="e">
        <f>VLOOKUP($O117,CornerStats!$A$3:$AE$998,16,FALSE)</f>
        <v>#REF!</v>
      </c>
      <c r="X117" s="57" t="e">
        <f>VLOOKUP($O117,CornerStats!$A$3:$AE$998,17,FALSE)</f>
        <v>#REF!</v>
      </c>
      <c r="Y117" s="57" t="e">
        <f>VLOOKUP($O117,CornerStats!$A$3:$AE$998,19,FALSE)</f>
        <v>#REF!</v>
      </c>
      <c r="Z117" s="57" t="e">
        <f>VLOOKUP($O117,CornerStats!$A$3:$AE$998,20,FALSE)</f>
        <v>#REF!</v>
      </c>
      <c r="AA117" s="57" t="e">
        <f>VLOOKUP($O117,CornerStats!$A$3:$AE$998,22,FALSE)</f>
        <v>#REF!</v>
      </c>
    </row>
    <row r="118" spans="1:27" ht="14.4" hidden="1" thickTop="1" x14ac:dyDescent="0.3">
      <c r="A118" s="51" t="e">
        <f>VLOOKUP($M118,CornerStats!$A$3:$AE$998,5,FALSE)</f>
        <v>#REF!</v>
      </c>
      <c r="B118" s="51" t="e">
        <f>VLOOKUP($M118,CornerStats!$A$3:$AE$998,6,FALSE)</f>
        <v>#REF!</v>
      </c>
      <c r="C118" s="51" t="e">
        <f>VLOOKUP($M118,CornerStats!$A$3:$AE$998,8,FALSE)</f>
        <v>#REF!</v>
      </c>
      <c r="D118" s="51" t="e">
        <f>VLOOKUP($M118,CornerStats!$A$3:$AE$998,9,FALSE)</f>
        <v>#REF!</v>
      </c>
      <c r="E118" s="60" t="e">
        <f>VLOOKUP($M118,CornerStats!$A$3:$AE$998,11,FALSE)</f>
        <v>#REF!</v>
      </c>
      <c r="F118" s="60" t="e">
        <f>VLOOKUP($M118,CornerStats!$A$3:$AE$998,12,FALSE)</f>
        <v>#REF!</v>
      </c>
      <c r="G118" s="57" t="e">
        <f>VLOOKUP($M118,CornerStats!$A$3:$AE$998,14,FALSE)</f>
        <v>#REF!</v>
      </c>
      <c r="H118" s="57" t="e">
        <f>VLOOKUP($M118,CornerStats!$A$3:$AE$998,15,FALSE)</f>
        <v>#REF!</v>
      </c>
      <c r="I118" s="57" t="e">
        <f>VLOOKUP($M118,CornerStats!$A$3:$AE$998,17,FALSE)</f>
        <v>#REF!</v>
      </c>
      <c r="J118" s="57" t="e">
        <f>VLOOKUP($M118,CornerStats!$A$3:$AE$998,18,FALSE)</f>
        <v>#REF!</v>
      </c>
      <c r="K118" s="57" t="e">
        <f>VLOOKUP($M118,CornerStats!$A$3:$AE$998,20,FALSE)</f>
        <v>#REF!</v>
      </c>
      <c r="L118" s="57" t="e">
        <f>VLOOKUP($M118,CornerStats!$A$3:$AE$998,21,FALSE)</f>
        <v>#REF!</v>
      </c>
      <c r="M118" s="53" t="e">
        <f>Fixtures!#REF!</f>
        <v>#REF!</v>
      </c>
      <c r="N118" s="54" t="e">
        <f>Fixtures!#REF!</f>
        <v>#REF!</v>
      </c>
      <c r="O118" s="53" t="e">
        <f>Fixtures!#REF!</f>
        <v>#REF!</v>
      </c>
      <c r="P118" s="51" t="e">
        <f>VLOOKUP($O118,CornerStats!$A$3:$AE$998,5,FALSE)</f>
        <v>#REF!</v>
      </c>
      <c r="Q118" s="51" t="e">
        <f>VLOOKUP($O118,CornerStats!$A$3:$AE$998,7,FALSE)</f>
        <v>#REF!</v>
      </c>
      <c r="R118" s="51" t="e">
        <f>VLOOKUP($O118,CornerStats!$A$3:$AE$998,8,FALSE)</f>
        <v>#REF!</v>
      </c>
      <c r="S118" s="51" t="e">
        <f>VLOOKUP($O118,CornerStats!$A$3:$AE$998,10,FALSE)</f>
        <v>#REF!</v>
      </c>
      <c r="T118" s="60" t="e">
        <f>VLOOKUP($O118,CornerStats!$A$3:$AE$998,11,FALSE)</f>
        <v>#REF!</v>
      </c>
      <c r="U118" s="60" t="e">
        <f>VLOOKUP($O118,CornerStats!$A$3:$AE$998,13,FALSE)</f>
        <v>#REF!</v>
      </c>
      <c r="V118" s="57" t="e">
        <f>VLOOKUP($O118,CornerStats!$A$3:$AE$998,14,FALSE)</f>
        <v>#REF!</v>
      </c>
      <c r="W118" s="57" t="e">
        <f>VLOOKUP($O118,CornerStats!$A$3:$AE$998,16,FALSE)</f>
        <v>#REF!</v>
      </c>
      <c r="X118" s="57" t="e">
        <f>VLOOKUP($O118,CornerStats!$A$3:$AE$998,17,FALSE)</f>
        <v>#REF!</v>
      </c>
      <c r="Y118" s="57" t="e">
        <f>VLOOKUP($O118,CornerStats!$A$3:$AE$998,19,FALSE)</f>
        <v>#REF!</v>
      </c>
      <c r="Z118" s="57" t="e">
        <f>VLOOKUP($O118,CornerStats!$A$3:$AE$998,20,FALSE)</f>
        <v>#REF!</v>
      </c>
      <c r="AA118" s="57" t="e">
        <f>VLOOKUP($O118,CornerStats!$A$3:$AE$998,22,FALSE)</f>
        <v>#REF!</v>
      </c>
    </row>
    <row r="119" spans="1:27" ht="14.4" hidden="1" thickTop="1" x14ac:dyDescent="0.3">
      <c r="A119" s="51" t="e">
        <f>VLOOKUP($M119,CornerStats!$A$3:$AE$998,5,FALSE)</f>
        <v>#REF!</v>
      </c>
      <c r="B119" s="51" t="e">
        <f>VLOOKUP($M119,CornerStats!$A$3:$AE$998,6,FALSE)</f>
        <v>#REF!</v>
      </c>
      <c r="C119" s="51" t="e">
        <f>VLOOKUP($M119,CornerStats!$A$3:$AE$998,8,FALSE)</f>
        <v>#REF!</v>
      </c>
      <c r="D119" s="51" t="e">
        <f>VLOOKUP($M119,CornerStats!$A$3:$AE$998,9,FALSE)</f>
        <v>#REF!</v>
      </c>
      <c r="E119" s="60" t="e">
        <f>VLOOKUP($M119,CornerStats!$A$3:$AE$998,11,FALSE)</f>
        <v>#REF!</v>
      </c>
      <c r="F119" s="60" t="e">
        <f>VLOOKUP($M119,CornerStats!$A$3:$AE$998,12,FALSE)</f>
        <v>#REF!</v>
      </c>
      <c r="G119" s="57" t="e">
        <f>VLOOKUP($M119,CornerStats!$A$3:$AE$998,14,FALSE)</f>
        <v>#REF!</v>
      </c>
      <c r="H119" s="57" t="e">
        <f>VLOOKUP($M119,CornerStats!$A$3:$AE$998,15,FALSE)</f>
        <v>#REF!</v>
      </c>
      <c r="I119" s="57" t="e">
        <f>VLOOKUP($M119,CornerStats!$A$3:$AE$998,17,FALSE)</f>
        <v>#REF!</v>
      </c>
      <c r="J119" s="57" t="e">
        <f>VLOOKUP($M119,CornerStats!$A$3:$AE$998,18,FALSE)</f>
        <v>#REF!</v>
      </c>
      <c r="K119" s="57" t="e">
        <f>VLOOKUP($M119,CornerStats!$A$3:$AE$998,20,FALSE)</f>
        <v>#REF!</v>
      </c>
      <c r="L119" s="57" t="e">
        <f>VLOOKUP($M119,CornerStats!$A$3:$AE$998,21,FALSE)</f>
        <v>#REF!</v>
      </c>
      <c r="M119" s="53" t="e">
        <f>Fixtures!#REF!</f>
        <v>#REF!</v>
      </c>
      <c r="N119" s="54" t="e">
        <f>Fixtures!#REF!</f>
        <v>#REF!</v>
      </c>
      <c r="O119" s="53" t="e">
        <f>Fixtures!#REF!</f>
        <v>#REF!</v>
      </c>
      <c r="P119" s="51" t="e">
        <f>VLOOKUP($O119,CornerStats!$A$3:$AE$998,5,FALSE)</f>
        <v>#REF!</v>
      </c>
      <c r="Q119" s="51" t="e">
        <f>VLOOKUP($O119,CornerStats!$A$3:$AE$998,7,FALSE)</f>
        <v>#REF!</v>
      </c>
      <c r="R119" s="51" t="e">
        <f>VLOOKUP($O119,CornerStats!$A$3:$AE$998,8,FALSE)</f>
        <v>#REF!</v>
      </c>
      <c r="S119" s="51" t="e">
        <f>VLOOKUP($O119,CornerStats!$A$3:$AE$998,10,FALSE)</f>
        <v>#REF!</v>
      </c>
      <c r="T119" s="60" t="e">
        <f>VLOOKUP($O119,CornerStats!$A$3:$AE$998,11,FALSE)</f>
        <v>#REF!</v>
      </c>
      <c r="U119" s="60" t="e">
        <f>VLOOKUP($O119,CornerStats!$A$3:$AE$998,13,FALSE)</f>
        <v>#REF!</v>
      </c>
      <c r="V119" s="57" t="e">
        <f>VLOOKUP($O119,CornerStats!$A$3:$AE$998,14,FALSE)</f>
        <v>#REF!</v>
      </c>
      <c r="W119" s="57" t="e">
        <f>VLOOKUP($O119,CornerStats!$A$3:$AE$998,16,FALSE)</f>
        <v>#REF!</v>
      </c>
      <c r="X119" s="57" t="e">
        <f>VLOOKUP($O119,CornerStats!$A$3:$AE$998,17,FALSE)</f>
        <v>#REF!</v>
      </c>
      <c r="Y119" s="57" t="e">
        <f>VLOOKUP($O119,CornerStats!$A$3:$AE$998,19,FALSE)</f>
        <v>#REF!</v>
      </c>
      <c r="Z119" s="57" t="e">
        <f>VLOOKUP($O119,CornerStats!$A$3:$AE$998,20,FALSE)</f>
        <v>#REF!</v>
      </c>
      <c r="AA119" s="57" t="e">
        <f>VLOOKUP($O119,CornerStats!$A$3:$AE$998,22,FALSE)</f>
        <v>#REF!</v>
      </c>
    </row>
    <row r="120" spans="1:27" ht="14.4" hidden="1" thickTop="1" x14ac:dyDescent="0.3">
      <c r="A120" s="51" t="e">
        <f>VLOOKUP($M120,CornerStats!$A$3:$AE$998,5,FALSE)</f>
        <v>#REF!</v>
      </c>
      <c r="B120" s="51" t="e">
        <f>VLOOKUP($M120,CornerStats!$A$3:$AE$998,6,FALSE)</f>
        <v>#REF!</v>
      </c>
      <c r="C120" s="51" t="e">
        <f>VLOOKUP($M120,CornerStats!$A$3:$AE$998,8,FALSE)</f>
        <v>#REF!</v>
      </c>
      <c r="D120" s="51" t="e">
        <f>VLOOKUP($M120,CornerStats!$A$3:$AE$998,9,FALSE)</f>
        <v>#REF!</v>
      </c>
      <c r="E120" s="60" t="e">
        <f>VLOOKUP($M120,CornerStats!$A$3:$AE$998,11,FALSE)</f>
        <v>#REF!</v>
      </c>
      <c r="F120" s="60" t="e">
        <f>VLOOKUP($M120,CornerStats!$A$3:$AE$998,12,FALSE)</f>
        <v>#REF!</v>
      </c>
      <c r="G120" s="57" t="e">
        <f>VLOOKUP($M120,CornerStats!$A$3:$AE$998,14,FALSE)</f>
        <v>#REF!</v>
      </c>
      <c r="H120" s="57" t="e">
        <f>VLOOKUP($M120,CornerStats!$A$3:$AE$998,15,FALSE)</f>
        <v>#REF!</v>
      </c>
      <c r="I120" s="57" t="e">
        <f>VLOOKUP($M120,CornerStats!$A$3:$AE$998,17,FALSE)</f>
        <v>#REF!</v>
      </c>
      <c r="J120" s="57" t="e">
        <f>VLOOKUP($M120,CornerStats!$A$3:$AE$998,18,FALSE)</f>
        <v>#REF!</v>
      </c>
      <c r="K120" s="57" t="e">
        <f>VLOOKUP($M120,CornerStats!$A$3:$AE$998,20,FALSE)</f>
        <v>#REF!</v>
      </c>
      <c r="L120" s="57" t="e">
        <f>VLOOKUP($M120,CornerStats!$A$3:$AE$998,21,FALSE)</f>
        <v>#REF!</v>
      </c>
      <c r="M120" s="53" t="e">
        <f>Fixtures!#REF!</f>
        <v>#REF!</v>
      </c>
      <c r="N120" s="54" t="e">
        <f>Fixtures!#REF!</f>
        <v>#REF!</v>
      </c>
      <c r="O120" s="53" t="e">
        <f>Fixtures!#REF!</f>
        <v>#REF!</v>
      </c>
      <c r="P120" s="51" t="e">
        <f>VLOOKUP($O120,CornerStats!$A$3:$AE$998,5,FALSE)</f>
        <v>#REF!</v>
      </c>
      <c r="Q120" s="51" t="e">
        <f>VLOOKUP($O120,CornerStats!$A$3:$AE$998,7,FALSE)</f>
        <v>#REF!</v>
      </c>
      <c r="R120" s="51" t="e">
        <f>VLOOKUP($O120,CornerStats!$A$3:$AE$998,8,FALSE)</f>
        <v>#REF!</v>
      </c>
      <c r="S120" s="51" t="e">
        <f>VLOOKUP($O120,CornerStats!$A$3:$AE$998,10,FALSE)</f>
        <v>#REF!</v>
      </c>
      <c r="T120" s="60" t="e">
        <f>VLOOKUP($O120,CornerStats!$A$3:$AE$998,11,FALSE)</f>
        <v>#REF!</v>
      </c>
      <c r="U120" s="60" t="e">
        <f>VLOOKUP($O120,CornerStats!$A$3:$AE$998,13,FALSE)</f>
        <v>#REF!</v>
      </c>
      <c r="V120" s="57" t="e">
        <f>VLOOKUP($O120,CornerStats!$A$3:$AE$998,14,FALSE)</f>
        <v>#REF!</v>
      </c>
      <c r="W120" s="57" t="e">
        <f>VLOOKUP($O120,CornerStats!$A$3:$AE$998,16,FALSE)</f>
        <v>#REF!</v>
      </c>
      <c r="X120" s="57" t="e">
        <f>VLOOKUP($O120,CornerStats!$A$3:$AE$998,17,FALSE)</f>
        <v>#REF!</v>
      </c>
      <c r="Y120" s="57" t="e">
        <f>VLOOKUP($O120,CornerStats!$A$3:$AE$998,19,FALSE)</f>
        <v>#REF!</v>
      </c>
      <c r="Z120" s="57" t="e">
        <f>VLOOKUP($O120,CornerStats!$A$3:$AE$998,20,FALSE)</f>
        <v>#REF!</v>
      </c>
      <c r="AA120" s="57" t="e">
        <f>VLOOKUP($O120,CornerStats!$A$3:$AE$998,22,FALSE)</f>
        <v>#REF!</v>
      </c>
    </row>
    <row r="121" spans="1:27" ht="14.4" hidden="1" thickTop="1" x14ac:dyDescent="0.3">
      <c r="A121" s="51" t="e">
        <f>VLOOKUP($M121,CornerStats!$A$3:$AE$998,5,FALSE)</f>
        <v>#REF!</v>
      </c>
      <c r="B121" s="51" t="e">
        <f>VLOOKUP($M121,CornerStats!$A$3:$AE$998,6,FALSE)</f>
        <v>#REF!</v>
      </c>
      <c r="C121" s="51" t="e">
        <f>VLOOKUP($M121,CornerStats!$A$3:$AE$998,8,FALSE)</f>
        <v>#REF!</v>
      </c>
      <c r="D121" s="51" t="e">
        <f>VLOOKUP($M121,CornerStats!$A$3:$AE$998,9,FALSE)</f>
        <v>#REF!</v>
      </c>
      <c r="E121" s="60" t="e">
        <f>VLOOKUP($M121,CornerStats!$A$3:$AE$998,11,FALSE)</f>
        <v>#REF!</v>
      </c>
      <c r="F121" s="60" t="e">
        <f>VLOOKUP($M121,CornerStats!$A$3:$AE$998,12,FALSE)</f>
        <v>#REF!</v>
      </c>
      <c r="G121" s="57" t="e">
        <f>VLOOKUP($M121,CornerStats!$A$3:$AE$998,14,FALSE)</f>
        <v>#REF!</v>
      </c>
      <c r="H121" s="57" t="e">
        <f>VLOOKUP($M121,CornerStats!$A$3:$AE$998,15,FALSE)</f>
        <v>#REF!</v>
      </c>
      <c r="I121" s="57" t="e">
        <f>VLOOKUP($M121,CornerStats!$A$3:$AE$998,17,FALSE)</f>
        <v>#REF!</v>
      </c>
      <c r="J121" s="57" t="e">
        <f>VLOOKUP($M121,CornerStats!$A$3:$AE$998,18,FALSE)</f>
        <v>#REF!</v>
      </c>
      <c r="K121" s="57" t="e">
        <f>VLOOKUP($M121,CornerStats!$A$3:$AE$998,20,FALSE)</f>
        <v>#REF!</v>
      </c>
      <c r="L121" s="57" t="e">
        <f>VLOOKUP($M121,CornerStats!$A$3:$AE$998,21,FALSE)</f>
        <v>#REF!</v>
      </c>
      <c r="M121" s="53" t="e">
        <f>Fixtures!#REF!</f>
        <v>#REF!</v>
      </c>
      <c r="N121" s="54" t="e">
        <f>Fixtures!#REF!</f>
        <v>#REF!</v>
      </c>
      <c r="O121" s="53" t="e">
        <f>Fixtures!#REF!</f>
        <v>#REF!</v>
      </c>
      <c r="P121" s="51" t="e">
        <f>VLOOKUP($O121,CornerStats!$A$3:$AE$998,5,FALSE)</f>
        <v>#REF!</v>
      </c>
      <c r="Q121" s="51" t="e">
        <f>VLOOKUP($O121,CornerStats!$A$3:$AE$998,7,FALSE)</f>
        <v>#REF!</v>
      </c>
      <c r="R121" s="51" t="e">
        <f>VLOOKUP($O121,CornerStats!$A$3:$AE$998,8,FALSE)</f>
        <v>#REF!</v>
      </c>
      <c r="S121" s="51" t="e">
        <f>VLOOKUP($O121,CornerStats!$A$3:$AE$998,10,FALSE)</f>
        <v>#REF!</v>
      </c>
      <c r="T121" s="60" t="e">
        <f>VLOOKUP($O121,CornerStats!$A$3:$AE$998,11,FALSE)</f>
        <v>#REF!</v>
      </c>
      <c r="U121" s="60" t="e">
        <f>VLOOKUP($O121,CornerStats!$A$3:$AE$998,13,FALSE)</f>
        <v>#REF!</v>
      </c>
      <c r="V121" s="57" t="e">
        <f>VLOOKUP($O121,CornerStats!$A$3:$AE$998,14,FALSE)</f>
        <v>#REF!</v>
      </c>
      <c r="W121" s="57" t="e">
        <f>VLOOKUP($O121,CornerStats!$A$3:$AE$998,16,FALSE)</f>
        <v>#REF!</v>
      </c>
      <c r="X121" s="57" t="e">
        <f>VLOOKUP($O121,CornerStats!$A$3:$AE$998,17,FALSE)</f>
        <v>#REF!</v>
      </c>
      <c r="Y121" s="57" t="e">
        <f>VLOOKUP($O121,CornerStats!$A$3:$AE$998,19,FALSE)</f>
        <v>#REF!</v>
      </c>
      <c r="Z121" s="57" t="e">
        <f>VLOOKUP($O121,CornerStats!$A$3:$AE$998,20,FALSE)</f>
        <v>#REF!</v>
      </c>
      <c r="AA121" s="57" t="e">
        <f>VLOOKUP($O121,CornerStats!$A$3:$AE$998,22,FALSE)</f>
        <v>#REF!</v>
      </c>
    </row>
    <row r="122" spans="1:27" ht="14.4" hidden="1" thickTop="1" x14ac:dyDescent="0.3">
      <c r="A122" s="51" t="e">
        <f>VLOOKUP($M122,CornerStats!$A$3:$AE$998,5,FALSE)</f>
        <v>#REF!</v>
      </c>
      <c r="B122" s="51" t="e">
        <f>VLOOKUP($M122,CornerStats!$A$3:$AE$998,6,FALSE)</f>
        <v>#REF!</v>
      </c>
      <c r="C122" s="51" t="e">
        <f>VLOOKUP($M122,CornerStats!$A$3:$AE$998,8,FALSE)</f>
        <v>#REF!</v>
      </c>
      <c r="D122" s="51" t="e">
        <f>VLOOKUP($M122,CornerStats!$A$3:$AE$998,9,FALSE)</f>
        <v>#REF!</v>
      </c>
      <c r="E122" s="60" t="e">
        <f>VLOOKUP($M122,CornerStats!$A$3:$AE$998,11,FALSE)</f>
        <v>#REF!</v>
      </c>
      <c r="F122" s="60" t="e">
        <f>VLOOKUP($M122,CornerStats!$A$3:$AE$998,12,FALSE)</f>
        <v>#REF!</v>
      </c>
      <c r="G122" s="57" t="e">
        <f>VLOOKUP($M122,CornerStats!$A$3:$AE$998,14,FALSE)</f>
        <v>#REF!</v>
      </c>
      <c r="H122" s="57" t="e">
        <f>VLOOKUP($M122,CornerStats!$A$3:$AE$998,15,FALSE)</f>
        <v>#REF!</v>
      </c>
      <c r="I122" s="57" t="e">
        <f>VLOOKUP($M122,CornerStats!$A$3:$AE$998,17,FALSE)</f>
        <v>#REF!</v>
      </c>
      <c r="J122" s="57" t="e">
        <f>VLOOKUP($M122,CornerStats!$A$3:$AE$998,18,FALSE)</f>
        <v>#REF!</v>
      </c>
      <c r="K122" s="57" t="e">
        <f>VLOOKUP($M122,CornerStats!$A$3:$AE$998,20,FALSE)</f>
        <v>#REF!</v>
      </c>
      <c r="L122" s="57" t="e">
        <f>VLOOKUP($M122,CornerStats!$A$3:$AE$998,21,FALSE)</f>
        <v>#REF!</v>
      </c>
      <c r="M122" s="53" t="e">
        <f>Fixtures!#REF!</f>
        <v>#REF!</v>
      </c>
      <c r="N122" s="54" t="e">
        <f>Fixtures!#REF!</f>
        <v>#REF!</v>
      </c>
      <c r="O122" s="53" t="e">
        <f>Fixtures!#REF!</f>
        <v>#REF!</v>
      </c>
      <c r="P122" s="51" t="e">
        <f>VLOOKUP($O122,CornerStats!$A$3:$AE$998,5,FALSE)</f>
        <v>#REF!</v>
      </c>
      <c r="Q122" s="51" t="e">
        <f>VLOOKUP($O122,CornerStats!$A$3:$AE$998,7,FALSE)</f>
        <v>#REF!</v>
      </c>
      <c r="R122" s="51" t="e">
        <f>VLOOKUP($O122,CornerStats!$A$3:$AE$998,8,FALSE)</f>
        <v>#REF!</v>
      </c>
      <c r="S122" s="51" t="e">
        <f>VLOOKUP($O122,CornerStats!$A$3:$AE$998,10,FALSE)</f>
        <v>#REF!</v>
      </c>
      <c r="T122" s="60" t="e">
        <f>VLOOKUP($O122,CornerStats!$A$3:$AE$998,11,FALSE)</f>
        <v>#REF!</v>
      </c>
      <c r="U122" s="60" t="e">
        <f>VLOOKUP($O122,CornerStats!$A$3:$AE$998,13,FALSE)</f>
        <v>#REF!</v>
      </c>
      <c r="V122" s="57" t="e">
        <f>VLOOKUP($O122,CornerStats!$A$3:$AE$998,14,FALSE)</f>
        <v>#REF!</v>
      </c>
      <c r="W122" s="57" t="e">
        <f>VLOOKUP($O122,CornerStats!$A$3:$AE$998,16,FALSE)</f>
        <v>#REF!</v>
      </c>
      <c r="X122" s="57" t="e">
        <f>VLOOKUP($O122,CornerStats!$A$3:$AE$998,17,FALSE)</f>
        <v>#REF!</v>
      </c>
      <c r="Y122" s="57" t="e">
        <f>VLOOKUP($O122,CornerStats!$A$3:$AE$998,19,FALSE)</f>
        <v>#REF!</v>
      </c>
      <c r="Z122" s="57" t="e">
        <f>VLOOKUP($O122,CornerStats!$A$3:$AE$998,20,FALSE)</f>
        <v>#REF!</v>
      </c>
      <c r="AA122" s="57" t="e">
        <f>VLOOKUP($O122,CornerStats!$A$3:$AE$998,22,FALSE)</f>
        <v>#REF!</v>
      </c>
    </row>
    <row r="123" spans="1:27" ht="14.4" hidden="1" thickTop="1" x14ac:dyDescent="0.3">
      <c r="A123" s="51" t="e">
        <f>VLOOKUP($M123,CornerStats!$A$3:$AE$998,5,FALSE)</f>
        <v>#REF!</v>
      </c>
      <c r="B123" s="51" t="e">
        <f>VLOOKUP($M123,CornerStats!$A$3:$AE$998,6,FALSE)</f>
        <v>#REF!</v>
      </c>
      <c r="C123" s="51" t="e">
        <f>VLOOKUP($M123,CornerStats!$A$3:$AE$998,8,FALSE)</f>
        <v>#REF!</v>
      </c>
      <c r="D123" s="51" t="e">
        <f>VLOOKUP($M123,CornerStats!$A$3:$AE$998,9,FALSE)</f>
        <v>#REF!</v>
      </c>
      <c r="E123" s="60" t="e">
        <f>VLOOKUP($M123,CornerStats!$A$3:$AE$998,11,FALSE)</f>
        <v>#REF!</v>
      </c>
      <c r="F123" s="60" t="e">
        <f>VLOOKUP($M123,CornerStats!$A$3:$AE$998,12,FALSE)</f>
        <v>#REF!</v>
      </c>
      <c r="G123" s="57" t="e">
        <f>VLOOKUP($M123,CornerStats!$A$3:$AE$998,14,FALSE)</f>
        <v>#REF!</v>
      </c>
      <c r="H123" s="57" t="e">
        <f>VLOOKUP($M123,CornerStats!$A$3:$AE$998,15,FALSE)</f>
        <v>#REF!</v>
      </c>
      <c r="I123" s="57" t="e">
        <f>VLOOKUP($M123,CornerStats!$A$3:$AE$998,17,FALSE)</f>
        <v>#REF!</v>
      </c>
      <c r="J123" s="57" t="e">
        <f>VLOOKUP($M123,CornerStats!$A$3:$AE$998,18,FALSE)</f>
        <v>#REF!</v>
      </c>
      <c r="K123" s="57" t="e">
        <f>VLOOKUP($M123,CornerStats!$A$3:$AE$998,20,FALSE)</f>
        <v>#REF!</v>
      </c>
      <c r="L123" s="57" t="e">
        <f>VLOOKUP($M123,CornerStats!$A$3:$AE$998,21,FALSE)</f>
        <v>#REF!</v>
      </c>
      <c r="M123" s="53" t="e">
        <f>Fixtures!#REF!</f>
        <v>#REF!</v>
      </c>
      <c r="N123" s="54" t="e">
        <f>Fixtures!#REF!</f>
        <v>#REF!</v>
      </c>
      <c r="O123" s="53" t="e">
        <f>Fixtures!#REF!</f>
        <v>#REF!</v>
      </c>
      <c r="P123" s="51" t="e">
        <f>VLOOKUP($O123,CornerStats!$A$3:$AE$998,5,FALSE)</f>
        <v>#REF!</v>
      </c>
      <c r="Q123" s="51" t="e">
        <f>VLOOKUP($O123,CornerStats!$A$3:$AE$998,7,FALSE)</f>
        <v>#REF!</v>
      </c>
      <c r="R123" s="51" t="e">
        <f>VLOOKUP($O123,CornerStats!$A$3:$AE$998,8,FALSE)</f>
        <v>#REF!</v>
      </c>
      <c r="S123" s="51" t="e">
        <f>VLOOKUP($O123,CornerStats!$A$3:$AE$998,10,FALSE)</f>
        <v>#REF!</v>
      </c>
      <c r="T123" s="60" t="e">
        <f>VLOOKUP($O123,CornerStats!$A$3:$AE$998,11,FALSE)</f>
        <v>#REF!</v>
      </c>
      <c r="U123" s="60" t="e">
        <f>VLOOKUP($O123,CornerStats!$A$3:$AE$998,13,FALSE)</f>
        <v>#REF!</v>
      </c>
      <c r="V123" s="57" t="e">
        <f>VLOOKUP($O123,CornerStats!$A$3:$AE$998,14,FALSE)</f>
        <v>#REF!</v>
      </c>
      <c r="W123" s="57" t="e">
        <f>VLOOKUP($O123,CornerStats!$A$3:$AE$998,16,FALSE)</f>
        <v>#REF!</v>
      </c>
      <c r="X123" s="57" t="e">
        <f>VLOOKUP($O123,CornerStats!$A$3:$AE$998,17,FALSE)</f>
        <v>#REF!</v>
      </c>
      <c r="Y123" s="57" t="e">
        <f>VLOOKUP($O123,CornerStats!$A$3:$AE$998,19,FALSE)</f>
        <v>#REF!</v>
      </c>
      <c r="Z123" s="57" t="e">
        <f>VLOOKUP($O123,CornerStats!$A$3:$AE$998,20,FALSE)</f>
        <v>#REF!</v>
      </c>
      <c r="AA123" s="57" t="e">
        <f>VLOOKUP($O123,CornerStats!$A$3:$AE$998,22,FALSE)</f>
        <v>#REF!</v>
      </c>
    </row>
    <row r="124" spans="1:27" ht="14.4" hidden="1" thickTop="1" x14ac:dyDescent="0.3">
      <c r="A124" s="51" t="e">
        <f>VLOOKUP($M124,CornerStats!$A$3:$AE$998,5,FALSE)</f>
        <v>#REF!</v>
      </c>
      <c r="B124" s="51" t="e">
        <f>VLOOKUP($M124,CornerStats!$A$3:$AE$998,6,FALSE)</f>
        <v>#REF!</v>
      </c>
      <c r="C124" s="51" t="e">
        <f>VLOOKUP($M124,CornerStats!$A$3:$AE$998,8,FALSE)</f>
        <v>#REF!</v>
      </c>
      <c r="D124" s="51" t="e">
        <f>VLOOKUP($M124,CornerStats!$A$3:$AE$998,9,FALSE)</f>
        <v>#REF!</v>
      </c>
      <c r="E124" s="60" t="e">
        <f>VLOOKUP($M124,CornerStats!$A$3:$AE$998,11,FALSE)</f>
        <v>#REF!</v>
      </c>
      <c r="F124" s="60" t="e">
        <f>VLOOKUP($M124,CornerStats!$A$3:$AE$998,12,FALSE)</f>
        <v>#REF!</v>
      </c>
      <c r="G124" s="57" t="e">
        <f>VLOOKUP($M124,CornerStats!$A$3:$AE$998,14,FALSE)</f>
        <v>#REF!</v>
      </c>
      <c r="H124" s="57" t="e">
        <f>VLOOKUP($M124,CornerStats!$A$3:$AE$998,15,FALSE)</f>
        <v>#REF!</v>
      </c>
      <c r="I124" s="57" t="e">
        <f>VLOOKUP($M124,CornerStats!$A$3:$AE$998,17,FALSE)</f>
        <v>#REF!</v>
      </c>
      <c r="J124" s="57" t="e">
        <f>VLOOKUP($M124,CornerStats!$A$3:$AE$998,18,FALSE)</f>
        <v>#REF!</v>
      </c>
      <c r="K124" s="57" t="e">
        <f>VLOOKUP($M124,CornerStats!$A$3:$AE$998,20,FALSE)</f>
        <v>#REF!</v>
      </c>
      <c r="L124" s="57" t="e">
        <f>VLOOKUP($M124,CornerStats!$A$3:$AE$998,21,FALSE)</f>
        <v>#REF!</v>
      </c>
      <c r="M124" s="53" t="e">
        <f>Fixtures!#REF!</f>
        <v>#REF!</v>
      </c>
      <c r="N124" s="54" t="e">
        <f>Fixtures!#REF!</f>
        <v>#REF!</v>
      </c>
      <c r="O124" s="53" t="e">
        <f>Fixtures!#REF!</f>
        <v>#REF!</v>
      </c>
      <c r="P124" s="51" t="e">
        <f>VLOOKUP($O124,CornerStats!$A$3:$AE$998,5,FALSE)</f>
        <v>#REF!</v>
      </c>
      <c r="Q124" s="51" t="e">
        <f>VLOOKUP($O124,CornerStats!$A$3:$AE$998,7,FALSE)</f>
        <v>#REF!</v>
      </c>
      <c r="R124" s="51" t="e">
        <f>VLOOKUP($O124,CornerStats!$A$3:$AE$998,8,FALSE)</f>
        <v>#REF!</v>
      </c>
      <c r="S124" s="51" t="e">
        <f>VLOOKUP($O124,CornerStats!$A$3:$AE$998,10,FALSE)</f>
        <v>#REF!</v>
      </c>
      <c r="T124" s="60" t="e">
        <f>VLOOKUP($O124,CornerStats!$A$3:$AE$998,11,FALSE)</f>
        <v>#REF!</v>
      </c>
      <c r="U124" s="60" t="e">
        <f>VLOOKUP($O124,CornerStats!$A$3:$AE$998,13,FALSE)</f>
        <v>#REF!</v>
      </c>
      <c r="V124" s="57" t="e">
        <f>VLOOKUP($O124,CornerStats!$A$3:$AE$998,14,FALSE)</f>
        <v>#REF!</v>
      </c>
      <c r="W124" s="57" t="e">
        <f>VLOOKUP($O124,CornerStats!$A$3:$AE$998,16,FALSE)</f>
        <v>#REF!</v>
      </c>
      <c r="X124" s="57" t="e">
        <f>VLOOKUP($O124,CornerStats!$A$3:$AE$998,17,FALSE)</f>
        <v>#REF!</v>
      </c>
      <c r="Y124" s="57" t="e">
        <f>VLOOKUP($O124,CornerStats!$A$3:$AE$998,19,FALSE)</f>
        <v>#REF!</v>
      </c>
      <c r="Z124" s="57" t="e">
        <f>VLOOKUP($O124,CornerStats!$A$3:$AE$998,20,FALSE)</f>
        <v>#REF!</v>
      </c>
      <c r="AA124" s="57" t="e">
        <f>VLOOKUP($O124,CornerStats!$A$3:$AE$998,22,FALSE)</f>
        <v>#REF!</v>
      </c>
    </row>
    <row r="125" spans="1:27" ht="14.4" hidden="1" thickTop="1" x14ac:dyDescent="0.3">
      <c r="A125" s="51" t="e">
        <f>VLOOKUP($M125,CornerStats!$A$3:$AE$998,5,FALSE)</f>
        <v>#REF!</v>
      </c>
      <c r="B125" s="51" t="e">
        <f>VLOOKUP($M125,CornerStats!$A$3:$AE$998,6,FALSE)</f>
        <v>#REF!</v>
      </c>
      <c r="C125" s="51" t="e">
        <f>VLOOKUP($M125,CornerStats!$A$3:$AE$998,8,FALSE)</f>
        <v>#REF!</v>
      </c>
      <c r="D125" s="51" t="e">
        <f>VLOOKUP($M125,CornerStats!$A$3:$AE$998,9,FALSE)</f>
        <v>#REF!</v>
      </c>
      <c r="E125" s="60" t="e">
        <f>VLOOKUP($M125,CornerStats!$A$3:$AE$998,11,FALSE)</f>
        <v>#REF!</v>
      </c>
      <c r="F125" s="60" t="e">
        <f>VLOOKUP($M125,CornerStats!$A$3:$AE$998,12,FALSE)</f>
        <v>#REF!</v>
      </c>
      <c r="G125" s="57" t="e">
        <f>VLOOKUP($M125,CornerStats!$A$3:$AE$998,14,FALSE)</f>
        <v>#REF!</v>
      </c>
      <c r="H125" s="57" t="e">
        <f>VLOOKUP($M125,CornerStats!$A$3:$AE$998,15,FALSE)</f>
        <v>#REF!</v>
      </c>
      <c r="I125" s="57" t="e">
        <f>VLOOKUP($M125,CornerStats!$A$3:$AE$998,17,FALSE)</f>
        <v>#REF!</v>
      </c>
      <c r="J125" s="57" t="e">
        <f>VLOOKUP($M125,CornerStats!$A$3:$AE$998,18,FALSE)</f>
        <v>#REF!</v>
      </c>
      <c r="K125" s="57" t="e">
        <f>VLOOKUP($M125,CornerStats!$A$3:$AE$998,20,FALSE)</f>
        <v>#REF!</v>
      </c>
      <c r="L125" s="57" t="e">
        <f>VLOOKUP($M125,CornerStats!$A$3:$AE$998,21,FALSE)</f>
        <v>#REF!</v>
      </c>
      <c r="M125" s="53" t="e">
        <f>Fixtures!#REF!</f>
        <v>#REF!</v>
      </c>
      <c r="N125" s="54" t="e">
        <f>Fixtures!#REF!</f>
        <v>#REF!</v>
      </c>
      <c r="O125" s="53" t="e">
        <f>Fixtures!#REF!</f>
        <v>#REF!</v>
      </c>
      <c r="P125" s="51" t="e">
        <f>VLOOKUP($O125,CornerStats!$A$3:$AE$998,5,FALSE)</f>
        <v>#REF!</v>
      </c>
      <c r="Q125" s="51" t="e">
        <f>VLOOKUP($O125,CornerStats!$A$3:$AE$998,7,FALSE)</f>
        <v>#REF!</v>
      </c>
      <c r="R125" s="51" t="e">
        <f>VLOOKUP($O125,CornerStats!$A$3:$AE$998,8,FALSE)</f>
        <v>#REF!</v>
      </c>
      <c r="S125" s="51" t="e">
        <f>VLOOKUP($O125,CornerStats!$A$3:$AE$998,10,FALSE)</f>
        <v>#REF!</v>
      </c>
      <c r="T125" s="60" t="e">
        <f>VLOOKUP($O125,CornerStats!$A$3:$AE$998,11,FALSE)</f>
        <v>#REF!</v>
      </c>
      <c r="U125" s="60" t="e">
        <f>VLOOKUP($O125,CornerStats!$A$3:$AE$998,13,FALSE)</f>
        <v>#REF!</v>
      </c>
      <c r="V125" s="57" t="e">
        <f>VLOOKUP($O125,CornerStats!$A$3:$AE$998,14,FALSE)</f>
        <v>#REF!</v>
      </c>
      <c r="W125" s="57" t="e">
        <f>VLOOKUP($O125,CornerStats!$A$3:$AE$998,16,FALSE)</f>
        <v>#REF!</v>
      </c>
      <c r="X125" s="57" t="e">
        <f>VLOOKUP($O125,CornerStats!$A$3:$AE$998,17,FALSE)</f>
        <v>#REF!</v>
      </c>
      <c r="Y125" s="57" t="e">
        <f>VLOOKUP($O125,CornerStats!$A$3:$AE$998,19,FALSE)</f>
        <v>#REF!</v>
      </c>
      <c r="Z125" s="57" t="e">
        <f>VLOOKUP($O125,CornerStats!$A$3:$AE$998,20,FALSE)</f>
        <v>#REF!</v>
      </c>
      <c r="AA125" s="57" t="e">
        <f>VLOOKUP($O125,CornerStats!$A$3:$AE$998,22,FALSE)</f>
        <v>#REF!</v>
      </c>
    </row>
    <row r="126" spans="1:27" ht="14.4" hidden="1" thickTop="1" x14ac:dyDescent="0.3">
      <c r="A126" s="51" t="e">
        <f>VLOOKUP($M126,CornerStats!$A$3:$AE$998,5,FALSE)</f>
        <v>#REF!</v>
      </c>
      <c r="B126" s="51" t="e">
        <f>VLOOKUP($M126,CornerStats!$A$3:$AE$998,6,FALSE)</f>
        <v>#REF!</v>
      </c>
      <c r="C126" s="51" t="e">
        <f>VLOOKUP($M126,CornerStats!$A$3:$AE$998,8,FALSE)</f>
        <v>#REF!</v>
      </c>
      <c r="D126" s="51" t="e">
        <f>VLOOKUP($M126,CornerStats!$A$3:$AE$998,9,FALSE)</f>
        <v>#REF!</v>
      </c>
      <c r="E126" s="60" t="e">
        <f>VLOOKUP($M126,CornerStats!$A$3:$AE$998,11,FALSE)</f>
        <v>#REF!</v>
      </c>
      <c r="F126" s="60" t="e">
        <f>VLOOKUP($M126,CornerStats!$A$3:$AE$998,12,FALSE)</f>
        <v>#REF!</v>
      </c>
      <c r="G126" s="57" t="e">
        <f>VLOOKUP($M126,CornerStats!$A$3:$AE$998,14,FALSE)</f>
        <v>#REF!</v>
      </c>
      <c r="H126" s="57" t="e">
        <f>VLOOKUP($M126,CornerStats!$A$3:$AE$998,15,FALSE)</f>
        <v>#REF!</v>
      </c>
      <c r="I126" s="57" t="e">
        <f>VLOOKUP($M126,CornerStats!$A$3:$AE$998,17,FALSE)</f>
        <v>#REF!</v>
      </c>
      <c r="J126" s="57" t="e">
        <f>VLOOKUP($M126,CornerStats!$A$3:$AE$998,18,FALSE)</f>
        <v>#REF!</v>
      </c>
      <c r="K126" s="57" t="e">
        <f>VLOOKUP($M126,CornerStats!$A$3:$AE$998,20,FALSE)</f>
        <v>#REF!</v>
      </c>
      <c r="L126" s="57" t="e">
        <f>VLOOKUP($M126,CornerStats!$A$3:$AE$998,21,FALSE)</f>
        <v>#REF!</v>
      </c>
      <c r="M126" s="53" t="e">
        <f>Fixtures!#REF!</f>
        <v>#REF!</v>
      </c>
      <c r="N126" s="54" t="e">
        <f>Fixtures!#REF!</f>
        <v>#REF!</v>
      </c>
      <c r="O126" s="53" t="e">
        <f>Fixtures!#REF!</f>
        <v>#REF!</v>
      </c>
      <c r="P126" s="51" t="e">
        <f>VLOOKUP($O126,CornerStats!$A$3:$AE$998,5,FALSE)</f>
        <v>#REF!</v>
      </c>
      <c r="Q126" s="51" t="e">
        <f>VLOOKUP($O126,CornerStats!$A$3:$AE$998,7,FALSE)</f>
        <v>#REF!</v>
      </c>
      <c r="R126" s="51" t="e">
        <f>VLOOKUP($O126,CornerStats!$A$3:$AE$998,8,FALSE)</f>
        <v>#REF!</v>
      </c>
      <c r="S126" s="51" t="e">
        <f>VLOOKUP($O126,CornerStats!$A$3:$AE$998,10,FALSE)</f>
        <v>#REF!</v>
      </c>
      <c r="T126" s="60" t="e">
        <f>VLOOKUP($O126,CornerStats!$A$3:$AE$998,11,FALSE)</f>
        <v>#REF!</v>
      </c>
      <c r="U126" s="60" t="e">
        <f>VLOOKUP($O126,CornerStats!$A$3:$AE$998,13,FALSE)</f>
        <v>#REF!</v>
      </c>
      <c r="V126" s="57" t="e">
        <f>VLOOKUP($O126,CornerStats!$A$3:$AE$998,14,FALSE)</f>
        <v>#REF!</v>
      </c>
      <c r="W126" s="57" t="e">
        <f>VLOOKUP($O126,CornerStats!$A$3:$AE$998,16,FALSE)</f>
        <v>#REF!</v>
      </c>
      <c r="X126" s="57" t="e">
        <f>VLOOKUP($O126,CornerStats!$A$3:$AE$998,17,FALSE)</f>
        <v>#REF!</v>
      </c>
      <c r="Y126" s="57" t="e">
        <f>VLOOKUP($O126,CornerStats!$A$3:$AE$998,19,FALSE)</f>
        <v>#REF!</v>
      </c>
      <c r="Z126" s="57" t="e">
        <f>VLOOKUP($O126,CornerStats!$A$3:$AE$998,20,FALSE)</f>
        <v>#REF!</v>
      </c>
      <c r="AA126" s="57" t="e">
        <f>VLOOKUP($O126,CornerStats!$A$3:$AE$998,22,FALSE)</f>
        <v>#REF!</v>
      </c>
    </row>
    <row r="127" spans="1:27" ht="14.4" hidden="1" thickTop="1" x14ac:dyDescent="0.3">
      <c r="A127" s="51" t="e">
        <f>VLOOKUP($M127,CornerStats!$A$3:$AE$998,5,FALSE)</f>
        <v>#REF!</v>
      </c>
      <c r="B127" s="51" t="e">
        <f>VLOOKUP($M127,CornerStats!$A$3:$AE$998,6,FALSE)</f>
        <v>#REF!</v>
      </c>
      <c r="C127" s="51" t="e">
        <f>VLOOKUP($M127,CornerStats!$A$3:$AE$998,8,FALSE)</f>
        <v>#REF!</v>
      </c>
      <c r="D127" s="51" t="e">
        <f>VLOOKUP($M127,CornerStats!$A$3:$AE$998,9,FALSE)</f>
        <v>#REF!</v>
      </c>
      <c r="E127" s="60" t="e">
        <f>VLOOKUP($M127,CornerStats!$A$3:$AE$998,11,FALSE)</f>
        <v>#REF!</v>
      </c>
      <c r="F127" s="60" t="e">
        <f>VLOOKUP($M127,CornerStats!$A$3:$AE$998,12,FALSE)</f>
        <v>#REF!</v>
      </c>
      <c r="G127" s="57" t="e">
        <f>VLOOKUP($M127,CornerStats!$A$3:$AE$998,14,FALSE)</f>
        <v>#REF!</v>
      </c>
      <c r="H127" s="57" t="e">
        <f>VLOOKUP($M127,CornerStats!$A$3:$AE$998,15,FALSE)</f>
        <v>#REF!</v>
      </c>
      <c r="I127" s="57" t="e">
        <f>VLOOKUP($M127,CornerStats!$A$3:$AE$998,17,FALSE)</f>
        <v>#REF!</v>
      </c>
      <c r="J127" s="57" t="e">
        <f>VLOOKUP($M127,CornerStats!$A$3:$AE$998,18,FALSE)</f>
        <v>#REF!</v>
      </c>
      <c r="K127" s="57" t="e">
        <f>VLOOKUP($M127,CornerStats!$A$3:$AE$998,20,FALSE)</f>
        <v>#REF!</v>
      </c>
      <c r="L127" s="57" t="e">
        <f>VLOOKUP($M127,CornerStats!$A$3:$AE$998,21,FALSE)</f>
        <v>#REF!</v>
      </c>
      <c r="M127" s="53" t="e">
        <f>Fixtures!#REF!</f>
        <v>#REF!</v>
      </c>
      <c r="N127" s="54" t="e">
        <f>Fixtures!#REF!</f>
        <v>#REF!</v>
      </c>
      <c r="O127" s="53" t="e">
        <f>Fixtures!#REF!</f>
        <v>#REF!</v>
      </c>
      <c r="P127" s="51" t="e">
        <f>VLOOKUP($O127,CornerStats!$A$3:$AE$998,5,FALSE)</f>
        <v>#REF!</v>
      </c>
      <c r="Q127" s="51" t="e">
        <f>VLOOKUP($O127,CornerStats!$A$3:$AE$998,7,FALSE)</f>
        <v>#REF!</v>
      </c>
      <c r="R127" s="51" t="e">
        <f>VLOOKUP($O127,CornerStats!$A$3:$AE$998,8,FALSE)</f>
        <v>#REF!</v>
      </c>
      <c r="S127" s="51" t="e">
        <f>VLOOKUP($O127,CornerStats!$A$3:$AE$998,10,FALSE)</f>
        <v>#REF!</v>
      </c>
      <c r="T127" s="60" t="e">
        <f>VLOOKUP($O127,CornerStats!$A$3:$AE$998,11,FALSE)</f>
        <v>#REF!</v>
      </c>
      <c r="U127" s="60" t="e">
        <f>VLOOKUP($O127,CornerStats!$A$3:$AE$998,13,FALSE)</f>
        <v>#REF!</v>
      </c>
      <c r="V127" s="57" t="e">
        <f>VLOOKUP($O127,CornerStats!$A$3:$AE$998,14,FALSE)</f>
        <v>#REF!</v>
      </c>
      <c r="W127" s="57" t="e">
        <f>VLOOKUP($O127,CornerStats!$A$3:$AE$998,16,FALSE)</f>
        <v>#REF!</v>
      </c>
      <c r="X127" s="57" t="e">
        <f>VLOOKUP($O127,CornerStats!$A$3:$AE$998,17,FALSE)</f>
        <v>#REF!</v>
      </c>
      <c r="Y127" s="57" t="e">
        <f>VLOOKUP($O127,CornerStats!$A$3:$AE$998,19,FALSE)</f>
        <v>#REF!</v>
      </c>
      <c r="Z127" s="57" t="e">
        <f>VLOOKUP($O127,CornerStats!$A$3:$AE$998,20,FALSE)</f>
        <v>#REF!</v>
      </c>
      <c r="AA127" s="57" t="e">
        <f>VLOOKUP($O127,CornerStats!$A$3:$AE$998,22,FALSE)</f>
        <v>#REF!</v>
      </c>
    </row>
    <row r="128" spans="1:27" ht="14.4" hidden="1" thickTop="1" x14ac:dyDescent="0.3">
      <c r="A128" s="51" t="e">
        <f>VLOOKUP($M128,CornerStats!$A$3:$AE$998,5,FALSE)</f>
        <v>#REF!</v>
      </c>
      <c r="B128" s="51" t="e">
        <f>VLOOKUP($M128,CornerStats!$A$3:$AE$998,6,FALSE)</f>
        <v>#REF!</v>
      </c>
      <c r="C128" s="51" t="e">
        <f>VLOOKUP($M128,CornerStats!$A$3:$AE$998,8,FALSE)</f>
        <v>#REF!</v>
      </c>
      <c r="D128" s="51" t="e">
        <f>VLOOKUP($M128,CornerStats!$A$3:$AE$998,9,FALSE)</f>
        <v>#REF!</v>
      </c>
      <c r="E128" s="60" t="e">
        <f>VLOOKUP($M128,CornerStats!$A$3:$AE$998,11,FALSE)</f>
        <v>#REF!</v>
      </c>
      <c r="F128" s="60" t="e">
        <f>VLOOKUP($M128,CornerStats!$A$3:$AE$998,12,FALSE)</f>
        <v>#REF!</v>
      </c>
      <c r="G128" s="57" t="e">
        <f>VLOOKUP($M128,CornerStats!$A$3:$AE$998,14,FALSE)</f>
        <v>#REF!</v>
      </c>
      <c r="H128" s="57" t="e">
        <f>VLOOKUP($M128,CornerStats!$A$3:$AE$998,15,FALSE)</f>
        <v>#REF!</v>
      </c>
      <c r="I128" s="57" t="e">
        <f>VLOOKUP($M128,CornerStats!$A$3:$AE$998,17,FALSE)</f>
        <v>#REF!</v>
      </c>
      <c r="J128" s="57" t="e">
        <f>VLOOKUP($M128,CornerStats!$A$3:$AE$998,18,FALSE)</f>
        <v>#REF!</v>
      </c>
      <c r="K128" s="57" t="e">
        <f>VLOOKUP($M128,CornerStats!$A$3:$AE$998,20,FALSE)</f>
        <v>#REF!</v>
      </c>
      <c r="L128" s="57" t="e">
        <f>VLOOKUP($M128,CornerStats!$A$3:$AE$998,21,FALSE)</f>
        <v>#REF!</v>
      </c>
      <c r="M128" s="53" t="e">
        <f>Fixtures!#REF!</f>
        <v>#REF!</v>
      </c>
      <c r="N128" s="54" t="e">
        <f>Fixtures!#REF!</f>
        <v>#REF!</v>
      </c>
      <c r="O128" s="53" t="e">
        <f>Fixtures!#REF!</f>
        <v>#REF!</v>
      </c>
      <c r="P128" s="51" t="e">
        <f>VLOOKUP($O128,CornerStats!$A$3:$AE$998,5,FALSE)</f>
        <v>#REF!</v>
      </c>
      <c r="Q128" s="51" t="e">
        <f>VLOOKUP($O128,CornerStats!$A$3:$AE$998,7,FALSE)</f>
        <v>#REF!</v>
      </c>
      <c r="R128" s="51" t="e">
        <f>VLOOKUP($O128,CornerStats!$A$3:$AE$998,8,FALSE)</f>
        <v>#REF!</v>
      </c>
      <c r="S128" s="51" t="e">
        <f>VLOOKUP($O128,CornerStats!$A$3:$AE$998,10,FALSE)</f>
        <v>#REF!</v>
      </c>
      <c r="T128" s="60" t="e">
        <f>VLOOKUP($O128,CornerStats!$A$3:$AE$998,11,FALSE)</f>
        <v>#REF!</v>
      </c>
      <c r="U128" s="60" t="e">
        <f>VLOOKUP($O128,CornerStats!$A$3:$AE$998,13,FALSE)</f>
        <v>#REF!</v>
      </c>
      <c r="V128" s="57" t="e">
        <f>VLOOKUP($O128,CornerStats!$A$3:$AE$998,14,FALSE)</f>
        <v>#REF!</v>
      </c>
      <c r="W128" s="57" t="e">
        <f>VLOOKUP($O128,CornerStats!$A$3:$AE$998,16,FALSE)</f>
        <v>#REF!</v>
      </c>
      <c r="X128" s="57" t="e">
        <f>VLOOKUP($O128,CornerStats!$A$3:$AE$998,17,FALSE)</f>
        <v>#REF!</v>
      </c>
      <c r="Y128" s="57" t="e">
        <f>VLOOKUP($O128,CornerStats!$A$3:$AE$998,19,FALSE)</f>
        <v>#REF!</v>
      </c>
      <c r="Z128" s="57" t="e">
        <f>VLOOKUP($O128,CornerStats!$A$3:$AE$998,20,FALSE)</f>
        <v>#REF!</v>
      </c>
      <c r="AA128" s="57" t="e">
        <f>VLOOKUP($O128,CornerStats!$A$3:$AE$998,22,FALSE)</f>
        <v>#REF!</v>
      </c>
    </row>
    <row r="129" spans="1:27" ht="14.4" hidden="1" thickTop="1" x14ac:dyDescent="0.3">
      <c r="A129" s="51" t="e">
        <f>VLOOKUP($M129,CornerStats!$A$3:$AE$998,5,FALSE)</f>
        <v>#REF!</v>
      </c>
      <c r="B129" s="51" t="e">
        <f>VLOOKUP($M129,CornerStats!$A$3:$AE$998,6,FALSE)</f>
        <v>#REF!</v>
      </c>
      <c r="C129" s="51" t="e">
        <f>VLOOKUP($M129,CornerStats!$A$3:$AE$998,8,FALSE)</f>
        <v>#REF!</v>
      </c>
      <c r="D129" s="51" t="e">
        <f>VLOOKUP($M129,CornerStats!$A$3:$AE$998,9,FALSE)</f>
        <v>#REF!</v>
      </c>
      <c r="E129" s="60" t="e">
        <f>VLOOKUP($M129,CornerStats!$A$3:$AE$998,11,FALSE)</f>
        <v>#REF!</v>
      </c>
      <c r="F129" s="60" t="e">
        <f>VLOOKUP($M129,CornerStats!$A$3:$AE$998,12,FALSE)</f>
        <v>#REF!</v>
      </c>
      <c r="G129" s="57" t="e">
        <f>VLOOKUP($M129,CornerStats!$A$3:$AE$998,14,FALSE)</f>
        <v>#REF!</v>
      </c>
      <c r="H129" s="57" t="e">
        <f>VLOOKUP($M129,CornerStats!$A$3:$AE$998,15,FALSE)</f>
        <v>#REF!</v>
      </c>
      <c r="I129" s="57" t="e">
        <f>VLOOKUP($M129,CornerStats!$A$3:$AE$998,17,FALSE)</f>
        <v>#REF!</v>
      </c>
      <c r="J129" s="57" t="e">
        <f>VLOOKUP($M129,CornerStats!$A$3:$AE$998,18,FALSE)</f>
        <v>#REF!</v>
      </c>
      <c r="K129" s="57" t="e">
        <f>VLOOKUP($M129,CornerStats!$A$3:$AE$998,20,FALSE)</f>
        <v>#REF!</v>
      </c>
      <c r="L129" s="57" t="e">
        <f>VLOOKUP($M129,CornerStats!$A$3:$AE$998,21,FALSE)</f>
        <v>#REF!</v>
      </c>
      <c r="M129" s="53" t="e">
        <f>Fixtures!#REF!</f>
        <v>#REF!</v>
      </c>
      <c r="N129" s="54" t="e">
        <f>Fixtures!#REF!</f>
        <v>#REF!</v>
      </c>
      <c r="O129" s="53" t="e">
        <f>Fixtures!#REF!</f>
        <v>#REF!</v>
      </c>
      <c r="P129" s="51" t="e">
        <f>VLOOKUP($O129,CornerStats!$A$3:$AE$998,5,FALSE)</f>
        <v>#REF!</v>
      </c>
      <c r="Q129" s="51" t="e">
        <f>VLOOKUP($O129,CornerStats!$A$3:$AE$998,7,FALSE)</f>
        <v>#REF!</v>
      </c>
      <c r="R129" s="51" t="e">
        <f>VLOOKUP($O129,CornerStats!$A$3:$AE$998,8,FALSE)</f>
        <v>#REF!</v>
      </c>
      <c r="S129" s="51" t="e">
        <f>VLOOKUP($O129,CornerStats!$A$3:$AE$998,10,FALSE)</f>
        <v>#REF!</v>
      </c>
      <c r="T129" s="60" t="e">
        <f>VLOOKUP($O129,CornerStats!$A$3:$AE$998,11,FALSE)</f>
        <v>#REF!</v>
      </c>
      <c r="U129" s="60" t="e">
        <f>VLOOKUP($O129,CornerStats!$A$3:$AE$998,13,FALSE)</f>
        <v>#REF!</v>
      </c>
      <c r="V129" s="57" t="e">
        <f>VLOOKUP($O129,CornerStats!$A$3:$AE$998,14,FALSE)</f>
        <v>#REF!</v>
      </c>
      <c r="W129" s="57" t="e">
        <f>VLOOKUP($O129,CornerStats!$A$3:$AE$998,16,FALSE)</f>
        <v>#REF!</v>
      </c>
      <c r="X129" s="57" t="e">
        <f>VLOOKUP($O129,CornerStats!$A$3:$AE$998,17,FALSE)</f>
        <v>#REF!</v>
      </c>
      <c r="Y129" s="57" t="e">
        <f>VLOOKUP($O129,CornerStats!$A$3:$AE$998,19,FALSE)</f>
        <v>#REF!</v>
      </c>
      <c r="Z129" s="57" t="e">
        <f>VLOOKUP($O129,CornerStats!$A$3:$AE$998,20,FALSE)</f>
        <v>#REF!</v>
      </c>
      <c r="AA129" s="57" t="e">
        <f>VLOOKUP($O129,CornerStats!$A$3:$AE$998,22,FALSE)</f>
        <v>#REF!</v>
      </c>
    </row>
    <row r="130" spans="1:27" ht="14.4" hidden="1" thickTop="1" x14ac:dyDescent="0.3">
      <c r="A130" s="51" t="e">
        <f>VLOOKUP($M130,CornerStats!$A$3:$AE$998,5,FALSE)</f>
        <v>#REF!</v>
      </c>
      <c r="B130" s="51" t="e">
        <f>VLOOKUP($M130,CornerStats!$A$3:$AE$998,6,FALSE)</f>
        <v>#REF!</v>
      </c>
      <c r="C130" s="51" t="e">
        <f>VLOOKUP($M130,CornerStats!$A$3:$AE$998,8,FALSE)</f>
        <v>#REF!</v>
      </c>
      <c r="D130" s="51" t="e">
        <f>VLOOKUP($M130,CornerStats!$A$3:$AE$998,9,FALSE)</f>
        <v>#REF!</v>
      </c>
      <c r="E130" s="60" t="e">
        <f>VLOOKUP($M130,CornerStats!$A$3:$AE$998,11,FALSE)</f>
        <v>#REF!</v>
      </c>
      <c r="F130" s="60" t="e">
        <f>VLOOKUP($M130,CornerStats!$A$3:$AE$998,12,FALSE)</f>
        <v>#REF!</v>
      </c>
      <c r="G130" s="57" t="e">
        <f>VLOOKUP($M130,CornerStats!$A$3:$AE$998,14,FALSE)</f>
        <v>#REF!</v>
      </c>
      <c r="H130" s="57" t="e">
        <f>VLOOKUP($M130,CornerStats!$A$3:$AE$998,15,FALSE)</f>
        <v>#REF!</v>
      </c>
      <c r="I130" s="57" t="e">
        <f>VLOOKUP($M130,CornerStats!$A$3:$AE$998,17,FALSE)</f>
        <v>#REF!</v>
      </c>
      <c r="J130" s="57" t="e">
        <f>VLOOKUP($M130,CornerStats!$A$3:$AE$998,18,FALSE)</f>
        <v>#REF!</v>
      </c>
      <c r="K130" s="57" t="e">
        <f>VLOOKUP($M130,CornerStats!$A$3:$AE$998,20,FALSE)</f>
        <v>#REF!</v>
      </c>
      <c r="L130" s="57" t="e">
        <f>VLOOKUP($M130,CornerStats!$A$3:$AE$998,21,FALSE)</f>
        <v>#REF!</v>
      </c>
      <c r="M130" s="53" t="e">
        <f>Fixtures!#REF!</f>
        <v>#REF!</v>
      </c>
      <c r="N130" s="54" t="e">
        <f>Fixtures!#REF!</f>
        <v>#REF!</v>
      </c>
      <c r="O130" s="53" t="e">
        <f>Fixtures!#REF!</f>
        <v>#REF!</v>
      </c>
      <c r="P130" s="51" t="e">
        <f>VLOOKUP($O130,CornerStats!$A$3:$AE$998,5,FALSE)</f>
        <v>#REF!</v>
      </c>
      <c r="Q130" s="51" t="e">
        <f>VLOOKUP($O130,CornerStats!$A$3:$AE$998,7,FALSE)</f>
        <v>#REF!</v>
      </c>
      <c r="R130" s="51" t="e">
        <f>VLOOKUP($O130,CornerStats!$A$3:$AE$998,8,FALSE)</f>
        <v>#REF!</v>
      </c>
      <c r="S130" s="51" t="e">
        <f>VLOOKUP($O130,CornerStats!$A$3:$AE$998,10,FALSE)</f>
        <v>#REF!</v>
      </c>
      <c r="T130" s="60" t="e">
        <f>VLOOKUP($O130,CornerStats!$A$3:$AE$998,11,FALSE)</f>
        <v>#REF!</v>
      </c>
      <c r="U130" s="60" t="e">
        <f>VLOOKUP($O130,CornerStats!$A$3:$AE$998,13,FALSE)</f>
        <v>#REF!</v>
      </c>
      <c r="V130" s="57" t="e">
        <f>VLOOKUP($O130,CornerStats!$A$3:$AE$998,14,FALSE)</f>
        <v>#REF!</v>
      </c>
      <c r="W130" s="57" t="e">
        <f>VLOOKUP($O130,CornerStats!$A$3:$AE$998,16,FALSE)</f>
        <v>#REF!</v>
      </c>
      <c r="X130" s="57" t="e">
        <f>VLOOKUP($O130,CornerStats!$A$3:$AE$998,17,FALSE)</f>
        <v>#REF!</v>
      </c>
      <c r="Y130" s="57" t="e">
        <f>VLOOKUP($O130,CornerStats!$A$3:$AE$998,19,FALSE)</f>
        <v>#REF!</v>
      </c>
      <c r="Z130" s="57" t="e">
        <f>VLOOKUP($O130,CornerStats!$A$3:$AE$998,20,FALSE)</f>
        <v>#REF!</v>
      </c>
      <c r="AA130" s="57" t="e">
        <f>VLOOKUP($O130,CornerStats!$A$3:$AE$998,22,FALSE)</f>
        <v>#REF!</v>
      </c>
    </row>
    <row r="131" spans="1:27" ht="14.4" hidden="1" thickTop="1" x14ac:dyDescent="0.3">
      <c r="A131" s="51" t="e">
        <f>VLOOKUP($M131,CornerStats!$A$3:$AE$998,5,FALSE)</f>
        <v>#REF!</v>
      </c>
      <c r="B131" s="51" t="e">
        <f>VLOOKUP($M131,CornerStats!$A$3:$AE$998,6,FALSE)</f>
        <v>#REF!</v>
      </c>
      <c r="C131" s="51" t="e">
        <f>VLOOKUP($M131,CornerStats!$A$3:$AE$998,8,FALSE)</f>
        <v>#REF!</v>
      </c>
      <c r="D131" s="51" t="e">
        <f>VLOOKUP($M131,CornerStats!$A$3:$AE$998,9,FALSE)</f>
        <v>#REF!</v>
      </c>
      <c r="E131" s="60" t="e">
        <f>VLOOKUP($M131,CornerStats!$A$3:$AE$998,11,FALSE)</f>
        <v>#REF!</v>
      </c>
      <c r="F131" s="60" t="e">
        <f>VLOOKUP($M131,CornerStats!$A$3:$AE$998,12,FALSE)</f>
        <v>#REF!</v>
      </c>
      <c r="G131" s="57" t="e">
        <f>VLOOKUP($M131,CornerStats!$A$3:$AE$998,14,FALSE)</f>
        <v>#REF!</v>
      </c>
      <c r="H131" s="57" t="e">
        <f>VLOOKUP($M131,CornerStats!$A$3:$AE$998,15,FALSE)</f>
        <v>#REF!</v>
      </c>
      <c r="I131" s="57" t="e">
        <f>VLOOKUP($M131,CornerStats!$A$3:$AE$998,17,FALSE)</f>
        <v>#REF!</v>
      </c>
      <c r="J131" s="57" t="e">
        <f>VLOOKUP($M131,CornerStats!$A$3:$AE$998,18,FALSE)</f>
        <v>#REF!</v>
      </c>
      <c r="K131" s="57" t="e">
        <f>VLOOKUP($M131,CornerStats!$A$3:$AE$998,20,FALSE)</f>
        <v>#REF!</v>
      </c>
      <c r="L131" s="57" t="e">
        <f>VLOOKUP($M131,CornerStats!$A$3:$AE$998,21,FALSE)</f>
        <v>#REF!</v>
      </c>
      <c r="M131" s="53" t="e">
        <f>Fixtures!#REF!</f>
        <v>#REF!</v>
      </c>
      <c r="N131" s="54" t="e">
        <f>Fixtures!#REF!</f>
        <v>#REF!</v>
      </c>
      <c r="O131" s="53" t="e">
        <f>Fixtures!#REF!</f>
        <v>#REF!</v>
      </c>
      <c r="P131" s="51" t="e">
        <f>VLOOKUP($O131,CornerStats!$A$3:$AE$998,5,FALSE)</f>
        <v>#REF!</v>
      </c>
      <c r="Q131" s="51" t="e">
        <f>VLOOKUP($O131,CornerStats!$A$3:$AE$998,7,FALSE)</f>
        <v>#REF!</v>
      </c>
      <c r="R131" s="51" t="e">
        <f>VLOOKUP($O131,CornerStats!$A$3:$AE$998,8,FALSE)</f>
        <v>#REF!</v>
      </c>
      <c r="S131" s="51" t="e">
        <f>VLOOKUP($O131,CornerStats!$A$3:$AE$998,10,FALSE)</f>
        <v>#REF!</v>
      </c>
      <c r="T131" s="60" t="e">
        <f>VLOOKUP($O131,CornerStats!$A$3:$AE$998,11,FALSE)</f>
        <v>#REF!</v>
      </c>
      <c r="U131" s="60" t="e">
        <f>VLOOKUP($O131,CornerStats!$A$3:$AE$998,13,FALSE)</f>
        <v>#REF!</v>
      </c>
      <c r="V131" s="57" t="e">
        <f>VLOOKUP($O131,CornerStats!$A$3:$AE$998,14,FALSE)</f>
        <v>#REF!</v>
      </c>
      <c r="W131" s="57" t="e">
        <f>VLOOKUP($O131,CornerStats!$A$3:$AE$998,16,FALSE)</f>
        <v>#REF!</v>
      </c>
      <c r="X131" s="57" t="e">
        <f>VLOOKUP($O131,CornerStats!$A$3:$AE$998,17,FALSE)</f>
        <v>#REF!</v>
      </c>
      <c r="Y131" s="57" t="e">
        <f>VLOOKUP($O131,CornerStats!$A$3:$AE$998,19,FALSE)</f>
        <v>#REF!</v>
      </c>
      <c r="Z131" s="57" t="e">
        <f>VLOOKUP($O131,CornerStats!$A$3:$AE$998,20,FALSE)</f>
        <v>#REF!</v>
      </c>
      <c r="AA131" s="57" t="e">
        <f>VLOOKUP($O131,CornerStats!$A$3:$AE$998,22,FALSE)</f>
        <v>#REF!</v>
      </c>
    </row>
    <row r="132" spans="1:27" ht="14.4" hidden="1" thickTop="1" x14ac:dyDescent="0.3">
      <c r="A132" s="51" t="e">
        <f>VLOOKUP($M132,CornerStats!$A$3:$AE$998,5,FALSE)</f>
        <v>#REF!</v>
      </c>
      <c r="B132" s="51" t="e">
        <f>VLOOKUP($M132,CornerStats!$A$3:$AE$998,6,FALSE)</f>
        <v>#REF!</v>
      </c>
      <c r="C132" s="51" t="e">
        <f>VLOOKUP($M132,CornerStats!$A$3:$AE$998,8,FALSE)</f>
        <v>#REF!</v>
      </c>
      <c r="D132" s="51" t="e">
        <f>VLOOKUP($M132,CornerStats!$A$3:$AE$998,9,FALSE)</f>
        <v>#REF!</v>
      </c>
      <c r="E132" s="60" t="e">
        <f>VLOOKUP($M132,CornerStats!$A$3:$AE$998,11,FALSE)</f>
        <v>#REF!</v>
      </c>
      <c r="F132" s="60" t="e">
        <f>VLOOKUP($M132,CornerStats!$A$3:$AE$998,12,FALSE)</f>
        <v>#REF!</v>
      </c>
      <c r="G132" s="57" t="e">
        <f>VLOOKUP($M132,CornerStats!$A$3:$AE$998,14,FALSE)</f>
        <v>#REF!</v>
      </c>
      <c r="H132" s="57" t="e">
        <f>VLOOKUP($M132,CornerStats!$A$3:$AE$998,15,FALSE)</f>
        <v>#REF!</v>
      </c>
      <c r="I132" s="57" t="e">
        <f>VLOOKUP($M132,CornerStats!$A$3:$AE$998,17,FALSE)</f>
        <v>#REF!</v>
      </c>
      <c r="J132" s="57" t="e">
        <f>VLOOKUP($M132,CornerStats!$A$3:$AE$998,18,FALSE)</f>
        <v>#REF!</v>
      </c>
      <c r="K132" s="57" t="e">
        <f>VLOOKUP($M132,CornerStats!$A$3:$AE$998,20,FALSE)</f>
        <v>#REF!</v>
      </c>
      <c r="L132" s="57" t="e">
        <f>VLOOKUP($M132,CornerStats!$A$3:$AE$998,21,FALSE)</f>
        <v>#REF!</v>
      </c>
      <c r="M132" s="53" t="e">
        <f>Fixtures!#REF!</f>
        <v>#REF!</v>
      </c>
      <c r="N132" s="54" t="e">
        <f>Fixtures!#REF!</f>
        <v>#REF!</v>
      </c>
      <c r="O132" s="53" t="e">
        <f>Fixtures!#REF!</f>
        <v>#REF!</v>
      </c>
      <c r="P132" s="51" t="e">
        <f>VLOOKUP($O132,CornerStats!$A$3:$AE$998,5,FALSE)</f>
        <v>#REF!</v>
      </c>
      <c r="Q132" s="51" t="e">
        <f>VLOOKUP($O132,CornerStats!$A$3:$AE$998,7,FALSE)</f>
        <v>#REF!</v>
      </c>
      <c r="R132" s="51" t="e">
        <f>VLOOKUP($O132,CornerStats!$A$3:$AE$998,8,FALSE)</f>
        <v>#REF!</v>
      </c>
      <c r="S132" s="51" t="e">
        <f>VLOOKUP($O132,CornerStats!$A$3:$AE$998,10,FALSE)</f>
        <v>#REF!</v>
      </c>
      <c r="T132" s="60" t="e">
        <f>VLOOKUP($O132,CornerStats!$A$3:$AE$998,11,FALSE)</f>
        <v>#REF!</v>
      </c>
      <c r="U132" s="60" t="e">
        <f>VLOOKUP($O132,CornerStats!$A$3:$AE$998,13,FALSE)</f>
        <v>#REF!</v>
      </c>
      <c r="V132" s="57" t="e">
        <f>VLOOKUP($O132,CornerStats!$A$3:$AE$998,14,FALSE)</f>
        <v>#REF!</v>
      </c>
      <c r="W132" s="57" t="e">
        <f>VLOOKUP($O132,CornerStats!$A$3:$AE$998,16,FALSE)</f>
        <v>#REF!</v>
      </c>
      <c r="X132" s="57" t="e">
        <f>VLOOKUP($O132,CornerStats!$A$3:$AE$998,17,FALSE)</f>
        <v>#REF!</v>
      </c>
      <c r="Y132" s="57" t="e">
        <f>VLOOKUP($O132,CornerStats!$A$3:$AE$998,19,FALSE)</f>
        <v>#REF!</v>
      </c>
      <c r="Z132" s="57" t="e">
        <f>VLOOKUP($O132,CornerStats!$A$3:$AE$998,20,FALSE)</f>
        <v>#REF!</v>
      </c>
      <c r="AA132" s="57" t="e">
        <f>VLOOKUP($O132,CornerStats!$A$3:$AE$998,22,FALSE)</f>
        <v>#REF!</v>
      </c>
    </row>
    <row r="133" spans="1:27" ht="14.4" hidden="1" thickTop="1" x14ac:dyDescent="0.3">
      <c r="A133" s="51" t="e">
        <f>VLOOKUP($M133,CornerStats!$A$3:$AE$998,5,FALSE)</f>
        <v>#REF!</v>
      </c>
      <c r="B133" s="51" t="e">
        <f>VLOOKUP($M133,CornerStats!$A$3:$AE$998,6,FALSE)</f>
        <v>#REF!</v>
      </c>
      <c r="C133" s="51" t="e">
        <f>VLOOKUP($M133,CornerStats!$A$3:$AE$998,8,FALSE)</f>
        <v>#REF!</v>
      </c>
      <c r="D133" s="51" t="e">
        <f>VLOOKUP($M133,CornerStats!$A$3:$AE$998,9,FALSE)</f>
        <v>#REF!</v>
      </c>
      <c r="E133" s="60" t="e">
        <f>VLOOKUP($M133,CornerStats!$A$3:$AE$998,11,FALSE)</f>
        <v>#REF!</v>
      </c>
      <c r="F133" s="60" t="e">
        <f>VLOOKUP($M133,CornerStats!$A$3:$AE$998,12,FALSE)</f>
        <v>#REF!</v>
      </c>
      <c r="G133" s="57" t="e">
        <f>VLOOKUP($M133,CornerStats!$A$3:$AE$998,14,FALSE)</f>
        <v>#REF!</v>
      </c>
      <c r="H133" s="57" t="e">
        <f>VLOOKUP($M133,CornerStats!$A$3:$AE$998,15,FALSE)</f>
        <v>#REF!</v>
      </c>
      <c r="I133" s="57" t="e">
        <f>VLOOKUP($M133,CornerStats!$A$3:$AE$998,17,FALSE)</f>
        <v>#REF!</v>
      </c>
      <c r="J133" s="57" t="e">
        <f>VLOOKUP($M133,CornerStats!$A$3:$AE$998,18,FALSE)</f>
        <v>#REF!</v>
      </c>
      <c r="K133" s="57" t="e">
        <f>VLOOKUP($M133,CornerStats!$A$3:$AE$998,20,FALSE)</f>
        <v>#REF!</v>
      </c>
      <c r="L133" s="57" t="e">
        <f>VLOOKUP($M133,CornerStats!$A$3:$AE$998,21,FALSE)</f>
        <v>#REF!</v>
      </c>
      <c r="M133" s="53" t="e">
        <f>Fixtures!#REF!</f>
        <v>#REF!</v>
      </c>
      <c r="N133" s="54" t="e">
        <f>Fixtures!#REF!</f>
        <v>#REF!</v>
      </c>
      <c r="O133" s="53" t="e">
        <f>Fixtures!#REF!</f>
        <v>#REF!</v>
      </c>
      <c r="P133" s="51" t="e">
        <f>VLOOKUP($O133,CornerStats!$A$3:$AE$998,5,FALSE)</f>
        <v>#REF!</v>
      </c>
      <c r="Q133" s="51" t="e">
        <f>VLOOKUP($O133,CornerStats!$A$3:$AE$998,7,FALSE)</f>
        <v>#REF!</v>
      </c>
      <c r="R133" s="51" t="e">
        <f>VLOOKUP($O133,CornerStats!$A$3:$AE$998,8,FALSE)</f>
        <v>#REF!</v>
      </c>
      <c r="S133" s="51" t="e">
        <f>VLOOKUP($O133,CornerStats!$A$3:$AE$998,10,FALSE)</f>
        <v>#REF!</v>
      </c>
      <c r="T133" s="60" t="e">
        <f>VLOOKUP($O133,CornerStats!$A$3:$AE$998,11,FALSE)</f>
        <v>#REF!</v>
      </c>
      <c r="U133" s="60" t="e">
        <f>VLOOKUP($O133,CornerStats!$A$3:$AE$998,13,FALSE)</f>
        <v>#REF!</v>
      </c>
      <c r="V133" s="57" t="e">
        <f>VLOOKUP($O133,CornerStats!$A$3:$AE$998,14,FALSE)</f>
        <v>#REF!</v>
      </c>
      <c r="W133" s="57" t="e">
        <f>VLOOKUP($O133,CornerStats!$A$3:$AE$998,16,FALSE)</f>
        <v>#REF!</v>
      </c>
      <c r="X133" s="57" t="e">
        <f>VLOOKUP($O133,CornerStats!$A$3:$AE$998,17,FALSE)</f>
        <v>#REF!</v>
      </c>
      <c r="Y133" s="57" t="e">
        <f>VLOOKUP($O133,CornerStats!$A$3:$AE$998,19,FALSE)</f>
        <v>#REF!</v>
      </c>
      <c r="Z133" s="57" t="e">
        <f>VLOOKUP($O133,CornerStats!$A$3:$AE$998,20,FALSE)</f>
        <v>#REF!</v>
      </c>
      <c r="AA133" s="57" t="e">
        <f>VLOOKUP($O133,CornerStats!$A$3:$AE$998,22,FALSE)</f>
        <v>#REF!</v>
      </c>
    </row>
    <row r="134" spans="1:27" ht="14.4" hidden="1" thickTop="1" x14ac:dyDescent="0.3">
      <c r="A134" s="51" t="e">
        <f>VLOOKUP($M134,CornerStats!$A$3:$AE$998,5,FALSE)</f>
        <v>#REF!</v>
      </c>
      <c r="B134" s="51" t="e">
        <f>VLOOKUP($M134,CornerStats!$A$3:$AE$998,6,FALSE)</f>
        <v>#REF!</v>
      </c>
      <c r="C134" s="51" t="e">
        <f>VLOOKUP($M134,CornerStats!$A$3:$AE$998,8,FALSE)</f>
        <v>#REF!</v>
      </c>
      <c r="D134" s="51" t="e">
        <f>VLOOKUP($M134,CornerStats!$A$3:$AE$998,9,FALSE)</f>
        <v>#REF!</v>
      </c>
      <c r="E134" s="60" t="e">
        <f>VLOOKUP($M134,CornerStats!$A$3:$AE$998,11,FALSE)</f>
        <v>#REF!</v>
      </c>
      <c r="F134" s="60" t="e">
        <f>VLOOKUP($M134,CornerStats!$A$3:$AE$998,12,FALSE)</f>
        <v>#REF!</v>
      </c>
      <c r="G134" s="57" t="e">
        <f>VLOOKUP($M134,CornerStats!$A$3:$AE$998,14,FALSE)</f>
        <v>#REF!</v>
      </c>
      <c r="H134" s="57" t="e">
        <f>VLOOKUP($M134,CornerStats!$A$3:$AE$998,15,FALSE)</f>
        <v>#REF!</v>
      </c>
      <c r="I134" s="57" t="e">
        <f>VLOOKUP($M134,CornerStats!$A$3:$AE$998,17,FALSE)</f>
        <v>#REF!</v>
      </c>
      <c r="J134" s="57" t="e">
        <f>VLOOKUP($M134,CornerStats!$A$3:$AE$998,18,FALSE)</f>
        <v>#REF!</v>
      </c>
      <c r="K134" s="57" t="e">
        <f>VLOOKUP($M134,CornerStats!$A$3:$AE$998,20,FALSE)</f>
        <v>#REF!</v>
      </c>
      <c r="L134" s="57" t="e">
        <f>VLOOKUP($M134,CornerStats!$A$3:$AE$998,21,FALSE)</f>
        <v>#REF!</v>
      </c>
      <c r="M134" s="53" t="e">
        <f>Fixtures!#REF!</f>
        <v>#REF!</v>
      </c>
      <c r="N134" s="54" t="e">
        <f>Fixtures!#REF!</f>
        <v>#REF!</v>
      </c>
      <c r="O134" s="53" t="e">
        <f>Fixtures!#REF!</f>
        <v>#REF!</v>
      </c>
      <c r="P134" s="51" t="e">
        <f>VLOOKUP($O134,CornerStats!$A$3:$AE$998,5,FALSE)</f>
        <v>#REF!</v>
      </c>
      <c r="Q134" s="51" t="e">
        <f>VLOOKUP($O134,CornerStats!$A$3:$AE$998,7,FALSE)</f>
        <v>#REF!</v>
      </c>
      <c r="R134" s="51" t="e">
        <f>VLOOKUP($O134,CornerStats!$A$3:$AE$998,8,FALSE)</f>
        <v>#REF!</v>
      </c>
      <c r="S134" s="51" t="e">
        <f>VLOOKUP($O134,CornerStats!$A$3:$AE$998,10,FALSE)</f>
        <v>#REF!</v>
      </c>
      <c r="T134" s="60" t="e">
        <f>VLOOKUP($O134,CornerStats!$A$3:$AE$998,11,FALSE)</f>
        <v>#REF!</v>
      </c>
      <c r="U134" s="60" t="e">
        <f>VLOOKUP($O134,CornerStats!$A$3:$AE$998,13,FALSE)</f>
        <v>#REF!</v>
      </c>
      <c r="V134" s="57" t="e">
        <f>VLOOKUP($O134,CornerStats!$A$3:$AE$998,14,FALSE)</f>
        <v>#REF!</v>
      </c>
      <c r="W134" s="57" t="e">
        <f>VLOOKUP($O134,CornerStats!$A$3:$AE$998,16,FALSE)</f>
        <v>#REF!</v>
      </c>
      <c r="X134" s="57" t="e">
        <f>VLOOKUP($O134,CornerStats!$A$3:$AE$998,17,FALSE)</f>
        <v>#REF!</v>
      </c>
      <c r="Y134" s="57" t="e">
        <f>VLOOKUP($O134,CornerStats!$A$3:$AE$998,19,FALSE)</f>
        <v>#REF!</v>
      </c>
      <c r="Z134" s="57" t="e">
        <f>VLOOKUP($O134,CornerStats!$A$3:$AE$998,20,FALSE)</f>
        <v>#REF!</v>
      </c>
      <c r="AA134" s="57" t="e">
        <f>VLOOKUP($O134,CornerStats!$A$3:$AE$998,22,FALSE)</f>
        <v>#REF!</v>
      </c>
    </row>
    <row r="135" spans="1:27" ht="14.4" hidden="1" thickTop="1" x14ac:dyDescent="0.3">
      <c r="A135" s="51" t="e">
        <f>VLOOKUP($M135,CornerStats!$A$3:$AE$998,5,FALSE)</f>
        <v>#REF!</v>
      </c>
      <c r="B135" s="51" t="e">
        <f>VLOOKUP($M135,CornerStats!$A$3:$AE$998,6,FALSE)</f>
        <v>#REF!</v>
      </c>
      <c r="C135" s="51" t="e">
        <f>VLOOKUP($M135,CornerStats!$A$3:$AE$998,8,FALSE)</f>
        <v>#REF!</v>
      </c>
      <c r="D135" s="51" t="e">
        <f>VLOOKUP($M135,CornerStats!$A$3:$AE$998,9,FALSE)</f>
        <v>#REF!</v>
      </c>
      <c r="E135" s="60" t="e">
        <f>VLOOKUP($M135,CornerStats!$A$3:$AE$998,11,FALSE)</f>
        <v>#REF!</v>
      </c>
      <c r="F135" s="60" t="e">
        <f>VLOOKUP($M135,CornerStats!$A$3:$AE$998,12,FALSE)</f>
        <v>#REF!</v>
      </c>
      <c r="G135" s="57" t="e">
        <f>VLOOKUP($M135,CornerStats!$A$3:$AE$998,14,FALSE)</f>
        <v>#REF!</v>
      </c>
      <c r="H135" s="57" t="e">
        <f>VLOOKUP($M135,CornerStats!$A$3:$AE$998,15,FALSE)</f>
        <v>#REF!</v>
      </c>
      <c r="I135" s="57" t="e">
        <f>VLOOKUP($M135,CornerStats!$A$3:$AE$998,17,FALSE)</f>
        <v>#REF!</v>
      </c>
      <c r="J135" s="57" t="e">
        <f>VLOOKUP($M135,CornerStats!$A$3:$AE$998,18,FALSE)</f>
        <v>#REF!</v>
      </c>
      <c r="K135" s="57" t="e">
        <f>VLOOKUP($M135,CornerStats!$A$3:$AE$998,20,FALSE)</f>
        <v>#REF!</v>
      </c>
      <c r="L135" s="57" t="e">
        <f>VLOOKUP($M135,CornerStats!$A$3:$AE$998,21,FALSE)</f>
        <v>#REF!</v>
      </c>
      <c r="M135" s="53" t="e">
        <f>Fixtures!#REF!</f>
        <v>#REF!</v>
      </c>
      <c r="N135" s="54" t="e">
        <f>Fixtures!#REF!</f>
        <v>#REF!</v>
      </c>
      <c r="O135" s="53" t="e">
        <f>Fixtures!#REF!</f>
        <v>#REF!</v>
      </c>
      <c r="P135" s="51" t="e">
        <f>VLOOKUP($O135,CornerStats!$A$3:$AE$998,5,FALSE)</f>
        <v>#REF!</v>
      </c>
      <c r="Q135" s="51" t="e">
        <f>VLOOKUP($O135,CornerStats!$A$3:$AE$998,7,FALSE)</f>
        <v>#REF!</v>
      </c>
      <c r="R135" s="51" t="e">
        <f>VLOOKUP($O135,CornerStats!$A$3:$AE$998,8,FALSE)</f>
        <v>#REF!</v>
      </c>
      <c r="S135" s="51" t="e">
        <f>VLOOKUP($O135,CornerStats!$A$3:$AE$998,10,FALSE)</f>
        <v>#REF!</v>
      </c>
      <c r="T135" s="60" t="e">
        <f>VLOOKUP($O135,CornerStats!$A$3:$AE$998,11,FALSE)</f>
        <v>#REF!</v>
      </c>
      <c r="U135" s="60" t="e">
        <f>VLOOKUP($O135,CornerStats!$A$3:$AE$998,13,FALSE)</f>
        <v>#REF!</v>
      </c>
      <c r="V135" s="57" t="e">
        <f>VLOOKUP($O135,CornerStats!$A$3:$AE$998,14,FALSE)</f>
        <v>#REF!</v>
      </c>
      <c r="W135" s="57" t="e">
        <f>VLOOKUP($O135,CornerStats!$A$3:$AE$998,16,FALSE)</f>
        <v>#REF!</v>
      </c>
      <c r="X135" s="57" t="e">
        <f>VLOOKUP($O135,CornerStats!$A$3:$AE$998,17,FALSE)</f>
        <v>#REF!</v>
      </c>
      <c r="Y135" s="57" t="e">
        <f>VLOOKUP($O135,CornerStats!$A$3:$AE$998,19,FALSE)</f>
        <v>#REF!</v>
      </c>
      <c r="Z135" s="57" t="e">
        <f>VLOOKUP($O135,CornerStats!$A$3:$AE$998,20,FALSE)</f>
        <v>#REF!</v>
      </c>
      <c r="AA135" s="57" t="e">
        <f>VLOOKUP($O135,CornerStats!$A$3:$AE$998,22,FALSE)</f>
        <v>#REF!</v>
      </c>
    </row>
    <row r="136" spans="1:27" ht="14.4" hidden="1" thickTop="1" x14ac:dyDescent="0.3">
      <c r="A136" s="51" t="e">
        <f>VLOOKUP($M136,CornerStats!$A$3:$AE$998,5,FALSE)</f>
        <v>#REF!</v>
      </c>
      <c r="B136" s="51" t="e">
        <f>VLOOKUP($M136,CornerStats!$A$3:$AE$998,6,FALSE)</f>
        <v>#REF!</v>
      </c>
      <c r="C136" s="51" t="e">
        <f>VLOOKUP($M136,CornerStats!$A$3:$AE$998,8,FALSE)</f>
        <v>#REF!</v>
      </c>
      <c r="D136" s="51" t="e">
        <f>VLOOKUP($M136,CornerStats!$A$3:$AE$998,9,FALSE)</f>
        <v>#REF!</v>
      </c>
      <c r="E136" s="60" t="e">
        <f>VLOOKUP($M136,CornerStats!$A$3:$AE$998,11,FALSE)</f>
        <v>#REF!</v>
      </c>
      <c r="F136" s="60" t="e">
        <f>VLOOKUP($M136,CornerStats!$A$3:$AE$998,12,FALSE)</f>
        <v>#REF!</v>
      </c>
      <c r="G136" s="57" t="e">
        <f>VLOOKUP($M136,CornerStats!$A$3:$AE$998,14,FALSE)</f>
        <v>#REF!</v>
      </c>
      <c r="H136" s="57" t="e">
        <f>VLOOKUP($M136,CornerStats!$A$3:$AE$998,15,FALSE)</f>
        <v>#REF!</v>
      </c>
      <c r="I136" s="57" t="e">
        <f>VLOOKUP($M136,CornerStats!$A$3:$AE$998,17,FALSE)</f>
        <v>#REF!</v>
      </c>
      <c r="J136" s="57" t="e">
        <f>VLOOKUP($M136,CornerStats!$A$3:$AE$998,18,FALSE)</f>
        <v>#REF!</v>
      </c>
      <c r="K136" s="57" t="e">
        <f>VLOOKUP($M136,CornerStats!$A$3:$AE$998,20,FALSE)</f>
        <v>#REF!</v>
      </c>
      <c r="L136" s="57" t="e">
        <f>VLOOKUP($M136,CornerStats!$A$3:$AE$998,21,FALSE)</f>
        <v>#REF!</v>
      </c>
      <c r="M136" s="53" t="e">
        <f>Fixtures!#REF!</f>
        <v>#REF!</v>
      </c>
      <c r="N136" s="54" t="e">
        <f>Fixtures!#REF!</f>
        <v>#REF!</v>
      </c>
      <c r="O136" s="53" t="e">
        <f>Fixtures!#REF!</f>
        <v>#REF!</v>
      </c>
      <c r="P136" s="51" t="e">
        <f>VLOOKUP($O136,CornerStats!$A$3:$AE$998,5,FALSE)</f>
        <v>#REF!</v>
      </c>
      <c r="Q136" s="51" t="e">
        <f>VLOOKUP($O136,CornerStats!$A$3:$AE$998,7,FALSE)</f>
        <v>#REF!</v>
      </c>
      <c r="R136" s="51" t="e">
        <f>VLOOKUP($O136,CornerStats!$A$3:$AE$998,8,FALSE)</f>
        <v>#REF!</v>
      </c>
      <c r="S136" s="51" t="e">
        <f>VLOOKUP($O136,CornerStats!$A$3:$AE$998,10,FALSE)</f>
        <v>#REF!</v>
      </c>
      <c r="T136" s="60" t="e">
        <f>VLOOKUP($O136,CornerStats!$A$3:$AE$998,11,FALSE)</f>
        <v>#REF!</v>
      </c>
      <c r="U136" s="60" t="e">
        <f>VLOOKUP($O136,CornerStats!$A$3:$AE$998,13,FALSE)</f>
        <v>#REF!</v>
      </c>
      <c r="V136" s="57" t="e">
        <f>VLOOKUP($O136,CornerStats!$A$3:$AE$998,14,FALSE)</f>
        <v>#REF!</v>
      </c>
      <c r="W136" s="57" t="e">
        <f>VLOOKUP($O136,CornerStats!$A$3:$AE$998,16,FALSE)</f>
        <v>#REF!</v>
      </c>
      <c r="X136" s="57" t="e">
        <f>VLOOKUP($O136,CornerStats!$A$3:$AE$998,17,FALSE)</f>
        <v>#REF!</v>
      </c>
      <c r="Y136" s="57" t="e">
        <f>VLOOKUP($O136,CornerStats!$A$3:$AE$998,19,FALSE)</f>
        <v>#REF!</v>
      </c>
      <c r="Z136" s="57" t="e">
        <f>VLOOKUP($O136,CornerStats!$A$3:$AE$998,20,FALSE)</f>
        <v>#REF!</v>
      </c>
      <c r="AA136" s="57" t="e">
        <f>VLOOKUP($O136,CornerStats!$A$3:$AE$998,22,FALSE)</f>
        <v>#REF!</v>
      </c>
    </row>
    <row r="137" spans="1:27" ht="14.4" hidden="1" thickTop="1" x14ac:dyDescent="0.3">
      <c r="A137" s="51" t="e">
        <f>VLOOKUP($M137,CornerStats!$A$3:$AE$998,5,FALSE)</f>
        <v>#REF!</v>
      </c>
      <c r="B137" s="51" t="e">
        <f>VLOOKUP($M137,CornerStats!$A$3:$AE$998,6,FALSE)</f>
        <v>#REF!</v>
      </c>
      <c r="C137" s="51" t="e">
        <f>VLOOKUP($M137,CornerStats!$A$3:$AE$998,8,FALSE)</f>
        <v>#REF!</v>
      </c>
      <c r="D137" s="51" t="e">
        <f>VLOOKUP($M137,CornerStats!$A$3:$AE$998,9,FALSE)</f>
        <v>#REF!</v>
      </c>
      <c r="E137" s="60" t="e">
        <f>VLOOKUP($M137,CornerStats!$A$3:$AE$998,11,FALSE)</f>
        <v>#REF!</v>
      </c>
      <c r="F137" s="60" t="e">
        <f>VLOOKUP($M137,CornerStats!$A$3:$AE$998,12,FALSE)</f>
        <v>#REF!</v>
      </c>
      <c r="G137" s="57" t="e">
        <f>VLOOKUP($M137,CornerStats!$A$3:$AE$998,14,FALSE)</f>
        <v>#REF!</v>
      </c>
      <c r="H137" s="57" t="e">
        <f>VLOOKUP($M137,CornerStats!$A$3:$AE$998,15,FALSE)</f>
        <v>#REF!</v>
      </c>
      <c r="I137" s="57" t="e">
        <f>VLOOKUP($M137,CornerStats!$A$3:$AE$998,17,FALSE)</f>
        <v>#REF!</v>
      </c>
      <c r="J137" s="57" t="e">
        <f>VLOOKUP($M137,CornerStats!$A$3:$AE$998,18,FALSE)</f>
        <v>#REF!</v>
      </c>
      <c r="K137" s="57" t="e">
        <f>VLOOKUP($M137,CornerStats!$A$3:$AE$998,20,FALSE)</f>
        <v>#REF!</v>
      </c>
      <c r="L137" s="57" t="e">
        <f>VLOOKUP($M137,CornerStats!$A$3:$AE$998,21,FALSE)</f>
        <v>#REF!</v>
      </c>
      <c r="M137" s="53" t="e">
        <f>Fixtures!#REF!</f>
        <v>#REF!</v>
      </c>
      <c r="N137" s="54" t="e">
        <f>Fixtures!#REF!</f>
        <v>#REF!</v>
      </c>
      <c r="O137" s="53" t="e">
        <f>Fixtures!#REF!</f>
        <v>#REF!</v>
      </c>
      <c r="P137" s="51" t="e">
        <f>VLOOKUP($O137,CornerStats!$A$3:$AE$998,5,FALSE)</f>
        <v>#REF!</v>
      </c>
      <c r="Q137" s="51" t="e">
        <f>VLOOKUP($O137,CornerStats!$A$3:$AE$998,7,FALSE)</f>
        <v>#REF!</v>
      </c>
      <c r="R137" s="51" t="e">
        <f>VLOOKUP($O137,CornerStats!$A$3:$AE$998,8,FALSE)</f>
        <v>#REF!</v>
      </c>
      <c r="S137" s="51" t="e">
        <f>VLOOKUP($O137,CornerStats!$A$3:$AE$998,10,FALSE)</f>
        <v>#REF!</v>
      </c>
      <c r="T137" s="60" t="e">
        <f>VLOOKUP($O137,CornerStats!$A$3:$AE$998,11,FALSE)</f>
        <v>#REF!</v>
      </c>
      <c r="U137" s="60" t="e">
        <f>VLOOKUP($O137,CornerStats!$A$3:$AE$998,13,FALSE)</f>
        <v>#REF!</v>
      </c>
      <c r="V137" s="57" t="e">
        <f>VLOOKUP($O137,CornerStats!$A$3:$AE$998,14,FALSE)</f>
        <v>#REF!</v>
      </c>
      <c r="W137" s="57" t="e">
        <f>VLOOKUP($O137,CornerStats!$A$3:$AE$998,16,FALSE)</f>
        <v>#REF!</v>
      </c>
      <c r="X137" s="57" t="e">
        <f>VLOOKUP($O137,CornerStats!$A$3:$AE$998,17,FALSE)</f>
        <v>#REF!</v>
      </c>
      <c r="Y137" s="57" t="e">
        <f>VLOOKUP($O137,CornerStats!$A$3:$AE$998,19,FALSE)</f>
        <v>#REF!</v>
      </c>
      <c r="Z137" s="57" t="e">
        <f>VLOOKUP($O137,CornerStats!$A$3:$AE$998,20,FALSE)</f>
        <v>#REF!</v>
      </c>
      <c r="AA137" s="57" t="e">
        <f>VLOOKUP($O137,CornerStats!$A$3:$AE$998,22,FALSE)</f>
        <v>#REF!</v>
      </c>
    </row>
    <row r="138" spans="1:27" ht="14.4" hidden="1" thickTop="1" x14ac:dyDescent="0.3">
      <c r="A138" s="51" t="e">
        <f>VLOOKUP($M138,CornerStats!$A$3:$AE$998,5,FALSE)</f>
        <v>#REF!</v>
      </c>
      <c r="B138" s="51" t="e">
        <f>VLOOKUP($M138,CornerStats!$A$3:$AE$998,6,FALSE)</f>
        <v>#REF!</v>
      </c>
      <c r="C138" s="51" t="e">
        <f>VLOOKUP($M138,CornerStats!$A$3:$AE$998,8,FALSE)</f>
        <v>#REF!</v>
      </c>
      <c r="D138" s="51" t="e">
        <f>VLOOKUP($M138,CornerStats!$A$3:$AE$998,9,FALSE)</f>
        <v>#REF!</v>
      </c>
      <c r="E138" s="60" t="e">
        <f>VLOOKUP($M138,CornerStats!$A$3:$AE$998,11,FALSE)</f>
        <v>#REF!</v>
      </c>
      <c r="F138" s="60" t="e">
        <f>VLOOKUP($M138,CornerStats!$A$3:$AE$998,12,FALSE)</f>
        <v>#REF!</v>
      </c>
      <c r="G138" s="57" t="e">
        <f>VLOOKUP($M138,CornerStats!$A$3:$AE$998,14,FALSE)</f>
        <v>#REF!</v>
      </c>
      <c r="H138" s="57" t="e">
        <f>VLOOKUP($M138,CornerStats!$A$3:$AE$998,15,FALSE)</f>
        <v>#REF!</v>
      </c>
      <c r="I138" s="57" t="e">
        <f>VLOOKUP($M138,CornerStats!$A$3:$AE$998,17,FALSE)</f>
        <v>#REF!</v>
      </c>
      <c r="J138" s="57" t="e">
        <f>VLOOKUP($M138,CornerStats!$A$3:$AE$998,18,FALSE)</f>
        <v>#REF!</v>
      </c>
      <c r="K138" s="57" t="e">
        <f>VLOOKUP($M138,CornerStats!$A$3:$AE$998,20,FALSE)</f>
        <v>#REF!</v>
      </c>
      <c r="L138" s="57" t="e">
        <f>VLOOKUP($M138,CornerStats!$A$3:$AE$998,21,FALSE)</f>
        <v>#REF!</v>
      </c>
      <c r="M138" s="53" t="e">
        <f>Fixtures!#REF!</f>
        <v>#REF!</v>
      </c>
      <c r="N138" s="54" t="e">
        <f>Fixtures!#REF!</f>
        <v>#REF!</v>
      </c>
      <c r="O138" s="53" t="e">
        <f>Fixtures!#REF!</f>
        <v>#REF!</v>
      </c>
      <c r="P138" s="51" t="e">
        <f>VLOOKUP($O138,CornerStats!$A$3:$AE$998,5,FALSE)</f>
        <v>#REF!</v>
      </c>
      <c r="Q138" s="51" t="e">
        <f>VLOOKUP($O138,CornerStats!$A$3:$AE$998,7,FALSE)</f>
        <v>#REF!</v>
      </c>
      <c r="R138" s="51" t="e">
        <f>VLOOKUP($O138,CornerStats!$A$3:$AE$998,8,FALSE)</f>
        <v>#REF!</v>
      </c>
      <c r="S138" s="51" t="e">
        <f>VLOOKUP($O138,CornerStats!$A$3:$AE$998,10,FALSE)</f>
        <v>#REF!</v>
      </c>
      <c r="T138" s="60" t="e">
        <f>VLOOKUP($O138,CornerStats!$A$3:$AE$998,11,FALSE)</f>
        <v>#REF!</v>
      </c>
      <c r="U138" s="60" t="e">
        <f>VLOOKUP($O138,CornerStats!$A$3:$AE$998,13,FALSE)</f>
        <v>#REF!</v>
      </c>
      <c r="V138" s="57" t="e">
        <f>VLOOKUP($O138,CornerStats!$A$3:$AE$998,14,FALSE)</f>
        <v>#REF!</v>
      </c>
      <c r="W138" s="57" t="e">
        <f>VLOOKUP($O138,CornerStats!$A$3:$AE$998,16,FALSE)</f>
        <v>#REF!</v>
      </c>
      <c r="X138" s="57" t="e">
        <f>VLOOKUP($O138,CornerStats!$A$3:$AE$998,17,FALSE)</f>
        <v>#REF!</v>
      </c>
      <c r="Y138" s="57" t="e">
        <f>VLOOKUP($O138,CornerStats!$A$3:$AE$998,19,FALSE)</f>
        <v>#REF!</v>
      </c>
      <c r="Z138" s="57" t="e">
        <f>VLOOKUP($O138,CornerStats!$A$3:$AE$998,20,FALSE)</f>
        <v>#REF!</v>
      </c>
      <c r="AA138" s="57" t="e">
        <f>VLOOKUP($O138,CornerStats!$A$3:$AE$998,22,FALSE)</f>
        <v>#REF!</v>
      </c>
    </row>
    <row r="139" spans="1:27" ht="14.4" thickTop="1" x14ac:dyDescent="0.3">
      <c r="A139" s="51" t="e">
        <f>VLOOKUP($M139,CornerStats!$A$3:$AE$998,5,FALSE)</f>
        <v>#REF!</v>
      </c>
      <c r="B139" s="51" t="e">
        <f>VLOOKUP($M139,CornerStats!$A$3:$AE$998,6,FALSE)</f>
        <v>#REF!</v>
      </c>
      <c r="C139" s="51" t="e">
        <f>VLOOKUP($M139,CornerStats!$A$3:$AE$998,8,FALSE)</f>
        <v>#REF!</v>
      </c>
      <c r="D139" s="51" t="e">
        <f>VLOOKUP($M139,CornerStats!$A$3:$AE$998,9,FALSE)</f>
        <v>#REF!</v>
      </c>
      <c r="E139" s="60" t="e">
        <f>VLOOKUP($M139,CornerStats!$A$3:$AE$998,11,FALSE)</f>
        <v>#REF!</v>
      </c>
      <c r="F139" s="60" t="e">
        <f>VLOOKUP($M139,CornerStats!$A$3:$AE$998,12,FALSE)</f>
        <v>#REF!</v>
      </c>
      <c r="G139" s="57" t="e">
        <f>VLOOKUP($M139,CornerStats!$A$3:$AE$998,14,FALSE)</f>
        <v>#REF!</v>
      </c>
      <c r="H139" s="57" t="e">
        <f>VLOOKUP($M139,CornerStats!$A$3:$AE$998,15,FALSE)</f>
        <v>#REF!</v>
      </c>
      <c r="I139" s="57" t="e">
        <f>VLOOKUP($M139,CornerStats!$A$3:$AE$998,17,FALSE)</f>
        <v>#REF!</v>
      </c>
      <c r="J139" s="57" t="e">
        <f>VLOOKUP($M139,CornerStats!$A$3:$AE$998,18,FALSE)</f>
        <v>#REF!</v>
      </c>
      <c r="K139" s="57" t="e">
        <f>VLOOKUP($M139,CornerStats!$A$3:$AE$998,20,FALSE)</f>
        <v>#REF!</v>
      </c>
      <c r="L139" s="57" t="e">
        <f>VLOOKUP($M139,CornerStats!$A$3:$AE$998,21,FALSE)</f>
        <v>#REF!</v>
      </c>
      <c r="M139" s="53" t="e">
        <f>Fixtures!#REF!</f>
        <v>#REF!</v>
      </c>
      <c r="N139" s="54" t="e">
        <f>Fixtures!#REF!</f>
        <v>#REF!</v>
      </c>
      <c r="O139" s="53" t="e">
        <f>Fixtures!#REF!</f>
        <v>#REF!</v>
      </c>
      <c r="P139" s="51" t="e">
        <f>VLOOKUP($O139,CornerStats!$A$3:$AE$998,5,FALSE)</f>
        <v>#REF!</v>
      </c>
      <c r="Q139" s="51" t="e">
        <f>VLOOKUP($O139,CornerStats!$A$3:$AE$998,7,FALSE)</f>
        <v>#REF!</v>
      </c>
      <c r="R139" s="51" t="e">
        <f>VLOOKUP($O139,CornerStats!$A$3:$AE$998,8,FALSE)</f>
        <v>#REF!</v>
      </c>
      <c r="S139" s="51" t="e">
        <f>VLOOKUP($O139,CornerStats!$A$3:$AE$998,10,FALSE)</f>
        <v>#REF!</v>
      </c>
      <c r="T139" s="60" t="e">
        <f>VLOOKUP($O139,CornerStats!$A$3:$AE$998,11,FALSE)</f>
        <v>#REF!</v>
      </c>
      <c r="U139" s="60" t="e">
        <f>VLOOKUP($O139,CornerStats!$A$3:$AE$998,13,FALSE)</f>
        <v>#REF!</v>
      </c>
      <c r="V139" s="57" t="e">
        <f>VLOOKUP($O139,CornerStats!$A$3:$AE$998,14,FALSE)</f>
        <v>#REF!</v>
      </c>
      <c r="W139" s="57" t="e">
        <f>VLOOKUP($O139,CornerStats!$A$3:$AE$998,16,FALSE)</f>
        <v>#REF!</v>
      </c>
      <c r="X139" s="57" t="e">
        <f>VLOOKUP($O139,CornerStats!$A$3:$AE$998,17,FALSE)</f>
        <v>#REF!</v>
      </c>
      <c r="Y139" s="57" t="e">
        <f>VLOOKUP($O139,CornerStats!$A$3:$AE$998,19,FALSE)</f>
        <v>#REF!</v>
      </c>
      <c r="Z139" s="57" t="e">
        <f>VLOOKUP($O139,CornerStats!$A$3:$AE$998,20,FALSE)</f>
        <v>#REF!</v>
      </c>
      <c r="AA139" s="57" t="e">
        <f>VLOOKUP($O139,CornerStats!$A$3:$AE$998,22,FALSE)</f>
        <v>#REF!</v>
      </c>
    </row>
    <row r="140" spans="1:27" x14ac:dyDescent="0.3">
      <c r="A140" s="51" t="e">
        <f>VLOOKUP($M140,CornerStats!$A$3:$AE$998,5,FALSE)</f>
        <v>#REF!</v>
      </c>
      <c r="B140" s="51" t="e">
        <f>VLOOKUP($M140,CornerStats!$A$3:$AE$998,6,FALSE)</f>
        <v>#REF!</v>
      </c>
      <c r="C140" s="51" t="e">
        <f>VLOOKUP($M140,CornerStats!$A$3:$AE$998,8,FALSE)</f>
        <v>#REF!</v>
      </c>
      <c r="D140" s="51" t="e">
        <f>VLOOKUP($M140,CornerStats!$A$3:$AE$998,9,FALSE)</f>
        <v>#REF!</v>
      </c>
      <c r="E140" s="60" t="e">
        <f>VLOOKUP($M140,CornerStats!$A$3:$AE$998,11,FALSE)</f>
        <v>#REF!</v>
      </c>
      <c r="F140" s="60" t="e">
        <f>VLOOKUP($M140,CornerStats!$A$3:$AE$998,12,FALSE)</f>
        <v>#REF!</v>
      </c>
      <c r="G140" s="57" t="e">
        <f>VLOOKUP($M140,CornerStats!$A$3:$AE$998,14,FALSE)</f>
        <v>#REF!</v>
      </c>
      <c r="H140" s="57" t="e">
        <f>VLOOKUP($M140,CornerStats!$A$3:$AE$998,15,FALSE)</f>
        <v>#REF!</v>
      </c>
      <c r="I140" s="57" t="e">
        <f>VLOOKUP($M140,CornerStats!$A$3:$AE$998,17,FALSE)</f>
        <v>#REF!</v>
      </c>
      <c r="J140" s="57" t="e">
        <f>VLOOKUP($M140,CornerStats!$A$3:$AE$998,18,FALSE)</f>
        <v>#REF!</v>
      </c>
      <c r="K140" s="57" t="e">
        <f>VLOOKUP($M140,CornerStats!$A$3:$AE$998,20,FALSE)</f>
        <v>#REF!</v>
      </c>
      <c r="L140" s="57" t="e">
        <f>VLOOKUP($M140,CornerStats!$A$3:$AE$998,21,FALSE)</f>
        <v>#REF!</v>
      </c>
      <c r="M140" s="53" t="e">
        <f>Fixtures!#REF!</f>
        <v>#REF!</v>
      </c>
      <c r="N140" s="54" t="e">
        <f>Fixtures!#REF!</f>
        <v>#REF!</v>
      </c>
      <c r="O140" s="53" t="e">
        <f>Fixtures!#REF!</f>
        <v>#REF!</v>
      </c>
      <c r="P140" s="51" t="e">
        <f>VLOOKUP($O140,CornerStats!$A$3:$AE$998,5,FALSE)</f>
        <v>#REF!</v>
      </c>
      <c r="Q140" s="51" t="e">
        <f>VLOOKUP($O140,CornerStats!$A$3:$AE$998,7,FALSE)</f>
        <v>#REF!</v>
      </c>
      <c r="R140" s="51" t="e">
        <f>VLOOKUP($O140,CornerStats!$A$3:$AE$998,8,FALSE)</f>
        <v>#REF!</v>
      </c>
      <c r="S140" s="51" t="e">
        <f>VLOOKUP($O140,CornerStats!$A$3:$AE$998,10,FALSE)</f>
        <v>#REF!</v>
      </c>
      <c r="T140" s="60" t="e">
        <f>VLOOKUP($O140,CornerStats!$A$3:$AE$998,11,FALSE)</f>
        <v>#REF!</v>
      </c>
      <c r="U140" s="60" t="e">
        <f>VLOOKUP($O140,CornerStats!$A$3:$AE$998,13,FALSE)</f>
        <v>#REF!</v>
      </c>
      <c r="V140" s="57" t="e">
        <f>VLOOKUP($O140,CornerStats!$A$3:$AE$998,14,FALSE)</f>
        <v>#REF!</v>
      </c>
      <c r="W140" s="57" t="e">
        <f>VLOOKUP($O140,CornerStats!$A$3:$AE$998,16,FALSE)</f>
        <v>#REF!</v>
      </c>
      <c r="X140" s="57" t="e">
        <f>VLOOKUP($O140,CornerStats!$A$3:$AE$998,17,FALSE)</f>
        <v>#REF!</v>
      </c>
      <c r="Y140" s="57" t="e">
        <f>VLOOKUP($O140,CornerStats!$A$3:$AE$998,19,FALSE)</f>
        <v>#REF!</v>
      </c>
      <c r="Z140" s="57" t="e">
        <f>VLOOKUP($O140,CornerStats!$A$3:$AE$998,20,FALSE)</f>
        <v>#REF!</v>
      </c>
      <c r="AA140" s="57" t="e">
        <f>VLOOKUP($O140,CornerStats!$A$3:$AE$998,22,FALSE)</f>
        <v>#REF!</v>
      </c>
    </row>
    <row r="141" spans="1:27" x14ac:dyDescent="0.3">
      <c r="A141" s="51" t="e">
        <f>VLOOKUP($M141,CornerStats!$A$3:$AE$998,5,FALSE)</f>
        <v>#REF!</v>
      </c>
      <c r="B141" s="51" t="e">
        <f>VLOOKUP($M141,CornerStats!$A$3:$AE$998,6,FALSE)</f>
        <v>#REF!</v>
      </c>
      <c r="C141" s="51" t="e">
        <f>VLOOKUP($M141,CornerStats!$A$3:$AE$998,8,FALSE)</f>
        <v>#REF!</v>
      </c>
      <c r="D141" s="51" t="e">
        <f>VLOOKUP($M141,CornerStats!$A$3:$AE$998,9,FALSE)</f>
        <v>#REF!</v>
      </c>
      <c r="E141" s="60" t="e">
        <f>VLOOKUP($M141,CornerStats!$A$3:$AE$998,11,FALSE)</f>
        <v>#REF!</v>
      </c>
      <c r="F141" s="60" t="e">
        <f>VLOOKUP($M141,CornerStats!$A$3:$AE$998,12,FALSE)</f>
        <v>#REF!</v>
      </c>
      <c r="G141" s="57" t="e">
        <f>VLOOKUP($M141,CornerStats!$A$3:$AE$998,14,FALSE)</f>
        <v>#REF!</v>
      </c>
      <c r="H141" s="57" t="e">
        <f>VLOOKUP($M141,CornerStats!$A$3:$AE$998,15,FALSE)</f>
        <v>#REF!</v>
      </c>
      <c r="I141" s="57" t="e">
        <f>VLOOKUP($M141,CornerStats!$A$3:$AE$998,17,FALSE)</f>
        <v>#REF!</v>
      </c>
      <c r="J141" s="57" t="e">
        <f>VLOOKUP($M141,CornerStats!$A$3:$AE$998,18,FALSE)</f>
        <v>#REF!</v>
      </c>
      <c r="K141" s="57" t="e">
        <f>VLOOKUP($M141,CornerStats!$A$3:$AE$998,20,FALSE)</f>
        <v>#REF!</v>
      </c>
      <c r="L141" s="57" t="e">
        <f>VLOOKUP($M141,CornerStats!$A$3:$AE$998,21,FALSE)</f>
        <v>#REF!</v>
      </c>
      <c r="M141" s="53" t="e">
        <f>Fixtures!#REF!</f>
        <v>#REF!</v>
      </c>
      <c r="N141" s="54" t="e">
        <f>Fixtures!#REF!</f>
        <v>#REF!</v>
      </c>
      <c r="O141" s="53" t="e">
        <f>Fixtures!#REF!</f>
        <v>#REF!</v>
      </c>
      <c r="P141" s="51" t="e">
        <f>VLOOKUP($O141,CornerStats!$A$3:$AE$998,5,FALSE)</f>
        <v>#REF!</v>
      </c>
      <c r="Q141" s="51" t="e">
        <f>VLOOKUP($O141,CornerStats!$A$3:$AE$998,7,FALSE)</f>
        <v>#REF!</v>
      </c>
      <c r="R141" s="51" t="e">
        <f>VLOOKUP($O141,CornerStats!$A$3:$AE$998,8,FALSE)</f>
        <v>#REF!</v>
      </c>
      <c r="S141" s="51" t="e">
        <f>VLOOKUP($O141,CornerStats!$A$3:$AE$998,10,FALSE)</f>
        <v>#REF!</v>
      </c>
      <c r="T141" s="60" t="e">
        <f>VLOOKUP($O141,CornerStats!$A$3:$AE$998,11,FALSE)</f>
        <v>#REF!</v>
      </c>
      <c r="U141" s="60" t="e">
        <f>VLOOKUP($O141,CornerStats!$A$3:$AE$998,13,FALSE)</f>
        <v>#REF!</v>
      </c>
      <c r="V141" s="57" t="e">
        <f>VLOOKUP($O141,CornerStats!$A$3:$AE$998,14,FALSE)</f>
        <v>#REF!</v>
      </c>
      <c r="W141" s="57" t="e">
        <f>VLOOKUP($O141,CornerStats!$A$3:$AE$998,16,FALSE)</f>
        <v>#REF!</v>
      </c>
      <c r="X141" s="57" t="e">
        <f>VLOOKUP($O141,CornerStats!$A$3:$AE$998,17,FALSE)</f>
        <v>#REF!</v>
      </c>
      <c r="Y141" s="57" t="e">
        <f>VLOOKUP($O141,CornerStats!$A$3:$AE$998,19,FALSE)</f>
        <v>#REF!</v>
      </c>
      <c r="Z141" s="57" t="e">
        <f>VLOOKUP($O141,CornerStats!$A$3:$AE$998,20,FALSE)</f>
        <v>#REF!</v>
      </c>
      <c r="AA141" s="57" t="e">
        <f>VLOOKUP($O141,CornerStats!$A$3:$AE$998,22,FALSE)</f>
        <v>#REF!</v>
      </c>
    </row>
    <row r="142" spans="1:27" x14ac:dyDescent="0.3">
      <c r="A142" s="51" t="e">
        <f>VLOOKUP($M142,CornerStats!$A$3:$AE$998,5,FALSE)</f>
        <v>#REF!</v>
      </c>
      <c r="B142" s="51" t="e">
        <f>VLOOKUP($M142,CornerStats!$A$3:$AE$998,6,FALSE)</f>
        <v>#REF!</v>
      </c>
      <c r="C142" s="51" t="e">
        <f>VLOOKUP($M142,CornerStats!$A$3:$AE$998,8,FALSE)</f>
        <v>#REF!</v>
      </c>
      <c r="D142" s="51" t="e">
        <f>VLOOKUP($M142,CornerStats!$A$3:$AE$998,9,FALSE)</f>
        <v>#REF!</v>
      </c>
      <c r="E142" s="60" t="e">
        <f>VLOOKUP($M142,CornerStats!$A$3:$AE$998,11,FALSE)</f>
        <v>#REF!</v>
      </c>
      <c r="F142" s="60" t="e">
        <f>VLOOKUP($M142,CornerStats!$A$3:$AE$998,12,FALSE)</f>
        <v>#REF!</v>
      </c>
      <c r="G142" s="57" t="e">
        <f>VLOOKUP($M142,CornerStats!$A$3:$AE$998,14,FALSE)</f>
        <v>#REF!</v>
      </c>
      <c r="H142" s="57" t="e">
        <f>VLOOKUP($M142,CornerStats!$A$3:$AE$998,15,FALSE)</f>
        <v>#REF!</v>
      </c>
      <c r="I142" s="57" t="e">
        <f>VLOOKUP($M142,CornerStats!$A$3:$AE$998,17,FALSE)</f>
        <v>#REF!</v>
      </c>
      <c r="J142" s="57" t="e">
        <f>VLOOKUP($M142,CornerStats!$A$3:$AE$998,18,FALSE)</f>
        <v>#REF!</v>
      </c>
      <c r="K142" s="57" t="e">
        <f>VLOOKUP($M142,CornerStats!$A$3:$AE$998,20,FALSE)</f>
        <v>#REF!</v>
      </c>
      <c r="L142" s="57" t="e">
        <f>VLOOKUP($M142,CornerStats!$A$3:$AE$998,21,FALSE)</f>
        <v>#REF!</v>
      </c>
      <c r="M142" s="53" t="e">
        <f>Fixtures!#REF!</f>
        <v>#REF!</v>
      </c>
      <c r="N142" s="54" t="e">
        <f>Fixtures!#REF!</f>
        <v>#REF!</v>
      </c>
      <c r="O142" s="53" t="e">
        <f>Fixtures!#REF!</f>
        <v>#REF!</v>
      </c>
      <c r="P142" s="51" t="e">
        <f>VLOOKUP($O142,CornerStats!$A$3:$AE$998,5,FALSE)</f>
        <v>#REF!</v>
      </c>
      <c r="Q142" s="51" t="e">
        <f>VLOOKUP($O142,CornerStats!$A$3:$AE$998,7,FALSE)</f>
        <v>#REF!</v>
      </c>
      <c r="R142" s="51" t="e">
        <f>VLOOKUP($O142,CornerStats!$A$3:$AE$998,8,FALSE)</f>
        <v>#REF!</v>
      </c>
      <c r="S142" s="51" t="e">
        <f>VLOOKUP($O142,CornerStats!$A$3:$AE$998,10,FALSE)</f>
        <v>#REF!</v>
      </c>
      <c r="T142" s="60" t="e">
        <f>VLOOKUP($O142,CornerStats!$A$3:$AE$998,11,FALSE)</f>
        <v>#REF!</v>
      </c>
      <c r="U142" s="60" t="e">
        <f>VLOOKUP($O142,CornerStats!$A$3:$AE$998,13,FALSE)</f>
        <v>#REF!</v>
      </c>
      <c r="V142" s="57" t="e">
        <f>VLOOKUP($O142,CornerStats!$A$3:$AE$998,14,FALSE)</f>
        <v>#REF!</v>
      </c>
      <c r="W142" s="57" t="e">
        <f>VLOOKUP($O142,CornerStats!$A$3:$AE$998,16,FALSE)</f>
        <v>#REF!</v>
      </c>
      <c r="X142" s="57" t="e">
        <f>VLOOKUP($O142,CornerStats!$A$3:$AE$998,17,FALSE)</f>
        <v>#REF!</v>
      </c>
      <c r="Y142" s="57" t="e">
        <f>VLOOKUP($O142,CornerStats!$A$3:$AE$998,19,FALSE)</f>
        <v>#REF!</v>
      </c>
      <c r="Z142" s="57" t="e">
        <f>VLOOKUP($O142,CornerStats!$A$3:$AE$998,20,FALSE)</f>
        <v>#REF!</v>
      </c>
      <c r="AA142" s="57" t="e">
        <f>VLOOKUP($O142,CornerStats!$A$3:$AE$998,22,FALSE)</f>
        <v>#REF!</v>
      </c>
    </row>
    <row r="143" spans="1:27" x14ac:dyDescent="0.3">
      <c r="A143" s="51" t="e">
        <f>VLOOKUP($M143,CornerStats!$A$3:$AE$998,5,FALSE)</f>
        <v>#REF!</v>
      </c>
      <c r="B143" s="51" t="e">
        <f>VLOOKUP($M143,CornerStats!$A$3:$AE$998,6,FALSE)</f>
        <v>#REF!</v>
      </c>
      <c r="C143" s="51" t="e">
        <f>VLOOKUP($M143,CornerStats!$A$3:$AE$998,8,FALSE)</f>
        <v>#REF!</v>
      </c>
      <c r="D143" s="51" t="e">
        <f>VLOOKUP($M143,CornerStats!$A$3:$AE$998,9,FALSE)</f>
        <v>#REF!</v>
      </c>
      <c r="E143" s="60" t="e">
        <f>VLOOKUP($M143,CornerStats!$A$3:$AE$998,11,FALSE)</f>
        <v>#REF!</v>
      </c>
      <c r="F143" s="60" t="e">
        <f>VLOOKUP($M143,CornerStats!$A$3:$AE$998,12,FALSE)</f>
        <v>#REF!</v>
      </c>
      <c r="G143" s="57" t="e">
        <f>VLOOKUP($M143,CornerStats!$A$3:$AE$998,14,FALSE)</f>
        <v>#REF!</v>
      </c>
      <c r="H143" s="57" t="e">
        <f>VLOOKUP($M143,CornerStats!$A$3:$AE$998,15,FALSE)</f>
        <v>#REF!</v>
      </c>
      <c r="I143" s="57" t="e">
        <f>VLOOKUP($M143,CornerStats!$A$3:$AE$998,17,FALSE)</f>
        <v>#REF!</v>
      </c>
      <c r="J143" s="57" t="e">
        <f>VLOOKUP($M143,CornerStats!$A$3:$AE$998,18,FALSE)</f>
        <v>#REF!</v>
      </c>
      <c r="K143" s="57" t="e">
        <f>VLOOKUP($M143,CornerStats!$A$3:$AE$998,20,FALSE)</f>
        <v>#REF!</v>
      </c>
      <c r="L143" s="57" t="e">
        <f>VLOOKUP($M143,CornerStats!$A$3:$AE$998,21,FALSE)</f>
        <v>#REF!</v>
      </c>
      <c r="M143" s="53" t="e">
        <f>Fixtures!#REF!</f>
        <v>#REF!</v>
      </c>
      <c r="N143" s="54" t="e">
        <f>Fixtures!#REF!</f>
        <v>#REF!</v>
      </c>
      <c r="O143" s="53" t="e">
        <f>Fixtures!#REF!</f>
        <v>#REF!</v>
      </c>
      <c r="P143" s="51" t="e">
        <f>VLOOKUP($O143,CornerStats!$A$3:$AE$998,5,FALSE)</f>
        <v>#REF!</v>
      </c>
      <c r="Q143" s="51" t="e">
        <f>VLOOKUP($O143,CornerStats!$A$3:$AE$998,7,FALSE)</f>
        <v>#REF!</v>
      </c>
      <c r="R143" s="51" t="e">
        <f>VLOOKUP($O143,CornerStats!$A$3:$AE$998,8,FALSE)</f>
        <v>#REF!</v>
      </c>
      <c r="S143" s="51" t="e">
        <f>VLOOKUP($O143,CornerStats!$A$3:$AE$998,10,FALSE)</f>
        <v>#REF!</v>
      </c>
      <c r="T143" s="60" t="e">
        <f>VLOOKUP($O143,CornerStats!$A$3:$AE$998,11,FALSE)</f>
        <v>#REF!</v>
      </c>
      <c r="U143" s="60" t="e">
        <f>VLOOKUP($O143,CornerStats!$A$3:$AE$998,13,FALSE)</f>
        <v>#REF!</v>
      </c>
      <c r="V143" s="57" t="e">
        <f>VLOOKUP($O143,CornerStats!$A$3:$AE$998,14,FALSE)</f>
        <v>#REF!</v>
      </c>
      <c r="W143" s="57" t="e">
        <f>VLOOKUP($O143,CornerStats!$A$3:$AE$998,16,FALSE)</f>
        <v>#REF!</v>
      </c>
      <c r="X143" s="57" t="e">
        <f>VLOOKUP($O143,CornerStats!$A$3:$AE$998,17,FALSE)</f>
        <v>#REF!</v>
      </c>
      <c r="Y143" s="57" t="e">
        <f>VLOOKUP($O143,CornerStats!$A$3:$AE$998,19,FALSE)</f>
        <v>#REF!</v>
      </c>
      <c r="Z143" s="57" t="e">
        <f>VLOOKUP($O143,CornerStats!$A$3:$AE$998,20,FALSE)</f>
        <v>#REF!</v>
      </c>
      <c r="AA143" s="57" t="e">
        <f>VLOOKUP($O143,CornerStats!$A$3:$AE$998,22,FALSE)</f>
        <v>#REF!</v>
      </c>
    </row>
    <row r="144" spans="1:27" hidden="1" x14ac:dyDescent="0.3">
      <c r="A144" s="51" t="e">
        <f>VLOOKUP($M144,CornerStats!$A$3:$AE$998,5,FALSE)</f>
        <v>#REF!</v>
      </c>
      <c r="B144" s="51" t="e">
        <f>VLOOKUP($M144,CornerStats!$A$3:$AE$998,6,FALSE)</f>
        <v>#REF!</v>
      </c>
      <c r="C144" s="51" t="e">
        <f>VLOOKUP($M144,CornerStats!$A$3:$AE$998,8,FALSE)</f>
        <v>#REF!</v>
      </c>
      <c r="D144" s="51" t="e">
        <f>VLOOKUP($M144,CornerStats!$A$3:$AE$998,9,FALSE)</f>
        <v>#REF!</v>
      </c>
      <c r="E144" s="60" t="e">
        <f>VLOOKUP($M144,CornerStats!$A$3:$AE$998,11,FALSE)</f>
        <v>#REF!</v>
      </c>
      <c r="F144" s="60" t="e">
        <f>VLOOKUP($M144,CornerStats!$A$3:$AE$998,12,FALSE)</f>
        <v>#REF!</v>
      </c>
      <c r="G144" s="57" t="e">
        <f>VLOOKUP($M144,CornerStats!$A$3:$AE$998,14,FALSE)</f>
        <v>#REF!</v>
      </c>
      <c r="H144" s="57" t="e">
        <f>VLOOKUP($M144,CornerStats!$A$3:$AE$998,15,FALSE)</f>
        <v>#REF!</v>
      </c>
      <c r="I144" s="57" t="e">
        <f>VLOOKUP($M144,CornerStats!$A$3:$AE$998,17,FALSE)</f>
        <v>#REF!</v>
      </c>
      <c r="J144" s="57" t="e">
        <f>VLOOKUP($M144,CornerStats!$A$3:$AE$998,18,FALSE)</f>
        <v>#REF!</v>
      </c>
      <c r="K144" s="57" t="e">
        <f>VLOOKUP($M144,CornerStats!$A$3:$AE$998,20,FALSE)</f>
        <v>#REF!</v>
      </c>
      <c r="L144" s="57" t="e">
        <f>VLOOKUP($M144,CornerStats!$A$3:$AE$998,21,FALSE)</f>
        <v>#REF!</v>
      </c>
      <c r="M144" s="53" t="e">
        <f>Fixtures!#REF!</f>
        <v>#REF!</v>
      </c>
      <c r="N144" s="54" t="e">
        <f>Fixtures!#REF!</f>
        <v>#REF!</v>
      </c>
      <c r="O144" s="53" t="e">
        <f>Fixtures!#REF!</f>
        <v>#REF!</v>
      </c>
      <c r="P144" s="51" t="e">
        <f>VLOOKUP($O144,CornerStats!$A$3:$AE$998,5,FALSE)</f>
        <v>#REF!</v>
      </c>
      <c r="Q144" s="51" t="e">
        <f>VLOOKUP($O144,CornerStats!$A$3:$AE$998,7,FALSE)</f>
        <v>#REF!</v>
      </c>
      <c r="R144" s="51" t="e">
        <f>VLOOKUP($O144,CornerStats!$A$3:$AE$998,8,FALSE)</f>
        <v>#REF!</v>
      </c>
      <c r="S144" s="51" t="e">
        <f>VLOOKUP($O144,CornerStats!$A$3:$AE$998,10,FALSE)</f>
        <v>#REF!</v>
      </c>
      <c r="T144" s="60" t="e">
        <f>VLOOKUP($O144,CornerStats!$A$3:$AE$998,11,FALSE)</f>
        <v>#REF!</v>
      </c>
      <c r="U144" s="60" t="e">
        <f>VLOOKUP($O144,CornerStats!$A$3:$AE$998,13,FALSE)</f>
        <v>#REF!</v>
      </c>
      <c r="V144" s="57" t="e">
        <f>VLOOKUP($O144,CornerStats!$A$3:$AE$998,14,FALSE)</f>
        <v>#REF!</v>
      </c>
      <c r="W144" s="57" t="e">
        <f>VLOOKUP($O144,CornerStats!$A$3:$AE$998,16,FALSE)</f>
        <v>#REF!</v>
      </c>
      <c r="X144" s="57" t="e">
        <f>VLOOKUP($O144,CornerStats!$A$3:$AE$998,17,FALSE)</f>
        <v>#REF!</v>
      </c>
      <c r="Y144" s="57" t="e">
        <f>VLOOKUP($O144,CornerStats!$A$3:$AE$998,19,FALSE)</f>
        <v>#REF!</v>
      </c>
      <c r="Z144" s="57" t="e">
        <f>VLOOKUP($O144,CornerStats!$A$3:$AE$998,20,FALSE)</f>
        <v>#REF!</v>
      </c>
      <c r="AA144" s="57" t="e">
        <f>VLOOKUP($O144,CornerStats!$A$3:$AE$998,22,FALSE)</f>
        <v>#REF!</v>
      </c>
    </row>
    <row r="145" spans="1:27" hidden="1" x14ac:dyDescent="0.3">
      <c r="A145" s="51" t="e">
        <f>VLOOKUP($M145,CornerStats!$A$3:$AE$998,5,FALSE)</f>
        <v>#REF!</v>
      </c>
      <c r="B145" s="51" t="e">
        <f>VLOOKUP($M145,CornerStats!$A$3:$AE$998,6,FALSE)</f>
        <v>#REF!</v>
      </c>
      <c r="C145" s="51" t="e">
        <f>VLOOKUP($M145,CornerStats!$A$3:$AE$998,8,FALSE)</f>
        <v>#REF!</v>
      </c>
      <c r="D145" s="51" t="e">
        <f>VLOOKUP($M145,CornerStats!$A$3:$AE$998,9,FALSE)</f>
        <v>#REF!</v>
      </c>
      <c r="E145" s="60" t="e">
        <f>VLOOKUP($M145,CornerStats!$A$3:$AE$998,11,FALSE)</f>
        <v>#REF!</v>
      </c>
      <c r="F145" s="60" t="e">
        <f>VLOOKUP($M145,CornerStats!$A$3:$AE$998,12,FALSE)</f>
        <v>#REF!</v>
      </c>
      <c r="G145" s="57" t="e">
        <f>VLOOKUP($M145,CornerStats!$A$3:$AE$998,14,FALSE)</f>
        <v>#REF!</v>
      </c>
      <c r="H145" s="57" t="e">
        <f>VLOOKUP($M145,CornerStats!$A$3:$AE$998,15,FALSE)</f>
        <v>#REF!</v>
      </c>
      <c r="I145" s="57" t="e">
        <f>VLOOKUP($M145,CornerStats!$A$3:$AE$998,17,FALSE)</f>
        <v>#REF!</v>
      </c>
      <c r="J145" s="57" t="e">
        <f>VLOOKUP($M145,CornerStats!$A$3:$AE$998,18,FALSE)</f>
        <v>#REF!</v>
      </c>
      <c r="K145" s="57" t="e">
        <f>VLOOKUP($M145,CornerStats!$A$3:$AE$998,20,FALSE)</f>
        <v>#REF!</v>
      </c>
      <c r="L145" s="57" t="e">
        <f>VLOOKUP($M145,CornerStats!$A$3:$AE$998,21,FALSE)</f>
        <v>#REF!</v>
      </c>
      <c r="M145" s="53" t="e">
        <f>Fixtures!#REF!</f>
        <v>#REF!</v>
      </c>
      <c r="N145" s="54" t="e">
        <f>Fixtures!#REF!</f>
        <v>#REF!</v>
      </c>
      <c r="O145" s="53" t="e">
        <f>Fixtures!#REF!</f>
        <v>#REF!</v>
      </c>
      <c r="P145" s="51" t="e">
        <f>VLOOKUP($O145,CornerStats!$A$3:$AE$998,5,FALSE)</f>
        <v>#REF!</v>
      </c>
      <c r="Q145" s="51" t="e">
        <f>VLOOKUP($O145,CornerStats!$A$3:$AE$998,7,FALSE)</f>
        <v>#REF!</v>
      </c>
      <c r="R145" s="51" t="e">
        <f>VLOOKUP($O145,CornerStats!$A$3:$AE$998,8,FALSE)</f>
        <v>#REF!</v>
      </c>
      <c r="S145" s="51" t="e">
        <f>VLOOKUP($O145,CornerStats!$A$3:$AE$998,10,FALSE)</f>
        <v>#REF!</v>
      </c>
      <c r="T145" s="60" t="e">
        <f>VLOOKUP($O145,CornerStats!$A$3:$AE$998,11,FALSE)</f>
        <v>#REF!</v>
      </c>
      <c r="U145" s="60" t="e">
        <f>VLOOKUP($O145,CornerStats!$A$3:$AE$998,13,FALSE)</f>
        <v>#REF!</v>
      </c>
      <c r="V145" s="57" t="e">
        <f>VLOOKUP($O145,CornerStats!$A$3:$AE$998,14,FALSE)</f>
        <v>#REF!</v>
      </c>
      <c r="W145" s="57" t="e">
        <f>VLOOKUP($O145,CornerStats!$A$3:$AE$998,16,FALSE)</f>
        <v>#REF!</v>
      </c>
      <c r="X145" s="57" t="e">
        <f>VLOOKUP($O145,CornerStats!$A$3:$AE$998,17,FALSE)</f>
        <v>#REF!</v>
      </c>
      <c r="Y145" s="57" t="e">
        <f>VLOOKUP($O145,CornerStats!$A$3:$AE$998,19,FALSE)</f>
        <v>#REF!</v>
      </c>
      <c r="Z145" s="57" t="e">
        <f>VLOOKUP($O145,CornerStats!$A$3:$AE$998,20,FALSE)</f>
        <v>#REF!</v>
      </c>
      <c r="AA145" s="57" t="e">
        <f>VLOOKUP($O145,CornerStats!$A$3:$AE$998,22,FALSE)</f>
        <v>#REF!</v>
      </c>
    </row>
    <row r="146" spans="1:27" hidden="1" x14ac:dyDescent="0.3">
      <c r="A146" s="51" t="e">
        <f>VLOOKUP($M146,CornerStats!$A$3:$AE$998,5,FALSE)</f>
        <v>#REF!</v>
      </c>
      <c r="B146" s="51" t="e">
        <f>VLOOKUP($M146,CornerStats!$A$3:$AE$998,6,FALSE)</f>
        <v>#REF!</v>
      </c>
      <c r="C146" s="51" t="e">
        <f>VLOOKUP($M146,CornerStats!$A$3:$AE$998,8,FALSE)</f>
        <v>#REF!</v>
      </c>
      <c r="D146" s="51" t="e">
        <f>VLOOKUP($M146,CornerStats!$A$3:$AE$998,9,FALSE)</f>
        <v>#REF!</v>
      </c>
      <c r="E146" s="60" t="e">
        <f>VLOOKUP($M146,CornerStats!$A$3:$AE$998,11,FALSE)</f>
        <v>#REF!</v>
      </c>
      <c r="F146" s="60" t="e">
        <f>VLOOKUP($M146,CornerStats!$A$3:$AE$998,12,FALSE)</f>
        <v>#REF!</v>
      </c>
      <c r="G146" s="57" t="e">
        <f>VLOOKUP($M146,CornerStats!$A$3:$AE$998,14,FALSE)</f>
        <v>#REF!</v>
      </c>
      <c r="H146" s="57" t="e">
        <f>VLOOKUP($M146,CornerStats!$A$3:$AE$998,15,FALSE)</f>
        <v>#REF!</v>
      </c>
      <c r="I146" s="57" t="e">
        <f>VLOOKUP($M146,CornerStats!$A$3:$AE$998,17,FALSE)</f>
        <v>#REF!</v>
      </c>
      <c r="J146" s="57" t="e">
        <f>VLOOKUP($M146,CornerStats!$A$3:$AE$998,18,FALSE)</f>
        <v>#REF!</v>
      </c>
      <c r="K146" s="57" t="e">
        <f>VLOOKUP($M146,CornerStats!$A$3:$AE$998,20,FALSE)</f>
        <v>#REF!</v>
      </c>
      <c r="L146" s="57" t="e">
        <f>VLOOKUP($M146,CornerStats!$A$3:$AE$998,21,FALSE)</f>
        <v>#REF!</v>
      </c>
      <c r="M146" s="53" t="e">
        <f>Fixtures!#REF!</f>
        <v>#REF!</v>
      </c>
      <c r="N146" s="54" t="e">
        <f>Fixtures!#REF!</f>
        <v>#REF!</v>
      </c>
      <c r="O146" s="53" t="e">
        <f>Fixtures!#REF!</f>
        <v>#REF!</v>
      </c>
      <c r="P146" s="51" t="e">
        <f>VLOOKUP($O146,CornerStats!$A$3:$AE$998,5,FALSE)</f>
        <v>#REF!</v>
      </c>
      <c r="Q146" s="51" t="e">
        <f>VLOOKUP($O146,CornerStats!$A$3:$AE$998,7,FALSE)</f>
        <v>#REF!</v>
      </c>
      <c r="R146" s="51" t="e">
        <f>VLOOKUP($O146,CornerStats!$A$3:$AE$998,8,FALSE)</f>
        <v>#REF!</v>
      </c>
      <c r="S146" s="51" t="e">
        <f>VLOOKUP($O146,CornerStats!$A$3:$AE$998,10,FALSE)</f>
        <v>#REF!</v>
      </c>
      <c r="T146" s="60" t="e">
        <f>VLOOKUP($O146,CornerStats!$A$3:$AE$998,11,FALSE)</f>
        <v>#REF!</v>
      </c>
      <c r="U146" s="60" t="e">
        <f>VLOOKUP($O146,CornerStats!$A$3:$AE$998,13,FALSE)</f>
        <v>#REF!</v>
      </c>
      <c r="V146" s="57" t="e">
        <f>VLOOKUP($O146,CornerStats!$A$3:$AE$998,14,FALSE)</f>
        <v>#REF!</v>
      </c>
      <c r="W146" s="57" t="e">
        <f>VLOOKUP($O146,CornerStats!$A$3:$AE$998,16,FALSE)</f>
        <v>#REF!</v>
      </c>
      <c r="X146" s="57" t="e">
        <f>VLOOKUP($O146,CornerStats!$A$3:$AE$998,17,FALSE)</f>
        <v>#REF!</v>
      </c>
      <c r="Y146" s="57" t="e">
        <f>VLOOKUP($O146,CornerStats!$A$3:$AE$998,19,FALSE)</f>
        <v>#REF!</v>
      </c>
      <c r="Z146" s="57" t="e">
        <f>VLOOKUP($O146,CornerStats!$A$3:$AE$998,20,FALSE)</f>
        <v>#REF!</v>
      </c>
      <c r="AA146" s="57" t="e">
        <f>VLOOKUP($O146,CornerStats!$A$3:$AE$998,22,FALSE)</f>
        <v>#REF!</v>
      </c>
    </row>
    <row r="147" spans="1:27" hidden="1" x14ac:dyDescent="0.3">
      <c r="A147" s="51" t="e">
        <f>VLOOKUP($M147,CornerStats!$A$3:$AE$998,5,FALSE)</f>
        <v>#REF!</v>
      </c>
      <c r="B147" s="51" t="e">
        <f>VLOOKUP($M147,CornerStats!$A$3:$AE$998,6,FALSE)</f>
        <v>#REF!</v>
      </c>
      <c r="C147" s="51" t="e">
        <f>VLOOKUP($M147,CornerStats!$A$3:$AE$998,8,FALSE)</f>
        <v>#REF!</v>
      </c>
      <c r="D147" s="51" t="e">
        <f>VLOOKUP($M147,CornerStats!$A$3:$AE$998,9,FALSE)</f>
        <v>#REF!</v>
      </c>
      <c r="E147" s="60" t="e">
        <f>VLOOKUP($M147,CornerStats!$A$3:$AE$998,11,FALSE)</f>
        <v>#REF!</v>
      </c>
      <c r="F147" s="60" t="e">
        <f>VLOOKUP($M147,CornerStats!$A$3:$AE$998,12,FALSE)</f>
        <v>#REF!</v>
      </c>
      <c r="G147" s="57" t="e">
        <f>VLOOKUP($M147,CornerStats!$A$3:$AE$998,14,FALSE)</f>
        <v>#REF!</v>
      </c>
      <c r="H147" s="57" t="e">
        <f>VLOOKUP($M147,CornerStats!$A$3:$AE$998,15,FALSE)</f>
        <v>#REF!</v>
      </c>
      <c r="I147" s="57" t="e">
        <f>VLOOKUP($M147,CornerStats!$A$3:$AE$998,17,FALSE)</f>
        <v>#REF!</v>
      </c>
      <c r="J147" s="57" t="e">
        <f>VLOOKUP($M147,CornerStats!$A$3:$AE$998,18,FALSE)</f>
        <v>#REF!</v>
      </c>
      <c r="K147" s="57" t="e">
        <f>VLOOKUP($M147,CornerStats!$A$3:$AE$998,20,FALSE)</f>
        <v>#REF!</v>
      </c>
      <c r="L147" s="57" t="e">
        <f>VLOOKUP($M147,CornerStats!$A$3:$AE$998,21,FALSE)</f>
        <v>#REF!</v>
      </c>
      <c r="M147" s="53" t="e">
        <f>Fixtures!#REF!</f>
        <v>#REF!</v>
      </c>
      <c r="N147" s="54" t="e">
        <f>Fixtures!#REF!</f>
        <v>#REF!</v>
      </c>
      <c r="O147" s="53" t="e">
        <f>Fixtures!#REF!</f>
        <v>#REF!</v>
      </c>
      <c r="P147" s="51" t="e">
        <f>VLOOKUP($O147,CornerStats!$A$3:$AE$998,5,FALSE)</f>
        <v>#REF!</v>
      </c>
      <c r="Q147" s="51" t="e">
        <f>VLOOKUP($O147,CornerStats!$A$3:$AE$998,7,FALSE)</f>
        <v>#REF!</v>
      </c>
      <c r="R147" s="51" t="e">
        <f>VLOOKUP($O147,CornerStats!$A$3:$AE$998,8,FALSE)</f>
        <v>#REF!</v>
      </c>
      <c r="S147" s="51" t="e">
        <f>VLOOKUP($O147,CornerStats!$A$3:$AE$998,10,FALSE)</f>
        <v>#REF!</v>
      </c>
      <c r="T147" s="60" t="e">
        <f>VLOOKUP($O147,CornerStats!$A$3:$AE$998,11,FALSE)</f>
        <v>#REF!</v>
      </c>
      <c r="U147" s="60" t="e">
        <f>VLOOKUP($O147,CornerStats!$A$3:$AE$998,13,FALSE)</f>
        <v>#REF!</v>
      </c>
      <c r="V147" s="57" t="e">
        <f>VLOOKUP($O147,CornerStats!$A$3:$AE$998,14,FALSE)</f>
        <v>#REF!</v>
      </c>
      <c r="W147" s="57" t="e">
        <f>VLOOKUP($O147,CornerStats!$A$3:$AE$998,16,FALSE)</f>
        <v>#REF!</v>
      </c>
      <c r="X147" s="57" t="e">
        <f>VLOOKUP($O147,CornerStats!$A$3:$AE$998,17,FALSE)</f>
        <v>#REF!</v>
      </c>
      <c r="Y147" s="57" t="e">
        <f>VLOOKUP($O147,CornerStats!$A$3:$AE$998,19,FALSE)</f>
        <v>#REF!</v>
      </c>
      <c r="Z147" s="57" t="e">
        <f>VLOOKUP($O147,CornerStats!$A$3:$AE$998,20,FALSE)</f>
        <v>#REF!</v>
      </c>
      <c r="AA147" s="57" t="e">
        <f>VLOOKUP($O147,CornerStats!$A$3:$AE$998,22,FALSE)</f>
        <v>#REF!</v>
      </c>
    </row>
    <row r="148" spans="1:27" hidden="1" x14ac:dyDescent="0.3">
      <c r="A148" s="51" t="e">
        <f>VLOOKUP($M148,CornerStats!$A$3:$AE$998,5,FALSE)</f>
        <v>#REF!</v>
      </c>
      <c r="B148" s="51" t="e">
        <f>VLOOKUP($M148,CornerStats!$A$3:$AE$998,6,FALSE)</f>
        <v>#REF!</v>
      </c>
      <c r="C148" s="51" t="e">
        <f>VLOOKUP($M148,CornerStats!$A$3:$AE$998,8,FALSE)</f>
        <v>#REF!</v>
      </c>
      <c r="D148" s="51" t="e">
        <f>VLOOKUP($M148,CornerStats!$A$3:$AE$998,9,FALSE)</f>
        <v>#REF!</v>
      </c>
      <c r="E148" s="60" t="e">
        <f>VLOOKUP($M148,CornerStats!$A$3:$AE$998,11,FALSE)</f>
        <v>#REF!</v>
      </c>
      <c r="F148" s="60" t="e">
        <f>VLOOKUP($M148,CornerStats!$A$3:$AE$998,12,FALSE)</f>
        <v>#REF!</v>
      </c>
      <c r="G148" s="57" t="e">
        <f>VLOOKUP($M148,CornerStats!$A$3:$AE$998,14,FALSE)</f>
        <v>#REF!</v>
      </c>
      <c r="H148" s="57" t="e">
        <f>VLOOKUP($M148,CornerStats!$A$3:$AE$998,15,FALSE)</f>
        <v>#REF!</v>
      </c>
      <c r="I148" s="57" t="e">
        <f>VLOOKUP($M148,CornerStats!$A$3:$AE$998,17,FALSE)</f>
        <v>#REF!</v>
      </c>
      <c r="J148" s="57" t="e">
        <f>VLOOKUP($M148,CornerStats!$A$3:$AE$998,18,FALSE)</f>
        <v>#REF!</v>
      </c>
      <c r="K148" s="57" t="e">
        <f>VLOOKUP($M148,CornerStats!$A$3:$AE$998,20,FALSE)</f>
        <v>#REF!</v>
      </c>
      <c r="L148" s="57" t="e">
        <f>VLOOKUP($M148,CornerStats!$A$3:$AE$998,21,FALSE)</f>
        <v>#REF!</v>
      </c>
      <c r="M148" s="53" t="e">
        <f>Fixtures!#REF!</f>
        <v>#REF!</v>
      </c>
      <c r="N148" s="54" t="e">
        <f>Fixtures!#REF!</f>
        <v>#REF!</v>
      </c>
      <c r="O148" s="53" t="e">
        <f>Fixtures!#REF!</f>
        <v>#REF!</v>
      </c>
      <c r="P148" s="51" t="e">
        <f>VLOOKUP($O148,CornerStats!$A$3:$AE$998,5,FALSE)</f>
        <v>#REF!</v>
      </c>
      <c r="Q148" s="51" t="e">
        <f>VLOOKUP($O148,CornerStats!$A$3:$AE$998,7,FALSE)</f>
        <v>#REF!</v>
      </c>
      <c r="R148" s="51" t="e">
        <f>VLOOKUP($O148,CornerStats!$A$3:$AE$998,8,FALSE)</f>
        <v>#REF!</v>
      </c>
      <c r="S148" s="51" t="e">
        <f>VLOOKUP($O148,CornerStats!$A$3:$AE$998,10,FALSE)</f>
        <v>#REF!</v>
      </c>
      <c r="T148" s="60" t="e">
        <f>VLOOKUP($O148,CornerStats!$A$3:$AE$998,11,FALSE)</f>
        <v>#REF!</v>
      </c>
      <c r="U148" s="60" t="e">
        <f>VLOOKUP($O148,CornerStats!$A$3:$AE$998,13,FALSE)</f>
        <v>#REF!</v>
      </c>
      <c r="V148" s="57" t="e">
        <f>VLOOKUP($O148,CornerStats!$A$3:$AE$998,14,FALSE)</f>
        <v>#REF!</v>
      </c>
      <c r="W148" s="57" t="e">
        <f>VLOOKUP($O148,CornerStats!$A$3:$AE$998,16,FALSE)</f>
        <v>#REF!</v>
      </c>
      <c r="X148" s="57" t="e">
        <f>VLOOKUP($O148,CornerStats!$A$3:$AE$998,17,FALSE)</f>
        <v>#REF!</v>
      </c>
      <c r="Y148" s="57" t="e">
        <f>VLOOKUP($O148,CornerStats!$A$3:$AE$998,19,FALSE)</f>
        <v>#REF!</v>
      </c>
      <c r="Z148" s="57" t="e">
        <f>VLOOKUP($O148,CornerStats!$A$3:$AE$998,20,FALSE)</f>
        <v>#REF!</v>
      </c>
      <c r="AA148" s="57" t="e">
        <f>VLOOKUP($O148,CornerStats!$A$3:$AE$998,22,FALSE)</f>
        <v>#REF!</v>
      </c>
    </row>
    <row r="149" spans="1:27" hidden="1" x14ac:dyDescent="0.3">
      <c r="A149" s="51" t="e">
        <f>VLOOKUP($M149,CornerStats!$A$3:$AE$998,5,FALSE)</f>
        <v>#REF!</v>
      </c>
      <c r="B149" s="51" t="e">
        <f>VLOOKUP($M149,CornerStats!$A$3:$AE$998,6,FALSE)</f>
        <v>#REF!</v>
      </c>
      <c r="C149" s="51" t="e">
        <f>VLOOKUP($M149,CornerStats!$A$3:$AE$998,8,FALSE)</f>
        <v>#REF!</v>
      </c>
      <c r="D149" s="51" t="e">
        <f>VLOOKUP($M149,CornerStats!$A$3:$AE$998,9,FALSE)</f>
        <v>#REF!</v>
      </c>
      <c r="E149" s="60" t="e">
        <f>VLOOKUP($M149,CornerStats!$A$3:$AE$998,11,FALSE)</f>
        <v>#REF!</v>
      </c>
      <c r="F149" s="60" t="e">
        <f>VLOOKUP($M149,CornerStats!$A$3:$AE$998,12,FALSE)</f>
        <v>#REF!</v>
      </c>
      <c r="G149" s="57" t="e">
        <f>VLOOKUP($M149,CornerStats!$A$3:$AE$998,14,FALSE)</f>
        <v>#REF!</v>
      </c>
      <c r="H149" s="57" t="e">
        <f>VLOOKUP($M149,CornerStats!$A$3:$AE$998,15,FALSE)</f>
        <v>#REF!</v>
      </c>
      <c r="I149" s="57" t="e">
        <f>VLOOKUP($M149,CornerStats!$A$3:$AE$998,17,FALSE)</f>
        <v>#REF!</v>
      </c>
      <c r="J149" s="57" t="e">
        <f>VLOOKUP($M149,CornerStats!$A$3:$AE$998,18,FALSE)</f>
        <v>#REF!</v>
      </c>
      <c r="K149" s="57" t="e">
        <f>VLOOKUP($M149,CornerStats!$A$3:$AE$998,20,FALSE)</f>
        <v>#REF!</v>
      </c>
      <c r="L149" s="57" t="e">
        <f>VLOOKUP($M149,CornerStats!$A$3:$AE$998,21,FALSE)</f>
        <v>#REF!</v>
      </c>
      <c r="M149" s="53" t="e">
        <f>Fixtures!#REF!</f>
        <v>#REF!</v>
      </c>
      <c r="N149" s="54" t="e">
        <f>Fixtures!#REF!</f>
        <v>#REF!</v>
      </c>
      <c r="O149" s="53" t="e">
        <f>Fixtures!#REF!</f>
        <v>#REF!</v>
      </c>
      <c r="P149" s="51" t="e">
        <f>VLOOKUP($O149,CornerStats!$A$3:$AE$998,5,FALSE)</f>
        <v>#REF!</v>
      </c>
      <c r="Q149" s="51" t="e">
        <f>VLOOKUP($O149,CornerStats!$A$3:$AE$998,7,FALSE)</f>
        <v>#REF!</v>
      </c>
      <c r="R149" s="51" t="e">
        <f>VLOOKUP($O149,CornerStats!$A$3:$AE$998,8,FALSE)</f>
        <v>#REF!</v>
      </c>
      <c r="S149" s="51" t="e">
        <f>VLOOKUP($O149,CornerStats!$A$3:$AE$998,10,FALSE)</f>
        <v>#REF!</v>
      </c>
      <c r="T149" s="60" t="e">
        <f>VLOOKUP($O149,CornerStats!$A$3:$AE$998,11,FALSE)</f>
        <v>#REF!</v>
      </c>
      <c r="U149" s="60" t="e">
        <f>VLOOKUP($O149,CornerStats!$A$3:$AE$998,13,FALSE)</f>
        <v>#REF!</v>
      </c>
      <c r="V149" s="57" t="e">
        <f>VLOOKUP($O149,CornerStats!$A$3:$AE$998,14,FALSE)</f>
        <v>#REF!</v>
      </c>
      <c r="W149" s="57" t="e">
        <f>VLOOKUP($O149,CornerStats!$A$3:$AE$998,16,FALSE)</f>
        <v>#REF!</v>
      </c>
      <c r="X149" s="57" t="e">
        <f>VLOOKUP($O149,CornerStats!$A$3:$AE$998,17,FALSE)</f>
        <v>#REF!</v>
      </c>
      <c r="Y149" s="57" t="e">
        <f>VLOOKUP($O149,CornerStats!$A$3:$AE$998,19,FALSE)</f>
        <v>#REF!</v>
      </c>
      <c r="Z149" s="57" t="e">
        <f>VLOOKUP($O149,CornerStats!$A$3:$AE$998,20,FALSE)</f>
        <v>#REF!</v>
      </c>
      <c r="AA149" s="57" t="e">
        <f>VLOOKUP($O149,CornerStats!$A$3:$AE$998,22,FALSE)</f>
        <v>#REF!</v>
      </c>
    </row>
    <row r="150" spans="1:27" hidden="1" x14ac:dyDescent="0.3">
      <c r="A150" s="51" t="e">
        <f>VLOOKUP($M150,CornerStats!$A$3:$AE$998,5,FALSE)</f>
        <v>#REF!</v>
      </c>
      <c r="B150" s="51" t="e">
        <f>VLOOKUP($M150,CornerStats!$A$3:$AE$998,6,FALSE)</f>
        <v>#REF!</v>
      </c>
      <c r="C150" s="51" t="e">
        <f>VLOOKUP($M150,CornerStats!$A$3:$AE$998,8,FALSE)</f>
        <v>#REF!</v>
      </c>
      <c r="D150" s="51" t="e">
        <f>VLOOKUP($M150,CornerStats!$A$3:$AE$998,9,FALSE)</f>
        <v>#REF!</v>
      </c>
      <c r="E150" s="60" t="e">
        <f>VLOOKUP($M150,CornerStats!$A$3:$AE$998,11,FALSE)</f>
        <v>#REF!</v>
      </c>
      <c r="F150" s="60" t="e">
        <f>VLOOKUP($M150,CornerStats!$A$3:$AE$998,12,FALSE)</f>
        <v>#REF!</v>
      </c>
      <c r="G150" s="57" t="e">
        <f>VLOOKUP($M150,CornerStats!$A$3:$AE$998,14,FALSE)</f>
        <v>#REF!</v>
      </c>
      <c r="H150" s="57" t="e">
        <f>VLOOKUP($M150,CornerStats!$A$3:$AE$998,15,FALSE)</f>
        <v>#REF!</v>
      </c>
      <c r="I150" s="57" t="e">
        <f>VLOOKUP($M150,CornerStats!$A$3:$AE$998,17,FALSE)</f>
        <v>#REF!</v>
      </c>
      <c r="J150" s="57" t="e">
        <f>VLOOKUP($M150,CornerStats!$A$3:$AE$998,18,FALSE)</f>
        <v>#REF!</v>
      </c>
      <c r="K150" s="57" t="e">
        <f>VLOOKUP($M150,CornerStats!$A$3:$AE$998,20,FALSE)</f>
        <v>#REF!</v>
      </c>
      <c r="L150" s="57" t="e">
        <f>VLOOKUP($M150,CornerStats!$A$3:$AE$998,21,FALSE)</f>
        <v>#REF!</v>
      </c>
      <c r="M150" s="53" t="e">
        <f>Fixtures!#REF!</f>
        <v>#REF!</v>
      </c>
      <c r="N150" s="54" t="e">
        <f>Fixtures!#REF!</f>
        <v>#REF!</v>
      </c>
      <c r="O150" s="53" t="e">
        <f>Fixtures!#REF!</f>
        <v>#REF!</v>
      </c>
      <c r="P150" s="51" t="e">
        <f>VLOOKUP($O150,CornerStats!$A$3:$AE$998,5,FALSE)</f>
        <v>#REF!</v>
      </c>
      <c r="Q150" s="51" t="e">
        <f>VLOOKUP($O150,CornerStats!$A$3:$AE$998,7,FALSE)</f>
        <v>#REF!</v>
      </c>
      <c r="R150" s="51" t="e">
        <f>VLOOKUP($O150,CornerStats!$A$3:$AE$998,8,FALSE)</f>
        <v>#REF!</v>
      </c>
      <c r="S150" s="51" t="e">
        <f>VLOOKUP($O150,CornerStats!$A$3:$AE$998,10,FALSE)</f>
        <v>#REF!</v>
      </c>
      <c r="T150" s="60" t="e">
        <f>VLOOKUP($O150,CornerStats!$A$3:$AE$998,11,FALSE)</f>
        <v>#REF!</v>
      </c>
      <c r="U150" s="60" t="e">
        <f>VLOOKUP($O150,CornerStats!$A$3:$AE$998,13,FALSE)</f>
        <v>#REF!</v>
      </c>
      <c r="V150" s="57" t="e">
        <f>VLOOKUP($O150,CornerStats!$A$3:$AE$998,14,FALSE)</f>
        <v>#REF!</v>
      </c>
      <c r="W150" s="57" t="e">
        <f>VLOOKUP($O150,CornerStats!$A$3:$AE$998,16,FALSE)</f>
        <v>#REF!</v>
      </c>
      <c r="X150" s="57" t="e">
        <f>VLOOKUP($O150,CornerStats!$A$3:$AE$998,17,FALSE)</f>
        <v>#REF!</v>
      </c>
      <c r="Y150" s="57" t="e">
        <f>VLOOKUP($O150,CornerStats!$A$3:$AE$998,19,FALSE)</f>
        <v>#REF!</v>
      </c>
      <c r="Z150" s="57" t="e">
        <f>VLOOKUP($O150,CornerStats!$A$3:$AE$998,20,FALSE)</f>
        <v>#REF!</v>
      </c>
      <c r="AA150" s="57" t="e">
        <f>VLOOKUP($O150,CornerStats!$A$3:$AE$998,22,FALSE)</f>
        <v>#REF!</v>
      </c>
    </row>
    <row r="151" spans="1:27" hidden="1" x14ac:dyDescent="0.3">
      <c r="A151" s="51" t="e">
        <f>VLOOKUP($M151,CornerStats!$A$3:$AE$998,5,FALSE)</f>
        <v>#REF!</v>
      </c>
      <c r="B151" s="51" t="e">
        <f>VLOOKUP($M151,CornerStats!$A$3:$AE$998,6,FALSE)</f>
        <v>#REF!</v>
      </c>
      <c r="C151" s="51" t="e">
        <f>VLOOKUP($M151,CornerStats!$A$3:$AE$998,8,FALSE)</f>
        <v>#REF!</v>
      </c>
      <c r="D151" s="51" t="e">
        <f>VLOOKUP($M151,CornerStats!$A$3:$AE$998,9,FALSE)</f>
        <v>#REF!</v>
      </c>
      <c r="E151" s="60" t="e">
        <f>VLOOKUP($M151,CornerStats!$A$3:$AE$998,11,FALSE)</f>
        <v>#REF!</v>
      </c>
      <c r="F151" s="60" t="e">
        <f>VLOOKUP($M151,CornerStats!$A$3:$AE$998,12,FALSE)</f>
        <v>#REF!</v>
      </c>
      <c r="G151" s="57" t="e">
        <f>VLOOKUP($M151,CornerStats!$A$3:$AE$998,14,FALSE)</f>
        <v>#REF!</v>
      </c>
      <c r="H151" s="57" t="e">
        <f>VLOOKUP($M151,CornerStats!$A$3:$AE$998,15,FALSE)</f>
        <v>#REF!</v>
      </c>
      <c r="I151" s="57" t="e">
        <f>VLOOKUP($M151,CornerStats!$A$3:$AE$998,17,FALSE)</f>
        <v>#REF!</v>
      </c>
      <c r="J151" s="57" t="e">
        <f>VLOOKUP($M151,CornerStats!$A$3:$AE$998,18,FALSE)</f>
        <v>#REF!</v>
      </c>
      <c r="K151" s="57" t="e">
        <f>VLOOKUP($M151,CornerStats!$A$3:$AE$998,20,FALSE)</f>
        <v>#REF!</v>
      </c>
      <c r="L151" s="57" t="e">
        <f>VLOOKUP($M151,CornerStats!$A$3:$AE$998,21,FALSE)</f>
        <v>#REF!</v>
      </c>
      <c r="M151" s="53" t="e">
        <f>Fixtures!#REF!</f>
        <v>#REF!</v>
      </c>
      <c r="N151" s="54" t="e">
        <f>Fixtures!#REF!</f>
        <v>#REF!</v>
      </c>
      <c r="O151" s="53" t="e">
        <f>Fixtures!#REF!</f>
        <v>#REF!</v>
      </c>
      <c r="P151" s="51" t="e">
        <f>VLOOKUP($O151,CornerStats!$A$3:$AE$998,5,FALSE)</f>
        <v>#REF!</v>
      </c>
      <c r="Q151" s="51" t="e">
        <f>VLOOKUP($O151,CornerStats!$A$3:$AE$998,7,FALSE)</f>
        <v>#REF!</v>
      </c>
      <c r="R151" s="51" t="e">
        <f>VLOOKUP($O151,CornerStats!$A$3:$AE$998,8,FALSE)</f>
        <v>#REF!</v>
      </c>
      <c r="S151" s="51" t="e">
        <f>VLOOKUP($O151,CornerStats!$A$3:$AE$998,10,FALSE)</f>
        <v>#REF!</v>
      </c>
      <c r="T151" s="60" t="e">
        <f>VLOOKUP($O151,CornerStats!$A$3:$AE$998,11,FALSE)</f>
        <v>#REF!</v>
      </c>
      <c r="U151" s="60" t="e">
        <f>VLOOKUP($O151,CornerStats!$A$3:$AE$998,13,FALSE)</f>
        <v>#REF!</v>
      </c>
      <c r="V151" s="57" t="e">
        <f>VLOOKUP($O151,CornerStats!$A$3:$AE$998,14,FALSE)</f>
        <v>#REF!</v>
      </c>
      <c r="W151" s="57" t="e">
        <f>VLOOKUP($O151,CornerStats!$A$3:$AE$998,16,FALSE)</f>
        <v>#REF!</v>
      </c>
      <c r="X151" s="57" t="e">
        <f>VLOOKUP($O151,CornerStats!$A$3:$AE$998,17,FALSE)</f>
        <v>#REF!</v>
      </c>
      <c r="Y151" s="57" t="e">
        <f>VLOOKUP($O151,CornerStats!$A$3:$AE$998,19,FALSE)</f>
        <v>#REF!</v>
      </c>
      <c r="Z151" s="57" t="e">
        <f>VLOOKUP($O151,CornerStats!$A$3:$AE$998,20,FALSE)</f>
        <v>#REF!</v>
      </c>
      <c r="AA151" s="57" t="e">
        <f>VLOOKUP($O151,CornerStats!$A$3:$AE$998,22,FALSE)</f>
        <v>#REF!</v>
      </c>
    </row>
    <row r="152" spans="1:27" hidden="1" x14ac:dyDescent="0.3">
      <c r="A152" s="51" t="e">
        <f>VLOOKUP($M152,CornerStats!$A$3:$AE$998,5,FALSE)</f>
        <v>#REF!</v>
      </c>
      <c r="B152" s="51" t="e">
        <f>VLOOKUP($M152,CornerStats!$A$3:$AE$998,6,FALSE)</f>
        <v>#REF!</v>
      </c>
      <c r="C152" s="51" t="e">
        <f>VLOOKUP($M152,CornerStats!$A$3:$AE$998,8,FALSE)</f>
        <v>#REF!</v>
      </c>
      <c r="D152" s="51" t="e">
        <f>VLOOKUP($M152,CornerStats!$A$3:$AE$998,9,FALSE)</f>
        <v>#REF!</v>
      </c>
      <c r="E152" s="60" t="e">
        <f>VLOOKUP($M152,CornerStats!$A$3:$AE$998,11,FALSE)</f>
        <v>#REF!</v>
      </c>
      <c r="F152" s="60" t="e">
        <f>VLOOKUP($M152,CornerStats!$A$3:$AE$998,12,FALSE)</f>
        <v>#REF!</v>
      </c>
      <c r="G152" s="57" t="e">
        <f>VLOOKUP($M152,CornerStats!$A$3:$AE$998,14,FALSE)</f>
        <v>#REF!</v>
      </c>
      <c r="H152" s="57" t="e">
        <f>VLOOKUP($M152,CornerStats!$A$3:$AE$998,15,FALSE)</f>
        <v>#REF!</v>
      </c>
      <c r="I152" s="57" t="e">
        <f>VLOOKUP($M152,CornerStats!$A$3:$AE$998,17,FALSE)</f>
        <v>#REF!</v>
      </c>
      <c r="J152" s="57" t="e">
        <f>VLOOKUP($M152,CornerStats!$A$3:$AE$998,18,FALSE)</f>
        <v>#REF!</v>
      </c>
      <c r="K152" s="57" t="e">
        <f>VLOOKUP($M152,CornerStats!$A$3:$AE$998,20,FALSE)</f>
        <v>#REF!</v>
      </c>
      <c r="L152" s="57" t="e">
        <f>VLOOKUP($M152,CornerStats!$A$3:$AE$998,21,FALSE)</f>
        <v>#REF!</v>
      </c>
      <c r="M152" s="53" t="e">
        <f>Fixtures!#REF!</f>
        <v>#REF!</v>
      </c>
      <c r="N152" s="54" t="e">
        <f>Fixtures!#REF!</f>
        <v>#REF!</v>
      </c>
      <c r="O152" s="53" t="e">
        <f>Fixtures!#REF!</f>
        <v>#REF!</v>
      </c>
      <c r="P152" s="51" t="e">
        <f>VLOOKUP($O152,CornerStats!$A$3:$AE$998,5,FALSE)</f>
        <v>#REF!</v>
      </c>
      <c r="Q152" s="51" t="e">
        <f>VLOOKUP($O152,CornerStats!$A$3:$AE$998,7,FALSE)</f>
        <v>#REF!</v>
      </c>
      <c r="R152" s="51" t="e">
        <f>VLOOKUP($O152,CornerStats!$A$3:$AE$998,8,FALSE)</f>
        <v>#REF!</v>
      </c>
      <c r="S152" s="51" t="e">
        <f>VLOOKUP($O152,CornerStats!$A$3:$AE$998,10,FALSE)</f>
        <v>#REF!</v>
      </c>
      <c r="T152" s="60" t="e">
        <f>VLOOKUP($O152,CornerStats!$A$3:$AE$998,11,FALSE)</f>
        <v>#REF!</v>
      </c>
      <c r="U152" s="60" t="e">
        <f>VLOOKUP($O152,CornerStats!$A$3:$AE$998,13,FALSE)</f>
        <v>#REF!</v>
      </c>
      <c r="V152" s="57" t="e">
        <f>VLOOKUP($O152,CornerStats!$A$3:$AE$998,14,FALSE)</f>
        <v>#REF!</v>
      </c>
      <c r="W152" s="57" t="e">
        <f>VLOOKUP($O152,CornerStats!$A$3:$AE$998,16,FALSE)</f>
        <v>#REF!</v>
      </c>
      <c r="X152" s="57" t="e">
        <f>VLOOKUP($O152,CornerStats!$A$3:$AE$998,17,FALSE)</f>
        <v>#REF!</v>
      </c>
      <c r="Y152" s="57" t="e">
        <f>VLOOKUP($O152,CornerStats!$A$3:$AE$998,19,FALSE)</f>
        <v>#REF!</v>
      </c>
      <c r="Z152" s="57" t="e">
        <f>VLOOKUP($O152,CornerStats!$A$3:$AE$998,20,FALSE)</f>
        <v>#REF!</v>
      </c>
      <c r="AA152" s="57" t="e">
        <f>VLOOKUP($O152,CornerStats!$A$3:$AE$998,22,FALSE)</f>
        <v>#REF!</v>
      </c>
    </row>
    <row r="153" spans="1:27" hidden="1" x14ac:dyDescent="0.3">
      <c r="A153" s="51" t="e">
        <f>VLOOKUP($M153,CornerStats!$A$3:$AE$998,5,FALSE)</f>
        <v>#REF!</v>
      </c>
      <c r="B153" s="51" t="e">
        <f>VLOOKUP($M153,CornerStats!$A$3:$AE$998,6,FALSE)</f>
        <v>#REF!</v>
      </c>
      <c r="C153" s="51" t="e">
        <f>VLOOKUP($M153,CornerStats!$A$3:$AE$998,8,FALSE)</f>
        <v>#REF!</v>
      </c>
      <c r="D153" s="51" t="e">
        <f>VLOOKUP($M153,CornerStats!$A$3:$AE$998,9,FALSE)</f>
        <v>#REF!</v>
      </c>
      <c r="E153" s="60" t="e">
        <f>VLOOKUP($M153,CornerStats!$A$3:$AE$998,11,FALSE)</f>
        <v>#REF!</v>
      </c>
      <c r="F153" s="60" t="e">
        <f>VLOOKUP($M153,CornerStats!$A$3:$AE$998,12,FALSE)</f>
        <v>#REF!</v>
      </c>
      <c r="G153" s="57" t="e">
        <f>VLOOKUP($M153,CornerStats!$A$3:$AE$998,14,FALSE)</f>
        <v>#REF!</v>
      </c>
      <c r="H153" s="57" t="e">
        <f>VLOOKUP($M153,CornerStats!$A$3:$AE$998,15,FALSE)</f>
        <v>#REF!</v>
      </c>
      <c r="I153" s="57" t="e">
        <f>VLOOKUP($M153,CornerStats!$A$3:$AE$998,17,FALSE)</f>
        <v>#REF!</v>
      </c>
      <c r="J153" s="57" t="e">
        <f>VLOOKUP($M153,CornerStats!$A$3:$AE$998,18,FALSE)</f>
        <v>#REF!</v>
      </c>
      <c r="K153" s="57" t="e">
        <f>VLOOKUP($M153,CornerStats!$A$3:$AE$998,20,FALSE)</f>
        <v>#REF!</v>
      </c>
      <c r="L153" s="57" t="e">
        <f>VLOOKUP($M153,CornerStats!$A$3:$AE$998,21,FALSE)</f>
        <v>#REF!</v>
      </c>
      <c r="M153" s="53" t="e">
        <f>Fixtures!#REF!</f>
        <v>#REF!</v>
      </c>
      <c r="N153" s="54" t="e">
        <f>Fixtures!#REF!</f>
        <v>#REF!</v>
      </c>
      <c r="O153" s="53" t="e">
        <f>Fixtures!#REF!</f>
        <v>#REF!</v>
      </c>
      <c r="P153" s="51" t="e">
        <f>VLOOKUP($O153,CornerStats!$A$3:$AE$998,5,FALSE)</f>
        <v>#REF!</v>
      </c>
      <c r="Q153" s="51" t="e">
        <f>VLOOKUP($O153,CornerStats!$A$3:$AE$998,7,FALSE)</f>
        <v>#REF!</v>
      </c>
      <c r="R153" s="51" t="e">
        <f>VLOOKUP($O153,CornerStats!$A$3:$AE$998,8,FALSE)</f>
        <v>#REF!</v>
      </c>
      <c r="S153" s="51" t="e">
        <f>VLOOKUP($O153,CornerStats!$A$3:$AE$998,10,FALSE)</f>
        <v>#REF!</v>
      </c>
      <c r="T153" s="60" t="e">
        <f>VLOOKUP($O153,CornerStats!$A$3:$AE$998,11,FALSE)</f>
        <v>#REF!</v>
      </c>
      <c r="U153" s="60" t="e">
        <f>VLOOKUP($O153,CornerStats!$A$3:$AE$998,13,FALSE)</f>
        <v>#REF!</v>
      </c>
      <c r="V153" s="57" t="e">
        <f>VLOOKUP($O153,CornerStats!$A$3:$AE$998,14,FALSE)</f>
        <v>#REF!</v>
      </c>
      <c r="W153" s="57" t="e">
        <f>VLOOKUP($O153,CornerStats!$A$3:$AE$998,16,FALSE)</f>
        <v>#REF!</v>
      </c>
      <c r="X153" s="57" t="e">
        <f>VLOOKUP($O153,CornerStats!$A$3:$AE$998,17,FALSE)</f>
        <v>#REF!</v>
      </c>
      <c r="Y153" s="57" t="e">
        <f>VLOOKUP($O153,CornerStats!$A$3:$AE$998,19,FALSE)</f>
        <v>#REF!</v>
      </c>
      <c r="Z153" s="57" t="e">
        <f>VLOOKUP($O153,CornerStats!$A$3:$AE$998,20,FALSE)</f>
        <v>#REF!</v>
      </c>
      <c r="AA153" s="57" t="e">
        <f>VLOOKUP($O153,CornerStats!$A$3:$AE$998,22,FALSE)</f>
        <v>#REF!</v>
      </c>
    </row>
    <row r="154" spans="1:27" hidden="1" x14ac:dyDescent="0.3">
      <c r="A154" s="51" t="e">
        <f>VLOOKUP($M154,CornerStats!$A$3:$AE$998,5,FALSE)</f>
        <v>#REF!</v>
      </c>
      <c r="B154" s="51" t="e">
        <f>VLOOKUP($M154,CornerStats!$A$3:$AE$998,6,FALSE)</f>
        <v>#REF!</v>
      </c>
      <c r="C154" s="51" t="e">
        <f>VLOOKUP($M154,CornerStats!$A$3:$AE$998,8,FALSE)</f>
        <v>#REF!</v>
      </c>
      <c r="D154" s="51" t="e">
        <f>VLOOKUP($M154,CornerStats!$A$3:$AE$998,9,FALSE)</f>
        <v>#REF!</v>
      </c>
      <c r="E154" s="60" t="e">
        <f>VLOOKUP($M154,CornerStats!$A$3:$AE$998,11,FALSE)</f>
        <v>#REF!</v>
      </c>
      <c r="F154" s="60" t="e">
        <f>VLOOKUP($M154,CornerStats!$A$3:$AE$998,12,FALSE)</f>
        <v>#REF!</v>
      </c>
      <c r="G154" s="57" t="e">
        <f>VLOOKUP($M154,CornerStats!$A$3:$AE$998,14,FALSE)</f>
        <v>#REF!</v>
      </c>
      <c r="H154" s="57" t="e">
        <f>VLOOKUP($M154,CornerStats!$A$3:$AE$998,15,FALSE)</f>
        <v>#REF!</v>
      </c>
      <c r="I154" s="57" t="e">
        <f>VLOOKUP($M154,CornerStats!$A$3:$AE$998,17,FALSE)</f>
        <v>#REF!</v>
      </c>
      <c r="J154" s="57" t="e">
        <f>VLOOKUP($M154,CornerStats!$A$3:$AE$998,18,FALSE)</f>
        <v>#REF!</v>
      </c>
      <c r="K154" s="57" t="e">
        <f>VLOOKUP($M154,CornerStats!$A$3:$AE$998,20,FALSE)</f>
        <v>#REF!</v>
      </c>
      <c r="L154" s="57" t="e">
        <f>VLOOKUP($M154,CornerStats!$A$3:$AE$998,21,FALSE)</f>
        <v>#REF!</v>
      </c>
      <c r="M154" s="53" t="e">
        <f>Fixtures!#REF!</f>
        <v>#REF!</v>
      </c>
      <c r="N154" s="54" t="e">
        <f>Fixtures!#REF!</f>
        <v>#REF!</v>
      </c>
      <c r="O154" s="53" t="e">
        <f>Fixtures!#REF!</f>
        <v>#REF!</v>
      </c>
      <c r="P154" s="51" t="e">
        <f>VLOOKUP($O154,CornerStats!$A$3:$AE$998,5,FALSE)</f>
        <v>#REF!</v>
      </c>
      <c r="Q154" s="51" t="e">
        <f>VLOOKUP($O154,CornerStats!$A$3:$AE$998,7,FALSE)</f>
        <v>#REF!</v>
      </c>
      <c r="R154" s="51" t="e">
        <f>VLOOKUP($O154,CornerStats!$A$3:$AE$998,8,FALSE)</f>
        <v>#REF!</v>
      </c>
      <c r="S154" s="51" t="e">
        <f>VLOOKUP($O154,CornerStats!$A$3:$AE$998,10,FALSE)</f>
        <v>#REF!</v>
      </c>
      <c r="T154" s="60" t="e">
        <f>VLOOKUP($O154,CornerStats!$A$3:$AE$998,11,FALSE)</f>
        <v>#REF!</v>
      </c>
      <c r="U154" s="60" t="e">
        <f>VLOOKUP($O154,CornerStats!$A$3:$AE$998,13,FALSE)</f>
        <v>#REF!</v>
      </c>
      <c r="V154" s="57" t="e">
        <f>VLOOKUP($O154,CornerStats!$A$3:$AE$998,14,FALSE)</f>
        <v>#REF!</v>
      </c>
      <c r="W154" s="57" t="e">
        <f>VLOOKUP($O154,CornerStats!$A$3:$AE$998,16,FALSE)</f>
        <v>#REF!</v>
      </c>
      <c r="X154" s="57" t="e">
        <f>VLOOKUP($O154,CornerStats!$A$3:$AE$998,17,FALSE)</f>
        <v>#REF!</v>
      </c>
      <c r="Y154" s="57" t="e">
        <f>VLOOKUP($O154,CornerStats!$A$3:$AE$998,19,FALSE)</f>
        <v>#REF!</v>
      </c>
      <c r="Z154" s="57" t="e">
        <f>VLOOKUP($O154,CornerStats!$A$3:$AE$998,20,FALSE)</f>
        <v>#REF!</v>
      </c>
      <c r="AA154" s="57" t="e">
        <f>VLOOKUP($O154,CornerStats!$A$3:$AE$998,22,FALSE)</f>
        <v>#REF!</v>
      </c>
    </row>
    <row r="155" spans="1:27" hidden="1" x14ac:dyDescent="0.3">
      <c r="A155" s="51" t="e">
        <f>VLOOKUP($M155,CornerStats!$A$3:$AE$998,5,FALSE)</f>
        <v>#REF!</v>
      </c>
      <c r="B155" s="51" t="e">
        <f>VLOOKUP($M155,CornerStats!$A$3:$AE$998,6,FALSE)</f>
        <v>#REF!</v>
      </c>
      <c r="C155" s="51" t="e">
        <f>VLOOKUP($M155,CornerStats!$A$3:$AE$998,8,FALSE)</f>
        <v>#REF!</v>
      </c>
      <c r="D155" s="51" t="e">
        <f>VLOOKUP($M155,CornerStats!$A$3:$AE$998,9,FALSE)</f>
        <v>#REF!</v>
      </c>
      <c r="E155" s="60" t="e">
        <f>VLOOKUP($M155,CornerStats!$A$3:$AE$998,11,FALSE)</f>
        <v>#REF!</v>
      </c>
      <c r="F155" s="60" t="e">
        <f>VLOOKUP($M155,CornerStats!$A$3:$AE$998,12,FALSE)</f>
        <v>#REF!</v>
      </c>
      <c r="G155" s="57" t="e">
        <f>VLOOKUP($M155,CornerStats!$A$3:$AE$998,14,FALSE)</f>
        <v>#REF!</v>
      </c>
      <c r="H155" s="57" t="e">
        <f>VLOOKUP($M155,CornerStats!$A$3:$AE$998,15,FALSE)</f>
        <v>#REF!</v>
      </c>
      <c r="I155" s="57" t="e">
        <f>VLOOKUP($M155,CornerStats!$A$3:$AE$998,17,FALSE)</f>
        <v>#REF!</v>
      </c>
      <c r="J155" s="57" t="e">
        <f>VLOOKUP($M155,CornerStats!$A$3:$AE$998,18,FALSE)</f>
        <v>#REF!</v>
      </c>
      <c r="K155" s="57" t="e">
        <f>VLOOKUP($M155,CornerStats!$A$3:$AE$998,20,FALSE)</f>
        <v>#REF!</v>
      </c>
      <c r="L155" s="57" t="e">
        <f>VLOOKUP($M155,CornerStats!$A$3:$AE$998,21,FALSE)</f>
        <v>#REF!</v>
      </c>
      <c r="M155" s="53" t="e">
        <f>Fixtures!#REF!</f>
        <v>#REF!</v>
      </c>
      <c r="N155" s="54" t="e">
        <f>Fixtures!#REF!</f>
        <v>#REF!</v>
      </c>
      <c r="O155" s="53" t="e">
        <f>Fixtures!#REF!</f>
        <v>#REF!</v>
      </c>
      <c r="P155" s="51" t="e">
        <f>VLOOKUP($O155,CornerStats!$A$3:$AE$998,5,FALSE)</f>
        <v>#REF!</v>
      </c>
      <c r="Q155" s="51" t="e">
        <f>VLOOKUP($O155,CornerStats!$A$3:$AE$998,7,FALSE)</f>
        <v>#REF!</v>
      </c>
      <c r="R155" s="51" t="e">
        <f>VLOOKUP($O155,CornerStats!$A$3:$AE$998,8,FALSE)</f>
        <v>#REF!</v>
      </c>
      <c r="S155" s="51" t="e">
        <f>VLOOKUP($O155,CornerStats!$A$3:$AE$998,10,FALSE)</f>
        <v>#REF!</v>
      </c>
      <c r="T155" s="60" t="e">
        <f>VLOOKUP($O155,CornerStats!$A$3:$AE$998,11,FALSE)</f>
        <v>#REF!</v>
      </c>
      <c r="U155" s="60" t="e">
        <f>VLOOKUP($O155,CornerStats!$A$3:$AE$998,13,FALSE)</f>
        <v>#REF!</v>
      </c>
      <c r="V155" s="57" t="e">
        <f>VLOOKUP($O155,CornerStats!$A$3:$AE$998,14,FALSE)</f>
        <v>#REF!</v>
      </c>
      <c r="W155" s="57" t="e">
        <f>VLOOKUP($O155,CornerStats!$A$3:$AE$998,16,FALSE)</f>
        <v>#REF!</v>
      </c>
      <c r="X155" s="57" t="e">
        <f>VLOOKUP($O155,CornerStats!$A$3:$AE$998,17,FALSE)</f>
        <v>#REF!</v>
      </c>
      <c r="Y155" s="57" t="e">
        <f>VLOOKUP($O155,CornerStats!$A$3:$AE$998,19,FALSE)</f>
        <v>#REF!</v>
      </c>
      <c r="Z155" s="57" t="e">
        <f>VLOOKUP($O155,CornerStats!$A$3:$AE$998,20,FALSE)</f>
        <v>#REF!</v>
      </c>
      <c r="AA155" s="57" t="e">
        <f>VLOOKUP($O155,CornerStats!$A$3:$AE$998,22,FALSE)</f>
        <v>#REF!</v>
      </c>
    </row>
    <row r="156" spans="1:27" hidden="1" x14ac:dyDescent="0.3">
      <c r="A156" s="51" t="e">
        <f>VLOOKUP($M156,CornerStats!$A$3:$AE$998,5,FALSE)</f>
        <v>#REF!</v>
      </c>
      <c r="B156" s="51" t="e">
        <f>VLOOKUP($M156,CornerStats!$A$3:$AE$998,6,FALSE)</f>
        <v>#REF!</v>
      </c>
      <c r="C156" s="51" t="e">
        <f>VLOOKUP($M156,CornerStats!$A$3:$AE$998,8,FALSE)</f>
        <v>#REF!</v>
      </c>
      <c r="D156" s="51" t="e">
        <f>VLOOKUP($M156,CornerStats!$A$3:$AE$998,9,FALSE)</f>
        <v>#REF!</v>
      </c>
      <c r="E156" s="60" t="e">
        <f>VLOOKUP($M156,CornerStats!$A$3:$AE$998,11,FALSE)</f>
        <v>#REF!</v>
      </c>
      <c r="F156" s="60" t="e">
        <f>VLOOKUP($M156,CornerStats!$A$3:$AE$998,12,FALSE)</f>
        <v>#REF!</v>
      </c>
      <c r="G156" s="57" t="e">
        <f>VLOOKUP($M156,CornerStats!$A$3:$AE$998,14,FALSE)</f>
        <v>#REF!</v>
      </c>
      <c r="H156" s="57" t="e">
        <f>VLOOKUP($M156,CornerStats!$A$3:$AE$998,15,FALSE)</f>
        <v>#REF!</v>
      </c>
      <c r="I156" s="57" t="e">
        <f>VLOOKUP($M156,CornerStats!$A$3:$AE$998,17,FALSE)</f>
        <v>#REF!</v>
      </c>
      <c r="J156" s="57" t="e">
        <f>VLOOKUP($M156,CornerStats!$A$3:$AE$998,18,FALSE)</f>
        <v>#REF!</v>
      </c>
      <c r="K156" s="57" t="e">
        <f>VLOOKUP($M156,CornerStats!$A$3:$AE$998,20,FALSE)</f>
        <v>#REF!</v>
      </c>
      <c r="L156" s="57" t="e">
        <f>VLOOKUP($M156,CornerStats!$A$3:$AE$998,21,FALSE)</f>
        <v>#REF!</v>
      </c>
      <c r="M156" s="53" t="e">
        <f>Fixtures!#REF!</f>
        <v>#REF!</v>
      </c>
      <c r="N156" s="54" t="e">
        <f>Fixtures!#REF!</f>
        <v>#REF!</v>
      </c>
      <c r="O156" s="53" t="e">
        <f>Fixtures!#REF!</f>
        <v>#REF!</v>
      </c>
      <c r="P156" s="51" t="e">
        <f>VLOOKUP($O156,CornerStats!$A$3:$AE$998,5,FALSE)</f>
        <v>#REF!</v>
      </c>
      <c r="Q156" s="51" t="e">
        <f>VLOOKUP($O156,CornerStats!$A$3:$AE$998,7,FALSE)</f>
        <v>#REF!</v>
      </c>
      <c r="R156" s="51" t="e">
        <f>VLOOKUP($O156,CornerStats!$A$3:$AE$998,8,FALSE)</f>
        <v>#REF!</v>
      </c>
      <c r="S156" s="51" t="e">
        <f>VLOOKUP($O156,CornerStats!$A$3:$AE$998,10,FALSE)</f>
        <v>#REF!</v>
      </c>
      <c r="T156" s="60" t="e">
        <f>VLOOKUP($O156,CornerStats!$A$3:$AE$998,11,FALSE)</f>
        <v>#REF!</v>
      </c>
      <c r="U156" s="60" t="e">
        <f>VLOOKUP($O156,CornerStats!$A$3:$AE$998,13,FALSE)</f>
        <v>#REF!</v>
      </c>
      <c r="V156" s="57" t="e">
        <f>VLOOKUP($O156,CornerStats!$A$3:$AE$998,14,FALSE)</f>
        <v>#REF!</v>
      </c>
      <c r="W156" s="57" t="e">
        <f>VLOOKUP($O156,CornerStats!$A$3:$AE$998,16,FALSE)</f>
        <v>#REF!</v>
      </c>
      <c r="X156" s="57" t="e">
        <f>VLOOKUP($O156,CornerStats!$A$3:$AE$998,17,FALSE)</f>
        <v>#REF!</v>
      </c>
      <c r="Y156" s="57" t="e">
        <f>VLOOKUP($O156,CornerStats!$A$3:$AE$998,19,FALSE)</f>
        <v>#REF!</v>
      </c>
      <c r="Z156" s="57" t="e">
        <f>VLOOKUP($O156,CornerStats!$A$3:$AE$998,20,FALSE)</f>
        <v>#REF!</v>
      </c>
      <c r="AA156" s="57" t="e">
        <f>VLOOKUP($O156,CornerStats!$A$3:$AE$998,22,FALSE)</f>
        <v>#REF!</v>
      </c>
    </row>
    <row r="157" spans="1:27" hidden="1" x14ac:dyDescent="0.3">
      <c r="A157" s="51" t="e">
        <f>VLOOKUP($M157,CornerStats!$A$3:$AE$998,5,FALSE)</f>
        <v>#REF!</v>
      </c>
      <c r="B157" s="51" t="e">
        <f>VLOOKUP($M157,CornerStats!$A$3:$AE$998,6,FALSE)</f>
        <v>#REF!</v>
      </c>
      <c r="C157" s="51" t="e">
        <f>VLOOKUP($M157,CornerStats!$A$3:$AE$998,8,FALSE)</f>
        <v>#REF!</v>
      </c>
      <c r="D157" s="51" t="e">
        <f>VLOOKUP($M157,CornerStats!$A$3:$AE$998,9,FALSE)</f>
        <v>#REF!</v>
      </c>
      <c r="E157" s="60" t="e">
        <f>VLOOKUP($M157,CornerStats!$A$3:$AE$998,11,FALSE)</f>
        <v>#REF!</v>
      </c>
      <c r="F157" s="60" t="e">
        <f>VLOOKUP($M157,CornerStats!$A$3:$AE$998,12,FALSE)</f>
        <v>#REF!</v>
      </c>
      <c r="G157" s="57" t="e">
        <f>VLOOKUP($M157,CornerStats!$A$3:$AE$998,14,FALSE)</f>
        <v>#REF!</v>
      </c>
      <c r="H157" s="57" t="e">
        <f>VLOOKUP($M157,CornerStats!$A$3:$AE$998,15,FALSE)</f>
        <v>#REF!</v>
      </c>
      <c r="I157" s="57" t="e">
        <f>VLOOKUP($M157,CornerStats!$A$3:$AE$998,17,FALSE)</f>
        <v>#REF!</v>
      </c>
      <c r="J157" s="57" t="e">
        <f>VLOOKUP($M157,CornerStats!$A$3:$AE$998,18,FALSE)</f>
        <v>#REF!</v>
      </c>
      <c r="K157" s="57" t="e">
        <f>VLOOKUP($M157,CornerStats!$A$3:$AE$998,20,FALSE)</f>
        <v>#REF!</v>
      </c>
      <c r="L157" s="57" t="e">
        <f>VLOOKUP($M157,CornerStats!$A$3:$AE$998,21,FALSE)</f>
        <v>#REF!</v>
      </c>
      <c r="M157" s="53" t="e">
        <f>Fixtures!#REF!</f>
        <v>#REF!</v>
      </c>
      <c r="N157" s="54" t="e">
        <f>Fixtures!#REF!</f>
        <v>#REF!</v>
      </c>
      <c r="O157" s="53" t="e">
        <f>Fixtures!#REF!</f>
        <v>#REF!</v>
      </c>
      <c r="P157" s="51" t="e">
        <f>VLOOKUP($O157,CornerStats!$A$3:$AE$998,5,FALSE)</f>
        <v>#REF!</v>
      </c>
      <c r="Q157" s="51" t="e">
        <f>VLOOKUP($O157,CornerStats!$A$3:$AE$998,7,FALSE)</f>
        <v>#REF!</v>
      </c>
      <c r="R157" s="51" t="e">
        <f>VLOOKUP($O157,CornerStats!$A$3:$AE$998,8,FALSE)</f>
        <v>#REF!</v>
      </c>
      <c r="S157" s="51" t="e">
        <f>VLOOKUP($O157,CornerStats!$A$3:$AE$998,10,FALSE)</f>
        <v>#REF!</v>
      </c>
      <c r="T157" s="60" t="e">
        <f>VLOOKUP($O157,CornerStats!$A$3:$AE$998,11,FALSE)</f>
        <v>#REF!</v>
      </c>
      <c r="U157" s="60" t="e">
        <f>VLOOKUP($O157,CornerStats!$A$3:$AE$998,13,FALSE)</f>
        <v>#REF!</v>
      </c>
      <c r="V157" s="57" t="e">
        <f>VLOOKUP($O157,CornerStats!$A$3:$AE$998,14,FALSE)</f>
        <v>#REF!</v>
      </c>
      <c r="W157" s="57" t="e">
        <f>VLOOKUP($O157,CornerStats!$A$3:$AE$998,16,FALSE)</f>
        <v>#REF!</v>
      </c>
      <c r="X157" s="57" t="e">
        <f>VLOOKUP($O157,CornerStats!$A$3:$AE$998,17,FALSE)</f>
        <v>#REF!</v>
      </c>
      <c r="Y157" s="57" t="e">
        <f>VLOOKUP($O157,CornerStats!$A$3:$AE$998,19,FALSE)</f>
        <v>#REF!</v>
      </c>
      <c r="Z157" s="57" t="e">
        <f>VLOOKUP($O157,CornerStats!$A$3:$AE$998,20,FALSE)</f>
        <v>#REF!</v>
      </c>
      <c r="AA157" s="57" t="e">
        <f>VLOOKUP($O157,CornerStats!$A$3:$AE$998,22,FALSE)</f>
        <v>#REF!</v>
      </c>
    </row>
    <row r="158" spans="1:27" hidden="1" x14ac:dyDescent="0.3">
      <c r="A158" s="51" t="e">
        <f>VLOOKUP($M158,CornerStats!$A$3:$AE$998,5,FALSE)</f>
        <v>#REF!</v>
      </c>
      <c r="B158" s="51" t="e">
        <f>VLOOKUP($M158,CornerStats!$A$3:$AE$998,6,FALSE)</f>
        <v>#REF!</v>
      </c>
      <c r="C158" s="51" t="e">
        <f>VLOOKUP($M158,CornerStats!$A$3:$AE$998,8,FALSE)</f>
        <v>#REF!</v>
      </c>
      <c r="D158" s="51" t="e">
        <f>VLOOKUP($M158,CornerStats!$A$3:$AE$998,9,FALSE)</f>
        <v>#REF!</v>
      </c>
      <c r="E158" s="60" t="e">
        <f>VLOOKUP($M158,CornerStats!$A$3:$AE$998,11,FALSE)</f>
        <v>#REF!</v>
      </c>
      <c r="F158" s="60" t="e">
        <f>VLOOKUP($M158,CornerStats!$A$3:$AE$998,12,FALSE)</f>
        <v>#REF!</v>
      </c>
      <c r="G158" s="57" t="e">
        <f>VLOOKUP($M158,CornerStats!$A$3:$AE$998,14,FALSE)</f>
        <v>#REF!</v>
      </c>
      <c r="H158" s="57" t="e">
        <f>VLOOKUP($M158,CornerStats!$A$3:$AE$998,15,FALSE)</f>
        <v>#REF!</v>
      </c>
      <c r="I158" s="57" t="e">
        <f>VLOOKUP($M158,CornerStats!$A$3:$AE$998,17,FALSE)</f>
        <v>#REF!</v>
      </c>
      <c r="J158" s="57" t="e">
        <f>VLOOKUP($M158,CornerStats!$A$3:$AE$998,18,FALSE)</f>
        <v>#REF!</v>
      </c>
      <c r="K158" s="57" t="e">
        <f>VLOOKUP($M158,CornerStats!$A$3:$AE$998,20,FALSE)</f>
        <v>#REF!</v>
      </c>
      <c r="L158" s="57" t="e">
        <f>VLOOKUP($M158,CornerStats!$A$3:$AE$998,21,FALSE)</f>
        <v>#REF!</v>
      </c>
      <c r="M158" s="53" t="e">
        <f>Fixtures!#REF!</f>
        <v>#REF!</v>
      </c>
      <c r="N158" s="54" t="e">
        <f>Fixtures!#REF!</f>
        <v>#REF!</v>
      </c>
      <c r="O158" s="53" t="e">
        <f>Fixtures!#REF!</f>
        <v>#REF!</v>
      </c>
      <c r="P158" s="51" t="e">
        <f>VLOOKUP($O158,CornerStats!$A$3:$AE$998,5,FALSE)</f>
        <v>#REF!</v>
      </c>
      <c r="Q158" s="51" t="e">
        <f>VLOOKUP($O158,CornerStats!$A$3:$AE$998,7,FALSE)</f>
        <v>#REF!</v>
      </c>
      <c r="R158" s="51" t="e">
        <f>VLOOKUP($O158,CornerStats!$A$3:$AE$998,8,FALSE)</f>
        <v>#REF!</v>
      </c>
      <c r="S158" s="51" t="e">
        <f>VLOOKUP($O158,CornerStats!$A$3:$AE$998,10,FALSE)</f>
        <v>#REF!</v>
      </c>
      <c r="T158" s="60" t="e">
        <f>VLOOKUP($O158,CornerStats!$A$3:$AE$998,11,FALSE)</f>
        <v>#REF!</v>
      </c>
      <c r="U158" s="60" t="e">
        <f>VLOOKUP($O158,CornerStats!$A$3:$AE$998,13,FALSE)</f>
        <v>#REF!</v>
      </c>
      <c r="V158" s="57" t="e">
        <f>VLOOKUP($O158,CornerStats!$A$3:$AE$998,14,FALSE)</f>
        <v>#REF!</v>
      </c>
      <c r="W158" s="57" t="e">
        <f>VLOOKUP($O158,CornerStats!$A$3:$AE$998,16,FALSE)</f>
        <v>#REF!</v>
      </c>
      <c r="X158" s="57" t="e">
        <f>VLOOKUP($O158,CornerStats!$A$3:$AE$998,17,FALSE)</f>
        <v>#REF!</v>
      </c>
      <c r="Y158" s="57" t="e">
        <f>VLOOKUP($O158,CornerStats!$A$3:$AE$998,19,FALSE)</f>
        <v>#REF!</v>
      </c>
      <c r="Z158" s="57" t="e">
        <f>VLOOKUP($O158,CornerStats!$A$3:$AE$998,20,FALSE)</f>
        <v>#REF!</v>
      </c>
      <c r="AA158" s="57" t="e">
        <f>VLOOKUP($O158,CornerStats!$A$3:$AE$998,22,FALSE)</f>
        <v>#REF!</v>
      </c>
    </row>
    <row r="159" spans="1:27" hidden="1" x14ac:dyDescent="0.3">
      <c r="A159" s="51" t="e">
        <f>VLOOKUP($M159,CornerStats!$A$3:$AE$998,5,FALSE)</f>
        <v>#REF!</v>
      </c>
      <c r="B159" s="51" t="e">
        <f>VLOOKUP($M159,CornerStats!$A$3:$AE$998,6,FALSE)</f>
        <v>#REF!</v>
      </c>
      <c r="C159" s="51" t="e">
        <f>VLOOKUP($M159,CornerStats!$A$3:$AE$998,8,FALSE)</f>
        <v>#REF!</v>
      </c>
      <c r="D159" s="51" t="e">
        <f>VLOOKUP($M159,CornerStats!$A$3:$AE$998,9,FALSE)</f>
        <v>#REF!</v>
      </c>
      <c r="E159" s="60" t="e">
        <f>VLOOKUP($M159,CornerStats!$A$3:$AE$998,11,FALSE)</f>
        <v>#REF!</v>
      </c>
      <c r="F159" s="60" t="e">
        <f>VLOOKUP($M159,CornerStats!$A$3:$AE$998,12,FALSE)</f>
        <v>#REF!</v>
      </c>
      <c r="G159" s="57" t="e">
        <f>VLOOKUP($M159,CornerStats!$A$3:$AE$998,14,FALSE)</f>
        <v>#REF!</v>
      </c>
      <c r="H159" s="57" t="e">
        <f>VLOOKUP($M159,CornerStats!$A$3:$AE$998,15,FALSE)</f>
        <v>#REF!</v>
      </c>
      <c r="I159" s="57" t="e">
        <f>VLOOKUP($M159,CornerStats!$A$3:$AE$998,17,FALSE)</f>
        <v>#REF!</v>
      </c>
      <c r="J159" s="57" t="e">
        <f>VLOOKUP($M159,CornerStats!$A$3:$AE$998,18,FALSE)</f>
        <v>#REF!</v>
      </c>
      <c r="K159" s="57" t="e">
        <f>VLOOKUP($M159,CornerStats!$A$3:$AE$998,20,FALSE)</f>
        <v>#REF!</v>
      </c>
      <c r="L159" s="57" t="e">
        <f>VLOOKUP($M159,CornerStats!$A$3:$AE$998,21,FALSE)</f>
        <v>#REF!</v>
      </c>
      <c r="M159" s="53" t="e">
        <f>Fixtures!#REF!</f>
        <v>#REF!</v>
      </c>
      <c r="N159" s="54" t="e">
        <f>Fixtures!#REF!</f>
        <v>#REF!</v>
      </c>
      <c r="O159" s="53" t="e">
        <f>Fixtures!#REF!</f>
        <v>#REF!</v>
      </c>
      <c r="P159" s="51" t="e">
        <f>VLOOKUP($O159,CornerStats!$A$3:$AE$998,5,FALSE)</f>
        <v>#REF!</v>
      </c>
      <c r="Q159" s="51" t="e">
        <f>VLOOKUP($O159,CornerStats!$A$3:$AE$998,7,FALSE)</f>
        <v>#REF!</v>
      </c>
      <c r="R159" s="51" t="e">
        <f>VLOOKUP($O159,CornerStats!$A$3:$AE$998,8,FALSE)</f>
        <v>#REF!</v>
      </c>
      <c r="S159" s="51" t="e">
        <f>VLOOKUP($O159,CornerStats!$A$3:$AE$998,10,FALSE)</f>
        <v>#REF!</v>
      </c>
      <c r="T159" s="60" t="e">
        <f>VLOOKUP($O159,CornerStats!$A$3:$AE$998,11,FALSE)</f>
        <v>#REF!</v>
      </c>
      <c r="U159" s="60" t="e">
        <f>VLOOKUP($O159,CornerStats!$A$3:$AE$998,13,FALSE)</f>
        <v>#REF!</v>
      </c>
      <c r="V159" s="57" t="e">
        <f>VLOOKUP($O159,CornerStats!$A$3:$AE$998,14,FALSE)</f>
        <v>#REF!</v>
      </c>
      <c r="W159" s="57" t="e">
        <f>VLOOKUP($O159,CornerStats!$A$3:$AE$998,16,FALSE)</f>
        <v>#REF!</v>
      </c>
      <c r="X159" s="57" t="e">
        <f>VLOOKUP($O159,CornerStats!$A$3:$AE$998,17,FALSE)</f>
        <v>#REF!</v>
      </c>
      <c r="Y159" s="57" t="e">
        <f>VLOOKUP($O159,CornerStats!$A$3:$AE$998,19,FALSE)</f>
        <v>#REF!</v>
      </c>
      <c r="Z159" s="57" t="e">
        <f>VLOOKUP($O159,CornerStats!$A$3:$AE$998,20,FALSE)</f>
        <v>#REF!</v>
      </c>
      <c r="AA159" s="57" t="e">
        <f>VLOOKUP($O159,CornerStats!$A$3:$AE$998,22,FALSE)</f>
        <v>#REF!</v>
      </c>
    </row>
    <row r="160" spans="1:27" hidden="1" x14ac:dyDescent="0.3">
      <c r="A160" s="51" t="e">
        <f>VLOOKUP($M160,CornerStats!$A$3:$AE$998,5,FALSE)</f>
        <v>#REF!</v>
      </c>
      <c r="B160" s="51" t="e">
        <f>VLOOKUP($M160,CornerStats!$A$3:$AE$998,6,FALSE)</f>
        <v>#REF!</v>
      </c>
      <c r="C160" s="51" t="e">
        <f>VLOOKUP($M160,CornerStats!$A$3:$AE$998,8,FALSE)</f>
        <v>#REF!</v>
      </c>
      <c r="D160" s="51" t="e">
        <f>VLOOKUP($M160,CornerStats!$A$3:$AE$998,9,FALSE)</f>
        <v>#REF!</v>
      </c>
      <c r="E160" s="60" t="e">
        <f>VLOOKUP($M160,CornerStats!$A$3:$AE$998,11,FALSE)</f>
        <v>#REF!</v>
      </c>
      <c r="F160" s="60" t="e">
        <f>VLOOKUP($M160,CornerStats!$A$3:$AE$998,12,FALSE)</f>
        <v>#REF!</v>
      </c>
      <c r="G160" s="57" t="e">
        <f>VLOOKUP($M160,CornerStats!$A$3:$AE$998,14,FALSE)</f>
        <v>#REF!</v>
      </c>
      <c r="H160" s="57" t="e">
        <f>VLOOKUP($M160,CornerStats!$A$3:$AE$998,15,FALSE)</f>
        <v>#REF!</v>
      </c>
      <c r="I160" s="57" t="e">
        <f>VLOOKUP($M160,CornerStats!$A$3:$AE$998,17,FALSE)</f>
        <v>#REF!</v>
      </c>
      <c r="J160" s="57" t="e">
        <f>VLOOKUP($M160,CornerStats!$A$3:$AE$998,18,FALSE)</f>
        <v>#REF!</v>
      </c>
      <c r="K160" s="57" t="e">
        <f>VLOOKUP($M160,CornerStats!$A$3:$AE$998,20,FALSE)</f>
        <v>#REF!</v>
      </c>
      <c r="L160" s="57" t="e">
        <f>VLOOKUP($M160,CornerStats!$A$3:$AE$998,21,FALSE)</f>
        <v>#REF!</v>
      </c>
      <c r="M160" s="53" t="e">
        <f>Fixtures!#REF!</f>
        <v>#REF!</v>
      </c>
      <c r="N160" s="54" t="e">
        <f>Fixtures!#REF!</f>
        <v>#REF!</v>
      </c>
      <c r="O160" s="53" t="e">
        <f>Fixtures!#REF!</f>
        <v>#REF!</v>
      </c>
      <c r="P160" s="51" t="e">
        <f>VLOOKUP($O160,CornerStats!$A$3:$AE$998,5,FALSE)</f>
        <v>#REF!</v>
      </c>
      <c r="Q160" s="51" t="e">
        <f>VLOOKUP($O160,CornerStats!$A$3:$AE$998,7,FALSE)</f>
        <v>#REF!</v>
      </c>
      <c r="R160" s="51" t="e">
        <f>VLOOKUP($O160,CornerStats!$A$3:$AE$998,8,FALSE)</f>
        <v>#REF!</v>
      </c>
      <c r="S160" s="51" t="e">
        <f>VLOOKUP($O160,CornerStats!$A$3:$AE$998,10,FALSE)</f>
        <v>#REF!</v>
      </c>
      <c r="T160" s="60" t="e">
        <f>VLOOKUP($O160,CornerStats!$A$3:$AE$998,11,FALSE)</f>
        <v>#REF!</v>
      </c>
      <c r="U160" s="60" t="e">
        <f>VLOOKUP($O160,CornerStats!$A$3:$AE$998,13,FALSE)</f>
        <v>#REF!</v>
      </c>
      <c r="V160" s="57" t="e">
        <f>VLOOKUP($O160,CornerStats!$A$3:$AE$998,14,FALSE)</f>
        <v>#REF!</v>
      </c>
      <c r="W160" s="57" t="e">
        <f>VLOOKUP($O160,CornerStats!$A$3:$AE$998,16,FALSE)</f>
        <v>#REF!</v>
      </c>
      <c r="X160" s="57" t="e">
        <f>VLOOKUP($O160,CornerStats!$A$3:$AE$998,17,FALSE)</f>
        <v>#REF!</v>
      </c>
      <c r="Y160" s="57" t="e">
        <f>VLOOKUP($O160,CornerStats!$A$3:$AE$998,19,FALSE)</f>
        <v>#REF!</v>
      </c>
      <c r="Z160" s="57" t="e">
        <f>VLOOKUP($O160,CornerStats!$A$3:$AE$998,20,FALSE)</f>
        <v>#REF!</v>
      </c>
      <c r="AA160" s="57" t="e">
        <f>VLOOKUP($O160,CornerStats!$A$3:$AE$998,22,FALSE)</f>
        <v>#REF!</v>
      </c>
    </row>
    <row r="161" spans="1:27" hidden="1" x14ac:dyDescent="0.3">
      <c r="A161" s="51" t="e">
        <f>VLOOKUP($M161,CornerStats!$A$3:$AE$998,5,FALSE)</f>
        <v>#REF!</v>
      </c>
      <c r="B161" s="51" t="e">
        <f>VLOOKUP($M161,CornerStats!$A$3:$AE$998,6,FALSE)</f>
        <v>#REF!</v>
      </c>
      <c r="C161" s="51" t="e">
        <f>VLOOKUP($M161,CornerStats!$A$3:$AE$998,8,FALSE)</f>
        <v>#REF!</v>
      </c>
      <c r="D161" s="51" t="e">
        <f>VLOOKUP($M161,CornerStats!$A$3:$AE$998,9,FALSE)</f>
        <v>#REF!</v>
      </c>
      <c r="E161" s="60" t="e">
        <f>VLOOKUP($M161,CornerStats!$A$3:$AE$998,11,FALSE)</f>
        <v>#REF!</v>
      </c>
      <c r="F161" s="60" t="e">
        <f>VLOOKUP($M161,CornerStats!$A$3:$AE$998,12,FALSE)</f>
        <v>#REF!</v>
      </c>
      <c r="G161" s="57" t="e">
        <f>VLOOKUP($M161,CornerStats!$A$3:$AE$998,14,FALSE)</f>
        <v>#REF!</v>
      </c>
      <c r="H161" s="57" t="e">
        <f>VLOOKUP($M161,CornerStats!$A$3:$AE$998,15,FALSE)</f>
        <v>#REF!</v>
      </c>
      <c r="I161" s="57" t="e">
        <f>VLOOKUP($M161,CornerStats!$A$3:$AE$998,17,FALSE)</f>
        <v>#REF!</v>
      </c>
      <c r="J161" s="57" t="e">
        <f>VLOOKUP($M161,CornerStats!$A$3:$AE$998,18,FALSE)</f>
        <v>#REF!</v>
      </c>
      <c r="K161" s="57" t="e">
        <f>VLOOKUP($M161,CornerStats!$A$3:$AE$998,20,FALSE)</f>
        <v>#REF!</v>
      </c>
      <c r="L161" s="57" t="e">
        <f>VLOOKUP($M161,CornerStats!$A$3:$AE$998,21,FALSE)</f>
        <v>#REF!</v>
      </c>
      <c r="M161" s="53" t="e">
        <f>Fixtures!#REF!</f>
        <v>#REF!</v>
      </c>
      <c r="N161" s="54" t="e">
        <f>Fixtures!#REF!</f>
        <v>#REF!</v>
      </c>
      <c r="O161" s="53" t="e">
        <f>Fixtures!#REF!</f>
        <v>#REF!</v>
      </c>
      <c r="P161" s="51" t="e">
        <f>VLOOKUP($O161,CornerStats!$A$3:$AE$998,5,FALSE)</f>
        <v>#REF!</v>
      </c>
      <c r="Q161" s="51" t="e">
        <f>VLOOKUP($O161,CornerStats!$A$3:$AE$998,7,FALSE)</f>
        <v>#REF!</v>
      </c>
      <c r="R161" s="51" t="e">
        <f>VLOOKUP($O161,CornerStats!$A$3:$AE$998,8,FALSE)</f>
        <v>#REF!</v>
      </c>
      <c r="S161" s="51" t="e">
        <f>VLOOKUP($O161,CornerStats!$A$3:$AE$998,10,FALSE)</f>
        <v>#REF!</v>
      </c>
      <c r="T161" s="60" t="e">
        <f>VLOOKUP($O161,CornerStats!$A$3:$AE$998,11,FALSE)</f>
        <v>#REF!</v>
      </c>
      <c r="U161" s="60" t="e">
        <f>VLOOKUP($O161,CornerStats!$A$3:$AE$998,13,FALSE)</f>
        <v>#REF!</v>
      </c>
      <c r="V161" s="57" t="e">
        <f>VLOOKUP($O161,CornerStats!$A$3:$AE$998,14,FALSE)</f>
        <v>#REF!</v>
      </c>
      <c r="W161" s="57" t="e">
        <f>VLOOKUP($O161,CornerStats!$A$3:$AE$998,16,FALSE)</f>
        <v>#REF!</v>
      </c>
      <c r="X161" s="57" t="e">
        <f>VLOOKUP($O161,CornerStats!$A$3:$AE$998,17,FALSE)</f>
        <v>#REF!</v>
      </c>
      <c r="Y161" s="57" t="e">
        <f>VLOOKUP($O161,CornerStats!$A$3:$AE$998,19,FALSE)</f>
        <v>#REF!</v>
      </c>
      <c r="Z161" s="57" t="e">
        <f>VLOOKUP($O161,CornerStats!$A$3:$AE$998,20,FALSE)</f>
        <v>#REF!</v>
      </c>
      <c r="AA161" s="57" t="e">
        <f>VLOOKUP($O161,CornerStats!$A$3:$AE$998,22,FALSE)</f>
        <v>#REF!</v>
      </c>
    </row>
    <row r="162" spans="1:27" hidden="1" x14ac:dyDescent="0.3">
      <c r="A162" s="51" t="e">
        <f>VLOOKUP($M162,CornerStats!$A$3:$AE$998,5,FALSE)</f>
        <v>#REF!</v>
      </c>
      <c r="B162" s="51" t="e">
        <f>VLOOKUP($M162,CornerStats!$A$3:$AE$998,6,FALSE)</f>
        <v>#REF!</v>
      </c>
      <c r="C162" s="51" t="e">
        <f>VLOOKUP($M162,CornerStats!$A$3:$AE$998,8,FALSE)</f>
        <v>#REF!</v>
      </c>
      <c r="D162" s="51" t="e">
        <f>VLOOKUP($M162,CornerStats!$A$3:$AE$998,9,FALSE)</f>
        <v>#REF!</v>
      </c>
      <c r="E162" s="60" t="e">
        <f>VLOOKUP($M162,CornerStats!$A$3:$AE$998,11,FALSE)</f>
        <v>#REF!</v>
      </c>
      <c r="F162" s="60" t="e">
        <f>VLOOKUP($M162,CornerStats!$A$3:$AE$998,12,FALSE)</f>
        <v>#REF!</v>
      </c>
      <c r="G162" s="57" t="e">
        <f>VLOOKUP($M162,CornerStats!$A$3:$AE$998,14,FALSE)</f>
        <v>#REF!</v>
      </c>
      <c r="H162" s="57" t="e">
        <f>VLOOKUP($M162,CornerStats!$A$3:$AE$998,15,FALSE)</f>
        <v>#REF!</v>
      </c>
      <c r="I162" s="57" t="e">
        <f>VLOOKUP($M162,CornerStats!$A$3:$AE$998,17,FALSE)</f>
        <v>#REF!</v>
      </c>
      <c r="J162" s="57" t="e">
        <f>VLOOKUP($M162,CornerStats!$A$3:$AE$998,18,FALSE)</f>
        <v>#REF!</v>
      </c>
      <c r="K162" s="57" t="e">
        <f>VLOOKUP($M162,CornerStats!$A$3:$AE$998,20,FALSE)</f>
        <v>#REF!</v>
      </c>
      <c r="L162" s="57" t="e">
        <f>VLOOKUP($M162,CornerStats!$A$3:$AE$998,21,FALSE)</f>
        <v>#REF!</v>
      </c>
      <c r="M162" s="53" t="e">
        <f>Fixtures!#REF!</f>
        <v>#REF!</v>
      </c>
      <c r="N162" s="54" t="e">
        <f>Fixtures!#REF!</f>
        <v>#REF!</v>
      </c>
      <c r="O162" s="53" t="e">
        <f>Fixtures!#REF!</f>
        <v>#REF!</v>
      </c>
      <c r="P162" s="51" t="e">
        <f>VLOOKUP($O162,CornerStats!$A$3:$AE$998,5,FALSE)</f>
        <v>#REF!</v>
      </c>
      <c r="Q162" s="51" t="e">
        <f>VLOOKUP($O162,CornerStats!$A$3:$AE$998,7,FALSE)</f>
        <v>#REF!</v>
      </c>
      <c r="R162" s="51" t="e">
        <f>VLOOKUP($O162,CornerStats!$A$3:$AE$998,8,FALSE)</f>
        <v>#REF!</v>
      </c>
      <c r="S162" s="51" t="e">
        <f>VLOOKUP($O162,CornerStats!$A$3:$AE$998,10,FALSE)</f>
        <v>#REF!</v>
      </c>
      <c r="T162" s="60" t="e">
        <f>VLOOKUP($O162,CornerStats!$A$3:$AE$998,11,FALSE)</f>
        <v>#REF!</v>
      </c>
      <c r="U162" s="60" t="e">
        <f>VLOOKUP($O162,CornerStats!$A$3:$AE$998,13,FALSE)</f>
        <v>#REF!</v>
      </c>
      <c r="V162" s="57" t="e">
        <f>VLOOKUP($O162,CornerStats!$A$3:$AE$998,14,FALSE)</f>
        <v>#REF!</v>
      </c>
      <c r="W162" s="57" t="e">
        <f>VLOOKUP($O162,CornerStats!$A$3:$AE$998,16,FALSE)</f>
        <v>#REF!</v>
      </c>
      <c r="X162" s="57" t="e">
        <f>VLOOKUP($O162,CornerStats!$A$3:$AE$998,17,FALSE)</f>
        <v>#REF!</v>
      </c>
      <c r="Y162" s="57" t="e">
        <f>VLOOKUP($O162,CornerStats!$A$3:$AE$998,19,FALSE)</f>
        <v>#REF!</v>
      </c>
      <c r="Z162" s="57" t="e">
        <f>VLOOKUP($O162,CornerStats!$A$3:$AE$998,20,FALSE)</f>
        <v>#REF!</v>
      </c>
      <c r="AA162" s="57" t="e">
        <f>VLOOKUP($O162,CornerStats!$A$3:$AE$998,22,FALSE)</f>
        <v>#REF!</v>
      </c>
    </row>
    <row r="163" spans="1:27" hidden="1" x14ac:dyDescent="0.3">
      <c r="A163" s="51" t="e">
        <f>VLOOKUP($M163,CornerStats!$A$3:$AE$998,5,FALSE)</f>
        <v>#REF!</v>
      </c>
      <c r="B163" s="51" t="e">
        <f>VLOOKUP($M163,CornerStats!$A$3:$AE$998,6,FALSE)</f>
        <v>#REF!</v>
      </c>
      <c r="C163" s="51" t="e">
        <f>VLOOKUP($M163,CornerStats!$A$3:$AE$998,8,FALSE)</f>
        <v>#REF!</v>
      </c>
      <c r="D163" s="51" t="e">
        <f>VLOOKUP($M163,CornerStats!$A$3:$AE$998,9,FALSE)</f>
        <v>#REF!</v>
      </c>
      <c r="E163" s="60" t="e">
        <f>VLOOKUP($M163,CornerStats!$A$3:$AE$998,11,FALSE)</f>
        <v>#REF!</v>
      </c>
      <c r="F163" s="60" t="e">
        <f>VLOOKUP($M163,CornerStats!$A$3:$AE$998,12,FALSE)</f>
        <v>#REF!</v>
      </c>
      <c r="G163" s="57" t="e">
        <f>VLOOKUP($M163,CornerStats!$A$3:$AE$998,14,FALSE)</f>
        <v>#REF!</v>
      </c>
      <c r="H163" s="57" t="e">
        <f>VLOOKUP($M163,CornerStats!$A$3:$AE$998,15,FALSE)</f>
        <v>#REF!</v>
      </c>
      <c r="I163" s="57" t="e">
        <f>VLOOKUP($M163,CornerStats!$A$3:$AE$998,17,FALSE)</f>
        <v>#REF!</v>
      </c>
      <c r="J163" s="57" t="e">
        <f>VLOOKUP($M163,CornerStats!$A$3:$AE$998,18,FALSE)</f>
        <v>#REF!</v>
      </c>
      <c r="K163" s="57" t="e">
        <f>VLOOKUP($M163,CornerStats!$A$3:$AE$998,20,FALSE)</f>
        <v>#REF!</v>
      </c>
      <c r="L163" s="57" t="e">
        <f>VLOOKUP($M163,CornerStats!$A$3:$AE$998,21,FALSE)</f>
        <v>#REF!</v>
      </c>
      <c r="M163" s="53" t="e">
        <f>Fixtures!#REF!</f>
        <v>#REF!</v>
      </c>
      <c r="N163" s="54" t="e">
        <f>Fixtures!#REF!</f>
        <v>#REF!</v>
      </c>
      <c r="O163" s="53" t="e">
        <f>Fixtures!#REF!</f>
        <v>#REF!</v>
      </c>
      <c r="P163" s="51" t="e">
        <f>VLOOKUP($O163,CornerStats!$A$3:$AE$998,5,FALSE)</f>
        <v>#REF!</v>
      </c>
      <c r="Q163" s="51" t="e">
        <f>VLOOKUP($O163,CornerStats!$A$3:$AE$998,7,FALSE)</f>
        <v>#REF!</v>
      </c>
      <c r="R163" s="51" t="e">
        <f>VLOOKUP($O163,CornerStats!$A$3:$AE$998,8,FALSE)</f>
        <v>#REF!</v>
      </c>
      <c r="S163" s="51" t="e">
        <f>VLOOKUP($O163,CornerStats!$A$3:$AE$998,10,FALSE)</f>
        <v>#REF!</v>
      </c>
      <c r="T163" s="60" t="e">
        <f>VLOOKUP($O163,CornerStats!$A$3:$AE$998,11,FALSE)</f>
        <v>#REF!</v>
      </c>
      <c r="U163" s="60" t="e">
        <f>VLOOKUP($O163,CornerStats!$A$3:$AE$998,13,FALSE)</f>
        <v>#REF!</v>
      </c>
      <c r="V163" s="57" t="e">
        <f>VLOOKUP($O163,CornerStats!$A$3:$AE$998,14,FALSE)</f>
        <v>#REF!</v>
      </c>
      <c r="W163" s="57" t="e">
        <f>VLOOKUP($O163,CornerStats!$A$3:$AE$998,16,FALSE)</f>
        <v>#REF!</v>
      </c>
      <c r="X163" s="57" t="e">
        <f>VLOOKUP($O163,CornerStats!$A$3:$AE$998,17,FALSE)</f>
        <v>#REF!</v>
      </c>
      <c r="Y163" s="57" t="e">
        <f>VLOOKUP($O163,CornerStats!$A$3:$AE$998,19,FALSE)</f>
        <v>#REF!</v>
      </c>
      <c r="Z163" s="57" t="e">
        <f>VLOOKUP($O163,CornerStats!$A$3:$AE$998,20,FALSE)</f>
        <v>#REF!</v>
      </c>
      <c r="AA163" s="57" t="e">
        <f>VLOOKUP($O163,CornerStats!$A$3:$AE$998,22,FALSE)</f>
        <v>#REF!</v>
      </c>
    </row>
    <row r="164" spans="1:27" hidden="1" x14ac:dyDescent="0.3">
      <c r="A164" s="51" t="e">
        <f>VLOOKUP($M164,CornerStats!$A$3:$AE$998,5,FALSE)</f>
        <v>#REF!</v>
      </c>
      <c r="B164" s="51" t="e">
        <f>VLOOKUP($M164,CornerStats!$A$3:$AE$998,6,FALSE)</f>
        <v>#REF!</v>
      </c>
      <c r="C164" s="51" t="e">
        <f>VLOOKUP($M164,CornerStats!$A$3:$AE$998,8,FALSE)</f>
        <v>#REF!</v>
      </c>
      <c r="D164" s="51" t="e">
        <f>VLOOKUP($M164,CornerStats!$A$3:$AE$998,9,FALSE)</f>
        <v>#REF!</v>
      </c>
      <c r="E164" s="60" t="e">
        <f>VLOOKUP($M164,CornerStats!$A$3:$AE$998,11,FALSE)</f>
        <v>#REF!</v>
      </c>
      <c r="F164" s="60" t="e">
        <f>VLOOKUP($M164,CornerStats!$A$3:$AE$998,12,FALSE)</f>
        <v>#REF!</v>
      </c>
      <c r="G164" s="57" t="e">
        <f>VLOOKUP($M164,CornerStats!$A$3:$AE$998,14,FALSE)</f>
        <v>#REF!</v>
      </c>
      <c r="H164" s="57" t="e">
        <f>VLOOKUP($M164,CornerStats!$A$3:$AE$998,15,FALSE)</f>
        <v>#REF!</v>
      </c>
      <c r="I164" s="57" t="e">
        <f>VLOOKUP($M164,CornerStats!$A$3:$AE$998,17,FALSE)</f>
        <v>#REF!</v>
      </c>
      <c r="J164" s="57" t="e">
        <f>VLOOKUP($M164,CornerStats!$A$3:$AE$998,18,FALSE)</f>
        <v>#REF!</v>
      </c>
      <c r="K164" s="57" t="e">
        <f>VLOOKUP($M164,CornerStats!$A$3:$AE$998,20,FALSE)</f>
        <v>#REF!</v>
      </c>
      <c r="L164" s="57" t="e">
        <f>VLOOKUP($M164,CornerStats!$A$3:$AE$998,21,FALSE)</f>
        <v>#REF!</v>
      </c>
      <c r="M164" s="53" t="e">
        <f>Fixtures!#REF!</f>
        <v>#REF!</v>
      </c>
      <c r="N164" s="54" t="e">
        <f>Fixtures!#REF!</f>
        <v>#REF!</v>
      </c>
      <c r="O164" s="53" t="e">
        <f>Fixtures!#REF!</f>
        <v>#REF!</v>
      </c>
      <c r="P164" s="51" t="e">
        <f>VLOOKUP($O164,CornerStats!$A$3:$AE$998,5,FALSE)</f>
        <v>#REF!</v>
      </c>
      <c r="Q164" s="51" t="e">
        <f>VLOOKUP($O164,CornerStats!$A$3:$AE$998,7,FALSE)</f>
        <v>#REF!</v>
      </c>
      <c r="R164" s="51" t="e">
        <f>VLOOKUP($O164,CornerStats!$A$3:$AE$998,8,FALSE)</f>
        <v>#REF!</v>
      </c>
      <c r="S164" s="51" t="e">
        <f>VLOOKUP($O164,CornerStats!$A$3:$AE$998,10,FALSE)</f>
        <v>#REF!</v>
      </c>
      <c r="T164" s="60" t="e">
        <f>VLOOKUP($O164,CornerStats!$A$3:$AE$998,11,FALSE)</f>
        <v>#REF!</v>
      </c>
      <c r="U164" s="60" t="e">
        <f>VLOOKUP($O164,CornerStats!$A$3:$AE$998,13,FALSE)</f>
        <v>#REF!</v>
      </c>
      <c r="V164" s="57" t="e">
        <f>VLOOKUP($O164,CornerStats!$A$3:$AE$998,14,FALSE)</f>
        <v>#REF!</v>
      </c>
      <c r="W164" s="57" t="e">
        <f>VLOOKUP($O164,CornerStats!$A$3:$AE$998,16,FALSE)</f>
        <v>#REF!</v>
      </c>
      <c r="X164" s="57" t="e">
        <f>VLOOKUP($O164,CornerStats!$A$3:$AE$998,17,FALSE)</f>
        <v>#REF!</v>
      </c>
      <c r="Y164" s="57" t="e">
        <f>VLOOKUP($O164,CornerStats!$A$3:$AE$998,19,FALSE)</f>
        <v>#REF!</v>
      </c>
      <c r="Z164" s="57" t="e">
        <f>VLOOKUP($O164,CornerStats!$A$3:$AE$998,20,FALSE)</f>
        <v>#REF!</v>
      </c>
      <c r="AA164" s="57" t="e">
        <f>VLOOKUP($O164,CornerStats!$A$3:$AE$998,22,FALSE)</f>
        <v>#REF!</v>
      </c>
    </row>
    <row r="165" spans="1:27" hidden="1" x14ac:dyDescent="0.3">
      <c r="A165" s="51" t="e">
        <f>VLOOKUP($M165,CornerStats!$A$3:$AE$998,5,FALSE)</f>
        <v>#REF!</v>
      </c>
      <c r="B165" s="51" t="e">
        <f>VLOOKUP($M165,CornerStats!$A$3:$AE$998,6,FALSE)</f>
        <v>#REF!</v>
      </c>
      <c r="C165" s="51" t="e">
        <f>VLOOKUP($M165,CornerStats!$A$3:$AE$998,8,FALSE)</f>
        <v>#REF!</v>
      </c>
      <c r="D165" s="51" t="e">
        <f>VLOOKUP($M165,CornerStats!$A$3:$AE$998,9,FALSE)</f>
        <v>#REF!</v>
      </c>
      <c r="E165" s="60" t="e">
        <f>VLOOKUP($M165,CornerStats!$A$3:$AE$998,11,FALSE)</f>
        <v>#REF!</v>
      </c>
      <c r="F165" s="60" t="e">
        <f>VLOOKUP($M165,CornerStats!$A$3:$AE$998,12,FALSE)</f>
        <v>#REF!</v>
      </c>
      <c r="G165" s="57" t="e">
        <f>VLOOKUP($M165,CornerStats!$A$3:$AE$998,14,FALSE)</f>
        <v>#REF!</v>
      </c>
      <c r="H165" s="57" t="e">
        <f>VLOOKUP($M165,CornerStats!$A$3:$AE$998,15,FALSE)</f>
        <v>#REF!</v>
      </c>
      <c r="I165" s="57" t="e">
        <f>VLOOKUP($M165,CornerStats!$A$3:$AE$998,17,FALSE)</f>
        <v>#REF!</v>
      </c>
      <c r="J165" s="57" t="e">
        <f>VLOOKUP($M165,CornerStats!$A$3:$AE$998,18,FALSE)</f>
        <v>#REF!</v>
      </c>
      <c r="K165" s="57" t="e">
        <f>VLOOKUP($M165,CornerStats!$A$3:$AE$998,20,FALSE)</f>
        <v>#REF!</v>
      </c>
      <c r="L165" s="57" t="e">
        <f>VLOOKUP($M165,CornerStats!$A$3:$AE$998,21,FALSE)</f>
        <v>#REF!</v>
      </c>
      <c r="M165" s="53" t="e">
        <f>Fixtures!#REF!</f>
        <v>#REF!</v>
      </c>
      <c r="N165" s="54" t="e">
        <f>Fixtures!#REF!</f>
        <v>#REF!</v>
      </c>
      <c r="O165" s="53" t="e">
        <f>Fixtures!#REF!</f>
        <v>#REF!</v>
      </c>
      <c r="P165" s="51" t="e">
        <f>VLOOKUP($O165,CornerStats!$A$3:$AE$998,5,FALSE)</f>
        <v>#REF!</v>
      </c>
      <c r="Q165" s="51" t="e">
        <f>VLOOKUP($O165,CornerStats!$A$3:$AE$998,7,FALSE)</f>
        <v>#REF!</v>
      </c>
      <c r="R165" s="51" t="e">
        <f>VLOOKUP($O165,CornerStats!$A$3:$AE$998,8,FALSE)</f>
        <v>#REF!</v>
      </c>
      <c r="S165" s="51" t="e">
        <f>VLOOKUP($O165,CornerStats!$A$3:$AE$998,10,FALSE)</f>
        <v>#REF!</v>
      </c>
      <c r="T165" s="60" t="e">
        <f>VLOOKUP($O165,CornerStats!$A$3:$AE$998,11,FALSE)</f>
        <v>#REF!</v>
      </c>
      <c r="U165" s="60" t="e">
        <f>VLOOKUP($O165,CornerStats!$A$3:$AE$998,13,FALSE)</f>
        <v>#REF!</v>
      </c>
      <c r="V165" s="57" t="e">
        <f>VLOOKUP($O165,CornerStats!$A$3:$AE$998,14,FALSE)</f>
        <v>#REF!</v>
      </c>
      <c r="W165" s="57" t="e">
        <f>VLOOKUP($O165,CornerStats!$A$3:$AE$998,16,FALSE)</f>
        <v>#REF!</v>
      </c>
      <c r="X165" s="57" t="e">
        <f>VLOOKUP($O165,CornerStats!$A$3:$AE$998,17,FALSE)</f>
        <v>#REF!</v>
      </c>
      <c r="Y165" s="57" t="e">
        <f>VLOOKUP($O165,CornerStats!$A$3:$AE$998,19,FALSE)</f>
        <v>#REF!</v>
      </c>
      <c r="Z165" s="57" t="e">
        <f>VLOOKUP($O165,CornerStats!$A$3:$AE$998,20,FALSE)</f>
        <v>#REF!</v>
      </c>
      <c r="AA165" s="57" t="e">
        <f>VLOOKUP($O165,CornerStats!$A$3:$AE$998,22,FALSE)</f>
        <v>#REF!</v>
      </c>
    </row>
    <row r="166" spans="1:27" hidden="1" x14ac:dyDescent="0.3">
      <c r="A166" s="51" t="e">
        <f>VLOOKUP($M166,CornerStats!$A$3:$AE$998,5,FALSE)</f>
        <v>#REF!</v>
      </c>
      <c r="B166" s="51" t="e">
        <f>VLOOKUP($M166,CornerStats!$A$3:$AE$998,6,FALSE)</f>
        <v>#REF!</v>
      </c>
      <c r="C166" s="51" t="e">
        <f>VLOOKUP($M166,CornerStats!$A$3:$AE$998,8,FALSE)</f>
        <v>#REF!</v>
      </c>
      <c r="D166" s="51" t="e">
        <f>VLOOKUP($M166,CornerStats!$A$3:$AE$998,9,FALSE)</f>
        <v>#REF!</v>
      </c>
      <c r="E166" s="60" t="e">
        <f>VLOOKUP($M166,CornerStats!$A$3:$AE$998,11,FALSE)</f>
        <v>#REF!</v>
      </c>
      <c r="F166" s="60" t="e">
        <f>VLOOKUP($M166,CornerStats!$A$3:$AE$998,12,FALSE)</f>
        <v>#REF!</v>
      </c>
      <c r="G166" s="57" t="e">
        <f>VLOOKUP($M166,CornerStats!$A$3:$AE$998,14,FALSE)</f>
        <v>#REF!</v>
      </c>
      <c r="H166" s="57" t="e">
        <f>VLOOKUP($M166,CornerStats!$A$3:$AE$998,15,FALSE)</f>
        <v>#REF!</v>
      </c>
      <c r="I166" s="57" t="e">
        <f>VLOOKUP($M166,CornerStats!$A$3:$AE$998,17,FALSE)</f>
        <v>#REF!</v>
      </c>
      <c r="J166" s="57" t="e">
        <f>VLOOKUP($M166,CornerStats!$A$3:$AE$998,18,FALSE)</f>
        <v>#REF!</v>
      </c>
      <c r="K166" s="57" t="e">
        <f>VLOOKUP($M166,CornerStats!$A$3:$AE$998,20,FALSE)</f>
        <v>#REF!</v>
      </c>
      <c r="L166" s="57" t="e">
        <f>VLOOKUP($M166,CornerStats!$A$3:$AE$998,21,FALSE)</f>
        <v>#REF!</v>
      </c>
      <c r="M166" s="53" t="e">
        <f>Fixtures!#REF!</f>
        <v>#REF!</v>
      </c>
      <c r="N166" s="54" t="e">
        <f>Fixtures!#REF!</f>
        <v>#REF!</v>
      </c>
      <c r="O166" s="53" t="e">
        <f>Fixtures!#REF!</f>
        <v>#REF!</v>
      </c>
      <c r="P166" s="51" t="e">
        <f>VLOOKUP($O166,CornerStats!$A$3:$AE$998,5,FALSE)</f>
        <v>#REF!</v>
      </c>
      <c r="Q166" s="51" t="e">
        <f>VLOOKUP($O166,CornerStats!$A$3:$AE$998,7,FALSE)</f>
        <v>#REF!</v>
      </c>
      <c r="R166" s="51" t="e">
        <f>VLOOKUP($O166,CornerStats!$A$3:$AE$998,8,FALSE)</f>
        <v>#REF!</v>
      </c>
      <c r="S166" s="51" t="e">
        <f>VLOOKUP($O166,CornerStats!$A$3:$AE$998,10,FALSE)</f>
        <v>#REF!</v>
      </c>
      <c r="T166" s="60" t="e">
        <f>VLOOKUP($O166,CornerStats!$A$3:$AE$998,11,FALSE)</f>
        <v>#REF!</v>
      </c>
      <c r="U166" s="60" t="e">
        <f>VLOOKUP($O166,CornerStats!$A$3:$AE$998,13,FALSE)</f>
        <v>#REF!</v>
      </c>
      <c r="V166" s="57" t="e">
        <f>VLOOKUP($O166,CornerStats!$A$3:$AE$998,14,FALSE)</f>
        <v>#REF!</v>
      </c>
      <c r="W166" s="57" t="e">
        <f>VLOOKUP($O166,CornerStats!$A$3:$AE$998,16,FALSE)</f>
        <v>#REF!</v>
      </c>
      <c r="X166" s="57" t="e">
        <f>VLOOKUP($O166,CornerStats!$A$3:$AE$998,17,FALSE)</f>
        <v>#REF!</v>
      </c>
      <c r="Y166" s="57" t="e">
        <f>VLOOKUP($O166,CornerStats!$A$3:$AE$998,19,FALSE)</f>
        <v>#REF!</v>
      </c>
      <c r="Z166" s="57" t="e">
        <f>VLOOKUP($O166,CornerStats!$A$3:$AE$998,20,FALSE)</f>
        <v>#REF!</v>
      </c>
      <c r="AA166" s="57" t="e">
        <f>VLOOKUP($O166,CornerStats!$A$3:$AE$998,22,FALSE)</f>
        <v>#REF!</v>
      </c>
    </row>
    <row r="167" spans="1:27" hidden="1" x14ac:dyDescent="0.3">
      <c r="A167" s="51" t="e">
        <f>VLOOKUP($M167,CornerStats!$A$3:$AE$998,5,FALSE)</f>
        <v>#REF!</v>
      </c>
      <c r="B167" s="51" t="e">
        <f>VLOOKUP($M167,CornerStats!$A$3:$AE$998,6,FALSE)</f>
        <v>#REF!</v>
      </c>
      <c r="C167" s="51" t="e">
        <f>VLOOKUP($M167,CornerStats!$A$3:$AE$998,8,FALSE)</f>
        <v>#REF!</v>
      </c>
      <c r="D167" s="51" t="e">
        <f>VLOOKUP($M167,CornerStats!$A$3:$AE$998,9,FALSE)</f>
        <v>#REF!</v>
      </c>
      <c r="E167" s="60" t="e">
        <f>VLOOKUP($M167,CornerStats!$A$3:$AE$998,11,FALSE)</f>
        <v>#REF!</v>
      </c>
      <c r="F167" s="60" t="e">
        <f>VLOOKUP($M167,CornerStats!$A$3:$AE$998,12,FALSE)</f>
        <v>#REF!</v>
      </c>
      <c r="G167" s="57" t="e">
        <f>VLOOKUP($M167,CornerStats!$A$3:$AE$998,14,FALSE)</f>
        <v>#REF!</v>
      </c>
      <c r="H167" s="57" t="e">
        <f>VLOOKUP($M167,CornerStats!$A$3:$AE$998,15,FALSE)</f>
        <v>#REF!</v>
      </c>
      <c r="I167" s="57" t="e">
        <f>VLOOKUP($M167,CornerStats!$A$3:$AE$998,17,FALSE)</f>
        <v>#REF!</v>
      </c>
      <c r="J167" s="57" t="e">
        <f>VLOOKUP($M167,CornerStats!$A$3:$AE$998,18,FALSE)</f>
        <v>#REF!</v>
      </c>
      <c r="K167" s="57" t="e">
        <f>VLOOKUP($M167,CornerStats!$A$3:$AE$998,20,FALSE)</f>
        <v>#REF!</v>
      </c>
      <c r="L167" s="57" t="e">
        <f>VLOOKUP($M167,CornerStats!$A$3:$AE$998,21,FALSE)</f>
        <v>#REF!</v>
      </c>
      <c r="M167" s="53" t="e">
        <f>Fixtures!#REF!</f>
        <v>#REF!</v>
      </c>
      <c r="N167" s="54" t="e">
        <f>Fixtures!#REF!</f>
        <v>#REF!</v>
      </c>
      <c r="O167" s="53" t="e">
        <f>Fixtures!#REF!</f>
        <v>#REF!</v>
      </c>
      <c r="P167" s="51" t="e">
        <f>VLOOKUP($O167,CornerStats!$A$3:$AE$998,5,FALSE)</f>
        <v>#REF!</v>
      </c>
      <c r="Q167" s="51" t="e">
        <f>VLOOKUP($O167,CornerStats!$A$3:$AE$998,7,FALSE)</f>
        <v>#REF!</v>
      </c>
      <c r="R167" s="51" t="e">
        <f>VLOOKUP($O167,CornerStats!$A$3:$AE$998,8,FALSE)</f>
        <v>#REF!</v>
      </c>
      <c r="S167" s="51" t="e">
        <f>VLOOKUP($O167,CornerStats!$A$3:$AE$998,10,FALSE)</f>
        <v>#REF!</v>
      </c>
      <c r="T167" s="60" t="e">
        <f>VLOOKUP($O167,CornerStats!$A$3:$AE$998,11,FALSE)</f>
        <v>#REF!</v>
      </c>
      <c r="U167" s="60" t="e">
        <f>VLOOKUP($O167,CornerStats!$A$3:$AE$998,13,FALSE)</f>
        <v>#REF!</v>
      </c>
      <c r="V167" s="57" t="e">
        <f>VLOOKUP($O167,CornerStats!$A$3:$AE$998,14,FALSE)</f>
        <v>#REF!</v>
      </c>
      <c r="W167" s="57" t="e">
        <f>VLOOKUP($O167,CornerStats!$A$3:$AE$998,16,FALSE)</f>
        <v>#REF!</v>
      </c>
      <c r="X167" s="57" t="e">
        <f>VLOOKUP($O167,CornerStats!$A$3:$AE$998,17,FALSE)</f>
        <v>#REF!</v>
      </c>
      <c r="Y167" s="57" t="e">
        <f>VLOOKUP($O167,CornerStats!$A$3:$AE$998,19,FALSE)</f>
        <v>#REF!</v>
      </c>
      <c r="Z167" s="57" t="e">
        <f>VLOOKUP($O167,CornerStats!$A$3:$AE$998,20,FALSE)</f>
        <v>#REF!</v>
      </c>
      <c r="AA167" s="57" t="e">
        <f>VLOOKUP($O167,CornerStats!$A$3:$AE$998,22,FALSE)</f>
        <v>#REF!</v>
      </c>
    </row>
    <row r="168" spans="1:27" hidden="1" x14ac:dyDescent="0.3">
      <c r="A168" s="51" t="e">
        <f>VLOOKUP($M168,CornerStats!$A$3:$AE$998,5,FALSE)</f>
        <v>#REF!</v>
      </c>
      <c r="B168" s="51" t="e">
        <f>VLOOKUP($M168,CornerStats!$A$3:$AE$998,6,FALSE)</f>
        <v>#REF!</v>
      </c>
      <c r="C168" s="51" t="e">
        <f>VLOOKUP($M168,CornerStats!$A$3:$AE$998,8,FALSE)</f>
        <v>#REF!</v>
      </c>
      <c r="D168" s="51" t="e">
        <f>VLOOKUP($M168,CornerStats!$A$3:$AE$998,9,FALSE)</f>
        <v>#REF!</v>
      </c>
      <c r="E168" s="60" t="e">
        <f>VLOOKUP($M168,CornerStats!$A$3:$AE$998,11,FALSE)</f>
        <v>#REF!</v>
      </c>
      <c r="F168" s="60" t="e">
        <f>VLOOKUP($M168,CornerStats!$A$3:$AE$998,12,FALSE)</f>
        <v>#REF!</v>
      </c>
      <c r="G168" s="57" t="e">
        <f>VLOOKUP($M168,CornerStats!$A$3:$AE$998,14,FALSE)</f>
        <v>#REF!</v>
      </c>
      <c r="H168" s="57" t="e">
        <f>VLOOKUP($M168,CornerStats!$A$3:$AE$998,15,FALSE)</f>
        <v>#REF!</v>
      </c>
      <c r="I168" s="57" t="e">
        <f>VLOOKUP($M168,CornerStats!$A$3:$AE$998,17,FALSE)</f>
        <v>#REF!</v>
      </c>
      <c r="J168" s="57" t="e">
        <f>VLOOKUP($M168,CornerStats!$A$3:$AE$998,18,FALSE)</f>
        <v>#REF!</v>
      </c>
      <c r="K168" s="57" t="e">
        <f>VLOOKUP($M168,CornerStats!$A$3:$AE$998,20,FALSE)</f>
        <v>#REF!</v>
      </c>
      <c r="L168" s="57" t="e">
        <f>VLOOKUP($M168,CornerStats!$A$3:$AE$998,21,FALSE)</f>
        <v>#REF!</v>
      </c>
      <c r="M168" s="53" t="e">
        <f>Fixtures!#REF!</f>
        <v>#REF!</v>
      </c>
      <c r="N168" s="54" t="e">
        <f>Fixtures!#REF!</f>
        <v>#REF!</v>
      </c>
      <c r="O168" s="53" t="e">
        <f>Fixtures!#REF!</f>
        <v>#REF!</v>
      </c>
      <c r="P168" s="51" t="e">
        <f>VLOOKUP($O168,CornerStats!$A$3:$AE$998,5,FALSE)</f>
        <v>#REF!</v>
      </c>
      <c r="Q168" s="51" t="e">
        <f>VLOOKUP($O168,CornerStats!$A$3:$AE$998,7,FALSE)</f>
        <v>#REF!</v>
      </c>
      <c r="R168" s="51" t="e">
        <f>VLOOKUP($O168,CornerStats!$A$3:$AE$998,8,FALSE)</f>
        <v>#REF!</v>
      </c>
      <c r="S168" s="51" t="e">
        <f>VLOOKUP($O168,CornerStats!$A$3:$AE$998,10,FALSE)</f>
        <v>#REF!</v>
      </c>
      <c r="T168" s="60" t="e">
        <f>VLOOKUP($O168,CornerStats!$A$3:$AE$998,11,FALSE)</f>
        <v>#REF!</v>
      </c>
      <c r="U168" s="60" t="e">
        <f>VLOOKUP($O168,CornerStats!$A$3:$AE$998,13,FALSE)</f>
        <v>#REF!</v>
      </c>
      <c r="V168" s="57" t="e">
        <f>VLOOKUP($O168,CornerStats!$A$3:$AE$998,14,FALSE)</f>
        <v>#REF!</v>
      </c>
      <c r="W168" s="57" t="e">
        <f>VLOOKUP($O168,CornerStats!$A$3:$AE$998,16,FALSE)</f>
        <v>#REF!</v>
      </c>
      <c r="X168" s="57" t="e">
        <f>VLOOKUP($O168,CornerStats!$A$3:$AE$998,17,FALSE)</f>
        <v>#REF!</v>
      </c>
      <c r="Y168" s="57" t="e">
        <f>VLOOKUP($O168,CornerStats!$A$3:$AE$998,19,FALSE)</f>
        <v>#REF!</v>
      </c>
      <c r="Z168" s="57" t="e">
        <f>VLOOKUP($O168,CornerStats!$A$3:$AE$998,20,FALSE)</f>
        <v>#REF!</v>
      </c>
      <c r="AA168" s="57" t="e">
        <f>VLOOKUP($O168,CornerStats!$A$3:$AE$998,22,FALSE)</f>
        <v>#REF!</v>
      </c>
    </row>
    <row r="169" spans="1:27" hidden="1" x14ac:dyDescent="0.3">
      <c r="A169" s="51" t="e">
        <f>VLOOKUP($M169,CornerStats!$A$3:$AE$998,5,FALSE)</f>
        <v>#REF!</v>
      </c>
      <c r="B169" s="51" t="e">
        <f>VLOOKUP($M169,CornerStats!$A$3:$AE$998,6,FALSE)</f>
        <v>#REF!</v>
      </c>
      <c r="C169" s="51" t="e">
        <f>VLOOKUP($M169,CornerStats!$A$3:$AE$998,8,FALSE)</f>
        <v>#REF!</v>
      </c>
      <c r="D169" s="51" t="e">
        <f>VLOOKUP($M169,CornerStats!$A$3:$AE$998,9,FALSE)</f>
        <v>#REF!</v>
      </c>
      <c r="E169" s="60" t="e">
        <f>VLOOKUP($M169,CornerStats!$A$3:$AE$998,11,FALSE)</f>
        <v>#REF!</v>
      </c>
      <c r="F169" s="60" t="e">
        <f>VLOOKUP($M169,CornerStats!$A$3:$AE$998,12,FALSE)</f>
        <v>#REF!</v>
      </c>
      <c r="G169" s="57" t="e">
        <f>VLOOKUP($M169,CornerStats!$A$3:$AE$998,14,FALSE)</f>
        <v>#REF!</v>
      </c>
      <c r="H169" s="57" t="e">
        <f>VLOOKUP($M169,CornerStats!$A$3:$AE$998,15,FALSE)</f>
        <v>#REF!</v>
      </c>
      <c r="I169" s="57" t="e">
        <f>VLOOKUP($M169,CornerStats!$A$3:$AE$998,17,FALSE)</f>
        <v>#REF!</v>
      </c>
      <c r="J169" s="57" t="e">
        <f>VLOOKUP($M169,CornerStats!$A$3:$AE$998,18,FALSE)</f>
        <v>#REF!</v>
      </c>
      <c r="K169" s="57" t="e">
        <f>VLOOKUP($M169,CornerStats!$A$3:$AE$998,20,FALSE)</f>
        <v>#REF!</v>
      </c>
      <c r="L169" s="57" t="e">
        <f>VLOOKUP($M169,CornerStats!$A$3:$AE$998,21,FALSE)</f>
        <v>#REF!</v>
      </c>
      <c r="M169" s="53" t="e">
        <f>Fixtures!#REF!</f>
        <v>#REF!</v>
      </c>
      <c r="N169" s="54" t="e">
        <f>Fixtures!#REF!</f>
        <v>#REF!</v>
      </c>
      <c r="O169" s="53" t="e">
        <f>Fixtures!#REF!</f>
        <v>#REF!</v>
      </c>
      <c r="P169" s="51" t="e">
        <f>VLOOKUP($O169,CornerStats!$A$3:$AE$998,5,FALSE)</f>
        <v>#REF!</v>
      </c>
      <c r="Q169" s="51" t="e">
        <f>VLOOKUP($O169,CornerStats!$A$3:$AE$998,7,FALSE)</f>
        <v>#REF!</v>
      </c>
      <c r="R169" s="51" t="e">
        <f>VLOOKUP($O169,CornerStats!$A$3:$AE$998,8,FALSE)</f>
        <v>#REF!</v>
      </c>
      <c r="S169" s="51" t="e">
        <f>VLOOKUP($O169,CornerStats!$A$3:$AE$998,10,FALSE)</f>
        <v>#REF!</v>
      </c>
      <c r="T169" s="60" t="e">
        <f>VLOOKUP($O169,CornerStats!$A$3:$AE$998,11,FALSE)</f>
        <v>#REF!</v>
      </c>
      <c r="U169" s="60" t="e">
        <f>VLOOKUP($O169,CornerStats!$A$3:$AE$998,13,FALSE)</f>
        <v>#REF!</v>
      </c>
      <c r="V169" s="57" t="e">
        <f>VLOOKUP($O169,CornerStats!$A$3:$AE$998,14,FALSE)</f>
        <v>#REF!</v>
      </c>
      <c r="W169" s="57" t="e">
        <f>VLOOKUP($O169,CornerStats!$A$3:$AE$998,16,FALSE)</f>
        <v>#REF!</v>
      </c>
      <c r="X169" s="57" t="e">
        <f>VLOOKUP($O169,CornerStats!$A$3:$AE$998,17,FALSE)</f>
        <v>#REF!</v>
      </c>
      <c r="Y169" s="57" t="e">
        <f>VLOOKUP($O169,CornerStats!$A$3:$AE$998,19,FALSE)</f>
        <v>#REF!</v>
      </c>
      <c r="Z169" s="57" t="e">
        <f>VLOOKUP($O169,CornerStats!$A$3:$AE$998,20,FALSE)</f>
        <v>#REF!</v>
      </c>
      <c r="AA169" s="57" t="e">
        <f>VLOOKUP($O169,CornerStats!$A$3:$AE$998,22,FALSE)</f>
        <v>#REF!</v>
      </c>
    </row>
    <row r="170" spans="1:27" hidden="1" x14ac:dyDescent="0.3">
      <c r="A170" s="51" t="e">
        <f>VLOOKUP($M170,CornerStats!$A$3:$AE$998,5,FALSE)</f>
        <v>#REF!</v>
      </c>
      <c r="B170" s="51" t="e">
        <f>VLOOKUP($M170,CornerStats!$A$3:$AE$998,6,FALSE)</f>
        <v>#REF!</v>
      </c>
      <c r="C170" s="51" t="e">
        <f>VLOOKUP($M170,CornerStats!$A$3:$AE$998,8,FALSE)</f>
        <v>#REF!</v>
      </c>
      <c r="D170" s="51" t="e">
        <f>VLOOKUP($M170,CornerStats!$A$3:$AE$998,9,FALSE)</f>
        <v>#REF!</v>
      </c>
      <c r="E170" s="60" t="e">
        <f>VLOOKUP($M170,CornerStats!$A$3:$AE$998,11,FALSE)</f>
        <v>#REF!</v>
      </c>
      <c r="F170" s="60" t="e">
        <f>VLOOKUP($M170,CornerStats!$A$3:$AE$998,12,FALSE)</f>
        <v>#REF!</v>
      </c>
      <c r="G170" s="57" t="e">
        <f>VLOOKUP($M170,CornerStats!$A$3:$AE$998,14,FALSE)</f>
        <v>#REF!</v>
      </c>
      <c r="H170" s="57" t="e">
        <f>VLOOKUP($M170,CornerStats!$A$3:$AE$998,15,FALSE)</f>
        <v>#REF!</v>
      </c>
      <c r="I170" s="57" t="e">
        <f>VLOOKUP($M170,CornerStats!$A$3:$AE$998,17,FALSE)</f>
        <v>#REF!</v>
      </c>
      <c r="J170" s="57" t="e">
        <f>VLOOKUP($M170,CornerStats!$A$3:$AE$998,18,FALSE)</f>
        <v>#REF!</v>
      </c>
      <c r="K170" s="57" t="e">
        <f>VLOOKUP($M170,CornerStats!$A$3:$AE$998,20,FALSE)</f>
        <v>#REF!</v>
      </c>
      <c r="L170" s="57" t="e">
        <f>VLOOKUP($M170,CornerStats!$A$3:$AE$998,21,FALSE)</f>
        <v>#REF!</v>
      </c>
      <c r="M170" s="53" t="e">
        <f>Fixtures!#REF!</f>
        <v>#REF!</v>
      </c>
      <c r="N170" s="54" t="e">
        <f>Fixtures!#REF!</f>
        <v>#REF!</v>
      </c>
      <c r="O170" s="53" t="e">
        <f>Fixtures!#REF!</f>
        <v>#REF!</v>
      </c>
      <c r="P170" s="51" t="e">
        <f>VLOOKUP($O170,CornerStats!$A$3:$AE$998,5,FALSE)</f>
        <v>#REF!</v>
      </c>
      <c r="Q170" s="51" t="e">
        <f>VLOOKUP($O170,CornerStats!$A$3:$AE$998,7,FALSE)</f>
        <v>#REF!</v>
      </c>
      <c r="R170" s="51" t="e">
        <f>VLOOKUP($O170,CornerStats!$A$3:$AE$998,8,FALSE)</f>
        <v>#REF!</v>
      </c>
      <c r="S170" s="51" t="e">
        <f>VLOOKUP($O170,CornerStats!$A$3:$AE$998,10,FALSE)</f>
        <v>#REF!</v>
      </c>
      <c r="T170" s="60" t="e">
        <f>VLOOKUP($O170,CornerStats!$A$3:$AE$998,11,FALSE)</f>
        <v>#REF!</v>
      </c>
      <c r="U170" s="60" t="e">
        <f>VLOOKUP($O170,CornerStats!$A$3:$AE$998,13,FALSE)</f>
        <v>#REF!</v>
      </c>
      <c r="V170" s="57" t="e">
        <f>VLOOKUP($O170,CornerStats!$A$3:$AE$998,14,FALSE)</f>
        <v>#REF!</v>
      </c>
      <c r="W170" s="57" t="e">
        <f>VLOOKUP($O170,CornerStats!$A$3:$AE$998,16,FALSE)</f>
        <v>#REF!</v>
      </c>
      <c r="X170" s="57" t="e">
        <f>VLOOKUP($O170,CornerStats!$A$3:$AE$998,17,FALSE)</f>
        <v>#REF!</v>
      </c>
      <c r="Y170" s="57" t="e">
        <f>VLOOKUP($O170,CornerStats!$A$3:$AE$998,19,FALSE)</f>
        <v>#REF!</v>
      </c>
      <c r="Z170" s="57" t="e">
        <f>VLOOKUP($O170,CornerStats!$A$3:$AE$998,20,FALSE)</f>
        <v>#REF!</v>
      </c>
      <c r="AA170" s="57" t="e">
        <f>VLOOKUP($O170,CornerStats!$A$3:$AE$998,22,FALSE)</f>
        <v>#REF!</v>
      </c>
    </row>
    <row r="171" spans="1:27" hidden="1" x14ac:dyDescent="0.3">
      <c r="A171" s="51" t="e">
        <f>VLOOKUP($M171,CornerStats!$A$3:$AE$998,5,FALSE)</f>
        <v>#REF!</v>
      </c>
      <c r="B171" s="51" t="e">
        <f>VLOOKUP($M171,CornerStats!$A$3:$AE$998,6,FALSE)</f>
        <v>#REF!</v>
      </c>
      <c r="C171" s="51" t="e">
        <f>VLOOKUP($M171,CornerStats!$A$3:$AE$998,8,FALSE)</f>
        <v>#REF!</v>
      </c>
      <c r="D171" s="51" t="e">
        <f>VLOOKUP($M171,CornerStats!$A$3:$AE$998,9,FALSE)</f>
        <v>#REF!</v>
      </c>
      <c r="E171" s="60" t="e">
        <f>VLOOKUP($M171,CornerStats!$A$3:$AE$998,11,FALSE)</f>
        <v>#REF!</v>
      </c>
      <c r="F171" s="60" t="e">
        <f>VLOOKUP($M171,CornerStats!$A$3:$AE$998,12,FALSE)</f>
        <v>#REF!</v>
      </c>
      <c r="G171" s="57" t="e">
        <f>VLOOKUP($M171,CornerStats!$A$3:$AE$998,14,FALSE)</f>
        <v>#REF!</v>
      </c>
      <c r="H171" s="57" t="e">
        <f>VLOOKUP($M171,CornerStats!$A$3:$AE$998,15,FALSE)</f>
        <v>#REF!</v>
      </c>
      <c r="I171" s="57" t="e">
        <f>VLOOKUP($M171,CornerStats!$A$3:$AE$998,17,FALSE)</f>
        <v>#REF!</v>
      </c>
      <c r="J171" s="57" t="e">
        <f>VLOOKUP($M171,CornerStats!$A$3:$AE$998,18,FALSE)</f>
        <v>#REF!</v>
      </c>
      <c r="K171" s="57" t="e">
        <f>VLOOKUP($M171,CornerStats!$A$3:$AE$998,20,FALSE)</f>
        <v>#REF!</v>
      </c>
      <c r="L171" s="57" t="e">
        <f>VLOOKUP($M171,CornerStats!$A$3:$AE$998,21,FALSE)</f>
        <v>#REF!</v>
      </c>
      <c r="M171" s="53" t="e">
        <f>Fixtures!#REF!</f>
        <v>#REF!</v>
      </c>
      <c r="N171" s="54" t="e">
        <f>Fixtures!#REF!</f>
        <v>#REF!</v>
      </c>
      <c r="O171" s="53" t="e">
        <f>Fixtures!#REF!</f>
        <v>#REF!</v>
      </c>
      <c r="P171" s="51" t="e">
        <f>VLOOKUP($O171,CornerStats!$A$3:$AE$998,5,FALSE)</f>
        <v>#REF!</v>
      </c>
      <c r="Q171" s="51" t="e">
        <f>VLOOKUP($O171,CornerStats!$A$3:$AE$998,7,FALSE)</f>
        <v>#REF!</v>
      </c>
      <c r="R171" s="51" t="e">
        <f>VLOOKUP($O171,CornerStats!$A$3:$AE$998,8,FALSE)</f>
        <v>#REF!</v>
      </c>
      <c r="S171" s="51" t="e">
        <f>VLOOKUP($O171,CornerStats!$A$3:$AE$998,10,FALSE)</f>
        <v>#REF!</v>
      </c>
      <c r="T171" s="60" t="e">
        <f>VLOOKUP($O171,CornerStats!$A$3:$AE$998,11,FALSE)</f>
        <v>#REF!</v>
      </c>
      <c r="U171" s="60" t="e">
        <f>VLOOKUP($O171,CornerStats!$A$3:$AE$998,13,FALSE)</f>
        <v>#REF!</v>
      </c>
      <c r="V171" s="57" t="e">
        <f>VLOOKUP($O171,CornerStats!$A$3:$AE$998,14,FALSE)</f>
        <v>#REF!</v>
      </c>
      <c r="W171" s="57" t="e">
        <f>VLOOKUP($O171,CornerStats!$A$3:$AE$998,16,FALSE)</f>
        <v>#REF!</v>
      </c>
      <c r="X171" s="57" t="e">
        <f>VLOOKUP($O171,CornerStats!$A$3:$AE$998,17,FALSE)</f>
        <v>#REF!</v>
      </c>
      <c r="Y171" s="57" t="e">
        <f>VLOOKUP($O171,CornerStats!$A$3:$AE$998,19,FALSE)</f>
        <v>#REF!</v>
      </c>
      <c r="Z171" s="57" t="e">
        <f>VLOOKUP($O171,CornerStats!$A$3:$AE$998,20,FALSE)</f>
        <v>#REF!</v>
      </c>
      <c r="AA171" s="57" t="e">
        <f>VLOOKUP($O171,CornerStats!$A$3:$AE$998,22,FALSE)</f>
        <v>#REF!</v>
      </c>
    </row>
    <row r="172" spans="1:27" hidden="1" x14ac:dyDescent="0.3">
      <c r="A172" s="51" t="e">
        <f>VLOOKUP($M172,CornerStats!$A$3:$AE$998,5,FALSE)</f>
        <v>#REF!</v>
      </c>
      <c r="B172" s="51" t="e">
        <f>VLOOKUP($M172,CornerStats!$A$3:$AE$998,6,FALSE)</f>
        <v>#REF!</v>
      </c>
      <c r="C172" s="51" t="e">
        <f>VLOOKUP($M172,CornerStats!$A$3:$AE$998,8,FALSE)</f>
        <v>#REF!</v>
      </c>
      <c r="D172" s="51" t="e">
        <f>VLOOKUP($M172,CornerStats!$A$3:$AE$998,9,FALSE)</f>
        <v>#REF!</v>
      </c>
      <c r="E172" s="60" t="e">
        <f>VLOOKUP($M172,CornerStats!$A$3:$AE$998,11,FALSE)</f>
        <v>#REF!</v>
      </c>
      <c r="F172" s="60" t="e">
        <f>VLOOKUP($M172,CornerStats!$A$3:$AE$998,12,FALSE)</f>
        <v>#REF!</v>
      </c>
      <c r="G172" s="57" t="e">
        <f>VLOOKUP($M172,CornerStats!$A$3:$AE$998,14,FALSE)</f>
        <v>#REF!</v>
      </c>
      <c r="H172" s="57" t="e">
        <f>VLOOKUP($M172,CornerStats!$A$3:$AE$998,15,FALSE)</f>
        <v>#REF!</v>
      </c>
      <c r="I172" s="57" t="e">
        <f>VLOOKUP($M172,CornerStats!$A$3:$AE$998,17,FALSE)</f>
        <v>#REF!</v>
      </c>
      <c r="J172" s="57" t="e">
        <f>VLOOKUP($M172,CornerStats!$A$3:$AE$998,18,FALSE)</f>
        <v>#REF!</v>
      </c>
      <c r="K172" s="57" t="e">
        <f>VLOOKUP($M172,CornerStats!$A$3:$AE$998,20,FALSE)</f>
        <v>#REF!</v>
      </c>
      <c r="L172" s="57" t="e">
        <f>VLOOKUP($M172,CornerStats!$A$3:$AE$998,21,FALSE)</f>
        <v>#REF!</v>
      </c>
      <c r="M172" s="53" t="e">
        <f>Fixtures!#REF!</f>
        <v>#REF!</v>
      </c>
      <c r="N172" s="54" t="e">
        <f>Fixtures!#REF!</f>
        <v>#REF!</v>
      </c>
      <c r="O172" s="53" t="e">
        <f>Fixtures!#REF!</f>
        <v>#REF!</v>
      </c>
      <c r="P172" s="51" t="e">
        <f>VLOOKUP($O172,CornerStats!$A$3:$AE$998,5,FALSE)</f>
        <v>#REF!</v>
      </c>
      <c r="Q172" s="51" t="e">
        <f>VLOOKUP($O172,CornerStats!$A$3:$AE$998,7,FALSE)</f>
        <v>#REF!</v>
      </c>
      <c r="R172" s="51" t="e">
        <f>VLOOKUP($O172,CornerStats!$A$3:$AE$998,8,FALSE)</f>
        <v>#REF!</v>
      </c>
      <c r="S172" s="51" t="e">
        <f>VLOOKUP($O172,CornerStats!$A$3:$AE$998,10,FALSE)</f>
        <v>#REF!</v>
      </c>
      <c r="T172" s="60" t="e">
        <f>VLOOKUP($O172,CornerStats!$A$3:$AE$998,11,FALSE)</f>
        <v>#REF!</v>
      </c>
      <c r="U172" s="60" t="e">
        <f>VLOOKUP($O172,CornerStats!$A$3:$AE$998,13,FALSE)</f>
        <v>#REF!</v>
      </c>
      <c r="V172" s="57" t="e">
        <f>VLOOKUP($O172,CornerStats!$A$3:$AE$998,14,FALSE)</f>
        <v>#REF!</v>
      </c>
      <c r="W172" s="57" t="e">
        <f>VLOOKUP($O172,CornerStats!$A$3:$AE$998,16,FALSE)</f>
        <v>#REF!</v>
      </c>
      <c r="X172" s="57" t="e">
        <f>VLOOKUP($O172,CornerStats!$A$3:$AE$998,17,FALSE)</f>
        <v>#REF!</v>
      </c>
      <c r="Y172" s="57" t="e">
        <f>VLOOKUP($O172,CornerStats!$A$3:$AE$998,19,FALSE)</f>
        <v>#REF!</v>
      </c>
      <c r="Z172" s="57" t="e">
        <f>VLOOKUP($O172,CornerStats!$A$3:$AE$998,20,FALSE)</f>
        <v>#REF!</v>
      </c>
      <c r="AA172" s="57" t="e">
        <f>VLOOKUP($O172,CornerStats!$A$3:$AE$998,22,FALSE)</f>
        <v>#REF!</v>
      </c>
    </row>
    <row r="173" spans="1:27" hidden="1" x14ac:dyDescent="0.3">
      <c r="A173" s="51" t="e">
        <f>VLOOKUP($M173,CornerStats!$A$3:$AE$998,5,FALSE)</f>
        <v>#REF!</v>
      </c>
      <c r="B173" s="51" t="e">
        <f>VLOOKUP($M173,CornerStats!$A$3:$AE$998,6,FALSE)</f>
        <v>#REF!</v>
      </c>
      <c r="C173" s="51" t="e">
        <f>VLOOKUP($M173,CornerStats!$A$3:$AE$998,8,FALSE)</f>
        <v>#REF!</v>
      </c>
      <c r="D173" s="51" t="e">
        <f>VLOOKUP($M173,CornerStats!$A$3:$AE$998,9,FALSE)</f>
        <v>#REF!</v>
      </c>
      <c r="E173" s="60" t="e">
        <f>VLOOKUP($M173,CornerStats!$A$3:$AE$998,11,FALSE)</f>
        <v>#REF!</v>
      </c>
      <c r="F173" s="60" t="e">
        <f>VLOOKUP($M173,CornerStats!$A$3:$AE$998,12,FALSE)</f>
        <v>#REF!</v>
      </c>
      <c r="G173" s="57" t="e">
        <f>VLOOKUP($M173,CornerStats!$A$3:$AE$998,14,FALSE)</f>
        <v>#REF!</v>
      </c>
      <c r="H173" s="57" t="e">
        <f>VLOOKUP($M173,CornerStats!$A$3:$AE$998,15,FALSE)</f>
        <v>#REF!</v>
      </c>
      <c r="I173" s="57" t="e">
        <f>VLOOKUP($M173,CornerStats!$A$3:$AE$998,17,FALSE)</f>
        <v>#REF!</v>
      </c>
      <c r="J173" s="57" t="e">
        <f>VLOOKUP($M173,CornerStats!$A$3:$AE$998,18,FALSE)</f>
        <v>#REF!</v>
      </c>
      <c r="K173" s="57" t="e">
        <f>VLOOKUP($M173,CornerStats!$A$3:$AE$998,20,FALSE)</f>
        <v>#REF!</v>
      </c>
      <c r="L173" s="57" t="e">
        <f>VLOOKUP($M173,CornerStats!$A$3:$AE$998,21,FALSE)</f>
        <v>#REF!</v>
      </c>
      <c r="M173" s="53" t="e">
        <f>Fixtures!#REF!</f>
        <v>#REF!</v>
      </c>
      <c r="N173" s="54" t="e">
        <f>Fixtures!#REF!</f>
        <v>#REF!</v>
      </c>
      <c r="O173" s="53" t="e">
        <f>Fixtures!#REF!</f>
        <v>#REF!</v>
      </c>
      <c r="P173" s="51" t="e">
        <f>VLOOKUP($O173,CornerStats!$A$3:$AE$998,5,FALSE)</f>
        <v>#REF!</v>
      </c>
      <c r="Q173" s="51" t="e">
        <f>VLOOKUP($O173,CornerStats!$A$3:$AE$998,7,FALSE)</f>
        <v>#REF!</v>
      </c>
      <c r="R173" s="51" t="e">
        <f>VLOOKUP($O173,CornerStats!$A$3:$AE$998,8,FALSE)</f>
        <v>#REF!</v>
      </c>
      <c r="S173" s="51" t="e">
        <f>VLOOKUP($O173,CornerStats!$A$3:$AE$998,10,FALSE)</f>
        <v>#REF!</v>
      </c>
      <c r="T173" s="60" t="e">
        <f>VLOOKUP($O173,CornerStats!$A$3:$AE$998,11,FALSE)</f>
        <v>#REF!</v>
      </c>
      <c r="U173" s="60" t="e">
        <f>VLOOKUP($O173,CornerStats!$A$3:$AE$998,13,FALSE)</f>
        <v>#REF!</v>
      </c>
      <c r="V173" s="57" t="e">
        <f>VLOOKUP($O173,CornerStats!$A$3:$AE$998,14,FALSE)</f>
        <v>#REF!</v>
      </c>
      <c r="W173" s="57" t="e">
        <f>VLOOKUP($O173,CornerStats!$A$3:$AE$998,16,FALSE)</f>
        <v>#REF!</v>
      </c>
      <c r="X173" s="57" t="e">
        <f>VLOOKUP($O173,CornerStats!$A$3:$AE$998,17,FALSE)</f>
        <v>#REF!</v>
      </c>
      <c r="Y173" s="57" t="e">
        <f>VLOOKUP($O173,CornerStats!$A$3:$AE$998,19,FALSE)</f>
        <v>#REF!</v>
      </c>
      <c r="Z173" s="57" t="e">
        <f>VLOOKUP($O173,CornerStats!$A$3:$AE$998,20,FALSE)</f>
        <v>#REF!</v>
      </c>
      <c r="AA173" s="57" t="e">
        <f>VLOOKUP($O173,CornerStats!$A$3:$AE$998,22,FALSE)</f>
        <v>#REF!</v>
      </c>
    </row>
    <row r="174" spans="1:27" hidden="1" x14ac:dyDescent="0.3">
      <c r="A174" s="51" t="e">
        <f>VLOOKUP($M174,CornerStats!$A$3:$AE$998,5,FALSE)</f>
        <v>#REF!</v>
      </c>
      <c r="B174" s="51" t="e">
        <f>VLOOKUP($M174,CornerStats!$A$3:$AE$998,6,FALSE)</f>
        <v>#REF!</v>
      </c>
      <c r="C174" s="51" t="e">
        <f>VLOOKUP($M174,CornerStats!$A$3:$AE$998,8,FALSE)</f>
        <v>#REF!</v>
      </c>
      <c r="D174" s="51" t="e">
        <f>VLOOKUP($M174,CornerStats!$A$3:$AE$998,9,FALSE)</f>
        <v>#REF!</v>
      </c>
      <c r="E174" s="60" t="e">
        <f>VLOOKUP($M174,CornerStats!$A$3:$AE$998,11,FALSE)</f>
        <v>#REF!</v>
      </c>
      <c r="F174" s="60" t="e">
        <f>VLOOKUP($M174,CornerStats!$A$3:$AE$998,12,FALSE)</f>
        <v>#REF!</v>
      </c>
      <c r="G174" s="57" t="e">
        <f>VLOOKUP($M174,CornerStats!$A$3:$AE$998,14,FALSE)</f>
        <v>#REF!</v>
      </c>
      <c r="H174" s="57" t="e">
        <f>VLOOKUP($M174,CornerStats!$A$3:$AE$998,15,FALSE)</f>
        <v>#REF!</v>
      </c>
      <c r="I174" s="57" t="e">
        <f>VLOOKUP($M174,CornerStats!$A$3:$AE$998,17,FALSE)</f>
        <v>#REF!</v>
      </c>
      <c r="J174" s="57" t="e">
        <f>VLOOKUP($M174,CornerStats!$A$3:$AE$998,18,FALSE)</f>
        <v>#REF!</v>
      </c>
      <c r="K174" s="57" t="e">
        <f>VLOOKUP($M174,CornerStats!$A$3:$AE$998,20,FALSE)</f>
        <v>#REF!</v>
      </c>
      <c r="L174" s="57" t="e">
        <f>VLOOKUP($M174,CornerStats!$A$3:$AE$998,21,FALSE)</f>
        <v>#REF!</v>
      </c>
      <c r="M174" s="53" t="e">
        <f>Fixtures!#REF!</f>
        <v>#REF!</v>
      </c>
      <c r="N174" s="54" t="e">
        <f>Fixtures!#REF!</f>
        <v>#REF!</v>
      </c>
      <c r="O174" s="53" t="e">
        <f>Fixtures!#REF!</f>
        <v>#REF!</v>
      </c>
      <c r="P174" s="51" t="e">
        <f>VLOOKUP($O174,CornerStats!$A$3:$AE$998,5,FALSE)</f>
        <v>#REF!</v>
      </c>
      <c r="Q174" s="51" t="e">
        <f>VLOOKUP($O174,CornerStats!$A$3:$AE$998,7,FALSE)</f>
        <v>#REF!</v>
      </c>
      <c r="R174" s="51" t="e">
        <f>VLOOKUP($O174,CornerStats!$A$3:$AE$998,8,FALSE)</f>
        <v>#REF!</v>
      </c>
      <c r="S174" s="51" t="e">
        <f>VLOOKUP($O174,CornerStats!$A$3:$AE$998,10,FALSE)</f>
        <v>#REF!</v>
      </c>
      <c r="T174" s="60" t="e">
        <f>VLOOKUP($O174,CornerStats!$A$3:$AE$998,11,FALSE)</f>
        <v>#REF!</v>
      </c>
      <c r="U174" s="60" t="e">
        <f>VLOOKUP($O174,CornerStats!$A$3:$AE$998,13,FALSE)</f>
        <v>#REF!</v>
      </c>
      <c r="V174" s="57" t="e">
        <f>VLOOKUP($O174,CornerStats!$A$3:$AE$998,14,FALSE)</f>
        <v>#REF!</v>
      </c>
      <c r="W174" s="57" t="e">
        <f>VLOOKUP($O174,CornerStats!$A$3:$AE$998,16,FALSE)</f>
        <v>#REF!</v>
      </c>
      <c r="X174" s="57" t="e">
        <f>VLOOKUP($O174,CornerStats!$A$3:$AE$998,17,FALSE)</f>
        <v>#REF!</v>
      </c>
      <c r="Y174" s="57" t="e">
        <f>VLOOKUP($O174,CornerStats!$A$3:$AE$998,19,FALSE)</f>
        <v>#REF!</v>
      </c>
      <c r="Z174" s="57" t="e">
        <f>VLOOKUP($O174,CornerStats!$A$3:$AE$998,20,FALSE)</f>
        <v>#REF!</v>
      </c>
      <c r="AA174" s="57" t="e">
        <f>VLOOKUP($O174,CornerStats!$A$3:$AE$998,22,FALSE)</f>
        <v>#REF!</v>
      </c>
    </row>
    <row r="175" spans="1:27" hidden="1" x14ac:dyDescent="0.3">
      <c r="A175" s="51" t="e">
        <f>VLOOKUP($M175,CornerStats!$A$3:$AE$998,5,FALSE)</f>
        <v>#REF!</v>
      </c>
      <c r="B175" s="51" t="e">
        <f>VLOOKUP($M175,CornerStats!$A$3:$AE$998,6,FALSE)</f>
        <v>#REF!</v>
      </c>
      <c r="C175" s="51" t="e">
        <f>VLOOKUP($M175,CornerStats!$A$3:$AE$998,8,FALSE)</f>
        <v>#REF!</v>
      </c>
      <c r="D175" s="51" t="e">
        <f>VLOOKUP($M175,CornerStats!$A$3:$AE$998,9,FALSE)</f>
        <v>#REF!</v>
      </c>
      <c r="E175" s="60" t="e">
        <f>VLOOKUP($M175,CornerStats!$A$3:$AE$998,11,FALSE)</f>
        <v>#REF!</v>
      </c>
      <c r="F175" s="60" t="e">
        <f>VLOOKUP($M175,CornerStats!$A$3:$AE$998,12,FALSE)</f>
        <v>#REF!</v>
      </c>
      <c r="G175" s="57" t="e">
        <f>VLOOKUP($M175,CornerStats!$A$3:$AE$998,14,FALSE)</f>
        <v>#REF!</v>
      </c>
      <c r="H175" s="57" t="e">
        <f>VLOOKUP($M175,CornerStats!$A$3:$AE$998,15,FALSE)</f>
        <v>#REF!</v>
      </c>
      <c r="I175" s="57" t="e">
        <f>VLOOKUP($M175,CornerStats!$A$3:$AE$998,17,FALSE)</f>
        <v>#REF!</v>
      </c>
      <c r="J175" s="57" t="e">
        <f>VLOOKUP($M175,CornerStats!$A$3:$AE$998,18,FALSE)</f>
        <v>#REF!</v>
      </c>
      <c r="K175" s="57" t="e">
        <f>VLOOKUP($M175,CornerStats!$A$3:$AE$998,20,FALSE)</f>
        <v>#REF!</v>
      </c>
      <c r="L175" s="57" t="e">
        <f>VLOOKUP($M175,CornerStats!$A$3:$AE$998,21,FALSE)</f>
        <v>#REF!</v>
      </c>
      <c r="M175" s="53" t="e">
        <f>Fixtures!#REF!</f>
        <v>#REF!</v>
      </c>
      <c r="N175" s="54" t="e">
        <f>Fixtures!#REF!</f>
        <v>#REF!</v>
      </c>
      <c r="O175" s="53" t="e">
        <f>Fixtures!#REF!</f>
        <v>#REF!</v>
      </c>
      <c r="P175" s="51" t="e">
        <f>VLOOKUP($O175,CornerStats!$A$3:$AE$998,5,FALSE)</f>
        <v>#REF!</v>
      </c>
      <c r="Q175" s="51" t="e">
        <f>VLOOKUP($O175,CornerStats!$A$3:$AE$998,7,FALSE)</f>
        <v>#REF!</v>
      </c>
      <c r="R175" s="51" t="e">
        <f>VLOOKUP($O175,CornerStats!$A$3:$AE$998,8,FALSE)</f>
        <v>#REF!</v>
      </c>
      <c r="S175" s="51" t="e">
        <f>VLOOKUP($O175,CornerStats!$A$3:$AE$998,10,FALSE)</f>
        <v>#REF!</v>
      </c>
      <c r="T175" s="60" t="e">
        <f>VLOOKUP($O175,CornerStats!$A$3:$AE$998,11,FALSE)</f>
        <v>#REF!</v>
      </c>
      <c r="U175" s="60" t="e">
        <f>VLOOKUP($O175,CornerStats!$A$3:$AE$998,13,FALSE)</f>
        <v>#REF!</v>
      </c>
      <c r="V175" s="57" t="e">
        <f>VLOOKUP($O175,CornerStats!$A$3:$AE$998,14,FALSE)</f>
        <v>#REF!</v>
      </c>
      <c r="W175" s="57" t="e">
        <f>VLOOKUP($O175,CornerStats!$A$3:$AE$998,16,FALSE)</f>
        <v>#REF!</v>
      </c>
      <c r="X175" s="57" t="e">
        <f>VLOOKUP($O175,CornerStats!$A$3:$AE$998,17,FALSE)</f>
        <v>#REF!</v>
      </c>
      <c r="Y175" s="57" t="e">
        <f>VLOOKUP($O175,CornerStats!$A$3:$AE$998,19,FALSE)</f>
        <v>#REF!</v>
      </c>
      <c r="Z175" s="57" t="e">
        <f>VLOOKUP($O175,CornerStats!$A$3:$AE$998,20,FALSE)</f>
        <v>#REF!</v>
      </c>
      <c r="AA175" s="57" t="e">
        <f>VLOOKUP($O175,CornerStats!$A$3:$AE$998,22,FALSE)</f>
        <v>#REF!</v>
      </c>
    </row>
    <row r="176" spans="1:27" hidden="1" x14ac:dyDescent="0.3">
      <c r="A176" s="51" t="e">
        <f>VLOOKUP($M176,CornerStats!$A$3:$AE$998,5,FALSE)</f>
        <v>#REF!</v>
      </c>
      <c r="B176" s="51" t="e">
        <f>VLOOKUP($M176,CornerStats!$A$3:$AE$998,6,FALSE)</f>
        <v>#REF!</v>
      </c>
      <c r="C176" s="51" t="e">
        <f>VLOOKUP($M176,CornerStats!$A$3:$AE$998,8,FALSE)</f>
        <v>#REF!</v>
      </c>
      <c r="D176" s="51" t="e">
        <f>VLOOKUP($M176,CornerStats!$A$3:$AE$998,9,FALSE)</f>
        <v>#REF!</v>
      </c>
      <c r="E176" s="60" t="e">
        <f>VLOOKUP($M176,CornerStats!$A$3:$AE$998,11,FALSE)</f>
        <v>#REF!</v>
      </c>
      <c r="F176" s="60" t="e">
        <f>VLOOKUP($M176,CornerStats!$A$3:$AE$998,12,FALSE)</f>
        <v>#REF!</v>
      </c>
      <c r="G176" s="57" t="e">
        <f>VLOOKUP($M176,CornerStats!$A$3:$AE$998,14,FALSE)</f>
        <v>#REF!</v>
      </c>
      <c r="H176" s="57" t="e">
        <f>VLOOKUP($M176,CornerStats!$A$3:$AE$998,15,FALSE)</f>
        <v>#REF!</v>
      </c>
      <c r="I176" s="57" t="e">
        <f>VLOOKUP($M176,CornerStats!$A$3:$AE$998,17,FALSE)</f>
        <v>#REF!</v>
      </c>
      <c r="J176" s="57" t="e">
        <f>VLOOKUP($M176,CornerStats!$A$3:$AE$998,18,FALSE)</f>
        <v>#REF!</v>
      </c>
      <c r="K176" s="57" t="e">
        <f>VLOOKUP($M176,CornerStats!$A$3:$AE$998,20,FALSE)</f>
        <v>#REF!</v>
      </c>
      <c r="L176" s="57" t="e">
        <f>VLOOKUP($M176,CornerStats!$A$3:$AE$998,21,FALSE)</f>
        <v>#REF!</v>
      </c>
      <c r="M176" s="53" t="e">
        <f>Fixtures!#REF!</f>
        <v>#REF!</v>
      </c>
      <c r="N176" s="54" t="e">
        <f>Fixtures!#REF!</f>
        <v>#REF!</v>
      </c>
      <c r="O176" s="53" t="e">
        <f>Fixtures!#REF!</f>
        <v>#REF!</v>
      </c>
      <c r="P176" s="51" t="e">
        <f>VLOOKUP($O176,CornerStats!$A$3:$AE$998,5,FALSE)</f>
        <v>#REF!</v>
      </c>
      <c r="Q176" s="51" t="e">
        <f>VLOOKUP($O176,CornerStats!$A$3:$AE$998,7,FALSE)</f>
        <v>#REF!</v>
      </c>
      <c r="R176" s="51" t="e">
        <f>VLOOKUP($O176,CornerStats!$A$3:$AE$998,8,FALSE)</f>
        <v>#REF!</v>
      </c>
      <c r="S176" s="51" t="e">
        <f>VLOOKUP($O176,CornerStats!$A$3:$AE$998,10,FALSE)</f>
        <v>#REF!</v>
      </c>
      <c r="T176" s="60" t="e">
        <f>VLOOKUP($O176,CornerStats!$A$3:$AE$998,11,FALSE)</f>
        <v>#REF!</v>
      </c>
      <c r="U176" s="60" t="e">
        <f>VLOOKUP($O176,CornerStats!$A$3:$AE$998,13,FALSE)</f>
        <v>#REF!</v>
      </c>
      <c r="V176" s="57" t="e">
        <f>VLOOKUP($O176,CornerStats!$A$3:$AE$998,14,FALSE)</f>
        <v>#REF!</v>
      </c>
      <c r="W176" s="57" t="e">
        <f>VLOOKUP($O176,CornerStats!$A$3:$AE$998,16,FALSE)</f>
        <v>#REF!</v>
      </c>
      <c r="X176" s="57" t="e">
        <f>VLOOKUP($O176,CornerStats!$A$3:$AE$998,17,FALSE)</f>
        <v>#REF!</v>
      </c>
      <c r="Y176" s="57" t="e">
        <f>VLOOKUP($O176,CornerStats!$A$3:$AE$998,19,FALSE)</f>
        <v>#REF!</v>
      </c>
      <c r="Z176" s="57" t="e">
        <f>VLOOKUP($O176,CornerStats!$A$3:$AE$998,20,FALSE)</f>
        <v>#REF!</v>
      </c>
      <c r="AA176" s="57" t="e">
        <f>VLOOKUP($O176,CornerStats!$A$3:$AE$998,22,FALSE)</f>
        <v>#REF!</v>
      </c>
    </row>
    <row r="177" spans="1:27" hidden="1" x14ac:dyDescent="0.3">
      <c r="A177" s="51" t="e">
        <f>VLOOKUP($M177,CornerStats!$A$3:$AE$998,5,FALSE)</f>
        <v>#REF!</v>
      </c>
      <c r="B177" s="51" t="e">
        <f>VLOOKUP($M177,CornerStats!$A$3:$AE$998,6,FALSE)</f>
        <v>#REF!</v>
      </c>
      <c r="C177" s="51" t="e">
        <f>VLOOKUP($M177,CornerStats!$A$3:$AE$998,8,FALSE)</f>
        <v>#REF!</v>
      </c>
      <c r="D177" s="51" t="e">
        <f>VLOOKUP($M177,CornerStats!$A$3:$AE$998,9,FALSE)</f>
        <v>#REF!</v>
      </c>
      <c r="E177" s="60" t="e">
        <f>VLOOKUP($M177,CornerStats!$A$3:$AE$998,11,FALSE)</f>
        <v>#REF!</v>
      </c>
      <c r="F177" s="60" t="e">
        <f>VLOOKUP($M177,CornerStats!$A$3:$AE$998,12,FALSE)</f>
        <v>#REF!</v>
      </c>
      <c r="G177" s="57" t="e">
        <f>VLOOKUP($M177,CornerStats!$A$3:$AE$998,14,FALSE)</f>
        <v>#REF!</v>
      </c>
      <c r="H177" s="57" t="e">
        <f>VLOOKUP($M177,CornerStats!$A$3:$AE$998,15,FALSE)</f>
        <v>#REF!</v>
      </c>
      <c r="I177" s="57" t="e">
        <f>VLOOKUP($M177,CornerStats!$A$3:$AE$998,17,FALSE)</f>
        <v>#REF!</v>
      </c>
      <c r="J177" s="57" t="e">
        <f>VLOOKUP($M177,CornerStats!$A$3:$AE$998,18,FALSE)</f>
        <v>#REF!</v>
      </c>
      <c r="K177" s="57" t="e">
        <f>VLOOKUP($M177,CornerStats!$A$3:$AE$998,20,FALSE)</f>
        <v>#REF!</v>
      </c>
      <c r="L177" s="57" t="e">
        <f>VLOOKUP($M177,CornerStats!$A$3:$AE$998,21,FALSE)</f>
        <v>#REF!</v>
      </c>
      <c r="M177" s="53" t="e">
        <f>Fixtures!#REF!</f>
        <v>#REF!</v>
      </c>
      <c r="N177" s="54" t="e">
        <f>Fixtures!#REF!</f>
        <v>#REF!</v>
      </c>
      <c r="O177" s="53" t="e">
        <f>Fixtures!#REF!</f>
        <v>#REF!</v>
      </c>
      <c r="P177" s="51" t="e">
        <f>VLOOKUP($O177,CornerStats!$A$3:$AE$998,5,FALSE)</f>
        <v>#REF!</v>
      </c>
      <c r="Q177" s="51" t="e">
        <f>VLOOKUP($O177,CornerStats!$A$3:$AE$998,7,FALSE)</f>
        <v>#REF!</v>
      </c>
      <c r="R177" s="51" t="e">
        <f>VLOOKUP($O177,CornerStats!$A$3:$AE$998,8,FALSE)</f>
        <v>#REF!</v>
      </c>
      <c r="S177" s="51" t="e">
        <f>VLOOKUP($O177,CornerStats!$A$3:$AE$998,10,FALSE)</f>
        <v>#REF!</v>
      </c>
      <c r="T177" s="60" t="e">
        <f>VLOOKUP($O177,CornerStats!$A$3:$AE$998,11,FALSE)</f>
        <v>#REF!</v>
      </c>
      <c r="U177" s="60" t="e">
        <f>VLOOKUP($O177,CornerStats!$A$3:$AE$998,13,FALSE)</f>
        <v>#REF!</v>
      </c>
      <c r="V177" s="57" t="e">
        <f>VLOOKUP($O177,CornerStats!$A$3:$AE$998,14,FALSE)</f>
        <v>#REF!</v>
      </c>
      <c r="W177" s="57" t="e">
        <f>VLOOKUP($O177,CornerStats!$A$3:$AE$998,16,FALSE)</f>
        <v>#REF!</v>
      </c>
      <c r="X177" s="57" t="e">
        <f>VLOOKUP($O177,CornerStats!$A$3:$AE$998,17,FALSE)</f>
        <v>#REF!</v>
      </c>
      <c r="Y177" s="57" t="e">
        <f>VLOOKUP($O177,CornerStats!$A$3:$AE$998,19,FALSE)</f>
        <v>#REF!</v>
      </c>
      <c r="Z177" s="57" t="e">
        <f>VLOOKUP($O177,CornerStats!$A$3:$AE$998,20,FALSE)</f>
        <v>#REF!</v>
      </c>
      <c r="AA177" s="57" t="e">
        <f>VLOOKUP($O177,CornerStats!$A$3:$AE$998,22,FALSE)</f>
        <v>#REF!</v>
      </c>
    </row>
    <row r="178" spans="1:27" hidden="1" x14ac:dyDescent="0.3">
      <c r="A178" s="51" t="e">
        <f>VLOOKUP($M178,CornerStats!$A$3:$AE$998,5,FALSE)</f>
        <v>#REF!</v>
      </c>
      <c r="B178" s="51" t="e">
        <f>VLOOKUP($M178,CornerStats!$A$3:$AE$998,6,FALSE)</f>
        <v>#REF!</v>
      </c>
      <c r="C178" s="51" t="e">
        <f>VLOOKUP($M178,CornerStats!$A$3:$AE$998,8,FALSE)</f>
        <v>#REF!</v>
      </c>
      <c r="D178" s="51" t="e">
        <f>VLOOKUP($M178,CornerStats!$A$3:$AE$998,9,FALSE)</f>
        <v>#REF!</v>
      </c>
      <c r="E178" s="60" t="e">
        <f>VLOOKUP($M178,CornerStats!$A$3:$AE$998,11,FALSE)</f>
        <v>#REF!</v>
      </c>
      <c r="F178" s="60" t="e">
        <f>VLOOKUP($M178,CornerStats!$A$3:$AE$998,12,FALSE)</f>
        <v>#REF!</v>
      </c>
      <c r="G178" s="57" t="e">
        <f>VLOOKUP($M178,CornerStats!$A$3:$AE$998,14,FALSE)</f>
        <v>#REF!</v>
      </c>
      <c r="H178" s="57" t="e">
        <f>VLOOKUP($M178,CornerStats!$A$3:$AE$998,15,FALSE)</f>
        <v>#REF!</v>
      </c>
      <c r="I178" s="57" t="e">
        <f>VLOOKUP($M178,CornerStats!$A$3:$AE$998,17,FALSE)</f>
        <v>#REF!</v>
      </c>
      <c r="J178" s="57" t="e">
        <f>VLOOKUP($M178,CornerStats!$A$3:$AE$998,18,FALSE)</f>
        <v>#REF!</v>
      </c>
      <c r="K178" s="57" t="e">
        <f>VLOOKUP($M178,CornerStats!$A$3:$AE$998,20,FALSE)</f>
        <v>#REF!</v>
      </c>
      <c r="L178" s="57" t="e">
        <f>VLOOKUP($M178,CornerStats!$A$3:$AE$998,21,FALSE)</f>
        <v>#REF!</v>
      </c>
      <c r="M178" s="53" t="e">
        <f>Fixtures!#REF!</f>
        <v>#REF!</v>
      </c>
      <c r="N178" s="54" t="e">
        <f>Fixtures!#REF!</f>
        <v>#REF!</v>
      </c>
      <c r="O178" s="53" t="e">
        <f>Fixtures!#REF!</f>
        <v>#REF!</v>
      </c>
      <c r="P178" s="51" t="e">
        <f>VLOOKUP($O178,CornerStats!$A$3:$AE$998,5,FALSE)</f>
        <v>#REF!</v>
      </c>
      <c r="Q178" s="51" t="e">
        <f>VLOOKUP($O178,CornerStats!$A$3:$AE$998,7,FALSE)</f>
        <v>#REF!</v>
      </c>
      <c r="R178" s="51" t="e">
        <f>VLOOKUP($O178,CornerStats!$A$3:$AE$998,8,FALSE)</f>
        <v>#REF!</v>
      </c>
      <c r="S178" s="51" t="e">
        <f>VLOOKUP($O178,CornerStats!$A$3:$AE$998,10,FALSE)</f>
        <v>#REF!</v>
      </c>
      <c r="T178" s="60" t="e">
        <f>VLOOKUP($O178,CornerStats!$A$3:$AE$998,11,FALSE)</f>
        <v>#REF!</v>
      </c>
      <c r="U178" s="60" t="e">
        <f>VLOOKUP($O178,CornerStats!$A$3:$AE$998,13,FALSE)</f>
        <v>#REF!</v>
      </c>
      <c r="V178" s="57" t="e">
        <f>VLOOKUP($O178,CornerStats!$A$3:$AE$998,14,FALSE)</f>
        <v>#REF!</v>
      </c>
      <c r="W178" s="57" t="e">
        <f>VLOOKUP($O178,CornerStats!$A$3:$AE$998,16,FALSE)</f>
        <v>#REF!</v>
      </c>
      <c r="X178" s="57" t="e">
        <f>VLOOKUP($O178,CornerStats!$A$3:$AE$998,17,FALSE)</f>
        <v>#REF!</v>
      </c>
      <c r="Y178" s="57" t="e">
        <f>VLOOKUP($O178,CornerStats!$A$3:$AE$998,19,FALSE)</f>
        <v>#REF!</v>
      </c>
      <c r="Z178" s="57" t="e">
        <f>VLOOKUP($O178,CornerStats!$A$3:$AE$998,20,FALSE)</f>
        <v>#REF!</v>
      </c>
      <c r="AA178" s="57" t="e">
        <f>VLOOKUP($O178,CornerStats!$A$3:$AE$998,22,FALSE)</f>
        <v>#REF!</v>
      </c>
    </row>
    <row r="179" spans="1:27" hidden="1" x14ac:dyDescent="0.3">
      <c r="A179" s="51" t="e">
        <f>VLOOKUP($M179,CornerStats!$A$3:$AE$998,5,FALSE)</f>
        <v>#REF!</v>
      </c>
      <c r="B179" s="51" t="e">
        <f>VLOOKUP($M179,CornerStats!$A$3:$AE$998,6,FALSE)</f>
        <v>#REF!</v>
      </c>
      <c r="C179" s="51" t="e">
        <f>VLOOKUP($M179,CornerStats!$A$3:$AE$998,8,FALSE)</f>
        <v>#REF!</v>
      </c>
      <c r="D179" s="51" t="e">
        <f>VLOOKUP($M179,CornerStats!$A$3:$AE$998,9,FALSE)</f>
        <v>#REF!</v>
      </c>
      <c r="E179" s="60" t="e">
        <f>VLOOKUP($M179,CornerStats!$A$3:$AE$998,11,FALSE)</f>
        <v>#REF!</v>
      </c>
      <c r="F179" s="60" t="e">
        <f>VLOOKUP($M179,CornerStats!$A$3:$AE$998,12,FALSE)</f>
        <v>#REF!</v>
      </c>
      <c r="G179" s="57" t="e">
        <f>VLOOKUP($M179,CornerStats!$A$3:$AE$998,14,FALSE)</f>
        <v>#REF!</v>
      </c>
      <c r="H179" s="57" t="e">
        <f>VLOOKUP($M179,CornerStats!$A$3:$AE$998,15,FALSE)</f>
        <v>#REF!</v>
      </c>
      <c r="I179" s="57" t="e">
        <f>VLOOKUP($M179,CornerStats!$A$3:$AE$998,17,FALSE)</f>
        <v>#REF!</v>
      </c>
      <c r="J179" s="57" t="e">
        <f>VLOOKUP($M179,CornerStats!$A$3:$AE$998,18,FALSE)</f>
        <v>#REF!</v>
      </c>
      <c r="K179" s="57" t="e">
        <f>VLOOKUP($M179,CornerStats!$A$3:$AE$998,20,FALSE)</f>
        <v>#REF!</v>
      </c>
      <c r="L179" s="57" t="e">
        <f>VLOOKUP($M179,CornerStats!$A$3:$AE$998,21,FALSE)</f>
        <v>#REF!</v>
      </c>
      <c r="M179" s="53" t="e">
        <f>Fixtures!#REF!</f>
        <v>#REF!</v>
      </c>
      <c r="N179" s="54" t="e">
        <f>Fixtures!#REF!</f>
        <v>#REF!</v>
      </c>
      <c r="O179" s="53" t="e">
        <f>Fixtures!#REF!</f>
        <v>#REF!</v>
      </c>
      <c r="P179" s="51" t="e">
        <f>VLOOKUP($O179,CornerStats!$A$3:$AE$998,5,FALSE)</f>
        <v>#REF!</v>
      </c>
      <c r="Q179" s="51" t="e">
        <f>VLOOKUP($O179,CornerStats!$A$3:$AE$998,7,FALSE)</f>
        <v>#REF!</v>
      </c>
      <c r="R179" s="51" t="e">
        <f>VLOOKUP($O179,CornerStats!$A$3:$AE$998,8,FALSE)</f>
        <v>#REF!</v>
      </c>
      <c r="S179" s="51" t="e">
        <f>VLOOKUP($O179,CornerStats!$A$3:$AE$998,10,FALSE)</f>
        <v>#REF!</v>
      </c>
      <c r="T179" s="60" t="e">
        <f>VLOOKUP($O179,CornerStats!$A$3:$AE$998,11,FALSE)</f>
        <v>#REF!</v>
      </c>
      <c r="U179" s="60" t="e">
        <f>VLOOKUP($O179,CornerStats!$A$3:$AE$998,13,FALSE)</f>
        <v>#REF!</v>
      </c>
      <c r="V179" s="57" t="e">
        <f>VLOOKUP($O179,CornerStats!$A$3:$AE$998,14,FALSE)</f>
        <v>#REF!</v>
      </c>
      <c r="W179" s="57" t="e">
        <f>VLOOKUP($O179,CornerStats!$A$3:$AE$998,16,FALSE)</f>
        <v>#REF!</v>
      </c>
      <c r="X179" s="57" t="e">
        <f>VLOOKUP($O179,CornerStats!$A$3:$AE$998,17,FALSE)</f>
        <v>#REF!</v>
      </c>
      <c r="Y179" s="57" t="e">
        <f>VLOOKUP($O179,CornerStats!$A$3:$AE$998,19,FALSE)</f>
        <v>#REF!</v>
      </c>
      <c r="Z179" s="57" t="e">
        <f>VLOOKUP($O179,CornerStats!$A$3:$AE$998,20,FALSE)</f>
        <v>#REF!</v>
      </c>
      <c r="AA179" s="57" t="e">
        <f>VLOOKUP($O179,CornerStats!$A$3:$AE$998,22,FALSE)</f>
        <v>#REF!</v>
      </c>
    </row>
    <row r="180" spans="1:27" hidden="1" x14ac:dyDescent="0.3">
      <c r="A180" s="51" t="e">
        <f>VLOOKUP($M180,CornerStats!$A$3:$AE$998,5,FALSE)</f>
        <v>#REF!</v>
      </c>
      <c r="B180" s="51" t="e">
        <f>VLOOKUP($M180,CornerStats!$A$3:$AE$998,6,FALSE)</f>
        <v>#REF!</v>
      </c>
      <c r="C180" s="51" t="e">
        <f>VLOOKUP($M180,CornerStats!$A$3:$AE$998,8,FALSE)</f>
        <v>#REF!</v>
      </c>
      <c r="D180" s="51" t="e">
        <f>VLOOKUP($M180,CornerStats!$A$3:$AE$998,9,FALSE)</f>
        <v>#REF!</v>
      </c>
      <c r="E180" s="60" t="e">
        <f>VLOOKUP($M180,CornerStats!$A$3:$AE$998,11,FALSE)</f>
        <v>#REF!</v>
      </c>
      <c r="F180" s="60" t="e">
        <f>VLOOKUP($M180,CornerStats!$A$3:$AE$998,12,FALSE)</f>
        <v>#REF!</v>
      </c>
      <c r="G180" s="57" t="e">
        <f>VLOOKUP($M180,CornerStats!$A$3:$AE$998,14,FALSE)</f>
        <v>#REF!</v>
      </c>
      <c r="H180" s="57" t="e">
        <f>VLOOKUP($M180,CornerStats!$A$3:$AE$998,15,FALSE)</f>
        <v>#REF!</v>
      </c>
      <c r="I180" s="57" t="e">
        <f>VLOOKUP($M180,CornerStats!$A$3:$AE$998,17,FALSE)</f>
        <v>#REF!</v>
      </c>
      <c r="J180" s="57" t="e">
        <f>VLOOKUP($M180,CornerStats!$A$3:$AE$998,18,FALSE)</f>
        <v>#REF!</v>
      </c>
      <c r="K180" s="57" t="e">
        <f>VLOOKUP($M180,CornerStats!$A$3:$AE$998,20,FALSE)</f>
        <v>#REF!</v>
      </c>
      <c r="L180" s="57" t="e">
        <f>VLOOKUP($M180,CornerStats!$A$3:$AE$998,21,FALSE)</f>
        <v>#REF!</v>
      </c>
      <c r="M180" s="53" t="e">
        <f>Fixtures!#REF!</f>
        <v>#REF!</v>
      </c>
      <c r="N180" s="54" t="e">
        <f>Fixtures!#REF!</f>
        <v>#REF!</v>
      </c>
      <c r="O180" s="53" t="e">
        <f>Fixtures!#REF!</f>
        <v>#REF!</v>
      </c>
      <c r="P180" s="51" t="e">
        <f>VLOOKUP($O180,CornerStats!$A$3:$AE$998,5,FALSE)</f>
        <v>#REF!</v>
      </c>
      <c r="Q180" s="51" t="e">
        <f>VLOOKUP($O180,CornerStats!$A$3:$AE$998,7,FALSE)</f>
        <v>#REF!</v>
      </c>
      <c r="R180" s="51" t="e">
        <f>VLOOKUP($O180,CornerStats!$A$3:$AE$998,8,FALSE)</f>
        <v>#REF!</v>
      </c>
      <c r="S180" s="51" t="e">
        <f>VLOOKUP($O180,CornerStats!$A$3:$AE$998,10,FALSE)</f>
        <v>#REF!</v>
      </c>
      <c r="T180" s="60" t="e">
        <f>VLOOKUP($O180,CornerStats!$A$3:$AE$998,11,FALSE)</f>
        <v>#REF!</v>
      </c>
      <c r="U180" s="60" t="e">
        <f>VLOOKUP($O180,CornerStats!$A$3:$AE$998,13,FALSE)</f>
        <v>#REF!</v>
      </c>
      <c r="V180" s="57" t="e">
        <f>VLOOKUP($O180,CornerStats!$A$3:$AE$998,14,FALSE)</f>
        <v>#REF!</v>
      </c>
      <c r="W180" s="57" t="e">
        <f>VLOOKUP($O180,CornerStats!$A$3:$AE$998,16,FALSE)</f>
        <v>#REF!</v>
      </c>
      <c r="X180" s="57" t="e">
        <f>VLOOKUP($O180,CornerStats!$A$3:$AE$998,17,FALSE)</f>
        <v>#REF!</v>
      </c>
      <c r="Y180" s="57" t="e">
        <f>VLOOKUP($O180,CornerStats!$A$3:$AE$998,19,FALSE)</f>
        <v>#REF!</v>
      </c>
      <c r="Z180" s="57" t="e">
        <f>VLOOKUP($O180,CornerStats!$A$3:$AE$998,20,FALSE)</f>
        <v>#REF!</v>
      </c>
      <c r="AA180" s="57" t="e">
        <f>VLOOKUP($O180,CornerStats!$A$3:$AE$998,22,FALSE)</f>
        <v>#REF!</v>
      </c>
    </row>
    <row r="181" spans="1:27" hidden="1" x14ac:dyDescent="0.3">
      <c r="A181" s="51" t="e">
        <f>VLOOKUP($M181,CornerStats!$A$3:$AE$998,5,FALSE)</f>
        <v>#REF!</v>
      </c>
      <c r="B181" s="51" t="e">
        <f>VLOOKUP($M181,CornerStats!$A$3:$AE$998,6,FALSE)</f>
        <v>#REF!</v>
      </c>
      <c r="C181" s="51" t="e">
        <f>VLOOKUP($M181,CornerStats!$A$3:$AE$998,8,FALSE)</f>
        <v>#REF!</v>
      </c>
      <c r="D181" s="51" t="e">
        <f>VLOOKUP($M181,CornerStats!$A$3:$AE$998,9,FALSE)</f>
        <v>#REF!</v>
      </c>
      <c r="E181" s="60" t="e">
        <f>VLOOKUP($M181,CornerStats!$A$3:$AE$998,11,FALSE)</f>
        <v>#REF!</v>
      </c>
      <c r="F181" s="60" t="e">
        <f>VLOOKUP($M181,CornerStats!$A$3:$AE$998,12,FALSE)</f>
        <v>#REF!</v>
      </c>
      <c r="G181" s="57" t="e">
        <f>VLOOKUP($M181,CornerStats!$A$3:$AE$998,14,FALSE)</f>
        <v>#REF!</v>
      </c>
      <c r="H181" s="57" t="e">
        <f>VLOOKUP($M181,CornerStats!$A$3:$AE$998,15,FALSE)</f>
        <v>#REF!</v>
      </c>
      <c r="I181" s="57" t="e">
        <f>VLOOKUP($M181,CornerStats!$A$3:$AE$998,17,FALSE)</f>
        <v>#REF!</v>
      </c>
      <c r="J181" s="57" t="e">
        <f>VLOOKUP($M181,CornerStats!$A$3:$AE$998,18,FALSE)</f>
        <v>#REF!</v>
      </c>
      <c r="K181" s="57" t="e">
        <f>VLOOKUP($M181,CornerStats!$A$3:$AE$998,20,FALSE)</f>
        <v>#REF!</v>
      </c>
      <c r="L181" s="57" t="e">
        <f>VLOOKUP($M181,CornerStats!$A$3:$AE$998,21,FALSE)</f>
        <v>#REF!</v>
      </c>
      <c r="M181" s="53" t="e">
        <f>Fixtures!#REF!</f>
        <v>#REF!</v>
      </c>
      <c r="N181" s="54" t="e">
        <f>Fixtures!#REF!</f>
        <v>#REF!</v>
      </c>
      <c r="O181" s="53" t="e">
        <f>Fixtures!#REF!</f>
        <v>#REF!</v>
      </c>
      <c r="P181" s="51" t="e">
        <f>VLOOKUP($O181,CornerStats!$A$3:$AE$998,5,FALSE)</f>
        <v>#REF!</v>
      </c>
      <c r="Q181" s="51" t="e">
        <f>VLOOKUP($O181,CornerStats!$A$3:$AE$998,7,FALSE)</f>
        <v>#REF!</v>
      </c>
      <c r="R181" s="51" t="e">
        <f>VLOOKUP($O181,CornerStats!$A$3:$AE$998,8,FALSE)</f>
        <v>#REF!</v>
      </c>
      <c r="S181" s="51" t="e">
        <f>VLOOKUP($O181,CornerStats!$A$3:$AE$998,10,FALSE)</f>
        <v>#REF!</v>
      </c>
      <c r="T181" s="60" t="e">
        <f>VLOOKUP($O181,CornerStats!$A$3:$AE$998,11,FALSE)</f>
        <v>#REF!</v>
      </c>
      <c r="U181" s="60" t="e">
        <f>VLOOKUP($O181,CornerStats!$A$3:$AE$998,13,FALSE)</f>
        <v>#REF!</v>
      </c>
      <c r="V181" s="57" t="e">
        <f>VLOOKUP($O181,CornerStats!$A$3:$AE$998,14,FALSE)</f>
        <v>#REF!</v>
      </c>
      <c r="W181" s="57" t="e">
        <f>VLOOKUP($O181,CornerStats!$A$3:$AE$998,16,FALSE)</f>
        <v>#REF!</v>
      </c>
      <c r="X181" s="57" t="e">
        <f>VLOOKUP($O181,CornerStats!$A$3:$AE$998,17,FALSE)</f>
        <v>#REF!</v>
      </c>
      <c r="Y181" s="57" t="e">
        <f>VLOOKUP($O181,CornerStats!$A$3:$AE$998,19,FALSE)</f>
        <v>#REF!</v>
      </c>
      <c r="Z181" s="57" t="e">
        <f>VLOOKUP($O181,CornerStats!$A$3:$AE$998,20,FALSE)</f>
        <v>#REF!</v>
      </c>
      <c r="AA181" s="57" t="e">
        <f>VLOOKUP($O181,CornerStats!$A$3:$AE$998,22,FALSE)</f>
        <v>#REF!</v>
      </c>
    </row>
    <row r="182" spans="1:27" hidden="1" x14ac:dyDescent="0.3">
      <c r="A182" s="51" t="e">
        <f>VLOOKUP($M182,CornerStats!$A$3:$AE$998,5,FALSE)</f>
        <v>#REF!</v>
      </c>
      <c r="B182" s="51" t="e">
        <f>VLOOKUP($M182,CornerStats!$A$3:$AE$998,6,FALSE)</f>
        <v>#REF!</v>
      </c>
      <c r="C182" s="51" t="e">
        <f>VLOOKUP($M182,CornerStats!$A$3:$AE$998,8,FALSE)</f>
        <v>#REF!</v>
      </c>
      <c r="D182" s="51" t="e">
        <f>VLOOKUP($M182,CornerStats!$A$3:$AE$998,9,FALSE)</f>
        <v>#REF!</v>
      </c>
      <c r="E182" s="60" t="e">
        <f>VLOOKUP($M182,CornerStats!$A$3:$AE$998,11,FALSE)</f>
        <v>#REF!</v>
      </c>
      <c r="F182" s="60" t="e">
        <f>VLOOKUP($M182,CornerStats!$A$3:$AE$998,12,FALSE)</f>
        <v>#REF!</v>
      </c>
      <c r="G182" s="57" t="e">
        <f>VLOOKUP($M182,CornerStats!$A$3:$AE$998,14,FALSE)</f>
        <v>#REF!</v>
      </c>
      <c r="H182" s="57" t="e">
        <f>VLOOKUP($M182,CornerStats!$A$3:$AE$998,15,FALSE)</f>
        <v>#REF!</v>
      </c>
      <c r="I182" s="57" t="e">
        <f>VLOOKUP($M182,CornerStats!$A$3:$AE$998,17,FALSE)</f>
        <v>#REF!</v>
      </c>
      <c r="J182" s="57" t="e">
        <f>VLOOKUP($M182,CornerStats!$A$3:$AE$998,18,FALSE)</f>
        <v>#REF!</v>
      </c>
      <c r="K182" s="57" t="e">
        <f>VLOOKUP($M182,CornerStats!$A$3:$AE$998,20,FALSE)</f>
        <v>#REF!</v>
      </c>
      <c r="L182" s="57" t="e">
        <f>VLOOKUP($M182,CornerStats!$A$3:$AE$998,21,FALSE)</f>
        <v>#REF!</v>
      </c>
      <c r="M182" s="53" t="e">
        <f>Fixtures!#REF!</f>
        <v>#REF!</v>
      </c>
      <c r="N182" s="54" t="e">
        <f>Fixtures!#REF!</f>
        <v>#REF!</v>
      </c>
      <c r="O182" s="53" t="e">
        <f>Fixtures!#REF!</f>
        <v>#REF!</v>
      </c>
      <c r="P182" s="51" t="e">
        <f>VLOOKUP($O182,CornerStats!$A$3:$AE$998,5,FALSE)</f>
        <v>#REF!</v>
      </c>
      <c r="Q182" s="51" t="e">
        <f>VLOOKUP($O182,CornerStats!$A$3:$AE$998,7,FALSE)</f>
        <v>#REF!</v>
      </c>
      <c r="R182" s="51" t="e">
        <f>VLOOKUP($O182,CornerStats!$A$3:$AE$998,8,FALSE)</f>
        <v>#REF!</v>
      </c>
      <c r="S182" s="51" t="e">
        <f>VLOOKUP($O182,CornerStats!$A$3:$AE$998,10,FALSE)</f>
        <v>#REF!</v>
      </c>
      <c r="T182" s="60" t="e">
        <f>VLOOKUP($O182,CornerStats!$A$3:$AE$998,11,FALSE)</f>
        <v>#REF!</v>
      </c>
      <c r="U182" s="60" t="e">
        <f>VLOOKUP($O182,CornerStats!$A$3:$AE$998,13,FALSE)</f>
        <v>#REF!</v>
      </c>
      <c r="V182" s="57" t="e">
        <f>VLOOKUP($O182,CornerStats!$A$3:$AE$998,14,FALSE)</f>
        <v>#REF!</v>
      </c>
      <c r="W182" s="57" t="e">
        <f>VLOOKUP($O182,CornerStats!$A$3:$AE$998,16,FALSE)</f>
        <v>#REF!</v>
      </c>
      <c r="X182" s="57" t="e">
        <f>VLOOKUP($O182,CornerStats!$A$3:$AE$998,17,FALSE)</f>
        <v>#REF!</v>
      </c>
      <c r="Y182" s="57" t="e">
        <f>VLOOKUP($O182,CornerStats!$A$3:$AE$998,19,FALSE)</f>
        <v>#REF!</v>
      </c>
      <c r="Z182" s="57" t="e">
        <f>VLOOKUP($O182,CornerStats!$A$3:$AE$998,20,FALSE)</f>
        <v>#REF!</v>
      </c>
      <c r="AA182" s="57" t="e">
        <f>VLOOKUP($O182,CornerStats!$A$3:$AE$998,22,FALSE)</f>
        <v>#REF!</v>
      </c>
    </row>
    <row r="183" spans="1:27" hidden="1" x14ac:dyDescent="0.3">
      <c r="A183" s="51" t="e">
        <f>VLOOKUP($M183,CornerStats!$A$3:$AE$998,5,FALSE)</f>
        <v>#REF!</v>
      </c>
      <c r="B183" s="51" t="e">
        <f>VLOOKUP($M183,CornerStats!$A$3:$AE$998,6,FALSE)</f>
        <v>#REF!</v>
      </c>
      <c r="C183" s="51" t="e">
        <f>VLOOKUP($M183,CornerStats!$A$3:$AE$998,8,FALSE)</f>
        <v>#REF!</v>
      </c>
      <c r="D183" s="51" t="e">
        <f>VLOOKUP($M183,CornerStats!$A$3:$AE$998,9,FALSE)</f>
        <v>#REF!</v>
      </c>
      <c r="E183" s="60" t="e">
        <f>VLOOKUP($M183,CornerStats!$A$3:$AE$998,11,FALSE)</f>
        <v>#REF!</v>
      </c>
      <c r="F183" s="60" t="e">
        <f>VLOOKUP($M183,CornerStats!$A$3:$AE$998,12,FALSE)</f>
        <v>#REF!</v>
      </c>
      <c r="G183" s="57" t="e">
        <f>VLOOKUP($M183,CornerStats!$A$3:$AE$998,14,FALSE)</f>
        <v>#REF!</v>
      </c>
      <c r="H183" s="57" t="e">
        <f>VLOOKUP($M183,CornerStats!$A$3:$AE$998,15,FALSE)</f>
        <v>#REF!</v>
      </c>
      <c r="I183" s="57" t="e">
        <f>VLOOKUP($M183,CornerStats!$A$3:$AE$998,17,FALSE)</f>
        <v>#REF!</v>
      </c>
      <c r="J183" s="57" t="e">
        <f>VLOOKUP($M183,CornerStats!$A$3:$AE$998,18,FALSE)</f>
        <v>#REF!</v>
      </c>
      <c r="K183" s="57" t="e">
        <f>VLOOKUP($M183,CornerStats!$A$3:$AE$998,20,FALSE)</f>
        <v>#REF!</v>
      </c>
      <c r="L183" s="57" t="e">
        <f>VLOOKUP($M183,CornerStats!$A$3:$AE$998,21,FALSE)</f>
        <v>#REF!</v>
      </c>
      <c r="M183" s="53" t="e">
        <f>Fixtures!#REF!</f>
        <v>#REF!</v>
      </c>
      <c r="N183" s="54" t="e">
        <f>Fixtures!#REF!</f>
        <v>#REF!</v>
      </c>
      <c r="O183" s="53" t="e">
        <f>Fixtures!#REF!</f>
        <v>#REF!</v>
      </c>
      <c r="P183" s="51" t="e">
        <f>VLOOKUP($O183,CornerStats!$A$3:$AE$998,5,FALSE)</f>
        <v>#REF!</v>
      </c>
      <c r="Q183" s="51" t="e">
        <f>VLOOKUP($O183,CornerStats!$A$3:$AE$998,7,FALSE)</f>
        <v>#REF!</v>
      </c>
      <c r="R183" s="51" t="e">
        <f>VLOOKUP($O183,CornerStats!$A$3:$AE$998,8,FALSE)</f>
        <v>#REF!</v>
      </c>
      <c r="S183" s="51" t="e">
        <f>VLOOKUP($O183,CornerStats!$A$3:$AE$998,10,FALSE)</f>
        <v>#REF!</v>
      </c>
      <c r="T183" s="60" t="e">
        <f>VLOOKUP($O183,CornerStats!$A$3:$AE$998,11,FALSE)</f>
        <v>#REF!</v>
      </c>
      <c r="U183" s="60" t="e">
        <f>VLOOKUP($O183,CornerStats!$A$3:$AE$998,13,FALSE)</f>
        <v>#REF!</v>
      </c>
      <c r="V183" s="57" t="e">
        <f>VLOOKUP($O183,CornerStats!$A$3:$AE$998,14,FALSE)</f>
        <v>#REF!</v>
      </c>
      <c r="W183" s="57" t="e">
        <f>VLOOKUP($O183,CornerStats!$A$3:$AE$998,16,FALSE)</f>
        <v>#REF!</v>
      </c>
      <c r="X183" s="57" t="e">
        <f>VLOOKUP($O183,CornerStats!$A$3:$AE$998,17,FALSE)</f>
        <v>#REF!</v>
      </c>
      <c r="Y183" s="57" t="e">
        <f>VLOOKUP($O183,CornerStats!$A$3:$AE$998,19,FALSE)</f>
        <v>#REF!</v>
      </c>
      <c r="Z183" s="57" t="e">
        <f>VLOOKUP($O183,CornerStats!$A$3:$AE$998,20,FALSE)</f>
        <v>#REF!</v>
      </c>
      <c r="AA183" s="57" t="e">
        <f>VLOOKUP($O183,CornerStats!$A$3:$AE$998,22,FALSE)</f>
        <v>#REF!</v>
      </c>
    </row>
    <row r="184" spans="1:27" hidden="1" x14ac:dyDescent="0.3">
      <c r="A184" s="51" t="e">
        <f>VLOOKUP($M184,CornerStats!$A$3:$AE$998,5,FALSE)</f>
        <v>#REF!</v>
      </c>
      <c r="B184" s="51" t="e">
        <f>VLOOKUP($M184,CornerStats!$A$3:$AE$998,6,FALSE)</f>
        <v>#REF!</v>
      </c>
      <c r="C184" s="51" t="e">
        <f>VLOOKUP($M184,CornerStats!$A$3:$AE$998,8,FALSE)</f>
        <v>#REF!</v>
      </c>
      <c r="D184" s="51" t="e">
        <f>VLOOKUP($M184,CornerStats!$A$3:$AE$998,9,FALSE)</f>
        <v>#REF!</v>
      </c>
      <c r="E184" s="60" t="e">
        <f>VLOOKUP($M184,CornerStats!$A$3:$AE$998,11,FALSE)</f>
        <v>#REF!</v>
      </c>
      <c r="F184" s="60" t="e">
        <f>VLOOKUP($M184,CornerStats!$A$3:$AE$998,12,FALSE)</f>
        <v>#REF!</v>
      </c>
      <c r="G184" s="57" t="e">
        <f>VLOOKUP($M184,CornerStats!$A$3:$AE$998,14,FALSE)</f>
        <v>#REF!</v>
      </c>
      <c r="H184" s="57" t="e">
        <f>VLOOKUP($M184,CornerStats!$A$3:$AE$998,15,FALSE)</f>
        <v>#REF!</v>
      </c>
      <c r="I184" s="57" t="e">
        <f>VLOOKUP($M184,CornerStats!$A$3:$AE$998,17,FALSE)</f>
        <v>#REF!</v>
      </c>
      <c r="J184" s="57" t="e">
        <f>VLOOKUP($M184,CornerStats!$A$3:$AE$998,18,FALSE)</f>
        <v>#REF!</v>
      </c>
      <c r="K184" s="57" t="e">
        <f>VLOOKUP($M184,CornerStats!$A$3:$AE$998,20,FALSE)</f>
        <v>#REF!</v>
      </c>
      <c r="L184" s="57" t="e">
        <f>VLOOKUP($M184,CornerStats!$A$3:$AE$998,21,FALSE)</f>
        <v>#REF!</v>
      </c>
      <c r="M184" s="53" t="e">
        <f>Fixtures!#REF!</f>
        <v>#REF!</v>
      </c>
      <c r="N184" s="54" t="e">
        <f>Fixtures!#REF!</f>
        <v>#REF!</v>
      </c>
      <c r="O184" s="53" t="e">
        <f>Fixtures!#REF!</f>
        <v>#REF!</v>
      </c>
      <c r="P184" s="51" t="e">
        <f>VLOOKUP($O184,CornerStats!$A$3:$AE$998,5,FALSE)</f>
        <v>#REF!</v>
      </c>
      <c r="Q184" s="51" t="e">
        <f>VLOOKUP($O184,CornerStats!$A$3:$AE$998,7,FALSE)</f>
        <v>#REF!</v>
      </c>
      <c r="R184" s="51" t="e">
        <f>VLOOKUP($O184,CornerStats!$A$3:$AE$998,8,FALSE)</f>
        <v>#REF!</v>
      </c>
      <c r="S184" s="51" t="e">
        <f>VLOOKUP($O184,CornerStats!$A$3:$AE$998,10,FALSE)</f>
        <v>#REF!</v>
      </c>
      <c r="T184" s="60" t="e">
        <f>VLOOKUP($O184,CornerStats!$A$3:$AE$998,11,FALSE)</f>
        <v>#REF!</v>
      </c>
      <c r="U184" s="60" t="e">
        <f>VLOOKUP($O184,CornerStats!$A$3:$AE$998,13,FALSE)</f>
        <v>#REF!</v>
      </c>
      <c r="V184" s="57" t="e">
        <f>VLOOKUP($O184,CornerStats!$A$3:$AE$998,14,FALSE)</f>
        <v>#REF!</v>
      </c>
      <c r="W184" s="57" t="e">
        <f>VLOOKUP($O184,CornerStats!$A$3:$AE$998,16,FALSE)</f>
        <v>#REF!</v>
      </c>
      <c r="X184" s="57" t="e">
        <f>VLOOKUP($O184,CornerStats!$A$3:$AE$998,17,FALSE)</f>
        <v>#REF!</v>
      </c>
      <c r="Y184" s="57" t="e">
        <f>VLOOKUP($O184,CornerStats!$A$3:$AE$998,19,FALSE)</f>
        <v>#REF!</v>
      </c>
      <c r="Z184" s="57" t="e">
        <f>VLOOKUP($O184,CornerStats!$A$3:$AE$998,20,FALSE)</f>
        <v>#REF!</v>
      </c>
      <c r="AA184" s="57" t="e">
        <f>VLOOKUP($O184,CornerStats!$A$3:$AE$998,22,FALSE)</f>
        <v>#REF!</v>
      </c>
    </row>
    <row r="185" spans="1:27" hidden="1" x14ac:dyDescent="0.3">
      <c r="A185" s="51" t="e">
        <f>VLOOKUP($M185,CornerStats!$A$3:$AE$998,5,FALSE)</f>
        <v>#REF!</v>
      </c>
      <c r="B185" s="51" t="e">
        <f>VLOOKUP($M185,CornerStats!$A$3:$AE$998,6,FALSE)</f>
        <v>#REF!</v>
      </c>
      <c r="C185" s="51" t="e">
        <f>VLOOKUP($M185,CornerStats!$A$3:$AE$998,8,FALSE)</f>
        <v>#REF!</v>
      </c>
      <c r="D185" s="51" t="e">
        <f>VLOOKUP($M185,CornerStats!$A$3:$AE$998,9,FALSE)</f>
        <v>#REF!</v>
      </c>
      <c r="E185" s="60" t="e">
        <f>VLOOKUP($M185,CornerStats!$A$3:$AE$998,11,FALSE)</f>
        <v>#REF!</v>
      </c>
      <c r="F185" s="60" t="e">
        <f>VLOOKUP($M185,CornerStats!$A$3:$AE$998,12,FALSE)</f>
        <v>#REF!</v>
      </c>
      <c r="G185" s="57" t="e">
        <f>VLOOKUP($M185,CornerStats!$A$3:$AE$998,14,FALSE)</f>
        <v>#REF!</v>
      </c>
      <c r="H185" s="57" t="e">
        <f>VLOOKUP($M185,CornerStats!$A$3:$AE$998,15,FALSE)</f>
        <v>#REF!</v>
      </c>
      <c r="I185" s="57" t="e">
        <f>VLOOKUP($M185,CornerStats!$A$3:$AE$998,17,FALSE)</f>
        <v>#REF!</v>
      </c>
      <c r="J185" s="57" t="e">
        <f>VLOOKUP($M185,CornerStats!$A$3:$AE$998,18,FALSE)</f>
        <v>#REF!</v>
      </c>
      <c r="K185" s="57" t="e">
        <f>VLOOKUP($M185,CornerStats!$A$3:$AE$998,20,FALSE)</f>
        <v>#REF!</v>
      </c>
      <c r="L185" s="57" t="e">
        <f>VLOOKUP($M185,CornerStats!$A$3:$AE$998,21,FALSE)</f>
        <v>#REF!</v>
      </c>
      <c r="M185" s="53" t="e">
        <f>Fixtures!#REF!</f>
        <v>#REF!</v>
      </c>
      <c r="N185" s="54" t="e">
        <f>Fixtures!#REF!</f>
        <v>#REF!</v>
      </c>
      <c r="O185" s="53" t="e">
        <f>Fixtures!#REF!</f>
        <v>#REF!</v>
      </c>
      <c r="P185" s="51" t="e">
        <f>VLOOKUP($O185,CornerStats!$A$3:$AE$998,5,FALSE)</f>
        <v>#REF!</v>
      </c>
      <c r="Q185" s="51" t="e">
        <f>VLOOKUP($O185,CornerStats!$A$3:$AE$998,7,FALSE)</f>
        <v>#REF!</v>
      </c>
      <c r="R185" s="51" t="e">
        <f>VLOOKUP($O185,CornerStats!$A$3:$AE$998,8,FALSE)</f>
        <v>#REF!</v>
      </c>
      <c r="S185" s="51" t="e">
        <f>VLOOKUP($O185,CornerStats!$A$3:$AE$998,10,FALSE)</f>
        <v>#REF!</v>
      </c>
      <c r="T185" s="60" t="e">
        <f>VLOOKUP($O185,CornerStats!$A$3:$AE$998,11,FALSE)</f>
        <v>#REF!</v>
      </c>
      <c r="U185" s="60" t="e">
        <f>VLOOKUP($O185,CornerStats!$A$3:$AE$998,13,FALSE)</f>
        <v>#REF!</v>
      </c>
      <c r="V185" s="57" t="e">
        <f>VLOOKUP($O185,CornerStats!$A$3:$AE$998,14,FALSE)</f>
        <v>#REF!</v>
      </c>
      <c r="W185" s="57" t="e">
        <f>VLOOKUP($O185,CornerStats!$A$3:$AE$998,16,FALSE)</f>
        <v>#REF!</v>
      </c>
      <c r="X185" s="57" t="e">
        <f>VLOOKUP($O185,CornerStats!$A$3:$AE$998,17,FALSE)</f>
        <v>#REF!</v>
      </c>
      <c r="Y185" s="57" t="e">
        <f>VLOOKUP($O185,CornerStats!$A$3:$AE$998,19,FALSE)</f>
        <v>#REF!</v>
      </c>
      <c r="Z185" s="57" t="e">
        <f>VLOOKUP($O185,CornerStats!$A$3:$AE$998,20,FALSE)</f>
        <v>#REF!</v>
      </c>
      <c r="AA185" s="57" t="e">
        <f>VLOOKUP($O185,CornerStats!$A$3:$AE$998,22,FALSE)</f>
        <v>#REF!</v>
      </c>
    </row>
    <row r="186" spans="1:27" hidden="1" x14ac:dyDescent="0.3">
      <c r="A186" s="51" t="e">
        <f>VLOOKUP($M186,CornerStats!$A$3:$AE$998,5,FALSE)</f>
        <v>#REF!</v>
      </c>
      <c r="B186" s="51" t="e">
        <f>VLOOKUP($M186,CornerStats!$A$3:$AE$998,6,FALSE)</f>
        <v>#REF!</v>
      </c>
      <c r="C186" s="51" t="e">
        <f>VLOOKUP($M186,CornerStats!$A$3:$AE$998,8,FALSE)</f>
        <v>#REF!</v>
      </c>
      <c r="D186" s="51" t="e">
        <f>VLOOKUP($M186,CornerStats!$A$3:$AE$998,9,FALSE)</f>
        <v>#REF!</v>
      </c>
      <c r="E186" s="60" t="e">
        <f>VLOOKUP($M186,CornerStats!$A$3:$AE$998,11,FALSE)</f>
        <v>#REF!</v>
      </c>
      <c r="F186" s="60" t="e">
        <f>VLOOKUP($M186,CornerStats!$A$3:$AE$998,12,FALSE)</f>
        <v>#REF!</v>
      </c>
      <c r="G186" s="57" t="e">
        <f>VLOOKUP($M186,CornerStats!$A$3:$AE$998,14,FALSE)</f>
        <v>#REF!</v>
      </c>
      <c r="H186" s="57" t="e">
        <f>VLOOKUP($M186,CornerStats!$A$3:$AE$998,15,FALSE)</f>
        <v>#REF!</v>
      </c>
      <c r="I186" s="57" t="e">
        <f>VLOOKUP($M186,CornerStats!$A$3:$AE$998,17,FALSE)</f>
        <v>#REF!</v>
      </c>
      <c r="J186" s="57" t="e">
        <f>VLOOKUP($M186,CornerStats!$A$3:$AE$998,18,FALSE)</f>
        <v>#REF!</v>
      </c>
      <c r="K186" s="57" t="e">
        <f>VLOOKUP($M186,CornerStats!$A$3:$AE$998,20,FALSE)</f>
        <v>#REF!</v>
      </c>
      <c r="L186" s="57" t="e">
        <f>VLOOKUP($M186,CornerStats!$A$3:$AE$998,21,FALSE)</f>
        <v>#REF!</v>
      </c>
      <c r="M186" s="53" t="e">
        <f>Fixtures!#REF!</f>
        <v>#REF!</v>
      </c>
      <c r="N186" s="54" t="e">
        <f>Fixtures!#REF!</f>
        <v>#REF!</v>
      </c>
      <c r="O186" s="53" t="e">
        <f>Fixtures!#REF!</f>
        <v>#REF!</v>
      </c>
      <c r="P186" s="51" t="e">
        <f>VLOOKUP($O186,CornerStats!$A$3:$AE$998,5,FALSE)</f>
        <v>#REF!</v>
      </c>
      <c r="Q186" s="51" t="e">
        <f>VLOOKUP($O186,CornerStats!$A$3:$AE$998,7,FALSE)</f>
        <v>#REF!</v>
      </c>
      <c r="R186" s="51" t="e">
        <f>VLOOKUP($O186,CornerStats!$A$3:$AE$998,8,FALSE)</f>
        <v>#REF!</v>
      </c>
      <c r="S186" s="51" t="e">
        <f>VLOOKUP($O186,CornerStats!$A$3:$AE$998,10,FALSE)</f>
        <v>#REF!</v>
      </c>
      <c r="T186" s="60" t="e">
        <f>VLOOKUP($O186,CornerStats!$A$3:$AE$998,11,FALSE)</f>
        <v>#REF!</v>
      </c>
      <c r="U186" s="60" t="e">
        <f>VLOOKUP($O186,CornerStats!$A$3:$AE$998,13,FALSE)</f>
        <v>#REF!</v>
      </c>
      <c r="V186" s="57" t="e">
        <f>VLOOKUP($O186,CornerStats!$A$3:$AE$998,14,FALSE)</f>
        <v>#REF!</v>
      </c>
      <c r="W186" s="57" t="e">
        <f>VLOOKUP($O186,CornerStats!$A$3:$AE$998,16,FALSE)</f>
        <v>#REF!</v>
      </c>
      <c r="X186" s="57" t="e">
        <f>VLOOKUP($O186,CornerStats!$A$3:$AE$998,17,FALSE)</f>
        <v>#REF!</v>
      </c>
      <c r="Y186" s="57" t="e">
        <f>VLOOKUP($O186,CornerStats!$A$3:$AE$998,19,FALSE)</f>
        <v>#REF!</v>
      </c>
      <c r="Z186" s="57" t="e">
        <f>VLOOKUP($O186,CornerStats!$A$3:$AE$998,20,FALSE)</f>
        <v>#REF!</v>
      </c>
      <c r="AA186" s="57" t="e">
        <f>VLOOKUP($O186,CornerStats!$A$3:$AE$998,22,FALSE)</f>
        <v>#REF!</v>
      </c>
    </row>
    <row r="187" spans="1:27" hidden="1" x14ac:dyDescent="0.3">
      <c r="A187" s="51" t="e">
        <f>VLOOKUP($M187,CornerStats!$A$3:$AE$998,5,FALSE)</f>
        <v>#REF!</v>
      </c>
      <c r="B187" s="51" t="e">
        <f>VLOOKUP($M187,CornerStats!$A$3:$AE$998,6,FALSE)</f>
        <v>#REF!</v>
      </c>
      <c r="C187" s="51" t="e">
        <f>VLOOKUP($M187,CornerStats!$A$3:$AE$998,8,FALSE)</f>
        <v>#REF!</v>
      </c>
      <c r="D187" s="51" t="e">
        <f>VLOOKUP($M187,CornerStats!$A$3:$AE$998,9,FALSE)</f>
        <v>#REF!</v>
      </c>
      <c r="E187" s="60" t="e">
        <f>VLOOKUP($M187,CornerStats!$A$3:$AE$998,11,FALSE)</f>
        <v>#REF!</v>
      </c>
      <c r="F187" s="60" t="e">
        <f>VLOOKUP($M187,CornerStats!$A$3:$AE$998,12,FALSE)</f>
        <v>#REF!</v>
      </c>
      <c r="G187" s="57" t="e">
        <f>VLOOKUP($M187,CornerStats!$A$3:$AE$998,14,FALSE)</f>
        <v>#REF!</v>
      </c>
      <c r="H187" s="57" t="e">
        <f>VLOOKUP($M187,CornerStats!$A$3:$AE$998,15,FALSE)</f>
        <v>#REF!</v>
      </c>
      <c r="I187" s="57" t="e">
        <f>VLOOKUP($M187,CornerStats!$A$3:$AE$998,17,FALSE)</f>
        <v>#REF!</v>
      </c>
      <c r="J187" s="57" t="e">
        <f>VLOOKUP($M187,CornerStats!$A$3:$AE$998,18,FALSE)</f>
        <v>#REF!</v>
      </c>
      <c r="K187" s="57" t="e">
        <f>VLOOKUP($M187,CornerStats!$A$3:$AE$998,20,FALSE)</f>
        <v>#REF!</v>
      </c>
      <c r="L187" s="57" t="e">
        <f>VLOOKUP($M187,CornerStats!$A$3:$AE$998,21,FALSE)</f>
        <v>#REF!</v>
      </c>
      <c r="M187" s="53" t="e">
        <f>Fixtures!#REF!</f>
        <v>#REF!</v>
      </c>
      <c r="N187" s="54" t="e">
        <f>Fixtures!#REF!</f>
        <v>#REF!</v>
      </c>
      <c r="O187" s="53" t="e">
        <f>Fixtures!#REF!</f>
        <v>#REF!</v>
      </c>
      <c r="P187" s="51" t="e">
        <f>VLOOKUP($O187,CornerStats!$A$3:$AE$998,5,FALSE)</f>
        <v>#REF!</v>
      </c>
      <c r="Q187" s="51" t="e">
        <f>VLOOKUP($O187,CornerStats!$A$3:$AE$998,7,FALSE)</f>
        <v>#REF!</v>
      </c>
      <c r="R187" s="51" t="e">
        <f>VLOOKUP($O187,CornerStats!$A$3:$AE$998,8,FALSE)</f>
        <v>#REF!</v>
      </c>
      <c r="S187" s="51" t="e">
        <f>VLOOKUP($O187,CornerStats!$A$3:$AE$998,10,FALSE)</f>
        <v>#REF!</v>
      </c>
      <c r="T187" s="60" t="e">
        <f>VLOOKUP($O187,CornerStats!$A$3:$AE$998,11,FALSE)</f>
        <v>#REF!</v>
      </c>
      <c r="U187" s="60" t="e">
        <f>VLOOKUP($O187,CornerStats!$A$3:$AE$998,13,FALSE)</f>
        <v>#REF!</v>
      </c>
      <c r="V187" s="57" t="e">
        <f>VLOOKUP($O187,CornerStats!$A$3:$AE$998,14,FALSE)</f>
        <v>#REF!</v>
      </c>
      <c r="W187" s="57" t="e">
        <f>VLOOKUP($O187,CornerStats!$A$3:$AE$998,16,FALSE)</f>
        <v>#REF!</v>
      </c>
      <c r="X187" s="57" t="e">
        <f>VLOOKUP($O187,CornerStats!$A$3:$AE$998,17,FALSE)</f>
        <v>#REF!</v>
      </c>
      <c r="Y187" s="57" t="e">
        <f>VLOOKUP($O187,CornerStats!$A$3:$AE$998,19,FALSE)</f>
        <v>#REF!</v>
      </c>
      <c r="Z187" s="57" t="e">
        <f>VLOOKUP($O187,CornerStats!$A$3:$AE$998,20,FALSE)</f>
        <v>#REF!</v>
      </c>
      <c r="AA187" s="57" t="e">
        <f>VLOOKUP($O187,CornerStats!$A$3:$AE$998,22,FALSE)</f>
        <v>#REF!</v>
      </c>
    </row>
    <row r="188" spans="1:27" hidden="1" x14ac:dyDescent="0.3">
      <c r="A188" s="51" t="e">
        <f>VLOOKUP($M188,CornerStats!$A$3:$AE$998,5,FALSE)</f>
        <v>#REF!</v>
      </c>
      <c r="B188" s="51" t="e">
        <f>VLOOKUP($M188,CornerStats!$A$3:$AE$998,6,FALSE)</f>
        <v>#REF!</v>
      </c>
      <c r="C188" s="51" t="e">
        <f>VLOOKUP($M188,CornerStats!$A$3:$AE$998,8,FALSE)</f>
        <v>#REF!</v>
      </c>
      <c r="D188" s="51" t="e">
        <f>VLOOKUP($M188,CornerStats!$A$3:$AE$998,9,FALSE)</f>
        <v>#REF!</v>
      </c>
      <c r="E188" s="60" t="e">
        <f>VLOOKUP($M188,CornerStats!$A$3:$AE$998,11,FALSE)</f>
        <v>#REF!</v>
      </c>
      <c r="F188" s="60" t="e">
        <f>VLOOKUP($M188,CornerStats!$A$3:$AE$998,12,FALSE)</f>
        <v>#REF!</v>
      </c>
      <c r="G188" s="57" t="e">
        <f>VLOOKUP($M188,CornerStats!$A$3:$AE$998,14,FALSE)</f>
        <v>#REF!</v>
      </c>
      <c r="H188" s="57" t="e">
        <f>VLOOKUP($M188,CornerStats!$A$3:$AE$998,15,FALSE)</f>
        <v>#REF!</v>
      </c>
      <c r="I188" s="57" t="e">
        <f>VLOOKUP($M188,CornerStats!$A$3:$AE$998,17,FALSE)</f>
        <v>#REF!</v>
      </c>
      <c r="J188" s="57" t="e">
        <f>VLOOKUP($M188,CornerStats!$A$3:$AE$998,18,FALSE)</f>
        <v>#REF!</v>
      </c>
      <c r="K188" s="57" t="e">
        <f>VLOOKUP($M188,CornerStats!$A$3:$AE$998,20,FALSE)</f>
        <v>#REF!</v>
      </c>
      <c r="L188" s="57" t="e">
        <f>VLOOKUP($M188,CornerStats!$A$3:$AE$998,21,FALSE)</f>
        <v>#REF!</v>
      </c>
      <c r="M188" s="53" t="e">
        <f>Fixtures!#REF!</f>
        <v>#REF!</v>
      </c>
      <c r="N188" s="54" t="e">
        <f>Fixtures!#REF!</f>
        <v>#REF!</v>
      </c>
      <c r="O188" s="53" t="e">
        <f>Fixtures!#REF!</f>
        <v>#REF!</v>
      </c>
      <c r="P188" s="51" t="e">
        <f>VLOOKUP($O188,CornerStats!$A$3:$AE$998,5,FALSE)</f>
        <v>#REF!</v>
      </c>
      <c r="Q188" s="51" t="e">
        <f>VLOOKUP($O188,CornerStats!$A$3:$AE$998,7,FALSE)</f>
        <v>#REF!</v>
      </c>
      <c r="R188" s="51" t="e">
        <f>VLOOKUP($O188,CornerStats!$A$3:$AE$998,8,FALSE)</f>
        <v>#REF!</v>
      </c>
      <c r="S188" s="51" t="e">
        <f>VLOOKUP($O188,CornerStats!$A$3:$AE$998,10,FALSE)</f>
        <v>#REF!</v>
      </c>
      <c r="T188" s="60" t="e">
        <f>VLOOKUP($O188,CornerStats!$A$3:$AE$998,11,FALSE)</f>
        <v>#REF!</v>
      </c>
      <c r="U188" s="60" t="e">
        <f>VLOOKUP($O188,CornerStats!$A$3:$AE$998,13,FALSE)</f>
        <v>#REF!</v>
      </c>
      <c r="V188" s="57" t="e">
        <f>VLOOKUP($O188,CornerStats!$A$3:$AE$998,14,FALSE)</f>
        <v>#REF!</v>
      </c>
      <c r="W188" s="57" t="e">
        <f>VLOOKUP($O188,CornerStats!$A$3:$AE$998,16,FALSE)</f>
        <v>#REF!</v>
      </c>
      <c r="X188" s="57" t="e">
        <f>VLOOKUP($O188,CornerStats!$A$3:$AE$998,17,FALSE)</f>
        <v>#REF!</v>
      </c>
      <c r="Y188" s="57" t="e">
        <f>VLOOKUP($O188,CornerStats!$A$3:$AE$998,19,FALSE)</f>
        <v>#REF!</v>
      </c>
      <c r="Z188" s="57" t="e">
        <f>VLOOKUP($O188,CornerStats!$A$3:$AE$998,20,FALSE)</f>
        <v>#REF!</v>
      </c>
      <c r="AA188" s="57" t="e">
        <f>VLOOKUP($O188,CornerStats!$A$3:$AE$998,22,FALSE)</f>
        <v>#REF!</v>
      </c>
    </row>
    <row r="189" spans="1:27" hidden="1" x14ac:dyDescent="0.3">
      <c r="A189" s="51" t="e">
        <f>VLOOKUP($M189,CornerStats!$A$3:$AE$998,5,FALSE)</f>
        <v>#REF!</v>
      </c>
      <c r="B189" s="51" t="e">
        <f>VLOOKUP($M189,CornerStats!$A$3:$AE$998,6,FALSE)</f>
        <v>#REF!</v>
      </c>
      <c r="C189" s="51" t="e">
        <f>VLOOKUP($M189,CornerStats!$A$3:$AE$998,8,FALSE)</f>
        <v>#REF!</v>
      </c>
      <c r="D189" s="51" t="e">
        <f>VLOOKUP($M189,CornerStats!$A$3:$AE$998,9,FALSE)</f>
        <v>#REF!</v>
      </c>
      <c r="E189" s="60" t="e">
        <f>VLOOKUP($M189,CornerStats!$A$3:$AE$998,11,FALSE)</f>
        <v>#REF!</v>
      </c>
      <c r="F189" s="60" t="e">
        <f>VLOOKUP($M189,CornerStats!$A$3:$AE$998,12,FALSE)</f>
        <v>#REF!</v>
      </c>
      <c r="G189" s="57" t="e">
        <f>VLOOKUP($M189,CornerStats!$A$3:$AE$998,14,FALSE)</f>
        <v>#REF!</v>
      </c>
      <c r="H189" s="57" t="e">
        <f>VLOOKUP($M189,CornerStats!$A$3:$AE$998,15,FALSE)</f>
        <v>#REF!</v>
      </c>
      <c r="I189" s="57" t="e">
        <f>VLOOKUP($M189,CornerStats!$A$3:$AE$998,17,FALSE)</f>
        <v>#REF!</v>
      </c>
      <c r="J189" s="57" t="e">
        <f>VLOOKUP($M189,CornerStats!$A$3:$AE$998,18,FALSE)</f>
        <v>#REF!</v>
      </c>
      <c r="K189" s="57" t="e">
        <f>VLOOKUP($M189,CornerStats!$A$3:$AE$998,20,FALSE)</f>
        <v>#REF!</v>
      </c>
      <c r="L189" s="57" t="e">
        <f>VLOOKUP($M189,CornerStats!$A$3:$AE$998,21,FALSE)</f>
        <v>#REF!</v>
      </c>
      <c r="M189" s="53" t="e">
        <f>Fixtures!#REF!</f>
        <v>#REF!</v>
      </c>
      <c r="N189" s="54" t="e">
        <f>Fixtures!#REF!</f>
        <v>#REF!</v>
      </c>
      <c r="O189" s="53" t="e">
        <f>Fixtures!#REF!</f>
        <v>#REF!</v>
      </c>
      <c r="P189" s="51" t="e">
        <f>VLOOKUP($O189,CornerStats!$A$3:$AE$998,5,FALSE)</f>
        <v>#REF!</v>
      </c>
      <c r="Q189" s="51" t="e">
        <f>VLOOKUP($O189,CornerStats!$A$3:$AE$998,7,FALSE)</f>
        <v>#REF!</v>
      </c>
      <c r="R189" s="51" t="e">
        <f>VLOOKUP($O189,CornerStats!$A$3:$AE$998,8,FALSE)</f>
        <v>#REF!</v>
      </c>
      <c r="S189" s="51" t="e">
        <f>VLOOKUP($O189,CornerStats!$A$3:$AE$998,10,FALSE)</f>
        <v>#REF!</v>
      </c>
      <c r="T189" s="60" t="e">
        <f>VLOOKUP($O189,CornerStats!$A$3:$AE$998,11,FALSE)</f>
        <v>#REF!</v>
      </c>
      <c r="U189" s="60" t="e">
        <f>VLOOKUP($O189,CornerStats!$A$3:$AE$998,13,FALSE)</f>
        <v>#REF!</v>
      </c>
      <c r="V189" s="57" t="e">
        <f>VLOOKUP($O189,CornerStats!$A$3:$AE$998,14,FALSE)</f>
        <v>#REF!</v>
      </c>
      <c r="W189" s="57" t="e">
        <f>VLOOKUP($O189,CornerStats!$A$3:$AE$998,16,FALSE)</f>
        <v>#REF!</v>
      </c>
      <c r="X189" s="57" t="e">
        <f>VLOOKUP($O189,CornerStats!$A$3:$AE$998,17,FALSE)</f>
        <v>#REF!</v>
      </c>
      <c r="Y189" s="57" t="e">
        <f>VLOOKUP($O189,CornerStats!$A$3:$AE$998,19,FALSE)</f>
        <v>#REF!</v>
      </c>
      <c r="Z189" s="57" t="e">
        <f>VLOOKUP($O189,CornerStats!$A$3:$AE$998,20,FALSE)</f>
        <v>#REF!</v>
      </c>
      <c r="AA189" s="57" t="e">
        <f>VLOOKUP($O189,CornerStats!$A$3:$AE$998,22,FALSE)</f>
        <v>#REF!</v>
      </c>
    </row>
    <row r="190" spans="1:27" hidden="1" x14ac:dyDescent="0.3">
      <c r="A190" s="51" t="e">
        <f>VLOOKUP($M190,CornerStats!$A$3:$AE$998,5,FALSE)</f>
        <v>#REF!</v>
      </c>
      <c r="B190" s="51" t="e">
        <f>VLOOKUP($M190,CornerStats!$A$3:$AE$998,6,FALSE)</f>
        <v>#REF!</v>
      </c>
      <c r="C190" s="51" t="e">
        <f>VLOOKUP($M190,CornerStats!$A$3:$AE$998,8,FALSE)</f>
        <v>#REF!</v>
      </c>
      <c r="D190" s="51" t="e">
        <f>VLOOKUP($M190,CornerStats!$A$3:$AE$998,9,FALSE)</f>
        <v>#REF!</v>
      </c>
      <c r="E190" s="60" t="e">
        <f>VLOOKUP($M190,CornerStats!$A$3:$AE$998,11,FALSE)</f>
        <v>#REF!</v>
      </c>
      <c r="F190" s="60" t="e">
        <f>VLOOKUP($M190,CornerStats!$A$3:$AE$998,12,FALSE)</f>
        <v>#REF!</v>
      </c>
      <c r="G190" s="57" t="e">
        <f>VLOOKUP($M190,CornerStats!$A$3:$AE$998,14,FALSE)</f>
        <v>#REF!</v>
      </c>
      <c r="H190" s="57" t="e">
        <f>VLOOKUP($M190,CornerStats!$A$3:$AE$998,15,FALSE)</f>
        <v>#REF!</v>
      </c>
      <c r="I190" s="57" t="e">
        <f>VLOOKUP($M190,CornerStats!$A$3:$AE$998,17,FALSE)</f>
        <v>#REF!</v>
      </c>
      <c r="J190" s="57" t="e">
        <f>VLOOKUP($M190,CornerStats!$A$3:$AE$998,18,FALSE)</f>
        <v>#REF!</v>
      </c>
      <c r="K190" s="57" t="e">
        <f>VLOOKUP($M190,CornerStats!$A$3:$AE$998,20,FALSE)</f>
        <v>#REF!</v>
      </c>
      <c r="L190" s="57" t="e">
        <f>VLOOKUP($M190,CornerStats!$A$3:$AE$998,21,FALSE)</f>
        <v>#REF!</v>
      </c>
      <c r="M190" s="53" t="e">
        <f>Fixtures!#REF!</f>
        <v>#REF!</v>
      </c>
      <c r="N190" s="54" t="e">
        <f>Fixtures!#REF!</f>
        <v>#REF!</v>
      </c>
      <c r="O190" s="53" t="e">
        <f>Fixtures!#REF!</f>
        <v>#REF!</v>
      </c>
      <c r="P190" s="51" t="e">
        <f>VLOOKUP($O190,CornerStats!$A$3:$AE$998,5,FALSE)</f>
        <v>#REF!</v>
      </c>
      <c r="Q190" s="51" t="e">
        <f>VLOOKUP($O190,CornerStats!$A$3:$AE$998,7,FALSE)</f>
        <v>#REF!</v>
      </c>
      <c r="R190" s="51" t="e">
        <f>VLOOKUP($O190,CornerStats!$A$3:$AE$998,8,FALSE)</f>
        <v>#REF!</v>
      </c>
      <c r="S190" s="51" t="e">
        <f>VLOOKUP($O190,CornerStats!$A$3:$AE$998,10,FALSE)</f>
        <v>#REF!</v>
      </c>
      <c r="T190" s="60" t="e">
        <f>VLOOKUP($O190,CornerStats!$A$3:$AE$998,11,FALSE)</f>
        <v>#REF!</v>
      </c>
      <c r="U190" s="60" t="e">
        <f>VLOOKUP($O190,CornerStats!$A$3:$AE$998,13,FALSE)</f>
        <v>#REF!</v>
      </c>
      <c r="V190" s="57" t="e">
        <f>VLOOKUP($O190,CornerStats!$A$3:$AE$998,14,FALSE)</f>
        <v>#REF!</v>
      </c>
      <c r="W190" s="57" t="e">
        <f>VLOOKUP($O190,CornerStats!$A$3:$AE$998,16,FALSE)</f>
        <v>#REF!</v>
      </c>
      <c r="X190" s="57" t="e">
        <f>VLOOKUP($O190,CornerStats!$A$3:$AE$998,17,FALSE)</f>
        <v>#REF!</v>
      </c>
      <c r="Y190" s="57" t="e">
        <f>VLOOKUP($O190,CornerStats!$A$3:$AE$998,19,FALSE)</f>
        <v>#REF!</v>
      </c>
      <c r="Z190" s="57" t="e">
        <f>VLOOKUP($O190,CornerStats!$A$3:$AE$998,20,FALSE)</f>
        <v>#REF!</v>
      </c>
      <c r="AA190" s="57" t="e">
        <f>VLOOKUP($O190,CornerStats!$A$3:$AE$998,22,FALSE)</f>
        <v>#REF!</v>
      </c>
    </row>
    <row r="191" spans="1:27" hidden="1" x14ac:dyDescent="0.3">
      <c r="A191" s="51" t="e">
        <f>VLOOKUP($M191,CornerStats!$A$3:$AE$998,5,FALSE)</f>
        <v>#REF!</v>
      </c>
      <c r="B191" s="51" t="e">
        <f>VLOOKUP($M191,CornerStats!$A$3:$AE$998,6,FALSE)</f>
        <v>#REF!</v>
      </c>
      <c r="C191" s="51" t="e">
        <f>VLOOKUP($M191,CornerStats!$A$3:$AE$998,8,FALSE)</f>
        <v>#REF!</v>
      </c>
      <c r="D191" s="51" t="e">
        <f>VLOOKUP($M191,CornerStats!$A$3:$AE$998,9,FALSE)</f>
        <v>#REF!</v>
      </c>
      <c r="E191" s="60" t="e">
        <f>VLOOKUP($M191,CornerStats!$A$3:$AE$998,11,FALSE)</f>
        <v>#REF!</v>
      </c>
      <c r="F191" s="60" t="e">
        <f>VLOOKUP($M191,CornerStats!$A$3:$AE$998,12,FALSE)</f>
        <v>#REF!</v>
      </c>
      <c r="G191" s="57" t="e">
        <f>VLOOKUP($M191,CornerStats!$A$3:$AE$998,14,FALSE)</f>
        <v>#REF!</v>
      </c>
      <c r="H191" s="57" t="e">
        <f>VLOOKUP($M191,CornerStats!$A$3:$AE$998,15,FALSE)</f>
        <v>#REF!</v>
      </c>
      <c r="I191" s="57" t="e">
        <f>VLOOKUP($M191,CornerStats!$A$3:$AE$998,17,FALSE)</f>
        <v>#REF!</v>
      </c>
      <c r="J191" s="57" t="e">
        <f>VLOOKUP($M191,CornerStats!$A$3:$AE$998,18,FALSE)</f>
        <v>#REF!</v>
      </c>
      <c r="K191" s="57" t="e">
        <f>VLOOKUP($M191,CornerStats!$A$3:$AE$998,20,FALSE)</f>
        <v>#REF!</v>
      </c>
      <c r="L191" s="57" t="e">
        <f>VLOOKUP($M191,CornerStats!$A$3:$AE$998,21,FALSE)</f>
        <v>#REF!</v>
      </c>
      <c r="M191" s="53" t="e">
        <f>Fixtures!#REF!</f>
        <v>#REF!</v>
      </c>
      <c r="N191" s="54" t="e">
        <f>Fixtures!#REF!</f>
        <v>#REF!</v>
      </c>
      <c r="O191" s="53" t="e">
        <f>Fixtures!#REF!</f>
        <v>#REF!</v>
      </c>
      <c r="P191" s="51" t="e">
        <f>VLOOKUP($O191,CornerStats!$A$3:$AE$998,5,FALSE)</f>
        <v>#REF!</v>
      </c>
      <c r="Q191" s="51" t="e">
        <f>VLOOKUP($O191,CornerStats!$A$3:$AE$998,7,FALSE)</f>
        <v>#REF!</v>
      </c>
      <c r="R191" s="51" t="e">
        <f>VLOOKUP($O191,CornerStats!$A$3:$AE$998,8,FALSE)</f>
        <v>#REF!</v>
      </c>
      <c r="S191" s="51" t="e">
        <f>VLOOKUP($O191,CornerStats!$A$3:$AE$998,10,FALSE)</f>
        <v>#REF!</v>
      </c>
      <c r="T191" s="60" t="e">
        <f>VLOOKUP($O191,CornerStats!$A$3:$AE$998,11,FALSE)</f>
        <v>#REF!</v>
      </c>
      <c r="U191" s="60" t="e">
        <f>VLOOKUP($O191,CornerStats!$A$3:$AE$998,13,FALSE)</f>
        <v>#REF!</v>
      </c>
      <c r="V191" s="57" t="e">
        <f>VLOOKUP($O191,CornerStats!$A$3:$AE$998,14,FALSE)</f>
        <v>#REF!</v>
      </c>
      <c r="W191" s="57" t="e">
        <f>VLOOKUP($O191,CornerStats!$A$3:$AE$998,16,FALSE)</f>
        <v>#REF!</v>
      </c>
      <c r="X191" s="57" t="e">
        <f>VLOOKUP($O191,CornerStats!$A$3:$AE$998,17,FALSE)</f>
        <v>#REF!</v>
      </c>
      <c r="Y191" s="57" t="e">
        <f>VLOOKUP($O191,CornerStats!$A$3:$AE$998,19,FALSE)</f>
        <v>#REF!</v>
      </c>
      <c r="Z191" s="57" t="e">
        <f>VLOOKUP($O191,CornerStats!$A$3:$AE$998,20,FALSE)</f>
        <v>#REF!</v>
      </c>
      <c r="AA191" s="57" t="e">
        <f>VLOOKUP($O191,CornerStats!$A$3:$AE$998,22,FALSE)</f>
        <v>#REF!</v>
      </c>
    </row>
    <row r="192" spans="1:27" hidden="1" x14ac:dyDescent="0.3">
      <c r="A192" s="51" t="e">
        <f>VLOOKUP($M192,CornerStats!$A$3:$AE$998,5,FALSE)</f>
        <v>#REF!</v>
      </c>
      <c r="B192" s="51" t="e">
        <f>VLOOKUP($M192,CornerStats!$A$3:$AE$998,6,FALSE)</f>
        <v>#REF!</v>
      </c>
      <c r="C192" s="51" t="e">
        <f>VLOOKUP($M192,CornerStats!$A$3:$AE$998,8,FALSE)</f>
        <v>#REF!</v>
      </c>
      <c r="D192" s="51" t="e">
        <f>VLOOKUP($M192,CornerStats!$A$3:$AE$998,9,FALSE)</f>
        <v>#REF!</v>
      </c>
      <c r="E192" s="60" t="e">
        <f>VLOOKUP($M192,CornerStats!$A$3:$AE$998,11,FALSE)</f>
        <v>#REF!</v>
      </c>
      <c r="F192" s="60" t="e">
        <f>VLOOKUP($M192,CornerStats!$A$3:$AE$998,12,FALSE)</f>
        <v>#REF!</v>
      </c>
      <c r="G192" s="57" t="e">
        <f>VLOOKUP($M192,CornerStats!$A$3:$AE$998,14,FALSE)</f>
        <v>#REF!</v>
      </c>
      <c r="H192" s="57" t="e">
        <f>VLOOKUP($M192,CornerStats!$A$3:$AE$998,15,FALSE)</f>
        <v>#REF!</v>
      </c>
      <c r="I192" s="57" t="e">
        <f>VLOOKUP($M192,CornerStats!$A$3:$AE$998,17,FALSE)</f>
        <v>#REF!</v>
      </c>
      <c r="J192" s="57" t="e">
        <f>VLOOKUP($M192,CornerStats!$A$3:$AE$998,18,FALSE)</f>
        <v>#REF!</v>
      </c>
      <c r="K192" s="57" t="e">
        <f>VLOOKUP($M192,CornerStats!$A$3:$AE$998,20,FALSE)</f>
        <v>#REF!</v>
      </c>
      <c r="L192" s="57" t="e">
        <f>VLOOKUP($M192,CornerStats!$A$3:$AE$998,21,FALSE)</f>
        <v>#REF!</v>
      </c>
      <c r="M192" s="53" t="e">
        <f>Fixtures!#REF!</f>
        <v>#REF!</v>
      </c>
      <c r="N192" s="54" t="e">
        <f>Fixtures!#REF!</f>
        <v>#REF!</v>
      </c>
      <c r="O192" s="53" t="e">
        <f>Fixtures!#REF!</f>
        <v>#REF!</v>
      </c>
      <c r="P192" s="51" t="e">
        <f>VLOOKUP($O192,CornerStats!$A$3:$AE$998,5,FALSE)</f>
        <v>#REF!</v>
      </c>
      <c r="Q192" s="51" t="e">
        <f>VLOOKUP($O192,CornerStats!$A$3:$AE$998,7,FALSE)</f>
        <v>#REF!</v>
      </c>
      <c r="R192" s="51" t="e">
        <f>VLOOKUP($O192,CornerStats!$A$3:$AE$998,8,FALSE)</f>
        <v>#REF!</v>
      </c>
      <c r="S192" s="51" t="e">
        <f>VLOOKUP($O192,CornerStats!$A$3:$AE$998,10,FALSE)</f>
        <v>#REF!</v>
      </c>
      <c r="T192" s="60" t="e">
        <f>VLOOKUP($O192,CornerStats!$A$3:$AE$998,11,FALSE)</f>
        <v>#REF!</v>
      </c>
      <c r="U192" s="60" t="e">
        <f>VLOOKUP($O192,CornerStats!$A$3:$AE$998,13,FALSE)</f>
        <v>#REF!</v>
      </c>
      <c r="V192" s="57" t="e">
        <f>VLOOKUP($O192,CornerStats!$A$3:$AE$998,14,FALSE)</f>
        <v>#REF!</v>
      </c>
      <c r="W192" s="57" t="e">
        <f>VLOOKUP($O192,CornerStats!$A$3:$AE$998,16,FALSE)</f>
        <v>#REF!</v>
      </c>
      <c r="X192" s="57" t="e">
        <f>VLOOKUP($O192,CornerStats!$A$3:$AE$998,17,FALSE)</f>
        <v>#REF!</v>
      </c>
      <c r="Y192" s="57" t="e">
        <f>VLOOKUP($O192,CornerStats!$A$3:$AE$998,19,FALSE)</f>
        <v>#REF!</v>
      </c>
      <c r="Z192" s="57" t="e">
        <f>VLOOKUP($O192,CornerStats!$A$3:$AE$998,20,FALSE)</f>
        <v>#REF!</v>
      </c>
      <c r="AA192" s="57" t="e">
        <f>VLOOKUP($O192,CornerStats!$A$3:$AE$998,22,FALSE)</f>
        <v>#REF!</v>
      </c>
    </row>
    <row r="193" spans="1:27" hidden="1" x14ac:dyDescent="0.3">
      <c r="A193" s="51" t="e">
        <f>VLOOKUP($M193,CornerStats!$A$3:$AE$998,5,FALSE)</f>
        <v>#REF!</v>
      </c>
      <c r="B193" s="51" t="e">
        <f>VLOOKUP($M193,CornerStats!$A$3:$AE$998,6,FALSE)</f>
        <v>#REF!</v>
      </c>
      <c r="C193" s="51" t="e">
        <f>VLOOKUP($M193,CornerStats!$A$3:$AE$998,8,FALSE)</f>
        <v>#REF!</v>
      </c>
      <c r="D193" s="51" t="e">
        <f>VLOOKUP($M193,CornerStats!$A$3:$AE$998,9,FALSE)</f>
        <v>#REF!</v>
      </c>
      <c r="E193" s="60" t="e">
        <f>VLOOKUP($M193,CornerStats!$A$3:$AE$998,11,FALSE)</f>
        <v>#REF!</v>
      </c>
      <c r="F193" s="60" t="e">
        <f>VLOOKUP($M193,CornerStats!$A$3:$AE$998,12,FALSE)</f>
        <v>#REF!</v>
      </c>
      <c r="G193" s="57" t="e">
        <f>VLOOKUP($M193,CornerStats!$A$3:$AE$998,14,FALSE)</f>
        <v>#REF!</v>
      </c>
      <c r="H193" s="57" t="e">
        <f>VLOOKUP($M193,CornerStats!$A$3:$AE$998,15,FALSE)</f>
        <v>#REF!</v>
      </c>
      <c r="I193" s="57" t="e">
        <f>VLOOKUP($M193,CornerStats!$A$3:$AE$998,17,FALSE)</f>
        <v>#REF!</v>
      </c>
      <c r="J193" s="57" t="e">
        <f>VLOOKUP($M193,CornerStats!$A$3:$AE$998,18,FALSE)</f>
        <v>#REF!</v>
      </c>
      <c r="K193" s="57" t="e">
        <f>VLOOKUP($M193,CornerStats!$A$3:$AE$998,20,FALSE)</f>
        <v>#REF!</v>
      </c>
      <c r="L193" s="57" t="e">
        <f>VLOOKUP($M193,CornerStats!$A$3:$AE$998,21,FALSE)</f>
        <v>#REF!</v>
      </c>
      <c r="M193" s="53" t="e">
        <f>Fixtures!#REF!</f>
        <v>#REF!</v>
      </c>
      <c r="N193" s="54" t="e">
        <f>Fixtures!#REF!</f>
        <v>#REF!</v>
      </c>
      <c r="O193" s="53" t="e">
        <f>Fixtures!#REF!</f>
        <v>#REF!</v>
      </c>
      <c r="P193" s="51" t="e">
        <f>VLOOKUP($O193,CornerStats!$A$3:$AE$998,5,FALSE)</f>
        <v>#REF!</v>
      </c>
      <c r="Q193" s="51" t="e">
        <f>VLOOKUP($O193,CornerStats!$A$3:$AE$998,7,FALSE)</f>
        <v>#REF!</v>
      </c>
      <c r="R193" s="51" t="e">
        <f>VLOOKUP($O193,CornerStats!$A$3:$AE$998,8,FALSE)</f>
        <v>#REF!</v>
      </c>
      <c r="S193" s="51" t="e">
        <f>VLOOKUP($O193,CornerStats!$A$3:$AE$998,10,FALSE)</f>
        <v>#REF!</v>
      </c>
      <c r="T193" s="60" t="e">
        <f>VLOOKUP($O193,CornerStats!$A$3:$AE$998,11,FALSE)</f>
        <v>#REF!</v>
      </c>
      <c r="U193" s="60" t="e">
        <f>VLOOKUP($O193,CornerStats!$A$3:$AE$998,13,FALSE)</f>
        <v>#REF!</v>
      </c>
      <c r="V193" s="57" t="e">
        <f>VLOOKUP($O193,CornerStats!$A$3:$AE$998,14,FALSE)</f>
        <v>#REF!</v>
      </c>
      <c r="W193" s="57" t="e">
        <f>VLOOKUP($O193,CornerStats!$A$3:$AE$998,16,FALSE)</f>
        <v>#REF!</v>
      </c>
      <c r="X193" s="57" t="e">
        <f>VLOOKUP($O193,CornerStats!$A$3:$AE$998,17,FALSE)</f>
        <v>#REF!</v>
      </c>
      <c r="Y193" s="57" t="e">
        <f>VLOOKUP($O193,CornerStats!$A$3:$AE$998,19,FALSE)</f>
        <v>#REF!</v>
      </c>
      <c r="Z193" s="57" t="e">
        <f>VLOOKUP($O193,CornerStats!$A$3:$AE$998,20,FALSE)</f>
        <v>#REF!</v>
      </c>
      <c r="AA193" s="57" t="e">
        <f>VLOOKUP($O193,CornerStats!$A$3:$AE$998,22,FALSE)</f>
        <v>#REF!</v>
      </c>
    </row>
    <row r="194" spans="1:27" hidden="1" x14ac:dyDescent="0.3">
      <c r="A194" s="51" t="e">
        <f>VLOOKUP($M194,CornerStats!$A$3:$AE$998,5,FALSE)</f>
        <v>#REF!</v>
      </c>
      <c r="B194" s="51" t="e">
        <f>VLOOKUP($M194,CornerStats!$A$3:$AE$998,6,FALSE)</f>
        <v>#REF!</v>
      </c>
      <c r="C194" s="51" t="e">
        <f>VLOOKUP($M194,CornerStats!$A$3:$AE$998,8,FALSE)</f>
        <v>#REF!</v>
      </c>
      <c r="D194" s="51" t="e">
        <f>VLOOKUP($M194,CornerStats!$A$3:$AE$998,9,FALSE)</f>
        <v>#REF!</v>
      </c>
      <c r="E194" s="60" t="e">
        <f>VLOOKUP($M194,CornerStats!$A$3:$AE$998,11,FALSE)</f>
        <v>#REF!</v>
      </c>
      <c r="F194" s="60" t="e">
        <f>VLOOKUP($M194,CornerStats!$A$3:$AE$998,12,FALSE)</f>
        <v>#REF!</v>
      </c>
      <c r="G194" s="57" t="e">
        <f>VLOOKUP($M194,CornerStats!$A$3:$AE$998,14,FALSE)</f>
        <v>#REF!</v>
      </c>
      <c r="H194" s="57" t="e">
        <f>VLOOKUP($M194,CornerStats!$A$3:$AE$998,15,FALSE)</f>
        <v>#REF!</v>
      </c>
      <c r="I194" s="57" t="e">
        <f>VLOOKUP($M194,CornerStats!$A$3:$AE$998,17,FALSE)</f>
        <v>#REF!</v>
      </c>
      <c r="J194" s="57" t="e">
        <f>VLOOKUP($M194,CornerStats!$A$3:$AE$998,18,FALSE)</f>
        <v>#REF!</v>
      </c>
      <c r="K194" s="57" t="e">
        <f>VLOOKUP($M194,CornerStats!$A$3:$AE$998,20,FALSE)</f>
        <v>#REF!</v>
      </c>
      <c r="L194" s="57" t="e">
        <f>VLOOKUP($M194,CornerStats!$A$3:$AE$998,21,FALSE)</f>
        <v>#REF!</v>
      </c>
      <c r="M194" s="53" t="e">
        <f>Fixtures!#REF!</f>
        <v>#REF!</v>
      </c>
      <c r="N194" s="54" t="e">
        <f>Fixtures!#REF!</f>
        <v>#REF!</v>
      </c>
      <c r="O194" s="53" t="e">
        <f>Fixtures!#REF!</f>
        <v>#REF!</v>
      </c>
      <c r="P194" s="51" t="e">
        <f>VLOOKUP($O194,CornerStats!$A$3:$AE$998,5,FALSE)</f>
        <v>#REF!</v>
      </c>
      <c r="Q194" s="51" t="e">
        <f>VLOOKUP($O194,CornerStats!$A$3:$AE$998,7,FALSE)</f>
        <v>#REF!</v>
      </c>
      <c r="R194" s="51" t="e">
        <f>VLOOKUP($O194,CornerStats!$A$3:$AE$998,8,FALSE)</f>
        <v>#REF!</v>
      </c>
      <c r="S194" s="51" t="e">
        <f>VLOOKUP($O194,CornerStats!$A$3:$AE$998,10,FALSE)</f>
        <v>#REF!</v>
      </c>
      <c r="T194" s="60" t="e">
        <f>VLOOKUP($O194,CornerStats!$A$3:$AE$998,11,FALSE)</f>
        <v>#REF!</v>
      </c>
      <c r="U194" s="60" t="e">
        <f>VLOOKUP($O194,CornerStats!$A$3:$AE$998,13,FALSE)</f>
        <v>#REF!</v>
      </c>
      <c r="V194" s="57" t="e">
        <f>VLOOKUP($O194,CornerStats!$A$3:$AE$998,14,FALSE)</f>
        <v>#REF!</v>
      </c>
      <c r="W194" s="57" t="e">
        <f>VLOOKUP($O194,CornerStats!$A$3:$AE$998,16,FALSE)</f>
        <v>#REF!</v>
      </c>
      <c r="X194" s="57" t="e">
        <f>VLOOKUP($O194,CornerStats!$A$3:$AE$998,17,FALSE)</f>
        <v>#REF!</v>
      </c>
      <c r="Y194" s="57" t="e">
        <f>VLOOKUP($O194,CornerStats!$A$3:$AE$998,19,FALSE)</f>
        <v>#REF!</v>
      </c>
      <c r="Z194" s="57" t="e">
        <f>VLOOKUP($O194,CornerStats!$A$3:$AE$998,20,FALSE)</f>
        <v>#REF!</v>
      </c>
      <c r="AA194" s="57" t="e">
        <f>VLOOKUP($O194,CornerStats!$A$3:$AE$998,22,FALSE)</f>
        <v>#REF!</v>
      </c>
    </row>
    <row r="195" spans="1:27" hidden="1" x14ac:dyDescent="0.3">
      <c r="A195" s="51" t="e">
        <f>VLOOKUP($M195,CornerStats!$A$3:$AE$998,5,FALSE)</f>
        <v>#REF!</v>
      </c>
      <c r="B195" s="51" t="e">
        <f>VLOOKUP($M195,CornerStats!$A$3:$AE$998,6,FALSE)</f>
        <v>#REF!</v>
      </c>
      <c r="C195" s="51" t="e">
        <f>VLOOKUP($M195,CornerStats!$A$3:$AE$998,8,FALSE)</f>
        <v>#REF!</v>
      </c>
      <c r="D195" s="51" t="e">
        <f>VLOOKUP($M195,CornerStats!$A$3:$AE$998,9,FALSE)</f>
        <v>#REF!</v>
      </c>
      <c r="E195" s="60" t="e">
        <f>VLOOKUP($M195,CornerStats!$A$3:$AE$998,11,FALSE)</f>
        <v>#REF!</v>
      </c>
      <c r="F195" s="60" t="e">
        <f>VLOOKUP($M195,CornerStats!$A$3:$AE$998,12,FALSE)</f>
        <v>#REF!</v>
      </c>
      <c r="G195" s="57" t="e">
        <f>VLOOKUP($M195,CornerStats!$A$3:$AE$998,14,FALSE)</f>
        <v>#REF!</v>
      </c>
      <c r="H195" s="57" t="e">
        <f>VLOOKUP($M195,CornerStats!$A$3:$AE$998,15,FALSE)</f>
        <v>#REF!</v>
      </c>
      <c r="I195" s="57" t="e">
        <f>VLOOKUP($M195,CornerStats!$A$3:$AE$998,17,FALSE)</f>
        <v>#REF!</v>
      </c>
      <c r="J195" s="57" t="e">
        <f>VLOOKUP($M195,CornerStats!$A$3:$AE$998,18,FALSE)</f>
        <v>#REF!</v>
      </c>
      <c r="K195" s="57" t="e">
        <f>VLOOKUP($M195,CornerStats!$A$3:$AE$998,20,FALSE)</f>
        <v>#REF!</v>
      </c>
      <c r="L195" s="57" t="e">
        <f>VLOOKUP($M195,CornerStats!$A$3:$AE$998,21,FALSE)</f>
        <v>#REF!</v>
      </c>
      <c r="M195" s="53" t="e">
        <f>Fixtures!#REF!</f>
        <v>#REF!</v>
      </c>
      <c r="N195" s="54" t="e">
        <f>Fixtures!#REF!</f>
        <v>#REF!</v>
      </c>
      <c r="O195" s="53" t="e">
        <f>Fixtures!#REF!</f>
        <v>#REF!</v>
      </c>
      <c r="P195" s="51" t="e">
        <f>VLOOKUP($O195,CornerStats!$A$3:$AE$998,5,FALSE)</f>
        <v>#REF!</v>
      </c>
      <c r="Q195" s="51" t="e">
        <f>VLOOKUP($O195,CornerStats!$A$3:$AE$998,7,FALSE)</f>
        <v>#REF!</v>
      </c>
      <c r="R195" s="51" t="e">
        <f>VLOOKUP($O195,CornerStats!$A$3:$AE$998,8,FALSE)</f>
        <v>#REF!</v>
      </c>
      <c r="S195" s="51" t="e">
        <f>VLOOKUP($O195,CornerStats!$A$3:$AE$998,10,FALSE)</f>
        <v>#REF!</v>
      </c>
      <c r="T195" s="60" t="e">
        <f>VLOOKUP($O195,CornerStats!$A$3:$AE$998,11,FALSE)</f>
        <v>#REF!</v>
      </c>
      <c r="U195" s="60" t="e">
        <f>VLOOKUP($O195,CornerStats!$A$3:$AE$998,13,FALSE)</f>
        <v>#REF!</v>
      </c>
      <c r="V195" s="57" t="e">
        <f>VLOOKUP($O195,CornerStats!$A$3:$AE$998,14,FALSE)</f>
        <v>#REF!</v>
      </c>
      <c r="W195" s="57" t="e">
        <f>VLOOKUP($O195,CornerStats!$A$3:$AE$998,16,FALSE)</f>
        <v>#REF!</v>
      </c>
      <c r="X195" s="57" t="e">
        <f>VLOOKUP($O195,CornerStats!$A$3:$AE$998,17,FALSE)</f>
        <v>#REF!</v>
      </c>
      <c r="Y195" s="57" t="e">
        <f>VLOOKUP($O195,CornerStats!$A$3:$AE$998,19,FALSE)</f>
        <v>#REF!</v>
      </c>
      <c r="Z195" s="57" t="e">
        <f>VLOOKUP($O195,CornerStats!$A$3:$AE$998,20,FALSE)</f>
        <v>#REF!</v>
      </c>
      <c r="AA195" s="57" t="e">
        <f>VLOOKUP($O195,CornerStats!$A$3:$AE$998,22,FALSE)</f>
        <v>#REF!</v>
      </c>
    </row>
    <row r="196" spans="1:27" hidden="1" x14ac:dyDescent="0.3">
      <c r="A196" s="51" t="e">
        <f>VLOOKUP($M196,CornerStats!$A$3:$AE$998,5,FALSE)</f>
        <v>#REF!</v>
      </c>
      <c r="B196" s="51" t="e">
        <f>VLOOKUP($M196,CornerStats!$A$3:$AE$998,6,FALSE)</f>
        <v>#REF!</v>
      </c>
      <c r="C196" s="51" t="e">
        <f>VLOOKUP($M196,CornerStats!$A$3:$AE$998,8,FALSE)</f>
        <v>#REF!</v>
      </c>
      <c r="D196" s="51" t="e">
        <f>VLOOKUP($M196,CornerStats!$A$3:$AE$998,9,FALSE)</f>
        <v>#REF!</v>
      </c>
      <c r="E196" s="60" t="e">
        <f>VLOOKUP($M196,CornerStats!$A$3:$AE$998,11,FALSE)</f>
        <v>#REF!</v>
      </c>
      <c r="F196" s="60" t="e">
        <f>VLOOKUP($M196,CornerStats!$A$3:$AE$998,12,FALSE)</f>
        <v>#REF!</v>
      </c>
      <c r="G196" s="57" t="e">
        <f>VLOOKUP($M196,CornerStats!$A$3:$AE$998,14,FALSE)</f>
        <v>#REF!</v>
      </c>
      <c r="H196" s="57" t="e">
        <f>VLOOKUP($M196,CornerStats!$A$3:$AE$998,15,FALSE)</f>
        <v>#REF!</v>
      </c>
      <c r="I196" s="57" t="e">
        <f>VLOOKUP($M196,CornerStats!$A$3:$AE$998,17,FALSE)</f>
        <v>#REF!</v>
      </c>
      <c r="J196" s="57" t="e">
        <f>VLOOKUP($M196,CornerStats!$A$3:$AE$998,18,FALSE)</f>
        <v>#REF!</v>
      </c>
      <c r="K196" s="57" t="e">
        <f>VLOOKUP($M196,CornerStats!$A$3:$AE$998,20,FALSE)</f>
        <v>#REF!</v>
      </c>
      <c r="L196" s="57" t="e">
        <f>VLOOKUP($M196,CornerStats!$A$3:$AE$998,21,FALSE)</f>
        <v>#REF!</v>
      </c>
      <c r="M196" s="53" t="e">
        <f>Fixtures!#REF!</f>
        <v>#REF!</v>
      </c>
      <c r="N196" s="54" t="e">
        <f>Fixtures!#REF!</f>
        <v>#REF!</v>
      </c>
      <c r="O196" s="53" t="e">
        <f>Fixtures!#REF!</f>
        <v>#REF!</v>
      </c>
      <c r="P196" s="51" t="e">
        <f>VLOOKUP($O196,CornerStats!$A$3:$AE$998,5,FALSE)</f>
        <v>#REF!</v>
      </c>
      <c r="Q196" s="51" t="e">
        <f>VLOOKUP($O196,CornerStats!$A$3:$AE$998,7,FALSE)</f>
        <v>#REF!</v>
      </c>
      <c r="R196" s="51" t="e">
        <f>VLOOKUP($O196,CornerStats!$A$3:$AE$998,8,FALSE)</f>
        <v>#REF!</v>
      </c>
      <c r="S196" s="51" t="e">
        <f>VLOOKUP($O196,CornerStats!$A$3:$AE$998,10,FALSE)</f>
        <v>#REF!</v>
      </c>
      <c r="T196" s="60" t="e">
        <f>VLOOKUP($O196,CornerStats!$A$3:$AE$998,11,FALSE)</f>
        <v>#REF!</v>
      </c>
      <c r="U196" s="60" t="e">
        <f>VLOOKUP($O196,CornerStats!$A$3:$AE$998,13,FALSE)</f>
        <v>#REF!</v>
      </c>
      <c r="V196" s="57" t="e">
        <f>VLOOKUP($O196,CornerStats!$A$3:$AE$998,14,FALSE)</f>
        <v>#REF!</v>
      </c>
      <c r="W196" s="57" t="e">
        <f>VLOOKUP($O196,CornerStats!$A$3:$AE$998,16,FALSE)</f>
        <v>#REF!</v>
      </c>
      <c r="X196" s="57" t="e">
        <f>VLOOKUP($O196,CornerStats!$A$3:$AE$998,17,FALSE)</f>
        <v>#REF!</v>
      </c>
      <c r="Y196" s="57" t="e">
        <f>VLOOKUP($O196,CornerStats!$A$3:$AE$998,19,FALSE)</f>
        <v>#REF!</v>
      </c>
      <c r="Z196" s="57" t="e">
        <f>VLOOKUP($O196,CornerStats!$A$3:$AE$998,20,FALSE)</f>
        <v>#REF!</v>
      </c>
      <c r="AA196" s="57" t="e">
        <f>VLOOKUP($O196,CornerStats!$A$3:$AE$998,22,FALSE)</f>
        <v>#REF!</v>
      </c>
    </row>
    <row r="197" spans="1:27" hidden="1" x14ac:dyDescent="0.3">
      <c r="A197" s="51" t="e">
        <f>VLOOKUP($M197,CornerStats!$A$3:$AE$998,5,FALSE)</f>
        <v>#REF!</v>
      </c>
      <c r="B197" s="51" t="e">
        <f>VLOOKUP($M197,CornerStats!$A$3:$AE$998,6,FALSE)</f>
        <v>#REF!</v>
      </c>
      <c r="C197" s="51" t="e">
        <f>VLOOKUP($M197,CornerStats!$A$3:$AE$998,8,FALSE)</f>
        <v>#REF!</v>
      </c>
      <c r="D197" s="51" t="e">
        <f>VLOOKUP($M197,CornerStats!$A$3:$AE$998,9,FALSE)</f>
        <v>#REF!</v>
      </c>
      <c r="E197" s="60" t="e">
        <f>VLOOKUP($M197,CornerStats!$A$3:$AE$998,11,FALSE)</f>
        <v>#REF!</v>
      </c>
      <c r="F197" s="60" t="e">
        <f>VLOOKUP($M197,CornerStats!$A$3:$AE$998,12,FALSE)</f>
        <v>#REF!</v>
      </c>
      <c r="G197" s="57" t="e">
        <f>VLOOKUP($M197,CornerStats!$A$3:$AE$998,14,FALSE)</f>
        <v>#REF!</v>
      </c>
      <c r="H197" s="57" t="e">
        <f>VLOOKUP($M197,CornerStats!$A$3:$AE$998,15,FALSE)</f>
        <v>#REF!</v>
      </c>
      <c r="I197" s="57" t="e">
        <f>VLOOKUP($M197,CornerStats!$A$3:$AE$998,17,FALSE)</f>
        <v>#REF!</v>
      </c>
      <c r="J197" s="57" t="e">
        <f>VLOOKUP($M197,CornerStats!$A$3:$AE$998,18,FALSE)</f>
        <v>#REF!</v>
      </c>
      <c r="K197" s="57" t="e">
        <f>VLOOKUP($M197,CornerStats!$A$3:$AE$998,20,FALSE)</f>
        <v>#REF!</v>
      </c>
      <c r="L197" s="57" t="e">
        <f>VLOOKUP($M197,CornerStats!$A$3:$AE$998,21,FALSE)</f>
        <v>#REF!</v>
      </c>
      <c r="M197" s="53" t="e">
        <f>Fixtures!#REF!</f>
        <v>#REF!</v>
      </c>
      <c r="N197" s="54" t="e">
        <f>Fixtures!#REF!</f>
        <v>#REF!</v>
      </c>
      <c r="O197" s="53" t="e">
        <f>Fixtures!#REF!</f>
        <v>#REF!</v>
      </c>
      <c r="P197" s="51" t="e">
        <f>VLOOKUP($O197,CornerStats!$A$3:$AE$998,5,FALSE)</f>
        <v>#REF!</v>
      </c>
      <c r="Q197" s="51" t="e">
        <f>VLOOKUP($O197,CornerStats!$A$3:$AE$998,7,FALSE)</f>
        <v>#REF!</v>
      </c>
      <c r="R197" s="51" t="e">
        <f>VLOOKUP($O197,CornerStats!$A$3:$AE$998,8,FALSE)</f>
        <v>#REF!</v>
      </c>
      <c r="S197" s="51" t="e">
        <f>VLOOKUP($O197,CornerStats!$A$3:$AE$998,10,FALSE)</f>
        <v>#REF!</v>
      </c>
      <c r="T197" s="60" t="e">
        <f>VLOOKUP($O197,CornerStats!$A$3:$AE$998,11,FALSE)</f>
        <v>#REF!</v>
      </c>
      <c r="U197" s="60" t="e">
        <f>VLOOKUP($O197,CornerStats!$A$3:$AE$998,13,FALSE)</f>
        <v>#REF!</v>
      </c>
      <c r="V197" s="57" t="e">
        <f>VLOOKUP($O197,CornerStats!$A$3:$AE$998,14,FALSE)</f>
        <v>#REF!</v>
      </c>
      <c r="W197" s="57" t="e">
        <f>VLOOKUP($O197,CornerStats!$A$3:$AE$998,16,FALSE)</f>
        <v>#REF!</v>
      </c>
      <c r="X197" s="57" t="e">
        <f>VLOOKUP($O197,CornerStats!$A$3:$AE$998,17,FALSE)</f>
        <v>#REF!</v>
      </c>
      <c r="Y197" s="57" t="e">
        <f>VLOOKUP($O197,CornerStats!$A$3:$AE$998,19,FALSE)</f>
        <v>#REF!</v>
      </c>
      <c r="Z197" s="57" t="e">
        <f>VLOOKUP($O197,CornerStats!$A$3:$AE$998,20,FALSE)</f>
        <v>#REF!</v>
      </c>
      <c r="AA197" s="57" t="e">
        <f>VLOOKUP($O197,CornerStats!$A$3:$AE$998,22,FALSE)</f>
        <v>#REF!</v>
      </c>
    </row>
    <row r="198" spans="1:27" hidden="1" x14ac:dyDescent="0.3">
      <c r="A198" s="51" t="e">
        <f>VLOOKUP($M198,CornerStats!$A$3:$AE$998,5,FALSE)</f>
        <v>#REF!</v>
      </c>
      <c r="B198" s="51" t="e">
        <f>VLOOKUP($M198,CornerStats!$A$3:$AE$998,6,FALSE)</f>
        <v>#REF!</v>
      </c>
      <c r="C198" s="51" t="e">
        <f>VLOOKUP($M198,CornerStats!$A$3:$AE$998,8,FALSE)</f>
        <v>#REF!</v>
      </c>
      <c r="D198" s="51" t="e">
        <f>VLOOKUP($M198,CornerStats!$A$3:$AE$998,9,FALSE)</f>
        <v>#REF!</v>
      </c>
      <c r="E198" s="60" t="e">
        <f>VLOOKUP($M198,CornerStats!$A$3:$AE$998,11,FALSE)</f>
        <v>#REF!</v>
      </c>
      <c r="F198" s="60" t="e">
        <f>VLOOKUP($M198,CornerStats!$A$3:$AE$998,12,FALSE)</f>
        <v>#REF!</v>
      </c>
      <c r="G198" s="57" t="e">
        <f>VLOOKUP($M198,CornerStats!$A$3:$AE$998,14,FALSE)</f>
        <v>#REF!</v>
      </c>
      <c r="H198" s="57" t="e">
        <f>VLOOKUP($M198,CornerStats!$A$3:$AE$998,15,FALSE)</f>
        <v>#REF!</v>
      </c>
      <c r="I198" s="57" t="e">
        <f>VLOOKUP($M198,CornerStats!$A$3:$AE$998,17,FALSE)</f>
        <v>#REF!</v>
      </c>
      <c r="J198" s="57" t="e">
        <f>VLOOKUP($M198,CornerStats!$A$3:$AE$998,18,FALSE)</f>
        <v>#REF!</v>
      </c>
      <c r="K198" s="57" t="e">
        <f>VLOOKUP($M198,CornerStats!$A$3:$AE$998,20,FALSE)</f>
        <v>#REF!</v>
      </c>
      <c r="L198" s="57" t="e">
        <f>VLOOKUP($M198,CornerStats!$A$3:$AE$998,21,FALSE)</f>
        <v>#REF!</v>
      </c>
      <c r="M198" s="53" t="e">
        <f>Fixtures!#REF!</f>
        <v>#REF!</v>
      </c>
      <c r="N198" s="54" t="e">
        <f>Fixtures!#REF!</f>
        <v>#REF!</v>
      </c>
      <c r="O198" s="53" t="e">
        <f>Fixtures!#REF!</f>
        <v>#REF!</v>
      </c>
      <c r="P198" s="51" t="e">
        <f>VLOOKUP($O198,CornerStats!$A$3:$AE$998,5,FALSE)</f>
        <v>#REF!</v>
      </c>
      <c r="Q198" s="51" t="e">
        <f>VLOOKUP($O198,CornerStats!$A$3:$AE$998,7,FALSE)</f>
        <v>#REF!</v>
      </c>
      <c r="R198" s="51" t="e">
        <f>VLOOKUP($O198,CornerStats!$A$3:$AE$998,8,FALSE)</f>
        <v>#REF!</v>
      </c>
      <c r="S198" s="51" t="e">
        <f>VLOOKUP($O198,CornerStats!$A$3:$AE$998,10,FALSE)</f>
        <v>#REF!</v>
      </c>
      <c r="T198" s="60" t="e">
        <f>VLOOKUP($O198,CornerStats!$A$3:$AE$998,11,FALSE)</f>
        <v>#REF!</v>
      </c>
      <c r="U198" s="60" t="e">
        <f>VLOOKUP($O198,CornerStats!$A$3:$AE$998,13,FALSE)</f>
        <v>#REF!</v>
      </c>
      <c r="V198" s="57" t="e">
        <f>VLOOKUP($O198,CornerStats!$A$3:$AE$998,14,FALSE)</f>
        <v>#REF!</v>
      </c>
      <c r="W198" s="57" t="e">
        <f>VLOOKUP($O198,CornerStats!$A$3:$AE$998,16,FALSE)</f>
        <v>#REF!</v>
      </c>
      <c r="X198" s="57" t="e">
        <f>VLOOKUP($O198,CornerStats!$A$3:$AE$998,17,FALSE)</f>
        <v>#REF!</v>
      </c>
      <c r="Y198" s="57" t="e">
        <f>VLOOKUP($O198,CornerStats!$A$3:$AE$998,19,FALSE)</f>
        <v>#REF!</v>
      </c>
      <c r="Z198" s="57" t="e">
        <f>VLOOKUP($O198,CornerStats!$A$3:$AE$998,20,FALSE)</f>
        <v>#REF!</v>
      </c>
      <c r="AA198" s="57" t="e">
        <f>VLOOKUP($O198,CornerStats!$A$3:$AE$998,22,FALSE)</f>
        <v>#REF!</v>
      </c>
    </row>
    <row r="199" spans="1:27" hidden="1" x14ac:dyDescent="0.3">
      <c r="A199" s="51" t="e">
        <f>VLOOKUP($M199,CornerStats!$A$3:$AE$998,5,FALSE)</f>
        <v>#REF!</v>
      </c>
      <c r="B199" s="51" t="e">
        <f>VLOOKUP($M199,CornerStats!$A$3:$AE$998,6,FALSE)</f>
        <v>#REF!</v>
      </c>
      <c r="C199" s="51" t="e">
        <f>VLOOKUP($M199,CornerStats!$A$3:$AE$998,8,FALSE)</f>
        <v>#REF!</v>
      </c>
      <c r="D199" s="51" t="e">
        <f>VLOOKUP($M199,CornerStats!$A$3:$AE$998,9,FALSE)</f>
        <v>#REF!</v>
      </c>
      <c r="E199" s="60" t="e">
        <f>VLOOKUP($M199,CornerStats!$A$3:$AE$998,11,FALSE)</f>
        <v>#REF!</v>
      </c>
      <c r="F199" s="60" t="e">
        <f>VLOOKUP($M199,CornerStats!$A$3:$AE$998,12,FALSE)</f>
        <v>#REF!</v>
      </c>
      <c r="G199" s="57" t="e">
        <f>VLOOKUP($M199,CornerStats!$A$3:$AE$998,14,FALSE)</f>
        <v>#REF!</v>
      </c>
      <c r="H199" s="57" t="e">
        <f>VLOOKUP($M199,CornerStats!$A$3:$AE$998,15,FALSE)</f>
        <v>#REF!</v>
      </c>
      <c r="I199" s="57" t="e">
        <f>VLOOKUP($M199,CornerStats!$A$3:$AE$998,17,FALSE)</f>
        <v>#REF!</v>
      </c>
      <c r="J199" s="57" t="e">
        <f>VLOOKUP($M199,CornerStats!$A$3:$AE$998,18,FALSE)</f>
        <v>#REF!</v>
      </c>
      <c r="K199" s="57" t="e">
        <f>VLOOKUP($M199,CornerStats!$A$3:$AE$998,20,FALSE)</f>
        <v>#REF!</v>
      </c>
      <c r="L199" s="57" t="e">
        <f>VLOOKUP($M199,CornerStats!$A$3:$AE$998,21,FALSE)</f>
        <v>#REF!</v>
      </c>
      <c r="M199" s="53" t="e">
        <f>Fixtures!#REF!</f>
        <v>#REF!</v>
      </c>
      <c r="N199" s="54" t="e">
        <f>Fixtures!#REF!</f>
        <v>#REF!</v>
      </c>
      <c r="O199" s="53" t="e">
        <f>Fixtures!#REF!</f>
        <v>#REF!</v>
      </c>
      <c r="P199" s="51" t="e">
        <f>VLOOKUP($O199,CornerStats!$A$3:$AE$998,5,FALSE)</f>
        <v>#REF!</v>
      </c>
      <c r="Q199" s="51" t="e">
        <f>VLOOKUP($O199,CornerStats!$A$3:$AE$998,7,FALSE)</f>
        <v>#REF!</v>
      </c>
      <c r="R199" s="51" t="e">
        <f>VLOOKUP($O199,CornerStats!$A$3:$AE$998,8,FALSE)</f>
        <v>#REF!</v>
      </c>
      <c r="S199" s="51" t="e">
        <f>VLOOKUP($O199,CornerStats!$A$3:$AE$998,10,FALSE)</f>
        <v>#REF!</v>
      </c>
      <c r="T199" s="60" t="e">
        <f>VLOOKUP($O199,CornerStats!$A$3:$AE$998,11,FALSE)</f>
        <v>#REF!</v>
      </c>
      <c r="U199" s="60" t="e">
        <f>VLOOKUP($O199,CornerStats!$A$3:$AE$998,13,FALSE)</f>
        <v>#REF!</v>
      </c>
      <c r="V199" s="57" t="e">
        <f>VLOOKUP($O199,CornerStats!$A$3:$AE$998,14,FALSE)</f>
        <v>#REF!</v>
      </c>
      <c r="W199" s="57" t="e">
        <f>VLOOKUP($O199,CornerStats!$A$3:$AE$998,16,FALSE)</f>
        <v>#REF!</v>
      </c>
      <c r="X199" s="57" t="e">
        <f>VLOOKUP($O199,CornerStats!$A$3:$AE$998,17,FALSE)</f>
        <v>#REF!</v>
      </c>
      <c r="Y199" s="57" t="e">
        <f>VLOOKUP($O199,CornerStats!$A$3:$AE$998,19,FALSE)</f>
        <v>#REF!</v>
      </c>
      <c r="Z199" s="57" t="e">
        <f>VLOOKUP($O199,CornerStats!$A$3:$AE$998,20,FALSE)</f>
        <v>#REF!</v>
      </c>
      <c r="AA199" s="57" t="e">
        <f>VLOOKUP($O199,CornerStats!$A$3:$AE$998,22,FALSE)</f>
        <v>#REF!</v>
      </c>
    </row>
    <row r="200" spans="1:27" hidden="1" x14ac:dyDescent="0.3">
      <c r="A200" s="51" t="e">
        <f>VLOOKUP($M200,CornerStats!$A$3:$AE$998,5,FALSE)</f>
        <v>#REF!</v>
      </c>
      <c r="B200" s="51" t="e">
        <f>VLOOKUP($M200,CornerStats!$A$3:$AE$998,6,FALSE)</f>
        <v>#REF!</v>
      </c>
      <c r="C200" s="51" t="e">
        <f>VLOOKUP($M200,CornerStats!$A$3:$AE$998,8,FALSE)</f>
        <v>#REF!</v>
      </c>
      <c r="D200" s="51" t="e">
        <f>VLOOKUP($M200,CornerStats!$A$3:$AE$998,9,FALSE)</f>
        <v>#REF!</v>
      </c>
      <c r="E200" s="60" t="e">
        <f>VLOOKUP($M200,CornerStats!$A$3:$AE$998,11,FALSE)</f>
        <v>#REF!</v>
      </c>
      <c r="F200" s="60" t="e">
        <f>VLOOKUP($M200,CornerStats!$A$3:$AE$998,12,FALSE)</f>
        <v>#REF!</v>
      </c>
      <c r="G200" s="57" t="e">
        <f>VLOOKUP($M200,CornerStats!$A$3:$AE$998,14,FALSE)</f>
        <v>#REF!</v>
      </c>
      <c r="H200" s="57" t="e">
        <f>VLOOKUP($M200,CornerStats!$A$3:$AE$998,15,FALSE)</f>
        <v>#REF!</v>
      </c>
      <c r="I200" s="57" t="e">
        <f>VLOOKUP($M200,CornerStats!$A$3:$AE$998,17,FALSE)</f>
        <v>#REF!</v>
      </c>
      <c r="J200" s="57" t="e">
        <f>VLOOKUP($M200,CornerStats!$A$3:$AE$998,18,FALSE)</f>
        <v>#REF!</v>
      </c>
      <c r="K200" s="57" t="e">
        <f>VLOOKUP($M200,CornerStats!$A$3:$AE$998,20,FALSE)</f>
        <v>#REF!</v>
      </c>
      <c r="L200" s="57" t="e">
        <f>VLOOKUP($M200,CornerStats!$A$3:$AE$998,21,FALSE)</f>
        <v>#REF!</v>
      </c>
      <c r="M200" s="53" t="e">
        <f>Fixtures!#REF!</f>
        <v>#REF!</v>
      </c>
      <c r="N200" s="54" t="e">
        <f>Fixtures!#REF!</f>
        <v>#REF!</v>
      </c>
      <c r="O200" s="53" t="e">
        <f>Fixtures!#REF!</f>
        <v>#REF!</v>
      </c>
      <c r="P200" s="51" t="e">
        <f>VLOOKUP($O200,CornerStats!$A$3:$AE$998,5,FALSE)</f>
        <v>#REF!</v>
      </c>
      <c r="Q200" s="51" t="e">
        <f>VLOOKUP($O200,CornerStats!$A$3:$AE$998,7,FALSE)</f>
        <v>#REF!</v>
      </c>
      <c r="R200" s="51" t="e">
        <f>VLOOKUP($O200,CornerStats!$A$3:$AE$998,8,FALSE)</f>
        <v>#REF!</v>
      </c>
      <c r="S200" s="51" t="e">
        <f>VLOOKUP($O200,CornerStats!$A$3:$AE$998,10,FALSE)</f>
        <v>#REF!</v>
      </c>
      <c r="T200" s="60" t="e">
        <f>VLOOKUP($O200,CornerStats!$A$3:$AE$998,11,FALSE)</f>
        <v>#REF!</v>
      </c>
      <c r="U200" s="60" t="e">
        <f>VLOOKUP($O200,CornerStats!$A$3:$AE$998,13,FALSE)</f>
        <v>#REF!</v>
      </c>
      <c r="V200" s="57" t="e">
        <f>VLOOKUP($O200,CornerStats!$A$3:$AE$998,14,FALSE)</f>
        <v>#REF!</v>
      </c>
      <c r="W200" s="57" t="e">
        <f>VLOOKUP($O200,CornerStats!$A$3:$AE$998,16,FALSE)</f>
        <v>#REF!</v>
      </c>
      <c r="X200" s="57" t="e">
        <f>VLOOKUP($O200,CornerStats!$A$3:$AE$998,17,FALSE)</f>
        <v>#REF!</v>
      </c>
      <c r="Y200" s="57" t="e">
        <f>VLOOKUP($O200,CornerStats!$A$3:$AE$998,19,FALSE)</f>
        <v>#REF!</v>
      </c>
      <c r="Z200" s="57" t="e">
        <f>VLOOKUP($O200,CornerStats!$A$3:$AE$998,20,FALSE)</f>
        <v>#REF!</v>
      </c>
      <c r="AA200" s="57" t="e">
        <f>VLOOKUP($O200,CornerStats!$A$3:$AE$998,22,FALSE)</f>
        <v>#REF!</v>
      </c>
    </row>
    <row r="201" spans="1:27" hidden="1" x14ac:dyDescent="0.3">
      <c r="A201" s="51" t="e">
        <f>VLOOKUP($M201,CornerStats!$A$3:$AE$998,5,FALSE)</f>
        <v>#REF!</v>
      </c>
      <c r="B201" s="51" t="e">
        <f>VLOOKUP($M201,CornerStats!$A$3:$AE$998,6,FALSE)</f>
        <v>#REF!</v>
      </c>
      <c r="C201" s="51" t="e">
        <f>VLOOKUP($M201,CornerStats!$A$3:$AE$998,8,FALSE)</f>
        <v>#REF!</v>
      </c>
      <c r="D201" s="51" t="e">
        <f>VLOOKUP($M201,CornerStats!$A$3:$AE$998,9,FALSE)</f>
        <v>#REF!</v>
      </c>
      <c r="E201" s="60" t="e">
        <f>VLOOKUP($M201,CornerStats!$A$3:$AE$998,11,FALSE)</f>
        <v>#REF!</v>
      </c>
      <c r="F201" s="60" t="e">
        <f>VLOOKUP($M201,CornerStats!$A$3:$AE$998,12,FALSE)</f>
        <v>#REF!</v>
      </c>
      <c r="G201" s="57" t="e">
        <f>VLOOKUP($M201,CornerStats!$A$3:$AE$998,14,FALSE)</f>
        <v>#REF!</v>
      </c>
      <c r="H201" s="57" t="e">
        <f>VLOOKUP($M201,CornerStats!$A$3:$AE$998,15,FALSE)</f>
        <v>#REF!</v>
      </c>
      <c r="I201" s="57" t="e">
        <f>VLOOKUP($M201,CornerStats!$A$3:$AE$998,17,FALSE)</f>
        <v>#REF!</v>
      </c>
      <c r="J201" s="57" t="e">
        <f>VLOOKUP($M201,CornerStats!$A$3:$AE$998,18,FALSE)</f>
        <v>#REF!</v>
      </c>
      <c r="K201" s="57" t="e">
        <f>VLOOKUP($M201,CornerStats!$A$3:$AE$998,20,FALSE)</f>
        <v>#REF!</v>
      </c>
      <c r="L201" s="57" t="e">
        <f>VLOOKUP($M201,CornerStats!$A$3:$AE$998,21,FALSE)</f>
        <v>#REF!</v>
      </c>
      <c r="M201" s="53" t="e">
        <f>Fixtures!#REF!</f>
        <v>#REF!</v>
      </c>
      <c r="N201" s="54" t="e">
        <f>Fixtures!#REF!</f>
        <v>#REF!</v>
      </c>
      <c r="O201" s="53" t="e">
        <f>Fixtures!#REF!</f>
        <v>#REF!</v>
      </c>
      <c r="P201" s="51" t="e">
        <f>VLOOKUP($O201,CornerStats!$A$3:$AE$998,5,FALSE)</f>
        <v>#REF!</v>
      </c>
      <c r="Q201" s="51" t="e">
        <f>VLOOKUP($O201,CornerStats!$A$3:$AE$998,7,FALSE)</f>
        <v>#REF!</v>
      </c>
      <c r="R201" s="51" t="e">
        <f>VLOOKUP($O201,CornerStats!$A$3:$AE$998,8,FALSE)</f>
        <v>#REF!</v>
      </c>
      <c r="S201" s="51" t="e">
        <f>VLOOKUP($O201,CornerStats!$A$3:$AE$998,10,FALSE)</f>
        <v>#REF!</v>
      </c>
      <c r="T201" s="60" t="e">
        <f>VLOOKUP($O201,CornerStats!$A$3:$AE$998,11,FALSE)</f>
        <v>#REF!</v>
      </c>
      <c r="U201" s="60" t="e">
        <f>VLOOKUP($O201,CornerStats!$A$3:$AE$998,13,FALSE)</f>
        <v>#REF!</v>
      </c>
      <c r="V201" s="57" t="e">
        <f>VLOOKUP($O201,CornerStats!$A$3:$AE$998,14,FALSE)</f>
        <v>#REF!</v>
      </c>
      <c r="W201" s="57" t="e">
        <f>VLOOKUP($O201,CornerStats!$A$3:$AE$998,16,FALSE)</f>
        <v>#REF!</v>
      </c>
      <c r="X201" s="57" t="e">
        <f>VLOOKUP($O201,CornerStats!$A$3:$AE$998,17,FALSE)</f>
        <v>#REF!</v>
      </c>
      <c r="Y201" s="57" t="e">
        <f>VLOOKUP($O201,CornerStats!$A$3:$AE$998,19,FALSE)</f>
        <v>#REF!</v>
      </c>
      <c r="Z201" s="57" t="e">
        <f>VLOOKUP($O201,CornerStats!$A$3:$AE$998,20,FALSE)</f>
        <v>#REF!</v>
      </c>
      <c r="AA201" s="57" t="e">
        <f>VLOOKUP($O201,CornerStats!$A$3:$AE$998,22,FALSE)</f>
        <v>#REF!</v>
      </c>
    </row>
    <row r="202" spans="1:27" hidden="1" x14ac:dyDescent="0.3">
      <c r="A202" s="51" t="e">
        <f>VLOOKUP($M202,CornerStats!$A$3:$AE$998,5,FALSE)</f>
        <v>#REF!</v>
      </c>
      <c r="B202" s="51" t="e">
        <f>VLOOKUP($M202,CornerStats!$A$3:$AE$998,6,FALSE)</f>
        <v>#REF!</v>
      </c>
      <c r="C202" s="51" t="e">
        <f>VLOOKUP($M202,CornerStats!$A$3:$AE$998,8,FALSE)</f>
        <v>#REF!</v>
      </c>
      <c r="D202" s="51" t="e">
        <f>VLOOKUP($M202,CornerStats!$A$3:$AE$998,9,FALSE)</f>
        <v>#REF!</v>
      </c>
      <c r="E202" s="60" t="e">
        <f>VLOOKUP($M202,CornerStats!$A$3:$AE$998,11,FALSE)</f>
        <v>#REF!</v>
      </c>
      <c r="F202" s="60" t="e">
        <f>VLOOKUP($M202,CornerStats!$A$3:$AE$998,12,FALSE)</f>
        <v>#REF!</v>
      </c>
      <c r="G202" s="57" t="e">
        <f>VLOOKUP($M202,CornerStats!$A$3:$AE$998,14,FALSE)</f>
        <v>#REF!</v>
      </c>
      <c r="H202" s="57" t="e">
        <f>VLOOKUP($M202,CornerStats!$A$3:$AE$998,15,FALSE)</f>
        <v>#REF!</v>
      </c>
      <c r="I202" s="57" t="e">
        <f>VLOOKUP($M202,CornerStats!$A$3:$AE$998,17,FALSE)</f>
        <v>#REF!</v>
      </c>
      <c r="J202" s="57" t="e">
        <f>VLOOKUP($M202,CornerStats!$A$3:$AE$998,18,FALSE)</f>
        <v>#REF!</v>
      </c>
      <c r="K202" s="57" t="e">
        <f>VLOOKUP($M202,CornerStats!$A$3:$AE$998,20,FALSE)</f>
        <v>#REF!</v>
      </c>
      <c r="L202" s="57" t="e">
        <f>VLOOKUP($M202,CornerStats!$A$3:$AE$998,21,FALSE)</f>
        <v>#REF!</v>
      </c>
      <c r="M202" s="53" t="e">
        <f>Fixtures!#REF!</f>
        <v>#REF!</v>
      </c>
      <c r="N202" s="54" t="e">
        <f>Fixtures!#REF!</f>
        <v>#REF!</v>
      </c>
      <c r="O202" s="53" t="e">
        <f>Fixtures!#REF!</f>
        <v>#REF!</v>
      </c>
      <c r="P202" s="51" t="e">
        <f>VLOOKUP($O202,CornerStats!$A$3:$AE$998,5,FALSE)</f>
        <v>#REF!</v>
      </c>
      <c r="Q202" s="51" t="e">
        <f>VLOOKUP($O202,CornerStats!$A$3:$AE$998,7,FALSE)</f>
        <v>#REF!</v>
      </c>
      <c r="R202" s="51" t="e">
        <f>VLOOKUP($O202,CornerStats!$A$3:$AE$998,8,FALSE)</f>
        <v>#REF!</v>
      </c>
      <c r="S202" s="51" t="e">
        <f>VLOOKUP($O202,CornerStats!$A$3:$AE$998,10,FALSE)</f>
        <v>#REF!</v>
      </c>
      <c r="T202" s="60" t="e">
        <f>VLOOKUP($O202,CornerStats!$A$3:$AE$998,11,FALSE)</f>
        <v>#REF!</v>
      </c>
      <c r="U202" s="60" t="e">
        <f>VLOOKUP($O202,CornerStats!$A$3:$AE$998,13,FALSE)</f>
        <v>#REF!</v>
      </c>
      <c r="V202" s="57" t="e">
        <f>VLOOKUP($O202,CornerStats!$A$3:$AE$998,14,FALSE)</f>
        <v>#REF!</v>
      </c>
      <c r="W202" s="57" t="e">
        <f>VLOOKUP($O202,CornerStats!$A$3:$AE$998,16,FALSE)</f>
        <v>#REF!</v>
      </c>
      <c r="X202" s="57" t="e">
        <f>VLOOKUP($O202,CornerStats!$A$3:$AE$998,17,FALSE)</f>
        <v>#REF!</v>
      </c>
      <c r="Y202" s="57" t="e">
        <f>VLOOKUP($O202,CornerStats!$A$3:$AE$998,19,FALSE)</f>
        <v>#REF!</v>
      </c>
      <c r="Z202" s="57" t="e">
        <f>VLOOKUP($O202,CornerStats!$A$3:$AE$998,20,FALSE)</f>
        <v>#REF!</v>
      </c>
      <c r="AA202" s="57" t="e">
        <f>VLOOKUP($O202,CornerStats!$A$3:$AE$998,22,FALSE)</f>
        <v>#REF!</v>
      </c>
    </row>
    <row r="203" spans="1:27" hidden="1" x14ac:dyDescent="0.3">
      <c r="A203" s="51" t="e">
        <f>VLOOKUP($M203,CornerStats!$A$3:$AE$998,5,FALSE)</f>
        <v>#REF!</v>
      </c>
      <c r="B203" s="51" t="e">
        <f>VLOOKUP($M203,CornerStats!$A$3:$AE$998,6,FALSE)</f>
        <v>#REF!</v>
      </c>
      <c r="C203" s="51" t="e">
        <f>VLOOKUP($M203,CornerStats!$A$3:$AE$998,8,FALSE)</f>
        <v>#REF!</v>
      </c>
      <c r="D203" s="51" t="e">
        <f>VLOOKUP($M203,CornerStats!$A$3:$AE$998,9,FALSE)</f>
        <v>#REF!</v>
      </c>
      <c r="E203" s="60" t="e">
        <f>VLOOKUP($M203,CornerStats!$A$3:$AE$998,11,FALSE)</f>
        <v>#REF!</v>
      </c>
      <c r="F203" s="60" t="e">
        <f>VLOOKUP($M203,CornerStats!$A$3:$AE$998,12,FALSE)</f>
        <v>#REF!</v>
      </c>
      <c r="G203" s="57" t="e">
        <f>VLOOKUP($M203,CornerStats!$A$3:$AE$998,14,FALSE)</f>
        <v>#REF!</v>
      </c>
      <c r="H203" s="57" t="e">
        <f>VLOOKUP($M203,CornerStats!$A$3:$AE$998,15,FALSE)</f>
        <v>#REF!</v>
      </c>
      <c r="I203" s="57" t="e">
        <f>VLOOKUP($M203,CornerStats!$A$3:$AE$998,17,FALSE)</f>
        <v>#REF!</v>
      </c>
      <c r="J203" s="57" t="e">
        <f>VLOOKUP($M203,CornerStats!$A$3:$AE$998,18,FALSE)</f>
        <v>#REF!</v>
      </c>
      <c r="K203" s="57" t="e">
        <f>VLOOKUP($M203,CornerStats!$A$3:$AE$998,20,FALSE)</f>
        <v>#REF!</v>
      </c>
      <c r="L203" s="57" t="e">
        <f>VLOOKUP($M203,CornerStats!$A$3:$AE$998,21,FALSE)</f>
        <v>#REF!</v>
      </c>
      <c r="M203" s="53" t="e">
        <f>Fixtures!#REF!</f>
        <v>#REF!</v>
      </c>
      <c r="N203" s="54" t="e">
        <f>Fixtures!#REF!</f>
        <v>#REF!</v>
      </c>
      <c r="O203" s="53" t="e">
        <f>Fixtures!#REF!</f>
        <v>#REF!</v>
      </c>
      <c r="P203" s="51" t="e">
        <f>VLOOKUP($O203,CornerStats!$A$3:$AE$998,5,FALSE)</f>
        <v>#REF!</v>
      </c>
      <c r="Q203" s="51" t="e">
        <f>VLOOKUP($O203,CornerStats!$A$3:$AE$998,7,FALSE)</f>
        <v>#REF!</v>
      </c>
      <c r="R203" s="51" t="e">
        <f>VLOOKUP($O203,CornerStats!$A$3:$AE$998,8,FALSE)</f>
        <v>#REF!</v>
      </c>
      <c r="S203" s="51" t="e">
        <f>VLOOKUP($O203,CornerStats!$A$3:$AE$998,10,FALSE)</f>
        <v>#REF!</v>
      </c>
      <c r="T203" s="60" t="e">
        <f>VLOOKUP($O203,CornerStats!$A$3:$AE$998,11,FALSE)</f>
        <v>#REF!</v>
      </c>
      <c r="U203" s="60" t="e">
        <f>VLOOKUP($O203,CornerStats!$A$3:$AE$998,13,FALSE)</f>
        <v>#REF!</v>
      </c>
      <c r="V203" s="57" t="e">
        <f>VLOOKUP($O203,CornerStats!$A$3:$AE$998,14,FALSE)</f>
        <v>#REF!</v>
      </c>
      <c r="W203" s="57" t="e">
        <f>VLOOKUP($O203,CornerStats!$A$3:$AE$998,16,FALSE)</f>
        <v>#REF!</v>
      </c>
      <c r="X203" s="57" t="e">
        <f>VLOOKUP($O203,CornerStats!$A$3:$AE$998,17,FALSE)</f>
        <v>#REF!</v>
      </c>
      <c r="Y203" s="57" t="e">
        <f>VLOOKUP($O203,CornerStats!$A$3:$AE$998,19,FALSE)</f>
        <v>#REF!</v>
      </c>
      <c r="Z203" s="57" t="e">
        <f>VLOOKUP($O203,CornerStats!$A$3:$AE$998,20,FALSE)</f>
        <v>#REF!</v>
      </c>
      <c r="AA203" s="57" t="e">
        <f>VLOOKUP($O203,CornerStats!$A$3:$AE$998,22,FALSE)</f>
        <v>#REF!</v>
      </c>
    </row>
    <row r="204" spans="1:27" hidden="1" x14ac:dyDescent="0.3">
      <c r="A204" s="51" t="e">
        <f>VLOOKUP($M204,CornerStats!$A$3:$AE$998,5,FALSE)</f>
        <v>#REF!</v>
      </c>
      <c r="B204" s="51" t="e">
        <f>VLOOKUP($M204,CornerStats!$A$3:$AE$998,6,FALSE)</f>
        <v>#REF!</v>
      </c>
      <c r="C204" s="51" t="e">
        <f>VLOOKUP($M204,CornerStats!$A$3:$AE$998,8,FALSE)</f>
        <v>#REF!</v>
      </c>
      <c r="D204" s="51" t="e">
        <f>VLOOKUP($M204,CornerStats!$A$3:$AE$998,9,FALSE)</f>
        <v>#REF!</v>
      </c>
      <c r="E204" s="60" t="e">
        <f>VLOOKUP($M204,CornerStats!$A$3:$AE$998,11,FALSE)</f>
        <v>#REF!</v>
      </c>
      <c r="F204" s="60" t="e">
        <f>VLOOKUP($M204,CornerStats!$A$3:$AE$998,12,FALSE)</f>
        <v>#REF!</v>
      </c>
      <c r="G204" s="57" t="e">
        <f>VLOOKUP($M204,CornerStats!$A$3:$AE$998,14,FALSE)</f>
        <v>#REF!</v>
      </c>
      <c r="H204" s="57" t="e">
        <f>VLOOKUP($M204,CornerStats!$A$3:$AE$998,15,FALSE)</f>
        <v>#REF!</v>
      </c>
      <c r="I204" s="57" t="e">
        <f>VLOOKUP($M204,CornerStats!$A$3:$AE$998,17,FALSE)</f>
        <v>#REF!</v>
      </c>
      <c r="J204" s="57" t="e">
        <f>VLOOKUP($M204,CornerStats!$A$3:$AE$998,18,FALSE)</f>
        <v>#REF!</v>
      </c>
      <c r="K204" s="57" t="e">
        <f>VLOOKUP($M204,CornerStats!$A$3:$AE$998,20,FALSE)</f>
        <v>#REF!</v>
      </c>
      <c r="L204" s="57" t="e">
        <f>VLOOKUP($M204,CornerStats!$A$3:$AE$998,21,FALSE)</f>
        <v>#REF!</v>
      </c>
      <c r="M204" s="53" t="e">
        <f>Fixtures!#REF!</f>
        <v>#REF!</v>
      </c>
      <c r="N204" s="54" t="e">
        <f>Fixtures!#REF!</f>
        <v>#REF!</v>
      </c>
      <c r="O204" s="53" t="e">
        <f>Fixtures!#REF!</f>
        <v>#REF!</v>
      </c>
      <c r="P204" s="51" t="e">
        <f>VLOOKUP($O204,CornerStats!$A$3:$AE$998,5,FALSE)</f>
        <v>#REF!</v>
      </c>
      <c r="Q204" s="51" t="e">
        <f>VLOOKUP($O204,CornerStats!$A$3:$AE$998,7,FALSE)</f>
        <v>#REF!</v>
      </c>
      <c r="R204" s="51" t="e">
        <f>VLOOKUP($O204,CornerStats!$A$3:$AE$998,8,FALSE)</f>
        <v>#REF!</v>
      </c>
      <c r="S204" s="51" t="e">
        <f>VLOOKUP($O204,CornerStats!$A$3:$AE$998,10,FALSE)</f>
        <v>#REF!</v>
      </c>
      <c r="T204" s="60" t="e">
        <f>VLOOKUP($O204,CornerStats!$A$3:$AE$998,11,FALSE)</f>
        <v>#REF!</v>
      </c>
      <c r="U204" s="60" t="e">
        <f>VLOOKUP($O204,CornerStats!$A$3:$AE$998,13,FALSE)</f>
        <v>#REF!</v>
      </c>
      <c r="V204" s="57" t="e">
        <f>VLOOKUP($O204,CornerStats!$A$3:$AE$998,14,FALSE)</f>
        <v>#REF!</v>
      </c>
      <c r="W204" s="57" t="e">
        <f>VLOOKUP($O204,CornerStats!$A$3:$AE$998,16,FALSE)</f>
        <v>#REF!</v>
      </c>
      <c r="X204" s="57" t="e">
        <f>VLOOKUP($O204,CornerStats!$A$3:$AE$998,17,FALSE)</f>
        <v>#REF!</v>
      </c>
      <c r="Y204" s="57" t="e">
        <f>VLOOKUP($O204,CornerStats!$A$3:$AE$998,19,FALSE)</f>
        <v>#REF!</v>
      </c>
      <c r="Z204" s="57" t="e">
        <f>VLOOKUP($O204,CornerStats!$A$3:$AE$998,20,FALSE)</f>
        <v>#REF!</v>
      </c>
      <c r="AA204" s="57" t="e">
        <f>VLOOKUP($O204,CornerStats!$A$3:$AE$998,22,FALSE)</f>
        <v>#REF!</v>
      </c>
    </row>
    <row r="205" spans="1:27" hidden="1" x14ac:dyDescent="0.3">
      <c r="A205" s="51" t="e">
        <f>VLOOKUP($M205,CornerStats!$A$3:$AE$998,5,FALSE)</f>
        <v>#REF!</v>
      </c>
      <c r="B205" s="51" t="e">
        <f>VLOOKUP($M205,CornerStats!$A$3:$AE$998,6,FALSE)</f>
        <v>#REF!</v>
      </c>
      <c r="C205" s="51" t="e">
        <f>VLOOKUP($M205,CornerStats!$A$3:$AE$998,8,FALSE)</f>
        <v>#REF!</v>
      </c>
      <c r="D205" s="51" t="e">
        <f>VLOOKUP($M205,CornerStats!$A$3:$AE$998,9,FALSE)</f>
        <v>#REF!</v>
      </c>
      <c r="E205" s="60" t="e">
        <f>VLOOKUP($M205,CornerStats!$A$3:$AE$998,11,FALSE)</f>
        <v>#REF!</v>
      </c>
      <c r="F205" s="60" t="e">
        <f>VLOOKUP($M205,CornerStats!$A$3:$AE$998,12,FALSE)</f>
        <v>#REF!</v>
      </c>
      <c r="G205" s="57" t="e">
        <f>VLOOKUP($M205,CornerStats!$A$3:$AE$998,14,FALSE)</f>
        <v>#REF!</v>
      </c>
      <c r="H205" s="57" t="e">
        <f>VLOOKUP($M205,CornerStats!$A$3:$AE$998,15,FALSE)</f>
        <v>#REF!</v>
      </c>
      <c r="I205" s="57" t="e">
        <f>VLOOKUP($M205,CornerStats!$A$3:$AE$998,17,FALSE)</f>
        <v>#REF!</v>
      </c>
      <c r="J205" s="57" t="e">
        <f>VLOOKUP($M205,CornerStats!$A$3:$AE$998,18,FALSE)</f>
        <v>#REF!</v>
      </c>
      <c r="K205" s="57" t="e">
        <f>VLOOKUP($M205,CornerStats!$A$3:$AE$998,20,FALSE)</f>
        <v>#REF!</v>
      </c>
      <c r="L205" s="57" t="e">
        <f>VLOOKUP($M205,CornerStats!$A$3:$AE$998,21,FALSE)</f>
        <v>#REF!</v>
      </c>
      <c r="M205" s="53" t="e">
        <f>Fixtures!#REF!</f>
        <v>#REF!</v>
      </c>
      <c r="N205" s="54" t="e">
        <f>Fixtures!#REF!</f>
        <v>#REF!</v>
      </c>
      <c r="O205" s="53" t="e">
        <f>Fixtures!#REF!</f>
        <v>#REF!</v>
      </c>
      <c r="P205" s="51" t="e">
        <f>VLOOKUP($O205,CornerStats!$A$3:$AE$998,5,FALSE)</f>
        <v>#REF!</v>
      </c>
      <c r="Q205" s="51" t="e">
        <f>VLOOKUP($O205,CornerStats!$A$3:$AE$998,7,FALSE)</f>
        <v>#REF!</v>
      </c>
      <c r="R205" s="51" t="e">
        <f>VLOOKUP($O205,CornerStats!$A$3:$AE$998,8,FALSE)</f>
        <v>#REF!</v>
      </c>
      <c r="S205" s="51" t="e">
        <f>VLOOKUP($O205,CornerStats!$A$3:$AE$998,10,FALSE)</f>
        <v>#REF!</v>
      </c>
      <c r="T205" s="60" t="e">
        <f>VLOOKUP($O205,CornerStats!$A$3:$AE$998,11,FALSE)</f>
        <v>#REF!</v>
      </c>
      <c r="U205" s="60" t="e">
        <f>VLOOKUP($O205,CornerStats!$A$3:$AE$998,13,FALSE)</f>
        <v>#REF!</v>
      </c>
      <c r="V205" s="57" t="e">
        <f>VLOOKUP($O205,CornerStats!$A$3:$AE$998,14,FALSE)</f>
        <v>#REF!</v>
      </c>
      <c r="W205" s="57" t="e">
        <f>VLOOKUP($O205,CornerStats!$A$3:$AE$998,16,FALSE)</f>
        <v>#REF!</v>
      </c>
      <c r="X205" s="57" t="e">
        <f>VLOOKUP($O205,CornerStats!$A$3:$AE$998,17,FALSE)</f>
        <v>#REF!</v>
      </c>
      <c r="Y205" s="57" t="e">
        <f>VLOOKUP($O205,CornerStats!$A$3:$AE$998,19,FALSE)</f>
        <v>#REF!</v>
      </c>
      <c r="Z205" s="57" t="e">
        <f>VLOOKUP($O205,CornerStats!$A$3:$AE$998,20,FALSE)</f>
        <v>#REF!</v>
      </c>
      <c r="AA205" s="57" t="e">
        <f>VLOOKUP($O205,CornerStats!$A$3:$AE$998,22,FALSE)</f>
        <v>#REF!</v>
      </c>
    </row>
    <row r="206" spans="1:27" hidden="1" x14ac:dyDescent="0.3">
      <c r="A206" s="51" t="e">
        <f>VLOOKUP($M206,CornerStats!$A$3:$AE$998,5,FALSE)</f>
        <v>#REF!</v>
      </c>
      <c r="B206" s="51" t="e">
        <f>VLOOKUP($M206,CornerStats!$A$3:$AE$998,6,FALSE)</f>
        <v>#REF!</v>
      </c>
      <c r="C206" s="51" t="e">
        <f>VLOOKUP($M206,CornerStats!$A$3:$AE$998,8,FALSE)</f>
        <v>#REF!</v>
      </c>
      <c r="D206" s="51" t="e">
        <f>VLOOKUP($M206,CornerStats!$A$3:$AE$998,9,FALSE)</f>
        <v>#REF!</v>
      </c>
      <c r="E206" s="60" t="e">
        <f>VLOOKUP($M206,CornerStats!$A$3:$AE$998,11,FALSE)</f>
        <v>#REF!</v>
      </c>
      <c r="F206" s="60" t="e">
        <f>VLOOKUP($M206,CornerStats!$A$3:$AE$998,12,FALSE)</f>
        <v>#REF!</v>
      </c>
      <c r="G206" s="57" t="e">
        <f>VLOOKUP($M206,CornerStats!$A$3:$AE$998,14,FALSE)</f>
        <v>#REF!</v>
      </c>
      <c r="H206" s="57" t="e">
        <f>VLOOKUP($M206,CornerStats!$A$3:$AE$998,15,FALSE)</f>
        <v>#REF!</v>
      </c>
      <c r="I206" s="57" t="e">
        <f>VLOOKUP($M206,CornerStats!$A$3:$AE$998,17,FALSE)</f>
        <v>#REF!</v>
      </c>
      <c r="J206" s="57" t="e">
        <f>VLOOKUP($M206,CornerStats!$A$3:$AE$998,18,FALSE)</f>
        <v>#REF!</v>
      </c>
      <c r="K206" s="57" t="e">
        <f>VLOOKUP($M206,CornerStats!$A$3:$AE$998,20,FALSE)</f>
        <v>#REF!</v>
      </c>
      <c r="L206" s="57" t="e">
        <f>VLOOKUP($M206,CornerStats!$A$3:$AE$998,21,FALSE)</f>
        <v>#REF!</v>
      </c>
      <c r="M206" s="53" t="e">
        <f>Fixtures!#REF!</f>
        <v>#REF!</v>
      </c>
      <c r="N206" s="54" t="e">
        <f>Fixtures!#REF!</f>
        <v>#REF!</v>
      </c>
      <c r="O206" s="53" t="e">
        <f>Fixtures!#REF!</f>
        <v>#REF!</v>
      </c>
      <c r="P206" s="51" t="e">
        <f>VLOOKUP($O206,CornerStats!$A$3:$AE$998,5,FALSE)</f>
        <v>#REF!</v>
      </c>
      <c r="Q206" s="51" t="e">
        <f>VLOOKUP($O206,CornerStats!$A$3:$AE$998,7,FALSE)</f>
        <v>#REF!</v>
      </c>
      <c r="R206" s="51" t="e">
        <f>VLOOKUP($O206,CornerStats!$A$3:$AE$998,8,FALSE)</f>
        <v>#REF!</v>
      </c>
      <c r="S206" s="51" t="e">
        <f>VLOOKUP($O206,CornerStats!$A$3:$AE$998,10,FALSE)</f>
        <v>#REF!</v>
      </c>
      <c r="T206" s="60" t="e">
        <f>VLOOKUP($O206,CornerStats!$A$3:$AE$998,11,FALSE)</f>
        <v>#REF!</v>
      </c>
      <c r="U206" s="60" t="e">
        <f>VLOOKUP($O206,CornerStats!$A$3:$AE$998,13,FALSE)</f>
        <v>#REF!</v>
      </c>
      <c r="V206" s="57" t="e">
        <f>VLOOKUP($O206,CornerStats!$A$3:$AE$998,14,FALSE)</f>
        <v>#REF!</v>
      </c>
      <c r="W206" s="57" t="e">
        <f>VLOOKUP($O206,CornerStats!$A$3:$AE$998,16,FALSE)</f>
        <v>#REF!</v>
      </c>
      <c r="X206" s="57" t="e">
        <f>VLOOKUP($O206,CornerStats!$A$3:$AE$998,17,FALSE)</f>
        <v>#REF!</v>
      </c>
      <c r="Y206" s="57" t="e">
        <f>VLOOKUP($O206,CornerStats!$A$3:$AE$998,19,FALSE)</f>
        <v>#REF!</v>
      </c>
      <c r="Z206" s="57" t="e">
        <f>VLOOKUP($O206,CornerStats!$A$3:$AE$998,20,FALSE)</f>
        <v>#REF!</v>
      </c>
      <c r="AA206" s="57" t="e">
        <f>VLOOKUP($O206,CornerStats!$A$3:$AE$998,22,FALSE)</f>
        <v>#REF!</v>
      </c>
    </row>
    <row r="207" spans="1:27" hidden="1" x14ac:dyDescent="0.3">
      <c r="A207" s="51" t="e">
        <f>VLOOKUP($M207,CornerStats!$A$3:$AE$998,5,FALSE)</f>
        <v>#REF!</v>
      </c>
      <c r="B207" s="51" t="e">
        <f>VLOOKUP($M207,CornerStats!$A$3:$AE$998,6,FALSE)</f>
        <v>#REF!</v>
      </c>
      <c r="C207" s="51" t="e">
        <f>VLOOKUP($M207,CornerStats!$A$3:$AE$998,8,FALSE)</f>
        <v>#REF!</v>
      </c>
      <c r="D207" s="51" t="e">
        <f>VLOOKUP($M207,CornerStats!$A$3:$AE$998,9,FALSE)</f>
        <v>#REF!</v>
      </c>
      <c r="E207" s="60" t="e">
        <f>VLOOKUP($M207,CornerStats!$A$3:$AE$998,11,FALSE)</f>
        <v>#REF!</v>
      </c>
      <c r="F207" s="60" t="e">
        <f>VLOOKUP($M207,CornerStats!$A$3:$AE$998,12,FALSE)</f>
        <v>#REF!</v>
      </c>
      <c r="G207" s="57" t="e">
        <f>VLOOKUP($M207,CornerStats!$A$3:$AE$998,14,FALSE)</f>
        <v>#REF!</v>
      </c>
      <c r="H207" s="57" t="e">
        <f>VLOOKUP($M207,CornerStats!$A$3:$AE$998,15,FALSE)</f>
        <v>#REF!</v>
      </c>
      <c r="I207" s="57" t="e">
        <f>VLOOKUP($M207,CornerStats!$A$3:$AE$998,17,FALSE)</f>
        <v>#REF!</v>
      </c>
      <c r="J207" s="57" t="e">
        <f>VLOOKUP($M207,CornerStats!$A$3:$AE$998,18,FALSE)</f>
        <v>#REF!</v>
      </c>
      <c r="K207" s="57" t="e">
        <f>VLOOKUP($M207,CornerStats!$A$3:$AE$998,20,FALSE)</f>
        <v>#REF!</v>
      </c>
      <c r="L207" s="57" t="e">
        <f>VLOOKUP($M207,CornerStats!$A$3:$AE$998,21,FALSE)</f>
        <v>#REF!</v>
      </c>
      <c r="M207" s="53" t="e">
        <f>Fixtures!#REF!</f>
        <v>#REF!</v>
      </c>
      <c r="N207" s="54" t="e">
        <f>Fixtures!#REF!</f>
        <v>#REF!</v>
      </c>
      <c r="O207" s="53" t="e">
        <f>Fixtures!#REF!</f>
        <v>#REF!</v>
      </c>
      <c r="P207" s="51" t="e">
        <f>VLOOKUP($O207,CornerStats!$A$3:$AE$998,5,FALSE)</f>
        <v>#REF!</v>
      </c>
      <c r="Q207" s="51" t="e">
        <f>VLOOKUP($O207,CornerStats!$A$3:$AE$998,7,FALSE)</f>
        <v>#REF!</v>
      </c>
      <c r="R207" s="51" t="e">
        <f>VLOOKUP($O207,CornerStats!$A$3:$AE$998,8,FALSE)</f>
        <v>#REF!</v>
      </c>
      <c r="S207" s="51" t="e">
        <f>VLOOKUP($O207,CornerStats!$A$3:$AE$998,10,FALSE)</f>
        <v>#REF!</v>
      </c>
      <c r="T207" s="60" t="e">
        <f>VLOOKUP($O207,CornerStats!$A$3:$AE$998,11,FALSE)</f>
        <v>#REF!</v>
      </c>
      <c r="U207" s="60" t="e">
        <f>VLOOKUP($O207,CornerStats!$A$3:$AE$998,13,FALSE)</f>
        <v>#REF!</v>
      </c>
      <c r="V207" s="57" t="e">
        <f>VLOOKUP($O207,CornerStats!$A$3:$AE$998,14,FALSE)</f>
        <v>#REF!</v>
      </c>
      <c r="W207" s="57" t="e">
        <f>VLOOKUP($O207,CornerStats!$A$3:$AE$998,16,FALSE)</f>
        <v>#REF!</v>
      </c>
      <c r="X207" s="57" t="e">
        <f>VLOOKUP($O207,CornerStats!$A$3:$AE$998,17,FALSE)</f>
        <v>#REF!</v>
      </c>
      <c r="Y207" s="57" t="e">
        <f>VLOOKUP($O207,CornerStats!$A$3:$AE$998,19,FALSE)</f>
        <v>#REF!</v>
      </c>
      <c r="Z207" s="57" t="e">
        <f>VLOOKUP($O207,CornerStats!$A$3:$AE$998,20,FALSE)</f>
        <v>#REF!</v>
      </c>
      <c r="AA207" s="57" t="e">
        <f>VLOOKUP($O207,CornerStats!$A$3:$AE$998,22,FALSE)</f>
        <v>#REF!</v>
      </c>
    </row>
    <row r="208" spans="1:27" hidden="1" x14ac:dyDescent="0.3">
      <c r="A208" s="51" t="e">
        <f>VLOOKUP($M208,CornerStats!$A$3:$AE$998,5,FALSE)</f>
        <v>#REF!</v>
      </c>
      <c r="B208" s="51" t="e">
        <f>VLOOKUP($M208,CornerStats!$A$3:$AE$998,6,FALSE)</f>
        <v>#REF!</v>
      </c>
      <c r="C208" s="51" t="e">
        <f>VLOOKUP($M208,CornerStats!$A$3:$AE$998,8,FALSE)</f>
        <v>#REF!</v>
      </c>
      <c r="D208" s="51" t="e">
        <f>VLOOKUP($M208,CornerStats!$A$3:$AE$998,9,FALSE)</f>
        <v>#REF!</v>
      </c>
      <c r="E208" s="60" t="e">
        <f>VLOOKUP($M208,CornerStats!$A$3:$AE$998,11,FALSE)</f>
        <v>#REF!</v>
      </c>
      <c r="F208" s="60" t="e">
        <f>VLOOKUP($M208,CornerStats!$A$3:$AE$998,12,FALSE)</f>
        <v>#REF!</v>
      </c>
      <c r="G208" s="57" t="e">
        <f>VLOOKUP($M208,CornerStats!$A$3:$AE$998,14,FALSE)</f>
        <v>#REF!</v>
      </c>
      <c r="H208" s="57" t="e">
        <f>VLOOKUP($M208,CornerStats!$A$3:$AE$998,15,FALSE)</f>
        <v>#REF!</v>
      </c>
      <c r="I208" s="57" t="e">
        <f>VLOOKUP($M208,CornerStats!$A$3:$AE$998,17,FALSE)</f>
        <v>#REF!</v>
      </c>
      <c r="J208" s="57" t="e">
        <f>VLOOKUP($M208,CornerStats!$A$3:$AE$998,18,FALSE)</f>
        <v>#REF!</v>
      </c>
      <c r="K208" s="57" t="e">
        <f>VLOOKUP($M208,CornerStats!$A$3:$AE$998,20,FALSE)</f>
        <v>#REF!</v>
      </c>
      <c r="L208" s="57" t="e">
        <f>VLOOKUP($M208,CornerStats!$A$3:$AE$998,21,FALSE)</f>
        <v>#REF!</v>
      </c>
      <c r="M208" s="53" t="e">
        <f>Fixtures!#REF!</f>
        <v>#REF!</v>
      </c>
      <c r="N208" s="54" t="e">
        <f>Fixtures!#REF!</f>
        <v>#REF!</v>
      </c>
      <c r="O208" s="53" t="e">
        <f>Fixtures!#REF!</f>
        <v>#REF!</v>
      </c>
      <c r="P208" s="51" t="e">
        <f>VLOOKUP($O208,CornerStats!$A$3:$AE$998,5,FALSE)</f>
        <v>#REF!</v>
      </c>
      <c r="Q208" s="51" t="e">
        <f>VLOOKUP($O208,CornerStats!$A$3:$AE$998,7,FALSE)</f>
        <v>#REF!</v>
      </c>
      <c r="R208" s="51" t="e">
        <f>VLOOKUP($O208,CornerStats!$A$3:$AE$998,8,FALSE)</f>
        <v>#REF!</v>
      </c>
      <c r="S208" s="51" t="e">
        <f>VLOOKUP($O208,CornerStats!$A$3:$AE$998,10,FALSE)</f>
        <v>#REF!</v>
      </c>
      <c r="T208" s="60" t="e">
        <f>VLOOKUP($O208,CornerStats!$A$3:$AE$998,11,FALSE)</f>
        <v>#REF!</v>
      </c>
      <c r="U208" s="60" t="e">
        <f>VLOOKUP($O208,CornerStats!$A$3:$AE$998,13,FALSE)</f>
        <v>#REF!</v>
      </c>
      <c r="V208" s="57" t="e">
        <f>VLOOKUP($O208,CornerStats!$A$3:$AE$998,14,FALSE)</f>
        <v>#REF!</v>
      </c>
      <c r="W208" s="57" t="e">
        <f>VLOOKUP($O208,CornerStats!$A$3:$AE$998,16,FALSE)</f>
        <v>#REF!</v>
      </c>
      <c r="X208" s="57" t="e">
        <f>VLOOKUP($O208,CornerStats!$A$3:$AE$998,17,FALSE)</f>
        <v>#REF!</v>
      </c>
      <c r="Y208" s="57" t="e">
        <f>VLOOKUP($O208,CornerStats!$A$3:$AE$998,19,FALSE)</f>
        <v>#REF!</v>
      </c>
      <c r="Z208" s="57" t="e">
        <f>VLOOKUP($O208,CornerStats!$A$3:$AE$998,20,FALSE)</f>
        <v>#REF!</v>
      </c>
      <c r="AA208" s="57" t="e">
        <f>VLOOKUP($O208,CornerStats!$A$3:$AE$998,22,FALSE)</f>
        <v>#REF!</v>
      </c>
    </row>
    <row r="209" spans="1:27" hidden="1" x14ac:dyDescent="0.3">
      <c r="A209" s="51" t="e">
        <f>VLOOKUP($M209,CornerStats!$A$3:$AE$998,5,FALSE)</f>
        <v>#REF!</v>
      </c>
      <c r="B209" s="51" t="e">
        <f>VLOOKUP($M209,CornerStats!$A$3:$AE$998,6,FALSE)</f>
        <v>#REF!</v>
      </c>
      <c r="C209" s="51" t="e">
        <f>VLOOKUP($M209,CornerStats!$A$3:$AE$998,8,FALSE)</f>
        <v>#REF!</v>
      </c>
      <c r="D209" s="51" t="e">
        <f>VLOOKUP($M209,CornerStats!$A$3:$AE$998,9,FALSE)</f>
        <v>#REF!</v>
      </c>
      <c r="E209" s="60" t="e">
        <f>VLOOKUP($M209,CornerStats!$A$3:$AE$998,11,FALSE)</f>
        <v>#REF!</v>
      </c>
      <c r="F209" s="60" t="e">
        <f>VLOOKUP($M209,CornerStats!$A$3:$AE$998,12,FALSE)</f>
        <v>#REF!</v>
      </c>
      <c r="G209" s="57" t="e">
        <f>VLOOKUP($M209,CornerStats!$A$3:$AE$998,14,FALSE)</f>
        <v>#REF!</v>
      </c>
      <c r="H209" s="57" t="e">
        <f>VLOOKUP($M209,CornerStats!$A$3:$AE$998,15,FALSE)</f>
        <v>#REF!</v>
      </c>
      <c r="I209" s="57" t="e">
        <f>VLOOKUP($M209,CornerStats!$A$3:$AE$998,17,FALSE)</f>
        <v>#REF!</v>
      </c>
      <c r="J209" s="57" t="e">
        <f>VLOOKUP($M209,CornerStats!$A$3:$AE$998,18,FALSE)</f>
        <v>#REF!</v>
      </c>
      <c r="K209" s="57" t="e">
        <f>VLOOKUP($M209,CornerStats!$A$3:$AE$998,20,FALSE)</f>
        <v>#REF!</v>
      </c>
      <c r="L209" s="57" t="e">
        <f>VLOOKUP($M209,CornerStats!$A$3:$AE$998,21,FALSE)</f>
        <v>#REF!</v>
      </c>
      <c r="M209" s="53" t="e">
        <f>Fixtures!#REF!</f>
        <v>#REF!</v>
      </c>
      <c r="N209" s="54" t="e">
        <f>Fixtures!#REF!</f>
        <v>#REF!</v>
      </c>
      <c r="O209" s="53" t="e">
        <f>Fixtures!#REF!</f>
        <v>#REF!</v>
      </c>
      <c r="P209" s="51" t="e">
        <f>VLOOKUP($O209,CornerStats!$A$3:$AE$998,5,FALSE)</f>
        <v>#REF!</v>
      </c>
      <c r="Q209" s="51" t="e">
        <f>VLOOKUP($O209,CornerStats!$A$3:$AE$998,7,FALSE)</f>
        <v>#REF!</v>
      </c>
      <c r="R209" s="51" t="e">
        <f>VLOOKUP($O209,CornerStats!$A$3:$AE$998,8,FALSE)</f>
        <v>#REF!</v>
      </c>
      <c r="S209" s="51" t="e">
        <f>VLOOKUP($O209,CornerStats!$A$3:$AE$998,10,FALSE)</f>
        <v>#REF!</v>
      </c>
      <c r="T209" s="60" t="e">
        <f>VLOOKUP($O209,CornerStats!$A$3:$AE$998,11,FALSE)</f>
        <v>#REF!</v>
      </c>
      <c r="U209" s="60" t="e">
        <f>VLOOKUP($O209,CornerStats!$A$3:$AE$998,13,FALSE)</f>
        <v>#REF!</v>
      </c>
      <c r="V209" s="57" t="e">
        <f>VLOOKUP($O209,CornerStats!$A$3:$AE$998,14,FALSE)</f>
        <v>#REF!</v>
      </c>
      <c r="W209" s="57" t="e">
        <f>VLOOKUP($O209,CornerStats!$A$3:$AE$998,16,FALSE)</f>
        <v>#REF!</v>
      </c>
      <c r="X209" s="57" t="e">
        <f>VLOOKUP($O209,CornerStats!$A$3:$AE$998,17,FALSE)</f>
        <v>#REF!</v>
      </c>
      <c r="Y209" s="57" t="e">
        <f>VLOOKUP($O209,CornerStats!$A$3:$AE$998,19,FALSE)</f>
        <v>#REF!</v>
      </c>
      <c r="Z209" s="57" t="e">
        <f>VLOOKUP($O209,CornerStats!$A$3:$AE$998,20,FALSE)</f>
        <v>#REF!</v>
      </c>
      <c r="AA209" s="57" t="e">
        <f>VLOOKUP($O209,CornerStats!$A$3:$AE$998,22,FALSE)</f>
        <v>#REF!</v>
      </c>
    </row>
    <row r="210" spans="1:27" hidden="1" x14ac:dyDescent="0.3">
      <c r="A210" s="51" t="e">
        <f>VLOOKUP($M210,CornerStats!$A$3:$AE$998,5,FALSE)</f>
        <v>#REF!</v>
      </c>
      <c r="B210" s="51" t="e">
        <f>VLOOKUP($M210,CornerStats!$A$3:$AE$998,6,FALSE)</f>
        <v>#REF!</v>
      </c>
      <c r="C210" s="51" t="e">
        <f>VLOOKUP($M210,CornerStats!$A$3:$AE$998,8,FALSE)</f>
        <v>#REF!</v>
      </c>
      <c r="D210" s="51" t="e">
        <f>VLOOKUP($M210,CornerStats!$A$3:$AE$998,9,FALSE)</f>
        <v>#REF!</v>
      </c>
      <c r="E210" s="60" t="e">
        <f>VLOOKUP($M210,CornerStats!$A$3:$AE$998,11,FALSE)</f>
        <v>#REF!</v>
      </c>
      <c r="F210" s="60" t="e">
        <f>VLOOKUP($M210,CornerStats!$A$3:$AE$998,12,FALSE)</f>
        <v>#REF!</v>
      </c>
      <c r="G210" s="57" t="e">
        <f>VLOOKUP($M210,CornerStats!$A$3:$AE$998,14,FALSE)</f>
        <v>#REF!</v>
      </c>
      <c r="H210" s="57" t="e">
        <f>VLOOKUP($M210,CornerStats!$A$3:$AE$998,15,FALSE)</f>
        <v>#REF!</v>
      </c>
      <c r="I210" s="57" t="e">
        <f>VLOOKUP($M210,CornerStats!$A$3:$AE$998,17,FALSE)</f>
        <v>#REF!</v>
      </c>
      <c r="J210" s="57" t="e">
        <f>VLOOKUP($M210,CornerStats!$A$3:$AE$998,18,FALSE)</f>
        <v>#REF!</v>
      </c>
      <c r="K210" s="57" t="e">
        <f>VLOOKUP($M210,CornerStats!$A$3:$AE$998,20,FALSE)</f>
        <v>#REF!</v>
      </c>
      <c r="L210" s="57" t="e">
        <f>VLOOKUP($M210,CornerStats!$A$3:$AE$998,21,FALSE)</f>
        <v>#REF!</v>
      </c>
      <c r="M210" s="53" t="e">
        <f>Fixtures!#REF!</f>
        <v>#REF!</v>
      </c>
      <c r="N210" s="54" t="e">
        <f>Fixtures!#REF!</f>
        <v>#REF!</v>
      </c>
      <c r="O210" s="53" t="e">
        <f>Fixtures!#REF!</f>
        <v>#REF!</v>
      </c>
      <c r="P210" s="51" t="e">
        <f>VLOOKUP($O210,CornerStats!$A$3:$AE$998,5,FALSE)</f>
        <v>#REF!</v>
      </c>
      <c r="Q210" s="51" t="e">
        <f>VLOOKUP($O210,CornerStats!$A$3:$AE$998,7,FALSE)</f>
        <v>#REF!</v>
      </c>
      <c r="R210" s="51" t="e">
        <f>VLOOKUP($O210,CornerStats!$A$3:$AE$998,8,FALSE)</f>
        <v>#REF!</v>
      </c>
      <c r="S210" s="51" t="e">
        <f>VLOOKUP($O210,CornerStats!$A$3:$AE$998,10,FALSE)</f>
        <v>#REF!</v>
      </c>
      <c r="T210" s="60" t="e">
        <f>VLOOKUP($O210,CornerStats!$A$3:$AE$998,11,FALSE)</f>
        <v>#REF!</v>
      </c>
      <c r="U210" s="60" t="e">
        <f>VLOOKUP($O210,CornerStats!$A$3:$AE$998,13,FALSE)</f>
        <v>#REF!</v>
      </c>
      <c r="V210" s="57" t="e">
        <f>VLOOKUP($O210,CornerStats!$A$3:$AE$998,14,FALSE)</f>
        <v>#REF!</v>
      </c>
      <c r="W210" s="57" t="e">
        <f>VLOOKUP($O210,CornerStats!$A$3:$AE$998,16,FALSE)</f>
        <v>#REF!</v>
      </c>
      <c r="X210" s="57" t="e">
        <f>VLOOKUP($O210,CornerStats!$A$3:$AE$998,17,FALSE)</f>
        <v>#REF!</v>
      </c>
      <c r="Y210" s="57" t="e">
        <f>VLOOKUP($O210,CornerStats!$A$3:$AE$998,19,FALSE)</f>
        <v>#REF!</v>
      </c>
      <c r="Z210" s="57" t="e">
        <f>VLOOKUP($O210,CornerStats!$A$3:$AE$998,20,FALSE)</f>
        <v>#REF!</v>
      </c>
      <c r="AA210" s="57" t="e">
        <f>VLOOKUP($O210,CornerStats!$A$3:$AE$998,22,FALSE)</f>
        <v>#REF!</v>
      </c>
    </row>
    <row r="211" spans="1:27" hidden="1" x14ac:dyDescent="0.3">
      <c r="A211" s="51" t="e">
        <f>VLOOKUP($M211,CornerStats!$A$3:$AE$998,5,FALSE)</f>
        <v>#REF!</v>
      </c>
      <c r="B211" s="51" t="e">
        <f>VLOOKUP($M211,CornerStats!$A$3:$AE$998,6,FALSE)</f>
        <v>#REF!</v>
      </c>
      <c r="C211" s="51" t="e">
        <f>VLOOKUP($M211,CornerStats!$A$3:$AE$998,8,FALSE)</f>
        <v>#REF!</v>
      </c>
      <c r="D211" s="51" t="e">
        <f>VLOOKUP($M211,CornerStats!$A$3:$AE$998,9,FALSE)</f>
        <v>#REF!</v>
      </c>
      <c r="E211" s="60" t="e">
        <f>VLOOKUP($M211,CornerStats!$A$3:$AE$998,11,FALSE)</f>
        <v>#REF!</v>
      </c>
      <c r="F211" s="60" t="e">
        <f>VLOOKUP($M211,CornerStats!$A$3:$AE$998,12,FALSE)</f>
        <v>#REF!</v>
      </c>
      <c r="G211" s="57" t="e">
        <f>VLOOKUP($M211,CornerStats!$A$3:$AE$998,14,FALSE)</f>
        <v>#REF!</v>
      </c>
      <c r="H211" s="57" t="e">
        <f>VLOOKUP($M211,CornerStats!$A$3:$AE$998,15,FALSE)</f>
        <v>#REF!</v>
      </c>
      <c r="I211" s="57" t="e">
        <f>VLOOKUP($M211,CornerStats!$A$3:$AE$998,17,FALSE)</f>
        <v>#REF!</v>
      </c>
      <c r="J211" s="57" t="e">
        <f>VLOOKUP($M211,CornerStats!$A$3:$AE$998,18,FALSE)</f>
        <v>#REF!</v>
      </c>
      <c r="K211" s="57" t="e">
        <f>VLOOKUP($M211,CornerStats!$A$3:$AE$998,20,FALSE)</f>
        <v>#REF!</v>
      </c>
      <c r="L211" s="57" t="e">
        <f>VLOOKUP($M211,CornerStats!$A$3:$AE$998,21,FALSE)</f>
        <v>#REF!</v>
      </c>
      <c r="M211" s="53" t="e">
        <f>Fixtures!#REF!</f>
        <v>#REF!</v>
      </c>
      <c r="N211" s="54" t="e">
        <f>Fixtures!#REF!</f>
        <v>#REF!</v>
      </c>
      <c r="O211" s="53" t="e">
        <f>Fixtures!#REF!</f>
        <v>#REF!</v>
      </c>
      <c r="P211" s="51" t="e">
        <f>VLOOKUP($O211,CornerStats!$A$3:$AE$998,5,FALSE)</f>
        <v>#REF!</v>
      </c>
      <c r="Q211" s="51" t="e">
        <f>VLOOKUP($O211,CornerStats!$A$3:$AE$998,7,FALSE)</f>
        <v>#REF!</v>
      </c>
      <c r="R211" s="51" t="e">
        <f>VLOOKUP($O211,CornerStats!$A$3:$AE$998,8,FALSE)</f>
        <v>#REF!</v>
      </c>
      <c r="S211" s="51" t="e">
        <f>VLOOKUP($O211,CornerStats!$A$3:$AE$998,10,FALSE)</f>
        <v>#REF!</v>
      </c>
      <c r="T211" s="60" t="e">
        <f>VLOOKUP($O211,CornerStats!$A$3:$AE$998,11,FALSE)</f>
        <v>#REF!</v>
      </c>
      <c r="U211" s="60" t="e">
        <f>VLOOKUP($O211,CornerStats!$A$3:$AE$998,13,FALSE)</f>
        <v>#REF!</v>
      </c>
      <c r="V211" s="57" t="e">
        <f>VLOOKUP($O211,CornerStats!$A$3:$AE$998,14,FALSE)</f>
        <v>#REF!</v>
      </c>
      <c r="W211" s="57" t="e">
        <f>VLOOKUP($O211,CornerStats!$A$3:$AE$998,16,FALSE)</f>
        <v>#REF!</v>
      </c>
      <c r="X211" s="57" t="e">
        <f>VLOOKUP($O211,CornerStats!$A$3:$AE$998,17,FALSE)</f>
        <v>#REF!</v>
      </c>
      <c r="Y211" s="57" t="e">
        <f>VLOOKUP($O211,CornerStats!$A$3:$AE$998,19,FALSE)</f>
        <v>#REF!</v>
      </c>
      <c r="Z211" s="57" t="e">
        <f>VLOOKUP($O211,CornerStats!$A$3:$AE$998,20,FALSE)</f>
        <v>#REF!</v>
      </c>
      <c r="AA211" s="57" t="e">
        <f>VLOOKUP($O211,CornerStats!$A$3:$AE$998,22,FALSE)</f>
        <v>#REF!</v>
      </c>
    </row>
    <row r="212" spans="1:27" hidden="1" x14ac:dyDescent="0.3">
      <c r="A212" s="51" t="e">
        <f>VLOOKUP($M212,CornerStats!$A$3:$AE$998,5,FALSE)</f>
        <v>#REF!</v>
      </c>
      <c r="B212" s="51" t="e">
        <f>VLOOKUP($M212,CornerStats!$A$3:$AE$998,6,FALSE)</f>
        <v>#REF!</v>
      </c>
      <c r="C212" s="51" t="e">
        <f>VLOOKUP($M212,CornerStats!$A$3:$AE$998,8,FALSE)</f>
        <v>#REF!</v>
      </c>
      <c r="D212" s="51" t="e">
        <f>VLOOKUP($M212,CornerStats!$A$3:$AE$998,9,FALSE)</f>
        <v>#REF!</v>
      </c>
      <c r="E212" s="60" t="e">
        <f>VLOOKUP($M212,CornerStats!$A$3:$AE$998,11,FALSE)</f>
        <v>#REF!</v>
      </c>
      <c r="F212" s="60" t="e">
        <f>VLOOKUP($M212,CornerStats!$A$3:$AE$998,12,FALSE)</f>
        <v>#REF!</v>
      </c>
      <c r="G212" s="57" t="e">
        <f>VLOOKUP($M212,CornerStats!$A$3:$AE$998,14,FALSE)</f>
        <v>#REF!</v>
      </c>
      <c r="H212" s="57" t="e">
        <f>VLOOKUP($M212,CornerStats!$A$3:$AE$998,15,FALSE)</f>
        <v>#REF!</v>
      </c>
      <c r="I212" s="57" t="e">
        <f>VLOOKUP($M212,CornerStats!$A$3:$AE$998,17,FALSE)</f>
        <v>#REF!</v>
      </c>
      <c r="J212" s="57" t="e">
        <f>VLOOKUP($M212,CornerStats!$A$3:$AE$998,18,FALSE)</f>
        <v>#REF!</v>
      </c>
      <c r="K212" s="57" t="e">
        <f>VLOOKUP($M212,CornerStats!$A$3:$AE$998,20,FALSE)</f>
        <v>#REF!</v>
      </c>
      <c r="L212" s="57" t="e">
        <f>VLOOKUP($M212,CornerStats!$A$3:$AE$998,21,FALSE)</f>
        <v>#REF!</v>
      </c>
      <c r="M212" s="53" t="e">
        <f>Fixtures!#REF!</f>
        <v>#REF!</v>
      </c>
      <c r="N212" s="54" t="e">
        <f>Fixtures!#REF!</f>
        <v>#REF!</v>
      </c>
      <c r="O212" s="53" t="e">
        <f>Fixtures!#REF!</f>
        <v>#REF!</v>
      </c>
      <c r="P212" s="51" t="e">
        <f>VLOOKUP($O212,CornerStats!$A$3:$AE$998,5,FALSE)</f>
        <v>#REF!</v>
      </c>
      <c r="Q212" s="51" t="e">
        <f>VLOOKUP($O212,CornerStats!$A$3:$AE$998,7,FALSE)</f>
        <v>#REF!</v>
      </c>
      <c r="R212" s="51" t="e">
        <f>VLOOKUP($O212,CornerStats!$A$3:$AE$998,8,FALSE)</f>
        <v>#REF!</v>
      </c>
      <c r="S212" s="51" t="e">
        <f>VLOOKUP($O212,CornerStats!$A$3:$AE$998,10,FALSE)</f>
        <v>#REF!</v>
      </c>
      <c r="T212" s="60" t="e">
        <f>VLOOKUP($O212,CornerStats!$A$3:$AE$998,11,FALSE)</f>
        <v>#REF!</v>
      </c>
      <c r="U212" s="60" t="e">
        <f>VLOOKUP($O212,CornerStats!$A$3:$AE$998,13,FALSE)</f>
        <v>#REF!</v>
      </c>
      <c r="V212" s="57" t="e">
        <f>VLOOKUP($O212,CornerStats!$A$3:$AE$998,14,FALSE)</f>
        <v>#REF!</v>
      </c>
      <c r="W212" s="57" t="e">
        <f>VLOOKUP($O212,CornerStats!$A$3:$AE$998,16,FALSE)</f>
        <v>#REF!</v>
      </c>
      <c r="X212" s="57" t="e">
        <f>VLOOKUP($O212,CornerStats!$A$3:$AE$998,17,FALSE)</f>
        <v>#REF!</v>
      </c>
      <c r="Y212" s="57" t="e">
        <f>VLOOKUP($O212,CornerStats!$A$3:$AE$998,19,FALSE)</f>
        <v>#REF!</v>
      </c>
      <c r="Z212" s="57" t="e">
        <f>VLOOKUP($O212,CornerStats!$A$3:$AE$998,20,FALSE)</f>
        <v>#REF!</v>
      </c>
      <c r="AA212" s="57" t="e">
        <f>VLOOKUP($O212,CornerStats!$A$3:$AE$998,22,FALSE)</f>
        <v>#REF!</v>
      </c>
    </row>
    <row r="213" spans="1:27" hidden="1" x14ac:dyDescent="0.3">
      <c r="A213" s="51" t="e">
        <f>VLOOKUP($M213,CornerStats!$A$3:$AE$998,5,FALSE)</f>
        <v>#REF!</v>
      </c>
      <c r="B213" s="51" t="e">
        <f>VLOOKUP($M213,CornerStats!$A$3:$AE$998,6,FALSE)</f>
        <v>#REF!</v>
      </c>
      <c r="C213" s="51" t="e">
        <f>VLOOKUP($M213,CornerStats!$A$3:$AE$998,8,FALSE)</f>
        <v>#REF!</v>
      </c>
      <c r="D213" s="51" t="e">
        <f>VLOOKUP($M213,CornerStats!$A$3:$AE$998,9,FALSE)</f>
        <v>#REF!</v>
      </c>
      <c r="E213" s="60" t="e">
        <f>VLOOKUP($M213,CornerStats!$A$3:$AE$998,11,FALSE)</f>
        <v>#REF!</v>
      </c>
      <c r="F213" s="60" t="e">
        <f>VLOOKUP($M213,CornerStats!$A$3:$AE$998,12,FALSE)</f>
        <v>#REF!</v>
      </c>
      <c r="G213" s="57" t="e">
        <f>VLOOKUP($M213,CornerStats!$A$3:$AE$998,14,FALSE)</f>
        <v>#REF!</v>
      </c>
      <c r="H213" s="57" t="e">
        <f>VLOOKUP($M213,CornerStats!$A$3:$AE$998,15,FALSE)</f>
        <v>#REF!</v>
      </c>
      <c r="I213" s="57" t="e">
        <f>VLOOKUP($M213,CornerStats!$A$3:$AE$998,17,FALSE)</f>
        <v>#REF!</v>
      </c>
      <c r="J213" s="57" t="e">
        <f>VLOOKUP($M213,CornerStats!$A$3:$AE$998,18,FALSE)</f>
        <v>#REF!</v>
      </c>
      <c r="K213" s="57" t="e">
        <f>VLOOKUP($M213,CornerStats!$A$3:$AE$998,20,FALSE)</f>
        <v>#REF!</v>
      </c>
      <c r="L213" s="57" t="e">
        <f>VLOOKUP($M213,CornerStats!$A$3:$AE$998,21,FALSE)</f>
        <v>#REF!</v>
      </c>
      <c r="M213" s="53" t="e">
        <f>Fixtures!#REF!</f>
        <v>#REF!</v>
      </c>
      <c r="N213" s="54" t="e">
        <f>Fixtures!#REF!</f>
        <v>#REF!</v>
      </c>
      <c r="O213" s="53" t="e">
        <f>Fixtures!#REF!</f>
        <v>#REF!</v>
      </c>
      <c r="P213" s="51" t="e">
        <f>VLOOKUP($O213,CornerStats!$A$3:$AE$998,5,FALSE)</f>
        <v>#REF!</v>
      </c>
      <c r="Q213" s="51" t="e">
        <f>VLOOKUP($O213,CornerStats!$A$3:$AE$998,7,FALSE)</f>
        <v>#REF!</v>
      </c>
      <c r="R213" s="51" t="e">
        <f>VLOOKUP($O213,CornerStats!$A$3:$AE$998,8,FALSE)</f>
        <v>#REF!</v>
      </c>
      <c r="S213" s="51" t="e">
        <f>VLOOKUP($O213,CornerStats!$A$3:$AE$998,10,FALSE)</f>
        <v>#REF!</v>
      </c>
      <c r="T213" s="60" t="e">
        <f>VLOOKUP($O213,CornerStats!$A$3:$AE$998,11,FALSE)</f>
        <v>#REF!</v>
      </c>
      <c r="U213" s="60" t="e">
        <f>VLOOKUP($O213,CornerStats!$A$3:$AE$998,13,FALSE)</f>
        <v>#REF!</v>
      </c>
      <c r="V213" s="57" t="e">
        <f>VLOOKUP($O213,CornerStats!$A$3:$AE$998,14,FALSE)</f>
        <v>#REF!</v>
      </c>
      <c r="W213" s="57" t="e">
        <f>VLOOKUP($O213,CornerStats!$A$3:$AE$998,16,FALSE)</f>
        <v>#REF!</v>
      </c>
      <c r="X213" s="57" t="e">
        <f>VLOOKUP($O213,CornerStats!$A$3:$AE$998,17,FALSE)</f>
        <v>#REF!</v>
      </c>
      <c r="Y213" s="57" t="e">
        <f>VLOOKUP($O213,CornerStats!$A$3:$AE$998,19,FALSE)</f>
        <v>#REF!</v>
      </c>
      <c r="Z213" s="57" t="e">
        <f>VLOOKUP($O213,CornerStats!$A$3:$AE$998,20,FALSE)</f>
        <v>#REF!</v>
      </c>
      <c r="AA213" s="57" t="e">
        <f>VLOOKUP($O213,CornerStats!$A$3:$AE$998,22,FALSE)</f>
        <v>#REF!</v>
      </c>
    </row>
    <row r="214" spans="1:27" hidden="1" x14ac:dyDescent="0.3">
      <c r="A214" s="51" t="e">
        <f>VLOOKUP($M214,CornerStats!$A$3:$AE$998,5,FALSE)</f>
        <v>#REF!</v>
      </c>
      <c r="B214" s="51" t="e">
        <f>VLOOKUP($M214,CornerStats!$A$3:$AE$998,6,FALSE)</f>
        <v>#REF!</v>
      </c>
      <c r="C214" s="51" t="e">
        <f>VLOOKUP($M214,CornerStats!$A$3:$AE$998,8,FALSE)</f>
        <v>#REF!</v>
      </c>
      <c r="D214" s="51" t="e">
        <f>VLOOKUP($M214,CornerStats!$A$3:$AE$998,9,FALSE)</f>
        <v>#REF!</v>
      </c>
      <c r="E214" s="60" t="e">
        <f>VLOOKUP($M214,CornerStats!$A$3:$AE$998,11,FALSE)</f>
        <v>#REF!</v>
      </c>
      <c r="F214" s="60" t="e">
        <f>VLOOKUP($M214,CornerStats!$A$3:$AE$998,12,FALSE)</f>
        <v>#REF!</v>
      </c>
      <c r="G214" s="57" t="e">
        <f>VLOOKUP($M214,CornerStats!$A$3:$AE$998,14,FALSE)</f>
        <v>#REF!</v>
      </c>
      <c r="H214" s="57" t="e">
        <f>VLOOKUP($M214,CornerStats!$A$3:$AE$998,15,FALSE)</f>
        <v>#REF!</v>
      </c>
      <c r="I214" s="57" t="e">
        <f>VLOOKUP($M214,CornerStats!$A$3:$AE$998,17,FALSE)</f>
        <v>#REF!</v>
      </c>
      <c r="J214" s="57" t="e">
        <f>VLOOKUP($M214,CornerStats!$A$3:$AE$998,18,FALSE)</f>
        <v>#REF!</v>
      </c>
      <c r="K214" s="57" t="e">
        <f>VLOOKUP($M214,CornerStats!$A$3:$AE$998,20,FALSE)</f>
        <v>#REF!</v>
      </c>
      <c r="L214" s="57" t="e">
        <f>VLOOKUP($M214,CornerStats!$A$3:$AE$998,21,FALSE)</f>
        <v>#REF!</v>
      </c>
      <c r="M214" s="53" t="e">
        <f>Fixtures!#REF!</f>
        <v>#REF!</v>
      </c>
      <c r="N214" s="54" t="e">
        <f>Fixtures!#REF!</f>
        <v>#REF!</v>
      </c>
      <c r="O214" s="53" t="e">
        <f>Fixtures!#REF!</f>
        <v>#REF!</v>
      </c>
      <c r="P214" s="51" t="e">
        <f>VLOOKUP($O214,CornerStats!$A$3:$AE$998,5,FALSE)</f>
        <v>#REF!</v>
      </c>
      <c r="Q214" s="51" t="e">
        <f>VLOOKUP($O214,CornerStats!$A$3:$AE$998,7,FALSE)</f>
        <v>#REF!</v>
      </c>
      <c r="R214" s="51" t="e">
        <f>VLOOKUP($O214,CornerStats!$A$3:$AE$998,8,FALSE)</f>
        <v>#REF!</v>
      </c>
      <c r="S214" s="51" t="e">
        <f>VLOOKUP($O214,CornerStats!$A$3:$AE$998,10,FALSE)</f>
        <v>#REF!</v>
      </c>
      <c r="T214" s="60" t="e">
        <f>VLOOKUP($O214,CornerStats!$A$3:$AE$998,11,FALSE)</f>
        <v>#REF!</v>
      </c>
      <c r="U214" s="60" t="e">
        <f>VLOOKUP($O214,CornerStats!$A$3:$AE$998,13,FALSE)</f>
        <v>#REF!</v>
      </c>
      <c r="V214" s="57" t="e">
        <f>VLOOKUP($O214,CornerStats!$A$3:$AE$998,14,FALSE)</f>
        <v>#REF!</v>
      </c>
      <c r="W214" s="57" t="e">
        <f>VLOOKUP($O214,CornerStats!$A$3:$AE$998,16,FALSE)</f>
        <v>#REF!</v>
      </c>
      <c r="X214" s="57" t="e">
        <f>VLOOKUP($O214,CornerStats!$A$3:$AE$998,17,FALSE)</f>
        <v>#REF!</v>
      </c>
      <c r="Y214" s="57" t="e">
        <f>VLOOKUP($O214,CornerStats!$A$3:$AE$998,19,FALSE)</f>
        <v>#REF!</v>
      </c>
      <c r="Z214" s="57" t="e">
        <f>VLOOKUP($O214,CornerStats!$A$3:$AE$998,20,FALSE)</f>
        <v>#REF!</v>
      </c>
      <c r="AA214" s="57" t="e">
        <f>VLOOKUP($O214,CornerStats!$A$3:$AE$998,22,FALSE)</f>
        <v>#REF!</v>
      </c>
    </row>
    <row r="215" spans="1:27" hidden="1" x14ac:dyDescent="0.3">
      <c r="A215" s="51" t="e">
        <f>VLOOKUP($M215,CornerStats!$A$3:$AE$998,5,FALSE)</f>
        <v>#REF!</v>
      </c>
      <c r="B215" s="51" t="e">
        <f>VLOOKUP($M215,CornerStats!$A$3:$AE$998,6,FALSE)</f>
        <v>#REF!</v>
      </c>
      <c r="C215" s="51" t="e">
        <f>VLOOKUP($M215,CornerStats!$A$3:$AE$998,8,FALSE)</f>
        <v>#REF!</v>
      </c>
      <c r="D215" s="51" t="e">
        <f>VLOOKUP($M215,CornerStats!$A$3:$AE$998,9,FALSE)</f>
        <v>#REF!</v>
      </c>
      <c r="E215" s="60" t="e">
        <f>VLOOKUP($M215,CornerStats!$A$3:$AE$998,11,FALSE)</f>
        <v>#REF!</v>
      </c>
      <c r="F215" s="60" t="e">
        <f>VLOOKUP($M215,CornerStats!$A$3:$AE$998,12,FALSE)</f>
        <v>#REF!</v>
      </c>
      <c r="G215" s="57" t="e">
        <f>VLOOKUP($M215,CornerStats!$A$3:$AE$998,14,FALSE)</f>
        <v>#REF!</v>
      </c>
      <c r="H215" s="57" t="e">
        <f>VLOOKUP($M215,CornerStats!$A$3:$AE$998,15,FALSE)</f>
        <v>#REF!</v>
      </c>
      <c r="I215" s="57" t="e">
        <f>VLOOKUP($M215,CornerStats!$A$3:$AE$998,17,FALSE)</f>
        <v>#REF!</v>
      </c>
      <c r="J215" s="57" t="e">
        <f>VLOOKUP($M215,CornerStats!$A$3:$AE$998,18,FALSE)</f>
        <v>#REF!</v>
      </c>
      <c r="K215" s="57" t="e">
        <f>VLOOKUP($M215,CornerStats!$A$3:$AE$998,20,FALSE)</f>
        <v>#REF!</v>
      </c>
      <c r="L215" s="57" t="e">
        <f>VLOOKUP($M215,CornerStats!$A$3:$AE$998,21,FALSE)</f>
        <v>#REF!</v>
      </c>
      <c r="M215" s="53" t="e">
        <f>Fixtures!#REF!</f>
        <v>#REF!</v>
      </c>
      <c r="N215" s="54" t="e">
        <f>Fixtures!#REF!</f>
        <v>#REF!</v>
      </c>
      <c r="O215" s="53" t="e">
        <f>Fixtures!#REF!</f>
        <v>#REF!</v>
      </c>
      <c r="P215" s="51" t="e">
        <f>VLOOKUP($O215,CornerStats!$A$3:$AE$998,5,FALSE)</f>
        <v>#REF!</v>
      </c>
      <c r="Q215" s="51" t="e">
        <f>VLOOKUP($O215,CornerStats!$A$3:$AE$998,7,FALSE)</f>
        <v>#REF!</v>
      </c>
      <c r="R215" s="51" t="e">
        <f>VLOOKUP($O215,CornerStats!$A$3:$AE$998,8,FALSE)</f>
        <v>#REF!</v>
      </c>
      <c r="S215" s="51" t="e">
        <f>VLOOKUP($O215,CornerStats!$A$3:$AE$998,10,FALSE)</f>
        <v>#REF!</v>
      </c>
      <c r="T215" s="60" t="e">
        <f>VLOOKUP($O215,CornerStats!$A$3:$AE$998,11,FALSE)</f>
        <v>#REF!</v>
      </c>
      <c r="U215" s="60" t="e">
        <f>VLOOKUP($O215,CornerStats!$A$3:$AE$998,13,FALSE)</f>
        <v>#REF!</v>
      </c>
      <c r="V215" s="57" t="e">
        <f>VLOOKUP($O215,CornerStats!$A$3:$AE$998,14,FALSE)</f>
        <v>#REF!</v>
      </c>
      <c r="W215" s="57" t="e">
        <f>VLOOKUP($O215,CornerStats!$A$3:$AE$998,16,FALSE)</f>
        <v>#REF!</v>
      </c>
      <c r="X215" s="57" t="e">
        <f>VLOOKUP($O215,CornerStats!$A$3:$AE$998,17,FALSE)</f>
        <v>#REF!</v>
      </c>
      <c r="Y215" s="57" t="e">
        <f>VLOOKUP($O215,CornerStats!$A$3:$AE$998,19,FALSE)</f>
        <v>#REF!</v>
      </c>
      <c r="Z215" s="57" t="e">
        <f>VLOOKUP($O215,CornerStats!$A$3:$AE$998,20,FALSE)</f>
        <v>#REF!</v>
      </c>
      <c r="AA215" s="57" t="e">
        <f>VLOOKUP($O215,CornerStats!$A$3:$AE$998,22,FALSE)</f>
        <v>#REF!</v>
      </c>
    </row>
    <row r="216" spans="1:27" hidden="1" x14ac:dyDescent="0.3">
      <c r="A216" s="51" t="e">
        <f>VLOOKUP($M216,CornerStats!$A$3:$AE$998,5,FALSE)</f>
        <v>#REF!</v>
      </c>
      <c r="B216" s="51" t="e">
        <f>VLOOKUP($M216,CornerStats!$A$3:$AE$998,6,FALSE)</f>
        <v>#REF!</v>
      </c>
      <c r="C216" s="51" t="e">
        <f>VLOOKUP($M216,CornerStats!$A$3:$AE$998,8,FALSE)</f>
        <v>#REF!</v>
      </c>
      <c r="D216" s="51" t="e">
        <f>VLOOKUP($M216,CornerStats!$A$3:$AE$998,9,FALSE)</f>
        <v>#REF!</v>
      </c>
      <c r="E216" s="60" t="e">
        <f>VLOOKUP($M216,CornerStats!$A$3:$AE$998,11,FALSE)</f>
        <v>#REF!</v>
      </c>
      <c r="F216" s="60" t="e">
        <f>VLOOKUP($M216,CornerStats!$A$3:$AE$998,12,FALSE)</f>
        <v>#REF!</v>
      </c>
      <c r="G216" s="57" t="e">
        <f>VLOOKUP($M216,CornerStats!$A$3:$AE$998,14,FALSE)</f>
        <v>#REF!</v>
      </c>
      <c r="H216" s="57" t="e">
        <f>VLOOKUP($M216,CornerStats!$A$3:$AE$998,15,FALSE)</f>
        <v>#REF!</v>
      </c>
      <c r="I216" s="57" t="e">
        <f>VLOOKUP($M216,CornerStats!$A$3:$AE$998,17,FALSE)</f>
        <v>#REF!</v>
      </c>
      <c r="J216" s="57" t="e">
        <f>VLOOKUP($M216,CornerStats!$A$3:$AE$998,18,FALSE)</f>
        <v>#REF!</v>
      </c>
      <c r="K216" s="57" t="e">
        <f>VLOOKUP($M216,CornerStats!$A$3:$AE$998,20,FALSE)</f>
        <v>#REF!</v>
      </c>
      <c r="L216" s="57" t="e">
        <f>VLOOKUP($M216,CornerStats!$A$3:$AE$998,21,FALSE)</f>
        <v>#REF!</v>
      </c>
      <c r="M216" s="53" t="e">
        <f>Fixtures!#REF!</f>
        <v>#REF!</v>
      </c>
      <c r="N216" s="54" t="e">
        <f>Fixtures!#REF!</f>
        <v>#REF!</v>
      </c>
      <c r="O216" s="53" t="e">
        <f>Fixtures!#REF!</f>
        <v>#REF!</v>
      </c>
      <c r="P216" s="51" t="e">
        <f>VLOOKUP($O216,CornerStats!$A$3:$AE$998,5,FALSE)</f>
        <v>#REF!</v>
      </c>
      <c r="Q216" s="51" t="e">
        <f>VLOOKUP($O216,CornerStats!$A$3:$AE$998,7,FALSE)</f>
        <v>#REF!</v>
      </c>
      <c r="R216" s="51" t="e">
        <f>VLOOKUP($O216,CornerStats!$A$3:$AE$998,8,FALSE)</f>
        <v>#REF!</v>
      </c>
      <c r="S216" s="51" t="e">
        <f>VLOOKUP($O216,CornerStats!$A$3:$AE$998,10,FALSE)</f>
        <v>#REF!</v>
      </c>
      <c r="T216" s="60" t="e">
        <f>VLOOKUP($O216,CornerStats!$A$3:$AE$998,11,FALSE)</f>
        <v>#REF!</v>
      </c>
      <c r="U216" s="60" t="e">
        <f>VLOOKUP($O216,CornerStats!$A$3:$AE$998,13,FALSE)</f>
        <v>#REF!</v>
      </c>
      <c r="V216" s="57" t="e">
        <f>VLOOKUP($O216,CornerStats!$A$3:$AE$998,14,FALSE)</f>
        <v>#REF!</v>
      </c>
      <c r="W216" s="57" t="e">
        <f>VLOOKUP($O216,CornerStats!$A$3:$AE$998,16,FALSE)</f>
        <v>#REF!</v>
      </c>
      <c r="X216" s="57" t="e">
        <f>VLOOKUP($O216,CornerStats!$A$3:$AE$998,17,FALSE)</f>
        <v>#REF!</v>
      </c>
      <c r="Y216" s="57" t="e">
        <f>VLOOKUP($O216,CornerStats!$A$3:$AE$998,19,FALSE)</f>
        <v>#REF!</v>
      </c>
      <c r="Z216" s="57" t="e">
        <f>VLOOKUP($O216,CornerStats!$A$3:$AE$998,20,FALSE)</f>
        <v>#REF!</v>
      </c>
      <c r="AA216" s="57" t="e">
        <f>VLOOKUP($O216,CornerStats!$A$3:$AE$998,22,FALSE)</f>
        <v>#REF!</v>
      </c>
    </row>
    <row r="217" spans="1:27" hidden="1" x14ac:dyDescent="0.3">
      <c r="A217" s="51" t="e">
        <f>VLOOKUP($M217,CornerStats!$A$3:$AE$998,5,FALSE)</f>
        <v>#REF!</v>
      </c>
      <c r="B217" s="51" t="e">
        <f>VLOOKUP($M217,CornerStats!$A$3:$AE$998,6,FALSE)</f>
        <v>#REF!</v>
      </c>
      <c r="C217" s="51" t="e">
        <f>VLOOKUP($M217,CornerStats!$A$3:$AE$998,8,FALSE)</f>
        <v>#REF!</v>
      </c>
      <c r="D217" s="51" t="e">
        <f>VLOOKUP($M217,CornerStats!$A$3:$AE$998,9,FALSE)</f>
        <v>#REF!</v>
      </c>
      <c r="E217" s="60" t="e">
        <f>VLOOKUP($M217,CornerStats!$A$3:$AE$998,11,FALSE)</f>
        <v>#REF!</v>
      </c>
      <c r="F217" s="60" t="e">
        <f>VLOOKUP($M217,CornerStats!$A$3:$AE$998,12,FALSE)</f>
        <v>#REF!</v>
      </c>
      <c r="G217" s="57" t="e">
        <f>VLOOKUP($M217,CornerStats!$A$3:$AE$998,14,FALSE)</f>
        <v>#REF!</v>
      </c>
      <c r="H217" s="57" t="e">
        <f>VLOOKUP($M217,CornerStats!$A$3:$AE$998,15,FALSE)</f>
        <v>#REF!</v>
      </c>
      <c r="I217" s="57" t="e">
        <f>VLOOKUP($M217,CornerStats!$A$3:$AE$998,17,FALSE)</f>
        <v>#REF!</v>
      </c>
      <c r="J217" s="57" t="e">
        <f>VLOOKUP($M217,CornerStats!$A$3:$AE$998,18,FALSE)</f>
        <v>#REF!</v>
      </c>
      <c r="K217" s="57" t="e">
        <f>VLOOKUP($M217,CornerStats!$A$3:$AE$998,20,FALSE)</f>
        <v>#REF!</v>
      </c>
      <c r="L217" s="57" t="e">
        <f>VLOOKUP($M217,CornerStats!$A$3:$AE$998,21,FALSE)</f>
        <v>#REF!</v>
      </c>
      <c r="M217" s="53" t="e">
        <f>Fixtures!#REF!</f>
        <v>#REF!</v>
      </c>
      <c r="N217" s="54" t="e">
        <f>Fixtures!#REF!</f>
        <v>#REF!</v>
      </c>
      <c r="O217" s="53" t="e">
        <f>Fixtures!#REF!</f>
        <v>#REF!</v>
      </c>
      <c r="P217" s="51" t="e">
        <f>VLOOKUP($O217,CornerStats!$A$3:$AE$998,5,FALSE)</f>
        <v>#REF!</v>
      </c>
      <c r="Q217" s="51" t="e">
        <f>VLOOKUP($O217,CornerStats!$A$3:$AE$998,7,FALSE)</f>
        <v>#REF!</v>
      </c>
      <c r="R217" s="51" t="e">
        <f>VLOOKUP($O217,CornerStats!$A$3:$AE$998,8,FALSE)</f>
        <v>#REF!</v>
      </c>
      <c r="S217" s="51" t="e">
        <f>VLOOKUP($O217,CornerStats!$A$3:$AE$998,10,FALSE)</f>
        <v>#REF!</v>
      </c>
      <c r="T217" s="60" t="e">
        <f>VLOOKUP($O217,CornerStats!$A$3:$AE$998,11,FALSE)</f>
        <v>#REF!</v>
      </c>
      <c r="U217" s="60" t="e">
        <f>VLOOKUP($O217,CornerStats!$A$3:$AE$998,13,FALSE)</f>
        <v>#REF!</v>
      </c>
      <c r="V217" s="57" t="e">
        <f>VLOOKUP($O217,CornerStats!$A$3:$AE$998,14,FALSE)</f>
        <v>#REF!</v>
      </c>
      <c r="W217" s="57" t="e">
        <f>VLOOKUP($O217,CornerStats!$A$3:$AE$998,16,FALSE)</f>
        <v>#REF!</v>
      </c>
      <c r="X217" s="57" t="e">
        <f>VLOOKUP($O217,CornerStats!$A$3:$AE$998,17,FALSE)</f>
        <v>#REF!</v>
      </c>
      <c r="Y217" s="57" t="e">
        <f>VLOOKUP($O217,CornerStats!$A$3:$AE$998,19,FALSE)</f>
        <v>#REF!</v>
      </c>
      <c r="Z217" s="57" t="e">
        <f>VLOOKUP($O217,CornerStats!$A$3:$AE$998,20,FALSE)</f>
        <v>#REF!</v>
      </c>
      <c r="AA217" s="57" t="e">
        <f>VLOOKUP($O217,CornerStats!$A$3:$AE$998,22,FALSE)</f>
        <v>#REF!</v>
      </c>
    </row>
    <row r="218" spans="1:27" hidden="1" x14ac:dyDescent="0.3">
      <c r="A218" s="51" t="e">
        <f>VLOOKUP($M218,CornerStats!$A$3:$AE$998,5,FALSE)</f>
        <v>#REF!</v>
      </c>
      <c r="B218" s="51" t="e">
        <f>VLOOKUP($M218,CornerStats!$A$3:$AE$998,6,FALSE)</f>
        <v>#REF!</v>
      </c>
      <c r="C218" s="51" t="e">
        <f>VLOOKUP($M218,CornerStats!$A$3:$AE$998,8,FALSE)</f>
        <v>#REF!</v>
      </c>
      <c r="D218" s="51" t="e">
        <f>VLOOKUP($M218,CornerStats!$A$3:$AE$998,9,FALSE)</f>
        <v>#REF!</v>
      </c>
      <c r="E218" s="60" t="e">
        <f>VLOOKUP($M218,CornerStats!$A$3:$AE$998,11,FALSE)</f>
        <v>#REF!</v>
      </c>
      <c r="F218" s="60" t="e">
        <f>VLOOKUP($M218,CornerStats!$A$3:$AE$998,12,FALSE)</f>
        <v>#REF!</v>
      </c>
      <c r="G218" s="57" t="e">
        <f>VLOOKUP($M218,CornerStats!$A$3:$AE$998,14,FALSE)</f>
        <v>#REF!</v>
      </c>
      <c r="H218" s="57" t="e">
        <f>VLOOKUP($M218,CornerStats!$A$3:$AE$998,15,FALSE)</f>
        <v>#REF!</v>
      </c>
      <c r="I218" s="57" t="e">
        <f>VLOOKUP($M218,CornerStats!$A$3:$AE$998,17,FALSE)</f>
        <v>#REF!</v>
      </c>
      <c r="J218" s="57" t="e">
        <f>VLOOKUP($M218,CornerStats!$A$3:$AE$998,18,FALSE)</f>
        <v>#REF!</v>
      </c>
      <c r="K218" s="57" t="e">
        <f>VLOOKUP($M218,CornerStats!$A$3:$AE$998,20,FALSE)</f>
        <v>#REF!</v>
      </c>
      <c r="L218" s="57" t="e">
        <f>VLOOKUP($M218,CornerStats!$A$3:$AE$998,21,FALSE)</f>
        <v>#REF!</v>
      </c>
      <c r="M218" s="53" t="e">
        <f>Fixtures!#REF!</f>
        <v>#REF!</v>
      </c>
      <c r="N218" s="54" t="e">
        <f>Fixtures!#REF!</f>
        <v>#REF!</v>
      </c>
      <c r="O218" s="53" t="e">
        <f>Fixtures!#REF!</f>
        <v>#REF!</v>
      </c>
      <c r="P218" s="51" t="e">
        <f>VLOOKUP($O218,CornerStats!$A$3:$AE$998,5,FALSE)</f>
        <v>#REF!</v>
      </c>
      <c r="Q218" s="51" t="e">
        <f>VLOOKUP($O218,CornerStats!$A$3:$AE$998,7,FALSE)</f>
        <v>#REF!</v>
      </c>
      <c r="R218" s="51" t="e">
        <f>VLOOKUP($O218,CornerStats!$A$3:$AE$998,8,FALSE)</f>
        <v>#REF!</v>
      </c>
      <c r="S218" s="51" t="e">
        <f>VLOOKUP($O218,CornerStats!$A$3:$AE$998,10,FALSE)</f>
        <v>#REF!</v>
      </c>
      <c r="T218" s="60" t="e">
        <f>VLOOKUP($O218,CornerStats!$A$3:$AE$998,11,FALSE)</f>
        <v>#REF!</v>
      </c>
      <c r="U218" s="60" t="e">
        <f>VLOOKUP($O218,CornerStats!$A$3:$AE$998,13,FALSE)</f>
        <v>#REF!</v>
      </c>
      <c r="V218" s="57" t="e">
        <f>VLOOKUP($O218,CornerStats!$A$3:$AE$998,14,FALSE)</f>
        <v>#REF!</v>
      </c>
      <c r="W218" s="57" t="e">
        <f>VLOOKUP($O218,CornerStats!$A$3:$AE$998,16,FALSE)</f>
        <v>#REF!</v>
      </c>
      <c r="X218" s="57" t="e">
        <f>VLOOKUP($O218,CornerStats!$A$3:$AE$998,17,FALSE)</f>
        <v>#REF!</v>
      </c>
      <c r="Y218" s="57" t="e">
        <f>VLOOKUP($O218,CornerStats!$A$3:$AE$998,19,FALSE)</f>
        <v>#REF!</v>
      </c>
      <c r="Z218" s="57" t="e">
        <f>VLOOKUP($O218,CornerStats!$A$3:$AE$998,20,FALSE)</f>
        <v>#REF!</v>
      </c>
      <c r="AA218" s="57" t="e">
        <f>VLOOKUP($O218,CornerStats!$A$3:$AE$998,22,FALSE)</f>
        <v>#REF!</v>
      </c>
    </row>
    <row r="219" spans="1:27" hidden="1" x14ac:dyDescent="0.3">
      <c r="A219" s="51" t="e">
        <f>VLOOKUP($M219,CornerStats!$A$3:$AE$998,5,FALSE)</f>
        <v>#REF!</v>
      </c>
      <c r="B219" s="51" t="e">
        <f>VLOOKUP($M219,CornerStats!$A$3:$AE$998,6,FALSE)</f>
        <v>#REF!</v>
      </c>
      <c r="C219" s="51" t="e">
        <f>VLOOKUP($M219,CornerStats!$A$3:$AE$998,8,FALSE)</f>
        <v>#REF!</v>
      </c>
      <c r="D219" s="51" t="e">
        <f>VLOOKUP($M219,CornerStats!$A$3:$AE$998,9,FALSE)</f>
        <v>#REF!</v>
      </c>
      <c r="E219" s="60" t="e">
        <f>VLOOKUP($M219,CornerStats!$A$3:$AE$998,11,FALSE)</f>
        <v>#REF!</v>
      </c>
      <c r="F219" s="60" t="e">
        <f>VLOOKUP($M219,CornerStats!$A$3:$AE$998,12,FALSE)</f>
        <v>#REF!</v>
      </c>
      <c r="G219" s="57" t="e">
        <f>VLOOKUP($M219,CornerStats!$A$3:$AE$998,14,FALSE)</f>
        <v>#REF!</v>
      </c>
      <c r="H219" s="57" t="e">
        <f>VLOOKUP($M219,CornerStats!$A$3:$AE$998,15,FALSE)</f>
        <v>#REF!</v>
      </c>
      <c r="I219" s="57" t="e">
        <f>VLOOKUP($M219,CornerStats!$A$3:$AE$998,17,FALSE)</f>
        <v>#REF!</v>
      </c>
      <c r="J219" s="57" t="e">
        <f>VLOOKUP($M219,CornerStats!$A$3:$AE$998,18,FALSE)</f>
        <v>#REF!</v>
      </c>
      <c r="K219" s="57" t="e">
        <f>VLOOKUP($M219,CornerStats!$A$3:$AE$998,20,FALSE)</f>
        <v>#REF!</v>
      </c>
      <c r="L219" s="57" t="e">
        <f>VLOOKUP($M219,CornerStats!$A$3:$AE$998,21,FALSE)</f>
        <v>#REF!</v>
      </c>
      <c r="M219" s="53" t="e">
        <f>Fixtures!#REF!</f>
        <v>#REF!</v>
      </c>
      <c r="N219" s="54" t="e">
        <f>Fixtures!#REF!</f>
        <v>#REF!</v>
      </c>
      <c r="O219" s="53" t="e">
        <f>Fixtures!#REF!</f>
        <v>#REF!</v>
      </c>
      <c r="P219" s="51" t="e">
        <f>VLOOKUP($O219,CornerStats!$A$3:$AE$998,5,FALSE)</f>
        <v>#REF!</v>
      </c>
      <c r="Q219" s="51" t="e">
        <f>VLOOKUP($O219,CornerStats!$A$3:$AE$998,7,FALSE)</f>
        <v>#REF!</v>
      </c>
      <c r="R219" s="51" t="e">
        <f>VLOOKUP($O219,CornerStats!$A$3:$AE$998,8,FALSE)</f>
        <v>#REF!</v>
      </c>
      <c r="S219" s="51" t="e">
        <f>VLOOKUP($O219,CornerStats!$A$3:$AE$998,10,FALSE)</f>
        <v>#REF!</v>
      </c>
      <c r="T219" s="60" t="e">
        <f>VLOOKUP($O219,CornerStats!$A$3:$AE$998,11,FALSE)</f>
        <v>#REF!</v>
      </c>
      <c r="U219" s="60" t="e">
        <f>VLOOKUP($O219,CornerStats!$A$3:$AE$998,13,FALSE)</f>
        <v>#REF!</v>
      </c>
      <c r="V219" s="57" t="e">
        <f>VLOOKUP($O219,CornerStats!$A$3:$AE$998,14,FALSE)</f>
        <v>#REF!</v>
      </c>
      <c r="W219" s="57" t="e">
        <f>VLOOKUP($O219,CornerStats!$A$3:$AE$998,16,FALSE)</f>
        <v>#REF!</v>
      </c>
      <c r="X219" s="57" t="e">
        <f>VLOOKUP($O219,CornerStats!$A$3:$AE$998,17,FALSE)</f>
        <v>#REF!</v>
      </c>
      <c r="Y219" s="57" t="e">
        <f>VLOOKUP($O219,CornerStats!$A$3:$AE$998,19,FALSE)</f>
        <v>#REF!</v>
      </c>
      <c r="Z219" s="57" t="e">
        <f>VLOOKUP($O219,CornerStats!$A$3:$AE$998,20,FALSE)</f>
        <v>#REF!</v>
      </c>
      <c r="AA219" s="57" t="e">
        <f>VLOOKUP($O219,CornerStats!$A$3:$AE$998,22,FALSE)</f>
        <v>#REF!</v>
      </c>
    </row>
    <row r="220" spans="1:27" hidden="1" x14ac:dyDescent="0.3">
      <c r="A220" s="51" t="e">
        <f>VLOOKUP($M220,CornerStats!$A$3:$AE$998,5,FALSE)</f>
        <v>#REF!</v>
      </c>
      <c r="B220" s="51" t="e">
        <f>VLOOKUP($M220,CornerStats!$A$3:$AE$998,6,FALSE)</f>
        <v>#REF!</v>
      </c>
      <c r="C220" s="51" t="e">
        <f>VLOOKUP($M220,CornerStats!$A$3:$AE$998,8,FALSE)</f>
        <v>#REF!</v>
      </c>
      <c r="D220" s="51" t="e">
        <f>VLOOKUP($M220,CornerStats!$A$3:$AE$998,9,FALSE)</f>
        <v>#REF!</v>
      </c>
      <c r="E220" s="60" t="e">
        <f>VLOOKUP($M220,CornerStats!$A$3:$AE$998,11,FALSE)</f>
        <v>#REF!</v>
      </c>
      <c r="F220" s="60" t="e">
        <f>VLOOKUP($M220,CornerStats!$A$3:$AE$998,12,FALSE)</f>
        <v>#REF!</v>
      </c>
      <c r="G220" s="57" t="e">
        <f>VLOOKUP($M220,CornerStats!$A$3:$AE$998,14,FALSE)</f>
        <v>#REF!</v>
      </c>
      <c r="H220" s="57" t="e">
        <f>VLOOKUP($M220,CornerStats!$A$3:$AE$998,15,FALSE)</f>
        <v>#REF!</v>
      </c>
      <c r="I220" s="57" t="e">
        <f>VLOOKUP($M220,CornerStats!$A$3:$AE$998,17,FALSE)</f>
        <v>#REF!</v>
      </c>
      <c r="J220" s="57" t="e">
        <f>VLOOKUP($M220,CornerStats!$A$3:$AE$998,18,FALSE)</f>
        <v>#REF!</v>
      </c>
      <c r="K220" s="57" t="e">
        <f>VLOOKUP($M220,CornerStats!$A$3:$AE$998,20,FALSE)</f>
        <v>#REF!</v>
      </c>
      <c r="L220" s="57" t="e">
        <f>VLOOKUP($M220,CornerStats!$A$3:$AE$998,21,FALSE)</f>
        <v>#REF!</v>
      </c>
      <c r="M220" s="53" t="e">
        <f>Fixtures!#REF!</f>
        <v>#REF!</v>
      </c>
      <c r="N220" s="54" t="e">
        <f>Fixtures!#REF!</f>
        <v>#REF!</v>
      </c>
      <c r="O220" s="53" t="e">
        <f>Fixtures!#REF!</f>
        <v>#REF!</v>
      </c>
      <c r="P220" s="51" t="e">
        <f>VLOOKUP($O220,CornerStats!$A$3:$AE$998,5,FALSE)</f>
        <v>#REF!</v>
      </c>
      <c r="Q220" s="51" t="e">
        <f>VLOOKUP($O220,CornerStats!$A$3:$AE$998,7,FALSE)</f>
        <v>#REF!</v>
      </c>
      <c r="R220" s="51" t="e">
        <f>VLOOKUP($O220,CornerStats!$A$3:$AE$998,8,FALSE)</f>
        <v>#REF!</v>
      </c>
      <c r="S220" s="51" t="e">
        <f>VLOOKUP($O220,CornerStats!$A$3:$AE$998,10,FALSE)</f>
        <v>#REF!</v>
      </c>
      <c r="T220" s="60" t="e">
        <f>VLOOKUP($O220,CornerStats!$A$3:$AE$998,11,FALSE)</f>
        <v>#REF!</v>
      </c>
      <c r="U220" s="60" t="e">
        <f>VLOOKUP($O220,CornerStats!$A$3:$AE$998,13,FALSE)</f>
        <v>#REF!</v>
      </c>
      <c r="V220" s="57" t="e">
        <f>VLOOKUP($O220,CornerStats!$A$3:$AE$998,14,FALSE)</f>
        <v>#REF!</v>
      </c>
      <c r="W220" s="57" t="e">
        <f>VLOOKUP($O220,CornerStats!$A$3:$AE$998,16,FALSE)</f>
        <v>#REF!</v>
      </c>
      <c r="X220" s="57" t="e">
        <f>VLOOKUP($O220,CornerStats!$A$3:$AE$998,17,FALSE)</f>
        <v>#REF!</v>
      </c>
      <c r="Y220" s="57" t="e">
        <f>VLOOKUP($O220,CornerStats!$A$3:$AE$998,19,FALSE)</f>
        <v>#REF!</v>
      </c>
      <c r="Z220" s="57" t="e">
        <f>VLOOKUP($O220,CornerStats!$A$3:$AE$998,20,FALSE)</f>
        <v>#REF!</v>
      </c>
      <c r="AA220" s="57" t="e">
        <f>VLOOKUP($O220,CornerStats!$A$3:$AE$998,22,FALSE)</f>
        <v>#REF!</v>
      </c>
    </row>
  </sheetData>
  <autoFilter ref="N1:N220" xr:uid="{937C29FC-BBFD-4319-8839-93854949E845}">
    <filterColumn colId="0">
      <filters>
        <dateGroupItem year="2019" month="1" day="15" dateTimeGrouping="day"/>
      </filters>
    </filterColumn>
  </autoFilter>
  <conditionalFormatting sqref="G1:L22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L22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AA220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AA22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220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22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S22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S22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220 P1:P22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220 Q1:Q22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220 R1:R22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220 S1:S2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2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22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2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T1048576 E1:E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:U1048576 F1:F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A13 G2:L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L1048576 V1:AA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6D323-2D2A-449A-94B2-7E5EAC4C5BEB}">
  <dimension ref="A1:T42"/>
  <sheetViews>
    <sheetView workbookViewId="0">
      <selection activeCell="K1" sqref="K1"/>
    </sheetView>
  </sheetViews>
  <sheetFormatPr defaultRowHeight="13.8" x14ac:dyDescent="0.3"/>
  <cols>
    <col min="1" max="1" width="14.21875" style="24" bestFit="1" customWidth="1"/>
    <col min="2" max="4" width="4.44140625" style="24" bestFit="1" customWidth="1"/>
    <col min="5" max="5" width="14.21875" style="24" bestFit="1" customWidth="1"/>
    <col min="6" max="6" width="14.88671875" style="24" bestFit="1" customWidth="1"/>
    <col min="7" max="9" width="7.77734375" style="24" bestFit="1" customWidth="1"/>
    <col min="10" max="10" width="14.88671875" style="24" bestFit="1" customWidth="1"/>
    <col min="11" max="11" width="17.5546875" style="24" bestFit="1" customWidth="1"/>
    <col min="12" max="14" width="6.77734375" style="24" bestFit="1" customWidth="1"/>
    <col min="15" max="15" width="17.5546875" style="24" bestFit="1" customWidth="1"/>
    <col min="16" max="16" width="15.88671875" style="24" bestFit="1" customWidth="1"/>
    <col min="17" max="18" width="6.77734375" style="24" bestFit="1" customWidth="1"/>
    <col min="19" max="19" width="7.77734375" style="24" bestFit="1" customWidth="1"/>
    <col min="20" max="20" width="15.88671875" style="24" bestFit="1" customWidth="1"/>
    <col min="21" max="16384" width="8.88671875" style="24"/>
  </cols>
  <sheetData>
    <row r="1" spans="1:20" ht="15" thickTop="1" thickBot="1" x14ac:dyDescent="0.35">
      <c r="J1" s="45" t="s">
        <v>312</v>
      </c>
      <c r="K1" s="44" t="s">
        <v>298</v>
      </c>
    </row>
    <row r="2" spans="1:20" ht="15" thickTop="1" thickBot="1" x14ac:dyDescent="0.35">
      <c r="I2" s="41">
        <f>VLOOKUP($J$1,CornerStats!$A1:$AE$998,4,FALSE)</f>
        <v>0</v>
      </c>
      <c r="J2" s="42" t="s">
        <v>106</v>
      </c>
      <c r="K2" s="43" t="s">
        <v>106</v>
      </c>
      <c r="L2" s="42">
        <f>VLOOKUP($K$1,CornerStats!$A1:$AE$998,4,FALSE)</f>
        <v>0</v>
      </c>
    </row>
    <row r="3" spans="1:20" ht="14.4" thickTop="1" x14ac:dyDescent="0.3">
      <c r="A3" s="25" t="s">
        <v>25</v>
      </c>
      <c r="B3" s="26" t="e">
        <f>VLOOKUP($J$1,AvgGoalStats!$A$3:$AE$998,5,FALSE)</f>
        <v>#DIV/0!</v>
      </c>
      <c r="C3" s="26" t="e">
        <f>AVERAGE(B3,D3)</f>
        <v>#DIV/0!</v>
      </c>
      <c r="D3" s="26" t="e">
        <f>VLOOKUP($K$1,AvgGoalStats!$A$3:$AE$998,5,FALSE)</f>
        <v>#DIV/0!</v>
      </c>
      <c r="E3" s="27" t="s">
        <v>25</v>
      </c>
      <c r="F3" s="25" t="s">
        <v>38</v>
      </c>
      <c r="G3" s="28" t="e">
        <f>VLOOKUP($J$1,PercentGoalStats!$A$3:$AE$998,5,FALSE)</f>
        <v>#DIV/0!</v>
      </c>
      <c r="H3" s="28" t="e">
        <f>AVERAGE(G3,I3)</f>
        <v>#DIV/0!</v>
      </c>
      <c r="I3" s="28" t="e">
        <f>VLOOKUP($K$1,PercentGoalStats!$A$3:$AE$998,5,FALSE)</f>
        <v>#DIV/0!</v>
      </c>
      <c r="J3" s="29" t="s">
        <v>38</v>
      </c>
      <c r="K3" s="31" t="s">
        <v>76</v>
      </c>
      <c r="L3" s="46" t="e">
        <f>VLOOKUP($J$1,PercentFHGoalStats!$A$3:$AE$998,5,FALSE)</f>
        <v>#DIV/0!</v>
      </c>
      <c r="M3" s="28" t="e">
        <f>AVERAGE(L3,N3)</f>
        <v>#DIV/0!</v>
      </c>
      <c r="N3" s="28" t="e">
        <f>VLOOKUP($K$1,PercentFHGoalStats!$A$3:$AE$998,5,FALSE)</f>
        <v>#DIV/0!</v>
      </c>
      <c r="O3" s="29" t="s">
        <v>76</v>
      </c>
      <c r="P3" s="30" t="s">
        <v>58</v>
      </c>
      <c r="Q3" s="26" t="e">
        <f>VLOOKUP($J$1,CardStats!$A$3:$AE$998,5,FALSE)</f>
        <v>#DIV/0!</v>
      </c>
      <c r="R3" s="26" t="e">
        <f>AVERAGE(Q3,S3)</f>
        <v>#DIV/0!</v>
      </c>
      <c r="S3" s="26" t="e">
        <f>VLOOKUP($K$1,CardStats!$A$3:$AE$998,5,FALSE)</f>
        <v>#DIV/0!</v>
      </c>
      <c r="T3" s="29" t="s">
        <v>58</v>
      </c>
    </row>
    <row r="4" spans="1:20" x14ac:dyDescent="0.3">
      <c r="A4" s="31" t="s">
        <v>24</v>
      </c>
      <c r="B4" s="32" t="e">
        <f>VLOOKUP($J$1,AvgGoalStats!$A$3:$AE$998,6,FALSE)</f>
        <v>#DIV/0!</v>
      </c>
      <c r="C4" s="39" t="e">
        <f t="shared" ref="C4:C20" si="0">AVERAGE(B4,D4)</f>
        <v>#DIV/0!</v>
      </c>
      <c r="D4" s="32" t="e">
        <f>VLOOKUP($K$1,AvgGoalStats!$A$3:$AE$998,7,FALSE)</f>
        <v>#DIV/0!</v>
      </c>
      <c r="E4" s="33" t="s">
        <v>29</v>
      </c>
      <c r="F4" s="31" t="s">
        <v>24</v>
      </c>
      <c r="G4" s="34" t="e">
        <f>VLOOKUP($J$1,PercentGoalStats!$A$3:$AE$998,6,FALSE)</f>
        <v>#DIV/0!</v>
      </c>
      <c r="H4" s="46" t="e">
        <f t="shared" ref="H4:H20" si="1">AVERAGE(G4,I4)</f>
        <v>#DIV/0!</v>
      </c>
      <c r="I4" s="34" t="e">
        <f>VLOOKUP($K$1,PercentGoalStats!$A$3:$AE$998,7,FALSE)</f>
        <v>#DIV/0!</v>
      </c>
      <c r="J4" s="33" t="s">
        <v>29</v>
      </c>
      <c r="K4" s="31" t="s">
        <v>24</v>
      </c>
      <c r="L4" s="34" t="e">
        <f>VLOOKUP($J$1,PercentFHGoalStats!$A$3:$AE$998,6,FALSE)</f>
        <v>#DIV/0!</v>
      </c>
      <c r="M4" s="46" t="e">
        <f t="shared" ref="M4:M26" si="2">AVERAGE(L4,N4)</f>
        <v>#DIV/0!</v>
      </c>
      <c r="N4" s="34" t="e">
        <f>VLOOKUP($K$1,PercentFHGoalStats!$A$3:$AE$998,7,FALSE)</f>
        <v>#DIV/0!</v>
      </c>
      <c r="O4" s="33" t="s">
        <v>29</v>
      </c>
      <c r="P4" s="31" t="s">
        <v>24</v>
      </c>
      <c r="Q4" s="32" t="e">
        <f>VLOOKUP($J$1,CardStats!$A$3:$AE$998,6,FALSE)</f>
        <v>#DIV/0!</v>
      </c>
      <c r="R4" s="39" t="e">
        <f t="shared" ref="R4:R14" si="3">AVERAGE(Q4,S4)</f>
        <v>#DIV/0!</v>
      </c>
      <c r="S4" s="32" t="e">
        <f>VLOOKUP($K$1,CardStats!$A$3:$AE$998,7,FALSE)</f>
        <v>#DIV/0!</v>
      </c>
      <c r="T4" s="33" t="s">
        <v>29</v>
      </c>
    </row>
    <row r="5" spans="1:20" x14ac:dyDescent="0.3">
      <c r="A5" s="31" t="s">
        <v>30</v>
      </c>
      <c r="B5" s="32" t="e">
        <f>VLOOKUP($J$1,AvgGoalStats!$A$3:$AE$998,8,FALSE)</f>
        <v>#DIV/0!</v>
      </c>
      <c r="C5" s="39" t="e">
        <f t="shared" si="0"/>
        <v>#DIV/0!</v>
      </c>
      <c r="D5" s="32" t="e">
        <f>VLOOKUP($K$1,AvgGoalStats!$A$3:$AE$998,8,FALSE)</f>
        <v>#DIV/0!</v>
      </c>
      <c r="E5" s="33" t="s">
        <v>30</v>
      </c>
      <c r="F5" s="31" t="s">
        <v>39</v>
      </c>
      <c r="G5" s="34" t="e">
        <f>VLOOKUP($J$1,PercentGoalStats!$A$3:$AE$998,8,FALSE)</f>
        <v>#DIV/0!</v>
      </c>
      <c r="H5" s="46" t="e">
        <f t="shared" si="1"/>
        <v>#DIV/0!</v>
      </c>
      <c r="I5" s="34" t="e">
        <f>VLOOKUP($K$1,PercentGoalStats!$A$3:$AE$998,8,FALSE)</f>
        <v>#DIV/0!</v>
      </c>
      <c r="J5" s="33" t="s">
        <v>39</v>
      </c>
      <c r="K5" s="31" t="s">
        <v>77</v>
      </c>
      <c r="L5" s="34" t="e">
        <f>VLOOKUP($J$1,PercentFHGoalStats!$A$3:$AE$998,8,FALSE)</f>
        <v>#DIV/0!</v>
      </c>
      <c r="M5" s="46" t="e">
        <f t="shared" si="2"/>
        <v>#DIV/0!</v>
      </c>
      <c r="N5" s="34" t="e">
        <f>VLOOKUP($K$1,PercentFHGoalStats!$A$3:$AE$998,8,FALSE)</f>
        <v>#DIV/0!</v>
      </c>
      <c r="O5" s="33" t="s">
        <v>77</v>
      </c>
      <c r="P5" s="31" t="s">
        <v>26</v>
      </c>
      <c r="Q5" s="32" t="e">
        <f>VLOOKUP($J$1,CardStats!$A$3:$AE$998,8,FALSE)</f>
        <v>#DIV/0!</v>
      </c>
      <c r="R5" s="39" t="e">
        <f t="shared" si="3"/>
        <v>#DIV/0!</v>
      </c>
      <c r="S5" s="32" t="e">
        <f>VLOOKUP($K$1,CardStats!$A$3:$AE$998,8,FALSE)</f>
        <v>#DIV/0!</v>
      </c>
      <c r="T5" s="33" t="s">
        <v>26</v>
      </c>
    </row>
    <row r="6" spans="1:20" x14ac:dyDescent="0.3">
      <c r="A6" s="31" t="s">
        <v>24</v>
      </c>
      <c r="B6" s="32" t="e">
        <f>VLOOKUP($J$1,AvgGoalStats!$A$3:$AE$998,9,FALSE)</f>
        <v>#DIV/0!</v>
      </c>
      <c r="C6" s="39" t="e">
        <f t="shared" si="0"/>
        <v>#DIV/0!</v>
      </c>
      <c r="D6" s="32" t="e">
        <f>VLOOKUP($K$1,AvgGoalStats!$A$3:$AE$998,10,FALSE)</f>
        <v>#DIV/0!</v>
      </c>
      <c r="E6" s="33" t="s">
        <v>29</v>
      </c>
      <c r="F6" s="31" t="s">
        <v>24</v>
      </c>
      <c r="G6" s="34" t="e">
        <f>VLOOKUP($J$1,PercentGoalStats!$A$3:$AE$998,9,FALSE)</f>
        <v>#DIV/0!</v>
      </c>
      <c r="H6" s="46" t="e">
        <f t="shared" si="1"/>
        <v>#DIV/0!</v>
      </c>
      <c r="I6" s="34" t="e">
        <f>VLOOKUP($K$1,PercentGoalStats!$A$3:$AE$998,10,FALSE)</f>
        <v>#DIV/0!</v>
      </c>
      <c r="J6" s="33" t="s">
        <v>29</v>
      </c>
      <c r="K6" s="31" t="s">
        <v>24</v>
      </c>
      <c r="L6" s="34" t="e">
        <f>VLOOKUP($J$1,PercentFHGoalStats!$A$3:$AE$998,9,FALSE)</f>
        <v>#DIV/0!</v>
      </c>
      <c r="M6" s="46" t="e">
        <f t="shared" si="2"/>
        <v>#DIV/0!</v>
      </c>
      <c r="N6" s="34" t="e">
        <f>VLOOKUP($K$1,PercentFHGoalStats!$A$3:$AE$998,10,FALSE)</f>
        <v>#DIV/0!</v>
      </c>
      <c r="O6" s="33" t="s">
        <v>29</v>
      </c>
      <c r="P6" s="31" t="s">
        <v>24</v>
      </c>
      <c r="Q6" s="32" t="e">
        <f>VLOOKUP($J$1,CardStats!$A$3:$AE$998,9,FALSE)</f>
        <v>#DIV/0!</v>
      </c>
      <c r="R6" s="39" t="e">
        <f t="shared" si="3"/>
        <v>#DIV/0!</v>
      </c>
      <c r="S6" s="32" t="e">
        <f>VLOOKUP($K$1,CardStats!$A$3:$AE$998,10,FALSE)</f>
        <v>#DIV/0!</v>
      </c>
      <c r="T6" s="33" t="s">
        <v>29</v>
      </c>
    </row>
    <row r="7" spans="1:20" x14ac:dyDescent="0.3">
      <c r="A7" s="31" t="s">
        <v>75</v>
      </c>
      <c r="B7" s="32" t="e">
        <f>VLOOKUP($J$1,AvgGoalStats!$A$3:$AE$998,11,FALSE)</f>
        <v>#DIV/0!</v>
      </c>
      <c r="C7" s="39" t="e">
        <f t="shared" si="0"/>
        <v>#DIV/0!</v>
      </c>
      <c r="D7" s="32" t="e">
        <f>VLOOKUP($K$1,AvgGoalStats!$A$3:$AE$998,11,FALSE)</f>
        <v>#DIV/0!</v>
      </c>
      <c r="E7" s="33" t="s">
        <v>75</v>
      </c>
      <c r="F7" s="31" t="s">
        <v>40</v>
      </c>
      <c r="G7" s="34" t="e">
        <f>VLOOKUP($J$1,PercentGoalStats!$A$3:$AE$998,11,FALSE)</f>
        <v>#DIV/0!</v>
      </c>
      <c r="H7" s="46" t="e">
        <f t="shared" si="1"/>
        <v>#DIV/0!</v>
      </c>
      <c r="I7" s="34" t="e">
        <f>VLOOKUP($K$1,PercentGoalStats!$A$3:$AE$998,11,FALSE)</f>
        <v>#DIV/0!</v>
      </c>
      <c r="J7" s="33" t="s">
        <v>40</v>
      </c>
      <c r="K7" s="31" t="s">
        <v>71</v>
      </c>
      <c r="L7" s="34" t="e">
        <f>VLOOKUP($J$1,PercentFHGoalStats!$A$3:$AE$998,11,FALSE)</f>
        <v>#DIV/0!</v>
      </c>
      <c r="M7" s="46" t="e">
        <f t="shared" si="2"/>
        <v>#DIV/0!</v>
      </c>
      <c r="N7" s="34" t="e">
        <f>VLOOKUP($K$1,PercentFHGoalStats!$A$3:$AE$998,11,FALSE)</f>
        <v>#DIV/0!</v>
      </c>
      <c r="O7" s="33" t="s">
        <v>71</v>
      </c>
      <c r="P7" s="31" t="s">
        <v>59</v>
      </c>
      <c r="Q7" s="34" t="e">
        <f>VLOOKUP($J$1,CardStats!$A$3:$AE$998,11,FALSE)</f>
        <v>#DIV/0!</v>
      </c>
      <c r="R7" s="46" t="e">
        <f t="shared" si="3"/>
        <v>#DIV/0!</v>
      </c>
      <c r="S7" s="34" t="e">
        <f>VLOOKUP($K$1,CardStats!$A$3:$AE$998,11,FALSE)</f>
        <v>#DIV/0!</v>
      </c>
      <c r="T7" s="33" t="s">
        <v>59</v>
      </c>
    </row>
    <row r="8" spans="1:20" x14ac:dyDescent="0.3">
      <c r="A8" s="31" t="s">
        <v>24</v>
      </c>
      <c r="B8" s="32" t="e">
        <f>VLOOKUP($J$1,AvgGoalStats!$A$3:$AE$998,12,FALSE)</f>
        <v>#DIV/0!</v>
      </c>
      <c r="C8" s="39" t="e">
        <f t="shared" si="0"/>
        <v>#DIV/0!</v>
      </c>
      <c r="D8" s="32" t="e">
        <f>VLOOKUP($K$1,AvgGoalStats!$A$3:$AE$998,13,FALSE)</f>
        <v>#DIV/0!</v>
      </c>
      <c r="E8" s="33" t="s">
        <v>29</v>
      </c>
      <c r="F8" s="31" t="s">
        <v>24</v>
      </c>
      <c r="G8" s="34" t="e">
        <f>VLOOKUP($J$1,PercentGoalStats!$A$3:$AE$998,12,FALSE)</f>
        <v>#DIV/0!</v>
      </c>
      <c r="H8" s="46" t="e">
        <f t="shared" si="1"/>
        <v>#DIV/0!</v>
      </c>
      <c r="I8" s="34" t="e">
        <f>VLOOKUP($K$1,PercentGoalStats!$A$3:$AE$998,13,FALSE)</f>
        <v>#DIV/0!</v>
      </c>
      <c r="J8" s="33" t="s">
        <v>29</v>
      </c>
      <c r="K8" s="31" t="s">
        <v>24</v>
      </c>
      <c r="L8" s="34" t="e">
        <f>VLOOKUP($J$1,PercentFHGoalStats!$A$3:$AE$998,12,FALSE)</f>
        <v>#DIV/0!</v>
      </c>
      <c r="M8" s="46" t="e">
        <f t="shared" si="2"/>
        <v>#DIV/0!</v>
      </c>
      <c r="N8" s="34" t="e">
        <f>VLOOKUP($K$1,PercentFHGoalStats!$A$3:$AE$998,13,FALSE)</f>
        <v>#DIV/0!</v>
      </c>
      <c r="O8" s="33" t="s">
        <v>29</v>
      </c>
      <c r="P8" s="31" t="s">
        <v>24</v>
      </c>
      <c r="Q8" s="34" t="e">
        <f>VLOOKUP($J$1,CardStats!$A$3:$AE$998,12,FALSE)</f>
        <v>#DIV/0!</v>
      </c>
      <c r="R8" s="46" t="e">
        <f t="shared" si="3"/>
        <v>#DIV/0!</v>
      </c>
      <c r="S8" s="34" t="e">
        <f>VLOOKUP($K$1,CardStats!$A$3:$AE$998,13,FALSE)</f>
        <v>#DIV/0!</v>
      </c>
      <c r="T8" s="33" t="s">
        <v>29</v>
      </c>
    </row>
    <row r="9" spans="1:20" x14ac:dyDescent="0.3">
      <c r="A9" s="31" t="s">
        <v>32</v>
      </c>
      <c r="B9" s="32" t="e">
        <f>VLOOKUP($J$1,AvgGoalStats!$A$3:$AE$998,14,FALSE)</f>
        <v>#DIV/0!</v>
      </c>
      <c r="C9" s="39" t="e">
        <f t="shared" si="0"/>
        <v>#DIV/0!</v>
      </c>
      <c r="D9" s="32" t="e">
        <f>VLOOKUP($K$1,AvgGoalStats!$A$3:$AE$998,14,FALSE)</f>
        <v>#DIV/0!</v>
      </c>
      <c r="E9" s="33" t="s">
        <v>32</v>
      </c>
      <c r="F9" s="31" t="s">
        <v>41</v>
      </c>
      <c r="G9" s="34" t="e">
        <f>VLOOKUP($J$1,PercentGoalStats!$A$3:$AE$998,14,FALSE)</f>
        <v>#DIV/0!</v>
      </c>
      <c r="H9" s="46" t="e">
        <f t="shared" si="1"/>
        <v>#DIV/0!</v>
      </c>
      <c r="I9" s="34" t="e">
        <f>VLOOKUP($K$1,PercentGoalStats!$A$3:$AE$998,14,FALSE)</f>
        <v>#DIV/0!</v>
      </c>
      <c r="J9" s="33" t="s">
        <v>41</v>
      </c>
      <c r="K9" s="31" t="s">
        <v>72</v>
      </c>
      <c r="L9" s="34" t="e">
        <f>VLOOKUP($J$1,PercentFHGoalStats!$A$3:$AE$998,14,FALSE)</f>
        <v>#DIV/0!</v>
      </c>
      <c r="M9" s="46" t="e">
        <f t="shared" si="2"/>
        <v>#DIV/0!</v>
      </c>
      <c r="N9" s="34" t="e">
        <f>VLOOKUP($K$1,PercentFHGoalStats!$A$3:$AE$998,14,FALSE)</f>
        <v>#DIV/0!</v>
      </c>
      <c r="O9" s="33" t="s">
        <v>72</v>
      </c>
      <c r="P9" s="31" t="s">
        <v>60</v>
      </c>
      <c r="Q9" s="34" t="e">
        <f>VLOOKUP($J$1,CardStats!$A$3:$AE$998,14,FALSE)</f>
        <v>#DIV/0!</v>
      </c>
      <c r="R9" s="46" t="e">
        <f t="shared" si="3"/>
        <v>#DIV/0!</v>
      </c>
      <c r="S9" s="34" t="e">
        <f>VLOOKUP($K$1,CardStats!$A$3:$AE$998,14,FALSE)</f>
        <v>#DIV/0!</v>
      </c>
      <c r="T9" s="33" t="s">
        <v>60</v>
      </c>
    </row>
    <row r="10" spans="1:20" x14ac:dyDescent="0.3">
      <c r="A10" s="31" t="s">
        <v>24</v>
      </c>
      <c r="B10" s="32" t="e">
        <f>VLOOKUP($J$1,AvgGoalStats!$A$3:$AE$998,15,FALSE)</f>
        <v>#DIV/0!</v>
      </c>
      <c r="C10" s="39" t="e">
        <f t="shared" si="0"/>
        <v>#DIV/0!</v>
      </c>
      <c r="D10" s="32" t="e">
        <f>VLOOKUP($K$1,AvgGoalStats!$A$3:$AE$998,16,FALSE)</f>
        <v>#DIV/0!</v>
      </c>
      <c r="E10" s="33" t="s">
        <v>29</v>
      </c>
      <c r="F10" s="31" t="s">
        <v>24</v>
      </c>
      <c r="G10" s="34" t="e">
        <f>VLOOKUP($J$1,PercentGoalStats!$A$3:$AE$998,15,FALSE)</f>
        <v>#DIV/0!</v>
      </c>
      <c r="H10" s="46" t="e">
        <f t="shared" si="1"/>
        <v>#DIV/0!</v>
      </c>
      <c r="I10" s="34" t="e">
        <f>VLOOKUP($K$1,PercentGoalStats!$A$3:$AE$998,16,FALSE)</f>
        <v>#DIV/0!</v>
      </c>
      <c r="J10" s="33" t="s">
        <v>29</v>
      </c>
      <c r="K10" s="31" t="s">
        <v>24</v>
      </c>
      <c r="L10" s="34" t="e">
        <f>VLOOKUP($J$1,PercentFHGoalStats!$A$3:$AE$998,15,FALSE)</f>
        <v>#DIV/0!</v>
      </c>
      <c r="M10" s="46" t="e">
        <f t="shared" si="2"/>
        <v>#DIV/0!</v>
      </c>
      <c r="N10" s="34" t="e">
        <f>VLOOKUP($K$1,PercentFHGoalStats!$A$3:$AE$998,16,FALSE)</f>
        <v>#DIV/0!</v>
      </c>
      <c r="O10" s="33" t="s">
        <v>29</v>
      </c>
      <c r="P10" s="31" t="s">
        <v>24</v>
      </c>
      <c r="Q10" s="34" t="e">
        <f>VLOOKUP($J$1,CardStats!$A$3:$AE$998,15,FALSE)</f>
        <v>#DIV/0!</v>
      </c>
      <c r="R10" s="46" t="e">
        <f t="shared" si="3"/>
        <v>#DIV/0!</v>
      </c>
      <c r="S10" s="34" t="e">
        <f>VLOOKUP($K$1,CardStats!$A$3:$AE$998,16,FALSE)</f>
        <v>#DIV/0!</v>
      </c>
      <c r="T10" s="33" t="s">
        <v>29</v>
      </c>
    </row>
    <row r="11" spans="1:20" x14ac:dyDescent="0.3">
      <c r="A11" s="31" t="s">
        <v>33</v>
      </c>
      <c r="B11" s="32" t="e">
        <f>VLOOKUP($J$1,AvgGoalStats!$A$3:$AE$998,17,FALSE)</f>
        <v>#DIV/0!</v>
      </c>
      <c r="C11" s="39" t="e">
        <f t="shared" si="0"/>
        <v>#DIV/0!</v>
      </c>
      <c r="D11" s="32" t="e">
        <f>VLOOKUP($K$1,AvgGoalStats!$A$3:$AE$998,17,FALSE)</f>
        <v>#DIV/0!</v>
      </c>
      <c r="E11" s="33" t="s">
        <v>33</v>
      </c>
      <c r="F11" s="31" t="s">
        <v>69</v>
      </c>
      <c r="G11" s="34" t="e">
        <f>VLOOKUP($J$1,PercentGoalStats!$A$3:$AE$998,17,FALSE)</f>
        <v>#DIV/0!</v>
      </c>
      <c r="H11" s="46" t="e">
        <f t="shared" si="1"/>
        <v>#DIV/0!</v>
      </c>
      <c r="I11" s="34" t="e">
        <f>VLOOKUP($K$1,PercentGoalStats!$A$3:$AE$998,17,FALSE)</f>
        <v>#DIV/0!</v>
      </c>
      <c r="J11" s="33" t="s">
        <v>69</v>
      </c>
      <c r="K11" s="31" t="s">
        <v>78</v>
      </c>
      <c r="L11" s="34" t="e">
        <f>VLOOKUP($J$1,PercentFHGoalStats!$A$3:$AE$998,17,FALSE)</f>
        <v>#DIV/0!</v>
      </c>
      <c r="M11" s="46" t="e">
        <f t="shared" si="2"/>
        <v>#DIV/0!</v>
      </c>
      <c r="N11" s="34" t="e">
        <f>VLOOKUP($K$1,PercentFHGoalStats!$A$3:$AE$998,17,FALSE)</f>
        <v>#DIV/0!</v>
      </c>
      <c r="O11" s="33" t="s">
        <v>78</v>
      </c>
      <c r="P11" s="31" t="s">
        <v>61</v>
      </c>
      <c r="Q11" s="34" t="e">
        <f>VLOOKUP($J$1,CardStats!$A$3:$AE$998,17,FALSE)</f>
        <v>#DIV/0!</v>
      </c>
      <c r="R11" s="46" t="e">
        <f t="shared" si="3"/>
        <v>#DIV/0!</v>
      </c>
      <c r="S11" s="34" t="e">
        <f>VLOOKUP($K$1,CardStats!$A$3:$AE$998,17,FALSE)</f>
        <v>#DIV/0!</v>
      </c>
      <c r="T11" s="33" t="s">
        <v>61</v>
      </c>
    </row>
    <row r="12" spans="1:20" x14ac:dyDescent="0.3">
      <c r="A12" s="31" t="s">
        <v>24</v>
      </c>
      <c r="B12" s="32" t="e">
        <f>VLOOKUP($J$1,AvgGoalStats!$A$3:$AE$998,18,FALSE)</f>
        <v>#DIV/0!</v>
      </c>
      <c r="C12" s="39" t="e">
        <f t="shared" si="0"/>
        <v>#DIV/0!</v>
      </c>
      <c r="D12" s="32" t="e">
        <f>VLOOKUP($K$1,AvgGoalStats!$A$3:$AE$998,19,FALSE)</f>
        <v>#DIV/0!</v>
      </c>
      <c r="E12" s="33" t="s">
        <v>29</v>
      </c>
      <c r="F12" s="31" t="s">
        <v>24</v>
      </c>
      <c r="G12" s="34" t="e">
        <f>VLOOKUP($J$1,PercentGoalStats!$A$3:$AE$998,18,FALSE)</f>
        <v>#DIV/0!</v>
      </c>
      <c r="H12" s="46" t="e">
        <f t="shared" si="1"/>
        <v>#DIV/0!</v>
      </c>
      <c r="I12" s="34" t="e">
        <f>VLOOKUP($K$1,PercentGoalStats!$A$3:$AE$998,19,FALSE)</f>
        <v>#DIV/0!</v>
      </c>
      <c r="J12" s="33" t="s">
        <v>29</v>
      </c>
      <c r="K12" s="31" t="s">
        <v>24</v>
      </c>
      <c r="L12" s="34" t="e">
        <f>VLOOKUP($J$1,PercentFHGoalStats!$A$3:$AE$998,18,FALSE)</f>
        <v>#DIV/0!</v>
      </c>
      <c r="M12" s="46" t="e">
        <f t="shared" si="2"/>
        <v>#DIV/0!</v>
      </c>
      <c r="N12" s="34" t="e">
        <f>VLOOKUP($K$1,PercentFHGoalStats!$A$3:$AE$998,19,FALSE)</f>
        <v>#DIV/0!</v>
      </c>
      <c r="O12" s="33" t="s">
        <v>29</v>
      </c>
      <c r="P12" s="31" t="s">
        <v>24</v>
      </c>
      <c r="Q12" s="34" t="e">
        <f>VLOOKUP($J$1,CardStats!$A$3:$AE$998,18,FALSE)</f>
        <v>#DIV/0!</v>
      </c>
      <c r="R12" s="46" t="e">
        <f t="shared" si="3"/>
        <v>#DIV/0!</v>
      </c>
      <c r="S12" s="34" t="e">
        <f>VLOOKUP($K$1,CardStats!$A$3:$AE$998,19,FALSE)</f>
        <v>#DIV/0!</v>
      </c>
      <c r="T12" s="33" t="s">
        <v>29</v>
      </c>
    </row>
    <row r="13" spans="1:20" x14ac:dyDescent="0.3">
      <c r="A13" s="31" t="s">
        <v>34</v>
      </c>
      <c r="B13" s="32" t="e">
        <f>VLOOKUP($J$1,AvgGoalStats!$A$3:$AE$998,20,FALSE)</f>
        <v>#DIV/0!</v>
      </c>
      <c r="C13" s="39" t="e">
        <f t="shared" si="0"/>
        <v>#DIV/0!</v>
      </c>
      <c r="D13" s="32" t="e">
        <f>VLOOKUP($K$1,AvgGoalStats!$A$3:$AE$998,20,FALSE)</f>
        <v>#DIV/0!</v>
      </c>
      <c r="E13" s="33" t="s">
        <v>34</v>
      </c>
      <c r="F13" s="31" t="s">
        <v>73</v>
      </c>
      <c r="G13" s="34" t="e">
        <f>VLOOKUP($J$1,PercentGoalStats!$A$3:$AE$998,20,FALSE)</f>
        <v>#DIV/0!</v>
      </c>
      <c r="H13" s="46" t="e">
        <f t="shared" si="1"/>
        <v>#DIV/0!</v>
      </c>
      <c r="I13" s="34" t="e">
        <f>VLOOKUP($K$1,PercentGoalStats!$A$3:$AE$998,20,FALSE)</f>
        <v>#DIV/0!</v>
      </c>
      <c r="J13" s="33" t="s">
        <v>73</v>
      </c>
      <c r="K13" s="31" t="s">
        <v>79</v>
      </c>
      <c r="L13" s="34" t="e">
        <f>VLOOKUP($J$1,PercentFHGoalStats!$A$3:$AE$998,20,FALSE)</f>
        <v>#DIV/0!</v>
      </c>
      <c r="M13" s="46" t="e">
        <f t="shared" si="2"/>
        <v>#DIV/0!</v>
      </c>
      <c r="N13" s="34" t="e">
        <f>VLOOKUP($K$1,PercentFHGoalStats!$A$3:$AE$998,20,FALSE)</f>
        <v>#DIV/0!</v>
      </c>
      <c r="O13" s="33" t="s">
        <v>79</v>
      </c>
      <c r="P13" s="31" t="s">
        <v>62</v>
      </c>
      <c r="Q13" s="34" t="e">
        <f>VLOOKUP($J$1,CardStats!$A$3:$AE$998,20,FALSE)</f>
        <v>#DIV/0!</v>
      </c>
      <c r="R13" s="46" t="e">
        <f t="shared" si="3"/>
        <v>#DIV/0!</v>
      </c>
      <c r="S13" s="34" t="e">
        <f>VLOOKUP($K$1,CardStats!$A$3:$AE$998,20,FALSE)</f>
        <v>#DIV/0!</v>
      </c>
      <c r="T13" s="33" t="s">
        <v>62</v>
      </c>
    </row>
    <row r="14" spans="1:20" ht="14.4" thickBot="1" x14ac:dyDescent="0.35">
      <c r="A14" s="31" t="s">
        <v>24</v>
      </c>
      <c r="B14" s="32" t="e">
        <f>VLOOKUP($J$1,AvgGoalStats!$A$3:$AE$998,21,FALSE)</f>
        <v>#DIV/0!</v>
      </c>
      <c r="C14" s="39" t="e">
        <f t="shared" si="0"/>
        <v>#DIV/0!</v>
      </c>
      <c r="D14" s="32" t="e">
        <f>VLOOKUP($K$1,AvgGoalStats!$A$3:$AE$998,22,FALSE)</f>
        <v>#DIV/0!</v>
      </c>
      <c r="E14" s="33" t="s">
        <v>29</v>
      </c>
      <c r="F14" s="31" t="s">
        <v>24</v>
      </c>
      <c r="G14" s="34" t="e">
        <f>VLOOKUP($J$1,PercentGoalStats!$A$3:$AE$998,21,FALSE)</f>
        <v>#DIV/0!</v>
      </c>
      <c r="H14" s="46" t="e">
        <f t="shared" si="1"/>
        <v>#DIV/0!</v>
      </c>
      <c r="I14" s="34" t="e">
        <f>VLOOKUP($K$1,PercentGoalStats!$A$3:$AE$998,22,FALSE)</f>
        <v>#DIV/0!</v>
      </c>
      <c r="J14" s="33" t="s">
        <v>29</v>
      </c>
      <c r="K14" s="35" t="s">
        <v>24</v>
      </c>
      <c r="L14" s="34" t="e">
        <f>VLOOKUP($J$1,PercentFHGoalStats!$A$3:$AE$998,21,FALSE)</f>
        <v>#DIV/0!</v>
      </c>
      <c r="M14" s="46" t="e">
        <f t="shared" si="2"/>
        <v>#DIV/0!</v>
      </c>
      <c r="N14" s="34" t="e">
        <f>VLOOKUP($K$1,PercentFHGoalStats!$A$3:$AE$998,22,FALSE)</f>
        <v>#DIV/0!</v>
      </c>
      <c r="O14" s="37" t="s">
        <v>29</v>
      </c>
      <c r="P14" s="35" t="s">
        <v>24</v>
      </c>
      <c r="Q14" s="34" t="e">
        <f>VLOOKUP($J$1,CardStats!$A$3:$AE$998,21,FALSE)</f>
        <v>#DIV/0!</v>
      </c>
      <c r="R14" s="46" t="e">
        <f t="shared" si="3"/>
        <v>#DIV/0!</v>
      </c>
      <c r="S14" s="34" t="e">
        <f>VLOOKUP($K$1,CardStats!$A$3:$AE$998,22,FALSE)</f>
        <v>#DIV/0!</v>
      </c>
      <c r="T14" s="37" t="s">
        <v>29</v>
      </c>
    </row>
    <row r="15" spans="1:20" ht="14.4" thickTop="1" x14ac:dyDescent="0.3">
      <c r="A15" s="31" t="s">
        <v>35</v>
      </c>
      <c r="B15" s="32" t="e">
        <f>VLOOKUP($J$1,AvgGoalStats!$A$3:$AE$998,23,FALSE)</f>
        <v>#DIV/0!</v>
      </c>
      <c r="C15" s="39" t="e">
        <f t="shared" si="0"/>
        <v>#DIV/0!</v>
      </c>
      <c r="D15" s="32" t="e">
        <f>VLOOKUP($K$1,AvgGoalStats!$A$3:$AE$998,23,FALSE)</f>
        <v>#DIV/0!</v>
      </c>
      <c r="E15" s="33" t="s">
        <v>35</v>
      </c>
      <c r="F15" s="31" t="s">
        <v>70</v>
      </c>
      <c r="G15" s="34" t="e">
        <f>VLOOKUP($J$1,PercentGoalStats!$A$3:$AE$998,23,FALSE)</f>
        <v>#DIV/0!</v>
      </c>
      <c r="H15" s="46" t="e">
        <f t="shared" si="1"/>
        <v>#DIV/0!</v>
      </c>
      <c r="I15" s="34" t="e">
        <f>VLOOKUP($K$1,PercentGoalStats!$A$3:$AE$998,23,FALSE)</f>
        <v>#DIV/0!</v>
      </c>
      <c r="J15" s="33" t="s">
        <v>70</v>
      </c>
      <c r="K15" s="31" t="s">
        <v>80</v>
      </c>
      <c r="L15" s="28" t="e">
        <f>VLOOKUP($J$1,PercentSHGoalStats!$A$3:$AE$998,5,FALSE)</f>
        <v>#DIV/0!</v>
      </c>
      <c r="M15" s="28" t="e">
        <f>AVERAGE(L15,N15)</f>
        <v>#DIV/0!</v>
      </c>
      <c r="N15" s="28" t="e">
        <f>VLOOKUP($K$1,PercentSHGoalStats!$A$3:$AE$998,5,FALSE)</f>
        <v>#DIV/0!</v>
      </c>
      <c r="O15" s="33" t="s">
        <v>80</v>
      </c>
      <c r="P15" s="31" t="s">
        <v>67</v>
      </c>
      <c r="Q15" s="26" t="e">
        <f>VLOOKUP($J$1,CornerStats!$A$3:$AE$998,5,FALSE)</f>
        <v>#DIV/0!</v>
      </c>
      <c r="R15" s="26" t="e">
        <f>AVERAGE(Q15,S15)</f>
        <v>#DIV/0!</v>
      </c>
      <c r="S15" s="26" t="e">
        <f>VLOOKUP($K$1,CornerStats!$A$3:$AE$998,5,FALSE)</f>
        <v>#DIV/0!</v>
      </c>
      <c r="T15" s="33" t="s">
        <v>67</v>
      </c>
    </row>
    <row r="16" spans="1:20" x14ac:dyDescent="0.3">
      <c r="A16" s="31" t="s">
        <v>24</v>
      </c>
      <c r="B16" s="32" t="e">
        <f>VLOOKUP($J$1,AvgGoalStats!$A$3:$AE$998,24,FALSE)</f>
        <v>#DIV/0!</v>
      </c>
      <c r="C16" s="39" t="e">
        <f t="shared" si="0"/>
        <v>#DIV/0!</v>
      </c>
      <c r="D16" s="32" t="e">
        <f>VLOOKUP($K$1,AvgGoalStats!$A$3:$AE$998,25,FALSE)</f>
        <v>#DIV/0!</v>
      </c>
      <c r="E16" s="33" t="s">
        <v>29</v>
      </c>
      <c r="F16" s="31" t="s">
        <v>24</v>
      </c>
      <c r="G16" s="34" t="e">
        <f>VLOOKUP($J$1,PercentGoalStats!$A$3:$AE$998,24,FALSE)</f>
        <v>#DIV/0!</v>
      </c>
      <c r="H16" s="46" t="e">
        <f t="shared" si="1"/>
        <v>#DIV/0!</v>
      </c>
      <c r="I16" s="34" t="e">
        <f>VLOOKUP($K$1,PercentGoalStats!$A$3:$AE$998,25,FALSE)</f>
        <v>#DIV/0!</v>
      </c>
      <c r="J16" s="33" t="s">
        <v>29</v>
      </c>
      <c r="K16" s="31" t="s">
        <v>24</v>
      </c>
      <c r="L16" s="34" t="e">
        <f>VLOOKUP($J$1,PercentSHGoalStats!$A$3:$AE$998,6,FALSE)</f>
        <v>#DIV/0!</v>
      </c>
      <c r="M16" s="46" t="e">
        <f t="shared" si="2"/>
        <v>#DIV/0!</v>
      </c>
      <c r="N16" s="34" t="e">
        <f>VLOOKUP($K$1,PercentSHGoalStats!$A$3:$AE$998,7,FALSE)</f>
        <v>#DIV/0!</v>
      </c>
      <c r="O16" s="33" t="s">
        <v>29</v>
      </c>
      <c r="P16" s="31" t="s">
        <v>24</v>
      </c>
      <c r="Q16" s="32" t="e">
        <f>VLOOKUP($J$1,CornerStats!$A$3:$AE$998,6,FALSE)</f>
        <v>#DIV/0!</v>
      </c>
      <c r="R16" s="39" t="e">
        <f t="shared" ref="R16:R26" si="4">AVERAGE(Q16,S16)</f>
        <v>#DIV/0!</v>
      </c>
      <c r="S16" s="32" t="e">
        <f>VLOOKUP($K$1,CornerStats!$A$3:$AE$998,7,FALSE)</f>
        <v>#DIV/0!</v>
      </c>
      <c r="T16" s="33" t="s">
        <v>29</v>
      </c>
    </row>
    <row r="17" spans="1:20" x14ac:dyDescent="0.3">
      <c r="A17" s="31" t="s">
        <v>36</v>
      </c>
      <c r="B17" s="32" t="e">
        <f>VLOOKUP($J$1,AvgGoalStats!$A$3:$AE$998,26,FALSE)</f>
        <v>#DIV/0!</v>
      </c>
      <c r="C17" s="39" t="e">
        <f t="shared" si="0"/>
        <v>#DIV/0!</v>
      </c>
      <c r="D17" s="32" t="e">
        <f>VLOOKUP($K$1,AvgGoalStats!$A$3:$AE$998,26,FALSE)</f>
        <v>#DIV/0!</v>
      </c>
      <c r="E17" s="33" t="s">
        <v>36</v>
      </c>
      <c r="F17" s="31" t="s">
        <v>74</v>
      </c>
      <c r="G17" s="34" t="e">
        <f>VLOOKUP($J$1,PercentGoalStats!$A$3:$AE$998,26,FALSE)</f>
        <v>#DIV/0!</v>
      </c>
      <c r="H17" s="46" t="e">
        <f t="shared" si="1"/>
        <v>#DIV/0!</v>
      </c>
      <c r="I17" s="34" t="e">
        <f>VLOOKUP($K$1,PercentGoalStats!$A$3:$AE$998,26,FALSE)</f>
        <v>#DIV/0!</v>
      </c>
      <c r="J17" s="33" t="s">
        <v>74</v>
      </c>
      <c r="K17" s="31" t="s">
        <v>81</v>
      </c>
      <c r="L17" s="34" t="e">
        <f>VLOOKUP($J$1,PercentSHGoalStats!$A$3:$AE$998,8,FALSE)</f>
        <v>#DIV/0!</v>
      </c>
      <c r="M17" s="46" t="e">
        <f t="shared" si="2"/>
        <v>#DIV/0!</v>
      </c>
      <c r="N17" s="34" t="e">
        <f>VLOOKUP($K$1,PercentSHGoalStats!$A$3:$AE$998,8,FALSE)</f>
        <v>#DIV/0!</v>
      </c>
      <c r="O17" s="33" t="s">
        <v>81</v>
      </c>
      <c r="P17" s="31" t="s">
        <v>63</v>
      </c>
      <c r="Q17" s="32" t="e">
        <f>VLOOKUP($J$1,CornerStats!$A$3:$AE$998,8,FALSE)</f>
        <v>#DIV/0!</v>
      </c>
      <c r="R17" s="39" t="e">
        <f t="shared" si="4"/>
        <v>#DIV/0!</v>
      </c>
      <c r="S17" s="32" t="e">
        <f>VLOOKUP($K$1,CornerStats!$A$3:$AE$998,8,FALSE)</f>
        <v>#DIV/0!</v>
      </c>
      <c r="T17" s="33" t="s">
        <v>63</v>
      </c>
    </row>
    <row r="18" spans="1:20" x14ac:dyDescent="0.3">
      <c r="A18" s="31" t="s">
        <v>24</v>
      </c>
      <c r="B18" s="32" t="e">
        <f>VLOOKUP($J$1,AvgGoalStats!$A$3:$AE$998,27,FALSE)</f>
        <v>#DIV/0!</v>
      </c>
      <c r="C18" s="39" t="e">
        <f t="shared" si="0"/>
        <v>#DIV/0!</v>
      </c>
      <c r="D18" s="32" t="e">
        <f>VLOOKUP($K$1,AvgGoalStats!$A$3:$AE$998,28,FALSE)</f>
        <v>#DIV/0!</v>
      </c>
      <c r="E18" s="33" t="s">
        <v>29</v>
      </c>
      <c r="F18" s="31" t="s">
        <v>24</v>
      </c>
      <c r="G18" s="34" t="e">
        <f>VLOOKUP($J$1,PercentGoalStats!$A$3:$AE$998,27,FALSE)</f>
        <v>#DIV/0!</v>
      </c>
      <c r="H18" s="46" t="e">
        <f t="shared" si="1"/>
        <v>#DIV/0!</v>
      </c>
      <c r="I18" s="34" t="e">
        <f>VLOOKUP($K$1,PercentGoalStats!$A$3:$AE$998,28,FALSE)</f>
        <v>#DIV/0!</v>
      </c>
      <c r="J18" s="33" t="s">
        <v>29</v>
      </c>
      <c r="K18" s="31" t="s">
        <v>24</v>
      </c>
      <c r="L18" s="34" t="e">
        <f>VLOOKUP($J$1,PercentSHGoalStats!$A$3:$AE$998,9,FALSE)</f>
        <v>#DIV/0!</v>
      </c>
      <c r="M18" s="46" t="e">
        <f t="shared" si="2"/>
        <v>#DIV/0!</v>
      </c>
      <c r="N18" s="34" t="e">
        <f>VLOOKUP($K$1,PercentSHGoalStats!$A$3:$AE$998,10,FALSE)</f>
        <v>#DIV/0!</v>
      </c>
      <c r="O18" s="33" t="s">
        <v>29</v>
      </c>
      <c r="P18" s="31" t="s">
        <v>24</v>
      </c>
      <c r="Q18" s="32" t="e">
        <f>VLOOKUP($J$1,CornerStats!$A$3:$AE$998,9,FALSE)</f>
        <v>#DIV/0!</v>
      </c>
      <c r="R18" s="39" t="e">
        <f t="shared" si="4"/>
        <v>#DIV/0!</v>
      </c>
      <c r="S18" s="32" t="e">
        <f>VLOOKUP($K$1,CornerStats!$A$3:$AE$998,10,FALSE)</f>
        <v>#DIV/0!</v>
      </c>
      <c r="T18" s="33" t="s">
        <v>29</v>
      </c>
    </row>
    <row r="19" spans="1:20" x14ac:dyDescent="0.3">
      <c r="A19" s="31" t="s">
        <v>37</v>
      </c>
      <c r="B19" s="32" t="e">
        <f>VLOOKUP($J$1,AvgGoalStats!$A$3:$AE$998,29,FALSE)</f>
        <v>#DIV/0!</v>
      </c>
      <c r="C19" s="39" t="e">
        <f t="shared" si="0"/>
        <v>#DIV/0!</v>
      </c>
      <c r="D19" s="32" t="e">
        <f>VLOOKUP($K$1,AvgGoalStats!$A$3:$AE$998,29,FALSE)</f>
        <v>#DIV/0!</v>
      </c>
      <c r="E19" s="33" t="s">
        <v>37</v>
      </c>
      <c r="F19" s="31" t="s">
        <v>2</v>
      </c>
      <c r="G19" s="34" t="e">
        <f>VLOOKUP($J$1,PercentGoalStats!$A$3:$AE$998,29,FALSE)</f>
        <v>#DIV/0!</v>
      </c>
      <c r="H19" s="46" t="e">
        <f t="shared" si="1"/>
        <v>#DIV/0!</v>
      </c>
      <c r="I19" s="34" t="e">
        <f>VLOOKUP($K$1,PercentGoalStats!$A$3:$AE$998,29,FALSE)</f>
        <v>#DIV/0!</v>
      </c>
      <c r="J19" s="33" t="s">
        <v>2</v>
      </c>
      <c r="K19" s="31" t="s">
        <v>82</v>
      </c>
      <c r="L19" s="34" t="e">
        <f>VLOOKUP($J$1,PercentSHGoalStats!$A$3:$AE$998,11,FALSE)</f>
        <v>#DIV/0!</v>
      </c>
      <c r="M19" s="46" t="e">
        <f t="shared" si="2"/>
        <v>#DIV/0!</v>
      </c>
      <c r="N19" s="34" t="e">
        <f>VLOOKUP($K$1,PercentSHGoalStats!$A$3:$AE$998,11,FALSE)</f>
        <v>#DIV/0!</v>
      </c>
      <c r="O19" s="33" t="s">
        <v>82</v>
      </c>
      <c r="P19" s="31" t="s">
        <v>64</v>
      </c>
      <c r="Q19" s="32" t="e">
        <f>VLOOKUP($J$1,CornerStats!$A$3:$AE$998,11,FALSE)</f>
        <v>#DIV/0!</v>
      </c>
      <c r="R19" s="39" t="e">
        <f t="shared" si="4"/>
        <v>#DIV/0!</v>
      </c>
      <c r="S19" s="32" t="e">
        <f>VLOOKUP($K$1,CornerStats!$A$3:$AE$998,11,FALSE)</f>
        <v>#DIV/0!</v>
      </c>
      <c r="T19" s="33" t="s">
        <v>64</v>
      </c>
    </row>
    <row r="20" spans="1:20" ht="14.4" thickBot="1" x14ac:dyDescent="0.35">
      <c r="A20" s="35" t="s">
        <v>24</v>
      </c>
      <c r="B20" s="38" t="e">
        <f>VLOOKUP($J$1,AvgGoalStats!$A$3:$AE$998,30,FALSE)</f>
        <v>#DIV/0!</v>
      </c>
      <c r="C20" s="40" t="e">
        <f t="shared" si="0"/>
        <v>#DIV/0!</v>
      </c>
      <c r="D20" s="38" t="e">
        <f>VLOOKUP($K$1,AvgGoalStats!$A$3:$AE$998,31,FALSE)</f>
        <v>#DIV/0!</v>
      </c>
      <c r="E20" s="37" t="s">
        <v>29</v>
      </c>
      <c r="F20" s="35" t="s">
        <v>24</v>
      </c>
      <c r="G20" s="36" t="e">
        <f>VLOOKUP($J$1,PercentGoalStats!$A$3:$AE$998,30,FALSE)</f>
        <v>#DIV/0!</v>
      </c>
      <c r="H20" s="47" t="e">
        <f t="shared" si="1"/>
        <v>#DIV/0!</v>
      </c>
      <c r="I20" s="36" t="e">
        <f>VLOOKUP($K$1,PercentGoalStats!$A$3:$AE$998,31,FALSE)</f>
        <v>#DIV/0!</v>
      </c>
      <c r="J20" s="37" t="s">
        <v>29</v>
      </c>
      <c r="K20" s="31" t="s">
        <v>24</v>
      </c>
      <c r="L20" s="34" t="e">
        <f>VLOOKUP($J$1,PercentSHGoalStats!$A$3:$AE$998,12,FALSE)</f>
        <v>#DIV/0!</v>
      </c>
      <c r="M20" s="46" t="e">
        <f t="shared" si="2"/>
        <v>#DIV/0!</v>
      </c>
      <c r="N20" s="34" t="e">
        <f>VLOOKUP($K$1,PercentSHGoalStats!$A$3:$AE$998,13,FALSE)</f>
        <v>#DIV/0!</v>
      </c>
      <c r="O20" s="33" t="s">
        <v>29</v>
      </c>
      <c r="P20" s="31" t="s">
        <v>24</v>
      </c>
      <c r="Q20" s="32" t="e">
        <f>VLOOKUP($J$1,CornerStats!$A$3:$AE$998,12,FALSE)</f>
        <v>#DIV/0!</v>
      </c>
      <c r="R20" s="39" t="e">
        <f t="shared" si="4"/>
        <v>#DIV/0!</v>
      </c>
      <c r="S20" s="32" t="e">
        <f>VLOOKUP($K$1,CornerStats!$A$3:$AE$998,13,FALSE)</f>
        <v>#DIV/0!</v>
      </c>
      <c r="T20" s="33" t="s">
        <v>29</v>
      </c>
    </row>
    <row r="21" spans="1:20" ht="14.4" thickTop="1" x14ac:dyDescent="0.3">
      <c r="K21" s="31" t="s">
        <v>83</v>
      </c>
      <c r="L21" s="34" t="e">
        <f>VLOOKUP($J$1,PercentSHGoalStats!$A$3:$AE$998,14,FALSE)</f>
        <v>#DIV/0!</v>
      </c>
      <c r="M21" s="46" t="e">
        <f t="shared" si="2"/>
        <v>#DIV/0!</v>
      </c>
      <c r="N21" s="34" t="e">
        <f>VLOOKUP($K$1,PercentSHGoalStats!$A$3:$AE$998,14,FALSE)</f>
        <v>#DIV/0!</v>
      </c>
      <c r="O21" s="33" t="s">
        <v>83</v>
      </c>
      <c r="P21" s="31" t="s">
        <v>65</v>
      </c>
      <c r="Q21" s="34" t="e">
        <f>VLOOKUP($J$1,CornerStats!$A$3:$AE$998,14,FALSE)</f>
        <v>#DIV/0!</v>
      </c>
      <c r="R21" s="46" t="e">
        <f t="shared" si="4"/>
        <v>#DIV/0!</v>
      </c>
      <c r="S21" s="34" t="e">
        <f>VLOOKUP($K$1,CornerStats!$A$3:$AE$998,14,FALSE)</f>
        <v>#DIV/0!</v>
      </c>
      <c r="T21" s="33" t="s">
        <v>65</v>
      </c>
    </row>
    <row r="22" spans="1:20" x14ac:dyDescent="0.3">
      <c r="K22" s="31" t="s">
        <v>24</v>
      </c>
      <c r="L22" s="34" t="e">
        <f>VLOOKUP($J$1,PercentSHGoalStats!$A$3:$AE$998,15,FALSE)</f>
        <v>#DIV/0!</v>
      </c>
      <c r="M22" s="46" t="e">
        <f t="shared" si="2"/>
        <v>#DIV/0!</v>
      </c>
      <c r="N22" s="34" t="e">
        <f>VLOOKUP($K$1,PercentSHGoalStats!$A$3:$AE$998,16,FALSE)</f>
        <v>#DIV/0!</v>
      </c>
      <c r="O22" s="33" t="s">
        <v>29</v>
      </c>
      <c r="P22" s="31" t="s">
        <v>24</v>
      </c>
      <c r="Q22" s="34" t="e">
        <f>VLOOKUP($J$1,CornerStats!$A$3:$AE$998,15,FALSE)</f>
        <v>#DIV/0!</v>
      </c>
      <c r="R22" s="46" t="e">
        <f t="shared" si="4"/>
        <v>#DIV/0!</v>
      </c>
      <c r="S22" s="34" t="e">
        <f>VLOOKUP($K$1,CornerStats!$A$3:$AE$998,16,FALSE)</f>
        <v>#DIV/0!</v>
      </c>
      <c r="T22" s="33" t="s">
        <v>29</v>
      </c>
    </row>
    <row r="23" spans="1:20" ht="14.4" x14ac:dyDescent="0.3">
      <c r="A23" s="4"/>
      <c r="K23" s="31" t="s">
        <v>84</v>
      </c>
      <c r="L23" s="34" t="e">
        <f>VLOOKUP($J$1,PercentSHGoalStats!$A$3:$AE$998,17,FALSE)</f>
        <v>#DIV/0!</v>
      </c>
      <c r="M23" s="46" t="e">
        <f t="shared" si="2"/>
        <v>#DIV/0!</v>
      </c>
      <c r="N23" s="34" t="e">
        <f>VLOOKUP($K$1,PercentSHGoalStats!$A$3:$AE$998,17,FALSE)</f>
        <v>#DIV/0!</v>
      </c>
      <c r="O23" s="33" t="s">
        <v>84</v>
      </c>
      <c r="P23" s="31" t="s">
        <v>66</v>
      </c>
      <c r="Q23" s="34" t="e">
        <f>VLOOKUP($J$1,CornerStats!$A$3:$AE$998,17,FALSE)</f>
        <v>#DIV/0!</v>
      </c>
      <c r="R23" s="46" t="e">
        <f t="shared" si="4"/>
        <v>#DIV/0!</v>
      </c>
      <c r="S23" s="34" t="e">
        <f>VLOOKUP($K$1,CornerStats!$A$3:$AE$998,17,FALSE)</f>
        <v>#DIV/0!</v>
      </c>
      <c r="T23" s="33" t="s">
        <v>66</v>
      </c>
    </row>
    <row r="24" spans="1:20" ht="14.4" x14ac:dyDescent="0.3">
      <c r="A24" s="4"/>
      <c r="K24" s="31" t="s">
        <v>24</v>
      </c>
      <c r="L24" s="34" t="e">
        <f>VLOOKUP($J$1,PercentSHGoalStats!$A$3:$AE$998,18,FALSE)</f>
        <v>#DIV/0!</v>
      </c>
      <c r="M24" s="46" t="e">
        <f t="shared" si="2"/>
        <v>#DIV/0!</v>
      </c>
      <c r="N24" s="34" t="e">
        <f>VLOOKUP($K$1,PercentSHGoalStats!$A$3:$AE$998,19,FALSE)</f>
        <v>#DIV/0!</v>
      </c>
      <c r="O24" s="33" t="s">
        <v>29</v>
      </c>
      <c r="P24" s="31" t="s">
        <v>24</v>
      </c>
      <c r="Q24" s="34" t="e">
        <f>VLOOKUP($J$1,CornerStats!$A$3:$AE$998,18,FALSE)</f>
        <v>#DIV/0!</v>
      </c>
      <c r="R24" s="46" t="e">
        <f t="shared" si="4"/>
        <v>#DIV/0!</v>
      </c>
      <c r="S24" s="34" t="e">
        <f>VLOOKUP($K$1,CornerStats!$A$3:$AE$998,19,FALSE)</f>
        <v>#DIV/0!</v>
      </c>
      <c r="T24" s="33" t="s">
        <v>29</v>
      </c>
    </row>
    <row r="25" spans="1:20" ht="14.4" x14ac:dyDescent="0.3">
      <c r="A25" s="4"/>
      <c r="K25" s="31" t="s">
        <v>85</v>
      </c>
      <c r="L25" s="34" t="e">
        <f>VLOOKUP($J$1,PercentSHGoalStats!$A$3:$AE$998,20,FALSE)</f>
        <v>#DIV/0!</v>
      </c>
      <c r="M25" s="46" t="e">
        <f t="shared" si="2"/>
        <v>#DIV/0!</v>
      </c>
      <c r="N25" s="34" t="e">
        <f>VLOOKUP($K$1,PercentSHGoalStats!$A$3:$AE$998,20,FALSE)</f>
        <v>#DIV/0!</v>
      </c>
      <c r="O25" s="33" t="s">
        <v>85</v>
      </c>
      <c r="P25" s="31" t="s">
        <v>68</v>
      </c>
      <c r="Q25" s="34" t="e">
        <f>VLOOKUP($J$1,CornerStats!$A$3:$AE$998,20,FALSE)</f>
        <v>#DIV/0!</v>
      </c>
      <c r="R25" s="46" t="e">
        <f t="shared" si="4"/>
        <v>#DIV/0!</v>
      </c>
      <c r="S25" s="34" t="e">
        <f>VLOOKUP($K$1,CornerStats!$A$3:$AE$998,20,FALSE)</f>
        <v>#DIV/0!</v>
      </c>
      <c r="T25" s="33" t="s">
        <v>68</v>
      </c>
    </row>
    <row r="26" spans="1:20" ht="15" thickBot="1" x14ac:dyDescent="0.35">
      <c r="A26" s="4"/>
      <c r="K26" s="35" t="s">
        <v>24</v>
      </c>
      <c r="L26" s="36" t="e">
        <f>VLOOKUP($J$1,PercentSHGoalStats!$A$3:$AE$998,21,FALSE)</f>
        <v>#DIV/0!</v>
      </c>
      <c r="M26" s="47" t="e">
        <f t="shared" si="2"/>
        <v>#DIV/0!</v>
      </c>
      <c r="N26" s="36" t="e">
        <f>VLOOKUP($K$1,PercentSHGoalStats!$A$3:$AE$998,22,FALSE)</f>
        <v>#DIV/0!</v>
      </c>
      <c r="O26" s="37" t="s">
        <v>29</v>
      </c>
      <c r="P26" s="35" t="s">
        <v>24</v>
      </c>
      <c r="Q26" s="36" t="e">
        <f>VLOOKUP($J$1,CornerStats!$A$3:$AE$998,21,FALSE)</f>
        <v>#DIV/0!</v>
      </c>
      <c r="R26" s="47" t="e">
        <f t="shared" si="4"/>
        <v>#DIV/0!</v>
      </c>
      <c r="S26" s="36" t="e">
        <f>VLOOKUP($K$1,CornerStats!$A$3:$AE$998,22,FALSE)</f>
        <v>#DIV/0!</v>
      </c>
      <c r="T26" s="37" t="s">
        <v>29</v>
      </c>
    </row>
    <row r="27" spans="1:20" ht="15" thickTop="1" x14ac:dyDescent="0.3">
      <c r="A27" s="4"/>
    </row>
    <row r="28" spans="1:20" ht="14.4" x14ac:dyDescent="0.3">
      <c r="A28" s="4"/>
    </row>
    <row r="29" spans="1:20" ht="14.4" x14ac:dyDescent="0.3">
      <c r="A29" s="4"/>
    </row>
    <row r="30" spans="1:20" ht="14.4" x14ac:dyDescent="0.3">
      <c r="A30" s="4"/>
    </row>
    <row r="31" spans="1:20" ht="14.4" x14ac:dyDescent="0.3">
      <c r="A31" s="4"/>
    </row>
    <row r="32" spans="1:20" ht="14.4" x14ac:dyDescent="0.3">
      <c r="A32" s="4"/>
    </row>
    <row r="33" spans="1:1" ht="14.4" x14ac:dyDescent="0.3">
      <c r="A33" s="4"/>
    </row>
    <row r="34" spans="1:1" ht="14.4" x14ac:dyDescent="0.3">
      <c r="A34" s="4"/>
    </row>
    <row r="35" spans="1:1" ht="14.4" x14ac:dyDescent="0.3">
      <c r="A35" s="4"/>
    </row>
    <row r="36" spans="1:1" ht="14.4" x14ac:dyDescent="0.3">
      <c r="A36" s="4"/>
    </row>
    <row r="37" spans="1:1" ht="14.4" x14ac:dyDescent="0.3">
      <c r="A37" s="4"/>
    </row>
    <row r="38" spans="1:1" ht="14.4" x14ac:dyDescent="0.3">
      <c r="A38" s="4"/>
    </row>
    <row r="39" spans="1:1" ht="14.4" x14ac:dyDescent="0.3">
      <c r="A39" s="4"/>
    </row>
    <row r="40" spans="1:1" ht="14.4" x14ac:dyDescent="0.3">
      <c r="A40" s="4"/>
    </row>
    <row r="41" spans="1:1" ht="14.4" x14ac:dyDescent="0.3">
      <c r="A41" s="4"/>
    </row>
    <row r="42" spans="1:1" ht="14.4" x14ac:dyDescent="0.3">
      <c r="A42" s="4"/>
    </row>
  </sheetData>
  <conditionalFormatting sqref="G3:I20 L3:N26 Q7:S14 Q21:S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5167C5-0E52-4387-8CCE-E15DB058439B}">
          <x14:formula1>
            <xm:f>CornerStats!$A3:$A998</xm:f>
          </x14:formula1>
          <xm:sqref>J1:K1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79A82-1685-400C-8E4B-31DB76533D0E}">
  <sheetPr codeName="Sheet1"/>
  <dimension ref="A1"/>
  <sheetViews>
    <sheetView workbookViewId="0"/>
  </sheetViews>
  <sheetFormatPr defaultRowHeight="14.4" x14ac:dyDescent="0.3"/>
  <sheetData/>
  <sortState xmlns:xlrd2="http://schemas.microsoft.com/office/spreadsheetml/2017/richdata2" ref="A109:A118">
    <sortCondition ref="A109"/>
  </sortState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80C8E8-4BA2-4989-A9DA-7923415634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CornerErrors</vt:lpstr>
      <vt:lpstr>Sta</vt:lpstr>
      <vt:lpstr>Fixtures</vt:lpstr>
      <vt:lpstr>AvgGoalStats</vt:lpstr>
      <vt:lpstr>CompareAvgGoal</vt:lpstr>
      <vt:lpstr>PercentGoalStats</vt:lpstr>
      <vt:lpstr>CompareGoal%</vt:lpstr>
      <vt:lpstr>PercentFHGoalStats</vt:lpstr>
      <vt:lpstr>CompareFHGoal%</vt:lpstr>
      <vt:lpstr>PercentSHGoalStats</vt:lpstr>
      <vt:lpstr>CompareSHGoal%</vt:lpstr>
      <vt:lpstr>CardStats</vt:lpstr>
      <vt:lpstr>CompareCard</vt:lpstr>
      <vt:lpstr>CornerStats</vt:lpstr>
      <vt:lpstr>CompareCorners</vt:lpstr>
      <vt:lpstr>Compare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 Lotay</dc:creator>
  <cp:lastModifiedBy>Arjun Lotay</cp:lastModifiedBy>
  <dcterms:created xsi:type="dcterms:W3CDTF">2018-12-28T13:34:36Z</dcterms:created>
  <dcterms:modified xsi:type="dcterms:W3CDTF">2019-08-09T16:37:37Z</dcterms:modified>
</cp:coreProperties>
</file>